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0490" windowHeight="7755" tabRatio="781" activeTab="10"/>
  </bookViews>
  <sheets>
    <sheet name="Quadro" sheetId="36" r:id="rId1"/>
    <sheet name="Disjuntores" sheetId="65" r:id="rId2"/>
    <sheet name="Luminária Aparelho" sheetId="70" r:id="rId3"/>
    <sheet name="Iluminância" sheetId="72" r:id="rId4"/>
    <sheet name="Plan3" sheetId="71" r:id="rId5"/>
    <sheet name="Motores" sheetId="44" r:id="rId6"/>
    <sheet name="Cap.Condução" sheetId="45" r:id="rId7"/>
    <sheet name="Col" sheetId="67" r:id="rId8"/>
    <sheet name="Tabelas" sheetId="68" r:id="rId9"/>
    <sheet name="Plan1" sheetId="69" r:id="rId10"/>
    <sheet name="Plan2" sheetId="73" r:id="rId11"/>
  </sheets>
  <definedNames>
    <definedName name="_xlnm.Print_Area" localSheetId="6">Cap.Condução!#REF!</definedName>
    <definedName name="_xlnm.Print_Area" localSheetId="5">Motores!#REF!</definedName>
    <definedName name="_xlnm.Print_Area" localSheetId="0">Quadro!$A$1:$CN$19</definedName>
  </definedNames>
  <calcPr calcId="145621"/>
</workbook>
</file>

<file path=xl/calcChain.xml><?xml version="1.0" encoding="utf-8"?>
<calcChain xmlns="http://schemas.openxmlformats.org/spreadsheetml/2006/main">
  <c r="AU42" i="45" l="1"/>
  <c r="AX9" i="45"/>
  <c r="BQ9" i="36" l="1"/>
  <c r="H54" i="65"/>
  <c r="L54" i="65"/>
  <c r="A4" i="65"/>
  <c r="A5" i="65"/>
  <c r="A6" i="65"/>
  <c r="A7" i="65"/>
  <c r="A8" i="65"/>
  <c r="A9" i="65"/>
  <c r="A10" i="65"/>
  <c r="A11" i="65"/>
  <c r="A12" i="65"/>
  <c r="A13" i="65"/>
  <c r="A14" i="65"/>
  <c r="A15" i="65"/>
  <c r="A16" i="65"/>
  <c r="A17" i="65"/>
  <c r="A18" i="65"/>
  <c r="A19" i="65"/>
  <c r="A20" i="65"/>
  <c r="A21" i="65"/>
  <c r="A22" i="65"/>
  <c r="A23" i="65"/>
  <c r="A24" i="65"/>
  <c r="A25" i="65"/>
  <c r="A26" i="65"/>
  <c r="A27" i="65"/>
  <c r="A28" i="65"/>
  <c r="A29" i="65"/>
  <c r="A30" i="65"/>
  <c r="A31" i="65"/>
  <c r="A32" i="65"/>
  <c r="A33" i="65"/>
  <c r="A34" i="65"/>
  <c r="A35" i="65"/>
  <c r="A36" i="65"/>
  <c r="A37" i="65"/>
  <c r="A38" i="65"/>
  <c r="A39" i="65"/>
  <c r="A40" i="65"/>
  <c r="A41" i="65"/>
  <c r="A42" i="65"/>
  <c r="A43" i="65"/>
  <c r="A44" i="65"/>
  <c r="A45" i="65"/>
  <c r="A46" i="65"/>
  <c r="A47" i="65"/>
  <c r="A48" i="65"/>
  <c r="A49" i="65"/>
  <c r="Y5" i="36"/>
  <c r="AS5" i="36"/>
  <c r="AR5" i="36"/>
  <c r="AJ6" i="36"/>
  <c r="AI6" i="36"/>
  <c r="X10" i="36" l="1"/>
  <c r="X5" i="36"/>
  <c r="S7" i="36"/>
  <c r="AJ7" i="36"/>
  <c r="AJ8" i="36"/>
  <c r="AJ9" i="36"/>
  <c r="AI7" i="36"/>
  <c r="AI8" i="36"/>
  <c r="AI9" i="36"/>
  <c r="R6" i="36"/>
  <c r="R5" i="36"/>
  <c r="S6" i="36"/>
  <c r="S8" i="36"/>
  <c r="S9" i="36"/>
  <c r="Y10" i="36" l="1"/>
  <c r="Y9" i="36"/>
  <c r="Y8" i="36"/>
  <c r="Y7" i="36"/>
  <c r="Y6" i="36"/>
  <c r="D10" i="36" l="1"/>
  <c r="AN10" i="36" s="1"/>
  <c r="H10" i="36"/>
  <c r="I10" i="36"/>
  <c r="J10" i="36"/>
  <c r="K10" i="36"/>
  <c r="L10" i="36"/>
  <c r="P10" i="36"/>
  <c r="AX10" i="36" s="1"/>
  <c r="Q10" i="36"/>
  <c r="S10" i="36"/>
  <c r="AT10" i="36" s="1"/>
  <c r="AK10" i="36"/>
  <c r="AJ10" i="36" s="1"/>
  <c r="AL10" i="36"/>
  <c r="AO10" i="36"/>
  <c r="AZ10" i="36"/>
  <c r="BB10" i="36"/>
  <c r="BC10" i="36"/>
  <c r="BD10" i="36"/>
  <c r="BJ10" i="36"/>
  <c r="BR10" i="36"/>
  <c r="BU10" i="36"/>
  <c r="BV10" i="36"/>
  <c r="BW10" i="36"/>
  <c r="BZ10" i="36"/>
  <c r="CA10" i="36"/>
  <c r="CI10" i="36"/>
  <c r="CK10" i="36" l="1"/>
  <c r="AW10" i="36"/>
  <c r="F6" i="68" l="1"/>
  <c r="AN5" i="36" l="1"/>
  <c r="AN6" i="36"/>
  <c r="AI5" i="36" l="1"/>
  <c r="AJ5" i="36" s="1"/>
  <c r="AK5" i="36" s="1"/>
  <c r="H6" i="36"/>
  <c r="H7" i="36"/>
  <c r="H8" i="36"/>
  <c r="H9" i="36"/>
  <c r="H5" i="36"/>
  <c r="S5" i="36" s="1"/>
  <c r="T5" i="36" s="1"/>
  <c r="AT5" i="36" l="1"/>
  <c r="G8" i="68"/>
  <c r="BK5" i="36" l="1"/>
  <c r="BF5" i="36"/>
  <c r="R7" i="36"/>
  <c r="R8" i="36"/>
  <c r="R9" i="36"/>
  <c r="BT18" i="36" l="1"/>
  <c r="H18" i="36"/>
  <c r="H15" i="36" s="1"/>
  <c r="AA6" i="36"/>
  <c r="AZ15" i="36"/>
  <c r="AA7" i="36"/>
  <c r="AL5" i="36" l="1"/>
  <c r="BB5" i="36"/>
  <c r="BE5" i="36" s="1"/>
  <c r="BT5" i="36"/>
  <c r="AA5" i="36"/>
  <c r="BA5" i="36" s="1"/>
  <c r="AA8" i="36" l="1"/>
  <c r="AA9" i="36" s="1"/>
  <c r="AX6" i="36"/>
  <c r="CG5" i="36" l="1"/>
  <c r="BQ8" i="36"/>
  <c r="AX5" i="36"/>
  <c r="AX7" i="36"/>
  <c r="AX8" i="36"/>
  <c r="AX9" i="36"/>
  <c r="AW9" i="36"/>
  <c r="AW8" i="36"/>
  <c r="AW7" i="36"/>
  <c r="AW6" i="36"/>
  <c r="AW5" i="36"/>
  <c r="BO9" i="36" l="1"/>
  <c r="AC5" i="36"/>
  <c r="AK15" i="36"/>
  <c r="AL15" i="36"/>
  <c r="S15" i="36"/>
  <c r="Y18" i="36" s="1"/>
  <c r="X15" i="36"/>
  <c r="X18" i="36" s="1"/>
  <c r="Y15" i="36"/>
  <c r="Q15" i="36"/>
  <c r="E12" i="68"/>
  <c r="CF5" i="36" l="1"/>
  <c r="CH5" i="36"/>
  <c r="Q18" i="36"/>
  <c r="AN18" i="36" s="1"/>
  <c r="AN9" i="36"/>
  <c r="AN8" i="36"/>
  <c r="AN7" i="36"/>
  <c r="BK8" i="36" l="1"/>
  <c r="BK9" i="36"/>
  <c r="CK5" i="36"/>
  <c r="BK7" i="36"/>
  <c r="BK6" i="36"/>
  <c r="BL5" i="36" l="1"/>
  <c r="BM5" i="36" s="1"/>
  <c r="CA5" i="36"/>
  <c r="E6" i="68"/>
  <c r="E7" i="68"/>
  <c r="E8" i="68"/>
  <c r="E9" i="68"/>
  <c r="E10" i="68"/>
  <c r="E11" i="68"/>
  <c r="E13" i="68"/>
  <c r="E18" i="68"/>
  <c r="E19" i="68"/>
  <c r="E5" i="68"/>
  <c r="CI5" i="36" l="1"/>
  <c r="K15" i="36"/>
  <c r="B15" i="36" l="1"/>
  <c r="B17" i="36" s="1"/>
  <c r="BZ15" i="36" l="1"/>
  <c r="BJ15" i="36"/>
  <c r="BD15" i="36"/>
  <c r="BC15" i="36"/>
  <c r="L15" i="36"/>
  <c r="J15" i="36"/>
  <c r="I15" i="36"/>
  <c r="BB15" i="36" s="1"/>
  <c r="AT15" i="36" l="1"/>
  <c r="BE15" i="36"/>
  <c r="BB18" i="36"/>
  <c r="AA5" i="45"/>
  <c r="BK15" i="36" l="1"/>
  <c r="Q13" i="44"/>
  <c r="AV29" i="45" l="1"/>
  <c r="N24" i="44"/>
  <c r="O5" i="44"/>
  <c r="O4" i="44"/>
  <c r="N5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22" i="44"/>
  <c r="N4" i="44"/>
  <c r="M5" i="44"/>
  <c r="M6" i="44"/>
  <c r="M7" i="44"/>
  <c r="M8" i="44"/>
  <c r="M9" i="44"/>
  <c r="M10" i="44"/>
  <c r="M11" i="44"/>
  <c r="M12" i="44"/>
  <c r="M13" i="44"/>
  <c r="M14" i="44"/>
  <c r="M15" i="44"/>
  <c r="M16" i="44"/>
  <c r="M17" i="44"/>
  <c r="M18" i="44"/>
  <c r="M22" i="44"/>
  <c r="M4" i="44"/>
  <c r="V4" i="44"/>
  <c r="W4" i="44"/>
  <c r="X4" i="44"/>
  <c r="U4" i="44"/>
  <c r="T4" i="44"/>
  <c r="S4" i="44"/>
  <c r="R4" i="44"/>
  <c r="P4" i="44"/>
  <c r="Q4" i="44"/>
  <c r="AX25" i="45"/>
  <c r="AX26" i="45"/>
  <c r="AX24" i="45"/>
  <c r="AT17" i="45"/>
  <c r="AT18" i="45"/>
  <c r="AT19" i="45"/>
  <c r="AT20" i="45"/>
  <c r="AT21" i="45"/>
  <c r="AT22" i="45"/>
  <c r="AT23" i="45"/>
  <c r="AT24" i="45"/>
  <c r="AT16" i="45"/>
  <c r="AT15" i="45"/>
  <c r="AT14" i="45"/>
  <c r="AR14" i="45"/>
  <c r="AW14" i="45"/>
  <c r="BA14" i="45"/>
  <c r="BB15" i="45"/>
  <c r="BA15" i="45"/>
  <c r="BB14" i="45"/>
  <c r="AX15" i="45"/>
  <c r="AX14" i="45"/>
  <c r="AW15" i="45"/>
  <c r="AW9" i="45" s="1"/>
  <c r="AR3" i="45"/>
  <c r="AS3" i="45"/>
  <c r="AR15" i="45"/>
  <c r="AR16" i="45"/>
  <c r="AR17" i="45"/>
  <c r="AR18" i="45"/>
  <c r="AR19" i="45"/>
  <c r="AR20" i="45"/>
  <c r="AR21" i="45"/>
  <c r="AR22" i="45"/>
  <c r="AR23" i="45"/>
  <c r="AR24" i="45"/>
  <c r="AR25" i="45"/>
  <c r="AR26" i="45"/>
  <c r="AR27" i="45"/>
  <c r="AR28" i="45"/>
  <c r="AR29" i="45"/>
  <c r="AR30" i="45"/>
  <c r="AR31" i="45"/>
  <c r="AR32" i="45"/>
  <c r="AR33" i="45"/>
  <c r="AR34" i="45"/>
  <c r="AR35" i="45"/>
  <c r="AR36" i="45"/>
  <c r="AR37" i="45"/>
  <c r="AQ15" i="45"/>
  <c r="AQ16" i="45"/>
  <c r="AQ17" i="45"/>
  <c r="AQ18" i="45"/>
  <c r="AQ19" i="45"/>
  <c r="AQ20" i="45"/>
  <c r="AQ21" i="45"/>
  <c r="AQ22" i="45"/>
  <c r="AQ23" i="45"/>
  <c r="AQ24" i="45"/>
  <c r="AQ25" i="45"/>
  <c r="AQ26" i="45"/>
  <c r="AQ27" i="45"/>
  <c r="AQ28" i="45"/>
  <c r="AQ29" i="45"/>
  <c r="AQ30" i="45"/>
  <c r="AQ31" i="45"/>
  <c r="AQ32" i="45"/>
  <c r="AQ33" i="45"/>
  <c r="AQ34" i="45"/>
  <c r="AQ35" i="45"/>
  <c r="AQ36" i="45"/>
  <c r="AQ37" i="45"/>
  <c r="AQ14" i="45"/>
  <c r="AS15" i="45"/>
  <c r="AS16" i="45"/>
  <c r="AS17" i="45"/>
  <c r="AS18" i="45"/>
  <c r="AS19" i="45"/>
  <c r="AS20" i="45"/>
  <c r="AS21" i="45"/>
  <c r="AS22" i="45"/>
  <c r="AS23" i="45"/>
  <c r="AS24" i="45"/>
  <c r="AS25" i="45"/>
  <c r="AS26" i="45"/>
  <c r="AS27" i="45"/>
  <c r="AS28" i="45"/>
  <c r="AS29" i="45"/>
  <c r="AS30" i="45"/>
  <c r="AS31" i="45"/>
  <c r="AS32" i="45"/>
  <c r="AS33" i="45"/>
  <c r="AS34" i="45"/>
  <c r="AS35" i="45"/>
  <c r="AS36" i="45"/>
  <c r="AS37" i="45"/>
  <c r="AS14" i="45"/>
  <c r="AT3" i="45" l="1"/>
  <c r="BQ5" i="36" l="1"/>
  <c r="BQ6" i="36" s="1"/>
  <c r="BQ7" i="36" s="1"/>
  <c r="AC7" i="36" s="1"/>
  <c r="AC9" i="36" l="1"/>
  <c r="AC6" i="36"/>
  <c r="AC8" i="36" l="1"/>
  <c r="AK18" i="36" l="1"/>
  <c r="CA15" i="36"/>
  <c r="CA18" i="36" s="1"/>
  <c r="CL18" i="36" l="1"/>
  <c r="AL18" i="36" l="1"/>
  <c r="CN18" i="36"/>
  <c r="CM18" i="36"/>
  <c r="BZ1" i="36"/>
  <c r="BL15" i="36" l="1"/>
  <c r="BM15" i="36" s="1"/>
  <c r="AT18" i="36"/>
  <c r="CI15" i="36"/>
  <c r="CI18" i="36" s="1"/>
  <c r="BF15" i="36"/>
  <c r="BQ15" i="36" l="1"/>
  <c r="BM18" i="36"/>
  <c r="BU15" i="36" l="1"/>
  <c r="BU18" i="36" s="1"/>
  <c r="BQ18" i="36"/>
  <c r="BU5" i="36" l="1"/>
  <c r="BW5" i="36" s="1"/>
  <c r="BV18" i="36"/>
  <c r="BV15" i="36" s="1"/>
  <c r="BW18" i="36"/>
  <c r="BW15" i="36" s="1"/>
  <c r="BR18" i="36" l="1"/>
  <c r="BR15" i="36" s="1"/>
  <c r="BV5" i="36" l="1"/>
  <c r="BR5" i="36" l="1"/>
</calcChain>
</file>

<file path=xl/sharedStrings.xml><?xml version="1.0" encoding="utf-8"?>
<sst xmlns="http://schemas.openxmlformats.org/spreadsheetml/2006/main" count="632" uniqueCount="296">
  <si>
    <t>Proteção</t>
  </si>
  <si>
    <t>Tipo</t>
  </si>
  <si>
    <t>C</t>
  </si>
  <si>
    <t>Circuito</t>
  </si>
  <si>
    <t>Potência nominal (CV)</t>
  </si>
  <si>
    <t>Potência ativa (KW)</t>
  </si>
  <si>
    <t>Corrente nominal</t>
  </si>
  <si>
    <t>Fator de potência</t>
  </si>
  <si>
    <t>Relação (Inp/In)</t>
  </si>
  <si>
    <t>Relação (Cp/Cn)%</t>
  </si>
  <si>
    <t>Conjugado nominal Kgf.m</t>
  </si>
  <si>
    <t>Rotor bloqueado S</t>
  </si>
  <si>
    <t>Rendimento %</t>
  </si>
  <si>
    <t>Momento de inércia Kg.m²</t>
  </si>
  <si>
    <t>Métodos de referência indicados na tabela 33</t>
  </si>
  <si>
    <t>Seções nominais mm2</t>
  </si>
  <si>
    <t>A1</t>
  </si>
  <si>
    <t>A2</t>
  </si>
  <si>
    <t>B1</t>
  </si>
  <si>
    <t>B2</t>
  </si>
  <si>
    <t>D</t>
  </si>
  <si>
    <t>Número de condutores carregados</t>
  </si>
  <si>
    <t>Cobre</t>
  </si>
  <si>
    <t>1 012</t>
  </si>
  <si>
    <t>Alumínio</t>
  </si>
  <si>
    <t>Dois condutores carregados</t>
  </si>
  <si>
    <t>Três condutores carregados</t>
  </si>
  <si>
    <t>Dois condutores carregados, justapostos</t>
  </si>
  <si>
    <t>Três condutores carregados, em trifólio</t>
  </si>
  <si>
    <t>Três condutores carregados, no mesmo plano</t>
  </si>
  <si>
    <t>Justapostos</t>
  </si>
  <si>
    <t>Espaçados</t>
  </si>
  <si>
    <r>
      <t>Seções nominais dos condutores mm</t>
    </r>
    <r>
      <rPr>
        <sz val="6"/>
        <color indexed="8"/>
        <rFont val="Arial"/>
        <family val="2"/>
      </rPr>
      <t>2</t>
    </r>
  </si>
  <si>
    <t>1 154</t>
  </si>
  <si>
    <t>1 077</t>
  </si>
  <si>
    <t>1 026</t>
  </si>
  <si>
    <t>1 164</t>
  </si>
  <si>
    <t>1 056</t>
  </si>
  <si>
    <t>1 106</t>
  </si>
  <si>
    <t>1 351</t>
  </si>
  <si>
    <t>1 266</t>
  </si>
  <si>
    <t>1 186</t>
  </si>
  <si>
    <t>1 347</t>
  </si>
  <si>
    <t>1 226</t>
  </si>
  <si>
    <t>1 285</t>
  </si>
  <si>
    <t>1 565</t>
  </si>
  <si>
    <t>1 472</t>
  </si>
  <si>
    <t>Isolação</t>
  </si>
  <si>
    <t>PVC</t>
  </si>
  <si>
    <t>Método</t>
  </si>
  <si>
    <t>Nº cond.</t>
  </si>
  <si>
    <t>Corrente</t>
  </si>
  <si>
    <t>E</t>
  </si>
  <si>
    <t>F</t>
  </si>
  <si>
    <t>SE(E(AW3="PVC";AU3="A1";AV3=2);</t>
  </si>
  <si>
    <t>MAIOR($AI$16:$AI$39;LIN()-LIN($AT$16)+1)</t>
  </si>
  <si>
    <t>ÍNDICE(AL16:AS39;CORRESP(AU7;AM16:AM39;-1);1)</t>
  </si>
  <si>
    <t>EPR_XLPE</t>
  </si>
  <si>
    <t>A3</t>
  </si>
  <si>
    <t>A4</t>
  </si>
  <si>
    <t>A5</t>
  </si>
  <si>
    <t>A6</t>
  </si>
  <si>
    <t>n°</t>
  </si>
  <si>
    <t>Tensão (V)</t>
  </si>
  <si>
    <t>Local</t>
  </si>
  <si>
    <t>Potência</t>
  </si>
  <si>
    <t xml:space="preserve">Qtd </t>
  </si>
  <si>
    <t>n° de pólos</t>
  </si>
  <si>
    <t>Fs</t>
  </si>
  <si>
    <t>n</t>
  </si>
  <si>
    <t>Sistema</t>
  </si>
  <si>
    <t>Corrente (A)</t>
  </si>
  <si>
    <t>Fca</t>
  </si>
  <si>
    <t>Fct</t>
  </si>
  <si>
    <t>PA</t>
  </si>
  <si>
    <t>FP</t>
  </si>
  <si>
    <t>In</t>
  </si>
  <si>
    <t>t</t>
  </si>
  <si>
    <t>Nº de cond. Carregados</t>
  </si>
  <si>
    <t>Multipolar</t>
  </si>
  <si>
    <t>Unipolar</t>
  </si>
  <si>
    <t>Material</t>
  </si>
  <si>
    <t>PA12</t>
  </si>
  <si>
    <t>PA13</t>
  </si>
  <si>
    <t>COD1</t>
  </si>
  <si>
    <t>COD2</t>
  </si>
  <si>
    <t>Cos(ɸ)</t>
  </si>
  <si>
    <t>Correção</t>
  </si>
  <si>
    <t>LxI</t>
  </si>
  <si>
    <t>Queda de tensão (V%)</t>
  </si>
  <si>
    <t>Bitola</t>
  </si>
  <si>
    <t>Monofásico</t>
  </si>
  <si>
    <t>Não</t>
  </si>
  <si>
    <t>Pot. Instal. (KW)</t>
  </si>
  <si>
    <t>Pot. Deman. (KW)</t>
  </si>
  <si>
    <t>Trifásico</t>
  </si>
  <si>
    <t>Iluminação</t>
  </si>
  <si>
    <t>Queda de tensão (mm²)</t>
  </si>
  <si>
    <t>U</t>
  </si>
  <si>
    <t>Quadro</t>
  </si>
  <si>
    <t>Disjuntor Geral</t>
  </si>
  <si>
    <t>Pot. Deman. (KVA)</t>
  </si>
  <si>
    <t>I (A)</t>
  </si>
  <si>
    <t>Tomada</t>
  </si>
  <si>
    <t>Bifásico</t>
  </si>
  <si>
    <t>Dist. para o quadro (m)</t>
  </si>
  <si>
    <t>tensão</t>
  </si>
  <si>
    <t>tipo circuito</t>
  </si>
  <si>
    <t>sistema</t>
  </si>
  <si>
    <t>n° polos</t>
  </si>
  <si>
    <t>método</t>
  </si>
  <si>
    <t>uni ou mult</t>
  </si>
  <si>
    <t>isolação</t>
  </si>
  <si>
    <t>material</t>
  </si>
  <si>
    <t>valida</t>
  </si>
  <si>
    <t>Motor</t>
  </si>
  <si>
    <t>M</t>
  </si>
  <si>
    <t>XLPE ou EPR</t>
  </si>
  <si>
    <t>Sim</t>
  </si>
  <si>
    <t>Local ou descrição</t>
  </si>
  <si>
    <t>Ponto de força</t>
  </si>
  <si>
    <t>Reserva</t>
  </si>
  <si>
    <t>DR Geral</t>
  </si>
  <si>
    <t>Fator Dema.</t>
  </si>
  <si>
    <t>n° condut</t>
  </si>
  <si>
    <t>2F</t>
  </si>
  <si>
    <t>3F</t>
  </si>
  <si>
    <t>2(F+N)</t>
  </si>
  <si>
    <t>3F+N</t>
  </si>
  <si>
    <t>Velocidade</t>
  </si>
  <si>
    <t>Cond. Carregados</t>
  </si>
  <si>
    <t>Dist. da fonte (m)</t>
  </si>
  <si>
    <t>V%</t>
  </si>
  <si>
    <r>
      <t xml:space="preserve">ᶯ </t>
    </r>
    <r>
      <rPr>
        <sz val="9"/>
        <color theme="1"/>
        <rFont val="Calibri"/>
        <family val="2"/>
      </rPr>
      <t>(motor)</t>
    </r>
  </si>
  <si>
    <t>Fsm</t>
  </si>
  <si>
    <t>Seção mínima dos cabos</t>
  </si>
  <si>
    <t>Fase</t>
  </si>
  <si>
    <t>Neutro</t>
  </si>
  <si>
    <t>Terra</t>
  </si>
  <si>
    <t>Alimentador</t>
  </si>
  <si>
    <t>Sistema trifásico</t>
  </si>
  <si>
    <t>Dimensiona neutro</t>
  </si>
  <si>
    <t>Seção mínima dos cabos #F/N/T</t>
  </si>
  <si>
    <t>n° polos motor</t>
  </si>
  <si>
    <t>Dimensiona terra</t>
  </si>
  <si>
    <t>Sistema mono/tri</t>
  </si>
  <si>
    <t>UT</t>
  </si>
  <si>
    <t>UH</t>
  </si>
  <si>
    <t>UV</t>
  </si>
  <si>
    <t>PA22</t>
  </si>
  <si>
    <t>PA23</t>
  </si>
  <si>
    <t>PB12</t>
  </si>
  <si>
    <t>PB13</t>
  </si>
  <si>
    <t>PB22</t>
  </si>
  <si>
    <t>PB23</t>
  </si>
  <si>
    <t>PC2</t>
  </si>
  <si>
    <t>PC3</t>
  </si>
  <si>
    <t>PD2</t>
  </si>
  <si>
    <t>PD3</t>
  </si>
  <si>
    <t>XA12</t>
  </si>
  <si>
    <t>XA13</t>
  </si>
  <si>
    <t>XA22</t>
  </si>
  <si>
    <t>XA23</t>
  </si>
  <si>
    <t>XB12</t>
  </si>
  <si>
    <t>XB13</t>
  </si>
  <si>
    <t>XB22</t>
  </si>
  <si>
    <t>XB23</t>
  </si>
  <si>
    <t>XC2</t>
  </si>
  <si>
    <t>XC3</t>
  </si>
  <si>
    <t>XD2</t>
  </si>
  <si>
    <t>XD3</t>
  </si>
  <si>
    <t>PE2</t>
  </si>
  <si>
    <t>PE3</t>
  </si>
  <si>
    <t>PF2</t>
  </si>
  <si>
    <t>PF3</t>
  </si>
  <si>
    <t>XE2</t>
  </si>
  <si>
    <t>XE3</t>
  </si>
  <si>
    <t>XF2</t>
  </si>
  <si>
    <t>XF3</t>
  </si>
  <si>
    <t>FT</t>
  </si>
  <si>
    <t>GH</t>
  </si>
  <si>
    <t>GV</t>
  </si>
  <si>
    <t>PFT3</t>
  </si>
  <si>
    <t>PGH3</t>
  </si>
  <si>
    <t>PGV3</t>
  </si>
  <si>
    <t>XGH3</t>
  </si>
  <si>
    <t>XGV3</t>
  </si>
  <si>
    <t>XFT3</t>
  </si>
  <si>
    <t>Fase A</t>
  </si>
  <si>
    <t>Fase B</t>
  </si>
  <si>
    <t>Fase C</t>
  </si>
  <si>
    <t>n° fases</t>
  </si>
  <si>
    <t>Corrente Fase A</t>
  </si>
  <si>
    <t>Corrente Fase B</t>
  </si>
  <si>
    <t>Corrente Fase C</t>
  </si>
  <si>
    <t xml:space="preserve"> (A)</t>
  </si>
  <si>
    <t xml:space="preserve">Pot. (W) Pot. (CV) p/motor </t>
  </si>
  <si>
    <t>3(2F+N)</t>
  </si>
  <si>
    <t>Criado pelo Eng. Eletricista Christopherson Sousa - Reg 14641D PA            Ver. 16</t>
  </si>
  <si>
    <t>Quadro ventilado?</t>
  </si>
  <si>
    <t>Temperatura ambiente:</t>
  </si>
  <si>
    <t>30°</t>
  </si>
  <si>
    <t>Ref</t>
  </si>
  <si>
    <t>Formas</t>
  </si>
  <si>
    <t>Temp</t>
  </si>
  <si>
    <t>EPR XLPE</t>
  </si>
  <si>
    <t>AMBIENTE</t>
  </si>
  <si>
    <t>SOLO</t>
  </si>
  <si>
    <t>Condutores enterrados?</t>
  </si>
  <si>
    <t>Mét. de instal.</t>
  </si>
  <si>
    <t>QDF2</t>
  </si>
  <si>
    <t>Eletroduto</t>
  </si>
  <si>
    <t>KVA dem</t>
  </si>
  <si>
    <t>KW dem</t>
  </si>
  <si>
    <t>Fator Simu.</t>
  </si>
  <si>
    <t>Fd Fum</t>
  </si>
  <si>
    <t>Pot. ativa (KW)</t>
  </si>
  <si>
    <t>Pot. Reativa (KVAr)</t>
  </si>
  <si>
    <t>Fp desejado</t>
  </si>
  <si>
    <t>Pot. B. cap (KW)</t>
  </si>
  <si>
    <t>Tempo de partida motor</t>
  </si>
  <si>
    <t>I partida motor</t>
  </si>
  <si>
    <t>Cir agru</t>
  </si>
  <si>
    <t>Icc KA</t>
  </si>
  <si>
    <t>Temp °C</t>
  </si>
  <si>
    <t>Características</t>
  </si>
  <si>
    <t>Equipamentos</t>
  </si>
  <si>
    <t>Equip. 1</t>
  </si>
  <si>
    <t>Equip. 2</t>
  </si>
  <si>
    <t>Equip. 3</t>
  </si>
  <si>
    <t>Equip. 4</t>
  </si>
  <si>
    <t>Equip. 5</t>
  </si>
  <si>
    <t>Tensao</t>
  </si>
  <si>
    <t>maior</t>
  </si>
  <si>
    <t>Seção do cabo</t>
  </si>
  <si>
    <t>Disj</t>
  </si>
  <si>
    <t>Cap cond 1</t>
  </si>
  <si>
    <t>bitola pela QT (mm²)</t>
  </si>
  <si>
    <t>Bitola CC</t>
  </si>
  <si>
    <t>condi por tipo</t>
  </si>
  <si>
    <t>Correção disj 1</t>
  </si>
  <si>
    <t>Bitola corri 1</t>
  </si>
  <si>
    <t>Bitola corri 2</t>
  </si>
  <si>
    <t>Condu carre</t>
  </si>
  <si>
    <t>Ic</t>
  </si>
  <si>
    <t>Inc</t>
  </si>
  <si>
    <t>Fabricante</t>
  </si>
  <si>
    <t>Corrente de interrupção</t>
  </si>
  <si>
    <t>HHED6</t>
  </si>
  <si>
    <t>HFXD</t>
  </si>
  <si>
    <t>HRXD</t>
  </si>
  <si>
    <t>Faixa de ajuste</t>
  </si>
  <si>
    <t>3VU13</t>
  </si>
  <si>
    <t>fixa</t>
  </si>
  <si>
    <t>5000</t>
  </si>
  <si>
    <t>10000</t>
  </si>
  <si>
    <t>início</t>
  </si>
  <si>
    <t>fim</t>
  </si>
  <si>
    <t>Siemens</t>
  </si>
  <si>
    <t>3VU16</t>
  </si>
  <si>
    <t>HJXD</t>
  </si>
  <si>
    <t>3VF12</t>
  </si>
  <si>
    <t>2VF31</t>
  </si>
  <si>
    <t>Ia</t>
  </si>
  <si>
    <t>Ajuste térmico?</t>
  </si>
  <si>
    <t>DR parcial</t>
  </si>
  <si>
    <t>Modelo</t>
  </si>
  <si>
    <t>Ajuste</t>
  </si>
  <si>
    <t>Fusível</t>
  </si>
  <si>
    <t>Disj esco</t>
  </si>
  <si>
    <t>Disj cod</t>
  </si>
  <si>
    <t>Disj c/ ajuste termico</t>
  </si>
  <si>
    <t>Disj s/ ajuste termico</t>
  </si>
  <si>
    <t>Inicio da faixa</t>
  </si>
  <si>
    <t>FAB</t>
  </si>
  <si>
    <t>TIPO</t>
  </si>
  <si>
    <t>CORR</t>
  </si>
  <si>
    <t>UTin</t>
  </si>
  <si>
    <t>UTfim</t>
  </si>
  <si>
    <t>UMin</t>
  </si>
  <si>
    <t>UMfim</t>
  </si>
  <si>
    <t>COD</t>
  </si>
  <si>
    <t>Fabricantes</t>
  </si>
  <si>
    <t>Comum</t>
  </si>
  <si>
    <t>Descrição</t>
  </si>
  <si>
    <t>Luminária Comercial</t>
  </si>
  <si>
    <t xml:space="preserve"> -</t>
  </si>
  <si>
    <t>Fator de depreciação</t>
  </si>
  <si>
    <t>Tipo de Ambiente</t>
  </si>
  <si>
    <t>Lux</t>
  </si>
  <si>
    <t>Indústrias Têsteis: Inspeção</t>
  </si>
  <si>
    <t>Número</t>
  </si>
  <si>
    <t>teste3</t>
  </si>
  <si>
    <t>teste4</t>
  </si>
  <si>
    <t>teste5</t>
  </si>
  <si>
    <t>BITOLA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</si>
</sst>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#,##0.0"/>
    <numFmt numFmtId="167" formatCode="0.0%"/>
  </numFmts>
  <fonts count="42" x14ac:knownFonts="1">
    <font>
      <sz val="11"/>
      <color theme="1"/>
      <name val="Calibri"/>
      <family val="2"/>
      <scheme val="minor"/>
    </font>
    <font>
      <sz val="11"/>
      <name val="Swis721 Cn BT"/>
      <family val="2"/>
    </font>
    <font>
      <sz val="8"/>
      <name val="Calibri"/>
      <family val="2"/>
    </font>
    <font>
      <sz val="6"/>
      <color indexed="8"/>
      <name val="Arial"/>
      <family val="2"/>
    </font>
    <font>
      <sz val="10"/>
      <color indexed="8"/>
      <name val="Calibri"/>
      <family val="2"/>
    </font>
    <font>
      <sz val="8"/>
      <color indexed="8"/>
      <name val="Arial"/>
      <family val="2"/>
    </font>
    <font>
      <sz val="5.5"/>
      <color indexed="8"/>
      <name val="Times New Roman"/>
      <family val="1"/>
    </font>
    <font>
      <sz val="9"/>
      <color indexed="8"/>
      <name val="Arial"/>
      <family val="2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sz val="6.5"/>
      <color indexed="8"/>
      <name val="Arial"/>
      <family val="2"/>
    </font>
    <font>
      <sz val="12"/>
      <color indexed="8"/>
      <name val="Times New Roman"/>
      <family val="1"/>
    </font>
    <font>
      <sz val="12"/>
      <color indexed="9"/>
      <name val="Times New Roman"/>
      <family val="1"/>
    </font>
    <font>
      <sz val="12"/>
      <name val="Times New Roman"/>
      <family val="1"/>
    </font>
    <font>
      <i/>
      <sz val="12"/>
      <color indexed="8"/>
      <name val="Times New Roma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12"/>
      <name val="Times New Roman"/>
      <family val="1"/>
    </font>
    <font>
      <b/>
      <sz val="9"/>
      <name val="Times New Roman"/>
      <family val="1"/>
    </font>
    <font>
      <b/>
      <sz val="20"/>
      <name val="Times New Roman"/>
      <family val="1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9"/>
      <color rgb="FFFF0000"/>
      <name val="Times New Roman"/>
      <family val="1"/>
    </font>
    <font>
      <b/>
      <sz val="9"/>
      <color rgb="FFFF0000"/>
      <name val="Times New Roman"/>
      <family val="1"/>
    </font>
    <font>
      <b/>
      <sz val="8"/>
      <color rgb="FFFF0000"/>
      <name val="Times New Roman"/>
      <family val="1"/>
    </font>
    <font>
      <sz val="11"/>
      <name val="Times New Roman"/>
      <family val="1"/>
    </font>
    <font>
      <sz val="8"/>
      <color rgb="FFFF0000"/>
      <name val="Times New Roman"/>
      <family val="1"/>
    </font>
    <font>
      <sz val="9"/>
      <color theme="1"/>
      <name val="Calibri"/>
      <family val="2"/>
    </font>
    <font>
      <sz val="18"/>
      <color theme="1"/>
      <name val="Calibri"/>
      <family val="2"/>
    </font>
    <font>
      <sz val="18"/>
      <color theme="1"/>
      <name val="Times New Roman"/>
      <family val="1"/>
    </font>
    <font>
      <sz val="10"/>
      <name val="Times New Roman"/>
      <family val="1"/>
    </font>
    <font>
      <sz val="11"/>
      <color rgb="FF000000"/>
      <name val="Calibri"/>
      <family val="2"/>
    </font>
    <font>
      <sz val="9"/>
      <color rgb="FF0070C0"/>
      <name val="Times New Roman"/>
      <family val="1"/>
    </font>
    <font>
      <sz val="9"/>
      <color theme="4"/>
      <name val="Times New Roman"/>
      <family val="1"/>
    </font>
    <font>
      <sz val="10"/>
      <color theme="4"/>
      <name val="Times New Roman"/>
      <family val="1"/>
    </font>
    <font>
      <sz val="12"/>
      <color rgb="FF0070C0"/>
      <name val="Times New Roman"/>
      <family val="1"/>
    </font>
    <font>
      <sz val="9"/>
      <color theme="3" tint="0.39997558519241921"/>
      <name val="Times New Roman"/>
      <family val="1"/>
    </font>
    <font>
      <sz val="8"/>
      <color indexed="8"/>
      <name val="Times New Roman"/>
      <family val="1"/>
    </font>
    <font>
      <sz val="8"/>
      <name val="Times New Roman"/>
      <family val="1"/>
    </font>
    <font>
      <sz val="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64"/>
      </bottom>
      <diagonal/>
    </border>
    <border>
      <left/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5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2" fontId="1" fillId="0" borderId="0" xfId="0" applyNumberFormat="1" applyFont="1" applyFill="1"/>
    <xf numFmtId="4" fontId="1" fillId="0" borderId="0" xfId="0" applyNumberFormat="1" applyFont="1" applyFill="1"/>
    <xf numFmtId="0" fontId="1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4" fontId="1" fillId="2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4" fontId="1" fillId="3" borderId="1" xfId="0" applyNumberFormat="1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readingOrder="1"/>
    </xf>
    <xf numFmtId="0" fontId="0" fillId="0" borderId="0" xfId="0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2" fontId="7" fillId="0" borderId="4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164" fontId="7" fillId="0" borderId="7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" fontId="1" fillId="0" borderId="0" xfId="0" applyNumberFormat="1" applyFont="1" applyFill="1"/>
    <xf numFmtId="0" fontId="13" fillId="0" borderId="0" xfId="0" applyFont="1" applyFill="1" applyBorder="1"/>
    <xf numFmtId="0" fontId="13" fillId="0" borderId="0" xfId="0" applyFont="1" applyFill="1"/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/>
    <xf numFmtId="0" fontId="13" fillId="0" borderId="0" xfId="0" applyFont="1" applyFill="1" applyAlignment="1">
      <alignment horizontal="center"/>
    </xf>
    <xf numFmtId="2" fontId="13" fillId="0" borderId="0" xfId="0" applyNumberFormat="1" applyFont="1" applyFill="1"/>
    <xf numFmtId="4" fontId="13" fillId="0" borderId="0" xfId="0" applyNumberFormat="1" applyFont="1" applyFill="1"/>
    <xf numFmtId="4" fontId="13" fillId="0" borderId="0" xfId="0" applyNumberFormat="1" applyFont="1" applyFill="1" applyBorder="1"/>
    <xf numFmtId="0" fontId="13" fillId="0" borderId="12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/>
    </xf>
    <xf numFmtId="4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165" fontId="12" fillId="0" borderId="0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1" fontId="12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horizontal="left" vertical="center" indent="1"/>
    </xf>
    <xf numFmtId="2" fontId="13" fillId="0" borderId="0" xfId="0" applyNumberFormat="1" applyFont="1" applyFill="1" applyBorder="1" applyAlignment="1">
      <alignment horizontal="left" vertical="center"/>
    </xf>
    <xf numFmtId="2" fontId="14" fillId="0" borderId="0" xfId="0" applyNumberFormat="1" applyFont="1" applyFill="1" applyBorder="1" applyAlignment="1">
      <alignment horizontal="left" vertical="center"/>
    </xf>
    <xf numFmtId="2" fontId="7" fillId="0" borderId="0" xfId="0" applyNumberFormat="1" applyFont="1" applyBorder="1" applyAlignment="1">
      <alignment horizontal="center" vertical="center"/>
    </xf>
    <xf numFmtId="2" fontId="13" fillId="0" borderId="0" xfId="0" applyNumberFormat="1" applyFont="1" applyFill="1" applyBorder="1"/>
    <xf numFmtId="0" fontId="20" fillId="0" borderId="0" xfId="0" applyFont="1" applyBorder="1" applyAlignment="1">
      <alignment horizontal="center" vertical="center" wrapText="1"/>
    </xf>
    <xf numFmtId="2" fontId="13" fillId="0" borderId="0" xfId="0" applyNumberFormat="1" applyFont="1" applyFill="1" applyAlignment="1">
      <alignment horizontal="center"/>
    </xf>
    <xf numFmtId="2" fontId="13" fillId="0" borderId="0" xfId="0" applyNumberFormat="1" applyFont="1" applyFill="1" applyAlignment="1">
      <alignment horizontal="center" vertical="center"/>
    </xf>
    <xf numFmtId="2" fontId="16" fillId="0" borderId="0" xfId="0" applyNumberFormat="1" applyFont="1" applyFill="1" applyBorder="1" applyAlignment="1">
      <alignment horizontal="center" vertical="center" wrapText="1"/>
    </xf>
    <xf numFmtId="1" fontId="16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15" fillId="0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1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2" fontId="15" fillId="0" borderId="0" xfId="0" applyNumberFormat="1" applyFont="1" applyFill="1" applyBorder="1" applyAlignment="1">
      <alignment horizontal="center" vertical="center"/>
    </xf>
    <xf numFmtId="2" fontId="15" fillId="0" borderId="0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 applyProtection="1">
      <alignment horizontal="left" vertical="center" indent="1"/>
    </xf>
    <xf numFmtId="0" fontId="13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 vertical="center"/>
    </xf>
    <xf numFmtId="2" fontId="13" fillId="0" borderId="0" xfId="0" applyNumberFormat="1" applyFont="1" applyFill="1" applyBorder="1" applyAlignment="1" applyProtection="1">
      <alignment horizontal="left" vertical="center"/>
    </xf>
    <xf numFmtId="2" fontId="13" fillId="4" borderId="0" xfId="0" applyNumberFormat="1" applyFont="1" applyFill="1" applyBorder="1" applyAlignment="1" applyProtection="1">
      <alignment horizontal="left" vertical="center"/>
    </xf>
    <xf numFmtId="0" fontId="17" fillId="0" borderId="0" xfId="0" applyFont="1" applyFill="1" applyBorder="1" applyAlignment="1" applyProtection="1">
      <alignment vertical="center" wrapText="1"/>
    </xf>
    <xf numFmtId="0" fontId="13" fillId="0" borderId="0" xfId="0" applyFont="1" applyFill="1" applyAlignment="1">
      <alignment wrapText="1"/>
    </xf>
    <xf numFmtId="0" fontId="13" fillId="0" borderId="0" xfId="0" applyFont="1" applyFill="1" applyBorder="1" applyAlignment="1" applyProtection="1">
      <alignment horizontal="left" vertical="center" inden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 vertical="center"/>
      <protection locked="0"/>
    </xf>
    <xf numFmtId="0" fontId="13" fillId="0" borderId="0" xfId="0" applyFont="1" applyFill="1" applyBorder="1" applyProtection="1">
      <protection locked="0"/>
    </xf>
    <xf numFmtId="2" fontId="13" fillId="0" borderId="0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17" fillId="0" borderId="0" xfId="0" applyFont="1" applyFill="1" applyBorder="1" applyAlignment="1" applyProtection="1">
      <alignment horizontal="left" vertical="center" indent="1"/>
      <protection locked="0"/>
    </xf>
    <xf numFmtId="0" fontId="24" fillId="0" borderId="16" xfId="0" applyFont="1" applyFill="1" applyBorder="1" applyAlignment="1">
      <alignment horizontal="center" vertical="center" wrapText="1"/>
    </xf>
    <xf numFmtId="1" fontId="24" fillId="0" borderId="16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/>
    </xf>
    <xf numFmtId="1" fontId="15" fillId="0" borderId="16" xfId="0" applyNumberFormat="1" applyFont="1" applyFill="1" applyBorder="1" applyAlignment="1">
      <alignment horizontal="center" vertical="center" wrapText="1"/>
    </xf>
    <xf numFmtId="2" fontId="1" fillId="8" borderId="0" xfId="0" applyNumberFormat="1" applyFont="1" applyFill="1"/>
    <xf numFmtId="0" fontId="1" fillId="0" borderId="1" xfId="0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1" fontId="15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2" fontId="15" fillId="0" borderId="0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 wrapText="1"/>
      <protection locked="0"/>
    </xf>
    <xf numFmtId="2" fontId="22" fillId="0" borderId="0" xfId="0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 applyProtection="1">
      <alignment horizontal="center" vertical="center" wrapText="1"/>
      <protection locked="0"/>
    </xf>
    <xf numFmtId="164" fontId="22" fillId="0" borderId="0" xfId="0" applyNumberFormat="1" applyFont="1" applyFill="1" applyBorder="1" applyAlignment="1">
      <alignment horizontal="center" vertical="center" wrapText="1"/>
    </xf>
    <xf numFmtId="1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vertical="center"/>
      <protection locked="0"/>
    </xf>
    <xf numFmtId="1" fontId="22" fillId="0" borderId="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Fill="1" applyBorder="1" applyAlignment="1">
      <alignment vertical="center"/>
    </xf>
    <xf numFmtId="2" fontId="22" fillId="0" borderId="0" xfId="0" applyNumberFormat="1" applyFont="1" applyFill="1" applyBorder="1" applyAlignment="1">
      <alignment vertical="center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1" fontId="26" fillId="0" borderId="16" xfId="0" applyNumberFormat="1" applyFont="1" applyFill="1" applyBorder="1" applyAlignment="1">
      <alignment horizontal="center" vertical="center" wrapText="1"/>
    </xf>
    <xf numFmtId="2" fontId="26" fillId="0" borderId="16" xfId="0" applyNumberFormat="1" applyFont="1" applyFill="1" applyBorder="1" applyAlignment="1">
      <alignment horizontal="center" vertical="center" wrapText="1"/>
    </xf>
    <xf numFmtId="0" fontId="22" fillId="0" borderId="16" xfId="0" applyFont="1" applyFill="1" applyBorder="1" applyAlignment="1" applyProtection="1">
      <alignment horizontal="center" vertical="center" wrapText="1"/>
    </xf>
    <xf numFmtId="0" fontId="13" fillId="0" borderId="19" xfId="0" applyFont="1" applyFill="1" applyBorder="1"/>
    <xf numFmtId="0" fontId="13" fillId="0" borderId="24" xfId="0" applyFont="1" applyFill="1" applyBorder="1"/>
    <xf numFmtId="0" fontId="13" fillId="0" borderId="0" xfId="0" applyFont="1" applyFill="1" applyBorder="1" applyAlignment="1">
      <alignment vertical="center"/>
    </xf>
    <xf numFmtId="0" fontId="18" fillId="6" borderId="16" xfId="0" applyFont="1" applyFill="1" applyBorder="1" applyAlignment="1" applyProtection="1">
      <alignment horizontal="center" vertical="center" wrapText="1"/>
    </xf>
    <xf numFmtId="0" fontId="25" fillId="0" borderId="0" xfId="0" applyFont="1" applyFill="1" applyBorder="1"/>
    <xf numFmtId="164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left" vertical="center" indent="1"/>
    </xf>
    <xf numFmtId="0" fontId="13" fillId="0" borderId="0" xfId="0" applyNumberFormat="1" applyFont="1" applyFill="1" applyAlignment="1">
      <alignment horizontal="center" vertical="center"/>
    </xf>
    <xf numFmtId="0" fontId="7" fillId="0" borderId="36" xfId="0" applyFont="1" applyBorder="1" applyAlignment="1">
      <alignment horizontal="center" vertical="center" wrapText="1"/>
    </xf>
    <xf numFmtId="164" fontId="7" fillId="0" borderId="4" xfId="0" applyNumberFormat="1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0" borderId="47" xfId="0" applyFont="1" applyBorder="1" applyAlignment="1">
      <alignment horizontal="center" vertical="center" wrapText="1"/>
    </xf>
    <xf numFmtId="164" fontId="7" fillId="0" borderId="47" xfId="0" applyNumberFormat="1" applyFont="1" applyBorder="1" applyAlignment="1">
      <alignment horizontal="center" vertical="center"/>
    </xf>
    <xf numFmtId="0" fontId="11" fillId="0" borderId="50" xfId="0" applyFont="1" applyBorder="1" applyAlignment="1">
      <alignment vertical="center"/>
    </xf>
    <xf numFmtId="0" fontId="11" fillId="0" borderId="51" xfId="0" applyFont="1" applyBorder="1" applyAlignment="1">
      <alignment horizontal="center" vertical="center"/>
    </xf>
    <xf numFmtId="0" fontId="11" fillId="0" borderId="52" xfId="0" applyFont="1" applyBorder="1" applyAlignment="1">
      <alignment vertical="center" wrapText="1"/>
    </xf>
    <xf numFmtId="0" fontId="11" fillId="0" borderId="51" xfId="0" applyFont="1" applyBorder="1" applyAlignment="1">
      <alignment horizontal="center" vertical="center" wrapText="1"/>
    </xf>
    <xf numFmtId="0" fontId="9" fillId="0" borderId="47" xfId="0" applyFont="1" applyBorder="1" applyAlignment="1">
      <alignment horizontal="center" vertical="center" wrapText="1"/>
    </xf>
    <xf numFmtId="0" fontId="7" fillId="0" borderId="47" xfId="0" applyFont="1" applyBorder="1" applyAlignment="1">
      <alignment vertical="center" wrapText="1"/>
    </xf>
    <xf numFmtId="0" fontId="0" fillId="0" borderId="46" xfId="0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7" fillId="0" borderId="57" xfId="0" applyFont="1" applyBorder="1" applyAlignment="1">
      <alignment horizontal="center" vertical="center" wrapText="1"/>
    </xf>
    <xf numFmtId="0" fontId="7" fillId="0" borderId="58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2" fontId="16" fillId="0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 applyProtection="1">
      <alignment horizontal="center" vertical="center"/>
    </xf>
    <xf numFmtId="2" fontId="26" fillId="0" borderId="17" xfId="0" applyNumberFormat="1" applyFont="1" applyFill="1" applyBorder="1" applyAlignment="1">
      <alignment horizontal="center" vertical="center" wrapText="1"/>
    </xf>
    <xf numFmtId="2" fontId="15" fillId="0" borderId="26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2" fontId="26" fillId="0" borderId="16" xfId="0" applyNumberFormat="1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" fontId="15" fillId="0" borderId="37" xfId="0" applyNumberFormat="1" applyFont="1" applyFill="1" applyBorder="1" applyAlignment="1" applyProtection="1">
      <alignment horizontal="center" vertical="center" wrapText="1"/>
    </xf>
    <xf numFmtId="0" fontId="18" fillId="0" borderId="37" xfId="0" applyFont="1" applyFill="1" applyBorder="1" applyAlignment="1" applyProtection="1">
      <alignment horizontal="center" vertical="center" wrapText="1"/>
    </xf>
    <xf numFmtId="2" fontId="15" fillId="0" borderId="1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0" fillId="0" borderId="3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14" xfId="0" applyBorder="1"/>
    <xf numFmtId="2" fontId="0" fillId="0" borderId="14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/>
    </xf>
    <xf numFmtId="0" fontId="0" fillId="0" borderId="30" xfId="0" applyBorder="1"/>
    <xf numFmtId="0" fontId="0" fillId="0" borderId="16" xfId="0" applyBorder="1"/>
    <xf numFmtId="0" fontId="0" fillId="0" borderId="17" xfId="0" applyBorder="1"/>
    <xf numFmtId="0" fontId="0" fillId="0" borderId="31" xfId="0" applyBorder="1"/>
    <xf numFmtId="0" fontId="0" fillId="0" borderId="28" xfId="0" applyBorder="1"/>
    <xf numFmtId="0" fontId="0" fillId="0" borderId="28" xfId="0" applyBorder="1" applyAlignment="1">
      <alignment horizontal="center" vertical="center"/>
    </xf>
    <xf numFmtId="0" fontId="0" fillId="0" borderId="71" xfId="0" applyBorder="1"/>
    <xf numFmtId="0" fontId="0" fillId="0" borderId="1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28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2" fontId="0" fillId="0" borderId="29" xfId="0" applyNumberFormat="1" applyFill="1" applyBorder="1" applyAlignment="1">
      <alignment horizontal="center" vertical="center"/>
    </xf>
    <xf numFmtId="0" fontId="18" fillId="0" borderId="16" xfId="0" applyFont="1" applyFill="1" applyBorder="1" applyAlignment="1" applyProtection="1">
      <alignment horizontal="center" vertical="center" wrapText="1"/>
    </xf>
    <xf numFmtId="1" fontId="15" fillId="0" borderId="16" xfId="0" applyNumberFormat="1" applyFont="1" applyFill="1" applyBorder="1" applyAlignment="1" applyProtection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14" xfId="0" applyFont="1" applyFill="1" applyBorder="1" applyAlignment="1">
      <alignment horizontal="center" vertical="center"/>
    </xf>
    <xf numFmtId="0" fontId="16" fillId="6" borderId="1" xfId="0" applyFont="1" applyFill="1" applyBorder="1" applyAlignment="1" applyProtection="1">
      <alignment horizontal="center" vertical="center" wrapText="1"/>
    </xf>
    <xf numFmtId="0" fontId="32" fillId="0" borderId="14" xfId="0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 applyProtection="1">
      <alignment horizontal="center" vertical="center"/>
    </xf>
    <xf numFmtId="0" fontId="16" fillId="6" borderId="26" xfId="0" applyFont="1" applyFill="1" applyBorder="1" applyAlignment="1" applyProtection="1">
      <alignment horizontal="center" vertical="center" wrapText="1"/>
    </xf>
    <xf numFmtId="0" fontId="16" fillId="0" borderId="16" xfId="0" applyFont="1" applyFill="1" applyBorder="1" applyAlignment="1" applyProtection="1">
      <alignment horizontal="center" vertical="center" wrapText="1"/>
      <protection locked="0"/>
    </xf>
    <xf numFmtId="0" fontId="15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26" xfId="0" applyFont="1" applyFill="1" applyBorder="1" applyAlignment="1" applyProtection="1">
      <alignment horizontal="center" vertical="center" wrapText="1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6" xfId="0" applyFont="1" applyFill="1" applyBorder="1" applyAlignment="1" applyProtection="1">
      <alignment horizontal="center" vertical="center"/>
      <protection locked="0"/>
    </xf>
    <xf numFmtId="164" fontId="15" fillId="0" borderId="16" xfId="0" applyNumberFormat="1" applyFont="1" applyFill="1" applyBorder="1" applyAlignment="1" applyProtection="1">
      <alignment horizontal="center" vertical="center"/>
      <protection locked="0"/>
    </xf>
    <xf numFmtId="2" fontId="15" fillId="0" borderId="16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164" fontId="15" fillId="0" borderId="1" xfId="0" applyNumberFormat="1" applyFont="1" applyFill="1" applyBorder="1" applyAlignment="1" applyProtection="1">
      <alignment horizontal="center" vertical="center"/>
      <protection locked="0"/>
    </xf>
    <xf numFmtId="2" fontId="15" fillId="0" borderId="1" xfId="0" applyNumberFormat="1" applyFont="1" applyFill="1" applyBorder="1" applyAlignment="1" applyProtection="1">
      <alignment horizontal="center" vertical="center"/>
      <protection locked="0"/>
    </xf>
    <xf numFmtId="2" fontId="15" fillId="0" borderId="1" xfId="0" quotePrefix="1" applyNumberFormat="1" applyFont="1" applyFill="1" applyBorder="1" applyAlignment="1" applyProtection="1">
      <alignment horizontal="center" vertical="center"/>
      <protection locked="0"/>
    </xf>
    <xf numFmtId="2" fontId="15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16" xfId="0" applyFont="1" applyFill="1" applyBorder="1" applyAlignment="1" applyProtection="1">
      <alignment horizontal="center" vertical="center" wrapText="1"/>
      <protection locked="0"/>
    </xf>
    <xf numFmtId="0" fontId="16" fillId="0" borderId="16" xfId="0" applyFont="1" applyFill="1" applyBorder="1" applyAlignment="1" applyProtection="1">
      <alignment horizontal="center" vertical="center"/>
      <protection locked="0"/>
    </xf>
    <xf numFmtId="2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Protection="1">
      <protection locked="0"/>
    </xf>
    <xf numFmtId="1" fontId="15" fillId="0" borderId="16" xfId="0" applyNumberFormat="1" applyFont="1" applyFill="1" applyBorder="1" applyAlignment="1" applyProtection="1">
      <alignment vertical="center" wrapText="1"/>
    </xf>
    <xf numFmtId="1" fontId="15" fillId="0" borderId="1" xfId="0" applyNumberFormat="1" applyFont="1" applyFill="1" applyBorder="1" applyAlignment="1" applyProtection="1">
      <alignment vertical="center" wrapText="1"/>
    </xf>
    <xf numFmtId="0" fontId="15" fillId="6" borderId="16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2" fontId="15" fillId="6" borderId="16" xfId="0" applyNumberFormat="1" applyFont="1" applyFill="1" applyBorder="1" applyAlignment="1">
      <alignment horizontal="center" vertical="center" wrapText="1"/>
    </xf>
    <xf numFmtId="2" fontId="15" fillId="6" borderId="1" xfId="0" applyNumberFormat="1" applyFont="1" applyFill="1" applyBorder="1" applyAlignment="1">
      <alignment horizontal="center" vertical="center" wrapText="1"/>
    </xf>
    <xf numFmtId="0" fontId="21" fillId="11" borderId="16" xfId="0" applyFont="1" applyFill="1" applyBorder="1" applyAlignment="1" applyProtection="1">
      <alignment horizontal="center" vertical="center" wrapText="1"/>
    </xf>
    <xf numFmtId="0" fontId="18" fillId="11" borderId="16" xfId="0" applyFont="1" applyFill="1" applyBorder="1" applyAlignment="1" applyProtection="1">
      <alignment horizontal="center" vertical="center" wrapText="1"/>
    </xf>
    <xf numFmtId="0" fontId="21" fillId="11" borderId="16" xfId="0" applyFont="1" applyFill="1" applyBorder="1" applyAlignment="1" applyProtection="1">
      <alignment vertical="center" wrapText="1"/>
    </xf>
    <xf numFmtId="2" fontId="21" fillId="11" borderId="16" xfId="0" applyNumberFormat="1" applyFont="1" applyFill="1" applyBorder="1" applyAlignment="1" applyProtection="1">
      <alignment vertical="center" wrapText="1"/>
    </xf>
    <xf numFmtId="0" fontId="21" fillId="11" borderId="18" xfId="0" applyFont="1" applyFill="1" applyBorder="1" applyAlignment="1" applyProtection="1">
      <alignment horizontal="center" vertical="center" wrapText="1"/>
    </xf>
    <xf numFmtId="0" fontId="16" fillId="11" borderId="18" xfId="0" applyFont="1" applyFill="1" applyBorder="1" applyAlignment="1" applyProtection="1">
      <alignment horizontal="center" vertical="center"/>
    </xf>
    <xf numFmtId="0" fontId="16" fillId="11" borderId="26" xfId="0" applyFont="1" applyFill="1" applyBorder="1" applyAlignment="1" applyProtection="1">
      <alignment horizontal="center" vertical="center"/>
    </xf>
    <xf numFmtId="0" fontId="16" fillId="11" borderId="61" xfId="0" applyFont="1" applyFill="1" applyBorder="1" applyAlignment="1" applyProtection="1">
      <alignment horizontal="center" vertical="center"/>
    </xf>
    <xf numFmtId="0" fontId="21" fillId="11" borderId="1" xfId="0" applyFont="1" applyFill="1" applyBorder="1" applyAlignment="1" applyProtection="1">
      <alignment horizontal="center" vertical="center" wrapText="1"/>
    </xf>
    <xf numFmtId="0" fontId="18" fillId="11" borderId="1" xfId="0" applyFont="1" applyFill="1" applyBorder="1" applyAlignment="1" applyProtection="1">
      <alignment horizontal="center" vertical="center" wrapText="1"/>
    </xf>
    <xf numFmtId="0" fontId="21" fillId="11" borderId="15" xfId="0" applyFont="1" applyFill="1" applyBorder="1" applyAlignment="1" applyProtection="1">
      <alignment horizontal="center" vertical="center" wrapText="1"/>
    </xf>
    <xf numFmtId="0" fontId="21" fillId="11" borderId="21" xfId="0" applyFont="1" applyFill="1" applyBorder="1" applyAlignment="1" applyProtection="1">
      <alignment horizontal="center" vertical="center" wrapText="1"/>
    </xf>
    <xf numFmtId="0" fontId="22" fillId="11" borderId="21" xfId="0" applyFont="1" applyFill="1" applyBorder="1" applyAlignment="1" applyProtection="1">
      <alignment horizontal="center" vertical="center"/>
    </xf>
    <xf numFmtId="0" fontId="22" fillId="11" borderId="41" xfId="0" applyFont="1" applyFill="1" applyBorder="1" applyAlignment="1" applyProtection="1">
      <alignment horizontal="center" vertical="center"/>
    </xf>
    <xf numFmtId="0" fontId="22" fillId="11" borderId="62" xfId="0" applyFont="1" applyFill="1" applyBorder="1" applyAlignment="1" applyProtection="1">
      <alignment horizontal="center" vertical="center"/>
    </xf>
    <xf numFmtId="0" fontId="18" fillId="11" borderId="15" xfId="0" applyFont="1" applyFill="1" applyBorder="1" applyAlignment="1" applyProtection="1">
      <alignment horizontal="center" vertical="center" wrapText="1"/>
    </xf>
    <xf numFmtId="167" fontId="18" fillId="11" borderId="21" xfId="0" applyNumberFormat="1" applyFont="1" applyFill="1" applyBorder="1" applyAlignment="1" applyProtection="1">
      <alignment horizontal="center" vertical="center" wrapText="1"/>
    </xf>
    <xf numFmtId="167" fontId="18" fillId="11" borderId="41" xfId="0" applyNumberFormat="1" applyFont="1" applyFill="1" applyBorder="1" applyAlignment="1" applyProtection="1">
      <alignment horizontal="center" vertical="center" wrapText="1"/>
    </xf>
    <xf numFmtId="167" fontId="18" fillId="11" borderId="62" xfId="0" applyNumberFormat="1" applyFont="1" applyFill="1" applyBorder="1" applyAlignment="1" applyProtection="1">
      <alignment horizontal="center" vertical="center" wrapText="1"/>
    </xf>
    <xf numFmtId="2" fontId="15" fillId="6" borderId="16" xfId="0" applyNumberFormat="1" applyFont="1" applyFill="1" applyBorder="1" applyAlignment="1" applyProtection="1">
      <alignment horizontal="center" vertical="center"/>
    </xf>
    <xf numFmtId="0" fontId="15" fillId="6" borderId="16" xfId="0" applyFont="1" applyFill="1" applyBorder="1" applyAlignment="1" applyProtection="1">
      <alignment horizontal="center" vertical="center"/>
    </xf>
    <xf numFmtId="1" fontId="15" fillId="6" borderId="16" xfId="0" applyNumberFormat="1" applyFont="1" applyFill="1" applyBorder="1" applyAlignment="1" applyProtection="1">
      <alignment horizontal="center" vertical="center" wrapText="1"/>
    </xf>
    <xf numFmtId="2" fontId="16" fillId="6" borderId="16" xfId="0" applyNumberFormat="1" applyFont="1" applyFill="1" applyBorder="1" applyAlignment="1" applyProtection="1">
      <alignment horizontal="center" vertical="center" wrapText="1"/>
    </xf>
    <xf numFmtId="2" fontId="15" fillId="6" borderId="37" xfId="0" applyNumberFormat="1" applyFont="1" applyFill="1" applyBorder="1" applyAlignment="1" applyProtection="1">
      <alignment horizontal="center" vertical="center"/>
    </xf>
    <xf numFmtId="0" fontId="15" fillId="6" borderId="1" xfId="0" applyFont="1" applyFill="1" applyBorder="1" applyAlignment="1" applyProtection="1">
      <alignment horizontal="center" vertical="center"/>
    </xf>
    <xf numFmtId="1" fontId="15" fillId="6" borderId="37" xfId="0" applyNumberFormat="1" applyFont="1" applyFill="1" applyBorder="1" applyAlignment="1" applyProtection="1">
      <alignment horizontal="center" vertical="center" wrapText="1"/>
    </xf>
    <xf numFmtId="0" fontId="18" fillId="6" borderId="37" xfId="0" applyFont="1" applyFill="1" applyBorder="1" applyAlignment="1" applyProtection="1">
      <alignment horizontal="center" vertical="center" wrapText="1"/>
    </xf>
    <xf numFmtId="1" fontId="15" fillId="6" borderId="1" xfId="0" applyNumberFormat="1" applyFont="1" applyFill="1" applyBorder="1" applyAlignment="1" applyProtection="1">
      <alignment horizontal="center" vertical="center" wrapText="1"/>
    </xf>
    <xf numFmtId="2" fontId="16" fillId="6" borderId="1" xfId="0" applyNumberFormat="1" applyFont="1" applyFill="1" applyBorder="1" applyAlignment="1" applyProtection="1">
      <alignment horizontal="center" vertical="center" wrapText="1"/>
    </xf>
    <xf numFmtId="0" fontId="15" fillId="6" borderId="14" xfId="0" applyFont="1" applyFill="1" applyBorder="1" applyAlignment="1" applyProtection="1">
      <alignment horizontal="center" vertical="center"/>
    </xf>
    <xf numFmtId="1" fontId="15" fillId="6" borderId="14" xfId="0" applyNumberFormat="1" applyFont="1" applyFill="1" applyBorder="1" applyAlignment="1" applyProtection="1">
      <alignment horizontal="center" vertical="center" wrapText="1"/>
    </xf>
    <xf numFmtId="2" fontId="16" fillId="6" borderId="14" xfId="0" applyNumberFormat="1" applyFont="1" applyFill="1" applyBorder="1" applyAlignment="1" applyProtection="1">
      <alignment horizontal="center" vertical="center" wrapText="1"/>
    </xf>
    <xf numFmtId="0" fontId="35" fillId="0" borderId="0" xfId="0" applyFont="1" applyFill="1" applyBorder="1"/>
    <xf numFmtId="1" fontId="32" fillId="0" borderId="1" xfId="0" applyNumberFormat="1" applyFont="1" applyFill="1" applyBorder="1" applyAlignment="1">
      <alignment horizontal="center" vertical="center"/>
    </xf>
    <xf numFmtId="0" fontId="35" fillId="0" borderId="24" xfId="0" applyFont="1" applyFill="1" applyBorder="1"/>
    <xf numFmtId="0" fontId="22" fillId="0" borderId="22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2" fontId="16" fillId="10" borderId="16" xfId="0" applyNumberFormat="1" applyFont="1" applyFill="1" applyBorder="1" applyAlignment="1">
      <alignment vertical="center" wrapText="1"/>
    </xf>
    <xf numFmtId="2" fontId="16" fillId="13" borderId="1" xfId="0" applyNumberFormat="1" applyFont="1" applyFill="1" applyBorder="1" applyAlignment="1">
      <alignment vertical="center" wrapText="1"/>
    </xf>
    <xf numFmtId="0" fontId="16" fillId="9" borderId="0" xfId="0" applyFont="1" applyFill="1" applyBorder="1" applyAlignment="1" applyProtection="1">
      <alignment vertical="center"/>
    </xf>
    <xf numFmtId="0" fontId="16" fillId="9" borderId="0" xfId="0" applyFont="1" applyFill="1" applyBorder="1" applyAlignment="1" applyProtection="1">
      <alignment horizontal="center" vertical="center" wrapText="1"/>
    </xf>
    <xf numFmtId="1" fontId="16" fillId="9" borderId="0" xfId="0" applyNumberFormat="1" applyFont="1" applyFill="1" applyBorder="1" applyAlignment="1" applyProtection="1">
      <alignment horizontal="center" vertical="center" wrapText="1"/>
    </xf>
    <xf numFmtId="0" fontId="16" fillId="9" borderId="0" xfId="0" applyFont="1" applyFill="1" applyBorder="1" applyAlignment="1" applyProtection="1">
      <alignment horizontal="center" vertical="center"/>
    </xf>
    <xf numFmtId="2" fontId="16" fillId="9" borderId="0" xfId="0" applyNumberFormat="1" applyFont="1" applyFill="1" applyBorder="1" applyAlignment="1" applyProtection="1">
      <alignment horizontal="center" vertical="center"/>
    </xf>
    <xf numFmtId="2" fontId="16" fillId="9" borderId="0" xfId="0" applyNumberFormat="1" applyFont="1" applyFill="1" applyBorder="1" applyAlignment="1" applyProtection="1">
      <alignment horizontal="center" vertical="center" wrapText="1"/>
    </xf>
    <xf numFmtId="0" fontId="18" fillId="9" borderId="0" xfId="0" applyFont="1" applyFill="1" applyBorder="1" applyAlignment="1" applyProtection="1">
      <alignment horizontal="center" vertical="center" wrapText="1"/>
    </xf>
    <xf numFmtId="1" fontId="16" fillId="9" borderId="0" xfId="0" applyNumberFormat="1" applyFont="1" applyFill="1" applyBorder="1" applyAlignment="1" applyProtection="1">
      <alignment vertical="center"/>
    </xf>
    <xf numFmtId="2" fontId="16" fillId="9" borderId="0" xfId="0" applyNumberFormat="1" applyFont="1" applyFill="1" applyBorder="1" applyAlignment="1" applyProtection="1">
      <alignment vertical="center"/>
    </xf>
    <xf numFmtId="164" fontId="16" fillId="9" borderId="0" xfId="0" applyNumberFormat="1" applyFont="1" applyFill="1" applyBorder="1" applyAlignment="1" applyProtection="1">
      <alignment horizontal="center" vertical="center" wrapText="1"/>
    </xf>
    <xf numFmtId="2" fontId="13" fillId="9" borderId="0" xfId="0" applyNumberFormat="1" applyFont="1" applyFill="1" applyBorder="1" applyAlignment="1">
      <alignment horizontal="center" vertical="center"/>
    </xf>
    <xf numFmtId="0" fontId="15" fillId="6" borderId="26" xfId="0" applyFont="1" applyFill="1" applyBorder="1" applyAlignment="1" applyProtection="1">
      <alignment horizontal="center" vertical="center"/>
    </xf>
    <xf numFmtId="0" fontId="15" fillId="6" borderId="41" xfId="0" applyFont="1" applyFill="1" applyBorder="1" applyAlignment="1" applyProtection="1">
      <alignment horizontal="center" vertical="center"/>
    </xf>
    <xf numFmtId="0" fontId="15" fillId="6" borderId="27" xfId="0" applyFont="1" applyFill="1" applyBorder="1" applyAlignment="1" applyProtection="1">
      <alignment horizontal="center" vertical="center"/>
    </xf>
    <xf numFmtId="0" fontId="15" fillId="6" borderId="26" xfId="0" applyFont="1" applyFill="1" applyBorder="1" applyAlignment="1" applyProtection="1">
      <alignment horizontal="center" vertical="center" wrapText="1"/>
    </xf>
    <xf numFmtId="0" fontId="15" fillId="6" borderId="41" xfId="0" applyFont="1" applyFill="1" applyBorder="1" applyAlignment="1" applyProtection="1">
      <alignment horizontal="center" vertical="center" wrapText="1"/>
    </xf>
    <xf numFmtId="0" fontId="15" fillId="6" borderId="27" xfId="0" applyFont="1" applyFill="1" applyBorder="1" applyAlignment="1" applyProtection="1">
      <alignment horizontal="center" vertical="center" wrapText="1"/>
    </xf>
    <xf numFmtId="1" fontId="15" fillId="6" borderId="26" xfId="0" applyNumberFormat="1" applyFont="1" applyFill="1" applyBorder="1" applyAlignment="1" applyProtection="1">
      <alignment horizontal="center" vertical="center" wrapText="1"/>
    </xf>
    <xf numFmtId="1" fontId="15" fillId="6" borderId="41" xfId="0" applyNumberFormat="1" applyFont="1" applyFill="1" applyBorder="1" applyAlignment="1" applyProtection="1">
      <alignment horizontal="center" vertical="center" wrapText="1"/>
    </xf>
    <xf numFmtId="1" fontId="15" fillId="6" borderId="27" xfId="0" applyNumberFormat="1" applyFont="1" applyFill="1" applyBorder="1" applyAlignment="1" applyProtection="1">
      <alignment horizontal="center" vertical="center" wrapText="1"/>
    </xf>
    <xf numFmtId="0" fontId="16" fillId="6" borderId="26" xfId="0" applyFont="1" applyFill="1" applyBorder="1" applyAlignment="1" applyProtection="1">
      <alignment horizontal="center" vertical="center" wrapText="1"/>
    </xf>
    <xf numFmtId="0" fontId="16" fillId="6" borderId="41" xfId="0" applyFont="1" applyFill="1" applyBorder="1" applyAlignment="1" applyProtection="1">
      <alignment horizontal="center" vertical="center" wrapText="1"/>
    </xf>
    <xf numFmtId="0" fontId="16" fillId="6" borderId="27" xfId="0" applyFont="1" applyFill="1" applyBorder="1" applyAlignment="1" applyProtection="1">
      <alignment horizontal="center" vertical="center" wrapText="1"/>
    </xf>
    <xf numFmtId="2" fontId="15" fillId="6" borderId="26" xfId="0" applyNumberFormat="1" applyFont="1" applyFill="1" applyBorder="1" applyAlignment="1" applyProtection="1">
      <alignment horizontal="center" vertical="center" wrapText="1"/>
    </xf>
    <xf numFmtId="2" fontId="15" fillId="6" borderId="41" xfId="0" applyNumberFormat="1" applyFont="1" applyFill="1" applyBorder="1" applyAlignment="1" applyProtection="1">
      <alignment horizontal="center" vertical="center" wrapText="1"/>
    </xf>
    <xf numFmtId="2" fontId="15" fillId="6" borderId="27" xfId="0" applyNumberFormat="1" applyFont="1" applyFill="1" applyBorder="1" applyAlignment="1" applyProtection="1">
      <alignment horizontal="center" vertical="center" wrapText="1"/>
    </xf>
    <xf numFmtId="2" fontId="15" fillId="6" borderId="26" xfId="0" applyNumberFormat="1" applyFont="1" applyFill="1" applyBorder="1" applyAlignment="1" applyProtection="1">
      <alignment horizontal="center" vertical="center"/>
    </xf>
    <xf numFmtId="2" fontId="15" fillId="6" borderId="41" xfId="0" applyNumberFormat="1" applyFont="1" applyFill="1" applyBorder="1" applyAlignment="1" applyProtection="1">
      <alignment horizontal="center" vertical="center"/>
    </xf>
    <xf numFmtId="2" fontId="15" fillId="6" borderId="27" xfId="0" applyNumberFormat="1" applyFont="1" applyFill="1" applyBorder="1" applyAlignment="1" applyProtection="1">
      <alignment horizontal="center" vertical="center"/>
    </xf>
    <xf numFmtId="164" fontId="22" fillId="6" borderId="26" xfId="0" applyNumberFormat="1" applyFont="1" applyFill="1" applyBorder="1" applyAlignment="1" applyProtection="1">
      <alignment horizontal="center" vertical="center" wrapText="1"/>
    </xf>
    <xf numFmtId="164" fontId="22" fillId="6" borderId="41" xfId="0" applyNumberFormat="1" applyFont="1" applyFill="1" applyBorder="1" applyAlignment="1" applyProtection="1">
      <alignment horizontal="center" vertical="center" wrapText="1"/>
    </xf>
    <xf numFmtId="164" fontId="22" fillId="6" borderId="27" xfId="0" applyNumberFormat="1" applyFont="1" applyFill="1" applyBorder="1" applyAlignment="1" applyProtection="1">
      <alignment horizontal="center" vertical="center" wrapText="1"/>
    </xf>
    <xf numFmtId="2" fontId="30" fillId="6" borderId="26" xfId="0" applyNumberFormat="1" applyFont="1" applyFill="1" applyBorder="1" applyAlignment="1">
      <alignment horizontal="center" vertical="center" textRotation="45" wrapText="1"/>
    </xf>
    <xf numFmtId="2" fontId="30" fillId="6" borderId="41" xfId="0" applyNumberFormat="1" applyFont="1" applyFill="1" applyBorder="1" applyAlignment="1">
      <alignment horizontal="center" vertical="center" textRotation="45" wrapText="1"/>
    </xf>
    <xf numFmtId="2" fontId="30" fillId="6" borderId="27" xfId="0" applyNumberFormat="1" applyFont="1" applyFill="1" applyBorder="1" applyAlignment="1">
      <alignment horizontal="center" vertical="center" textRotation="45" wrapText="1"/>
    </xf>
    <xf numFmtId="1" fontId="16" fillId="6" borderId="26" xfId="0" applyNumberFormat="1" applyFont="1" applyFill="1" applyBorder="1" applyAlignment="1" applyProtection="1">
      <alignment horizontal="center" vertical="center" wrapText="1"/>
    </xf>
    <xf numFmtId="1" fontId="16" fillId="6" borderId="41" xfId="0" applyNumberFormat="1" applyFont="1" applyFill="1" applyBorder="1" applyAlignment="1" applyProtection="1">
      <alignment horizontal="center" vertical="center" wrapText="1"/>
    </xf>
    <xf numFmtId="1" fontId="16" fillId="6" borderId="27" xfId="0" applyNumberFormat="1" applyFont="1" applyFill="1" applyBorder="1" applyAlignment="1" applyProtection="1">
      <alignment horizontal="center" vertical="center" wrapText="1"/>
    </xf>
    <xf numFmtId="0" fontId="21" fillId="11" borderId="44" xfId="0" applyFont="1" applyFill="1" applyBorder="1" applyAlignment="1" applyProtection="1">
      <alignment horizontal="center" vertical="center"/>
    </xf>
    <xf numFmtId="0" fontId="16" fillId="0" borderId="41" xfId="0" applyFont="1" applyFill="1" applyBorder="1" applyAlignment="1" applyProtection="1">
      <alignment horizontal="center" vertical="center" wrapText="1"/>
      <protection locked="0"/>
    </xf>
    <xf numFmtId="0" fontId="21" fillId="11" borderId="16" xfId="0" applyFont="1" applyFill="1" applyBorder="1" applyAlignment="1" applyProtection="1">
      <alignment horizontal="center" vertical="center" wrapText="1"/>
    </xf>
    <xf numFmtId="0" fontId="21" fillId="11" borderId="1" xfId="0" applyFont="1" applyFill="1" applyBorder="1" applyAlignment="1" applyProtection="1">
      <alignment horizontal="center" vertical="center" wrapText="1"/>
    </xf>
    <xf numFmtId="0" fontId="21" fillId="11" borderId="15" xfId="0" applyFont="1" applyFill="1" applyBorder="1" applyAlignment="1" applyProtection="1">
      <alignment horizontal="center" vertical="center" wrapText="1"/>
    </xf>
    <xf numFmtId="0" fontId="21" fillId="11" borderId="41" xfId="0" applyFont="1" applyFill="1" applyBorder="1" applyAlignment="1" applyProtection="1">
      <alignment horizontal="center" vertical="center" wrapText="1"/>
    </xf>
    <xf numFmtId="2" fontId="22" fillId="6" borderId="16" xfId="0" applyNumberFormat="1" applyFont="1" applyFill="1" applyBorder="1" applyAlignment="1">
      <alignment horizontal="center" vertical="center" wrapText="1"/>
    </xf>
    <xf numFmtId="0" fontId="18" fillId="0" borderId="16" xfId="0" applyFont="1" applyFill="1" applyBorder="1" applyAlignment="1" applyProtection="1">
      <alignment horizontal="center" vertical="center" wrapText="1"/>
    </xf>
    <xf numFmtId="2" fontId="15" fillId="0" borderId="16" xfId="0" applyNumberFormat="1" applyFont="1" applyFill="1" applyBorder="1" applyAlignment="1">
      <alignment horizontal="center" vertical="center" wrapText="1"/>
    </xf>
    <xf numFmtId="2" fontId="15" fillId="0" borderId="1" xfId="0" applyNumberFormat="1" applyFont="1" applyFill="1" applyBorder="1" applyAlignment="1">
      <alignment horizontal="center" vertical="center" wrapText="1"/>
    </xf>
    <xf numFmtId="2" fontId="34" fillId="6" borderId="41" xfId="0" applyNumberFormat="1" applyFont="1" applyFill="1" applyBorder="1" applyAlignment="1">
      <alignment horizontal="center" vertical="center" textRotation="45" wrapText="1"/>
    </xf>
    <xf numFmtId="164" fontId="22" fillId="0" borderId="16" xfId="0" applyNumberFormat="1" applyFont="1" applyFill="1" applyBorder="1" applyAlignment="1">
      <alignment horizontal="center" vertical="center" wrapText="1"/>
    </xf>
    <xf numFmtId="164" fontId="22" fillId="0" borderId="1" xfId="0" applyNumberFormat="1" applyFont="1" applyFill="1" applyBorder="1" applyAlignment="1">
      <alignment horizontal="center" vertical="center" wrapText="1"/>
    </xf>
    <xf numFmtId="0" fontId="18" fillId="6" borderId="26" xfId="0" applyFont="1" applyFill="1" applyBorder="1" applyAlignment="1" applyProtection="1">
      <alignment horizontal="center" vertical="center" wrapText="1"/>
    </xf>
    <xf numFmtId="0" fontId="18" fillId="6" borderId="41" xfId="0" applyFont="1" applyFill="1" applyBorder="1" applyAlignment="1" applyProtection="1">
      <alignment horizontal="center" vertical="center" wrapText="1"/>
    </xf>
    <xf numFmtId="0" fontId="18" fillId="6" borderId="27" xfId="0" applyFont="1" applyFill="1" applyBorder="1" applyAlignment="1" applyProtection="1">
      <alignment horizontal="center" vertical="center" wrapText="1"/>
    </xf>
    <xf numFmtId="164" fontId="32" fillId="0" borderId="15" xfId="0" applyNumberFormat="1" applyFont="1" applyFill="1" applyBorder="1" applyAlignment="1">
      <alignment horizontal="center" vertical="center"/>
    </xf>
    <xf numFmtId="164" fontId="32" fillId="0" borderId="27" xfId="0" applyNumberFormat="1" applyFont="1" applyFill="1" applyBorder="1" applyAlignment="1">
      <alignment horizontal="center" vertical="center"/>
    </xf>
    <xf numFmtId="2" fontId="32" fillId="0" borderId="1" xfId="0" applyNumberFormat="1" applyFont="1" applyFill="1" applyBorder="1" applyAlignment="1">
      <alignment horizontal="center" vertical="center"/>
    </xf>
    <xf numFmtId="2" fontId="32" fillId="0" borderId="14" xfId="0" applyNumberFormat="1" applyFont="1" applyFill="1" applyBorder="1" applyAlignment="1">
      <alignment horizontal="center" vertical="center"/>
    </xf>
    <xf numFmtId="1" fontId="15" fillId="0" borderId="41" xfId="0" applyNumberFormat="1" applyFont="1" applyFill="1" applyBorder="1" applyAlignment="1" applyProtection="1">
      <alignment horizontal="center" vertical="center" wrapText="1"/>
    </xf>
    <xf numFmtId="1" fontId="32" fillId="0" borderId="1" xfId="0" applyNumberFormat="1" applyFont="1" applyFill="1" applyBorder="1" applyAlignment="1" applyProtection="1">
      <alignment horizontal="center" vertical="center"/>
      <protection locked="0"/>
    </xf>
    <xf numFmtId="1" fontId="32" fillId="0" borderId="14" xfId="0" applyNumberFormat="1" applyFont="1" applyFill="1" applyBorder="1" applyAlignment="1" applyProtection="1">
      <alignment horizontal="center" vertical="center"/>
      <protection locked="0"/>
    </xf>
    <xf numFmtId="0" fontId="23" fillId="0" borderId="20" xfId="0" applyFont="1" applyFill="1" applyBorder="1" applyAlignment="1">
      <alignment horizontal="center" vertical="center" wrapText="1"/>
    </xf>
    <xf numFmtId="0" fontId="23" fillId="0" borderId="22" xfId="0" applyFont="1" applyFill="1" applyBorder="1" applyAlignment="1">
      <alignment horizontal="center" vertical="center" wrapText="1"/>
    </xf>
    <xf numFmtId="0" fontId="23" fillId="0" borderId="25" xfId="0" applyFont="1" applyFill="1" applyBorder="1" applyAlignment="1">
      <alignment horizontal="center" vertical="center" wrapText="1"/>
    </xf>
    <xf numFmtId="1" fontId="32" fillId="0" borderId="1" xfId="0" applyNumberFormat="1" applyFont="1" applyFill="1" applyBorder="1" applyAlignment="1">
      <alignment horizontal="center" vertical="center"/>
    </xf>
    <xf numFmtId="1" fontId="32" fillId="0" borderId="14" xfId="0" applyNumberFormat="1" applyFont="1" applyFill="1" applyBorder="1" applyAlignment="1">
      <alignment horizontal="center" vertical="center"/>
    </xf>
    <xf numFmtId="2" fontId="21" fillId="11" borderId="1" xfId="0" applyNumberFormat="1" applyFont="1" applyFill="1" applyBorder="1" applyAlignment="1" applyProtection="1">
      <alignment horizontal="center" vertical="center" wrapText="1"/>
    </xf>
    <xf numFmtId="2" fontId="21" fillId="11" borderId="15" xfId="0" applyNumberFormat="1" applyFont="1" applyFill="1" applyBorder="1" applyAlignment="1" applyProtection="1">
      <alignment horizontal="center" vertical="center" wrapText="1"/>
    </xf>
    <xf numFmtId="0" fontId="32" fillId="0" borderId="14" xfId="0" applyFont="1" applyFill="1" applyBorder="1" applyAlignment="1">
      <alignment horizontal="center" vertical="center"/>
    </xf>
    <xf numFmtId="0" fontId="16" fillId="9" borderId="0" xfId="0" applyFont="1" applyFill="1" applyBorder="1" applyAlignment="1" applyProtection="1">
      <alignment horizontal="center" vertical="center"/>
    </xf>
    <xf numFmtId="0" fontId="16" fillId="11" borderId="15" xfId="0" applyFont="1" applyFill="1" applyBorder="1" applyAlignment="1" applyProtection="1">
      <alignment horizontal="center" vertical="center" wrapText="1"/>
    </xf>
    <xf numFmtId="0" fontId="16" fillId="11" borderId="16" xfId="0" applyFont="1" applyFill="1" applyBorder="1" applyAlignment="1" applyProtection="1">
      <alignment horizontal="center" vertical="center" wrapText="1"/>
    </xf>
    <xf numFmtId="0" fontId="16" fillId="11" borderId="1" xfId="0" applyFont="1" applyFill="1" applyBorder="1" applyAlignment="1" applyProtection="1">
      <alignment horizontal="center" vertical="center" wrapText="1"/>
    </xf>
    <xf numFmtId="2" fontId="21" fillId="11" borderId="20" xfId="0" applyNumberFormat="1" applyFont="1" applyFill="1" applyBorder="1" applyAlignment="1" applyProtection="1">
      <alignment horizontal="center" vertical="center" wrapText="1"/>
    </xf>
    <xf numFmtId="2" fontId="22" fillId="6" borderId="26" xfId="0" applyNumberFormat="1" applyFont="1" applyFill="1" applyBorder="1" applyAlignment="1" applyProtection="1">
      <alignment horizontal="center" vertical="center" wrapText="1"/>
    </xf>
    <xf numFmtId="2" fontId="22" fillId="6" borderId="41" xfId="0" applyNumberFormat="1" applyFont="1" applyFill="1" applyBorder="1" applyAlignment="1" applyProtection="1">
      <alignment horizontal="center" vertical="center" wrapText="1"/>
    </xf>
    <xf numFmtId="2" fontId="22" fillId="6" borderId="27" xfId="0" applyNumberFormat="1" applyFont="1" applyFill="1" applyBorder="1" applyAlignment="1" applyProtection="1">
      <alignment horizontal="center" vertical="center" wrapText="1"/>
    </xf>
    <xf numFmtId="2" fontId="32" fillId="0" borderId="15" xfId="0" applyNumberFormat="1" applyFont="1" applyFill="1" applyBorder="1" applyAlignment="1">
      <alignment horizontal="center" vertical="center"/>
    </xf>
    <xf numFmtId="2" fontId="32" fillId="0" borderId="27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3" fillId="0" borderId="19" xfId="0" applyFont="1" applyFill="1" applyBorder="1" applyAlignment="1">
      <alignment wrapText="1"/>
    </xf>
    <xf numFmtId="0" fontId="23" fillId="0" borderId="20" xfId="0" applyFont="1" applyFill="1" applyBorder="1" applyAlignment="1">
      <alignment wrapText="1"/>
    </xf>
    <xf numFmtId="0" fontId="23" fillId="0" borderId="0" xfId="0" applyFont="1" applyFill="1" applyBorder="1" applyAlignment="1">
      <alignment wrapText="1"/>
    </xf>
    <xf numFmtId="0" fontId="23" fillId="0" borderId="22" xfId="0" applyFont="1" applyFill="1" applyBorder="1" applyAlignment="1">
      <alignment wrapText="1"/>
    </xf>
    <xf numFmtId="0" fontId="23" fillId="0" borderId="24" xfId="0" applyFont="1" applyFill="1" applyBorder="1" applyAlignment="1">
      <alignment wrapText="1"/>
    </xf>
    <xf numFmtId="0" fontId="23" fillId="0" borderId="25" xfId="0" applyFont="1" applyFill="1" applyBorder="1" applyAlignment="1">
      <alignment wrapText="1"/>
    </xf>
    <xf numFmtId="0" fontId="26" fillId="0" borderId="15" xfId="0" applyFont="1" applyFill="1" applyBorder="1" applyAlignment="1">
      <alignment horizontal="center" vertical="center" wrapText="1"/>
    </xf>
    <xf numFmtId="2" fontId="16" fillId="12" borderId="1" xfId="0" applyNumberFormat="1" applyFont="1" applyFill="1" applyBorder="1" applyAlignment="1">
      <alignment vertical="center" wrapText="1"/>
    </xf>
    <xf numFmtId="164" fontId="15" fillId="12" borderId="1" xfId="0" applyNumberFormat="1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164" fontId="15" fillId="14" borderId="1" xfId="0" applyNumberFormat="1" applyFont="1" applyFill="1" applyBorder="1" applyAlignment="1">
      <alignment horizontal="center" vertical="center"/>
    </xf>
    <xf numFmtId="0" fontId="13" fillId="0" borderId="15" xfId="0" applyFont="1" applyFill="1" applyBorder="1" applyAlignment="1">
      <alignment horizontal="center"/>
    </xf>
    <xf numFmtId="2" fontId="26" fillId="0" borderId="1" xfId="0" applyNumberFormat="1" applyFont="1" applyFill="1" applyBorder="1" applyAlignment="1">
      <alignment horizontal="center" vertical="center" wrapText="1"/>
    </xf>
    <xf numFmtId="0" fontId="23" fillId="0" borderId="18" xfId="0" applyFont="1" applyFill="1" applyBorder="1" applyAlignment="1">
      <alignment vertical="center"/>
    </xf>
    <xf numFmtId="0" fontId="23" fillId="0" borderId="19" xfId="0" applyFont="1" applyFill="1" applyBorder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21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0" borderId="22" xfId="0" applyFont="1" applyFill="1" applyBorder="1" applyAlignment="1">
      <alignment vertical="center"/>
    </xf>
    <xf numFmtId="0" fontId="23" fillId="0" borderId="23" xfId="0" applyFont="1" applyFill="1" applyBorder="1" applyAlignment="1">
      <alignment vertical="center"/>
    </xf>
    <xf numFmtId="0" fontId="23" fillId="0" borderId="24" xfId="0" applyFont="1" applyFill="1" applyBorder="1" applyAlignment="1">
      <alignment vertical="center"/>
    </xf>
    <xf numFmtId="0" fontId="23" fillId="0" borderId="25" xfId="0" applyFont="1" applyFill="1" applyBorder="1" applyAlignment="1">
      <alignment vertical="center"/>
    </xf>
    <xf numFmtId="0" fontId="13" fillId="0" borderId="41" xfId="0" applyFont="1" applyFill="1" applyBorder="1" applyAlignment="1">
      <alignment horizontal="center"/>
    </xf>
    <xf numFmtId="2" fontId="22" fillId="6" borderId="37" xfId="0" applyNumberFormat="1" applyFont="1" applyFill="1" applyBorder="1" applyAlignment="1">
      <alignment horizontal="center" vertical="center" wrapText="1"/>
    </xf>
    <xf numFmtId="0" fontId="15" fillId="0" borderId="41" xfId="0" applyFont="1" applyFill="1" applyBorder="1" applyAlignment="1" applyProtection="1">
      <alignment horizontal="center" vertical="center"/>
      <protection locked="0"/>
    </xf>
    <xf numFmtId="0" fontId="21" fillId="11" borderId="69" xfId="0" applyFont="1" applyFill="1" applyBorder="1" applyAlignment="1" applyProtection="1">
      <alignment horizontal="center" vertical="center"/>
    </xf>
    <xf numFmtId="0" fontId="16" fillId="11" borderId="20" xfId="0" applyFont="1" applyFill="1" applyBorder="1" applyAlignment="1" applyProtection="1">
      <alignment horizontal="center" vertical="center"/>
      <protection locked="0"/>
    </xf>
    <xf numFmtId="0" fontId="16" fillId="11" borderId="22" xfId="0" applyFont="1" applyFill="1" applyBorder="1" applyAlignment="1" applyProtection="1">
      <alignment horizontal="center" vertical="center"/>
      <protection locked="0"/>
    </xf>
    <xf numFmtId="0" fontId="16" fillId="11" borderId="25" xfId="0" applyFont="1" applyFill="1" applyBorder="1" applyAlignment="1" applyProtection="1">
      <alignment horizontal="center" vertical="center"/>
      <protection locked="0"/>
    </xf>
    <xf numFmtId="0" fontId="21" fillId="11" borderId="22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21" fillId="11" borderId="75" xfId="0" applyFont="1" applyFill="1" applyBorder="1" applyAlignment="1" applyProtection="1">
      <alignment vertical="center" wrapText="1"/>
    </xf>
    <xf numFmtId="0" fontId="21" fillId="11" borderId="69" xfId="0" applyFont="1" applyFill="1" applyBorder="1" applyAlignment="1" applyProtection="1">
      <alignment vertical="center" wrapText="1"/>
    </xf>
    <xf numFmtId="0" fontId="21" fillId="11" borderId="25" xfId="0" applyFont="1" applyFill="1" applyBorder="1" applyAlignment="1" applyProtection="1">
      <alignment vertical="center" wrapText="1"/>
    </xf>
    <xf numFmtId="0" fontId="21" fillId="11" borderId="22" xfId="0" applyFont="1" applyFill="1" applyBorder="1" applyAlignment="1" applyProtection="1">
      <alignment vertical="center" wrapText="1"/>
    </xf>
    <xf numFmtId="0" fontId="15" fillId="6" borderId="37" xfId="0" applyFont="1" applyFill="1" applyBorder="1" applyAlignment="1" applyProtection="1">
      <alignment horizontal="center" vertical="center"/>
    </xf>
    <xf numFmtId="0" fontId="21" fillId="11" borderId="75" xfId="0" applyFont="1" applyFill="1" applyBorder="1" applyAlignment="1" applyProtection="1">
      <alignment horizontal="center" vertical="center" wrapText="1"/>
    </xf>
    <xf numFmtId="0" fontId="26" fillId="0" borderId="19" xfId="0" applyFont="1" applyFill="1" applyBorder="1" applyAlignment="1">
      <alignment horizontal="center" vertical="center" wrapText="1"/>
    </xf>
    <xf numFmtId="2" fontId="33" fillId="0" borderId="0" xfId="0" applyNumberFormat="1" applyFont="1" applyFill="1" applyBorder="1" applyAlignment="1">
      <alignment horizontal="center" vertical="center"/>
    </xf>
    <xf numFmtId="0" fontId="33" fillId="0" borderId="24" xfId="0" applyFont="1" applyFill="1" applyBorder="1" applyAlignment="1">
      <alignment horizontal="center" vertical="center"/>
    </xf>
    <xf numFmtId="164" fontId="15" fillId="0" borderId="1" xfId="0" applyNumberFormat="1" applyFont="1" applyFill="1" applyBorder="1" applyAlignment="1">
      <alignment horizontal="center" vertical="center"/>
    </xf>
    <xf numFmtId="0" fontId="21" fillId="11" borderId="21" xfId="0" applyFont="1" applyFill="1" applyBorder="1" applyAlignment="1" applyProtection="1">
      <alignment vertical="center" wrapText="1"/>
    </xf>
    <xf numFmtId="0" fontId="13" fillId="0" borderId="1" xfId="0" applyFont="1" applyFill="1" applyBorder="1"/>
    <xf numFmtId="2" fontId="37" fillId="0" borderId="16" xfId="0" applyNumberFormat="1" applyFont="1" applyFill="1" applyBorder="1" applyAlignment="1">
      <alignment horizontal="center" vertical="center" wrapText="1"/>
    </xf>
    <xf numFmtId="2" fontId="37" fillId="0" borderId="1" xfId="0" applyNumberFormat="1" applyFont="1" applyFill="1" applyBorder="1" applyAlignment="1">
      <alignment horizontal="center" vertical="center" wrapText="1"/>
    </xf>
    <xf numFmtId="164" fontId="15" fillId="0" borderId="16" xfId="0" applyNumberFormat="1" applyFont="1" applyFill="1" applyBorder="1" applyAlignment="1">
      <alignment horizontal="center" vertical="center"/>
    </xf>
    <xf numFmtId="0" fontId="15" fillId="15" borderId="1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/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6" fillId="0" borderId="15" xfId="0" applyFont="1" applyFill="1" applyBorder="1" applyAlignment="1" applyProtection="1">
      <alignment horizontal="center" vertical="center"/>
      <protection locked="0"/>
    </xf>
    <xf numFmtId="0" fontId="16" fillId="0" borderId="15" xfId="0" applyFont="1" applyFill="1" applyBorder="1" applyAlignment="1" applyProtection="1">
      <alignment horizontal="center" vertical="center" wrapText="1"/>
      <protection locked="0"/>
    </xf>
    <xf numFmtId="0" fontId="15" fillId="0" borderId="15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15" xfId="0" applyFont="1" applyFill="1" applyBorder="1" applyAlignment="1" applyProtection="1">
      <alignment horizontal="center" vertical="center" wrapText="1"/>
      <protection locked="0"/>
    </xf>
    <xf numFmtId="0" fontId="15" fillId="0" borderId="15" xfId="0" applyFont="1" applyFill="1" applyBorder="1" applyAlignment="1" applyProtection="1">
      <alignment horizontal="center" vertical="center"/>
      <protection locked="0"/>
    </xf>
    <xf numFmtId="164" fontId="15" fillId="0" borderId="15" xfId="0" applyNumberFormat="1" applyFont="1" applyFill="1" applyBorder="1" applyAlignment="1" applyProtection="1">
      <alignment horizontal="center" vertical="center"/>
      <protection locked="0"/>
    </xf>
    <xf numFmtId="2" fontId="15" fillId="0" borderId="15" xfId="0" applyNumberFormat="1" applyFont="1" applyFill="1" applyBorder="1" applyAlignment="1" applyProtection="1">
      <alignment horizontal="center" vertical="center"/>
      <protection locked="0"/>
    </xf>
    <xf numFmtId="2" fontId="15" fillId="0" borderId="15" xfId="0" applyNumberFormat="1" applyFont="1" applyFill="1" applyBorder="1" applyAlignment="1" applyProtection="1">
      <alignment horizontal="center" vertical="center"/>
    </xf>
    <xf numFmtId="2" fontId="15" fillId="0" borderId="15" xfId="0" applyNumberFormat="1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164" fontId="15" fillId="12" borderId="15" xfId="0" applyNumberFormat="1" applyFont="1" applyFill="1" applyBorder="1" applyAlignment="1">
      <alignment horizontal="center" vertical="center"/>
    </xf>
    <xf numFmtId="0" fontId="13" fillId="0" borderId="15" xfId="0" applyFont="1" applyFill="1" applyBorder="1"/>
    <xf numFmtId="164" fontId="15" fillId="0" borderId="15" xfId="0" applyNumberFormat="1" applyFont="1" applyFill="1" applyBorder="1" applyAlignment="1">
      <alignment horizontal="center" vertical="center"/>
    </xf>
    <xf numFmtId="2" fontId="15" fillId="6" borderId="15" xfId="0" applyNumberFormat="1" applyFont="1" applyFill="1" applyBorder="1" applyAlignment="1">
      <alignment horizontal="center" vertical="center" wrapText="1"/>
    </xf>
    <xf numFmtId="2" fontId="15" fillId="0" borderId="15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15" xfId="0" applyFont="1" applyFill="1" applyBorder="1" applyProtection="1">
      <protection locked="0"/>
    </xf>
    <xf numFmtId="2" fontId="22" fillId="6" borderId="41" xfId="0" applyNumberFormat="1" applyFont="1" applyFill="1" applyBorder="1" applyAlignment="1">
      <alignment horizontal="center" vertical="center" wrapText="1"/>
    </xf>
    <xf numFmtId="0" fontId="18" fillId="0" borderId="41" xfId="0" applyFont="1" applyFill="1" applyBorder="1" applyAlignment="1" applyProtection="1">
      <alignment horizontal="center" vertical="center" wrapText="1"/>
    </xf>
    <xf numFmtId="1" fontId="15" fillId="0" borderId="15" xfId="0" applyNumberFormat="1" applyFont="1" applyFill="1" applyBorder="1" applyAlignment="1" applyProtection="1">
      <alignment vertical="center" wrapText="1"/>
    </xf>
    <xf numFmtId="1" fontId="15" fillId="0" borderId="15" xfId="0" applyNumberFormat="1" applyFont="1" applyFill="1" applyBorder="1" applyAlignment="1">
      <alignment horizontal="center" vertical="center" wrapText="1"/>
    </xf>
    <xf numFmtId="2" fontId="15" fillId="0" borderId="15" xfId="0" applyNumberFormat="1" applyFont="1" applyFill="1" applyBorder="1" applyAlignment="1">
      <alignment horizontal="center" vertical="center" wrapText="1"/>
    </xf>
    <xf numFmtId="2" fontId="37" fillId="0" borderId="15" xfId="0" applyNumberFormat="1" applyFont="1" applyFill="1" applyBorder="1" applyAlignment="1">
      <alignment horizontal="center" vertical="center" wrapText="1"/>
    </xf>
    <xf numFmtId="2" fontId="16" fillId="11" borderId="15" xfId="0" applyNumberFormat="1" applyFont="1" applyFill="1" applyBorder="1" applyAlignment="1">
      <alignment vertical="center" wrapText="1"/>
    </xf>
    <xf numFmtId="164" fontId="22" fillId="0" borderId="15" xfId="0" applyNumberFormat="1" applyFont="1" applyFill="1" applyBorder="1" applyAlignment="1">
      <alignment horizontal="center" vertical="center" wrapText="1"/>
    </xf>
    <xf numFmtId="164" fontId="15" fillId="9" borderId="15" xfId="0" applyNumberFormat="1" applyFont="1" applyFill="1" applyBorder="1" applyAlignment="1">
      <alignment horizontal="center" vertical="center"/>
    </xf>
    <xf numFmtId="1" fontId="16" fillId="6" borderId="18" xfId="0" applyNumberFormat="1" applyFont="1" applyFill="1" applyBorder="1" applyAlignment="1">
      <alignment horizontal="center" vertical="center" wrapText="1"/>
    </xf>
    <xf numFmtId="1" fontId="16" fillId="6" borderId="21" xfId="0" applyNumberFormat="1" applyFont="1" applyFill="1" applyBorder="1" applyAlignment="1">
      <alignment horizontal="center" vertical="center" wrapText="1"/>
    </xf>
    <xf numFmtId="1" fontId="34" fillId="6" borderId="18" xfId="0" applyNumberFormat="1" applyFont="1" applyFill="1" applyBorder="1" applyAlignment="1">
      <alignment horizontal="center" vertical="center" wrapText="1"/>
    </xf>
    <xf numFmtId="1" fontId="34" fillId="6" borderId="21" xfId="0" applyNumberFormat="1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vertical="center" wrapText="1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49" fontId="0" fillId="0" borderId="0" xfId="0" applyNumberFormat="1"/>
    <xf numFmtId="49" fontId="0" fillId="0" borderId="1" xfId="0" applyNumberFormat="1" applyFont="1" applyBorder="1" applyAlignment="1">
      <alignment horizontal="center"/>
    </xf>
    <xf numFmtId="49" fontId="40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41" fillId="0" borderId="1" xfId="0" applyNumberFormat="1" applyFont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11" borderId="41" xfId="0" applyFont="1" applyFill="1" applyBorder="1" applyAlignment="1" applyProtection="1">
      <alignment horizontal="center" vertical="center" wrapText="1"/>
    </xf>
    <xf numFmtId="0" fontId="21" fillId="11" borderId="27" xfId="0" applyFont="1" applyFill="1" applyBorder="1" applyAlignment="1" applyProtection="1">
      <alignment horizontal="center" vertical="center" wrapText="1"/>
    </xf>
    <xf numFmtId="1" fontId="16" fillId="6" borderId="26" xfId="0" applyNumberFormat="1" applyFont="1" applyFill="1" applyBorder="1" applyAlignment="1">
      <alignment horizontal="center" vertical="center" wrapText="1"/>
    </xf>
    <xf numFmtId="1" fontId="16" fillId="6" borderId="41" xfId="0" applyNumberFormat="1" applyFont="1" applyFill="1" applyBorder="1" applyAlignment="1">
      <alignment horizontal="center" vertical="center" wrapText="1"/>
    </xf>
    <xf numFmtId="1" fontId="16" fillId="6" borderId="27" xfId="0" applyNumberFormat="1" applyFont="1" applyFill="1" applyBorder="1" applyAlignment="1">
      <alignment horizontal="center" vertical="center" wrapText="1"/>
    </xf>
    <xf numFmtId="1" fontId="13" fillId="6" borderId="26" xfId="0" applyNumberFormat="1" applyFont="1" applyFill="1" applyBorder="1" applyAlignment="1">
      <alignment horizontal="center" vertical="center" textRotation="90" wrapText="1"/>
    </xf>
    <xf numFmtId="1" fontId="13" fillId="6" borderId="41" xfId="0" applyNumberFormat="1" applyFont="1" applyFill="1" applyBorder="1" applyAlignment="1">
      <alignment horizontal="center" vertical="center" textRotation="90" wrapText="1"/>
    </xf>
    <xf numFmtId="1" fontId="13" fillId="6" borderId="27" xfId="0" applyNumberFormat="1" applyFont="1" applyFill="1" applyBorder="1" applyAlignment="1">
      <alignment horizontal="center" vertical="center" textRotation="90" wrapText="1"/>
    </xf>
    <xf numFmtId="0" fontId="21" fillId="11" borderId="26" xfId="0" applyFont="1" applyFill="1" applyBorder="1" applyAlignment="1" applyProtection="1">
      <alignment horizontal="center" vertical="center" wrapText="1"/>
    </xf>
    <xf numFmtId="0" fontId="21" fillId="11" borderId="75" xfId="0" applyFont="1" applyFill="1" applyBorder="1" applyAlignment="1" applyProtection="1">
      <alignment horizontal="center" vertical="center"/>
    </xf>
    <xf numFmtId="0" fontId="21" fillId="11" borderId="69" xfId="0" applyFont="1" applyFill="1" applyBorder="1" applyAlignment="1" applyProtection="1">
      <alignment horizontal="center" vertical="center"/>
    </xf>
    <xf numFmtId="0" fontId="21" fillId="11" borderId="21" xfId="0" applyFont="1" applyFill="1" applyBorder="1" applyAlignment="1" applyProtection="1">
      <alignment horizontal="center" vertical="center"/>
    </xf>
    <xf numFmtId="0" fontId="21" fillId="11" borderId="22" xfId="0" applyFont="1" applyFill="1" applyBorder="1" applyAlignment="1" applyProtection="1">
      <alignment horizontal="center" vertical="center"/>
    </xf>
    <xf numFmtId="0" fontId="21" fillId="11" borderId="32" xfId="0" applyFont="1" applyFill="1" applyBorder="1" applyAlignment="1" applyProtection="1">
      <alignment horizontal="center" vertical="center" wrapText="1"/>
    </xf>
    <xf numFmtId="0" fontId="21" fillId="11" borderId="33" xfId="0" applyFont="1" applyFill="1" applyBorder="1" applyAlignment="1" applyProtection="1">
      <alignment horizontal="center" vertical="center" wrapText="1"/>
    </xf>
    <xf numFmtId="0" fontId="21" fillId="11" borderId="34" xfId="0" applyFont="1" applyFill="1" applyBorder="1" applyAlignment="1" applyProtection="1">
      <alignment horizontal="center" vertical="center" wrapText="1"/>
    </xf>
    <xf numFmtId="0" fontId="21" fillId="11" borderId="15" xfId="0" applyFont="1" applyFill="1" applyBorder="1" applyAlignment="1" applyProtection="1">
      <alignment horizontal="center" vertical="center" wrapText="1"/>
    </xf>
    <xf numFmtId="0" fontId="21" fillId="11" borderId="37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  <protection locked="0"/>
    </xf>
    <xf numFmtId="0" fontId="15" fillId="0" borderId="41" xfId="0" applyFont="1" applyFill="1" applyBorder="1" applyAlignment="1" applyProtection="1">
      <alignment horizontal="center" vertical="center" wrapText="1"/>
      <protection locked="0"/>
    </xf>
    <xf numFmtId="1" fontId="16" fillId="6" borderId="16" xfId="0" applyNumberFormat="1" applyFont="1" applyFill="1" applyBorder="1" applyAlignment="1">
      <alignment horizontal="center" vertical="center" wrapText="1"/>
    </xf>
    <xf numFmtId="1" fontId="16" fillId="6" borderId="1" xfId="0" applyNumberFormat="1" applyFont="1" applyFill="1" applyBorder="1" applyAlignment="1">
      <alignment horizontal="center" vertical="center" wrapText="1"/>
    </xf>
    <xf numFmtId="1" fontId="16" fillId="6" borderId="15" xfId="0" applyNumberFormat="1" applyFont="1" applyFill="1" applyBorder="1" applyAlignment="1">
      <alignment horizontal="center" vertical="center" wrapText="1"/>
    </xf>
    <xf numFmtId="1" fontId="34" fillId="6" borderId="42" xfId="0" applyNumberFormat="1" applyFont="1" applyFill="1" applyBorder="1" applyAlignment="1">
      <alignment horizontal="center" vertical="center" wrapText="1"/>
    </xf>
    <xf numFmtId="1" fontId="34" fillId="6" borderId="32" xfId="0" applyNumberFormat="1" applyFont="1" applyFill="1" applyBorder="1" applyAlignment="1">
      <alignment horizontal="center" vertical="center" wrapText="1"/>
    </xf>
    <xf numFmtId="1" fontId="34" fillId="6" borderId="75" xfId="0" applyNumberFormat="1" applyFont="1" applyFill="1" applyBorder="1" applyAlignment="1">
      <alignment horizontal="center" vertical="center" wrapText="1"/>
    </xf>
    <xf numFmtId="0" fontId="21" fillId="11" borderId="1" xfId="0" applyFont="1" applyFill="1" applyBorder="1" applyAlignment="1" applyProtection="1">
      <alignment horizontal="center" vertical="center"/>
    </xf>
    <xf numFmtId="0" fontId="21" fillId="11" borderId="15" xfId="0" applyFont="1" applyFill="1" applyBorder="1" applyAlignment="1" applyProtection="1">
      <alignment horizontal="center" vertical="center"/>
    </xf>
    <xf numFmtId="0" fontId="21" fillId="11" borderId="1" xfId="0" applyFont="1" applyFill="1" applyBorder="1" applyAlignment="1" applyProtection="1">
      <alignment horizontal="center" vertical="center" wrapText="1"/>
    </xf>
    <xf numFmtId="0" fontId="16" fillId="11" borderId="15" xfId="0" applyFont="1" applyFill="1" applyBorder="1" applyAlignment="1" applyProtection="1">
      <alignment horizontal="center" vertical="center" wrapText="1"/>
    </xf>
    <xf numFmtId="0" fontId="16" fillId="11" borderId="41" xfId="0" applyFont="1" applyFill="1" applyBorder="1" applyAlignment="1" applyProtection="1">
      <alignment horizontal="center" vertical="center" wrapText="1"/>
    </xf>
    <xf numFmtId="0" fontId="28" fillId="11" borderId="15" xfId="0" applyFont="1" applyFill="1" applyBorder="1" applyAlignment="1" applyProtection="1">
      <alignment horizontal="center" vertical="center" wrapText="1"/>
    </xf>
    <xf numFmtId="0" fontId="29" fillId="11" borderId="41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/>
    </xf>
    <xf numFmtId="0" fontId="15" fillId="6" borderId="26" xfId="0" applyFont="1" applyFill="1" applyBorder="1" applyAlignment="1" applyProtection="1">
      <alignment horizontal="center" vertical="center"/>
    </xf>
    <xf numFmtId="0" fontId="15" fillId="6" borderId="41" xfId="0" applyFont="1" applyFill="1" applyBorder="1" applyAlignment="1" applyProtection="1">
      <alignment horizontal="center" vertical="center"/>
    </xf>
    <xf numFmtId="0" fontId="15" fillId="6" borderId="27" xfId="0" applyFont="1" applyFill="1" applyBorder="1" applyAlignment="1" applyProtection="1">
      <alignment horizontal="center" vertical="center"/>
    </xf>
    <xf numFmtId="0" fontId="15" fillId="6" borderId="26" xfId="0" applyFont="1" applyFill="1" applyBorder="1" applyAlignment="1" applyProtection="1">
      <alignment horizontal="center" vertical="center" wrapText="1"/>
    </xf>
    <xf numFmtId="0" fontId="15" fillId="6" borderId="41" xfId="0" applyFont="1" applyFill="1" applyBorder="1" applyAlignment="1" applyProtection="1">
      <alignment horizontal="center" vertical="center" wrapText="1"/>
    </xf>
    <xf numFmtId="0" fontId="15" fillId="6" borderId="27" xfId="0" applyFont="1" applyFill="1" applyBorder="1" applyAlignment="1" applyProtection="1">
      <alignment horizontal="center" vertical="center" wrapText="1"/>
    </xf>
    <xf numFmtId="1" fontId="15" fillId="6" borderId="26" xfId="0" applyNumberFormat="1" applyFont="1" applyFill="1" applyBorder="1" applyAlignment="1" applyProtection="1">
      <alignment horizontal="center" vertical="center" wrapText="1"/>
    </xf>
    <xf numFmtId="1" fontId="15" fillId="6" borderId="41" xfId="0" applyNumberFormat="1" applyFont="1" applyFill="1" applyBorder="1" applyAlignment="1" applyProtection="1">
      <alignment horizontal="center" vertical="center" wrapText="1"/>
    </xf>
    <xf numFmtId="1" fontId="15" fillId="6" borderId="27" xfId="0" applyNumberFormat="1" applyFont="1" applyFill="1" applyBorder="1" applyAlignment="1" applyProtection="1">
      <alignment horizontal="center" vertical="center" wrapText="1"/>
    </xf>
    <xf numFmtId="0" fontId="16" fillId="6" borderId="26" xfId="0" applyFont="1" applyFill="1" applyBorder="1" applyAlignment="1" applyProtection="1">
      <alignment horizontal="center" vertical="center" wrapText="1"/>
    </xf>
    <xf numFmtId="0" fontId="16" fillId="6" borderId="41" xfId="0" applyFont="1" applyFill="1" applyBorder="1" applyAlignment="1" applyProtection="1">
      <alignment horizontal="center" vertical="center" wrapText="1"/>
    </xf>
    <xf numFmtId="0" fontId="16" fillId="6" borderId="27" xfId="0" applyFont="1" applyFill="1" applyBorder="1" applyAlignment="1" applyProtection="1">
      <alignment horizontal="center" vertical="center" wrapText="1"/>
    </xf>
    <xf numFmtId="0" fontId="16" fillId="11" borderId="72" xfId="0" applyFont="1" applyFill="1" applyBorder="1" applyAlignment="1" applyProtection="1">
      <alignment horizontal="center" vertical="center"/>
      <protection locked="0"/>
    </xf>
    <xf numFmtId="0" fontId="16" fillId="11" borderId="73" xfId="0" applyFont="1" applyFill="1" applyBorder="1" applyAlignment="1" applyProtection="1">
      <alignment horizontal="center" vertical="center"/>
      <protection locked="0"/>
    </xf>
    <xf numFmtId="0" fontId="16" fillId="11" borderId="74" xfId="0" applyFont="1" applyFill="1" applyBorder="1" applyAlignment="1" applyProtection="1">
      <alignment horizontal="center" vertical="center"/>
      <protection locked="0"/>
    </xf>
    <xf numFmtId="2" fontId="15" fillId="6" borderId="26" xfId="0" applyNumberFormat="1" applyFont="1" applyFill="1" applyBorder="1" applyAlignment="1" applyProtection="1">
      <alignment horizontal="center" vertical="center" wrapText="1"/>
    </xf>
    <xf numFmtId="2" fontId="15" fillId="6" borderId="41" xfId="0" applyNumberFormat="1" applyFont="1" applyFill="1" applyBorder="1" applyAlignment="1" applyProtection="1">
      <alignment horizontal="center" vertical="center" wrapText="1"/>
    </xf>
    <xf numFmtId="2" fontId="15" fillId="6" borderId="27" xfId="0" applyNumberFormat="1" applyFont="1" applyFill="1" applyBorder="1" applyAlignment="1" applyProtection="1">
      <alignment horizontal="center" vertical="center" wrapText="1"/>
    </xf>
    <xf numFmtId="2" fontId="15" fillId="6" borderId="26" xfId="0" applyNumberFormat="1" applyFont="1" applyFill="1" applyBorder="1" applyAlignment="1" applyProtection="1">
      <alignment horizontal="center" vertical="center"/>
    </xf>
    <xf numFmtId="2" fontId="15" fillId="6" borderId="41" xfId="0" applyNumberFormat="1" applyFont="1" applyFill="1" applyBorder="1" applyAlignment="1" applyProtection="1">
      <alignment horizontal="center" vertical="center"/>
    </xf>
    <xf numFmtId="2" fontId="15" fillId="6" borderId="27" xfId="0" applyNumberFormat="1" applyFont="1" applyFill="1" applyBorder="1" applyAlignment="1" applyProtection="1">
      <alignment horizontal="center" vertical="center"/>
    </xf>
    <xf numFmtId="166" fontId="15" fillId="6" borderId="26" xfId="0" applyNumberFormat="1" applyFont="1" applyFill="1" applyBorder="1" applyAlignment="1" applyProtection="1">
      <alignment horizontal="center" vertical="center"/>
    </xf>
    <xf numFmtId="166" fontId="15" fillId="6" borderId="41" xfId="0" applyNumberFormat="1" applyFont="1" applyFill="1" applyBorder="1" applyAlignment="1" applyProtection="1">
      <alignment horizontal="center" vertical="center"/>
    </xf>
    <xf numFmtId="166" fontId="15" fillId="6" borderId="27" xfId="0" applyNumberFormat="1" applyFont="1" applyFill="1" applyBorder="1" applyAlignment="1" applyProtection="1">
      <alignment horizontal="center" vertical="center"/>
    </xf>
    <xf numFmtId="164" fontId="22" fillId="6" borderId="26" xfId="0" applyNumberFormat="1" applyFont="1" applyFill="1" applyBorder="1" applyAlignment="1" applyProtection="1">
      <alignment horizontal="center" vertical="center" wrapText="1"/>
    </xf>
    <xf numFmtId="164" fontId="22" fillId="6" borderId="41" xfId="0" applyNumberFormat="1" applyFont="1" applyFill="1" applyBorder="1" applyAlignment="1" applyProtection="1">
      <alignment horizontal="center" vertical="center" wrapText="1"/>
    </xf>
    <xf numFmtId="164" fontId="22" fillId="6" borderId="27" xfId="0" applyNumberFormat="1" applyFont="1" applyFill="1" applyBorder="1" applyAlignment="1" applyProtection="1">
      <alignment horizontal="center" vertical="center" wrapText="1"/>
    </xf>
    <xf numFmtId="2" fontId="30" fillId="6" borderId="26" xfId="0" applyNumberFormat="1" applyFont="1" applyFill="1" applyBorder="1" applyAlignment="1">
      <alignment horizontal="center" vertical="center" textRotation="45" wrapText="1"/>
    </xf>
    <xf numFmtId="2" fontId="30" fillId="6" borderId="41" xfId="0" applyNumberFormat="1" applyFont="1" applyFill="1" applyBorder="1" applyAlignment="1">
      <alignment horizontal="center" vertical="center" textRotation="45" wrapText="1"/>
    </xf>
    <xf numFmtId="2" fontId="30" fillId="6" borderId="27" xfId="0" applyNumberFormat="1" applyFont="1" applyFill="1" applyBorder="1" applyAlignment="1">
      <alignment horizontal="center" vertical="center" textRotation="45" wrapText="1"/>
    </xf>
    <xf numFmtId="2" fontId="16" fillId="6" borderId="41" xfId="0" applyNumberFormat="1" applyFont="1" applyFill="1" applyBorder="1" applyAlignment="1" applyProtection="1">
      <alignment horizontal="center" vertical="center" wrapText="1"/>
    </xf>
    <xf numFmtId="2" fontId="16" fillId="6" borderId="27" xfId="0" applyNumberFormat="1" applyFont="1" applyFill="1" applyBorder="1" applyAlignment="1" applyProtection="1">
      <alignment horizontal="center" vertical="center" wrapText="1"/>
    </xf>
    <xf numFmtId="0" fontId="18" fillId="6" borderId="26" xfId="0" applyFont="1" applyFill="1" applyBorder="1" applyAlignment="1" applyProtection="1">
      <alignment horizontal="center" vertical="center" wrapText="1"/>
    </xf>
    <xf numFmtId="0" fontId="18" fillId="6" borderId="41" xfId="0" applyFont="1" applyFill="1" applyBorder="1" applyAlignment="1" applyProtection="1">
      <alignment horizontal="center" vertical="center" wrapText="1"/>
    </xf>
    <xf numFmtId="0" fontId="18" fillId="6" borderId="27" xfId="0" applyFont="1" applyFill="1" applyBorder="1" applyAlignment="1" applyProtection="1">
      <alignment horizontal="center" vertical="center" wrapText="1"/>
    </xf>
    <xf numFmtId="2" fontId="15" fillId="0" borderId="70" xfId="0" applyNumberFormat="1" applyFont="1" applyFill="1" applyBorder="1" applyAlignment="1">
      <alignment horizontal="center" vertical="center"/>
    </xf>
    <xf numFmtId="2" fontId="15" fillId="0" borderId="64" xfId="0" applyNumberFormat="1" applyFont="1" applyFill="1" applyBorder="1" applyAlignment="1">
      <alignment horizontal="center" vertical="center"/>
    </xf>
    <xf numFmtId="2" fontId="15" fillId="0" borderId="65" xfId="0" applyNumberFormat="1" applyFont="1" applyFill="1" applyBorder="1" applyAlignment="1">
      <alignment horizontal="center" vertical="center"/>
    </xf>
    <xf numFmtId="2" fontId="16" fillId="0" borderId="26" xfId="0" applyNumberFormat="1" applyFont="1" applyFill="1" applyBorder="1" applyAlignment="1">
      <alignment horizontal="center" vertical="center"/>
    </xf>
    <xf numFmtId="2" fontId="16" fillId="0" borderId="41" xfId="0" applyNumberFormat="1" applyFont="1" applyFill="1" applyBorder="1" applyAlignment="1">
      <alignment horizontal="center" vertical="center"/>
    </xf>
    <xf numFmtId="2" fontId="16" fillId="0" borderId="27" xfId="0" applyNumberFormat="1" applyFont="1" applyFill="1" applyBorder="1" applyAlignment="1">
      <alignment horizontal="center" vertical="center"/>
    </xf>
    <xf numFmtId="1" fontId="16" fillId="0" borderId="26" xfId="0" applyNumberFormat="1" applyFont="1" applyFill="1" applyBorder="1" applyAlignment="1">
      <alignment horizontal="center" vertical="center" wrapText="1"/>
    </xf>
    <xf numFmtId="1" fontId="16" fillId="0" borderId="41" xfId="0" applyNumberFormat="1" applyFont="1" applyFill="1" applyBorder="1" applyAlignment="1">
      <alignment horizontal="center" vertical="center" wrapText="1"/>
    </xf>
    <xf numFmtId="1" fontId="16" fillId="0" borderId="27" xfId="0" applyNumberFormat="1" applyFont="1" applyFill="1" applyBorder="1" applyAlignment="1">
      <alignment horizontal="center" vertical="center" wrapText="1"/>
    </xf>
    <xf numFmtId="1" fontId="16" fillId="6" borderId="26" xfId="0" applyNumberFormat="1" applyFont="1" applyFill="1" applyBorder="1" applyAlignment="1" applyProtection="1">
      <alignment horizontal="center" vertical="center" wrapText="1"/>
    </xf>
    <xf numFmtId="1" fontId="16" fillId="6" borderId="41" xfId="0" applyNumberFormat="1" applyFont="1" applyFill="1" applyBorder="1" applyAlignment="1" applyProtection="1">
      <alignment horizontal="center" vertical="center" wrapText="1"/>
    </xf>
    <xf numFmtId="1" fontId="16" fillId="6" borderId="27" xfId="0" applyNumberFormat="1" applyFont="1" applyFill="1" applyBorder="1" applyAlignment="1" applyProtection="1">
      <alignment horizontal="center" vertical="center" wrapText="1"/>
    </xf>
    <xf numFmtId="2" fontId="11" fillId="0" borderId="39" xfId="0" applyNumberFormat="1" applyFont="1" applyFill="1" applyBorder="1" applyAlignment="1">
      <alignment horizontal="center"/>
    </xf>
    <xf numFmtId="0" fontId="21" fillId="11" borderId="42" xfId="0" applyFont="1" applyFill="1" applyBorder="1" applyAlignment="1" applyProtection="1">
      <alignment horizontal="center" vertical="center"/>
    </xf>
    <xf numFmtId="0" fontId="21" fillId="11" borderId="43" xfId="0" applyFont="1" applyFill="1" applyBorder="1" applyAlignment="1" applyProtection="1">
      <alignment horizontal="center" vertical="center"/>
    </xf>
    <xf numFmtId="0" fontId="21" fillId="11" borderId="16" xfId="0" applyFont="1" applyFill="1" applyBorder="1" applyAlignment="1" applyProtection="1">
      <alignment horizontal="center" vertical="center"/>
    </xf>
    <xf numFmtId="0" fontId="17" fillId="0" borderId="24" xfId="0" applyFont="1" applyFill="1" applyBorder="1" applyAlignment="1" applyProtection="1">
      <alignment horizontal="right" vertical="center"/>
      <protection locked="0"/>
    </xf>
    <xf numFmtId="0" fontId="17" fillId="0" borderId="24" xfId="0" applyFont="1" applyFill="1" applyBorder="1" applyAlignment="1" applyProtection="1">
      <alignment horizontal="left" vertical="center"/>
      <protection locked="0"/>
    </xf>
    <xf numFmtId="0" fontId="16" fillId="11" borderId="30" xfId="0" applyFont="1" applyFill="1" applyBorder="1" applyAlignment="1" applyProtection="1">
      <alignment horizontal="center" vertical="center"/>
      <protection locked="0"/>
    </xf>
    <xf numFmtId="0" fontId="16" fillId="11" borderId="31" xfId="0" applyFont="1" applyFill="1" applyBorder="1" applyAlignment="1" applyProtection="1">
      <alignment horizontal="center" vertical="center"/>
      <protection locked="0"/>
    </xf>
    <xf numFmtId="0" fontId="16" fillId="11" borderId="68" xfId="0" applyFont="1" applyFill="1" applyBorder="1" applyAlignment="1" applyProtection="1">
      <alignment horizontal="center" vertical="center"/>
      <protection locked="0"/>
    </xf>
    <xf numFmtId="2" fontId="15" fillId="6" borderId="16" xfId="0" applyNumberFormat="1" applyFont="1" applyFill="1" applyBorder="1" applyAlignment="1">
      <alignment horizontal="center" vertical="center" wrapText="1"/>
    </xf>
    <xf numFmtId="2" fontId="15" fillId="6" borderId="1" xfId="0" applyNumberFormat="1" applyFont="1" applyFill="1" applyBorder="1" applyAlignment="1">
      <alignment horizontal="center" vertical="center" wrapText="1"/>
    </xf>
    <xf numFmtId="2" fontId="15" fillId="6" borderId="15" xfId="0" applyNumberFormat="1" applyFont="1" applyFill="1" applyBorder="1" applyAlignment="1">
      <alignment horizontal="center" vertical="center" wrapText="1"/>
    </xf>
    <xf numFmtId="2" fontId="15" fillId="0" borderId="26" xfId="0" applyNumberFormat="1" applyFont="1" applyFill="1" applyBorder="1" applyAlignment="1">
      <alignment horizontal="center" vertical="center" wrapText="1"/>
    </xf>
    <xf numFmtId="2" fontId="15" fillId="0" borderId="41" xfId="0" applyNumberFormat="1" applyFont="1" applyFill="1" applyBorder="1" applyAlignment="1">
      <alignment horizontal="center" vertical="center" wrapText="1"/>
    </xf>
    <xf numFmtId="0" fontId="21" fillId="11" borderId="16" xfId="0" applyFont="1" applyFill="1" applyBorder="1" applyAlignment="1" applyProtection="1">
      <alignment horizontal="center" vertical="center" wrapText="1"/>
    </xf>
    <xf numFmtId="0" fontId="21" fillId="11" borderId="30" xfId="0" applyFont="1" applyFill="1" applyBorder="1" applyAlignment="1" applyProtection="1">
      <alignment horizontal="center" vertical="center" wrapText="1"/>
    </xf>
    <xf numFmtId="0" fontId="21" fillId="11" borderId="44" xfId="0" applyFont="1" applyFill="1" applyBorder="1" applyAlignment="1" applyProtection="1">
      <alignment horizontal="center" vertical="center" wrapText="1"/>
    </xf>
    <xf numFmtId="0" fontId="21" fillId="11" borderId="31" xfId="0" applyFont="1" applyFill="1" applyBorder="1" applyAlignment="1" applyProtection="1">
      <alignment horizontal="center" vertical="center"/>
    </xf>
    <xf numFmtId="0" fontId="21" fillId="11" borderId="68" xfId="0" applyFont="1" applyFill="1" applyBorder="1" applyAlignment="1" applyProtection="1">
      <alignment horizontal="center" vertical="center"/>
    </xf>
    <xf numFmtId="0" fontId="16" fillId="11" borderId="16" xfId="0" applyFont="1" applyFill="1" applyBorder="1" applyAlignment="1" applyProtection="1">
      <alignment horizontal="center" vertical="center" wrapText="1" shrinkToFit="1"/>
    </xf>
    <xf numFmtId="0" fontId="16" fillId="11" borderId="1" xfId="0" applyFont="1" applyFill="1" applyBorder="1" applyAlignment="1" applyProtection="1">
      <alignment horizontal="center" vertical="center" wrapText="1" shrinkToFit="1"/>
    </xf>
    <xf numFmtId="0" fontId="16" fillId="11" borderId="15" xfId="0" applyFont="1" applyFill="1" applyBorder="1" applyAlignment="1" applyProtection="1">
      <alignment horizontal="center" vertical="center" wrapText="1" shrinkToFit="1"/>
    </xf>
    <xf numFmtId="2" fontId="22" fillId="0" borderId="16" xfId="0" applyNumberFormat="1" applyFont="1" applyFill="1" applyBorder="1" applyAlignment="1" applyProtection="1">
      <alignment horizontal="center" vertical="center"/>
      <protection locked="0"/>
    </xf>
    <xf numFmtId="2" fontId="22" fillId="0" borderId="1" xfId="0" applyNumberFormat="1" applyFont="1" applyFill="1" applyBorder="1" applyAlignment="1" applyProtection="1">
      <alignment horizontal="center" vertical="center"/>
      <protection locked="0"/>
    </xf>
    <xf numFmtId="2" fontId="22" fillId="0" borderId="15" xfId="0" applyNumberFormat="1" applyFont="1" applyFill="1" applyBorder="1" applyAlignment="1" applyProtection="1">
      <alignment horizontal="center" vertical="center"/>
      <protection locked="0"/>
    </xf>
    <xf numFmtId="2" fontId="22" fillId="0" borderId="44" xfId="0" applyNumberFormat="1" applyFont="1" applyFill="1" applyBorder="1" applyAlignment="1" applyProtection="1">
      <alignment horizontal="center" vertical="center"/>
      <protection locked="0"/>
    </xf>
    <xf numFmtId="2" fontId="22" fillId="0" borderId="34" xfId="0" applyNumberFormat="1" applyFont="1" applyFill="1" applyBorder="1" applyAlignment="1" applyProtection="1">
      <alignment horizontal="center" vertical="center"/>
      <protection locked="0"/>
    </xf>
    <xf numFmtId="2" fontId="22" fillId="0" borderId="69" xfId="0" applyNumberFormat="1" applyFont="1" applyFill="1" applyBorder="1" applyAlignment="1" applyProtection="1">
      <alignment horizontal="center" vertical="center"/>
      <protection locked="0"/>
    </xf>
    <xf numFmtId="2" fontId="22" fillId="0" borderId="66" xfId="0" applyNumberFormat="1" applyFont="1" applyFill="1" applyBorder="1" applyAlignment="1" applyProtection="1">
      <alignment horizontal="center" vertical="center"/>
      <protection locked="0"/>
    </xf>
    <xf numFmtId="2" fontId="22" fillId="0" borderId="67" xfId="0" applyNumberFormat="1" applyFont="1" applyFill="1" applyBorder="1" applyAlignment="1" applyProtection="1">
      <alignment horizontal="center" vertical="center"/>
      <protection locked="0"/>
    </xf>
    <xf numFmtId="2" fontId="22" fillId="0" borderId="76" xfId="0" applyNumberFormat="1" applyFont="1" applyFill="1" applyBorder="1" applyAlignment="1" applyProtection="1">
      <alignment horizontal="center" vertical="center"/>
      <protection locked="0"/>
    </xf>
    <xf numFmtId="1" fontId="16" fillId="0" borderId="16" xfId="0" applyNumberFormat="1" applyFont="1" applyFill="1" applyBorder="1" applyAlignment="1" applyProtection="1">
      <alignment horizontal="center" vertical="center" wrapText="1"/>
      <protection locked="0"/>
    </xf>
    <xf numFmtId="1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1" fontId="16" fillId="0" borderId="15" xfId="0" applyNumberFormat="1" applyFont="1" applyFill="1" applyBorder="1" applyAlignment="1" applyProtection="1">
      <alignment horizontal="center" vertical="center" wrapText="1"/>
      <protection locked="0"/>
    </xf>
    <xf numFmtId="164" fontId="22" fillId="0" borderId="16" xfId="0" applyNumberFormat="1" applyFont="1" applyFill="1" applyBorder="1" applyAlignment="1">
      <alignment horizontal="center" vertical="center" wrapText="1"/>
    </xf>
    <xf numFmtId="164" fontId="22" fillId="0" borderId="1" xfId="0" applyNumberFormat="1" applyFont="1" applyFill="1" applyBorder="1" applyAlignment="1">
      <alignment horizontal="center" vertical="center" wrapText="1"/>
    </xf>
    <xf numFmtId="164" fontId="22" fillId="0" borderId="15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 applyProtection="1">
      <alignment horizontal="center" vertical="center" wrapText="1"/>
      <protection locked="0"/>
    </xf>
    <xf numFmtId="0" fontId="33" fillId="0" borderId="14" xfId="0" applyFont="1" applyFill="1" applyBorder="1" applyAlignment="1" applyProtection="1">
      <alignment horizontal="center" vertical="center" wrapText="1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4" xfId="0" applyFont="1" applyFill="1" applyBorder="1" applyAlignment="1" applyProtection="1">
      <alignment horizontal="center" vertical="center"/>
      <protection locked="0"/>
    </xf>
    <xf numFmtId="2" fontId="33" fillId="10" borderId="1" xfId="0" applyNumberFormat="1" applyFont="1" applyFill="1" applyBorder="1" applyAlignment="1">
      <alignment horizontal="center" vertical="center"/>
    </xf>
    <xf numFmtId="2" fontId="33" fillId="10" borderId="14" xfId="0" applyNumberFormat="1" applyFont="1" applyFill="1" applyBorder="1" applyAlignment="1">
      <alignment horizontal="center" vertical="center"/>
    </xf>
    <xf numFmtId="2" fontId="32" fillId="0" borderId="1" xfId="0" applyNumberFormat="1" applyFont="1" applyFill="1" applyBorder="1" applyAlignment="1">
      <alignment horizontal="center" vertical="center"/>
    </xf>
    <xf numFmtId="2" fontId="32" fillId="0" borderId="14" xfId="0" applyNumberFormat="1" applyFont="1" applyFill="1" applyBorder="1" applyAlignment="1">
      <alignment horizontal="center" vertical="center"/>
    </xf>
    <xf numFmtId="2" fontId="33" fillId="0" borderId="1" xfId="0" applyNumberFormat="1" applyFont="1" applyFill="1" applyBorder="1" applyAlignment="1">
      <alignment horizontal="center" vertical="center"/>
    </xf>
    <xf numFmtId="2" fontId="33" fillId="0" borderId="14" xfId="0" applyNumberFormat="1" applyFont="1" applyFill="1" applyBorder="1" applyAlignment="1">
      <alignment horizontal="center" vertical="center"/>
    </xf>
    <xf numFmtId="0" fontId="23" fillId="0" borderId="32" xfId="0" applyFont="1" applyFill="1" applyBorder="1" applyAlignment="1" applyProtection="1">
      <alignment horizontal="center" vertical="center"/>
      <protection locked="0"/>
    </xf>
    <xf numFmtId="0" fontId="23" fillId="0" borderId="63" xfId="0" applyFont="1" applyFill="1" applyBorder="1" applyAlignment="1" applyProtection="1">
      <alignment horizontal="center" vertical="center"/>
      <protection locked="0"/>
    </xf>
    <xf numFmtId="0" fontId="33" fillId="0" borderId="14" xfId="0" applyFont="1" applyFill="1" applyBorder="1" applyAlignment="1">
      <alignment horizontal="center" vertical="center"/>
    </xf>
    <xf numFmtId="2" fontId="24" fillId="0" borderId="18" xfId="0" applyNumberFormat="1" applyFont="1" applyFill="1" applyBorder="1" applyAlignment="1">
      <alignment horizontal="center" vertical="center"/>
    </xf>
    <xf numFmtId="2" fontId="24" fillId="0" borderId="20" xfId="0" applyNumberFormat="1" applyFont="1" applyFill="1" applyBorder="1" applyAlignment="1">
      <alignment horizontal="center" vertical="center"/>
    </xf>
    <xf numFmtId="2" fontId="24" fillId="0" borderId="21" xfId="0" applyNumberFormat="1" applyFont="1" applyFill="1" applyBorder="1" applyAlignment="1">
      <alignment horizontal="center" vertical="center"/>
    </xf>
    <xf numFmtId="2" fontId="24" fillId="0" borderId="22" xfId="0" applyNumberFormat="1" applyFont="1" applyFill="1" applyBorder="1" applyAlignment="1">
      <alignment horizontal="center" vertical="center"/>
    </xf>
    <xf numFmtId="2" fontId="24" fillId="0" borderId="23" xfId="0" applyNumberFormat="1" applyFont="1" applyFill="1" applyBorder="1" applyAlignment="1">
      <alignment horizontal="center" vertical="center"/>
    </xf>
    <xf numFmtId="2" fontId="24" fillId="0" borderId="25" xfId="0" applyNumberFormat="1" applyFont="1" applyFill="1" applyBorder="1" applyAlignment="1">
      <alignment horizontal="center" vertical="center"/>
    </xf>
    <xf numFmtId="2" fontId="22" fillId="6" borderId="26" xfId="0" applyNumberFormat="1" applyFont="1" applyFill="1" applyBorder="1" applyAlignment="1" applyProtection="1">
      <alignment horizontal="center" vertical="center" wrapText="1"/>
    </xf>
    <xf numFmtId="2" fontId="22" fillId="6" borderId="41" xfId="0" applyNumberFormat="1" applyFont="1" applyFill="1" applyBorder="1" applyAlignment="1" applyProtection="1">
      <alignment horizontal="center" vertical="center" wrapText="1"/>
    </xf>
    <xf numFmtId="2" fontId="22" fillId="6" borderId="27" xfId="0" applyNumberFormat="1" applyFont="1" applyFill="1" applyBorder="1" applyAlignment="1" applyProtection="1">
      <alignment horizontal="center" vertical="center" wrapText="1"/>
    </xf>
    <xf numFmtId="0" fontId="13" fillId="0" borderId="15" xfId="0" applyFont="1" applyFill="1" applyBorder="1" applyAlignment="1">
      <alignment horizontal="center"/>
    </xf>
    <xf numFmtId="0" fontId="13" fillId="0" borderId="37" xfId="0" applyFont="1" applyFill="1" applyBorder="1" applyAlignment="1">
      <alignment horizontal="center"/>
    </xf>
    <xf numFmtId="0" fontId="16" fillId="6" borderId="26" xfId="0" applyFont="1" applyFill="1" applyBorder="1" applyAlignment="1" applyProtection="1">
      <alignment horizontal="center" vertical="center"/>
    </xf>
    <xf numFmtId="0" fontId="16" fillId="6" borderId="41" xfId="0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 applyProtection="1">
      <alignment horizontal="center" vertical="center"/>
    </xf>
    <xf numFmtId="0" fontId="23" fillId="0" borderId="38" xfId="0" applyFont="1" applyFill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23" fillId="0" borderId="39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22" xfId="0" applyFont="1" applyFill="1" applyBorder="1" applyAlignment="1">
      <alignment horizontal="center" vertical="center" wrapText="1"/>
    </xf>
    <xf numFmtId="0" fontId="23" fillId="0" borderId="40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0" borderId="25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 applyProtection="1">
      <alignment horizontal="center" vertical="center"/>
    </xf>
    <xf numFmtId="0" fontId="33" fillId="0" borderId="14" xfId="0" applyFont="1" applyFill="1" applyBorder="1" applyAlignment="1" applyProtection="1">
      <alignment horizontal="center" vertical="center"/>
    </xf>
    <xf numFmtId="164" fontId="32" fillId="0" borderId="1" xfId="0" applyNumberFormat="1" applyFont="1" applyFill="1" applyBorder="1" applyAlignment="1">
      <alignment horizontal="center" vertical="center"/>
    </xf>
    <xf numFmtId="164" fontId="32" fillId="0" borderId="14" xfId="0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 applyProtection="1">
      <alignment horizontal="center" vertical="center"/>
      <protection locked="0"/>
    </xf>
    <xf numFmtId="0" fontId="32" fillId="0" borderId="14" xfId="0" applyFont="1" applyFill="1" applyBorder="1" applyAlignment="1" applyProtection="1">
      <alignment horizontal="center" vertical="center"/>
      <protection locked="0"/>
    </xf>
    <xf numFmtId="1" fontId="32" fillId="0" borderId="1" xfId="0" applyNumberFormat="1" applyFont="1" applyFill="1" applyBorder="1" applyAlignment="1">
      <alignment horizontal="center" vertical="center"/>
    </xf>
    <xf numFmtId="1" fontId="32" fillId="0" borderId="14" xfId="0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 applyProtection="1">
      <alignment horizontal="center" vertical="center" wrapText="1"/>
      <protection locked="0"/>
    </xf>
    <xf numFmtId="0" fontId="32" fillId="0" borderId="14" xfId="0" applyFont="1" applyFill="1" applyBorder="1" applyAlignment="1" applyProtection="1">
      <alignment horizontal="center" vertical="center" wrapText="1"/>
      <protection locked="0"/>
    </xf>
    <xf numFmtId="0" fontId="32" fillId="0" borderId="1" xfId="0" applyFont="1" applyFill="1" applyBorder="1" applyAlignment="1">
      <alignment horizontal="center" vertical="center"/>
    </xf>
    <xf numFmtId="0" fontId="32" fillId="0" borderId="14" xfId="0" applyFont="1" applyFill="1" applyBorder="1" applyAlignment="1">
      <alignment horizontal="center" vertical="center"/>
    </xf>
    <xf numFmtId="0" fontId="32" fillId="0" borderId="15" xfId="0" applyFont="1" applyFill="1" applyBorder="1" applyAlignment="1" applyProtection="1">
      <alignment horizontal="center" vertical="center" wrapText="1"/>
    </xf>
    <xf numFmtId="0" fontId="32" fillId="0" borderId="27" xfId="0" applyFont="1" applyFill="1" applyBorder="1" applyAlignment="1" applyProtection="1">
      <alignment horizontal="center" vertical="center" wrapText="1"/>
    </xf>
    <xf numFmtId="0" fontId="16" fillId="9" borderId="0" xfId="0" applyFont="1" applyFill="1" applyBorder="1" applyAlignment="1" applyProtection="1">
      <alignment horizontal="center" vertical="center"/>
    </xf>
    <xf numFmtId="0" fontId="33" fillId="0" borderId="15" xfId="0" applyFont="1" applyFill="1" applyBorder="1" applyAlignment="1" applyProtection="1">
      <alignment horizontal="center" vertical="center" wrapText="1"/>
      <protection locked="0"/>
    </xf>
    <xf numFmtId="0" fontId="33" fillId="0" borderId="27" xfId="0" applyFont="1" applyFill="1" applyBorder="1" applyAlignment="1" applyProtection="1">
      <alignment horizontal="center" vertical="center" wrapText="1"/>
      <protection locked="0"/>
    </xf>
    <xf numFmtId="2" fontId="22" fillId="0" borderId="28" xfId="0" applyNumberFormat="1" applyFont="1" applyFill="1" applyBorder="1" applyAlignment="1">
      <alignment horizontal="center" vertical="center"/>
    </xf>
    <xf numFmtId="2" fontId="22" fillId="0" borderId="29" xfId="0" applyNumberFormat="1" applyFont="1" applyFill="1" applyBorder="1" applyAlignment="1">
      <alignment horizontal="center" vertical="center"/>
    </xf>
    <xf numFmtId="0" fontId="16" fillId="11" borderId="16" xfId="0" applyFont="1" applyFill="1" applyBorder="1" applyAlignment="1" applyProtection="1">
      <alignment horizontal="center" vertical="center" wrapText="1"/>
    </xf>
    <xf numFmtId="0" fontId="16" fillId="11" borderId="1" xfId="0" applyFont="1" applyFill="1" applyBorder="1" applyAlignment="1" applyProtection="1">
      <alignment horizontal="center" vertical="center" wrapText="1"/>
    </xf>
    <xf numFmtId="2" fontId="21" fillId="11" borderId="34" xfId="0" applyNumberFormat="1" applyFont="1" applyFill="1" applyBorder="1" applyAlignment="1" applyProtection="1">
      <alignment horizontal="center" vertical="center" wrapText="1"/>
    </xf>
    <xf numFmtId="2" fontId="21" fillId="11" borderId="69" xfId="0" applyNumberFormat="1" applyFont="1" applyFill="1" applyBorder="1" applyAlignment="1" applyProtection="1">
      <alignment horizontal="center" vertical="center" wrapText="1"/>
    </xf>
    <xf numFmtId="2" fontId="21" fillId="11" borderId="1" xfId="0" applyNumberFormat="1" applyFont="1" applyFill="1" applyBorder="1" applyAlignment="1" applyProtection="1">
      <alignment horizontal="center" vertical="center" wrapText="1"/>
    </xf>
    <xf numFmtId="2" fontId="21" fillId="11" borderId="15" xfId="0" applyNumberFormat="1" applyFont="1" applyFill="1" applyBorder="1" applyAlignment="1" applyProtection="1">
      <alignment horizontal="center" vertical="center" wrapText="1"/>
    </xf>
    <xf numFmtId="2" fontId="21" fillId="11" borderId="19" xfId="0" applyNumberFormat="1" applyFont="1" applyFill="1" applyBorder="1" applyAlignment="1" applyProtection="1">
      <alignment horizontal="center" vertical="center" wrapText="1"/>
    </xf>
    <xf numFmtId="2" fontId="21" fillId="11" borderId="20" xfId="0" applyNumberFormat="1" applyFont="1" applyFill="1" applyBorder="1" applyAlignment="1" applyProtection="1">
      <alignment horizontal="center" vertical="center" wrapText="1"/>
    </xf>
    <xf numFmtId="1" fontId="15" fillId="0" borderId="16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15" xfId="0" applyNumberFormat="1" applyFont="1" applyFill="1" applyBorder="1" applyAlignment="1" applyProtection="1">
      <alignment horizontal="center" vertical="center" wrapText="1"/>
      <protection locked="0"/>
    </xf>
    <xf numFmtId="2" fontId="32" fillId="0" borderId="15" xfId="0" applyNumberFormat="1" applyFont="1" applyFill="1" applyBorder="1" applyAlignment="1">
      <alignment horizontal="center" vertical="center"/>
    </xf>
    <xf numFmtId="2" fontId="32" fillId="0" borderId="27" xfId="0" applyNumberFormat="1" applyFont="1" applyFill="1" applyBorder="1" applyAlignment="1">
      <alignment horizontal="center" vertical="center"/>
    </xf>
    <xf numFmtId="1" fontId="32" fillId="0" borderId="15" xfId="0" applyNumberFormat="1" applyFont="1" applyFill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64" fontId="32" fillId="0" borderId="15" xfId="0" applyNumberFormat="1" applyFont="1" applyFill="1" applyBorder="1" applyAlignment="1">
      <alignment horizontal="center" vertical="center"/>
    </xf>
    <xf numFmtId="164" fontId="32" fillId="0" borderId="27" xfId="0" applyNumberFormat="1" applyFont="1" applyFill="1" applyBorder="1" applyAlignment="1">
      <alignment horizontal="center" vertical="center"/>
    </xf>
    <xf numFmtId="2" fontId="15" fillId="0" borderId="16" xfId="0" applyNumberFormat="1" applyFont="1" applyFill="1" applyBorder="1" applyAlignment="1">
      <alignment horizontal="center" vertical="center" wrapText="1"/>
    </xf>
    <xf numFmtId="2" fontId="15" fillId="0" borderId="1" xfId="0" applyNumberFormat="1" applyFont="1" applyFill="1" applyBorder="1" applyAlignment="1">
      <alignment horizontal="center" vertical="center" wrapText="1"/>
    </xf>
    <xf numFmtId="2" fontId="15" fillId="0" borderId="15" xfId="0" applyNumberFormat="1" applyFont="1" applyFill="1" applyBorder="1" applyAlignment="1">
      <alignment horizontal="center" vertical="center" wrapText="1"/>
    </xf>
    <xf numFmtId="2" fontId="34" fillId="6" borderId="26" xfId="0" applyNumberFormat="1" applyFont="1" applyFill="1" applyBorder="1" applyAlignment="1">
      <alignment horizontal="center" vertical="center" textRotation="45" wrapText="1"/>
    </xf>
    <xf numFmtId="2" fontId="34" fillId="6" borderId="41" xfId="0" applyNumberFormat="1" applyFont="1" applyFill="1" applyBorder="1" applyAlignment="1">
      <alignment horizontal="center" vertical="center" textRotation="45" wrapText="1"/>
    </xf>
    <xf numFmtId="2" fontId="36" fillId="0" borderId="15" xfId="0" applyNumberFormat="1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2" fontId="22" fillId="0" borderId="15" xfId="0" applyNumberFormat="1" applyFont="1" applyFill="1" applyBorder="1" applyAlignment="1">
      <alignment horizontal="center" vertical="center"/>
    </xf>
    <xf numFmtId="2" fontId="22" fillId="0" borderId="37" xfId="0" applyNumberFormat="1" applyFont="1" applyFill="1" applyBorder="1" applyAlignment="1">
      <alignment horizontal="center" vertical="center"/>
    </xf>
    <xf numFmtId="2" fontId="22" fillId="0" borderId="27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wrapText="1"/>
    </xf>
    <xf numFmtId="0" fontId="23" fillId="0" borderId="37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14" xfId="0" applyFont="1" applyFill="1" applyBorder="1" applyAlignment="1">
      <alignment horizontal="center" vertical="center"/>
    </xf>
    <xf numFmtId="0" fontId="18" fillId="0" borderId="16" xfId="0" applyFont="1" applyFill="1" applyBorder="1" applyAlignment="1" applyProtection="1">
      <alignment horizontal="center" vertical="center" wrapText="1"/>
    </xf>
    <xf numFmtId="0" fontId="18" fillId="0" borderId="1" xfId="0" applyFont="1" applyFill="1" applyBorder="1" applyAlignment="1" applyProtection="1">
      <alignment horizontal="center" vertical="center" wrapText="1"/>
    </xf>
    <xf numFmtId="0" fontId="18" fillId="0" borderId="15" xfId="0" applyFont="1" applyFill="1" applyBorder="1" applyAlignment="1" applyProtection="1">
      <alignment horizontal="center" vertical="center" wrapText="1"/>
    </xf>
    <xf numFmtId="1" fontId="15" fillId="0" borderId="26" xfId="0" applyNumberFormat="1" applyFont="1" applyFill="1" applyBorder="1" applyAlignment="1" applyProtection="1">
      <alignment horizontal="center" vertical="center" wrapText="1"/>
    </xf>
    <xf numFmtId="1" fontId="15" fillId="0" borderId="41" xfId="0" applyNumberFormat="1" applyFont="1" applyFill="1" applyBorder="1" applyAlignment="1" applyProtection="1">
      <alignment horizontal="center" vertical="center" wrapText="1"/>
    </xf>
    <xf numFmtId="0" fontId="18" fillId="0" borderId="16" xfId="0" applyFont="1" applyFill="1" applyBorder="1" applyAlignment="1" applyProtection="1">
      <alignment horizontal="center" vertical="center" wrapText="1"/>
      <protection locked="0"/>
    </xf>
    <xf numFmtId="0" fontId="18" fillId="0" borderId="1" xfId="0" applyFont="1" applyFill="1" applyBorder="1" applyAlignment="1" applyProtection="1">
      <alignment horizontal="center" vertical="center" wrapText="1"/>
      <protection locked="0"/>
    </xf>
    <xf numFmtId="0" fontId="18" fillId="0" borderId="15" xfId="0" applyFont="1" applyFill="1" applyBorder="1" applyAlignment="1" applyProtection="1">
      <alignment horizontal="center" vertical="center" wrapText="1"/>
      <protection locked="0"/>
    </xf>
    <xf numFmtId="1" fontId="32" fillId="0" borderId="1" xfId="0" applyNumberFormat="1" applyFont="1" applyFill="1" applyBorder="1" applyAlignment="1" applyProtection="1">
      <alignment horizontal="center" vertical="center"/>
      <protection locked="0"/>
    </xf>
    <xf numFmtId="1" fontId="32" fillId="0" borderId="14" xfId="0" applyNumberFormat="1" applyFont="1" applyFill="1" applyBorder="1" applyAlignment="1" applyProtection="1">
      <alignment horizontal="center" vertical="center"/>
      <protection locked="0"/>
    </xf>
    <xf numFmtId="0" fontId="32" fillId="0" borderId="15" xfId="0" applyFont="1" applyFill="1" applyBorder="1" applyAlignment="1" applyProtection="1">
      <alignment horizontal="center" vertical="center" wrapText="1"/>
      <protection locked="0"/>
    </xf>
    <xf numFmtId="0" fontId="32" fillId="0" borderId="27" xfId="0" applyFont="1" applyFill="1" applyBorder="1" applyAlignment="1" applyProtection="1">
      <alignment horizontal="center" vertical="center" wrapText="1"/>
      <protection locked="0"/>
    </xf>
    <xf numFmtId="2" fontId="22" fillId="6" borderId="16" xfId="0" applyNumberFormat="1" applyFont="1" applyFill="1" applyBorder="1" applyAlignment="1">
      <alignment horizontal="center" vertical="center" wrapText="1"/>
    </xf>
    <xf numFmtId="2" fontId="22" fillId="6" borderId="1" xfId="0" applyNumberFormat="1" applyFont="1" applyFill="1" applyBorder="1" applyAlignment="1">
      <alignment horizontal="center" vertical="center" wrapText="1"/>
    </xf>
    <xf numFmtId="2" fontId="22" fillId="6" borderId="15" xfId="0" applyNumberFormat="1" applyFont="1" applyFill="1" applyBorder="1" applyAlignment="1">
      <alignment horizontal="center" vertical="center" wrapText="1"/>
    </xf>
    <xf numFmtId="1" fontId="30" fillId="0" borderId="41" xfId="0" applyNumberFormat="1" applyFont="1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/>
    </xf>
    <xf numFmtId="0" fontId="1" fillId="7" borderId="33" xfId="0" applyFont="1" applyFill="1" applyBorder="1" applyAlignment="1">
      <alignment horizontal="center" vertical="center"/>
    </xf>
    <xf numFmtId="0" fontId="1" fillId="7" borderId="34" xfId="0" applyFont="1" applyFill="1" applyBorder="1" applyAlignment="1">
      <alignment horizontal="center" vertical="center"/>
    </xf>
    <xf numFmtId="0" fontId="1" fillId="5" borderId="32" xfId="0" applyNumberFormat="1" applyFont="1" applyFill="1" applyBorder="1" applyAlignment="1">
      <alignment horizontal="center" vertical="center"/>
    </xf>
    <xf numFmtId="0" fontId="1" fillId="5" borderId="33" xfId="0" applyNumberFormat="1" applyFont="1" applyFill="1" applyBorder="1" applyAlignment="1">
      <alignment horizontal="center" vertical="center"/>
    </xf>
    <xf numFmtId="0" fontId="1" fillId="5" borderId="34" xfId="0" applyNumberFormat="1" applyFont="1" applyFill="1" applyBorder="1" applyAlignment="1">
      <alignment horizontal="center" vertical="center"/>
    </xf>
    <xf numFmtId="0" fontId="7" fillId="0" borderId="13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 shrinkToFit="1"/>
    </xf>
    <xf numFmtId="0" fontId="7" fillId="0" borderId="5" xfId="0" applyFont="1" applyBorder="1" applyAlignment="1">
      <alignment horizontal="center" vertical="center" wrapText="1" shrinkToFit="1"/>
    </xf>
    <xf numFmtId="0" fontId="7" fillId="0" borderId="1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7" fillId="0" borderId="48" xfId="0" applyFont="1" applyBorder="1" applyAlignment="1">
      <alignment horizontal="center" vertical="center" wrapText="1"/>
    </xf>
    <xf numFmtId="0" fontId="7" fillId="0" borderId="49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6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8" tint="0.79998168889431442"/>
        </patternFill>
      </fill>
    </dxf>
  </dxfs>
  <tableStyles count="0" defaultTableStyle="TableStyleMedium9" defaultPivotStyle="PivotStyleLight16"/>
  <colors>
    <mruColors>
      <color rgb="FFDCBEFE"/>
      <color rgb="FFF3F3F3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1295400</xdr:colOff>
          <xdr:row>0</xdr:row>
          <xdr:rowOff>47625</xdr:rowOff>
        </xdr:from>
        <xdr:to>
          <xdr:col>70</xdr:col>
          <xdr:colOff>704850</xdr:colOff>
          <xdr:row>0</xdr:row>
          <xdr:rowOff>295275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209550</xdr:colOff>
      <xdr:row>0</xdr:row>
      <xdr:rowOff>1238250</xdr:rowOff>
    </xdr:to>
    <xdr:pic>
      <xdr:nvPicPr>
        <xdr:cNvPr id="82551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05550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23</xdr:col>
      <xdr:colOff>209550</xdr:colOff>
      <xdr:row>0</xdr:row>
      <xdr:rowOff>990600</xdr:rowOff>
    </xdr:to>
    <xdr:pic>
      <xdr:nvPicPr>
        <xdr:cNvPr id="82552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0"/>
          <a:ext cx="6305550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161926</xdr:colOff>
      <xdr:row>3</xdr:row>
      <xdr:rowOff>140495</xdr:rowOff>
    </xdr:from>
    <xdr:to>
      <xdr:col>11</xdr:col>
      <xdr:colOff>371476</xdr:colOff>
      <xdr:row>10</xdr:row>
      <xdr:rowOff>14289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6" y="721520"/>
          <a:ext cx="6305550" cy="12453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21430</xdr:colOff>
      <xdr:row>9</xdr:row>
      <xdr:rowOff>135731</xdr:rowOff>
    </xdr:from>
    <xdr:to>
      <xdr:col>13</xdr:col>
      <xdr:colOff>30955</xdr:colOff>
      <xdr:row>12</xdr:row>
      <xdr:rowOff>16669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030" y="1897856"/>
          <a:ext cx="7324725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30957</xdr:colOff>
      <xdr:row>9</xdr:row>
      <xdr:rowOff>135732</xdr:rowOff>
    </xdr:from>
    <xdr:to>
      <xdr:col>25</xdr:col>
      <xdr:colOff>40482</xdr:colOff>
      <xdr:row>12</xdr:row>
      <xdr:rowOff>11907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5757" y="1897857"/>
          <a:ext cx="7324725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209551</xdr:colOff>
      <xdr:row>4</xdr:row>
      <xdr:rowOff>21432</xdr:rowOff>
    </xdr:from>
    <xdr:to>
      <xdr:col>22</xdr:col>
      <xdr:colOff>419101</xdr:colOff>
      <xdr:row>9</xdr:row>
      <xdr:rowOff>30957</xdr:rowOff>
    </xdr:to>
    <xdr:pic>
      <xdr:nvPicPr>
        <xdr:cNvPr id="5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1" y="802482"/>
          <a:ext cx="6305550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30956</xdr:colOff>
      <xdr:row>0</xdr:row>
      <xdr:rowOff>57150</xdr:rowOff>
    </xdr:from>
    <xdr:to>
      <xdr:col>32</xdr:col>
      <xdr:colOff>16668</xdr:colOff>
      <xdr:row>12</xdr:row>
      <xdr:rowOff>4764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70956" y="57150"/>
          <a:ext cx="4224337" cy="2281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14287</xdr:colOff>
      <xdr:row>0</xdr:row>
      <xdr:rowOff>57150</xdr:rowOff>
    </xdr:from>
    <xdr:to>
      <xdr:col>39</xdr:col>
      <xdr:colOff>21431</xdr:colOff>
      <xdr:row>12</xdr:row>
      <xdr:rowOff>9526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2912" y="57150"/>
          <a:ext cx="4722019" cy="2286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DP65427"/>
  <sheetViews>
    <sheetView showGridLines="0" topLeftCell="BL1" zoomScale="70" zoomScaleNormal="70" zoomScaleSheetLayoutView="110" workbookViewId="0">
      <pane ySplit="4" topLeftCell="A5" activePane="bottomLeft" state="frozen"/>
      <selection pane="bottomLeft" activeCell="BW18" sqref="BW18:BW19"/>
    </sheetView>
  </sheetViews>
  <sheetFormatPr defaultRowHeight="15.75" x14ac:dyDescent="0.25"/>
  <cols>
    <col min="1" max="1" width="2.140625" style="45" customWidth="1"/>
    <col min="2" max="3" width="7.85546875" style="47" customWidth="1"/>
    <col min="4" max="7" width="12" style="47" customWidth="1"/>
    <col min="8" max="8" width="11.42578125" style="47" customWidth="1"/>
    <col min="9" max="9" width="9.85546875" style="45" customWidth="1"/>
    <col min="10" max="10" width="7" style="46" customWidth="1"/>
    <col min="11" max="11" width="13.7109375" style="96" customWidth="1"/>
    <col min="12" max="12" width="7.140625" style="46" customWidth="1"/>
    <col min="13" max="14" width="6.28515625" style="46" customWidth="1"/>
    <col min="15" max="15" width="5" style="46" customWidth="1"/>
    <col min="16" max="16" width="8.7109375" style="46" customWidth="1"/>
    <col min="17" max="17" width="6.7109375" style="46" customWidth="1"/>
    <col min="18" max="18" width="8.140625" style="46" customWidth="1"/>
    <col min="19" max="24" width="8.7109375" style="46" customWidth="1"/>
    <col min="25" max="25" width="7.7109375" style="46" customWidth="1"/>
    <col min="26" max="26" width="10.7109375" style="46" customWidth="1"/>
    <col min="27" max="27" width="7.7109375" style="46" customWidth="1"/>
    <col min="28" max="28" width="12.7109375" style="46" customWidth="1"/>
    <col min="29" max="29" width="7.7109375" style="46" customWidth="1"/>
    <col min="30" max="30" width="7.5703125" style="46" customWidth="1"/>
    <col min="31" max="34" width="8.42578125" style="46" customWidth="1"/>
    <col min="35" max="35" width="8.85546875" style="46" customWidth="1"/>
    <col min="36" max="36" width="10.42578125" style="46" customWidth="1"/>
    <col min="37" max="37" width="7.5703125" style="46" customWidth="1"/>
    <col min="38" max="40" width="7.28515625" style="46" customWidth="1"/>
    <col min="41" max="42" width="5.7109375" style="47" customWidth="1"/>
    <col min="43" max="43" width="5.28515625" style="46" customWidth="1"/>
    <col min="44" max="44" width="5.28515625" style="48" customWidth="1"/>
    <col min="45" max="45" width="5.85546875" style="75" customWidth="1"/>
    <col min="46" max="48" width="8.5703125" style="45" customWidth="1"/>
    <col min="49" max="49" width="5.85546875" style="45" customWidth="1"/>
    <col min="50" max="51" width="6.140625" style="45" customWidth="1"/>
    <col min="52" max="52" width="6.7109375" style="45" customWidth="1"/>
    <col min="53" max="53" width="5.85546875" style="45" customWidth="1"/>
    <col min="54" max="54" width="6.5703125" style="45" customWidth="1"/>
    <col min="55" max="55" width="8.7109375" style="45" customWidth="1"/>
    <col min="56" max="56" width="7.7109375" style="45" customWidth="1"/>
    <col min="57" max="57" width="6.5703125" style="45" customWidth="1"/>
    <col min="58" max="61" width="6.7109375" style="45" customWidth="1"/>
    <col min="62" max="62" width="7" style="49" customWidth="1"/>
    <col min="63" max="63" width="7.5703125" style="49" customWidth="1"/>
    <col min="64" max="64" width="7.28515625" style="49" customWidth="1"/>
    <col min="65" max="66" width="6.7109375" style="76" customWidth="1"/>
    <col min="67" max="67" width="10.140625" style="76" customWidth="1"/>
    <col min="68" max="68" width="6.7109375" style="76" customWidth="1"/>
    <col min="69" max="69" width="10.140625" style="47" customWidth="1"/>
    <col min="70" max="71" width="17.28515625" style="47" customWidth="1"/>
    <col min="72" max="72" width="8" style="47" customWidth="1"/>
    <col min="73" max="73" width="7" style="77" customWidth="1"/>
    <col min="74" max="74" width="7.28515625" style="77" customWidth="1"/>
    <col min="75" max="77" width="7" style="77" customWidth="1"/>
    <col min="78" max="78" width="6.42578125" style="47" customWidth="1"/>
    <col min="79" max="79" width="5.85546875" style="47" customWidth="1"/>
    <col min="80" max="80" width="6.85546875" style="47" customWidth="1"/>
    <col min="81" max="81" width="6.28515625" style="47" customWidth="1"/>
    <col min="82" max="85" width="5.85546875" style="47" customWidth="1"/>
    <col min="86" max="86" width="7.28515625" style="47" customWidth="1"/>
    <col min="87" max="88" width="7.42578125" style="47" customWidth="1"/>
    <col min="89" max="89" width="6.5703125" style="47" customWidth="1"/>
    <col min="90" max="91" width="8.7109375" style="47" customWidth="1"/>
    <col min="92" max="92" width="8.7109375" style="50" customWidth="1"/>
    <col min="93" max="93" width="13.5703125" style="50" customWidth="1"/>
    <col min="94" max="94" width="8.7109375" style="50" customWidth="1"/>
    <col min="95" max="95" width="10.140625" style="74" customWidth="1"/>
    <col min="96" max="96" width="9" style="50" customWidth="1"/>
    <col min="97" max="97" width="6.28515625" style="50" customWidth="1"/>
    <col min="98" max="98" width="12.7109375" style="46" customWidth="1"/>
    <col min="99" max="99" width="8.5703125" style="51" customWidth="1"/>
    <col min="100" max="100" width="1.140625" style="51" customWidth="1"/>
    <col min="101" max="101" width="4.7109375" style="51" customWidth="1"/>
    <col min="102" max="102" width="1" style="51" customWidth="1"/>
    <col min="103" max="103" width="5" style="51" bestFit="1" customWidth="1"/>
    <col min="104" max="104" width="8.85546875" style="51" customWidth="1"/>
    <col min="105" max="105" width="1.5703125" style="51" customWidth="1"/>
    <col min="106" max="106" width="9.42578125" style="51" customWidth="1"/>
    <col min="107" max="107" width="8.7109375" style="46" customWidth="1"/>
    <col min="108" max="108" width="10.140625" style="46" customWidth="1"/>
    <col min="109" max="109" width="6.42578125" style="46" customWidth="1"/>
    <col min="110" max="110" width="7.42578125" style="46" customWidth="1"/>
    <col min="111" max="111" width="5.7109375" style="46" customWidth="1"/>
    <col min="112" max="112" width="14.140625" style="46" customWidth="1"/>
    <col min="113" max="113" width="12.85546875" style="46" customWidth="1"/>
    <col min="114" max="114" width="15.42578125" style="46" customWidth="1"/>
    <col min="115" max="115" width="5.7109375" style="46" customWidth="1"/>
    <col min="116" max="116" width="11.85546875" style="46" customWidth="1"/>
    <col min="117" max="117" width="1.42578125" style="46" customWidth="1"/>
    <col min="118" max="118" width="11.85546875" style="46" customWidth="1"/>
    <col min="119" max="119" width="12.140625" style="46" customWidth="1"/>
    <col min="120" max="122" width="9.140625" style="46"/>
    <col min="123" max="123" width="3.5703125" style="46" bestFit="1" customWidth="1"/>
    <col min="124" max="125" width="9.140625" style="46"/>
    <col min="126" max="126" width="3.5703125" style="46" bestFit="1" customWidth="1"/>
    <col min="127" max="128" width="9.140625" style="46"/>
    <col min="129" max="129" width="3.5703125" style="46" bestFit="1" customWidth="1"/>
    <col min="130" max="131" width="9.140625" style="46"/>
    <col min="132" max="132" width="3.5703125" style="46" bestFit="1" customWidth="1"/>
    <col min="133" max="16384" width="9.140625" style="46"/>
  </cols>
  <sheetData>
    <row r="1" spans="2:120" s="45" customFormat="1" ht="28.5" customHeight="1" thickBot="1" x14ac:dyDescent="0.3">
      <c r="B1" s="142" t="s">
        <v>210</v>
      </c>
      <c r="C1" s="142"/>
      <c r="D1" s="106"/>
      <c r="E1" s="106"/>
      <c r="F1" s="106"/>
      <c r="G1" s="106"/>
      <c r="H1" s="97"/>
      <c r="I1" s="548" t="s">
        <v>199</v>
      </c>
      <c r="J1" s="548"/>
      <c r="K1" s="548"/>
      <c r="L1" s="97" t="s">
        <v>118</v>
      </c>
      <c r="M1" s="97"/>
      <c r="N1" s="97"/>
      <c r="O1" s="549" t="s">
        <v>200</v>
      </c>
      <c r="P1" s="549"/>
      <c r="Q1" s="549"/>
      <c r="R1" s="549"/>
      <c r="S1" s="97">
        <v>0.87</v>
      </c>
      <c r="T1" s="97"/>
      <c r="U1" s="97"/>
      <c r="V1" s="97"/>
      <c r="W1" s="97"/>
      <c r="X1" s="97"/>
      <c r="Y1" s="97" t="s">
        <v>201</v>
      </c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140"/>
      <c r="AP1" s="140"/>
      <c r="AQ1" s="97"/>
      <c r="AR1" s="99"/>
      <c r="AS1" s="100"/>
      <c r="AT1" s="97"/>
      <c r="AU1" s="97"/>
      <c r="AV1" s="97"/>
      <c r="AW1" s="97"/>
      <c r="AX1" s="98"/>
      <c r="AY1" s="98"/>
      <c r="AZ1" s="141" t="s">
        <v>198</v>
      </c>
      <c r="BA1" s="98"/>
      <c r="BB1" s="98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101"/>
      <c r="BN1" s="101"/>
      <c r="BO1" s="101"/>
      <c r="BP1" s="101"/>
      <c r="BQ1" s="97"/>
      <c r="BR1" s="97"/>
      <c r="BS1" s="97"/>
      <c r="BT1" s="97"/>
      <c r="BU1" s="101"/>
      <c r="BV1" s="101"/>
      <c r="BW1" s="101"/>
      <c r="BX1" s="101"/>
      <c r="BY1" s="101"/>
      <c r="BZ1" s="168">
        <f ca="1">COUNTIF($CK$5:CK998,"cont2")</f>
        <v>1</v>
      </c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66"/>
      <c r="CM1" s="166"/>
      <c r="CN1" s="167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62"/>
      <c r="DJ1" s="71"/>
      <c r="DK1" s="71"/>
      <c r="DL1" s="71"/>
      <c r="DM1" s="71"/>
      <c r="DN1" s="71"/>
    </row>
    <row r="2" spans="2:120" s="91" customFormat="1" ht="26.25" customHeight="1" x14ac:dyDescent="0.25">
      <c r="B2" s="559" t="s">
        <v>3</v>
      </c>
      <c r="C2" s="560"/>
      <c r="D2" s="558"/>
      <c r="E2" s="320"/>
      <c r="F2" s="320"/>
      <c r="G2" s="469" t="s">
        <v>226</v>
      </c>
      <c r="H2" s="558" t="s">
        <v>70</v>
      </c>
      <c r="I2" s="563" t="s">
        <v>78</v>
      </c>
      <c r="J2" s="558" t="s">
        <v>63</v>
      </c>
      <c r="K2" s="558" t="s">
        <v>119</v>
      </c>
      <c r="L2" s="558" t="s">
        <v>105</v>
      </c>
      <c r="M2" s="558" t="s">
        <v>143</v>
      </c>
      <c r="N2" s="469" t="s">
        <v>220</v>
      </c>
      <c r="O2" s="547" t="s">
        <v>65</v>
      </c>
      <c r="P2" s="547"/>
      <c r="Q2" s="547"/>
      <c r="R2" s="547"/>
      <c r="S2" s="547"/>
      <c r="T2" s="547"/>
      <c r="U2" s="547"/>
      <c r="V2" s="547"/>
      <c r="W2" s="547"/>
      <c r="X2" s="547"/>
      <c r="Y2" s="547"/>
      <c r="Z2" s="547"/>
      <c r="AA2" s="547"/>
      <c r="AB2" s="547"/>
      <c r="AC2" s="547"/>
      <c r="AD2" s="547"/>
      <c r="AE2" s="547"/>
      <c r="AF2" s="547"/>
      <c r="AG2" s="547"/>
      <c r="AH2" s="547"/>
      <c r="AI2" s="547"/>
      <c r="AJ2" s="547"/>
      <c r="AK2" s="547"/>
      <c r="AL2" s="547"/>
      <c r="AM2" s="469" t="s">
        <v>208</v>
      </c>
      <c r="AN2" s="545" t="s">
        <v>87</v>
      </c>
      <c r="AO2" s="546"/>
      <c r="AP2" s="546"/>
      <c r="AQ2" s="546"/>
      <c r="AR2" s="546"/>
      <c r="AS2" s="318"/>
      <c r="AT2" s="558" t="s">
        <v>71</v>
      </c>
      <c r="AU2" s="320"/>
      <c r="AV2" s="320"/>
      <c r="AW2" s="239"/>
      <c r="AX2" s="240"/>
      <c r="AY2" s="240"/>
      <c r="AZ2" s="636" t="s">
        <v>209</v>
      </c>
      <c r="BA2" s="636" t="s">
        <v>191</v>
      </c>
      <c r="BB2" s="636" t="s">
        <v>78</v>
      </c>
      <c r="BC2" s="636" t="s">
        <v>47</v>
      </c>
      <c r="BD2" s="636" t="s">
        <v>81</v>
      </c>
      <c r="BE2" s="636" t="s">
        <v>84</v>
      </c>
      <c r="BF2" s="636" t="s">
        <v>85</v>
      </c>
      <c r="BG2" s="351"/>
      <c r="BH2" s="351"/>
      <c r="BI2" s="351"/>
      <c r="BJ2" s="558" t="s">
        <v>89</v>
      </c>
      <c r="BK2" s="241"/>
      <c r="BL2" s="241"/>
      <c r="BM2" s="242"/>
      <c r="BN2" s="242"/>
      <c r="BO2" s="242"/>
      <c r="BP2" s="242"/>
      <c r="BQ2" s="558" t="s">
        <v>234</v>
      </c>
      <c r="BR2" s="469" t="s">
        <v>142</v>
      </c>
      <c r="BS2" s="321"/>
      <c r="BT2" s="321"/>
      <c r="BU2" s="642" t="s">
        <v>135</v>
      </c>
      <c r="BV2" s="642"/>
      <c r="BW2" s="643"/>
      <c r="BX2" s="353"/>
      <c r="BY2" s="353"/>
      <c r="BZ2" s="474" t="s">
        <v>0</v>
      </c>
      <c r="CA2" s="475"/>
      <c r="CB2" s="475"/>
      <c r="CC2" s="475"/>
      <c r="CD2" s="475"/>
      <c r="CE2" s="475"/>
      <c r="CF2" s="475"/>
      <c r="CG2" s="475"/>
      <c r="CH2" s="475"/>
      <c r="CI2" s="475"/>
      <c r="CJ2" s="476"/>
      <c r="CK2" s="243"/>
      <c r="CL2" s="244"/>
      <c r="CM2" s="245"/>
      <c r="CN2" s="246"/>
      <c r="CO2" s="496" t="s">
        <v>211</v>
      </c>
      <c r="CP2" s="90"/>
      <c r="CR2" s="90"/>
      <c r="CS2" s="90"/>
      <c r="CT2" s="90"/>
      <c r="CU2" s="90"/>
      <c r="CV2" s="90"/>
      <c r="CW2" s="90"/>
      <c r="CX2" s="90"/>
      <c r="CY2" s="90"/>
      <c r="CZ2" s="90"/>
      <c r="DA2" s="90"/>
      <c r="DD2" s="90"/>
      <c r="DE2" s="90"/>
      <c r="DF2" s="90"/>
      <c r="DG2" s="90"/>
      <c r="DH2" s="90"/>
      <c r="DI2" s="92"/>
      <c r="DJ2" s="93"/>
      <c r="DK2" s="94"/>
      <c r="DL2" s="94"/>
      <c r="DM2" s="94"/>
      <c r="DN2" s="94"/>
    </row>
    <row r="3" spans="2:120" s="95" customFormat="1" ht="26.25" customHeight="1" x14ac:dyDescent="0.25">
      <c r="B3" s="561" t="s">
        <v>62</v>
      </c>
      <c r="C3" s="470" t="s">
        <v>225</v>
      </c>
      <c r="D3" s="471"/>
      <c r="E3" s="385"/>
      <c r="F3" s="385"/>
      <c r="G3" s="461"/>
      <c r="H3" s="491"/>
      <c r="I3" s="564"/>
      <c r="J3" s="491"/>
      <c r="K3" s="491"/>
      <c r="L3" s="491"/>
      <c r="M3" s="491"/>
      <c r="N3" s="461"/>
      <c r="O3" s="489" t="s">
        <v>66</v>
      </c>
      <c r="P3" s="491" t="s">
        <v>196</v>
      </c>
      <c r="Q3" s="491" t="s">
        <v>86</v>
      </c>
      <c r="R3" s="477"/>
      <c r="S3" s="491" t="s">
        <v>102</v>
      </c>
      <c r="T3" s="477" t="s">
        <v>221</v>
      </c>
      <c r="U3" s="322"/>
      <c r="V3" s="322"/>
      <c r="W3" s="322"/>
      <c r="X3" s="477" t="s">
        <v>217</v>
      </c>
      <c r="Y3" s="491" t="s">
        <v>93</v>
      </c>
      <c r="Z3" s="396"/>
      <c r="AA3" s="396"/>
      <c r="AB3" s="396"/>
      <c r="AC3" s="396"/>
      <c r="AD3" s="391"/>
      <c r="AE3" s="392"/>
      <c r="AF3" s="392"/>
      <c r="AG3" s="392"/>
      <c r="AH3" s="392"/>
      <c r="AI3" s="491" t="s">
        <v>212</v>
      </c>
      <c r="AJ3" s="491" t="s">
        <v>213</v>
      </c>
      <c r="AK3" s="491" t="s">
        <v>94</v>
      </c>
      <c r="AL3" s="491" t="s">
        <v>101</v>
      </c>
      <c r="AM3" s="461"/>
      <c r="AN3" s="494" t="s">
        <v>133</v>
      </c>
      <c r="AO3" s="477" t="s">
        <v>215</v>
      </c>
      <c r="AP3" s="489" t="s">
        <v>68</v>
      </c>
      <c r="AQ3" s="492" t="s">
        <v>134</v>
      </c>
      <c r="AR3" s="477" t="s">
        <v>72</v>
      </c>
      <c r="AS3" s="477" t="s">
        <v>73</v>
      </c>
      <c r="AT3" s="491"/>
      <c r="AU3" s="321"/>
      <c r="AV3" s="321"/>
      <c r="AW3" s="247"/>
      <c r="AX3" s="248"/>
      <c r="AY3" s="248"/>
      <c r="AZ3" s="637"/>
      <c r="BA3" s="637"/>
      <c r="BB3" s="637"/>
      <c r="BC3" s="637"/>
      <c r="BD3" s="637"/>
      <c r="BE3" s="637"/>
      <c r="BF3" s="637"/>
      <c r="BG3" s="352"/>
      <c r="BH3" s="352"/>
      <c r="BI3" s="352"/>
      <c r="BJ3" s="491"/>
      <c r="BK3" s="491" t="s">
        <v>88</v>
      </c>
      <c r="BL3" s="491" t="s">
        <v>97</v>
      </c>
      <c r="BM3" s="491" t="s">
        <v>237</v>
      </c>
      <c r="BN3" s="346"/>
      <c r="BO3" s="346"/>
      <c r="BP3" s="346"/>
      <c r="BQ3" s="491"/>
      <c r="BR3" s="461"/>
      <c r="BS3" s="321"/>
      <c r="BT3" s="321"/>
      <c r="BU3" s="638" t="s">
        <v>136</v>
      </c>
      <c r="BV3" s="640" t="s">
        <v>137</v>
      </c>
      <c r="BW3" s="640" t="s">
        <v>138</v>
      </c>
      <c r="BX3" s="346"/>
      <c r="BY3" s="346"/>
      <c r="BZ3" s="478" t="s">
        <v>265</v>
      </c>
      <c r="CA3" s="478" t="s">
        <v>67</v>
      </c>
      <c r="CB3" s="461" t="s">
        <v>264</v>
      </c>
      <c r="CC3" s="461" t="s">
        <v>246</v>
      </c>
      <c r="CD3" s="461"/>
      <c r="CE3" s="323"/>
      <c r="CF3" s="461" t="s">
        <v>251</v>
      </c>
      <c r="CG3" s="461" t="s">
        <v>267</v>
      </c>
      <c r="CH3" s="461" t="s">
        <v>266</v>
      </c>
      <c r="CI3" s="478" t="s">
        <v>195</v>
      </c>
      <c r="CJ3" s="461" t="s">
        <v>268</v>
      </c>
      <c r="CK3" s="250"/>
      <c r="CL3" s="251" t="s">
        <v>188</v>
      </c>
      <c r="CM3" s="252" t="s">
        <v>189</v>
      </c>
      <c r="CN3" s="253" t="s">
        <v>190</v>
      </c>
      <c r="CO3" s="496"/>
    </row>
    <row r="4" spans="2:120" s="95" customFormat="1" ht="27.75" customHeight="1" thickBot="1" x14ac:dyDescent="0.3">
      <c r="B4" s="562"/>
      <c r="C4" s="472"/>
      <c r="D4" s="473"/>
      <c r="E4" s="389"/>
      <c r="F4" s="389"/>
      <c r="G4" s="461"/>
      <c r="H4" s="477"/>
      <c r="I4" s="565"/>
      <c r="J4" s="477"/>
      <c r="K4" s="477"/>
      <c r="L4" s="477"/>
      <c r="M4" s="477"/>
      <c r="N4" s="462"/>
      <c r="O4" s="490"/>
      <c r="P4" s="477"/>
      <c r="Q4" s="477"/>
      <c r="R4" s="461"/>
      <c r="S4" s="477"/>
      <c r="T4" s="478"/>
      <c r="U4" s="323"/>
      <c r="V4" s="323"/>
      <c r="W4" s="323"/>
      <c r="X4" s="478"/>
      <c r="Y4" s="477"/>
      <c r="Z4" s="250"/>
      <c r="AA4" s="250"/>
      <c r="AB4" s="250"/>
      <c r="AC4" s="250"/>
      <c r="AD4" s="401"/>
      <c r="AE4" s="393"/>
      <c r="AF4" s="394"/>
      <c r="AG4" s="394"/>
      <c r="AH4" s="394"/>
      <c r="AI4" s="477"/>
      <c r="AJ4" s="477"/>
      <c r="AK4" s="477"/>
      <c r="AL4" s="477"/>
      <c r="AM4" s="461"/>
      <c r="AN4" s="495"/>
      <c r="AO4" s="461"/>
      <c r="AP4" s="490"/>
      <c r="AQ4" s="493"/>
      <c r="AR4" s="462"/>
      <c r="AS4" s="462"/>
      <c r="AT4" s="477"/>
      <c r="AU4" s="322"/>
      <c r="AV4" s="322"/>
      <c r="AW4" s="249"/>
      <c r="AX4" s="254"/>
      <c r="AY4" s="254"/>
      <c r="AZ4" s="492"/>
      <c r="BA4" s="492"/>
      <c r="BB4" s="492"/>
      <c r="BC4" s="492"/>
      <c r="BD4" s="492"/>
      <c r="BE4" s="492"/>
      <c r="BF4" s="492"/>
      <c r="BG4" s="350"/>
      <c r="BH4" s="350"/>
      <c r="BI4" s="350"/>
      <c r="BJ4" s="477"/>
      <c r="BK4" s="477"/>
      <c r="BL4" s="477"/>
      <c r="BM4" s="477"/>
      <c r="BN4" s="347"/>
      <c r="BO4" s="347"/>
      <c r="BP4" s="347"/>
      <c r="BQ4" s="477"/>
      <c r="BR4" s="461"/>
      <c r="BS4" s="321"/>
      <c r="BT4" s="321"/>
      <c r="BU4" s="639"/>
      <c r="BV4" s="641"/>
      <c r="BW4" s="641"/>
      <c r="BX4" s="347"/>
      <c r="BY4" s="347"/>
      <c r="BZ4" s="477"/>
      <c r="CA4" s="477"/>
      <c r="CB4" s="462"/>
      <c r="CC4" s="462"/>
      <c r="CD4" s="462"/>
      <c r="CE4" s="323"/>
      <c r="CF4" s="462"/>
      <c r="CG4" s="462"/>
      <c r="CH4" s="462"/>
      <c r="CI4" s="477"/>
      <c r="CJ4" s="462"/>
      <c r="CK4" s="250"/>
      <c r="CL4" s="255"/>
      <c r="CM4" s="256"/>
      <c r="CN4" s="257"/>
      <c r="CO4" s="496"/>
    </row>
    <row r="5" spans="2:120" s="45" customFormat="1" ht="18" customHeight="1" thickBot="1" x14ac:dyDescent="0.3">
      <c r="B5" s="550">
        <v>33</v>
      </c>
      <c r="C5" s="390" t="s">
        <v>1</v>
      </c>
      <c r="D5" s="221" t="s">
        <v>115</v>
      </c>
      <c r="E5" s="319"/>
      <c r="F5" s="319"/>
      <c r="G5" s="221" t="s">
        <v>227</v>
      </c>
      <c r="H5" s="213" t="str">
        <f>IF(I5&lt;&gt;"",IF(I5="3F+N","Trifásico",IF(I5="3F","Trifásico",IF(I5="3(2F+N)","Bifásico",IF(I5="2F","Bifásico","Monofásico")))),"")</f>
        <v>Bifásico</v>
      </c>
      <c r="I5" s="214" t="s">
        <v>197</v>
      </c>
      <c r="J5" s="215">
        <v>127</v>
      </c>
      <c r="K5" s="216"/>
      <c r="L5" s="217">
        <v>10</v>
      </c>
      <c r="M5" s="218">
        <v>4</v>
      </c>
      <c r="N5" s="218">
        <v>3</v>
      </c>
      <c r="O5" s="217">
        <v>1</v>
      </c>
      <c r="P5" s="219">
        <v>50</v>
      </c>
      <c r="Q5" s="220">
        <v>0.86</v>
      </c>
      <c r="R5" s="177">
        <f>IF(AND(M5&lt;&gt;"",P5&lt;&gt;""),IF(M5=2,INDEX(Motores!$A$4:$L$22,MATCH(P5,Motores!$A$4:$A$22,0),MATCH("FP",Motores!$A$2:$L$2,0)),INDEX(Motores!$A$24:$L$47,MATCH(P5,Motores!$A$24:$A$47,0),MATCH("FP",Motores!$A$2:$L$2,0))),"")</f>
        <v>0.86</v>
      </c>
      <c r="S5" s="170">
        <f>IF(P5="","",IF(OR(H5="Bifásico",H5="Monofásico"),IF(AP5="",1,AP5)*(Y5*1000)/(J5*IF(AN5="",1,AN5)*IF(Q5="",1,Q5)),IF(I5="3F+N",IF(AP5="",1,AP5)*(Y5*1000)/(1*(1.73*J5*IF(AN5="",1,AN5)*IF(Q5="",1,Q5))),IF(AP5="",1,AP5)*(Y5*1000)/(1.73*IF(AN5="",1,AN5)*J5*IF(Q5="",1,Q5)))))</f>
        <v>366.2332906061161</v>
      </c>
      <c r="T5" s="171">
        <f>S5*IF(M5=2,INDEX(Motores!$A$4:$L$22,MATCH(P5,Motores!$A$4:$A$22,0),MATCH("In",Motores!$A$2:$L$2,0)),INDEX(Motores!$A$24:$L$47,MATCH(P5,Motores!$A$24:$A$47,0),MATCH("In",Motores!$A$2:$L$2,0)))</f>
        <v>2453.7630470609779</v>
      </c>
      <c r="U5" s="171"/>
      <c r="V5" s="171"/>
      <c r="W5" s="171"/>
      <c r="X5" s="171">
        <f>Y5*TAN(ACOS(Q5))</f>
        <v>21.83583768632414</v>
      </c>
      <c r="Y5" s="235">
        <f>IF(AND(D5="Motor",M5&lt;&gt;""),IF(O5="",1,O5)*IF(P5="","",P5)*0.736,IF(P5="","",(P5*IF(O5="",1,O5))/1000))</f>
        <v>36.799999999999997</v>
      </c>
      <c r="Z5" s="235" t="s">
        <v>70</v>
      </c>
      <c r="AA5" s="109" t="str">
        <f>IF(OR(H5="Trifásico",H6="Trifásico",H7="Trifásico",H8="Trifásico",H9="Trifásico"),"Trifásico",IF(OR(H5="Bifásico",H6="Bifásico",H7="Bifásico",H8="Bifásico",H9="Bifásico"),"Bifásico",IF(OR(H5="Monofásico",H6="Monofásico",H7="Monofásico",H8="Monofásico",H9="Monofásico"),"Monofásico","")))</f>
        <v>Trifásico</v>
      </c>
      <c r="AB5" s="235" t="s">
        <v>240</v>
      </c>
      <c r="AC5" s="406">
        <f>IF(D5="Iluminação",BQ8*0.7,BQ8)</f>
        <v>250</v>
      </c>
      <c r="AD5" s="402"/>
      <c r="AF5" s="400"/>
      <c r="AG5" s="400"/>
      <c r="AH5" s="400"/>
      <c r="AI5" s="170">
        <f>IF(P5&lt;&gt;"",(Y5*IF(AO5="",1,AO5)*IF(AQ5="",1,AQ5))/(IF(Q5="",1,Q5)*IF(AN5="",1,AN5)),0)</f>
        <v>46.511627906976742</v>
      </c>
      <c r="AJ5" s="170">
        <f>IF(P5&lt;&gt;"",AI5*IF(Q5="",1,Q5)*IF(AN5="",1,AN5),0)</f>
        <v>36.800000000000004</v>
      </c>
      <c r="AK5" s="553">
        <f>SUM(AJ5:AJ9)</f>
        <v>36.800000000000004</v>
      </c>
      <c r="AL5" s="553">
        <f>SUM(AI5:AI9)</f>
        <v>46.511627906976742</v>
      </c>
      <c r="AM5" s="556" t="s">
        <v>92</v>
      </c>
      <c r="AN5" s="237">
        <f>IF(AND(D5="Motor",M5&lt;&gt;""),IF(P5&lt;&gt;"",IF(M5=2,INDEX(Motores!$A$4:$L$22,MATCH(Quadro!P5,Motores!$A$4:$A$22,0),MATCH("n",Motores!$A$2:$L$2,0)),INDEX(Motores!$A$24:$L$47,MATCH(Quadro!P5,Motores!$A$24:$A$47,0),MATCH("n",Motores!$A$2:$L$2,0))),""),"")</f>
        <v>0.92</v>
      </c>
      <c r="AO5" s="228"/>
      <c r="AP5" s="229"/>
      <c r="AQ5" s="230"/>
      <c r="AR5" s="479">
        <f>INDEX(Tabelas!$H$1:$AC$6,MATCH(IF(OR(Quadro!AZ5="B1"),1,IF(OR(Quadro!AZ5="F"),4,1)),Tabelas!$H$1:$H$6,0),MATCH(Quadro!D7,Tabelas!$H$1:$AC$1,0))</f>
        <v>1</v>
      </c>
      <c r="AS5" s="481">
        <f>INDEX(Tabelas!$H$9:$L$26,MATCH(Quadro!$D$6,Tabelas!$H$9:$H$26,0),MATCH(IF(BC5="PVC",IF(AM5="Não",1,3),IF(AM5="Não",2,4)),Tabelas!$H$9:$L$9,0))</f>
        <v>1</v>
      </c>
      <c r="AT5" s="679">
        <f>IF(SUM(S5:S9)="","-",ROUND(SUM(S5:S9),2))/(IF(AR5="",1,AR5)*IF(AS5="",1,AS5))</f>
        <v>366.23</v>
      </c>
      <c r="AU5" s="324"/>
      <c r="AV5" s="324"/>
      <c r="AW5" s="207" t="str">
        <f t="shared" ref="AW5:AW10" si="0">IF(AND(P5&lt;&gt;"",P5&lt;&gt;"-"),"cont","")</f>
        <v>cont</v>
      </c>
      <c r="AX5" s="206" t="str">
        <f t="shared" ref="AX5:AX10" si="1">IF(AND(P5&lt;&gt;"",P5&lt;&gt;"-"),"soma","")</f>
        <v>soma</v>
      </c>
      <c r="AY5" s="325"/>
      <c r="AZ5" s="672" t="s">
        <v>20</v>
      </c>
      <c r="BA5" s="667">
        <f>IF(AA5="Monofásico",1,IF(AA5="Bifásico",2,3))</f>
        <v>3</v>
      </c>
      <c r="BB5" s="667" t="str">
        <f>LEFT(AA6,1)</f>
        <v>3</v>
      </c>
      <c r="BC5" s="644" t="s">
        <v>48</v>
      </c>
      <c r="BD5" s="644" t="s">
        <v>22</v>
      </c>
      <c r="BE5" s="670" t="str">
        <f>CONCATENATE(CONCATENATE(LEFT(BC5,1),AZ5),BB5)</f>
        <v>PD3</v>
      </c>
      <c r="BF5" s="233" t="str">
        <f>CONCATENATE(AT5,LEFT(BD5,1))</f>
        <v>366,23C</v>
      </c>
      <c r="BG5" s="233"/>
      <c r="BH5" s="233"/>
      <c r="BI5" s="233"/>
      <c r="BJ5" s="644">
        <v>2</v>
      </c>
      <c r="BK5" s="110">
        <f>IF(S5="",0,L5*S5)</f>
        <v>3662.3329060611609</v>
      </c>
      <c r="BL5" s="653">
        <f>IF(OR(AA5="Bifásico", AA5="Monofásico"),(200*(1/56)*SUM(BK5:BK9))/(BJ5*AA7),(100*1.73*(1/56)*SUM(BK5:BK9))/(BJ5*AA7))</f>
        <v>44.543278455327666</v>
      </c>
      <c r="BM5" s="653">
        <f>INDEX(Col!$K$2:$K$25,MATCH(BL5,Col!$K$2:$K$25,-1),1)</f>
        <v>50</v>
      </c>
      <c r="BN5" s="326"/>
      <c r="BO5" s="326"/>
      <c r="BP5" s="403" t="s">
        <v>238</v>
      </c>
      <c r="BQ5" s="278" t="e">
        <f>INDEX(#REF!,MATCH(BE5,#REF!,0),MATCH(BF5,#REF!,0))</f>
        <v>#REF!</v>
      </c>
      <c r="BR5" s="656" t="e">
        <f>IF(AT5=0,"-",CONCATENATE(BT5&amp;" # "&amp;BU5&amp;" / "&amp;IF(BV5="","-",BV5)&amp;" / "&amp;IF(BW5="",0,BW5)&amp;" mm²"))</f>
        <v>#REF!</v>
      </c>
      <c r="BS5" s="328"/>
      <c r="BT5" s="682">
        <f>IF(OR(AA6="2(F+N)"),1,IF(OR(AA6="2F",AA6="3(2F+N)"),2,3))</f>
        <v>3</v>
      </c>
      <c r="BU5" s="578" t="e">
        <f>AC9</f>
        <v>#REF!</v>
      </c>
      <c r="BV5" s="578" t="str">
        <f>IF(OR(AA6="3F",AA6="2F"),"-",IF(OR(AA6="2(F+N)",AA6="2F",AA6="3(2F+N)"),BU5,IF(BU5&gt;25,INDEX(Tabelas!$B$3:$C$17,MATCH(Quadro!BU5,Tabelas!$B$3:$B$17,0),MATCH("Neutro",Tabelas!$B$3:$C$3,0)),BU5)))</f>
        <v>-</v>
      </c>
      <c r="BW5" s="578" t="e">
        <f>INDEX(Tabelas!$D$3:$E$24,MATCH(BU5,Tabelas!$D$3:$D$24,0),MATCH("Terra",Tabelas!$D$3:$E$3,0))</f>
        <v>#REF!</v>
      </c>
      <c r="BX5" s="329"/>
      <c r="BY5" s="329"/>
      <c r="BZ5" s="575" t="s">
        <v>92</v>
      </c>
      <c r="CA5" s="483">
        <f>IF(AK5&lt;&gt;0,IF(BZ5="SIM",IF(H5="Monofásico",3,IF(H5="Bifásico",4,7)),IF(H5="Monofásico",1,IF(H5="Bifásico",2,3))),"-")</f>
        <v>2</v>
      </c>
      <c r="CB5" s="463" t="s">
        <v>118</v>
      </c>
      <c r="CC5" s="466" t="s">
        <v>258</v>
      </c>
      <c r="CD5" s="463"/>
      <c r="CE5" s="437"/>
      <c r="CF5" s="463" t="e">
        <f>CONCATENATE(CONCATENATE(INDEX(Disjuntores!$A$2:$M$49,MATCH(Quadro!BO9,Disjuntores!$A$2:$A$49,0),MATCH("UTin",Disjuntores!A2:M2,0)),"-"),INDEX(Disjuntores!$A$2:$M$49,MATCH(Quadro!BO9,Disjuntores!$A$2:$A$49,0),MATCH("UTfim",Disjuntores!A2:M2,0)))</f>
        <v>#N/A</v>
      </c>
      <c r="CG5" s="463">
        <f>IF(CB5="Sim",AA9,"-")</f>
        <v>212</v>
      </c>
      <c r="CH5" s="463" t="e">
        <f>INDEX(Disjuntores!$A$2:$M$49,MATCH(Quadro!BO9,Disjuntores!$A$2:$A$49,0),MATCH("TIPO",Disjuntores!A2:M2,0))</f>
        <v>#N/A</v>
      </c>
      <c r="CI5" s="486">
        <f>BQ8</f>
        <v>250</v>
      </c>
      <c r="CJ5" s="439"/>
      <c r="CK5" s="538" t="str">
        <f>IF(AT5&lt;&gt;0,"cont2","")</f>
        <v>cont2</v>
      </c>
      <c r="CL5" s="566">
        <v>4.5510646770599132</v>
      </c>
      <c r="CM5" s="569">
        <v>4.5510646770599132</v>
      </c>
      <c r="CN5" s="572">
        <v>4.5510646770599132</v>
      </c>
      <c r="CO5" s="544"/>
      <c r="CP5" s="55"/>
      <c r="CR5" s="55"/>
      <c r="CS5" s="55"/>
      <c r="CT5" s="56"/>
      <c r="CU5" s="56"/>
      <c r="CV5" s="56"/>
      <c r="CW5" s="57"/>
      <c r="CX5" s="57"/>
      <c r="CY5" s="57"/>
      <c r="CZ5" s="58"/>
      <c r="DA5" s="58"/>
      <c r="DD5" s="58"/>
      <c r="DE5" s="56"/>
      <c r="DF5" s="56"/>
      <c r="DG5" s="56"/>
      <c r="DH5" s="57"/>
      <c r="DI5" s="59"/>
      <c r="DJ5" s="58"/>
      <c r="DK5" s="58"/>
      <c r="DL5" s="58"/>
      <c r="DM5" s="58"/>
      <c r="DN5" s="60"/>
      <c r="DO5" s="61"/>
      <c r="DP5" s="59"/>
    </row>
    <row r="6" spans="2:120" s="45" customFormat="1" ht="18" customHeight="1" thickBot="1" x14ac:dyDescent="0.3">
      <c r="B6" s="551"/>
      <c r="C6" s="390" t="s">
        <v>224</v>
      </c>
      <c r="D6" s="221">
        <v>30</v>
      </c>
      <c r="E6" s="221"/>
      <c r="F6" s="221"/>
      <c r="G6" s="221" t="s">
        <v>228</v>
      </c>
      <c r="H6" s="210" t="str">
        <f t="shared" ref="H6:H9" si="2">IF(I6&lt;&gt;"",IF(I6="3F+N","Trifásico",IF(I6="3F","Trifásico",IF(I6="3(2F+N)","Bifásico",IF(I6="2F","Bifásico","Monofásico")))),"")</f>
        <v/>
      </c>
      <c r="I6" s="221"/>
      <c r="J6" s="222"/>
      <c r="K6" s="223"/>
      <c r="L6" s="224"/>
      <c r="M6" s="224"/>
      <c r="N6" s="218"/>
      <c r="O6" s="224"/>
      <c r="P6" s="225"/>
      <c r="Q6" s="226"/>
      <c r="R6" s="212" t="str">
        <f>IF(AND(M6&lt;&gt;"",P6&lt;&gt;""),IF(M6=2,INDEX(Motores!$A$4:$L$22,MATCH(P6,Motores!$A$4:$A$22,0),MATCH("FP",Motores!$A$2:$L$2,0)),INDEX(Motores!$A$24:$L$47,MATCH(P6,Motores!$A$24:$A$47,0),MATCH("FP",Motores!$A$2:$L$2,0))),"")</f>
        <v/>
      </c>
      <c r="S6" s="170" t="str">
        <f>IF(P6="","",IF(OR(H6="Bifásico",H6="Monofásico"),IF(AP6="",1,AP6)*(Y6*1000)/(J6*IF(AN6="",1,AN6)*IF(Q6="",1,Q6)),IF(I6="3F+N",IF(AP6="",1,AP6)*(Y6*1000)/(1*(1.73*J6*IF(AN6="",1,AN6)*IF(Q6="",1,Q6))),IF(AP6="",1,AP6)*(Y6*1000)/(1.73*IF(AN6="",1,AN6)*J6*IF(Q6="",1,Q6)))))</f>
        <v/>
      </c>
      <c r="T6" s="171"/>
      <c r="U6" s="171"/>
      <c r="V6" s="171"/>
      <c r="W6" s="171"/>
      <c r="X6" s="171"/>
      <c r="Y6" s="236" t="str">
        <f>IF(AND(D5="Motor",M6&lt;&gt;""),IF(O6="",1,O6)*IF(P6="","",P6)*0.736,IF(P6="","",(P6*IF(O6="",1,O6))/1000))</f>
        <v/>
      </c>
      <c r="Z6" s="236" t="s">
        <v>243</v>
      </c>
      <c r="AA6" s="82" t="str">
        <f>IF(OR(I5="3F",I6="3F",I7="3F",I8="3F",I9="3F"),"3F",IF(OR(I5="3F+N",I6="3F+N",I7="3F+N",I8="3F+N",I9="3F+N"),"3F+N",IF(OR(I5="3(2F+N)",I6="3(2F+N)",I7="3(2F+N)",I8="3(2F+N)",I9="3(2F+N)"),"3(2F+N)",IF(OR(I5="2F",I6="2F",I7="2F",I8="2F",I9="2F"),"2F",IF(OR(I5="2(F+N)",I6="2(F+N)",I7="2(F+N)",I8="2(F+N)",I9="2(F+N)"),"2(F+N)","")))))</f>
        <v>3F</v>
      </c>
      <c r="AB6" s="236" t="s">
        <v>236</v>
      </c>
      <c r="AC6" s="369" t="e">
        <f>INDEX(Cap.Condução!$A$6:$AP$30,MATCH(BQ7,Cap.Condução!$A$6:$A$30,0),MATCH(BE5,Cap.Condução!$A$6:$AP$6,0))</f>
        <v>#REF!</v>
      </c>
      <c r="AD6" s="402"/>
      <c r="AE6" s="402"/>
      <c r="AF6" s="400"/>
      <c r="AG6" s="400"/>
      <c r="AH6" s="400"/>
      <c r="AI6" s="170">
        <f>IF(P6&lt;&gt;"",(Y6*IF(AO6="",1,AO6)*IF(AQ6="",1,AQ6))/(IF(Q6="",1,Q6)*IF(AN6="",1,AN6)),0)</f>
        <v>0</v>
      </c>
      <c r="AJ6" s="170">
        <f>IF(P6&lt;&gt;"",AI6*IF(Q6="",1,Q6)*IF(AN6="",1,AN6),0)</f>
        <v>0</v>
      </c>
      <c r="AK6" s="554"/>
      <c r="AL6" s="554"/>
      <c r="AM6" s="557"/>
      <c r="AN6" s="238" t="str">
        <f>IF(AND(D5="Motor",M6&lt;&gt;""),IF(P6&lt;&gt;"",IF(M6=2,INDEX(Motores!$A$4:$L$22,MATCH(Quadro!P6,Motores!$A$4:$A$22,0),MATCH("n",Motores!$A$2:$L$2,0)),INDEX(Motores!$A$24:$L$47,MATCH(Quadro!P6,Motores!$A$24:$A$47,0),MATCH("n",Motores!$A$2:$L$2,0))),""),"")</f>
        <v/>
      </c>
      <c r="AO6" s="231"/>
      <c r="AP6" s="223"/>
      <c r="AQ6" s="232"/>
      <c r="AR6" s="480"/>
      <c r="AS6" s="482"/>
      <c r="AT6" s="680"/>
      <c r="AU6" s="383"/>
      <c r="AV6" s="383"/>
      <c r="AW6" s="175" t="str">
        <f t="shared" si="0"/>
        <v/>
      </c>
      <c r="AX6" s="176" t="str">
        <f t="shared" si="1"/>
        <v/>
      </c>
      <c r="AY6" s="176"/>
      <c r="AZ6" s="673"/>
      <c r="BA6" s="668"/>
      <c r="BB6" s="668"/>
      <c r="BC6" s="645"/>
      <c r="BD6" s="645"/>
      <c r="BE6" s="671"/>
      <c r="BF6" s="234"/>
      <c r="BG6" s="234"/>
      <c r="BH6" s="234"/>
      <c r="BI6" s="234"/>
      <c r="BJ6" s="645"/>
      <c r="BK6" s="81">
        <f>IF(S6="",0,L6*S6)</f>
        <v>0</v>
      </c>
      <c r="BL6" s="654"/>
      <c r="BM6" s="654"/>
      <c r="BN6" s="327"/>
      <c r="BO6" s="327"/>
      <c r="BP6" s="404" t="s">
        <v>233</v>
      </c>
      <c r="BQ6" s="279" t="e">
        <f>IF(AT5="-","-",IF(BM5&gt;=BQ5,BM5,BQ5))</f>
        <v>#REF!</v>
      </c>
      <c r="BR6" s="657"/>
      <c r="BS6" s="328"/>
      <c r="BT6" s="682"/>
      <c r="BU6" s="579"/>
      <c r="BV6" s="579"/>
      <c r="BW6" s="579"/>
      <c r="BX6" s="330"/>
      <c r="BY6" s="330"/>
      <c r="BZ6" s="576"/>
      <c r="CA6" s="484"/>
      <c r="CB6" s="464"/>
      <c r="CC6" s="467"/>
      <c r="CD6" s="464"/>
      <c r="CE6" s="438"/>
      <c r="CF6" s="464"/>
      <c r="CG6" s="464"/>
      <c r="CH6" s="464"/>
      <c r="CI6" s="487"/>
      <c r="CJ6" s="440"/>
      <c r="CK6" s="539"/>
      <c r="CL6" s="567"/>
      <c r="CM6" s="570"/>
      <c r="CN6" s="573"/>
      <c r="CO6" s="544"/>
      <c r="CP6" s="55"/>
      <c r="CR6" s="55"/>
      <c r="CS6" s="55"/>
      <c r="CT6" s="56"/>
      <c r="CU6" s="56"/>
      <c r="CV6" s="56"/>
      <c r="CW6" s="57"/>
      <c r="CX6" s="57"/>
      <c r="CY6" s="57"/>
      <c r="CZ6" s="58"/>
      <c r="DA6" s="58"/>
      <c r="DD6" s="58"/>
      <c r="DE6" s="56"/>
      <c r="DF6" s="56"/>
      <c r="DG6" s="56"/>
      <c r="DH6" s="57"/>
      <c r="DI6" s="59"/>
      <c r="DJ6" s="58"/>
      <c r="DK6" s="58"/>
      <c r="DL6" s="58"/>
      <c r="DM6" s="58"/>
      <c r="DN6" s="60"/>
      <c r="DO6" s="61"/>
      <c r="DP6" s="59"/>
    </row>
    <row r="7" spans="2:120" s="45" customFormat="1" ht="18" customHeight="1" thickBot="1" x14ac:dyDescent="0.3">
      <c r="B7" s="551"/>
      <c r="C7" s="390" t="s">
        <v>222</v>
      </c>
      <c r="D7" s="221">
        <v>1</v>
      </c>
      <c r="E7" s="221"/>
      <c r="F7" s="221"/>
      <c r="G7" s="221" t="s">
        <v>229</v>
      </c>
      <c r="H7" s="210" t="str">
        <f t="shared" si="2"/>
        <v/>
      </c>
      <c r="I7" s="221"/>
      <c r="J7" s="222"/>
      <c r="K7" s="223"/>
      <c r="L7" s="224"/>
      <c r="M7" s="224"/>
      <c r="N7" s="218"/>
      <c r="O7" s="224"/>
      <c r="P7" s="225"/>
      <c r="Q7" s="226"/>
      <c r="R7" s="212" t="str">
        <f>IF(AND(M7&lt;&gt;"",P7&lt;&gt;""),IF(M7=2,INDEX(Motores!$A$4:$L$22,MATCH(P7,Motores!$A$4:$A$22,0),MATCH("FP",Motores!$A$2:$L$2,0)),INDEX(Motores!$A$24:$L$47,MATCH(P7,Motores!$A$24:$A$47,0),MATCH("FP",Motores!$A$2:$L$2,0))),"")</f>
        <v/>
      </c>
      <c r="S7" s="170" t="str">
        <f>IF(P7="","",IF(OR(H7="Bifásico",H7="Monofásico"),IF(AP7="",1,AP7)*(Y7*1000)/(J7*IF(AN7="",1,AN7)*IF(Q7="",1,Q7)),IF(I7="3F+N",IF(AP7="",1,AP7)*(Y7*1000)/(1*(1.73*J7*IF(AN7="",1,AN7)*IF(Q7="",1,Q7))),IF(AP7="",1,AP7)*(Y7*1000)/(1.73*IF(AN7="",1,AN7)*J7*IF(Q7="",1,Q7)))))</f>
        <v/>
      </c>
      <c r="T7" s="171"/>
      <c r="U7" s="171"/>
      <c r="V7" s="171"/>
      <c r="W7" s="171"/>
      <c r="X7" s="171"/>
      <c r="Y7" s="236" t="str">
        <f>IF(AND(D5="Motor",M7&lt;&gt;""),IF(O7="",1,O7)*IF(P7="","",P7)*0.736,IF(P7="","",(P7*IF(O7="",1,O7))/1000))</f>
        <v/>
      </c>
      <c r="Z7" s="236" t="s">
        <v>232</v>
      </c>
      <c r="AA7" s="174">
        <f>IF(OR(J5=380,J6=380,J7=380,J8=380,J9=380),380,IF(OR(J5=220,J6=220,J7=220,J8=220,J9=220),220,IF(OR(J5=127,J6=127,J7=127,J8=127,J9=127),127,"")))</f>
        <v>127</v>
      </c>
      <c r="AB7" s="236" t="s">
        <v>241</v>
      </c>
      <c r="AC7" s="368" t="e">
        <f>IF(AND(AB6&gt;AA9,AA8&lt;AA9),BQ7,INDEX(Col!$K$2:$K$25,MATCH(BQ7,Col!$K$2:$K$25,-1)-1,1))</f>
        <v>#REF!</v>
      </c>
      <c r="AD7" s="402"/>
      <c r="AE7" s="402"/>
      <c r="AF7" s="400"/>
      <c r="AG7" s="400"/>
      <c r="AH7" s="400"/>
      <c r="AI7" s="170">
        <f t="shared" ref="AI7:AI9" si="3">IF(P7&lt;&gt;"",(Y7*IF(AO7="",1,AO7)*IF(AQ7="",1,AQ7))/(IF(Q7="",1,Q7)*IF(AN7="",1,AN7)),0)</f>
        <v>0</v>
      </c>
      <c r="AJ7" s="170">
        <f t="shared" ref="AJ7:AJ9" si="4">IF(P7&lt;&gt;"",AI7*IF(Q7="",1,Q7)*IF(AN7="",1,AN7),0)</f>
        <v>0</v>
      </c>
      <c r="AK7" s="554"/>
      <c r="AL7" s="554"/>
      <c r="AM7" s="557"/>
      <c r="AN7" s="238" t="str">
        <f>IF(AND(D5="Motor",M7&lt;&gt;""),IF(P7&lt;&gt;"",IF(M7=2,INDEX(Motores!$A$4:$L$22,MATCH(Quadro!P7,Motores!$A$4:$A$22,0),MATCH("n",Motores!$A$2:$L$2,0)),INDEX(Motores!$A$24:$L$47,MATCH(Quadro!P7,Motores!$A$24:$A$47,0),MATCH("n",Motores!$A$2:$L$2,0))),""),"")</f>
        <v/>
      </c>
      <c r="AO7" s="231"/>
      <c r="AP7" s="223"/>
      <c r="AQ7" s="232"/>
      <c r="AR7" s="480"/>
      <c r="AS7" s="482"/>
      <c r="AT7" s="680"/>
      <c r="AU7" s="383"/>
      <c r="AV7" s="383"/>
      <c r="AW7" s="175" t="str">
        <f t="shared" si="0"/>
        <v/>
      </c>
      <c r="AX7" s="176" t="str">
        <f t="shared" si="1"/>
        <v/>
      </c>
      <c r="AY7" s="176"/>
      <c r="AZ7" s="673"/>
      <c r="BA7" s="668"/>
      <c r="BB7" s="668"/>
      <c r="BC7" s="645"/>
      <c r="BD7" s="645"/>
      <c r="BE7" s="671"/>
      <c r="BF7" s="234"/>
      <c r="BG7" s="234"/>
      <c r="BH7" s="234"/>
      <c r="BI7" s="234"/>
      <c r="BJ7" s="645"/>
      <c r="BK7" s="81">
        <f>IF(S7="",0,L7*S7)</f>
        <v>0</v>
      </c>
      <c r="BL7" s="654"/>
      <c r="BM7" s="654"/>
      <c r="BN7" s="327"/>
      <c r="BO7" s="327"/>
      <c r="BP7" s="404" t="s">
        <v>239</v>
      </c>
      <c r="BQ7" s="367" t="e">
        <f>IF(AT5="-","-",IF(OR(D5="Tomada",D5="Motor",D5="Ponto de força",D5="Alimentador"),IF(BQ6&lt;2.5,2.5,BQ6),IF(OR(D5="Iluminação",D5="Reserva"),IF(BQ6&lt;1.5,1.5,BQ6))))</f>
        <v>#REF!</v>
      </c>
      <c r="BR7" s="657"/>
      <c r="BS7" s="328"/>
      <c r="BT7" s="682"/>
      <c r="BU7" s="579"/>
      <c r="BV7" s="579"/>
      <c r="BW7" s="579"/>
      <c r="BX7" s="330"/>
      <c r="BY7" s="330"/>
      <c r="BZ7" s="576"/>
      <c r="CA7" s="484"/>
      <c r="CB7" s="464"/>
      <c r="CC7" s="467"/>
      <c r="CD7" s="464"/>
      <c r="CE7" s="438"/>
      <c r="CF7" s="464"/>
      <c r="CG7" s="464"/>
      <c r="CH7" s="464"/>
      <c r="CI7" s="487"/>
      <c r="CJ7" s="440"/>
      <c r="CK7" s="539"/>
      <c r="CL7" s="567"/>
      <c r="CM7" s="570"/>
      <c r="CN7" s="573"/>
      <c r="CO7" s="544"/>
      <c r="CP7" s="55"/>
      <c r="CR7" s="55"/>
      <c r="CS7" s="55"/>
      <c r="CT7" s="56"/>
      <c r="CU7" s="56"/>
      <c r="CV7" s="56"/>
      <c r="CW7" s="57"/>
      <c r="CX7" s="57"/>
      <c r="CY7" s="57"/>
      <c r="CZ7" s="58"/>
      <c r="DA7" s="58"/>
      <c r="DD7" s="58"/>
      <c r="DE7" s="56"/>
      <c r="DF7" s="56"/>
      <c r="DG7" s="56"/>
      <c r="DH7" s="57"/>
      <c r="DI7" s="59"/>
      <c r="DJ7" s="58"/>
      <c r="DK7" s="58"/>
      <c r="DL7" s="58"/>
      <c r="DM7" s="58"/>
      <c r="DN7" s="60"/>
      <c r="DO7" s="61"/>
      <c r="DP7" s="59"/>
    </row>
    <row r="8" spans="2:120" s="45" customFormat="1" ht="18" customHeight="1" thickBot="1" x14ac:dyDescent="0.3">
      <c r="B8" s="551"/>
      <c r="C8" s="390" t="s">
        <v>223</v>
      </c>
      <c r="D8" s="221">
        <v>5</v>
      </c>
      <c r="E8" s="221"/>
      <c r="F8" s="221"/>
      <c r="G8" s="221" t="s">
        <v>230</v>
      </c>
      <c r="H8" s="210" t="str">
        <f t="shared" si="2"/>
        <v>Trifásico</v>
      </c>
      <c r="I8" s="221" t="s">
        <v>126</v>
      </c>
      <c r="J8" s="222"/>
      <c r="K8" s="223"/>
      <c r="L8" s="224"/>
      <c r="M8" s="224"/>
      <c r="N8" s="218"/>
      <c r="O8" s="224"/>
      <c r="P8" s="225"/>
      <c r="Q8" s="227"/>
      <c r="R8" s="212" t="str">
        <f>IF(AND(M8&lt;&gt;"",P8&lt;&gt;""),IF(M8=2,INDEX(Motores!$A$4:$L$22,MATCH(P8,Motores!$A$4:$A$22,0),MATCH("FP",Motores!$A$2:$L$2,0)),INDEX(Motores!$A$24:$L$47,MATCH(P8,Motores!$A$24:$A$47,0),MATCH("FP",Motores!$A$2:$L$2,0))),"")</f>
        <v/>
      </c>
      <c r="S8" s="170" t="str">
        <f>IF(P8="","",IF(OR(H8="Bifásico",H8="Monofásico"),IF(AP8="",1,AP8)*(Y8*1000)/(J8*IF(AN8="",1,AN8)*IF(Q8="",1,Q8)),IF(I8="3F+N",IF(AP8="",1,AP8)*(Y8*1000)/(1*(1.73*J8*IF(AN8="",1,AN8)*IF(Q8="",1,Q8))),IF(AP8="",1,AP8)*(Y8*1000)/(1.73*IF(AN8="",1,AN8)*J8*IF(Q8="",1,Q8)))))</f>
        <v/>
      </c>
      <c r="T8" s="171"/>
      <c r="U8" s="171"/>
      <c r="V8" s="171"/>
      <c r="W8" s="171"/>
      <c r="X8" s="171"/>
      <c r="Y8" s="236" t="str">
        <f>IF(AND(D5="Motor",M8&lt;&gt;""),IF(O8="",1,O8)*IF(P8="","",P8)*0.736,IF(P8="","",(P8*IF(O8="",1,O8))/1000))</f>
        <v/>
      </c>
      <c r="Z8" s="236" t="s">
        <v>244</v>
      </c>
      <c r="AA8" s="405">
        <f>IF(AL5="","",IF(OR(AA5="Bifásico",AA5="Monofásico"),(AL5*1000)/(AA7),IF(AA6="3F+N",(AL5*1000)/(1*(1.73*AA7)),(AL5*1000)/(1.73*AA7))))</f>
        <v>211.69554370295725</v>
      </c>
      <c r="AB8" s="236" t="s">
        <v>245</v>
      </c>
      <c r="AC8" s="370" t="e">
        <f>INDEX(Cap.Condução!$A$6:$AP$30,MATCH(AC7,Cap.Condução!$A$6:$A$30,0),MATCH(BE5,Cap.Condução!$A$6:$AP$6,0))</f>
        <v>#REF!</v>
      </c>
      <c r="AD8" s="402"/>
      <c r="AE8" s="402"/>
      <c r="AF8" s="400"/>
      <c r="AG8" s="400"/>
      <c r="AH8" s="400"/>
      <c r="AI8" s="170">
        <f t="shared" si="3"/>
        <v>0</v>
      </c>
      <c r="AJ8" s="170">
        <f t="shared" si="4"/>
        <v>0</v>
      </c>
      <c r="AK8" s="554"/>
      <c r="AL8" s="554"/>
      <c r="AM8" s="557"/>
      <c r="AN8" s="238" t="str">
        <f>IF(AND(D5="Motor",M8&lt;&gt;""),IF(P8&lt;&gt;"",IF(M8=2,INDEX(Motores!$A$4:$L$22,MATCH(Quadro!P8,Motores!$A$4:$A$22,0),MATCH("n",Motores!$A$2:$L$2,0)),INDEX(Motores!$A$24:$L$47,MATCH(Quadro!P8,Motores!$A$24:$A$47,0),MATCH("n",Motores!$A$2:$L$2,0))),""),"")</f>
        <v/>
      </c>
      <c r="AO8" s="231"/>
      <c r="AP8" s="223"/>
      <c r="AQ8" s="232"/>
      <c r="AR8" s="480"/>
      <c r="AS8" s="482"/>
      <c r="AT8" s="680"/>
      <c r="AU8" s="383"/>
      <c r="AV8" s="383"/>
      <c r="AW8" s="175" t="str">
        <f t="shared" si="0"/>
        <v/>
      </c>
      <c r="AX8" s="176" t="str">
        <f t="shared" si="1"/>
        <v/>
      </c>
      <c r="AY8" s="176"/>
      <c r="AZ8" s="673"/>
      <c r="BA8" s="668"/>
      <c r="BB8" s="668"/>
      <c r="BC8" s="645"/>
      <c r="BD8" s="645"/>
      <c r="BE8" s="671"/>
      <c r="BF8" s="234"/>
      <c r="BG8" s="234"/>
      <c r="BH8" s="234"/>
      <c r="BI8" s="234"/>
      <c r="BJ8" s="645"/>
      <c r="BK8" s="81">
        <f>IF(S8="",0,L8*S8)</f>
        <v>0</v>
      </c>
      <c r="BL8" s="654"/>
      <c r="BM8" s="654"/>
      <c r="BN8" s="327"/>
      <c r="BO8" s="327"/>
      <c r="BP8" s="433" t="s">
        <v>235</v>
      </c>
      <c r="BQ8" s="434">
        <f>IF(CB5="Não",INDEX(Disjuntores!$B$53:$B$95,MATCH(IF($L$1="Não",AA9/IF($S$1="",1,$S$1),AA9),Disjuntores!$B$53:$B$95,-1),1),INDEX(Disjuntores!$D$53:$D$95,MATCH(IF($L$1="Não",AA9/IF($S$1="",1,$S$1),AA9),Disjuntores!$D$53:$D$95,-1),1))</f>
        <v>250</v>
      </c>
      <c r="BR8" s="657"/>
      <c r="BS8" s="328"/>
      <c r="BT8" s="682"/>
      <c r="BU8" s="579"/>
      <c r="BV8" s="579"/>
      <c r="BW8" s="579"/>
      <c r="BX8" s="330"/>
      <c r="BY8" s="330"/>
      <c r="BZ8" s="576"/>
      <c r="CA8" s="484"/>
      <c r="CB8" s="464"/>
      <c r="CC8" s="467"/>
      <c r="CD8" s="464"/>
      <c r="CE8" s="438"/>
      <c r="CF8" s="464"/>
      <c r="CG8" s="464"/>
      <c r="CH8" s="464"/>
      <c r="CI8" s="487"/>
      <c r="CJ8" s="440"/>
      <c r="CK8" s="539"/>
      <c r="CL8" s="567"/>
      <c r="CM8" s="570"/>
      <c r="CN8" s="573"/>
      <c r="CO8" s="544"/>
      <c r="CP8" s="55"/>
      <c r="CR8" s="55"/>
      <c r="CS8" s="55"/>
      <c r="CT8" s="56"/>
      <c r="CU8" s="56"/>
      <c r="CV8" s="56"/>
      <c r="CW8" s="57"/>
      <c r="CX8" s="57"/>
      <c r="CY8" s="57"/>
      <c r="CZ8" s="58"/>
      <c r="DA8" s="58"/>
      <c r="DD8" s="58"/>
      <c r="DE8" s="56"/>
      <c r="DF8" s="56"/>
      <c r="DG8" s="56"/>
      <c r="DH8" s="57"/>
      <c r="DI8" s="59"/>
      <c r="DJ8" s="58"/>
      <c r="DK8" s="58"/>
      <c r="DL8" s="58"/>
      <c r="DM8" s="58"/>
      <c r="DN8" s="60"/>
      <c r="DO8" s="61"/>
      <c r="DP8" s="59"/>
    </row>
    <row r="9" spans="2:120" s="45" customFormat="1" ht="18" customHeight="1" thickBot="1" x14ac:dyDescent="0.3">
      <c r="B9" s="552"/>
      <c r="C9" s="412"/>
      <c r="D9" s="413"/>
      <c r="E9" s="319"/>
      <c r="F9" s="319"/>
      <c r="G9" s="413" t="s">
        <v>231</v>
      </c>
      <c r="H9" s="301" t="str">
        <f t="shared" si="2"/>
        <v/>
      </c>
      <c r="I9" s="413"/>
      <c r="J9" s="414"/>
      <c r="K9" s="415"/>
      <c r="L9" s="416"/>
      <c r="M9" s="384"/>
      <c r="N9" s="218"/>
      <c r="O9" s="416"/>
      <c r="P9" s="417"/>
      <c r="Q9" s="418"/>
      <c r="R9" s="419" t="str">
        <f>IF(AND(M9&lt;&gt;"",P9&lt;&gt;""),IF(M9=2,INDEX(Motores!$A$4:$L$22,MATCH(P9,Motores!$A$4:$A$22,0),MATCH("FP",Motores!$A$2:$L$2,0)),INDEX(Motores!$A$24:$L$47,MATCH(P9,Motores!$A$24:$A$47,0),MATCH("FP",Motores!$A$2:$L$2,0))),"")</f>
        <v/>
      </c>
      <c r="S9" s="170" t="str">
        <f>IF(P9="","",IF(OR(H9="Bifásico",H9="Monofásico"),IF(AP9="",1,AP9)*(Y9*1000)/(J9*IF(AN9="",1,AN9)*IF(Q9="",1,Q9)),IF(I9="3F+N",IF(AP9="",1,AP9)*(Y9*1000)/(1*(1.73*J9*IF(AN9="",1,AN9)*IF(Q9="",1,Q9))),IF(AP9="",1,AP9)*(Y9*1000)/(1.73*IF(AN9="",1,AN9)*J9*IF(Q9="",1,Q9)))))</f>
        <v/>
      </c>
      <c r="T9" s="420"/>
      <c r="U9" s="420"/>
      <c r="V9" s="420"/>
      <c r="W9" s="420"/>
      <c r="X9" s="420"/>
      <c r="Y9" s="421" t="str">
        <f>IF(AND(D5="Motor",M9&lt;&gt;""),IF(O9="",1,O9)*IF(P9="","",P9)*0.736,IF(P9="","",(P9*IF(O9="",1,O9))/1000))</f>
        <v/>
      </c>
      <c r="Z9" s="421" t="s">
        <v>263</v>
      </c>
      <c r="AA9" s="436">
        <f>ROUND(AA8,0)</f>
        <v>212</v>
      </c>
      <c r="AB9" s="421" t="s">
        <v>242</v>
      </c>
      <c r="AC9" s="422" t="e">
        <f>IF(AND(AB8&gt;AA9,AA8&lt;AA9),AC7,INDEX(Col!$K$2:$K$25,MATCH(AC7,Col!$K$2:$K$25,-1)-1,1))</f>
        <v>#REF!</v>
      </c>
      <c r="AD9" s="423"/>
      <c r="AE9" s="424"/>
      <c r="AF9" s="424"/>
      <c r="AG9" s="424"/>
      <c r="AH9" s="424"/>
      <c r="AI9" s="170">
        <f t="shared" si="3"/>
        <v>0</v>
      </c>
      <c r="AJ9" s="170">
        <f t="shared" si="4"/>
        <v>0</v>
      </c>
      <c r="AK9" s="555"/>
      <c r="AL9" s="555"/>
      <c r="AM9" s="557"/>
      <c r="AN9" s="425" t="str">
        <f>IF(AND(D5="Motor",M9&lt;&gt;""),IF(P9&lt;&gt;"",IF(M9=2,INDEX(Motores!$A$4:$L$22,MATCH(Quadro!P9,Motores!$A$4:$A$22,0),MATCH("n",Motores!$A$2:$L$2,0)),INDEX(Motores!$A$24:$L$47,MATCH(Quadro!P9,Motores!$A$24:$A$47,0),MATCH("n",Motores!$A$2:$L$2,0))),""),"")</f>
        <v/>
      </c>
      <c r="AO9" s="426"/>
      <c r="AP9" s="415"/>
      <c r="AQ9" s="427"/>
      <c r="AR9" s="480"/>
      <c r="AS9" s="482"/>
      <c r="AT9" s="681"/>
      <c r="AU9" s="428"/>
      <c r="AV9" s="428"/>
      <c r="AW9" s="338" t="str">
        <f t="shared" si="0"/>
        <v/>
      </c>
      <c r="AX9" s="429" t="str">
        <f t="shared" si="1"/>
        <v/>
      </c>
      <c r="AY9" s="429"/>
      <c r="AZ9" s="674"/>
      <c r="BA9" s="669"/>
      <c r="BB9" s="669"/>
      <c r="BC9" s="646"/>
      <c r="BD9" s="646"/>
      <c r="BE9" s="671"/>
      <c r="BF9" s="430"/>
      <c r="BG9" s="430"/>
      <c r="BH9" s="430"/>
      <c r="BI9" s="430"/>
      <c r="BJ9" s="646"/>
      <c r="BK9" s="431">
        <f>IF(S9="",0,L9*S9)</f>
        <v>0</v>
      </c>
      <c r="BL9" s="655"/>
      <c r="BM9" s="655"/>
      <c r="BN9" s="433" t="s">
        <v>270</v>
      </c>
      <c r="BO9" s="432" t="str">
        <f>CONCATENATE(CONCATENATE(CONCATENATE(LEFT(CC5,2),"."),CONCATENATE(BQ8,".")),IF(CB5="Não","fix",INDEX(Disjuntores!$F$53:$F$95,MATCH(Quadro!AA9,Disjuntores!$F$53:$F$95,1),1)))</f>
        <v>Si.250.80</v>
      </c>
      <c r="BP9" s="441" t="s">
        <v>269</v>
      </c>
      <c r="BQ9" s="174" t="e">
        <f>INDEX(Disjuntores!B2:M49,MATCH("A2",AV15:AV17,0),MATCH("PVC",AV15:AX15,0))</f>
        <v>#N/A</v>
      </c>
      <c r="BR9" s="657"/>
      <c r="BS9" s="328"/>
      <c r="BT9" s="682"/>
      <c r="BU9" s="580"/>
      <c r="BV9" s="580"/>
      <c r="BW9" s="580"/>
      <c r="BX9" s="435"/>
      <c r="BY9" s="435"/>
      <c r="BZ9" s="577"/>
      <c r="CA9" s="485"/>
      <c r="CB9" s="465"/>
      <c r="CC9" s="468"/>
      <c r="CD9" s="465"/>
      <c r="CE9" s="438"/>
      <c r="CF9" s="465"/>
      <c r="CG9" s="465"/>
      <c r="CH9" s="465"/>
      <c r="CI9" s="488"/>
      <c r="CJ9" s="440"/>
      <c r="CK9" s="539"/>
      <c r="CL9" s="568"/>
      <c r="CM9" s="571"/>
      <c r="CN9" s="574"/>
      <c r="CO9" s="544"/>
      <c r="CP9" s="55"/>
      <c r="CR9" s="55"/>
      <c r="CS9" s="55"/>
      <c r="CT9" s="56"/>
      <c r="CU9" s="56"/>
      <c r="CV9" s="56"/>
      <c r="CW9" s="57"/>
      <c r="CX9" s="57"/>
      <c r="CY9" s="57"/>
      <c r="CZ9" s="58"/>
      <c r="DA9" s="58"/>
      <c r="DD9" s="58"/>
      <c r="DE9" s="56"/>
      <c r="DF9" s="56"/>
      <c r="DG9" s="56"/>
      <c r="DH9" s="57"/>
      <c r="DI9" s="59"/>
      <c r="DJ9" s="58"/>
      <c r="DK9" s="58"/>
      <c r="DL9" s="58"/>
      <c r="DM9" s="58"/>
      <c r="DN9" s="60"/>
      <c r="DO9" s="61"/>
      <c r="DP9" s="59"/>
    </row>
    <row r="10" spans="2:120" s="45" customFormat="1" x14ac:dyDescent="0.25">
      <c r="B10" s="509"/>
      <c r="C10" s="386"/>
      <c r="D10" s="506" t="str">
        <f>IF(B10="","-","Alimentador")</f>
        <v>-</v>
      </c>
      <c r="E10" s="300"/>
      <c r="F10" s="300"/>
      <c r="G10" s="300"/>
      <c r="H10" s="506" t="str">
        <f ca="1">IF(B10="","-",IF(B10="","-",INDIRECT("["&amp;B10&amp;".xlsm]Quadro!D"&amp;MATCH(CONCATENATE(D10," ",B10),INDIRECT("["&amp;B10&amp;".xlsm]Quadro!$B:$B"),0))))</f>
        <v>-</v>
      </c>
      <c r="I10" s="506" t="str">
        <f ca="1">IF(B10="","-",INDIRECT("["&amp;B10&amp;".xlsm]Quadro!E"&amp;MATCH(CONCATENATE(D10," ",B10),INDIRECT("["&amp;B10&amp;".xlsm]Quadro!$B:$B"),0)))</f>
        <v>-</v>
      </c>
      <c r="J10" s="503" t="str">
        <f ca="1">IF(B10="","-",INDIRECT("["&amp;B10&amp;".xlsm]Quadro!F"&amp;MATCH(CONCATENATE(D10," ",B10),INDIRECT("["&amp;B10&amp;".xlsm]Quadro!$B:$B"),0)))</f>
        <v>-</v>
      </c>
      <c r="K10" s="500" t="str">
        <f ca="1">IF(B10="","-",INDIRECT("["&amp;B10&amp;".xlsm]Quadro!G"&amp;MATCH(CONCATENATE(D10," ",B10),INDIRECT("["&amp;B10&amp;".xlsm]Quadro!$B:$B"),0)))</f>
        <v>-</v>
      </c>
      <c r="L10" s="497" t="str">
        <f ca="1">IF(B10="","-",INDIRECT("["&amp;B10&amp;".xlsm]Quadro!H"&amp;MATCH(CONCATENATE(D10," ",B10),INDIRECT("["&amp;B10&amp;".xlsm]Quadro!$B:$B"),0)))</f>
        <v>-</v>
      </c>
      <c r="M10" s="497"/>
      <c r="N10" s="291"/>
      <c r="O10" s="497"/>
      <c r="P10" s="518" t="str">
        <f ca="1">IF(B10="","-",INDIRECT("["&amp;B10&amp;".xlsm]Quadro!N"&amp;MATCH(CONCATENATE(D10," ",B10),INDIRECT("["&amp;B10&amp;".xlsm]Quadro!$B:$B"),0))*1000)</f>
        <v>-</v>
      </c>
      <c r="Q10" s="515" t="str">
        <f ca="1">IF(B10="","-",INDIRECT("["&amp;B10&amp;".xlsm]Quadro!L"&amp;MATCH(CONCATENATE(D10," ",B10),INDIRECT("["&amp;B10&amp;".xlsm]Quadro!$B:$B"),0)))</f>
        <v>-</v>
      </c>
      <c r="R10" s="258"/>
      <c r="S10" s="515">
        <f ca="1">IF(B10="",0,INDIRECT("["&amp;B10&amp;".xlsm]Quadro!AC"&amp;MATCH(CONCATENATE(D10," ",B10),INDIRECT("["&amp;B10&amp;".xlsm]Quadro!$B:$B"),0)))</f>
        <v>0</v>
      </c>
      <c r="T10" s="306"/>
      <c r="U10" s="306"/>
      <c r="V10" s="306"/>
      <c r="W10" s="306"/>
      <c r="X10" s="515" t="str">
        <f ca="1">IF(B10="","-",INDIRECT("["&amp;B10&amp;".xlsm]Quadro!O"&amp;MATCH(CONCATENATE(D10," ",B10),INDIRECT("["&amp;B10&amp;".xlsm]Quadro!$B:$B"),0)))</f>
        <v>-</v>
      </c>
      <c r="Y10" s="497" t="str">
        <f>IF(B10="","-",P10/1000)</f>
        <v>-</v>
      </c>
      <c r="Z10" s="291"/>
      <c r="AA10" s="291"/>
      <c r="AB10" s="291"/>
      <c r="AC10" s="291"/>
      <c r="AD10" s="259"/>
      <c r="AE10" s="259"/>
      <c r="AF10" s="259"/>
      <c r="AG10" s="259"/>
      <c r="AH10" s="259"/>
      <c r="AI10" s="258"/>
      <c r="AJ10" s="258" t="str">
        <f ca="1">AK10</f>
        <v>-</v>
      </c>
      <c r="AK10" s="512" t="str">
        <f ca="1">IF(B10="","-",INDIRECT("["&amp;B10&amp;".xlsm]Quadro!T"&amp;MATCH(CONCATENATE(D10," ",B10),INDIRECT("["&amp;B10&amp;".xlsm]Quadro!$B:$B"),0)))</f>
        <v>-</v>
      </c>
      <c r="AL10" s="512" t="str">
        <f ca="1">IF(B10="","-",INDIRECT("["&amp;B10&amp;".xlsm]Quadro!U"&amp;MATCH(CONCATENATE(D10," ",B10),INDIRECT("["&amp;B10&amp;".xlsm]Quadro!$B:$B"),0)))</f>
        <v>-</v>
      </c>
      <c r="AM10" s="512"/>
      <c r="AN10" s="512" t="str">
        <f>IF(D10="Motor",IF(P13&lt;&gt;"",IF(M13=2,INDEX(Motores!$A$4:$L$22,MATCH(Quadro!P13,Motores!$A$4:$A$22,0),MATCH("n",Motores!$A$2:$L$2,0)),INDEX(Motores!$A$24:$L$47,MATCH(Quadro!P13,Motores!$A$24:$A$47,0),MATCH("n",Motores!$A$2:$L$2,0))),""),"")</f>
        <v/>
      </c>
      <c r="AO10" s="512" t="str">
        <f ca="1">IF(B10="","-",INDIRECT("["&amp;B10&amp;".xlsm]Quadro!O"&amp;MATCH(CONCATENATE(D10," ",B10),INDIRECT("["&amp;B10&amp;".xlsm]Quadro!$B:$B"),0)))</f>
        <v>-</v>
      </c>
      <c r="AP10" s="500"/>
      <c r="AQ10" s="605"/>
      <c r="AR10" s="294"/>
      <c r="AS10" s="294"/>
      <c r="AT10" s="600">
        <f ca="1">S10</f>
        <v>0</v>
      </c>
      <c r="AU10" s="354"/>
      <c r="AV10" s="354"/>
      <c r="AW10" s="260" t="str">
        <f t="shared" ca="1" si="0"/>
        <v/>
      </c>
      <c r="AX10" s="137" t="str">
        <f t="shared" ca="1" si="1"/>
        <v/>
      </c>
      <c r="AY10" s="331"/>
      <c r="AZ10" s="529" t="str">
        <f ca="1">IF(B10="","-",INDIRECT("["&amp;B10&amp;".xlsm]Quadro!AF"&amp;MATCH(CONCATENATE(D10," ",B10),INDIRECT("["&amp;B10&amp;".xlsm]Quadro!$B:$B"),0)))</f>
        <v>-</v>
      </c>
      <c r="BA10" s="529"/>
      <c r="BB10" s="529" t="str">
        <f ca="1">IF(B10="","-",INDIRECT("["&amp;B10&amp;".xlsm]Quadro!AH"&amp;MATCH(CONCATENATE(D10," ",B10),INDIRECT("["&amp;B10&amp;".xlsm]Quadro!$B:$B"),0)))</f>
        <v>-</v>
      </c>
      <c r="BC10" s="503" t="str">
        <f ca="1">IF(B10="","-",INDIRECT("["&amp;B10&amp;".xlsm]Quadro!AI"&amp;MATCH(CONCATENATE(D10," ",B10),INDIRECT("["&amp;B10&amp;".xlsm]Quadro!$B:$B"),0)))</f>
        <v>-</v>
      </c>
      <c r="BD10" s="503" t="str">
        <f ca="1">IF(B10="","-",INDIRECT("["&amp;B10&amp;".xlsm]Quadro!AJ"&amp;MATCH(CONCATENATE(D10," ",B10),INDIRECT("["&amp;B10&amp;".xlsm]Quadro!$B:$B"),0)))</f>
        <v>-</v>
      </c>
      <c r="BE10" s="503"/>
      <c r="BF10" s="503"/>
      <c r="BG10" s="297"/>
      <c r="BH10" s="297"/>
      <c r="BI10" s="297"/>
      <c r="BJ10" s="503" t="str">
        <f ca="1">IF(B10="","-",INDIRECT("["&amp;B10&amp;".xlsm]Quadro!AM"&amp;MATCH(CONCATENATE(D10," ",B10),INDIRECT("["&amp;B10&amp;".xlsm]Quadro!$B:$B"),0)))</f>
        <v>-</v>
      </c>
      <c r="BK10" s="260"/>
      <c r="BL10" s="512"/>
      <c r="BM10" s="512"/>
      <c r="BN10" s="303"/>
      <c r="BO10" s="303"/>
      <c r="BP10" s="304"/>
      <c r="BQ10" s="527"/>
      <c r="BR10" s="524" t="str">
        <f>IF(B10="","-",CONCATENATE(BT10&amp;" # "&amp;BU10&amp;" / "&amp;IF(BV10="","-",BV10)&amp;" / "&amp;IF(BW10="",0,BW10)&amp;" mm²"))</f>
        <v>-</v>
      </c>
      <c r="BS10" s="312"/>
      <c r="BT10" s="261"/>
      <c r="BU10" s="521" t="str">
        <f ca="1">IF(B10="","-",INDIRECT("["&amp;B10&amp;".xlsm]Quadro!AT"&amp;MATCH(CONCATENATE(D10," ",B10),INDIRECT("["&amp;B10&amp;".xlsm]Quadro!$B:$B"),0)))</f>
        <v>-</v>
      </c>
      <c r="BV10" s="521" t="str">
        <f ca="1">IF(B10="","-",INDIRECT("["&amp;B10&amp;".xlsm]Quadro!AU"&amp;MATCH(CONCATENATE(D10," ",B10),INDIRECT("["&amp;B10&amp;".xlsm]Quadro!$B:$B"),0)))</f>
        <v>-</v>
      </c>
      <c r="BW10" s="521" t="str">
        <f ca="1">IF(B10="","-",INDIRECT("["&amp;B10&amp;".xlsm]Quadro!AV"&amp;MATCH(CONCATENATE(D10," ",B10),INDIRECT("["&amp;B10&amp;".xlsm]Quadro!$B:$B"),0)))</f>
        <v>-</v>
      </c>
      <c r="BX10" s="309"/>
      <c r="BY10" s="309"/>
      <c r="BZ10" s="541" t="str">
        <f ca="1">IF(B10="","-",INDIRECT("["&amp;B10&amp;".xlsm]Quadro!AW"&amp;MATCH(CONCATENATE(D10," ",B10),INDIRECT("["&amp;B10&amp;".xlsm]Quadro!$B:$B"),0)))</f>
        <v>-</v>
      </c>
      <c r="CA10" s="541" t="str">
        <f ca="1">IF(B10="","-",INDIRECT("["&amp;B10&amp;".xlsm]Quadro!AX"&amp;MATCH(CONCATENATE(D10," ",B10),INDIRECT("["&amp;B10&amp;".xlsm]Quadro!$B:$B"),0)))</f>
        <v>-</v>
      </c>
      <c r="CB10" s="315"/>
      <c r="CC10" s="315"/>
      <c r="CD10" s="315"/>
      <c r="CE10" s="315"/>
      <c r="CF10" s="315"/>
      <c r="CG10" s="315"/>
      <c r="CH10" s="315"/>
      <c r="CI10" s="541" t="str">
        <f ca="1">IF(B10="","-",INDIRECT("["&amp;B10&amp;".xlsm]Quadro!AY"&amp;MATCH(CONCATENATE(D10," ",B10),INDIRECT("["&amp;B10&amp;".xlsm]Quadro!$B:$B"),0)))</f>
        <v>-</v>
      </c>
      <c r="CJ10" s="315"/>
      <c r="CK10" s="538" t="str">
        <f ca="1">IF(AT10&lt;&gt;0,"cont2","")</f>
        <v/>
      </c>
      <c r="CL10" s="535"/>
      <c r="CM10" s="535"/>
      <c r="CN10" s="532"/>
      <c r="CO10" s="55"/>
      <c r="CP10" s="55"/>
      <c r="CR10" s="55"/>
      <c r="CS10" s="55"/>
      <c r="CT10" s="56"/>
      <c r="CU10" s="56"/>
      <c r="CV10" s="56"/>
      <c r="CW10" s="57"/>
      <c r="CX10" s="57"/>
      <c r="CY10" s="57"/>
      <c r="CZ10" s="58"/>
      <c r="DA10" s="58"/>
      <c r="DD10" s="58"/>
      <c r="DE10" s="56"/>
      <c r="DF10" s="56"/>
      <c r="DG10" s="56"/>
      <c r="DH10" s="57"/>
      <c r="DI10" s="59"/>
      <c r="DJ10" s="58"/>
      <c r="DK10" s="58"/>
      <c r="DL10" s="58"/>
      <c r="DM10" s="58"/>
      <c r="DN10" s="60"/>
      <c r="DO10" s="61"/>
      <c r="DP10" s="59"/>
    </row>
    <row r="11" spans="2:120" s="45" customFormat="1" x14ac:dyDescent="0.25">
      <c r="B11" s="510"/>
      <c r="C11" s="387"/>
      <c r="D11" s="507"/>
      <c r="E11" s="301"/>
      <c r="F11" s="301"/>
      <c r="G11" s="301"/>
      <c r="H11" s="507"/>
      <c r="I11" s="507"/>
      <c r="J11" s="504"/>
      <c r="K11" s="501"/>
      <c r="L11" s="498"/>
      <c r="M11" s="498"/>
      <c r="N11" s="292"/>
      <c r="O11" s="498"/>
      <c r="P11" s="519"/>
      <c r="Q11" s="516"/>
      <c r="R11" s="262"/>
      <c r="S11" s="516"/>
      <c r="T11" s="307"/>
      <c r="U11" s="307"/>
      <c r="V11" s="307"/>
      <c r="W11" s="307"/>
      <c r="X11" s="516"/>
      <c r="Y11" s="498"/>
      <c r="Z11" s="292"/>
      <c r="AA11" s="292"/>
      <c r="AB11" s="292"/>
      <c r="AC11" s="292"/>
      <c r="AD11" s="263"/>
      <c r="AE11" s="263"/>
      <c r="AF11" s="395"/>
      <c r="AG11" s="395"/>
      <c r="AH11" s="395"/>
      <c r="AI11" s="262"/>
      <c r="AJ11" s="262"/>
      <c r="AK11" s="513"/>
      <c r="AL11" s="513"/>
      <c r="AM11" s="513"/>
      <c r="AN11" s="513"/>
      <c r="AO11" s="513"/>
      <c r="AP11" s="501"/>
      <c r="AQ11" s="606"/>
      <c r="AR11" s="295"/>
      <c r="AS11" s="295"/>
      <c r="AT11" s="601"/>
      <c r="AU11" s="355"/>
      <c r="AV11" s="355"/>
      <c r="AW11" s="264"/>
      <c r="AX11" s="265"/>
      <c r="AY11" s="332"/>
      <c r="AZ11" s="530"/>
      <c r="BA11" s="530"/>
      <c r="BB11" s="530"/>
      <c r="BC11" s="504"/>
      <c r="BD11" s="504"/>
      <c r="BE11" s="504"/>
      <c r="BF11" s="504"/>
      <c r="BG11" s="298"/>
      <c r="BH11" s="298"/>
      <c r="BI11" s="298"/>
      <c r="BJ11" s="504"/>
      <c r="BK11" s="266"/>
      <c r="BL11" s="513"/>
      <c r="BM11" s="513"/>
      <c r="BN11" s="304"/>
      <c r="BO11" s="304"/>
      <c r="BP11" s="304"/>
      <c r="BQ11" s="527"/>
      <c r="BR11" s="525"/>
      <c r="BS11" s="313"/>
      <c r="BT11" s="267"/>
      <c r="BU11" s="522"/>
      <c r="BV11" s="522"/>
      <c r="BW11" s="522"/>
      <c r="BX11" s="310"/>
      <c r="BY11" s="310"/>
      <c r="BZ11" s="542"/>
      <c r="CA11" s="542"/>
      <c r="CB11" s="316"/>
      <c r="CC11" s="316"/>
      <c r="CD11" s="316"/>
      <c r="CE11" s="316"/>
      <c r="CF11" s="316"/>
      <c r="CG11" s="316"/>
      <c r="CH11" s="316"/>
      <c r="CI11" s="542"/>
      <c r="CJ11" s="316"/>
      <c r="CK11" s="539"/>
      <c r="CL11" s="536"/>
      <c r="CM11" s="536"/>
      <c r="CN11" s="533"/>
      <c r="CO11" s="55"/>
      <c r="CP11" s="55"/>
      <c r="CR11" s="55"/>
      <c r="CS11" s="55"/>
      <c r="CT11" s="56"/>
      <c r="CU11" s="56"/>
      <c r="CV11" s="56"/>
      <c r="CW11" s="57"/>
      <c r="CX11" s="57"/>
      <c r="CY11" s="57"/>
      <c r="CZ11" s="58"/>
      <c r="DA11" s="58"/>
      <c r="DD11" s="58"/>
      <c r="DE11" s="56"/>
      <c r="DF11" s="56"/>
      <c r="DG11" s="56"/>
      <c r="DH11" s="57"/>
      <c r="DI11" s="59"/>
      <c r="DJ11" s="58"/>
      <c r="DK11" s="58"/>
      <c r="DL11" s="58"/>
      <c r="DM11" s="58"/>
      <c r="DN11" s="60"/>
      <c r="DO11" s="61"/>
      <c r="DP11" s="59"/>
    </row>
    <row r="12" spans="2:120" s="45" customFormat="1" x14ac:dyDescent="0.25">
      <c r="B12" s="510"/>
      <c r="C12" s="387"/>
      <c r="D12" s="507"/>
      <c r="E12" s="301"/>
      <c r="F12" s="301"/>
      <c r="G12" s="301"/>
      <c r="H12" s="507"/>
      <c r="I12" s="507"/>
      <c r="J12" s="504"/>
      <c r="K12" s="501"/>
      <c r="L12" s="498"/>
      <c r="M12" s="498"/>
      <c r="N12" s="292"/>
      <c r="O12" s="498"/>
      <c r="P12" s="519"/>
      <c r="Q12" s="516"/>
      <c r="R12" s="262"/>
      <c r="S12" s="516"/>
      <c r="T12" s="307"/>
      <c r="U12" s="307"/>
      <c r="V12" s="307"/>
      <c r="W12" s="307"/>
      <c r="X12" s="516"/>
      <c r="Y12" s="498"/>
      <c r="Z12" s="292"/>
      <c r="AA12" s="292"/>
      <c r="AB12" s="292"/>
      <c r="AC12" s="292"/>
      <c r="AD12" s="263"/>
      <c r="AE12" s="263"/>
      <c r="AF12" s="395"/>
      <c r="AG12" s="395"/>
      <c r="AH12" s="395"/>
      <c r="AI12" s="262"/>
      <c r="AJ12" s="262"/>
      <c r="AK12" s="513"/>
      <c r="AL12" s="513"/>
      <c r="AM12" s="513"/>
      <c r="AN12" s="513"/>
      <c r="AO12" s="513"/>
      <c r="AP12" s="501"/>
      <c r="AQ12" s="606"/>
      <c r="AR12" s="295"/>
      <c r="AS12" s="295"/>
      <c r="AT12" s="601"/>
      <c r="AU12" s="355"/>
      <c r="AV12" s="355"/>
      <c r="AW12" s="264"/>
      <c r="AX12" s="265"/>
      <c r="AY12" s="332"/>
      <c r="AZ12" s="530"/>
      <c r="BA12" s="530"/>
      <c r="BB12" s="530"/>
      <c r="BC12" s="504"/>
      <c r="BD12" s="504"/>
      <c r="BE12" s="504"/>
      <c r="BF12" s="504"/>
      <c r="BG12" s="298"/>
      <c r="BH12" s="298"/>
      <c r="BI12" s="298"/>
      <c r="BJ12" s="504"/>
      <c r="BK12" s="266"/>
      <c r="BL12" s="513"/>
      <c r="BM12" s="513"/>
      <c r="BN12" s="304"/>
      <c r="BO12" s="304"/>
      <c r="BP12" s="304"/>
      <c r="BQ12" s="527"/>
      <c r="BR12" s="525"/>
      <c r="BS12" s="313"/>
      <c r="BT12" s="267"/>
      <c r="BU12" s="522"/>
      <c r="BV12" s="522"/>
      <c r="BW12" s="522"/>
      <c r="BX12" s="310"/>
      <c r="BY12" s="310"/>
      <c r="BZ12" s="542"/>
      <c r="CA12" s="542"/>
      <c r="CB12" s="316"/>
      <c r="CC12" s="316"/>
      <c r="CD12" s="316"/>
      <c r="CE12" s="316"/>
      <c r="CF12" s="316"/>
      <c r="CG12" s="316"/>
      <c r="CH12" s="316"/>
      <c r="CI12" s="542"/>
      <c r="CJ12" s="316"/>
      <c r="CK12" s="539"/>
      <c r="CL12" s="536"/>
      <c r="CM12" s="536"/>
      <c r="CN12" s="533"/>
      <c r="CO12" s="55"/>
      <c r="CP12" s="55"/>
      <c r="CR12" s="55"/>
      <c r="CS12" s="55"/>
      <c r="CT12" s="56"/>
      <c r="CU12" s="56"/>
      <c r="CV12" s="56"/>
      <c r="CW12" s="57"/>
      <c r="CX12" s="57"/>
      <c r="CY12" s="57"/>
      <c r="CZ12" s="58"/>
      <c r="DA12" s="58"/>
      <c r="DD12" s="58"/>
      <c r="DE12" s="56"/>
      <c r="DF12" s="56"/>
      <c r="DG12" s="56"/>
      <c r="DH12" s="57"/>
      <c r="DI12" s="59"/>
      <c r="DJ12" s="58"/>
      <c r="DK12" s="58"/>
      <c r="DL12" s="58"/>
      <c r="DM12" s="58"/>
      <c r="DN12" s="60"/>
      <c r="DO12" s="61"/>
      <c r="DP12" s="59"/>
    </row>
    <row r="13" spans="2:120" s="45" customFormat="1" x14ac:dyDescent="0.25">
      <c r="B13" s="510"/>
      <c r="C13" s="387"/>
      <c r="D13" s="507"/>
      <c r="E13" s="301"/>
      <c r="F13" s="301"/>
      <c r="G13" s="301"/>
      <c r="H13" s="507"/>
      <c r="I13" s="507"/>
      <c r="J13" s="504"/>
      <c r="K13" s="501"/>
      <c r="L13" s="498"/>
      <c r="M13" s="498"/>
      <c r="N13" s="292"/>
      <c r="O13" s="498"/>
      <c r="P13" s="519"/>
      <c r="Q13" s="516"/>
      <c r="R13" s="262"/>
      <c r="S13" s="516"/>
      <c r="T13" s="307"/>
      <c r="U13" s="307"/>
      <c r="V13" s="307"/>
      <c r="W13" s="307"/>
      <c r="X13" s="516"/>
      <c r="Y13" s="498"/>
      <c r="Z13" s="292"/>
      <c r="AA13" s="292"/>
      <c r="AB13" s="292"/>
      <c r="AC13" s="292"/>
      <c r="AD13" s="263"/>
      <c r="AE13" s="263"/>
      <c r="AF13" s="395"/>
      <c r="AG13" s="395"/>
      <c r="AH13" s="395"/>
      <c r="AI13" s="262"/>
      <c r="AJ13" s="262"/>
      <c r="AK13" s="513"/>
      <c r="AL13" s="513"/>
      <c r="AM13" s="513"/>
      <c r="AN13" s="513"/>
      <c r="AO13" s="513"/>
      <c r="AP13" s="501"/>
      <c r="AQ13" s="606"/>
      <c r="AR13" s="295"/>
      <c r="AS13" s="295"/>
      <c r="AT13" s="601"/>
      <c r="AU13" s="355"/>
      <c r="AV13" s="355"/>
      <c r="AW13" s="264"/>
      <c r="AX13" s="265"/>
      <c r="AY13" s="332"/>
      <c r="AZ13" s="530"/>
      <c r="BA13" s="530"/>
      <c r="BB13" s="530"/>
      <c r="BC13" s="504"/>
      <c r="BD13" s="504"/>
      <c r="BE13" s="504"/>
      <c r="BF13" s="504"/>
      <c r="BG13" s="298"/>
      <c r="BH13" s="298"/>
      <c r="BI13" s="298"/>
      <c r="BJ13" s="504"/>
      <c r="BK13" s="266"/>
      <c r="BL13" s="513"/>
      <c r="BM13" s="513"/>
      <c r="BN13" s="304"/>
      <c r="BO13" s="304"/>
      <c r="BP13" s="304"/>
      <c r="BQ13" s="527"/>
      <c r="BR13" s="525"/>
      <c r="BS13" s="313"/>
      <c r="BT13" s="267"/>
      <c r="BU13" s="522"/>
      <c r="BV13" s="522"/>
      <c r="BW13" s="522"/>
      <c r="BX13" s="310"/>
      <c r="BY13" s="310"/>
      <c r="BZ13" s="542"/>
      <c r="CA13" s="542"/>
      <c r="CB13" s="316"/>
      <c r="CC13" s="316"/>
      <c r="CD13" s="316"/>
      <c r="CE13" s="316"/>
      <c r="CF13" s="316"/>
      <c r="CG13" s="316"/>
      <c r="CH13" s="316"/>
      <c r="CI13" s="542"/>
      <c r="CJ13" s="316"/>
      <c r="CK13" s="539"/>
      <c r="CL13" s="536"/>
      <c r="CM13" s="536"/>
      <c r="CN13" s="533"/>
      <c r="CO13" s="55"/>
      <c r="CP13" s="55"/>
      <c r="CR13" s="55"/>
      <c r="CS13" s="55"/>
      <c r="CT13" s="56"/>
      <c r="CU13" s="56"/>
      <c r="CV13" s="56"/>
      <c r="CW13" s="57"/>
      <c r="CX13" s="57"/>
      <c r="CY13" s="57"/>
      <c r="CZ13" s="58"/>
      <c r="DA13" s="58"/>
      <c r="DD13" s="58"/>
      <c r="DE13" s="56"/>
      <c r="DF13" s="56"/>
      <c r="DG13" s="56"/>
      <c r="DH13" s="57"/>
      <c r="DI13" s="59"/>
      <c r="DJ13" s="58"/>
      <c r="DK13" s="58"/>
      <c r="DL13" s="58"/>
      <c r="DM13" s="58"/>
      <c r="DN13" s="60"/>
      <c r="DO13" s="61"/>
      <c r="DP13" s="59"/>
    </row>
    <row r="14" spans="2:120" s="45" customFormat="1" ht="16.5" thickBot="1" x14ac:dyDescent="0.3">
      <c r="B14" s="511"/>
      <c r="C14" s="388"/>
      <c r="D14" s="508"/>
      <c r="E14" s="302"/>
      <c r="F14" s="302"/>
      <c r="G14" s="302"/>
      <c r="H14" s="508"/>
      <c r="I14" s="508"/>
      <c r="J14" s="505"/>
      <c r="K14" s="502"/>
      <c r="L14" s="499"/>
      <c r="M14" s="499"/>
      <c r="N14" s="293"/>
      <c r="O14" s="499"/>
      <c r="P14" s="520"/>
      <c r="Q14" s="517"/>
      <c r="R14" s="308"/>
      <c r="S14" s="517"/>
      <c r="T14" s="308"/>
      <c r="U14" s="308"/>
      <c r="V14" s="308"/>
      <c r="W14" s="308"/>
      <c r="X14" s="517"/>
      <c r="Y14" s="499"/>
      <c r="Z14" s="293"/>
      <c r="AA14" s="293"/>
      <c r="AB14" s="293"/>
      <c r="AC14" s="293"/>
      <c r="AD14" s="268"/>
      <c r="AE14" s="268"/>
      <c r="AF14" s="293"/>
      <c r="AG14" s="293"/>
      <c r="AH14" s="293"/>
      <c r="AI14" s="308"/>
      <c r="AJ14" s="308"/>
      <c r="AK14" s="514"/>
      <c r="AL14" s="514"/>
      <c r="AM14" s="514"/>
      <c r="AN14" s="514"/>
      <c r="AO14" s="514"/>
      <c r="AP14" s="502"/>
      <c r="AQ14" s="607"/>
      <c r="AR14" s="296"/>
      <c r="AS14" s="296"/>
      <c r="AT14" s="602"/>
      <c r="AU14" s="356"/>
      <c r="AV14" s="356"/>
      <c r="AW14" s="299"/>
      <c r="AX14" s="333"/>
      <c r="AY14" s="333"/>
      <c r="AZ14" s="531"/>
      <c r="BA14" s="531"/>
      <c r="BB14" s="531"/>
      <c r="BC14" s="505"/>
      <c r="BD14" s="505"/>
      <c r="BE14" s="505"/>
      <c r="BF14" s="505"/>
      <c r="BG14" s="299"/>
      <c r="BH14" s="299"/>
      <c r="BI14" s="299"/>
      <c r="BJ14" s="505"/>
      <c r="BK14" s="269"/>
      <c r="BL14" s="514"/>
      <c r="BM14" s="514"/>
      <c r="BN14" s="305"/>
      <c r="BO14" s="305"/>
      <c r="BP14" s="305"/>
      <c r="BQ14" s="528"/>
      <c r="BR14" s="526"/>
      <c r="BS14" s="314"/>
      <c r="BT14" s="270"/>
      <c r="BU14" s="523"/>
      <c r="BV14" s="523"/>
      <c r="BW14" s="523"/>
      <c r="BX14" s="311"/>
      <c r="BY14" s="311"/>
      <c r="BZ14" s="543"/>
      <c r="CA14" s="543"/>
      <c r="CB14" s="317"/>
      <c r="CC14" s="317"/>
      <c r="CD14" s="317"/>
      <c r="CE14" s="317"/>
      <c r="CF14" s="317"/>
      <c r="CG14" s="317"/>
      <c r="CH14" s="317"/>
      <c r="CI14" s="543"/>
      <c r="CJ14" s="317"/>
      <c r="CK14" s="540"/>
      <c r="CL14" s="537"/>
      <c r="CM14" s="537"/>
      <c r="CN14" s="534"/>
      <c r="CO14" s="55"/>
      <c r="CP14" s="55"/>
      <c r="CR14" s="55"/>
      <c r="CS14" s="55"/>
      <c r="CT14" s="56"/>
      <c r="CU14" s="56"/>
      <c r="CV14" s="56"/>
      <c r="CW14" s="57"/>
      <c r="CX14" s="57"/>
      <c r="CY14" s="57"/>
      <c r="CZ14" s="58"/>
      <c r="DA14" s="58"/>
      <c r="DD14" s="58"/>
      <c r="DE14" s="56"/>
      <c r="DF14" s="56"/>
      <c r="DG14" s="56"/>
      <c r="DH14" s="57"/>
      <c r="DI14" s="59"/>
      <c r="DJ14" s="58"/>
      <c r="DK14" s="58"/>
      <c r="DL14" s="58"/>
      <c r="DM14" s="58"/>
      <c r="DN14" s="60"/>
      <c r="DO14" s="61"/>
      <c r="DP14" s="59"/>
    </row>
    <row r="15" spans="2:120" s="45" customFormat="1" ht="29.25" customHeight="1" x14ac:dyDescent="0.25">
      <c r="B15" s="631" t="str">
        <f>CONCATENATE("ALIMENTADOR ",B1)</f>
        <v>ALIMENTADOR QDF2</v>
      </c>
      <c r="C15" s="631"/>
      <c r="D15" s="631"/>
      <c r="E15" s="349"/>
      <c r="F15" s="349"/>
      <c r="G15" s="349"/>
      <c r="H15" s="280" t="str">
        <f>H18</f>
        <v>Trifásico</v>
      </c>
      <c r="I15" s="281" t="str">
        <f>I18</f>
        <v>3F+N</v>
      </c>
      <c r="J15" s="282">
        <f>J18</f>
        <v>380</v>
      </c>
      <c r="K15" s="281">
        <f>K18</f>
        <v>0</v>
      </c>
      <c r="L15" s="283">
        <f>L18</f>
        <v>40</v>
      </c>
      <c r="M15" s="283"/>
      <c r="N15" s="349"/>
      <c r="O15" s="283"/>
      <c r="P15" s="284"/>
      <c r="Q15" s="284">
        <f ca="1">IF(SUMIF($AX$5:AX998,"soma",$Q$5:Q998)/(COUNTIF($AW$5:AW998,"cont"))=0,1,SUMIF($AX$5:AX998,"soma",$Q$5:Q998)/(COUNTIF($AW$5:AW998,"cont")))</f>
        <v>0.86</v>
      </c>
      <c r="R15" s="284"/>
      <c r="S15" s="284">
        <f ca="1">SUMIF($AX$5:$AX$1003,"soma",$Y$5:$Y$1003)</f>
        <v>36.799999999999997</v>
      </c>
      <c r="T15" s="284"/>
      <c r="U15" s="284"/>
      <c r="V15" s="284"/>
      <c r="W15" s="284"/>
      <c r="X15" s="284">
        <f ca="1">SUMIF($AX$5:$AX$1003,"soma",$X$5:$X$1003)</f>
        <v>21.83583768632414</v>
      </c>
      <c r="Y15" s="283">
        <f ca="1">IF(SUMIF($AX$5:AX998,"soma",$AO$5:AO998)/(COUNTIF($AW$5:AW998,"cont"))=0,1,SUMIF($AX$5:AX998,"soma",$AO$5:AO998)/(COUNTIF($AW$5:AW998,"cont")))</f>
        <v>1</v>
      </c>
      <c r="Z15" s="349"/>
      <c r="AA15" s="349"/>
      <c r="AB15" s="349"/>
      <c r="AC15" s="349"/>
      <c r="AD15" s="283"/>
      <c r="AE15" s="284"/>
      <c r="AF15" s="284"/>
      <c r="AG15" s="284"/>
      <c r="AH15" s="284"/>
      <c r="AI15" s="284"/>
      <c r="AJ15" s="284"/>
      <c r="AK15" s="285">
        <f ca="1">IF(AP18=0,1,AP18)*IF(AO18=0,1,AO18)*SUMIF($AX$5:AX998,"soma",$AJ$5:AJ998)</f>
        <v>36.800000000000004</v>
      </c>
      <c r="AL15" s="285">
        <f ca="1">IF(AP18=0,1,AP18)*IF(AO18=0,1,AO18)*SUMIF($AX$5:AX998,"soma",$AI$5:AI998)</f>
        <v>46.511627906976742</v>
      </c>
      <c r="AM15" s="285"/>
      <c r="AN15" s="285"/>
      <c r="AO15" s="285"/>
      <c r="AP15" s="281"/>
      <c r="AQ15" s="281"/>
      <c r="AR15" s="281"/>
      <c r="AS15" s="281"/>
      <c r="AT15" s="285">
        <f ca="1">ROUND(IF(H15="Trifásico",(AL15*1000)/(1.73*J15),(AL15*1000)/(J15)),2)/(IF(I15="3F+N",1,1))</f>
        <v>70.75</v>
      </c>
      <c r="AU15" s="285"/>
      <c r="AV15" s="285"/>
      <c r="AW15" s="282"/>
      <c r="AX15" s="286"/>
      <c r="AY15" s="286"/>
      <c r="AZ15" s="286" t="str">
        <f>AZ18</f>
        <v>F</v>
      </c>
      <c r="BA15" s="286"/>
      <c r="BB15" s="286" t="str">
        <f>LEFT(I15,1)</f>
        <v>3</v>
      </c>
      <c r="BC15" s="282" t="str">
        <f>BC18</f>
        <v>PVC</v>
      </c>
      <c r="BD15" s="282" t="str">
        <f>BD18</f>
        <v>Cobre</v>
      </c>
      <c r="BE15" s="280" t="str">
        <f>CONCATENATE(CONCATENATE(LEFT(BC15,1),AZ15),BB15)</f>
        <v>PF3</v>
      </c>
      <c r="BF15" s="287" t="str">
        <f ca="1">CONCATENATE(AT15,LEFT(BD15,1))</f>
        <v>70,75C</v>
      </c>
      <c r="BG15" s="287"/>
      <c r="BH15" s="287"/>
      <c r="BI15" s="287"/>
      <c r="BJ15" s="282">
        <f>BJ18</f>
        <v>2</v>
      </c>
      <c r="BK15" s="280">
        <f ca="1">AT15*L15</f>
        <v>2830</v>
      </c>
      <c r="BL15" s="288">
        <f ca="1">IF(OR(H15="Bifásico", H15="Monofásico"),(200*(1/56)*BK15)/(BJ15*J15),(100*1.73*(1/56)*BK15)/(BJ15*J15))</f>
        <v>11.503524436090224</v>
      </c>
      <c r="BM15" s="285">
        <f ca="1">INDEX(Col!$K$2:$K$25,MATCH(BL15,Col!$K$2:$K$25,-1),1)</f>
        <v>16</v>
      </c>
      <c r="BN15" s="285"/>
      <c r="BO15" s="285"/>
      <c r="BP15" s="285"/>
      <c r="BQ15" s="285" t="e">
        <f ca="1">INDEX(#REF!,MATCH(BE15,#REF!,0),MATCH(BF15,#REF!,0))</f>
        <v>#REF!</v>
      </c>
      <c r="BR15" s="285" t="e">
        <f ca="1">BR18</f>
        <v>#REF!</v>
      </c>
      <c r="BS15" s="285"/>
      <c r="BT15" s="285"/>
      <c r="BU15" s="289" t="e">
        <f ca="1">IF(AND(BM15&lt;2.5,BQ15&lt;2.5),2.5,IF(BM15&gt;=BQ15,BM15,BQ15))</f>
        <v>#REF!</v>
      </c>
      <c r="BV15" s="289" t="e">
        <f ca="1">BV18</f>
        <v>#REF!</v>
      </c>
      <c r="BW15" s="289" t="e">
        <f ca="1">BW18</f>
        <v>#REF!</v>
      </c>
      <c r="BX15" s="289"/>
      <c r="BY15" s="289"/>
      <c r="BZ15" s="282" t="str">
        <f>BZ18</f>
        <v>Não</v>
      </c>
      <c r="CA15" s="282">
        <f ca="1">IF(AND(BZ15="Sim",H15="Trifásico"),SUMIF($AX$5:AX998,"soma",$CA$5:CA998)+4,IF(AND(BZ15="Sim",H15="Bifásico"),SUMIF($AX$5:AX998,"soma",$CA$5:CA998)+2,IF(AND(BZ15="Sim",H15="Monofásico"),SUMIF($AX$5:AX998,"soma",$CA$5:CA998)+2,SUMIF($AX$5:AX998,"soma",$CA$5:CA998))))</f>
        <v>2</v>
      </c>
      <c r="CB15" s="282"/>
      <c r="CC15" s="282"/>
      <c r="CD15" s="282"/>
      <c r="CE15" s="282"/>
      <c r="CF15" s="282"/>
      <c r="CG15" s="282"/>
      <c r="CH15" s="282"/>
      <c r="CI15" s="282">
        <f ca="1">INDEX(Disjuntores!$D$11:$D$49,MATCH(AT15,Disjuntores!$D$11:$D$49,-1),1)</f>
        <v>80</v>
      </c>
      <c r="CJ15" s="282"/>
      <c r="CK15" s="282"/>
      <c r="CL15" s="290"/>
      <c r="CM15" s="290"/>
      <c r="CN15" s="290"/>
      <c r="CO15" s="55"/>
      <c r="CP15" s="55"/>
      <c r="CR15" s="55"/>
      <c r="CS15" s="55"/>
      <c r="CT15" s="56"/>
      <c r="CU15" s="56"/>
      <c r="CV15" s="56"/>
      <c r="CW15" s="57"/>
      <c r="CX15" s="57"/>
      <c r="CY15" s="57"/>
      <c r="CZ15" s="58"/>
      <c r="DA15" s="58"/>
      <c r="DD15" s="58"/>
      <c r="DE15" s="56"/>
      <c r="DF15" s="56"/>
      <c r="DG15" s="56"/>
      <c r="DH15" s="57"/>
      <c r="DI15" s="59"/>
      <c r="DJ15" s="58"/>
      <c r="DK15" s="58"/>
      <c r="DL15" s="58"/>
      <c r="DM15" s="58"/>
      <c r="DN15" s="60"/>
      <c r="DO15" s="61"/>
      <c r="DP15" s="59"/>
    </row>
    <row r="16" spans="2:120" s="45" customFormat="1" ht="18" customHeight="1" thickBot="1" x14ac:dyDescent="0.3">
      <c r="B16" s="128"/>
      <c r="C16" s="128"/>
      <c r="D16" s="114"/>
      <c r="E16" s="114"/>
      <c r="F16" s="114"/>
      <c r="G16" s="114"/>
      <c r="H16" s="124"/>
      <c r="I16" s="114"/>
      <c r="J16" s="115"/>
      <c r="K16" s="116"/>
      <c r="L16" s="117"/>
      <c r="M16" s="117"/>
      <c r="N16" s="117"/>
      <c r="O16" s="117"/>
      <c r="P16" s="118"/>
      <c r="Q16" s="118"/>
      <c r="R16" s="118"/>
      <c r="S16" s="85"/>
      <c r="T16" s="85"/>
      <c r="U16" s="85"/>
      <c r="V16" s="85"/>
      <c r="W16" s="85"/>
      <c r="X16" s="85"/>
      <c r="Y16" s="84"/>
      <c r="Z16" s="84"/>
      <c r="AA16" s="84"/>
      <c r="AB16" s="84"/>
      <c r="AC16" s="84"/>
      <c r="AD16" s="84"/>
      <c r="AE16" s="117"/>
      <c r="AF16" s="117"/>
      <c r="AG16" s="117"/>
      <c r="AH16" s="117"/>
      <c r="AI16" s="85"/>
      <c r="AJ16" s="85"/>
      <c r="AK16" s="86"/>
      <c r="AL16" s="86"/>
      <c r="AM16" s="86"/>
      <c r="AN16" s="86"/>
      <c r="AO16" s="86"/>
      <c r="AP16" s="116"/>
      <c r="AQ16" s="116"/>
      <c r="AR16" s="116"/>
      <c r="AS16" s="119"/>
      <c r="AT16" s="120"/>
      <c r="AU16" s="120"/>
      <c r="AV16" s="120"/>
      <c r="AW16" s="83"/>
      <c r="AX16" s="129"/>
      <c r="AY16" s="129"/>
      <c r="AZ16" s="121"/>
      <c r="BA16" s="121"/>
      <c r="BB16" s="121"/>
      <c r="BC16" s="115"/>
      <c r="BD16" s="115"/>
      <c r="BE16" s="124"/>
      <c r="BF16" s="125"/>
      <c r="BG16" s="125"/>
      <c r="BH16" s="125"/>
      <c r="BI16" s="125"/>
      <c r="BJ16" s="115"/>
      <c r="BK16" s="126"/>
      <c r="BL16" s="127"/>
      <c r="BM16" s="86"/>
      <c r="BN16" s="86"/>
      <c r="BO16" s="86"/>
      <c r="BP16" s="86"/>
      <c r="BQ16" s="78"/>
      <c r="BR16" s="78"/>
      <c r="BS16" s="78"/>
      <c r="BT16" s="78"/>
      <c r="BU16" s="122"/>
      <c r="BV16" s="122"/>
      <c r="BW16" s="122"/>
      <c r="BX16" s="122"/>
      <c r="BY16" s="122"/>
      <c r="BZ16" s="123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54"/>
      <c r="CM16" s="54"/>
      <c r="CN16" s="55"/>
      <c r="CO16" s="55"/>
      <c r="CP16" s="55"/>
      <c r="CR16" s="55"/>
      <c r="CS16" s="55"/>
      <c r="CT16" s="56"/>
      <c r="CU16" s="56"/>
      <c r="CV16" s="56"/>
      <c r="CW16" s="57"/>
      <c r="CX16" s="57"/>
      <c r="CY16" s="57"/>
      <c r="CZ16" s="58"/>
      <c r="DA16" s="58"/>
      <c r="DD16" s="58"/>
      <c r="DE16" s="56"/>
      <c r="DF16" s="56"/>
      <c r="DG16" s="56"/>
      <c r="DH16" s="57"/>
      <c r="DI16" s="59"/>
      <c r="DJ16" s="58"/>
      <c r="DK16" s="58"/>
      <c r="DL16" s="58"/>
      <c r="DM16" s="58"/>
      <c r="DN16" s="60"/>
      <c r="DO16" s="61"/>
      <c r="DP16" s="59"/>
    </row>
    <row r="17" spans="2:120" s="45" customFormat="1" ht="64.5" customHeight="1" x14ac:dyDescent="0.25">
      <c r="B17" s="608" t="str">
        <f>B15</f>
        <v>ALIMENTADOR QDF2</v>
      </c>
      <c r="C17" s="609"/>
      <c r="D17" s="610"/>
      <c r="E17" s="341"/>
      <c r="F17" s="341"/>
      <c r="G17" s="341"/>
      <c r="H17" s="130" t="s">
        <v>70</v>
      </c>
      <c r="I17" s="130" t="s">
        <v>130</v>
      </c>
      <c r="J17" s="131" t="s">
        <v>63</v>
      </c>
      <c r="K17" s="130" t="s">
        <v>64</v>
      </c>
      <c r="L17" s="130" t="s">
        <v>131</v>
      </c>
      <c r="M17" s="373"/>
      <c r="N17" s="374"/>
      <c r="O17" s="374"/>
      <c r="P17" s="375"/>
      <c r="Q17" s="172" t="s">
        <v>86</v>
      </c>
      <c r="R17" s="173"/>
      <c r="S17" s="130"/>
      <c r="T17" s="130"/>
      <c r="U17" s="130"/>
      <c r="V17" s="130"/>
      <c r="W17" s="130"/>
      <c r="X17" s="130" t="s">
        <v>217</v>
      </c>
      <c r="Y17" s="130" t="s">
        <v>216</v>
      </c>
      <c r="Z17" s="397"/>
      <c r="AA17" s="397"/>
      <c r="AB17" s="397"/>
      <c r="AC17" s="397"/>
      <c r="AD17" s="134"/>
      <c r="AE17" s="134"/>
      <c r="AF17" s="134"/>
      <c r="AG17" s="134"/>
      <c r="AH17" s="134"/>
      <c r="AI17" s="594"/>
      <c r="AJ17" s="595"/>
      <c r="AK17" s="132" t="s">
        <v>94</v>
      </c>
      <c r="AL17" s="132" t="s">
        <v>101</v>
      </c>
      <c r="AM17" s="372" t="s">
        <v>218</v>
      </c>
      <c r="AN17" s="372" t="s">
        <v>219</v>
      </c>
      <c r="AO17" s="130" t="s">
        <v>123</v>
      </c>
      <c r="AP17" s="366" t="s">
        <v>214</v>
      </c>
      <c r="AQ17" s="360"/>
      <c r="AR17" s="360"/>
      <c r="AS17" s="361"/>
      <c r="AT17" s="132" t="s">
        <v>71</v>
      </c>
      <c r="AU17" s="132"/>
      <c r="AV17" s="132"/>
      <c r="AW17" s="108"/>
      <c r="AX17" s="107"/>
      <c r="AY17" s="107"/>
      <c r="AZ17" s="130" t="s">
        <v>209</v>
      </c>
      <c r="BA17" s="130"/>
      <c r="BB17" s="133" t="s">
        <v>78</v>
      </c>
      <c r="BC17" s="131" t="s">
        <v>47</v>
      </c>
      <c r="BD17" s="131" t="s">
        <v>81</v>
      </c>
      <c r="BE17" s="131"/>
      <c r="BF17" s="131"/>
      <c r="BG17" s="131"/>
      <c r="BH17" s="131"/>
      <c r="BI17" s="131"/>
      <c r="BJ17" s="131" t="s">
        <v>132</v>
      </c>
      <c r="BK17" s="131"/>
      <c r="BL17" s="132"/>
      <c r="BM17" s="132"/>
      <c r="BN17" s="132"/>
      <c r="BO17" s="132"/>
      <c r="BP17" s="132"/>
      <c r="BQ17" s="132"/>
      <c r="BR17" s="132" t="s">
        <v>135</v>
      </c>
      <c r="BS17" s="132"/>
      <c r="BT17" s="132"/>
      <c r="BU17" s="132" t="s">
        <v>136</v>
      </c>
      <c r="BV17" s="132" t="s">
        <v>137</v>
      </c>
      <c r="BW17" s="132" t="s">
        <v>138</v>
      </c>
      <c r="BX17" s="132"/>
      <c r="BY17" s="132"/>
      <c r="BZ17" s="132" t="s">
        <v>122</v>
      </c>
      <c r="CA17" s="131" t="s">
        <v>99</v>
      </c>
      <c r="CB17" s="131"/>
      <c r="CC17" s="131"/>
      <c r="CD17" s="131"/>
      <c r="CE17" s="131"/>
      <c r="CF17" s="131"/>
      <c r="CG17" s="131"/>
      <c r="CH17" s="131"/>
      <c r="CI17" s="131" t="s">
        <v>100</v>
      </c>
      <c r="CJ17" s="131"/>
      <c r="CK17" s="131"/>
      <c r="CL17" s="132" t="s">
        <v>192</v>
      </c>
      <c r="CM17" s="132" t="s">
        <v>193</v>
      </c>
      <c r="CN17" s="169" t="s">
        <v>194</v>
      </c>
      <c r="CO17" s="55"/>
      <c r="CP17" s="55"/>
      <c r="CR17" s="55"/>
      <c r="CS17" s="55"/>
      <c r="CT17" s="56"/>
      <c r="CU17" s="56"/>
      <c r="CV17" s="56"/>
      <c r="CW17" s="57"/>
      <c r="CX17" s="57"/>
      <c r="CY17" s="57"/>
      <c r="CZ17" s="58"/>
      <c r="DA17" s="58"/>
      <c r="DD17" s="58"/>
      <c r="DE17" s="56"/>
      <c r="DF17" s="56"/>
      <c r="DG17" s="56"/>
      <c r="DH17" s="57"/>
      <c r="DI17" s="59"/>
      <c r="DJ17" s="58"/>
      <c r="DK17" s="58"/>
      <c r="DL17" s="58"/>
      <c r="DM17" s="58"/>
      <c r="DN17" s="60"/>
      <c r="DO17" s="61"/>
      <c r="DP17" s="59"/>
    </row>
    <row r="18" spans="2:120" x14ac:dyDescent="0.25">
      <c r="B18" s="611"/>
      <c r="C18" s="612"/>
      <c r="D18" s="613"/>
      <c r="E18" s="342"/>
      <c r="F18" s="342"/>
      <c r="G18" s="342"/>
      <c r="H18" s="617" t="str">
        <f>IF(I18="","",IF(OR(I18="2(F+N)"),"Monofásico",IF(OR(I18="2F",I18="3(2F+N)"),"Bifásico","Trifásico")))</f>
        <v>Trifásico</v>
      </c>
      <c r="I18" s="632" t="s">
        <v>128</v>
      </c>
      <c r="J18" s="583">
        <v>380</v>
      </c>
      <c r="K18" s="581"/>
      <c r="L18" s="583">
        <v>40</v>
      </c>
      <c r="M18" s="376"/>
      <c r="N18" s="377"/>
      <c r="O18" s="377"/>
      <c r="P18" s="378"/>
      <c r="Q18" s="589">
        <f ca="1">COS(ATAN(X18/Y18))</f>
        <v>0.8600000000000001</v>
      </c>
      <c r="R18" s="274"/>
      <c r="S18" s="603"/>
      <c r="T18" s="371"/>
      <c r="U18" s="371"/>
      <c r="V18" s="371"/>
      <c r="W18" s="371"/>
      <c r="X18" s="658">
        <f ca="1">X15</f>
        <v>21.83583768632414</v>
      </c>
      <c r="Y18" s="589">
        <f ca="1">S15</f>
        <v>36.799999999999997</v>
      </c>
      <c r="Z18" s="398"/>
      <c r="AA18" s="398"/>
      <c r="AB18" s="398"/>
      <c r="AC18" s="398"/>
      <c r="AD18" s="45"/>
      <c r="AE18" s="45"/>
      <c r="AF18" s="45"/>
      <c r="AG18" s="45"/>
      <c r="AH18" s="45"/>
      <c r="AI18" s="596"/>
      <c r="AJ18" s="597"/>
      <c r="AK18" s="589">
        <f ca="1">AK15</f>
        <v>36.800000000000004</v>
      </c>
      <c r="AL18" s="585">
        <f ca="1">AL15</f>
        <v>46.511627906976742</v>
      </c>
      <c r="AM18" s="660">
        <v>0.92</v>
      </c>
      <c r="AN18" s="660">
        <f ca="1">Y18*(TAN(ACOS(Q18))-TAN(ACOS(AM18)))</f>
        <v>6.1591033325117994</v>
      </c>
      <c r="AO18" s="591"/>
      <c r="AP18" s="663"/>
      <c r="AQ18" s="362"/>
      <c r="AR18" s="362"/>
      <c r="AS18" s="363"/>
      <c r="AT18" s="587">
        <f ca="1">AT15</f>
        <v>70.75</v>
      </c>
      <c r="AU18" s="336"/>
      <c r="AV18" s="336"/>
      <c r="AW18" s="208"/>
      <c r="AX18" s="87"/>
      <c r="AY18" s="87"/>
      <c r="AZ18" s="625" t="s">
        <v>53</v>
      </c>
      <c r="BA18" s="677"/>
      <c r="BB18" s="629" t="str">
        <f>BB15</f>
        <v>3</v>
      </c>
      <c r="BC18" s="625" t="s">
        <v>48</v>
      </c>
      <c r="BD18" s="621" t="s">
        <v>22</v>
      </c>
      <c r="BE18" s="271"/>
      <c r="BF18" s="675"/>
      <c r="BG18" s="339"/>
      <c r="BH18" s="339"/>
      <c r="BI18" s="339"/>
      <c r="BJ18" s="621">
        <v>2</v>
      </c>
      <c r="BK18" s="627"/>
      <c r="BL18" s="587"/>
      <c r="BM18" s="587">
        <f ca="1">BM15</f>
        <v>16</v>
      </c>
      <c r="BN18" s="336"/>
      <c r="BO18" s="336"/>
      <c r="BP18" s="336"/>
      <c r="BQ18" s="587" t="e">
        <f ca="1">BQ15</f>
        <v>#REF!</v>
      </c>
      <c r="BR18" s="647" t="e">
        <f ca="1">CONCATENATE(BT18&amp;" # "&amp;BU18&amp;" / "&amp;IF(BV18="","-",BV18)&amp;" / "&amp;IF(BW18="",0,BW18)&amp;" mm²")</f>
        <v>#REF!</v>
      </c>
      <c r="BS18" s="357"/>
      <c r="BT18" s="649">
        <f>IF(OR(I18="2(F+N)"),1,IF(OR(I18="2F",I18="3(2F+N)"),2,3))</f>
        <v>3</v>
      </c>
      <c r="BU18" s="619" t="e">
        <f ca="1">BU15</f>
        <v>#REF!</v>
      </c>
      <c r="BV18" s="651" t="e">
        <f ca="1">IF(OR(I18="2F",I18="3F"),"-",IF(OR(I18="2(F+N)",I18="3(2F+N)"),BU18,IF(I18="3F+N",IF(BU18&gt;25,INDEX(Tabelas!$B$3:$C$17,MATCH(BU18,Tabelas!$B$3:$B$17,0),MATCH("Neutro",Tabelas!$B$3:$C$3,0)),BU18))))</f>
        <v>#REF!</v>
      </c>
      <c r="BW18" s="651" t="e">
        <f ca="1">INDEX(Tabelas!$D$3:$E$23,MATCH(Quadro!BU18,Tabelas!$D$3:$D$23,0),MATCH("Terra",Tabelas!$D$3:$E$3,0))</f>
        <v>#REF!</v>
      </c>
      <c r="BX18" s="334"/>
      <c r="BY18" s="334"/>
      <c r="BZ18" s="621" t="s">
        <v>92</v>
      </c>
      <c r="CA18" s="623">
        <f ca="1">CA15</f>
        <v>2</v>
      </c>
      <c r="CB18" s="344"/>
      <c r="CC18" s="344"/>
      <c r="CD18" s="344"/>
      <c r="CE18" s="344"/>
      <c r="CF18" s="344"/>
      <c r="CG18" s="344"/>
      <c r="CH18" s="344"/>
      <c r="CI18" s="623">
        <f ca="1">CI15</f>
        <v>80</v>
      </c>
      <c r="CJ18" s="344"/>
      <c r="CK18" s="272"/>
      <c r="CL18" s="665" t="str">
        <f ca="1">CONCATENATE(ROUND(SUMIF($CK$5:CK998,"cont2",$CL$5:CL998),2)," A")</f>
        <v>4,55 A</v>
      </c>
      <c r="CM18" s="665" t="str">
        <f ca="1">CONCATENATE(ROUND(SUMIF($CK$5:CK998,"cont2",$CM$5:CM998),2)," A")</f>
        <v>4,55 A</v>
      </c>
      <c r="CN18" s="634" t="str">
        <f ca="1">CONCATENATE(ROUND(SUMIF($CK$5:CK998,"cont2",$CN$5:CN998),2)," A")</f>
        <v>4,55 A</v>
      </c>
    </row>
    <row r="19" spans="2:120" ht="16.5" thickBot="1" x14ac:dyDescent="0.3">
      <c r="B19" s="614"/>
      <c r="C19" s="615"/>
      <c r="D19" s="616"/>
      <c r="E19" s="343"/>
      <c r="F19" s="343"/>
      <c r="G19" s="343"/>
      <c r="H19" s="618"/>
      <c r="I19" s="633"/>
      <c r="J19" s="584"/>
      <c r="K19" s="582"/>
      <c r="L19" s="584"/>
      <c r="M19" s="379"/>
      <c r="N19" s="380"/>
      <c r="O19" s="380"/>
      <c r="P19" s="381"/>
      <c r="Q19" s="590"/>
      <c r="R19" s="275"/>
      <c r="S19" s="604"/>
      <c r="T19" s="382"/>
      <c r="U19" s="382"/>
      <c r="V19" s="382"/>
      <c r="W19" s="382"/>
      <c r="X19" s="659"/>
      <c r="Y19" s="593"/>
      <c r="Z19" s="399"/>
      <c r="AA19" s="399"/>
      <c r="AB19" s="399"/>
      <c r="AC19" s="399"/>
      <c r="AD19" s="135"/>
      <c r="AE19" s="135"/>
      <c r="AF19" s="135"/>
      <c r="AG19" s="135"/>
      <c r="AH19" s="135"/>
      <c r="AI19" s="598"/>
      <c r="AJ19" s="599"/>
      <c r="AK19" s="590"/>
      <c r="AL19" s="586"/>
      <c r="AM19" s="661"/>
      <c r="AN19" s="662"/>
      <c r="AO19" s="592"/>
      <c r="AP19" s="664"/>
      <c r="AQ19" s="364"/>
      <c r="AR19" s="364"/>
      <c r="AS19" s="365"/>
      <c r="AT19" s="588"/>
      <c r="AU19" s="337"/>
      <c r="AV19" s="337"/>
      <c r="AW19" s="209"/>
      <c r="AX19" s="88"/>
      <c r="AY19" s="88"/>
      <c r="AZ19" s="626"/>
      <c r="BA19" s="678"/>
      <c r="BB19" s="630"/>
      <c r="BC19" s="626"/>
      <c r="BD19" s="622"/>
      <c r="BE19" s="273"/>
      <c r="BF19" s="676"/>
      <c r="BG19" s="340"/>
      <c r="BH19" s="340"/>
      <c r="BI19" s="340"/>
      <c r="BJ19" s="622"/>
      <c r="BK19" s="628"/>
      <c r="BL19" s="588"/>
      <c r="BM19" s="588"/>
      <c r="BN19" s="337"/>
      <c r="BO19" s="337"/>
      <c r="BP19" s="337"/>
      <c r="BQ19" s="628"/>
      <c r="BR19" s="648"/>
      <c r="BS19" s="358"/>
      <c r="BT19" s="650"/>
      <c r="BU19" s="620"/>
      <c r="BV19" s="652"/>
      <c r="BW19" s="652"/>
      <c r="BX19" s="335"/>
      <c r="BY19" s="335"/>
      <c r="BZ19" s="622"/>
      <c r="CA19" s="624"/>
      <c r="CB19" s="345"/>
      <c r="CC19" s="345"/>
      <c r="CD19" s="345"/>
      <c r="CE19" s="345"/>
      <c r="CF19" s="345"/>
      <c r="CG19" s="345"/>
      <c r="CH19" s="345"/>
      <c r="CI19" s="628"/>
      <c r="CJ19" s="348"/>
      <c r="CK19" s="211"/>
      <c r="CL19" s="666"/>
      <c r="CM19" s="666"/>
      <c r="CN19" s="635"/>
    </row>
    <row r="20" spans="2:120" x14ac:dyDescent="0.25">
      <c r="I20" s="80"/>
      <c r="S20" s="138"/>
      <c r="T20" s="138"/>
      <c r="U20" s="138"/>
      <c r="V20" s="138"/>
      <c r="W20" s="138"/>
      <c r="X20" s="138"/>
      <c r="AE20" s="139"/>
      <c r="AF20" s="139"/>
      <c r="AG20" s="139"/>
      <c r="AH20" s="139"/>
      <c r="AX20" s="80"/>
      <c r="AY20" s="80"/>
      <c r="AZ20" s="80"/>
      <c r="BA20" s="80"/>
      <c r="BB20" s="80"/>
    </row>
    <row r="21" spans="2:120" x14ac:dyDescent="0.25">
      <c r="I21" s="80"/>
      <c r="AX21" s="80"/>
      <c r="AY21" s="80"/>
      <c r="AZ21" s="80"/>
      <c r="BA21" s="80"/>
      <c r="BB21" s="80"/>
    </row>
    <row r="22" spans="2:120" x14ac:dyDescent="0.25">
      <c r="I22" s="80"/>
      <c r="P22" s="178"/>
      <c r="AX22" s="80"/>
      <c r="AY22" s="80"/>
      <c r="AZ22" s="80"/>
      <c r="BA22" s="80"/>
      <c r="BB22" s="80"/>
    </row>
    <row r="23" spans="2:120" x14ac:dyDescent="0.25">
      <c r="I23" s="80"/>
      <c r="S23" s="50"/>
      <c r="T23" s="50"/>
      <c r="U23" s="50"/>
      <c r="V23" s="50"/>
      <c r="W23" s="50"/>
      <c r="X23" s="50"/>
      <c r="AX23" s="80"/>
      <c r="AY23" s="80"/>
      <c r="AZ23" s="80"/>
      <c r="BA23" s="80"/>
      <c r="BB23" s="80"/>
    </row>
    <row r="24" spans="2:120" x14ac:dyDescent="0.25">
      <c r="I24" s="80"/>
      <c r="AX24" s="80"/>
      <c r="AY24" s="80"/>
      <c r="AZ24" s="80"/>
      <c r="BA24" s="80"/>
      <c r="BB24" s="80"/>
    </row>
    <row r="25" spans="2:120" x14ac:dyDescent="0.25">
      <c r="I25" s="80"/>
      <c r="AX25" s="80"/>
      <c r="AY25" s="80"/>
      <c r="AZ25" s="80"/>
      <c r="BA25" s="80"/>
      <c r="BB25" s="80"/>
    </row>
    <row r="26" spans="2:120" x14ac:dyDescent="0.25">
      <c r="I26" s="80"/>
      <c r="J26" s="47"/>
      <c r="AX26" s="80"/>
      <c r="AY26" s="80"/>
      <c r="AZ26" s="80"/>
      <c r="BA26" s="80"/>
      <c r="BB26" s="80"/>
    </row>
    <row r="27" spans="2:120" x14ac:dyDescent="0.25">
      <c r="I27" s="80"/>
      <c r="J27" s="47"/>
      <c r="AX27" s="80"/>
      <c r="AY27" s="80"/>
      <c r="AZ27" s="80"/>
      <c r="BA27" s="80"/>
      <c r="BB27" s="80"/>
    </row>
    <row r="28" spans="2:120" x14ac:dyDescent="0.25">
      <c r="I28" s="80"/>
      <c r="J28" s="47"/>
      <c r="AX28" s="80"/>
      <c r="AY28" s="80"/>
      <c r="AZ28" s="80"/>
      <c r="BA28" s="80"/>
      <c r="BB28" s="80"/>
    </row>
    <row r="29" spans="2:120" x14ac:dyDescent="0.25">
      <c r="I29" s="47"/>
      <c r="J29" s="47"/>
      <c r="AX29" s="80"/>
      <c r="AY29" s="80"/>
      <c r="AZ29" s="80"/>
      <c r="BA29" s="80"/>
      <c r="BB29" s="80"/>
    </row>
    <row r="30" spans="2:120" x14ac:dyDescent="0.25">
      <c r="I30" s="47"/>
      <c r="J30" s="47"/>
      <c r="AX30" s="80"/>
      <c r="AY30" s="80"/>
      <c r="AZ30" s="80"/>
      <c r="BA30" s="80"/>
      <c r="BB30" s="80"/>
    </row>
    <row r="31" spans="2:120" x14ac:dyDescent="0.25">
      <c r="I31" s="47"/>
      <c r="J31" s="47"/>
      <c r="AX31" s="80"/>
      <c r="AY31" s="80"/>
      <c r="AZ31" s="80"/>
      <c r="BA31" s="80"/>
      <c r="BB31" s="80"/>
    </row>
    <row r="32" spans="2:120" x14ac:dyDescent="0.25">
      <c r="I32" s="47"/>
      <c r="J32" s="47"/>
      <c r="AX32" s="80"/>
      <c r="AY32" s="80"/>
      <c r="AZ32" s="80"/>
      <c r="BA32" s="80"/>
      <c r="BB32" s="80"/>
    </row>
    <row r="33" spans="1:54" x14ac:dyDescent="0.25">
      <c r="H33" s="143"/>
      <c r="I33" s="143"/>
      <c r="J33" s="143"/>
      <c r="AX33" s="80"/>
      <c r="AY33" s="80"/>
      <c r="AZ33" s="80"/>
      <c r="BA33" s="80"/>
      <c r="BB33" s="80"/>
    </row>
    <row r="34" spans="1:54" x14ac:dyDescent="0.25">
      <c r="I34" s="80"/>
      <c r="AX34" s="80"/>
      <c r="AY34" s="80"/>
      <c r="AZ34" s="80"/>
      <c r="BA34" s="80"/>
      <c r="BB34" s="80"/>
    </row>
    <row r="35" spans="1:54" x14ac:dyDescent="0.25">
      <c r="I35" s="80"/>
      <c r="AX35" s="80"/>
      <c r="AY35" s="80"/>
      <c r="AZ35" s="80"/>
      <c r="BA35" s="80"/>
      <c r="BB35" s="80"/>
    </row>
    <row r="36" spans="1:54" x14ac:dyDescent="0.25">
      <c r="I36" s="80"/>
      <c r="AX36" s="80"/>
      <c r="AY36" s="80"/>
      <c r="AZ36" s="80"/>
      <c r="BA36" s="80"/>
      <c r="BB36" s="80"/>
    </row>
    <row r="37" spans="1:54" x14ac:dyDescent="0.25">
      <c r="I37" s="80"/>
      <c r="AX37" s="80"/>
      <c r="AY37" s="80"/>
      <c r="AZ37" s="80"/>
      <c r="BA37" s="80"/>
      <c r="BB37" s="80"/>
    </row>
    <row r="38" spans="1:54" x14ac:dyDescent="0.25">
      <c r="I38" s="80"/>
      <c r="AX38" s="80"/>
      <c r="AY38" s="80"/>
      <c r="AZ38" s="80"/>
      <c r="BA38" s="80"/>
      <c r="BB38" s="80"/>
    </row>
    <row r="39" spans="1:54" x14ac:dyDescent="0.25">
      <c r="I39" s="80"/>
      <c r="AX39" s="80"/>
      <c r="AY39" s="80"/>
      <c r="AZ39" s="80"/>
      <c r="BA39" s="80"/>
      <c r="BB39" s="80"/>
    </row>
    <row r="40" spans="1:54" x14ac:dyDescent="0.25">
      <c r="I40" s="80"/>
      <c r="AX40" s="80"/>
      <c r="AY40" s="80"/>
      <c r="AZ40" s="80"/>
      <c r="BA40" s="80"/>
      <c r="BB40" s="80"/>
    </row>
    <row r="41" spans="1:54" x14ac:dyDescent="0.25">
      <c r="A41" s="70"/>
      <c r="D41" s="136"/>
      <c r="E41" s="136"/>
      <c r="F41" s="136"/>
      <c r="G41" s="136"/>
      <c r="I41" s="80"/>
      <c r="AX41" s="80"/>
      <c r="AY41" s="80"/>
      <c r="AZ41" s="80"/>
      <c r="BA41" s="80"/>
      <c r="BB41" s="80"/>
    </row>
    <row r="42" spans="1:54" x14ac:dyDescent="0.25">
      <c r="A42" s="73"/>
      <c r="D42" s="89"/>
      <c r="E42" s="89"/>
      <c r="F42" s="89"/>
      <c r="G42" s="89"/>
      <c r="I42" s="80"/>
      <c r="AX42" s="80"/>
      <c r="AY42" s="80"/>
      <c r="AZ42" s="80"/>
      <c r="BA42" s="80"/>
      <c r="BB42" s="80"/>
    </row>
    <row r="43" spans="1:54" x14ac:dyDescent="0.25">
      <c r="A43" s="73"/>
      <c r="D43" s="89"/>
      <c r="E43" s="89"/>
      <c r="F43" s="89"/>
      <c r="G43" s="89"/>
      <c r="I43" s="80"/>
      <c r="AX43" s="80"/>
      <c r="AY43" s="80"/>
      <c r="AZ43" s="80"/>
      <c r="BA43" s="80"/>
      <c r="BB43" s="80"/>
    </row>
    <row r="44" spans="1:54" x14ac:dyDescent="0.25">
      <c r="A44" s="73"/>
      <c r="D44" s="89"/>
      <c r="E44" s="89"/>
      <c r="F44" s="89"/>
      <c r="G44" s="89"/>
      <c r="I44" s="80"/>
      <c r="AX44" s="80"/>
      <c r="AY44" s="80"/>
      <c r="AZ44" s="80"/>
      <c r="BA44" s="80"/>
      <c r="BB44" s="80"/>
    </row>
    <row r="45" spans="1:54" x14ac:dyDescent="0.25">
      <c r="A45" s="73"/>
      <c r="D45" s="89"/>
      <c r="E45" s="89"/>
      <c r="F45" s="89"/>
      <c r="G45" s="89"/>
      <c r="I45" s="80"/>
      <c r="AX45" s="80"/>
      <c r="AY45" s="80"/>
      <c r="AZ45" s="80"/>
      <c r="BA45" s="80"/>
      <c r="BB45" s="80"/>
    </row>
    <row r="46" spans="1:54" x14ac:dyDescent="0.25">
      <c r="A46" s="73"/>
      <c r="D46" s="89"/>
      <c r="E46" s="89"/>
      <c r="F46" s="89"/>
      <c r="G46" s="89"/>
      <c r="I46" s="80"/>
      <c r="AX46" s="80"/>
      <c r="AY46" s="80"/>
      <c r="AZ46" s="80"/>
      <c r="BA46" s="80"/>
      <c r="BB46" s="80"/>
    </row>
    <row r="47" spans="1:54" x14ac:dyDescent="0.25">
      <c r="A47" s="73"/>
      <c r="D47" s="89"/>
      <c r="E47" s="89"/>
      <c r="F47" s="89"/>
      <c r="G47" s="89"/>
      <c r="I47" s="80"/>
      <c r="AX47" s="80"/>
      <c r="AY47" s="80"/>
      <c r="AZ47" s="80"/>
      <c r="BA47" s="80"/>
      <c r="BB47" s="80"/>
    </row>
    <row r="48" spans="1:54" x14ac:dyDescent="0.25">
      <c r="A48" s="73"/>
      <c r="D48" s="89"/>
      <c r="E48" s="89"/>
      <c r="F48" s="89"/>
      <c r="G48" s="89"/>
      <c r="I48" s="80"/>
      <c r="AX48" s="80"/>
      <c r="AY48" s="80"/>
      <c r="AZ48" s="80"/>
      <c r="BA48" s="80"/>
      <c r="BB48" s="80"/>
    </row>
    <row r="49" spans="1:54" x14ac:dyDescent="0.25">
      <c r="A49" s="73"/>
      <c r="D49" s="89"/>
      <c r="E49" s="89"/>
      <c r="F49" s="89"/>
      <c r="G49" s="89"/>
      <c r="I49" s="80"/>
      <c r="AX49" s="80"/>
      <c r="AY49" s="80"/>
      <c r="AZ49" s="80"/>
      <c r="BA49" s="80"/>
      <c r="BB49" s="80"/>
    </row>
    <row r="50" spans="1:54" x14ac:dyDescent="0.25">
      <c r="A50" s="73"/>
      <c r="D50" s="89"/>
      <c r="E50" s="89"/>
      <c r="F50" s="89"/>
      <c r="G50" s="89"/>
      <c r="I50" s="80"/>
      <c r="AX50" s="80"/>
      <c r="AY50" s="80"/>
      <c r="AZ50" s="80"/>
      <c r="BA50" s="80"/>
      <c r="BB50" s="80"/>
    </row>
    <row r="51" spans="1:54" x14ac:dyDescent="0.25">
      <c r="A51" s="73"/>
      <c r="D51" s="89"/>
      <c r="E51" s="89"/>
      <c r="F51" s="89"/>
      <c r="G51" s="89"/>
      <c r="I51" s="80"/>
      <c r="AX51" s="80"/>
      <c r="AY51" s="80"/>
      <c r="AZ51" s="80"/>
      <c r="BA51" s="80"/>
      <c r="BB51" s="80"/>
    </row>
    <row r="52" spans="1:54" x14ac:dyDescent="0.25">
      <c r="A52" s="73"/>
      <c r="D52" s="89"/>
      <c r="E52" s="89"/>
      <c r="F52" s="89"/>
      <c r="G52" s="89"/>
      <c r="I52" s="80"/>
      <c r="AX52" s="80"/>
      <c r="AY52" s="80"/>
      <c r="AZ52" s="80"/>
      <c r="BA52" s="80"/>
      <c r="BB52" s="80"/>
    </row>
    <row r="53" spans="1:54" x14ac:dyDescent="0.25">
      <c r="A53" s="73"/>
      <c r="D53" s="89"/>
      <c r="E53" s="89"/>
      <c r="F53" s="89"/>
      <c r="G53" s="89"/>
      <c r="I53" s="80"/>
      <c r="AX53" s="80"/>
      <c r="AY53" s="80"/>
      <c r="AZ53" s="80"/>
      <c r="BA53" s="80"/>
      <c r="BB53" s="80"/>
    </row>
    <row r="54" spans="1:54" x14ac:dyDescent="0.25">
      <c r="A54" s="73"/>
      <c r="D54" s="89"/>
      <c r="E54" s="89"/>
      <c r="F54" s="89"/>
      <c r="G54" s="89"/>
      <c r="I54" s="80"/>
      <c r="AX54" s="80"/>
      <c r="AY54" s="80"/>
      <c r="AZ54" s="80"/>
      <c r="BA54" s="80"/>
      <c r="BB54" s="80"/>
    </row>
    <row r="55" spans="1:54" x14ac:dyDescent="0.25">
      <c r="A55" s="73"/>
      <c r="D55" s="89"/>
      <c r="E55" s="89"/>
      <c r="F55" s="89"/>
      <c r="G55" s="89"/>
      <c r="I55" s="80"/>
      <c r="AX55" s="80"/>
      <c r="AY55" s="80"/>
      <c r="AZ55" s="80"/>
      <c r="BA55" s="80"/>
      <c r="BB55" s="80"/>
    </row>
    <row r="56" spans="1:54" x14ac:dyDescent="0.25">
      <c r="A56" s="73"/>
      <c r="D56" s="89"/>
      <c r="E56" s="89"/>
      <c r="F56" s="89"/>
      <c r="G56" s="89"/>
      <c r="I56" s="80"/>
      <c r="AX56" s="80"/>
      <c r="AY56" s="80"/>
      <c r="AZ56" s="80"/>
      <c r="BA56" s="80"/>
      <c r="BB56" s="80"/>
    </row>
    <row r="57" spans="1:54" x14ac:dyDescent="0.25">
      <c r="A57" s="73"/>
      <c r="D57" s="89"/>
      <c r="E57" s="89"/>
      <c r="F57" s="89"/>
      <c r="G57" s="89"/>
      <c r="I57" s="80"/>
      <c r="AX57" s="80"/>
      <c r="AY57" s="80"/>
      <c r="AZ57" s="80"/>
      <c r="BA57" s="80"/>
      <c r="BB57" s="80"/>
    </row>
    <row r="58" spans="1:54" x14ac:dyDescent="0.25">
      <c r="A58" s="73"/>
      <c r="D58" s="89"/>
      <c r="E58" s="89"/>
      <c r="F58" s="89"/>
      <c r="G58" s="89"/>
      <c r="I58" s="80"/>
      <c r="AX58" s="80"/>
      <c r="AY58" s="80"/>
      <c r="AZ58" s="80"/>
      <c r="BA58" s="80"/>
      <c r="BB58" s="80"/>
    </row>
    <row r="59" spans="1:54" x14ac:dyDescent="0.25">
      <c r="A59" s="73"/>
      <c r="D59" s="89"/>
      <c r="E59" s="89"/>
      <c r="F59" s="89"/>
      <c r="G59" s="89"/>
      <c r="I59" s="80"/>
      <c r="AX59" s="80"/>
      <c r="AY59" s="80"/>
      <c r="AZ59" s="80"/>
      <c r="BA59" s="80"/>
      <c r="BB59" s="80"/>
    </row>
    <row r="60" spans="1:54" x14ac:dyDescent="0.25">
      <c r="A60" s="73"/>
      <c r="D60" s="89"/>
      <c r="E60" s="89"/>
      <c r="F60" s="89"/>
      <c r="G60" s="89"/>
      <c r="I60" s="80"/>
      <c r="AX60" s="80"/>
      <c r="AY60" s="80"/>
      <c r="AZ60" s="80"/>
      <c r="BA60" s="80"/>
      <c r="BB60" s="80"/>
    </row>
    <row r="61" spans="1:54" x14ac:dyDescent="0.25">
      <c r="A61" s="73"/>
      <c r="D61" s="89"/>
      <c r="E61" s="89"/>
      <c r="F61" s="89"/>
      <c r="G61" s="89"/>
      <c r="I61" s="80"/>
      <c r="AX61" s="80"/>
      <c r="AY61" s="80"/>
      <c r="AZ61" s="80"/>
      <c r="BA61" s="80"/>
      <c r="BB61" s="80"/>
    </row>
    <row r="62" spans="1:54" x14ac:dyDescent="0.25">
      <c r="A62" s="73"/>
      <c r="D62" s="89"/>
      <c r="E62" s="89"/>
      <c r="F62" s="89"/>
      <c r="G62" s="89"/>
      <c r="I62" s="80"/>
      <c r="AX62" s="80"/>
      <c r="AY62" s="80"/>
      <c r="AZ62" s="80"/>
      <c r="BA62" s="80"/>
      <c r="BB62" s="80"/>
    </row>
    <row r="63" spans="1:54" x14ac:dyDescent="0.25">
      <c r="A63" s="73"/>
      <c r="D63" s="89"/>
      <c r="E63" s="89"/>
      <c r="F63" s="89"/>
      <c r="G63" s="89"/>
      <c r="I63" s="80"/>
      <c r="AX63" s="80"/>
      <c r="AY63" s="80"/>
      <c r="AZ63" s="80"/>
      <c r="BA63" s="80"/>
      <c r="BB63" s="80"/>
    </row>
    <row r="64" spans="1:54" x14ac:dyDescent="0.25">
      <c r="A64" s="73"/>
      <c r="D64" s="89"/>
      <c r="E64" s="89"/>
      <c r="F64" s="89"/>
      <c r="G64" s="89"/>
      <c r="I64" s="80"/>
      <c r="AX64" s="80"/>
      <c r="AY64" s="80"/>
      <c r="AZ64" s="80"/>
      <c r="BA64" s="80"/>
      <c r="BB64" s="80"/>
    </row>
    <row r="65" spans="1:54" x14ac:dyDescent="0.25">
      <c r="A65" s="73"/>
      <c r="D65" s="89"/>
      <c r="E65" s="89"/>
      <c r="F65" s="89"/>
      <c r="G65" s="89"/>
      <c r="I65" s="80"/>
      <c r="AX65" s="80"/>
      <c r="AY65" s="80"/>
      <c r="AZ65" s="80"/>
      <c r="BA65" s="80"/>
      <c r="BB65" s="80"/>
    </row>
    <row r="66" spans="1:54" x14ac:dyDescent="0.25">
      <c r="D66" s="89"/>
      <c r="E66" s="89"/>
      <c r="F66" s="89"/>
      <c r="G66" s="89"/>
      <c r="I66" s="80"/>
      <c r="AX66" s="80"/>
      <c r="AY66" s="80"/>
      <c r="AZ66" s="80"/>
      <c r="BA66" s="80"/>
      <c r="BB66" s="80"/>
    </row>
    <row r="67" spans="1:54" x14ac:dyDescent="0.25">
      <c r="D67" s="89"/>
      <c r="E67" s="89"/>
      <c r="F67" s="89"/>
      <c r="G67" s="89"/>
      <c r="I67" s="80"/>
      <c r="AX67" s="80"/>
      <c r="AY67" s="80"/>
      <c r="AZ67" s="80"/>
      <c r="BA67" s="80"/>
      <c r="BB67" s="80"/>
    </row>
    <row r="68" spans="1:54" x14ac:dyDescent="0.25">
      <c r="D68" s="89"/>
      <c r="E68" s="89"/>
      <c r="F68" s="89"/>
      <c r="G68" s="89"/>
      <c r="I68" s="80"/>
      <c r="AX68" s="80"/>
      <c r="AY68" s="80"/>
      <c r="AZ68" s="80"/>
      <c r="BA68" s="80"/>
      <c r="BB68" s="80"/>
    </row>
    <row r="69" spans="1:54" x14ac:dyDescent="0.25">
      <c r="D69" s="89"/>
      <c r="E69" s="89"/>
      <c r="F69" s="89"/>
      <c r="G69" s="89"/>
      <c r="I69" s="80"/>
      <c r="AX69" s="80"/>
      <c r="AY69" s="80"/>
      <c r="AZ69" s="80"/>
      <c r="BA69" s="80"/>
      <c r="BB69" s="80"/>
    </row>
    <row r="70" spans="1:54" x14ac:dyDescent="0.25">
      <c r="D70" s="89"/>
      <c r="E70" s="89"/>
      <c r="F70" s="89"/>
      <c r="G70" s="89"/>
      <c r="I70" s="80"/>
      <c r="AX70" s="80"/>
      <c r="AY70" s="80"/>
      <c r="AZ70" s="80"/>
      <c r="BA70" s="80"/>
      <c r="BB70" s="80"/>
    </row>
    <row r="71" spans="1:54" x14ac:dyDescent="0.25">
      <c r="D71" s="89"/>
      <c r="E71" s="89"/>
      <c r="F71" s="89"/>
      <c r="G71" s="89"/>
      <c r="I71" s="80"/>
      <c r="AX71" s="80"/>
      <c r="AY71" s="80"/>
      <c r="AZ71" s="80"/>
      <c r="BA71" s="80"/>
      <c r="BB71" s="80"/>
    </row>
    <row r="72" spans="1:54" x14ac:dyDescent="0.25">
      <c r="D72" s="89"/>
      <c r="E72" s="89"/>
      <c r="F72" s="89"/>
      <c r="G72" s="89"/>
      <c r="I72" s="80"/>
      <c r="AX72" s="80"/>
      <c r="AY72" s="80"/>
      <c r="AZ72" s="80"/>
      <c r="BA72" s="80"/>
      <c r="BB72" s="80"/>
    </row>
    <row r="73" spans="1:54" x14ac:dyDescent="0.25">
      <c r="D73" s="89"/>
      <c r="E73" s="89"/>
      <c r="F73" s="89"/>
      <c r="G73" s="89"/>
      <c r="I73" s="80"/>
      <c r="AX73" s="80"/>
      <c r="AY73" s="80"/>
      <c r="AZ73" s="80"/>
      <c r="BA73" s="80"/>
      <c r="BB73" s="80"/>
    </row>
    <row r="74" spans="1:54" x14ac:dyDescent="0.25">
      <c r="D74" s="89"/>
      <c r="E74" s="89"/>
      <c r="F74" s="89"/>
      <c r="G74" s="89"/>
      <c r="I74" s="80"/>
      <c r="AX74" s="80"/>
      <c r="AY74" s="80"/>
      <c r="AZ74" s="80"/>
      <c r="BA74" s="80"/>
      <c r="BB74" s="80"/>
    </row>
    <row r="75" spans="1:54" x14ac:dyDescent="0.25">
      <c r="D75" s="89"/>
      <c r="E75" s="89"/>
      <c r="F75" s="89"/>
      <c r="G75" s="89"/>
      <c r="I75" s="80"/>
      <c r="AX75" s="80"/>
      <c r="AY75" s="80"/>
      <c r="AZ75" s="80"/>
      <c r="BA75" s="80"/>
      <c r="BB75" s="80"/>
    </row>
    <row r="76" spans="1:54" x14ac:dyDescent="0.25">
      <c r="D76" s="89"/>
      <c r="E76" s="89"/>
      <c r="F76" s="89"/>
      <c r="G76" s="89"/>
      <c r="I76" s="80"/>
      <c r="AX76" s="80"/>
      <c r="AY76" s="80"/>
      <c r="AZ76" s="80"/>
      <c r="BA76" s="80"/>
      <c r="BB76" s="80"/>
    </row>
    <row r="77" spans="1:54" x14ac:dyDescent="0.25">
      <c r="D77" s="89"/>
      <c r="E77" s="89"/>
      <c r="F77" s="89"/>
      <c r="G77" s="89"/>
      <c r="I77" s="80"/>
      <c r="AX77" s="80"/>
      <c r="AY77" s="80"/>
      <c r="AZ77" s="80"/>
      <c r="BA77" s="80"/>
      <c r="BB77" s="80"/>
    </row>
    <row r="78" spans="1:54" x14ac:dyDescent="0.25">
      <c r="D78" s="89"/>
      <c r="E78" s="89"/>
      <c r="F78" s="89"/>
      <c r="G78" s="89"/>
      <c r="I78" s="80"/>
      <c r="AX78" s="80"/>
      <c r="AY78" s="80"/>
      <c r="AZ78" s="80"/>
      <c r="BA78" s="80"/>
      <c r="BB78" s="80"/>
    </row>
    <row r="79" spans="1:54" x14ac:dyDescent="0.25">
      <c r="D79" s="89"/>
      <c r="E79" s="89"/>
      <c r="F79" s="89"/>
      <c r="G79" s="89"/>
      <c r="I79" s="80"/>
      <c r="AX79" s="80"/>
      <c r="AY79" s="80"/>
      <c r="AZ79" s="80"/>
      <c r="BA79" s="80"/>
      <c r="BB79" s="80"/>
    </row>
    <row r="80" spans="1:54" x14ac:dyDescent="0.25">
      <c r="D80" s="89"/>
      <c r="E80" s="89"/>
      <c r="F80" s="89"/>
      <c r="G80" s="89"/>
      <c r="I80" s="80"/>
      <c r="AX80" s="80"/>
      <c r="AY80" s="80"/>
      <c r="AZ80" s="80"/>
      <c r="BA80" s="80"/>
      <c r="BB80" s="80"/>
    </row>
    <row r="81" spans="4:54" x14ac:dyDescent="0.25">
      <c r="D81" s="89"/>
      <c r="E81" s="89"/>
      <c r="F81" s="89"/>
      <c r="G81" s="89"/>
      <c r="I81" s="80"/>
      <c r="AX81" s="80"/>
      <c r="AY81" s="80"/>
      <c r="AZ81" s="80"/>
      <c r="BA81" s="80"/>
      <c r="BB81" s="80"/>
    </row>
    <row r="82" spans="4:54" x14ac:dyDescent="0.25">
      <c r="D82" s="89"/>
      <c r="E82" s="89"/>
      <c r="F82" s="89"/>
      <c r="G82" s="89"/>
      <c r="I82" s="80"/>
      <c r="AX82" s="80"/>
      <c r="AY82" s="80"/>
      <c r="AZ82" s="80"/>
      <c r="BA82" s="80"/>
      <c r="BB82" s="80"/>
    </row>
    <row r="83" spans="4:54" x14ac:dyDescent="0.25">
      <c r="D83" s="89"/>
      <c r="E83" s="89"/>
      <c r="F83" s="89"/>
      <c r="G83" s="89"/>
      <c r="I83" s="80"/>
      <c r="AX83" s="80"/>
      <c r="AY83" s="80"/>
      <c r="AZ83" s="80"/>
      <c r="BA83" s="80"/>
      <c r="BB83" s="80"/>
    </row>
    <row r="84" spans="4:54" x14ac:dyDescent="0.25">
      <c r="D84" s="89"/>
      <c r="E84" s="89"/>
      <c r="F84" s="89"/>
      <c r="G84" s="89"/>
      <c r="I84" s="80"/>
      <c r="AX84" s="80"/>
      <c r="AY84" s="80"/>
      <c r="AZ84" s="80"/>
      <c r="BA84" s="80"/>
      <c r="BB84" s="80"/>
    </row>
    <row r="85" spans="4:54" x14ac:dyDescent="0.25">
      <c r="D85" s="89"/>
      <c r="E85" s="89"/>
      <c r="F85" s="89"/>
      <c r="G85" s="89"/>
      <c r="I85" s="80"/>
      <c r="AX85" s="80"/>
      <c r="AY85" s="80"/>
      <c r="AZ85" s="80"/>
      <c r="BA85" s="80"/>
      <c r="BB85" s="80"/>
    </row>
    <row r="86" spans="4:54" x14ac:dyDescent="0.25">
      <c r="D86" s="89"/>
      <c r="E86" s="89"/>
      <c r="F86" s="89"/>
      <c r="G86" s="89"/>
      <c r="I86" s="80"/>
      <c r="AX86" s="80"/>
      <c r="AY86" s="80"/>
      <c r="AZ86" s="80"/>
      <c r="BA86" s="80"/>
      <c r="BB86" s="80"/>
    </row>
    <row r="87" spans="4:54" x14ac:dyDescent="0.25">
      <c r="D87" s="89"/>
      <c r="E87" s="89"/>
      <c r="F87" s="89"/>
      <c r="G87" s="89"/>
      <c r="I87" s="80"/>
      <c r="AX87" s="80"/>
      <c r="AY87" s="80"/>
      <c r="AZ87" s="80"/>
      <c r="BA87" s="80"/>
      <c r="BB87" s="80"/>
    </row>
    <row r="88" spans="4:54" x14ac:dyDescent="0.25">
      <c r="D88" s="89"/>
      <c r="E88" s="89"/>
      <c r="F88" s="89"/>
      <c r="G88" s="89"/>
      <c r="I88" s="80"/>
      <c r="AX88" s="80"/>
      <c r="AY88" s="80"/>
      <c r="AZ88" s="80"/>
      <c r="BA88" s="80"/>
      <c r="BB88" s="80"/>
    </row>
    <row r="89" spans="4:54" x14ac:dyDescent="0.25">
      <c r="D89" s="89"/>
      <c r="E89" s="89"/>
      <c r="F89" s="89"/>
      <c r="G89" s="89"/>
      <c r="I89" s="80"/>
      <c r="AX89" s="80"/>
      <c r="AY89" s="80"/>
      <c r="AZ89" s="80"/>
      <c r="BA89" s="80"/>
      <c r="BB89" s="80"/>
    </row>
    <row r="90" spans="4:54" x14ac:dyDescent="0.25">
      <c r="D90" s="89"/>
      <c r="E90" s="89"/>
      <c r="F90" s="89"/>
      <c r="G90" s="89"/>
      <c r="I90" s="80"/>
      <c r="AX90" s="80"/>
      <c r="AY90" s="80"/>
      <c r="AZ90" s="80"/>
      <c r="BA90" s="80"/>
      <c r="BB90" s="80"/>
    </row>
    <row r="91" spans="4:54" x14ac:dyDescent="0.25">
      <c r="D91" s="89"/>
      <c r="E91" s="89"/>
      <c r="F91" s="89"/>
      <c r="G91" s="89"/>
      <c r="I91" s="80"/>
      <c r="AX91" s="80"/>
      <c r="AY91" s="80"/>
      <c r="AZ91" s="80"/>
      <c r="BA91" s="80"/>
      <c r="BB91" s="80"/>
    </row>
    <row r="92" spans="4:54" x14ac:dyDescent="0.25">
      <c r="D92" s="89"/>
      <c r="E92" s="89"/>
      <c r="F92" s="89"/>
      <c r="G92" s="89"/>
      <c r="I92" s="80"/>
      <c r="AX92" s="80"/>
      <c r="AY92" s="80"/>
      <c r="AZ92" s="80"/>
      <c r="BA92" s="80"/>
      <c r="BB92" s="80"/>
    </row>
    <row r="93" spans="4:54" x14ac:dyDescent="0.25">
      <c r="D93" s="89"/>
      <c r="E93" s="89"/>
      <c r="F93" s="89"/>
      <c r="G93" s="89"/>
      <c r="I93" s="80"/>
      <c r="AX93" s="80"/>
      <c r="AY93" s="80"/>
      <c r="AZ93" s="80"/>
      <c r="BA93" s="80"/>
      <c r="BB93" s="80"/>
    </row>
    <row r="94" spans="4:54" x14ac:dyDescent="0.25">
      <c r="D94" s="89"/>
      <c r="E94" s="89"/>
      <c r="F94" s="89"/>
      <c r="G94" s="89"/>
      <c r="I94" s="80"/>
      <c r="AX94" s="80"/>
      <c r="AY94" s="80"/>
      <c r="AZ94" s="80"/>
      <c r="BA94" s="80"/>
      <c r="BB94" s="80"/>
    </row>
    <row r="95" spans="4:54" x14ac:dyDescent="0.25">
      <c r="D95" s="89"/>
      <c r="E95" s="89"/>
      <c r="F95" s="89"/>
      <c r="G95" s="89"/>
      <c r="I95" s="80"/>
      <c r="AX95" s="80"/>
      <c r="AY95" s="80"/>
      <c r="AZ95" s="80"/>
      <c r="BA95" s="80"/>
      <c r="BB95" s="80"/>
    </row>
    <row r="96" spans="4:54" x14ac:dyDescent="0.25">
      <c r="D96" s="89"/>
      <c r="E96" s="89"/>
      <c r="F96" s="89"/>
      <c r="G96" s="89"/>
      <c r="I96" s="80"/>
      <c r="AX96" s="80"/>
      <c r="AY96" s="80"/>
      <c r="AZ96" s="80"/>
      <c r="BA96" s="80"/>
      <c r="BB96" s="80"/>
    </row>
    <row r="97" spans="4:54" x14ac:dyDescent="0.25">
      <c r="D97" s="89"/>
      <c r="E97" s="89"/>
      <c r="F97" s="89"/>
      <c r="G97" s="89"/>
      <c r="I97" s="80"/>
      <c r="AX97" s="80"/>
      <c r="AY97" s="80"/>
      <c r="AZ97" s="80"/>
      <c r="BA97" s="80"/>
      <c r="BB97" s="80"/>
    </row>
    <row r="98" spans="4:54" x14ac:dyDescent="0.25">
      <c r="D98" s="89"/>
      <c r="E98" s="89"/>
      <c r="F98" s="89"/>
      <c r="G98" s="89"/>
      <c r="I98" s="80"/>
      <c r="AX98" s="80"/>
      <c r="AY98" s="80"/>
      <c r="AZ98" s="80"/>
      <c r="BA98" s="80"/>
      <c r="BB98" s="80"/>
    </row>
    <row r="99" spans="4:54" x14ac:dyDescent="0.25">
      <c r="D99" s="89"/>
      <c r="E99" s="89"/>
      <c r="F99" s="89"/>
      <c r="G99" s="89"/>
      <c r="I99" s="80"/>
      <c r="AX99" s="80"/>
      <c r="AY99" s="80"/>
      <c r="AZ99" s="80"/>
      <c r="BA99" s="80"/>
      <c r="BB99" s="80"/>
    </row>
    <row r="100" spans="4:54" x14ac:dyDescent="0.25">
      <c r="D100" s="89"/>
      <c r="E100" s="89"/>
      <c r="F100" s="89"/>
      <c r="G100" s="89"/>
      <c r="I100" s="80"/>
      <c r="AX100" s="80"/>
      <c r="AY100" s="80"/>
      <c r="AZ100" s="80"/>
      <c r="BA100" s="80"/>
      <c r="BB100" s="80"/>
    </row>
    <row r="101" spans="4:54" x14ac:dyDescent="0.25">
      <c r="D101" s="89"/>
      <c r="E101" s="89"/>
      <c r="F101" s="89"/>
      <c r="G101" s="89"/>
      <c r="I101" s="80"/>
      <c r="AX101" s="80"/>
      <c r="AY101" s="80"/>
      <c r="AZ101" s="80"/>
      <c r="BA101" s="80"/>
      <c r="BB101" s="80"/>
    </row>
    <row r="102" spans="4:54" x14ac:dyDescent="0.25">
      <c r="D102" s="89"/>
      <c r="E102" s="89"/>
      <c r="F102" s="89"/>
      <c r="G102" s="89"/>
      <c r="I102" s="80"/>
      <c r="AX102" s="80"/>
      <c r="AY102" s="80"/>
      <c r="AZ102" s="80"/>
      <c r="BA102" s="80"/>
      <c r="BB102" s="80"/>
    </row>
    <row r="103" spans="4:54" x14ac:dyDescent="0.25">
      <c r="D103" s="89"/>
      <c r="E103" s="89"/>
      <c r="F103" s="89"/>
      <c r="G103" s="89"/>
      <c r="I103" s="80"/>
      <c r="AX103" s="80"/>
      <c r="AY103" s="80"/>
      <c r="AZ103" s="80"/>
      <c r="BA103" s="80"/>
      <c r="BB103" s="80"/>
    </row>
    <row r="104" spans="4:54" x14ac:dyDescent="0.25">
      <c r="D104" s="89"/>
      <c r="E104" s="89"/>
      <c r="F104" s="89"/>
      <c r="G104" s="89"/>
      <c r="I104" s="80"/>
      <c r="AX104" s="80"/>
      <c r="AY104" s="80"/>
      <c r="AZ104" s="80"/>
      <c r="BA104" s="80"/>
      <c r="BB104" s="80"/>
    </row>
    <row r="105" spans="4:54" x14ac:dyDescent="0.25">
      <c r="D105" s="89"/>
      <c r="E105" s="89"/>
      <c r="F105" s="89"/>
      <c r="G105" s="89"/>
      <c r="I105" s="80"/>
      <c r="AX105" s="80"/>
      <c r="AY105" s="80"/>
      <c r="AZ105" s="80"/>
      <c r="BA105" s="80"/>
      <c r="BB105" s="80"/>
    </row>
    <row r="106" spans="4:54" x14ac:dyDescent="0.25">
      <c r="D106" s="89"/>
      <c r="E106" s="89"/>
      <c r="F106" s="89"/>
      <c r="G106" s="89"/>
      <c r="I106" s="80"/>
      <c r="AX106" s="80"/>
      <c r="AY106" s="80"/>
      <c r="AZ106" s="80"/>
      <c r="BA106" s="80"/>
      <c r="BB106" s="80"/>
    </row>
    <row r="107" spans="4:54" x14ac:dyDescent="0.25">
      <c r="D107" s="89"/>
      <c r="E107" s="89"/>
      <c r="F107" s="89"/>
      <c r="G107" s="89"/>
      <c r="I107" s="80"/>
      <c r="AX107" s="80"/>
      <c r="AY107" s="80"/>
      <c r="AZ107" s="80"/>
      <c r="BA107" s="80"/>
      <c r="BB107" s="80"/>
    </row>
    <row r="108" spans="4:54" x14ac:dyDescent="0.25">
      <c r="D108" s="89"/>
      <c r="E108" s="89"/>
      <c r="F108" s="89"/>
      <c r="G108" s="89"/>
      <c r="I108" s="80"/>
      <c r="AX108" s="80"/>
      <c r="AY108" s="80"/>
      <c r="AZ108" s="80"/>
      <c r="BA108" s="80"/>
      <c r="BB108" s="80"/>
    </row>
    <row r="109" spans="4:54" x14ac:dyDescent="0.25">
      <c r="D109" s="89"/>
      <c r="E109" s="89"/>
      <c r="F109" s="89"/>
      <c r="G109" s="89"/>
      <c r="I109" s="80"/>
      <c r="AX109" s="80"/>
      <c r="AY109" s="80"/>
      <c r="AZ109" s="80"/>
      <c r="BA109" s="80"/>
      <c r="BB109" s="80"/>
    </row>
    <row r="110" spans="4:54" x14ac:dyDescent="0.25">
      <c r="D110" s="89"/>
      <c r="E110" s="89"/>
      <c r="F110" s="89"/>
      <c r="G110" s="89"/>
      <c r="I110" s="80"/>
      <c r="AX110" s="80"/>
      <c r="AY110" s="80"/>
      <c r="AZ110" s="80"/>
      <c r="BA110" s="80"/>
      <c r="BB110" s="80"/>
    </row>
    <row r="111" spans="4:54" x14ac:dyDescent="0.25">
      <c r="D111" s="89"/>
      <c r="E111" s="89"/>
      <c r="F111" s="89"/>
      <c r="G111" s="89"/>
      <c r="I111" s="80"/>
      <c r="AX111" s="80"/>
      <c r="AY111" s="80"/>
      <c r="AZ111" s="80"/>
      <c r="BA111" s="80"/>
      <c r="BB111" s="80"/>
    </row>
    <row r="112" spans="4:54" x14ac:dyDescent="0.25">
      <c r="D112" s="89"/>
      <c r="E112" s="89"/>
      <c r="F112" s="89"/>
      <c r="G112" s="89"/>
      <c r="I112" s="80"/>
      <c r="AX112" s="80"/>
      <c r="AY112" s="80"/>
      <c r="AZ112" s="80"/>
      <c r="BA112" s="80"/>
      <c r="BB112" s="80"/>
    </row>
    <row r="113" spans="4:54" x14ac:dyDescent="0.25">
      <c r="D113" s="89"/>
      <c r="E113" s="89"/>
      <c r="F113" s="89"/>
      <c r="G113" s="89"/>
      <c r="I113" s="80"/>
      <c r="AX113" s="80"/>
      <c r="AY113" s="80"/>
      <c r="AZ113" s="80"/>
      <c r="BA113" s="80"/>
      <c r="BB113" s="80"/>
    </row>
    <row r="114" spans="4:54" x14ac:dyDescent="0.25">
      <c r="D114" s="89"/>
      <c r="E114" s="89"/>
      <c r="F114" s="89"/>
      <c r="G114" s="89"/>
      <c r="I114" s="80"/>
      <c r="AX114" s="80"/>
      <c r="AY114" s="80"/>
      <c r="AZ114" s="80"/>
      <c r="BA114" s="80"/>
      <c r="BB114" s="80"/>
    </row>
    <row r="115" spans="4:54" x14ac:dyDescent="0.25">
      <c r="D115" s="89"/>
      <c r="E115" s="89"/>
      <c r="F115" s="89"/>
      <c r="G115" s="89"/>
      <c r="I115" s="80"/>
      <c r="AX115" s="80"/>
      <c r="AY115" s="80"/>
      <c r="AZ115" s="80"/>
      <c r="BA115" s="80"/>
      <c r="BB115" s="80"/>
    </row>
    <row r="116" spans="4:54" x14ac:dyDescent="0.25">
      <c r="D116" s="89"/>
      <c r="E116" s="89"/>
      <c r="F116" s="89"/>
      <c r="G116" s="89"/>
      <c r="I116" s="80"/>
      <c r="AX116" s="80"/>
      <c r="AY116" s="80"/>
      <c r="AZ116" s="80"/>
      <c r="BA116" s="80"/>
      <c r="BB116" s="80"/>
    </row>
    <row r="117" spans="4:54" x14ac:dyDescent="0.25">
      <c r="I117" s="80"/>
      <c r="AX117" s="80"/>
      <c r="AY117" s="80"/>
      <c r="AZ117" s="80"/>
      <c r="BA117" s="80"/>
      <c r="BB117" s="80"/>
    </row>
    <row r="118" spans="4:54" x14ac:dyDescent="0.25">
      <c r="I118" s="80"/>
      <c r="AX118" s="80"/>
      <c r="AY118" s="80"/>
      <c r="AZ118" s="80"/>
      <c r="BA118" s="80"/>
      <c r="BB118" s="80"/>
    </row>
    <row r="119" spans="4:54" x14ac:dyDescent="0.25">
      <c r="I119" s="80"/>
      <c r="AX119" s="80"/>
      <c r="AY119" s="80"/>
      <c r="AZ119" s="80"/>
      <c r="BA119" s="80"/>
      <c r="BB119" s="80"/>
    </row>
    <row r="120" spans="4:54" x14ac:dyDescent="0.25">
      <c r="I120" s="80"/>
      <c r="AX120" s="80"/>
      <c r="AY120" s="80"/>
      <c r="AZ120" s="80"/>
      <c r="BA120" s="80"/>
      <c r="BB120" s="80"/>
    </row>
    <row r="121" spans="4:54" x14ac:dyDescent="0.25">
      <c r="I121" s="80"/>
      <c r="AX121" s="80"/>
      <c r="AY121" s="80"/>
      <c r="AZ121" s="80"/>
      <c r="BA121" s="80"/>
      <c r="BB121" s="80"/>
    </row>
    <row r="122" spans="4:54" x14ac:dyDescent="0.25">
      <c r="I122" s="80"/>
      <c r="AX122" s="80"/>
      <c r="AY122" s="80"/>
      <c r="AZ122" s="80"/>
      <c r="BA122" s="80"/>
      <c r="BB122" s="80"/>
    </row>
    <row r="123" spans="4:54" x14ac:dyDescent="0.25">
      <c r="I123" s="80"/>
      <c r="AX123" s="80"/>
      <c r="AY123" s="80"/>
      <c r="AZ123" s="80"/>
      <c r="BA123" s="80"/>
      <c r="BB123" s="80"/>
    </row>
    <row r="124" spans="4:54" x14ac:dyDescent="0.25">
      <c r="I124" s="80"/>
      <c r="AX124" s="80"/>
      <c r="AY124" s="80"/>
      <c r="AZ124" s="80"/>
      <c r="BA124" s="80"/>
      <c r="BB124" s="80"/>
    </row>
    <row r="125" spans="4:54" x14ac:dyDescent="0.25">
      <c r="I125" s="80"/>
      <c r="AX125" s="80"/>
      <c r="AY125" s="80"/>
      <c r="AZ125" s="80"/>
      <c r="BA125" s="80"/>
      <c r="BB125" s="80"/>
    </row>
    <row r="126" spans="4:54" x14ac:dyDescent="0.25">
      <c r="I126" s="80"/>
      <c r="AX126" s="80"/>
      <c r="AY126" s="80"/>
      <c r="AZ126" s="80"/>
      <c r="BA126" s="80"/>
      <c r="BB126" s="80"/>
    </row>
    <row r="127" spans="4:54" x14ac:dyDescent="0.25">
      <c r="I127" s="80"/>
      <c r="AX127" s="80"/>
      <c r="AY127" s="80"/>
      <c r="AZ127" s="80"/>
      <c r="BA127" s="80"/>
      <c r="BB127" s="80"/>
    </row>
    <row r="128" spans="4:54" x14ac:dyDescent="0.25">
      <c r="I128" s="80"/>
      <c r="AX128" s="80"/>
      <c r="AY128" s="80"/>
      <c r="AZ128" s="80"/>
      <c r="BA128" s="80"/>
      <c r="BB128" s="80"/>
    </row>
    <row r="129" spans="9:54" x14ac:dyDescent="0.25">
      <c r="I129" s="80"/>
      <c r="AX129" s="80"/>
      <c r="AY129" s="80"/>
      <c r="AZ129" s="80"/>
      <c r="BA129" s="80"/>
      <c r="BB129" s="80"/>
    </row>
    <row r="130" spans="9:54" x14ac:dyDescent="0.25">
      <c r="I130" s="80"/>
      <c r="AX130" s="80"/>
      <c r="AY130" s="80"/>
      <c r="AZ130" s="80"/>
      <c r="BA130" s="80"/>
      <c r="BB130" s="80"/>
    </row>
    <row r="131" spans="9:54" x14ac:dyDescent="0.25">
      <c r="I131" s="80"/>
      <c r="AX131" s="80"/>
      <c r="AY131" s="80"/>
      <c r="AZ131" s="80"/>
      <c r="BA131" s="80"/>
      <c r="BB131" s="80"/>
    </row>
    <row r="132" spans="9:54" x14ac:dyDescent="0.25">
      <c r="I132" s="80"/>
      <c r="AX132" s="80"/>
      <c r="AY132" s="80"/>
      <c r="AZ132" s="80"/>
      <c r="BA132" s="80"/>
      <c r="BB132" s="80"/>
    </row>
    <row r="133" spans="9:54" x14ac:dyDescent="0.25">
      <c r="I133" s="80"/>
      <c r="AX133" s="80"/>
      <c r="AY133" s="80"/>
      <c r="AZ133" s="80"/>
      <c r="BA133" s="80"/>
      <c r="BB133" s="80"/>
    </row>
    <row r="134" spans="9:54" x14ac:dyDescent="0.25">
      <c r="I134" s="80"/>
      <c r="AX134" s="80"/>
      <c r="AY134" s="80"/>
      <c r="AZ134" s="80"/>
      <c r="BA134" s="80"/>
      <c r="BB134" s="80"/>
    </row>
    <row r="135" spans="9:54" x14ac:dyDescent="0.25">
      <c r="I135" s="80"/>
      <c r="AX135" s="80"/>
      <c r="AY135" s="80"/>
      <c r="AZ135" s="80"/>
      <c r="BA135" s="80"/>
      <c r="BB135" s="80"/>
    </row>
    <row r="136" spans="9:54" x14ac:dyDescent="0.25">
      <c r="I136" s="80"/>
      <c r="AX136" s="80"/>
      <c r="AY136" s="80"/>
      <c r="AZ136" s="80"/>
      <c r="BA136" s="80"/>
      <c r="BB136" s="80"/>
    </row>
    <row r="137" spans="9:54" x14ac:dyDescent="0.25">
      <c r="I137" s="80"/>
      <c r="AX137" s="80"/>
      <c r="AY137" s="80"/>
      <c r="AZ137" s="80"/>
      <c r="BA137" s="80"/>
      <c r="BB137" s="80"/>
    </row>
    <row r="138" spans="9:54" x14ac:dyDescent="0.25">
      <c r="I138" s="80"/>
      <c r="AX138" s="80"/>
      <c r="AY138" s="80"/>
      <c r="AZ138" s="80"/>
      <c r="BA138" s="80"/>
      <c r="BB138" s="80"/>
    </row>
    <row r="139" spans="9:54" x14ac:dyDescent="0.25">
      <c r="I139" s="80"/>
      <c r="AX139" s="80"/>
      <c r="AY139" s="80"/>
      <c r="AZ139" s="80"/>
      <c r="BA139" s="80"/>
      <c r="BB139" s="80"/>
    </row>
    <row r="140" spans="9:54" x14ac:dyDescent="0.25">
      <c r="I140" s="80"/>
      <c r="AX140" s="80"/>
      <c r="AY140" s="80"/>
      <c r="AZ140" s="80"/>
      <c r="BA140" s="80"/>
      <c r="BB140" s="80"/>
    </row>
    <row r="141" spans="9:54" x14ac:dyDescent="0.25">
      <c r="I141" s="80"/>
      <c r="AX141" s="80"/>
      <c r="AY141" s="80"/>
      <c r="AZ141" s="80"/>
      <c r="BA141" s="80"/>
      <c r="BB141" s="80"/>
    </row>
    <row r="142" spans="9:54" x14ac:dyDescent="0.25">
      <c r="I142" s="80"/>
      <c r="AX142" s="80"/>
      <c r="AY142" s="80"/>
      <c r="AZ142" s="80"/>
      <c r="BA142" s="80"/>
      <c r="BB142" s="80"/>
    </row>
    <row r="143" spans="9:54" x14ac:dyDescent="0.25">
      <c r="I143" s="80"/>
      <c r="AX143" s="80"/>
      <c r="AY143" s="80"/>
      <c r="AZ143" s="80"/>
      <c r="BA143" s="80"/>
      <c r="BB143" s="80"/>
    </row>
    <row r="144" spans="9:54" x14ac:dyDescent="0.25">
      <c r="I144" s="80"/>
      <c r="AX144" s="80"/>
      <c r="AY144" s="80"/>
      <c r="AZ144" s="80"/>
      <c r="BA144" s="80"/>
      <c r="BB144" s="80"/>
    </row>
    <row r="145" spans="9:54" x14ac:dyDescent="0.25">
      <c r="I145" s="80"/>
      <c r="AX145" s="80"/>
      <c r="AY145" s="80"/>
      <c r="AZ145" s="80"/>
      <c r="BA145" s="80"/>
      <c r="BB145" s="80"/>
    </row>
    <row r="146" spans="9:54" x14ac:dyDescent="0.25">
      <c r="I146" s="80"/>
      <c r="AX146" s="80"/>
      <c r="AY146" s="80"/>
      <c r="AZ146" s="80"/>
      <c r="BA146" s="80"/>
      <c r="BB146" s="80"/>
    </row>
    <row r="147" spans="9:54" x14ac:dyDescent="0.25">
      <c r="I147" s="80"/>
      <c r="AX147" s="80"/>
      <c r="AY147" s="80"/>
      <c r="AZ147" s="80"/>
      <c r="BA147" s="80"/>
      <c r="BB147" s="80"/>
    </row>
    <row r="148" spans="9:54" x14ac:dyDescent="0.25">
      <c r="I148" s="80"/>
      <c r="AX148" s="80"/>
      <c r="AY148" s="80"/>
      <c r="AZ148" s="80"/>
      <c r="BA148" s="80"/>
      <c r="BB148" s="80"/>
    </row>
    <row r="149" spans="9:54" x14ac:dyDescent="0.25">
      <c r="I149" s="80"/>
      <c r="AX149" s="80"/>
      <c r="AY149" s="80"/>
      <c r="AZ149" s="80"/>
      <c r="BA149" s="80"/>
      <c r="BB149" s="80"/>
    </row>
    <row r="150" spans="9:54" x14ac:dyDescent="0.25">
      <c r="I150" s="80"/>
      <c r="AX150" s="80"/>
      <c r="AY150" s="80"/>
      <c r="AZ150" s="80"/>
      <c r="BA150" s="80"/>
      <c r="BB150" s="80"/>
    </row>
    <row r="151" spans="9:54" x14ac:dyDescent="0.25">
      <c r="I151" s="80"/>
      <c r="AX151" s="80"/>
      <c r="AY151" s="80"/>
      <c r="AZ151" s="80"/>
      <c r="BA151" s="80"/>
      <c r="BB151" s="80"/>
    </row>
    <row r="152" spans="9:54" x14ac:dyDescent="0.25">
      <c r="I152" s="80"/>
      <c r="AX152" s="80"/>
      <c r="AY152" s="80"/>
      <c r="AZ152" s="80"/>
      <c r="BA152" s="80"/>
      <c r="BB152" s="80"/>
    </row>
    <row r="153" spans="9:54" x14ac:dyDescent="0.25">
      <c r="I153" s="80"/>
      <c r="AX153" s="80"/>
      <c r="AY153" s="80"/>
      <c r="AZ153" s="80"/>
      <c r="BA153" s="80"/>
      <c r="BB153" s="80"/>
    </row>
    <row r="154" spans="9:54" x14ac:dyDescent="0.25">
      <c r="I154" s="80"/>
      <c r="AX154" s="80"/>
      <c r="AY154" s="80"/>
      <c r="AZ154" s="80"/>
      <c r="BA154" s="80"/>
      <c r="BB154" s="80"/>
    </row>
    <row r="155" spans="9:54" x14ac:dyDescent="0.25">
      <c r="I155" s="80"/>
      <c r="AX155" s="80"/>
      <c r="AY155" s="80"/>
      <c r="AZ155" s="80"/>
      <c r="BA155" s="80"/>
      <c r="BB155" s="80"/>
    </row>
    <row r="156" spans="9:54" x14ac:dyDescent="0.25">
      <c r="I156" s="80"/>
      <c r="AX156" s="80"/>
      <c r="AY156" s="80"/>
      <c r="AZ156" s="80"/>
      <c r="BA156" s="80"/>
      <c r="BB156" s="80"/>
    </row>
    <row r="157" spans="9:54" x14ac:dyDescent="0.25">
      <c r="I157" s="80"/>
      <c r="AX157" s="80"/>
      <c r="AY157" s="80"/>
      <c r="AZ157" s="80"/>
      <c r="BA157" s="80"/>
      <c r="BB157" s="80"/>
    </row>
    <row r="158" spans="9:54" x14ac:dyDescent="0.25">
      <c r="I158" s="80"/>
      <c r="AX158" s="80"/>
      <c r="AY158" s="80"/>
      <c r="AZ158" s="80"/>
      <c r="BA158" s="80"/>
      <c r="BB158" s="80"/>
    </row>
    <row r="159" spans="9:54" x14ac:dyDescent="0.25">
      <c r="I159" s="80"/>
      <c r="AX159" s="80"/>
      <c r="AY159" s="80"/>
      <c r="AZ159" s="80"/>
      <c r="BA159" s="80"/>
      <c r="BB159" s="80"/>
    </row>
    <row r="160" spans="9:54" x14ac:dyDescent="0.25">
      <c r="I160" s="80"/>
      <c r="AX160" s="80"/>
      <c r="AY160" s="80"/>
      <c r="AZ160" s="80"/>
      <c r="BA160" s="80"/>
      <c r="BB160" s="80"/>
    </row>
    <row r="161" spans="9:54" x14ac:dyDescent="0.25">
      <c r="I161" s="80"/>
      <c r="AX161" s="80"/>
      <c r="AY161" s="80"/>
      <c r="AZ161" s="80"/>
      <c r="BA161" s="80"/>
      <c r="BB161" s="80"/>
    </row>
    <row r="162" spans="9:54" x14ac:dyDescent="0.25">
      <c r="I162" s="80"/>
      <c r="AX162" s="80"/>
      <c r="AY162" s="80"/>
      <c r="AZ162" s="80"/>
      <c r="BA162" s="80"/>
      <c r="BB162" s="80"/>
    </row>
    <row r="163" spans="9:54" x14ac:dyDescent="0.25">
      <c r="I163" s="80"/>
      <c r="AX163" s="80"/>
      <c r="AY163" s="80"/>
      <c r="AZ163" s="80"/>
      <c r="BA163" s="80"/>
      <c r="BB163" s="80"/>
    </row>
    <row r="164" spans="9:54" x14ac:dyDescent="0.25">
      <c r="I164" s="80"/>
      <c r="AX164" s="80"/>
      <c r="AY164" s="80"/>
      <c r="AZ164" s="80"/>
      <c r="BA164" s="80"/>
      <c r="BB164" s="80"/>
    </row>
    <row r="165" spans="9:54" x14ac:dyDescent="0.25">
      <c r="I165" s="80"/>
      <c r="AX165" s="80"/>
      <c r="AY165" s="80"/>
      <c r="AZ165" s="80"/>
      <c r="BA165" s="80"/>
      <c r="BB165" s="80"/>
    </row>
    <row r="166" spans="9:54" x14ac:dyDescent="0.25">
      <c r="I166" s="80"/>
      <c r="AX166" s="80"/>
      <c r="AY166" s="80"/>
      <c r="AZ166" s="80"/>
      <c r="BA166" s="80"/>
      <c r="BB166" s="80"/>
    </row>
    <row r="167" spans="9:54" x14ac:dyDescent="0.25">
      <c r="I167" s="80"/>
      <c r="AX167" s="80"/>
      <c r="AY167" s="80"/>
      <c r="AZ167" s="80"/>
      <c r="BA167" s="80"/>
      <c r="BB167" s="80"/>
    </row>
    <row r="168" spans="9:54" x14ac:dyDescent="0.25">
      <c r="I168" s="80"/>
      <c r="AX168" s="80"/>
      <c r="AY168" s="80"/>
      <c r="AZ168" s="80"/>
      <c r="BA168" s="80"/>
      <c r="BB168" s="80"/>
    </row>
    <row r="169" spans="9:54" x14ac:dyDescent="0.25">
      <c r="I169" s="80"/>
      <c r="AX169" s="80"/>
      <c r="AY169" s="80"/>
      <c r="AZ169" s="80"/>
      <c r="BA169" s="80"/>
      <c r="BB169" s="80"/>
    </row>
    <row r="170" spans="9:54" x14ac:dyDescent="0.25">
      <c r="I170" s="80"/>
      <c r="AX170" s="80"/>
      <c r="AY170" s="80"/>
      <c r="AZ170" s="80"/>
      <c r="BA170" s="80"/>
      <c r="BB170" s="80"/>
    </row>
    <row r="171" spans="9:54" x14ac:dyDescent="0.25">
      <c r="I171" s="80"/>
      <c r="AX171" s="80"/>
      <c r="AY171" s="80"/>
      <c r="AZ171" s="80"/>
      <c r="BA171" s="80"/>
      <c r="BB171" s="80"/>
    </row>
    <row r="172" spans="9:54" x14ac:dyDescent="0.25">
      <c r="I172" s="80"/>
      <c r="AX172" s="80"/>
      <c r="AY172" s="80"/>
      <c r="AZ172" s="80"/>
      <c r="BA172" s="80"/>
      <c r="BB172" s="80"/>
    </row>
    <row r="173" spans="9:54" x14ac:dyDescent="0.25">
      <c r="I173" s="80"/>
      <c r="AX173" s="80"/>
      <c r="AY173" s="80"/>
      <c r="AZ173" s="80"/>
      <c r="BA173" s="80"/>
      <c r="BB173" s="80"/>
    </row>
    <row r="174" spans="9:54" x14ac:dyDescent="0.25">
      <c r="I174" s="80"/>
      <c r="AX174" s="80"/>
      <c r="AY174" s="80"/>
      <c r="AZ174" s="80"/>
      <c r="BA174" s="80"/>
      <c r="BB174" s="80"/>
    </row>
    <row r="175" spans="9:54" x14ac:dyDescent="0.25">
      <c r="I175" s="80"/>
      <c r="AX175" s="80"/>
      <c r="AY175" s="80"/>
      <c r="AZ175" s="80"/>
      <c r="BA175" s="80"/>
      <c r="BB175" s="80"/>
    </row>
    <row r="176" spans="9:54" x14ac:dyDescent="0.25">
      <c r="I176" s="80"/>
      <c r="AX176" s="80"/>
      <c r="AY176" s="80"/>
      <c r="AZ176" s="80"/>
      <c r="BA176" s="80"/>
      <c r="BB176" s="80"/>
    </row>
    <row r="177" spans="9:54" x14ac:dyDescent="0.25">
      <c r="I177" s="80"/>
      <c r="AX177" s="80"/>
      <c r="AY177" s="80"/>
      <c r="AZ177" s="80"/>
      <c r="BA177" s="80"/>
      <c r="BB177" s="80"/>
    </row>
    <row r="178" spans="9:54" x14ac:dyDescent="0.25">
      <c r="I178" s="80"/>
      <c r="AX178" s="80"/>
      <c r="AY178" s="80"/>
      <c r="AZ178" s="80"/>
      <c r="BA178" s="80"/>
      <c r="BB178" s="80"/>
    </row>
    <row r="179" spans="9:54" x14ac:dyDescent="0.25">
      <c r="I179" s="80"/>
      <c r="AX179" s="80"/>
      <c r="AY179" s="80"/>
      <c r="AZ179" s="80"/>
      <c r="BA179" s="80"/>
      <c r="BB179" s="80"/>
    </row>
    <row r="180" spans="9:54" x14ac:dyDescent="0.25">
      <c r="I180" s="80"/>
      <c r="AX180" s="80"/>
      <c r="AY180" s="80"/>
      <c r="AZ180" s="80"/>
      <c r="BA180" s="80"/>
      <c r="BB180" s="80"/>
    </row>
    <row r="181" spans="9:54" x14ac:dyDescent="0.25">
      <c r="I181" s="80"/>
      <c r="AX181" s="80"/>
      <c r="AY181" s="80"/>
      <c r="AZ181" s="80"/>
      <c r="BA181" s="80"/>
      <c r="BB181" s="80"/>
    </row>
    <row r="182" spans="9:54" x14ac:dyDescent="0.25">
      <c r="I182" s="80"/>
      <c r="AX182" s="80"/>
      <c r="AY182" s="80"/>
      <c r="AZ182" s="80"/>
      <c r="BA182" s="80"/>
      <c r="BB182" s="80"/>
    </row>
    <row r="183" spans="9:54" x14ac:dyDescent="0.25">
      <c r="I183" s="80"/>
      <c r="AX183" s="80"/>
      <c r="AY183" s="80"/>
      <c r="AZ183" s="80"/>
      <c r="BA183" s="80"/>
      <c r="BB183" s="80"/>
    </row>
    <row r="184" spans="9:54" x14ac:dyDescent="0.25">
      <c r="I184" s="80"/>
      <c r="AX184" s="80"/>
      <c r="AY184" s="80"/>
      <c r="AZ184" s="80"/>
      <c r="BA184" s="80"/>
      <c r="BB184" s="80"/>
    </row>
    <row r="185" spans="9:54" x14ac:dyDescent="0.25">
      <c r="I185" s="80"/>
      <c r="AX185" s="80"/>
      <c r="AY185" s="80"/>
      <c r="AZ185" s="80"/>
      <c r="BA185" s="80"/>
      <c r="BB185" s="80"/>
    </row>
    <row r="186" spans="9:54" x14ac:dyDescent="0.25">
      <c r="I186" s="80"/>
      <c r="AX186" s="80"/>
      <c r="AY186" s="80"/>
      <c r="AZ186" s="80"/>
      <c r="BA186" s="80"/>
      <c r="BB186" s="80"/>
    </row>
    <row r="187" spans="9:54" x14ac:dyDescent="0.25">
      <c r="I187" s="80"/>
      <c r="AX187" s="80"/>
      <c r="AY187" s="80"/>
      <c r="AZ187" s="80"/>
      <c r="BA187" s="80"/>
      <c r="BB187" s="80"/>
    </row>
    <row r="188" spans="9:54" x14ac:dyDescent="0.25">
      <c r="I188" s="80"/>
      <c r="AX188" s="80"/>
      <c r="AY188" s="80"/>
      <c r="AZ188" s="80"/>
      <c r="BA188" s="80"/>
      <c r="BB188" s="80"/>
    </row>
    <row r="189" spans="9:54" x14ac:dyDescent="0.25">
      <c r="I189" s="80"/>
      <c r="AX189" s="80"/>
      <c r="AY189" s="80"/>
      <c r="AZ189" s="80"/>
      <c r="BA189" s="80"/>
      <c r="BB189" s="80"/>
    </row>
    <row r="190" spans="9:54" x14ac:dyDescent="0.25">
      <c r="I190" s="80"/>
      <c r="AX190" s="80"/>
      <c r="AY190" s="80"/>
      <c r="AZ190" s="80"/>
      <c r="BA190" s="80"/>
      <c r="BB190" s="80"/>
    </row>
    <row r="191" spans="9:54" x14ac:dyDescent="0.25">
      <c r="I191" s="80"/>
      <c r="AX191" s="80"/>
      <c r="AY191" s="80"/>
      <c r="AZ191" s="80"/>
      <c r="BA191" s="80"/>
      <c r="BB191" s="80"/>
    </row>
    <row r="192" spans="9:54" x14ac:dyDescent="0.25">
      <c r="I192" s="80"/>
      <c r="AX192" s="80"/>
      <c r="AY192" s="80"/>
      <c r="AZ192" s="80"/>
      <c r="BA192" s="80"/>
      <c r="BB192" s="80"/>
    </row>
    <row r="193" spans="9:54" x14ac:dyDescent="0.25">
      <c r="I193" s="80"/>
      <c r="AX193" s="80"/>
      <c r="AY193" s="80"/>
      <c r="AZ193" s="80"/>
      <c r="BA193" s="80"/>
      <c r="BB193" s="80"/>
    </row>
    <row r="194" spans="9:54" x14ac:dyDescent="0.25">
      <c r="I194" s="80"/>
      <c r="AX194" s="80"/>
      <c r="AY194" s="80"/>
      <c r="AZ194" s="80"/>
      <c r="BA194" s="80"/>
      <c r="BB194" s="80"/>
    </row>
    <row r="195" spans="9:54" x14ac:dyDescent="0.25">
      <c r="I195" s="80"/>
      <c r="AX195" s="80"/>
      <c r="AY195" s="80"/>
      <c r="AZ195" s="80"/>
      <c r="BA195" s="80"/>
      <c r="BB195" s="80"/>
    </row>
    <row r="196" spans="9:54" x14ac:dyDescent="0.25">
      <c r="I196" s="80"/>
      <c r="AX196" s="80"/>
      <c r="AY196" s="80"/>
      <c r="AZ196" s="80"/>
      <c r="BA196" s="80"/>
      <c r="BB196" s="80"/>
    </row>
    <row r="197" spans="9:54" x14ac:dyDescent="0.25">
      <c r="I197" s="80"/>
      <c r="AX197" s="80"/>
      <c r="AY197" s="80"/>
      <c r="AZ197" s="80"/>
      <c r="BA197" s="80"/>
      <c r="BB197" s="80"/>
    </row>
    <row r="198" spans="9:54" x14ac:dyDescent="0.25">
      <c r="I198" s="80"/>
      <c r="AX198" s="80"/>
      <c r="AY198" s="80"/>
      <c r="AZ198" s="80"/>
      <c r="BA198" s="80"/>
      <c r="BB198" s="80"/>
    </row>
    <row r="199" spans="9:54" x14ac:dyDescent="0.25">
      <c r="I199" s="80"/>
      <c r="AX199" s="80"/>
      <c r="AY199" s="80"/>
      <c r="AZ199" s="80"/>
      <c r="BA199" s="80"/>
      <c r="BB199" s="80"/>
    </row>
    <row r="200" spans="9:54" x14ac:dyDescent="0.25">
      <c r="I200" s="80"/>
      <c r="AX200" s="80"/>
      <c r="AY200" s="80"/>
      <c r="AZ200" s="80"/>
      <c r="BA200" s="80"/>
      <c r="BB200" s="80"/>
    </row>
    <row r="201" spans="9:54" x14ac:dyDescent="0.25">
      <c r="I201" s="80"/>
      <c r="AX201" s="80"/>
      <c r="AY201" s="80"/>
      <c r="AZ201" s="80"/>
      <c r="BA201" s="80"/>
      <c r="BB201" s="80"/>
    </row>
    <row r="202" spans="9:54" x14ac:dyDescent="0.25">
      <c r="I202" s="80"/>
      <c r="AX202" s="80"/>
      <c r="AY202" s="80"/>
      <c r="AZ202" s="80"/>
      <c r="BA202" s="80"/>
      <c r="BB202" s="80"/>
    </row>
    <row r="203" spans="9:54" x14ac:dyDescent="0.25">
      <c r="I203" s="80"/>
      <c r="AX203" s="80"/>
      <c r="AY203" s="80"/>
      <c r="AZ203" s="80"/>
      <c r="BA203" s="80"/>
      <c r="BB203" s="80"/>
    </row>
    <row r="204" spans="9:54" x14ac:dyDescent="0.25">
      <c r="I204" s="80"/>
      <c r="AX204" s="80"/>
      <c r="AY204" s="80"/>
      <c r="AZ204" s="80"/>
      <c r="BA204" s="80"/>
      <c r="BB204" s="80"/>
    </row>
    <row r="205" spans="9:54" x14ac:dyDescent="0.25">
      <c r="I205" s="80"/>
      <c r="AX205" s="80"/>
      <c r="AY205" s="80"/>
      <c r="AZ205" s="80"/>
      <c r="BA205" s="80"/>
      <c r="BB205" s="80"/>
    </row>
    <row r="206" spans="9:54" x14ac:dyDescent="0.25">
      <c r="I206" s="80"/>
      <c r="AX206" s="80"/>
      <c r="AY206" s="80"/>
      <c r="AZ206" s="80"/>
      <c r="BA206" s="80"/>
      <c r="BB206" s="80"/>
    </row>
    <row r="207" spans="9:54" x14ac:dyDescent="0.25">
      <c r="I207" s="80"/>
      <c r="AX207" s="80"/>
      <c r="AY207" s="80"/>
      <c r="AZ207" s="80"/>
      <c r="BA207" s="80"/>
      <c r="BB207" s="80"/>
    </row>
    <row r="208" spans="9:54" x14ac:dyDescent="0.25">
      <c r="I208" s="80"/>
      <c r="AX208" s="80"/>
      <c r="AY208" s="80"/>
      <c r="AZ208" s="80"/>
      <c r="BA208" s="80"/>
      <c r="BB208" s="80"/>
    </row>
    <row r="209" spans="9:54" x14ac:dyDescent="0.25">
      <c r="I209" s="80"/>
      <c r="AX209" s="80"/>
      <c r="AY209" s="80"/>
      <c r="AZ209" s="80"/>
      <c r="BA209" s="80"/>
      <c r="BB209" s="80"/>
    </row>
    <row r="210" spans="9:54" x14ac:dyDescent="0.25">
      <c r="I210" s="80"/>
      <c r="AX210" s="80"/>
      <c r="AY210" s="80"/>
      <c r="AZ210" s="80"/>
      <c r="BA210" s="80"/>
      <c r="BB210" s="80"/>
    </row>
    <row r="211" spans="9:54" x14ac:dyDescent="0.25">
      <c r="I211" s="80"/>
      <c r="AX211" s="80"/>
      <c r="AY211" s="80"/>
      <c r="AZ211" s="80"/>
      <c r="BA211" s="80"/>
      <c r="BB211" s="80"/>
    </row>
    <row r="212" spans="9:54" x14ac:dyDescent="0.25">
      <c r="I212" s="80"/>
      <c r="AX212" s="80"/>
      <c r="AY212" s="80"/>
      <c r="AZ212" s="80"/>
      <c r="BA212" s="80"/>
      <c r="BB212" s="80"/>
    </row>
    <row r="213" spans="9:54" x14ac:dyDescent="0.25">
      <c r="I213" s="80"/>
      <c r="AX213" s="80"/>
      <c r="AY213" s="80"/>
      <c r="AZ213" s="80"/>
      <c r="BA213" s="80"/>
      <c r="BB213" s="80"/>
    </row>
    <row r="214" spans="9:54" x14ac:dyDescent="0.25">
      <c r="I214" s="80"/>
      <c r="AX214" s="80"/>
      <c r="AY214" s="80"/>
      <c r="AZ214" s="80"/>
      <c r="BA214" s="80"/>
      <c r="BB214" s="80"/>
    </row>
    <row r="215" spans="9:54" x14ac:dyDescent="0.25">
      <c r="I215" s="80"/>
      <c r="AX215" s="80"/>
      <c r="AY215" s="80"/>
      <c r="AZ215" s="80"/>
      <c r="BA215" s="80"/>
      <c r="BB215" s="80"/>
    </row>
    <row r="216" spans="9:54" x14ac:dyDescent="0.25">
      <c r="I216" s="80"/>
      <c r="AX216" s="80"/>
      <c r="AY216" s="80"/>
      <c r="AZ216" s="80"/>
      <c r="BA216" s="80"/>
      <c r="BB216" s="80"/>
    </row>
    <row r="217" spans="9:54" x14ac:dyDescent="0.25">
      <c r="I217" s="80"/>
      <c r="AX217" s="80"/>
      <c r="AY217" s="80"/>
      <c r="AZ217" s="80"/>
      <c r="BA217" s="80"/>
      <c r="BB217" s="80"/>
    </row>
    <row r="218" spans="9:54" x14ac:dyDescent="0.25">
      <c r="I218" s="80"/>
      <c r="AX218" s="80"/>
      <c r="AY218" s="80"/>
      <c r="AZ218" s="80"/>
      <c r="BA218" s="80"/>
      <c r="BB218" s="80"/>
    </row>
    <row r="219" spans="9:54" x14ac:dyDescent="0.25">
      <c r="I219" s="80"/>
      <c r="AX219" s="80"/>
      <c r="AY219" s="80"/>
      <c r="AZ219" s="80"/>
      <c r="BA219" s="80"/>
      <c r="BB219" s="80"/>
    </row>
    <row r="220" spans="9:54" x14ac:dyDescent="0.25">
      <c r="I220" s="80"/>
      <c r="AX220" s="80"/>
      <c r="AY220" s="80"/>
      <c r="AZ220" s="80"/>
      <c r="BA220" s="80"/>
      <c r="BB220" s="80"/>
    </row>
    <row r="221" spans="9:54" x14ac:dyDescent="0.25">
      <c r="I221" s="80"/>
      <c r="AX221" s="80"/>
      <c r="AY221" s="80"/>
      <c r="AZ221" s="80"/>
      <c r="BA221" s="80"/>
      <c r="BB221" s="80"/>
    </row>
    <row r="222" spans="9:54" x14ac:dyDescent="0.25">
      <c r="I222" s="80"/>
      <c r="AX222" s="80"/>
      <c r="AY222" s="80"/>
      <c r="AZ222" s="80"/>
      <c r="BA222" s="80"/>
      <c r="BB222" s="80"/>
    </row>
    <row r="223" spans="9:54" x14ac:dyDescent="0.25">
      <c r="I223" s="80"/>
      <c r="AX223" s="80"/>
      <c r="AY223" s="80"/>
      <c r="AZ223" s="80"/>
      <c r="BA223" s="80"/>
      <c r="BB223" s="80"/>
    </row>
    <row r="224" spans="9:54" x14ac:dyDescent="0.25">
      <c r="I224" s="80"/>
      <c r="AX224" s="80"/>
      <c r="AY224" s="80"/>
      <c r="AZ224" s="80"/>
      <c r="BA224" s="80"/>
      <c r="BB224" s="80"/>
    </row>
    <row r="225" spans="9:54" x14ac:dyDescent="0.25">
      <c r="I225" s="80"/>
      <c r="AX225" s="80"/>
      <c r="AY225" s="80"/>
      <c r="AZ225" s="80"/>
      <c r="BA225" s="80"/>
      <c r="BB225" s="80"/>
    </row>
    <row r="226" spans="9:54" x14ac:dyDescent="0.25">
      <c r="I226" s="80"/>
      <c r="AX226" s="80"/>
      <c r="AY226" s="80"/>
      <c r="AZ226" s="80"/>
      <c r="BA226" s="80"/>
      <c r="BB226" s="80"/>
    </row>
    <row r="227" spans="9:54" x14ac:dyDescent="0.25">
      <c r="I227" s="80"/>
      <c r="AX227" s="80"/>
      <c r="AY227" s="80"/>
      <c r="AZ227" s="80"/>
      <c r="BA227" s="80"/>
      <c r="BB227" s="80"/>
    </row>
    <row r="228" spans="9:54" x14ac:dyDescent="0.25">
      <c r="I228" s="80"/>
      <c r="AX228" s="80"/>
      <c r="AY228" s="80"/>
      <c r="AZ228" s="80"/>
      <c r="BA228" s="80"/>
      <c r="BB228" s="80"/>
    </row>
    <row r="229" spans="9:54" x14ac:dyDescent="0.25">
      <c r="I229" s="80"/>
      <c r="AX229" s="80"/>
      <c r="AY229" s="80"/>
      <c r="AZ229" s="80"/>
      <c r="BA229" s="80"/>
      <c r="BB229" s="80"/>
    </row>
    <row r="230" spans="9:54" x14ac:dyDescent="0.25">
      <c r="I230" s="80"/>
      <c r="AX230" s="80"/>
      <c r="AY230" s="80"/>
      <c r="AZ230" s="80"/>
      <c r="BA230" s="80"/>
      <c r="BB230" s="80"/>
    </row>
    <row r="231" spans="9:54" x14ac:dyDescent="0.25">
      <c r="I231" s="80"/>
      <c r="AX231" s="80"/>
      <c r="AY231" s="80"/>
      <c r="AZ231" s="80"/>
      <c r="BA231" s="80"/>
      <c r="BB231" s="80"/>
    </row>
    <row r="232" spans="9:54" x14ac:dyDescent="0.25">
      <c r="I232" s="80"/>
      <c r="AX232" s="80"/>
      <c r="AY232" s="80"/>
      <c r="AZ232" s="80"/>
      <c r="BA232" s="80"/>
      <c r="BB232" s="80"/>
    </row>
    <row r="233" spans="9:54" x14ac:dyDescent="0.25">
      <c r="I233" s="80"/>
      <c r="AX233" s="80"/>
      <c r="AY233" s="80"/>
      <c r="AZ233" s="80"/>
      <c r="BA233" s="80"/>
      <c r="BB233" s="80"/>
    </row>
    <row r="234" spans="9:54" x14ac:dyDescent="0.25">
      <c r="I234" s="80"/>
      <c r="AX234" s="80"/>
      <c r="AY234" s="80"/>
      <c r="AZ234" s="80"/>
      <c r="BA234" s="80"/>
      <c r="BB234" s="80"/>
    </row>
    <row r="235" spans="9:54" x14ac:dyDescent="0.25">
      <c r="I235" s="80"/>
      <c r="AX235" s="80"/>
      <c r="AY235" s="80"/>
      <c r="AZ235" s="80"/>
      <c r="BA235" s="80"/>
      <c r="BB235" s="80"/>
    </row>
    <row r="236" spans="9:54" x14ac:dyDescent="0.25">
      <c r="I236" s="80"/>
      <c r="AX236" s="80"/>
      <c r="AY236" s="80"/>
      <c r="AZ236" s="80"/>
      <c r="BA236" s="80"/>
      <c r="BB236" s="80"/>
    </row>
    <row r="237" spans="9:54" x14ac:dyDescent="0.25">
      <c r="I237" s="80"/>
      <c r="AX237" s="80"/>
      <c r="AY237" s="80"/>
      <c r="AZ237" s="80"/>
      <c r="BA237" s="80"/>
      <c r="BB237" s="80"/>
    </row>
    <row r="238" spans="9:54" x14ac:dyDescent="0.25">
      <c r="I238" s="80"/>
      <c r="AX238" s="80"/>
      <c r="AY238" s="80"/>
      <c r="AZ238" s="80"/>
      <c r="BA238" s="80"/>
      <c r="BB238" s="80"/>
    </row>
    <row r="239" spans="9:54" x14ac:dyDescent="0.25">
      <c r="I239" s="80"/>
      <c r="AX239" s="80"/>
      <c r="AY239" s="80"/>
      <c r="AZ239" s="80"/>
      <c r="BA239" s="80"/>
      <c r="BB239" s="80"/>
    </row>
    <row r="240" spans="9:54" x14ac:dyDescent="0.25">
      <c r="I240" s="80"/>
      <c r="AX240" s="80"/>
      <c r="AY240" s="80"/>
      <c r="AZ240" s="80"/>
      <c r="BA240" s="80"/>
      <c r="BB240" s="80"/>
    </row>
    <row r="241" spans="9:54" x14ac:dyDescent="0.25">
      <c r="I241" s="80"/>
      <c r="AX241" s="80"/>
      <c r="AY241" s="80"/>
      <c r="AZ241" s="80"/>
      <c r="BA241" s="80"/>
      <c r="BB241" s="80"/>
    </row>
    <row r="242" spans="9:54" x14ac:dyDescent="0.25">
      <c r="I242" s="80"/>
      <c r="AX242" s="80"/>
      <c r="AY242" s="80"/>
      <c r="AZ242" s="80"/>
      <c r="BA242" s="80"/>
      <c r="BB242" s="80"/>
    </row>
    <row r="243" spans="9:54" x14ac:dyDescent="0.25">
      <c r="I243" s="80"/>
      <c r="AX243" s="80"/>
      <c r="AY243" s="80"/>
      <c r="AZ243" s="80"/>
      <c r="BA243" s="80"/>
      <c r="BB243" s="80"/>
    </row>
    <row r="244" spans="9:54" x14ac:dyDescent="0.25">
      <c r="I244" s="80"/>
      <c r="AX244" s="80"/>
      <c r="AY244" s="80"/>
      <c r="AZ244" s="80"/>
      <c r="BA244" s="80"/>
      <c r="BB244" s="80"/>
    </row>
    <row r="245" spans="9:54" x14ac:dyDescent="0.25">
      <c r="I245" s="80"/>
      <c r="AX245" s="80"/>
      <c r="AY245" s="80"/>
      <c r="AZ245" s="80"/>
      <c r="BA245" s="80"/>
      <c r="BB245" s="80"/>
    </row>
    <row r="246" spans="9:54" x14ac:dyDescent="0.25">
      <c r="I246" s="80"/>
      <c r="AX246" s="80"/>
      <c r="AY246" s="80"/>
      <c r="AZ246" s="80"/>
      <c r="BA246" s="80"/>
      <c r="BB246" s="80"/>
    </row>
    <row r="247" spans="9:54" x14ac:dyDescent="0.25">
      <c r="I247" s="80"/>
      <c r="AX247" s="80"/>
      <c r="AY247" s="80"/>
      <c r="AZ247" s="80"/>
      <c r="BA247" s="80"/>
      <c r="BB247" s="80"/>
    </row>
    <row r="248" spans="9:54" x14ac:dyDescent="0.25">
      <c r="I248" s="80"/>
      <c r="AX248" s="80"/>
      <c r="AY248" s="80"/>
      <c r="AZ248" s="80"/>
      <c r="BA248" s="80"/>
      <c r="BB248" s="80"/>
    </row>
    <row r="249" spans="9:54" x14ac:dyDescent="0.25">
      <c r="I249" s="80"/>
      <c r="AX249" s="80"/>
      <c r="AY249" s="80"/>
      <c r="AZ249" s="80"/>
      <c r="BA249" s="80"/>
      <c r="BB249" s="80"/>
    </row>
    <row r="250" spans="9:54" x14ac:dyDescent="0.25">
      <c r="I250" s="80"/>
      <c r="AX250" s="80"/>
      <c r="AY250" s="80"/>
      <c r="AZ250" s="80"/>
      <c r="BA250" s="80"/>
      <c r="BB250" s="80"/>
    </row>
    <row r="251" spans="9:54" x14ac:dyDescent="0.25">
      <c r="I251" s="80"/>
      <c r="AX251" s="80"/>
      <c r="AY251" s="80"/>
      <c r="AZ251" s="80"/>
      <c r="BA251" s="80"/>
      <c r="BB251" s="80"/>
    </row>
    <row r="252" spans="9:54" x14ac:dyDescent="0.25">
      <c r="I252" s="80"/>
      <c r="AX252" s="80"/>
      <c r="AY252" s="80"/>
      <c r="AZ252" s="80"/>
      <c r="BA252" s="80"/>
      <c r="BB252" s="80"/>
    </row>
    <row r="253" spans="9:54" x14ac:dyDescent="0.25">
      <c r="I253" s="80"/>
      <c r="AX253" s="80"/>
      <c r="AY253" s="80"/>
      <c r="AZ253" s="80"/>
      <c r="BA253" s="80"/>
      <c r="BB253" s="80"/>
    </row>
    <row r="254" spans="9:54" x14ac:dyDescent="0.25">
      <c r="I254" s="80"/>
      <c r="AX254" s="80"/>
      <c r="AY254" s="80"/>
      <c r="AZ254" s="80"/>
      <c r="BA254" s="80"/>
      <c r="BB254" s="80"/>
    </row>
    <row r="255" spans="9:54" x14ac:dyDescent="0.25">
      <c r="I255" s="80"/>
      <c r="AX255" s="80"/>
      <c r="AY255" s="80"/>
      <c r="AZ255" s="80"/>
      <c r="BA255" s="80"/>
      <c r="BB255" s="80"/>
    </row>
    <row r="256" spans="9:54" x14ac:dyDescent="0.25">
      <c r="I256" s="80"/>
      <c r="AX256" s="80"/>
      <c r="AY256" s="80"/>
      <c r="AZ256" s="80"/>
      <c r="BA256" s="80"/>
      <c r="BB256" s="80"/>
    </row>
    <row r="257" spans="9:54" x14ac:dyDescent="0.25">
      <c r="I257" s="80"/>
      <c r="AX257" s="80"/>
      <c r="AY257" s="80"/>
      <c r="AZ257" s="80"/>
      <c r="BA257" s="80"/>
      <c r="BB257" s="80"/>
    </row>
    <row r="258" spans="9:54" x14ac:dyDescent="0.25">
      <c r="I258" s="80"/>
      <c r="AX258" s="80"/>
      <c r="AY258" s="80"/>
      <c r="AZ258" s="80"/>
      <c r="BA258" s="80"/>
      <c r="BB258" s="80"/>
    </row>
    <row r="259" spans="9:54" x14ac:dyDescent="0.25">
      <c r="I259" s="80"/>
      <c r="AX259" s="80"/>
      <c r="AY259" s="80"/>
      <c r="AZ259" s="80"/>
      <c r="BA259" s="80"/>
      <c r="BB259" s="80"/>
    </row>
    <row r="260" spans="9:54" x14ac:dyDescent="0.25">
      <c r="I260" s="80"/>
      <c r="AX260" s="80"/>
      <c r="AY260" s="80"/>
      <c r="AZ260" s="80"/>
      <c r="BA260" s="80"/>
      <c r="BB260" s="80"/>
    </row>
    <row r="261" spans="9:54" x14ac:dyDescent="0.25">
      <c r="I261" s="80"/>
      <c r="AX261" s="80"/>
      <c r="AY261" s="80"/>
      <c r="AZ261" s="80"/>
      <c r="BA261" s="80"/>
      <c r="BB261" s="80"/>
    </row>
    <row r="262" spans="9:54" x14ac:dyDescent="0.25">
      <c r="I262" s="80"/>
      <c r="AX262" s="80"/>
      <c r="AY262" s="80"/>
      <c r="AZ262" s="80"/>
      <c r="BA262" s="80"/>
      <c r="BB262" s="80"/>
    </row>
    <row r="263" spans="9:54" x14ac:dyDescent="0.25">
      <c r="I263" s="80"/>
      <c r="AX263" s="80"/>
      <c r="AY263" s="80"/>
      <c r="AZ263" s="80"/>
      <c r="BA263" s="80"/>
      <c r="BB263" s="80"/>
    </row>
    <row r="264" spans="9:54" x14ac:dyDescent="0.25">
      <c r="I264" s="80"/>
      <c r="AX264" s="80"/>
      <c r="AY264" s="80"/>
      <c r="AZ264" s="80"/>
      <c r="BA264" s="80"/>
      <c r="BB264" s="80"/>
    </row>
    <row r="265" spans="9:54" x14ac:dyDescent="0.25">
      <c r="I265" s="80"/>
      <c r="AX265" s="80"/>
      <c r="AY265" s="80"/>
      <c r="AZ265" s="80"/>
      <c r="BA265" s="80"/>
      <c r="BB265" s="80"/>
    </row>
    <row r="266" spans="9:54" x14ac:dyDescent="0.25">
      <c r="I266" s="80"/>
      <c r="AX266" s="80"/>
      <c r="AY266" s="80"/>
      <c r="AZ266" s="80"/>
      <c r="BA266" s="80"/>
      <c r="BB266" s="80"/>
    </row>
    <row r="267" spans="9:54" x14ac:dyDescent="0.25">
      <c r="I267" s="80"/>
      <c r="AX267" s="80"/>
      <c r="AY267" s="80"/>
      <c r="AZ267" s="80"/>
      <c r="BA267" s="80"/>
      <c r="BB267" s="80"/>
    </row>
    <row r="268" spans="9:54" x14ac:dyDescent="0.25">
      <c r="I268" s="80"/>
      <c r="AX268" s="80"/>
      <c r="AY268" s="80"/>
      <c r="AZ268" s="80"/>
      <c r="BA268" s="80"/>
      <c r="BB268" s="80"/>
    </row>
    <row r="269" spans="9:54" x14ac:dyDescent="0.25">
      <c r="I269" s="80"/>
      <c r="AX269" s="80"/>
      <c r="AY269" s="80"/>
      <c r="AZ269" s="80"/>
      <c r="BA269" s="80"/>
      <c r="BB269" s="80"/>
    </row>
    <row r="270" spans="9:54" x14ac:dyDescent="0.25">
      <c r="I270" s="80"/>
      <c r="AX270" s="80"/>
      <c r="AY270" s="80"/>
      <c r="AZ270" s="80"/>
      <c r="BA270" s="80"/>
      <c r="BB270" s="80"/>
    </row>
    <row r="271" spans="9:54" x14ac:dyDescent="0.25">
      <c r="I271" s="80"/>
      <c r="AX271" s="80"/>
      <c r="AY271" s="80"/>
      <c r="AZ271" s="80"/>
      <c r="BA271" s="80"/>
      <c r="BB271" s="80"/>
    </row>
    <row r="272" spans="9:54" x14ac:dyDescent="0.25">
      <c r="I272" s="80"/>
      <c r="AX272" s="80"/>
      <c r="AY272" s="80"/>
      <c r="AZ272" s="80"/>
      <c r="BA272" s="80"/>
      <c r="BB272" s="80"/>
    </row>
    <row r="273" spans="9:54" x14ac:dyDescent="0.25">
      <c r="I273" s="80"/>
      <c r="AX273" s="80"/>
      <c r="AY273" s="80"/>
      <c r="AZ273" s="80"/>
      <c r="BA273" s="80"/>
      <c r="BB273" s="80"/>
    </row>
    <row r="274" spans="9:54" x14ac:dyDescent="0.25">
      <c r="I274" s="80"/>
      <c r="AX274" s="80"/>
      <c r="AY274" s="80"/>
      <c r="AZ274" s="80"/>
      <c r="BA274" s="80"/>
      <c r="BB274" s="80"/>
    </row>
    <row r="275" spans="9:54" x14ac:dyDescent="0.25">
      <c r="I275" s="80"/>
      <c r="AX275" s="80"/>
      <c r="AY275" s="80"/>
      <c r="AZ275" s="80"/>
      <c r="BA275" s="80"/>
      <c r="BB275" s="80"/>
    </row>
    <row r="276" spans="9:54" x14ac:dyDescent="0.25">
      <c r="I276" s="80"/>
      <c r="AX276" s="80"/>
      <c r="AY276" s="80"/>
      <c r="AZ276" s="80"/>
      <c r="BA276" s="80"/>
      <c r="BB276" s="80"/>
    </row>
    <row r="277" spans="9:54" x14ac:dyDescent="0.25">
      <c r="I277" s="80"/>
      <c r="AX277" s="80"/>
      <c r="AY277" s="80"/>
      <c r="AZ277" s="80"/>
      <c r="BA277" s="80"/>
      <c r="BB277" s="80"/>
    </row>
    <row r="278" spans="9:54" x14ac:dyDescent="0.25">
      <c r="I278" s="80"/>
      <c r="AX278" s="80"/>
      <c r="AY278" s="80"/>
      <c r="AZ278" s="80"/>
      <c r="BA278" s="80"/>
      <c r="BB278" s="80"/>
    </row>
    <row r="279" spans="9:54" x14ac:dyDescent="0.25">
      <c r="I279" s="80"/>
      <c r="AX279" s="80"/>
      <c r="AY279" s="80"/>
      <c r="AZ279" s="80"/>
      <c r="BA279" s="80"/>
      <c r="BB279" s="80"/>
    </row>
    <row r="280" spans="9:54" x14ac:dyDescent="0.25">
      <c r="I280" s="80"/>
      <c r="AX280" s="80"/>
      <c r="AY280" s="80"/>
      <c r="AZ280" s="80"/>
      <c r="BA280" s="80"/>
      <c r="BB280" s="80"/>
    </row>
    <row r="281" spans="9:54" x14ac:dyDescent="0.25">
      <c r="I281" s="80"/>
      <c r="AX281" s="80"/>
      <c r="AY281" s="80"/>
      <c r="AZ281" s="80"/>
      <c r="BA281" s="80"/>
      <c r="BB281" s="80"/>
    </row>
    <row r="282" spans="9:54" x14ac:dyDescent="0.25">
      <c r="I282" s="80"/>
      <c r="AX282" s="80"/>
      <c r="AY282" s="80"/>
      <c r="AZ282" s="80"/>
      <c r="BA282" s="80"/>
      <c r="BB282" s="80"/>
    </row>
    <row r="283" spans="9:54" x14ac:dyDescent="0.25">
      <c r="I283" s="80"/>
      <c r="AX283" s="80"/>
      <c r="AY283" s="80"/>
      <c r="AZ283" s="80"/>
      <c r="BA283" s="80"/>
      <c r="BB283" s="80"/>
    </row>
    <row r="284" spans="9:54" x14ac:dyDescent="0.25">
      <c r="I284" s="80"/>
      <c r="AX284" s="80"/>
      <c r="AY284" s="80"/>
      <c r="AZ284" s="80"/>
      <c r="BA284" s="80"/>
      <c r="BB284" s="80"/>
    </row>
    <row r="285" spans="9:54" x14ac:dyDescent="0.25">
      <c r="I285" s="80"/>
      <c r="AX285" s="80"/>
      <c r="AY285" s="80"/>
      <c r="AZ285" s="80"/>
      <c r="BA285" s="80"/>
      <c r="BB285" s="80"/>
    </row>
    <row r="286" spans="9:54" x14ac:dyDescent="0.25">
      <c r="I286" s="80"/>
      <c r="AX286" s="80"/>
      <c r="AY286" s="80"/>
      <c r="AZ286" s="80"/>
      <c r="BA286" s="80"/>
      <c r="BB286" s="80"/>
    </row>
    <row r="287" spans="9:54" x14ac:dyDescent="0.25">
      <c r="I287" s="80"/>
      <c r="AX287" s="80"/>
      <c r="AY287" s="80"/>
      <c r="AZ287" s="80"/>
      <c r="BA287" s="80"/>
      <c r="BB287" s="80"/>
    </row>
    <row r="288" spans="9:54" x14ac:dyDescent="0.25">
      <c r="I288" s="80"/>
      <c r="AX288" s="80"/>
      <c r="AY288" s="80"/>
      <c r="AZ288" s="80"/>
      <c r="BA288" s="80"/>
      <c r="BB288" s="80"/>
    </row>
    <row r="289" spans="9:54" x14ac:dyDescent="0.25">
      <c r="I289" s="80"/>
      <c r="AX289" s="80"/>
      <c r="AY289" s="80"/>
      <c r="AZ289" s="80"/>
      <c r="BA289" s="80"/>
      <c r="BB289" s="80"/>
    </row>
    <row r="290" spans="9:54" x14ac:dyDescent="0.25">
      <c r="I290" s="80"/>
      <c r="AX290" s="80"/>
      <c r="AY290" s="80"/>
      <c r="AZ290" s="80"/>
      <c r="BA290" s="80"/>
      <c r="BB290" s="80"/>
    </row>
    <row r="291" spans="9:54" x14ac:dyDescent="0.25">
      <c r="I291" s="80"/>
      <c r="AX291" s="80"/>
      <c r="AY291" s="80"/>
      <c r="AZ291" s="80"/>
      <c r="BA291" s="80"/>
      <c r="BB291" s="80"/>
    </row>
    <row r="292" spans="9:54" x14ac:dyDescent="0.25">
      <c r="I292" s="80"/>
      <c r="AX292" s="80"/>
      <c r="AY292" s="80"/>
      <c r="AZ292" s="80"/>
      <c r="BA292" s="80"/>
      <c r="BB292" s="80"/>
    </row>
    <row r="293" spans="9:54" x14ac:dyDescent="0.25">
      <c r="I293" s="80"/>
      <c r="AX293" s="80"/>
      <c r="AY293" s="80"/>
      <c r="AZ293" s="80"/>
      <c r="BA293" s="80"/>
      <c r="BB293" s="80"/>
    </row>
    <row r="294" spans="9:54" x14ac:dyDescent="0.25">
      <c r="I294" s="80"/>
      <c r="AX294" s="80"/>
      <c r="AY294" s="80"/>
      <c r="AZ294" s="80"/>
      <c r="BA294" s="80"/>
      <c r="BB294" s="80"/>
    </row>
    <row r="295" spans="9:54" x14ac:dyDescent="0.25">
      <c r="I295" s="80"/>
      <c r="AX295" s="80"/>
      <c r="AY295" s="80"/>
      <c r="AZ295" s="80"/>
      <c r="BA295" s="80"/>
      <c r="BB295" s="80"/>
    </row>
    <row r="296" spans="9:54" x14ac:dyDescent="0.25">
      <c r="I296" s="80"/>
      <c r="AX296" s="80"/>
      <c r="AY296" s="80"/>
      <c r="AZ296" s="80"/>
      <c r="BA296" s="80"/>
      <c r="BB296" s="80"/>
    </row>
    <row r="297" spans="9:54" x14ac:dyDescent="0.25">
      <c r="I297" s="80"/>
      <c r="AX297" s="80"/>
      <c r="AY297" s="80"/>
      <c r="AZ297" s="80"/>
      <c r="BA297" s="80"/>
      <c r="BB297" s="80"/>
    </row>
    <row r="298" spans="9:54" x14ac:dyDescent="0.25">
      <c r="I298" s="80"/>
      <c r="AX298" s="80"/>
      <c r="AY298" s="80"/>
      <c r="AZ298" s="80"/>
      <c r="BA298" s="80"/>
      <c r="BB298" s="80"/>
    </row>
    <row r="299" spans="9:54" x14ac:dyDescent="0.25">
      <c r="I299" s="80"/>
      <c r="AX299" s="80"/>
      <c r="AY299" s="80"/>
      <c r="AZ299" s="80"/>
      <c r="BA299" s="80"/>
      <c r="BB299" s="80"/>
    </row>
    <row r="300" spans="9:54" x14ac:dyDescent="0.25">
      <c r="I300" s="80"/>
      <c r="AX300" s="80"/>
      <c r="AY300" s="80"/>
      <c r="AZ300" s="80"/>
      <c r="BA300" s="80"/>
      <c r="BB300" s="80"/>
    </row>
    <row r="301" spans="9:54" x14ac:dyDescent="0.25">
      <c r="I301" s="80"/>
      <c r="AX301" s="80"/>
      <c r="AY301" s="80"/>
      <c r="AZ301" s="80"/>
      <c r="BA301" s="80"/>
      <c r="BB301" s="80"/>
    </row>
    <row r="302" spans="9:54" x14ac:dyDescent="0.25">
      <c r="I302" s="80"/>
      <c r="AX302" s="80"/>
      <c r="AY302" s="80"/>
      <c r="AZ302" s="80"/>
      <c r="BA302" s="80"/>
      <c r="BB302" s="80"/>
    </row>
    <row r="303" spans="9:54" x14ac:dyDescent="0.25">
      <c r="I303" s="80"/>
      <c r="AX303" s="80"/>
      <c r="AY303" s="80"/>
      <c r="AZ303" s="80"/>
      <c r="BA303" s="80"/>
      <c r="BB303" s="80"/>
    </row>
    <row r="304" spans="9:54" x14ac:dyDescent="0.25">
      <c r="I304" s="80"/>
      <c r="AX304" s="80"/>
      <c r="AY304" s="80"/>
      <c r="AZ304" s="80"/>
      <c r="BA304" s="80"/>
      <c r="BB304" s="80"/>
    </row>
    <row r="305" spans="9:54" x14ac:dyDescent="0.25">
      <c r="I305" s="80"/>
      <c r="AX305" s="80"/>
      <c r="AY305" s="80"/>
      <c r="AZ305" s="80"/>
      <c r="BA305" s="80"/>
      <c r="BB305" s="80"/>
    </row>
    <row r="306" spans="9:54" x14ac:dyDescent="0.25">
      <c r="I306" s="80"/>
      <c r="AX306" s="80"/>
      <c r="AY306" s="80"/>
      <c r="AZ306" s="80"/>
      <c r="BA306" s="80"/>
      <c r="BB306" s="80"/>
    </row>
    <row r="307" spans="9:54" x14ac:dyDescent="0.25">
      <c r="I307" s="80"/>
      <c r="AX307" s="80"/>
      <c r="AY307" s="80"/>
      <c r="AZ307" s="80"/>
      <c r="BA307" s="80"/>
      <c r="BB307" s="80"/>
    </row>
    <row r="308" spans="9:54" x14ac:dyDescent="0.25">
      <c r="I308" s="80"/>
      <c r="AX308" s="80"/>
      <c r="AY308" s="80"/>
      <c r="AZ308" s="80"/>
      <c r="BA308" s="80"/>
      <c r="BB308" s="80"/>
    </row>
    <row r="309" spans="9:54" x14ac:dyDescent="0.25">
      <c r="I309" s="80"/>
      <c r="AX309" s="80"/>
      <c r="AY309" s="80"/>
      <c r="AZ309" s="80"/>
      <c r="BA309" s="80"/>
      <c r="BB309" s="80"/>
    </row>
    <row r="310" spans="9:54" x14ac:dyDescent="0.25">
      <c r="I310" s="80"/>
      <c r="AX310" s="80"/>
      <c r="AY310" s="80"/>
      <c r="AZ310" s="80"/>
      <c r="BA310" s="80"/>
      <c r="BB310" s="80"/>
    </row>
    <row r="311" spans="9:54" x14ac:dyDescent="0.25">
      <c r="I311" s="80"/>
      <c r="AX311" s="80"/>
      <c r="AY311" s="80"/>
      <c r="AZ311" s="80"/>
      <c r="BA311" s="80"/>
      <c r="BB311" s="80"/>
    </row>
    <row r="312" spans="9:54" x14ac:dyDescent="0.25">
      <c r="I312" s="80"/>
      <c r="AX312" s="80"/>
      <c r="AY312" s="80"/>
      <c r="AZ312" s="80"/>
      <c r="BA312" s="80"/>
      <c r="BB312" s="80"/>
    </row>
    <row r="313" spans="9:54" x14ac:dyDescent="0.25">
      <c r="I313" s="80"/>
      <c r="AX313" s="80"/>
      <c r="AY313" s="80"/>
      <c r="AZ313" s="80"/>
      <c r="BA313" s="80"/>
      <c r="BB313" s="80"/>
    </row>
    <row r="314" spans="9:54" x14ac:dyDescent="0.25">
      <c r="I314" s="80"/>
      <c r="AX314" s="80"/>
      <c r="AY314" s="80"/>
      <c r="AZ314" s="80"/>
      <c r="BA314" s="80"/>
      <c r="BB314" s="80"/>
    </row>
    <row r="315" spans="9:54" x14ac:dyDescent="0.25">
      <c r="I315" s="80"/>
      <c r="AX315" s="80"/>
      <c r="AY315" s="80"/>
      <c r="AZ315" s="80"/>
      <c r="BA315" s="80"/>
      <c r="BB315" s="80"/>
    </row>
    <row r="316" spans="9:54" x14ac:dyDescent="0.25">
      <c r="I316" s="80"/>
      <c r="AX316" s="80"/>
      <c r="AY316" s="80"/>
      <c r="AZ316" s="80"/>
      <c r="BA316" s="80"/>
      <c r="BB316" s="80"/>
    </row>
    <row r="317" spans="9:54" x14ac:dyDescent="0.25">
      <c r="I317" s="80"/>
      <c r="AX317" s="80"/>
      <c r="AY317" s="80"/>
      <c r="AZ317" s="80"/>
      <c r="BA317" s="80"/>
      <c r="BB317" s="80"/>
    </row>
    <row r="318" spans="9:54" x14ac:dyDescent="0.25">
      <c r="I318" s="80"/>
      <c r="AX318" s="80"/>
      <c r="AY318" s="80"/>
      <c r="AZ318" s="80"/>
      <c r="BA318" s="80"/>
      <c r="BB318" s="80"/>
    </row>
    <row r="319" spans="9:54" x14ac:dyDescent="0.25">
      <c r="I319" s="80"/>
      <c r="AX319" s="80"/>
      <c r="AY319" s="80"/>
      <c r="AZ319" s="80"/>
      <c r="BA319" s="80"/>
      <c r="BB319" s="80"/>
    </row>
    <row r="320" spans="9:54" x14ac:dyDescent="0.25">
      <c r="I320" s="80"/>
      <c r="AX320" s="80"/>
      <c r="AY320" s="80"/>
      <c r="AZ320" s="80"/>
      <c r="BA320" s="80"/>
      <c r="BB320" s="80"/>
    </row>
    <row r="321" spans="9:54" x14ac:dyDescent="0.25">
      <c r="I321" s="80"/>
      <c r="AX321" s="80"/>
      <c r="AY321" s="80"/>
      <c r="AZ321" s="80"/>
      <c r="BA321" s="80"/>
      <c r="BB321" s="80"/>
    </row>
    <row r="322" spans="9:54" x14ac:dyDescent="0.25">
      <c r="I322" s="80"/>
      <c r="AX322" s="80"/>
      <c r="AY322" s="80"/>
      <c r="AZ322" s="80"/>
      <c r="BA322" s="80"/>
      <c r="BB322" s="80"/>
    </row>
    <row r="323" spans="9:54" x14ac:dyDescent="0.25">
      <c r="I323" s="80"/>
      <c r="AX323" s="80"/>
      <c r="AY323" s="80"/>
      <c r="AZ323" s="80"/>
      <c r="BA323" s="80"/>
      <c r="BB323" s="80"/>
    </row>
    <row r="324" spans="9:54" x14ac:dyDescent="0.25">
      <c r="I324" s="80"/>
      <c r="AX324" s="80"/>
      <c r="AY324" s="80"/>
      <c r="AZ324" s="80"/>
      <c r="BA324" s="80"/>
      <c r="BB324" s="80"/>
    </row>
    <row r="325" spans="9:54" x14ac:dyDescent="0.25">
      <c r="I325" s="80"/>
      <c r="AX325" s="80"/>
      <c r="AY325" s="80"/>
      <c r="AZ325" s="80"/>
      <c r="BA325" s="80"/>
      <c r="BB325" s="80"/>
    </row>
    <row r="326" spans="9:54" x14ac:dyDescent="0.25">
      <c r="I326" s="80"/>
      <c r="AX326" s="80"/>
      <c r="AY326" s="80"/>
      <c r="AZ326" s="80"/>
      <c r="BA326" s="80"/>
      <c r="BB326" s="80"/>
    </row>
    <row r="327" spans="9:54" x14ac:dyDescent="0.25">
      <c r="I327" s="80"/>
      <c r="AX327" s="80"/>
      <c r="AY327" s="80"/>
      <c r="AZ327" s="80"/>
      <c r="BA327" s="80"/>
      <c r="BB327" s="80"/>
    </row>
    <row r="328" spans="9:54" x14ac:dyDescent="0.25">
      <c r="I328" s="80"/>
      <c r="AX328" s="80"/>
      <c r="AY328" s="80"/>
      <c r="AZ328" s="80"/>
      <c r="BA328" s="80"/>
      <c r="BB328" s="80"/>
    </row>
    <row r="329" spans="9:54" x14ac:dyDescent="0.25">
      <c r="I329" s="80"/>
      <c r="AX329" s="80"/>
      <c r="AY329" s="80"/>
      <c r="AZ329" s="80"/>
      <c r="BA329" s="80"/>
      <c r="BB329" s="80"/>
    </row>
    <row r="330" spans="9:54" x14ac:dyDescent="0.25">
      <c r="I330" s="80"/>
      <c r="AX330" s="80"/>
      <c r="AY330" s="80"/>
      <c r="AZ330" s="80"/>
      <c r="BA330" s="80"/>
      <c r="BB330" s="80"/>
    </row>
    <row r="331" spans="9:54" x14ac:dyDescent="0.25">
      <c r="I331" s="80"/>
      <c r="AX331" s="80"/>
      <c r="AY331" s="80"/>
      <c r="AZ331" s="80"/>
      <c r="BA331" s="80"/>
      <c r="BB331" s="80"/>
    </row>
    <row r="332" spans="9:54" x14ac:dyDescent="0.25">
      <c r="I332" s="80"/>
      <c r="AX332" s="80"/>
      <c r="AY332" s="80"/>
      <c r="AZ332" s="80"/>
      <c r="BA332" s="80"/>
      <c r="BB332" s="80"/>
    </row>
    <row r="333" spans="9:54" x14ac:dyDescent="0.25">
      <c r="I333" s="80"/>
      <c r="AX333" s="80"/>
      <c r="AY333" s="80"/>
      <c r="AZ333" s="80"/>
      <c r="BA333" s="80"/>
      <c r="BB333" s="80"/>
    </row>
    <row r="334" spans="9:54" x14ac:dyDescent="0.25">
      <c r="I334" s="80"/>
      <c r="AX334" s="80"/>
      <c r="AY334" s="80"/>
      <c r="AZ334" s="80"/>
      <c r="BA334" s="80"/>
      <c r="BB334" s="80"/>
    </row>
    <row r="335" spans="9:54" x14ac:dyDescent="0.25">
      <c r="I335" s="80"/>
      <c r="AX335" s="80"/>
      <c r="AY335" s="80"/>
      <c r="AZ335" s="80"/>
      <c r="BA335" s="80"/>
      <c r="BB335" s="80"/>
    </row>
    <row r="336" spans="9:54" x14ac:dyDescent="0.25">
      <c r="I336" s="80"/>
      <c r="AX336" s="80"/>
      <c r="AY336" s="80"/>
      <c r="AZ336" s="80"/>
      <c r="BA336" s="80"/>
      <c r="BB336" s="80"/>
    </row>
    <row r="337" spans="9:54" x14ac:dyDescent="0.25">
      <c r="I337" s="80"/>
      <c r="AX337" s="80"/>
      <c r="AY337" s="80"/>
      <c r="AZ337" s="80"/>
      <c r="BA337" s="80"/>
      <c r="BB337" s="80"/>
    </row>
    <row r="338" spans="9:54" x14ac:dyDescent="0.25">
      <c r="I338" s="80"/>
      <c r="AX338" s="80"/>
      <c r="AY338" s="80"/>
      <c r="AZ338" s="80"/>
      <c r="BA338" s="80"/>
      <c r="BB338" s="80"/>
    </row>
    <row r="339" spans="9:54" x14ac:dyDescent="0.25">
      <c r="I339" s="80"/>
      <c r="AX339" s="80"/>
      <c r="AY339" s="80"/>
      <c r="AZ339" s="80"/>
      <c r="BA339" s="80"/>
      <c r="BB339" s="80"/>
    </row>
    <row r="340" spans="9:54" x14ac:dyDescent="0.25">
      <c r="I340" s="80"/>
      <c r="AX340" s="80"/>
      <c r="AY340" s="80"/>
      <c r="AZ340" s="80"/>
      <c r="BA340" s="80"/>
      <c r="BB340" s="80"/>
    </row>
    <row r="341" spans="9:54" x14ac:dyDescent="0.25">
      <c r="I341" s="80"/>
      <c r="AX341" s="80"/>
      <c r="AY341" s="80"/>
      <c r="AZ341" s="80"/>
      <c r="BA341" s="80"/>
      <c r="BB341" s="80"/>
    </row>
    <row r="342" spans="9:54" x14ac:dyDescent="0.25">
      <c r="I342" s="80"/>
      <c r="AX342" s="80"/>
      <c r="AY342" s="80"/>
      <c r="AZ342" s="80"/>
      <c r="BA342" s="80"/>
      <c r="BB342" s="80"/>
    </row>
    <row r="343" spans="9:54" x14ac:dyDescent="0.25">
      <c r="I343" s="80"/>
      <c r="AX343" s="80"/>
      <c r="AY343" s="80"/>
      <c r="AZ343" s="80"/>
      <c r="BA343" s="80"/>
      <c r="BB343" s="80"/>
    </row>
    <row r="344" spans="9:54" x14ac:dyDescent="0.25">
      <c r="I344" s="80"/>
      <c r="AX344" s="80"/>
      <c r="AY344" s="80"/>
      <c r="AZ344" s="80"/>
      <c r="BA344" s="80"/>
      <c r="BB344" s="80"/>
    </row>
    <row r="345" spans="9:54" x14ac:dyDescent="0.25">
      <c r="I345" s="80"/>
      <c r="AX345" s="80"/>
      <c r="AY345" s="80"/>
      <c r="AZ345" s="80"/>
      <c r="BA345" s="80"/>
      <c r="BB345" s="80"/>
    </row>
    <row r="346" spans="9:54" x14ac:dyDescent="0.25">
      <c r="I346" s="80"/>
      <c r="AX346" s="80"/>
      <c r="AY346" s="80"/>
      <c r="AZ346" s="80"/>
      <c r="BA346" s="80"/>
      <c r="BB346" s="80"/>
    </row>
    <row r="347" spans="9:54" x14ac:dyDescent="0.25">
      <c r="I347" s="80"/>
      <c r="AX347" s="80"/>
      <c r="AY347" s="80"/>
      <c r="AZ347" s="80"/>
      <c r="BA347" s="80"/>
      <c r="BB347" s="80"/>
    </row>
    <row r="348" spans="9:54" x14ac:dyDescent="0.25">
      <c r="I348" s="80"/>
      <c r="AX348" s="80"/>
      <c r="AY348" s="80"/>
      <c r="AZ348" s="80"/>
      <c r="BA348" s="80"/>
      <c r="BB348" s="80"/>
    </row>
    <row r="349" spans="9:54" x14ac:dyDescent="0.25">
      <c r="I349" s="80"/>
      <c r="AX349" s="80"/>
      <c r="AY349" s="80"/>
      <c r="AZ349" s="80"/>
      <c r="BA349" s="80"/>
      <c r="BB349" s="80"/>
    </row>
    <row r="350" spans="9:54" x14ac:dyDescent="0.25">
      <c r="I350" s="80"/>
      <c r="AX350" s="80"/>
      <c r="AY350" s="80"/>
      <c r="AZ350" s="80"/>
      <c r="BA350" s="80"/>
      <c r="BB350" s="80"/>
    </row>
    <row r="351" spans="9:54" x14ac:dyDescent="0.25">
      <c r="I351" s="80"/>
      <c r="AX351" s="80"/>
      <c r="AY351" s="80"/>
      <c r="AZ351" s="80"/>
      <c r="BA351" s="80"/>
      <c r="BB351" s="80"/>
    </row>
    <row r="352" spans="9:54" x14ac:dyDescent="0.25">
      <c r="I352" s="80"/>
      <c r="AX352" s="80"/>
      <c r="AY352" s="80"/>
      <c r="AZ352" s="80"/>
      <c r="BA352" s="80"/>
      <c r="BB352" s="80"/>
    </row>
    <row r="353" spans="9:54" x14ac:dyDescent="0.25">
      <c r="I353" s="80"/>
      <c r="AX353" s="80"/>
      <c r="AY353" s="80"/>
      <c r="AZ353" s="80"/>
      <c r="BA353" s="80"/>
      <c r="BB353" s="80"/>
    </row>
    <row r="354" spans="9:54" x14ac:dyDescent="0.25">
      <c r="I354" s="80"/>
      <c r="AX354" s="80"/>
      <c r="AY354" s="80"/>
      <c r="AZ354" s="80"/>
      <c r="BA354" s="80"/>
      <c r="BB354" s="80"/>
    </row>
    <row r="355" spans="9:54" x14ac:dyDescent="0.25">
      <c r="I355" s="80"/>
      <c r="AX355" s="80"/>
      <c r="AY355" s="80"/>
      <c r="AZ355" s="80"/>
      <c r="BA355" s="80"/>
      <c r="BB355" s="80"/>
    </row>
    <row r="356" spans="9:54" x14ac:dyDescent="0.25">
      <c r="I356" s="80"/>
      <c r="AX356" s="80"/>
      <c r="AY356" s="80"/>
      <c r="AZ356" s="80"/>
      <c r="BA356" s="80"/>
      <c r="BB356" s="80"/>
    </row>
    <row r="357" spans="9:54" x14ac:dyDescent="0.25">
      <c r="I357" s="80"/>
      <c r="AX357" s="80"/>
      <c r="AY357" s="80"/>
      <c r="AZ357" s="80"/>
      <c r="BA357" s="80"/>
      <c r="BB357" s="80"/>
    </row>
    <row r="358" spans="9:54" x14ac:dyDescent="0.25">
      <c r="I358" s="80"/>
      <c r="AX358" s="80"/>
      <c r="AY358" s="80"/>
      <c r="AZ358" s="80"/>
      <c r="BA358" s="80"/>
      <c r="BB358" s="80"/>
    </row>
    <row r="359" spans="9:54" x14ac:dyDescent="0.25">
      <c r="I359" s="80"/>
      <c r="AX359" s="80"/>
      <c r="AY359" s="80"/>
      <c r="AZ359" s="80"/>
      <c r="BA359" s="80"/>
      <c r="BB359" s="80"/>
    </row>
    <row r="360" spans="9:54" x14ac:dyDescent="0.25">
      <c r="I360" s="80"/>
      <c r="AX360" s="80"/>
      <c r="AY360" s="80"/>
      <c r="AZ360" s="80"/>
      <c r="BA360" s="80"/>
      <c r="BB360" s="80"/>
    </row>
    <row r="361" spans="9:54" x14ac:dyDescent="0.25">
      <c r="I361" s="80"/>
      <c r="AX361" s="80"/>
      <c r="AY361" s="80"/>
      <c r="AZ361" s="80"/>
      <c r="BA361" s="80"/>
      <c r="BB361" s="80"/>
    </row>
    <row r="362" spans="9:54" x14ac:dyDescent="0.25">
      <c r="I362" s="80"/>
      <c r="AX362" s="80"/>
      <c r="AY362" s="80"/>
      <c r="AZ362" s="80"/>
      <c r="BA362" s="80"/>
      <c r="BB362" s="80"/>
    </row>
    <row r="363" spans="9:54" x14ac:dyDescent="0.25">
      <c r="I363" s="80"/>
      <c r="AX363" s="80"/>
      <c r="AY363" s="80"/>
      <c r="AZ363" s="80"/>
      <c r="BA363" s="80"/>
      <c r="BB363" s="80"/>
    </row>
    <row r="364" spans="9:54" x14ac:dyDescent="0.25">
      <c r="I364" s="80"/>
      <c r="AX364" s="80"/>
      <c r="AY364" s="80"/>
      <c r="AZ364" s="80"/>
      <c r="BA364" s="80"/>
      <c r="BB364" s="80"/>
    </row>
    <row r="365" spans="9:54" x14ac:dyDescent="0.25">
      <c r="I365" s="80"/>
      <c r="AX365" s="80"/>
      <c r="AY365" s="80"/>
      <c r="AZ365" s="80"/>
      <c r="BA365" s="80"/>
      <c r="BB365" s="80"/>
    </row>
    <row r="366" spans="9:54" x14ac:dyDescent="0.25">
      <c r="I366" s="80"/>
      <c r="AX366" s="80"/>
      <c r="AY366" s="80"/>
      <c r="AZ366" s="80"/>
      <c r="BA366" s="80"/>
      <c r="BB366" s="80"/>
    </row>
    <row r="367" spans="9:54" x14ac:dyDescent="0.25">
      <c r="I367" s="80"/>
      <c r="AX367" s="80"/>
      <c r="AY367" s="80"/>
      <c r="AZ367" s="80"/>
      <c r="BA367" s="80"/>
      <c r="BB367" s="80"/>
    </row>
    <row r="368" spans="9:54" x14ac:dyDescent="0.25">
      <c r="I368" s="80"/>
      <c r="AX368" s="80"/>
      <c r="AY368" s="80"/>
      <c r="AZ368" s="80"/>
      <c r="BA368" s="80"/>
      <c r="BB368" s="80"/>
    </row>
    <row r="369" spans="9:54" x14ac:dyDescent="0.25">
      <c r="I369" s="80"/>
      <c r="AX369" s="80"/>
      <c r="AY369" s="80"/>
      <c r="AZ369" s="80"/>
      <c r="BA369" s="80"/>
      <c r="BB369" s="80"/>
    </row>
    <row r="370" spans="9:54" x14ac:dyDescent="0.25">
      <c r="I370" s="80"/>
      <c r="AX370" s="80"/>
      <c r="AY370" s="80"/>
      <c r="AZ370" s="80"/>
      <c r="BA370" s="80"/>
      <c r="BB370" s="80"/>
    </row>
    <row r="371" spans="9:54" x14ac:dyDescent="0.25">
      <c r="I371" s="80"/>
      <c r="AX371" s="80"/>
      <c r="AY371" s="80"/>
      <c r="AZ371" s="80"/>
      <c r="BA371" s="80"/>
      <c r="BB371" s="80"/>
    </row>
    <row r="372" spans="9:54" x14ac:dyDescent="0.25">
      <c r="I372" s="80"/>
      <c r="AX372" s="80"/>
      <c r="AY372" s="80"/>
      <c r="AZ372" s="80"/>
      <c r="BA372" s="80"/>
      <c r="BB372" s="80"/>
    </row>
    <row r="373" spans="9:54" x14ac:dyDescent="0.25">
      <c r="I373" s="80"/>
      <c r="AX373" s="80"/>
      <c r="AY373" s="80"/>
      <c r="AZ373" s="80"/>
      <c r="BA373" s="80"/>
      <c r="BB373" s="80"/>
    </row>
    <row r="374" spans="9:54" x14ac:dyDescent="0.25">
      <c r="I374" s="80"/>
      <c r="AX374" s="80"/>
      <c r="AY374" s="80"/>
      <c r="AZ374" s="80"/>
      <c r="BA374" s="80"/>
      <c r="BB374" s="80"/>
    </row>
    <row r="375" spans="9:54" x14ac:dyDescent="0.25">
      <c r="I375" s="80"/>
      <c r="AX375" s="80"/>
      <c r="AY375" s="80"/>
      <c r="AZ375" s="80"/>
      <c r="BA375" s="80"/>
      <c r="BB375" s="80"/>
    </row>
    <row r="376" spans="9:54" x14ac:dyDescent="0.25">
      <c r="I376" s="80"/>
      <c r="AX376" s="80"/>
      <c r="AY376" s="80"/>
      <c r="AZ376" s="80"/>
      <c r="BA376" s="80"/>
      <c r="BB376" s="80"/>
    </row>
    <row r="377" spans="9:54" x14ac:dyDescent="0.25">
      <c r="I377" s="80"/>
      <c r="AX377" s="80"/>
      <c r="AY377" s="80"/>
      <c r="AZ377" s="80"/>
      <c r="BA377" s="80"/>
      <c r="BB377" s="80"/>
    </row>
    <row r="378" spans="9:54" x14ac:dyDescent="0.25">
      <c r="I378" s="80"/>
      <c r="AX378" s="80"/>
      <c r="AY378" s="80"/>
      <c r="AZ378" s="80"/>
      <c r="BA378" s="80"/>
      <c r="BB378" s="80"/>
    </row>
    <row r="379" spans="9:54" x14ac:dyDescent="0.25">
      <c r="I379" s="80"/>
      <c r="AX379" s="80"/>
      <c r="AY379" s="80"/>
      <c r="AZ379" s="80"/>
      <c r="BA379" s="80"/>
      <c r="BB379" s="80"/>
    </row>
    <row r="380" spans="9:54" x14ac:dyDescent="0.25">
      <c r="I380" s="80"/>
      <c r="AX380" s="80"/>
      <c r="AY380" s="80"/>
      <c r="AZ380" s="80"/>
      <c r="BA380" s="80"/>
      <c r="BB380" s="80"/>
    </row>
    <row r="381" spans="9:54" x14ac:dyDescent="0.25">
      <c r="I381" s="80"/>
      <c r="AX381" s="80"/>
      <c r="AY381" s="80"/>
      <c r="AZ381" s="80"/>
      <c r="BA381" s="80"/>
      <c r="BB381" s="80"/>
    </row>
    <row r="382" spans="9:54" x14ac:dyDescent="0.25">
      <c r="I382" s="80"/>
      <c r="AX382" s="80"/>
      <c r="AY382" s="80"/>
      <c r="AZ382" s="80"/>
      <c r="BA382" s="80"/>
      <c r="BB382" s="80"/>
    </row>
    <row r="383" spans="9:54" x14ac:dyDescent="0.25">
      <c r="I383" s="80"/>
      <c r="AX383" s="80"/>
      <c r="AY383" s="80"/>
      <c r="AZ383" s="80"/>
      <c r="BA383" s="80"/>
      <c r="BB383" s="80"/>
    </row>
    <row r="384" spans="9:54" x14ac:dyDescent="0.25">
      <c r="I384" s="80"/>
      <c r="AX384" s="80"/>
      <c r="AY384" s="80"/>
      <c r="AZ384" s="80"/>
      <c r="BA384" s="80"/>
      <c r="BB384" s="80"/>
    </row>
    <row r="385" spans="9:54" x14ac:dyDescent="0.25">
      <c r="I385" s="80"/>
      <c r="AX385" s="80"/>
      <c r="AY385" s="80"/>
      <c r="AZ385" s="80"/>
      <c r="BA385" s="80"/>
      <c r="BB385" s="80"/>
    </row>
    <row r="386" spans="9:54" x14ac:dyDescent="0.25">
      <c r="I386" s="80"/>
      <c r="AX386" s="80"/>
      <c r="AY386" s="80"/>
      <c r="AZ386" s="80"/>
      <c r="BA386" s="80"/>
      <c r="BB386" s="80"/>
    </row>
    <row r="387" spans="9:54" x14ac:dyDescent="0.25">
      <c r="I387" s="80"/>
      <c r="AX387" s="80"/>
      <c r="AY387" s="80"/>
      <c r="AZ387" s="80"/>
      <c r="BA387" s="80"/>
      <c r="BB387" s="80"/>
    </row>
    <row r="388" spans="9:54" x14ac:dyDescent="0.25">
      <c r="I388" s="80"/>
      <c r="AX388" s="80"/>
      <c r="AY388" s="80"/>
      <c r="AZ388" s="80"/>
      <c r="BA388" s="80"/>
      <c r="BB388" s="80"/>
    </row>
    <row r="389" spans="9:54" x14ac:dyDescent="0.25">
      <c r="I389" s="80"/>
      <c r="AX389" s="80"/>
      <c r="AY389" s="80"/>
      <c r="AZ389" s="80"/>
      <c r="BA389" s="80"/>
      <c r="BB389" s="80"/>
    </row>
    <row r="390" spans="9:54" x14ac:dyDescent="0.25">
      <c r="I390" s="80"/>
      <c r="AX390" s="80"/>
      <c r="AY390" s="80"/>
      <c r="AZ390" s="80"/>
      <c r="BA390" s="80"/>
      <c r="BB390" s="80"/>
    </row>
    <row r="391" spans="9:54" x14ac:dyDescent="0.25">
      <c r="I391" s="80"/>
      <c r="AX391" s="80"/>
      <c r="AY391" s="80"/>
      <c r="AZ391" s="80"/>
      <c r="BA391" s="80"/>
      <c r="BB391" s="80"/>
    </row>
    <row r="392" spans="9:54" x14ac:dyDescent="0.25">
      <c r="I392" s="80"/>
      <c r="AX392" s="80"/>
      <c r="AY392" s="80"/>
      <c r="AZ392" s="80"/>
      <c r="BA392" s="80"/>
      <c r="BB392" s="80"/>
    </row>
    <row r="393" spans="9:54" x14ac:dyDescent="0.25">
      <c r="I393" s="80"/>
      <c r="AX393" s="80"/>
      <c r="AY393" s="80"/>
      <c r="AZ393" s="80"/>
      <c r="BA393" s="80"/>
      <c r="BB393" s="80"/>
    </row>
    <row r="394" spans="9:54" x14ac:dyDescent="0.25">
      <c r="I394" s="80"/>
      <c r="AX394" s="80"/>
      <c r="AY394" s="80"/>
      <c r="AZ394" s="80"/>
      <c r="BA394" s="80"/>
      <c r="BB394" s="80"/>
    </row>
    <row r="395" spans="9:54" x14ac:dyDescent="0.25">
      <c r="I395" s="80"/>
      <c r="AX395" s="80"/>
      <c r="AY395" s="80"/>
      <c r="AZ395" s="80"/>
      <c r="BA395" s="80"/>
      <c r="BB395" s="80"/>
    </row>
    <row r="396" spans="9:54" x14ac:dyDescent="0.25">
      <c r="I396" s="80"/>
      <c r="AX396" s="80"/>
      <c r="AY396" s="80"/>
      <c r="AZ396" s="80"/>
      <c r="BA396" s="80"/>
      <c r="BB396" s="80"/>
    </row>
    <row r="397" spans="9:54" x14ac:dyDescent="0.25">
      <c r="I397" s="80"/>
      <c r="AX397" s="80"/>
      <c r="AY397" s="80"/>
      <c r="AZ397" s="80"/>
      <c r="BA397" s="80"/>
      <c r="BB397" s="80"/>
    </row>
    <row r="398" spans="9:54" x14ac:dyDescent="0.25">
      <c r="I398" s="80"/>
      <c r="AX398" s="80"/>
      <c r="AY398" s="80"/>
      <c r="AZ398" s="80"/>
      <c r="BA398" s="80"/>
      <c r="BB398" s="80"/>
    </row>
    <row r="399" spans="9:54" x14ac:dyDescent="0.25">
      <c r="I399" s="80"/>
      <c r="AX399" s="80"/>
      <c r="AY399" s="80"/>
      <c r="AZ399" s="80"/>
      <c r="BA399" s="80"/>
      <c r="BB399" s="80"/>
    </row>
    <row r="400" spans="9:54" x14ac:dyDescent="0.25">
      <c r="I400" s="80"/>
      <c r="AX400" s="80"/>
      <c r="AY400" s="80"/>
      <c r="AZ400" s="80"/>
      <c r="BA400" s="80"/>
      <c r="BB400" s="80"/>
    </row>
    <row r="401" spans="9:54" x14ac:dyDescent="0.25">
      <c r="I401" s="80"/>
      <c r="AX401" s="80"/>
      <c r="AY401" s="80"/>
      <c r="AZ401" s="80"/>
      <c r="BA401" s="80"/>
      <c r="BB401" s="80"/>
    </row>
    <row r="402" spans="9:54" x14ac:dyDescent="0.25">
      <c r="I402" s="80"/>
      <c r="AX402" s="80"/>
      <c r="AY402" s="80"/>
      <c r="AZ402" s="80"/>
      <c r="BA402" s="80"/>
      <c r="BB402" s="80"/>
    </row>
    <row r="403" spans="9:54" x14ac:dyDescent="0.25">
      <c r="I403" s="80"/>
      <c r="AX403" s="80"/>
      <c r="AY403" s="80"/>
      <c r="AZ403" s="80"/>
      <c r="BA403" s="80"/>
      <c r="BB403" s="80"/>
    </row>
    <row r="404" spans="9:54" x14ac:dyDescent="0.25">
      <c r="I404" s="80"/>
      <c r="AX404" s="80"/>
      <c r="AY404" s="80"/>
      <c r="AZ404" s="80"/>
      <c r="BA404" s="80"/>
      <c r="BB404" s="80"/>
    </row>
    <row r="405" spans="9:54" x14ac:dyDescent="0.25">
      <c r="I405" s="80"/>
      <c r="AX405" s="80"/>
      <c r="AY405" s="80"/>
      <c r="AZ405" s="80"/>
      <c r="BA405" s="80"/>
      <c r="BB405" s="80"/>
    </row>
    <row r="406" spans="9:54" x14ac:dyDescent="0.25">
      <c r="I406" s="80"/>
      <c r="AX406" s="80"/>
      <c r="AY406" s="80"/>
      <c r="AZ406" s="80"/>
      <c r="BA406" s="80"/>
      <c r="BB406" s="80"/>
    </row>
    <row r="407" spans="9:54" x14ac:dyDescent="0.25">
      <c r="I407" s="80"/>
      <c r="AX407" s="80"/>
      <c r="AY407" s="80"/>
      <c r="AZ407" s="80"/>
      <c r="BA407" s="80"/>
      <c r="BB407" s="80"/>
    </row>
    <row r="408" spans="9:54" x14ac:dyDescent="0.25">
      <c r="I408" s="80"/>
      <c r="AX408" s="80"/>
      <c r="AY408" s="80"/>
      <c r="AZ408" s="80"/>
      <c r="BA408" s="80"/>
      <c r="BB408" s="80"/>
    </row>
    <row r="409" spans="9:54" x14ac:dyDescent="0.25">
      <c r="I409" s="80"/>
      <c r="AX409" s="80"/>
      <c r="AY409" s="80"/>
      <c r="AZ409" s="80"/>
      <c r="BA409" s="80"/>
      <c r="BB409" s="80"/>
    </row>
    <row r="410" spans="9:54" x14ac:dyDescent="0.25">
      <c r="I410" s="80"/>
      <c r="AX410" s="80"/>
      <c r="AY410" s="80"/>
      <c r="AZ410" s="80"/>
      <c r="BA410" s="80"/>
      <c r="BB410" s="80"/>
    </row>
    <row r="411" spans="9:54" x14ac:dyDescent="0.25">
      <c r="I411" s="80"/>
      <c r="AX411" s="80"/>
      <c r="AY411" s="80"/>
      <c r="AZ411" s="80"/>
      <c r="BA411" s="80"/>
      <c r="BB411" s="80"/>
    </row>
    <row r="412" spans="9:54" x14ac:dyDescent="0.25">
      <c r="I412" s="80"/>
      <c r="AX412" s="80"/>
      <c r="AY412" s="80"/>
      <c r="AZ412" s="80"/>
      <c r="BA412" s="80"/>
      <c r="BB412" s="80"/>
    </row>
    <row r="413" spans="9:54" x14ac:dyDescent="0.25">
      <c r="I413" s="80"/>
      <c r="AX413" s="80"/>
      <c r="AY413" s="80"/>
      <c r="AZ413" s="80"/>
      <c r="BA413" s="80"/>
      <c r="BB413" s="80"/>
    </row>
    <row r="414" spans="9:54" x14ac:dyDescent="0.25">
      <c r="I414" s="80"/>
      <c r="AX414" s="80"/>
      <c r="AY414" s="80"/>
      <c r="AZ414" s="80"/>
      <c r="BA414" s="80"/>
      <c r="BB414" s="80"/>
    </row>
    <row r="415" spans="9:54" x14ac:dyDescent="0.25">
      <c r="I415" s="80"/>
      <c r="AX415" s="80"/>
      <c r="AY415" s="80"/>
      <c r="AZ415" s="80"/>
      <c r="BA415" s="80"/>
      <c r="BB415" s="80"/>
    </row>
    <row r="416" spans="9:54" x14ac:dyDescent="0.25">
      <c r="I416" s="80"/>
      <c r="AX416" s="80"/>
      <c r="AY416" s="80"/>
      <c r="AZ416" s="80"/>
      <c r="BA416" s="80"/>
      <c r="BB416" s="80"/>
    </row>
    <row r="417" spans="9:54" x14ac:dyDescent="0.25">
      <c r="I417" s="80"/>
      <c r="AX417" s="80"/>
      <c r="AY417" s="80"/>
      <c r="AZ417" s="80"/>
      <c r="BA417" s="80"/>
      <c r="BB417" s="80"/>
    </row>
    <row r="418" spans="9:54" x14ac:dyDescent="0.25">
      <c r="I418" s="80"/>
      <c r="AX418" s="80"/>
      <c r="AY418" s="80"/>
      <c r="AZ418" s="80"/>
      <c r="BA418" s="80"/>
      <c r="BB418" s="80"/>
    </row>
    <row r="419" spans="9:54" x14ac:dyDescent="0.25">
      <c r="I419" s="80"/>
      <c r="AX419" s="80"/>
      <c r="AY419" s="80"/>
      <c r="AZ419" s="80"/>
      <c r="BA419" s="80"/>
      <c r="BB419" s="80"/>
    </row>
    <row r="420" spans="9:54" x14ac:dyDescent="0.25">
      <c r="I420" s="80"/>
      <c r="AX420" s="80"/>
      <c r="AY420" s="80"/>
      <c r="AZ420" s="80"/>
      <c r="BA420" s="80"/>
      <c r="BB420" s="80"/>
    </row>
    <row r="421" spans="9:54" x14ac:dyDescent="0.25">
      <c r="I421" s="80"/>
      <c r="AX421" s="80"/>
      <c r="AY421" s="80"/>
      <c r="AZ421" s="80"/>
      <c r="BA421" s="80"/>
      <c r="BB421" s="80"/>
    </row>
    <row r="422" spans="9:54" x14ac:dyDescent="0.25">
      <c r="I422" s="80"/>
      <c r="AX422" s="80"/>
      <c r="AY422" s="80"/>
      <c r="AZ422" s="80"/>
      <c r="BA422" s="80"/>
      <c r="BB422" s="80"/>
    </row>
    <row r="423" spans="9:54" x14ac:dyDescent="0.25">
      <c r="I423" s="80"/>
      <c r="AX423" s="80"/>
      <c r="AY423" s="80"/>
      <c r="AZ423" s="80"/>
      <c r="BA423" s="80"/>
      <c r="BB423" s="80"/>
    </row>
    <row r="424" spans="9:54" x14ac:dyDescent="0.25">
      <c r="I424" s="80"/>
      <c r="AX424" s="80"/>
      <c r="AY424" s="80"/>
      <c r="AZ424" s="80"/>
      <c r="BA424" s="80"/>
      <c r="BB424" s="80"/>
    </row>
    <row r="425" spans="9:54" x14ac:dyDescent="0.25">
      <c r="I425" s="80"/>
      <c r="AX425" s="80"/>
      <c r="AY425" s="80"/>
      <c r="AZ425" s="80"/>
      <c r="BA425" s="80"/>
      <c r="BB425" s="80"/>
    </row>
    <row r="426" spans="9:54" x14ac:dyDescent="0.25">
      <c r="I426" s="80"/>
      <c r="AX426" s="80"/>
      <c r="AY426" s="80"/>
      <c r="AZ426" s="80"/>
      <c r="BA426" s="80"/>
      <c r="BB426" s="80"/>
    </row>
    <row r="427" spans="9:54" x14ac:dyDescent="0.25">
      <c r="I427" s="80"/>
      <c r="AX427" s="80"/>
      <c r="AY427" s="80"/>
      <c r="AZ427" s="80"/>
      <c r="BA427" s="80"/>
      <c r="BB427" s="80"/>
    </row>
    <row r="428" spans="9:54" x14ac:dyDescent="0.25">
      <c r="I428" s="80"/>
      <c r="AX428" s="80"/>
      <c r="AY428" s="80"/>
      <c r="AZ428" s="80"/>
      <c r="BA428" s="80"/>
      <c r="BB428" s="80"/>
    </row>
    <row r="429" spans="9:54" x14ac:dyDescent="0.25">
      <c r="I429" s="80"/>
      <c r="AX429" s="80"/>
      <c r="AY429" s="80"/>
      <c r="AZ429" s="80"/>
      <c r="BA429" s="80"/>
      <c r="BB429" s="80"/>
    </row>
    <row r="430" spans="9:54" x14ac:dyDescent="0.25">
      <c r="I430" s="80"/>
      <c r="AX430" s="80"/>
      <c r="AY430" s="80"/>
      <c r="AZ430" s="80"/>
      <c r="BA430" s="80"/>
      <c r="BB430" s="80"/>
    </row>
    <row r="431" spans="9:54" x14ac:dyDescent="0.25">
      <c r="I431" s="80"/>
      <c r="AX431" s="80"/>
      <c r="AY431" s="80"/>
      <c r="AZ431" s="80"/>
      <c r="BA431" s="80"/>
      <c r="BB431" s="80"/>
    </row>
    <row r="432" spans="9:54" x14ac:dyDescent="0.25">
      <c r="I432" s="80"/>
      <c r="AX432" s="80"/>
      <c r="AY432" s="80"/>
      <c r="AZ432" s="80"/>
      <c r="BA432" s="80"/>
      <c r="BB432" s="80"/>
    </row>
    <row r="433" spans="9:54" x14ac:dyDescent="0.25">
      <c r="I433" s="80"/>
      <c r="AX433" s="80"/>
      <c r="AY433" s="80"/>
      <c r="AZ433" s="80"/>
      <c r="BA433" s="80"/>
      <c r="BB433" s="80"/>
    </row>
    <row r="434" spans="9:54" x14ac:dyDescent="0.25">
      <c r="I434" s="80"/>
      <c r="AX434" s="80"/>
      <c r="AY434" s="80"/>
      <c r="AZ434" s="80"/>
      <c r="BA434" s="80"/>
      <c r="BB434" s="80"/>
    </row>
    <row r="435" spans="9:54" x14ac:dyDescent="0.25">
      <c r="I435" s="80"/>
      <c r="AX435" s="80"/>
      <c r="AY435" s="80"/>
      <c r="AZ435" s="80"/>
      <c r="BA435" s="80"/>
      <c r="BB435" s="80"/>
    </row>
    <row r="436" spans="9:54" x14ac:dyDescent="0.25">
      <c r="I436" s="80"/>
      <c r="AX436" s="80"/>
      <c r="AY436" s="80"/>
      <c r="AZ436" s="80"/>
      <c r="BA436" s="80"/>
      <c r="BB436" s="80"/>
    </row>
    <row r="437" spans="9:54" x14ac:dyDescent="0.25">
      <c r="I437" s="80"/>
      <c r="AX437" s="80"/>
      <c r="AY437" s="80"/>
      <c r="AZ437" s="80"/>
      <c r="BA437" s="80"/>
      <c r="BB437" s="80"/>
    </row>
    <row r="438" spans="9:54" x14ac:dyDescent="0.25">
      <c r="I438" s="80"/>
      <c r="AX438" s="80"/>
      <c r="AY438" s="80"/>
      <c r="AZ438" s="80"/>
      <c r="BA438" s="80"/>
      <c r="BB438" s="80"/>
    </row>
    <row r="439" spans="9:54" x14ac:dyDescent="0.25">
      <c r="I439" s="80"/>
      <c r="AX439" s="80"/>
      <c r="AY439" s="80"/>
      <c r="AZ439" s="80"/>
      <c r="BA439" s="80"/>
      <c r="BB439" s="80"/>
    </row>
    <row r="440" spans="9:54" x14ac:dyDescent="0.25">
      <c r="I440" s="80"/>
      <c r="AX440" s="80"/>
      <c r="AY440" s="80"/>
      <c r="AZ440" s="80"/>
      <c r="BA440" s="80"/>
      <c r="BB440" s="80"/>
    </row>
    <row r="441" spans="9:54" x14ac:dyDescent="0.25">
      <c r="I441" s="80"/>
      <c r="AX441" s="80"/>
      <c r="AY441" s="80"/>
      <c r="AZ441" s="80"/>
      <c r="BA441" s="80"/>
      <c r="BB441" s="80"/>
    </row>
    <row r="442" spans="9:54" x14ac:dyDescent="0.25">
      <c r="I442" s="80"/>
      <c r="AX442" s="80"/>
      <c r="AY442" s="80"/>
      <c r="AZ442" s="80"/>
      <c r="BA442" s="80"/>
      <c r="BB442" s="80"/>
    </row>
    <row r="443" spans="9:54" x14ac:dyDescent="0.25">
      <c r="I443" s="80"/>
      <c r="AX443" s="80"/>
      <c r="AY443" s="80"/>
      <c r="AZ443" s="80"/>
      <c r="BA443" s="80"/>
      <c r="BB443" s="80"/>
    </row>
    <row r="444" spans="9:54" x14ac:dyDescent="0.25">
      <c r="I444" s="80"/>
      <c r="AX444" s="80"/>
      <c r="AY444" s="80"/>
      <c r="AZ444" s="80"/>
      <c r="BA444" s="80"/>
      <c r="BB444" s="80"/>
    </row>
    <row r="445" spans="9:54" x14ac:dyDescent="0.25">
      <c r="I445" s="80"/>
      <c r="AX445" s="80"/>
      <c r="AY445" s="80"/>
      <c r="AZ445" s="80"/>
      <c r="BA445" s="80"/>
      <c r="BB445" s="80"/>
    </row>
    <row r="446" spans="9:54" x14ac:dyDescent="0.25">
      <c r="I446" s="80"/>
      <c r="AX446" s="80"/>
      <c r="AY446" s="80"/>
      <c r="AZ446" s="80"/>
      <c r="BA446" s="80"/>
      <c r="BB446" s="80"/>
    </row>
    <row r="447" spans="9:54" x14ac:dyDescent="0.25">
      <c r="I447" s="80"/>
      <c r="AX447" s="80"/>
      <c r="AY447" s="80"/>
      <c r="AZ447" s="80"/>
      <c r="BA447" s="80"/>
      <c r="BB447" s="80"/>
    </row>
    <row r="448" spans="9:54" x14ac:dyDescent="0.25">
      <c r="I448" s="80"/>
      <c r="AX448" s="80"/>
      <c r="AY448" s="80"/>
      <c r="AZ448" s="80"/>
      <c r="BA448" s="80"/>
      <c r="BB448" s="80"/>
    </row>
    <row r="449" spans="9:54" x14ac:dyDescent="0.25">
      <c r="I449" s="80"/>
      <c r="AX449" s="80"/>
      <c r="AY449" s="80"/>
      <c r="AZ449" s="80"/>
      <c r="BA449" s="80"/>
      <c r="BB449" s="80"/>
    </row>
    <row r="450" spans="9:54" x14ac:dyDescent="0.25">
      <c r="I450" s="80"/>
      <c r="AX450" s="80"/>
      <c r="AY450" s="80"/>
      <c r="AZ450" s="80"/>
      <c r="BA450" s="80"/>
      <c r="BB450" s="80"/>
    </row>
    <row r="451" spans="9:54" x14ac:dyDescent="0.25">
      <c r="I451" s="80"/>
      <c r="AX451" s="80"/>
      <c r="AY451" s="80"/>
      <c r="AZ451" s="80"/>
      <c r="BA451" s="80"/>
      <c r="BB451" s="80"/>
    </row>
    <row r="452" spans="9:54" x14ac:dyDescent="0.25">
      <c r="I452" s="80"/>
      <c r="AX452" s="80"/>
      <c r="AY452" s="80"/>
      <c r="AZ452" s="80"/>
      <c r="BA452" s="80"/>
      <c r="BB452" s="80"/>
    </row>
    <row r="453" spans="9:54" x14ac:dyDescent="0.25">
      <c r="I453" s="80"/>
      <c r="AX453" s="80"/>
      <c r="AY453" s="80"/>
      <c r="AZ453" s="80"/>
      <c r="BA453" s="80"/>
      <c r="BB453" s="80"/>
    </row>
    <row r="454" spans="9:54" x14ac:dyDescent="0.25">
      <c r="I454" s="80"/>
      <c r="AX454" s="80"/>
      <c r="AY454" s="80"/>
      <c r="AZ454" s="80"/>
      <c r="BA454" s="80"/>
      <c r="BB454" s="80"/>
    </row>
    <row r="455" spans="9:54" x14ac:dyDescent="0.25">
      <c r="I455" s="80"/>
      <c r="AX455" s="80"/>
      <c r="AY455" s="80"/>
      <c r="AZ455" s="80"/>
      <c r="BA455" s="80"/>
      <c r="BB455" s="80"/>
    </row>
    <row r="456" spans="9:54" x14ac:dyDescent="0.25">
      <c r="I456" s="80"/>
      <c r="AX456" s="80"/>
      <c r="AY456" s="80"/>
      <c r="AZ456" s="80"/>
      <c r="BA456" s="80"/>
      <c r="BB456" s="80"/>
    </row>
    <row r="457" spans="9:54" x14ac:dyDescent="0.25">
      <c r="I457" s="80"/>
      <c r="AX457" s="80"/>
      <c r="AY457" s="80"/>
      <c r="AZ457" s="80"/>
      <c r="BA457" s="80"/>
      <c r="BB457" s="80"/>
    </row>
    <row r="458" spans="9:54" x14ac:dyDescent="0.25">
      <c r="I458" s="80"/>
      <c r="AX458" s="80"/>
      <c r="AY458" s="80"/>
      <c r="AZ458" s="80"/>
      <c r="BA458" s="80"/>
      <c r="BB458" s="80"/>
    </row>
    <row r="459" spans="9:54" x14ac:dyDescent="0.25">
      <c r="I459" s="80"/>
      <c r="AX459" s="80"/>
      <c r="AY459" s="80"/>
      <c r="AZ459" s="80"/>
      <c r="BA459" s="80"/>
      <c r="BB459" s="80"/>
    </row>
    <row r="460" spans="9:54" x14ac:dyDescent="0.25">
      <c r="I460" s="80"/>
      <c r="AX460" s="80"/>
      <c r="AY460" s="80"/>
      <c r="AZ460" s="80"/>
      <c r="BA460" s="80"/>
      <c r="BB460" s="80"/>
    </row>
    <row r="461" spans="9:54" x14ac:dyDescent="0.25">
      <c r="I461" s="80"/>
      <c r="AX461" s="80"/>
      <c r="AY461" s="80"/>
      <c r="AZ461" s="80"/>
      <c r="BA461" s="80"/>
      <c r="BB461" s="80"/>
    </row>
    <row r="462" spans="9:54" x14ac:dyDescent="0.25">
      <c r="I462" s="80"/>
      <c r="AX462" s="80"/>
      <c r="AY462" s="80"/>
      <c r="AZ462" s="80"/>
      <c r="BA462" s="80"/>
      <c r="BB462" s="80"/>
    </row>
    <row r="463" spans="9:54" x14ac:dyDescent="0.25">
      <c r="I463" s="80"/>
      <c r="AX463" s="80"/>
      <c r="AY463" s="80"/>
      <c r="AZ463" s="80"/>
      <c r="BA463" s="80"/>
      <c r="BB463" s="80"/>
    </row>
    <row r="464" spans="9:54" x14ac:dyDescent="0.25">
      <c r="I464" s="80"/>
      <c r="AX464" s="80"/>
      <c r="AY464" s="80"/>
      <c r="AZ464" s="80"/>
      <c r="BA464" s="80"/>
      <c r="BB464" s="80"/>
    </row>
    <row r="465" spans="9:54" x14ac:dyDescent="0.25">
      <c r="I465" s="80"/>
      <c r="AX465" s="80"/>
      <c r="AY465" s="80"/>
      <c r="AZ465" s="80"/>
      <c r="BA465" s="80"/>
      <c r="BB465" s="80"/>
    </row>
    <row r="466" spans="9:54" x14ac:dyDescent="0.25">
      <c r="I466" s="80"/>
      <c r="AX466" s="80"/>
      <c r="AY466" s="80"/>
      <c r="AZ466" s="80"/>
      <c r="BA466" s="80"/>
      <c r="BB466" s="80"/>
    </row>
    <row r="467" spans="9:54" x14ac:dyDescent="0.25">
      <c r="I467" s="80"/>
      <c r="AX467" s="80"/>
      <c r="AY467" s="80"/>
      <c r="AZ467" s="80"/>
      <c r="BA467" s="80"/>
      <c r="BB467" s="80"/>
    </row>
    <row r="468" spans="9:54" x14ac:dyDescent="0.25">
      <c r="I468" s="80"/>
      <c r="AX468" s="80"/>
      <c r="AY468" s="80"/>
      <c r="AZ468" s="80"/>
      <c r="BA468" s="80"/>
      <c r="BB468" s="80"/>
    </row>
    <row r="469" spans="9:54" x14ac:dyDescent="0.25">
      <c r="I469" s="80"/>
      <c r="AX469" s="80"/>
      <c r="AY469" s="80"/>
      <c r="AZ469" s="80"/>
      <c r="BA469" s="80"/>
      <c r="BB469" s="80"/>
    </row>
    <row r="470" spans="9:54" x14ac:dyDescent="0.25">
      <c r="I470" s="80"/>
      <c r="AX470" s="80"/>
      <c r="AY470" s="80"/>
      <c r="AZ470" s="80"/>
      <c r="BA470" s="80"/>
      <c r="BB470" s="80"/>
    </row>
    <row r="471" spans="9:54" x14ac:dyDescent="0.25">
      <c r="I471" s="80"/>
      <c r="AX471" s="80"/>
      <c r="AY471" s="80"/>
      <c r="AZ471" s="80"/>
      <c r="BA471" s="80"/>
      <c r="BB471" s="80"/>
    </row>
    <row r="472" spans="9:54" x14ac:dyDescent="0.25">
      <c r="I472" s="80"/>
      <c r="AX472" s="80"/>
      <c r="AY472" s="80"/>
      <c r="AZ472" s="80"/>
      <c r="BA472" s="80"/>
      <c r="BB472" s="80"/>
    </row>
    <row r="473" spans="9:54" x14ac:dyDescent="0.25">
      <c r="I473" s="80"/>
      <c r="AX473" s="80"/>
      <c r="AY473" s="80"/>
      <c r="AZ473" s="80"/>
      <c r="BA473" s="80"/>
      <c r="BB473" s="80"/>
    </row>
    <row r="474" spans="9:54" x14ac:dyDescent="0.25">
      <c r="I474" s="80"/>
      <c r="AX474" s="80"/>
      <c r="AY474" s="80"/>
      <c r="AZ474" s="80"/>
      <c r="BA474" s="80"/>
      <c r="BB474" s="80"/>
    </row>
    <row r="475" spans="9:54" x14ac:dyDescent="0.25">
      <c r="I475" s="80"/>
      <c r="AX475" s="80"/>
      <c r="AY475" s="80"/>
      <c r="AZ475" s="80"/>
      <c r="BA475" s="80"/>
      <c r="BB475" s="80"/>
    </row>
    <row r="476" spans="9:54" x14ac:dyDescent="0.25">
      <c r="I476" s="80"/>
      <c r="AX476" s="80"/>
      <c r="AY476" s="80"/>
      <c r="AZ476" s="80"/>
      <c r="BA476" s="80"/>
      <c r="BB476" s="80"/>
    </row>
    <row r="477" spans="9:54" x14ac:dyDescent="0.25">
      <c r="I477" s="80"/>
      <c r="AX477" s="80"/>
      <c r="AY477" s="80"/>
      <c r="AZ477" s="80"/>
      <c r="BA477" s="80"/>
      <c r="BB477" s="80"/>
    </row>
    <row r="478" spans="9:54" x14ac:dyDescent="0.25">
      <c r="I478" s="80"/>
      <c r="AX478" s="80"/>
      <c r="AY478" s="80"/>
      <c r="AZ478" s="80"/>
      <c r="BA478" s="80"/>
      <c r="BB478" s="80"/>
    </row>
    <row r="479" spans="9:54" x14ac:dyDescent="0.25">
      <c r="I479" s="80"/>
      <c r="AX479" s="80"/>
      <c r="AY479" s="80"/>
      <c r="AZ479" s="80"/>
      <c r="BA479" s="80"/>
      <c r="BB479" s="80"/>
    </row>
    <row r="480" spans="9:54" x14ac:dyDescent="0.25">
      <c r="I480" s="80"/>
      <c r="AX480" s="80"/>
      <c r="AY480" s="80"/>
      <c r="AZ480" s="80"/>
      <c r="BA480" s="80"/>
      <c r="BB480" s="80"/>
    </row>
    <row r="481" spans="9:54" x14ac:dyDescent="0.25">
      <c r="I481" s="80"/>
      <c r="AX481" s="80"/>
      <c r="AY481" s="80"/>
      <c r="AZ481" s="80"/>
      <c r="BA481" s="80"/>
      <c r="BB481" s="80"/>
    </row>
    <row r="482" spans="9:54" x14ac:dyDescent="0.25">
      <c r="I482" s="80"/>
      <c r="AX482" s="80"/>
      <c r="AY482" s="80"/>
      <c r="AZ482" s="80"/>
      <c r="BA482" s="80"/>
      <c r="BB482" s="80"/>
    </row>
    <row r="483" spans="9:54" x14ac:dyDescent="0.25">
      <c r="I483" s="80"/>
      <c r="AX483" s="80"/>
      <c r="AY483" s="80"/>
      <c r="AZ483" s="80"/>
      <c r="BA483" s="80"/>
      <c r="BB483" s="80"/>
    </row>
    <row r="484" spans="9:54" x14ac:dyDescent="0.25">
      <c r="I484" s="80"/>
      <c r="AX484" s="80"/>
      <c r="AY484" s="80"/>
      <c r="AZ484" s="80"/>
      <c r="BA484" s="80"/>
      <c r="BB484" s="80"/>
    </row>
    <row r="485" spans="9:54" x14ac:dyDescent="0.25">
      <c r="I485" s="80"/>
      <c r="AX485" s="80"/>
      <c r="AY485" s="80"/>
      <c r="AZ485" s="80"/>
      <c r="BA485" s="80"/>
      <c r="BB485" s="80"/>
    </row>
    <row r="486" spans="9:54" x14ac:dyDescent="0.25">
      <c r="I486" s="80"/>
      <c r="AX486" s="80"/>
      <c r="AY486" s="80"/>
      <c r="AZ486" s="80"/>
      <c r="BA486" s="80"/>
      <c r="BB486" s="80"/>
    </row>
    <row r="487" spans="9:54" x14ac:dyDescent="0.25">
      <c r="I487" s="80"/>
      <c r="AX487" s="80"/>
      <c r="AY487" s="80"/>
      <c r="AZ487" s="80"/>
      <c r="BA487" s="80"/>
      <c r="BB487" s="80"/>
    </row>
    <row r="488" spans="9:54" x14ac:dyDescent="0.25">
      <c r="I488" s="80"/>
      <c r="AX488" s="80"/>
      <c r="AY488" s="80"/>
      <c r="AZ488" s="80"/>
      <c r="BA488" s="80"/>
      <c r="BB488" s="80"/>
    </row>
    <row r="489" spans="9:54" x14ac:dyDescent="0.25">
      <c r="I489" s="80"/>
      <c r="AX489" s="80"/>
      <c r="AY489" s="80"/>
      <c r="AZ489" s="80"/>
      <c r="BA489" s="80"/>
      <c r="BB489" s="80"/>
    </row>
    <row r="490" spans="9:54" x14ac:dyDescent="0.25">
      <c r="I490" s="80"/>
      <c r="AX490" s="80"/>
      <c r="AY490" s="80"/>
      <c r="AZ490" s="80"/>
      <c r="BA490" s="80"/>
      <c r="BB490" s="80"/>
    </row>
    <row r="491" spans="9:54" x14ac:dyDescent="0.25">
      <c r="I491" s="80"/>
      <c r="AX491" s="80"/>
      <c r="AY491" s="80"/>
      <c r="AZ491" s="80"/>
      <c r="BA491" s="80"/>
      <c r="BB491" s="80"/>
    </row>
    <row r="492" spans="9:54" x14ac:dyDescent="0.25">
      <c r="I492" s="80"/>
      <c r="AX492" s="80"/>
      <c r="AY492" s="80"/>
      <c r="AZ492" s="80"/>
      <c r="BA492" s="80"/>
      <c r="BB492" s="80"/>
    </row>
    <row r="493" spans="9:54" x14ac:dyDescent="0.25">
      <c r="I493" s="80"/>
      <c r="AX493" s="80"/>
      <c r="AY493" s="80"/>
      <c r="AZ493" s="80"/>
      <c r="BA493" s="80"/>
      <c r="BB493" s="80"/>
    </row>
    <row r="494" spans="9:54" x14ac:dyDescent="0.25">
      <c r="I494" s="80"/>
      <c r="AX494" s="80"/>
      <c r="AY494" s="80"/>
      <c r="AZ494" s="80"/>
      <c r="BA494" s="80"/>
      <c r="BB494" s="80"/>
    </row>
    <row r="495" spans="9:54" x14ac:dyDescent="0.25">
      <c r="I495" s="80"/>
      <c r="AX495" s="80"/>
      <c r="AY495" s="80"/>
      <c r="AZ495" s="80"/>
      <c r="BA495" s="80"/>
      <c r="BB495" s="80"/>
    </row>
    <row r="496" spans="9:54" x14ac:dyDescent="0.25">
      <c r="I496" s="80"/>
      <c r="AX496" s="80"/>
      <c r="AY496" s="80"/>
      <c r="AZ496" s="80"/>
      <c r="BA496" s="80"/>
      <c r="BB496" s="80"/>
    </row>
    <row r="497" spans="9:54" x14ac:dyDescent="0.25">
      <c r="I497" s="80"/>
      <c r="AX497" s="80"/>
      <c r="AY497" s="80"/>
      <c r="AZ497" s="80"/>
      <c r="BA497" s="80"/>
      <c r="BB497" s="80"/>
    </row>
    <row r="498" spans="9:54" x14ac:dyDescent="0.25">
      <c r="I498" s="80"/>
      <c r="AX498" s="80"/>
      <c r="AY498" s="80"/>
      <c r="AZ498" s="80"/>
      <c r="BA498" s="80"/>
      <c r="BB498" s="80"/>
    </row>
    <row r="499" spans="9:54" x14ac:dyDescent="0.25">
      <c r="I499" s="80"/>
      <c r="AX499" s="80"/>
      <c r="AY499" s="80"/>
      <c r="AZ499" s="80"/>
      <c r="BA499" s="80"/>
      <c r="BB499" s="80"/>
    </row>
    <row r="500" spans="9:54" x14ac:dyDescent="0.25">
      <c r="I500" s="80"/>
      <c r="AX500" s="80"/>
      <c r="AY500" s="80"/>
      <c r="AZ500" s="80"/>
      <c r="BA500" s="80"/>
      <c r="BB500" s="80"/>
    </row>
    <row r="501" spans="9:54" x14ac:dyDescent="0.25">
      <c r="I501" s="80"/>
      <c r="AX501" s="80"/>
      <c r="AY501" s="80"/>
      <c r="AZ501" s="80"/>
      <c r="BA501" s="80"/>
      <c r="BB501" s="80"/>
    </row>
    <row r="502" spans="9:54" x14ac:dyDescent="0.25">
      <c r="I502" s="80"/>
      <c r="AX502" s="80"/>
      <c r="AY502" s="80"/>
      <c r="AZ502" s="80"/>
      <c r="BA502" s="80"/>
      <c r="BB502" s="80"/>
    </row>
    <row r="503" spans="9:54" x14ac:dyDescent="0.25">
      <c r="I503" s="80"/>
      <c r="AX503" s="80"/>
      <c r="AY503" s="80"/>
      <c r="AZ503" s="80"/>
      <c r="BA503" s="80"/>
      <c r="BB503" s="80"/>
    </row>
    <row r="504" spans="9:54" x14ac:dyDescent="0.25">
      <c r="I504" s="80"/>
      <c r="AX504" s="80"/>
      <c r="AY504" s="80"/>
      <c r="AZ504" s="80"/>
      <c r="BA504" s="80"/>
      <c r="BB504" s="80"/>
    </row>
    <row r="505" spans="9:54" x14ac:dyDescent="0.25">
      <c r="I505" s="80"/>
      <c r="AX505" s="80"/>
      <c r="AY505" s="80"/>
      <c r="AZ505" s="80"/>
      <c r="BA505" s="80"/>
      <c r="BB505" s="80"/>
    </row>
    <row r="506" spans="9:54" x14ac:dyDescent="0.25">
      <c r="I506" s="80"/>
      <c r="AX506" s="80"/>
      <c r="AY506" s="80"/>
      <c r="AZ506" s="80"/>
      <c r="BA506" s="80"/>
      <c r="BB506" s="80"/>
    </row>
    <row r="507" spans="9:54" x14ac:dyDescent="0.25">
      <c r="I507" s="80"/>
      <c r="AX507" s="80"/>
      <c r="AY507" s="80"/>
      <c r="AZ507" s="80"/>
      <c r="BA507" s="80"/>
      <c r="BB507" s="80"/>
    </row>
    <row r="508" spans="9:54" x14ac:dyDescent="0.25">
      <c r="I508" s="80"/>
      <c r="AX508" s="80"/>
      <c r="AY508" s="80"/>
      <c r="AZ508" s="80"/>
      <c r="BA508" s="80"/>
      <c r="BB508" s="80"/>
    </row>
    <row r="509" spans="9:54" x14ac:dyDescent="0.25">
      <c r="I509" s="80"/>
      <c r="AX509" s="80"/>
      <c r="AY509" s="80"/>
      <c r="AZ509" s="80"/>
      <c r="BA509" s="80"/>
      <c r="BB509" s="80"/>
    </row>
    <row r="510" spans="9:54" x14ac:dyDescent="0.25">
      <c r="I510" s="80"/>
      <c r="AX510" s="80"/>
      <c r="AY510" s="80"/>
      <c r="AZ510" s="80"/>
      <c r="BA510" s="80"/>
      <c r="BB510" s="80"/>
    </row>
    <row r="511" spans="9:54" x14ac:dyDescent="0.25">
      <c r="I511" s="80"/>
      <c r="AX511" s="80"/>
      <c r="AY511" s="80"/>
      <c r="AZ511" s="80"/>
      <c r="BA511" s="80"/>
      <c r="BB511" s="80"/>
    </row>
    <row r="512" spans="9:54" x14ac:dyDescent="0.25">
      <c r="I512" s="80"/>
      <c r="AX512" s="80"/>
      <c r="AY512" s="80"/>
      <c r="AZ512" s="80"/>
      <c r="BA512" s="80"/>
      <c r="BB512" s="80"/>
    </row>
    <row r="513" spans="9:54" x14ac:dyDescent="0.25">
      <c r="I513" s="80"/>
      <c r="AX513" s="80"/>
      <c r="AY513" s="80"/>
      <c r="AZ513" s="80"/>
      <c r="BA513" s="80"/>
      <c r="BB513" s="80"/>
    </row>
    <row r="514" spans="9:54" x14ac:dyDescent="0.25">
      <c r="I514" s="80"/>
      <c r="AX514" s="80"/>
      <c r="AY514" s="80"/>
      <c r="AZ514" s="80"/>
      <c r="BA514" s="80"/>
      <c r="BB514" s="80"/>
    </row>
    <row r="515" spans="9:54" x14ac:dyDescent="0.25">
      <c r="I515" s="80"/>
      <c r="AX515" s="80"/>
      <c r="AY515" s="80"/>
      <c r="AZ515" s="80"/>
      <c r="BA515" s="80"/>
      <c r="BB515" s="80"/>
    </row>
    <row r="516" spans="9:54" x14ac:dyDescent="0.25">
      <c r="I516" s="80"/>
      <c r="AX516" s="80"/>
      <c r="AY516" s="80"/>
      <c r="AZ516" s="80"/>
      <c r="BA516" s="80"/>
      <c r="BB516" s="80"/>
    </row>
    <row r="517" spans="9:54" x14ac:dyDescent="0.25">
      <c r="I517" s="80"/>
      <c r="AX517" s="80"/>
      <c r="AY517" s="80"/>
      <c r="AZ517" s="80"/>
      <c r="BA517" s="80"/>
      <c r="BB517" s="80"/>
    </row>
    <row r="518" spans="9:54" x14ac:dyDescent="0.25">
      <c r="I518" s="80"/>
      <c r="AX518" s="80"/>
      <c r="AY518" s="80"/>
      <c r="AZ518" s="80"/>
      <c r="BA518" s="80"/>
      <c r="BB518" s="80"/>
    </row>
    <row r="519" spans="9:54" x14ac:dyDescent="0.25">
      <c r="I519" s="80"/>
      <c r="AX519" s="80"/>
      <c r="AY519" s="80"/>
      <c r="AZ519" s="80"/>
      <c r="BA519" s="80"/>
      <c r="BB519" s="80"/>
    </row>
    <row r="520" spans="9:54" x14ac:dyDescent="0.25">
      <c r="I520" s="80"/>
      <c r="AX520" s="80"/>
      <c r="AY520" s="80"/>
      <c r="AZ520" s="80"/>
      <c r="BA520" s="80"/>
      <c r="BB520" s="80"/>
    </row>
    <row r="521" spans="9:54" x14ac:dyDescent="0.25">
      <c r="I521" s="80"/>
      <c r="AX521" s="80"/>
      <c r="AY521" s="80"/>
      <c r="AZ521" s="80"/>
      <c r="BA521" s="80"/>
      <c r="BB521" s="80"/>
    </row>
    <row r="522" spans="9:54" x14ac:dyDescent="0.25">
      <c r="I522" s="80"/>
      <c r="AX522" s="80"/>
      <c r="AY522" s="80"/>
      <c r="AZ522" s="80"/>
      <c r="BA522" s="80"/>
      <c r="BB522" s="80"/>
    </row>
    <row r="523" spans="9:54" x14ac:dyDescent="0.25">
      <c r="I523" s="80"/>
      <c r="AX523" s="80"/>
      <c r="AY523" s="80"/>
      <c r="AZ523" s="80"/>
      <c r="BA523" s="80"/>
      <c r="BB523" s="80"/>
    </row>
    <row r="524" spans="9:54" x14ac:dyDescent="0.25">
      <c r="I524" s="80"/>
      <c r="AX524" s="80"/>
      <c r="AY524" s="80"/>
      <c r="AZ524" s="80"/>
      <c r="BA524" s="80"/>
      <c r="BB524" s="80"/>
    </row>
    <row r="525" spans="9:54" x14ac:dyDescent="0.25">
      <c r="I525" s="80"/>
      <c r="AX525" s="80"/>
      <c r="AY525" s="80"/>
      <c r="AZ525" s="80"/>
      <c r="BA525" s="80"/>
      <c r="BB525" s="80"/>
    </row>
    <row r="526" spans="9:54" x14ac:dyDescent="0.25">
      <c r="I526" s="80"/>
      <c r="AX526" s="80"/>
      <c r="AY526" s="80"/>
      <c r="AZ526" s="80"/>
      <c r="BA526" s="80"/>
      <c r="BB526" s="80"/>
    </row>
    <row r="527" spans="9:54" x14ac:dyDescent="0.25">
      <c r="I527" s="80"/>
      <c r="AX527" s="80"/>
      <c r="AY527" s="80"/>
      <c r="AZ527" s="80"/>
      <c r="BA527" s="80"/>
      <c r="BB527" s="80"/>
    </row>
    <row r="528" spans="9:54" x14ac:dyDescent="0.25">
      <c r="I528" s="80"/>
      <c r="AX528" s="80"/>
      <c r="AY528" s="80"/>
      <c r="AZ528" s="80"/>
      <c r="BA528" s="80"/>
      <c r="BB528" s="80"/>
    </row>
    <row r="529" spans="9:54" x14ac:dyDescent="0.25">
      <c r="I529" s="80"/>
      <c r="AX529" s="80"/>
      <c r="AY529" s="80"/>
      <c r="AZ529" s="80"/>
      <c r="BA529" s="80"/>
      <c r="BB529" s="80"/>
    </row>
    <row r="530" spans="9:54" x14ac:dyDescent="0.25">
      <c r="I530" s="80"/>
      <c r="AX530" s="80"/>
      <c r="AY530" s="80"/>
      <c r="AZ530" s="80"/>
      <c r="BA530" s="80"/>
      <c r="BB530" s="80"/>
    </row>
    <row r="531" spans="9:54" x14ac:dyDescent="0.25">
      <c r="I531" s="80"/>
      <c r="AX531" s="80"/>
      <c r="AY531" s="80"/>
      <c r="AZ531" s="80"/>
      <c r="BA531" s="80"/>
      <c r="BB531" s="80"/>
    </row>
    <row r="532" spans="9:54" x14ac:dyDescent="0.25">
      <c r="I532" s="80"/>
      <c r="AX532" s="80"/>
      <c r="AY532" s="80"/>
      <c r="AZ532" s="80"/>
      <c r="BA532" s="80"/>
      <c r="BB532" s="80"/>
    </row>
    <row r="533" spans="9:54" x14ac:dyDescent="0.25">
      <c r="I533" s="80"/>
      <c r="AX533" s="80"/>
      <c r="AY533" s="80"/>
      <c r="AZ533" s="80"/>
      <c r="BA533" s="80"/>
      <c r="BB533" s="80"/>
    </row>
    <row r="534" spans="9:54" x14ac:dyDescent="0.25">
      <c r="I534" s="80"/>
      <c r="AX534" s="80"/>
      <c r="AY534" s="80"/>
      <c r="AZ534" s="80"/>
      <c r="BA534" s="80"/>
      <c r="BB534" s="80"/>
    </row>
    <row r="535" spans="9:54" x14ac:dyDescent="0.25">
      <c r="I535" s="80"/>
      <c r="AX535" s="80"/>
      <c r="AY535" s="80"/>
      <c r="AZ535" s="80"/>
      <c r="BA535" s="80"/>
      <c r="BB535" s="80"/>
    </row>
    <row r="536" spans="9:54" x14ac:dyDescent="0.25">
      <c r="I536" s="80"/>
      <c r="AX536" s="80"/>
      <c r="AY536" s="80"/>
      <c r="AZ536" s="80"/>
      <c r="BA536" s="80"/>
      <c r="BB536" s="80"/>
    </row>
    <row r="537" spans="9:54" x14ac:dyDescent="0.25">
      <c r="I537" s="80"/>
      <c r="AX537" s="80"/>
      <c r="AY537" s="80"/>
      <c r="AZ537" s="80"/>
      <c r="BA537" s="80"/>
      <c r="BB537" s="80"/>
    </row>
    <row r="538" spans="9:54" x14ac:dyDescent="0.25">
      <c r="I538" s="80"/>
      <c r="AX538" s="80"/>
      <c r="AY538" s="80"/>
      <c r="AZ538" s="80"/>
      <c r="BA538" s="80"/>
      <c r="BB538" s="80"/>
    </row>
    <row r="539" spans="9:54" x14ac:dyDescent="0.25">
      <c r="I539" s="80"/>
      <c r="AX539" s="80"/>
      <c r="AY539" s="80"/>
      <c r="AZ539" s="80"/>
      <c r="BA539" s="80"/>
      <c r="BB539" s="80"/>
    </row>
    <row r="540" spans="9:54" x14ac:dyDescent="0.25">
      <c r="I540" s="80"/>
      <c r="AX540" s="80"/>
      <c r="AY540" s="80"/>
      <c r="AZ540" s="80"/>
      <c r="BA540" s="80"/>
      <c r="BB540" s="80"/>
    </row>
    <row r="541" spans="9:54" x14ac:dyDescent="0.25">
      <c r="I541" s="80"/>
      <c r="AX541" s="80"/>
      <c r="AY541" s="80"/>
      <c r="AZ541" s="80"/>
      <c r="BA541" s="80"/>
      <c r="BB541" s="80"/>
    </row>
    <row r="542" spans="9:54" x14ac:dyDescent="0.25">
      <c r="I542" s="80"/>
      <c r="AX542" s="80"/>
      <c r="AY542" s="80"/>
      <c r="AZ542" s="80"/>
      <c r="BA542" s="80"/>
      <c r="BB542" s="80"/>
    </row>
    <row r="543" spans="9:54" x14ac:dyDescent="0.25">
      <c r="I543" s="80"/>
      <c r="AX543" s="80"/>
      <c r="AY543" s="80"/>
      <c r="AZ543" s="80"/>
      <c r="BA543" s="80"/>
      <c r="BB543" s="80"/>
    </row>
    <row r="544" spans="9:54" x14ac:dyDescent="0.25">
      <c r="I544" s="80"/>
      <c r="AX544" s="80"/>
      <c r="AY544" s="80"/>
      <c r="AZ544" s="80"/>
      <c r="BA544" s="80"/>
      <c r="BB544" s="80"/>
    </row>
    <row r="545" spans="9:54" x14ac:dyDescent="0.25">
      <c r="I545" s="80"/>
      <c r="AX545" s="80"/>
      <c r="AY545" s="80"/>
      <c r="AZ545" s="80"/>
      <c r="BA545" s="80"/>
      <c r="BB545" s="80"/>
    </row>
    <row r="546" spans="9:54" x14ac:dyDescent="0.25">
      <c r="I546" s="80"/>
      <c r="AX546" s="80"/>
      <c r="AY546" s="80"/>
      <c r="AZ546" s="80"/>
      <c r="BA546" s="80"/>
      <c r="BB546" s="80"/>
    </row>
    <row r="547" spans="9:54" x14ac:dyDescent="0.25">
      <c r="I547" s="80"/>
      <c r="AX547" s="80"/>
      <c r="AY547" s="80"/>
      <c r="AZ547" s="80"/>
      <c r="BA547" s="80"/>
      <c r="BB547" s="80"/>
    </row>
    <row r="548" spans="9:54" x14ac:dyDescent="0.25">
      <c r="I548" s="80"/>
      <c r="AX548" s="80"/>
      <c r="AY548" s="80"/>
      <c r="AZ548" s="80"/>
      <c r="BA548" s="80"/>
      <c r="BB548" s="80"/>
    </row>
    <row r="549" spans="9:54" x14ac:dyDescent="0.25">
      <c r="I549" s="80"/>
      <c r="AX549" s="80"/>
      <c r="AY549" s="80"/>
      <c r="AZ549" s="80"/>
      <c r="BA549" s="80"/>
      <c r="BB549" s="80"/>
    </row>
    <row r="550" spans="9:54" x14ac:dyDescent="0.25">
      <c r="I550" s="80"/>
      <c r="AX550" s="80"/>
      <c r="AY550" s="80"/>
      <c r="AZ550" s="80"/>
      <c r="BA550" s="80"/>
      <c r="BB550" s="80"/>
    </row>
    <row r="551" spans="9:54" x14ac:dyDescent="0.25">
      <c r="I551" s="80"/>
      <c r="AX551" s="80"/>
      <c r="AY551" s="80"/>
      <c r="AZ551" s="80"/>
      <c r="BA551" s="80"/>
      <c r="BB551" s="80"/>
    </row>
    <row r="552" spans="9:54" x14ac:dyDescent="0.25">
      <c r="I552" s="80"/>
      <c r="AX552" s="80"/>
      <c r="AY552" s="80"/>
      <c r="AZ552" s="80"/>
      <c r="BA552" s="80"/>
      <c r="BB552" s="80"/>
    </row>
    <row r="553" spans="9:54" x14ac:dyDescent="0.25">
      <c r="I553" s="80"/>
      <c r="AX553" s="80"/>
      <c r="AY553" s="80"/>
      <c r="AZ553" s="80"/>
      <c r="BA553" s="80"/>
      <c r="BB553" s="80"/>
    </row>
    <row r="554" spans="9:54" x14ac:dyDescent="0.25">
      <c r="I554" s="80"/>
      <c r="AX554" s="80"/>
      <c r="AY554" s="80"/>
      <c r="AZ554" s="80"/>
      <c r="BA554" s="80"/>
      <c r="BB554" s="80"/>
    </row>
    <row r="555" spans="9:54" x14ac:dyDescent="0.25">
      <c r="I555" s="80"/>
      <c r="AX555" s="80"/>
      <c r="AY555" s="80"/>
      <c r="AZ555" s="80"/>
      <c r="BA555" s="80"/>
      <c r="BB555" s="80"/>
    </row>
    <row r="556" spans="9:54" x14ac:dyDescent="0.25">
      <c r="I556" s="80"/>
      <c r="AX556" s="80"/>
      <c r="AY556" s="80"/>
      <c r="AZ556" s="80"/>
      <c r="BA556" s="80"/>
      <c r="BB556" s="80"/>
    </row>
    <row r="557" spans="9:54" x14ac:dyDescent="0.25">
      <c r="I557" s="80"/>
      <c r="AX557" s="80"/>
      <c r="AY557" s="80"/>
      <c r="AZ557" s="80"/>
      <c r="BA557" s="80"/>
      <c r="BB557" s="80"/>
    </row>
    <row r="558" spans="9:54" x14ac:dyDescent="0.25">
      <c r="I558" s="80"/>
      <c r="AX558" s="80"/>
      <c r="AY558" s="80"/>
      <c r="AZ558" s="80"/>
      <c r="BA558" s="80"/>
      <c r="BB558" s="80"/>
    </row>
    <row r="559" spans="9:54" x14ac:dyDescent="0.25">
      <c r="I559" s="80"/>
      <c r="AX559" s="80"/>
      <c r="AY559" s="80"/>
      <c r="AZ559" s="80"/>
      <c r="BA559" s="80"/>
      <c r="BB559" s="80"/>
    </row>
    <row r="560" spans="9:54" x14ac:dyDescent="0.25">
      <c r="I560" s="80"/>
      <c r="AX560" s="80"/>
      <c r="AY560" s="80"/>
      <c r="AZ560" s="80"/>
      <c r="BA560" s="80"/>
      <c r="BB560" s="80"/>
    </row>
    <row r="561" spans="9:54" x14ac:dyDescent="0.25">
      <c r="I561" s="80"/>
      <c r="AX561" s="80"/>
      <c r="AY561" s="80"/>
      <c r="AZ561" s="80"/>
      <c r="BA561" s="80"/>
      <c r="BB561" s="80"/>
    </row>
    <row r="562" spans="9:54" x14ac:dyDescent="0.25">
      <c r="I562" s="80"/>
      <c r="AX562" s="80"/>
      <c r="AY562" s="80"/>
      <c r="AZ562" s="80"/>
      <c r="BA562" s="80"/>
      <c r="BB562" s="80"/>
    </row>
    <row r="563" spans="9:54" x14ac:dyDescent="0.25">
      <c r="I563" s="80"/>
      <c r="AX563" s="80"/>
      <c r="AY563" s="80"/>
      <c r="AZ563" s="80"/>
      <c r="BA563" s="80"/>
      <c r="BB563" s="80"/>
    </row>
    <row r="564" spans="9:54" x14ac:dyDescent="0.25">
      <c r="I564" s="80"/>
      <c r="AX564" s="80"/>
      <c r="AY564" s="80"/>
      <c r="AZ564" s="80"/>
      <c r="BA564" s="80"/>
      <c r="BB564" s="80"/>
    </row>
    <row r="565" spans="9:54" x14ac:dyDescent="0.25">
      <c r="I565" s="80"/>
      <c r="AX565" s="80"/>
      <c r="AY565" s="80"/>
      <c r="AZ565" s="80"/>
      <c r="BA565" s="80"/>
      <c r="BB565" s="80"/>
    </row>
    <row r="566" spans="9:54" x14ac:dyDescent="0.25">
      <c r="I566" s="80"/>
      <c r="AX566" s="80"/>
      <c r="AY566" s="80"/>
      <c r="AZ566" s="80"/>
      <c r="BA566" s="80"/>
      <c r="BB566" s="80"/>
    </row>
    <row r="567" spans="9:54" x14ac:dyDescent="0.25">
      <c r="I567" s="80"/>
      <c r="AX567" s="80"/>
      <c r="AY567" s="80"/>
      <c r="AZ567" s="80"/>
      <c r="BA567" s="80"/>
      <c r="BB567" s="80"/>
    </row>
    <row r="568" spans="9:54" x14ac:dyDescent="0.25">
      <c r="I568" s="80"/>
      <c r="AX568" s="80"/>
      <c r="AY568" s="80"/>
      <c r="AZ568" s="80"/>
      <c r="BA568" s="80"/>
      <c r="BB568" s="80"/>
    </row>
    <row r="569" spans="9:54" x14ac:dyDescent="0.25">
      <c r="I569" s="80"/>
      <c r="AX569" s="80"/>
      <c r="AY569" s="80"/>
      <c r="AZ569" s="80"/>
      <c r="BA569" s="80"/>
      <c r="BB569" s="80"/>
    </row>
    <row r="570" spans="9:54" x14ac:dyDescent="0.25">
      <c r="I570" s="80"/>
      <c r="AX570" s="80"/>
      <c r="AY570" s="80"/>
      <c r="AZ570" s="80"/>
      <c r="BA570" s="80"/>
      <c r="BB570" s="80"/>
    </row>
    <row r="571" spans="9:54" x14ac:dyDescent="0.25">
      <c r="I571" s="80"/>
      <c r="AX571" s="80"/>
      <c r="AY571" s="80"/>
      <c r="AZ571" s="80"/>
      <c r="BA571" s="80"/>
      <c r="BB571" s="80"/>
    </row>
    <row r="572" spans="9:54" x14ac:dyDescent="0.25">
      <c r="I572" s="80"/>
      <c r="AX572" s="80"/>
      <c r="AY572" s="80"/>
      <c r="AZ572" s="80"/>
      <c r="BA572" s="80"/>
      <c r="BB572" s="80"/>
    </row>
    <row r="573" spans="9:54" x14ac:dyDescent="0.25">
      <c r="I573" s="80"/>
      <c r="AX573" s="80"/>
      <c r="AY573" s="80"/>
      <c r="AZ573" s="80"/>
      <c r="BA573" s="80"/>
      <c r="BB573" s="80"/>
    </row>
    <row r="574" spans="9:54" x14ac:dyDescent="0.25">
      <c r="I574" s="80"/>
      <c r="AX574" s="80"/>
      <c r="AY574" s="80"/>
      <c r="AZ574" s="80"/>
      <c r="BA574" s="80"/>
      <c r="BB574" s="80"/>
    </row>
    <row r="575" spans="9:54" x14ac:dyDescent="0.25">
      <c r="I575" s="80"/>
      <c r="AX575" s="80"/>
      <c r="AY575" s="80"/>
      <c r="AZ575" s="80"/>
      <c r="BA575" s="80"/>
      <c r="BB575" s="80"/>
    </row>
    <row r="576" spans="9:54" x14ac:dyDescent="0.25">
      <c r="I576" s="80"/>
      <c r="AX576" s="80"/>
      <c r="AY576" s="80"/>
      <c r="AZ576" s="80"/>
      <c r="BA576" s="80"/>
      <c r="BB576" s="80"/>
    </row>
    <row r="577" spans="9:54" x14ac:dyDescent="0.25">
      <c r="I577" s="80"/>
      <c r="AX577" s="80"/>
      <c r="AY577" s="80"/>
      <c r="AZ577" s="80"/>
      <c r="BA577" s="80"/>
      <c r="BB577" s="80"/>
    </row>
    <row r="578" spans="9:54" x14ac:dyDescent="0.25">
      <c r="I578" s="80"/>
      <c r="AX578" s="80"/>
      <c r="AY578" s="80"/>
      <c r="AZ578" s="80"/>
      <c r="BA578" s="80"/>
      <c r="BB578" s="80"/>
    </row>
    <row r="579" spans="9:54" x14ac:dyDescent="0.25">
      <c r="I579" s="80"/>
      <c r="AX579" s="80"/>
      <c r="AY579" s="80"/>
      <c r="AZ579" s="80"/>
      <c r="BA579" s="80"/>
      <c r="BB579" s="80"/>
    </row>
    <row r="580" spans="9:54" x14ac:dyDescent="0.25">
      <c r="I580" s="80"/>
      <c r="AX580" s="80"/>
      <c r="AY580" s="80"/>
      <c r="AZ580" s="80"/>
      <c r="BA580" s="80"/>
      <c r="BB580" s="80"/>
    </row>
    <row r="581" spans="9:54" x14ac:dyDescent="0.25">
      <c r="I581" s="80"/>
      <c r="AX581" s="80"/>
      <c r="AY581" s="80"/>
      <c r="AZ581" s="80"/>
      <c r="BA581" s="80"/>
      <c r="BB581" s="80"/>
    </row>
    <row r="582" spans="9:54" x14ac:dyDescent="0.25">
      <c r="I582" s="80"/>
      <c r="AX582" s="80"/>
      <c r="AY582" s="80"/>
      <c r="AZ582" s="80"/>
      <c r="BA582" s="80"/>
      <c r="BB582" s="80"/>
    </row>
    <row r="583" spans="9:54" x14ac:dyDescent="0.25">
      <c r="I583" s="80"/>
      <c r="AX583" s="80"/>
      <c r="AY583" s="80"/>
      <c r="AZ583" s="80"/>
      <c r="BA583" s="80"/>
      <c r="BB583" s="80"/>
    </row>
    <row r="584" spans="9:54" x14ac:dyDescent="0.25">
      <c r="I584" s="80"/>
      <c r="AX584" s="80"/>
      <c r="AY584" s="80"/>
      <c r="AZ584" s="80"/>
      <c r="BA584" s="80"/>
      <c r="BB584" s="80"/>
    </row>
    <row r="585" spans="9:54" x14ac:dyDescent="0.25">
      <c r="I585" s="80"/>
      <c r="AX585" s="80"/>
      <c r="AY585" s="80"/>
      <c r="AZ585" s="80"/>
      <c r="BA585" s="80"/>
      <c r="BB585" s="80"/>
    </row>
    <row r="586" spans="9:54" x14ac:dyDescent="0.25">
      <c r="I586" s="80"/>
      <c r="AX586" s="80"/>
      <c r="AY586" s="80"/>
      <c r="AZ586" s="80"/>
      <c r="BA586" s="80"/>
      <c r="BB586" s="80"/>
    </row>
    <row r="587" spans="9:54" x14ac:dyDescent="0.25">
      <c r="I587" s="80"/>
      <c r="AX587" s="80"/>
      <c r="AY587" s="80"/>
      <c r="AZ587" s="80"/>
      <c r="BA587" s="80"/>
      <c r="BB587" s="80"/>
    </row>
    <row r="588" spans="9:54" x14ac:dyDescent="0.25">
      <c r="I588" s="80"/>
      <c r="AX588" s="80"/>
      <c r="AY588" s="80"/>
      <c r="AZ588" s="80"/>
      <c r="BA588" s="80"/>
      <c r="BB588" s="80"/>
    </row>
    <row r="589" spans="9:54" x14ac:dyDescent="0.25">
      <c r="I589" s="80"/>
      <c r="AX589" s="80"/>
      <c r="AY589" s="80"/>
      <c r="AZ589" s="80"/>
      <c r="BA589" s="80"/>
      <c r="BB589" s="80"/>
    </row>
    <row r="590" spans="9:54" x14ac:dyDescent="0.25">
      <c r="I590" s="80"/>
      <c r="AX590" s="80"/>
      <c r="AY590" s="80"/>
      <c r="AZ590" s="80"/>
      <c r="BA590" s="80"/>
      <c r="BB590" s="80"/>
    </row>
    <row r="591" spans="9:54" x14ac:dyDescent="0.25">
      <c r="I591" s="80"/>
      <c r="AX591" s="80"/>
      <c r="AY591" s="80"/>
      <c r="AZ591" s="80"/>
      <c r="BA591" s="80"/>
      <c r="BB591" s="80"/>
    </row>
    <row r="592" spans="9:54" x14ac:dyDescent="0.25">
      <c r="I592" s="80"/>
      <c r="AX592" s="80"/>
      <c r="AY592" s="80"/>
      <c r="AZ592" s="80"/>
      <c r="BA592" s="80"/>
      <c r="BB592" s="80"/>
    </row>
    <row r="593" spans="9:54" x14ac:dyDescent="0.25">
      <c r="I593" s="80"/>
      <c r="AX593" s="80"/>
      <c r="AY593" s="80"/>
      <c r="AZ593" s="80"/>
      <c r="BA593" s="80"/>
      <c r="BB593" s="80"/>
    </row>
    <row r="594" spans="9:54" x14ac:dyDescent="0.25">
      <c r="I594" s="80"/>
      <c r="AX594" s="80"/>
      <c r="AY594" s="80"/>
      <c r="AZ594" s="80"/>
      <c r="BA594" s="80"/>
      <c r="BB594" s="80"/>
    </row>
    <row r="595" spans="9:54" x14ac:dyDescent="0.25">
      <c r="I595" s="80"/>
      <c r="AX595" s="80"/>
      <c r="AY595" s="80"/>
      <c r="AZ595" s="80"/>
      <c r="BA595" s="80"/>
      <c r="BB595" s="80"/>
    </row>
    <row r="596" spans="9:54" x14ac:dyDescent="0.25">
      <c r="I596" s="80"/>
      <c r="AX596" s="80"/>
      <c r="AY596" s="80"/>
      <c r="AZ596" s="80"/>
      <c r="BA596" s="80"/>
      <c r="BB596" s="80"/>
    </row>
    <row r="597" spans="9:54" x14ac:dyDescent="0.25">
      <c r="I597" s="80"/>
      <c r="AX597" s="80"/>
      <c r="AY597" s="80"/>
      <c r="AZ597" s="80"/>
      <c r="BA597" s="80"/>
      <c r="BB597" s="80"/>
    </row>
    <row r="598" spans="9:54" x14ac:dyDescent="0.25">
      <c r="I598" s="80"/>
      <c r="AX598" s="80"/>
      <c r="AY598" s="80"/>
      <c r="AZ598" s="80"/>
      <c r="BA598" s="80"/>
      <c r="BB598" s="80"/>
    </row>
    <row r="599" spans="9:54" x14ac:dyDescent="0.25">
      <c r="I599" s="80"/>
      <c r="AX599" s="80"/>
      <c r="AY599" s="80"/>
      <c r="AZ599" s="80"/>
      <c r="BA599" s="80"/>
      <c r="BB599" s="80"/>
    </row>
    <row r="600" spans="9:54" x14ac:dyDescent="0.25">
      <c r="I600" s="80"/>
      <c r="AX600" s="80"/>
      <c r="AY600" s="80"/>
      <c r="AZ600" s="80"/>
      <c r="BA600" s="80"/>
      <c r="BB600" s="80"/>
    </row>
    <row r="601" spans="9:54" x14ac:dyDescent="0.25">
      <c r="I601" s="80"/>
      <c r="AX601" s="80"/>
      <c r="AY601" s="80"/>
      <c r="AZ601" s="80"/>
      <c r="BA601" s="80"/>
      <c r="BB601" s="80"/>
    </row>
    <row r="602" spans="9:54" x14ac:dyDescent="0.25">
      <c r="I602" s="80"/>
      <c r="AX602" s="80"/>
      <c r="AY602" s="80"/>
      <c r="AZ602" s="80"/>
      <c r="BA602" s="80"/>
      <c r="BB602" s="80"/>
    </row>
    <row r="603" spans="9:54" x14ac:dyDescent="0.25">
      <c r="I603" s="80"/>
      <c r="AX603" s="80"/>
      <c r="AY603" s="80"/>
      <c r="AZ603" s="80"/>
      <c r="BA603" s="80"/>
      <c r="BB603" s="80"/>
    </row>
    <row r="604" spans="9:54" x14ac:dyDescent="0.25">
      <c r="I604" s="80"/>
      <c r="AX604" s="80"/>
      <c r="AY604" s="80"/>
      <c r="AZ604" s="80"/>
      <c r="BA604" s="80"/>
      <c r="BB604" s="80"/>
    </row>
    <row r="605" spans="9:54" x14ac:dyDescent="0.25">
      <c r="I605" s="80"/>
      <c r="AX605" s="80"/>
      <c r="AY605" s="80"/>
      <c r="AZ605" s="80"/>
      <c r="BA605" s="80"/>
      <c r="BB605" s="80"/>
    </row>
    <row r="606" spans="9:54" x14ac:dyDescent="0.25">
      <c r="I606" s="80"/>
      <c r="AX606" s="80"/>
      <c r="AY606" s="80"/>
      <c r="AZ606" s="80"/>
      <c r="BA606" s="80"/>
      <c r="BB606" s="80"/>
    </row>
    <row r="607" spans="9:54" x14ac:dyDescent="0.25">
      <c r="I607" s="80"/>
      <c r="AX607" s="80"/>
      <c r="AY607" s="80"/>
      <c r="AZ607" s="80"/>
      <c r="BA607" s="80"/>
      <c r="BB607" s="80"/>
    </row>
    <row r="608" spans="9:54" x14ac:dyDescent="0.25">
      <c r="I608" s="80"/>
      <c r="AX608" s="80"/>
      <c r="AY608" s="80"/>
      <c r="AZ608" s="80"/>
      <c r="BA608" s="80"/>
      <c r="BB608" s="80"/>
    </row>
    <row r="609" spans="9:54" x14ac:dyDescent="0.25">
      <c r="I609" s="80"/>
      <c r="AX609" s="80"/>
      <c r="AY609" s="80"/>
      <c r="AZ609" s="80"/>
      <c r="BA609" s="80"/>
      <c r="BB609" s="80"/>
    </row>
    <row r="610" spans="9:54" x14ac:dyDescent="0.25">
      <c r="I610" s="80"/>
      <c r="AX610" s="80"/>
      <c r="AY610" s="80"/>
      <c r="AZ610" s="80"/>
      <c r="BA610" s="80"/>
      <c r="BB610" s="80"/>
    </row>
    <row r="611" spans="9:54" x14ac:dyDescent="0.25">
      <c r="I611" s="80"/>
      <c r="AX611" s="80"/>
      <c r="AY611" s="80"/>
      <c r="AZ611" s="80"/>
      <c r="BA611" s="80"/>
      <c r="BB611" s="80"/>
    </row>
    <row r="612" spans="9:54" x14ac:dyDescent="0.25">
      <c r="I612" s="80"/>
      <c r="AX612" s="80"/>
      <c r="AY612" s="80"/>
      <c r="AZ612" s="80"/>
      <c r="BA612" s="80"/>
      <c r="BB612" s="80"/>
    </row>
    <row r="613" spans="9:54" x14ac:dyDescent="0.25">
      <c r="I613" s="80"/>
      <c r="AX613" s="80"/>
      <c r="AY613" s="80"/>
      <c r="AZ613" s="80"/>
      <c r="BA613" s="80"/>
      <c r="BB613" s="80"/>
    </row>
    <row r="614" spans="9:54" x14ac:dyDescent="0.25">
      <c r="I614" s="80"/>
      <c r="AX614" s="80"/>
      <c r="AY614" s="80"/>
      <c r="AZ614" s="80"/>
      <c r="BA614" s="80"/>
      <c r="BB614" s="80"/>
    </row>
    <row r="615" spans="9:54" x14ac:dyDescent="0.25">
      <c r="I615" s="80"/>
      <c r="AX615" s="80"/>
      <c r="AY615" s="80"/>
      <c r="AZ615" s="80"/>
      <c r="BA615" s="80"/>
      <c r="BB615" s="80"/>
    </row>
    <row r="616" spans="9:54" x14ac:dyDescent="0.25">
      <c r="I616" s="80"/>
      <c r="AX616" s="80"/>
      <c r="AY616" s="80"/>
      <c r="AZ616" s="80"/>
      <c r="BA616" s="80"/>
      <c r="BB616" s="80"/>
    </row>
    <row r="617" spans="9:54" x14ac:dyDescent="0.25">
      <c r="I617" s="80"/>
      <c r="AX617" s="80"/>
      <c r="AY617" s="80"/>
      <c r="AZ617" s="80"/>
      <c r="BA617" s="80"/>
      <c r="BB617" s="80"/>
    </row>
    <row r="618" spans="9:54" x14ac:dyDescent="0.25">
      <c r="I618" s="80"/>
      <c r="AX618" s="80"/>
      <c r="AY618" s="80"/>
      <c r="AZ618" s="80"/>
      <c r="BA618" s="80"/>
      <c r="BB618" s="80"/>
    </row>
    <row r="619" spans="9:54" x14ac:dyDescent="0.25">
      <c r="I619" s="80"/>
      <c r="AX619" s="80"/>
      <c r="AY619" s="80"/>
      <c r="AZ619" s="80"/>
      <c r="BA619" s="80"/>
      <c r="BB619" s="80"/>
    </row>
    <row r="620" spans="9:54" x14ac:dyDescent="0.25">
      <c r="I620" s="80"/>
      <c r="AX620" s="80"/>
      <c r="AY620" s="80"/>
      <c r="AZ620" s="80"/>
      <c r="BA620" s="80"/>
      <c r="BB620" s="80"/>
    </row>
    <row r="621" spans="9:54" x14ac:dyDescent="0.25">
      <c r="I621" s="80"/>
      <c r="AX621" s="80"/>
      <c r="AY621" s="80"/>
      <c r="AZ621" s="80"/>
      <c r="BA621" s="80"/>
      <c r="BB621" s="80"/>
    </row>
    <row r="622" spans="9:54" x14ac:dyDescent="0.25">
      <c r="I622" s="80"/>
      <c r="AX622" s="80"/>
      <c r="AY622" s="80"/>
      <c r="AZ622" s="80"/>
      <c r="BA622" s="80"/>
      <c r="BB622" s="80"/>
    </row>
    <row r="623" spans="9:54" x14ac:dyDescent="0.25">
      <c r="I623" s="80"/>
      <c r="AX623" s="80"/>
      <c r="AY623" s="80"/>
      <c r="AZ623" s="80"/>
      <c r="BA623" s="80"/>
      <c r="BB623" s="80"/>
    </row>
    <row r="624" spans="9:54" x14ac:dyDescent="0.25">
      <c r="I624" s="80"/>
      <c r="AX624" s="80"/>
      <c r="AY624" s="80"/>
      <c r="AZ624" s="80"/>
      <c r="BA624" s="80"/>
      <c r="BB624" s="80"/>
    </row>
    <row r="625" spans="9:54" x14ac:dyDescent="0.25">
      <c r="I625" s="80"/>
      <c r="AX625" s="80"/>
      <c r="AY625" s="80"/>
      <c r="AZ625" s="80"/>
      <c r="BA625" s="80"/>
      <c r="BB625" s="80"/>
    </row>
    <row r="626" spans="9:54" x14ac:dyDescent="0.25">
      <c r="I626" s="80"/>
      <c r="AX626" s="80"/>
      <c r="AY626" s="80"/>
      <c r="AZ626" s="80"/>
      <c r="BA626" s="80"/>
      <c r="BB626" s="80"/>
    </row>
    <row r="627" spans="9:54" x14ac:dyDescent="0.25">
      <c r="I627" s="80"/>
      <c r="AX627" s="80"/>
      <c r="AY627" s="80"/>
      <c r="AZ627" s="80"/>
      <c r="BA627" s="80"/>
      <c r="BB627" s="80"/>
    </row>
    <row r="628" spans="9:54" x14ac:dyDescent="0.25">
      <c r="I628" s="80"/>
      <c r="AX628" s="80"/>
      <c r="AY628" s="80"/>
      <c r="AZ628" s="80"/>
      <c r="BA628" s="80"/>
      <c r="BB628" s="80"/>
    </row>
    <row r="629" spans="9:54" x14ac:dyDescent="0.25">
      <c r="I629" s="80"/>
      <c r="AX629" s="80"/>
      <c r="AY629" s="80"/>
      <c r="AZ629" s="80"/>
      <c r="BA629" s="80"/>
      <c r="BB629" s="80"/>
    </row>
    <row r="630" spans="9:54" x14ac:dyDescent="0.25">
      <c r="I630" s="80"/>
      <c r="AX630" s="80"/>
      <c r="AY630" s="80"/>
      <c r="AZ630" s="80"/>
      <c r="BA630" s="80"/>
      <c r="BB630" s="80"/>
    </row>
    <row r="631" spans="9:54" x14ac:dyDescent="0.25">
      <c r="I631" s="80"/>
      <c r="AX631" s="80"/>
      <c r="AY631" s="80"/>
      <c r="AZ631" s="80"/>
      <c r="BA631" s="80"/>
      <c r="BB631" s="80"/>
    </row>
    <row r="632" spans="9:54" x14ac:dyDescent="0.25">
      <c r="I632" s="80"/>
      <c r="AX632" s="80"/>
      <c r="AY632" s="80"/>
      <c r="AZ632" s="80"/>
      <c r="BA632" s="80"/>
      <c r="BB632" s="80"/>
    </row>
    <row r="633" spans="9:54" x14ac:dyDescent="0.25">
      <c r="I633" s="80"/>
      <c r="AX633" s="80"/>
      <c r="AY633" s="80"/>
      <c r="AZ633" s="80"/>
      <c r="BA633" s="80"/>
      <c r="BB633" s="80"/>
    </row>
    <row r="634" spans="9:54" x14ac:dyDescent="0.25">
      <c r="I634" s="80"/>
      <c r="AX634" s="80"/>
      <c r="AY634" s="80"/>
      <c r="AZ634" s="80"/>
      <c r="BA634" s="80"/>
      <c r="BB634" s="80"/>
    </row>
    <row r="635" spans="9:54" x14ac:dyDescent="0.25">
      <c r="I635" s="80"/>
      <c r="AX635" s="80"/>
      <c r="AY635" s="80"/>
      <c r="AZ635" s="80"/>
      <c r="BA635" s="80"/>
      <c r="BB635" s="80"/>
    </row>
    <row r="636" spans="9:54" x14ac:dyDescent="0.25">
      <c r="I636" s="80"/>
      <c r="AX636" s="80"/>
      <c r="AY636" s="80"/>
      <c r="AZ636" s="80"/>
      <c r="BA636" s="80"/>
      <c r="BB636" s="80"/>
    </row>
    <row r="637" spans="9:54" x14ac:dyDescent="0.25">
      <c r="I637" s="80"/>
      <c r="AX637" s="80"/>
      <c r="AY637" s="80"/>
      <c r="AZ637" s="80"/>
      <c r="BA637" s="80"/>
      <c r="BB637" s="80"/>
    </row>
    <row r="638" spans="9:54" x14ac:dyDescent="0.25">
      <c r="I638" s="80"/>
      <c r="AX638" s="80"/>
      <c r="AY638" s="80"/>
      <c r="AZ638" s="80"/>
      <c r="BA638" s="80"/>
      <c r="BB638" s="80"/>
    </row>
    <row r="639" spans="9:54" x14ac:dyDescent="0.25">
      <c r="I639" s="80"/>
      <c r="AX639" s="80"/>
      <c r="AY639" s="80"/>
      <c r="AZ639" s="80"/>
      <c r="BA639" s="80"/>
      <c r="BB639" s="80"/>
    </row>
    <row r="640" spans="9:54" x14ac:dyDescent="0.25">
      <c r="I640" s="80"/>
      <c r="AX640" s="80"/>
      <c r="AY640" s="80"/>
      <c r="AZ640" s="80"/>
      <c r="BA640" s="80"/>
      <c r="BB640" s="80"/>
    </row>
    <row r="641" spans="9:54" x14ac:dyDescent="0.25">
      <c r="I641" s="80"/>
      <c r="AX641" s="80"/>
      <c r="AY641" s="80"/>
      <c r="AZ641" s="80"/>
      <c r="BA641" s="80"/>
      <c r="BB641" s="80"/>
    </row>
    <row r="642" spans="9:54" x14ac:dyDescent="0.25">
      <c r="I642" s="80"/>
      <c r="AX642" s="80"/>
      <c r="AY642" s="80"/>
      <c r="AZ642" s="80"/>
      <c r="BA642" s="80"/>
      <c r="BB642" s="80"/>
    </row>
    <row r="643" spans="9:54" x14ac:dyDescent="0.25">
      <c r="I643" s="80"/>
      <c r="AX643" s="80"/>
      <c r="AY643" s="80"/>
      <c r="AZ643" s="80"/>
      <c r="BA643" s="80"/>
      <c r="BB643" s="80"/>
    </row>
    <row r="644" spans="9:54" x14ac:dyDescent="0.25">
      <c r="I644" s="80"/>
      <c r="AX644" s="80"/>
      <c r="AY644" s="80"/>
      <c r="AZ644" s="80"/>
      <c r="BA644" s="80"/>
      <c r="BB644" s="80"/>
    </row>
    <row r="645" spans="9:54" x14ac:dyDescent="0.25">
      <c r="I645" s="80"/>
      <c r="AX645" s="80"/>
      <c r="AY645" s="80"/>
      <c r="AZ645" s="80"/>
      <c r="BA645" s="80"/>
      <c r="BB645" s="80"/>
    </row>
    <row r="646" spans="9:54" x14ac:dyDescent="0.25">
      <c r="I646" s="80"/>
      <c r="AX646" s="80"/>
      <c r="AY646" s="80"/>
      <c r="AZ646" s="80"/>
      <c r="BA646" s="80"/>
      <c r="BB646" s="80"/>
    </row>
    <row r="647" spans="9:54" x14ac:dyDescent="0.25">
      <c r="I647" s="80"/>
      <c r="AX647" s="80"/>
      <c r="AY647" s="80"/>
      <c r="AZ647" s="80"/>
      <c r="BA647" s="80"/>
      <c r="BB647" s="80"/>
    </row>
    <row r="648" spans="9:54" x14ac:dyDescent="0.25">
      <c r="I648" s="80"/>
      <c r="AX648" s="80"/>
      <c r="AY648" s="80"/>
      <c r="AZ648" s="80"/>
      <c r="BA648" s="80"/>
      <c r="BB648" s="80"/>
    </row>
    <row r="649" spans="9:54" x14ac:dyDescent="0.25">
      <c r="I649" s="80"/>
      <c r="AX649" s="80"/>
      <c r="AY649" s="80"/>
      <c r="AZ649" s="80"/>
      <c r="BA649" s="80"/>
      <c r="BB649" s="80"/>
    </row>
    <row r="650" spans="9:54" x14ac:dyDescent="0.25">
      <c r="I650" s="80"/>
      <c r="AX650" s="80"/>
      <c r="AY650" s="80"/>
      <c r="AZ650" s="80"/>
      <c r="BA650" s="80"/>
      <c r="BB650" s="80"/>
    </row>
    <row r="651" spans="9:54" x14ac:dyDescent="0.25">
      <c r="I651" s="80"/>
      <c r="AX651" s="80"/>
      <c r="AY651" s="80"/>
      <c r="AZ651" s="80"/>
      <c r="BA651" s="80"/>
      <c r="BB651" s="80"/>
    </row>
    <row r="652" spans="9:54" x14ac:dyDescent="0.25">
      <c r="I652" s="80"/>
      <c r="AX652" s="80"/>
      <c r="AY652" s="80"/>
      <c r="AZ652" s="80"/>
      <c r="BA652" s="80"/>
      <c r="BB652" s="80"/>
    </row>
    <row r="653" spans="9:54" x14ac:dyDescent="0.25">
      <c r="I653" s="80"/>
      <c r="AX653" s="80"/>
      <c r="AY653" s="80"/>
      <c r="AZ653" s="80"/>
      <c r="BA653" s="80"/>
      <c r="BB653" s="80"/>
    </row>
    <row r="654" spans="9:54" x14ac:dyDescent="0.25">
      <c r="I654" s="80"/>
      <c r="AX654" s="80"/>
      <c r="AY654" s="80"/>
      <c r="AZ654" s="80"/>
      <c r="BA654" s="80"/>
      <c r="BB654" s="80"/>
    </row>
    <row r="655" spans="9:54" x14ac:dyDescent="0.25">
      <c r="I655" s="80"/>
      <c r="AX655" s="80"/>
      <c r="AY655" s="80"/>
      <c r="AZ655" s="80"/>
      <c r="BA655" s="80"/>
      <c r="BB655" s="80"/>
    </row>
    <row r="656" spans="9:54" x14ac:dyDescent="0.25">
      <c r="I656" s="80"/>
      <c r="AX656" s="80"/>
      <c r="AY656" s="80"/>
      <c r="AZ656" s="80"/>
      <c r="BA656" s="80"/>
      <c r="BB656" s="80"/>
    </row>
    <row r="657" spans="9:54" x14ac:dyDescent="0.25">
      <c r="I657" s="80"/>
      <c r="AX657" s="80"/>
      <c r="AY657" s="80"/>
      <c r="AZ657" s="80"/>
      <c r="BA657" s="80"/>
      <c r="BB657" s="80"/>
    </row>
    <row r="658" spans="9:54" x14ac:dyDescent="0.25">
      <c r="I658" s="80"/>
      <c r="AX658" s="80"/>
      <c r="AY658" s="80"/>
      <c r="AZ658" s="80"/>
      <c r="BA658" s="80"/>
      <c r="BB658" s="80"/>
    </row>
    <row r="659" spans="9:54" x14ac:dyDescent="0.25">
      <c r="I659" s="80"/>
      <c r="AX659" s="80"/>
      <c r="AY659" s="80"/>
      <c r="AZ659" s="80"/>
      <c r="BA659" s="80"/>
      <c r="BB659" s="80"/>
    </row>
    <row r="660" spans="9:54" x14ac:dyDescent="0.25">
      <c r="I660" s="80"/>
      <c r="AX660" s="80"/>
      <c r="AY660" s="80"/>
      <c r="AZ660" s="80"/>
      <c r="BA660" s="80"/>
      <c r="BB660" s="80"/>
    </row>
    <row r="661" spans="9:54" x14ac:dyDescent="0.25">
      <c r="I661" s="80"/>
      <c r="AX661" s="80"/>
      <c r="AY661" s="80"/>
      <c r="AZ661" s="80"/>
      <c r="BA661" s="80"/>
      <c r="BB661" s="80"/>
    </row>
    <row r="662" spans="9:54" x14ac:dyDescent="0.25">
      <c r="I662" s="80"/>
      <c r="AX662" s="80"/>
      <c r="AY662" s="80"/>
      <c r="AZ662" s="80"/>
      <c r="BA662" s="80"/>
      <c r="BB662" s="80"/>
    </row>
    <row r="663" spans="9:54" x14ac:dyDescent="0.25">
      <c r="I663" s="80"/>
      <c r="AX663" s="80"/>
      <c r="AY663" s="80"/>
      <c r="AZ663" s="80"/>
      <c r="BA663" s="80"/>
      <c r="BB663" s="80"/>
    </row>
    <row r="664" spans="9:54" x14ac:dyDescent="0.25">
      <c r="I664" s="80"/>
      <c r="AX664" s="80"/>
      <c r="AY664" s="80"/>
      <c r="AZ664" s="80"/>
      <c r="BA664" s="80"/>
      <c r="BB664" s="80"/>
    </row>
    <row r="665" spans="9:54" x14ac:dyDescent="0.25">
      <c r="I665" s="80"/>
      <c r="AX665" s="80"/>
      <c r="AY665" s="80"/>
      <c r="AZ665" s="80"/>
      <c r="BA665" s="80"/>
      <c r="BB665" s="80"/>
    </row>
    <row r="666" spans="9:54" x14ac:dyDescent="0.25">
      <c r="I666" s="80"/>
      <c r="AX666" s="80"/>
      <c r="AY666" s="80"/>
      <c r="AZ666" s="80"/>
      <c r="BA666" s="80"/>
      <c r="BB666" s="80"/>
    </row>
    <row r="667" spans="9:54" x14ac:dyDescent="0.25">
      <c r="I667" s="80"/>
      <c r="AX667" s="80"/>
      <c r="AY667" s="80"/>
      <c r="AZ667" s="80"/>
      <c r="BA667" s="80"/>
      <c r="BB667" s="80"/>
    </row>
    <row r="668" spans="9:54" x14ac:dyDescent="0.25">
      <c r="I668" s="80"/>
      <c r="AX668" s="80"/>
      <c r="AY668" s="80"/>
      <c r="AZ668" s="80"/>
      <c r="BA668" s="80"/>
      <c r="BB668" s="80"/>
    </row>
    <row r="669" spans="9:54" x14ac:dyDescent="0.25">
      <c r="I669" s="80"/>
      <c r="AX669" s="80"/>
      <c r="AY669" s="80"/>
      <c r="AZ669" s="80"/>
      <c r="BA669" s="80"/>
      <c r="BB669" s="80"/>
    </row>
    <row r="670" spans="9:54" x14ac:dyDescent="0.25">
      <c r="I670" s="80"/>
      <c r="AX670" s="80"/>
      <c r="AY670" s="80"/>
      <c r="AZ670" s="80"/>
      <c r="BA670" s="80"/>
      <c r="BB670" s="80"/>
    </row>
    <row r="671" spans="9:54" x14ac:dyDescent="0.25">
      <c r="I671" s="80"/>
      <c r="AX671" s="80"/>
      <c r="AY671" s="80"/>
      <c r="AZ671" s="80"/>
      <c r="BA671" s="80"/>
      <c r="BB671" s="80"/>
    </row>
    <row r="672" spans="9:54" x14ac:dyDescent="0.25">
      <c r="I672" s="80"/>
      <c r="AX672" s="80"/>
      <c r="AY672" s="80"/>
      <c r="AZ672" s="80"/>
      <c r="BA672" s="80"/>
      <c r="BB672" s="80"/>
    </row>
    <row r="673" spans="9:54" x14ac:dyDescent="0.25">
      <c r="I673" s="80"/>
      <c r="AX673" s="80"/>
      <c r="AY673" s="80"/>
      <c r="AZ673" s="80"/>
      <c r="BA673" s="80"/>
      <c r="BB673" s="80"/>
    </row>
    <row r="674" spans="9:54" x14ac:dyDescent="0.25">
      <c r="I674" s="80"/>
      <c r="AX674" s="80"/>
      <c r="AY674" s="80"/>
      <c r="AZ674" s="80"/>
      <c r="BA674" s="80"/>
      <c r="BB674" s="80"/>
    </row>
    <row r="675" spans="9:54" x14ac:dyDescent="0.25">
      <c r="I675" s="80"/>
      <c r="AX675" s="80"/>
      <c r="AY675" s="80"/>
      <c r="AZ675" s="80"/>
      <c r="BA675" s="80"/>
      <c r="BB675" s="80"/>
    </row>
    <row r="676" spans="9:54" x14ac:dyDescent="0.25">
      <c r="I676" s="80"/>
      <c r="AX676" s="80"/>
      <c r="AY676" s="80"/>
      <c r="AZ676" s="80"/>
      <c r="BA676" s="80"/>
      <c r="BB676" s="80"/>
    </row>
    <row r="677" spans="9:54" x14ac:dyDescent="0.25">
      <c r="I677" s="80"/>
      <c r="AX677" s="80"/>
      <c r="AY677" s="80"/>
      <c r="AZ677" s="80"/>
      <c r="BA677" s="80"/>
      <c r="BB677" s="80"/>
    </row>
    <row r="678" spans="9:54" x14ac:dyDescent="0.25">
      <c r="I678" s="80"/>
      <c r="AX678" s="80"/>
      <c r="AY678" s="80"/>
      <c r="AZ678" s="80"/>
      <c r="BA678" s="80"/>
      <c r="BB678" s="80"/>
    </row>
    <row r="679" spans="9:54" x14ac:dyDescent="0.25">
      <c r="I679" s="80"/>
      <c r="AX679" s="80"/>
      <c r="AY679" s="80"/>
      <c r="AZ679" s="80"/>
      <c r="BA679" s="80"/>
      <c r="BB679" s="80"/>
    </row>
    <row r="680" spans="9:54" x14ac:dyDescent="0.25">
      <c r="I680" s="80"/>
      <c r="AX680" s="80"/>
      <c r="AY680" s="80"/>
      <c r="AZ680" s="80"/>
      <c r="BA680" s="80"/>
      <c r="BB680" s="80"/>
    </row>
    <row r="681" spans="9:54" x14ac:dyDescent="0.25">
      <c r="I681" s="80"/>
      <c r="AX681" s="80"/>
      <c r="AY681" s="80"/>
      <c r="AZ681" s="80"/>
      <c r="BA681" s="80"/>
      <c r="BB681" s="80"/>
    </row>
    <row r="682" spans="9:54" x14ac:dyDescent="0.25">
      <c r="I682" s="80"/>
      <c r="AX682" s="80"/>
      <c r="AY682" s="80"/>
      <c r="AZ682" s="80"/>
      <c r="BA682" s="80"/>
      <c r="BB682" s="80"/>
    </row>
    <row r="683" spans="9:54" x14ac:dyDescent="0.25">
      <c r="I683" s="80"/>
      <c r="AX683" s="80"/>
      <c r="AY683" s="80"/>
      <c r="AZ683" s="80"/>
      <c r="BA683" s="80"/>
      <c r="BB683" s="80"/>
    </row>
    <row r="684" spans="9:54" x14ac:dyDescent="0.25">
      <c r="I684" s="80"/>
      <c r="AX684" s="80"/>
      <c r="AY684" s="80"/>
      <c r="AZ684" s="80"/>
      <c r="BA684" s="80"/>
      <c r="BB684" s="80"/>
    </row>
    <row r="685" spans="9:54" x14ac:dyDescent="0.25">
      <c r="I685" s="80"/>
      <c r="AX685" s="80"/>
      <c r="AY685" s="80"/>
      <c r="AZ685" s="80"/>
      <c r="BA685" s="80"/>
      <c r="BB685" s="80"/>
    </row>
    <row r="686" spans="9:54" x14ac:dyDescent="0.25">
      <c r="I686" s="80"/>
      <c r="AX686" s="80"/>
      <c r="AY686" s="80"/>
      <c r="AZ686" s="80"/>
      <c r="BA686" s="80"/>
      <c r="BB686" s="80"/>
    </row>
    <row r="687" spans="9:54" x14ac:dyDescent="0.25">
      <c r="I687" s="80"/>
      <c r="AX687" s="80"/>
      <c r="AY687" s="80"/>
      <c r="AZ687" s="80"/>
      <c r="BA687" s="80"/>
      <c r="BB687" s="80"/>
    </row>
    <row r="688" spans="9:54" x14ac:dyDescent="0.25">
      <c r="I688" s="80"/>
      <c r="AX688" s="80"/>
      <c r="AY688" s="80"/>
      <c r="AZ688" s="80"/>
      <c r="BA688" s="80"/>
      <c r="BB688" s="80"/>
    </row>
    <row r="689" spans="9:54" x14ac:dyDescent="0.25">
      <c r="I689" s="80"/>
      <c r="AX689" s="80"/>
      <c r="AY689" s="80"/>
      <c r="AZ689" s="80"/>
      <c r="BA689" s="80"/>
      <c r="BB689" s="80"/>
    </row>
    <row r="690" spans="9:54" x14ac:dyDescent="0.25">
      <c r="I690" s="80"/>
      <c r="AX690" s="80"/>
      <c r="AY690" s="80"/>
      <c r="AZ690" s="80"/>
      <c r="BA690" s="80"/>
      <c r="BB690" s="80"/>
    </row>
    <row r="691" spans="9:54" x14ac:dyDescent="0.25">
      <c r="I691" s="80"/>
      <c r="AX691" s="80"/>
      <c r="AY691" s="80"/>
      <c r="AZ691" s="80"/>
      <c r="BA691" s="80"/>
      <c r="BB691" s="80"/>
    </row>
    <row r="692" spans="9:54" x14ac:dyDescent="0.25">
      <c r="I692" s="80"/>
      <c r="AX692" s="80"/>
      <c r="AY692" s="80"/>
      <c r="AZ692" s="80"/>
      <c r="BA692" s="80"/>
      <c r="BB692" s="80"/>
    </row>
    <row r="693" spans="9:54" x14ac:dyDescent="0.25">
      <c r="I693" s="80"/>
      <c r="AX693" s="80"/>
      <c r="AY693" s="80"/>
      <c r="AZ693" s="80"/>
      <c r="BA693" s="80"/>
      <c r="BB693" s="80"/>
    </row>
    <row r="694" spans="9:54" x14ac:dyDescent="0.25">
      <c r="I694" s="80"/>
      <c r="AX694" s="80"/>
      <c r="AY694" s="80"/>
      <c r="AZ694" s="80"/>
      <c r="BA694" s="80"/>
      <c r="BB694" s="80"/>
    </row>
    <row r="695" spans="9:54" x14ac:dyDescent="0.25">
      <c r="I695" s="80"/>
      <c r="AX695" s="80"/>
      <c r="AY695" s="80"/>
      <c r="AZ695" s="80"/>
      <c r="BA695" s="80"/>
      <c r="BB695" s="80"/>
    </row>
    <row r="696" spans="9:54" x14ac:dyDescent="0.25">
      <c r="I696" s="80"/>
      <c r="AX696" s="80"/>
      <c r="AY696" s="80"/>
      <c r="AZ696" s="80"/>
      <c r="BA696" s="80"/>
      <c r="BB696" s="80"/>
    </row>
    <row r="697" spans="9:54" x14ac:dyDescent="0.25">
      <c r="I697" s="80"/>
      <c r="AX697" s="80"/>
      <c r="AY697" s="80"/>
      <c r="AZ697" s="80"/>
      <c r="BA697" s="80"/>
      <c r="BB697" s="80"/>
    </row>
    <row r="698" spans="9:54" x14ac:dyDescent="0.25">
      <c r="I698" s="80"/>
      <c r="AX698" s="80"/>
      <c r="AY698" s="80"/>
      <c r="AZ698" s="80"/>
      <c r="BA698" s="80"/>
      <c r="BB698" s="80"/>
    </row>
    <row r="699" spans="9:54" x14ac:dyDescent="0.25">
      <c r="I699" s="80"/>
      <c r="AX699" s="80"/>
      <c r="AY699" s="80"/>
      <c r="AZ699" s="80"/>
      <c r="BA699" s="80"/>
      <c r="BB699" s="80"/>
    </row>
    <row r="700" spans="9:54" x14ac:dyDescent="0.25">
      <c r="I700" s="80"/>
      <c r="AX700" s="80"/>
      <c r="AY700" s="80"/>
      <c r="AZ700" s="80"/>
      <c r="BA700" s="80"/>
      <c r="BB700" s="80"/>
    </row>
    <row r="701" spans="9:54" x14ac:dyDescent="0.25">
      <c r="I701" s="80"/>
      <c r="AX701" s="80"/>
      <c r="AY701" s="80"/>
      <c r="AZ701" s="80"/>
      <c r="BA701" s="80"/>
      <c r="BB701" s="80"/>
    </row>
    <row r="702" spans="9:54" x14ac:dyDescent="0.25">
      <c r="I702" s="80"/>
      <c r="AX702" s="80"/>
      <c r="AY702" s="80"/>
      <c r="AZ702" s="80"/>
      <c r="BA702" s="80"/>
      <c r="BB702" s="80"/>
    </row>
    <row r="703" spans="9:54" x14ac:dyDescent="0.25">
      <c r="I703" s="80"/>
      <c r="AX703" s="80"/>
      <c r="AY703" s="80"/>
      <c r="AZ703" s="80"/>
      <c r="BA703" s="80"/>
      <c r="BB703" s="80"/>
    </row>
    <row r="704" spans="9:54" x14ac:dyDescent="0.25">
      <c r="I704" s="80"/>
      <c r="AX704" s="80"/>
      <c r="AY704" s="80"/>
      <c r="AZ704" s="80"/>
      <c r="BA704" s="80"/>
      <c r="BB704" s="80"/>
    </row>
    <row r="705" spans="9:54" x14ac:dyDescent="0.25">
      <c r="I705" s="80"/>
      <c r="AX705" s="80"/>
      <c r="AY705" s="80"/>
      <c r="AZ705" s="80"/>
      <c r="BA705" s="80"/>
      <c r="BB705" s="80"/>
    </row>
    <row r="706" spans="9:54" x14ac:dyDescent="0.25">
      <c r="I706" s="80"/>
      <c r="AX706" s="80"/>
      <c r="AY706" s="80"/>
      <c r="AZ706" s="80"/>
      <c r="BA706" s="80"/>
      <c r="BB706" s="80"/>
    </row>
    <row r="707" spans="9:54" x14ac:dyDescent="0.25">
      <c r="I707" s="80"/>
      <c r="AX707" s="80"/>
      <c r="AY707" s="80"/>
      <c r="AZ707" s="80"/>
      <c r="BA707" s="80"/>
      <c r="BB707" s="80"/>
    </row>
    <row r="708" spans="9:54" x14ac:dyDescent="0.25">
      <c r="I708" s="80"/>
      <c r="AX708" s="80"/>
      <c r="AY708" s="80"/>
      <c r="AZ708" s="80"/>
      <c r="BA708" s="80"/>
      <c r="BB708" s="80"/>
    </row>
    <row r="709" spans="9:54" x14ac:dyDescent="0.25">
      <c r="I709" s="80"/>
      <c r="AX709" s="80"/>
      <c r="AY709" s="80"/>
      <c r="AZ709" s="80"/>
      <c r="BA709" s="80"/>
      <c r="BB709" s="80"/>
    </row>
    <row r="710" spans="9:54" x14ac:dyDescent="0.25">
      <c r="I710" s="80"/>
      <c r="AX710" s="80"/>
      <c r="AY710" s="80"/>
      <c r="AZ710" s="80"/>
      <c r="BA710" s="80"/>
      <c r="BB710" s="80"/>
    </row>
    <row r="711" spans="9:54" x14ac:dyDescent="0.25">
      <c r="I711" s="80"/>
      <c r="AX711" s="80"/>
      <c r="AY711" s="80"/>
      <c r="AZ711" s="80"/>
      <c r="BA711" s="80"/>
      <c r="BB711" s="80"/>
    </row>
    <row r="712" spans="9:54" x14ac:dyDescent="0.25">
      <c r="I712" s="80"/>
      <c r="AX712" s="80"/>
      <c r="AY712" s="80"/>
      <c r="AZ712" s="80"/>
      <c r="BA712" s="80"/>
      <c r="BB712" s="80"/>
    </row>
    <row r="713" spans="9:54" x14ac:dyDescent="0.25">
      <c r="I713" s="80"/>
      <c r="AX713" s="80"/>
      <c r="AY713" s="80"/>
      <c r="AZ713" s="80"/>
      <c r="BA713" s="80"/>
      <c r="BB713" s="80"/>
    </row>
    <row r="714" spans="9:54" x14ac:dyDescent="0.25">
      <c r="I714" s="80"/>
      <c r="AX714" s="80"/>
      <c r="AY714" s="80"/>
      <c r="AZ714" s="80"/>
      <c r="BA714" s="80"/>
      <c r="BB714" s="80"/>
    </row>
    <row r="715" spans="9:54" x14ac:dyDescent="0.25">
      <c r="I715" s="80"/>
      <c r="AX715" s="80"/>
      <c r="AY715" s="80"/>
      <c r="AZ715" s="80"/>
      <c r="BA715" s="80"/>
      <c r="BB715" s="80"/>
    </row>
    <row r="716" spans="9:54" x14ac:dyDescent="0.25">
      <c r="I716" s="80"/>
      <c r="AX716" s="80"/>
      <c r="AY716" s="80"/>
      <c r="AZ716" s="80"/>
      <c r="BA716" s="80"/>
      <c r="BB716" s="80"/>
    </row>
    <row r="717" spans="9:54" x14ac:dyDescent="0.25">
      <c r="I717" s="80"/>
      <c r="AX717" s="80"/>
      <c r="AY717" s="80"/>
      <c r="AZ717" s="80"/>
      <c r="BA717" s="80"/>
      <c r="BB717" s="80"/>
    </row>
    <row r="718" spans="9:54" x14ac:dyDescent="0.25">
      <c r="I718" s="80"/>
      <c r="AX718" s="80"/>
      <c r="AY718" s="80"/>
      <c r="AZ718" s="80"/>
      <c r="BA718" s="80"/>
      <c r="BB718" s="80"/>
    </row>
    <row r="719" spans="9:54" x14ac:dyDescent="0.25">
      <c r="I719" s="80"/>
      <c r="AX719" s="80"/>
      <c r="AY719" s="80"/>
      <c r="AZ719" s="80"/>
      <c r="BA719" s="80"/>
      <c r="BB719" s="80"/>
    </row>
    <row r="720" spans="9:54" x14ac:dyDescent="0.25">
      <c r="I720" s="80"/>
      <c r="AX720" s="80"/>
      <c r="AY720" s="80"/>
      <c r="AZ720" s="80"/>
      <c r="BA720" s="80"/>
      <c r="BB720" s="80"/>
    </row>
    <row r="721" spans="9:54" x14ac:dyDescent="0.25">
      <c r="I721" s="80"/>
      <c r="AX721" s="80"/>
      <c r="AY721" s="80"/>
      <c r="AZ721" s="80"/>
      <c r="BA721" s="80"/>
      <c r="BB721" s="80"/>
    </row>
    <row r="722" spans="9:54" x14ac:dyDescent="0.25">
      <c r="I722" s="80"/>
      <c r="AX722" s="80"/>
      <c r="AY722" s="80"/>
      <c r="AZ722" s="80"/>
      <c r="BA722" s="80"/>
      <c r="BB722" s="80"/>
    </row>
    <row r="723" spans="9:54" x14ac:dyDescent="0.25">
      <c r="I723" s="80"/>
      <c r="AX723" s="80"/>
      <c r="AY723" s="80"/>
      <c r="AZ723" s="80"/>
      <c r="BA723" s="80"/>
      <c r="BB723" s="80"/>
    </row>
    <row r="724" spans="9:54" x14ac:dyDescent="0.25">
      <c r="I724" s="80"/>
      <c r="AX724" s="80"/>
      <c r="AY724" s="80"/>
      <c r="AZ724" s="80"/>
      <c r="BA724" s="80"/>
      <c r="BB724" s="80"/>
    </row>
    <row r="725" spans="9:54" x14ac:dyDescent="0.25">
      <c r="I725" s="80"/>
      <c r="AX725" s="80"/>
      <c r="AY725" s="80"/>
      <c r="AZ725" s="80"/>
      <c r="BA725" s="80"/>
      <c r="BB725" s="80"/>
    </row>
    <row r="726" spans="9:54" x14ac:dyDescent="0.25">
      <c r="I726" s="80"/>
      <c r="AX726" s="80"/>
      <c r="AY726" s="80"/>
      <c r="AZ726" s="80"/>
      <c r="BA726" s="80"/>
      <c r="BB726" s="80"/>
    </row>
    <row r="727" spans="9:54" x14ac:dyDescent="0.25">
      <c r="I727" s="80"/>
      <c r="AX727" s="80"/>
      <c r="AY727" s="80"/>
      <c r="AZ727" s="80"/>
      <c r="BA727" s="80"/>
      <c r="BB727" s="80"/>
    </row>
    <row r="728" spans="9:54" x14ac:dyDescent="0.25">
      <c r="I728" s="80"/>
      <c r="AX728" s="80"/>
      <c r="AY728" s="80"/>
      <c r="AZ728" s="80"/>
      <c r="BA728" s="80"/>
      <c r="BB728" s="80"/>
    </row>
    <row r="729" spans="9:54" x14ac:dyDescent="0.25">
      <c r="I729" s="80"/>
      <c r="AX729" s="80"/>
      <c r="AY729" s="80"/>
      <c r="AZ729" s="80"/>
      <c r="BA729" s="80"/>
      <c r="BB729" s="80"/>
    </row>
    <row r="730" spans="9:54" x14ac:dyDescent="0.25">
      <c r="I730" s="80"/>
      <c r="AX730" s="80"/>
      <c r="AY730" s="80"/>
      <c r="AZ730" s="80"/>
      <c r="BA730" s="80"/>
      <c r="BB730" s="80"/>
    </row>
    <row r="731" spans="9:54" x14ac:dyDescent="0.25">
      <c r="I731" s="80"/>
      <c r="AX731" s="80"/>
      <c r="AY731" s="80"/>
      <c r="AZ731" s="80"/>
      <c r="BA731" s="80"/>
      <c r="BB731" s="80"/>
    </row>
    <row r="732" spans="9:54" x14ac:dyDescent="0.25">
      <c r="I732" s="80"/>
      <c r="AX732" s="80"/>
      <c r="AY732" s="80"/>
      <c r="AZ732" s="80"/>
      <c r="BA732" s="80"/>
      <c r="BB732" s="80"/>
    </row>
    <row r="733" spans="9:54" x14ac:dyDescent="0.25">
      <c r="I733" s="80"/>
      <c r="AX733" s="80"/>
      <c r="AY733" s="80"/>
      <c r="AZ733" s="80"/>
      <c r="BA733" s="80"/>
      <c r="BB733" s="80"/>
    </row>
    <row r="734" spans="9:54" x14ac:dyDescent="0.25">
      <c r="I734" s="80"/>
      <c r="AX734" s="80"/>
      <c r="AY734" s="80"/>
      <c r="AZ734" s="80"/>
      <c r="BA734" s="80"/>
      <c r="BB734" s="80"/>
    </row>
    <row r="735" spans="9:54" x14ac:dyDescent="0.25">
      <c r="I735" s="80"/>
      <c r="AX735" s="80"/>
      <c r="AY735" s="80"/>
      <c r="AZ735" s="80"/>
      <c r="BA735" s="80"/>
      <c r="BB735" s="80"/>
    </row>
    <row r="736" spans="9:54" x14ac:dyDescent="0.25">
      <c r="I736" s="80"/>
      <c r="AX736" s="80"/>
      <c r="AY736" s="80"/>
      <c r="AZ736" s="80"/>
      <c r="BA736" s="80"/>
      <c r="BB736" s="80"/>
    </row>
    <row r="737" spans="9:54" x14ac:dyDescent="0.25">
      <c r="I737" s="80"/>
      <c r="AX737" s="80"/>
      <c r="AY737" s="80"/>
      <c r="AZ737" s="80"/>
      <c r="BA737" s="80"/>
      <c r="BB737" s="80"/>
    </row>
    <row r="738" spans="9:54" x14ac:dyDescent="0.25">
      <c r="I738" s="80"/>
      <c r="AX738" s="80"/>
      <c r="AY738" s="80"/>
      <c r="AZ738" s="80"/>
      <c r="BA738" s="80"/>
      <c r="BB738" s="80"/>
    </row>
    <row r="739" spans="9:54" x14ac:dyDescent="0.25">
      <c r="I739" s="80"/>
      <c r="AX739" s="80"/>
      <c r="AY739" s="80"/>
      <c r="AZ739" s="80"/>
      <c r="BA739" s="80"/>
      <c r="BB739" s="80"/>
    </row>
    <row r="740" spans="9:54" x14ac:dyDescent="0.25">
      <c r="I740" s="80"/>
      <c r="AX740" s="80"/>
      <c r="AY740" s="80"/>
      <c r="AZ740" s="80"/>
      <c r="BA740" s="80"/>
      <c r="BB740" s="80"/>
    </row>
    <row r="741" spans="9:54" x14ac:dyDescent="0.25">
      <c r="I741" s="80"/>
      <c r="AX741" s="80"/>
      <c r="AY741" s="80"/>
      <c r="AZ741" s="80"/>
      <c r="BA741" s="80"/>
      <c r="BB741" s="80"/>
    </row>
    <row r="742" spans="9:54" x14ac:dyDescent="0.25">
      <c r="I742" s="80"/>
      <c r="AX742" s="80"/>
      <c r="AY742" s="80"/>
      <c r="AZ742" s="80"/>
      <c r="BA742" s="80"/>
      <c r="BB742" s="80"/>
    </row>
    <row r="743" spans="9:54" x14ac:dyDescent="0.25">
      <c r="I743" s="80"/>
      <c r="AX743" s="80"/>
      <c r="AY743" s="80"/>
      <c r="AZ743" s="80"/>
      <c r="BA743" s="80"/>
      <c r="BB743" s="80"/>
    </row>
    <row r="744" spans="9:54" x14ac:dyDescent="0.25">
      <c r="I744" s="80"/>
      <c r="AX744" s="80"/>
      <c r="AY744" s="80"/>
      <c r="AZ744" s="80"/>
      <c r="BA744" s="80"/>
      <c r="BB744" s="80"/>
    </row>
    <row r="745" spans="9:54" x14ac:dyDescent="0.25">
      <c r="I745" s="80"/>
      <c r="AX745" s="80"/>
      <c r="AY745" s="80"/>
      <c r="AZ745" s="80"/>
      <c r="BA745" s="80"/>
      <c r="BB745" s="80"/>
    </row>
    <row r="746" spans="9:54" x14ac:dyDescent="0.25">
      <c r="I746" s="80"/>
      <c r="AX746" s="80"/>
      <c r="AY746" s="80"/>
      <c r="AZ746" s="80"/>
      <c r="BA746" s="80"/>
      <c r="BB746" s="80"/>
    </row>
    <row r="747" spans="9:54" x14ac:dyDescent="0.25">
      <c r="I747" s="80"/>
      <c r="AX747" s="80"/>
      <c r="AY747" s="80"/>
      <c r="AZ747" s="80"/>
      <c r="BA747" s="80"/>
      <c r="BB747" s="80"/>
    </row>
    <row r="748" spans="9:54" x14ac:dyDescent="0.25">
      <c r="I748" s="80"/>
      <c r="AX748" s="80"/>
      <c r="AY748" s="80"/>
      <c r="AZ748" s="80"/>
      <c r="BA748" s="80"/>
      <c r="BB748" s="80"/>
    </row>
    <row r="749" spans="9:54" x14ac:dyDescent="0.25">
      <c r="I749" s="80"/>
      <c r="AX749" s="80"/>
      <c r="AY749" s="80"/>
      <c r="AZ749" s="80"/>
      <c r="BA749" s="80"/>
      <c r="BB749" s="80"/>
    </row>
    <row r="750" spans="9:54" x14ac:dyDescent="0.25">
      <c r="I750" s="80"/>
      <c r="AX750" s="80"/>
      <c r="AY750" s="80"/>
      <c r="AZ750" s="80"/>
      <c r="BA750" s="80"/>
      <c r="BB750" s="80"/>
    </row>
    <row r="751" spans="9:54" x14ac:dyDescent="0.25">
      <c r="I751" s="80"/>
      <c r="AX751" s="80"/>
      <c r="AY751" s="80"/>
      <c r="AZ751" s="80"/>
      <c r="BA751" s="80"/>
      <c r="BB751" s="80"/>
    </row>
    <row r="752" spans="9:54" x14ac:dyDescent="0.25">
      <c r="I752" s="80"/>
      <c r="AX752" s="80"/>
      <c r="AY752" s="80"/>
      <c r="AZ752" s="80"/>
      <c r="BA752" s="80"/>
      <c r="BB752" s="80"/>
    </row>
    <row r="753" spans="9:54" x14ac:dyDescent="0.25">
      <c r="I753" s="80"/>
      <c r="AX753" s="80"/>
      <c r="AY753" s="80"/>
      <c r="AZ753" s="80"/>
      <c r="BA753" s="80"/>
      <c r="BB753" s="80"/>
    </row>
    <row r="754" spans="9:54" x14ac:dyDescent="0.25">
      <c r="I754" s="80"/>
      <c r="AX754" s="80"/>
      <c r="AY754" s="80"/>
      <c r="AZ754" s="80"/>
      <c r="BA754" s="80"/>
      <c r="BB754" s="80"/>
    </row>
    <row r="755" spans="9:54" x14ac:dyDescent="0.25">
      <c r="I755" s="80"/>
      <c r="AX755" s="80"/>
      <c r="AY755" s="80"/>
      <c r="AZ755" s="80"/>
      <c r="BA755" s="80"/>
      <c r="BB755" s="80"/>
    </row>
    <row r="756" spans="9:54" x14ac:dyDescent="0.25">
      <c r="I756" s="80"/>
      <c r="AX756" s="80"/>
      <c r="AY756" s="80"/>
      <c r="AZ756" s="80"/>
      <c r="BA756" s="80"/>
      <c r="BB756" s="80"/>
    </row>
    <row r="757" spans="9:54" x14ac:dyDescent="0.25">
      <c r="I757" s="80"/>
      <c r="AX757" s="80"/>
      <c r="AY757" s="80"/>
      <c r="AZ757" s="80"/>
      <c r="BA757" s="80"/>
      <c r="BB757" s="80"/>
    </row>
    <row r="758" spans="9:54" x14ac:dyDescent="0.25">
      <c r="I758" s="80"/>
      <c r="AX758" s="80"/>
      <c r="AY758" s="80"/>
      <c r="AZ758" s="80"/>
      <c r="BA758" s="80"/>
      <c r="BB758" s="80"/>
    </row>
    <row r="759" spans="9:54" x14ac:dyDescent="0.25">
      <c r="I759" s="80"/>
      <c r="AX759" s="80"/>
      <c r="AY759" s="80"/>
      <c r="AZ759" s="80"/>
      <c r="BA759" s="80"/>
      <c r="BB759" s="80"/>
    </row>
    <row r="760" spans="9:54" x14ac:dyDescent="0.25">
      <c r="I760" s="80"/>
      <c r="AX760" s="80"/>
      <c r="AY760" s="80"/>
      <c r="AZ760" s="80"/>
      <c r="BA760" s="80"/>
      <c r="BB760" s="80"/>
    </row>
    <row r="761" spans="9:54" x14ac:dyDescent="0.25">
      <c r="I761" s="80"/>
      <c r="AX761" s="80"/>
      <c r="AY761" s="80"/>
      <c r="AZ761" s="80"/>
      <c r="BA761" s="80"/>
      <c r="BB761" s="80"/>
    </row>
    <row r="762" spans="9:54" x14ac:dyDescent="0.25">
      <c r="I762" s="80"/>
      <c r="AX762" s="80"/>
      <c r="AY762" s="80"/>
      <c r="AZ762" s="80"/>
      <c r="BA762" s="80"/>
      <c r="BB762" s="80"/>
    </row>
    <row r="763" spans="9:54" x14ac:dyDescent="0.25">
      <c r="I763" s="80"/>
      <c r="AX763" s="80"/>
      <c r="AY763" s="80"/>
      <c r="AZ763" s="80"/>
      <c r="BA763" s="80"/>
      <c r="BB763" s="80"/>
    </row>
    <row r="764" spans="9:54" x14ac:dyDescent="0.25">
      <c r="I764" s="80"/>
      <c r="AX764" s="80"/>
      <c r="AY764" s="80"/>
      <c r="AZ764" s="80"/>
      <c r="BA764" s="80"/>
      <c r="BB764" s="80"/>
    </row>
    <row r="765" spans="9:54" x14ac:dyDescent="0.25">
      <c r="I765" s="80"/>
      <c r="AX765" s="80"/>
      <c r="AY765" s="80"/>
      <c r="AZ765" s="80"/>
      <c r="BA765" s="80"/>
      <c r="BB765" s="80"/>
    </row>
    <row r="766" spans="9:54" x14ac:dyDescent="0.25">
      <c r="I766" s="80"/>
      <c r="AX766" s="80"/>
      <c r="AY766" s="80"/>
      <c r="AZ766" s="80"/>
      <c r="BA766" s="80"/>
      <c r="BB766" s="80"/>
    </row>
    <row r="767" spans="9:54" x14ac:dyDescent="0.25">
      <c r="I767" s="80"/>
      <c r="AX767" s="80"/>
      <c r="AY767" s="80"/>
      <c r="AZ767" s="80"/>
      <c r="BA767" s="80"/>
      <c r="BB767" s="80"/>
    </row>
    <row r="768" spans="9:54" x14ac:dyDescent="0.25">
      <c r="I768" s="80"/>
      <c r="AX768" s="80"/>
      <c r="AY768" s="80"/>
      <c r="AZ768" s="80"/>
      <c r="BA768" s="80"/>
      <c r="BB768" s="80"/>
    </row>
    <row r="769" spans="9:54" x14ac:dyDescent="0.25">
      <c r="I769" s="80"/>
      <c r="AX769" s="80"/>
      <c r="AY769" s="80"/>
      <c r="AZ769" s="80"/>
      <c r="BA769" s="80"/>
      <c r="BB769" s="80"/>
    </row>
    <row r="770" spans="9:54" x14ac:dyDescent="0.25">
      <c r="I770" s="80"/>
      <c r="AX770" s="80"/>
      <c r="AY770" s="80"/>
      <c r="AZ770" s="80"/>
      <c r="BA770" s="80"/>
      <c r="BB770" s="80"/>
    </row>
    <row r="771" spans="9:54" x14ac:dyDescent="0.25">
      <c r="I771" s="80"/>
      <c r="AX771" s="80"/>
      <c r="AY771" s="80"/>
      <c r="AZ771" s="80"/>
      <c r="BA771" s="80"/>
      <c r="BB771" s="80"/>
    </row>
    <row r="772" spans="9:54" x14ac:dyDescent="0.25">
      <c r="I772" s="80"/>
      <c r="AX772" s="80"/>
      <c r="AY772" s="80"/>
      <c r="AZ772" s="80"/>
      <c r="BA772" s="80"/>
      <c r="BB772" s="80"/>
    </row>
    <row r="773" spans="9:54" x14ac:dyDescent="0.25">
      <c r="I773" s="80"/>
      <c r="AX773" s="80"/>
      <c r="AY773" s="80"/>
      <c r="AZ773" s="80"/>
      <c r="BA773" s="80"/>
      <c r="BB773" s="80"/>
    </row>
    <row r="774" spans="9:54" x14ac:dyDescent="0.25">
      <c r="I774" s="80"/>
      <c r="AX774" s="80"/>
      <c r="AY774" s="80"/>
      <c r="AZ774" s="80"/>
      <c r="BA774" s="80"/>
      <c r="BB774" s="80"/>
    </row>
    <row r="775" spans="9:54" x14ac:dyDescent="0.25">
      <c r="I775" s="80"/>
      <c r="AX775" s="80"/>
      <c r="AY775" s="80"/>
      <c r="AZ775" s="80"/>
      <c r="BA775" s="80"/>
      <c r="BB775" s="80"/>
    </row>
    <row r="776" spans="9:54" x14ac:dyDescent="0.25">
      <c r="I776" s="80"/>
      <c r="AX776" s="80"/>
      <c r="AY776" s="80"/>
      <c r="AZ776" s="80"/>
      <c r="BA776" s="80"/>
      <c r="BB776" s="80"/>
    </row>
    <row r="777" spans="9:54" x14ac:dyDescent="0.25">
      <c r="I777" s="80"/>
      <c r="AX777" s="80"/>
      <c r="AY777" s="80"/>
      <c r="AZ777" s="80"/>
      <c r="BA777" s="80"/>
      <c r="BB777" s="80"/>
    </row>
    <row r="778" spans="9:54" x14ac:dyDescent="0.25">
      <c r="I778" s="80"/>
      <c r="AX778" s="80"/>
      <c r="AY778" s="80"/>
      <c r="AZ778" s="80"/>
      <c r="BA778" s="80"/>
      <c r="BB778" s="80"/>
    </row>
    <row r="779" spans="9:54" x14ac:dyDescent="0.25">
      <c r="I779" s="80"/>
      <c r="AX779" s="80"/>
      <c r="AY779" s="80"/>
      <c r="AZ779" s="80"/>
      <c r="BA779" s="80"/>
      <c r="BB779" s="80"/>
    </row>
    <row r="780" spans="9:54" x14ac:dyDescent="0.25">
      <c r="I780" s="80"/>
      <c r="AX780" s="80"/>
      <c r="AY780" s="80"/>
      <c r="AZ780" s="80"/>
      <c r="BA780" s="80"/>
      <c r="BB780" s="80"/>
    </row>
    <row r="781" spans="9:54" x14ac:dyDescent="0.25">
      <c r="I781" s="80"/>
      <c r="AX781" s="80"/>
      <c r="AY781" s="80"/>
      <c r="AZ781" s="80"/>
      <c r="BA781" s="80"/>
      <c r="BB781" s="80"/>
    </row>
    <row r="782" spans="9:54" x14ac:dyDescent="0.25">
      <c r="I782" s="80"/>
      <c r="AX782" s="80"/>
      <c r="AY782" s="80"/>
      <c r="AZ782" s="80"/>
      <c r="BA782" s="80"/>
      <c r="BB782" s="80"/>
    </row>
    <row r="783" spans="9:54" x14ac:dyDescent="0.25">
      <c r="I783" s="80"/>
      <c r="AX783" s="80"/>
      <c r="AY783" s="80"/>
      <c r="AZ783" s="80"/>
      <c r="BA783" s="80"/>
      <c r="BB783" s="80"/>
    </row>
    <row r="784" spans="9:54" x14ac:dyDescent="0.25">
      <c r="I784" s="80"/>
      <c r="AX784" s="80"/>
      <c r="AY784" s="80"/>
      <c r="AZ784" s="80"/>
      <c r="BA784" s="80"/>
      <c r="BB784" s="80"/>
    </row>
    <row r="785" spans="9:54" x14ac:dyDescent="0.25">
      <c r="I785" s="80"/>
      <c r="AX785" s="80"/>
      <c r="AY785" s="80"/>
      <c r="AZ785" s="80"/>
      <c r="BA785" s="80"/>
      <c r="BB785" s="80"/>
    </row>
    <row r="786" spans="9:54" x14ac:dyDescent="0.25">
      <c r="I786" s="80"/>
      <c r="AX786" s="80"/>
      <c r="AY786" s="80"/>
      <c r="AZ786" s="80"/>
      <c r="BA786" s="80"/>
      <c r="BB786" s="80"/>
    </row>
    <row r="787" spans="9:54" x14ac:dyDescent="0.25">
      <c r="I787" s="80"/>
      <c r="AX787" s="80"/>
      <c r="AY787" s="80"/>
      <c r="AZ787" s="80"/>
      <c r="BA787" s="80"/>
      <c r="BB787" s="80"/>
    </row>
    <row r="788" spans="9:54" x14ac:dyDescent="0.25">
      <c r="I788" s="80"/>
      <c r="AX788" s="80"/>
      <c r="AY788" s="80"/>
      <c r="AZ788" s="80"/>
      <c r="BA788" s="80"/>
      <c r="BB788" s="80"/>
    </row>
    <row r="789" spans="9:54" x14ac:dyDescent="0.25">
      <c r="I789" s="80"/>
      <c r="AX789" s="80"/>
      <c r="AY789" s="80"/>
      <c r="AZ789" s="80"/>
      <c r="BA789" s="80"/>
      <c r="BB789" s="80"/>
    </row>
    <row r="790" spans="9:54" x14ac:dyDescent="0.25">
      <c r="I790" s="80"/>
      <c r="AX790" s="80"/>
      <c r="AY790" s="80"/>
      <c r="AZ790" s="80"/>
      <c r="BA790" s="80"/>
      <c r="BB790" s="80"/>
    </row>
    <row r="791" spans="9:54" x14ac:dyDescent="0.25">
      <c r="I791" s="80"/>
      <c r="AX791" s="80"/>
      <c r="AY791" s="80"/>
      <c r="AZ791" s="80"/>
      <c r="BA791" s="80"/>
      <c r="BB791" s="80"/>
    </row>
    <row r="792" spans="9:54" x14ac:dyDescent="0.25">
      <c r="I792" s="80"/>
      <c r="AX792" s="80"/>
      <c r="AY792" s="80"/>
      <c r="AZ792" s="80"/>
      <c r="BA792" s="80"/>
      <c r="BB792" s="80"/>
    </row>
    <row r="793" spans="9:54" x14ac:dyDescent="0.25">
      <c r="I793" s="80"/>
      <c r="AX793" s="80"/>
      <c r="AY793" s="80"/>
      <c r="AZ793" s="80"/>
      <c r="BA793" s="80"/>
      <c r="BB793" s="80"/>
    </row>
    <row r="794" spans="9:54" x14ac:dyDescent="0.25">
      <c r="I794" s="80"/>
      <c r="AX794" s="80"/>
      <c r="AY794" s="80"/>
      <c r="AZ794" s="80"/>
      <c r="BA794" s="80"/>
      <c r="BB794" s="80"/>
    </row>
    <row r="795" spans="9:54" x14ac:dyDescent="0.25">
      <c r="I795" s="80"/>
      <c r="AX795" s="80"/>
      <c r="AY795" s="80"/>
      <c r="AZ795" s="80"/>
      <c r="BA795" s="80"/>
      <c r="BB795" s="80"/>
    </row>
    <row r="796" spans="9:54" x14ac:dyDescent="0.25">
      <c r="I796" s="80"/>
      <c r="AX796" s="80"/>
      <c r="AY796" s="80"/>
      <c r="AZ796" s="80"/>
      <c r="BA796" s="80"/>
      <c r="BB796" s="80"/>
    </row>
    <row r="797" spans="9:54" x14ac:dyDescent="0.25">
      <c r="I797" s="80"/>
      <c r="AX797" s="80"/>
      <c r="AY797" s="80"/>
      <c r="AZ797" s="80"/>
      <c r="BA797" s="80"/>
      <c r="BB797" s="80"/>
    </row>
    <row r="798" spans="9:54" x14ac:dyDescent="0.25">
      <c r="I798" s="80"/>
      <c r="AX798" s="80"/>
      <c r="AY798" s="80"/>
      <c r="AZ798" s="80"/>
      <c r="BA798" s="80"/>
      <c r="BB798" s="80"/>
    </row>
    <row r="799" spans="9:54" x14ac:dyDescent="0.25">
      <c r="I799" s="80"/>
      <c r="AX799" s="80"/>
      <c r="AY799" s="80"/>
      <c r="AZ799" s="80"/>
      <c r="BA799" s="80"/>
      <c r="BB799" s="80"/>
    </row>
    <row r="800" spans="9:54" x14ac:dyDescent="0.25">
      <c r="I800" s="80"/>
      <c r="AX800" s="80"/>
      <c r="AY800" s="80"/>
      <c r="AZ800" s="80"/>
      <c r="BA800" s="80"/>
      <c r="BB800" s="80"/>
    </row>
    <row r="801" spans="9:54" x14ac:dyDescent="0.25">
      <c r="I801" s="80"/>
      <c r="AX801" s="80"/>
      <c r="AY801" s="80"/>
      <c r="AZ801" s="80"/>
      <c r="BA801" s="80"/>
      <c r="BB801" s="80"/>
    </row>
    <row r="802" spans="9:54" x14ac:dyDescent="0.25">
      <c r="I802" s="80"/>
      <c r="AX802" s="80"/>
      <c r="AY802" s="80"/>
      <c r="AZ802" s="80"/>
      <c r="BA802" s="80"/>
      <c r="BB802" s="80"/>
    </row>
    <row r="803" spans="9:54" x14ac:dyDescent="0.25">
      <c r="I803" s="80"/>
      <c r="AX803" s="80"/>
      <c r="AY803" s="80"/>
      <c r="AZ803" s="80"/>
      <c r="BA803" s="80"/>
      <c r="BB803" s="80"/>
    </row>
    <row r="804" spans="9:54" x14ac:dyDescent="0.25">
      <c r="I804" s="80"/>
      <c r="AX804" s="80"/>
      <c r="AY804" s="80"/>
      <c r="AZ804" s="80"/>
      <c r="BA804" s="80"/>
      <c r="BB804" s="80"/>
    </row>
    <row r="805" spans="9:54" x14ac:dyDescent="0.25">
      <c r="I805" s="80"/>
      <c r="AX805" s="80"/>
      <c r="AY805" s="80"/>
      <c r="AZ805" s="80"/>
      <c r="BA805" s="80"/>
      <c r="BB805" s="80"/>
    </row>
    <row r="806" spans="9:54" x14ac:dyDescent="0.25">
      <c r="I806" s="80"/>
      <c r="AX806" s="80"/>
      <c r="AY806" s="80"/>
      <c r="AZ806" s="80"/>
      <c r="BA806" s="80"/>
      <c r="BB806" s="80"/>
    </row>
    <row r="807" spans="9:54" x14ac:dyDescent="0.25">
      <c r="I807" s="80"/>
      <c r="AX807" s="80"/>
      <c r="AY807" s="80"/>
      <c r="AZ807" s="80"/>
      <c r="BA807" s="80"/>
      <c r="BB807" s="80"/>
    </row>
    <row r="808" spans="9:54" x14ac:dyDescent="0.25">
      <c r="I808" s="80"/>
      <c r="AX808" s="80"/>
      <c r="AY808" s="80"/>
      <c r="AZ808" s="80"/>
      <c r="BA808" s="80"/>
      <c r="BB808" s="80"/>
    </row>
    <row r="809" spans="9:54" x14ac:dyDescent="0.25">
      <c r="I809" s="80"/>
      <c r="AX809" s="80"/>
      <c r="AY809" s="80"/>
      <c r="AZ809" s="80"/>
      <c r="BA809" s="80"/>
      <c r="BB809" s="80"/>
    </row>
    <row r="810" spans="9:54" x14ac:dyDescent="0.25">
      <c r="I810" s="80"/>
      <c r="AX810" s="80"/>
      <c r="AY810" s="80"/>
      <c r="AZ810" s="80"/>
      <c r="BA810" s="80"/>
      <c r="BB810" s="80"/>
    </row>
    <row r="811" spans="9:54" x14ac:dyDescent="0.25">
      <c r="I811" s="80"/>
      <c r="AX811" s="80"/>
      <c r="AY811" s="80"/>
      <c r="AZ811" s="80"/>
      <c r="BA811" s="80"/>
      <c r="BB811" s="80"/>
    </row>
    <row r="812" spans="9:54" x14ac:dyDescent="0.25">
      <c r="I812" s="80"/>
      <c r="AX812" s="80"/>
      <c r="AY812" s="80"/>
      <c r="AZ812" s="80"/>
      <c r="BA812" s="80"/>
      <c r="BB812" s="80"/>
    </row>
    <row r="813" spans="9:54" x14ac:dyDescent="0.25">
      <c r="I813" s="80"/>
      <c r="AX813" s="80"/>
      <c r="AY813" s="80"/>
      <c r="AZ813" s="80"/>
      <c r="BA813" s="80"/>
      <c r="BB813" s="80"/>
    </row>
    <row r="814" spans="9:54" x14ac:dyDescent="0.25">
      <c r="I814" s="80"/>
      <c r="AX814" s="80"/>
      <c r="AY814" s="80"/>
      <c r="AZ814" s="80"/>
      <c r="BA814" s="80"/>
      <c r="BB814" s="80"/>
    </row>
    <row r="815" spans="9:54" x14ac:dyDescent="0.25">
      <c r="I815" s="80"/>
      <c r="AX815" s="80"/>
      <c r="AY815" s="80"/>
      <c r="AZ815" s="80"/>
      <c r="BA815" s="80"/>
      <c r="BB815" s="80"/>
    </row>
    <row r="816" spans="9:54" x14ac:dyDescent="0.25">
      <c r="I816" s="80"/>
      <c r="AX816" s="80"/>
      <c r="AY816" s="80"/>
      <c r="AZ816" s="80"/>
      <c r="BA816" s="80"/>
      <c r="BB816" s="80"/>
    </row>
    <row r="817" spans="9:54" x14ac:dyDescent="0.25">
      <c r="I817" s="80"/>
      <c r="AX817" s="80"/>
      <c r="AY817" s="80"/>
      <c r="AZ817" s="80"/>
      <c r="BA817" s="80"/>
      <c r="BB817" s="80"/>
    </row>
    <row r="818" spans="9:54" x14ac:dyDescent="0.25">
      <c r="I818" s="80"/>
      <c r="AX818" s="80"/>
      <c r="AY818" s="80"/>
      <c r="AZ818" s="80"/>
      <c r="BA818" s="80"/>
      <c r="BB818" s="80"/>
    </row>
    <row r="819" spans="9:54" x14ac:dyDescent="0.25">
      <c r="I819" s="80"/>
      <c r="AX819" s="80"/>
      <c r="AY819" s="80"/>
      <c r="AZ819" s="80"/>
      <c r="BA819" s="80"/>
      <c r="BB819" s="80"/>
    </row>
    <row r="820" spans="9:54" x14ac:dyDescent="0.25">
      <c r="I820" s="80"/>
      <c r="AX820" s="80"/>
      <c r="AY820" s="80"/>
      <c r="AZ820" s="80"/>
      <c r="BA820" s="80"/>
      <c r="BB820" s="80"/>
    </row>
    <row r="821" spans="9:54" x14ac:dyDescent="0.25">
      <c r="I821" s="80"/>
      <c r="AX821" s="80"/>
      <c r="AY821" s="80"/>
      <c r="AZ821" s="80"/>
      <c r="BA821" s="80"/>
      <c r="BB821" s="80"/>
    </row>
    <row r="822" spans="9:54" x14ac:dyDescent="0.25">
      <c r="I822" s="80"/>
      <c r="AX822" s="80"/>
      <c r="AY822" s="80"/>
      <c r="AZ822" s="80"/>
      <c r="BA822" s="80"/>
      <c r="BB822" s="80"/>
    </row>
    <row r="823" spans="9:54" x14ac:dyDescent="0.25">
      <c r="I823" s="80"/>
      <c r="AX823" s="80"/>
      <c r="AY823" s="80"/>
      <c r="AZ823" s="80"/>
      <c r="BA823" s="80"/>
      <c r="BB823" s="80"/>
    </row>
    <row r="824" spans="9:54" x14ac:dyDescent="0.25">
      <c r="I824" s="80"/>
      <c r="AX824" s="80"/>
      <c r="AY824" s="80"/>
      <c r="AZ824" s="80"/>
      <c r="BA824" s="80"/>
      <c r="BB824" s="80"/>
    </row>
    <row r="825" spans="9:54" x14ac:dyDescent="0.25">
      <c r="I825" s="80"/>
      <c r="AX825" s="80"/>
      <c r="AY825" s="80"/>
      <c r="AZ825" s="80"/>
      <c r="BA825" s="80"/>
      <c r="BB825" s="80"/>
    </row>
    <row r="826" spans="9:54" x14ac:dyDescent="0.25">
      <c r="I826" s="80"/>
      <c r="AX826" s="80"/>
      <c r="AY826" s="80"/>
      <c r="AZ826" s="80"/>
      <c r="BA826" s="80"/>
      <c r="BB826" s="80"/>
    </row>
    <row r="827" spans="9:54" x14ac:dyDescent="0.25">
      <c r="I827" s="80"/>
      <c r="AX827" s="80"/>
      <c r="AY827" s="80"/>
      <c r="AZ827" s="80"/>
      <c r="BA827" s="80"/>
      <c r="BB827" s="80"/>
    </row>
    <row r="828" spans="9:54" x14ac:dyDescent="0.25">
      <c r="I828" s="80"/>
      <c r="AX828" s="80"/>
      <c r="AY828" s="80"/>
      <c r="AZ828" s="80"/>
      <c r="BA828" s="80"/>
      <c r="BB828" s="80"/>
    </row>
    <row r="829" spans="9:54" x14ac:dyDescent="0.25">
      <c r="I829" s="80"/>
      <c r="AX829" s="80"/>
      <c r="AY829" s="80"/>
      <c r="AZ829" s="80"/>
      <c r="BA829" s="80"/>
      <c r="BB829" s="80"/>
    </row>
    <row r="830" spans="9:54" x14ac:dyDescent="0.25">
      <c r="I830" s="80"/>
      <c r="AX830" s="80"/>
      <c r="AY830" s="80"/>
      <c r="AZ830" s="80"/>
      <c r="BA830" s="80"/>
      <c r="BB830" s="80"/>
    </row>
    <row r="831" spans="9:54" x14ac:dyDescent="0.25">
      <c r="I831" s="80"/>
      <c r="AX831" s="80"/>
      <c r="AY831" s="80"/>
      <c r="AZ831" s="80"/>
      <c r="BA831" s="80"/>
      <c r="BB831" s="80"/>
    </row>
    <row r="832" spans="9:54" x14ac:dyDescent="0.25">
      <c r="I832" s="80"/>
      <c r="AX832" s="80"/>
      <c r="AY832" s="80"/>
      <c r="AZ832" s="80"/>
      <c r="BA832" s="80"/>
      <c r="BB832" s="80"/>
    </row>
    <row r="833" spans="9:54" x14ac:dyDescent="0.25">
      <c r="I833" s="80"/>
      <c r="AX833" s="80"/>
      <c r="AY833" s="80"/>
      <c r="AZ833" s="80"/>
      <c r="BA833" s="80"/>
      <c r="BB833" s="80"/>
    </row>
    <row r="834" spans="9:54" x14ac:dyDescent="0.25">
      <c r="I834" s="80"/>
      <c r="AX834" s="80"/>
      <c r="AY834" s="80"/>
      <c r="AZ834" s="80"/>
      <c r="BA834" s="80"/>
      <c r="BB834" s="80"/>
    </row>
    <row r="835" spans="9:54" x14ac:dyDescent="0.25">
      <c r="I835" s="80"/>
      <c r="AX835" s="80"/>
      <c r="AY835" s="80"/>
      <c r="AZ835" s="80"/>
      <c r="BA835" s="80"/>
      <c r="BB835" s="80"/>
    </row>
    <row r="836" spans="9:54" x14ac:dyDescent="0.25">
      <c r="I836" s="80"/>
      <c r="AX836" s="80"/>
      <c r="AY836" s="80"/>
      <c r="AZ836" s="80"/>
      <c r="BA836" s="80"/>
      <c r="BB836" s="80"/>
    </row>
    <row r="837" spans="9:54" x14ac:dyDescent="0.25">
      <c r="I837" s="80"/>
      <c r="AX837" s="80"/>
      <c r="AY837" s="80"/>
      <c r="AZ837" s="80"/>
      <c r="BA837" s="80"/>
      <c r="BB837" s="80"/>
    </row>
    <row r="838" spans="9:54" x14ac:dyDescent="0.25">
      <c r="I838" s="80"/>
      <c r="AX838" s="80"/>
      <c r="AY838" s="80"/>
      <c r="AZ838" s="80"/>
      <c r="BA838" s="80"/>
      <c r="BB838" s="80"/>
    </row>
    <row r="839" spans="9:54" x14ac:dyDescent="0.25">
      <c r="I839" s="80"/>
      <c r="AX839" s="80"/>
      <c r="AY839" s="80"/>
      <c r="AZ839" s="80"/>
      <c r="BA839" s="80"/>
      <c r="BB839" s="80"/>
    </row>
    <row r="840" spans="9:54" x14ac:dyDescent="0.25">
      <c r="I840" s="80"/>
      <c r="AX840" s="80"/>
      <c r="AY840" s="80"/>
      <c r="AZ840" s="80"/>
      <c r="BA840" s="80"/>
      <c r="BB840" s="80"/>
    </row>
    <row r="841" spans="9:54" x14ac:dyDescent="0.25">
      <c r="I841" s="80"/>
      <c r="AX841" s="80"/>
      <c r="AY841" s="80"/>
      <c r="AZ841" s="80"/>
      <c r="BA841" s="80"/>
      <c r="BB841" s="80"/>
    </row>
    <row r="842" spans="9:54" x14ac:dyDescent="0.25">
      <c r="I842" s="80"/>
      <c r="AX842" s="80"/>
      <c r="AY842" s="80"/>
      <c r="AZ842" s="80"/>
      <c r="BA842" s="80"/>
      <c r="BB842" s="80"/>
    </row>
    <row r="843" spans="9:54" x14ac:dyDescent="0.25">
      <c r="I843" s="80"/>
      <c r="AX843" s="80"/>
      <c r="AY843" s="80"/>
      <c r="AZ843" s="80"/>
      <c r="BA843" s="80"/>
      <c r="BB843" s="80"/>
    </row>
    <row r="844" spans="9:54" x14ac:dyDescent="0.25">
      <c r="I844" s="80"/>
      <c r="AX844" s="80"/>
      <c r="AY844" s="80"/>
      <c r="AZ844" s="80"/>
      <c r="BA844" s="80"/>
      <c r="BB844" s="80"/>
    </row>
    <row r="845" spans="9:54" x14ac:dyDescent="0.25">
      <c r="I845" s="80"/>
      <c r="AX845" s="80"/>
      <c r="AY845" s="80"/>
      <c r="AZ845" s="80"/>
      <c r="BA845" s="80"/>
      <c r="BB845" s="80"/>
    </row>
    <row r="846" spans="9:54" x14ac:dyDescent="0.25">
      <c r="I846" s="80"/>
      <c r="AX846" s="80"/>
      <c r="AY846" s="80"/>
      <c r="AZ846" s="80"/>
      <c r="BA846" s="80"/>
      <c r="BB846" s="80"/>
    </row>
    <row r="847" spans="9:54" x14ac:dyDescent="0.25">
      <c r="I847" s="80"/>
      <c r="AX847" s="80"/>
      <c r="AY847" s="80"/>
      <c r="AZ847" s="80"/>
      <c r="BA847" s="80"/>
      <c r="BB847" s="80"/>
    </row>
    <row r="848" spans="9:54" x14ac:dyDescent="0.25">
      <c r="I848" s="80"/>
      <c r="AX848" s="80"/>
      <c r="AY848" s="80"/>
      <c r="AZ848" s="80"/>
      <c r="BA848" s="80"/>
      <c r="BB848" s="80"/>
    </row>
    <row r="849" spans="9:54" x14ac:dyDescent="0.25">
      <c r="I849" s="80"/>
      <c r="AX849" s="80"/>
      <c r="AY849" s="80"/>
      <c r="AZ849" s="80"/>
      <c r="BA849" s="80"/>
      <c r="BB849" s="80"/>
    </row>
    <row r="850" spans="9:54" x14ac:dyDescent="0.25">
      <c r="I850" s="80"/>
      <c r="AX850" s="80"/>
      <c r="AY850" s="80"/>
      <c r="AZ850" s="80"/>
      <c r="BA850" s="80"/>
      <c r="BB850" s="80"/>
    </row>
    <row r="851" spans="9:54" x14ac:dyDescent="0.25">
      <c r="I851" s="80"/>
      <c r="AX851" s="80"/>
      <c r="AY851" s="80"/>
      <c r="AZ851" s="80"/>
      <c r="BA851" s="80"/>
      <c r="BB851" s="80"/>
    </row>
    <row r="852" spans="9:54" x14ac:dyDescent="0.25">
      <c r="I852" s="80"/>
      <c r="AX852" s="80"/>
      <c r="AY852" s="80"/>
      <c r="AZ852" s="80"/>
      <c r="BA852" s="80"/>
      <c r="BB852" s="80"/>
    </row>
    <row r="853" spans="9:54" x14ac:dyDescent="0.25">
      <c r="I853" s="80"/>
      <c r="AX853" s="80"/>
      <c r="AY853" s="80"/>
      <c r="AZ853" s="80"/>
      <c r="BA853" s="80"/>
      <c r="BB853" s="80"/>
    </row>
    <row r="854" spans="9:54" x14ac:dyDescent="0.25">
      <c r="I854" s="80"/>
      <c r="AX854" s="80"/>
      <c r="AY854" s="80"/>
      <c r="AZ854" s="80"/>
      <c r="BA854" s="80"/>
      <c r="BB854" s="80"/>
    </row>
    <row r="855" spans="9:54" x14ac:dyDescent="0.25">
      <c r="I855" s="80"/>
      <c r="AX855" s="80"/>
      <c r="AY855" s="80"/>
      <c r="AZ855" s="80"/>
      <c r="BA855" s="80"/>
      <c r="BB855" s="80"/>
    </row>
    <row r="856" spans="9:54" x14ac:dyDescent="0.25">
      <c r="I856" s="80"/>
      <c r="AX856" s="80"/>
      <c r="AY856" s="80"/>
      <c r="AZ856" s="80"/>
      <c r="BA856" s="80"/>
      <c r="BB856" s="80"/>
    </row>
    <row r="857" spans="9:54" x14ac:dyDescent="0.25">
      <c r="I857" s="80"/>
      <c r="AX857" s="80"/>
      <c r="AY857" s="80"/>
      <c r="AZ857" s="80"/>
      <c r="BA857" s="80"/>
      <c r="BB857" s="80"/>
    </row>
    <row r="858" spans="9:54" x14ac:dyDescent="0.25">
      <c r="I858" s="80"/>
      <c r="AX858" s="80"/>
      <c r="AY858" s="80"/>
      <c r="AZ858" s="80"/>
      <c r="BA858" s="80"/>
      <c r="BB858" s="80"/>
    </row>
    <row r="859" spans="9:54" x14ac:dyDescent="0.25">
      <c r="I859" s="80"/>
      <c r="AX859" s="80"/>
      <c r="AY859" s="80"/>
      <c r="AZ859" s="80"/>
      <c r="BA859" s="80"/>
      <c r="BB859" s="80"/>
    </row>
    <row r="860" spans="9:54" x14ac:dyDescent="0.25">
      <c r="I860" s="80"/>
      <c r="AX860" s="80"/>
      <c r="AY860" s="80"/>
      <c r="AZ860" s="80"/>
      <c r="BA860" s="80"/>
      <c r="BB860" s="80"/>
    </row>
    <row r="861" spans="9:54" x14ac:dyDescent="0.25">
      <c r="I861" s="80"/>
      <c r="AX861" s="80"/>
      <c r="AY861" s="80"/>
      <c r="AZ861" s="80"/>
      <c r="BA861" s="80"/>
      <c r="BB861" s="80"/>
    </row>
    <row r="862" spans="9:54" x14ac:dyDescent="0.25">
      <c r="I862" s="80"/>
      <c r="AX862" s="80"/>
      <c r="AY862" s="80"/>
      <c r="AZ862" s="80"/>
      <c r="BA862" s="80"/>
      <c r="BB862" s="80"/>
    </row>
    <row r="863" spans="9:54" x14ac:dyDescent="0.25">
      <c r="I863" s="80"/>
      <c r="AX863" s="80"/>
      <c r="AY863" s="80"/>
      <c r="AZ863" s="80"/>
      <c r="BA863" s="80"/>
      <c r="BB863" s="80"/>
    </row>
    <row r="864" spans="9:54" x14ac:dyDescent="0.25">
      <c r="I864" s="80"/>
      <c r="AX864" s="80"/>
      <c r="AY864" s="80"/>
      <c r="AZ864" s="80"/>
      <c r="BA864" s="80"/>
      <c r="BB864" s="80"/>
    </row>
    <row r="865" spans="9:54" x14ac:dyDescent="0.25">
      <c r="I865" s="80"/>
      <c r="AX865" s="80"/>
      <c r="AY865" s="80"/>
      <c r="AZ865" s="80"/>
      <c r="BA865" s="80"/>
      <c r="BB865" s="80"/>
    </row>
    <row r="866" spans="9:54" x14ac:dyDescent="0.25">
      <c r="I866" s="80"/>
      <c r="AX866" s="80"/>
      <c r="AY866" s="80"/>
      <c r="AZ866" s="80"/>
      <c r="BA866" s="80"/>
      <c r="BB866" s="80"/>
    </row>
    <row r="867" spans="9:54" x14ac:dyDescent="0.25">
      <c r="I867" s="80"/>
      <c r="AX867" s="80"/>
      <c r="AY867" s="80"/>
      <c r="AZ867" s="80"/>
      <c r="BA867" s="80"/>
      <c r="BB867" s="80"/>
    </row>
    <row r="868" spans="9:54" x14ac:dyDescent="0.25">
      <c r="I868" s="80"/>
      <c r="AX868" s="80"/>
      <c r="AY868" s="80"/>
      <c r="AZ868" s="80"/>
      <c r="BA868" s="80"/>
      <c r="BB868" s="80"/>
    </row>
    <row r="869" spans="9:54" x14ac:dyDescent="0.25">
      <c r="I869" s="80"/>
      <c r="AX869" s="80"/>
      <c r="AY869" s="80"/>
      <c r="AZ869" s="80"/>
      <c r="BA869" s="80"/>
      <c r="BB869" s="80"/>
    </row>
    <row r="870" spans="9:54" x14ac:dyDescent="0.25">
      <c r="I870" s="80"/>
      <c r="AX870" s="80"/>
      <c r="AY870" s="80"/>
      <c r="AZ870" s="80"/>
      <c r="BA870" s="80"/>
      <c r="BB870" s="80"/>
    </row>
    <row r="871" spans="9:54" x14ac:dyDescent="0.25">
      <c r="I871" s="80"/>
      <c r="AX871" s="80"/>
      <c r="AY871" s="80"/>
      <c r="AZ871" s="80"/>
      <c r="BA871" s="80"/>
      <c r="BB871" s="80"/>
    </row>
    <row r="872" spans="9:54" x14ac:dyDescent="0.25">
      <c r="I872" s="80"/>
      <c r="AX872" s="80"/>
      <c r="AY872" s="80"/>
      <c r="AZ872" s="80"/>
      <c r="BA872" s="80"/>
      <c r="BB872" s="80"/>
    </row>
    <row r="873" spans="9:54" x14ac:dyDescent="0.25">
      <c r="I873" s="80"/>
      <c r="AX873" s="80"/>
      <c r="AY873" s="80"/>
      <c r="AZ873" s="80"/>
      <c r="BA873" s="80"/>
      <c r="BB873" s="80"/>
    </row>
    <row r="874" spans="9:54" x14ac:dyDescent="0.25">
      <c r="I874" s="80"/>
      <c r="AX874" s="80"/>
      <c r="AY874" s="80"/>
      <c r="AZ874" s="80"/>
      <c r="BA874" s="80"/>
      <c r="BB874" s="80"/>
    </row>
    <row r="875" spans="9:54" x14ac:dyDescent="0.25">
      <c r="I875" s="80"/>
      <c r="AX875" s="80"/>
      <c r="AY875" s="80"/>
      <c r="AZ875" s="80"/>
      <c r="BA875" s="80"/>
      <c r="BB875" s="80"/>
    </row>
    <row r="876" spans="9:54" x14ac:dyDescent="0.25">
      <c r="I876" s="80"/>
      <c r="AX876" s="80"/>
      <c r="AY876" s="80"/>
      <c r="AZ876" s="80"/>
      <c r="BA876" s="80"/>
      <c r="BB876" s="80"/>
    </row>
    <row r="877" spans="9:54" x14ac:dyDescent="0.25">
      <c r="I877" s="80"/>
      <c r="AX877" s="80"/>
      <c r="AY877" s="80"/>
      <c r="AZ877" s="80"/>
      <c r="BA877" s="80"/>
      <c r="BB877" s="80"/>
    </row>
    <row r="878" spans="9:54" x14ac:dyDescent="0.25">
      <c r="I878" s="80"/>
      <c r="AX878" s="80"/>
      <c r="AY878" s="80"/>
      <c r="AZ878" s="80"/>
      <c r="BA878" s="80"/>
      <c r="BB878" s="80"/>
    </row>
    <row r="879" spans="9:54" x14ac:dyDescent="0.25">
      <c r="I879" s="80"/>
      <c r="AX879" s="80"/>
      <c r="AY879" s="80"/>
      <c r="AZ879" s="80"/>
      <c r="BA879" s="80"/>
      <c r="BB879" s="80"/>
    </row>
    <row r="880" spans="9:54" x14ac:dyDescent="0.25">
      <c r="I880" s="80"/>
      <c r="AX880" s="80"/>
      <c r="AY880" s="80"/>
      <c r="AZ880" s="80"/>
      <c r="BA880" s="80"/>
      <c r="BB880" s="80"/>
    </row>
    <row r="881" spans="9:54" x14ac:dyDescent="0.25">
      <c r="I881" s="80"/>
      <c r="AX881" s="80"/>
      <c r="AY881" s="80"/>
      <c r="AZ881" s="80"/>
      <c r="BA881" s="80"/>
      <c r="BB881" s="80"/>
    </row>
    <row r="882" spans="9:54" x14ac:dyDescent="0.25">
      <c r="I882" s="80"/>
      <c r="AX882" s="80"/>
      <c r="AY882" s="80"/>
      <c r="AZ882" s="80"/>
      <c r="BA882" s="80"/>
      <c r="BB882" s="80"/>
    </row>
    <row r="883" spans="9:54" x14ac:dyDescent="0.25">
      <c r="I883" s="80"/>
      <c r="AX883" s="80"/>
      <c r="AY883" s="80"/>
      <c r="AZ883" s="80"/>
      <c r="BA883" s="80"/>
      <c r="BB883" s="80"/>
    </row>
    <row r="884" spans="9:54" x14ac:dyDescent="0.25">
      <c r="I884" s="80"/>
      <c r="AX884" s="80"/>
      <c r="AY884" s="80"/>
      <c r="AZ884" s="80"/>
      <c r="BA884" s="80"/>
      <c r="BB884" s="80"/>
    </row>
    <row r="885" spans="9:54" x14ac:dyDescent="0.25">
      <c r="I885" s="80"/>
      <c r="AX885" s="80"/>
      <c r="AY885" s="80"/>
      <c r="AZ885" s="80"/>
      <c r="BA885" s="80"/>
      <c r="BB885" s="80"/>
    </row>
    <row r="886" spans="9:54" x14ac:dyDescent="0.25">
      <c r="I886" s="80"/>
      <c r="AX886" s="80"/>
      <c r="AY886" s="80"/>
      <c r="AZ886" s="80"/>
      <c r="BA886" s="80"/>
      <c r="BB886" s="80"/>
    </row>
    <row r="887" spans="9:54" x14ac:dyDescent="0.25">
      <c r="I887" s="80"/>
      <c r="AX887" s="80"/>
      <c r="AY887" s="80"/>
      <c r="AZ887" s="80"/>
      <c r="BA887" s="80"/>
      <c r="BB887" s="80"/>
    </row>
    <row r="888" spans="9:54" x14ac:dyDescent="0.25">
      <c r="I888" s="80"/>
      <c r="AX888" s="80"/>
      <c r="AY888" s="80"/>
      <c r="AZ888" s="80"/>
      <c r="BA888" s="80"/>
      <c r="BB888" s="80"/>
    </row>
    <row r="889" spans="9:54" x14ac:dyDescent="0.25">
      <c r="I889" s="80"/>
      <c r="AX889" s="80"/>
      <c r="AY889" s="80"/>
      <c r="AZ889" s="80"/>
      <c r="BA889" s="80"/>
      <c r="BB889" s="80"/>
    </row>
    <row r="890" spans="9:54" x14ac:dyDescent="0.25">
      <c r="I890" s="80"/>
      <c r="AX890" s="80"/>
      <c r="AY890" s="80"/>
      <c r="AZ890" s="80"/>
      <c r="BA890" s="80"/>
      <c r="BB890" s="80"/>
    </row>
    <row r="891" spans="9:54" x14ac:dyDescent="0.25">
      <c r="I891" s="80"/>
      <c r="AX891" s="80"/>
      <c r="AY891" s="80"/>
      <c r="AZ891" s="80"/>
      <c r="BA891" s="80"/>
      <c r="BB891" s="80"/>
    </row>
    <row r="892" spans="9:54" x14ac:dyDescent="0.25">
      <c r="I892" s="80"/>
      <c r="AX892" s="80"/>
      <c r="AY892" s="80"/>
      <c r="AZ892" s="80"/>
      <c r="BA892" s="80"/>
      <c r="BB892" s="80"/>
    </row>
    <row r="893" spans="9:54" x14ac:dyDescent="0.25">
      <c r="I893" s="80"/>
      <c r="AX893" s="80"/>
      <c r="AY893" s="80"/>
      <c r="AZ893" s="80"/>
      <c r="BA893" s="80"/>
      <c r="BB893" s="80"/>
    </row>
    <row r="894" spans="9:54" x14ac:dyDescent="0.25">
      <c r="I894" s="80"/>
      <c r="AX894" s="80"/>
      <c r="AY894" s="80"/>
      <c r="AZ894" s="80"/>
      <c r="BA894" s="80"/>
      <c r="BB894" s="80"/>
    </row>
    <row r="895" spans="9:54" x14ac:dyDescent="0.25">
      <c r="I895" s="80"/>
      <c r="AX895" s="80"/>
      <c r="AY895" s="80"/>
      <c r="AZ895" s="80"/>
      <c r="BA895" s="80"/>
      <c r="BB895" s="80"/>
    </row>
    <row r="896" spans="9:54" x14ac:dyDescent="0.25">
      <c r="I896" s="80"/>
      <c r="AX896" s="80"/>
      <c r="AY896" s="80"/>
      <c r="AZ896" s="80"/>
      <c r="BA896" s="80"/>
      <c r="BB896" s="80"/>
    </row>
    <row r="897" spans="9:54" x14ac:dyDescent="0.25">
      <c r="I897" s="80"/>
      <c r="AX897" s="80"/>
      <c r="AY897" s="80"/>
      <c r="AZ897" s="80"/>
      <c r="BA897" s="80"/>
      <c r="BB897" s="80"/>
    </row>
    <row r="898" spans="9:54" x14ac:dyDescent="0.25">
      <c r="I898" s="80"/>
      <c r="AX898" s="80"/>
      <c r="AY898" s="80"/>
      <c r="AZ898" s="80"/>
      <c r="BA898" s="80"/>
      <c r="BB898" s="80"/>
    </row>
    <row r="899" spans="9:54" x14ac:dyDescent="0.25">
      <c r="I899" s="80"/>
      <c r="AX899" s="80"/>
      <c r="AY899" s="80"/>
      <c r="AZ899" s="80"/>
      <c r="BA899" s="80"/>
      <c r="BB899" s="80"/>
    </row>
    <row r="900" spans="9:54" x14ac:dyDescent="0.25">
      <c r="I900" s="80"/>
      <c r="AX900" s="80"/>
      <c r="AY900" s="80"/>
      <c r="AZ900" s="80"/>
      <c r="BA900" s="80"/>
      <c r="BB900" s="80"/>
    </row>
    <row r="901" spans="9:54" x14ac:dyDescent="0.25">
      <c r="I901" s="80"/>
      <c r="AX901" s="80"/>
      <c r="AY901" s="80"/>
      <c r="AZ901" s="80"/>
      <c r="BA901" s="80"/>
      <c r="BB901" s="80"/>
    </row>
    <row r="902" spans="9:54" x14ac:dyDescent="0.25">
      <c r="I902" s="80"/>
      <c r="AX902" s="80"/>
      <c r="AY902" s="80"/>
      <c r="AZ902" s="80"/>
      <c r="BA902" s="80"/>
      <c r="BB902" s="80"/>
    </row>
    <row r="903" spans="9:54" x14ac:dyDescent="0.25">
      <c r="I903" s="80"/>
      <c r="AX903" s="80"/>
      <c r="AY903" s="80"/>
      <c r="AZ903" s="80"/>
      <c r="BA903" s="80"/>
      <c r="BB903" s="80"/>
    </row>
    <row r="904" spans="9:54" x14ac:dyDescent="0.25">
      <c r="I904" s="80"/>
      <c r="AX904" s="80"/>
      <c r="AY904" s="80"/>
      <c r="AZ904" s="80"/>
      <c r="BA904" s="80"/>
      <c r="BB904" s="80"/>
    </row>
    <row r="905" spans="9:54" x14ac:dyDescent="0.25">
      <c r="I905" s="80"/>
      <c r="AX905" s="80"/>
      <c r="AY905" s="80"/>
      <c r="AZ905" s="80"/>
      <c r="BA905" s="80"/>
      <c r="BB905" s="80"/>
    </row>
    <row r="906" spans="9:54" x14ac:dyDescent="0.25">
      <c r="I906" s="80"/>
      <c r="AX906" s="80"/>
      <c r="AY906" s="80"/>
      <c r="AZ906" s="80"/>
      <c r="BA906" s="80"/>
      <c r="BB906" s="80"/>
    </row>
    <row r="907" spans="9:54" x14ac:dyDescent="0.25">
      <c r="I907" s="80"/>
      <c r="AX907" s="80"/>
      <c r="AY907" s="80"/>
      <c r="AZ907" s="80"/>
      <c r="BA907" s="80"/>
      <c r="BB907" s="80"/>
    </row>
    <row r="908" spans="9:54" x14ac:dyDescent="0.25">
      <c r="I908" s="80"/>
      <c r="AX908" s="80"/>
      <c r="AY908" s="80"/>
      <c r="AZ908" s="80"/>
      <c r="BA908" s="80"/>
      <c r="BB908" s="80"/>
    </row>
    <row r="909" spans="9:54" x14ac:dyDescent="0.25">
      <c r="I909" s="80"/>
      <c r="AX909" s="80"/>
      <c r="AY909" s="80"/>
      <c r="AZ909" s="80"/>
      <c r="BA909" s="80"/>
      <c r="BB909" s="80"/>
    </row>
    <row r="910" spans="9:54" x14ac:dyDescent="0.25">
      <c r="I910" s="80"/>
      <c r="AX910" s="80"/>
      <c r="AY910" s="80"/>
      <c r="AZ910" s="80"/>
      <c r="BA910" s="80"/>
      <c r="BB910" s="80"/>
    </row>
    <row r="911" spans="9:54" x14ac:dyDescent="0.25">
      <c r="I911" s="80"/>
      <c r="AX911" s="80"/>
      <c r="AY911" s="80"/>
      <c r="AZ911" s="80"/>
      <c r="BA911" s="80"/>
      <c r="BB911" s="80"/>
    </row>
    <row r="912" spans="9:54" x14ac:dyDescent="0.25">
      <c r="I912" s="80"/>
      <c r="AX912" s="80"/>
      <c r="AY912" s="80"/>
      <c r="AZ912" s="80"/>
      <c r="BA912" s="80"/>
      <c r="BB912" s="80"/>
    </row>
    <row r="913" spans="9:54" x14ac:dyDescent="0.25">
      <c r="I913" s="80"/>
      <c r="AX913" s="80"/>
      <c r="AY913" s="80"/>
      <c r="AZ913" s="80"/>
      <c r="BA913" s="80"/>
      <c r="BB913" s="80"/>
    </row>
    <row r="914" spans="9:54" x14ac:dyDescent="0.25">
      <c r="I914" s="80"/>
      <c r="AX914" s="80"/>
      <c r="AY914" s="80"/>
      <c r="AZ914" s="80"/>
      <c r="BA914" s="80"/>
      <c r="BB914" s="80"/>
    </row>
    <row r="915" spans="9:54" x14ac:dyDescent="0.25">
      <c r="I915" s="80"/>
      <c r="AX915" s="80"/>
      <c r="AY915" s="80"/>
      <c r="AZ915" s="80"/>
      <c r="BA915" s="80"/>
      <c r="BB915" s="80"/>
    </row>
    <row r="916" spans="9:54" x14ac:dyDescent="0.25">
      <c r="I916" s="80"/>
      <c r="AX916" s="80"/>
      <c r="AY916" s="80"/>
      <c r="AZ916" s="80"/>
      <c r="BA916" s="80"/>
      <c r="BB916" s="80"/>
    </row>
    <row r="917" spans="9:54" x14ac:dyDescent="0.25">
      <c r="I917" s="80"/>
      <c r="AX917" s="80"/>
      <c r="AY917" s="80"/>
      <c r="AZ917" s="80"/>
      <c r="BA917" s="80"/>
      <c r="BB917" s="80"/>
    </row>
    <row r="918" spans="9:54" x14ac:dyDescent="0.25">
      <c r="I918" s="80"/>
      <c r="AX918" s="80"/>
      <c r="AY918" s="80"/>
      <c r="AZ918" s="80"/>
      <c r="BA918" s="80"/>
      <c r="BB918" s="80"/>
    </row>
    <row r="919" spans="9:54" x14ac:dyDescent="0.25">
      <c r="I919" s="80"/>
      <c r="AX919" s="80"/>
      <c r="AY919" s="80"/>
      <c r="AZ919" s="80"/>
      <c r="BA919" s="80"/>
      <c r="BB919" s="80"/>
    </row>
    <row r="920" spans="9:54" x14ac:dyDescent="0.25">
      <c r="I920" s="80"/>
      <c r="AX920" s="80"/>
      <c r="AY920" s="80"/>
      <c r="AZ920" s="80"/>
      <c r="BA920" s="80"/>
      <c r="BB920" s="80"/>
    </row>
    <row r="921" spans="9:54" x14ac:dyDescent="0.25">
      <c r="I921" s="80"/>
      <c r="AX921" s="80"/>
      <c r="AY921" s="80"/>
      <c r="AZ921" s="80"/>
      <c r="BA921" s="80"/>
      <c r="BB921" s="80"/>
    </row>
    <row r="922" spans="9:54" x14ac:dyDescent="0.25">
      <c r="I922" s="80"/>
      <c r="AX922" s="80"/>
      <c r="AY922" s="80"/>
      <c r="AZ922" s="80"/>
      <c r="BA922" s="80"/>
      <c r="BB922" s="80"/>
    </row>
    <row r="923" spans="9:54" x14ac:dyDescent="0.25">
      <c r="I923" s="80"/>
      <c r="AX923" s="80"/>
      <c r="AY923" s="80"/>
      <c r="AZ923" s="80"/>
      <c r="BA923" s="80"/>
      <c r="BB923" s="80"/>
    </row>
    <row r="924" spans="9:54" x14ac:dyDescent="0.25">
      <c r="I924" s="80"/>
      <c r="AX924" s="80"/>
      <c r="AY924" s="80"/>
      <c r="AZ924" s="80"/>
      <c r="BA924" s="80"/>
      <c r="BB924" s="80"/>
    </row>
    <row r="925" spans="9:54" x14ac:dyDescent="0.25">
      <c r="I925" s="80"/>
      <c r="AX925" s="80"/>
      <c r="AY925" s="80"/>
      <c r="AZ925" s="80"/>
      <c r="BA925" s="80"/>
      <c r="BB925" s="80"/>
    </row>
    <row r="926" spans="9:54" x14ac:dyDescent="0.25">
      <c r="I926" s="80"/>
      <c r="AX926" s="80"/>
      <c r="AY926" s="80"/>
      <c r="AZ926" s="80"/>
      <c r="BA926" s="80"/>
      <c r="BB926" s="80"/>
    </row>
    <row r="927" spans="9:54" x14ac:dyDescent="0.25">
      <c r="I927" s="80"/>
      <c r="AX927" s="80"/>
      <c r="AY927" s="80"/>
      <c r="AZ927" s="80"/>
      <c r="BA927" s="80"/>
      <c r="BB927" s="80"/>
    </row>
    <row r="928" spans="9:54" x14ac:dyDescent="0.25">
      <c r="I928" s="80"/>
      <c r="AX928" s="80"/>
      <c r="AY928" s="80"/>
      <c r="AZ928" s="80"/>
      <c r="BA928" s="80"/>
      <c r="BB928" s="80"/>
    </row>
    <row r="929" spans="9:54" x14ac:dyDescent="0.25">
      <c r="I929" s="80"/>
      <c r="AX929" s="80"/>
      <c r="AY929" s="80"/>
      <c r="AZ929" s="80"/>
      <c r="BA929" s="80"/>
      <c r="BB929" s="80"/>
    </row>
    <row r="930" spans="9:54" x14ac:dyDescent="0.25">
      <c r="I930" s="80"/>
      <c r="AX930" s="80"/>
      <c r="AY930" s="80"/>
      <c r="AZ930" s="80"/>
      <c r="BA930" s="80"/>
      <c r="BB930" s="80"/>
    </row>
    <row r="931" spans="9:54" x14ac:dyDescent="0.25">
      <c r="I931" s="80"/>
      <c r="AX931" s="80"/>
      <c r="AY931" s="80"/>
      <c r="AZ931" s="80"/>
      <c r="BA931" s="80"/>
      <c r="BB931" s="80"/>
    </row>
    <row r="932" spans="9:54" x14ac:dyDescent="0.25">
      <c r="I932" s="80"/>
      <c r="AX932" s="80"/>
      <c r="AY932" s="80"/>
      <c r="AZ932" s="80"/>
      <c r="BA932" s="80"/>
      <c r="BB932" s="80"/>
    </row>
    <row r="933" spans="9:54" x14ac:dyDescent="0.25">
      <c r="I933" s="80"/>
      <c r="AX933" s="80"/>
      <c r="AY933" s="80"/>
      <c r="AZ933" s="80"/>
      <c r="BA933" s="80"/>
      <c r="BB933" s="80"/>
    </row>
    <row r="934" spans="9:54" x14ac:dyDescent="0.25">
      <c r="I934" s="80"/>
      <c r="AX934" s="80"/>
      <c r="AY934" s="80"/>
      <c r="AZ934" s="80"/>
      <c r="BA934" s="80"/>
      <c r="BB934" s="80"/>
    </row>
    <row r="935" spans="9:54" x14ac:dyDescent="0.25">
      <c r="I935" s="80"/>
      <c r="AX935" s="80"/>
      <c r="AY935" s="80"/>
      <c r="AZ935" s="80"/>
      <c r="BA935" s="80"/>
      <c r="BB935" s="80"/>
    </row>
    <row r="936" spans="9:54" x14ac:dyDescent="0.25">
      <c r="I936" s="80"/>
      <c r="AX936" s="80"/>
      <c r="AY936" s="80"/>
      <c r="AZ936" s="80"/>
      <c r="BA936" s="80"/>
      <c r="BB936" s="80"/>
    </row>
    <row r="937" spans="9:54" x14ac:dyDescent="0.25">
      <c r="I937" s="80"/>
      <c r="AX937" s="80"/>
      <c r="AY937" s="80"/>
      <c r="AZ937" s="80"/>
      <c r="BA937" s="80"/>
      <c r="BB937" s="80"/>
    </row>
    <row r="938" spans="9:54" x14ac:dyDescent="0.25">
      <c r="I938" s="80"/>
      <c r="AX938" s="80"/>
      <c r="AY938" s="80"/>
      <c r="AZ938" s="80"/>
      <c r="BA938" s="80"/>
      <c r="BB938" s="80"/>
    </row>
    <row r="939" spans="9:54" x14ac:dyDescent="0.25">
      <c r="I939" s="80"/>
      <c r="AX939" s="80"/>
      <c r="AY939" s="80"/>
      <c r="AZ939" s="80"/>
      <c r="BA939" s="80"/>
      <c r="BB939" s="80"/>
    </row>
    <row r="940" spans="9:54" x14ac:dyDescent="0.25">
      <c r="I940" s="80"/>
      <c r="AX940" s="80"/>
      <c r="AY940" s="80"/>
      <c r="AZ940" s="80"/>
      <c r="BA940" s="80"/>
      <c r="BB940" s="80"/>
    </row>
    <row r="941" spans="9:54" x14ac:dyDescent="0.25">
      <c r="I941" s="80"/>
      <c r="AX941" s="80"/>
      <c r="AY941" s="80"/>
      <c r="AZ941" s="80"/>
      <c r="BA941" s="80"/>
      <c r="BB941" s="80"/>
    </row>
    <row r="942" spans="9:54" x14ac:dyDescent="0.25">
      <c r="I942" s="80"/>
      <c r="AX942" s="80"/>
      <c r="AY942" s="80"/>
      <c r="AZ942" s="80"/>
      <c r="BA942" s="80"/>
      <c r="BB942" s="80"/>
    </row>
    <row r="943" spans="9:54" x14ac:dyDescent="0.25">
      <c r="I943" s="80"/>
      <c r="AX943" s="80"/>
      <c r="AY943" s="80"/>
      <c r="AZ943" s="80"/>
      <c r="BA943" s="80"/>
      <c r="BB943" s="80"/>
    </row>
    <row r="944" spans="9:54" x14ac:dyDescent="0.25">
      <c r="I944" s="80"/>
      <c r="AX944" s="80"/>
      <c r="AY944" s="80"/>
      <c r="AZ944" s="80"/>
      <c r="BA944" s="80"/>
      <c r="BB944" s="80"/>
    </row>
    <row r="945" spans="9:54" x14ac:dyDescent="0.25">
      <c r="I945" s="80"/>
      <c r="AX945" s="80"/>
      <c r="AY945" s="80"/>
      <c r="AZ945" s="80"/>
      <c r="BA945" s="80"/>
      <c r="BB945" s="80"/>
    </row>
    <row r="946" spans="9:54" x14ac:dyDescent="0.25">
      <c r="I946" s="80"/>
      <c r="AX946" s="80"/>
      <c r="AY946" s="80"/>
      <c r="AZ946" s="80"/>
      <c r="BA946" s="80"/>
      <c r="BB946" s="80"/>
    </row>
    <row r="947" spans="9:54" x14ac:dyDescent="0.25">
      <c r="I947" s="80"/>
      <c r="AX947" s="80"/>
      <c r="AY947" s="80"/>
      <c r="AZ947" s="80"/>
      <c r="BA947" s="80"/>
      <c r="BB947" s="80"/>
    </row>
    <row r="948" spans="9:54" x14ac:dyDescent="0.25">
      <c r="I948" s="80"/>
      <c r="AX948" s="80"/>
      <c r="AY948" s="80"/>
      <c r="AZ948" s="80"/>
      <c r="BA948" s="80"/>
      <c r="BB948" s="80"/>
    </row>
    <row r="949" spans="9:54" x14ac:dyDescent="0.25">
      <c r="I949" s="80"/>
      <c r="AX949" s="80"/>
      <c r="AY949" s="80"/>
      <c r="AZ949" s="80"/>
      <c r="BA949" s="80"/>
      <c r="BB949" s="80"/>
    </row>
    <row r="950" spans="9:54" x14ac:dyDescent="0.25">
      <c r="I950" s="80"/>
      <c r="AX950" s="80"/>
      <c r="AY950" s="80"/>
      <c r="AZ950" s="80"/>
      <c r="BA950" s="80"/>
      <c r="BB950" s="80"/>
    </row>
    <row r="951" spans="9:54" x14ac:dyDescent="0.25">
      <c r="I951" s="80"/>
      <c r="AX951" s="80"/>
      <c r="AY951" s="80"/>
      <c r="AZ951" s="80"/>
      <c r="BA951" s="80"/>
      <c r="BB951" s="80"/>
    </row>
    <row r="952" spans="9:54" x14ac:dyDescent="0.25">
      <c r="I952" s="80"/>
      <c r="AX952" s="80"/>
      <c r="AY952" s="80"/>
      <c r="AZ952" s="80"/>
      <c r="BA952" s="80"/>
      <c r="BB952" s="80"/>
    </row>
    <row r="953" spans="9:54" x14ac:dyDescent="0.25">
      <c r="I953" s="80"/>
      <c r="AX953" s="80"/>
      <c r="AY953" s="80"/>
      <c r="AZ953" s="80"/>
      <c r="BA953" s="80"/>
      <c r="BB953" s="80"/>
    </row>
    <row r="954" spans="9:54" x14ac:dyDescent="0.25">
      <c r="I954" s="80"/>
      <c r="AX954" s="80"/>
      <c r="AY954" s="80"/>
      <c r="AZ954" s="80"/>
      <c r="BA954" s="80"/>
      <c r="BB954" s="80"/>
    </row>
    <row r="955" spans="9:54" x14ac:dyDescent="0.25">
      <c r="I955" s="80"/>
      <c r="AX955" s="80"/>
      <c r="AY955" s="80"/>
      <c r="AZ955" s="80"/>
      <c r="BA955" s="80"/>
      <c r="BB955" s="80"/>
    </row>
    <row r="956" spans="9:54" x14ac:dyDescent="0.25">
      <c r="I956" s="80"/>
      <c r="AX956" s="80"/>
      <c r="AY956" s="80"/>
      <c r="AZ956" s="80"/>
      <c r="BA956" s="80"/>
      <c r="BB956" s="80"/>
    </row>
    <row r="957" spans="9:54" x14ac:dyDescent="0.25">
      <c r="I957" s="80"/>
      <c r="AX957" s="80"/>
      <c r="AY957" s="80"/>
      <c r="AZ957" s="80"/>
      <c r="BA957" s="80"/>
      <c r="BB957" s="80"/>
    </row>
    <row r="958" spans="9:54" x14ac:dyDescent="0.25">
      <c r="I958" s="80"/>
      <c r="AX958" s="80"/>
      <c r="AY958" s="80"/>
      <c r="AZ958" s="80"/>
      <c r="BA958" s="80"/>
      <c r="BB958" s="80"/>
    </row>
    <row r="959" spans="9:54" x14ac:dyDescent="0.25">
      <c r="I959" s="80"/>
      <c r="AX959" s="80"/>
      <c r="AY959" s="80"/>
      <c r="AZ959" s="80"/>
      <c r="BA959" s="80"/>
      <c r="BB959" s="80"/>
    </row>
    <row r="960" spans="9:54" x14ac:dyDescent="0.25">
      <c r="I960" s="80"/>
      <c r="AX960" s="80"/>
      <c r="AY960" s="80"/>
      <c r="AZ960" s="80"/>
      <c r="BA960" s="80"/>
      <c r="BB960" s="80"/>
    </row>
    <row r="961" spans="9:54" x14ac:dyDescent="0.25">
      <c r="I961" s="80"/>
      <c r="AX961" s="80"/>
      <c r="AY961" s="80"/>
      <c r="AZ961" s="80"/>
      <c r="BA961" s="80"/>
      <c r="BB961" s="80"/>
    </row>
    <row r="962" spans="9:54" x14ac:dyDescent="0.25">
      <c r="I962" s="80"/>
      <c r="AX962" s="80"/>
      <c r="AY962" s="80"/>
      <c r="AZ962" s="80"/>
      <c r="BA962" s="80"/>
      <c r="BB962" s="80"/>
    </row>
    <row r="963" spans="9:54" x14ac:dyDescent="0.25">
      <c r="I963" s="80"/>
      <c r="AX963" s="80"/>
      <c r="AY963" s="80"/>
      <c r="AZ963" s="80"/>
      <c r="BA963" s="80"/>
      <c r="BB963" s="80"/>
    </row>
    <row r="964" spans="9:54" x14ac:dyDescent="0.25">
      <c r="I964" s="80"/>
      <c r="AX964" s="80"/>
      <c r="AY964" s="80"/>
      <c r="AZ964" s="80"/>
      <c r="BA964" s="80"/>
      <c r="BB964" s="80"/>
    </row>
    <row r="965" spans="9:54" x14ac:dyDescent="0.25">
      <c r="I965" s="80"/>
      <c r="AX965" s="80"/>
      <c r="AY965" s="80"/>
      <c r="AZ965" s="80"/>
      <c r="BA965" s="80"/>
      <c r="BB965" s="80"/>
    </row>
    <row r="966" spans="9:54" x14ac:dyDescent="0.25">
      <c r="I966" s="80"/>
      <c r="AX966" s="80"/>
      <c r="AY966" s="80"/>
      <c r="AZ966" s="80"/>
      <c r="BA966" s="80"/>
      <c r="BB966" s="80"/>
    </row>
    <row r="967" spans="9:54" x14ac:dyDescent="0.25">
      <c r="I967" s="80"/>
      <c r="AX967" s="80"/>
      <c r="AY967" s="80"/>
      <c r="AZ967" s="80"/>
      <c r="BA967" s="80"/>
      <c r="BB967" s="80"/>
    </row>
    <row r="968" spans="9:54" x14ac:dyDescent="0.25">
      <c r="I968" s="80"/>
      <c r="AX968" s="80"/>
      <c r="AY968" s="80"/>
      <c r="AZ968" s="80"/>
      <c r="BA968" s="80"/>
      <c r="BB968" s="80"/>
    </row>
    <row r="969" spans="9:54" x14ac:dyDescent="0.25">
      <c r="I969" s="80"/>
      <c r="AX969" s="80"/>
      <c r="AY969" s="80"/>
      <c r="AZ969" s="80"/>
      <c r="BA969" s="80"/>
      <c r="BB969" s="80"/>
    </row>
    <row r="970" spans="9:54" x14ac:dyDescent="0.25">
      <c r="I970" s="80"/>
      <c r="AX970" s="80"/>
      <c r="AY970" s="80"/>
      <c r="AZ970" s="80"/>
      <c r="BA970" s="80"/>
      <c r="BB970" s="80"/>
    </row>
    <row r="971" spans="9:54" x14ac:dyDescent="0.25">
      <c r="I971" s="80"/>
      <c r="AX971" s="80"/>
      <c r="AY971" s="80"/>
      <c r="AZ971" s="80"/>
      <c r="BA971" s="80"/>
      <c r="BB971" s="80"/>
    </row>
    <row r="972" spans="9:54" x14ac:dyDescent="0.25">
      <c r="I972" s="80"/>
      <c r="AX972" s="80"/>
      <c r="AY972" s="80"/>
      <c r="AZ972" s="80"/>
      <c r="BA972" s="80"/>
      <c r="BB972" s="80"/>
    </row>
    <row r="973" spans="9:54" x14ac:dyDescent="0.25">
      <c r="I973" s="80"/>
      <c r="AX973" s="80"/>
      <c r="AY973" s="80"/>
      <c r="AZ973" s="80"/>
      <c r="BA973" s="80"/>
      <c r="BB973" s="80"/>
    </row>
    <row r="974" spans="9:54" x14ac:dyDescent="0.25">
      <c r="I974" s="80"/>
      <c r="AX974" s="80"/>
      <c r="AY974" s="80"/>
      <c r="AZ974" s="80"/>
      <c r="BA974" s="80"/>
      <c r="BB974" s="80"/>
    </row>
    <row r="975" spans="9:54" x14ac:dyDescent="0.25">
      <c r="I975" s="80"/>
      <c r="AX975" s="80"/>
      <c r="AY975" s="80"/>
      <c r="AZ975" s="80"/>
      <c r="BA975" s="80"/>
      <c r="BB975" s="80"/>
    </row>
    <row r="976" spans="9:54" x14ac:dyDescent="0.25">
      <c r="I976" s="80"/>
      <c r="AX976" s="80"/>
      <c r="AY976" s="80"/>
      <c r="AZ976" s="80"/>
      <c r="BA976" s="80"/>
      <c r="BB976" s="80"/>
    </row>
    <row r="977" spans="9:54" x14ac:dyDescent="0.25">
      <c r="I977" s="80"/>
      <c r="AX977" s="80"/>
      <c r="AY977" s="80"/>
      <c r="AZ977" s="80"/>
      <c r="BA977" s="80"/>
      <c r="BB977" s="80"/>
    </row>
    <row r="978" spans="9:54" x14ac:dyDescent="0.25">
      <c r="I978" s="80"/>
      <c r="AX978" s="80"/>
      <c r="AY978" s="80"/>
      <c r="AZ978" s="80"/>
      <c r="BA978" s="80"/>
      <c r="BB978" s="80"/>
    </row>
    <row r="979" spans="9:54" x14ac:dyDescent="0.25">
      <c r="I979" s="80"/>
      <c r="AX979" s="80"/>
      <c r="AY979" s="80"/>
      <c r="AZ979" s="80"/>
      <c r="BA979" s="80"/>
      <c r="BB979" s="80"/>
    </row>
    <row r="980" spans="9:54" x14ac:dyDescent="0.25">
      <c r="I980" s="80"/>
      <c r="AX980" s="80"/>
      <c r="AY980" s="80"/>
      <c r="AZ980" s="80"/>
      <c r="BA980" s="80"/>
      <c r="BB980" s="80"/>
    </row>
    <row r="981" spans="9:54" x14ac:dyDescent="0.25">
      <c r="I981" s="80"/>
      <c r="AX981" s="80"/>
      <c r="AY981" s="80"/>
      <c r="AZ981" s="80"/>
      <c r="BA981" s="80"/>
      <c r="BB981" s="80"/>
    </row>
    <row r="982" spans="9:54" x14ac:dyDescent="0.25">
      <c r="I982" s="80"/>
      <c r="AX982" s="80"/>
      <c r="AY982" s="80"/>
      <c r="AZ982" s="80"/>
      <c r="BA982" s="80"/>
      <c r="BB982" s="80"/>
    </row>
    <row r="983" spans="9:54" x14ac:dyDescent="0.25">
      <c r="I983" s="80"/>
      <c r="AX983" s="80"/>
      <c r="AY983" s="80"/>
      <c r="AZ983" s="80"/>
      <c r="BA983" s="80"/>
      <c r="BB983" s="80"/>
    </row>
    <row r="984" spans="9:54" x14ac:dyDescent="0.25">
      <c r="I984" s="80"/>
      <c r="AX984" s="80"/>
      <c r="AY984" s="80"/>
      <c r="AZ984" s="80"/>
      <c r="BA984" s="80"/>
      <c r="BB984" s="80"/>
    </row>
    <row r="985" spans="9:54" x14ac:dyDescent="0.25">
      <c r="I985" s="80"/>
      <c r="AX985" s="80"/>
      <c r="AY985" s="80"/>
      <c r="AZ985" s="80"/>
      <c r="BA985" s="80"/>
      <c r="BB985" s="80"/>
    </row>
    <row r="986" spans="9:54" x14ac:dyDescent="0.25">
      <c r="I986" s="80"/>
      <c r="AX986" s="80"/>
      <c r="AY986" s="80"/>
      <c r="AZ986" s="80"/>
      <c r="BA986" s="80"/>
      <c r="BB986" s="80"/>
    </row>
    <row r="987" spans="9:54" x14ac:dyDescent="0.25">
      <c r="I987" s="80"/>
      <c r="AX987" s="80"/>
      <c r="AY987" s="80"/>
      <c r="AZ987" s="80"/>
      <c r="BA987" s="80"/>
      <c r="BB987" s="80"/>
    </row>
    <row r="988" spans="9:54" x14ac:dyDescent="0.25">
      <c r="I988" s="80"/>
      <c r="AX988" s="80"/>
      <c r="AY988" s="80"/>
      <c r="AZ988" s="80"/>
      <c r="BA988" s="80"/>
      <c r="BB988" s="80"/>
    </row>
    <row r="989" spans="9:54" x14ac:dyDescent="0.25">
      <c r="I989" s="80"/>
      <c r="AX989" s="80"/>
      <c r="AY989" s="80"/>
      <c r="AZ989" s="80"/>
      <c r="BA989" s="80"/>
      <c r="BB989" s="80"/>
    </row>
    <row r="990" spans="9:54" x14ac:dyDescent="0.25">
      <c r="I990" s="80"/>
      <c r="AX990" s="80"/>
      <c r="AY990" s="80"/>
      <c r="AZ990" s="80"/>
      <c r="BA990" s="80"/>
      <c r="BB990" s="80"/>
    </row>
    <row r="991" spans="9:54" x14ac:dyDescent="0.25">
      <c r="I991" s="80"/>
      <c r="AX991" s="80"/>
      <c r="AY991" s="80"/>
      <c r="AZ991" s="80"/>
      <c r="BA991" s="80"/>
      <c r="BB991" s="80"/>
    </row>
    <row r="992" spans="9:54" x14ac:dyDescent="0.25">
      <c r="I992" s="80"/>
      <c r="AX992" s="80"/>
      <c r="AY992" s="80"/>
      <c r="AZ992" s="80"/>
      <c r="BA992" s="80"/>
      <c r="BB992" s="80"/>
    </row>
    <row r="993" spans="9:54" x14ac:dyDescent="0.25">
      <c r="I993" s="80"/>
      <c r="AX993" s="80"/>
      <c r="AY993" s="80"/>
      <c r="AZ993" s="80"/>
      <c r="BA993" s="80"/>
      <c r="BB993" s="80"/>
    </row>
    <row r="994" spans="9:54" x14ac:dyDescent="0.25">
      <c r="I994" s="80"/>
      <c r="AX994" s="80"/>
      <c r="AY994" s="80"/>
      <c r="AZ994" s="80"/>
      <c r="BA994" s="80"/>
      <c r="BB994" s="80"/>
    </row>
    <row r="995" spans="9:54" x14ac:dyDescent="0.25">
      <c r="I995" s="80"/>
      <c r="AX995" s="80"/>
      <c r="AY995" s="80"/>
      <c r="AZ995" s="80"/>
      <c r="BA995" s="80"/>
      <c r="BB995" s="80"/>
    </row>
    <row r="996" spans="9:54" x14ac:dyDescent="0.25">
      <c r="I996" s="80"/>
      <c r="AX996" s="80"/>
      <c r="AY996" s="80"/>
      <c r="AZ996" s="80"/>
      <c r="BA996" s="80"/>
      <c r="BB996" s="80"/>
    </row>
    <row r="997" spans="9:54" x14ac:dyDescent="0.25">
      <c r="I997" s="80"/>
      <c r="AX997" s="80"/>
      <c r="AY997" s="80"/>
      <c r="AZ997" s="80"/>
      <c r="BA997" s="80"/>
      <c r="BB997" s="80"/>
    </row>
    <row r="998" spans="9:54" x14ac:dyDescent="0.25">
      <c r="I998" s="80"/>
      <c r="AX998" s="80"/>
      <c r="AY998" s="80"/>
      <c r="AZ998" s="80"/>
      <c r="BA998" s="80"/>
      <c r="BB998" s="80"/>
    </row>
    <row r="999" spans="9:54" x14ac:dyDescent="0.25">
      <c r="I999" s="80"/>
      <c r="AX999" s="80"/>
      <c r="AY999" s="80"/>
      <c r="AZ999" s="80"/>
      <c r="BA999" s="80"/>
      <c r="BB999" s="80"/>
    </row>
    <row r="1000" spans="9:54" x14ac:dyDescent="0.25">
      <c r="I1000" s="80"/>
      <c r="AX1000" s="80"/>
      <c r="AY1000" s="80"/>
      <c r="AZ1000" s="80"/>
      <c r="BA1000" s="80"/>
      <c r="BB1000" s="80"/>
    </row>
    <row r="1001" spans="9:54" x14ac:dyDescent="0.25">
      <c r="I1001" s="80"/>
      <c r="AX1001" s="80"/>
      <c r="AY1001" s="80"/>
      <c r="AZ1001" s="80"/>
      <c r="BA1001" s="80"/>
      <c r="BB1001" s="80"/>
    </row>
    <row r="1002" spans="9:54" x14ac:dyDescent="0.25">
      <c r="I1002" s="80"/>
      <c r="AX1002" s="80"/>
      <c r="AY1002" s="80"/>
      <c r="AZ1002" s="80"/>
      <c r="BA1002" s="80"/>
      <c r="BB1002" s="80"/>
    </row>
    <row r="1003" spans="9:54" x14ac:dyDescent="0.25">
      <c r="I1003" s="80"/>
      <c r="AX1003" s="80"/>
      <c r="AY1003" s="80"/>
      <c r="AZ1003" s="80"/>
      <c r="BA1003" s="80"/>
      <c r="BB1003" s="80"/>
    </row>
    <row r="1004" spans="9:54" x14ac:dyDescent="0.25">
      <c r="I1004" s="80"/>
      <c r="AX1004" s="80"/>
      <c r="AY1004" s="80"/>
      <c r="AZ1004" s="80"/>
      <c r="BA1004" s="80"/>
      <c r="BB1004" s="80"/>
    </row>
    <row r="1005" spans="9:54" x14ac:dyDescent="0.25">
      <c r="I1005" s="80"/>
      <c r="AX1005" s="80"/>
      <c r="AY1005" s="80"/>
      <c r="AZ1005" s="80"/>
      <c r="BA1005" s="80"/>
      <c r="BB1005" s="80"/>
    </row>
    <row r="1006" spans="9:54" x14ac:dyDescent="0.25">
      <c r="I1006" s="80"/>
      <c r="AX1006" s="80"/>
      <c r="AY1006" s="80"/>
      <c r="AZ1006" s="80"/>
      <c r="BA1006" s="80"/>
      <c r="BB1006" s="80"/>
    </row>
    <row r="1007" spans="9:54" x14ac:dyDescent="0.25">
      <c r="I1007" s="80"/>
      <c r="AX1007" s="80"/>
      <c r="AY1007" s="80"/>
      <c r="AZ1007" s="80"/>
      <c r="BA1007" s="80"/>
      <c r="BB1007" s="80"/>
    </row>
    <row r="1008" spans="9:54" x14ac:dyDescent="0.25">
      <c r="I1008" s="80"/>
      <c r="AX1008" s="80"/>
      <c r="AY1008" s="80"/>
      <c r="AZ1008" s="80"/>
      <c r="BA1008" s="80"/>
      <c r="BB1008" s="80"/>
    </row>
    <row r="1009" spans="9:54" x14ac:dyDescent="0.25">
      <c r="I1009" s="80"/>
      <c r="AX1009" s="80"/>
      <c r="AY1009" s="80"/>
      <c r="AZ1009" s="80"/>
      <c r="BA1009" s="80"/>
      <c r="BB1009" s="80"/>
    </row>
    <row r="1010" spans="9:54" x14ac:dyDescent="0.25">
      <c r="I1010" s="80"/>
      <c r="AX1010" s="80"/>
      <c r="AY1010" s="80"/>
      <c r="AZ1010" s="80"/>
      <c r="BA1010" s="80"/>
      <c r="BB1010" s="80"/>
    </row>
    <row r="1011" spans="9:54" x14ac:dyDescent="0.25">
      <c r="I1011" s="80"/>
      <c r="AX1011" s="80"/>
      <c r="AY1011" s="80"/>
      <c r="AZ1011" s="80"/>
      <c r="BA1011" s="80"/>
      <c r="BB1011" s="80"/>
    </row>
    <row r="1012" spans="9:54" x14ac:dyDescent="0.25">
      <c r="I1012" s="80"/>
      <c r="AX1012" s="80"/>
      <c r="AY1012" s="80"/>
      <c r="AZ1012" s="80"/>
      <c r="BA1012" s="80"/>
      <c r="BB1012" s="80"/>
    </row>
    <row r="1013" spans="9:54" x14ac:dyDescent="0.25">
      <c r="I1013" s="80"/>
      <c r="AX1013" s="80"/>
      <c r="AY1013" s="80"/>
      <c r="AZ1013" s="80"/>
      <c r="BA1013" s="80"/>
      <c r="BB1013" s="80"/>
    </row>
    <row r="1014" spans="9:54" x14ac:dyDescent="0.25">
      <c r="I1014" s="80"/>
      <c r="AX1014" s="80"/>
      <c r="AY1014" s="80"/>
      <c r="AZ1014" s="80"/>
      <c r="BA1014" s="80"/>
      <c r="BB1014" s="80"/>
    </row>
    <row r="1015" spans="9:54" x14ac:dyDescent="0.25">
      <c r="I1015" s="80"/>
      <c r="AX1015" s="80"/>
      <c r="AY1015" s="80"/>
      <c r="AZ1015" s="80"/>
      <c r="BA1015" s="80"/>
      <c r="BB1015" s="80"/>
    </row>
    <row r="1016" spans="9:54" x14ac:dyDescent="0.25">
      <c r="I1016" s="80"/>
      <c r="AX1016" s="80"/>
      <c r="AY1016" s="80"/>
      <c r="AZ1016" s="80"/>
      <c r="BA1016" s="80"/>
      <c r="BB1016" s="80"/>
    </row>
    <row r="1017" spans="9:54" x14ac:dyDescent="0.25">
      <c r="I1017" s="80"/>
      <c r="AX1017" s="80"/>
      <c r="AY1017" s="80"/>
      <c r="AZ1017" s="80"/>
      <c r="BA1017" s="80"/>
      <c r="BB1017" s="80"/>
    </row>
    <row r="1018" spans="9:54" x14ac:dyDescent="0.25">
      <c r="I1018" s="80"/>
      <c r="AX1018" s="80"/>
      <c r="AY1018" s="80"/>
      <c r="AZ1018" s="80"/>
      <c r="BA1018" s="80"/>
      <c r="BB1018" s="80"/>
    </row>
    <row r="1019" spans="9:54" x14ac:dyDescent="0.25">
      <c r="I1019" s="80"/>
      <c r="AX1019" s="80"/>
      <c r="AY1019" s="80"/>
      <c r="AZ1019" s="80"/>
      <c r="BA1019" s="80"/>
      <c r="BB1019" s="80"/>
    </row>
    <row r="1020" spans="9:54" x14ac:dyDescent="0.25">
      <c r="I1020" s="80"/>
      <c r="AX1020" s="80"/>
      <c r="AY1020" s="80"/>
      <c r="AZ1020" s="80"/>
      <c r="BA1020" s="80"/>
      <c r="BB1020" s="80"/>
    </row>
    <row r="1021" spans="9:54" x14ac:dyDescent="0.25">
      <c r="I1021" s="80"/>
      <c r="AX1021" s="80"/>
      <c r="AY1021" s="80"/>
      <c r="AZ1021" s="80"/>
      <c r="BA1021" s="80"/>
      <c r="BB1021" s="80"/>
    </row>
    <row r="1022" spans="9:54" x14ac:dyDescent="0.25">
      <c r="I1022" s="80"/>
      <c r="AX1022" s="80"/>
      <c r="AY1022" s="80"/>
      <c r="AZ1022" s="80"/>
      <c r="BA1022" s="80"/>
      <c r="BB1022" s="80"/>
    </row>
    <row r="1023" spans="9:54" x14ac:dyDescent="0.25">
      <c r="I1023" s="80"/>
      <c r="AX1023" s="80"/>
      <c r="AY1023" s="80"/>
      <c r="AZ1023" s="80"/>
      <c r="BA1023" s="80"/>
      <c r="BB1023" s="80"/>
    </row>
    <row r="1024" spans="9:54" x14ac:dyDescent="0.25">
      <c r="I1024" s="80"/>
      <c r="AX1024" s="80"/>
      <c r="AY1024" s="80"/>
      <c r="AZ1024" s="80"/>
      <c r="BA1024" s="80"/>
      <c r="BB1024" s="80"/>
    </row>
    <row r="1025" spans="9:54" x14ac:dyDescent="0.25">
      <c r="I1025" s="80"/>
      <c r="AX1025" s="80"/>
      <c r="AY1025" s="80"/>
      <c r="AZ1025" s="80"/>
      <c r="BA1025" s="80"/>
      <c r="BB1025" s="80"/>
    </row>
    <row r="1026" spans="9:54" x14ac:dyDescent="0.25">
      <c r="I1026" s="80"/>
      <c r="AX1026" s="80"/>
      <c r="AY1026" s="80"/>
      <c r="AZ1026" s="80"/>
      <c r="BA1026" s="80"/>
      <c r="BB1026" s="80"/>
    </row>
    <row r="1027" spans="9:54" x14ac:dyDescent="0.25">
      <c r="I1027" s="80"/>
      <c r="AX1027" s="80"/>
      <c r="AY1027" s="80"/>
      <c r="AZ1027" s="80"/>
      <c r="BA1027" s="80"/>
      <c r="BB1027" s="80"/>
    </row>
    <row r="1028" spans="9:54" x14ac:dyDescent="0.25">
      <c r="I1028" s="80"/>
      <c r="AX1028" s="80"/>
      <c r="AY1028" s="80"/>
      <c r="AZ1028" s="80"/>
      <c r="BA1028" s="80"/>
      <c r="BB1028" s="80"/>
    </row>
    <row r="1029" spans="9:54" x14ac:dyDescent="0.25">
      <c r="I1029" s="80"/>
      <c r="AX1029" s="80"/>
      <c r="AY1029" s="80"/>
      <c r="AZ1029" s="80"/>
      <c r="BA1029" s="80"/>
      <c r="BB1029" s="80"/>
    </row>
    <row r="1030" spans="9:54" x14ac:dyDescent="0.25">
      <c r="I1030" s="80"/>
      <c r="AX1030" s="80"/>
      <c r="AY1030" s="80"/>
      <c r="AZ1030" s="80"/>
      <c r="BA1030" s="80"/>
      <c r="BB1030" s="80"/>
    </row>
    <row r="1031" spans="9:54" x14ac:dyDescent="0.25">
      <c r="I1031" s="80"/>
      <c r="AX1031" s="80"/>
      <c r="AY1031" s="80"/>
      <c r="AZ1031" s="80"/>
      <c r="BA1031" s="80"/>
      <c r="BB1031" s="80"/>
    </row>
    <row r="1032" spans="9:54" x14ac:dyDescent="0.25">
      <c r="I1032" s="80"/>
      <c r="AX1032" s="80"/>
      <c r="AY1032" s="80"/>
      <c r="AZ1032" s="80"/>
      <c r="BA1032" s="80"/>
      <c r="BB1032" s="80"/>
    </row>
    <row r="1033" spans="9:54" x14ac:dyDescent="0.25">
      <c r="I1033" s="80"/>
      <c r="AX1033" s="80"/>
      <c r="AY1033" s="80"/>
      <c r="AZ1033" s="80"/>
      <c r="BA1033" s="80"/>
      <c r="BB1033" s="80"/>
    </row>
    <row r="1034" spans="9:54" x14ac:dyDescent="0.25">
      <c r="I1034" s="80"/>
      <c r="AX1034" s="80"/>
      <c r="AY1034" s="80"/>
      <c r="AZ1034" s="80"/>
      <c r="BA1034" s="80"/>
      <c r="BB1034" s="80"/>
    </row>
    <row r="1035" spans="9:54" x14ac:dyDescent="0.25">
      <c r="I1035" s="80"/>
      <c r="AX1035" s="80"/>
      <c r="AY1035" s="80"/>
      <c r="AZ1035" s="80"/>
      <c r="BA1035" s="80"/>
      <c r="BB1035" s="80"/>
    </row>
    <row r="1036" spans="9:54" x14ac:dyDescent="0.25">
      <c r="I1036" s="80"/>
      <c r="AX1036" s="80"/>
      <c r="AY1036" s="80"/>
      <c r="AZ1036" s="80"/>
      <c r="BA1036" s="80"/>
      <c r="BB1036" s="80"/>
    </row>
    <row r="1037" spans="9:54" x14ac:dyDescent="0.25">
      <c r="I1037" s="80"/>
      <c r="AX1037" s="80"/>
      <c r="AY1037" s="80"/>
      <c r="AZ1037" s="80"/>
      <c r="BA1037" s="80"/>
      <c r="BB1037" s="80"/>
    </row>
    <row r="1038" spans="9:54" x14ac:dyDescent="0.25">
      <c r="I1038" s="80"/>
      <c r="AX1038" s="80"/>
      <c r="AY1038" s="80"/>
      <c r="AZ1038" s="80"/>
      <c r="BA1038" s="80"/>
      <c r="BB1038" s="80"/>
    </row>
    <row r="1039" spans="9:54" x14ac:dyDescent="0.25">
      <c r="I1039" s="80"/>
      <c r="AX1039" s="80"/>
      <c r="AY1039" s="80"/>
      <c r="AZ1039" s="80"/>
      <c r="BA1039" s="80"/>
      <c r="BB1039" s="80"/>
    </row>
    <row r="1040" spans="9:54" x14ac:dyDescent="0.25">
      <c r="I1040" s="80"/>
      <c r="AX1040" s="80"/>
      <c r="AY1040" s="80"/>
      <c r="AZ1040" s="80"/>
      <c r="BA1040" s="80"/>
      <c r="BB1040" s="80"/>
    </row>
    <row r="1041" spans="9:54" x14ac:dyDescent="0.25">
      <c r="I1041" s="80"/>
      <c r="AX1041" s="80"/>
      <c r="AY1041" s="80"/>
      <c r="AZ1041" s="80"/>
      <c r="BA1041" s="80"/>
      <c r="BB1041" s="80"/>
    </row>
    <row r="1042" spans="9:54" x14ac:dyDescent="0.25">
      <c r="I1042" s="80"/>
      <c r="AX1042" s="80"/>
      <c r="AY1042" s="80"/>
      <c r="AZ1042" s="80"/>
      <c r="BA1042" s="80"/>
      <c r="BB1042" s="80"/>
    </row>
    <row r="1043" spans="9:54" x14ac:dyDescent="0.25">
      <c r="I1043" s="80"/>
      <c r="AX1043" s="80"/>
      <c r="AY1043" s="80"/>
      <c r="AZ1043" s="80"/>
      <c r="BA1043" s="80"/>
      <c r="BB1043" s="80"/>
    </row>
    <row r="1044" spans="9:54" x14ac:dyDescent="0.25">
      <c r="I1044" s="80"/>
      <c r="AX1044" s="80"/>
      <c r="AY1044" s="80"/>
      <c r="AZ1044" s="80"/>
      <c r="BA1044" s="80"/>
      <c r="BB1044" s="80"/>
    </row>
    <row r="1045" spans="9:54" x14ac:dyDescent="0.25">
      <c r="I1045" s="80"/>
      <c r="AX1045" s="80"/>
      <c r="AY1045" s="80"/>
      <c r="AZ1045" s="80"/>
      <c r="BA1045" s="80"/>
      <c r="BB1045" s="80"/>
    </row>
    <row r="1046" spans="9:54" x14ac:dyDescent="0.25">
      <c r="I1046" s="80"/>
      <c r="AX1046" s="80"/>
      <c r="AY1046" s="80"/>
      <c r="AZ1046" s="80"/>
      <c r="BA1046" s="80"/>
      <c r="BB1046" s="80"/>
    </row>
    <row r="1047" spans="9:54" x14ac:dyDescent="0.25">
      <c r="I1047" s="80"/>
      <c r="AX1047" s="80"/>
      <c r="AY1047" s="80"/>
      <c r="AZ1047" s="80"/>
      <c r="BA1047" s="80"/>
      <c r="BB1047" s="80"/>
    </row>
    <row r="1048" spans="9:54" x14ac:dyDescent="0.25">
      <c r="I1048" s="80"/>
      <c r="AX1048" s="80"/>
      <c r="AY1048" s="80"/>
      <c r="AZ1048" s="80"/>
      <c r="BA1048" s="80"/>
      <c r="BB1048" s="80"/>
    </row>
    <row r="1049" spans="9:54" x14ac:dyDescent="0.25">
      <c r="I1049" s="80"/>
      <c r="AX1049" s="80"/>
      <c r="AY1049" s="80"/>
      <c r="AZ1049" s="80"/>
      <c r="BA1049" s="80"/>
      <c r="BB1049" s="80"/>
    </row>
    <row r="1050" spans="9:54" x14ac:dyDescent="0.25">
      <c r="I1050" s="80"/>
      <c r="AX1050" s="80"/>
      <c r="AY1050" s="80"/>
      <c r="AZ1050" s="80"/>
      <c r="BA1050" s="80"/>
      <c r="BB1050" s="80"/>
    </row>
    <row r="1051" spans="9:54" x14ac:dyDescent="0.25">
      <c r="I1051" s="80"/>
      <c r="AX1051" s="80"/>
      <c r="AY1051" s="80"/>
      <c r="AZ1051" s="80"/>
      <c r="BA1051" s="80"/>
      <c r="BB1051" s="80"/>
    </row>
    <row r="1052" spans="9:54" x14ac:dyDescent="0.25">
      <c r="I1052" s="80"/>
      <c r="AX1052" s="80"/>
      <c r="AY1052" s="80"/>
      <c r="AZ1052" s="80"/>
      <c r="BA1052" s="80"/>
      <c r="BB1052" s="80"/>
    </row>
    <row r="1053" spans="9:54" x14ac:dyDescent="0.25">
      <c r="I1053" s="80"/>
      <c r="AX1053" s="80"/>
      <c r="AY1053" s="80"/>
      <c r="AZ1053" s="80"/>
      <c r="BA1053" s="80"/>
      <c r="BB1053" s="80"/>
    </row>
    <row r="1054" spans="9:54" x14ac:dyDescent="0.25">
      <c r="I1054" s="80"/>
      <c r="AX1054" s="80"/>
      <c r="AY1054" s="80"/>
      <c r="AZ1054" s="80"/>
      <c r="BA1054" s="80"/>
      <c r="BB1054" s="80"/>
    </row>
    <row r="1055" spans="9:54" x14ac:dyDescent="0.25">
      <c r="I1055" s="80"/>
      <c r="AX1055" s="80"/>
      <c r="AY1055" s="80"/>
      <c r="AZ1055" s="80"/>
      <c r="BA1055" s="80"/>
      <c r="BB1055" s="80"/>
    </row>
    <row r="1056" spans="9:54" x14ac:dyDescent="0.25">
      <c r="I1056" s="80"/>
      <c r="AX1056" s="80"/>
      <c r="AY1056" s="80"/>
      <c r="AZ1056" s="80"/>
      <c r="BA1056" s="80"/>
      <c r="BB1056" s="80"/>
    </row>
    <row r="1057" spans="9:54" x14ac:dyDescent="0.25">
      <c r="I1057" s="80"/>
      <c r="AX1057" s="80"/>
      <c r="AY1057" s="80"/>
      <c r="AZ1057" s="80"/>
      <c r="BA1057" s="80"/>
      <c r="BB1057" s="80"/>
    </row>
    <row r="1058" spans="9:54" x14ac:dyDescent="0.25">
      <c r="I1058" s="80"/>
      <c r="AX1058" s="80"/>
      <c r="AY1058" s="80"/>
      <c r="AZ1058" s="80"/>
      <c r="BA1058" s="80"/>
      <c r="BB1058" s="80"/>
    </row>
    <row r="1059" spans="9:54" x14ac:dyDescent="0.25">
      <c r="I1059" s="80"/>
      <c r="AX1059" s="80"/>
      <c r="AY1059" s="80"/>
      <c r="AZ1059" s="80"/>
      <c r="BA1059" s="80"/>
      <c r="BB1059" s="80"/>
    </row>
    <row r="1060" spans="9:54" x14ac:dyDescent="0.25">
      <c r="I1060" s="80"/>
      <c r="AX1060" s="80"/>
      <c r="AY1060" s="80"/>
      <c r="AZ1060" s="80"/>
      <c r="BA1060" s="80"/>
      <c r="BB1060" s="80"/>
    </row>
    <row r="1061" spans="9:54" x14ac:dyDescent="0.25">
      <c r="I1061" s="80"/>
      <c r="AX1061" s="80"/>
      <c r="AY1061" s="80"/>
      <c r="AZ1061" s="80"/>
      <c r="BA1061" s="80"/>
      <c r="BB1061" s="80"/>
    </row>
    <row r="1062" spans="9:54" x14ac:dyDescent="0.25">
      <c r="I1062" s="80"/>
      <c r="AX1062" s="80"/>
      <c r="AY1062" s="80"/>
      <c r="AZ1062" s="80"/>
      <c r="BA1062" s="80"/>
      <c r="BB1062" s="80"/>
    </row>
    <row r="1063" spans="9:54" x14ac:dyDescent="0.25">
      <c r="I1063" s="80"/>
      <c r="AX1063" s="80"/>
      <c r="AY1063" s="80"/>
      <c r="AZ1063" s="80"/>
      <c r="BA1063" s="80"/>
      <c r="BB1063" s="80"/>
    </row>
    <row r="1064" spans="9:54" x14ac:dyDescent="0.25">
      <c r="I1064" s="80"/>
      <c r="AX1064" s="80"/>
      <c r="AY1064" s="80"/>
      <c r="AZ1064" s="80"/>
      <c r="BA1064" s="80"/>
      <c r="BB1064" s="80"/>
    </row>
    <row r="1065" spans="9:54" x14ac:dyDescent="0.25">
      <c r="I1065" s="80"/>
      <c r="AX1065" s="80"/>
      <c r="AY1065" s="80"/>
      <c r="AZ1065" s="80"/>
      <c r="BA1065" s="80"/>
      <c r="BB1065" s="80"/>
    </row>
    <row r="1066" spans="9:54" x14ac:dyDescent="0.25">
      <c r="I1066" s="80"/>
      <c r="AX1066" s="80"/>
      <c r="AY1066" s="80"/>
      <c r="AZ1066" s="80"/>
      <c r="BA1066" s="80"/>
      <c r="BB1066" s="80"/>
    </row>
    <row r="1067" spans="9:54" x14ac:dyDescent="0.25">
      <c r="I1067" s="80"/>
      <c r="AX1067" s="80"/>
      <c r="AY1067" s="80"/>
      <c r="AZ1067" s="80"/>
      <c r="BA1067" s="80"/>
      <c r="BB1067" s="80"/>
    </row>
    <row r="1068" spans="9:54" x14ac:dyDescent="0.25">
      <c r="I1068" s="80"/>
      <c r="AX1068" s="80"/>
      <c r="AY1068" s="80"/>
      <c r="AZ1068" s="80"/>
      <c r="BA1068" s="80"/>
      <c r="BB1068" s="80"/>
    </row>
    <row r="1069" spans="9:54" x14ac:dyDescent="0.25">
      <c r="I1069" s="80"/>
      <c r="AX1069" s="80"/>
      <c r="AY1069" s="80"/>
      <c r="AZ1069" s="80"/>
      <c r="BA1069" s="80"/>
      <c r="BB1069" s="80"/>
    </row>
    <row r="1070" spans="9:54" x14ac:dyDescent="0.25">
      <c r="I1070" s="80"/>
      <c r="AX1070" s="80"/>
      <c r="AY1070" s="80"/>
      <c r="AZ1070" s="80"/>
      <c r="BA1070" s="80"/>
      <c r="BB1070" s="80"/>
    </row>
    <row r="1071" spans="9:54" x14ac:dyDescent="0.25">
      <c r="I1071" s="80"/>
      <c r="AX1071" s="80"/>
      <c r="AY1071" s="80"/>
      <c r="AZ1071" s="80"/>
      <c r="BA1071" s="80"/>
      <c r="BB1071" s="80"/>
    </row>
    <row r="1072" spans="9:54" x14ac:dyDescent="0.25">
      <c r="I1072" s="80"/>
      <c r="AX1072" s="80"/>
      <c r="AY1072" s="80"/>
      <c r="AZ1072" s="80"/>
      <c r="BA1072" s="80"/>
      <c r="BB1072" s="80"/>
    </row>
    <row r="1073" spans="9:54" x14ac:dyDescent="0.25">
      <c r="I1073" s="80"/>
      <c r="AX1073" s="80"/>
      <c r="AY1073" s="80"/>
      <c r="AZ1073" s="80"/>
      <c r="BA1073" s="80"/>
      <c r="BB1073" s="80"/>
    </row>
    <row r="1074" spans="9:54" x14ac:dyDescent="0.25">
      <c r="I1074" s="80"/>
      <c r="AX1074" s="80"/>
      <c r="AY1074" s="80"/>
      <c r="AZ1074" s="80"/>
      <c r="BA1074" s="80"/>
      <c r="BB1074" s="80"/>
    </row>
    <row r="1075" spans="9:54" x14ac:dyDescent="0.25">
      <c r="I1075" s="80"/>
      <c r="AX1075" s="80"/>
      <c r="AY1075" s="80"/>
      <c r="AZ1075" s="80"/>
      <c r="BA1075" s="80"/>
      <c r="BB1075" s="80"/>
    </row>
    <row r="1076" spans="9:54" x14ac:dyDescent="0.25">
      <c r="I1076" s="80"/>
      <c r="AX1076" s="80"/>
      <c r="AY1076" s="80"/>
      <c r="AZ1076" s="80"/>
      <c r="BA1076" s="80"/>
      <c r="BB1076" s="80"/>
    </row>
    <row r="1077" spans="9:54" x14ac:dyDescent="0.25">
      <c r="I1077" s="80"/>
      <c r="AX1077" s="80"/>
      <c r="AY1077" s="80"/>
      <c r="AZ1077" s="80"/>
      <c r="BA1077" s="80"/>
      <c r="BB1077" s="80"/>
    </row>
    <row r="1078" spans="9:54" x14ac:dyDescent="0.25">
      <c r="I1078" s="80"/>
      <c r="AX1078" s="80"/>
      <c r="AY1078" s="80"/>
      <c r="AZ1078" s="80"/>
      <c r="BA1078" s="80"/>
      <c r="BB1078" s="80"/>
    </row>
    <row r="1079" spans="9:54" x14ac:dyDescent="0.25">
      <c r="I1079" s="80"/>
      <c r="AX1079" s="80"/>
      <c r="AY1079" s="80"/>
      <c r="AZ1079" s="80"/>
      <c r="BA1079" s="80"/>
      <c r="BB1079" s="80"/>
    </row>
    <row r="1080" spans="9:54" x14ac:dyDescent="0.25">
      <c r="I1080" s="80"/>
      <c r="AX1080" s="80"/>
      <c r="AY1080" s="80"/>
      <c r="AZ1080" s="80"/>
      <c r="BA1080" s="80"/>
      <c r="BB1080" s="80"/>
    </row>
    <row r="1081" spans="9:54" x14ac:dyDescent="0.25">
      <c r="I1081" s="80"/>
      <c r="AX1081" s="80"/>
      <c r="AY1081" s="80"/>
      <c r="AZ1081" s="80"/>
      <c r="BA1081" s="80"/>
      <c r="BB1081" s="80"/>
    </row>
    <row r="1082" spans="9:54" x14ac:dyDescent="0.25">
      <c r="I1082" s="80"/>
      <c r="AX1082" s="80"/>
      <c r="AY1082" s="80"/>
      <c r="AZ1082" s="80"/>
      <c r="BA1082" s="80"/>
      <c r="BB1082" s="80"/>
    </row>
    <row r="1083" spans="9:54" x14ac:dyDescent="0.25">
      <c r="I1083" s="80"/>
      <c r="AX1083" s="80"/>
      <c r="AY1083" s="80"/>
      <c r="AZ1083" s="80"/>
      <c r="BA1083" s="80"/>
      <c r="BB1083" s="80"/>
    </row>
    <row r="1084" spans="9:54" x14ac:dyDescent="0.25">
      <c r="I1084" s="80"/>
      <c r="AX1084" s="80"/>
      <c r="AY1084" s="80"/>
      <c r="AZ1084" s="80"/>
      <c r="BA1084" s="80"/>
      <c r="BB1084" s="80"/>
    </row>
    <row r="1085" spans="9:54" x14ac:dyDescent="0.25">
      <c r="I1085" s="80"/>
      <c r="AX1085" s="80"/>
      <c r="AY1085" s="80"/>
      <c r="AZ1085" s="80"/>
      <c r="BA1085" s="80"/>
      <c r="BB1085" s="80"/>
    </row>
    <row r="1086" spans="9:54" x14ac:dyDescent="0.25">
      <c r="I1086" s="80"/>
      <c r="AX1086" s="80"/>
      <c r="AY1086" s="80"/>
      <c r="AZ1086" s="80"/>
      <c r="BA1086" s="80"/>
      <c r="BB1086" s="80"/>
    </row>
    <row r="1087" spans="9:54" x14ac:dyDescent="0.25">
      <c r="I1087" s="80"/>
      <c r="AX1087" s="80"/>
      <c r="AY1087" s="80"/>
      <c r="AZ1087" s="80"/>
      <c r="BA1087" s="80"/>
      <c r="BB1087" s="80"/>
    </row>
    <row r="1088" spans="9:54" x14ac:dyDescent="0.25">
      <c r="I1088" s="80"/>
      <c r="AX1088" s="80"/>
      <c r="AY1088" s="80"/>
      <c r="AZ1088" s="80"/>
      <c r="BA1088" s="80"/>
      <c r="BB1088" s="80"/>
    </row>
    <row r="1089" spans="9:54" x14ac:dyDescent="0.25">
      <c r="I1089" s="80"/>
      <c r="AX1089" s="80"/>
      <c r="AY1089" s="80"/>
      <c r="AZ1089" s="80"/>
      <c r="BA1089" s="80"/>
      <c r="BB1089" s="80"/>
    </row>
    <row r="1090" spans="9:54" x14ac:dyDescent="0.25">
      <c r="I1090" s="80"/>
      <c r="AX1090" s="80"/>
      <c r="AY1090" s="80"/>
      <c r="AZ1090" s="80"/>
      <c r="BA1090" s="80"/>
      <c r="BB1090" s="80"/>
    </row>
    <row r="1091" spans="9:54" x14ac:dyDescent="0.25">
      <c r="I1091" s="80"/>
      <c r="AX1091" s="80"/>
      <c r="AY1091" s="80"/>
      <c r="AZ1091" s="80"/>
      <c r="BA1091" s="80"/>
      <c r="BB1091" s="80"/>
    </row>
    <row r="1092" spans="9:54" x14ac:dyDescent="0.25">
      <c r="I1092" s="80"/>
      <c r="AX1092" s="80"/>
      <c r="AY1092" s="80"/>
      <c r="AZ1092" s="80"/>
      <c r="BA1092" s="80"/>
      <c r="BB1092" s="80"/>
    </row>
    <row r="1093" spans="9:54" x14ac:dyDescent="0.25">
      <c r="I1093" s="80"/>
      <c r="AX1093" s="80"/>
      <c r="AY1093" s="80"/>
      <c r="AZ1093" s="80"/>
      <c r="BA1093" s="80"/>
      <c r="BB1093" s="80"/>
    </row>
    <row r="1094" spans="9:54" x14ac:dyDescent="0.25">
      <c r="I1094" s="80"/>
      <c r="AX1094" s="80"/>
      <c r="AY1094" s="80"/>
      <c r="AZ1094" s="80"/>
      <c r="BA1094" s="80"/>
      <c r="BB1094" s="80"/>
    </row>
    <row r="1095" spans="9:54" x14ac:dyDescent="0.25">
      <c r="I1095" s="80"/>
      <c r="AX1095" s="80"/>
      <c r="AY1095" s="80"/>
      <c r="AZ1095" s="80"/>
      <c r="BA1095" s="80"/>
      <c r="BB1095" s="80"/>
    </row>
    <row r="1096" spans="9:54" x14ac:dyDescent="0.25">
      <c r="I1096" s="80"/>
      <c r="AX1096" s="80"/>
      <c r="AY1096" s="80"/>
      <c r="AZ1096" s="80"/>
      <c r="BA1096" s="80"/>
      <c r="BB1096" s="80"/>
    </row>
    <row r="1097" spans="9:54" x14ac:dyDescent="0.25">
      <c r="I1097" s="80"/>
      <c r="AX1097" s="80"/>
      <c r="AY1097" s="80"/>
      <c r="AZ1097" s="80"/>
      <c r="BA1097" s="80"/>
      <c r="BB1097" s="80"/>
    </row>
    <row r="1098" spans="9:54" x14ac:dyDescent="0.25">
      <c r="I1098" s="80"/>
      <c r="AX1098" s="80"/>
      <c r="AY1098" s="80"/>
      <c r="AZ1098" s="80"/>
      <c r="BA1098" s="80"/>
      <c r="BB1098" s="80"/>
    </row>
    <row r="1099" spans="9:54" x14ac:dyDescent="0.25">
      <c r="I1099" s="80"/>
      <c r="AX1099" s="80"/>
      <c r="AY1099" s="80"/>
      <c r="AZ1099" s="80"/>
      <c r="BA1099" s="80"/>
      <c r="BB1099" s="80"/>
    </row>
    <row r="1100" spans="9:54" x14ac:dyDescent="0.25">
      <c r="I1100" s="80"/>
      <c r="AX1100" s="80"/>
      <c r="AY1100" s="80"/>
      <c r="AZ1100" s="80"/>
      <c r="BA1100" s="80"/>
      <c r="BB1100" s="80"/>
    </row>
    <row r="1101" spans="9:54" x14ac:dyDescent="0.25">
      <c r="I1101" s="80"/>
      <c r="AX1101" s="80"/>
      <c r="AY1101" s="80"/>
      <c r="AZ1101" s="80"/>
      <c r="BA1101" s="80"/>
      <c r="BB1101" s="80"/>
    </row>
    <row r="1102" spans="9:54" x14ac:dyDescent="0.25">
      <c r="I1102" s="80"/>
      <c r="AX1102" s="80"/>
      <c r="AY1102" s="80"/>
      <c r="AZ1102" s="80"/>
      <c r="BA1102" s="80"/>
      <c r="BB1102" s="80"/>
    </row>
    <row r="1103" spans="9:54" x14ac:dyDescent="0.25">
      <c r="I1103" s="80"/>
      <c r="AX1103" s="80"/>
      <c r="AY1103" s="80"/>
      <c r="AZ1103" s="80"/>
      <c r="BA1103" s="80"/>
      <c r="BB1103" s="80"/>
    </row>
    <row r="1104" spans="9:54" x14ac:dyDescent="0.25">
      <c r="I1104" s="80"/>
      <c r="AX1104" s="80"/>
      <c r="AY1104" s="80"/>
      <c r="AZ1104" s="80"/>
      <c r="BA1104" s="80"/>
      <c r="BB1104" s="80"/>
    </row>
    <row r="1105" spans="9:54" x14ac:dyDescent="0.25">
      <c r="I1105" s="80"/>
      <c r="AX1105" s="80"/>
      <c r="AY1105" s="80"/>
      <c r="AZ1105" s="80"/>
      <c r="BA1105" s="80"/>
      <c r="BB1105" s="80"/>
    </row>
    <row r="1106" spans="9:54" x14ac:dyDescent="0.25">
      <c r="I1106" s="80"/>
      <c r="AX1106" s="80"/>
      <c r="AY1106" s="80"/>
      <c r="AZ1106" s="80"/>
      <c r="BA1106" s="80"/>
      <c r="BB1106" s="80"/>
    </row>
    <row r="1107" spans="9:54" x14ac:dyDescent="0.25">
      <c r="I1107" s="80"/>
      <c r="AX1107" s="80"/>
      <c r="AY1107" s="80"/>
      <c r="AZ1107" s="80"/>
      <c r="BA1107" s="80"/>
      <c r="BB1107" s="80"/>
    </row>
    <row r="1108" spans="9:54" x14ac:dyDescent="0.25">
      <c r="I1108" s="80"/>
      <c r="AX1108" s="80"/>
      <c r="AY1108" s="80"/>
      <c r="AZ1108" s="80"/>
      <c r="BA1108" s="80"/>
      <c r="BB1108" s="80"/>
    </row>
    <row r="1109" spans="9:54" x14ac:dyDescent="0.25">
      <c r="I1109" s="80"/>
      <c r="AX1109" s="80"/>
      <c r="AY1109" s="80"/>
      <c r="AZ1109" s="80"/>
      <c r="BA1109" s="80"/>
      <c r="BB1109" s="80"/>
    </row>
    <row r="1110" spans="9:54" x14ac:dyDescent="0.25">
      <c r="I1110" s="80"/>
      <c r="AX1110" s="80"/>
      <c r="AY1110" s="80"/>
      <c r="AZ1110" s="80"/>
      <c r="BA1110" s="80"/>
      <c r="BB1110" s="80"/>
    </row>
    <row r="1111" spans="9:54" x14ac:dyDescent="0.25">
      <c r="I1111" s="80"/>
      <c r="AX1111" s="80"/>
      <c r="AY1111" s="80"/>
      <c r="AZ1111" s="80"/>
      <c r="BA1111" s="80"/>
      <c r="BB1111" s="80"/>
    </row>
    <row r="1112" spans="9:54" x14ac:dyDescent="0.25">
      <c r="I1112" s="80"/>
      <c r="AX1112" s="80"/>
      <c r="AY1112" s="80"/>
      <c r="AZ1112" s="80"/>
      <c r="BA1112" s="80"/>
      <c r="BB1112" s="80"/>
    </row>
    <row r="1113" spans="9:54" x14ac:dyDescent="0.25">
      <c r="I1113" s="80"/>
      <c r="AX1113" s="80"/>
      <c r="AY1113" s="80"/>
      <c r="AZ1113" s="80"/>
      <c r="BA1113" s="80"/>
      <c r="BB1113" s="80"/>
    </row>
    <row r="1114" spans="9:54" x14ac:dyDescent="0.25">
      <c r="I1114" s="80"/>
      <c r="AX1114" s="80"/>
      <c r="AY1114" s="80"/>
      <c r="AZ1114" s="80"/>
      <c r="BA1114" s="80"/>
      <c r="BB1114" s="80"/>
    </row>
    <row r="1115" spans="9:54" x14ac:dyDescent="0.25">
      <c r="I1115" s="80"/>
      <c r="AX1115" s="80"/>
      <c r="AY1115" s="80"/>
      <c r="AZ1115" s="80"/>
      <c r="BA1115" s="80"/>
      <c r="BB1115" s="80"/>
    </row>
    <row r="1116" spans="9:54" x14ac:dyDescent="0.25">
      <c r="I1116" s="80"/>
      <c r="AX1116" s="80"/>
      <c r="AY1116" s="80"/>
      <c r="AZ1116" s="80"/>
      <c r="BA1116" s="80"/>
      <c r="BB1116" s="80"/>
    </row>
    <row r="1117" spans="9:54" x14ac:dyDescent="0.25">
      <c r="I1117" s="80"/>
      <c r="AX1117" s="80"/>
      <c r="AY1117" s="80"/>
      <c r="AZ1117" s="80"/>
      <c r="BA1117" s="80"/>
      <c r="BB1117" s="80"/>
    </row>
    <row r="1118" spans="9:54" x14ac:dyDescent="0.25">
      <c r="I1118" s="80"/>
      <c r="AX1118" s="80"/>
      <c r="AY1118" s="80"/>
      <c r="AZ1118" s="80"/>
      <c r="BA1118" s="80"/>
      <c r="BB1118" s="80"/>
    </row>
    <row r="1119" spans="9:54" x14ac:dyDescent="0.25">
      <c r="I1119" s="80"/>
      <c r="AX1119" s="80"/>
      <c r="AY1119" s="80"/>
      <c r="AZ1119" s="80"/>
      <c r="BA1119" s="80"/>
      <c r="BB1119" s="80"/>
    </row>
    <row r="1120" spans="9:54" x14ac:dyDescent="0.25">
      <c r="I1120" s="80"/>
      <c r="AX1120" s="80"/>
      <c r="AY1120" s="80"/>
      <c r="AZ1120" s="80"/>
      <c r="BA1120" s="80"/>
      <c r="BB1120" s="80"/>
    </row>
    <row r="1121" spans="9:54" x14ac:dyDescent="0.25">
      <c r="I1121" s="80"/>
      <c r="AX1121" s="80"/>
      <c r="AY1121" s="80"/>
      <c r="AZ1121" s="80"/>
      <c r="BA1121" s="80"/>
      <c r="BB1121" s="80"/>
    </row>
    <row r="1122" spans="9:54" x14ac:dyDescent="0.25">
      <c r="I1122" s="80"/>
      <c r="AX1122" s="80"/>
      <c r="AY1122" s="80"/>
      <c r="AZ1122" s="80"/>
      <c r="BA1122" s="80"/>
      <c r="BB1122" s="80"/>
    </row>
    <row r="1123" spans="9:54" x14ac:dyDescent="0.25">
      <c r="I1123" s="80"/>
      <c r="AX1123" s="80"/>
      <c r="AY1123" s="80"/>
      <c r="AZ1123" s="80"/>
      <c r="BA1123" s="80"/>
      <c r="BB1123" s="80"/>
    </row>
    <row r="1124" spans="9:54" x14ac:dyDescent="0.25">
      <c r="I1124" s="80"/>
      <c r="AX1124" s="80"/>
      <c r="AY1124" s="80"/>
      <c r="AZ1124" s="80"/>
      <c r="BA1124" s="80"/>
      <c r="BB1124" s="80"/>
    </row>
    <row r="1125" spans="9:54" x14ac:dyDescent="0.25">
      <c r="I1125" s="80"/>
      <c r="AX1125" s="80"/>
      <c r="AY1125" s="80"/>
      <c r="AZ1125" s="80"/>
      <c r="BA1125" s="80"/>
      <c r="BB1125" s="80"/>
    </row>
    <row r="1126" spans="9:54" x14ac:dyDescent="0.25">
      <c r="I1126" s="80"/>
      <c r="AX1126" s="80"/>
      <c r="AY1126" s="80"/>
      <c r="AZ1126" s="80"/>
      <c r="BA1126" s="80"/>
      <c r="BB1126" s="80"/>
    </row>
    <row r="1127" spans="9:54" x14ac:dyDescent="0.25">
      <c r="I1127" s="80"/>
      <c r="AX1127" s="80"/>
      <c r="AY1127" s="80"/>
      <c r="AZ1127" s="80"/>
      <c r="BA1127" s="80"/>
      <c r="BB1127" s="80"/>
    </row>
    <row r="1128" spans="9:54" x14ac:dyDescent="0.25">
      <c r="I1128" s="80"/>
      <c r="AX1128" s="80"/>
      <c r="AY1128" s="80"/>
      <c r="AZ1128" s="80"/>
      <c r="BA1128" s="80"/>
      <c r="BB1128" s="80"/>
    </row>
    <row r="1129" spans="9:54" x14ac:dyDescent="0.25">
      <c r="I1129" s="80"/>
      <c r="AX1129" s="80"/>
      <c r="AY1129" s="80"/>
      <c r="AZ1129" s="80"/>
      <c r="BA1129" s="80"/>
      <c r="BB1129" s="80"/>
    </row>
    <row r="1130" spans="9:54" x14ac:dyDescent="0.25">
      <c r="I1130" s="80"/>
      <c r="AX1130" s="80"/>
      <c r="AY1130" s="80"/>
      <c r="AZ1130" s="80"/>
      <c r="BA1130" s="80"/>
      <c r="BB1130" s="80"/>
    </row>
    <row r="1131" spans="9:54" x14ac:dyDescent="0.25">
      <c r="I1131" s="80"/>
      <c r="AX1131" s="80"/>
      <c r="AY1131" s="80"/>
      <c r="AZ1131" s="80"/>
      <c r="BA1131" s="80"/>
      <c r="BB1131" s="80"/>
    </row>
    <row r="1132" spans="9:54" x14ac:dyDescent="0.25">
      <c r="I1132" s="80"/>
      <c r="AX1132" s="80"/>
      <c r="AY1132" s="80"/>
      <c r="AZ1132" s="80"/>
      <c r="BA1132" s="80"/>
      <c r="BB1132" s="80"/>
    </row>
    <row r="1133" spans="9:54" x14ac:dyDescent="0.25">
      <c r="I1133" s="80"/>
      <c r="AX1133" s="80"/>
      <c r="AY1133" s="80"/>
      <c r="AZ1133" s="80"/>
      <c r="BA1133" s="80"/>
      <c r="BB1133" s="80"/>
    </row>
    <row r="1134" spans="9:54" x14ac:dyDescent="0.25">
      <c r="I1134" s="80"/>
      <c r="AX1134" s="80"/>
      <c r="AY1134" s="80"/>
      <c r="AZ1134" s="80"/>
      <c r="BA1134" s="80"/>
      <c r="BB1134" s="80"/>
    </row>
    <row r="1135" spans="9:54" x14ac:dyDescent="0.25">
      <c r="I1135" s="80"/>
      <c r="AX1135" s="80"/>
      <c r="AY1135" s="80"/>
      <c r="AZ1135" s="80"/>
      <c r="BA1135" s="80"/>
      <c r="BB1135" s="80"/>
    </row>
    <row r="1136" spans="9:54" x14ac:dyDescent="0.25">
      <c r="I1136" s="80"/>
      <c r="AX1136" s="80"/>
      <c r="AY1136" s="80"/>
      <c r="AZ1136" s="80"/>
      <c r="BA1136" s="80"/>
      <c r="BB1136" s="80"/>
    </row>
    <row r="1137" spans="9:54" x14ac:dyDescent="0.25">
      <c r="I1137" s="80"/>
      <c r="AX1137" s="80"/>
      <c r="AY1137" s="80"/>
      <c r="AZ1137" s="80"/>
      <c r="BA1137" s="80"/>
      <c r="BB1137" s="80"/>
    </row>
    <row r="1138" spans="9:54" x14ac:dyDescent="0.25">
      <c r="I1138" s="80"/>
      <c r="AX1138" s="80"/>
      <c r="AY1138" s="80"/>
      <c r="AZ1138" s="80"/>
      <c r="BA1138" s="80"/>
      <c r="BB1138" s="80"/>
    </row>
    <row r="1139" spans="9:54" x14ac:dyDescent="0.25">
      <c r="I1139" s="80"/>
      <c r="AX1139" s="80"/>
      <c r="AY1139" s="80"/>
      <c r="AZ1139" s="80"/>
      <c r="BA1139" s="80"/>
      <c r="BB1139" s="80"/>
    </row>
    <row r="1140" spans="9:54" x14ac:dyDescent="0.25">
      <c r="I1140" s="80"/>
      <c r="AX1140" s="80"/>
      <c r="AY1140" s="80"/>
      <c r="AZ1140" s="80"/>
      <c r="BA1140" s="80"/>
      <c r="BB1140" s="80"/>
    </row>
    <row r="1141" spans="9:54" x14ac:dyDescent="0.25">
      <c r="I1141" s="80"/>
      <c r="AX1141" s="80"/>
      <c r="AY1141" s="80"/>
      <c r="AZ1141" s="80"/>
      <c r="BA1141" s="80"/>
      <c r="BB1141" s="80"/>
    </row>
    <row r="1142" spans="9:54" x14ac:dyDescent="0.25">
      <c r="I1142" s="80"/>
      <c r="AX1142" s="80"/>
      <c r="AY1142" s="80"/>
      <c r="AZ1142" s="80"/>
      <c r="BA1142" s="80"/>
      <c r="BB1142" s="80"/>
    </row>
    <row r="1143" spans="9:54" x14ac:dyDescent="0.25">
      <c r="I1143" s="80"/>
      <c r="AX1143" s="80"/>
      <c r="AY1143" s="80"/>
      <c r="AZ1143" s="80"/>
      <c r="BA1143" s="80"/>
      <c r="BB1143" s="80"/>
    </row>
    <row r="1144" spans="9:54" x14ac:dyDescent="0.25">
      <c r="I1144" s="80"/>
      <c r="AX1144" s="80"/>
      <c r="AY1144" s="80"/>
      <c r="AZ1144" s="80"/>
      <c r="BA1144" s="80"/>
      <c r="BB1144" s="80"/>
    </row>
    <row r="1145" spans="9:54" x14ac:dyDescent="0.25">
      <c r="I1145" s="80"/>
      <c r="AX1145" s="80"/>
      <c r="AY1145" s="80"/>
      <c r="AZ1145" s="80"/>
      <c r="BA1145" s="80"/>
      <c r="BB1145" s="80"/>
    </row>
    <row r="1146" spans="9:54" x14ac:dyDescent="0.25">
      <c r="I1146" s="80"/>
      <c r="AX1146" s="80"/>
      <c r="AY1146" s="80"/>
      <c r="AZ1146" s="80"/>
      <c r="BA1146" s="80"/>
      <c r="BB1146" s="80"/>
    </row>
    <row r="1147" spans="9:54" x14ac:dyDescent="0.25">
      <c r="I1147" s="80"/>
      <c r="AX1147" s="80"/>
      <c r="AY1147" s="80"/>
      <c r="AZ1147" s="80"/>
      <c r="BA1147" s="80"/>
      <c r="BB1147" s="80"/>
    </row>
    <row r="1148" spans="9:54" x14ac:dyDescent="0.25">
      <c r="I1148" s="80"/>
      <c r="AX1148" s="80"/>
      <c r="AY1148" s="80"/>
      <c r="AZ1148" s="80"/>
      <c r="BA1148" s="80"/>
      <c r="BB1148" s="80"/>
    </row>
    <row r="1149" spans="9:54" x14ac:dyDescent="0.25">
      <c r="I1149" s="80"/>
      <c r="AX1149" s="80"/>
      <c r="AY1149" s="80"/>
      <c r="AZ1149" s="80"/>
      <c r="BA1149" s="80"/>
      <c r="BB1149" s="80"/>
    </row>
    <row r="1150" spans="9:54" x14ac:dyDescent="0.25">
      <c r="I1150" s="80"/>
      <c r="AX1150" s="80"/>
      <c r="AY1150" s="80"/>
      <c r="AZ1150" s="80"/>
      <c r="BA1150" s="80"/>
      <c r="BB1150" s="80"/>
    </row>
    <row r="1151" spans="9:54" x14ac:dyDescent="0.25">
      <c r="I1151" s="80"/>
      <c r="AX1151" s="80"/>
      <c r="AY1151" s="80"/>
      <c r="AZ1151" s="80"/>
      <c r="BA1151" s="80"/>
      <c r="BB1151" s="80"/>
    </row>
    <row r="1152" spans="9:54" x14ac:dyDescent="0.25">
      <c r="I1152" s="80"/>
      <c r="AX1152" s="80"/>
      <c r="AY1152" s="80"/>
      <c r="AZ1152" s="80"/>
      <c r="BA1152" s="80"/>
      <c r="BB1152" s="80"/>
    </row>
    <row r="1153" spans="9:54" x14ac:dyDescent="0.25">
      <c r="I1153" s="80"/>
      <c r="AX1153" s="80"/>
      <c r="AY1153" s="80"/>
      <c r="AZ1153" s="80"/>
      <c r="BA1153" s="80"/>
      <c r="BB1153" s="80"/>
    </row>
    <row r="1154" spans="9:54" x14ac:dyDescent="0.25">
      <c r="I1154" s="80"/>
      <c r="AX1154" s="80"/>
      <c r="AY1154" s="80"/>
      <c r="AZ1154" s="80"/>
      <c r="BA1154" s="80"/>
      <c r="BB1154" s="80"/>
    </row>
    <row r="1155" spans="9:54" x14ac:dyDescent="0.25">
      <c r="I1155" s="80"/>
      <c r="AX1155" s="80"/>
      <c r="AY1155" s="80"/>
      <c r="AZ1155" s="80"/>
      <c r="BA1155" s="80"/>
      <c r="BB1155" s="80"/>
    </row>
    <row r="1156" spans="9:54" x14ac:dyDescent="0.25">
      <c r="I1156" s="80"/>
      <c r="AX1156" s="80"/>
      <c r="AY1156" s="80"/>
      <c r="AZ1156" s="80"/>
      <c r="BA1156" s="80"/>
      <c r="BB1156" s="80"/>
    </row>
    <row r="1157" spans="9:54" x14ac:dyDescent="0.25">
      <c r="I1157" s="80"/>
      <c r="AX1157" s="80"/>
      <c r="AY1157" s="80"/>
      <c r="AZ1157" s="80"/>
      <c r="BA1157" s="80"/>
      <c r="BB1157" s="80"/>
    </row>
    <row r="1158" spans="9:54" x14ac:dyDescent="0.25">
      <c r="I1158" s="80"/>
      <c r="AX1158" s="80"/>
      <c r="AY1158" s="80"/>
      <c r="AZ1158" s="80"/>
      <c r="BA1158" s="80"/>
      <c r="BB1158" s="80"/>
    </row>
    <row r="1159" spans="9:54" x14ac:dyDescent="0.25">
      <c r="I1159" s="80"/>
      <c r="AX1159" s="80"/>
      <c r="AY1159" s="80"/>
      <c r="AZ1159" s="80"/>
      <c r="BA1159" s="80"/>
      <c r="BB1159" s="80"/>
    </row>
    <row r="1160" spans="9:54" x14ac:dyDescent="0.25">
      <c r="I1160" s="80"/>
      <c r="AX1160" s="80"/>
      <c r="AY1160" s="80"/>
      <c r="AZ1160" s="80"/>
      <c r="BA1160" s="80"/>
      <c r="BB1160" s="80"/>
    </row>
    <row r="1161" spans="9:54" x14ac:dyDescent="0.25">
      <c r="I1161" s="80"/>
      <c r="AX1161" s="80"/>
      <c r="AY1161" s="80"/>
      <c r="AZ1161" s="80"/>
      <c r="BA1161" s="80"/>
      <c r="BB1161" s="80"/>
    </row>
    <row r="1162" spans="9:54" x14ac:dyDescent="0.25">
      <c r="I1162" s="80"/>
      <c r="AX1162" s="80"/>
      <c r="AY1162" s="80"/>
      <c r="AZ1162" s="80"/>
      <c r="BA1162" s="80"/>
      <c r="BB1162" s="80"/>
    </row>
    <row r="1163" spans="9:54" x14ac:dyDescent="0.25">
      <c r="I1163" s="80"/>
      <c r="AX1163" s="80"/>
      <c r="AY1163" s="80"/>
      <c r="AZ1163" s="80"/>
      <c r="BA1163" s="80"/>
      <c r="BB1163" s="80"/>
    </row>
    <row r="1164" spans="9:54" x14ac:dyDescent="0.25">
      <c r="I1164" s="80"/>
      <c r="AX1164" s="80"/>
      <c r="AY1164" s="80"/>
      <c r="AZ1164" s="80"/>
      <c r="BA1164" s="80"/>
      <c r="BB1164" s="80"/>
    </row>
    <row r="1165" spans="9:54" x14ac:dyDescent="0.25">
      <c r="I1165" s="80"/>
      <c r="AX1165" s="80"/>
      <c r="AY1165" s="80"/>
      <c r="AZ1165" s="80"/>
      <c r="BA1165" s="80"/>
      <c r="BB1165" s="80"/>
    </row>
    <row r="1166" spans="9:54" x14ac:dyDescent="0.25">
      <c r="I1166" s="80"/>
      <c r="AX1166" s="80"/>
      <c r="AY1166" s="80"/>
      <c r="AZ1166" s="80"/>
      <c r="BA1166" s="80"/>
      <c r="BB1166" s="80"/>
    </row>
    <row r="1167" spans="9:54" x14ac:dyDescent="0.25">
      <c r="I1167" s="80"/>
      <c r="AX1167" s="80"/>
      <c r="AY1167" s="80"/>
      <c r="AZ1167" s="80"/>
      <c r="BA1167" s="80"/>
      <c r="BB1167" s="80"/>
    </row>
    <row r="1168" spans="9:54" x14ac:dyDescent="0.25">
      <c r="I1168" s="80"/>
      <c r="AX1168" s="80"/>
      <c r="AY1168" s="80"/>
      <c r="AZ1168" s="80"/>
      <c r="BA1168" s="80"/>
      <c r="BB1168" s="80"/>
    </row>
    <row r="1169" spans="9:54" x14ac:dyDescent="0.25">
      <c r="I1169" s="80"/>
      <c r="AX1169" s="80"/>
      <c r="AY1169" s="80"/>
      <c r="AZ1169" s="80"/>
      <c r="BA1169" s="80"/>
      <c r="BB1169" s="80"/>
    </row>
    <row r="1170" spans="9:54" x14ac:dyDescent="0.25">
      <c r="I1170" s="80"/>
      <c r="AX1170" s="80"/>
      <c r="AY1170" s="80"/>
      <c r="AZ1170" s="80"/>
      <c r="BA1170" s="80"/>
      <c r="BB1170" s="80"/>
    </row>
    <row r="1171" spans="9:54" x14ac:dyDescent="0.25">
      <c r="I1171" s="80"/>
      <c r="AX1171" s="80"/>
      <c r="AY1171" s="80"/>
      <c r="AZ1171" s="80"/>
      <c r="BA1171" s="80"/>
      <c r="BB1171" s="80"/>
    </row>
    <row r="1172" spans="9:54" x14ac:dyDescent="0.25">
      <c r="I1172" s="80"/>
      <c r="AX1172" s="80"/>
      <c r="AY1172" s="80"/>
      <c r="AZ1172" s="80"/>
      <c r="BA1172" s="80"/>
      <c r="BB1172" s="80"/>
    </row>
    <row r="1173" spans="9:54" x14ac:dyDescent="0.25">
      <c r="I1173" s="80"/>
      <c r="AX1173" s="80"/>
      <c r="AY1173" s="80"/>
      <c r="AZ1173" s="80"/>
      <c r="BA1173" s="80"/>
      <c r="BB1173" s="80"/>
    </row>
    <row r="1174" spans="9:54" x14ac:dyDescent="0.25">
      <c r="I1174" s="80"/>
      <c r="AX1174" s="80"/>
      <c r="AY1174" s="80"/>
      <c r="AZ1174" s="80"/>
      <c r="BA1174" s="80"/>
      <c r="BB1174" s="80"/>
    </row>
    <row r="1175" spans="9:54" x14ac:dyDescent="0.25">
      <c r="I1175" s="80"/>
      <c r="AX1175" s="80"/>
      <c r="AY1175" s="80"/>
      <c r="AZ1175" s="80"/>
      <c r="BA1175" s="80"/>
      <c r="BB1175" s="80"/>
    </row>
    <row r="1176" spans="9:54" x14ac:dyDescent="0.25">
      <c r="I1176" s="80"/>
      <c r="AX1176" s="80"/>
      <c r="AY1176" s="80"/>
      <c r="AZ1176" s="80"/>
      <c r="BA1176" s="80"/>
      <c r="BB1176" s="80"/>
    </row>
    <row r="1177" spans="9:54" x14ac:dyDescent="0.25">
      <c r="I1177" s="80"/>
      <c r="AX1177" s="80"/>
      <c r="AY1177" s="80"/>
      <c r="AZ1177" s="80"/>
      <c r="BA1177" s="80"/>
      <c r="BB1177" s="80"/>
    </row>
    <row r="1178" spans="9:54" x14ac:dyDescent="0.25">
      <c r="I1178" s="80"/>
      <c r="AX1178" s="80"/>
      <c r="AY1178" s="80"/>
      <c r="AZ1178" s="80"/>
      <c r="BA1178" s="80"/>
      <c r="BB1178" s="80"/>
    </row>
    <row r="1179" spans="9:54" x14ac:dyDescent="0.25">
      <c r="I1179" s="80"/>
      <c r="AX1179" s="80"/>
      <c r="AY1179" s="80"/>
      <c r="AZ1179" s="80"/>
      <c r="BA1179" s="80"/>
      <c r="BB1179" s="80"/>
    </row>
    <row r="1180" spans="9:54" x14ac:dyDescent="0.25">
      <c r="I1180" s="80"/>
      <c r="AX1180" s="80"/>
      <c r="AY1180" s="80"/>
      <c r="AZ1180" s="80"/>
      <c r="BA1180" s="80"/>
      <c r="BB1180" s="80"/>
    </row>
    <row r="1181" spans="9:54" x14ac:dyDescent="0.25">
      <c r="I1181" s="80"/>
      <c r="AX1181" s="80"/>
      <c r="AY1181" s="80"/>
      <c r="AZ1181" s="80"/>
      <c r="BA1181" s="80"/>
      <c r="BB1181" s="80"/>
    </row>
    <row r="1182" spans="9:54" x14ac:dyDescent="0.25">
      <c r="I1182" s="80"/>
      <c r="AX1182" s="80"/>
      <c r="AY1182" s="80"/>
      <c r="AZ1182" s="80"/>
      <c r="BA1182" s="80"/>
      <c r="BB1182" s="80"/>
    </row>
    <row r="1183" spans="9:54" x14ac:dyDescent="0.25">
      <c r="I1183" s="80"/>
      <c r="AX1183" s="80"/>
      <c r="AY1183" s="80"/>
      <c r="AZ1183" s="80"/>
      <c r="BA1183" s="80"/>
      <c r="BB1183" s="80"/>
    </row>
    <row r="1184" spans="9:54" x14ac:dyDescent="0.25">
      <c r="I1184" s="80"/>
      <c r="AX1184" s="80"/>
      <c r="AY1184" s="80"/>
      <c r="AZ1184" s="80"/>
      <c r="BA1184" s="80"/>
      <c r="BB1184" s="80"/>
    </row>
    <row r="1185" spans="9:54" x14ac:dyDescent="0.25">
      <c r="I1185" s="80"/>
      <c r="AX1185" s="80"/>
      <c r="AY1185" s="80"/>
      <c r="AZ1185" s="80"/>
      <c r="BA1185" s="80"/>
      <c r="BB1185" s="80"/>
    </row>
    <row r="1186" spans="9:54" x14ac:dyDescent="0.25">
      <c r="I1186" s="80"/>
      <c r="AX1186" s="80"/>
      <c r="AY1186" s="80"/>
      <c r="AZ1186" s="80"/>
      <c r="BA1186" s="80"/>
      <c r="BB1186" s="80"/>
    </row>
    <row r="1187" spans="9:54" x14ac:dyDescent="0.25">
      <c r="I1187" s="80"/>
      <c r="AX1187" s="80"/>
      <c r="AY1187" s="80"/>
      <c r="AZ1187" s="80"/>
      <c r="BA1187" s="80"/>
      <c r="BB1187" s="80"/>
    </row>
    <row r="1188" spans="9:54" x14ac:dyDescent="0.25">
      <c r="I1188" s="80"/>
      <c r="AX1188" s="80"/>
      <c r="AY1188" s="80"/>
      <c r="AZ1188" s="80"/>
      <c r="BA1188" s="80"/>
      <c r="BB1188" s="80"/>
    </row>
    <row r="1189" spans="9:54" x14ac:dyDescent="0.25">
      <c r="I1189" s="80"/>
      <c r="AX1189" s="80"/>
      <c r="AY1189" s="80"/>
      <c r="AZ1189" s="80"/>
      <c r="BA1189" s="80"/>
      <c r="BB1189" s="80"/>
    </row>
    <row r="1190" spans="9:54" x14ac:dyDescent="0.25">
      <c r="I1190" s="80"/>
      <c r="AX1190" s="80"/>
      <c r="AY1190" s="80"/>
      <c r="AZ1190" s="80"/>
      <c r="BA1190" s="80"/>
      <c r="BB1190" s="80"/>
    </row>
    <row r="1191" spans="9:54" x14ac:dyDescent="0.25">
      <c r="I1191" s="80"/>
      <c r="AX1191" s="80"/>
      <c r="AY1191" s="80"/>
      <c r="AZ1191" s="80"/>
      <c r="BA1191" s="80"/>
      <c r="BB1191" s="80"/>
    </row>
    <row r="1192" spans="9:54" x14ac:dyDescent="0.25">
      <c r="I1192" s="80"/>
      <c r="AX1192" s="80"/>
      <c r="AY1192" s="80"/>
      <c r="AZ1192" s="80"/>
      <c r="BA1192" s="80"/>
      <c r="BB1192" s="80"/>
    </row>
    <row r="1193" spans="9:54" x14ac:dyDescent="0.25">
      <c r="I1193" s="80"/>
      <c r="AX1193" s="80"/>
      <c r="AY1193" s="80"/>
      <c r="AZ1193" s="80"/>
      <c r="BA1193" s="80"/>
      <c r="BB1193" s="80"/>
    </row>
    <row r="1194" spans="9:54" x14ac:dyDescent="0.25">
      <c r="I1194" s="80"/>
      <c r="AX1194" s="80"/>
      <c r="AY1194" s="80"/>
      <c r="AZ1194" s="80"/>
      <c r="BA1194" s="80"/>
      <c r="BB1194" s="80"/>
    </row>
    <row r="1195" spans="9:54" x14ac:dyDescent="0.25">
      <c r="I1195" s="80"/>
      <c r="AX1195" s="80"/>
      <c r="AY1195" s="80"/>
      <c r="AZ1195" s="80"/>
      <c r="BA1195" s="80"/>
      <c r="BB1195" s="80"/>
    </row>
    <row r="1196" spans="9:54" x14ac:dyDescent="0.25">
      <c r="I1196" s="80"/>
      <c r="AX1196" s="80"/>
      <c r="AY1196" s="80"/>
      <c r="AZ1196" s="80"/>
      <c r="BA1196" s="80"/>
      <c r="BB1196" s="80"/>
    </row>
    <row r="1197" spans="9:54" x14ac:dyDescent="0.25">
      <c r="I1197" s="80"/>
      <c r="AX1197" s="80"/>
      <c r="AY1197" s="80"/>
      <c r="AZ1197" s="80"/>
      <c r="BA1197" s="80"/>
      <c r="BB1197" s="80"/>
    </row>
    <row r="1198" spans="9:54" x14ac:dyDescent="0.25">
      <c r="I1198" s="80"/>
      <c r="AX1198" s="80"/>
      <c r="AY1198" s="80"/>
      <c r="AZ1198" s="80"/>
      <c r="BA1198" s="80"/>
      <c r="BB1198" s="80"/>
    </row>
    <row r="1199" spans="9:54" x14ac:dyDescent="0.25">
      <c r="I1199" s="80"/>
      <c r="AX1199" s="80"/>
      <c r="AY1199" s="80"/>
      <c r="AZ1199" s="80"/>
      <c r="BA1199" s="80"/>
      <c r="BB1199" s="80"/>
    </row>
    <row r="1200" spans="9:54" x14ac:dyDescent="0.25">
      <c r="I1200" s="80"/>
      <c r="AX1200" s="80"/>
      <c r="AY1200" s="80"/>
      <c r="AZ1200" s="80"/>
      <c r="BA1200" s="80"/>
      <c r="BB1200" s="80"/>
    </row>
    <row r="1201" spans="9:54" x14ac:dyDescent="0.25">
      <c r="I1201" s="80"/>
      <c r="AX1201" s="80"/>
      <c r="AY1201" s="80"/>
      <c r="AZ1201" s="80"/>
      <c r="BA1201" s="80"/>
      <c r="BB1201" s="80"/>
    </row>
    <row r="1202" spans="9:54" x14ac:dyDescent="0.25">
      <c r="I1202" s="80"/>
      <c r="AX1202" s="80"/>
      <c r="AY1202" s="80"/>
      <c r="AZ1202" s="80"/>
      <c r="BA1202" s="80"/>
      <c r="BB1202" s="80"/>
    </row>
    <row r="1203" spans="9:54" x14ac:dyDescent="0.25">
      <c r="I1203" s="80"/>
      <c r="AX1203" s="80"/>
      <c r="AY1203" s="80"/>
      <c r="AZ1203" s="80"/>
      <c r="BA1203" s="80"/>
      <c r="BB1203" s="80"/>
    </row>
    <row r="1204" spans="9:54" x14ac:dyDescent="0.25">
      <c r="I1204" s="80"/>
      <c r="AX1204" s="80"/>
      <c r="AY1204" s="80"/>
      <c r="AZ1204" s="80"/>
      <c r="BA1204" s="80"/>
      <c r="BB1204" s="80"/>
    </row>
    <row r="1205" spans="9:54" x14ac:dyDescent="0.25">
      <c r="I1205" s="80"/>
      <c r="AX1205" s="80"/>
      <c r="AY1205" s="80"/>
      <c r="AZ1205" s="80"/>
      <c r="BA1205" s="80"/>
      <c r="BB1205" s="80"/>
    </row>
    <row r="1206" spans="9:54" x14ac:dyDescent="0.25">
      <c r="I1206" s="80"/>
      <c r="AX1206" s="80"/>
      <c r="AY1206" s="80"/>
      <c r="AZ1206" s="80"/>
      <c r="BA1206" s="80"/>
      <c r="BB1206" s="80"/>
    </row>
    <row r="1207" spans="9:54" x14ac:dyDescent="0.25">
      <c r="I1207" s="80"/>
      <c r="AX1207" s="80"/>
      <c r="AY1207" s="80"/>
      <c r="AZ1207" s="80"/>
      <c r="BA1207" s="80"/>
      <c r="BB1207" s="80"/>
    </row>
    <row r="1208" spans="9:54" x14ac:dyDescent="0.25">
      <c r="I1208" s="80"/>
      <c r="AX1208" s="80"/>
      <c r="AY1208" s="80"/>
      <c r="AZ1208" s="80"/>
      <c r="BA1208" s="80"/>
      <c r="BB1208" s="80"/>
    </row>
    <row r="1209" spans="9:54" x14ac:dyDescent="0.25">
      <c r="I1209" s="80"/>
      <c r="AX1209" s="80"/>
      <c r="AY1209" s="80"/>
      <c r="AZ1209" s="80"/>
      <c r="BA1209" s="80"/>
      <c r="BB1209" s="80"/>
    </row>
    <row r="1210" spans="9:54" x14ac:dyDescent="0.25">
      <c r="I1210" s="80"/>
      <c r="AX1210" s="80"/>
      <c r="AY1210" s="80"/>
      <c r="AZ1210" s="80"/>
      <c r="BA1210" s="80"/>
      <c r="BB1210" s="80"/>
    </row>
    <row r="1211" spans="9:54" x14ac:dyDescent="0.25">
      <c r="I1211" s="80"/>
      <c r="AX1211" s="80"/>
      <c r="AY1211" s="80"/>
      <c r="AZ1211" s="80"/>
      <c r="BA1211" s="80"/>
      <c r="BB1211" s="80"/>
    </row>
    <row r="1212" spans="9:54" x14ac:dyDescent="0.25">
      <c r="I1212" s="80"/>
      <c r="AX1212" s="80"/>
      <c r="AY1212" s="80"/>
      <c r="AZ1212" s="80"/>
      <c r="BA1212" s="80"/>
      <c r="BB1212" s="80"/>
    </row>
    <row r="1213" spans="9:54" x14ac:dyDescent="0.25">
      <c r="I1213" s="80"/>
      <c r="AX1213" s="80"/>
      <c r="AY1213" s="80"/>
      <c r="AZ1213" s="80"/>
      <c r="BA1213" s="80"/>
      <c r="BB1213" s="80"/>
    </row>
    <row r="1214" spans="9:54" x14ac:dyDescent="0.25">
      <c r="I1214" s="80"/>
      <c r="AX1214" s="80"/>
      <c r="AY1214" s="80"/>
      <c r="AZ1214" s="80"/>
      <c r="BA1214" s="80"/>
      <c r="BB1214" s="80"/>
    </row>
    <row r="1215" spans="9:54" x14ac:dyDescent="0.25">
      <c r="I1215" s="80"/>
      <c r="AX1215" s="80"/>
      <c r="AY1215" s="80"/>
      <c r="AZ1215" s="80"/>
      <c r="BA1215" s="80"/>
      <c r="BB1215" s="80"/>
    </row>
    <row r="1216" spans="9:54" x14ac:dyDescent="0.25">
      <c r="I1216" s="80"/>
      <c r="AX1216" s="80"/>
      <c r="AY1216" s="80"/>
      <c r="AZ1216" s="80"/>
      <c r="BA1216" s="80"/>
      <c r="BB1216" s="80"/>
    </row>
    <row r="1217" spans="9:54" x14ac:dyDescent="0.25">
      <c r="I1217" s="80"/>
      <c r="AX1217" s="80"/>
      <c r="AY1217" s="80"/>
      <c r="AZ1217" s="80"/>
      <c r="BA1217" s="80"/>
      <c r="BB1217" s="80"/>
    </row>
    <row r="1218" spans="9:54" x14ac:dyDescent="0.25">
      <c r="I1218" s="80"/>
      <c r="AX1218" s="80"/>
      <c r="AY1218" s="80"/>
      <c r="AZ1218" s="80"/>
      <c r="BA1218" s="80"/>
      <c r="BB1218" s="80"/>
    </row>
    <row r="1219" spans="9:54" x14ac:dyDescent="0.25">
      <c r="I1219" s="80"/>
      <c r="AX1219" s="80"/>
      <c r="AY1219" s="80"/>
      <c r="AZ1219" s="80"/>
      <c r="BA1219" s="80"/>
      <c r="BB1219" s="80"/>
    </row>
    <row r="1220" spans="9:54" x14ac:dyDescent="0.25">
      <c r="I1220" s="80"/>
      <c r="AX1220" s="80"/>
      <c r="AY1220" s="80"/>
      <c r="AZ1220" s="80"/>
      <c r="BA1220" s="80"/>
      <c r="BB1220" s="80"/>
    </row>
    <row r="1221" spans="9:54" x14ac:dyDescent="0.25">
      <c r="I1221" s="80"/>
      <c r="AX1221" s="80"/>
      <c r="AY1221" s="80"/>
      <c r="AZ1221" s="80"/>
      <c r="BA1221" s="80"/>
      <c r="BB1221" s="80"/>
    </row>
    <row r="1222" spans="9:54" x14ac:dyDescent="0.25">
      <c r="I1222" s="80"/>
      <c r="AX1222" s="80"/>
      <c r="AY1222" s="80"/>
      <c r="AZ1222" s="80"/>
      <c r="BA1222" s="80"/>
      <c r="BB1222" s="80"/>
    </row>
    <row r="1223" spans="9:54" x14ac:dyDescent="0.25">
      <c r="I1223" s="80"/>
      <c r="AX1223" s="80"/>
      <c r="AY1223" s="80"/>
      <c r="AZ1223" s="80"/>
      <c r="BA1223" s="80"/>
      <c r="BB1223" s="80"/>
    </row>
    <row r="1224" spans="9:54" x14ac:dyDescent="0.25">
      <c r="I1224" s="80"/>
      <c r="AX1224" s="80"/>
      <c r="AY1224" s="80"/>
      <c r="AZ1224" s="80"/>
      <c r="BA1224" s="80"/>
      <c r="BB1224" s="80"/>
    </row>
    <row r="1225" spans="9:54" x14ac:dyDescent="0.25">
      <c r="I1225" s="80"/>
      <c r="AX1225" s="80"/>
      <c r="AY1225" s="80"/>
      <c r="AZ1225" s="80"/>
      <c r="BA1225" s="80"/>
      <c r="BB1225" s="80"/>
    </row>
    <row r="1226" spans="9:54" x14ac:dyDescent="0.25">
      <c r="I1226" s="80"/>
      <c r="AX1226" s="80"/>
      <c r="AY1226" s="80"/>
      <c r="AZ1226" s="80"/>
      <c r="BA1226" s="80"/>
      <c r="BB1226" s="80"/>
    </row>
    <row r="1227" spans="9:54" x14ac:dyDescent="0.25">
      <c r="I1227" s="80"/>
      <c r="AX1227" s="80"/>
      <c r="AY1227" s="80"/>
      <c r="AZ1227" s="80"/>
      <c r="BA1227" s="80"/>
      <c r="BB1227" s="80"/>
    </row>
    <row r="1228" spans="9:54" x14ac:dyDescent="0.25">
      <c r="I1228" s="80"/>
      <c r="AX1228" s="80"/>
      <c r="AY1228" s="80"/>
      <c r="AZ1228" s="80"/>
      <c r="BA1228" s="80"/>
      <c r="BB1228" s="80"/>
    </row>
    <row r="1229" spans="9:54" x14ac:dyDescent="0.25">
      <c r="I1229" s="80"/>
      <c r="AX1229" s="80"/>
      <c r="AY1229" s="80"/>
      <c r="AZ1229" s="80"/>
      <c r="BA1229" s="80"/>
      <c r="BB1229" s="80"/>
    </row>
    <row r="1230" spans="9:54" x14ac:dyDescent="0.25">
      <c r="I1230" s="80"/>
      <c r="AX1230" s="80"/>
      <c r="AY1230" s="80"/>
      <c r="AZ1230" s="80"/>
      <c r="BA1230" s="80"/>
      <c r="BB1230" s="80"/>
    </row>
    <row r="1231" spans="9:54" x14ac:dyDescent="0.25">
      <c r="I1231" s="80"/>
      <c r="AX1231" s="80"/>
      <c r="AY1231" s="80"/>
      <c r="AZ1231" s="80"/>
      <c r="BA1231" s="80"/>
      <c r="BB1231" s="80"/>
    </row>
    <row r="1232" spans="9:54" x14ac:dyDescent="0.25">
      <c r="I1232" s="80"/>
      <c r="AX1232" s="80"/>
      <c r="AY1232" s="80"/>
      <c r="AZ1232" s="80"/>
      <c r="BA1232" s="80"/>
      <c r="BB1232" s="80"/>
    </row>
    <row r="1233" spans="9:54" x14ac:dyDescent="0.25">
      <c r="I1233" s="80"/>
      <c r="AX1233" s="80"/>
      <c r="AY1233" s="80"/>
      <c r="AZ1233" s="80"/>
      <c r="BA1233" s="80"/>
      <c r="BB1233" s="80"/>
    </row>
    <row r="1234" spans="9:54" x14ac:dyDescent="0.25">
      <c r="I1234" s="80"/>
      <c r="AX1234" s="80"/>
      <c r="AY1234" s="80"/>
      <c r="AZ1234" s="80"/>
      <c r="BA1234" s="80"/>
      <c r="BB1234" s="80"/>
    </row>
    <row r="1235" spans="9:54" x14ac:dyDescent="0.25">
      <c r="I1235" s="80"/>
      <c r="AX1235" s="80"/>
      <c r="AY1235" s="80"/>
      <c r="AZ1235" s="80"/>
      <c r="BA1235" s="80"/>
      <c r="BB1235" s="80"/>
    </row>
    <row r="1236" spans="9:54" x14ac:dyDescent="0.25">
      <c r="I1236" s="80"/>
      <c r="AX1236" s="80"/>
      <c r="AY1236" s="80"/>
      <c r="AZ1236" s="80"/>
      <c r="BA1236" s="80"/>
      <c r="BB1236" s="80"/>
    </row>
    <row r="1237" spans="9:54" x14ac:dyDescent="0.25">
      <c r="I1237" s="80"/>
      <c r="AX1237" s="80"/>
      <c r="AY1237" s="80"/>
      <c r="AZ1237" s="80"/>
      <c r="BA1237" s="80"/>
      <c r="BB1237" s="80"/>
    </row>
    <row r="1238" spans="9:54" x14ac:dyDescent="0.25">
      <c r="I1238" s="80"/>
      <c r="AX1238" s="80"/>
      <c r="AY1238" s="80"/>
      <c r="AZ1238" s="80"/>
      <c r="BA1238" s="80"/>
      <c r="BB1238" s="80"/>
    </row>
    <row r="1239" spans="9:54" x14ac:dyDescent="0.25">
      <c r="I1239" s="80"/>
      <c r="AX1239" s="80"/>
      <c r="AY1239" s="80"/>
      <c r="AZ1239" s="80"/>
      <c r="BA1239" s="80"/>
      <c r="BB1239" s="80"/>
    </row>
    <row r="1240" spans="9:54" x14ac:dyDescent="0.25">
      <c r="I1240" s="80"/>
      <c r="AX1240" s="80"/>
      <c r="AY1240" s="80"/>
      <c r="AZ1240" s="80"/>
      <c r="BA1240" s="80"/>
      <c r="BB1240" s="80"/>
    </row>
    <row r="1241" spans="9:54" x14ac:dyDescent="0.25">
      <c r="I1241" s="80"/>
      <c r="AX1241" s="80"/>
      <c r="AY1241" s="80"/>
      <c r="AZ1241" s="80"/>
      <c r="BA1241" s="80"/>
      <c r="BB1241" s="80"/>
    </row>
    <row r="1242" spans="9:54" x14ac:dyDescent="0.25">
      <c r="I1242" s="80"/>
      <c r="AX1242" s="80"/>
      <c r="AY1242" s="80"/>
      <c r="AZ1242" s="80"/>
      <c r="BA1242" s="80"/>
      <c r="BB1242" s="80"/>
    </row>
    <row r="1243" spans="9:54" x14ac:dyDescent="0.25">
      <c r="I1243" s="80"/>
      <c r="AX1243" s="80"/>
      <c r="AY1243" s="80"/>
      <c r="AZ1243" s="80"/>
      <c r="BA1243" s="80"/>
      <c r="BB1243" s="80"/>
    </row>
    <row r="1244" spans="9:54" x14ac:dyDescent="0.25">
      <c r="I1244" s="80"/>
      <c r="AX1244" s="80"/>
      <c r="AY1244" s="80"/>
      <c r="AZ1244" s="80"/>
      <c r="BA1244" s="80"/>
      <c r="BB1244" s="80"/>
    </row>
    <row r="1245" spans="9:54" x14ac:dyDescent="0.25">
      <c r="I1245" s="80"/>
      <c r="AX1245" s="80"/>
      <c r="AY1245" s="80"/>
      <c r="AZ1245" s="80"/>
      <c r="BA1245" s="80"/>
      <c r="BB1245" s="80"/>
    </row>
    <row r="1246" spans="9:54" x14ac:dyDescent="0.25">
      <c r="I1246" s="80"/>
      <c r="AX1246" s="80"/>
      <c r="AY1246" s="80"/>
      <c r="AZ1246" s="80"/>
      <c r="BA1246" s="80"/>
      <c r="BB1246" s="80"/>
    </row>
    <row r="1247" spans="9:54" x14ac:dyDescent="0.25">
      <c r="I1247" s="80"/>
      <c r="AX1247" s="80"/>
      <c r="AY1247" s="80"/>
      <c r="AZ1247" s="80"/>
      <c r="BA1247" s="80"/>
      <c r="BB1247" s="80"/>
    </row>
    <row r="1248" spans="9:54" x14ac:dyDescent="0.25">
      <c r="I1248" s="80"/>
      <c r="AX1248" s="80"/>
      <c r="AY1248" s="80"/>
      <c r="AZ1248" s="80"/>
      <c r="BA1248" s="80"/>
      <c r="BB1248" s="80"/>
    </row>
    <row r="1249" spans="9:54" x14ac:dyDescent="0.25">
      <c r="I1249" s="80"/>
      <c r="AX1249" s="80"/>
      <c r="AY1249" s="80"/>
      <c r="AZ1249" s="80"/>
      <c r="BA1249" s="80"/>
      <c r="BB1249" s="80"/>
    </row>
    <row r="1250" spans="9:54" x14ac:dyDescent="0.25">
      <c r="I1250" s="80"/>
      <c r="AX1250" s="80"/>
      <c r="AY1250" s="80"/>
      <c r="AZ1250" s="80"/>
      <c r="BA1250" s="80"/>
      <c r="BB1250" s="80"/>
    </row>
    <row r="1251" spans="9:54" x14ac:dyDescent="0.25">
      <c r="I1251" s="80"/>
      <c r="AX1251" s="80"/>
      <c r="AY1251" s="80"/>
      <c r="AZ1251" s="80"/>
      <c r="BA1251" s="80"/>
      <c r="BB1251" s="80"/>
    </row>
    <row r="1252" spans="9:54" x14ac:dyDescent="0.25">
      <c r="I1252" s="80"/>
      <c r="AX1252" s="80"/>
      <c r="AY1252" s="80"/>
      <c r="AZ1252" s="80"/>
      <c r="BA1252" s="80"/>
      <c r="BB1252" s="80"/>
    </row>
    <row r="1253" spans="9:54" x14ac:dyDescent="0.25">
      <c r="I1253" s="80"/>
      <c r="AX1253" s="80"/>
      <c r="AY1253" s="80"/>
      <c r="AZ1253" s="80"/>
      <c r="BA1253" s="80"/>
      <c r="BB1253" s="80"/>
    </row>
    <row r="1254" spans="9:54" x14ac:dyDescent="0.25">
      <c r="I1254" s="80"/>
      <c r="AX1254" s="80"/>
      <c r="AY1254" s="80"/>
      <c r="AZ1254" s="80"/>
      <c r="BA1254" s="80"/>
      <c r="BB1254" s="80"/>
    </row>
    <row r="1255" spans="9:54" x14ac:dyDescent="0.25">
      <c r="I1255" s="80"/>
      <c r="AX1255" s="80"/>
      <c r="AY1255" s="80"/>
      <c r="AZ1255" s="80"/>
      <c r="BA1255" s="80"/>
      <c r="BB1255" s="80"/>
    </row>
    <row r="1256" spans="9:54" x14ac:dyDescent="0.25">
      <c r="I1256" s="80"/>
      <c r="AX1256" s="80"/>
      <c r="AY1256" s="80"/>
      <c r="AZ1256" s="80"/>
      <c r="BA1256" s="80"/>
      <c r="BB1256" s="80"/>
    </row>
    <row r="1257" spans="9:54" x14ac:dyDescent="0.25">
      <c r="I1257" s="80"/>
      <c r="AX1257" s="80"/>
      <c r="AY1257" s="80"/>
      <c r="AZ1257" s="80"/>
      <c r="BA1257" s="80"/>
      <c r="BB1257" s="80"/>
    </row>
    <row r="1258" spans="9:54" x14ac:dyDescent="0.25">
      <c r="I1258" s="80"/>
      <c r="AX1258" s="80"/>
      <c r="AY1258" s="80"/>
      <c r="AZ1258" s="80"/>
      <c r="BA1258" s="80"/>
      <c r="BB1258" s="80"/>
    </row>
    <row r="1259" spans="9:54" x14ac:dyDescent="0.25">
      <c r="I1259" s="80"/>
      <c r="AX1259" s="80"/>
      <c r="AY1259" s="80"/>
      <c r="AZ1259" s="80"/>
      <c r="BA1259" s="80"/>
      <c r="BB1259" s="80"/>
    </row>
    <row r="1260" spans="9:54" x14ac:dyDescent="0.25">
      <c r="I1260" s="80"/>
      <c r="AX1260" s="80"/>
      <c r="AY1260" s="80"/>
      <c r="AZ1260" s="80"/>
      <c r="BA1260" s="80"/>
      <c r="BB1260" s="80"/>
    </row>
    <row r="1261" spans="9:54" x14ac:dyDescent="0.25">
      <c r="I1261" s="80"/>
      <c r="AX1261" s="80"/>
      <c r="AY1261" s="80"/>
      <c r="AZ1261" s="80"/>
      <c r="BA1261" s="80"/>
      <c r="BB1261" s="80"/>
    </row>
    <row r="1262" spans="9:54" x14ac:dyDescent="0.25">
      <c r="I1262" s="80"/>
      <c r="AX1262" s="80"/>
      <c r="AY1262" s="80"/>
      <c r="AZ1262" s="80"/>
      <c r="BA1262" s="80"/>
      <c r="BB1262" s="80"/>
    </row>
    <row r="1263" spans="9:54" x14ac:dyDescent="0.25">
      <c r="I1263" s="80"/>
      <c r="AX1263" s="80"/>
      <c r="AY1263" s="80"/>
      <c r="AZ1263" s="80"/>
      <c r="BA1263" s="80"/>
      <c r="BB1263" s="80"/>
    </row>
    <row r="1264" spans="9:54" x14ac:dyDescent="0.25">
      <c r="I1264" s="80"/>
      <c r="AX1264" s="80"/>
      <c r="AY1264" s="80"/>
      <c r="AZ1264" s="80"/>
      <c r="BA1264" s="80"/>
      <c r="BB1264" s="80"/>
    </row>
    <row r="1265" spans="9:54" x14ac:dyDescent="0.25">
      <c r="I1265" s="80"/>
      <c r="AX1265" s="80"/>
      <c r="AY1265" s="80"/>
      <c r="AZ1265" s="80"/>
      <c r="BA1265" s="80"/>
      <c r="BB1265" s="80"/>
    </row>
    <row r="1266" spans="9:54" x14ac:dyDescent="0.25">
      <c r="I1266" s="80"/>
      <c r="AX1266" s="80"/>
      <c r="AY1266" s="80"/>
      <c r="AZ1266" s="80"/>
      <c r="BA1266" s="80"/>
      <c r="BB1266" s="80"/>
    </row>
    <row r="1267" spans="9:54" x14ac:dyDescent="0.25">
      <c r="I1267" s="80"/>
      <c r="AX1267" s="80"/>
      <c r="AY1267" s="80"/>
      <c r="AZ1267" s="80"/>
      <c r="BA1267" s="80"/>
      <c r="BB1267" s="80"/>
    </row>
    <row r="1268" spans="9:54" x14ac:dyDescent="0.25">
      <c r="I1268" s="80"/>
      <c r="AX1268" s="80"/>
      <c r="AY1268" s="80"/>
      <c r="AZ1268" s="80"/>
      <c r="BA1268" s="80"/>
      <c r="BB1268" s="80"/>
    </row>
    <row r="1269" spans="9:54" x14ac:dyDescent="0.25">
      <c r="I1269" s="80"/>
      <c r="AX1269" s="80"/>
      <c r="AY1269" s="80"/>
      <c r="AZ1269" s="80"/>
      <c r="BA1269" s="80"/>
      <c r="BB1269" s="80"/>
    </row>
    <row r="1270" spans="9:54" x14ac:dyDescent="0.25">
      <c r="I1270" s="80"/>
      <c r="AX1270" s="80"/>
      <c r="AY1270" s="80"/>
      <c r="AZ1270" s="80"/>
      <c r="BA1270" s="80"/>
      <c r="BB1270" s="80"/>
    </row>
    <row r="1271" spans="9:54" x14ac:dyDescent="0.25">
      <c r="I1271" s="80"/>
      <c r="AX1271" s="80"/>
      <c r="AY1271" s="80"/>
      <c r="AZ1271" s="80"/>
      <c r="BA1271" s="80"/>
      <c r="BB1271" s="80"/>
    </row>
    <row r="1272" spans="9:54" x14ac:dyDescent="0.25">
      <c r="I1272" s="80"/>
      <c r="AX1272" s="80"/>
      <c r="AY1272" s="80"/>
      <c r="AZ1272" s="80"/>
      <c r="BA1272" s="80"/>
      <c r="BB1272" s="80"/>
    </row>
    <row r="1273" spans="9:54" x14ac:dyDescent="0.25">
      <c r="I1273" s="80"/>
      <c r="AX1273" s="80"/>
      <c r="AY1273" s="80"/>
      <c r="AZ1273" s="80"/>
      <c r="BA1273" s="80"/>
      <c r="BB1273" s="80"/>
    </row>
    <row r="1274" spans="9:54" x14ac:dyDescent="0.25">
      <c r="I1274" s="80"/>
      <c r="AX1274" s="80"/>
      <c r="AY1274" s="80"/>
      <c r="AZ1274" s="80"/>
      <c r="BA1274" s="80"/>
      <c r="BB1274" s="80"/>
    </row>
    <row r="1275" spans="9:54" x14ac:dyDescent="0.25">
      <c r="I1275" s="80"/>
      <c r="AX1275" s="80"/>
      <c r="AY1275" s="80"/>
      <c r="AZ1275" s="80"/>
      <c r="BA1275" s="80"/>
      <c r="BB1275" s="80"/>
    </row>
    <row r="1276" spans="9:54" x14ac:dyDescent="0.25">
      <c r="I1276" s="80"/>
      <c r="AX1276" s="80"/>
      <c r="AY1276" s="80"/>
      <c r="AZ1276" s="80"/>
      <c r="BA1276" s="80"/>
      <c r="BB1276" s="80"/>
    </row>
    <row r="1277" spans="9:54" x14ac:dyDescent="0.25">
      <c r="I1277" s="80"/>
      <c r="AX1277" s="80"/>
      <c r="AY1277" s="80"/>
      <c r="AZ1277" s="80"/>
      <c r="BA1277" s="80"/>
      <c r="BB1277" s="80"/>
    </row>
    <row r="1278" spans="9:54" x14ac:dyDescent="0.25">
      <c r="I1278" s="80"/>
      <c r="AX1278" s="80"/>
      <c r="AY1278" s="80"/>
      <c r="AZ1278" s="80"/>
      <c r="BA1278" s="80"/>
      <c r="BB1278" s="80"/>
    </row>
    <row r="1279" spans="9:54" x14ac:dyDescent="0.25">
      <c r="I1279" s="80"/>
      <c r="AX1279" s="80"/>
      <c r="AY1279" s="80"/>
      <c r="AZ1279" s="80"/>
      <c r="BA1279" s="80"/>
      <c r="BB1279" s="80"/>
    </row>
    <row r="1280" spans="9:54" x14ac:dyDescent="0.25">
      <c r="I1280" s="80"/>
      <c r="AX1280" s="80"/>
      <c r="AY1280" s="80"/>
      <c r="AZ1280" s="80"/>
      <c r="BA1280" s="80"/>
      <c r="BB1280" s="80"/>
    </row>
    <row r="1281" spans="9:54" x14ac:dyDescent="0.25">
      <c r="I1281" s="80"/>
      <c r="AX1281" s="80"/>
      <c r="AY1281" s="80"/>
      <c r="AZ1281" s="80"/>
      <c r="BA1281" s="80"/>
      <c r="BB1281" s="80"/>
    </row>
    <row r="1282" spans="9:54" x14ac:dyDescent="0.25">
      <c r="I1282" s="80"/>
      <c r="AX1282" s="80"/>
      <c r="AY1282" s="80"/>
      <c r="AZ1282" s="80"/>
      <c r="BA1282" s="80"/>
      <c r="BB1282" s="80"/>
    </row>
    <row r="1283" spans="9:54" x14ac:dyDescent="0.25">
      <c r="I1283" s="80"/>
      <c r="AX1283" s="80"/>
      <c r="AY1283" s="80"/>
      <c r="AZ1283" s="80"/>
      <c r="BA1283" s="80"/>
      <c r="BB1283" s="80"/>
    </row>
    <row r="1284" spans="9:54" x14ac:dyDescent="0.25">
      <c r="I1284" s="80"/>
      <c r="AX1284" s="80"/>
      <c r="AY1284" s="80"/>
      <c r="AZ1284" s="80"/>
      <c r="BA1284" s="80"/>
      <c r="BB1284" s="80"/>
    </row>
    <row r="1285" spans="9:54" x14ac:dyDescent="0.25">
      <c r="I1285" s="80"/>
      <c r="AX1285" s="80"/>
      <c r="AY1285" s="80"/>
      <c r="AZ1285" s="80"/>
      <c r="BA1285" s="80"/>
      <c r="BB1285" s="80"/>
    </row>
    <row r="1286" spans="9:54" x14ac:dyDescent="0.25">
      <c r="I1286" s="80"/>
      <c r="AX1286" s="80"/>
      <c r="AY1286" s="80"/>
      <c r="AZ1286" s="80"/>
      <c r="BA1286" s="80"/>
      <c r="BB1286" s="80"/>
    </row>
    <row r="1287" spans="9:54" x14ac:dyDescent="0.25">
      <c r="I1287" s="80"/>
      <c r="AX1287" s="80"/>
      <c r="AY1287" s="80"/>
      <c r="AZ1287" s="80"/>
      <c r="BA1287" s="80"/>
      <c r="BB1287" s="80"/>
    </row>
    <row r="1288" spans="9:54" x14ac:dyDescent="0.25">
      <c r="I1288" s="80"/>
      <c r="AX1288" s="80"/>
      <c r="AY1288" s="80"/>
      <c r="AZ1288" s="80"/>
      <c r="BA1288" s="80"/>
      <c r="BB1288" s="80"/>
    </row>
    <row r="1289" spans="9:54" x14ac:dyDescent="0.25">
      <c r="I1289" s="80"/>
      <c r="AX1289" s="80"/>
      <c r="AY1289" s="80"/>
      <c r="AZ1289" s="80"/>
      <c r="BA1289" s="80"/>
      <c r="BB1289" s="80"/>
    </row>
    <row r="1290" spans="9:54" x14ac:dyDescent="0.25">
      <c r="I1290" s="80"/>
      <c r="AX1290" s="80"/>
      <c r="AY1290" s="80"/>
      <c r="AZ1290" s="80"/>
      <c r="BA1290" s="80"/>
      <c r="BB1290" s="80"/>
    </row>
    <row r="1291" spans="9:54" x14ac:dyDescent="0.25">
      <c r="I1291" s="80"/>
      <c r="AX1291" s="80"/>
      <c r="AY1291" s="80"/>
      <c r="AZ1291" s="80"/>
      <c r="BA1291" s="80"/>
      <c r="BB1291" s="80"/>
    </row>
    <row r="1292" spans="9:54" x14ac:dyDescent="0.25">
      <c r="I1292" s="80"/>
      <c r="AX1292" s="80"/>
      <c r="AY1292" s="80"/>
      <c r="AZ1292" s="80"/>
      <c r="BA1292" s="80"/>
      <c r="BB1292" s="80"/>
    </row>
    <row r="1293" spans="9:54" x14ac:dyDescent="0.25">
      <c r="I1293" s="80"/>
      <c r="AX1293" s="80"/>
      <c r="AY1293" s="80"/>
      <c r="AZ1293" s="80"/>
      <c r="BA1293" s="80"/>
      <c r="BB1293" s="80"/>
    </row>
    <row r="1294" spans="9:54" x14ac:dyDescent="0.25">
      <c r="I1294" s="80"/>
      <c r="AX1294" s="80"/>
      <c r="AY1294" s="80"/>
      <c r="AZ1294" s="80"/>
      <c r="BA1294" s="80"/>
      <c r="BB1294" s="80"/>
    </row>
    <row r="1295" spans="9:54" x14ac:dyDescent="0.25">
      <c r="I1295" s="80"/>
      <c r="AX1295" s="80"/>
      <c r="AY1295" s="80"/>
      <c r="AZ1295" s="80"/>
      <c r="BA1295" s="80"/>
      <c r="BB1295" s="80"/>
    </row>
    <row r="1296" spans="9:54" x14ac:dyDescent="0.25">
      <c r="I1296" s="80"/>
      <c r="AX1296" s="80"/>
      <c r="AY1296" s="80"/>
      <c r="AZ1296" s="80"/>
      <c r="BA1296" s="80"/>
      <c r="BB1296" s="80"/>
    </row>
    <row r="1297" spans="9:54" x14ac:dyDescent="0.25">
      <c r="I1297" s="80"/>
      <c r="AX1297" s="80"/>
      <c r="AY1297" s="80"/>
      <c r="AZ1297" s="80"/>
      <c r="BA1297" s="80"/>
      <c r="BB1297" s="80"/>
    </row>
    <row r="1298" spans="9:54" x14ac:dyDescent="0.25">
      <c r="I1298" s="80"/>
      <c r="AX1298" s="80"/>
      <c r="AY1298" s="80"/>
      <c r="AZ1298" s="80"/>
      <c r="BA1298" s="80"/>
      <c r="BB1298" s="80"/>
    </row>
    <row r="1299" spans="9:54" x14ac:dyDescent="0.25">
      <c r="I1299" s="80"/>
      <c r="AX1299" s="80"/>
      <c r="AY1299" s="80"/>
      <c r="AZ1299" s="80"/>
      <c r="BA1299" s="80"/>
      <c r="BB1299" s="80"/>
    </row>
    <row r="1300" spans="9:54" x14ac:dyDescent="0.25">
      <c r="I1300" s="80"/>
      <c r="AX1300" s="80"/>
      <c r="AY1300" s="80"/>
      <c r="AZ1300" s="80"/>
      <c r="BA1300" s="80"/>
      <c r="BB1300" s="80"/>
    </row>
    <row r="1301" spans="9:54" x14ac:dyDescent="0.25">
      <c r="I1301" s="80"/>
      <c r="AX1301" s="80"/>
      <c r="AY1301" s="80"/>
      <c r="AZ1301" s="80"/>
      <c r="BA1301" s="80"/>
      <c r="BB1301" s="80"/>
    </row>
    <row r="1302" spans="9:54" x14ac:dyDescent="0.25">
      <c r="I1302" s="80"/>
      <c r="AX1302" s="80"/>
      <c r="AY1302" s="80"/>
      <c r="AZ1302" s="80"/>
      <c r="BA1302" s="80"/>
      <c r="BB1302" s="80"/>
    </row>
    <row r="1303" spans="9:54" x14ac:dyDescent="0.25">
      <c r="I1303" s="80"/>
      <c r="AX1303" s="80"/>
      <c r="AY1303" s="80"/>
      <c r="AZ1303" s="80"/>
      <c r="BA1303" s="80"/>
      <c r="BB1303" s="80"/>
    </row>
    <row r="1304" spans="9:54" x14ac:dyDescent="0.25">
      <c r="I1304" s="80"/>
      <c r="AX1304" s="80"/>
      <c r="AY1304" s="80"/>
      <c r="AZ1304" s="80"/>
      <c r="BA1304" s="80"/>
      <c r="BB1304" s="80"/>
    </row>
    <row r="1305" spans="9:54" x14ac:dyDescent="0.25">
      <c r="I1305" s="80"/>
      <c r="AX1305" s="80"/>
      <c r="AY1305" s="80"/>
      <c r="AZ1305" s="80"/>
      <c r="BA1305" s="80"/>
      <c r="BB1305" s="80"/>
    </row>
    <row r="1306" spans="9:54" x14ac:dyDescent="0.25">
      <c r="I1306" s="80"/>
      <c r="AX1306" s="80"/>
      <c r="AY1306" s="80"/>
      <c r="AZ1306" s="80"/>
      <c r="BA1306" s="80"/>
      <c r="BB1306" s="80"/>
    </row>
    <row r="1307" spans="9:54" x14ac:dyDescent="0.25">
      <c r="I1307" s="80"/>
      <c r="AX1307" s="80"/>
      <c r="AY1307" s="80"/>
      <c r="AZ1307" s="80"/>
      <c r="BA1307" s="80"/>
      <c r="BB1307" s="80"/>
    </row>
    <row r="1308" spans="9:54" x14ac:dyDescent="0.25">
      <c r="I1308" s="80"/>
      <c r="AX1308" s="80"/>
      <c r="AY1308" s="80"/>
      <c r="AZ1308" s="80"/>
      <c r="BA1308" s="80"/>
      <c r="BB1308" s="80"/>
    </row>
    <row r="1309" spans="9:54" x14ac:dyDescent="0.25">
      <c r="I1309" s="80"/>
      <c r="AX1309" s="80"/>
      <c r="AY1309" s="80"/>
      <c r="AZ1309" s="80"/>
      <c r="BA1309" s="80"/>
      <c r="BB1309" s="80"/>
    </row>
    <row r="1310" spans="9:54" x14ac:dyDescent="0.25">
      <c r="I1310" s="80"/>
      <c r="AX1310" s="80"/>
      <c r="AY1310" s="80"/>
      <c r="AZ1310" s="80"/>
      <c r="BA1310" s="80"/>
      <c r="BB1310" s="80"/>
    </row>
    <row r="1311" spans="9:54" x14ac:dyDescent="0.25">
      <c r="I1311" s="80"/>
      <c r="AX1311" s="80"/>
      <c r="AY1311" s="80"/>
      <c r="AZ1311" s="80"/>
      <c r="BA1311" s="80"/>
      <c r="BB1311" s="80"/>
    </row>
    <row r="1312" spans="9:54" x14ac:dyDescent="0.25">
      <c r="I1312" s="80"/>
      <c r="AX1312" s="80"/>
      <c r="AY1312" s="80"/>
      <c r="AZ1312" s="80"/>
      <c r="BA1312" s="80"/>
      <c r="BB1312" s="80"/>
    </row>
    <row r="1313" spans="9:54" x14ac:dyDescent="0.25">
      <c r="I1313" s="80"/>
      <c r="AX1313" s="80"/>
      <c r="AY1313" s="80"/>
      <c r="AZ1313" s="80"/>
      <c r="BA1313" s="80"/>
      <c r="BB1313" s="80"/>
    </row>
    <row r="1314" spans="9:54" x14ac:dyDescent="0.25">
      <c r="I1314" s="80"/>
      <c r="AX1314" s="80"/>
      <c r="AY1314" s="80"/>
      <c r="AZ1314" s="80"/>
      <c r="BA1314" s="80"/>
      <c r="BB1314" s="80"/>
    </row>
    <row r="1315" spans="9:54" x14ac:dyDescent="0.25">
      <c r="I1315" s="80"/>
      <c r="AX1315" s="80"/>
      <c r="AY1315" s="80"/>
      <c r="AZ1315" s="80"/>
      <c r="BA1315" s="80"/>
      <c r="BB1315" s="80"/>
    </row>
    <row r="1316" spans="9:54" x14ac:dyDescent="0.25">
      <c r="I1316" s="80"/>
      <c r="AX1316" s="80"/>
      <c r="AY1316" s="80"/>
      <c r="AZ1316" s="80"/>
      <c r="BA1316" s="80"/>
      <c r="BB1316" s="80"/>
    </row>
    <row r="1317" spans="9:54" x14ac:dyDescent="0.25">
      <c r="I1317" s="80"/>
      <c r="AX1317" s="80"/>
      <c r="AY1317" s="80"/>
      <c r="AZ1317" s="80"/>
      <c r="BA1317" s="80"/>
      <c r="BB1317" s="80"/>
    </row>
    <row r="1318" spans="9:54" x14ac:dyDescent="0.25">
      <c r="I1318" s="80"/>
      <c r="AX1318" s="80"/>
      <c r="AY1318" s="80"/>
      <c r="AZ1318" s="80"/>
      <c r="BA1318" s="80"/>
      <c r="BB1318" s="80"/>
    </row>
    <row r="1319" spans="9:54" x14ac:dyDescent="0.25">
      <c r="I1319" s="80"/>
      <c r="AX1319" s="80"/>
      <c r="AY1319" s="80"/>
      <c r="AZ1319" s="80"/>
      <c r="BA1319" s="80"/>
      <c r="BB1319" s="80"/>
    </row>
    <row r="1320" spans="9:54" x14ac:dyDescent="0.25">
      <c r="I1320" s="80"/>
      <c r="AX1320" s="80"/>
      <c r="AY1320" s="80"/>
      <c r="AZ1320" s="80"/>
      <c r="BA1320" s="80"/>
      <c r="BB1320" s="80"/>
    </row>
    <row r="1321" spans="9:54" x14ac:dyDescent="0.25">
      <c r="I1321" s="80"/>
      <c r="AX1321" s="80"/>
      <c r="AY1321" s="80"/>
      <c r="AZ1321" s="80"/>
      <c r="BA1321" s="80"/>
      <c r="BB1321" s="80"/>
    </row>
    <row r="1322" spans="9:54" x14ac:dyDescent="0.25">
      <c r="I1322" s="80"/>
      <c r="AX1322" s="80"/>
      <c r="AY1322" s="80"/>
      <c r="AZ1322" s="80"/>
      <c r="BA1322" s="80"/>
      <c r="BB1322" s="80"/>
    </row>
    <row r="1323" spans="9:54" x14ac:dyDescent="0.25">
      <c r="I1323" s="80"/>
      <c r="AX1323" s="80"/>
      <c r="AY1323" s="80"/>
      <c r="AZ1323" s="80"/>
      <c r="BA1323" s="80"/>
      <c r="BB1323" s="80"/>
    </row>
    <row r="1324" spans="9:54" x14ac:dyDescent="0.25">
      <c r="I1324" s="80"/>
      <c r="AX1324" s="80"/>
      <c r="AY1324" s="80"/>
      <c r="AZ1324" s="80"/>
      <c r="BA1324" s="80"/>
      <c r="BB1324" s="80"/>
    </row>
    <row r="1325" spans="9:54" x14ac:dyDescent="0.25">
      <c r="I1325" s="80"/>
      <c r="AX1325" s="80"/>
      <c r="AY1325" s="80"/>
      <c r="AZ1325" s="80"/>
      <c r="BA1325" s="80"/>
      <c r="BB1325" s="80"/>
    </row>
    <row r="1326" spans="9:54" x14ac:dyDescent="0.25">
      <c r="I1326" s="80"/>
      <c r="AX1326" s="80"/>
      <c r="AY1326" s="80"/>
      <c r="AZ1326" s="80"/>
      <c r="BA1326" s="80"/>
      <c r="BB1326" s="80"/>
    </row>
    <row r="1327" spans="9:54" x14ac:dyDescent="0.25">
      <c r="I1327" s="80"/>
      <c r="AX1327" s="80"/>
      <c r="AY1327" s="80"/>
      <c r="AZ1327" s="80"/>
      <c r="BA1327" s="80"/>
      <c r="BB1327" s="80"/>
    </row>
    <row r="1328" spans="9:54" x14ac:dyDescent="0.25">
      <c r="I1328" s="80"/>
      <c r="AX1328" s="80"/>
      <c r="AY1328" s="80"/>
      <c r="AZ1328" s="80"/>
      <c r="BA1328" s="80"/>
      <c r="BB1328" s="80"/>
    </row>
    <row r="1329" spans="9:54" x14ac:dyDescent="0.25">
      <c r="I1329" s="80"/>
      <c r="AX1329" s="80"/>
      <c r="AY1329" s="80"/>
      <c r="AZ1329" s="80"/>
      <c r="BA1329" s="80"/>
      <c r="BB1329" s="80"/>
    </row>
    <row r="1330" spans="9:54" x14ac:dyDescent="0.25">
      <c r="I1330" s="80"/>
      <c r="AX1330" s="80"/>
      <c r="AY1330" s="80"/>
      <c r="AZ1330" s="80"/>
      <c r="BA1330" s="80"/>
      <c r="BB1330" s="80"/>
    </row>
    <row r="1331" spans="9:54" x14ac:dyDescent="0.25">
      <c r="I1331" s="80"/>
      <c r="AX1331" s="80"/>
      <c r="AY1331" s="80"/>
      <c r="AZ1331" s="80"/>
      <c r="BA1331" s="80"/>
      <c r="BB1331" s="80"/>
    </row>
    <row r="1332" spans="9:54" x14ac:dyDescent="0.25">
      <c r="I1332" s="80"/>
      <c r="AX1332" s="80"/>
      <c r="AY1332" s="80"/>
      <c r="AZ1332" s="80"/>
      <c r="BA1332" s="80"/>
      <c r="BB1332" s="80"/>
    </row>
    <row r="1333" spans="9:54" x14ac:dyDescent="0.25">
      <c r="I1333" s="80"/>
      <c r="AX1333" s="80"/>
      <c r="AY1333" s="80"/>
      <c r="AZ1333" s="80"/>
      <c r="BA1333" s="80"/>
      <c r="BB1333" s="80"/>
    </row>
    <row r="1334" spans="9:54" x14ac:dyDescent="0.25">
      <c r="I1334" s="80"/>
      <c r="AX1334" s="80"/>
      <c r="AY1334" s="80"/>
      <c r="AZ1334" s="80"/>
      <c r="BA1334" s="80"/>
      <c r="BB1334" s="80"/>
    </row>
    <row r="1335" spans="9:54" x14ac:dyDescent="0.25">
      <c r="I1335" s="80"/>
      <c r="AX1335" s="80"/>
      <c r="AY1335" s="80"/>
      <c r="AZ1335" s="80"/>
      <c r="BA1335" s="80"/>
      <c r="BB1335" s="80"/>
    </row>
    <row r="1336" spans="9:54" x14ac:dyDescent="0.25">
      <c r="I1336" s="80"/>
      <c r="AX1336" s="80"/>
      <c r="AY1336" s="80"/>
      <c r="AZ1336" s="80"/>
      <c r="BA1336" s="80"/>
      <c r="BB1336" s="80"/>
    </row>
    <row r="1337" spans="9:54" x14ac:dyDescent="0.25">
      <c r="I1337" s="80"/>
      <c r="AX1337" s="80"/>
      <c r="AY1337" s="80"/>
      <c r="AZ1337" s="80"/>
      <c r="BA1337" s="80"/>
      <c r="BB1337" s="80"/>
    </row>
    <row r="1338" spans="9:54" x14ac:dyDescent="0.25">
      <c r="I1338" s="80"/>
      <c r="AX1338" s="80"/>
      <c r="AY1338" s="80"/>
      <c r="AZ1338" s="80"/>
      <c r="BA1338" s="80"/>
      <c r="BB1338" s="80"/>
    </row>
    <row r="1339" spans="9:54" x14ac:dyDescent="0.25">
      <c r="I1339" s="80"/>
      <c r="AX1339" s="80"/>
      <c r="AY1339" s="80"/>
      <c r="AZ1339" s="80"/>
      <c r="BA1339" s="80"/>
      <c r="BB1339" s="80"/>
    </row>
    <row r="1340" spans="9:54" x14ac:dyDescent="0.25">
      <c r="I1340" s="80"/>
      <c r="AX1340" s="80"/>
      <c r="AY1340" s="80"/>
      <c r="AZ1340" s="80"/>
      <c r="BA1340" s="80"/>
      <c r="BB1340" s="80"/>
    </row>
    <row r="1341" spans="9:54" x14ac:dyDescent="0.25">
      <c r="I1341" s="80"/>
      <c r="AX1341" s="80"/>
      <c r="AY1341" s="80"/>
      <c r="AZ1341" s="80"/>
      <c r="BA1341" s="80"/>
      <c r="BB1341" s="80"/>
    </row>
    <row r="1342" spans="9:54" x14ac:dyDescent="0.25">
      <c r="I1342" s="80"/>
      <c r="AX1342" s="80"/>
      <c r="AY1342" s="80"/>
      <c r="AZ1342" s="80"/>
      <c r="BA1342" s="80"/>
      <c r="BB1342" s="80"/>
    </row>
    <row r="1343" spans="9:54" x14ac:dyDescent="0.25">
      <c r="I1343" s="80"/>
      <c r="AX1343" s="80"/>
      <c r="AY1343" s="80"/>
      <c r="AZ1343" s="80"/>
      <c r="BA1343" s="80"/>
      <c r="BB1343" s="80"/>
    </row>
    <row r="1344" spans="9:54" x14ac:dyDescent="0.25">
      <c r="I1344" s="80"/>
      <c r="AX1344" s="80"/>
      <c r="AY1344" s="80"/>
      <c r="AZ1344" s="80"/>
      <c r="BA1344" s="80"/>
      <c r="BB1344" s="80"/>
    </row>
    <row r="1345" spans="9:54" x14ac:dyDescent="0.25">
      <c r="I1345" s="80"/>
      <c r="AX1345" s="80"/>
      <c r="AY1345" s="80"/>
      <c r="AZ1345" s="80"/>
      <c r="BA1345" s="80"/>
      <c r="BB1345" s="80"/>
    </row>
    <row r="1346" spans="9:54" x14ac:dyDescent="0.25">
      <c r="I1346" s="80"/>
      <c r="AX1346" s="80"/>
      <c r="AY1346" s="80"/>
      <c r="AZ1346" s="80"/>
      <c r="BA1346" s="80"/>
      <c r="BB1346" s="80"/>
    </row>
    <row r="1347" spans="9:54" x14ac:dyDescent="0.25">
      <c r="I1347" s="80"/>
      <c r="AX1347" s="80"/>
      <c r="AY1347" s="80"/>
      <c r="AZ1347" s="80"/>
      <c r="BA1347" s="80"/>
      <c r="BB1347" s="80"/>
    </row>
    <row r="1348" spans="9:54" x14ac:dyDescent="0.25">
      <c r="I1348" s="80"/>
      <c r="AX1348" s="80"/>
      <c r="AY1348" s="80"/>
      <c r="AZ1348" s="80"/>
      <c r="BA1348" s="80"/>
      <c r="BB1348" s="80"/>
    </row>
    <row r="1349" spans="9:54" x14ac:dyDescent="0.25">
      <c r="I1349" s="80"/>
      <c r="AX1349" s="80"/>
      <c r="AY1349" s="80"/>
      <c r="AZ1349" s="80"/>
      <c r="BA1349" s="80"/>
      <c r="BB1349" s="80"/>
    </row>
    <row r="1350" spans="9:54" x14ac:dyDescent="0.25">
      <c r="I1350" s="80"/>
      <c r="AX1350" s="80"/>
      <c r="AY1350" s="80"/>
      <c r="AZ1350" s="80"/>
      <c r="BA1350" s="80"/>
      <c r="BB1350" s="80"/>
    </row>
    <row r="1351" spans="9:54" x14ac:dyDescent="0.25">
      <c r="I1351" s="80"/>
      <c r="AX1351" s="80"/>
      <c r="AY1351" s="80"/>
      <c r="AZ1351" s="80"/>
      <c r="BA1351" s="80"/>
      <c r="BB1351" s="80"/>
    </row>
    <row r="1352" spans="9:54" x14ac:dyDescent="0.25">
      <c r="I1352" s="80"/>
      <c r="AX1352" s="80"/>
      <c r="AY1352" s="80"/>
      <c r="AZ1352" s="80"/>
      <c r="BA1352" s="80"/>
      <c r="BB1352" s="80"/>
    </row>
    <row r="1353" spans="9:54" x14ac:dyDescent="0.25">
      <c r="I1353" s="80"/>
      <c r="AX1353" s="80"/>
      <c r="AY1353" s="80"/>
      <c r="AZ1353" s="80"/>
      <c r="BA1353" s="80"/>
      <c r="BB1353" s="80"/>
    </row>
    <row r="1354" spans="9:54" x14ac:dyDescent="0.25">
      <c r="I1354" s="80"/>
      <c r="AX1354" s="80"/>
      <c r="AY1354" s="80"/>
      <c r="AZ1354" s="80"/>
      <c r="BA1354" s="80"/>
      <c r="BB1354" s="80"/>
    </row>
    <row r="1355" spans="9:54" x14ac:dyDescent="0.25">
      <c r="I1355" s="80"/>
      <c r="AX1355" s="80"/>
      <c r="AY1355" s="80"/>
      <c r="AZ1355" s="80"/>
      <c r="BA1355" s="80"/>
      <c r="BB1355" s="80"/>
    </row>
    <row r="1356" spans="9:54" x14ac:dyDescent="0.25">
      <c r="I1356" s="80"/>
      <c r="AX1356" s="80"/>
      <c r="AY1356" s="80"/>
      <c r="AZ1356" s="80"/>
      <c r="BA1356" s="80"/>
      <c r="BB1356" s="80"/>
    </row>
    <row r="1357" spans="9:54" x14ac:dyDescent="0.25">
      <c r="I1357" s="80"/>
      <c r="AX1357" s="80"/>
      <c r="AY1357" s="80"/>
      <c r="AZ1357" s="80"/>
      <c r="BA1357" s="80"/>
      <c r="BB1357" s="80"/>
    </row>
    <row r="1358" spans="9:54" x14ac:dyDescent="0.25">
      <c r="I1358" s="80"/>
      <c r="AX1358" s="80"/>
      <c r="AY1358" s="80"/>
      <c r="AZ1358" s="80"/>
      <c r="BA1358" s="80"/>
      <c r="BB1358" s="80"/>
    </row>
    <row r="1359" spans="9:54" x14ac:dyDescent="0.25">
      <c r="I1359" s="80"/>
      <c r="AX1359" s="80"/>
      <c r="AY1359" s="80"/>
      <c r="AZ1359" s="80"/>
      <c r="BA1359" s="80"/>
      <c r="BB1359" s="80"/>
    </row>
    <row r="1360" spans="9:54" x14ac:dyDescent="0.25">
      <c r="I1360" s="80"/>
      <c r="AX1360" s="80"/>
      <c r="AY1360" s="80"/>
      <c r="AZ1360" s="80"/>
      <c r="BA1360" s="80"/>
      <c r="BB1360" s="80"/>
    </row>
    <row r="1361" spans="9:54" x14ac:dyDescent="0.25">
      <c r="I1361" s="80"/>
      <c r="AX1361" s="80"/>
      <c r="AY1361" s="80"/>
      <c r="AZ1361" s="80"/>
      <c r="BA1361" s="80"/>
      <c r="BB1361" s="80"/>
    </row>
    <row r="1362" spans="9:54" x14ac:dyDescent="0.25">
      <c r="I1362" s="80"/>
      <c r="AX1362" s="80"/>
      <c r="AY1362" s="80"/>
      <c r="AZ1362" s="80"/>
      <c r="BA1362" s="80"/>
      <c r="BB1362" s="80"/>
    </row>
    <row r="1363" spans="9:54" x14ac:dyDescent="0.25">
      <c r="I1363" s="80"/>
      <c r="AX1363" s="80"/>
      <c r="AY1363" s="80"/>
      <c r="AZ1363" s="80"/>
      <c r="BA1363" s="80"/>
      <c r="BB1363" s="80"/>
    </row>
    <row r="1364" spans="9:54" x14ac:dyDescent="0.25">
      <c r="I1364" s="80"/>
      <c r="AX1364" s="80"/>
      <c r="AY1364" s="80"/>
      <c r="AZ1364" s="80"/>
      <c r="BA1364" s="80"/>
      <c r="BB1364" s="80"/>
    </row>
    <row r="1365" spans="9:54" x14ac:dyDescent="0.25">
      <c r="I1365" s="80"/>
      <c r="AX1365" s="80"/>
      <c r="AY1365" s="80"/>
      <c r="AZ1365" s="80"/>
      <c r="BA1365" s="80"/>
      <c r="BB1365" s="80"/>
    </row>
    <row r="1366" spans="9:54" x14ac:dyDescent="0.25">
      <c r="I1366" s="80"/>
      <c r="AX1366" s="80"/>
      <c r="AY1366" s="80"/>
      <c r="AZ1366" s="80"/>
      <c r="BA1366" s="80"/>
      <c r="BB1366" s="80"/>
    </row>
    <row r="1367" spans="9:54" x14ac:dyDescent="0.25">
      <c r="I1367" s="80"/>
      <c r="AX1367" s="80"/>
      <c r="AY1367" s="80"/>
      <c r="AZ1367" s="80"/>
      <c r="BA1367" s="80"/>
      <c r="BB1367" s="80"/>
    </row>
    <row r="1368" spans="9:54" x14ac:dyDescent="0.25">
      <c r="I1368" s="80"/>
      <c r="AX1368" s="80"/>
      <c r="AY1368" s="80"/>
      <c r="AZ1368" s="80"/>
      <c r="BA1368" s="80"/>
      <c r="BB1368" s="80"/>
    </row>
    <row r="1369" spans="9:54" x14ac:dyDescent="0.25">
      <c r="I1369" s="80"/>
      <c r="AX1369" s="80"/>
      <c r="AY1369" s="80"/>
      <c r="AZ1369" s="80"/>
      <c r="BA1369" s="80"/>
      <c r="BB1369" s="80"/>
    </row>
    <row r="1370" spans="9:54" x14ac:dyDescent="0.25">
      <c r="I1370" s="80"/>
      <c r="AX1370" s="80"/>
      <c r="AY1370" s="80"/>
      <c r="AZ1370" s="80"/>
      <c r="BA1370" s="80"/>
      <c r="BB1370" s="80"/>
    </row>
    <row r="1371" spans="9:54" x14ac:dyDescent="0.25">
      <c r="I1371" s="80"/>
      <c r="AX1371" s="80"/>
      <c r="AY1371" s="80"/>
      <c r="AZ1371" s="80"/>
      <c r="BA1371" s="80"/>
      <c r="BB1371" s="80"/>
    </row>
    <row r="1372" spans="9:54" x14ac:dyDescent="0.25">
      <c r="I1372" s="80"/>
      <c r="AX1372" s="80"/>
      <c r="AY1372" s="80"/>
      <c r="AZ1372" s="80"/>
      <c r="BA1372" s="80"/>
      <c r="BB1372" s="80"/>
    </row>
    <row r="1373" spans="9:54" x14ac:dyDescent="0.25">
      <c r="I1373" s="80"/>
      <c r="AX1373" s="80"/>
      <c r="AY1373" s="80"/>
      <c r="AZ1373" s="80"/>
      <c r="BA1373" s="80"/>
      <c r="BB1373" s="80"/>
    </row>
    <row r="1374" spans="9:54" x14ac:dyDescent="0.25">
      <c r="I1374" s="80"/>
      <c r="AX1374" s="80"/>
      <c r="AY1374" s="80"/>
      <c r="AZ1374" s="80"/>
      <c r="BA1374" s="80"/>
      <c r="BB1374" s="80"/>
    </row>
    <row r="1375" spans="9:54" x14ac:dyDescent="0.25">
      <c r="I1375" s="80"/>
      <c r="AX1375" s="80"/>
      <c r="AY1375" s="80"/>
      <c r="AZ1375" s="80"/>
      <c r="BA1375" s="80"/>
      <c r="BB1375" s="80"/>
    </row>
    <row r="1376" spans="9:54" x14ac:dyDescent="0.25">
      <c r="I1376" s="80"/>
      <c r="AX1376" s="80"/>
      <c r="AY1376" s="80"/>
      <c r="AZ1376" s="80"/>
      <c r="BA1376" s="80"/>
      <c r="BB1376" s="80"/>
    </row>
    <row r="1377" spans="9:54" x14ac:dyDescent="0.25">
      <c r="I1377" s="80"/>
      <c r="AX1377" s="80"/>
      <c r="AY1377" s="80"/>
      <c r="AZ1377" s="80"/>
      <c r="BA1377" s="80"/>
      <c r="BB1377" s="80"/>
    </row>
    <row r="1378" spans="9:54" x14ac:dyDescent="0.25">
      <c r="I1378" s="80"/>
      <c r="AX1378" s="80"/>
      <c r="AY1378" s="80"/>
      <c r="AZ1378" s="80"/>
      <c r="BA1378" s="80"/>
      <c r="BB1378" s="80"/>
    </row>
    <row r="1379" spans="9:54" x14ac:dyDescent="0.25">
      <c r="I1379" s="80"/>
      <c r="AX1379" s="80"/>
      <c r="AY1379" s="80"/>
      <c r="AZ1379" s="80"/>
      <c r="BA1379" s="80"/>
      <c r="BB1379" s="80"/>
    </row>
    <row r="1380" spans="9:54" x14ac:dyDescent="0.25">
      <c r="I1380" s="80"/>
      <c r="AX1380" s="80"/>
      <c r="AY1380" s="80"/>
      <c r="AZ1380" s="80"/>
      <c r="BA1380" s="80"/>
      <c r="BB1380" s="80"/>
    </row>
    <row r="1381" spans="9:54" x14ac:dyDescent="0.25">
      <c r="I1381" s="80"/>
      <c r="AX1381" s="80"/>
      <c r="AY1381" s="80"/>
      <c r="AZ1381" s="80"/>
      <c r="BA1381" s="80"/>
      <c r="BB1381" s="80"/>
    </row>
    <row r="1382" spans="9:54" x14ac:dyDescent="0.25">
      <c r="I1382" s="80"/>
      <c r="AX1382" s="80"/>
      <c r="AY1382" s="80"/>
      <c r="AZ1382" s="80"/>
      <c r="BA1382" s="80"/>
      <c r="BB1382" s="80"/>
    </row>
    <row r="1383" spans="9:54" x14ac:dyDescent="0.25">
      <c r="I1383" s="80"/>
      <c r="AX1383" s="80"/>
      <c r="AY1383" s="80"/>
      <c r="AZ1383" s="80"/>
      <c r="BA1383" s="80"/>
      <c r="BB1383" s="80"/>
    </row>
    <row r="1384" spans="9:54" x14ac:dyDescent="0.25">
      <c r="I1384" s="80"/>
      <c r="AX1384" s="80"/>
      <c r="AY1384" s="80"/>
      <c r="AZ1384" s="80"/>
      <c r="BA1384" s="80"/>
      <c r="BB1384" s="80"/>
    </row>
    <row r="1385" spans="9:54" x14ac:dyDescent="0.25">
      <c r="I1385" s="80"/>
      <c r="AX1385" s="80"/>
      <c r="AY1385" s="80"/>
      <c r="AZ1385" s="80"/>
      <c r="BA1385" s="80"/>
      <c r="BB1385" s="80"/>
    </row>
    <row r="1386" spans="9:54" x14ac:dyDescent="0.25">
      <c r="I1386" s="80"/>
      <c r="AX1386" s="80"/>
      <c r="AY1386" s="80"/>
      <c r="AZ1386" s="80"/>
      <c r="BA1386" s="80"/>
      <c r="BB1386" s="80"/>
    </row>
    <row r="1387" spans="9:54" x14ac:dyDescent="0.25">
      <c r="I1387" s="80"/>
      <c r="AX1387" s="80"/>
      <c r="AY1387" s="80"/>
      <c r="AZ1387" s="80"/>
      <c r="BA1387" s="80"/>
      <c r="BB1387" s="80"/>
    </row>
    <row r="1388" spans="9:54" x14ac:dyDescent="0.25">
      <c r="I1388" s="80"/>
      <c r="AX1388" s="80"/>
      <c r="AY1388" s="80"/>
      <c r="AZ1388" s="80"/>
      <c r="BA1388" s="80"/>
      <c r="BB1388" s="80"/>
    </row>
    <row r="1389" spans="9:54" x14ac:dyDescent="0.25">
      <c r="I1389" s="80"/>
      <c r="AX1389" s="80"/>
      <c r="AY1389" s="80"/>
      <c r="AZ1389" s="80"/>
      <c r="BA1389" s="80"/>
      <c r="BB1389" s="80"/>
    </row>
    <row r="1390" spans="9:54" x14ac:dyDescent="0.25">
      <c r="I1390" s="80"/>
      <c r="AX1390" s="80"/>
      <c r="AY1390" s="80"/>
      <c r="AZ1390" s="80"/>
      <c r="BA1390" s="80"/>
      <c r="BB1390" s="80"/>
    </row>
    <row r="1391" spans="9:54" x14ac:dyDescent="0.25">
      <c r="I1391" s="80"/>
      <c r="AX1391" s="80"/>
      <c r="AY1391" s="80"/>
      <c r="AZ1391" s="80"/>
      <c r="BA1391" s="80"/>
      <c r="BB1391" s="80"/>
    </row>
    <row r="1392" spans="9:54" x14ac:dyDescent="0.25">
      <c r="I1392" s="80"/>
      <c r="AX1392" s="80"/>
      <c r="AY1392" s="80"/>
      <c r="AZ1392" s="80"/>
      <c r="BA1392" s="80"/>
      <c r="BB1392" s="80"/>
    </row>
    <row r="1393" spans="9:54" x14ac:dyDescent="0.25">
      <c r="I1393" s="80"/>
      <c r="AX1393" s="80"/>
      <c r="AY1393" s="80"/>
      <c r="AZ1393" s="80"/>
      <c r="BA1393" s="80"/>
      <c r="BB1393" s="80"/>
    </row>
    <row r="1394" spans="9:54" x14ac:dyDescent="0.25">
      <c r="I1394" s="80"/>
      <c r="AX1394" s="80"/>
      <c r="AY1394" s="80"/>
      <c r="AZ1394" s="80"/>
      <c r="BA1394" s="80"/>
      <c r="BB1394" s="80"/>
    </row>
    <row r="1395" spans="9:54" x14ac:dyDescent="0.25">
      <c r="I1395" s="80"/>
      <c r="AX1395" s="80"/>
      <c r="AY1395" s="80"/>
      <c r="AZ1395" s="80"/>
      <c r="BA1395" s="80"/>
      <c r="BB1395" s="80"/>
    </row>
    <row r="1396" spans="9:54" x14ac:dyDescent="0.25">
      <c r="I1396" s="80"/>
      <c r="AX1396" s="80"/>
      <c r="AY1396" s="80"/>
      <c r="AZ1396" s="80"/>
      <c r="BA1396" s="80"/>
      <c r="BB1396" s="80"/>
    </row>
    <row r="1397" spans="9:54" x14ac:dyDescent="0.25">
      <c r="I1397" s="80"/>
      <c r="AX1397" s="80"/>
      <c r="AY1397" s="80"/>
      <c r="AZ1397" s="80"/>
      <c r="BA1397" s="80"/>
      <c r="BB1397" s="80"/>
    </row>
    <row r="1398" spans="9:54" x14ac:dyDescent="0.25">
      <c r="I1398" s="80"/>
      <c r="AX1398" s="80"/>
      <c r="AY1398" s="80"/>
      <c r="AZ1398" s="80"/>
      <c r="BA1398" s="80"/>
      <c r="BB1398" s="80"/>
    </row>
    <row r="1399" spans="9:54" x14ac:dyDescent="0.25">
      <c r="I1399" s="80"/>
      <c r="AX1399" s="80"/>
      <c r="AY1399" s="80"/>
      <c r="AZ1399" s="80"/>
      <c r="BA1399" s="80"/>
      <c r="BB1399" s="80"/>
    </row>
    <row r="1400" spans="9:54" x14ac:dyDescent="0.25">
      <c r="I1400" s="80"/>
      <c r="AX1400" s="80"/>
      <c r="AY1400" s="80"/>
      <c r="AZ1400" s="80"/>
      <c r="BA1400" s="80"/>
      <c r="BB1400" s="80"/>
    </row>
    <row r="1401" spans="9:54" x14ac:dyDescent="0.25">
      <c r="I1401" s="80"/>
      <c r="AX1401" s="80"/>
      <c r="AY1401" s="80"/>
      <c r="AZ1401" s="80"/>
      <c r="BA1401" s="80"/>
      <c r="BB1401" s="80"/>
    </row>
    <row r="1402" spans="9:54" x14ac:dyDescent="0.25">
      <c r="I1402" s="80"/>
      <c r="AX1402" s="80"/>
      <c r="AY1402" s="80"/>
      <c r="AZ1402" s="80"/>
      <c r="BA1402" s="80"/>
      <c r="BB1402" s="80"/>
    </row>
    <row r="1403" spans="9:54" x14ac:dyDescent="0.25">
      <c r="I1403" s="80"/>
      <c r="AX1403" s="80"/>
      <c r="AY1403" s="80"/>
      <c r="AZ1403" s="80"/>
      <c r="BA1403" s="80"/>
      <c r="BB1403" s="80"/>
    </row>
    <row r="1404" spans="9:54" x14ac:dyDescent="0.25">
      <c r="I1404" s="80"/>
      <c r="AX1404" s="80"/>
      <c r="AY1404" s="80"/>
      <c r="AZ1404" s="80"/>
      <c r="BA1404" s="80"/>
      <c r="BB1404" s="80"/>
    </row>
    <row r="1405" spans="9:54" x14ac:dyDescent="0.25">
      <c r="I1405" s="80"/>
      <c r="AX1405" s="80"/>
      <c r="AY1405" s="80"/>
      <c r="AZ1405" s="80"/>
      <c r="BA1405" s="80"/>
      <c r="BB1405" s="80"/>
    </row>
    <row r="1406" spans="9:54" x14ac:dyDescent="0.25">
      <c r="I1406" s="80"/>
      <c r="AX1406" s="80"/>
      <c r="AY1406" s="80"/>
      <c r="AZ1406" s="80"/>
      <c r="BA1406" s="80"/>
      <c r="BB1406" s="80"/>
    </row>
    <row r="1407" spans="9:54" x14ac:dyDescent="0.25">
      <c r="I1407" s="80"/>
      <c r="AX1407" s="80"/>
      <c r="AY1407" s="80"/>
      <c r="AZ1407" s="80"/>
      <c r="BA1407" s="80"/>
      <c r="BB1407" s="80"/>
    </row>
    <row r="1408" spans="9:54" x14ac:dyDescent="0.25">
      <c r="I1408" s="80"/>
      <c r="AX1408" s="80"/>
      <c r="AY1408" s="80"/>
      <c r="AZ1408" s="80"/>
      <c r="BA1408" s="80"/>
      <c r="BB1408" s="80"/>
    </row>
    <row r="1409" spans="9:54" x14ac:dyDescent="0.25">
      <c r="I1409" s="80"/>
      <c r="AX1409" s="80"/>
      <c r="AY1409" s="80"/>
      <c r="AZ1409" s="80"/>
      <c r="BA1409" s="80"/>
      <c r="BB1409" s="80"/>
    </row>
    <row r="1410" spans="9:54" x14ac:dyDescent="0.25">
      <c r="I1410" s="80"/>
      <c r="AX1410" s="80"/>
      <c r="AY1410" s="80"/>
      <c r="AZ1410" s="80"/>
      <c r="BA1410" s="80"/>
      <c r="BB1410" s="80"/>
    </row>
    <row r="1411" spans="9:54" x14ac:dyDescent="0.25">
      <c r="I1411" s="80"/>
      <c r="AX1411" s="80"/>
      <c r="AY1411" s="80"/>
      <c r="AZ1411" s="80"/>
      <c r="BA1411" s="80"/>
      <c r="BB1411" s="80"/>
    </row>
    <row r="1412" spans="9:54" x14ac:dyDescent="0.25">
      <c r="I1412" s="80"/>
      <c r="AX1412" s="80"/>
      <c r="AY1412" s="80"/>
      <c r="AZ1412" s="80"/>
      <c r="BA1412" s="80"/>
      <c r="BB1412" s="80"/>
    </row>
    <row r="1413" spans="9:54" x14ac:dyDescent="0.25">
      <c r="I1413" s="80"/>
      <c r="AX1413" s="80"/>
      <c r="AY1413" s="80"/>
      <c r="AZ1413" s="80"/>
      <c r="BA1413" s="80"/>
      <c r="BB1413" s="80"/>
    </row>
    <row r="1414" spans="9:54" x14ac:dyDescent="0.25">
      <c r="I1414" s="80"/>
      <c r="AX1414" s="80"/>
      <c r="AY1414" s="80"/>
      <c r="AZ1414" s="80"/>
      <c r="BA1414" s="80"/>
      <c r="BB1414" s="80"/>
    </row>
    <row r="1415" spans="9:54" x14ac:dyDescent="0.25">
      <c r="I1415" s="80"/>
      <c r="AX1415" s="80"/>
      <c r="AY1415" s="80"/>
      <c r="AZ1415" s="80"/>
      <c r="BA1415" s="80"/>
      <c r="BB1415" s="80"/>
    </row>
    <row r="1416" spans="9:54" x14ac:dyDescent="0.25">
      <c r="I1416" s="80"/>
      <c r="AX1416" s="80"/>
      <c r="AY1416" s="80"/>
      <c r="AZ1416" s="80"/>
      <c r="BA1416" s="80"/>
      <c r="BB1416" s="80"/>
    </row>
    <row r="1417" spans="9:54" x14ac:dyDescent="0.25">
      <c r="I1417" s="80"/>
      <c r="AX1417" s="80"/>
      <c r="AY1417" s="80"/>
      <c r="AZ1417" s="80"/>
      <c r="BA1417" s="80"/>
      <c r="BB1417" s="80"/>
    </row>
    <row r="1418" spans="9:54" x14ac:dyDescent="0.25">
      <c r="I1418" s="80"/>
      <c r="AX1418" s="80"/>
      <c r="AY1418" s="80"/>
      <c r="AZ1418" s="80"/>
      <c r="BA1418" s="80"/>
      <c r="BB1418" s="80"/>
    </row>
    <row r="1419" spans="9:54" x14ac:dyDescent="0.25">
      <c r="I1419" s="80"/>
      <c r="AX1419" s="80"/>
      <c r="AY1419" s="80"/>
      <c r="AZ1419" s="80"/>
      <c r="BA1419" s="80"/>
      <c r="BB1419" s="80"/>
    </row>
    <row r="1420" spans="9:54" x14ac:dyDescent="0.25">
      <c r="I1420" s="80"/>
      <c r="AX1420" s="80"/>
      <c r="AY1420" s="80"/>
      <c r="AZ1420" s="80"/>
      <c r="BA1420" s="80"/>
      <c r="BB1420" s="80"/>
    </row>
    <row r="1421" spans="9:54" x14ac:dyDescent="0.25">
      <c r="I1421" s="80"/>
      <c r="AX1421" s="80"/>
      <c r="AY1421" s="80"/>
      <c r="AZ1421" s="80"/>
      <c r="BA1421" s="80"/>
      <c r="BB1421" s="80"/>
    </row>
    <row r="1422" spans="9:54" x14ac:dyDescent="0.25">
      <c r="I1422" s="80"/>
      <c r="AX1422" s="80"/>
      <c r="AY1422" s="80"/>
      <c r="AZ1422" s="80"/>
      <c r="BA1422" s="80"/>
      <c r="BB1422" s="80"/>
    </row>
    <row r="1423" spans="9:54" x14ac:dyDescent="0.25">
      <c r="I1423" s="80"/>
      <c r="AX1423" s="80"/>
      <c r="AY1423" s="80"/>
      <c r="AZ1423" s="80"/>
      <c r="BA1423" s="80"/>
      <c r="BB1423" s="80"/>
    </row>
    <row r="1424" spans="9:54" x14ac:dyDescent="0.25">
      <c r="I1424" s="80"/>
      <c r="AX1424" s="80"/>
      <c r="AY1424" s="80"/>
      <c r="AZ1424" s="80"/>
      <c r="BA1424" s="80"/>
      <c r="BB1424" s="80"/>
    </row>
    <row r="1425" spans="9:54" x14ac:dyDescent="0.25">
      <c r="I1425" s="80"/>
      <c r="AX1425" s="80"/>
      <c r="AY1425" s="80"/>
      <c r="AZ1425" s="80"/>
      <c r="BA1425" s="80"/>
      <c r="BB1425" s="80"/>
    </row>
    <row r="1426" spans="9:54" x14ac:dyDescent="0.25">
      <c r="I1426" s="80"/>
      <c r="AX1426" s="80"/>
      <c r="AY1426" s="80"/>
      <c r="AZ1426" s="80"/>
      <c r="BA1426" s="80"/>
      <c r="BB1426" s="80"/>
    </row>
    <row r="1427" spans="9:54" x14ac:dyDescent="0.25">
      <c r="I1427" s="80"/>
      <c r="AX1427" s="80"/>
      <c r="AY1427" s="80"/>
      <c r="AZ1427" s="80"/>
      <c r="BA1427" s="80"/>
      <c r="BB1427" s="80"/>
    </row>
    <row r="1428" spans="9:54" x14ac:dyDescent="0.25">
      <c r="I1428" s="80"/>
      <c r="AX1428" s="80"/>
      <c r="AY1428" s="80"/>
      <c r="AZ1428" s="80"/>
      <c r="BA1428" s="80"/>
      <c r="BB1428" s="80"/>
    </row>
    <row r="1429" spans="9:54" x14ac:dyDescent="0.25">
      <c r="I1429" s="80"/>
      <c r="AX1429" s="80"/>
      <c r="AY1429" s="80"/>
      <c r="AZ1429" s="80"/>
      <c r="BA1429" s="80"/>
      <c r="BB1429" s="80"/>
    </row>
    <row r="1430" spans="9:54" x14ac:dyDescent="0.25">
      <c r="I1430" s="80"/>
      <c r="AX1430" s="80"/>
      <c r="AY1430" s="80"/>
      <c r="AZ1430" s="80"/>
      <c r="BA1430" s="80"/>
      <c r="BB1430" s="80"/>
    </row>
    <row r="1431" spans="9:54" x14ac:dyDescent="0.25">
      <c r="I1431" s="80"/>
      <c r="AX1431" s="80"/>
      <c r="AY1431" s="80"/>
      <c r="AZ1431" s="80"/>
      <c r="BA1431" s="80"/>
      <c r="BB1431" s="80"/>
    </row>
    <row r="1432" spans="9:54" x14ac:dyDescent="0.25">
      <c r="I1432" s="80"/>
      <c r="AX1432" s="80"/>
      <c r="AY1432" s="80"/>
      <c r="AZ1432" s="80"/>
      <c r="BA1432" s="80"/>
      <c r="BB1432" s="80"/>
    </row>
    <row r="1433" spans="9:54" x14ac:dyDescent="0.25">
      <c r="I1433" s="80"/>
      <c r="AX1433" s="80"/>
      <c r="AY1433" s="80"/>
      <c r="AZ1433" s="80"/>
      <c r="BA1433" s="80"/>
      <c r="BB1433" s="80"/>
    </row>
    <row r="1434" spans="9:54" x14ac:dyDescent="0.25">
      <c r="I1434" s="80"/>
      <c r="AX1434" s="80"/>
      <c r="AY1434" s="80"/>
      <c r="AZ1434" s="80"/>
      <c r="BA1434" s="80"/>
      <c r="BB1434" s="80"/>
    </row>
    <row r="1435" spans="9:54" x14ac:dyDescent="0.25">
      <c r="I1435" s="80"/>
      <c r="AX1435" s="80"/>
      <c r="AY1435" s="80"/>
      <c r="AZ1435" s="80"/>
      <c r="BA1435" s="80"/>
      <c r="BB1435" s="80"/>
    </row>
    <row r="1436" spans="9:54" x14ac:dyDescent="0.25">
      <c r="I1436" s="80"/>
      <c r="AX1436" s="80"/>
      <c r="AY1436" s="80"/>
      <c r="AZ1436" s="80"/>
      <c r="BA1436" s="80"/>
      <c r="BB1436" s="80"/>
    </row>
    <row r="1437" spans="9:54" x14ac:dyDescent="0.25">
      <c r="I1437" s="80"/>
      <c r="AX1437" s="80"/>
      <c r="AY1437" s="80"/>
      <c r="AZ1437" s="80"/>
      <c r="BA1437" s="80"/>
      <c r="BB1437" s="80"/>
    </row>
    <row r="1438" spans="9:54" x14ac:dyDescent="0.25">
      <c r="I1438" s="80"/>
      <c r="AX1438" s="80"/>
      <c r="AY1438" s="80"/>
      <c r="AZ1438" s="80"/>
      <c r="BA1438" s="80"/>
      <c r="BB1438" s="80"/>
    </row>
    <row r="1439" spans="9:54" x14ac:dyDescent="0.25">
      <c r="I1439" s="80"/>
      <c r="AX1439" s="80"/>
      <c r="AY1439" s="80"/>
      <c r="AZ1439" s="80"/>
      <c r="BA1439" s="80"/>
      <c r="BB1439" s="80"/>
    </row>
    <row r="1440" spans="9:54" x14ac:dyDescent="0.25">
      <c r="I1440" s="80"/>
      <c r="AX1440" s="80"/>
      <c r="AY1440" s="80"/>
      <c r="AZ1440" s="80"/>
      <c r="BA1440" s="80"/>
      <c r="BB1440" s="80"/>
    </row>
    <row r="1441" spans="9:54" x14ac:dyDescent="0.25">
      <c r="I1441" s="80"/>
      <c r="AX1441" s="80"/>
      <c r="AY1441" s="80"/>
      <c r="AZ1441" s="80"/>
      <c r="BA1441" s="80"/>
      <c r="BB1441" s="80"/>
    </row>
    <row r="1442" spans="9:54" x14ac:dyDescent="0.25">
      <c r="I1442" s="80"/>
      <c r="AX1442" s="80"/>
      <c r="AY1442" s="80"/>
      <c r="AZ1442" s="80"/>
      <c r="BA1442" s="80"/>
      <c r="BB1442" s="80"/>
    </row>
    <row r="1443" spans="9:54" x14ac:dyDescent="0.25">
      <c r="I1443" s="80"/>
      <c r="AX1443" s="80"/>
      <c r="AY1443" s="80"/>
      <c r="AZ1443" s="80"/>
      <c r="BA1443" s="80"/>
      <c r="BB1443" s="80"/>
    </row>
    <row r="1444" spans="9:54" x14ac:dyDescent="0.25">
      <c r="I1444" s="80"/>
      <c r="AX1444" s="80"/>
      <c r="AY1444" s="80"/>
      <c r="AZ1444" s="80"/>
      <c r="BA1444" s="80"/>
      <c r="BB1444" s="80"/>
    </row>
    <row r="1445" spans="9:54" x14ac:dyDescent="0.25">
      <c r="I1445" s="80"/>
      <c r="AX1445" s="80"/>
      <c r="AY1445" s="80"/>
      <c r="AZ1445" s="80"/>
      <c r="BA1445" s="80"/>
      <c r="BB1445" s="80"/>
    </row>
    <row r="1446" spans="9:54" x14ac:dyDescent="0.25">
      <c r="I1446" s="80"/>
      <c r="AX1446" s="80"/>
      <c r="AY1446" s="80"/>
      <c r="AZ1446" s="80"/>
      <c r="BA1446" s="80"/>
      <c r="BB1446" s="80"/>
    </row>
    <row r="1447" spans="9:54" x14ac:dyDescent="0.25">
      <c r="I1447" s="80"/>
      <c r="AX1447" s="80"/>
      <c r="AY1447" s="80"/>
      <c r="AZ1447" s="80"/>
      <c r="BA1447" s="80"/>
      <c r="BB1447" s="80"/>
    </row>
    <row r="1448" spans="9:54" x14ac:dyDescent="0.25">
      <c r="I1448" s="80"/>
      <c r="AX1448" s="80"/>
      <c r="AY1448" s="80"/>
      <c r="AZ1448" s="80"/>
      <c r="BA1448" s="80"/>
      <c r="BB1448" s="80"/>
    </row>
    <row r="1449" spans="9:54" x14ac:dyDescent="0.25">
      <c r="I1449" s="80"/>
      <c r="AX1449" s="80"/>
      <c r="AY1449" s="80"/>
      <c r="AZ1449" s="80"/>
      <c r="BA1449" s="80"/>
      <c r="BB1449" s="80"/>
    </row>
    <row r="1450" spans="9:54" x14ac:dyDescent="0.25">
      <c r="I1450" s="80"/>
      <c r="AX1450" s="80"/>
      <c r="AY1450" s="80"/>
      <c r="AZ1450" s="80"/>
      <c r="BA1450" s="80"/>
      <c r="BB1450" s="80"/>
    </row>
    <row r="1451" spans="9:54" x14ac:dyDescent="0.25">
      <c r="I1451" s="80"/>
      <c r="AX1451" s="80"/>
      <c r="AY1451" s="80"/>
      <c r="AZ1451" s="80"/>
      <c r="BA1451" s="80"/>
      <c r="BB1451" s="80"/>
    </row>
    <row r="1452" spans="9:54" x14ac:dyDescent="0.25">
      <c r="I1452" s="80"/>
      <c r="AX1452" s="80"/>
      <c r="AY1452" s="80"/>
      <c r="AZ1452" s="80"/>
      <c r="BA1452" s="80"/>
      <c r="BB1452" s="80"/>
    </row>
    <row r="1453" spans="9:54" x14ac:dyDescent="0.25">
      <c r="I1453" s="80"/>
      <c r="AX1453" s="80"/>
      <c r="AY1453" s="80"/>
      <c r="AZ1453" s="80"/>
      <c r="BA1453" s="80"/>
      <c r="BB1453" s="80"/>
    </row>
    <row r="1454" spans="9:54" x14ac:dyDescent="0.25">
      <c r="I1454" s="80"/>
      <c r="AX1454" s="80"/>
      <c r="AY1454" s="80"/>
      <c r="AZ1454" s="80"/>
      <c r="BA1454" s="80"/>
      <c r="BB1454" s="80"/>
    </row>
    <row r="1455" spans="9:54" x14ac:dyDescent="0.25">
      <c r="I1455" s="80"/>
      <c r="AX1455" s="80"/>
      <c r="AY1455" s="80"/>
      <c r="AZ1455" s="80"/>
      <c r="BA1455" s="80"/>
      <c r="BB1455" s="80"/>
    </row>
    <row r="1456" spans="9:54" x14ac:dyDescent="0.25">
      <c r="I1456" s="80"/>
      <c r="AX1456" s="80"/>
      <c r="AY1456" s="80"/>
      <c r="AZ1456" s="80"/>
      <c r="BA1456" s="80"/>
      <c r="BB1456" s="80"/>
    </row>
    <row r="1457" spans="9:54" x14ac:dyDescent="0.25">
      <c r="I1457" s="80"/>
      <c r="AX1457" s="80"/>
      <c r="AY1457" s="80"/>
      <c r="AZ1457" s="80"/>
      <c r="BA1457" s="80"/>
      <c r="BB1457" s="80"/>
    </row>
    <row r="1458" spans="9:54" x14ac:dyDescent="0.25">
      <c r="I1458" s="80"/>
      <c r="AX1458" s="80"/>
      <c r="AY1458" s="80"/>
      <c r="AZ1458" s="80"/>
      <c r="BA1458" s="80"/>
      <c r="BB1458" s="80"/>
    </row>
    <row r="1459" spans="9:54" x14ac:dyDescent="0.25">
      <c r="I1459" s="80"/>
      <c r="AX1459" s="80"/>
      <c r="AY1459" s="80"/>
      <c r="AZ1459" s="80"/>
      <c r="BA1459" s="80"/>
      <c r="BB1459" s="80"/>
    </row>
    <row r="1460" spans="9:54" x14ac:dyDescent="0.25">
      <c r="I1460" s="80"/>
      <c r="AX1460" s="80"/>
      <c r="AY1460" s="80"/>
      <c r="AZ1460" s="80"/>
      <c r="BA1460" s="80"/>
      <c r="BB1460" s="80"/>
    </row>
    <row r="1461" spans="9:54" x14ac:dyDescent="0.25">
      <c r="I1461" s="80"/>
      <c r="AX1461" s="80"/>
      <c r="AY1461" s="80"/>
      <c r="AZ1461" s="80"/>
      <c r="BA1461" s="80"/>
      <c r="BB1461" s="80"/>
    </row>
    <row r="1462" spans="9:54" x14ac:dyDescent="0.25">
      <c r="I1462" s="80"/>
      <c r="AX1462" s="80"/>
      <c r="AY1462" s="80"/>
      <c r="AZ1462" s="80"/>
      <c r="BA1462" s="80"/>
      <c r="BB1462" s="80"/>
    </row>
    <row r="1463" spans="9:54" x14ac:dyDescent="0.25">
      <c r="I1463" s="80"/>
      <c r="AX1463" s="80"/>
      <c r="AY1463" s="80"/>
      <c r="AZ1463" s="80"/>
      <c r="BA1463" s="80"/>
      <c r="BB1463" s="80"/>
    </row>
    <row r="1464" spans="9:54" x14ac:dyDescent="0.25">
      <c r="I1464" s="80"/>
      <c r="AX1464" s="80"/>
      <c r="AY1464" s="80"/>
      <c r="AZ1464" s="80"/>
      <c r="BA1464" s="80"/>
      <c r="BB1464" s="80"/>
    </row>
    <row r="1465" spans="9:54" x14ac:dyDescent="0.25">
      <c r="I1465" s="80"/>
      <c r="AX1465" s="80"/>
      <c r="AY1465" s="80"/>
      <c r="AZ1465" s="80"/>
      <c r="BA1465" s="80"/>
      <c r="BB1465" s="80"/>
    </row>
    <row r="1466" spans="9:54" x14ac:dyDescent="0.25">
      <c r="I1466" s="80"/>
      <c r="AX1466" s="80"/>
      <c r="AY1466" s="80"/>
      <c r="AZ1466" s="80"/>
      <c r="BA1466" s="80"/>
      <c r="BB1466" s="80"/>
    </row>
    <row r="1467" spans="9:54" x14ac:dyDescent="0.25">
      <c r="I1467" s="80"/>
      <c r="AX1467" s="80"/>
      <c r="AY1467" s="80"/>
      <c r="AZ1467" s="80"/>
      <c r="BA1467" s="80"/>
      <c r="BB1467" s="80"/>
    </row>
    <row r="1468" spans="9:54" x14ac:dyDescent="0.25">
      <c r="I1468" s="80"/>
      <c r="AX1468" s="80"/>
      <c r="AY1468" s="80"/>
      <c r="AZ1468" s="80"/>
      <c r="BA1468" s="80"/>
      <c r="BB1468" s="80"/>
    </row>
    <row r="1469" spans="9:54" x14ac:dyDescent="0.25">
      <c r="I1469" s="80"/>
      <c r="AX1469" s="80"/>
      <c r="AY1469" s="80"/>
      <c r="AZ1469" s="80"/>
      <c r="BA1469" s="80"/>
      <c r="BB1469" s="80"/>
    </row>
    <row r="1470" spans="9:54" x14ac:dyDescent="0.25">
      <c r="I1470" s="80"/>
      <c r="AX1470" s="80"/>
      <c r="AY1470" s="80"/>
      <c r="AZ1470" s="80"/>
      <c r="BA1470" s="80"/>
      <c r="BB1470" s="80"/>
    </row>
    <row r="1471" spans="9:54" x14ac:dyDescent="0.25">
      <c r="I1471" s="80"/>
      <c r="AX1471" s="80"/>
      <c r="AY1471" s="80"/>
      <c r="AZ1471" s="80"/>
      <c r="BA1471" s="80"/>
      <c r="BB1471" s="80"/>
    </row>
    <row r="1472" spans="9:54" x14ac:dyDescent="0.25">
      <c r="I1472" s="80"/>
      <c r="AX1472" s="80"/>
      <c r="AY1472" s="80"/>
      <c r="AZ1472" s="80"/>
      <c r="BA1472" s="80"/>
      <c r="BB1472" s="80"/>
    </row>
    <row r="1473" spans="9:54" x14ac:dyDescent="0.25">
      <c r="I1473" s="80"/>
      <c r="AX1473" s="80"/>
      <c r="AY1473" s="80"/>
      <c r="AZ1473" s="80"/>
      <c r="BA1473" s="80"/>
      <c r="BB1473" s="80"/>
    </row>
    <row r="1474" spans="9:54" x14ac:dyDescent="0.25">
      <c r="I1474" s="80"/>
      <c r="AX1474" s="80"/>
      <c r="AY1474" s="80"/>
      <c r="AZ1474" s="80"/>
      <c r="BA1474" s="80"/>
      <c r="BB1474" s="80"/>
    </row>
    <row r="1475" spans="9:54" x14ac:dyDescent="0.25">
      <c r="I1475" s="80"/>
      <c r="AX1475" s="80"/>
      <c r="AY1475" s="80"/>
      <c r="AZ1475" s="80"/>
      <c r="BA1475" s="80"/>
      <c r="BB1475" s="80"/>
    </row>
    <row r="1476" spans="9:54" x14ac:dyDescent="0.25">
      <c r="I1476" s="80"/>
      <c r="AX1476" s="80"/>
      <c r="AY1476" s="80"/>
      <c r="AZ1476" s="80"/>
      <c r="BA1476" s="80"/>
      <c r="BB1476" s="80"/>
    </row>
    <row r="1477" spans="9:54" x14ac:dyDescent="0.25">
      <c r="I1477" s="80"/>
      <c r="AX1477" s="80"/>
      <c r="AY1477" s="80"/>
      <c r="AZ1477" s="80"/>
      <c r="BA1477" s="80"/>
      <c r="BB1477" s="80"/>
    </row>
    <row r="1478" spans="9:54" x14ac:dyDescent="0.25">
      <c r="I1478" s="80"/>
      <c r="AX1478" s="80"/>
      <c r="AY1478" s="80"/>
      <c r="AZ1478" s="80"/>
      <c r="BA1478" s="80"/>
      <c r="BB1478" s="80"/>
    </row>
    <row r="1479" spans="9:54" x14ac:dyDescent="0.25">
      <c r="I1479" s="80"/>
      <c r="AX1479" s="80"/>
      <c r="AY1479" s="80"/>
      <c r="AZ1479" s="80"/>
      <c r="BA1479" s="80"/>
      <c r="BB1479" s="80"/>
    </row>
    <row r="1480" spans="9:54" x14ac:dyDescent="0.25">
      <c r="I1480" s="80"/>
      <c r="AX1480" s="80"/>
      <c r="AY1480" s="80"/>
      <c r="AZ1480" s="80"/>
      <c r="BA1480" s="80"/>
      <c r="BB1480" s="80"/>
    </row>
    <row r="1481" spans="9:54" x14ac:dyDescent="0.25">
      <c r="I1481" s="80"/>
      <c r="AX1481" s="80"/>
      <c r="AY1481" s="80"/>
      <c r="AZ1481" s="80"/>
      <c r="BA1481" s="80"/>
      <c r="BB1481" s="80"/>
    </row>
    <row r="1482" spans="9:54" x14ac:dyDescent="0.25">
      <c r="I1482" s="80"/>
      <c r="AX1482" s="80"/>
      <c r="AY1482" s="80"/>
      <c r="AZ1482" s="80"/>
      <c r="BA1482" s="80"/>
      <c r="BB1482" s="80"/>
    </row>
    <row r="1483" spans="9:54" x14ac:dyDescent="0.25">
      <c r="I1483" s="80"/>
      <c r="AX1483" s="80"/>
      <c r="AY1483" s="80"/>
      <c r="AZ1483" s="80"/>
      <c r="BA1483" s="80"/>
      <c r="BB1483" s="80"/>
    </row>
    <row r="1484" spans="9:54" x14ac:dyDescent="0.25">
      <c r="I1484" s="80"/>
      <c r="AX1484" s="80"/>
      <c r="AY1484" s="80"/>
      <c r="AZ1484" s="80"/>
      <c r="BA1484" s="80"/>
      <c r="BB1484" s="80"/>
    </row>
    <row r="1485" spans="9:54" x14ac:dyDescent="0.25">
      <c r="I1485" s="80"/>
      <c r="AX1485" s="80"/>
      <c r="AY1485" s="80"/>
      <c r="AZ1485" s="80"/>
      <c r="BA1485" s="80"/>
      <c r="BB1485" s="80"/>
    </row>
    <row r="1486" spans="9:54" x14ac:dyDescent="0.25">
      <c r="I1486" s="80"/>
      <c r="AX1486" s="80"/>
      <c r="AY1486" s="80"/>
      <c r="AZ1486" s="80"/>
      <c r="BA1486" s="80"/>
      <c r="BB1486" s="80"/>
    </row>
    <row r="1487" spans="9:54" x14ac:dyDescent="0.25">
      <c r="I1487" s="80"/>
      <c r="AX1487" s="80"/>
      <c r="AY1487" s="80"/>
      <c r="AZ1487" s="80"/>
      <c r="BA1487" s="80"/>
      <c r="BB1487" s="80"/>
    </row>
    <row r="1488" spans="9:54" x14ac:dyDescent="0.25">
      <c r="I1488" s="80"/>
      <c r="AX1488" s="80"/>
      <c r="AY1488" s="80"/>
      <c r="AZ1488" s="80"/>
      <c r="BA1488" s="80"/>
      <c r="BB1488" s="80"/>
    </row>
    <row r="1489" spans="9:54" x14ac:dyDescent="0.25">
      <c r="I1489" s="80"/>
      <c r="AX1489" s="80"/>
      <c r="AY1489" s="80"/>
      <c r="AZ1489" s="80"/>
      <c r="BA1489" s="80"/>
      <c r="BB1489" s="80"/>
    </row>
    <row r="1490" spans="9:54" x14ac:dyDescent="0.25">
      <c r="I1490" s="80"/>
      <c r="AX1490" s="80"/>
      <c r="AY1490" s="80"/>
      <c r="AZ1490" s="80"/>
      <c r="BA1490" s="80"/>
      <c r="BB1490" s="80"/>
    </row>
    <row r="1491" spans="9:54" x14ac:dyDescent="0.25">
      <c r="I1491" s="80"/>
      <c r="AX1491" s="80"/>
      <c r="AY1491" s="80"/>
      <c r="AZ1491" s="80"/>
      <c r="BA1491" s="80"/>
      <c r="BB1491" s="80"/>
    </row>
    <row r="1492" spans="9:54" x14ac:dyDescent="0.25">
      <c r="I1492" s="80"/>
      <c r="AX1492" s="80"/>
      <c r="AY1492" s="80"/>
      <c r="AZ1492" s="80"/>
      <c r="BA1492" s="80"/>
      <c r="BB1492" s="80"/>
    </row>
    <row r="1493" spans="9:54" x14ac:dyDescent="0.25">
      <c r="I1493" s="80"/>
      <c r="AX1493" s="80"/>
      <c r="AY1493" s="80"/>
      <c r="AZ1493" s="80"/>
      <c r="BA1493" s="80"/>
      <c r="BB1493" s="80"/>
    </row>
    <row r="1494" spans="9:54" x14ac:dyDescent="0.25">
      <c r="I1494" s="80"/>
      <c r="AX1494" s="80"/>
      <c r="AY1494" s="80"/>
      <c r="AZ1494" s="80"/>
      <c r="BA1494" s="80"/>
      <c r="BB1494" s="80"/>
    </row>
    <row r="1495" spans="9:54" x14ac:dyDescent="0.25">
      <c r="I1495" s="80"/>
      <c r="AX1495" s="80"/>
      <c r="AY1495" s="80"/>
      <c r="AZ1495" s="80"/>
      <c r="BA1495" s="80"/>
      <c r="BB1495" s="80"/>
    </row>
    <row r="1496" spans="9:54" x14ac:dyDescent="0.25">
      <c r="I1496" s="80"/>
      <c r="AX1496" s="80"/>
      <c r="AY1496" s="80"/>
      <c r="AZ1496" s="80"/>
      <c r="BA1496" s="80"/>
      <c r="BB1496" s="80"/>
    </row>
    <row r="1497" spans="9:54" x14ac:dyDescent="0.25">
      <c r="I1497" s="80"/>
      <c r="AX1497" s="80"/>
      <c r="AY1497" s="80"/>
      <c r="AZ1497" s="80"/>
      <c r="BA1497" s="80"/>
      <c r="BB1497" s="80"/>
    </row>
    <row r="1498" spans="9:54" x14ac:dyDescent="0.25">
      <c r="I1498" s="80"/>
      <c r="AX1498" s="80"/>
      <c r="AY1498" s="80"/>
      <c r="AZ1498" s="80"/>
      <c r="BA1498" s="80"/>
      <c r="BB1498" s="80"/>
    </row>
    <row r="1499" spans="9:54" x14ac:dyDescent="0.25">
      <c r="I1499" s="80"/>
      <c r="AX1499" s="80"/>
      <c r="AY1499" s="80"/>
      <c r="AZ1499" s="80"/>
      <c r="BA1499" s="80"/>
      <c r="BB1499" s="80"/>
    </row>
    <row r="1500" spans="9:54" x14ac:dyDescent="0.25">
      <c r="I1500" s="80"/>
      <c r="AX1500" s="80"/>
      <c r="AY1500" s="80"/>
      <c r="AZ1500" s="80"/>
      <c r="BA1500" s="80"/>
      <c r="BB1500" s="80"/>
    </row>
    <row r="1501" spans="9:54" x14ac:dyDescent="0.25">
      <c r="I1501" s="80"/>
      <c r="AX1501" s="80"/>
      <c r="AY1501" s="80"/>
      <c r="AZ1501" s="80"/>
      <c r="BA1501" s="80"/>
      <c r="BB1501" s="80"/>
    </row>
    <row r="1502" spans="9:54" x14ac:dyDescent="0.25">
      <c r="I1502" s="80"/>
      <c r="AX1502" s="80"/>
      <c r="AY1502" s="80"/>
      <c r="AZ1502" s="80"/>
      <c r="BA1502" s="80"/>
      <c r="BB1502" s="80"/>
    </row>
    <row r="1503" spans="9:54" x14ac:dyDescent="0.25">
      <c r="I1503" s="80"/>
      <c r="AX1503" s="80"/>
      <c r="AY1503" s="80"/>
      <c r="AZ1503" s="80"/>
      <c r="BA1503" s="80"/>
      <c r="BB1503" s="80"/>
    </row>
    <row r="1504" spans="9:54" x14ac:dyDescent="0.25">
      <c r="I1504" s="80"/>
      <c r="AX1504" s="80"/>
      <c r="AY1504" s="80"/>
      <c r="AZ1504" s="80"/>
      <c r="BA1504" s="80"/>
      <c r="BB1504" s="80"/>
    </row>
    <row r="1505" spans="9:54" x14ac:dyDescent="0.25">
      <c r="I1505" s="80"/>
      <c r="AX1505" s="80"/>
      <c r="AY1505" s="80"/>
      <c r="AZ1505" s="80"/>
      <c r="BA1505" s="80"/>
      <c r="BB1505" s="80"/>
    </row>
    <row r="1506" spans="9:54" x14ac:dyDescent="0.25">
      <c r="I1506" s="80"/>
      <c r="AX1506" s="80"/>
      <c r="AY1506" s="80"/>
      <c r="AZ1506" s="80"/>
      <c r="BA1506" s="80"/>
      <c r="BB1506" s="80"/>
    </row>
    <row r="1507" spans="9:54" x14ac:dyDescent="0.25">
      <c r="I1507" s="80"/>
      <c r="AX1507" s="80"/>
      <c r="AY1507" s="80"/>
      <c r="AZ1507" s="80"/>
      <c r="BA1507" s="80"/>
      <c r="BB1507" s="80"/>
    </row>
    <row r="1508" spans="9:54" x14ac:dyDescent="0.25">
      <c r="I1508" s="80"/>
      <c r="AX1508" s="80"/>
      <c r="AY1508" s="80"/>
      <c r="AZ1508" s="80"/>
      <c r="BA1508" s="80"/>
      <c r="BB1508" s="80"/>
    </row>
    <row r="1509" spans="9:54" x14ac:dyDescent="0.25">
      <c r="I1509" s="80"/>
      <c r="AX1509" s="80"/>
      <c r="AY1509" s="80"/>
      <c r="AZ1509" s="80"/>
      <c r="BA1509" s="80"/>
      <c r="BB1509" s="80"/>
    </row>
    <row r="1510" spans="9:54" x14ac:dyDescent="0.25">
      <c r="I1510" s="80"/>
      <c r="AX1510" s="80"/>
      <c r="AY1510" s="80"/>
      <c r="AZ1510" s="80"/>
      <c r="BA1510" s="80"/>
      <c r="BB1510" s="80"/>
    </row>
    <row r="1511" spans="9:54" x14ac:dyDescent="0.25">
      <c r="I1511" s="80"/>
      <c r="AX1511" s="80"/>
      <c r="AY1511" s="80"/>
      <c r="AZ1511" s="80"/>
      <c r="BA1511" s="80"/>
      <c r="BB1511" s="80"/>
    </row>
    <row r="1512" spans="9:54" x14ac:dyDescent="0.25">
      <c r="I1512" s="80"/>
      <c r="AX1512" s="80"/>
      <c r="AY1512" s="80"/>
      <c r="AZ1512" s="80"/>
      <c r="BA1512" s="80"/>
      <c r="BB1512" s="80"/>
    </row>
    <row r="1513" spans="9:54" x14ac:dyDescent="0.25">
      <c r="I1513" s="80"/>
      <c r="AX1513" s="80"/>
      <c r="AY1513" s="80"/>
      <c r="AZ1513" s="80"/>
      <c r="BA1513" s="80"/>
      <c r="BB1513" s="80"/>
    </row>
    <row r="1514" spans="9:54" x14ac:dyDescent="0.25">
      <c r="I1514" s="80"/>
      <c r="AX1514" s="80"/>
      <c r="AY1514" s="80"/>
      <c r="AZ1514" s="80"/>
      <c r="BA1514" s="80"/>
      <c r="BB1514" s="80"/>
    </row>
    <row r="1515" spans="9:54" x14ac:dyDescent="0.25">
      <c r="I1515" s="80"/>
      <c r="AX1515" s="80"/>
      <c r="AY1515" s="80"/>
      <c r="AZ1515" s="80"/>
      <c r="BA1515" s="80"/>
      <c r="BB1515" s="80"/>
    </row>
    <row r="1516" spans="9:54" x14ac:dyDescent="0.25">
      <c r="I1516" s="80"/>
      <c r="AX1516" s="80"/>
      <c r="AY1516" s="80"/>
      <c r="AZ1516" s="80"/>
      <c r="BA1516" s="80"/>
      <c r="BB1516" s="80"/>
    </row>
    <row r="1517" spans="9:54" x14ac:dyDescent="0.25">
      <c r="I1517" s="80"/>
      <c r="AX1517" s="80"/>
      <c r="AY1517" s="80"/>
      <c r="AZ1517" s="80"/>
      <c r="BA1517" s="80"/>
      <c r="BB1517" s="80"/>
    </row>
    <row r="1518" spans="9:54" x14ac:dyDescent="0.25">
      <c r="I1518" s="80"/>
      <c r="AX1518" s="80"/>
      <c r="AY1518" s="80"/>
      <c r="AZ1518" s="80"/>
      <c r="BA1518" s="80"/>
      <c r="BB1518" s="80"/>
    </row>
    <row r="1519" spans="9:54" x14ac:dyDescent="0.25">
      <c r="I1519" s="80"/>
      <c r="AX1519" s="80"/>
      <c r="AY1519" s="80"/>
      <c r="AZ1519" s="80"/>
      <c r="BA1519" s="80"/>
      <c r="BB1519" s="80"/>
    </row>
    <row r="1520" spans="9:54" x14ac:dyDescent="0.25">
      <c r="I1520" s="80"/>
      <c r="AX1520" s="80"/>
      <c r="AY1520" s="80"/>
      <c r="AZ1520" s="80"/>
      <c r="BA1520" s="80"/>
      <c r="BB1520" s="80"/>
    </row>
    <row r="1521" spans="9:54" x14ac:dyDescent="0.25">
      <c r="I1521" s="80"/>
      <c r="AX1521" s="80"/>
      <c r="AY1521" s="80"/>
      <c r="AZ1521" s="80"/>
      <c r="BA1521" s="80"/>
      <c r="BB1521" s="80"/>
    </row>
    <row r="1522" spans="9:54" x14ac:dyDescent="0.25">
      <c r="I1522" s="80"/>
      <c r="AX1522" s="80"/>
      <c r="AY1522" s="80"/>
      <c r="AZ1522" s="80"/>
      <c r="BA1522" s="80"/>
      <c r="BB1522" s="80"/>
    </row>
    <row r="1523" spans="9:54" x14ac:dyDescent="0.25">
      <c r="I1523" s="80"/>
      <c r="AX1523" s="80"/>
      <c r="AY1523" s="80"/>
      <c r="AZ1523" s="80"/>
      <c r="BA1523" s="80"/>
      <c r="BB1523" s="80"/>
    </row>
    <row r="1524" spans="9:54" x14ac:dyDescent="0.25">
      <c r="I1524" s="80"/>
      <c r="AX1524" s="80"/>
      <c r="AY1524" s="80"/>
      <c r="AZ1524" s="80"/>
      <c r="BA1524" s="80"/>
      <c r="BB1524" s="80"/>
    </row>
    <row r="1525" spans="9:54" x14ac:dyDescent="0.25">
      <c r="I1525" s="80"/>
      <c r="AX1525" s="80"/>
      <c r="AY1525" s="80"/>
      <c r="AZ1525" s="80"/>
      <c r="BA1525" s="80"/>
      <c r="BB1525" s="80"/>
    </row>
    <row r="1526" spans="9:54" x14ac:dyDescent="0.25">
      <c r="I1526" s="80"/>
      <c r="AX1526" s="80"/>
      <c r="AY1526" s="80"/>
      <c r="AZ1526" s="80"/>
      <c r="BA1526" s="80"/>
      <c r="BB1526" s="80"/>
    </row>
    <row r="1527" spans="9:54" x14ac:dyDescent="0.25">
      <c r="I1527" s="80"/>
      <c r="AX1527" s="80"/>
      <c r="AY1527" s="80"/>
      <c r="AZ1527" s="80"/>
      <c r="BA1527" s="80"/>
      <c r="BB1527" s="80"/>
    </row>
    <row r="1528" spans="9:54" x14ac:dyDescent="0.25">
      <c r="I1528" s="80"/>
      <c r="AX1528" s="80"/>
      <c r="AY1528" s="80"/>
      <c r="AZ1528" s="80"/>
      <c r="BA1528" s="80"/>
      <c r="BB1528" s="80"/>
    </row>
    <row r="1529" spans="9:54" x14ac:dyDescent="0.25">
      <c r="I1529" s="80"/>
      <c r="AX1529" s="80"/>
      <c r="AY1529" s="80"/>
      <c r="AZ1529" s="80"/>
      <c r="BA1529" s="80"/>
      <c r="BB1529" s="80"/>
    </row>
    <row r="1530" spans="9:54" x14ac:dyDescent="0.25">
      <c r="I1530" s="80"/>
      <c r="AX1530" s="80"/>
      <c r="AY1530" s="80"/>
      <c r="AZ1530" s="80"/>
      <c r="BA1530" s="80"/>
      <c r="BB1530" s="80"/>
    </row>
    <row r="1531" spans="9:54" x14ac:dyDescent="0.25">
      <c r="I1531" s="80"/>
      <c r="AX1531" s="80"/>
      <c r="AY1531" s="80"/>
      <c r="AZ1531" s="80"/>
      <c r="BA1531" s="80"/>
      <c r="BB1531" s="80"/>
    </row>
    <row r="1532" spans="9:54" x14ac:dyDescent="0.25">
      <c r="I1532" s="80"/>
      <c r="AX1532" s="80"/>
      <c r="AY1532" s="80"/>
      <c r="AZ1532" s="80"/>
      <c r="BA1532" s="80"/>
      <c r="BB1532" s="80"/>
    </row>
    <row r="1533" spans="9:54" x14ac:dyDescent="0.25">
      <c r="I1533" s="80"/>
      <c r="AX1533" s="80"/>
      <c r="AY1533" s="80"/>
      <c r="AZ1533" s="80"/>
      <c r="BA1533" s="80"/>
      <c r="BB1533" s="80"/>
    </row>
    <row r="1534" spans="9:54" x14ac:dyDescent="0.25">
      <c r="I1534" s="80"/>
      <c r="AX1534" s="80"/>
      <c r="AY1534" s="80"/>
      <c r="AZ1534" s="80"/>
      <c r="BA1534" s="80"/>
      <c r="BB1534" s="80"/>
    </row>
    <row r="1535" spans="9:54" x14ac:dyDescent="0.25">
      <c r="I1535" s="80"/>
      <c r="AX1535" s="80"/>
      <c r="AY1535" s="80"/>
      <c r="AZ1535" s="80"/>
      <c r="BA1535" s="80"/>
      <c r="BB1535" s="80"/>
    </row>
    <row r="1536" spans="9:54" x14ac:dyDescent="0.25">
      <c r="I1536" s="80"/>
      <c r="AX1536" s="80"/>
      <c r="AY1536" s="80"/>
      <c r="AZ1536" s="80"/>
      <c r="BA1536" s="80"/>
      <c r="BB1536" s="80"/>
    </row>
    <row r="1537" spans="9:54" x14ac:dyDescent="0.25">
      <c r="I1537" s="80"/>
      <c r="AX1537" s="80"/>
      <c r="AY1537" s="80"/>
      <c r="AZ1537" s="80"/>
      <c r="BA1537" s="80"/>
      <c r="BB1537" s="80"/>
    </row>
    <row r="1538" spans="9:54" x14ac:dyDescent="0.25">
      <c r="I1538" s="80"/>
      <c r="AX1538" s="80"/>
      <c r="AY1538" s="80"/>
      <c r="AZ1538" s="80"/>
      <c r="BA1538" s="80"/>
      <c r="BB1538" s="80"/>
    </row>
    <row r="1539" spans="9:54" x14ac:dyDescent="0.25">
      <c r="I1539" s="80"/>
      <c r="AX1539" s="80"/>
      <c r="AY1539" s="80"/>
      <c r="AZ1539" s="80"/>
      <c r="BA1539" s="80"/>
      <c r="BB1539" s="80"/>
    </row>
    <row r="1540" spans="9:54" x14ac:dyDescent="0.25">
      <c r="I1540" s="80"/>
      <c r="AX1540" s="80"/>
      <c r="AY1540" s="80"/>
      <c r="AZ1540" s="80"/>
      <c r="BA1540" s="80"/>
      <c r="BB1540" s="80"/>
    </row>
    <row r="1541" spans="9:54" x14ac:dyDescent="0.25">
      <c r="I1541" s="80"/>
      <c r="AX1541" s="80"/>
      <c r="AY1541" s="80"/>
      <c r="AZ1541" s="80"/>
      <c r="BA1541" s="80"/>
      <c r="BB1541" s="80"/>
    </row>
    <row r="1542" spans="9:54" x14ac:dyDescent="0.25">
      <c r="I1542" s="80"/>
      <c r="AX1542" s="80"/>
      <c r="AY1542" s="80"/>
      <c r="AZ1542" s="80"/>
      <c r="BA1542" s="80"/>
      <c r="BB1542" s="80"/>
    </row>
    <row r="1543" spans="9:54" x14ac:dyDescent="0.25">
      <c r="I1543" s="80"/>
      <c r="AX1543" s="80"/>
      <c r="AY1543" s="80"/>
      <c r="AZ1543" s="80"/>
      <c r="BA1543" s="80"/>
      <c r="BB1543" s="80"/>
    </row>
    <row r="1544" spans="9:54" x14ac:dyDescent="0.25">
      <c r="I1544" s="80"/>
      <c r="AX1544" s="80"/>
      <c r="AY1544" s="80"/>
      <c r="AZ1544" s="80"/>
      <c r="BA1544" s="80"/>
      <c r="BB1544" s="80"/>
    </row>
    <row r="1545" spans="9:54" x14ac:dyDescent="0.25">
      <c r="I1545" s="80"/>
      <c r="AX1545" s="80"/>
      <c r="AY1545" s="80"/>
      <c r="AZ1545" s="80"/>
      <c r="BA1545" s="80"/>
      <c r="BB1545" s="80"/>
    </row>
    <row r="1546" spans="9:54" x14ac:dyDescent="0.25">
      <c r="I1546" s="80"/>
      <c r="AX1546" s="80"/>
      <c r="AY1546" s="80"/>
      <c r="AZ1546" s="80"/>
      <c r="BA1546" s="80"/>
      <c r="BB1546" s="80"/>
    </row>
    <row r="1547" spans="9:54" x14ac:dyDescent="0.25">
      <c r="I1547" s="80"/>
      <c r="AX1547" s="80"/>
      <c r="AY1547" s="80"/>
      <c r="AZ1547" s="80"/>
      <c r="BA1547" s="80"/>
      <c r="BB1547" s="80"/>
    </row>
    <row r="1548" spans="9:54" x14ac:dyDescent="0.25">
      <c r="I1548" s="80"/>
      <c r="AX1548" s="80"/>
      <c r="AY1548" s="80"/>
      <c r="AZ1548" s="80"/>
      <c r="BA1548" s="80"/>
      <c r="BB1548" s="80"/>
    </row>
    <row r="1549" spans="9:54" x14ac:dyDescent="0.25">
      <c r="I1549" s="80"/>
      <c r="AX1549" s="80"/>
      <c r="AY1549" s="80"/>
      <c r="AZ1549" s="80"/>
      <c r="BA1549" s="80"/>
      <c r="BB1549" s="80"/>
    </row>
    <row r="1550" spans="9:54" x14ac:dyDescent="0.25">
      <c r="I1550" s="80"/>
      <c r="AX1550" s="80"/>
      <c r="AY1550" s="80"/>
      <c r="AZ1550" s="80"/>
      <c r="BA1550" s="80"/>
      <c r="BB1550" s="80"/>
    </row>
    <row r="1551" spans="9:54" x14ac:dyDescent="0.25">
      <c r="I1551" s="80"/>
      <c r="AX1551" s="80"/>
      <c r="AY1551" s="80"/>
      <c r="AZ1551" s="80"/>
      <c r="BA1551" s="80"/>
      <c r="BB1551" s="80"/>
    </row>
    <row r="1552" spans="9:54" x14ac:dyDescent="0.25">
      <c r="I1552" s="80"/>
      <c r="AX1552" s="80"/>
      <c r="AY1552" s="80"/>
      <c r="AZ1552" s="80"/>
      <c r="BA1552" s="80"/>
      <c r="BB1552" s="80"/>
    </row>
    <row r="1553" spans="9:54" x14ac:dyDescent="0.25">
      <c r="I1553" s="80"/>
      <c r="AX1553" s="80"/>
      <c r="AY1553" s="80"/>
      <c r="AZ1553" s="80"/>
      <c r="BA1553" s="80"/>
      <c r="BB1553" s="80"/>
    </row>
    <row r="1554" spans="9:54" x14ac:dyDescent="0.25">
      <c r="I1554" s="80"/>
      <c r="AX1554" s="80"/>
      <c r="AY1554" s="80"/>
      <c r="AZ1554" s="80"/>
      <c r="BA1554" s="80"/>
      <c r="BB1554" s="80"/>
    </row>
    <row r="1555" spans="9:54" x14ac:dyDescent="0.25">
      <c r="I1555" s="80"/>
      <c r="AX1555" s="80"/>
      <c r="AY1555" s="80"/>
      <c r="AZ1555" s="80"/>
      <c r="BA1555" s="80"/>
      <c r="BB1555" s="80"/>
    </row>
    <row r="1556" spans="9:54" x14ac:dyDescent="0.25">
      <c r="I1556" s="80"/>
      <c r="AX1556" s="80"/>
      <c r="AY1556" s="80"/>
      <c r="AZ1556" s="80"/>
      <c r="BA1556" s="80"/>
      <c r="BB1556" s="80"/>
    </row>
    <row r="1557" spans="9:54" x14ac:dyDescent="0.25">
      <c r="I1557" s="80"/>
      <c r="AX1557" s="80"/>
      <c r="AY1557" s="80"/>
      <c r="AZ1557" s="80"/>
      <c r="BA1557" s="80"/>
      <c r="BB1557" s="80"/>
    </row>
    <row r="1558" spans="9:54" x14ac:dyDescent="0.25">
      <c r="I1558" s="80"/>
      <c r="AX1558" s="80"/>
      <c r="AY1558" s="80"/>
      <c r="AZ1558" s="80"/>
      <c r="BA1558" s="80"/>
      <c r="BB1558" s="80"/>
    </row>
    <row r="1559" spans="9:54" x14ac:dyDescent="0.25">
      <c r="I1559" s="80"/>
      <c r="AX1559" s="80"/>
      <c r="AY1559" s="80"/>
      <c r="AZ1559" s="80"/>
      <c r="BA1559" s="80"/>
      <c r="BB1559" s="80"/>
    </row>
    <row r="1560" spans="9:54" x14ac:dyDescent="0.25">
      <c r="I1560" s="80"/>
      <c r="AX1560" s="80"/>
      <c r="AY1560" s="80"/>
      <c r="AZ1560" s="80"/>
      <c r="BA1560" s="80"/>
      <c r="BB1560" s="80"/>
    </row>
    <row r="1561" spans="9:54" x14ac:dyDescent="0.25">
      <c r="I1561" s="80"/>
      <c r="AX1561" s="80"/>
      <c r="AY1561" s="80"/>
      <c r="AZ1561" s="80"/>
      <c r="BA1561" s="80"/>
      <c r="BB1561" s="80"/>
    </row>
    <row r="1562" spans="9:54" x14ac:dyDescent="0.25">
      <c r="I1562" s="80"/>
      <c r="AX1562" s="80"/>
      <c r="AY1562" s="80"/>
      <c r="AZ1562" s="80"/>
      <c r="BA1562" s="80"/>
      <c r="BB1562" s="80"/>
    </row>
    <row r="1563" spans="9:54" x14ac:dyDescent="0.25">
      <c r="I1563" s="80"/>
      <c r="AX1563" s="80"/>
      <c r="AY1563" s="80"/>
      <c r="AZ1563" s="80"/>
      <c r="BA1563" s="80"/>
      <c r="BB1563" s="80"/>
    </row>
    <row r="1564" spans="9:54" x14ac:dyDescent="0.25">
      <c r="I1564" s="80"/>
      <c r="AX1564" s="80"/>
      <c r="AY1564" s="80"/>
      <c r="AZ1564" s="80"/>
      <c r="BA1564" s="80"/>
      <c r="BB1564" s="80"/>
    </row>
    <row r="1565" spans="9:54" x14ac:dyDescent="0.25">
      <c r="I1565" s="80"/>
      <c r="AX1565" s="80"/>
      <c r="AY1565" s="80"/>
      <c r="AZ1565" s="80"/>
      <c r="BA1565" s="80"/>
      <c r="BB1565" s="80"/>
    </row>
    <row r="1566" spans="9:54" x14ac:dyDescent="0.25">
      <c r="I1566" s="80"/>
      <c r="AX1566" s="80"/>
      <c r="AY1566" s="80"/>
      <c r="AZ1566" s="80"/>
      <c r="BA1566" s="80"/>
      <c r="BB1566" s="80"/>
    </row>
    <row r="1567" spans="9:54" x14ac:dyDescent="0.25">
      <c r="I1567" s="80"/>
      <c r="AX1567" s="80"/>
      <c r="AY1567" s="80"/>
      <c r="AZ1567" s="80"/>
      <c r="BA1567" s="80"/>
      <c r="BB1567" s="80"/>
    </row>
    <row r="1568" spans="9:54" x14ac:dyDescent="0.25">
      <c r="I1568" s="80"/>
      <c r="AX1568" s="80"/>
      <c r="AY1568" s="80"/>
      <c r="AZ1568" s="80"/>
      <c r="BA1568" s="80"/>
      <c r="BB1568" s="80"/>
    </row>
    <row r="1569" spans="9:54" x14ac:dyDescent="0.25">
      <c r="I1569" s="80"/>
      <c r="AX1569" s="80"/>
      <c r="AY1569" s="80"/>
      <c r="AZ1569" s="80"/>
      <c r="BA1569" s="80"/>
      <c r="BB1569" s="80"/>
    </row>
    <row r="1570" spans="9:54" x14ac:dyDescent="0.25">
      <c r="I1570" s="80"/>
      <c r="AX1570" s="80"/>
      <c r="AY1570" s="80"/>
      <c r="AZ1570" s="80"/>
      <c r="BA1570" s="80"/>
      <c r="BB1570" s="80"/>
    </row>
    <row r="1571" spans="9:54" x14ac:dyDescent="0.25">
      <c r="I1571" s="80"/>
      <c r="AX1571" s="80"/>
      <c r="AY1571" s="80"/>
      <c r="AZ1571" s="80"/>
      <c r="BA1571" s="80"/>
      <c r="BB1571" s="80"/>
    </row>
    <row r="1572" spans="9:54" x14ac:dyDescent="0.25">
      <c r="I1572" s="80"/>
      <c r="AX1572" s="80"/>
      <c r="AY1572" s="80"/>
      <c r="AZ1572" s="80"/>
      <c r="BA1572" s="80"/>
      <c r="BB1572" s="80"/>
    </row>
    <row r="1573" spans="9:54" x14ac:dyDescent="0.25">
      <c r="I1573" s="80"/>
      <c r="AX1573" s="80"/>
      <c r="AY1573" s="80"/>
      <c r="AZ1573" s="80"/>
      <c r="BA1573" s="80"/>
      <c r="BB1573" s="80"/>
    </row>
    <row r="1574" spans="9:54" x14ac:dyDescent="0.25">
      <c r="I1574" s="80"/>
      <c r="AX1574" s="80"/>
      <c r="AY1574" s="80"/>
      <c r="AZ1574" s="80"/>
      <c r="BA1574" s="80"/>
      <c r="BB1574" s="80"/>
    </row>
    <row r="1575" spans="9:54" x14ac:dyDescent="0.25">
      <c r="I1575" s="80"/>
      <c r="AX1575" s="80"/>
      <c r="AY1575" s="80"/>
      <c r="AZ1575" s="80"/>
      <c r="BA1575" s="80"/>
      <c r="BB1575" s="80"/>
    </row>
    <row r="1576" spans="9:54" x14ac:dyDescent="0.25">
      <c r="I1576" s="80"/>
      <c r="AX1576" s="80"/>
      <c r="AY1576" s="80"/>
      <c r="AZ1576" s="80"/>
      <c r="BA1576" s="80"/>
      <c r="BB1576" s="80"/>
    </row>
    <row r="1577" spans="9:54" x14ac:dyDescent="0.25">
      <c r="I1577" s="80"/>
      <c r="AX1577" s="80"/>
      <c r="AY1577" s="80"/>
      <c r="AZ1577" s="80"/>
      <c r="BA1577" s="80"/>
      <c r="BB1577" s="80"/>
    </row>
    <row r="1578" spans="9:54" x14ac:dyDescent="0.25">
      <c r="I1578" s="80"/>
      <c r="AX1578" s="80"/>
      <c r="AY1578" s="80"/>
      <c r="AZ1578" s="80"/>
      <c r="BA1578" s="80"/>
      <c r="BB1578" s="80"/>
    </row>
    <row r="1579" spans="9:54" x14ac:dyDescent="0.25">
      <c r="I1579" s="80"/>
      <c r="AX1579" s="80"/>
      <c r="AY1579" s="80"/>
      <c r="AZ1579" s="80"/>
      <c r="BA1579" s="80"/>
      <c r="BB1579" s="80"/>
    </row>
    <row r="1580" spans="9:54" x14ac:dyDescent="0.25">
      <c r="I1580" s="80"/>
      <c r="AX1580" s="80"/>
      <c r="AY1580" s="80"/>
      <c r="AZ1580" s="80"/>
      <c r="BA1580" s="80"/>
      <c r="BB1580" s="80"/>
    </row>
    <row r="1581" spans="9:54" x14ac:dyDescent="0.25">
      <c r="I1581" s="80"/>
      <c r="AX1581" s="80"/>
      <c r="AY1581" s="80"/>
      <c r="AZ1581" s="80"/>
      <c r="BA1581" s="80"/>
      <c r="BB1581" s="80"/>
    </row>
    <row r="1582" spans="9:54" x14ac:dyDescent="0.25">
      <c r="I1582" s="80"/>
      <c r="AX1582" s="80"/>
      <c r="AY1582" s="80"/>
      <c r="AZ1582" s="80"/>
      <c r="BA1582" s="80"/>
      <c r="BB1582" s="80"/>
    </row>
    <row r="1583" spans="9:54" x14ac:dyDescent="0.25">
      <c r="I1583" s="80"/>
      <c r="AX1583" s="80"/>
      <c r="AY1583" s="80"/>
      <c r="AZ1583" s="80"/>
      <c r="BA1583" s="80"/>
      <c r="BB1583" s="80"/>
    </row>
    <row r="1584" spans="9:54" x14ac:dyDescent="0.25">
      <c r="I1584" s="80"/>
      <c r="AX1584" s="80"/>
      <c r="AY1584" s="80"/>
      <c r="AZ1584" s="80"/>
      <c r="BA1584" s="80"/>
      <c r="BB1584" s="80"/>
    </row>
    <row r="1585" spans="9:54" x14ac:dyDescent="0.25">
      <c r="I1585" s="80"/>
      <c r="AX1585" s="80"/>
      <c r="AY1585" s="80"/>
      <c r="AZ1585" s="80"/>
      <c r="BA1585" s="80"/>
      <c r="BB1585" s="80"/>
    </row>
    <row r="1586" spans="9:54" x14ac:dyDescent="0.25">
      <c r="I1586" s="80"/>
      <c r="AX1586" s="80"/>
      <c r="AY1586" s="80"/>
      <c r="AZ1586" s="80"/>
      <c r="BA1586" s="80"/>
      <c r="BB1586" s="80"/>
    </row>
    <row r="1587" spans="9:54" x14ac:dyDescent="0.25">
      <c r="I1587" s="80"/>
      <c r="AX1587" s="80"/>
      <c r="AY1587" s="80"/>
      <c r="AZ1587" s="80"/>
      <c r="BA1587" s="80"/>
      <c r="BB1587" s="80"/>
    </row>
    <row r="1588" spans="9:54" x14ac:dyDescent="0.25">
      <c r="I1588" s="80"/>
      <c r="AX1588" s="80"/>
      <c r="AY1588" s="80"/>
      <c r="AZ1588" s="80"/>
      <c r="BA1588" s="80"/>
      <c r="BB1588" s="80"/>
    </row>
    <row r="1589" spans="9:54" x14ac:dyDescent="0.25">
      <c r="I1589" s="80"/>
      <c r="AX1589" s="80"/>
      <c r="AY1589" s="80"/>
      <c r="AZ1589" s="80"/>
      <c r="BA1589" s="80"/>
      <c r="BB1589" s="80"/>
    </row>
    <row r="1590" spans="9:54" x14ac:dyDescent="0.25">
      <c r="I1590" s="80"/>
      <c r="AX1590" s="80"/>
      <c r="AY1590" s="80"/>
      <c r="AZ1590" s="80"/>
      <c r="BA1590" s="80"/>
      <c r="BB1590" s="80"/>
    </row>
    <row r="1591" spans="9:54" x14ac:dyDescent="0.25">
      <c r="I1591" s="80"/>
      <c r="AX1591" s="80"/>
      <c r="AY1591" s="80"/>
      <c r="AZ1591" s="80"/>
      <c r="BA1591" s="80"/>
      <c r="BB1591" s="80"/>
    </row>
    <row r="1592" spans="9:54" x14ac:dyDescent="0.25">
      <c r="I1592" s="80"/>
      <c r="AX1592" s="80"/>
      <c r="AY1592" s="80"/>
      <c r="AZ1592" s="80"/>
      <c r="BA1592" s="80"/>
      <c r="BB1592" s="80"/>
    </row>
    <row r="1593" spans="9:54" x14ac:dyDescent="0.25">
      <c r="I1593" s="80"/>
      <c r="AX1593" s="80"/>
      <c r="AY1593" s="80"/>
      <c r="AZ1593" s="80"/>
      <c r="BA1593" s="80"/>
      <c r="BB1593" s="80"/>
    </row>
    <row r="1594" spans="9:54" x14ac:dyDescent="0.25">
      <c r="I1594" s="80"/>
      <c r="AX1594" s="80"/>
      <c r="AY1594" s="80"/>
      <c r="AZ1594" s="80"/>
      <c r="BA1594" s="80"/>
      <c r="BB1594" s="80"/>
    </row>
    <row r="1595" spans="9:54" x14ac:dyDescent="0.25">
      <c r="I1595" s="80"/>
      <c r="AX1595" s="80"/>
      <c r="AY1595" s="80"/>
      <c r="AZ1595" s="80"/>
      <c r="BA1595" s="80"/>
      <c r="BB1595" s="80"/>
    </row>
    <row r="1596" spans="9:54" x14ac:dyDescent="0.25">
      <c r="I1596" s="80"/>
      <c r="AX1596" s="80"/>
      <c r="AY1596" s="80"/>
      <c r="AZ1596" s="80"/>
      <c r="BA1596" s="80"/>
      <c r="BB1596" s="80"/>
    </row>
    <row r="1597" spans="9:54" x14ac:dyDescent="0.25">
      <c r="I1597" s="80"/>
      <c r="AX1597" s="80"/>
      <c r="AY1597" s="80"/>
      <c r="AZ1597" s="80"/>
      <c r="BA1597" s="80"/>
      <c r="BB1597" s="80"/>
    </row>
    <row r="1598" spans="9:54" x14ac:dyDescent="0.25">
      <c r="I1598" s="80"/>
      <c r="AX1598" s="80"/>
      <c r="AY1598" s="80"/>
      <c r="AZ1598" s="80"/>
      <c r="BA1598" s="80"/>
      <c r="BB1598" s="80"/>
    </row>
    <row r="1599" spans="9:54" x14ac:dyDescent="0.25">
      <c r="I1599" s="80"/>
      <c r="AX1599" s="80"/>
      <c r="AY1599" s="80"/>
      <c r="AZ1599" s="80"/>
      <c r="BA1599" s="80"/>
      <c r="BB1599" s="80"/>
    </row>
    <row r="1600" spans="9:54" x14ac:dyDescent="0.25">
      <c r="I1600" s="80"/>
      <c r="AX1600" s="80"/>
      <c r="AY1600" s="80"/>
      <c r="AZ1600" s="80"/>
      <c r="BA1600" s="80"/>
      <c r="BB1600" s="80"/>
    </row>
    <row r="1601" spans="9:54" x14ac:dyDescent="0.25">
      <c r="I1601" s="80"/>
      <c r="AX1601" s="80"/>
      <c r="AY1601" s="80"/>
      <c r="AZ1601" s="80"/>
      <c r="BA1601" s="80"/>
      <c r="BB1601" s="80"/>
    </row>
    <row r="1602" spans="9:54" x14ac:dyDescent="0.25">
      <c r="I1602" s="80"/>
      <c r="AX1602" s="80"/>
      <c r="AY1602" s="80"/>
      <c r="AZ1602" s="80"/>
      <c r="BA1602" s="80"/>
      <c r="BB1602" s="80"/>
    </row>
    <row r="1603" spans="9:54" x14ac:dyDescent="0.25">
      <c r="I1603" s="80"/>
      <c r="AX1603" s="80"/>
      <c r="AY1603" s="80"/>
      <c r="AZ1603" s="80"/>
      <c r="BA1603" s="80"/>
      <c r="BB1603" s="80"/>
    </row>
    <row r="1604" spans="9:54" x14ac:dyDescent="0.25">
      <c r="I1604" s="80"/>
      <c r="AX1604" s="80"/>
      <c r="AY1604" s="80"/>
      <c r="AZ1604" s="80"/>
      <c r="BA1604" s="80"/>
      <c r="BB1604" s="80"/>
    </row>
    <row r="1605" spans="9:54" x14ac:dyDescent="0.25">
      <c r="I1605" s="80"/>
      <c r="AX1605" s="80"/>
      <c r="AY1605" s="80"/>
      <c r="AZ1605" s="80"/>
      <c r="BA1605" s="80"/>
      <c r="BB1605" s="80"/>
    </row>
    <row r="1606" spans="9:54" x14ac:dyDescent="0.25">
      <c r="I1606" s="80"/>
      <c r="AX1606" s="80"/>
      <c r="AY1606" s="80"/>
      <c r="AZ1606" s="80"/>
      <c r="BA1606" s="80"/>
      <c r="BB1606" s="80"/>
    </row>
    <row r="1607" spans="9:54" x14ac:dyDescent="0.25">
      <c r="I1607" s="80"/>
      <c r="AX1607" s="80"/>
      <c r="AY1607" s="80"/>
      <c r="AZ1607" s="80"/>
      <c r="BA1607" s="80"/>
      <c r="BB1607" s="80"/>
    </row>
    <row r="1608" spans="9:54" x14ac:dyDescent="0.25">
      <c r="I1608" s="80"/>
      <c r="AX1608" s="80"/>
      <c r="AY1608" s="80"/>
      <c r="AZ1608" s="80"/>
      <c r="BA1608" s="80"/>
      <c r="BB1608" s="80"/>
    </row>
    <row r="1609" spans="9:54" x14ac:dyDescent="0.25">
      <c r="I1609" s="80"/>
      <c r="AX1609" s="80"/>
      <c r="AY1609" s="80"/>
      <c r="AZ1609" s="80"/>
      <c r="BA1609" s="80"/>
      <c r="BB1609" s="80"/>
    </row>
    <row r="1610" spans="9:54" x14ac:dyDescent="0.25">
      <c r="I1610" s="80"/>
      <c r="AX1610" s="80"/>
      <c r="AY1610" s="80"/>
      <c r="AZ1610" s="80"/>
      <c r="BA1610" s="80"/>
      <c r="BB1610" s="80"/>
    </row>
    <row r="1611" spans="9:54" x14ac:dyDescent="0.25">
      <c r="I1611" s="80"/>
      <c r="AX1611" s="80"/>
      <c r="AY1611" s="80"/>
      <c r="AZ1611" s="80"/>
      <c r="BA1611" s="80"/>
      <c r="BB1611" s="80"/>
    </row>
    <row r="1612" spans="9:54" x14ac:dyDescent="0.25">
      <c r="I1612" s="80"/>
      <c r="AX1612" s="80"/>
      <c r="AY1612" s="80"/>
      <c r="AZ1612" s="80"/>
      <c r="BA1612" s="80"/>
      <c r="BB1612" s="80"/>
    </row>
    <row r="1613" spans="9:54" x14ac:dyDescent="0.25">
      <c r="I1613" s="80"/>
      <c r="AX1613" s="80"/>
      <c r="AY1613" s="80"/>
      <c r="AZ1613" s="80"/>
      <c r="BA1613" s="80"/>
      <c r="BB1613" s="80"/>
    </row>
    <row r="1614" spans="9:54" x14ac:dyDescent="0.25">
      <c r="I1614" s="80"/>
      <c r="AX1614" s="80"/>
      <c r="AY1614" s="80"/>
      <c r="AZ1614" s="80"/>
      <c r="BA1614" s="80"/>
      <c r="BB1614" s="80"/>
    </row>
    <row r="1615" spans="9:54" x14ac:dyDescent="0.25">
      <c r="I1615" s="80"/>
      <c r="AX1615" s="80"/>
      <c r="AY1615" s="80"/>
      <c r="AZ1615" s="80"/>
      <c r="BA1615" s="80"/>
      <c r="BB1615" s="80"/>
    </row>
    <row r="1616" spans="9:54" x14ac:dyDescent="0.25">
      <c r="I1616" s="80"/>
      <c r="AX1616" s="80"/>
      <c r="AY1616" s="80"/>
      <c r="AZ1616" s="80"/>
      <c r="BA1616" s="80"/>
      <c r="BB1616" s="80"/>
    </row>
    <row r="1617" spans="9:54" x14ac:dyDescent="0.25">
      <c r="I1617" s="80"/>
      <c r="AX1617" s="80"/>
      <c r="AY1617" s="80"/>
      <c r="AZ1617" s="80"/>
      <c r="BA1617" s="80"/>
      <c r="BB1617" s="80"/>
    </row>
    <row r="1618" spans="9:54" x14ac:dyDescent="0.25">
      <c r="I1618" s="80"/>
      <c r="AX1618" s="80"/>
      <c r="AY1618" s="80"/>
      <c r="AZ1618" s="80"/>
      <c r="BA1618" s="80"/>
      <c r="BB1618" s="80"/>
    </row>
    <row r="1619" spans="9:54" x14ac:dyDescent="0.25">
      <c r="I1619" s="80"/>
      <c r="AX1619" s="80"/>
      <c r="AY1619" s="80"/>
      <c r="AZ1619" s="80"/>
      <c r="BA1619" s="80"/>
      <c r="BB1619" s="80"/>
    </row>
    <row r="1620" spans="9:54" x14ac:dyDescent="0.25">
      <c r="I1620" s="80"/>
      <c r="AX1620" s="80"/>
      <c r="AY1620" s="80"/>
      <c r="AZ1620" s="80"/>
      <c r="BA1620" s="80"/>
      <c r="BB1620" s="80"/>
    </row>
    <row r="1621" spans="9:54" x14ac:dyDescent="0.25">
      <c r="I1621" s="80"/>
      <c r="AX1621" s="80"/>
      <c r="AY1621" s="80"/>
      <c r="AZ1621" s="80"/>
      <c r="BA1621" s="80"/>
      <c r="BB1621" s="80"/>
    </row>
    <row r="1622" spans="9:54" x14ac:dyDescent="0.25">
      <c r="I1622" s="80"/>
      <c r="AX1622" s="80"/>
      <c r="AY1622" s="80"/>
      <c r="AZ1622" s="80"/>
      <c r="BA1622" s="80"/>
      <c r="BB1622" s="80"/>
    </row>
    <row r="1623" spans="9:54" x14ac:dyDescent="0.25">
      <c r="I1623" s="80"/>
      <c r="AX1623" s="80"/>
      <c r="AY1623" s="80"/>
      <c r="AZ1623" s="80"/>
      <c r="BA1623" s="80"/>
      <c r="BB1623" s="80"/>
    </row>
    <row r="1624" spans="9:54" x14ac:dyDescent="0.25">
      <c r="I1624" s="80"/>
      <c r="AX1624" s="80"/>
      <c r="AY1624" s="80"/>
      <c r="AZ1624" s="80"/>
      <c r="BA1624" s="80"/>
      <c r="BB1624" s="80"/>
    </row>
    <row r="1625" spans="9:54" x14ac:dyDescent="0.25">
      <c r="I1625" s="80"/>
      <c r="AX1625" s="80"/>
      <c r="AY1625" s="80"/>
      <c r="AZ1625" s="80"/>
      <c r="BA1625" s="80"/>
      <c r="BB1625" s="80"/>
    </row>
    <row r="1626" spans="9:54" x14ac:dyDescent="0.25">
      <c r="I1626" s="80"/>
      <c r="AX1626" s="80"/>
      <c r="AY1626" s="80"/>
      <c r="AZ1626" s="80"/>
      <c r="BA1626" s="80"/>
      <c r="BB1626" s="80"/>
    </row>
    <row r="1627" spans="9:54" x14ac:dyDescent="0.25">
      <c r="I1627" s="80"/>
      <c r="AX1627" s="80"/>
      <c r="AY1627" s="80"/>
      <c r="AZ1627" s="80"/>
      <c r="BA1627" s="80"/>
      <c r="BB1627" s="80"/>
    </row>
    <row r="1628" spans="9:54" x14ac:dyDescent="0.25">
      <c r="I1628" s="80"/>
      <c r="AX1628" s="80"/>
      <c r="AY1628" s="80"/>
      <c r="AZ1628" s="80"/>
      <c r="BA1628" s="80"/>
      <c r="BB1628" s="80"/>
    </row>
    <row r="1629" spans="9:54" x14ac:dyDescent="0.25">
      <c r="I1629" s="80"/>
      <c r="AX1629" s="80"/>
      <c r="AY1629" s="80"/>
      <c r="AZ1629" s="80"/>
      <c r="BA1629" s="80"/>
      <c r="BB1629" s="80"/>
    </row>
    <row r="1630" spans="9:54" x14ac:dyDescent="0.25">
      <c r="I1630" s="80"/>
      <c r="AX1630" s="80"/>
      <c r="AY1630" s="80"/>
      <c r="AZ1630" s="80"/>
      <c r="BA1630" s="80"/>
      <c r="BB1630" s="80"/>
    </row>
    <row r="1631" spans="9:54" x14ac:dyDescent="0.25">
      <c r="I1631" s="80"/>
      <c r="AX1631" s="80"/>
      <c r="AY1631" s="80"/>
      <c r="AZ1631" s="80"/>
      <c r="BA1631" s="80"/>
      <c r="BB1631" s="80"/>
    </row>
    <row r="1632" spans="9:54" x14ac:dyDescent="0.25">
      <c r="I1632" s="80"/>
      <c r="AX1632" s="80"/>
      <c r="AY1632" s="80"/>
      <c r="AZ1632" s="80"/>
      <c r="BA1632" s="80"/>
      <c r="BB1632" s="80"/>
    </row>
    <row r="1633" spans="9:54" x14ac:dyDescent="0.25">
      <c r="I1633" s="80"/>
      <c r="AX1633" s="80"/>
      <c r="AY1633" s="80"/>
      <c r="AZ1633" s="80"/>
      <c r="BA1633" s="80"/>
      <c r="BB1633" s="80"/>
    </row>
    <row r="1634" spans="9:54" x14ac:dyDescent="0.25">
      <c r="I1634" s="80"/>
      <c r="AX1634" s="80"/>
      <c r="AY1634" s="80"/>
      <c r="AZ1634" s="80"/>
      <c r="BA1634" s="80"/>
      <c r="BB1634" s="80"/>
    </row>
    <row r="1635" spans="9:54" x14ac:dyDescent="0.25">
      <c r="I1635" s="80"/>
      <c r="AX1635" s="80"/>
      <c r="AY1635" s="80"/>
      <c r="AZ1635" s="80"/>
      <c r="BA1635" s="80"/>
      <c r="BB1635" s="80"/>
    </row>
    <row r="1636" spans="9:54" x14ac:dyDescent="0.25">
      <c r="I1636" s="80"/>
      <c r="AX1636" s="80"/>
      <c r="AY1636" s="80"/>
      <c r="AZ1636" s="80"/>
      <c r="BA1636" s="80"/>
      <c r="BB1636" s="80"/>
    </row>
    <row r="1637" spans="9:54" x14ac:dyDescent="0.25">
      <c r="I1637" s="80"/>
      <c r="AX1637" s="80"/>
      <c r="AY1637" s="80"/>
      <c r="AZ1637" s="80"/>
      <c r="BA1637" s="80"/>
      <c r="BB1637" s="80"/>
    </row>
    <row r="1638" spans="9:54" x14ac:dyDescent="0.25">
      <c r="I1638" s="80"/>
      <c r="AX1638" s="80"/>
      <c r="AY1638" s="80"/>
      <c r="AZ1638" s="80"/>
      <c r="BA1638" s="80"/>
      <c r="BB1638" s="80"/>
    </row>
    <row r="1639" spans="9:54" x14ac:dyDescent="0.25">
      <c r="I1639" s="80"/>
      <c r="AX1639" s="80"/>
      <c r="AY1639" s="80"/>
      <c r="AZ1639" s="80"/>
      <c r="BA1639" s="80"/>
      <c r="BB1639" s="80"/>
    </row>
    <row r="1640" spans="9:54" x14ac:dyDescent="0.25">
      <c r="I1640" s="80"/>
      <c r="AX1640" s="80"/>
      <c r="AY1640" s="80"/>
      <c r="AZ1640" s="80"/>
      <c r="BA1640" s="80"/>
      <c r="BB1640" s="80"/>
    </row>
    <row r="1641" spans="9:54" x14ac:dyDescent="0.25">
      <c r="I1641" s="80"/>
      <c r="AX1641" s="80"/>
      <c r="AY1641" s="80"/>
      <c r="AZ1641" s="80"/>
      <c r="BA1641" s="80"/>
      <c r="BB1641" s="80"/>
    </row>
    <row r="1642" spans="9:54" x14ac:dyDescent="0.25">
      <c r="I1642" s="80"/>
      <c r="AX1642" s="80"/>
      <c r="AY1642" s="80"/>
      <c r="AZ1642" s="80"/>
      <c r="BA1642" s="80"/>
      <c r="BB1642" s="80"/>
    </row>
    <row r="1643" spans="9:54" x14ac:dyDescent="0.25">
      <c r="I1643" s="80"/>
      <c r="AX1643" s="80"/>
      <c r="AY1643" s="80"/>
      <c r="AZ1643" s="80"/>
      <c r="BA1643" s="80"/>
      <c r="BB1643" s="80"/>
    </row>
    <row r="1644" spans="9:54" x14ac:dyDescent="0.25">
      <c r="I1644" s="80"/>
      <c r="AX1644" s="80"/>
      <c r="AY1644" s="80"/>
      <c r="AZ1644" s="80"/>
      <c r="BA1644" s="80"/>
      <c r="BB1644" s="80"/>
    </row>
    <row r="1645" spans="9:54" x14ac:dyDescent="0.25">
      <c r="I1645" s="80"/>
      <c r="AX1645" s="80"/>
      <c r="AY1645" s="80"/>
      <c r="AZ1645" s="80"/>
      <c r="BA1645" s="80"/>
      <c r="BB1645" s="80"/>
    </row>
    <row r="1646" spans="9:54" x14ac:dyDescent="0.25">
      <c r="I1646" s="80"/>
      <c r="AX1646" s="80"/>
      <c r="AY1646" s="80"/>
      <c r="AZ1646" s="80"/>
      <c r="BA1646" s="80"/>
      <c r="BB1646" s="80"/>
    </row>
    <row r="1647" spans="9:54" x14ac:dyDescent="0.25">
      <c r="I1647" s="80"/>
      <c r="AX1647" s="80"/>
      <c r="AY1647" s="80"/>
      <c r="AZ1647" s="80"/>
      <c r="BA1647" s="80"/>
      <c r="BB1647" s="80"/>
    </row>
    <row r="1648" spans="9:54" x14ac:dyDescent="0.25">
      <c r="I1648" s="80"/>
      <c r="AX1648" s="80"/>
      <c r="AY1648" s="80"/>
      <c r="AZ1648" s="80"/>
      <c r="BA1648" s="80"/>
      <c r="BB1648" s="80"/>
    </row>
    <row r="1649" spans="9:54" x14ac:dyDescent="0.25">
      <c r="I1649" s="80"/>
      <c r="AX1649" s="80"/>
      <c r="AY1649" s="80"/>
      <c r="AZ1649" s="80"/>
      <c r="BA1649" s="80"/>
      <c r="BB1649" s="80"/>
    </row>
    <row r="1650" spans="9:54" x14ac:dyDescent="0.25">
      <c r="I1650" s="80"/>
      <c r="AX1650" s="80"/>
      <c r="AY1650" s="80"/>
      <c r="AZ1650" s="80"/>
      <c r="BA1650" s="80"/>
      <c r="BB1650" s="80"/>
    </row>
    <row r="1651" spans="9:54" x14ac:dyDescent="0.25">
      <c r="I1651" s="80"/>
      <c r="AX1651" s="80"/>
      <c r="AY1651" s="80"/>
      <c r="AZ1651" s="80"/>
      <c r="BA1651" s="80"/>
      <c r="BB1651" s="80"/>
    </row>
    <row r="1652" spans="9:54" x14ac:dyDescent="0.25">
      <c r="I1652" s="80"/>
      <c r="AX1652" s="80"/>
      <c r="AY1652" s="80"/>
      <c r="AZ1652" s="80"/>
      <c r="BA1652" s="80"/>
      <c r="BB1652" s="80"/>
    </row>
    <row r="1653" spans="9:54" x14ac:dyDescent="0.25">
      <c r="I1653" s="80"/>
      <c r="AX1653" s="80"/>
      <c r="AY1653" s="80"/>
      <c r="AZ1653" s="80"/>
      <c r="BA1653" s="80"/>
      <c r="BB1653" s="80"/>
    </row>
    <row r="1654" spans="9:54" x14ac:dyDescent="0.25">
      <c r="I1654" s="80"/>
      <c r="AX1654" s="80"/>
      <c r="AY1654" s="80"/>
      <c r="AZ1654" s="80"/>
      <c r="BA1654" s="80"/>
      <c r="BB1654" s="80"/>
    </row>
    <row r="1655" spans="9:54" x14ac:dyDescent="0.25">
      <c r="I1655" s="80"/>
      <c r="AX1655" s="80"/>
      <c r="AY1655" s="80"/>
      <c r="AZ1655" s="80"/>
      <c r="BA1655" s="80"/>
      <c r="BB1655" s="80"/>
    </row>
    <row r="1656" spans="9:54" x14ac:dyDescent="0.25">
      <c r="I1656" s="80"/>
      <c r="AX1656" s="80"/>
      <c r="AY1656" s="80"/>
      <c r="AZ1656" s="80"/>
      <c r="BA1656" s="80"/>
      <c r="BB1656" s="80"/>
    </row>
    <row r="1657" spans="9:54" x14ac:dyDescent="0.25">
      <c r="I1657" s="80"/>
      <c r="AX1657" s="80"/>
      <c r="AY1657" s="80"/>
      <c r="AZ1657" s="80"/>
      <c r="BA1657" s="80"/>
      <c r="BB1657" s="80"/>
    </row>
    <row r="1658" spans="9:54" x14ac:dyDescent="0.25">
      <c r="I1658" s="80"/>
      <c r="AX1658" s="80"/>
      <c r="AY1658" s="80"/>
      <c r="AZ1658" s="80"/>
      <c r="BA1658" s="80"/>
      <c r="BB1658" s="80"/>
    </row>
    <row r="1659" spans="9:54" x14ac:dyDescent="0.25">
      <c r="I1659" s="80"/>
      <c r="AX1659" s="80"/>
      <c r="AY1659" s="80"/>
      <c r="AZ1659" s="80"/>
      <c r="BA1659" s="80"/>
      <c r="BB1659" s="80"/>
    </row>
    <row r="1660" spans="9:54" x14ac:dyDescent="0.25">
      <c r="I1660" s="80"/>
      <c r="AX1660" s="80"/>
      <c r="AY1660" s="80"/>
      <c r="AZ1660" s="80"/>
      <c r="BA1660" s="80"/>
      <c r="BB1660" s="80"/>
    </row>
    <row r="1661" spans="9:54" x14ac:dyDescent="0.25">
      <c r="I1661" s="80"/>
      <c r="AX1661" s="80"/>
      <c r="AY1661" s="80"/>
      <c r="AZ1661" s="80"/>
      <c r="BA1661" s="80"/>
      <c r="BB1661" s="80"/>
    </row>
    <row r="1662" spans="9:54" x14ac:dyDescent="0.25">
      <c r="I1662" s="80"/>
      <c r="AX1662" s="80"/>
      <c r="AY1662" s="80"/>
      <c r="AZ1662" s="80"/>
      <c r="BA1662" s="80"/>
      <c r="BB1662" s="80"/>
    </row>
    <row r="1663" spans="9:54" x14ac:dyDescent="0.25">
      <c r="I1663" s="80"/>
      <c r="AX1663" s="80"/>
      <c r="AY1663" s="80"/>
      <c r="AZ1663" s="80"/>
      <c r="BA1663" s="80"/>
      <c r="BB1663" s="80"/>
    </row>
    <row r="1664" spans="9:54" x14ac:dyDescent="0.25">
      <c r="I1664" s="80"/>
      <c r="AX1664" s="80"/>
      <c r="AY1664" s="80"/>
      <c r="AZ1664" s="80"/>
      <c r="BA1664" s="80"/>
      <c r="BB1664" s="80"/>
    </row>
    <row r="1665" spans="9:54" x14ac:dyDescent="0.25">
      <c r="I1665" s="80"/>
      <c r="AX1665" s="80"/>
      <c r="AY1665" s="80"/>
      <c r="AZ1665" s="80"/>
      <c r="BA1665" s="80"/>
      <c r="BB1665" s="80"/>
    </row>
    <row r="1666" spans="9:54" x14ac:dyDescent="0.25">
      <c r="I1666" s="80"/>
      <c r="AX1666" s="80"/>
      <c r="AY1666" s="80"/>
      <c r="AZ1666" s="80"/>
      <c r="BA1666" s="80"/>
      <c r="BB1666" s="80"/>
    </row>
    <row r="1667" spans="9:54" x14ac:dyDescent="0.25">
      <c r="I1667" s="80"/>
      <c r="AX1667" s="80"/>
      <c r="AY1667" s="80"/>
      <c r="AZ1667" s="80"/>
      <c r="BA1667" s="80"/>
      <c r="BB1667" s="80"/>
    </row>
    <row r="1668" spans="9:54" x14ac:dyDescent="0.25">
      <c r="I1668" s="80"/>
      <c r="AX1668" s="80"/>
      <c r="AY1668" s="80"/>
      <c r="AZ1668" s="80"/>
      <c r="BA1668" s="80"/>
      <c r="BB1668" s="80"/>
    </row>
    <row r="1669" spans="9:54" x14ac:dyDescent="0.25">
      <c r="I1669" s="80"/>
      <c r="AX1669" s="80"/>
      <c r="AY1669" s="80"/>
      <c r="AZ1669" s="80"/>
      <c r="BA1669" s="80"/>
      <c r="BB1669" s="80"/>
    </row>
    <row r="1670" spans="9:54" x14ac:dyDescent="0.25">
      <c r="I1670" s="80"/>
      <c r="AX1670" s="80"/>
      <c r="AY1670" s="80"/>
      <c r="AZ1670" s="80"/>
      <c r="BA1670" s="80"/>
      <c r="BB1670" s="80"/>
    </row>
    <row r="1671" spans="9:54" x14ac:dyDescent="0.25">
      <c r="I1671" s="80"/>
      <c r="AX1671" s="80"/>
      <c r="AY1671" s="80"/>
      <c r="AZ1671" s="80"/>
      <c r="BA1671" s="80"/>
      <c r="BB1671" s="80"/>
    </row>
    <row r="1672" spans="9:54" x14ac:dyDescent="0.25">
      <c r="I1672" s="80"/>
      <c r="AX1672" s="80"/>
      <c r="AY1672" s="80"/>
      <c r="AZ1672" s="80"/>
      <c r="BA1672" s="80"/>
      <c r="BB1672" s="80"/>
    </row>
    <row r="1673" spans="9:54" x14ac:dyDescent="0.25">
      <c r="I1673" s="80"/>
      <c r="AX1673" s="80"/>
      <c r="AY1673" s="80"/>
      <c r="AZ1673" s="80"/>
      <c r="BA1673" s="80"/>
      <c r="BB1673" s="80"/>
    </row>
    <row r="1674" spans="9:54" x14ac:dyDescent="0.25">
      <c r="I1674" s="80"/>
      <c r="AX1674" s="80"/>
      <c r="AY1674" s="80"/>
      <c r="AZ1674" s="80"/>
      <c r="BA1674" s="80"/>
      <c r="BB1674" s="80"/>
    </row>
    <row r="1675" spans="9:54" x14ac:dyDescent="0.25">
      <c r="I1675" s="80"/>
      <c r="AX1675" s="80"/>
      <c r="AY1675" s="80"/>
      <c r="AZ1675" s="80"/>
      <c r="BA1675" s="80"/>
      <c r="BB1675" s="80"/>
    </row>
    <row r="1676" spans="9:54" x14ac:dyDescent="0.25">
      <c r="I1676" s="80"/>
      <c r="AX1676" s="80"/>
      <c r="AY1676" s="80"/>
      <c r="AZ1676" s="80"/>
      <c r="BA1676" s="80"/>
      <c r="BB1676" s="80"/>
    </row>
    <row r="1677" spans="9:54" x14ac:dyDescent="0.25">
      <c r="I1677" s="80"/>
      <c r="AX1677" s="80"/>
      <c r="AY1677" s="80"/>
      <c r="AZ1677" s="80"/>
      <c r="BA1677" s="80"/>
      <c r="BB1677" s="80"/>
    </row>
    <row r="1678" spans="9:54" x14ac:dyDescent="0.25">
      <c r="I1678" s="80"/>
      <c r="AX1678" s="80"/>
      <c r="AY1678" s="80"/>
      <c r="AZ1678" s="80"/>
      <c r="BA1678" s="80"/>
      <c r="BB1678" s="80"/>
    </row>
    <row r="1679" spans="9:54" x14ac:dyDescent="0.25">
      <c r="I1679" s="80"/>
      <c r="AX1679" s="80"/>
      <c r="AY1679" s="80"/>
      <c r="AZ1679" s="80"/>
      <c r="BA1679" s="80"/>
      <c r="BB1679" s="80"/>
    </row>
    <row r="1680" spans="9:54" x14ac:dyDescent="0.25">
      <c r="I1680" s="80"/>
      <c r="AX1680" s="80"/>
      <c r="AY1680" s="80"/>
      <c r="AZ1680" s="80"/>
      <c r="BA1680" s="80"/>
      <c r="BB1680" s="80"/>
    </row>
    <row r="1681" spans="9:54" x14ac:dyDescent="0.25">
      <c r="I1681" s="80"/>
      <c r="AX1681" s="80"/>
      <c r="AY1681" s="80"/>
      <c r="AZ1681" s="80"/>
      <c r="BA1681" s="80"/>
      <c r="BB1681" s="80"/>
    </row>
    <row r="1682" spans="9:54" x14ac:dyDescent="0.25">
      <c r="I1682" s="80"/>
      <c r="AX1682" s="80"/>
      <c r="AY1682" s="80"/>
      <c r="AZ1682" s="80"/>
      <c r="BA1682" s="80"/>
      <c r="BB1682" s="80"/>
    </row>
    <row r="1683" spans="9:54" x14ac:dyDescent="0.25">
      <c r="I1683" s="80"/>
      <c r="AX1683" s="80"/>
      <c r="AY1683" s="80"/>
      <c r="AZ1683" s="80"/>
      <c r="BA1683" s="80"/>
      <c r="BB1683" s="80"/>
    </row>
    <row r="1684" spans="9:54" x14ac:dyDescent="0.25">
      <c r="I1684" s="80"/>
      <c r="AX1684" s="80"/>
      <c r="AY1684" s="80"/>
      <c r="AZ1684" s="80"/>
      <c r="BA1684" s="80"/>
      <c r="BB1684" s="80"/>
    </row>
    <row r="1685" spans="9:54" x14ac:dyDescent="0.25">
      <c r="I1685" s="80"/>
      <c r="AX1685" s="80"/>
      <c r="AY1685" s="80"/>
      <c r="AZ1685" s="80"/>
      <c r="BA1685" s="80"/>
      <c r="BB1685" s="80"/>
    </row>
    <row r="1686" spans="9:54" x14ac:dyDescent="0.25">
      <c r="I1686" s="80"/>
      <c r="AX1686" s="80"/>
      <c r="AY1686" s="80"/>
      <c r="AZ1686" s="80"/>
      <c r="BA1686" s="80"/>
      <c r="BB1686" s="80"/>
    </row>
    <row r="1687" spans="9:54" x14ac:dyDescent="0.25">
      <c r="I1687" s="80"/>
      <c r="AX1687" s="80"/>
      <c r="AY1687" s="80"/>
      <c r="AZ1687" s="80"/>
      <c r="BA1687" s="80"/>
      <c r="BB1687" s="80"/>
    </row>
    <row r="1688" spans="9:54" x14ac:dyDescent="0.25">
      <c r="I1688" s="80"/>
      <c r="AX1688" s="80"/>
      <c r="AY1688" s="80"/>
      <c r="AZ1688" s="80"/>
      <c r="BA1688" s="80"/>
      <c r="BB1688" s="80"/>
    </row>
    <row r="1689" spans="9:54" x14ac:dyDescent="0.25">
      <c r="I1689" s="80"/>
      <c r="AX1689" s="80"/>
      <c r="AY1689" s="80"/>
      <c r="AZ1689" s="80"/>
      <c r="BA1689" s="80"/>
      <c r="BB1689" s="80"/>
    </row>
    <row r="1690" spans="9:54" x14ac:dyDescent="0.25">
      <c r="I1690" s="80"/>
      <c r="AX1690" s="80"/>
      <c r="AY1690" s="80"/>
      <c r="AZ1690" s="80"/>
      <c r="BA1690" s="80"/>
      <c r="BB1690" s="80"/>
    </row>
    <row r="1691" spans="9:54" x14ac:dyDescent="0.25">
      <c r="I1691" s="80"/>
      <c r="AX1691" s="80"/>
      <c r="AY1691" s="80"/>
      <c r="AZ1691" s="80"/>
      <c r="BA1691" s="80"/>
      <c r="BB1691" s="80"/>
    </row>
    <row r="1692" spans="9:54" x14ac:dyDescent="0.25">
      <c r="I1692" s="80"/>
      <c r="AX1692" s="80"/>
      <c r="AY1692" s="80"/>
      <c r="AZ1692" s="80"/>
      <c r="BA1692" s="80"/>
      <c r="BB1692" s="80"/>
    </row>
    <row r="1693" spans="9:54" x14ac:dyDescent="0.25">
      <c r="I1693" s="80"/>
      <c r="AX1693" s="80"/>
      <c r="AY1693" s="80"/>
      <c r="AZ1693" s="80"/>
      <c r="BA1693" s="80"/>
      <c r="BB1693" s="80"/>
    </row>
    <row r="1694" spans="9:54" x14ac:dyDescent="0.25">
      <c r="I1694" s="80"/>
      <c r="AX1694" s="80"/>
      <c r="AY1694" s="80"/>
      <c r="AZ1694" s="80"/>
      <c r="BA1694" s="80"/>
      <c r="BB1694" s="80"/>
    </row>
    <row r="1695" spans="9:54" x14ac:dyDescent="0.25">
      <c r="I1695" s="80"/>
      <c r="AX1695" s="80"/>
      <c r="AY1695" s="80"/>
      <c r="AZ1695" s="80"/>
      <c r="BA1695" s="80"/>
      <c r="BB1695" s="80"/>
    </row>
    <row r="1696" spans="9:54" x14ac:dyDescent="0.25">
      <c r="I1696" s="80"/>
      <c r="AX1696" s="80"/>
      <c r="AY1696" s="80"/>
      <c r="AZ1696" s="80"/>
      <c r="BA1696" s="80"/>
      <c r="BB1696" s="80"/>
    </row>
    <row r="1697" spans="9:54" x14ac:dyDescent="0.25">
      <c r="I1697" s="80"/>
      <c r="AX1697" s="80"/>
      <c r="AY1697" s="80"/>
      <c r="AZ1697" s="80"/>
      <c r="BA1697" s="80"/>
      <c r="BB1697" s="80"/>
    </row>
    <row r="1698" spans="9:54" x14ac:dyDescent="0.25">
      <c r="I1698" s="80"/>
      <c r="AX1698" s="80"/>
      <c r="AY1698" s="80"/>
      <c r="AZ1698" s="80"/>
      <c r="BA1698" s="80"/>
      <c r="BB1698" s="80"/>
    </row>
    <row r="1699" spans="9:54" x14ac:dyDescent="0.25">
      <c r="I1699" s="80"/>
      <c r="AX1699" s="80"/>
      <c r="AY1699" s="80"/>
      <c r="AZ1699" s="80"/>
      <c r="BA1699" s="80"/>
      <c r="BB1699" s="80"/>
    </row>
    <row r="1700" spans="9:54" x14ac:dyDescent="0.25">
      <c r="I1700" s="80"/>
      <c r="AX1700" s="80"/>
      <c r="AY1700" s="80"/>
      <c r="AZ1700" s="80"/>
      <c r="BA1700" s="80"/>
      <c r="BB1700" s="80"/>
    </row>
    <row r="1701" spans="9:54" x14ac:dyDescent="0.25">
      <c r="I1701" s="80"/>
      <c r="AX1701" s="80"/>
      <c r="AY1701" s="80"/>
      <c r="AZ1701" s="80"/>
      <c r="BA1701" s="80"/>
      <c r="BB1701" s="80"/>
    </row>
    <row r="1702" spans="9:54" x14ac:dyDescent="0.25">
      <c r="I1702" s="80"/>
      <c r="AX1702" s="80"/>
      <c r="AY1702" s="80"/>
      <c r="AZ1702" s="80"/>
      <c r="BA1702" s="80"/>
      <c r="BB1702" s="80"/>
    </row>
    <row r="1703" spans="9:54" x14ac:dyDescent="0.25">
      <c r="I1703" s="80"/>
      <c r="AX1703" s="80"/>
      <c r="AY1703" s="80"/>
      <c r="AZ1703" s="80"/>
      <c r="BA1703" s="80"/>
      <c r="BB1703" s="80"/>
    </row>
    <row r="1704" spans="9:54" x14ac:dyDescent="0.25">
      <c r="I1704" s="80"/>
      <c r="AX1704" s="80"/>
      <c r="AY1704" s="80"/>
      <c r="AZ1704" s="80"/>
      <c r="BA1704" s="80"/>
      <c r="BB1704" s="80"/>
    </row>
    <row r="1705" spans="9:54" x14ac:dyDescent="0.25">
      <c r="I1705" s="80"/>
      <c r="AX1705" s="80"/>
      <c r="AY1705" s="80"/>
      <c r="AZ1705" s="80"/>
      <c r="BA1705" s="80"/>
      <c r="BB1705" s="80"/>
    </row>
    <row r="1706" spans="9:54" x14ac:dyDescent="0.25">
      <c r="I1706" s="80"/>
      <c r="AX1706" s="80"/>
      <c r="AY1706" s="80"/>
      <c r="AZ1706" s="80"/>
      <c r="BA1706" s="80"/>
      <c r="BB1706" s="80"/>
    </row>
    <row r="1707" spans="9:54" x14ac:dyDescent="0.25">
      <c r="I1707" s="80"/>
      <c r="AX1707" s="80"/>
      <c r="AY1707" s="80"/>
      <c r="AZ1707" s="80"/>
      <c r="BA1707" s="80"/>
      <c r="BB1707" s="80"/>
    </row>
    <row r="1708" spans="9:54" x14ac:dyDescent="0.25">
      <c r="I1708" s="80"/>
      <c r="AX1708" s="80"/>
      <c r="AY1708" s="80"/>
      <c r="AZ1708" s="80"/>
      <c r="BA1708" s="80"/>
      <c r="BB1708" s="80"/>
    </row>
    <row r="1709" spans="9:54" x14ac:dyDescent="0.25">
      <c r="I1709" s="80"/>
      <c r="AX1709" s="80"/>
      <c r="AY1709" s="80"/>
      <c r="AZ1709" s="80"/>
      <c r="BA1709" s="80"/>
      <c r="BB1709" s="80"/>
    </row>
    <row r="1710" spans="9:54" x14ac:dyDescent="0.25">
      <c r="I1710" s="80"/>
      <c r="AX1710" s="80"/>
      <c r="AY1710" s="80"/>
      <c r="AZ1710" s="80"/>
      <c r="BA1710" s="80"/>
      <c r="BB1710" s="80"/>
    </row>
    <row r="1711" spans="9:54" x14ac:dyDescent="0.25">
      <c r="I1711" s="80"/>
      <c r="AX1711" s="80"/>
      <c r="AY1711" s="80"/>
      <c r="AZ1711" s="80"/>
      <c r="BA1711" s="80"/>
      <c r="BB1711" s="80"/>
    </row>
    <row r="1712" spans="9:54" x14ac:dyDescent="0.25">
      <c r="I1712" s="80"/>
      <c r="AX1712" s="80"/>
      <c r="AY1712" s="80"/>
      <c r="AZ1712" s="80"/>
      <c r="BA1712" s="80"/>
      <c r="BB1712" s="80"/>
    </row>
    <row r="1713" spans="9:54" x14ac:dyDescent="0.25">
      <c r="I1713" s="80"/>
      <c r="AX1713" s="80"/>
      <c r="AY1713" s="80"/>
      <c r="AZ1713" s="80"/>
      <c r="BA1713" s="80"/>
      <c r="BB1713" s="80"/>
    </row>
    <row r="1714" spans="9:54" x14ac:dyDescent="0.25">
      <c r="I1714" s="80"/>
      <c r="AX1714" s="80"/>
      <c r="AY1714" s="80"/>
      <c r="AZ1714" s="80"/>
      <c r="BA1714" s="80"/>
      <c r="BB1714" s="80"/>
    </row>
    <row r="1715" spans="9:54" x14ac:dyDescent="0.25">
      <c r="I1715" s="80"/>
      <c r="AX1715" s="80"/>
      <c r="AY1715" s="80"/>
      <c r="AZ1715" s="80"/>
      <c r="BA1715" s="80"/>
      <c r="BB1715" s="80"/>
    </row>
    <row r="1716" spans="9:54" x14ac:dyDescent="0.25">
      <c r="I1716" s="80"/>
      <c r="AX1716" s="80"/>
      <c r="AY1716" s="80"/>
      <c r="AZ1716" s="80"/>
      <c r="BA1716" s="80"/>
      <c r="BB1716" s="80"/>
    </row>
    <row r="1717" spans="9:54" x14ac:dyDescent="0.25">
      <c r="I1717" s="80"/>
      <c r="AX1717" s="80"/>
      <c r="AY1717" s="80"/>
      <c r="AZ1717" s="80"/>
      <c r="BA1717" s="80"/>
      <c r="BB1717" s="80"/>
    </row>
    <row r="1718" spans="9:54" x14ac:dyDescent="0.25">
      <c r="I1718" s="80"/>
      <c r="AX1718" s="80"/>
      <c r="AY1718" s="80"/>
      <c r="AZ1718" s="80"/>
      <c r="BA1718" s="80"/>
      <c r="BB1718" s="80"/>
    </row>
    <row r="1719" spans="9:54" x14ac:dyDescent="0.25">
      <c r="I1719" s="80"/>
      <c r="AX1719" s="80"/>
      <c r="AY1719" s="80"/>
      <c r="AZ1719" s="80"/>
      <c r="BA1719" s="80"/>
      <c r="BB1719" s="80"/>
    </row>
    <row r="1720" spans="9:54" x14ac:dyDescent="0.25">
      <c r="I1720" s="80"/>
      <c r="AX1720" s="80"/>
      <c r="AY1720" s="80"/>
      <c r="AZ1720" s="80"/>
      <c r="BA1720" s="80"/>
      <c r="BB1720" s="80"/>
    </row>
    <row r="1721" spans="9:54" x14ac:dyDescent="0.25">
      <c r="I1721" s="80"/>
      <c r="AX1721" s="80"/>
      <c r="AY1721" s="80"/>
      <c r="AZ1721" s="80"/>
      <c r="BA1721" s="80"/>
      <c r="BB1721" s="80"/>
    </row>
    <row r="1722" spans="9:54" x14ac:dyDescent="0.25">
      <c r="I1722" s="80"/>
      <c r="AX1722" s="80"/>
      <c r="AY1722" s="80"/>
      <c r="AZ1722" s="80"/>
      <c r="BA1722" s="80"/>
      <c r="BB1722" s="80"/>
    </row>
    <row r="1723" spans="9:54" x14ac:dyDescent="0.25">
      <c r="I1723" s="80"/>
      <c r="AX1723" s="80"/>
      <c r="AY1723" s="80"/>
      <c r="AZ1723" s="80"/>
      <c r="BA1723" s="80"/>
      <c r="BB1723" s="80"/>
    </row>
    <row r="1724" spans="9:54" x14ac:dyDescent="0.25">
      <c r="I1724" s="80"/>
      <c r="AX1724" s="80"/>
      <c r="AY1724" s="80"/>
      <c r="AZ1724" s="80"/>
      <c r="BA1724" s="80"/>
      <c r="BB1724" s="80"/>
    </row>
    <row r="1725" spans="9:54" x14ac:dyDescent="0.25">
      <c r="I1725" s="80"/>
      <c r="AX1725" s="80"/>
      <c r="AY1725" s="80"/>
      <c r="AZ1725" s="80"/>
      <c r="BA1725" s="80"/>
      <c r="BB1725" s="80"/>
    </row>
    <row r="1726" spans="9:54" x14ac:dyDescent="0.25">
      <c r="I1726" s="80"/>
      <c r="AX1726" s="80"/>
      <c r="AY1726" s="80"/>
      <c r="AZ1726" s="80"/>
      <c r="BA1726" s="80"/>
      <c r="BB1726" s="80"/>
    </row>
    <row r="1727" spans="9:54" x14ac:dyDescent="0.25">
      <c r="I1727" s="80"/>
      <c r="AX1727" s="80"/>
      <c r="AY1727" s="80"/>
      <c r="AZ1727" s="80"/>
      <c r="BA1727" s="80"/>
      <c r="BB1727" s="80"/>
    </row>
    <row r="1728" spans="9:54" x14ac:dyDescent="0.25">
      <c r="I1728" s="80"/>
      <c r="AX1728" s="80"/>
      <c r="AY1728" s="80"/>
      <c r="AZ1728" s="80"/>
      <c r="BA1728" s="80"/>
      <c r="BB1728" s="80"/>
    </row>
    <row r="1729" spans="9:54" x14ac:dyDescent="0.25">
      <c r="I1729" s="80"/>
      <c r="AX1729" s="80"/>
      <c r="AY1729" s="80"/>
      <c r="AZ1729" s="80"/>
      <c r="BA1729" s="80"/>
      <c r="BB1729" s="80"/>
    </row>
    <row r="1730" spans="9:54" x14ac:dyDescent="0.25">
      <c r="I1730" s="80"/>
      <c r="AX1730" s="80"/>
      <c r="AY1730" s="80"/>
      <c r="AZ1730" s="80"/>
      <c r="BA1730" s="80"/>
      <c r="BB1730" s="80"/>
    </row>
    <row r="1731" spans="9:54" x14ac:dyDescent="0.25">
      <c r="I1731" s="80"/>
      <c r="AX1731" s="80"/>
      <c r="AY1731" s="80"/>
      <c r="AZ1731" s="80"/>
      <c r="BA1731" s="80"/>
      <c r="BB1731" s="80"/>
    </row>
    <row r="1732" spans="9:54" x14ac:dyDescent="0.25">
      <c r="I1732" s="80"/>
      <c r="AX1732" s="80"/>
      <c r="AY1732" s="80"/>
      <c r="AZ1732" s="80"/>
      <c r="BA1732" s="80"/>
      <c r="BB1732" s="80"/>
    </row>
    <row r="1733" spans="9:54" x14ac:dyDescent="0.25">
      <c r="I1733" s="80"/>
      <c r="AX1733" s="80"/>
      <c r="AY1733" s="80"/>
      <c r="AZ1733" s="80"/>
      <c r="BA1733" s="80"/>
      <c r="BB1733" s="80"/>
    </row>
    <row r="1734" spans="9:54" x14ac:dyDescent="0.25">
      <c r="I1734" s="80"/>
      <c r="AX1734" s="80"/>
      <c r="AY1734" s="80"/>
      <c r="AZ1734" s="80"/>
      <c r="BA1734" s="80"/>
      <c r="BB1734" s="80"/>
    </row>
    <row r="1735" spans="9:54" x14ac:dyDescent="0.25">
      <c r="I1735" s="80"/>
      <c r="AX1735" s="80"/>
      <c r="AY1735" s="80"/>
      <c r="AZ1735" s="80"/>
      <c r="BA1735" s="80"/>
      <c r="BB1735" s="80"/>
    </row>
    <row r="1736" spans="9:54" x14ac:dyDescent="0.25">
      <c r="I1736" s="80"/>
      <c r="AX1736" s="80"/>
      <c r="AY1736" s="80"/>
      <c r="AZ1736" s="80"/>
      <c r="BA1736" s="80"/>
      <c r="BB1736" s="80"/>
    </row>
    <row r="1737" spans="9:54" x14ac:dyDescent="0.25">
      <c r="I1737" s="80"/>
      <c r="AX1737" s="80"/>
      <c r="AY1737" s="80"/>
      <c r="AZ1737" s="80"/>
      <c r="BA1737" s="80"/>
      <c r="BB1737" s="80"/>
    </row>
    <row r="1738" spans="9:54" x14ac:dyDescent="0.25">
      <c r="I1738" s="80"/>
      <c r="AX1738" s="80"/>
      <c r="AY1738" s="80"/>
      <c r="AZ1738" s="80"/>
      <c r="BA1738" s="80"/>
      <c r="BB1738" s="80"/>
    </row>
    <row r="1739" spans="9:54" x14ac:dyDescent="0.25">
      <c r="I1739" s="80"/>
      <c r="AX1739" s="80"/>
      <c r="AY1739" s="80"/>
      <c r="AZ1739" s="80"/>
      <c r="BA1739" s="80"/>
      <c r="BB1739" s="80"/>
    </row>
    <row r="1740" spans="9:54" x14ac:dyDescent="0.25">
      <c r="I1740" s="80"/>
      <c r="AX1740" s="80"/>
      <c r="AY1740" s="80"/>
      <c r="AZ1740" s="80"/>
      <c r="BA1740" s="80"/>
      <c r="BB1740" s="80"/>
    </row>
    <row r="1741" spans="9:54" x14ac:dyDescent="0.25">
      <c r="I1741" s="80"/>
      <c r="AX1741" s="80"/>
      <c r="AY1741" s="80"/>
      <c r="AZ1741" s="80"/>
      <c r="BA1741" s="80"/>
      <c r="BB1741" s="80"/>
    </row>
    <row r="1742" spans="9:54" x14ac:dyDescent="0.25">
      <c r="I1742" s="80"/>
      <c r="AX1742" s="80"/>
      <c r="AY1742" s="80"/>
      <c r="AZ1742" s="80"/>
      <c r="BA1742" s="80"/>
      <c r="BB1742" s="80"/>
    </row>
    <row r="1743" spans="9:54" x14ac:dyDescent="0.25">
      <c r="I1743" s="80"/>
      <c r="AX1743" s="80"/>
      <c r="AY1743" s="80"/>
      <c r="AZ1743" s="80"/>
      <c r="BA1743" s="80"/>
      <c r="BB1743" s="80"/>
    </row>
    <row r="1744" spans="9:54" x14ac:dyDescent="0.25">
      <c r="I1744" s="80"/>
      <c r="AX1744" s="80"/>
      <c r="AY1744" s="80"/>
      <c r="AZ1744" s="80"/>
      <c r="BA1744" s="80"/>
      <c r="BB1744" s="80"/>
    </row>
    <row r="1745" spans="9:54" x14ac:dyDescent="0.25">
      <c r="I1745" s="80"/>
      <c r="AX1745" s="80"/>
      <c r="AY1745" s="80"/>
      <c r="AZ1745" s="80"/>
      <c r="BA1745" s="80"/>
      <c r="BB1745" s="80"/>
    </row>
    <row r="1746" spans="9:54" x14ac:dyDescent="0.25">
      <c r="I1746" s="80"/>
      <c r="AX1746" s="80"/>
      <c r="AY1746" s="80"/>
      <c r="AZ1746" s="80"/>
      <c r="BA1746" s="80"/>
      <c r="BB1746" s="80"/>
    </row>
    <row r="1747" spans="9:54" x14ac:dyDescent="0.25">
      <c r="I1747" s="80"/>
      <c r="AX1747" s="80"/>
      <c r="AY1747" s="80"/>
      <c r="AZ1747" s="80"/>
      <c r="BA1747" s="80"/>
      <c r="BB1747" s="80"/>
    </row>
    <row r="1748" spans="9:54" x14ac:dyDescent="0.25">
      <c r="I1748" s="80"/>
      <c r="AX1748" s="80"/>
      <c r="AY1748" s="80"/>
      <c r="AZ1748" s="80"/>
      <c r="BA1748" s="80"/>
      <c r="BB1748" s="80"/>
    </row>
    <row r="1749" spans="9:54" x14ac:dyDescent="0.25">
      <c r="I1749" s="80"/>
      <c r="AX1749" s="80"/>
      <c r="AY1749" s="80"/>
      <c r="AZ1749" s="80"/>
      <c r="BA1749" s="80"/>
      <c r="BB1749" s="80"/>
    </row>
    <row r="1750" spans="9:54" x14ac:dyDescent="0.25">
      <c r="I1750" s="80"/>
      <c r="AX1750" s="80"/>
      <c r="AY1750" s="80"/>
      <c r="AZ1750" s="80"/>
      <c r="BA1750" s="80"/>
      <c r="BB1750" s="80"/>
    </row>
    <row r="1751" spans="9:54" x14ac:dyDescent="0.25">
      <c r="I1751" s="80"/>
      <c r="AX1751" s="80"/>
      <c r="AY1751" s="80"/>
      <c r="AZ1751" s="80"/>
      <c r="BA1751" s="80"/>
      <c r="BB1751" s="80"/>
    </row>
    <row r="1752" spans="9:54" x14ac:dyDescent="0.25">
      <c r="I1752" s="80"/>
      <c r="AX1752" s="80"/>
      <c r="AY1752" s="80"/>
      <c r="AZ1752" s="80"/>
      <c r="BA1752" s="80"/>
      <c r="BB1752" s="80"/>
    </row>
    <row r="1753" spans="9:54" x14ac:dyDescent="0.25">
      <c r="I1753" s="80"/>
      <c r="AX1753" s="80"/>
      <c r="AY1753" s="80"/>
      <c r="AZ1753" s="80"/>
      <c r="BA1753" s="80"/>
      <c r="BB1753" s="80"/>
    </row>
    <row r="1754" spans="9:54" x14ac:dyDescent="0.25">
      <c r="I1754" s="80"/>
      <c r="AX1754" s="80"/>
      <c r="AY1754" s="80"/>
      <c r="AZ1754" s="80"/>
      <c r="BA1754" s="80"/>
      <c r="BB1754" s="80"/>
    </row>
    <row r="1755" spans="9:54" x14ac:dyDescent="0.25">
      <c r="I1755" s="80"/>
      <c r="AX1755" s="80"/>
      <c r="AY1755" s="80"/>
      <c r="AZ1755" s="80"/>
      <c r="BA1755" s="80"/>
      <c r="BB1755" s="80"/>
    </row>
    <row r="1756" spans="9:54" x14ac:dyDescent="0.25">
      <c r="I1756" s="80"/>
      <c r="AX1756" s="80"/>
      <c r="AY1756" s="80"/>
      <c r="AZ1756" s="80"/>
      <c r="BA1756" s="80"/>
      <c r="BB1756" s="80"/>
    </row>
    <row r="1757" spans="9:54" x14ac:dyDescent="0.25">
      <c r="I1757" s="80"/>
      <c r="AX1757" s="80"/>
      <c r="AY1757" s="80"/>
      <c r="AZ1757" s="80"/>
      <c r="BA1757" s="80"/>
      <c r="BB1757" s="80"/>
    </row>
    <row r="1758" spans="9:54" x14ac:dyDescent="0.25">
      <c r="I1758" s="80"/>
      <c r="AX1758" s="80"/>
      <c r="AY1758" s="80"/>
      <c r="AZ1758" s="80"/>
      <c r="BA1758" s="80"/>
      <c r="BB1758" s="80"/>
    </row>
    <row r="1759" spans="9:54" x14ac:dyDescent="0.25">
      <c r="I1759" s="80"/>
      <c r="AX1759" s="80"/>
      <c r="AY1759" s="80"/>
      <c r="AZ1759" s="80"/>
      <c r="BA1759" s="80"/>
      <c r="BB1759" s="80"/>
    </row>
    <row r="1760" spans="9:54" x14ac:dyDescent="0.25">
      <c r="I1760" s="80"/>
      <c r="AX1760" s="80"/>
      <c r="AY1760" s="80"/>
      <c r="AZ1760" s="80"/>
      <c r="BA1760" s="80"/>
      <c r="BB1760" s="80"/>
    </row>
    <row r="1761" spans="9:54" x14ac:dyDescent="0.25">
      <c r="I1761" s="80"/>
      <c r="AX1761" s="80"/>
      <c r="AY1761" s="80"/>
      <c r="AZ1761" s="80"/>
      <c r="BA1761" s="80"/>
      <c r="BB1761" s="80"/>
    </row>
    <row r="1762" spans="9:54" x14ac:dyDescent="0.25">
      <c r="I1762" s="80"/>
      <c r="AX1762" s="80"/>
      <c r="AY1762" s="80"/>
      <c r="AZ1762" s="80"/>
      <c r="BA1762" s="80"/>
      <c r="BB1762" s="80"/>
    </row>
    <row r="1763" spans="9:54" x14ac:dyDescent="0.25">
      <c r="I1763" s="80"/>
      <c r="AX1763" s="80"/>
      <c r="AY1763" s="80"/>
      <c r="AZ1763" s="80"/>
      <c r="BA1763" s="80"/>
      <c r="BB1763" s="80"/>
    </row>
    <row r="1764" spans="9:54" x14ac:dyDescent="0.25">
      <c r="I1764" s="80"/>
      <c r="AX1764" s="80"/>
      <c r="AY1764" s="80"/>
      <c r="AZ1764" s="80"/>
      <c r="BA1764" s="80"/>
      <c r="BB1764" s="80"/>
    </row>
    <row r="1765" spans="9:54" x14ac:dyDescent="0.25">
      <c r="I1765" s="80"/>
      <c r="AX1765" s="80"/>
      <c r="AY1765" s="80"/>
      <c r="AZ1765" s="80"/>
      <c r="BA1765" s="80"/>
      <c r="BB1765" s="80"/>
    </row>
    <row r="1766" spans="9:54" x14ac:dyDescent="0.25">
      <c r="I1766" s="80"/>
      <c r="AX1766" s="80"/>
      <c r="AY1766" s="80"/>
      <c r="AZ1766" s="80"/>
      <c r="BA1766" s="80"/>
      <c r="BB1766" s="80"/>
    </row>
    <row r="1767" spans="9:54" x14ac:dyDescent="0.25">
      <c r="I1767" s="80"/>
      <c r="AX1767" s="80"/>
      <c r="AY1767" s="80"/>
      <c r="AZ1767" s="80"/>
      <c r="BA1767" s="80"/>
      <c r="BB1767" s="80"/>
    </row>
    <row r="1768" spans="9:54" x14ac:dyDescent="0.25">
      <c r="I1768" s="80"/>
      <c r="AX1768" s="80"/>
      <c r="AY1768" s="80"/>
      <c r="AZ1768" s="80"/>
      <c r="BA1768" s="80"/>
      <c r="BB1768" s="80"/>
    </row>
    <row r="1769" spans="9:54" x14ac:dyDescent="0.25">
      <c r="I1769" s="80"/>
      <c r="AX1769" s="80"/>
      <c r="AY1769" s="80"/>
      <c r="AZ1769" s="80"/>
      <c r="BA1769" s="80"/>
      <c r="BB1769" s="80"/>
    </row>
    <row r="1770" spans="9:54" x14ac:dyDescent="0.25">
      <c r="I1770" s="80"/>
      <c r="AX1770" s="80"/>
      <c r="AY1770" s="80"/>
      <c r="AZ1770" s="80"/>
      <c r="BA1770" s="80"/>
      <c r="BB1770" s="80"/>
    </row>
    <row r="1771" spans="9:54" x14ac:dyDescent="0.25">
      <c r="I1771" s="80"/>
      <c r="AX1771" s="80"/>
      <c r="AY1771" s="80"/>
      <c r="AZ1771" s="80"/>
      <c r="BA1771" s="80"/>
      <c r="BB1771" s="80"/>
    </row>
    <row r="1772" spans="9:54" x14ac:dyDescent="0.25">
      <c r="I1772" s="80"/>
      <c r="AX1772" s="80"/>
      <c r="AY1772" s="80"/>
      <c r="AZ1772" s="80"/>
      <c r="BA1772" s="80"/>
      <c r="BB1772" s="80"/>
    </row>
    <row r="1773" spans="9:54" x14ac:dyDescent="0.25">
      <c r="I1773" s="80"/>
      <c r="AX1773" s="80"/>
      <c r="AY1773" s="80"/>
      <c r="AZ1773" s="80"/>
      <c r="BA1773" s="80"/>
      <c r="BB1773" s="80"/>
    </row>
    <row r="1774" spans="9:54" x14ac:dyDescent="0.25">
      <c r="I1774" s="80"/>
      <c r="AX1774" s="80"/>
      <c r="AY1774" s="80"/>
      <c r="AZ1774" s="80"/>
      <c r="BA1774" s="80"/>
      <c r="BB1774" s="80"/>
    </row>
    <row r="1775" spans="9:54" x14ac:dyDescent="0.25">
      <c r="I1775" s="80"/>
      <c r="AX1775" s="80"/>
      <c r="AY1775" s="80"/>
      <c r="AZ1775" s="80"/>
      <c r="BA1775" s="80"/>
      <c r="BB1775" s="80"/>
    </row>
    <row r="1776" spans="9:54" x14ac:dyDescent="0.25">
      <c r="I1776" s="80"/>
      <c r="AX1776" s="80"/>
      <c r="AY1776" s="80"/>
      <c r="AZ1776" s="80"/>
      <c r="BA1776" s="80"/>
      <c r="BB1776" s="80"/>
    </row>
    <row r="1777" spans="9:54" x14ac:dyDescent="0.25">
      <c r="I1777" s="80"/>
      <c r="AX1777" s="80"/>
      <c r="AY1777" s="80"/>
      <c r="AZ1777" s="80"/>
      <c r="BA1777" s="80"/>
      <c r="BB1777" s="80"/>
    </row>
    <row r="1778" spans="9:54" x14ac:dyDescent="0.25">
      <c r="I1778" s="80"/>
      <c r="AX1778" s="80"/>
      <c r="AY1778" s="80"/>
      <c r="AZ1778" s="80"/>
      <c r="BA1778" s="80"/>
      <c r="BB1778" s="80"/>
    </row>
    <row r="1779" spans="9:54" x14ac:dyDescent="0.25">
      <c r="I1779" s="80"/>
      <c r="AX1779" s="80"/>
      <c r="AY1779" s="80"/>
      <c r="AZ1779" s="80"/>
      <c r="BA1779" s="80"/>
      <c r="BB1779" s="80"/>
    </row>
    <row r="1780" spans="9:54" x14ac:dyDescent="0.25">
      <c r="I1780" s="80"/>
      <c r="AX1780" s="80"/>
      <c r="AY1780" s="80"/>
      <c r="AZ1780" s="80"/>
      <c r="BA1780" s="80"/>
      <c r="BB1780" s="80"/>
    </row>
    <row r="1781" spans="9:54" x14ac:dyDescent="0.25">
      <c r="I1781" s="80"/>
      <c r="AX1781" s="80"/>
      <c r="AY1781" s="80"/>
      <c r="AZ1781" s="80"/>
      <c r="BA1781" s="80"/>
      <c r="BB1781" s="80"/>
    </row>
    <row r="1782" spans="9:54" x14ac:dyDescent="0.25">
      <c r="I1782" s="80"/>
      <c r="AX1782" s="80"/>
      <c r="AY1782" s="80"/>
      <c r="AZ1782" s="80"/>
      <c r="BA1782" s="80"/>
      <c r="BB1782" s="80"/>
    </row>
    <row r="1783" spans="9:54" x14ac:dyDescent="0.25">
      <c r="I1783" s="80"/>
      <c r="AX1783" s="80"/>
      <c r="AY1783" s="80"/>
      <c r="AZ1783" s="80"/>
      <c r="BA1783" s="80"/>
      <c r="BB1783" s="80"/>
    </row>
    <row r="1784" spans="9:54" x14ac:dyDescent="0.25">
      <c r="I1784" s="80"/>
      <c r="AX1784" s="80"/>
      <c r="AY1784" s="80"/>
      <c r="AZ1784" s="80"/>
      <c r="BA1784" s="80"/>
      <c r="BB1784" s="80"/>
    </row>
    <row r="1785" spans="9:54" x14ac:dyDescent="0.25">
      <c r="I1785" s="80"/>
      <c r="AX1785" s="80"/>
      <c r="AY1785" s="80"/>
      <c r="AZ1785" s="80"/>
      <c r="BA1785" s="80"/>
      <c r="BB1785" s="80"/>
    </row>
    <row r="1786" spans="9:54" x14ac:dyDescent="0.25">
      <c r="I1786" s="80"/>
      <c r="AX1786" s="80"/>
      <c r="AY1786" s="80"/>
      <c r="AZ1786" s="80"/>
      <c r="BA1786" s="80"/>
      <c r="BB1786" s="80"/>
    </row>
    <row r="1787" spans="9:54" x14ac:dyDescent="0.25">
      <c r="I1787" s="80"/>
      <c r="AX1787" s="80"/>
      <c r="AY1787" s="80"/>
      <c r="AZ1787" s="80"/>
      <c r="BA1787" s="80"/>
      <c r="BB1787" s="80"/>
    </row>
    <row r="1788" spans="9:54" x14ac:dyDescent="0.25">
      <c r="I1788" s="80"/>
      <c r="AX1788" s="80"/>
      <c r="AY1788" s="80"/>
      <c r="AZ1788" s="80"/>
      <c r="BA1788" s="80"/>
      <c r="BB1788" s="80"/>
    </row>
    <row r="1789" spans="9:54" x14ac:dyDescent="0.25">
      <c r="I1789" s="80"/>
      <c r="AX1789" s="80"/>
      <c r="AY1789" s="80"/>
      <c r="AZ1789" s="80"/>
      <c r="BA1789" s="80"/>
      <c r="BB1789" s="80"/>
    </row>
    <row r="1790" spans="9:54" x14ac:dyDescent="0.25">
      <c r="I1790" s="80"/>
      <c r="AX1790" s="80"/>
      <c r="AY1790" s="80"/>
      <c r="AZ1790" s="80"/>
      <c r="BA1790" s="80"/>
      <c r="BB1790" s="80"/>
    </row>
    <row r="1791" spans="9:54" x14ac:dyDescent="0.25">
      <c r="I1791" s="80"/>
      <c r="AX1791" s="80"/>
      <c r="AY1791" s="80"/>
      <c r="AZ1791" s="80"/>
      <c r="BA1791" s="80"/>
      <c r="BB1791" s="80"/>
    </row>
    <row r="1792" spans="9:54" x14ac:dyDescent="0.25">
      <c r="I1792" s="80"/>
      <c r="AX1792" s="80"/>
      <c r="AY1792" s="80"/>
      <c r="AZ1792" s="80"/>
      <c r="BA1792" s="80"/>
      <c r="BB1792" s="80"/>
    </row>
    <row r="1793" spans="9:54" x14ac:dyDescent="0.25">
      <c r="I1793" s="80"/>
      <c r="AX1793" s="80"/>
      <c r="AY1793" s="80"/>
      <c r="AZ1793" s="80"/>
      <c r="BA1793" s="80"/>
      <c r="BB1793" s="80"/>
    </row>
    <row r="1794" spans="9:54" x14ac:dyDescent="0.25">
      <c r="I1794" s="80"/>
      <c r="AX1794" s="80"/>
      <c r="AY1794" s="80"/>
      <c r="AZ1794" s="80"/>
      <c r="BA1794" s="80"/>
      <c r="BB1794" s="80"/>
    </row>
    <row r="1795" spans="9:54" x14ac:dyDescent="0.25">
      <c r="I1795" s="80"/>
      <c r="AX1795" s="80"/>
      <c r="AY1795" s="80"/>
      <c r="AZ1795" s="80"/>
      <c r="BA1795" s="80"/>
      <c r="BB1795" s="80"/>
    </row>
    <row r="1796" spans="9:54" x14ac:dyDescent="0.25">
      <c r="I1796" s="80"/>
      <c r="AX1796" s="80"/>
      <c r="AY1796" s="80"/>
      <c r="AZ1796" s="80"/>
      <c r="BA1796" s="80"/>
      <c r="BB1796" s="80"/>
    </row>
    <row r="1797" spans="9:54" x14ac:dyDescent="0.25">
      <c r="I1797" s="80"/>
      <c r="AX1797" s="80"/>
      <c r="AY1797" s="80"/>
      <c r="AZ1797" s="80"/>
      <c r="BA1797" s="80"/>
      <c r="BB1797" s="80"/>
    </row>
    <row r="1798" spans="9:54" x14ac:dyDescent="0.25">
      <c r="I1798" s="80"/>
      <c r="AX1798" s="80"/>
      <c r="AY1798" s="80"/>
      <c r="AZ1798" s="80"/>
      <c r="BA1798" s="80"/>
      <c r="BB1798" s="80"/>
    </row>
    <row r="1799" spans="9:54" x14ac:dyDescent="0.25">
      <c r="I1799" s="80"/>
      <c r="AX1799" s="80"/>
      <c r="AY1799" s="80"/>
      <c r="AZ1799" s="80"/>
      <c r="BA1799" s="80"/>
      <c r="BB1799" s="80"/>
    </row>
    <row r="1800" spans="9:54" x14ac:dyDescent="0.25">
      <c r="I1800" s="80"/>
      <c r="AX1800" s="80"/>
      <c r="AY1800" s="80"/>
      <c r="AZ1800" s="80"/>
      <c r="BA1800" s="80"/>
      <c r="BB1800" s="80"/>
    </row>
    <row r="1801" spans="9:54" x14ac:dyDescent="0.25">
      <c r="I1801" s="80"/>
      <c r="AX1801" s="80"/>
      <c r="AY1801" s="80"/>
      <c r="AZ1801" s="80"/>
      <c r="BA1801" s="80"/>
      <c r="BB1801" s="80"/>
    </row>
    <row r="1802" spans="9:54" x14ac:dyDescent="0.25">
      <c r="I1802" s="80"/>
      <c r="AX1802" s="80"/>
      <c r="AY1802" s="80"/>
      <c r="AZ1802" s="80"/>
      <c r="BA1802" s="80"/>
      <c r="BB1802" s="80"/>
    </row>
    <row r="1803" spans="9:54" x14ac:dyDescent="0.25">
      <c r="I1803" s="80"/>
      <c r="AX1803" s="80"/>
      <c r="AY1803" s="80"/>
      <c r="AZ1803" s="80"/>
      <c r="BA1803" s="80"/>
      <c r="BB1803" s="80"/>
    </row>
    <row r="1804" spans="9:54" x14ac:dyDescent="0.25">
      <c r="I1804" s="80"/>
      <c r="AX1804" s="80"/>
      <c r="AY1804" s="80"/>
      <c r="AZ1804" s="80"/>
      <c r="BA1804" s="80"/>
      <c r="BB1804" s="80"/>
    </row>
    <row r="1805" spans="9:54" x14ac:dyDescent="0.25">
      <c r="I1805" s="80"/>
      <c r="AX1805" s="80"/>
      <c r="AY1805" s="80"/>
      <c r="AZ1805" s="80"/>
      <c r="BA1805" s="80"/>
      <c r="BB1805" s="80"/>
    </row>
    <row r="1806" spans="9:54" x14ac:dyDescent="0.25">
      <c r="I1806" s="80"/>
      <c r="AX1806" s="80"/>
      <c r="AY1806" s="80"/>
      <c r="AZ1806" s="80"/>
      <c r="BA1806" s="80"/>
      <c r="BB1806" s="80"/>
    </row>
    <row r="1807" spans="9:54" x14ac:dyDescent="0.25">
      <c r="I1807" s="80"/>
      <c r="AX1807" s="80"/>
      <c r="AY1807" s="80"/>
      <c r="AZ1807" s="80"/>
      <c r="BA1807" s="80"/>
      <c r="BB1807" s="80"/>
    </row>
    <row r="1808" spans="9:54" x14ac:dyDescent="0.25">
      <c r="I1808" s="80"/>
      <c r="AX1808" s="80"/>
      <c r="AY1808" s="80"/>
      <c r="AZ1808" s="80"/>
      <c r="BA1808" s="80"/>
      <c r="BB1808" s="80"/>
    </row>
    <row r="1809" spans="9:54" x14ac:dyDescent="0.25">
      <c r="I1809" s="80"/>
      <c r="AX1809" s="80"/>
      <c r="AY1809" s="80"/>
      <c r="AZ1809" s="80"/>
      <c r="BA1809" s="80"/>
      <c r="BB1809" s="80"/>
    </row>
    <row r="1810" spans="9:54" x14ac:dyDescent="0.25">
      <c r="I1810" s="80"/>
      <c r="AX1810" s="80"/>
      <c r="AY1810" s="80"/>
      <c r="AZ1810" s="80"/>
      <c r="BA1810" s="80"/>
      <c r="BB1810" s="80"/>
    </row>
    <row r="1811" spans="9:54" x14ac:dyDescent="0.25">
      <c r="I1811" s="80"/>
      <c r="AX1811" s="80"/>
      <c r="AY1811" s="80"/>
      <c r="AZ1811" s="80"/>
      <c r="BA1811" s="80"/>
      <c r="BB1811" s="80"/>
    </row>
    <row r="1812" spans="9:54" x14ac:dyDescent="0.25">
      <c r="I1812" s="80"/>
      <c r="AX1812" s="80"/>
      <c r="AY1812" s="80"/>
      <c r="AZ1812" s="80"/>
      <c r="BA1812" s="80"/>
      <c r="BB1812" s="80"/>
    </row>
    <row r="1813" spans="9:54" x14ac:dyDescent="0.25">
      <c r="I1813" s="80"/>
      <c r="AX1813" s="80"/>
      <c r="AY1813" s="80"/>
      <c r="AZ1813" s="80"/>
      <c r="BA1813" s="80"/>
      <c r="BB1813" s="80"/>
    </row>
    <row r="1814" spans="9:54" x14ac:dyDescent="0.25">
      <c r="I1814" s="80"/>
      <c r="AX1814" s="80"/>
      <c r="AY1814" s="80"/>
      <c r="AZ1814" s="80"/>
      <c r="BA1814" s="80"/>
      <c r="BB1814" s="80"/>
    </row>
    <row r="1815" spans="9:54" x14ac:dyDescent="0.25">
      <c r="I1815" s="80"/>
      <c r="AX1815" s="80"/>
      <c r="AY1815" s="80"/>
      <c r="AZ1815" s="80"/>
      <c r="BA1815" s="80"/>
      <c r="BB1815" s="80"/>
    </row>
    <row r="1816" spans="9:54" x14ac:dyDescent="0.25">
      <c r="I1816" s="80"/>
      <c r="AX1816" s="80"/>
      <c r="AY1816" s="80"/>
      <c r="AZ1816" s="80"/>
      <c r="BA1816" s="80"/>
      <c r="BB1816" s="80"/>
    </row>
    <row r="1817" spans="9:54" x14ac:dyDescent="0.25">
      <c r="I1817" s="80"/>
      <c r="AX1817" s="80"/>
      <c r="AY1817" s="80"/>
      <c r="AZ1817" s="80"/>
      <c r="BA1817" s="80"/>
      <c r="BB1817" s="80"/>
    </row>
    <row r="1818" spans="9:54" x14ac:dyDescent="0.25">
      <c r="I1818" s="80"/>
      <c r="AX1818" s="80"/>
      <c r="AY1818" s="80"/>
      <c r="AZ1818" s="80"/>
      <c r="BA1818" s="80"/>
      <c r="BB1818" s="80"/>
    </row>
    <row r="1819" spans="9:54" x14ac:dyDescent="0.25">
      <c r="I1819" s="80"/>
      <c r="AX1819" s="80"/>
      <c r="AY1819" s="80"/>
      <c r="AZ1819" s="80"/>
      <c r="BA1819" s="80"/>
      <c r="BB1819" s="80"/>
    </row>
    <row r="1820" spans="9:54" x14ac:dyDescent="0.25">
      <c r="I1820" s="80"/>
      <c r="AX1820" s="80"/>
      <c r="AY1820" s="80"/>
      <c r="AZ1820" s="80"/>
      <c r="BA1820" s="80"/>
      <c r="BB1820" s="80"/>
    </row>
    <row r="1821" spans="9:54" x14ac:dyDescent="0.25">
      <c r="I1821" s="80"/>
      <c r="AX1821" s="80"/>
      <c r="AY1821" s="80"/>
      <c r="AZ1821" s="80"/>
      <c r="BA1821" s="80"/>
      <c r="BB1821" s="80"/>
    </row>
    <row r="1822" spans="9:54" x14ac:dyDescent="0.25">
      <c r="I1822" s="80"/>
      <c r="AX1822" s="80"/>
      <c r="AY1822" s="80"/>
      <c r="AZ1822" s="80"/>
      <c r="BA1822" s="80"/>
      <c r="BB1822" s="80"/>
    </row>
    <row r="1823" spans="9:54" x14ac:dyDescent="0.25">
      <c r="I1823" s="80"/>
      <c r="AX1823" s="80"/>
      <c r="AY1823" s="80"/>
      <c r="AZ1823" s="80"/>
      <c r="BA1823" s="80"/>
      <c r="BB1823" s="80"/>
    </row>
    <row r="1824" spans="9:54" x14ac:dyDescent="0.25">
      <c r="I1824" s="80"/>
      <c r="AX1824" s="80"/>
      <c r="AY1824" s="80"/>
      <c r="AZ1824" s="80"/>
      <c r="BA1824" s="80"/>
      <c r="BB1824" s="80"/>
    </row>
    <row r="1825" spans="9:54" x14ac:dyDescent="0.25">
      <c r="I1825" s="80"/>
      <c r="AX1825" s="80"/>
      <c r="AY1825" s="80"/>
      <c r="AZ1825" s="80"/>
      <c r="BA1825" s="80"/>
      <c r="BB1825" s="80"/>
    </row>
    <row r="1826" spans="9:54" x14ac:dyDescent="0.25">
      <c r="I1826" s="80"/>
      <c r="AX1826" s="80"/>
      <c r="AY1826" s="80"/>
      <c r="AZ1826" s="80"/>
      <c r="BA1826" s="80"/>
      <c r="BB1826" s="80"/>
    </row>
    <row r="1827" spans="9:54" x14ac:dyDescent="0.25">
      <c r="I1827" s="80"/>
      <c r="AX1827" s="80"/>
      <c r="AY1827" s="80"/>
      <c r="AZ1827" s="80"/>
      <c r="BA1827" s="80"/>
      <c r="BB1827" s="80"/>
    </row>
    <row r="1828" spans="9:54" x14ac:dyDescent="0.25">
      <c r="I1828" s="80"/>
      <c r="AX1828" s="80"/>
      <c r="AY1828" s="80"/>
      <c r="AZ1828" s="80"/>
      <c r="BA1828" s="80"/>
      <c r="BB1828" s="80"/>
    </row>
    <row r="1829" spans="9:54" x14ac:dyDescent="0.25">
      <c r="I1829" s="80"/>
      <c r="AX1829" s="80"/>
      <c r="AY1829" s="80"/>
      <c r="AZ1829" s="80"/>
      <c r="BA1829" s="80"/>
      <c r="BB1829" s="80"/>
    </row>
    <row r="1830" spans="9:54" x14ac:dyDescent="0.25">
      <c r="I1830" s="80"/>
      <c r="AX1830" s="80"/>
      <c r="AY1830" s="80"/>
      <c r="AZ1830" s="80"/>
      <c r="BA1830" s="80"/>
      <c r="BB1830" s="80"/>
    </row>
    <row r="1831" spans="9:54" x14ac:dyDescent="0.25">
      <c r="I1831" s="80"/>
      <c r="AX1831" s="80"/>
      <c r="AY1831" s="80"/>
      <c r="AZ1831" s="80"/>
      <c r="BA1831" s="80"/>
      <c r="BB1831" s="80"/>
    </row>
    <row r="1832" spans="9:54" x14ac:dyDescent="0.25">
      <c r="I1832" s="80"/>
      <c r="AX1832" s="80"/>
      <c r="AY1832" s="80"/>
      <c r="AZ1832" s="80"/>
      <c r="BA1832" s="80"/>
      <c r="BB1832" s="80"/>
    </row>
    <row r="1833" spans="9:54" x14ac:dyDescent="0.25">
      <c r="I1833" s="80"/>
      <c r="AX1833" s="80"/>
      <c r="AY1833" s="80"/>
      <c r="AZ1833" s="80"/>
      <c r="BA1833" s="80"/>
      <c r="BB1833" s="80"/>
    </row>
    <row r="1834" spans="9:54" x14ac:dyDescent="0.25">
      <c r="I1834" s="80"/>
      <c r="AX1834" s="80"/>
      <c r="AY1834" s="80"/>
      <c r="AZ1834" s="80"/>
      <c r="BA1834" s="80"/>
      <c r="BB1834" s="80"/>
    </row>
    <row r="1835" spans="9:54" x14ac:dyDescent="0.25">
      <c r="I1835" s="80"/>
      <c r="AX1835" s="80"/>
      <c r="AY1835" s="80"/>
      <c r="AZ1835" s="80"/>
      <c r="BA1835" s="80"/>
      <c r="BB1835" s="80"/>
    </row>
    <row r="1836" spans="9:54" x14ac:dyDescent="0.25">
      <c r="I1836" s="80"/>
      <c r="AX1836" s="80"/>
      <c r="AY1836" s="80"/>
      <c r="AZ1836" s="80"/>
      <c r="BA1836" s="80"/>
      <c r="BB1836" s="80"/>
    </row>
    <row r="1837" spans="9:54" x14ac:dyDescent="0.25">
      <c r="I1837" s="80"/>
      <c r="AX1837" s="80"/>
      <c r="AY1837" s="80"/>
      <c r="AZ1837" s="80"/>
      <c r="BA1837" s="80"/>
      <c r="BB1837" s="80"/>
    </row>
    <row r="1838" spans="9:54" x14ac:dyDescent="0.25">
      <c r="I1838" s="80"/>
      <c r="AX1838" s="80"/>
      <c r="AY1838" s="80"/>
      <c r="AZ1838" s="80"/>
      <c r="BA1838" s="80"/>
      <c r="BB1838" s="80"/>
    </row>
    <row r="1839" spans="9:54" x14ac:dyDescent="0.25">
      <c r="I1839" s="80"/>
      <c r="AX1839" s="80"/>
      <c r="AY1839" s="80"/>
      <c r="AZ1839" s="80"/>
      <c r="BA1839" s="80"/>
      <c r="BB1839" s="80"/>
    </row>
    <row r="1840" spans="9:54" x14ac:dyDescent="0.25">
      <c r="I1840" s="80"/>
      <c r="AX1840" s="80"/>
      <c r="AY1840" s="80"/>
      <c r="AZ1840" s="80"/>
      <c r="BA1840" s="80"/>
      <c r="BB1840" s="80"/>
    </row>
    <row r="1841" spans="9:54" x14ac:dyDescent="0.25">
      <c r="I1841" s="80"/>
      <c r="AX1841" s="80"/>
      <c r="AY1841" s="80"/>
      <c r="AZ1841" s="80"/>
      <c r="BA1841" s="80"/>
      <c r="BB1841" s="80"/>
    </row>
    <row r="1842" spans="9:54" x14ac:dyDescent="0.25">
      <c r="I1842" s="80"/>
      <c r="AX1842" s="80"/>
      <c r="AY1842" s="80"/>
      <c r="AZ1842" s="80"/>
      <c r="BA1842" s="80"/>
      <c r="BB1842" s="80"/>
    </row>
    <row r="1843" spans="9:54" x14ac:dyDescent="0.25">
      <c r="I1843" s="80"/>
      <c r="AX1843" s="80"/>
      <c r="AY1843" s="80"/>
      <c r="AZ1843" s="80"/>
      <c r="BA1843" s="80"/>
      <c r="BB1843" s="80"/>
    </row>
    <row r="1844" spans="9:54" x14ac:dyDescent="0.25">
      <c r="I1844" s="80"/>
      <c r="AX1844" s="80"/>
      <c r="AY1844" s="80"/>
      <c r="AZ1844" s="80"/>
      <c r="BA1844" s="80"/>
      <c r="BB1844" s="80"/>
    </row>
    <row r="1845" spans="9:54" x14ac:dyDescent="0.25">
      <c r="I1845" s="80"/>
      <c r="AX1845" s="80"/>
      <c r="AY1845" s="80"/>
      <c r="AZ1845" s="80"/>
      <c r="BA1845" s="80"/>
      <c r="BB1845" s="80"/>
    </row>
    <row r="1846" spans="9:54" x14ac:dyDescent="0.25">
      <c r="I1846" s="80"/>
      <c r="AX1846" s="80"/>
      <c r="AY1846" s="80"/>
      <c r="AZ1846" s="80"/>
      <c r="BA1846" s="80"/>
      <c r="BB1846" s="80"/>
    </row>
    <row r="1847" spans="9:54" x14ac:dyDescent="0.25">
      <c r="I1847" s="80"/>
      <c r="AX1847" s="80"/>
      <c r="AY1847" s="80"/>
      <c r="AZ1847" s="80"/>
      <c r="BA1847" s="80"/>
      <c r="BB1847" s="80"/>
    </row>
    <row r="1848" spans="9:54" x14ac:dyDescent="0.25">
      <c r="I1848" s="80"/>
      <c r="AX1848" s="80"/>
      <c r="AY1848" s="80"/>
      <c r="AZ1848" s="80"/>
      <c r="BA1848" s="80"/>
      <c r="BB1848" s="80"/>
    </row>
    <row r="1849" spans="9:54" x14ac:dyDescent="0.25">
      <c r="I1849" s="80"/>
      <c r="AX1849" s="80"/>
      <c r="AY1849" s="80"/>
      <c r="AZ1849" s="80"/>
      <c r="BA1849" s="80"/>
      <c r="BB1849" s="80"/>
    </row>
    <row r="1850" spans="9:54" x14ac:dyDescent="0.25">
      <c r="I1850" s="80"/>
      <c r="AX1850" s="80"/>
      <c r="AY1850" s="80"/>
      <c r="AZ1850" s="80"/>
      <c r="BA1850" s="80"/>
      <c r="BB1850" s="80"/>
    </row>
    <row r="1851" spans="9:54" x14ac:dyDescent="0.25">
      <c r="I1851" s="80"/>
      <c r="AX1851" s="80"/>
      <c r="AY1851" s="80"/>
      <c r="AZ1851" s="80"/>
      <c r="BA1851" s="80"/>
      <c r="BB1851" s="80"/>
    </row>
    <row r="1852" spans="9:54" x14ac:dyDescent="0.25">
      <c r="I1852" s="80"/>
      <c r="AX1852" s="80"/>
      <c r="AY1852" s="80"/>
      <c r="AZ1852" s="80"/>
      <c r="BA1852" s="80"/>
      <c r="BB1852" s="80"/>
    </row>
    <row r="1853" spans="9:54" x14ac:dyDescent="0.25">
      <c r="I1853" s="80"/>
      <c r="AX1853" s="80"/>
      <c r="AY1853" s="80"/>
      <c r="AZ1853" s="80"/>
      <c r="BA1853" s="80"/>
      <c r="BB1853" s="80"/>
    </row>
    <row r="1854" spans="9:54" x14ac:dyDescent="0.25">
      <c r="I1854" s="80"/>
      <c r="AX1854" s="80"/>
      <c r="AY1854" s="80"/>
      <c r="AZ1854" s="80"/>
      <c r="BA1854" s="80"/>
      <c r="BB1854" s="80"/>
    </row>
    <row r="1855" spans="9:54" x14ac:dyDescent="0.25">
      <c r="I1855" s="80"/>
      <c r="AX1855" s="80"/>
      <c r="AY1855" s="80"/>
      <c r="AZ1855" s="80"/>
      <c r="BA1855" s="80"/>
      <c r="BB1855" s="80"/>
    </row>
    <row r="1856" spans="9:54" x14ac:dyDescent="0.25">
      <c r="I1856" s="80"/>
      <c r="AX1856" s="80"/>
      <c r="AY1856" s="80"/>
      <c r="AZ1856" s="80"/>
      <c r="BA1856" s="80"/>
      <c r="BB1856" s="80"/>
    </row>
    <row r="1857" spans="9:54" x14ac:dyDescent="0.25">
      <c r="I1857" s="80"/>
      <c r="AX1857" s="80"/>
      <c r="AY1857" s="80"/>
      <c r="AZ1857" s="80"/>
      <c r="BA1857" s="80"/>
      <c r="BB1857" s="80"/>
    </row>
    <row r="1858" spans="9:54" x14ac:dyDescent="0.25">
      <c r="I1858" s="80"/>
      <c r="AX1858" s="80"/>
      <c r="AY1858" s="80"/>
      <c r="AZ1858" s="80"/>
      <c r="BA1858" s="80"/>
      <c r="BB1858" s="80"/>
    </row>
    <row r="1859" spans="9:54" x14ac:dyDescent="0.25">
      <c r="I1859" s="80"/>
      <c r="AX1859" s="80"/>
      <c r="AY1859" s="80"/>
      <c r="AZ1859" s="80"/>
      <c r="BA1859" s="80"/>
      <c r="BB1859" s="80"/>
    </row>
    <row r="1860" spans="9:54" x14ac:dyDescent="0.25">
      <c r="I1860" s="80"/>
      <c r="AX1860" s="80"/>
      <c r="AY1860" s="80"/>
      <c r="AZ1860" s="80"/>
      <c r="BA1860" s="80"/>
      <c r="BB1860" s="80"/>
    </row>
    <row r="1861" spans="9:54" x14ac:dyDescent="0.25">
      <c r="I1861" s="80"/>
      <c r="AX1861" s="80"/>
      <c r="AY1861" s="80"/>
      <c r="AZ1861" s="80"/>
      <c r="BA1861" s="80"/>
      <c r="BB1861" s="80"/>
    </row>
    <row r="1862" spans="9:54" x14ac:dyDescent="0.25">
      <c r="I1862" s="80"/>
      <c r="AX1862" s="80"/>
      <c r="AY1862" s="80"/>
      <c r="AZ1862" s="80"/>
      <c r="BA1862" s="80"/>
      <c r="BB1862" s="80"/>
    </row>
    <row r="1863" spans="9:54" x14ac:dyDescent="0.25">
      <c r="I1863" s="80"/>
      <c r="AX1863" s="80"/>
      <c r="AY1863" s="80"/>
      <c r="AZ1863" s="80"/>
      <c r="BA1863" s="80"/>
      <c r="BB1863" s="80"/>
    </row>
    <row r="1864" spans="9:54" x14ac:dyDescent="0.25">
      <c r="I1864" s="80"/>
      <c r="AX1864" s="80"/>
      <c r="AY1864" s="80"/>
      <c r="AZ1864" s="80"/>
      <c r="BA1864" s="80"/>
      <c r="BB1864" s="80"/>
    </row>
    <row r="1865" spans="9:54" x14ac:dyDescent="0.25">
      <c r="I1865" s="80"/>
      <c r="AX1865" s="80"/>
      <c r="AY1865" s="80"/>
      <c r="AZ1865" s="80"/>
      <c r="BA1865" s="80"/>
      <c r="BB1865" s="80"/>
    </row>
    <row r="1866" spans="9:54" x14ac:dyDescent="0.25">
      <c r="I1866" s="80"/>
      <c r="AX1866" s="80"/>
      <c r="AY1866" s="80"/>
      <c r="AZ1866" s="80"/>
      <c r="BA1866" s="80"/>
      <c r="BB1866" s="80"/>
    </row>
    <row r="1867" spans="9:54" x14ac:dyDescent="0.25">
      <c r="I1867" s="80"/>
      <c r="AX1867" s="80"/>
      <c r="AY1867" s="80"/>
      <c r="AZ1867" s="80"/>
      <c r="BA1867" s="80"/>
      <c r="BB1867" s="80"/>
    </row>
    <row r="1868" spans="9:54" x14ac:dyDescent="0.25">
      <c r="I1868" s="80"/>
      <c r="AX1868" s="80"/>
      <c r="AY1868" s="80"/>
      <c r="AZ1868" s="80"/>
      <c r="BA1868" s="80"/>
      <c r="BB1868" s="80"/>
    </row>
    <row r="1869" spans="9:54" x14ac:dyDescent="0.25">
      <c r="I1869" s="80"/>
      <c r="AX1869" s="80"/>
      <c r="AY1869" s="80"/>
      <c r="AZ1869" s="80"/>
      <c r="BA1869" s="80"/>
      <c r="BB1869" s="80"/>
    </row>
    <row r="1870" spans="9:54" x14ac:dyDescent="0.25">
      <c r="I1870" s="80"/>
      <c r="AX1870" s="80"/>
      <c r="AY1870" s="80"/>
      <c r="AZ1870" s="80"/>
      <c r="BA1870" s="80"/>
      <c r="BB1870" s="80"/>
    </row>
    <row r="1871" spans="9:54" x14ac:dyDescent="0.25">
      <c r="I1871" s="80"/>
      <c r="AX1871" s="80"/>
      <c r="AY1871" s="80"/>
      <c r="AZ1871" s="80"/>
      <c r="BA1871" s="80"/>
      <c r="BB1871" s="80"/>
    </row>
    <row r="1872" spans="9:54" x14ac:dyDescent="0.25">
      <c r="I1872" s="80"/>
      <c r="AX1872" s="80"/>
      <c r="AY1872" s="80"/>
      <c r="AZ1872" s="80"/>
      <c r="BA1872" s="80"/>
      <c r="BB1872" s="80"/>
    </row>
    <row r="1873" spans="9:54" x14ac:dyDescent="0.25">
      <c r="I1873" s="80"/>
      <c r="AX1873" s="80"/>
      <c r="AY1873" s="80"/>
      <c r="AZ1873" s="80"/>
      <c r="BA1873" s="80"/>
      <c r="BB1873" s="80"/>
    </row>
    <row r="1874" spans="9:54" x14ac:dyDescent="0.25">
      <c r="I1874" s="80"/>
      <c r="AX1874" s="80"/>
      <c r="AY1874" s="80"/>
      <c r="AZ1874" s="80"/>
      <c r="BA1874" s="80"/>
      <c r="BB1874" s="80"/>
    </row>
    <row r="1875" spans="9:54" x14ac:dyDescent="0.25">
      <c r="I1875" s="80"/>
      <c r="AX1875" s="80"/>
      <c r="AY1875" s="80"/>
      <c r="AZ1875" s="80"/>
      <c r="BA1875" s="80"/>
      <c r="BB1875" s="80"/>
    </row>
    <row r="1876" spans="9:54" x14ac:dyDescent="0.25">
      <c r="I1876" s="80"/>
      <c r="AX1876" s="80"/>
      <c r="AY1876" s="80"/>
      <c r="AZ1876" s="80"/>
      <c r="BA1876" s="80"/>
      <c r="BB1876" s="80"/>
    </row>
    <row r="1877" spans="9:54" x14ac:dyDescent="0.25">
      <c r="I1877" s="80"/>
      <c r="AX1877" s="80"/>
      <c r="AY1877" s="80"/>
      <c r="AZ1877" s="80"/>
      <c r="BA1877" s="80"/>
      <c r="BB1877" s="80"/>
    </row>
    <row r="1878" spans="9:54" x14ac:dyDescent="0.25">
      <c r="I1878" s="80"/>
      <c r="AX1878" s="80"/>
      <c r="AY1878" s="80"/>
      <c r="AZ1878" s="80"/>
      <c r="BA1878" s="80"/>
      <c r="BB1878" s="80"/>
    </row>
    <row r="1879" spans="9:54" x14ac:dyDescent="0.25">
      <c r="I1879" s="80"/>
      <c r="AX1879" s="80"/>
      <c r="AY1879" s="80"/>
      <c r="AZ1879" s="80"/>
      <c r="BA1879" s="80"/>
      <c r="BB1879" s="80"/>
    </row>
    <row r="1880" spans="9:54" x14ac:dyDescent="0.25">
      <c r="I1880" s="80"/>
      <c r="AX1880" s="80"/>
      <c r="AY1880" s="80"/>
      <c r="AZ1880" s="80"/>
      <c r="BA1880" s="80"/>
      <c r="BB1880" s="80"/>
    </row>
    <row r="1881" spans="9:54" x14ac:dyDescent="0.25">
      <c r="I1881" s="80"/>
      <c r="AX1881" s="80"/>
      <c r="AY1881" s="80"/>
      <c r="AZ1881" s="80"/>
      <c r="BA1881" s="80"/>
      <c r="BB1881" s="80"/>
    </row>
    <row r="1882" spans="9:54" x14ac:dyDescent="0.25">
      <c r="I1882" s="80"/>
      <c r="AX1882" s="80"/>
      <c r="AY1882" s="80"/>
      <c r="AZ1882" s="80"/>
      <c r="BA1882" s="80"/>
      <c r="BB1882" s="80"/>
    </row>
    <row r="1883" spans="9:54" x14ac:dyDescent="0.25">
      <c r="I1883" s="80"/>
      <c r="AX1883" s="80"/>
      <c r="AY1883" s="80"/>
      <c r="AZ1883" s="80"/>
      <c r="BA1883" s="80"/>
      <c r="BB1883" s="80"/>
    </row>
    <row r="1884" spans="9:54" x14ac:dyDescent="0.25">
      <c r="I1884" s="80"/>
      <c r="AX1884" s="80"/>
      <c r="AY1884" s="80"/>
      <c r="AZ1884" s="80"/>
      <c r="BA1884" s="80"/>
      <c r="BB1884" s="80"/>
    </row>
    <row r="1885" spans="9:54" x14ac:dyDescent="0.25">
      <c r="I1885" s="80"/>
      <c r="AX1885" s="80"/>
      <c r="AY1885" s="80"/>
      <c r="AZ1885" s="80"/>
      <c r="BA1885" s="80"/>
      <c r="BB1885" s="80"/>
    </row>
    <row r="1886" spans="9:54" x14ac:dyDescent="0.25">
      <c r="I1886" s="80"/>
      <c r="AX1886" s="80"/>
      <c r="AY1886" s="80"/>
      <c r="AZ1886" s="80"/>
      <c r="BA1886" s="80"/>
      <c r="BB1886" s="80"/>
    </row>
    <row r="1887" spans="9:54" x14ac:dyDescent="0.25">
      <c r="I1887" s="80"/>
      <c r="AX1887" s="80"/>
      <c r="AY1887" s="80"/>
      <c r="AZ1887" s="80"/>
      <c r="BA1887" s="80"/>
      <c r="BB1887" s="80"/>
    </row>
    <row r="1888" spans="9:54" x14ac:dyDescent="0.25">
      <c r="I1888" s="80"/>
      <c r="AX1888" s="80"/>
      <c r="AY1888" s="80"/>
      <c r="AZ1888" s="80"/>
      <c r="BA1888" s="80"/>
      <c r="BB1888" s="80"/>
    </row>
    <row r="1889" spans="9:54" x14ac:dyDescent="0.25">
      <c r="I1889" s="80"/>
      <c r="AX1889" s="80"/>
      <c r="AY1889" s="80"/>
      <c r="AZ1889" s="80"/>
      <c r="BA1889" s="80"/>
      <c r="BB1889" s="80"/>
    </row>
    <row r="1890" spans="9:54" x14ac:dyDescent="0.25">
      <c r="I1890" s="80"/>
      <c r="AX1890" s="80"/>
      <c r="AY1890" s="80"/>
      <c r="AZ1890" s="80"/>
      <c r="BA1890" s="80"/>
      <c r="BB1890" s="80"/>
    </row>
    <row r="1891" spans="9:54" x14ac:dyDescent="0.25">
      <c r="I1891" s="80"/>
      <c r="AX1891" s="80"/>
      <c r="AY1891" s="80"/>
      <c r="AZ1891" s="80"/>
      <c r="BA1891" s="80"/>
      <c r="BB1891" s="80"/>
    </row>
    <row r="1892" spans="9:54" x14ac:dyDescent="0.25">
      <c r="I1892" s="80"/>
      <c r="AX1892" s="80"/>
      <c r="AY1892" s="80"/>
      <c r="AZ1892" s="80"/>
      <c r="BA1892" s="80"/>
      <c r="BB1892" s="80"/>
    </row>
    <row r="1893" spans="9:54" x14ac:dyDescent="0.25">
      <c r="I1893" s="80"/>
      <c r="AX1893" s="80"/>
      <c r="AY1893" s="80"/>
      <c r="AZ1893" s="80"/>
      <c r="BA1893" s="80"/>
      <c r="BB1893" s="80"/>
    </row>
    <row r="1894" spans="9:54" x14ac:dyDescent="0.25">
      <c r="I1894" s="80"/>
      <c r="AX1894" s="80"/>
      <c r="AY1894" s="80"/>
      <c r="AZ1894" s="80"/>
      <c r="BA1894" s="80"/>
      <c r="BB1894" s="80"/>
    </row>
    <row r="1895" spans="9:54" x14ac:dyDescent="0.25">
      <c r="I1895" s="80"/>
      <c r="AX1895" s="80"/>
      <c r="AY1895" s="80"/>
      <c r="AZ1895" s="80"/>
      <c r="BA1895" s="80"/>
      <c r="BB1895" s="80"/>
    </row>
    <row r="1896" spans="9:54" x14ac:dyDescent="0.25">
      <c r="I1896" s="80"/>
      <c r="AX1896" s="80"/>
      <c r="AY1896" s="80"/>
      <c r="AZ1896" s="80"/>
      <c r="BA1896" s="80"/>
      <c r="BB1896" s="80"/>
    </row>
    <row r="1897" spans="9:54" x14ac:dyDescent="0.25">
      <c r="I1897" s="80"/>
      <c r="AX1897" s="80"/>
      <c r="AY1897" s="80"/>
      <c r="AZ1897" s="80"/>
      <c r="BA1897" s="80"/>
      <c r="BB1897" s="80"/>
    </row>
    <row r="1898" spans="9:54" x14ac:dyDescent="0.25">
      <c r="I1898" s="80"/>
      <c r="AX1898" s="80"/>
      <c r="AY1898" s="80"/>
      <c r="AZ1898" s="80"/>
      <c r="BA1898" s="80"/>
      <c r="BB1898" s="80"/>
    </row>
    <row r="1899" spans="9:54" x14ac:dyDescent="0.25">
      <c r="I1899" s="80"/>
      <c r="AX1899" s="80"/>
      <c r="AY1899" s="80"/>
      <c r="AZ1899" s="80"/>
      <c r="BA1899" s="80"/>
      <c r="BB1899" s="80"/>
    </row>
    <row r="1900" spans="9:54" x14ac:dyDescent="0.25">
      <c r="I1900" s="80"/>
      <c r="AX1900" s="80"/>
      <c r="AY1900" s="80"/>
      <c r="AZ1900" s="80"/>
      <c r="BA1900" s="80"/>
      <c r="BB1900" s="80"/>
    </row>
    <row r="1901" spans="9:54" x14ac:dyDescent="0.25">
      <c r="I1901" s="80"/>
      <c r="AX1901" s="80"/>
      <c r="AY1901" s="80"/>
      <c r="AZ1901" s="80"/>
      <c r="BA1901" s="80"/>
      <c r="BB1901" s="80"/>
    </row>
    <row r="1902" spans="9:54" x14ac:dyDescent="0.25">
      <c r="I1902" s="80"/>
      <c r="AX1902" s="80"/>
      <c r="AY1902" s="80"/>
      <c r="AZ1902" s="80"/>
      <c r="BA1902" s="80"/>
      <c r="BB1902" s="80"/>
    </row>
    <row r="1903" spans="9:54" x14ac:dyDescent="0.25">
      <c r="I1903" s="80"/>
      <c r="AX1903" s="80"/>
      <c r="AY1903" s="80"/>
      <c r="AZ1903" s="80"/>
      <c r="BA1903" s="80"/>
      <c r="BB1903" s="80"/>
    </row>
    <row r="1904" spans="9:54" x14ac:dyDescent="0.25">
      <c r="I1904" s="80"/>
      <c r="AX1904" s="80"/>
      <c r="AY1904" s="80"/>
      <c r="AZ1904" s="80"/>
      <c r="BA1904" s="80"/>
      <c r="BB1904" s="80"/>
    </row>
    <row r="1905" spans="9:54" x14ac:dyDescent="0.25">
      <c r="I1905" s="80"/>
      <c r="AX1905" s="80"/>
      <c r="AY1905" s="80"/>
      <c r="AZ1905" s="80"/>
      <c r="BA1905" s="80"/>
      <c r="BB1905" s="80"/>
    </row>
    <row r="1906" spans="9:54" x14ac:dyDescent="0.25">
      <c r="I1906" s="80"/>
      <c r="AX1906" s="80"/>
      <c r="AY1906" s="80"/>
      <c r="AZ1906" s="80"/>
      <c r="BA1906" s="80"/>
      <c r="BB1906" s="80"/>
    </row>
    <row r="1907" spans="9:54" x14ac:dyDescent="0.25">
      <c r="I1907" s="80"/>
      <c r="AX1907" s="80"/>
      <c r="AY1907" s="80"/>
      <c r="AZ1907" s="80"/>
      <c r="BA1907" s="80"/>
      <c r="BB1907" s="80"/>
    </row>
    <row r="1908" spans="9:54" x14ac:dyDescent="0.25">
      <c r="I1908" s="80"/>
      <c r="AX1908" s="80"/>
      <c r="AY1908" s="80"/>
      <c r="AZ1908" s="80"/>
      <c r="BA1908" s="80"/>
      <c r="BB1908" s="80"/>
    </row>
    <row r="1909" spans="9:54" x14ac:dyDescent="0.25">
      <c r="I1909" s="80"/>
      <c r="AX1909" s="80"/>
      <c r="AY1909" s="80"/>
      <c r="AZ1909" s="80"/>
      <c r="BA1909" s="80"/>
      <c r="BB1909" s="80"/>
    </row>
    <row r="1910" spans="9:54" x14ac:dyDescent="0.25">
      <c r="I1910" s="80"/>
      <c r="AX1910" s="80"/>
      <c r="AY1910" s="80"/>
      <c r="AZ1910" s="80"/>
      <c r="BA1910" s="80"/>
      <c r="BB1910" s="80"/>
    </row>
    <row r="1911" spans="9:54" x14ac:dyDescent="0.25">
      <c r="I1911" s="80"/>
      <c r="AX1911" s="80"/>
      <c r="AY1911" s="80"/>
      <c r="AZ1911" s="80"/>
      <c r="BA1911" s="80"/>
      <c r="BB1911" s="80"/>
    </row>
    <row r="1912" spans="9:54" x14ac:dyDescent="0.25">
      <c r="I1912" s="80"/>
      <c r="AX1912" s="80"/>
      <c r="AY1912" s="80"/>
      <c r="AZ1912" s="80"/>
      <c r="BA1912" s="80"/>
      <c r="BB1912" s="80"/>
    </row>
    <row r="1913" spans="9:54" x14ac:dyDescent="0.25">
      <c r="I1913" s="80"/>
      <c r="AX1913" s="80"/>
      <c r="AY1913" s="80"/>
      <c r="AZ1913" s="80"/>
      <c r="BA1913" s="80"/>
      <c r="BB1913" s="80"/>
    </row>
    <row r="1914" spans="9:54" x14ac:dyDescent="0.25">
      <c r="I1914" s="80"/>
      <c r="AX1914" s="80"/>
      <c r="AY1914" s="80"/>
      <c r="AZ1914" s="80"/>
      <c r="BA1914" s="80"/>
      <c r="BB1914" s="80"/>
    </row>
    <row r="1915" spans="9:54" x14ac:dyDescent="0.25">
      <c r="I1915" s="80"/>
      <c r="AX1915" s="80"/>
      <c r="AY1915" s="80"/>
      <c r="AZ1915" s="80"/>
      <c r="BA1915" s="80"/>
      <c r="BB1915" s="80"/>
    </row>
    <row r="1916" spans="9:54" x14ac:dyDescent="0.25">
      <c r="I1916" s="80"/>
      <c r="AX1916" s="80"/>
      <c r="AY1916" s="80"/>
      <c r="AZ1916" s="80"/>
      <c r="BA1916" s="80"/>
      <c r="BB1916" s="80"/>
    </row>
    <row r="1917" spans="9:54" x14ac:dyDescent="0.25">
      <c r="I1917" s="80"/>
      <c r="AX1917" s="80"/>
      <c r="AY1917" s="80"/>
      <c r="AZ1917" s="80"/>
      <c r="BA1917" s="80"/>
      <c r="BB1917" s="80"/>
    </row>
    <row r="1918" spans="9:54" x14ac:dyDescent="0.25">
      <c r="I1918" s="80"/>
      <c r="AX1918" s="80"/>
      <c r="AY1918" s="80"/>
      <c r="AZ1918" s="80"/>
      <c r="BA1918" s="80"/>
      <c r="BB1918" s="80"/>
    </row>
    <row r="1919" spans="9:54" x14ac:dyDescent="0.25">
      <c r="I1919" s="80"/>
      <c r="AX1919" s="80"/>
      <c r="AY1919" s="80"/>
      <c r="AZ1919" s="80"/>
      <c r="BA1919" s="80"/>
      <c r="BB1919" s="80"/>
    </row>
    <row r="1920" spans="9:54" x14ac:dyDescent="0.25">
      <c r="I1920" s="80"/>
      <c r="AX1920" s="80"/>
      <c r="AY1920" s="80"/>
      <c r="AZ1920" s="80"/>
      <c r="BA1920" s="80"/>
      <c r="BB1920" s="80"/>
    </row>
    <row r="1921" spans="9:54" x14ac:dyDescent="0.25">
      <c r="I1921" s="80"/>
      <c r="AX1921" s="80"/>
      <c r="AY1921" s="80"/>
      <c r="AZ1921" s="80"/>
      <c r="BA1921" s="80"/>
      <c r="BB1921" s="80"/>
    </row>
    <row r="1922" spans="9:54" x14ac:dyDescent="0.25">
      <c r="I1922" s="80"/>
      <c r="AX1922" s="80"/>
      <c r="AY1922" s="80"/>
      <c r="AZ1922" s="80"/>
      <c r="BA1922" s="80"/>
      <c r="BB1922" s="80"/>
    </row>
    <row r="1923" spans="9:54" x14ac:dyDescent="0.25">
      <c r="I1923" s="80"/>
      <c r="AX1923" s="80"/>
      <c r="AY1923" s="80"/>
      <c r="AZ1923" s="80"/>
      <c r="BA1923" s="80"/>
      <c r="BB1923" s="80"/>
    </row>
    <row r="1924" spans="9:54" x14ac:dyDescent="0.25">
      <c r="I1924" s="80"/>
      <c r="AX1924" s="80"/>
      <c r="AY1924" s="80"/>
      <c r="AZ1924" s="80"/>
      <c r="BA1924" s="80"/>
      <c r="BB1924" s="80"/>
    </row>
    <row r="1925" spans="9:54" x14ac:dyDescent="0.25">
      <c r="I1925" s="80"/>
      <c r="AX1925" s="80"/>
      <c r="AY1925" s="80"/>
      <c r="AZ1925" s="80"/>
      <c r="BA1925" s="80"/>
      <c r="BB1925" s="80"/>
    </row>
    <row r="1926" spans="9:54" x14ac:dyDescent="0.25">
      <c r="I1926" s="80"/>
      <c r="AX1926" s="80"/>
      <c r="AY1926" s="80"/>
      <c r="AZ1926" s="80"/>
      <c r="BA1926" s="80"/>
      <c r="BB1926" s="80"/>
    </row>
    <row r="1927" spans="9:54" x14ac:dyDescent="0.25">
      <c r="I1927" s="80"/>
      <c r="AX1927" s="80"/>
      <c r="AY1927" s="80"/>
      <c r="AZ1927" s="80"/>
      <c r="BA1927" s="80"/>
      <c r="BB1927" s="80"/>
    </row>
    <row r="1928" spans="9:54" x14ac:dyDescent="0.25">
      <c r="I1928" s="80"/>
      <c r="AX1928" s="80"/>
      <c r="AY1928" s="80"/>
      <c r="AZ1928" s="80"/>
      <c r="BA1928" s="80"/>
      <c r="BB1928" s="80"/>
    </row>
    <row r="1929" spans="9:54" x14ac:dyDescent="0.25">
      <c r="I1929" s="80"/>
      <c r="AX1929" s="80"/>
      <c r="AY1929" s="80"/>
      <c r="AZ1929" s="80"/>
      <c r="BA1929" s="80"/>
      <c r="BB1929" s="80"/>
    </row>
    <row r="1930" spans="9:54" x14ac:dyDescent="0.25">
      <c r="I1930" s="80"/>
      <c r="AX1930" s="80"/>
      <c r="AY1930" s="80"/>
      <c r="AZ1930" s="80"/>
      <c r="BA1930" s="80"/>
      <c r="BB1930" s="80"/>
    </row>
    <row r="1931" spans="9:54" x14ac:dyDescent="0.25">
      <c r="I1931" s="80"/>
      <c r="AX1931" s="80"/>
      <c r="AY1931" s="80"/>
      <c r="AZ1931" s="80"/>
      <c r="BA1931" s="80"/>
      <c r="BB1931" s="80"/>
    </row>
    <row r="1932" spans="9:54" x14ac:dyDescent="0.25">
      <c r="I1932" s="80"/>
      <c r="AX1932" s="80"/>
      <c r="AY1932" s="80"/>
      <c r="AZ1932" s="80"/>
      <c r="BA1932" s="80"/>
      <c r="BB1932" s="80"/>
    </row>
    <row r="1933" spans="9:54" x14ac:dyDescent="0.25">
      <c r="I1933" s="80"/>
      <c r="AX1933" s="80"/>
      <c r="AY1933" s="80"/>
      <c r="AZ1933" s="80"/>
      <c r="BA1933" s="80"/>
      <c r="BB1933" s="80"/>
    </row>
    <row r="1934" spans="9:54" x14ac:dyDescent="0.25">
      <c r="I1934" s="80"/>
      <c r="AX1934" s="80"/>
      <c r="AY1934" s="80"/>
      <c r="AZ1934" s="80"/>
      <c r="BA1934" s="80"/>
      <c r="BB1934" s="80"/>
    </row>
    <row r="1935" spans="9:54" x14ac:dyDescent="0.25">
      <c r="I1935" s="80"/>
      <c r="AX1935" s="80"/>
      <c r="AY1935" s="80"/>
      <c r="AZ1935" s="80"/>
      <c r="BA1935" s="80"/>
      <c r="BB1935" s="80"/>
    </row>
    <row r="1936" spans="9:54" x14ac:dyDescent="0.25">
      <c r="I1936" s="80"/>
      <c r="AX1936" s="80"/>
      <c r="AY1936" s="80"/>
      <c r="AZ1936" s="80"/>
      <c r="BA1936" s="80"/>
      <c r="BB1936" s="80"/>
    </row>
    <row r="1937" spans="9:54" x14ac:dyDescent="0.25">
      <c r="I1937" s="80"/>
      <c r="AX1937" s="80"/>
      <c r="AY1937" s="80"/>
      <c r="AZ1937" s="80"/>
      <c r="BA1937" s="80"/>
      <c r="BB1937" s="80"/>
    </row>
    <row r="1938" spans="9:54" x14ac:dyDescent="0.25">
      <c r="I1938" s="80"/>
      <c r="AX1938" s="80"/>
      <c r="AY1938" s="80"/>
      <c r="AZ1938" s="80"/>
      <c r="BA1938" s="80"/>
      <c r="BB1938" s="80"/>
    </row>
    <row r="1939" spans="9:54" x14ac:dyDescent="0.25">
      <c r="I1939" s="80"/>
      <c r="AX1939" s="80"/>
      <c r="AY1939" s="80"/>
      <c r="AZ1939" s="80"/>
      <c r="BA1939" s="80"/>
      <c r="BB1939" s="80"/>
    </row>
    <row r="1940" spans="9:54" x14ac:dyDescent="0.25">
      <c r="I1940" s="80"/>
      <c r="AX1940" s="80"/>
      <c r="AY1940" s="80"/>
      <c r="AZ1940" s="80"/>
      <c r="BA1940" s="80"/>
      <c r="BB1940" s="80"/>
    </row>
    <row r="1941" spans="9:54" x14ac:dyDescent="0.25">
      <c r="I1941" s="80"/>
      <c r="AX1941" s="80"/>
      <c r="AY1941" s="80"/>
      <c r="AZ1941" s="80"/>
      <c r="BA1941" s="80"/>
      <c r="BB1941" s="80"/>
    </row>
    <row r="1942" spans="9:54" x14ac:dyDescent="0.25">
      <c r="I1942" s="80"/>
      <c r="AX1942" s="80"/>
      <c r="AY1942" s="80"/>
      <c r="AZ1942" s="80"/>
      <c r="BA1942" s="80"/>
      <c r="BB1942" s="80"/>
    </row>
    <row r="1943" spans="9:54" x14ac:dyDescent="0.25">
      <c r="I1943" s="80"/>
      <c r="AX1943" s="80"/>
      <c r="AY1943" s="80"/>
      <c r="AZ1943" s="80"/>
      <c r="BA1943" s="80"/>
      <c r="BB1943" s="80"/>
    </row>
    <row r="1944" spans="9:54" x14ac:dyDescent="0.25">
      <c r="I1944" s="80"/>
      <c r="AX1944" s="80"/>
      <c r="AY1944" s="80"/>
      <c r="AZ1944" s="80"/>
      <c r="BA1944" s="80"/>
      <c r="BB1944" s="80"/>
    </row>
    <row r="1945" spans="9:54" x14ac:dyDescent="0.25">
      <c r="I1945" s="80"/>
      <c r="AX1945" s="80"/>
      <c r="AY1945" s="80"/>
      <c r="AZ1945" s="80"/>
      <c r="BA1945" s="80"/>
      <c r="BB1945" s="80"/>
    </row>
    <row r="1946" spans="9:54" x14ac:dyDescent="0.25">
      <c r="I1946" s="80"/>
      <c r="AX1946" s="80"/>
      <c r="AY1946" s="80"/>
      <c r="AZ1946" s="80"/>
      <c r="BA1946" s="80"/>
      <c r="BB1946" s="80"/>
    </row>
    <row r="1947" spans="9:54" x14ac:dyDescent="0.25">
      <c r="I1947" s="80"/>
      <c r="AX1947" s="80"/>
      <c r="AY1947" s="80"/>
      <c r="AZ1947" s="80"/>
      <c r="BA1947" s="80"/>
      <c r="BB1947" s="80"/>
    </row>
    <row r="1948" spans="9:54" x14ac:dyDescent="0.25">
      <c r="I1948" s="80"/>
      <c r="AX1948" s="80"/>
      <c r="AY1948" s="80"/>
      <c r="AZ1948" s="80"/>
      <c r="BA1948" s="80"/>
      <c r="BB1948" s="80"/>
    </row>
    <row r="1949" spans="9:54" x14ac:dyDescent="0.25">
      <c r="I1949" s="80"/>
      <c r="AX1949" s="80"/>
      <c r="AY1949" s="80"/>
      <c r="AZ1949" s="80"/>
      <c r="BA1949" s="80"/>
      <c r="BB1949" s="80"/>
    </row>
    <row r="1950" spans="9:54" x14ac:dyDescent="0.25">
      <c r="I1950" s="80"/>
      <c r="AX1950" s="80"/>
      <c r="AY1950" s="80"/>
      <c r="AZ1950" s="80"/>
      <c r="BA1950" s="80"/>
      <c r="BB1950" s="80"/>
    </row>
    <row r="1951" spans="9:54" x14ac:dyDescent="0.25">
      <c r="I1951" s="80"/>
      <c r="AX1951" s="80"/>
      <c r="AY1951" s="80"/>
      <c r="AZ1951" s="80"/>
      <c r="BA1951" s="80"/>
      <c r="BB1951" s="80"/>
    </row>
    <row r="1952" spans="9:54" x14ac:dyDescent="0.25">
      <c r="I1952" s="80"/>
      <c r="AX1952" s="80"/>
      <c r="AY1952" s="80"/>
      <c r="AZ1952" s="80"/>
      <c r="BA1952" s="80"/>
      <c r="BB1952" s="80"/>
    </row>
    <row r="1953" spans="9:54" x14ac:dyDescent="0.25">
      <c r="I1953" s="80"/>
      <c r="AX1953" s="80"/>
      <c r="AY1953" s="80"/>
      <c r="AZ1953" s="80"/>
      <c r="BA1953" s="80"/>
      <c r="BB1953" s="80"/>
    </row>
    <row r="1954" spans="9:54" x14ac:dyDescent="0.25">
      <c r="I1954" s="80"/>
      <c r="AX1954" s="80"/>
      <c r="AY1954" s="80"/>
      <c r="AZ1954" s="80"/>
      <c r="BA1954" s="80"/>
      <c r="BB1954" s="80"/>
    </row>
    <row r="1955" spans="9:54" x14ac:dyDescent="0.25">
      <c r="I1955" s="80"/>
      <c r="AX1955" s="80"/>
      <c r="AY1955" s="80"/>
      <c r="AZ1955" s="80"/>
      <c r="BA1955" s="80"/>
      <c r="BB1955" s="80"/>
    </row>
    <row r="1956" spans="9:54" x14ac:dyDescent="0.25">
      <c r="I1956" s="80"/>
      <c r="AX1956" s="80"/>
      <c r="AY1956" s="80"/>
      <c r="AZ1956" s="80"/>
      <c r="BA1956" s="80"/>
      <c r="BB1956" s="80"/>
    </row>
    <row r="1957" spans="9:54" x14ac:dyDescent="0.25">
      <c r="I1957" s="80"/>
      <c r="AX1957" s="80"/>
      <c r="AY1957" s="80"/>
      <c r="AZ1957" s="80"/>
      <c r="BA1957" s="80"/>
      <c r="BB1957" s="80"/>
    </row>
    <row r="1958" spans="9:54" x14ac:dyDescent="0.25">
      <c r="I1958" s="80"/>
      <c r="AX1958" s="80"/>
      <c r="AY1958" s="80"/>
      <c r="AZ1958" s="80"/>
      <c r="BA1958" s="80"/>
      <c r="BB1958" s="80"/>
    </row>
    <row r="1959" spans="9:54" x14ac:dyDescent="0.25">
      <c r="I1959" s="80"/>
      <c r="AX1959" s="80"/>
      <c r="AY1959" s="80"/>
      <c r="AZ1959" s="80"/>
      <c r="BA1959" s="80"/>
      <c r="BB1959" s="80"/>
    </row>
    <row r="1960" spans="9:54" x14ac:dyDescent="0.25">
      <c r="I1960" s="80"/>
      <c r="AX1960" s="80"/>
      <c r="AY1960" s="80"/>
      <c r="AZ1960" s="80"/>
      <c r="BA1960" s="80"/>
      <c r="BB1960" s="80"/>
    </row>
    <row r="1961" spans="9:54" x14ac:dyDescent="0.25">
      <c r="I1961" s="80"/>
      <c r="AX1961" s="80"/>
      <c r="AY1961" s="80"/>
      <c r="AZ1961" s="80"/>
      <c r="BA1961" s="80"/>
      <c r="BB1961" s="80"/>
    </row>
    <row r="1962" spans="9:54" x14ac:dyDescent="0.25">
      <c r="I1962" s="80"/>
      <c r="AX1962" s="80"/>
      <c r="AY1962" s="80"/>
      <c r="AZ1962" s="80"/>
      <c r="BA1962" s="80"/>
      <c r="BB1962" s="80"/>
    </row>
    <row r="1963" spans="9:54" x14ac:dyDescent="0.25">
      <c r="I1963" s="80"/>
      <c r="AX1963" s="80"/>
      <c r="AY1963" s="80"/>
      <c r="AZ1963" s="80"/>
      <c r="BA1963" s="80"/>
      <c r="BB1963" s="80"/>
    </row>
    <row r="1964" spans="9:54" x14ac:dyDescent="0.25">
      <c r="I1964" s="80"/>
      <c r="AX1964" s="80"/>
      <c r="AY1964" s="80"/>
      <c r="AZ1964" s="80"/>
      <c r="BA1964" s="80"/>
      <c r="BB1964" s="80"/>
    </row>
    <row r="1965" spans="9:54" x14ac:dyDescent="0.25">
      <c r="I1965" s="80"/>
      <c r="AX1965" s="80"/>
      <c r="AY1965" s="80"/>
      <c r="AZ1965" s="80"/>
      <c r="BA1965" s="80"/>
      <c r="BB1965" s="80"/>
    </row>
    <row r="1966" spans="9:54" x14ac:dyDescent="0.25">
      <c r="I1966" s="80"/>
      <c r="AX1966" s="80"/>
      <c r="AY1966" s="80"/>
      <c r="AZ1966" s="80"/>
      <c r="BA1966" s="80"/>
      <c r="BB1966" s="80"/>
    </row>
    <row r="1967" spans="9:54" x14ac:dyDescent="0.25">
      <c r="I1967" s="80"/>
      <c r="AX1967" s="80"/>
      <c r="AY1967" s="80"/>
      <c r="AZ1967" s="80"/>
      <c r="BA1967" s="80"/>
      <c r="BB1967" s="80"/>
    </row>
    <row r="1968" spans="9:54" x14ac:dyDescent="0.25">
      <c r="I1968" s="80"/>
      <c r="AX1968" s="80"/>
      <c r="AY1968" s="80"/>
      <c r="AZ1968" s="80"/>
      <c r="BA1968" s="80"/>
      <c r="BB1968" s="80"/>
    </row>
    <row r="1969" spans="9:54" x14ac:dyDescent="0.25">
      <c r="I1969" s="80"/>
      <c r="AX1969" s="80"/>
      <c r="AY1969" s="80"/>
      <c r="AZ1969" s="80"/>
      <c r="BA1969" s="80"/>
      <c r="BB1969" s="80"/>
    </row>
    <row r="1970" spans="9:54" x14ac:dyDescent="0.25">
      <c r="I1970" s="80"/>
      <c r="AX1970" s="80"/>
      <c r="AY1970" s="80"/>
      <c r="AZ1970" s="80"/>
      <c r="BA1970" s="80"/>
      <c r="BB1970" s="80"/>
    </row>
    <row r="1971" spans="9:54" x14ac:dyDescent="0.25">
      <c r="I1971" s="80"/>
      <c r="AX1971" s="80"/>
      <c r="AY1971" s="80"/>
      <c r="AZ1971" s="80"/>
      <c r="BA1971" s="80"/>
      <c r="BB1971" s="80"/>
    </row>
    <row r="1972" spans="9:54" x14ac:dyDescent="0.25">
      <c r="I1972" s="80"/>
      <c r="AX1972" s="80"/>
      <c r="AY1972" s="80"/>
      <c r="AZ1972" s="80"/>
      <c r="BA1972" s="80"/>
      <c r="BB1972" s="80"/>
    </row>
    <row r="1973" spans="9:54" x14ac:dyDescent="0.25">
      <c r="I1973" s="80"/>
      <c r="AX1973" s="80"/>
      <c r="AY1973" s="80"/>
      <c r="AZ1973" s="80"/>
      <c r="BA1973" s="80"/>
      <c r="BB1973" s="80"/>
    </row>
    <row r="1974" spans="9:54" x14ac:dyDescent="0.25">
      <c r="I1974" s="80"/>
      <c r="AX1974" s="80"/>
      <c r="AY1974" s="80"/>
      <c r="AZ1974" s="80"/>
      <c r="BA1974" s="80"/>
      <c r="BB1974" s="80"/>
    </row>
    <row r="1975" spans="9:54" x14ac:dyDescent="0.25">
      <c r="I1975" s="80"/>
      <c r="AX1975" s="80"/>
      <c r="AY1975" s="80"/>
      <c r="AZ1975" s="80"/>
      <c r="BA1975" s="80"/>
      <c r="BB1975" s="80"/>
    </row>
    <row r="1976" spans="9:54" x14ac:dyDescent="0.25">
      <c r="I1976" s="80"/>
      <c r="AX1976" s="80"/>
      <c r="AY1976" s="80"/>
      <c r="AZ1976" s="80"/>
      <c r="BA1976" s="80"/>
      <c r="BB1976" s="80"/>
    </row>
    <row r="1977" spans="9:54" x14ac:dyDescent="0.25">
      <c r="I1977" s="80"/>
      <c r="AX1977" s="80"/>
      <c r="AY1977" s="80"/>
      <c r="AZ1977" s="80"/>
      <c r="BA1977" s="80"/>
      <c r="BB1977" s="80"/>
    </row>
    <row r="1978" spans="9:54" x14ac:dyDescent="0.25">
      <c r="I1978" s="80"/>
      <c r="AX1978" s="80"/>
      <c r="AY1978" s="80"/>
      <c r="AZ1978" s="80"/>
      <c r="BA1978" s="80"/>
      <c r="BB1978" s="80"/>
    </row>
    <row r="1979" spans="9:54" x14ac:dyDescent="0.25">
      <c r="I1979" s="80"/>
      <c r="AX1979" s="80"/>
      <c r="AY1979" s="80"/>
      <c r="AZ1979" s="80"/>
      <c r="BA1979" s="80"/>
      <c r="BB1979" s="80"/>
    </row>
    <row r="1980" spans="9:54" x14ac:dyDescent="0.25">
      <c r="I1980" s="80"/>
      <c r="AX1980" s="80"/>
      <c r="AY1980" s="80"/>
      <c r="AZ1980" s="80"/>
      <c r="BA1980" s="80"/>
      <c r="BB1980" s="80"/>
    </row>
    <row r="1981" spans="9:54" x14ac:dyDescent="0.25">
      <c r="I1981" s="80"/>
      <c r="AX1981" s="80"/>
      <c r="AY1981" s="80"/>
      <c r="AZ1981" s="80"/>
      <c r="BA1981" s="80"/>
      <c r="BB1981" s="80"/>
    </row>
    <row r="1982" spans="9:54" x14ac:dyDescent="0.25">
      <c r="I1982" s="80"/>
      <c r="AX1982" s="80"/>
      <c r="AY1982" s="80"/>
      <c r="AZ1982" s="80"/>
      <c r="BA1982" s="80"/>
      <c r="BB1982" s="80"/>
    </row>
    <row r="1983" spans="9:54" x14ac:dyDescent="0.25">
      <c r="I1983" s="80"/>
      <c r="AX1983" s="80"/>
      <c r="AY1983" s="80"/>
      <c r="AZ1983" s="80"/>
      <c r="BA1983" s="80"/>
      <c r="BB1983" s="80"/>
    </row>
    <row r="1984" spans="9:54" x14ac:dyDescent="0.25">
      <c r="I1984" s="80"/>
      <c r="AX1984" s="80"/>
      <c r="AY1984" s="80"/>
      <c r="AZ1984" s="80"/>
      <c r="BA1984" s="80"/>
      <c r="BB1984" s="80"/>
    </row>
    <row r="1985" spans="9:54" x14ac:dyDescent="0.25">
      <c r="I1985" s="80"/>
      <c r="AX1985" s="80"/>
      <c r="AY1985" s="80"/>
      <c r="AZ1985" s="80"/>
      <c r="BA1985" s="80"/>
      <c r="BB1985" s="80"/>
    </row>
    <row r="1986" spans="9:54" x14ac:dyDescent="0.25">
      <c r="I1986" s="80"/>
      <c r="AX1986" s="80"/>
      <c r="AY1986" s="80"/>
      <c r="AZ1986" s="80"/>
      <c r="BA1986" s="80"/>
      <c r="BB1986" s="80"/>
    </row>
    <row r="1987" spans="9:54" x14ac:dyDescent="0.25">
      <c r="I1987" s="80"/>
      <c r="AX1987" s="80"/>
      <c r="AY1987" s="80"/>
      <c r="AZ1987" s="80"/>
      <c r="BA1987" s="80"/>
      <c r="BB1987" s="80"/>
    </row>
    <row r="1988" spans="9:54" x14ac:dyDescent="0.25">
      <c r="I1988" s="80"/>
      <c r="AX1988" s="80"/>
      <c r="AY1988" s="80"/>
      <c r="AZ1988" s="80"/>
      <c r="BA1988" s="80"/>
      <c r="BB1988" s="80"/>
    </row>
    <row r="1989" spans="9:54" x14ac:dyDescent="0.25">
      <c r="I1989" s="80"/>
      <c r="AX1989" s="80"/>
      <c r="AY1989" s="80"/>
      <c r="AZ1989" s="80"/>
      <c r="BA1989" s="80"/>
      <c r="BB1989" s="80"/>
    </row>
    <row r="1990" spans="9:54" x14ac:dyDescent="0.25">
      <c r="I1990" s="80"/>
      <c r="AX1990" s="80"/>
      <c r="AY1990" s="80"/>
      <c r="AZ1990" s="80"/>
      <c r="BA1990" s="80"/>
      <c r="BB1990" s="80"/>
    </row>
    <row r="1991" spans="9:54" x14ac:dyDescent="0.25">
      <c r="I1991" s="80"/>
      <c r="AX1991" s="80"/>
      <c r="AY1991" s="80"/>
      <c r="AZ1991" s="80"/>
      <c r="BA1991" s="80"/>
      <c r="BB1991" s="80"/>
    </row>
    <row r="1992" spans="9:54" x14ac:dyDescent="0.25">
      <c r="I1992" s="80"/>
      <c r="AX1992" s="80"/>
      <c r="AY1992" s="80"/>
      <c r="AZ1992" s="80"/>
      <c r="BA1992" s="80"/>
      <c r="BB1992" s="80"/>
    </row>
    <row r="1993" spans="9:54" x14ac:dyDescent="0.25">
      <c r="I1993" s="80"/>
      <c r="AX1993" s="80"/>
      <c r="AY1993" s="80"/>
      <c r="AZ1993" s="80"/>
      <c r="BA1993" s="80"/>
      <c r="BB1993" s="80"/>
    </row>
    <row r="1994" spans="9:54" x14ac:dyDescent="0.25">
      <c r="I1994" s="80"/>
      <c r="AX1994" s="80"/>
      <c r="AY1994" s="80"/>
      <c r="AZ1994" s="80"/>
      <c r="BA1994" s="80"/>
      <c r="BB1994" s="80"/>
    </row>
    <row r="1995" spans="9:54" x14ac:dyDescent="0.25">
      <c r="I1995" s="80"/>
      <c r="AX1995" s="80"/>
      <c r="AY1995" s="80"/>
      <c r="AZ1995" s="80"/>
      <c r="BA1995" s="80"/>
      <c r="BB1995" s="80"/>
    </row>
    <row r="1996" spans="9:54" x14ac:dyDescent="0.25">
      <c r="I1996" s="80"/>
      <c r="AX1996" s="80"/>
      <c r="AY1996" s="80"/>
      <c r="AZ1996" s="80"/>
      <c r="BA1996" s="80"/>
      <c r="BB1996" s="80"/>
    </row>
    <row r="1997" spans="9:54" x14ac:dyDescent="0.25">
      <c r="I1997" s="80"/>
      <c r="AX1997" s="80"/>
      <c r="AY1997" s="80"/>
      <c r="AZ1997" s="80"/>
      <c r="BA1997" s="80"/>
      <c r="BB1997" s="80"/>
    </row>
    <row r="1998" spans="9:54" x14ac:dyDescent="0.25">
      <c r="I1998" s="80"/>
      <c r="AX1998" s="80"/>
      <c r="AY1998" s="80"/>
      <c r="AZ1998" s="80"/>
      <c r="BA1998" s="80"/>
      <c r="BB1998" s="80"/>
    </row>
    <row r="1999" spans="9:54" x14ac:dyDescent="0.25">
      <c r="I1999" s="80"/>
      <c r="AX1999" s="80"/>
      <c r="AY1999" s="80"/>
      <c r="AZ1999" s="80"/>
      <c r="BA1999" s="80"/>
      <c r="BB1999" s="80"/>
    </row>
    <row r="2000" spans="9:54" x14ac:dyDescent="0.25">
      <c r="I2000" s="80"/>
      <c r="AX2000" s="80"/>
      <c r="AY2000" s="80"/>
      <c r="AZ2000" s="80"/>
      <c r="BA2000" s="80"/>
      <c r="BB2000" s="80"/>
    </row>
    <row r="2001" spans="9:54" x14ac:dyDescent="0.25">
      <c r="I2001" s="80"/>
      <c r="AX2001" s="80"/>
      <c r="AY2001" s="80"/>
      <c r="AZ2001" s="80"/>
      <c r="BA2001" s="80"/>
      <c r="BB2001" s="80"/>
    </row>
    <row r="2002" spans="9:54" x14ac:dyDescent="0.25">
      <c r="I2002" s="80"/>
      <c r="AX2002" s="80"/>
      <c r="AY2002" s="80"/>
      <c r="AZ2002" s="80"/>
      <c r="BA2002" s="80"/>
      <c r="BB2002" s="80"/>
    </row>
    <row r="2003" spans="9:54" x14ac:dyDescent="0.25">
      <c r="I2003" s="80"/>
      <c r="AX2003" s="80"/>
      <c r="AY2003" s="80"/>
      <c r="AZ2003" s="80"/>
      <c r="BA2003" s="80"/>
      <c r="BB2003" s="80"/>
    </row>
    <row r="2004" spans="9:54" x14ac:dyDescent="0.25">
      <c r="I2004" s="80"/>
      <c r="AX2004" s="80"/>
      <c r="AY2004" s="80"/>
      <c r="AZ2004" s="80"/>
      <c r="BA2004" s="80"/>
      <c r="BB2004" s="80"/>
    </row>
    <row r="2005" spans="9:54" x14ac:dyDescent="0.25">
      <c r="I2005" s="80"/>
      <c r="AX2005" s="80"/>
      <c r="AY2005" s="80"/>
      <c r="AZ2005" s="80"/>
      <c r="BA2005" s="80"/>
      <c r="BB2005" s="80"/>
    </row>
    <row r="2006" spans="9:54" x14ac:dyDescent="0.25">
      <c r="I2006" s="80"/>
      <c r="AX2006" s="80"/>
      <c r="AY2006" s="80"/>
      <c r="AZ2006" s="80"/>
      <c r="BA2006" s="80"/>
      <c r="BB2006" s="80"/>
    </row>
    <row r="2007" spans="9:54" x14ac:dyDescent="0.25">
      <c r="I2007" s="80"/>
      <c r="AX2007" s="80"/>
      <c r="AY2007" s="80"/>
      <c r="AZ2007" s="80"/>
      <c r="BA2007" s="80"/>
      <c r="BB2007" s="80"/>
    </row>
    <row r="2008" spans="9:54" x14ac:dyDescent="0.25">
      <c r="I2008" s="80"/>
      <c r="AX2008" s="80"/>
      <c r="AY2008" s="80"/>
      <c r="AZ2008" s="80"/>
      <c r="BA2008" s="80"/>
      <c r="BB2008" s="80"/>
    </row>
    <row r="2009" spans="9:54" x14ac:dyDescent="0.25">
      <c r="I2009" s="80"/>
      <c r="AX2009" s="80"/>
      <c r="AY2009" s="80"/>
      <c r="AZ2009" s="80"/>
      <c r="BA2009" s="80"/>
      <c r="BB2009" s="80"/>
    </row>
    <row r="2010" spans="9:54" x14ac:dyDescent="0.25">
      <c r="I2010" s="80"/>
      <c r="AX2010" s="80"/>
      <c r="AY2010" s="80"/>
      <c r="AZ2010" s="80"/>
      <c r="BA2010" s="80"/>
      <c r="BB2010" s="80"/>
    </row>
    <row r="2011" spans="9:54" x14ac:dyDescent="0.25">
      <c r="I2011" s="80"/>
      <c r="AX2011" s="80"/>
      <c r="AY2011" s="80"/>
      <c r="AZ2011" s="80"/>
      <c r="BA2011" s="80"/>
      <c r="BB2011" s="80"/>
    </row>
    <row r="2012" spans="9:54" x14ac:dyDescent="0.25">
      <c r="I2012" s="80"/>
      <c r="AX2012" s="80"/>
      <c r="AY2012" s="80"/>
      <c r="AZ2012" s="80"/>
      <c r="BA2012" s="80"/>
      <c r="BB2012" s="80"/>
    </row>
    <row r="2013" spans="9:54" x14ac:dyDescent="0.25">
      <c r="I2013" s="80"/>
      <c r="AX2013" s="80"/>
      <c r="AY2013" s="80"/>
      <c r="AZ2013" s="80"/>
      <c r="BA2013" s="80"/>
      <c r="BB2013" s="80"/>
    </row>
    <row r="2014" spans="9:54" x14ac:dyDescent="0.25">
      <c r="I2014" s="80"/>
      <c r="AX2014" s="80"/>
      <c r="AY2014" s="80"/>
      <c r="AZ2014" s="80"/>
      <c r="BA2014" s="80"/>
      <c r="BB2014" s="80"/>
    </row>
    <row r="2015" spans="9:54" x14ac:dyDescent="0.25">
      <c r="I2015" s="80"/>
      <c r="AX2015" s="80"/>
      <c r="AY2015" s="80"/>
      <c r="AZ2015" s="80"/>
      <c r="BA2015" s="80"/>
      <c r="BB2015" s="80"/>
    </row>
    <row r="2016" spans="9:54" x14ac:dyDescent="0.25">
      <c r="I2016" s="80"/>
      <c r="AX2016" s="80"/>
      <c r="AY2016" s="80"/>
      <c r="AZ2016" s="80"/>
      <c r="BA2016" s="80"/>
      <c r="BB2016" s="80"/>
    </row>
    <row r="2017" spans="9:54" x14ac:dyDescent="0.25">
      <c r="I2017" s="80"/>
      <c r="AX2017" s="80"/>
      <c r="AY2017" s="80"/>
      <c r="AZ2017" s="80"/>
      <c r="BA2017" s="80"/>
      <c r="BB2017" s="80"/>
    </row>
    <row r="2018" spans="9:54" x14ac:dyDescent="0.25">
      <c r="I2018" s="80"/>
      <c r="AX2018" s="80"/>
      <c r="AY2018" s="80"/>
      <c r="AZ2018" s="80"/>
      <c r="BA2018" s="80"/>
      <c r="BB2018" s="80"/>
    </row>
    <row r="2019" spans="9:54" x14ac:dyDescent="0.25">
      <c r="I2019" s="80"/>
      <c r="AX2019" s="80"/>
      <c r="AY2019" s="80"/>
      <c r="AZ2019" s="80"/>
      <c r="BA2019" s="80"/>
      <c r="BB2019" s="80"/>
    </row>
    <row r="2020" spans="9:54" x14ac:dyDescent="0.25">
      <c r="I2020" s="80"/>
      <c r="AX2020" s="80"/>
      <c r="AY2020" s="80"/>
      <c r="AZ2020" s="80"/>
      <c r="BA2020" s="80"/>
      <c r="BB2020" s="80"/>
    </row>
    <row r="2021" spans="9:54" x14ac:dyDescent="0.25">
      <c r="I2021" s="80"/>
      <c r="AX2021" s="80"/>
      <c r="AY2021" s="80"/>
      <c r="AZ2021" s="80"/>
      <c r="BA2021" s="80"/>
      <c r="BB2021" s="80"/>
    </row>
    <row r="2022" spans="9:54" x14ac:dyDescent="0.25">
      <c r="I2022" s="80"/>
      <c r="AX2022" s="80"/>
      <c r="AY2022" s="80"/>
      <c r="AZ2022" s="80"/>
      <c r="BA2022" s="80"/>
      <c r="BB2022" s="80"/>
    </row>
    <row r="2023" spans="9:54" x14ac:dyDescent="0.25">
      <c r="I2023" s="80"/>
      <c r="AX2023" s="80"/>
      <c r="AY2023" s="80"/>
      <c r="AZ2023" s="80"/>
      <c r="BA2023" s="80"/>
      <c r="BB2023" s="80"/>
    </row>
    <row r="2024" spans="9:54" x14ac:dyDescent="0.25">
      <c r="I2024" s="80"/>
      <c r="AX2024" s="80"/>
      <c r="AY2024" s="80"/>
      <c r="AZ2024" s="80"/>
      <c r="BA2024" s="80"/>
      <c r="BB2024" s="80"/>
    </row>
    <row r="2025" spans="9:54" x14ac:dyDescent="0.25">
      <c r="I2025" s="80"/>
      <c r="AX2025" s="80"/>
      <c r="AY2025" s="80"/>
      <c r="AZ2025" s="80"/>
      <c r="BA2025" s="80"/>
      <c r="BB2025" s="80"/>
    </row>
    <row r="2026" spans="9:54" x14ac:dyDescent="0.25">
      <c r="I2026" s="80"/>
      <c r="AX2026" s="80"/>
      <c r="AY2026" s="80"/>
      <c r="AZ2026" s="80"/>
      <c r="BA2026" s="80"/>
      <c r="BB2026" s="80"/>
    </row>
    <row r="2027" spans="9:54" x14ac:dyDescent="0.25">
      <c r="I2027" s="80"/>
      <c r="AX2027" s="80"/>
      <c r="AY2027" s="80"/>
      <c r="AZ2027" s="80"/>
      <c r="BA2027" s="80"/>
      <c r="BB2027" s="80"/>
    </row>
    <row r="2028" spans="9:54" x14ac:dyDescent="0.25">
      <c r="I2028" s="80"/>
      <c r="AX2028" s="80"/>
      <c r="AY2028" s="80"/>
      <c r="AZ2028" s="80"/>
      <c r="BA2028" s="80"/>
      <c r="BB2028" s="80"/>
    </row>
    <row r="2029" spans="9:54" x14ac:dyDescent="0.25">
      <c r="I2029" s="80"/>
      <c r="AX2029" s="80"/>
      <c r="AY2029" s="80"/>
      <c r="AZ2029" s="80"/>
      <c r="BA2029" s="80"/>
      <c r="BB2029" s="80"/>
    </row>
    <row r="2030" spans="9:54" x14ac:dyDescent="0.25">
      <c r="I2030" s="80"/>
      <c r="AX2030" s="80"/>
      <c r="AY2030" s="80"/>
      <c r="AZ2030" s="80"/>
      <c r="BA2030" s="80"/>
      <c r="BB2030" s="80"/>
    </row>
    <row r="2031" spans="9:54" x14ac:dyDescent="0.25">
      <c r="I2031" s="80"/>
      <c r="AX2031" s="80"/>
      <c r="AY2031" s="80"/>
      <c r="AZ2031" s="80"/>
      <c r="BA2031" s="80"/>
      <c r="BB2031" s="80"/>
    </row>
    <row r="2032" spans="9:54" x14ac:dyDescent="0.25">
      <c r="I2032" s="80"/>
      <c r="AX2032" s="80"/>
      <c r="AY2032" s="80"/>
      <c r="AZ2032" s="80"/>
      <c r="BA2032" s="80"/>
      <c r="BB2032" s="80"/>
    </row>
    <row r="2033" spans="9:54" x14ac:dyDescent="0.25">
      <c r="I2033" s="80"/>
      <c r="AX2033" s="80"/>
      <c r="AY2033" s="80"/>
      <c r="AZ2033" s="80"/>
      <c r="BA2033" s="80"/>
      <c r="BB2033" s="80"/>
    </row>
    <row r="2034" spans="9:54" x14ac:dyDescent="0.25">
      <c r="I2034" s="80"/>
      <c r="AX2034" s="80"/>
      <c r="AY2034" s="80"/>
      <c r="AZ2034" s="80"/>
      <c r="BA2034" s="80"/>
      <c r="BB2034" s="80"/>
    </row>
    <row r="2035" spans="9:54" x14ac:dyDescent="0.25">
      <c r="I2035" s="80"/>
      <c r="AX2035" s="80"/>
      <c r="AY2035" s="80"/>
      <c r="AZ2035" s="80"/>
      <c r="BA2035" s="80"/>
      <c r="BB2035" s="80"/>
    </row>
    <row r="2036" spans="9:54" x14ac:dyDescent="0.25">
      <c r="I2036" s="80"/>
      <c r="AX2036" s="80"/>
      <c r="AY2036" s="80"/>
      <c r="AZ2036" s="80"/>
      <c r="BA2036" s="80"/>
      <c r="BB2036" s="80"/>
    </row>
    <row r="2037" spans="9:54" x14ac:dyDescent="0.25">
      <c r="I2037" s="80"/>
      <c r="AX2037" s="80"/>
      <c r="AY2037" s="80"/>
      <c r="AZ2037" s="80"/>
      <c r="BA2037" s="80"/>
      <c r="BB2037" s="80"/>
    </row>
    <row r="2038" spans="9:54" x14ac:dyDescent="0.25">
      <c r="I2038" s="80"/>
      <c r="AX2038" s="80"/>
      <c r="AY2038" s="80"/>
      <c r="AZ2038" s="80"/>
      <c r="BA2038" s="80"/>
      <c r="BB2038" s="80"/>
    </row>
    <row r="2039" spans="9:54" x14ac:dyDescent="0.25">
      <c r="I2039" s="80"/>
      <c r="AX2039" s="80"/>
      <c r="AY2039" s="80"/>
      <c r="AZ2039" s="80"/>
      <c r="BA2039" s="80"/>
      <c r="BB2039" s="80"/>
    </row>
    <row r="2040" spans="9:54" x14ac:dyDescent="0.25">
      <c r="I2040" s="80"/>
      <c r="AX2040" s="80"/>
      <c r="AY2040" s="80"/>
      <c r="AZ2040" s="80"/>
      <c r="BA2040" s="80"/>
      <c r="BB2040" s="80"/>
    </row>
    <row r="2041" spans="9:54" x14ac:dyDescent="0.25">
      <c r="I2041" s="80"/>
      <c r="AX2041" s="80"/>
      <c r="AY2041" s="80"/>
      <c r="AZ2041" s="80"/>
      <c r="BA2041" s="80"/>
      <c r="BB2041" s="80"/>
    </row>
    <row r="2042" spans="9:54" x14ac:dyDescent="0.25">
      <c r="I2042" s="80"/>
      <c r="AX2042" s="80"/>
      <c r="AY2042" s="80"/>
      <c r="AZ2042" s="80"/>
      <c r="BA2042" s="80"/>
      <c r="BB2042" s="80"/>
    </row>
    <row r="2043" spans="9:54" x14ac:dyDescent="0.25">
      <c r="I2043" s="80"/>
      <c r="AX2043" s="80"/>
      <c r="AY2043" s="80"/>
      <c r="AZ2043" s="80"/>
      <c r="BA2043" s="80"/>
      <c r="BB2043" s="80"/>
    </row>
    <row r="2044" spans="9:54" x14ac:dyDescent="0.25">
      <c r="I2044" s="80"/>
      <c r="AX2044" s="80"/>
      <c r="AY2044" s="80"/>
      <c r="AZ2044" s="80"/>
      <c r="BA2044" s="80"/>
      <c r="BB2044" s="80"/>
    </row>
    <row r="2045" spans="9:54" x14ac:dyDescent="0.25">
      <c r="I2045" s="80"/>
      <c r="AX2045" s="80"/>
      <c r="AY2045" s="80"/>
      <c r="AZ2045" s="80"/>
      <c r="BA2045" s="80"/>
      <c r="BB2045" s="80"/>
    </row>
    <row r="2046" spans="9:54" x14ac:dyDescent="0.25">
      <c r="I2046" s="80"/>
      <c r="AX2046" s="80"/>
      <c r="AY2046" s="80"/>
      <c r="AZ2046" s="80"/>
      <c r="BA2046" s="80"/>
      <c r="BB2046" s="80"/>
    </row>
    <row r="2047" spans="9:54" x14ac:dyDescent="0.25">
      <c r="I2047" s="80"/>
      <c r="AX2047" s="80"/>
      <c r="AY2047" s="80"/>
      <c r="AZ2047" s="80"/>
      <c r="BA2047" s="80"/>
      <c r="BB2047" s="80"/>
    </row>
    <row r="2048" spans="9:54" x14ac:dyDescent="0.25">
      <c r="I2048" s="80"/>
      <c r="AX2048" s="80"/>
      <c r="AY2048" s="80"/>
      <c r="AZ2048" s="80"/>
      <c r="BA2048" s="80"/>
      <c r="BB2048" s="80"/>
    </row>
    <row r="2049" spans="9:54" x14ac:dyDescent="0.25">
      <c r="I2049" s="80"/>
      <c r="AX2049" s="80"/>
      <c r="AY2049" s="80"/>
      <c r="AZ2049" s="80"/>
      <c r="BA2049" s="80"/>
      <c r="BB2049" s="80"/>
    </row>
    <row r="2050" spans="9:54" x14ac:dyDescent="0.25">
      <c r="I2050" s="80"/>
      <c r="AX2050" s="80"/>
      <c r="AY2050" s="80"/>
      <c r="AZ2050" s="80"/>
      <c r="BA2050" s="80"/>
      <c r="BB2050" s="80"/>
    </row>
    <row r="2051" spans="9:54" x14ac:dyDescent="0.25">
      <c r="I2051" s="80"/>
      <c r="AX2051" s="80"/>
      <c r="AY2051" s="80"/>
      <c r="AZ2051" s="80"/>
      <c r="BA2051" s="80"/>
      <c r="BB2051" s="80"/>
    </row>
    <row r="2052" spans="9:54" x14ac:dyDescent="0.25">
      <c r="I2052" s="80"/>
      <c r="AX2052" s="80"/>
      <c r="AY2052" s="80"/>
      <c r="AZ2052" s="80"/>
      <c r="BA2052" s="80"/>
      <c r="BB2052" s="80"/>
    </row>
    <row r="2053" spans="9:54" x14ac:dyDescent="0.25">
      <c r="I2053" s="80"/>
      <c r="AX2053" s="80"/>
      <c r="AY2053" s="80"/>
      <c r="AZ2053" s="80"/>
      <c r="BA2053" s="80"/>
      <c r="BB2053" s="80"/>
    </row>
    <row r="2054" spans="9:54" x14ac:dyDescent="0.25">
      <c r="I2054" s="80"/>
      <c r="AX2054" s="80"/>
      <c r="AY2054" s="80"/>
      <c r="AZ2054" s="80"/>
      <c r="BA2054" s="80"/>
      <c r="BB2054" s="80"/>
    </row>
    <row r="2055" spans="9:54" x14ac:dyDescent="0.25">
      <c r="I2055" s="80"/>
      <c r="AX2055" s="80"/>
      <c r="AY2055" s="80"/>
      <c r="AZ2055" s="80"/>
      <c r="BA2055" s="80"/>
      <c r="BB2055" s="80"/>
    </row>
    <row r="2056" spans="9:54" x14ac:dyDescent="0.25">
      <c r="I2056" s="80"/>
      <c r="AX2056" s="80"/>
      <c r="AY2056" s="80"/>
      <c r="AZ2056" s="80"/>
      <c r="BA2056" s="80"/>
      <c r="BB2056" s="80"/>
    </row>
    <row r="2057" spans="9:54" x14ac:dyDescent="0.25">
      <c r="I2057" s="80"/>
      <c r="AX2057" s="80"/>
      <c r="AY2057" s="80"/>
      <c r="AZ2057" s="80"/>
      <c r="BA2057" s="80"/>
      <c r="BB2057" s="80"/>
    </row>
    <row r="2058" spans="9:54" x14ac:dyDescent="0.25">
      <c r="I2058" s="80"/>
      <c r="AX2058" s="80"/>
      <c r="AY2058" s="80"/>
      <c r="AZ2058" s="80"/>
      <c r="BA2058" s="80"/>
      <c r="BB2058" s="80"/>
    </row>
    <row r="2059" spans="9:54" x14ac:dyDescent="0.25">
      <c r="I2059" s="80"/>
      <c r="AX2059" s="80"/>
      <c r="AY2059" s="80"/>
      <c r="AZ2059" s="80"/>
      <c r="BA2059" s="80"/>
      <c r="BB2059" s="80"/>
    </row>
    <row r="2060" spans="9:54" x14ac:dyDescent="0.25">
      <c r="I2060" s="80"/>
      <c r="AX2060" s="80"/>
      <c r="AY2060" s="80"/>
      <c r="AZ2060" s="80"/>
      <c r="BA2060" s="80"/>
      <c r="BB2060" s="80"/>
    </row>
    <row r="2061" spans="9:54" x14ac:dyDescent="0.25">
      <c r="I2061" s="80"/>
      <c r="AX2061" s="80"/>
      <c r="AY2061" s="80"/>
      <c r="AZ2061" s="80"/>
      <c r="BA2061" s="80"/>
      <c r="BB2061" s="80"/>
    </row>
    <row r="2062" spans="9:54" x14ac:dyDescent="0.25">
      <c r="I2062" s="80"/>
      <c r="AX2062" s="80"/>
      <c r="AY2062" s="80"/>
      <c r="AZ2062" s="80"/>
      <c r="BA2062" s="80"/>
      <c r="BB2062" s="80"/>
    </row>
    <row r="2063" spans="9:54" x14ac:dyDescent="0.25">
      <c r="I2063" s="80"/>
      <c r="AX2063" s="80"/>
      <c r="AY2063" s="80"/>
      <c r="AZ2063" s="80"/>
      <c r="BA2063" s="80"/>
      <c r="BB2063" s="80"/>
    </row>
    <row r="2064" spans="9:54" x14ac:dyDescent="0.25">
      <c r="I2064" s="80"/>
      <c r="AX2064" s="80"/>
      <c r="AY2064" s="80"/>
      <c r="AZ2064" s="80"/>
      <c r="BA2064" s="80"/>
      <c r="BB2064" s="80"/>
    </row>
    <row r="2065" spans="9:54" x14ac:dyDescent="0.25">
      <c r="I2065" s="80"/>
      <c r="AX2065" s="80"/>
      <c r="AY2065" s="80"/>
      <c r="AZ2065" s="80"/>
      <c r="BA2065" s="80"/>
      <c r="BB2065" s="80"/>
    </row>
    <row r="2066" spans="9:54" x14ac:dyDescent="0.25">
      <c r="I2066" s="80"/>
      <c r="AX2066" s="80"/>
      <c r="AY2066" s="80"/>
      <c r="AZ2066" s="80"/>
      <c r="BA2066" s="80"/>
      <c r="BB2066" s="80"/>
    </row>
    <row r="2067" spans="9:54" x14ac:dyDescent="0.25">
      <c r="I2067" s="80"/>
      <c r="AX2067" s="80"/>
      <c r="AY2067" s="80"/>
      <c r="AZ2067" s="80"/>
      <c r="BA2067" s="80"/>
      <c r="BB2067" s="80"/>
    </row>
    <row r="2068" spans="9:54" x14ac:dyDescent="0.25">
      <c r="I2068" s="80"/>
      <c r="AX2068" s="80"/>
      <c r="AY2068" s="80"/>
      <c r="AZ2068" s="80"/>
      <c r="BA2068" s="80"/>
      <c r="BB2068" s="80"/>
    </row>
    <row r="2069" spans="9:54" x14ac:dyDescent="0.25">
      <c r="I2069" s="80"/>
      <c r="AX2069" s="80"/>
      <c r="AY2069" s="80"/>
      <c r="AZ2069" s="80"/>
      <c r="BA2069" s="80"/>
      <c r="BB2069" s="80"/>
    </row>
    <row r="2070" spans="9:54" x14ac:dyDescent="0.25">
      <c r="I2070" s="80"/>
      <c r="AX2070" s="80"/>
      <c r="AY2070" s="80"/>
      <c r="AZ2070" s="80"/>
      <c r="BA2070" s="80"/>
      <c r="BB2070" s="80"/>
    </row>
    <row r="2071" spans="9:54" x14ac:dyDescent="0.25">
      <c r="I2071" s="80"/>
      <c r="AX2071" s="80"/>
      <c r="AY2071" s="80"/>
      <c r="AZ2071" s="80"/>
      <c r="BA2071" s="80"/>
      <c r="BB2071" s="80"/>
    </row>
    <row r="2072" spans="9:54" x14ac:dyDescent="0.25">
      <c r="I2072" s="80"/>
      <c r="AX2072" s="80"/>
      <c r="AY2072" s="80"/>
      <c r="AZ2072" s="80"/>
      <c r="BA2072" s="80"/>
      <c r="BB2072" s="80"/>
    </row>
    <row r="2073" spans="9:54" x14ac:dyDescent="0.25">
      <c r="I2073" s="80"/>
      <c r="AX2073" s="80"/>
      <c r="AY2073" s="80"/>
      <c r="AZ2073" s="80"/>
      <c r="BA2073" s="80"/>
      <c r="BB2073" s="80"/>
    </row>
    <row r="2074" spans="9:54" x14ac:dyDescent="0.25">
      <c r="I2074" s="80"/>
      <c r="AX2074" s="80"/>
      <c r="AY2074" s="80"/>
      <c r="AZ2074" s="80"/>
      <c r="BA2074" s="80"/>
      <c r="BB2074" s="80"/>
    </row>
    <row r="2075" spans="9:54" x14ac:dyDescent="0.25">
      <c r="I2075" s="80"/>
      <c r="AX2075" s="80"/>
      <c r="AY2075" s="80"/>
      <c r="AZ2075" s="80"/>
      <c r="BA2075" s="80"/>
      <c r="BB2075" s="80"/>
    </row>
    <row r="2076" spans="9:54" x14ac:dyDescent="0.25">
      <c r="I2076" s="80"/>
      <c r="AX2076" s="80"/>
      <c r="AY2076" s="80"/>
      <c r="AZ2076" s="80"/>
      <c r="BA2076" s="80"/>
      <c r="BB2076" s="80"/>
    </row>
    <row r="2077" spans="9:54" x14ac:dyDescent="0.25">
      <c r="I2077" s="80"/>
      <c r="AX2077" s="80"/>
      <c r="AY2077" s="80"/>
      <c r="AZ2077" s="80"/>
      <c r="BA2077" s="80"/>
      <c r="BB2077" s="80"/>
    </row>
    <row r="2078" spans="9:54" x14ac:dyDescent="0.25">
      <c r="I2078" s="80"/>
      <c r="AX2078" s="80"/>
      <c r="AY2078" s="80"/>
      <c r="AZ2078" s="80"/>
      <c r="BA2078" s="80"/>
      <c r="BB2078" s="80"/>
    </row>
    <row r="2079" spans="9:54" x14ac:dyDescent="0.25">
      <c r="I2079" s="80"/>
      <c r="AX2079" s="80"/>
      <c r="AY2079" s="80"/>
      <c r="AZ2079" s="80"/>
      <c r="BA2079" s="80"/>
      <c r="BB2079" s="80"/>
    </row>
    <row r="2080" spans="9:54" x14ac:dyDescent="0.25">
      <c r="I2080" s="80"/>
      <c r="AX2080" s="80"/>
      <c r="AY2080" s="80"/>
      <c r="AZ2080" s="80"/>
      <c r="BA2080" s="80"/>
      <c r="BB2080" s="80"/>
    </row>
    <row r="2081" spans="9:54" x14ac:dyDescent="0.25">
      <c r="I2081" s="80"/>
      <c r="AX2081" s="80"/>
      <c r="AY2081" s="80"/>
      <c r="AZ2081" s="80"/>
      <c r="BA2081" s="80"/>
      <c r="BB2081" s="80"/>
    </row>
    <row r="2082" spans="9:54" x14ac:dyDescent="0.25">
      <c r="I2082" s="80"/>
      <c r="AX2082" s="80"/>
      <c r="AY2082" s="80"/>
      <c r="AZ2082" s="80"/>
      <c r="BA2082" s="80"/>
      <c r="BB2082" s="80"/>
    </row>
    <row r="2083" spans="9:54" x14ac:dyDescent="0.25">
      <c r="I2083" s="80"/>
      <c r="AX2083" s="80"/>
      <c r="AY2083" s="80"/>
      <c r="AZ2083" s="80"/>
      <c r="BA2083" s="80"/>
      <c r="BB2083" s="80"/>
    </row>
    <row r="2084" spans="9:54" x14ac:dyDescent="0.25">
      <c r="I2084" s="80"/>
      <c r="AX2084" s="80"/>
      <c r="AY2084" s="80"/>
      <c r="AZ2084" s="80"/>
      <c r="BA2084" s="80"/>
      <c r="BB2084" s="80"/>
    </row>
    <row r="2085" spans="9:54" x14ac:dyDescent="0.25">
      <c r="I2085" s="80"/>
      <c r="AX2085" s="80"/>
      <c r="AY2085" s="80"/>
      <c r="AZ2085" s="80"/>
      <c r="BA2085" s="80"/>
      <c r="BB2085" s="80"/>
    </row>
    <row r="2086" spans="9:54" x14ac:dyDescent="0.25">
      <c r="I2086" s="80"/>
      <c r="AX2086" s="80"/>
      <c r="AY2086" s="80"/>
      <c r="AZ2086" s="80"/>
      <c r="BA2086" s="80"/>
      <c r="BB2086" s="80"/>
    </row>
    <row r="2087" spans="9:54" x14ac:dyDescent="0.25">
      <c r="I2087" s="80"/>
      <c r="AX2087" s="80"/>
      <c r="AY2087" s="80"/>
      <c r="AZ2087" s="80"/>
      <c r="BA2087" s="80"/>
      <c r="BB2087" s="80"/>
    </row>
    <row r="2088" spans="9:54" x14ac:dyDescent="0.25">
      <c r="I2088" s="80"/>
      <c r="AX2088" s="80"/>
      <c r="AY2088" s="80"/>
      <c r="AZ2088" s="80"/>
      <c r="BA2088" s="80"/>
      <c r="BB2088" s="80"/>
    </row>
    <row r="2089" spans="9:54" x14ac:dyDescent="0.25">
      <c r="I2089" s="80"/>
      <c r="AX2089" s="80"/>
      <c r="AY2089" s="80"/>
      <c r="AZ2089" s="80"/>
      <c r="BA2089" s="80"/>
      <c r="BB2089" s="80"/>
    </row>
    <row r="2090" spans="9:54" x14ac:dyDescent="0.25">
      <c r="I2090" s="80"/>
      <c r="AX2090" s="80"/>
      <c r="AY2090" s="80"/>
      <c r="AZ2090" s="80"/>
      <c r="BA2090" s="80"/>
      <c r="BB2090" s="80"/>
    </row>
    <row r="2091" spans="9:54" x14ac:dyDescent="0.25">
      <c r="I2091" s="80"/>
      <c r="AX2091" s="80"/>
      <c r="AY2091" s="80"/>
      <c r="AZ2091" s="80"/>
      <c r="BA2091" s="80"/>
      <c r="BB2091" s="80"/>
    </row>
    <row r="2092" spans="9:54" x14ac:dyDescent="0.25">
      <c r="I2092" s="80"/>
      <c r="AX2092" s="80"/>
      <c r="AY2092" s="80"/>
      <c r="AZ2092" s="80"/>
      <c r="BA2092" s="80"/>
      <c r="BB2092" s="80"/>
    </row>
    <row r="2093" spans="9:54" x14ac:dyDescent="0.25">
      <c r="I2093" s="80"/>
      <c r="AX2093" s="80"/>
      <c r="AY2093" s="80"/>
      <c r="AZ2093" s="80"/>
      <c r="BA2093" s="80"/>
      <c r="BB2093" s="80"/>
    </row>
    <row r="2094" spans="9:54" x14ac:dyDescent="0.25">
      <c r="I2094" s="80"/>
      <c r="AX2094" s="80"/>
      <c r="AY2094" s="80"/>
      <c r="AZ2094" s="80"/>
      <c r="BA2094" s="80"/>
      <c r="BB2094" s="80"/>
    </row>
    <row r="2095" spans="9:54" x14ac:dyDescent="0.25">
      <c r="I2095" s="80"/>
      <c r="AX2095" s="80"/>
      <c r="AY2095" s="80"/>
      <c r="AZ2095" s="80"/>
      <c r="BA2095" s="80"/>
      <c r="BB2095" s="80"/>
    </row>
    <row r="2096" spans="9:54" x14ac:dyDescent="0.25">
      <c r="I2096" s="80"/>
      <c r="AX2096" s="80"/>
      <c r="AY2096" s="80"/>
      <c r="AZ2096" s="80"/>
      <c r="BA2096" s="80"/>
      <c r="BB2096" s="80"/>
    </row>
    <row r="2097" spans="9:54" x14ac:dyDescent="0.25">
      <c r="I2097" s="80"/>
      <c r="AX2097" s="80"/>
      <c r="AY2097" s="80"/>
      <c r="AZ2097" s="80"/>
      <c r="BA2097" s="80"/>
      <c r="BB2097" s="80"/>
    </row>
    <row r="2098" spans="9:54" x14ac:dyDescent="0.25">
      <c r="I2098" s="80"/>
      <c r="AX2098" s="80"/>
      <c r="AY2098" s="80"/>
      <c r="AZ2098" s="80"/>
      <c r="BA2098" s="80"/>
      <c r="BB2098" s="80"/>
    </row>
    <row r="2099" spans="9:54" x14ac:dyDescent="0.25">
      <c r="I2099" s="80"/>
      <c r="AX2099" s="80"/>
      <c r="AY2099" s="80"/>
      <c r="AZ2099" s="80"/>
      <c r="BA2099" s="80"/>
      <c r="BB2099" s="80"/>
    </row>
    <row r="2100" spans="9:54" x14ac:dyDescent="0.25">
      <c r="I2100" s="80"/>
      <c r="AX2100" s="80"/>
      <c r="AY2100" s="80"/>
      <c r="AZ2100" s="80"/>
      <c r="BA2100" s="80"/>
      <c r="BB2100" s="80"/>
    </row>
    <row r="2101" spans="9:54" x14ac:dyDescent="0.25">
      <c r="I2101" s="80"/>
      <c r="AX2101" s="80"/>
      <c r="AY2101" s="80"/>
      <c r="AZ2101" s="80"/>
      <c r="BA2101" s="80"/>
      <c r="BB2101" s="80"/>
    </row>
    <row r="2102" spans="9:54" x14ac:dyDescent="0.25">
      <c r="I2102" s="80"/>
      <c r="AX2102" s="80"/>
      <c r="AY2102" s="80"/>
      <c r="AZ2102" s="80"/>
      <c r="BA2102" s="80"/>
      <c r="BB2102" s="80"/>
    </row>
    <row r="2103" spans="9:54" x14ac:dyDescent="0.25">
      <c r="I2103" s="80"/>
      <c r="AX2103" s="80"/>
      <c r="AY2103" s="80"/>
      <c r="AZ2103" s="80"/>
      <c r="BA2103" s="80"/>
      <c r="BB2103" s="80"/>
    </row>
    <row r="2104" spans="9:54" x14ac:dyDescent="0.25">
      <c r="I2104" s="80"/>
      <c r="AX2104" s="80"/>
      <c r="AY2104" s="80"/>
      <c r="AZ2104" s="80"/>
      <c r="BA2104" s="80"/>
      <c r="BB2104" s="80"/>
    </row>
    <row r="2105" spans="9:54" x14ac:dyDescent="0.25">
      <c r="I2105" s="80"/>
      <c r="AX2105" s="80"/>
      <c r="AY2105" s="80"/>
      <c r="AZ2105" s="80"/>
      <c r="BA2105" s="80"/>
      <c r="BB2105" s="80"/>
    </row>
    <row r="2106" spans="9:54" x14ac:dyDescent="0.25">
      <c r="I2106" s="80"/>
      <c r="AX2106" s="80"/>
      <c r="AY2106" s="80"/>
      <c r="AZ2106" s="80"/>
      <c r="BA2106" s="80"/>
      <c r="BB2106" s="80"/>
    </row>
    <row r="2107" spans="9:54" x14ac:dyDescent="0.25">
      <c r="I2107" s="80"/>
      <c r="AX2107" s="80"/>
      <c r="AY2107" s="80"/>
      <c r="AZ2107" s="80"/>
      <c r="BA2107" s="80"/>
      <c r="BB2107" s="80"/>
    </row>
    <row r="2108" spans="9:54" x14ac:dyDescent="0.25">
      <c r="I2108" s="80"/>
      <c r="AX2108" s="80"/>
      <c r="AY2108" s="80"/>
      <c r="AZ2108" s="80"/>
      <c r="BA2108" s="80"/>
      <c r="BB2108" s="80"/>
    </row>
    <row r="2109" spans="9:54" x14ac:dyDescent="0.25">
      <c r="I2109" s="80"/>
      <c r="AX2109" s="80"/>
      <c r="AY2109" s="80"/>
      <c r="AZ2109" s="80"/>
      <c r="BA2109" s="80"/>
      <c r="BB2109" s="80"/>
    </row>
    <row r="2110" spans="9:54" x14ac:dyDescent="0.25">
      <c r="I2110" s="80"/>
      <c r="AX2110" s="80"/>
      <c r="AY2110" s="80"/>
      <c r="AZ2110" s="80"/>
      <c r="BA2110" s="80"/>
      <c r="BB2110" s="80"/>
    </row>
    <row r="2111" spans="9:54" x14ac:dyDescent="0.25">
      <c r="I2111" s="80"/>
      <c r="AX2111" s="80"/>
      <c r="AY2111" s="80"/>
      <c r="AZ2111" s="80"/>
      <c r="BA2111" s="80"/>
      <c r="BB2111" s="80"/>
    </row>
    <row r="2112" spans="9:54" x14ac:dyDescent="0.25">
      <c r="I2112" s="80"/>
      <c r="AX2112" s="80"/>
      <c r="AY2112" s="80"/>
      <c r="AZ2112" s="80"/>
      <c r="BA2112" s="80"/>
      <c r="BB2112" s="80"/>
    </row>
    <row r="2113" spans="9:54" x14ac:dyDescent="0.25">
      <c r="I2113" s="80"/>
      <c r="AX2113" s="80"/>
      <c r="AY2113" s="80"/>
      <c r="AZ2113" s="80"/>
      <c r="BA2113" s="80"/>
      <c r="BB2113" s="80"/>
    </row>
    <row r="2114" spans="9:54" x14ac:dyDescent="0.25">
      <c r="I2114" s="80"/>
      <c r="AX2114" s="80"/>
      <c r="AY2114" s="80"/>
      <c r="AZ2114" s="80"/>
      <c r="BA2114" s="80"/>
      <c r="BB2114" s="80"/>
    </row>
    <row r="2115" spans="9:54" x14ac:dyDescent="0.25">
      <c r="I2115" s="80"/>
      <c r="AX2115" s="80"/>
      <c r="AY2115" s="80"/>
      <c r="AZ2115" s="80"/>
      <c r="BA2115" s="80"/>
      <c r="BB2115" s="80"/>
    </row>
    <row r="2116" spans="9:54" x14ac:dyDescent="0.25">
      <c r="I2116" s="80"/>
      <c r="AX2116" s="80"/>
      <c r="AY2116" s="80"/>
      <c r="AZ2116" s="80"/>
      <c r="BA2116" s="80"/>
      <c r="BB2116" s="80"/>
    </row>
    <row r="2117" spans="9:54" x14ac:dyDescent="0.25">
      <c r="I2117" s="80"/>
      <c r="AX2117" s="80"/>
      <c r="AY2117" s="80"/>
      <c r="AZ2117" s="80"/>
      <c r="BA2117" s="80"/>
      <c r="BB2117" s="80"/>
    </row>
    <row r="2118" spans="9:54" x14ac:dyDescent="0.25">
      <c r="I2118" s="80"/>
      <c r="AX2118" s="80"/>
      <c r="AY2118" s="80"/>
      <c r="AZ2118" s="80"/>
      <c r="BA2118" s="80"/>
      <c r="BB2118" s="80"/>
    </row>
    <row r="2119" spans="9:54" x14ac:dyDescent="0.25">
      <c r="I2119" s="80"/>
      <c r="AX2119" s="80"/>
      <c r="AY2119" s="80"/>
      <c r="AZ2119" s="80"/>
      <c r="BA2119" s="80"/>
      <c r="BB2119" s="80"/>
    </row>
    <row r="2120" spans="9:54" x14ac:dyDescent="0.25">
      <c r="I2120" s="80"/>
      <c r="AX2120" s="80"/>
      <c r="AY2120" s="80"/>
      <c r="AZ2120" s="80"/>
      <c r="BA2120" s="80"/>
      <c r="BB2120" s="80"/>
    </row>
    <row r="2121" spans="9:54" x14ac:dyDescent="0.25">
      <c r="I2121" s="80"/>
      <c r="AX2121" s="80"/>
      <c r="AY2121" s="80"/>
      <c r="AZ2121" s="80"/>
      <c r="BA2121" s="80"/>
      <c r="BB2121" s="80"/>
    </row>
    <row r="2122" spans="9:54" x14ac:dyDescent="0.25">
      <c r="I2122" s="80"/>
      <c r="AX2122" s="80"/>
      <c r="AY2122" s="80"/>
      <c r="AZ2122" s="80"/>
      <c r="BA2122" s="80"/>
      <c r="BB2122" s="80"/>
    </row>
    <row r="2123" spans="9:54" x14ac:dyDescent="0.25">
      <c r="I2123" s="80"/>
      <c r="AX2123" s="80"/>
      <c r="AY2123" s="80"/>
      <c r="AZ2123" s="80"/>
      <c r="BA2123" s="80"/>
      <c r="BB2123" s="80"/>
    </row>
    <row r="2124" spans="9:54" x14ac:dyDescent="0.25">
      <c r="I2124" s="80"/>
      <c r="AX2124" s="80"/>
      <c r="AY2124" s="80"/>
      <c r="AZ2124" s="80"/>
      <c r="BA2124" s="80"/>
      <c r="BB2124" s="80"/>
    </row>
    <row r="2125" spans="9:54" x14ac:dyDescent="0.25">
      <c r="I2125" s="80"/>
      <c r="AX2125" s="80"/>
      <c r="AY2125" s="80"/>
      <c r="AZ2125" s="80"/>
      <c r="BA2125" s="80"/>
      <c r="BB2125" s="80"/>
    </row>
    <row r="2126" spans="9:54" x14ac:dyDescent="0.25">
      <c r="I2126" s="80"/>
      <c r="AX2126" s="80"/>
      <c r="AY2126" s="80"/>
      <c r="AZ2126" s="80"/>
      <c r="BA2126" s="80"/>
      <c r="BB2126" s="80"/>
    </row>
    <row r="2127" spans="9:54" x14ac:dyDescent="0.25">
      <c r="I2127" s="80"/>
      <c r="AX2127" s="80"/>
      <c r="AY2127" s="80"/>
      <c r="AZ2127" s="80"/>
      <c r="BA2127" s="80"/>
      <c r="BB2127" s="80"/>
    </row>
    <row r="2128" spans="9:54" x14ac:dyDescent="0.25">
      <c r="I2128" s="80"/>
      <c r="AX2128" s="80"/>
      <c r="AY2128" s="80"/>
      <c r="AZ2128" s="80"/>
      <c r="BA2128" s="80"/>
      <c r="BB2128" s="80"/>
    </row>
    <row r="2129" spans="9:54" x14ac:dyDescent="0.25">
      <c r="I2129" s="80"/>
      <c r="AX2129" s="80"/>
      <c r="AY2129" s="80"/>
      <c r="AZ2129" s="80"/>
      <c r="BA2129" s="80"/>
      <c r="BB2129" s="80"/>
    </row>
    <row r="2130" spans="9:54" x14ac:dyDescent="0.25">
      <c r="I2130" s="80"/>
      <c r="AX2130" s="80"/>
      <c r="AY2130" s="80"/>
      <c r="AZ2130" s="80"/>
      <c r="BA2130" s="80"/>
      <c r="BB2130" s="80"/>
    </row>
    <row r="2131" spans="9:54" x14ac:dyDescent="0.25">
      <c r="I2131" s="80"/>
      <c r="AX2131" s="80"/>
      <c r="AY2131" s="80"/>
      <c r="AZ2131" s="80"/>
      <c r="BA2131" s="80"/>
      <c r="BB2131" s="80"/>
    </row>
    <row r="2132" spans="9:54" x14ac:dyDescent="0.25">
      <c r="I2132" s="80"/>
      <c r="AX2132" s="80"/>
      <c r="AY2132" s="80"/>
      <c r="AZ2132" s="80"/>
      <c r="BA2132" s="80"/>
      <c r="BB2132" s="80"/>
    </row>
    <row r="2133" spans="9:54" x14ac:dyDescent="0.25">
      <c r="I2133" s="80"/>
      <c r="AX2133" s="80"/>
      <c r="AY2133" s="80"/>
      <c r="AZ2133" s="80"/>
      <c r="BA2133" s="80"/>
      <c r="BB2133" s="80"/>
    </row>
    <row r="2134" spans="9:54" x14ac:dyDescent="0.25">
      <c r="I2134" s="80"/>
      <c r="AX2134" s="80"/>
      <c r="AY2134" s="80"/>
      <c r="AZ2134" s="80"/>
      <c r="BA2134" s="80"/>
      <c r="BB2134" s="80"/>
    </row>
    <row r="2135" spans="9:54" x14ac:dyDescent="0.25">
      <c r="I2135" s="80"/>
      <c r="AX2135" s="80"/>
      <c r="AY2135" s="80"/>
      <c r="AZ2135" s="80"/>
      <c r="BA2135" s="80"/>
      <c r="BB2135" s="80"/>
    </row>
    <row r="2136" spans="9:54" x14ac:dyDescent="0.25">
      <c r="I2136" s="80"/>
      <c r="AX2136" s="80"/>
      <c r="AY2136" s="80"/>
      <c r="AZ2136" s="80"/>
      <c r="BA2136" s="80"/>
      <c r="BB2136" s="80"/>
    </row>
    <row r="2137" spans="9:54" x14ac:dyDescent="0.25">
      <c r="I2137" s="80"/>
      <c r="AX2137" s="80"/>
      <c r="AY2137" s="80"/>
      <c r="AZ2137" s="80"/>
      <c r="BA2137" s="80"/>
      <c r="BB2137" s="80"/>
    </row>
    <row r="2138" spans="9:54" x14ac:dyDescent="0.25">
      <c r="I2138" s="80"/>
      <c r="AX2138" s="80"/>
      <c r="AY2138" s="80"/>
      <c r="AZ2138" s="80"/>
      <c r="BA2138" s="80"/>
      <c r="BB2138" s="80"/>
    </row>
    <row r="2139" spans="9:54" x14ac:dyDescent="0.25">
      <c r="I2139" s="80"/>
      <c r="AX2139" s="80"/>
      <c r="AY2139" s="80"/>
      <c r="AZ2139" s="80"/>
      <c r="BA2139" s="80"/>
      <c r="BB2139" s="80"/>
    </row>
    <row r="2140" spans="9:54" x14ac:dyDescent="0.25">
      <c r="I2140" s="80"/>
      <c r="AX2140" s="80"/>
      <c r="AY2140" s="80"/>
      <c r="AZ2140" s="80"/>
      <c r="BA2140" s="80"/>
      <c r="BB2140" s="80"/>
    </row>
    <row r="2141" spans="9:54" x14ac:dyDescent="0.25">
      <c r="I2141" s="80"/>
      <c r="AX2141" s="80"/>
      <c r="AY2141" s="80"/>
      <c r="AZ2141" s="80"/>
      <c r="BA2141" s="80"/>
      <c r="BB2141" s="80"/>
    </row>
    <row r="2142" spans="9:54" x14ac:dyDescent="0.25">
      <c r="I2142" s="80"/>
      <c r="AX2142" s="80"/>
      <c r="AY2142" s="80"/>
      <c r="AZ2142" s="80"/>
      <c r="BA2142" s="80"/>
      <c r="BB2142" s="80"/>
    </row>
    <row r="2143" spans="9:54" x14ac:dyDescent="0.25">
      <c r="I2143" s="80"/>
      <c r="AX2143" s="80"/>
      <c r="AY2143" s="80"/>
      <c r="AZ2143" s="80"/>
      <c r="BA2143" s="80"/>
      <c r="BB2143" s="80"/>
    </row>
    <row r="2144" spans="9:54" x14ac:dyDescent="0.25">
      <c r="I2144" s="80"/>
      <c r="AX2144" s="80"/>
      <c r="AY2144" s="80"/>
      <c r="AZ2144" s="80"/>
      <c r="BA2144" s="80"/>
      <c r="BB2144" s="80"/>
    </row>
    <row r="2145" spans="9:54" x14ac:dyDescent="0.25">
      <c r="I2145" s="80"/>
      <c r="AX2145" s="80"/>
      <c r="AY2145" s="80"/>
      <c r="AZ2145" s="80"/>
      <c r="BA2145" s="80"/>
      <c r="BB2145" s="80"/>
    </row>
    <row r="2146" spans="9:54" x14ac:dyDescent="0.25">
      <c r="I2146" s="80"/>
      <c r="AX2146" s="80"/>
      <c r="AY2146" s="80"/>
      <c r="AZ2146" s="80"/>
      <c r="BA2146" s="80"/>
      <c r="BB2146" s="80"/>
    </row>
    <row r="2147" spans="9:54" x14ac:dyDescent="0.25">
      <c r="I2147" s="80"/>
      <c r="AX2147" s="80"/>
      <c r="AY2147" s="80"/>
      <c r="AZ2147" s="80"/>
      <c r="BA2147" s="80"/>
      <c r="BB2147" s="80"/>
    </row>
    <row r="2148" spans="9:54" x14ac:dyDescent="0.25">
      <c r="I2148" s="80"/>
      <c r="AX2148" s="80"/>
      <c r="AY2148" s="80"/>
      <c r="AZ2148" s="80"/>
      <c r="BA2148" s="80"/>
      <c r="BB2148" s="80"/>
    </row>
    <row r="2149" spans="9:54" x14ac:dyDescent="0.25">
      <c r="I2149" s="80"/>
      <c r="AX2149" s="80"/>
      <c r="AY2149" s="80"/>
      <c r="AZ2149" s="80"/>
      <c r="BA2149" s="80"/>
      <c r="BB2149" s="80"/>
    </row>
    <row r="2150" spans="9:54" x14ac:dyDescent="0.25">
      <c r="I2150" s="80"/>
      <c r="AX2150" s="80"/>
      <c r="AY2150" s="80"/>
      <c r="AZ2150" s="80"/>
      <c r="BA2150" s="80"/>
      <c r="BB2150" s="80"/>
    </row>
    <row r="2151" spans="9:54" x14ac:dyDescent="0.25">
      <c r="I2151" s="80"/>
      <c r="AX2151" s="80"/>
      <c r="AY2151" s="80"/>
      <c r="AZ2151" s="80"/>
      <c r="BA2151" s="80"/>
      <c r="BB2151" s="80"/>
    </row>
    <row r="2152" spans="9:54" x14ac:dyDescent="0.25">
      <c r="I2152" s="80"/>
      <c r="AX2152" s="80"/>
      <c r="AY2152" s="80"/>
      <c r="AZ2152" s="80"/>
      <c r="BA2152" s="80"/>
      <c r="BB2152" s="80"/>
    </row>
    <row r="2153" spans="9:54" x14ac:dyDescent="0.25">
      <c r="I2153" s="80"/>
      <c r="AX2153" s="80"/>
      <c r="AY2153" s="80"/>
      <c r="AZ2153" s="80"/>
      <c r="BA2153" s="80"/>
      <c r="BB2153" s="80"/>
    </row>
    <row r="2154" spans="9:54" x14ac:dyDescent="0.25">
      <c r="I2154" s="80"/>
      <c r="AX2154" s="80"/>
      <c r="AY2154" s="80"/>
      <c r="AZ2154" s="80"/>
      <c r="BA2154" s="80"/>
      <c r="BB2154" s="80"/>
    </row>
    <row r="2155" spans="9:54" x14ac:dyDescent="0.25">
      <c r="I2155" s="80"/>
      <c r="AX2155" s="80"/>
      <c r="AY2155" s="80"/>
      <c r="AZ2155" s="80"/>
      <c r="BA2155" s="80"/>
      <c r="BB2155" s="80"/>
    </row>
    <row r="2156" spans="9:54" x14ac:dyDescent="0.25">
      <c r="I2156" s="80"/>
      <c r="AX2156" s="80"/>
      <c r="AY2156" s="80"/>
      <c r="AZ2156" s="80"/>
      <c r="BA2156" s="80"/>
      <c r="BB2156" s="80"/>
    </row>
    <row r="2157" spans="9:54" x14ac:dyDescent="0.25">
      <c r="I2157" s="80"/>
      <c r="AX2157" s="80"/>
      <c r="AY2157" s="80"/>
      <c r="AZ2157" s="80"/>
      <c r="BA2157" s="80"/>
      <c r="BB2157" s="80"/>
    </row>
    <row r="2158" spans="9:54" x14ac:dyDescent="0.25">
      <c r="I2158" s="80"/>
      <c r="AX2158" s="80"/>
      <c r="AY2158" s="80"/>
      <c r="AZ2158" s="80"/>
      <c r="BA2158" s="80"/>
      <c r="BB2158" s="80"/>
    </row>
    <row r="2159" spans="9:54" x14ac:dyDescent="0.25">
      <c r="I2159" s="80"/>
      <c r="AX2159" s="80"/>
      <c r="AY2159" s="80"/>
      <c r="AZ2159" s="80"/>
      <c r="BA2159" s="80"/>
      <c r="BB2159" s="80"/>
    </row>
    <row r="2160" spans="9:54" x14ac:dyDescent="0.25">
      <c r="I2160" s="80"/>
      <c r="AX2160" s="80"/>
      <c r="AY2160" s="80"/>
      <c r="AZ2160" s="80"/>
      <c r="BA2160" s="80"/>
      <c r="BB2160" s="80"/>
    </row>
    <row r="2161" spans="9:54" x14ac:dyDescent="0.25">
      <c r="I2161" s="80"/>
      <c r="AX2161" s="80"/>
      <c r="AY2161" s="80"/>
      <c r="AZ2161" s="80"/>
      <c r="BA2161" s="80"/>
      <c r="BB2161" s="80"/>
    </row>
    <row r="2162" spans="9:54" x14ac:dyDescent="0.25">
      <c r="I2162" s="80"/>
      <c r="AX2162" s="80"/>
      <c r="AY2162" s="80"/>
      <c r="AZ2162" s="80"/>
      <c r="BA2162" s="80"/>
      <c r="BB2162" s="80"/>
    </row>
    <row r="2163" spans="9:54" x14ac:dyDescent="0.25">
      <c r="I2163" s="80"/>
      <c r="AX2163" s="80"/>
      <c r="AY2163" s="80"/>
      <c r="AZ2163" s="80"/>
      <c r="BA2163" s="80"/>
      <c r="BB2163" s="80"/>
    </row>
    <row r="2164" spans="9:54" x14ac:dyDescent="0.25">
      <c r="I2164" s="80"/>
      <c r="AX2164" s="80"/>
      <c r="AY2164" s="80"/>
      <c r="AZ2164" s="80"/>
      <c r="BA2164" s="80"/>
      <c r="BB2164" s="80"/>
    </row>
    <row r="2165" spans="9:54" x14ac:dyDescent="0.25">
      <c r="I2165" s="80"/>
      <c r="AX2165" s="80"/>
      <c r="AY2165" s="80"/>
      <c r="AZ2165" s="80"/>
      <c r="BA2165" s="80"/>
      <c r="BB2165" s="80"/>
    </row>
    <row r="2166" spans="9:54" x14ac:dyDescent="0.25">
      <c r="I2166" s="80"/>
      <c r="AX2166" s="80"/>
      <c r="AY2166" s="80"/>
      <c r="AZ2166" s="80"/>
      <c r="BA2166" s="80"/>
      <c r="BB2166" s="80"/>
    </row>
    <row r="2167" spans="9:54" x14ac:dyDescent="0.25">
      <c r="I2167" s="80"/>
      <c r="AX2167" s="80"/>
      <c r="AY2167" s="80"/>
      <c r="AZ2167" s="80"/>
      <c r="BA2167" s="80"/>
      <c r="BB2167" s="80"/>
    </row>
    <row r="2168" spans="9:54" x14ac:dyDescent="0.25">
      <c r="I2168" s="80"/>
      <c r="AX2168" s="80"/>
      <c r="AY2168" s="80"/>
      <c r="AZ2168" s="80"/>
      <c r="BA2168" s="80"/>
      <c r="BB2168" s="80"/>
    </row>
    <row r="2169" spans="9:54" x14ac:dyDescent="0.25">
      <c r="I2169" s="80"/>
      <c r="AX2169" s="80"/>
      <c r="AY2169" s="80"/>
      <c r="AZ2169" s="80"/>
      <c r="BA2169" s="80"/>
      <c r="BB2169" s="80"/>
    </row>
    <row r="2170" spans="9:54" x14ac:dyDescent="0.25">
      <c r="I2170" s="80"/>
      <c r="AX2170" s="80"/>
      <c r="AY2170" s="80"/>
      <c r="AZ2170" s="80"/>
      <c r="BA2170" s="80"/>
      <c r="BB2170" s="80"/>
    </row>
    <row r="2171" spans="9:54" x14ac:dyDescent="0.25">
      <c r="I2171" s="80"/>
      <c r="AX2171" s="80"/>
      <c r="AY2171" s="80"/>
      <c r="AZ2171" s="80"/>
      <c r="BA2171" s="80"/>
      <c r="BB2171" s="80"/>
    </row>
    <row r="2172" spans="9:54" x14ac:dyDescent="0.25">
      <c r="I2172" s="80"/>
      <c r="AX2172" s="80"/>
      <c r="AY2172" s="80"/>
      <c r="AZ2172" s="80"/>
      <c r="BA2172" s="80"/>
      <c r="BB2172" s="80"/>
    </row>
    <row r="2173" spans="9:54" x14ac:dyDescent="0.25">
      <c r="I2173" s="80"/>
      <c r="AX2173" s="80"/>
      <c r="AY2173" s="80"/>
      <c r="AZ2173" s="80"/>
      <c r="BA2173" s="80"/>
      <c r="BB2173" s="80"/>
    </row>
    <row r="2174" spans="9:54" x14ac:dyDescent="0.25">
      <c r="I2174" s="80"/>
      <c r="AX2174" s="80"/>
      <c r="AY2174" s="80"/>
      <c r="AZ2174" s="80"/>
      <c r="BA2174" s="80"/>
      <c r="BB2174" s="80"/>
    </row>
    <row r="2175" spans="9:54" x14ac:dyDescent="0.25">
      <c r="I2175" s="80"/>
      <c r="AX2175" s="80"/>
      <c r="AY2175" s="80"/>
      <c r="AZ2175" s="80"/>
      <c r="BA2175" s="80"/>
      <c r="BB2175" s="80"/>
    </row>
    <row r="2176" spans="9:54" x14ac:dyDescent="0.25">
      <c r="I2176" s="80"/>
      <c r="AX2176" s="80"/>
      <c r="AY2176" s="80"/>
      <c r="AZ2176" s="80"/>
      <c r="BA2176" s="80"/>
      <c r="BB2176" s="80"/>
    </row>
    <row r="2177" spans="9:54" x14ac:dyDescent="0.25">
      <c r="I2177" s="80"/>
      <c r="AX2177" s="80"/>
      <c r="AY2177" s="80"/>
      <c r="AZ2177" s="80"/>
      <c r="BA2177" s="80"/>
      <c r="BB2177" s="80"/>
    </row>
    <row r="2178" spans="9:54" x14ac:dyDescent="0.25">
      <c r="I2178" s="80"/>
      <c r="AX2178" s="80"/>
      <c r="AY2178" s="80"/>
      <c r="AZ2178" s="80"/>
      <c r="BA2178" s="80"/>
      <c r="BB2178" s="80"/>
    </row>
    <row r="2179" spans="9:54" x14ac:dyDescent="0.25">
      <c r="I2179" s="80"/>
      <c r="AX2179" s="80"/>
      <c r="AY2179" s="80"/>
      <c r="AZ2179" s="80"/>
      <c r="BA2179" s="80"/>
      <c r="BB2179" s="80"/>
    </row>
    <row r="2180" spans="9:54" x14ac:dyDescent="0.25">
      <c r="I2180" s="80"/>
      <c r="AX2180" s="80"/>
      <c r="AY2180" s="80"/>
      <c r="AZ2180" s="80"/>
      <c r="BA2180" s="80"/>
      <c r="BB2180" s="80"/>
    </row>
    <row r="2181" spans="9:54" x14ac:dyDescent="0.25">
      <c r="I2181" s="80"/>
      <c r="AX2181" s="80"/>
      <c r="AY2181" s="80"/>
      <c r="AZ2181" s="80"/>
      <c r="BA2181" s="80"/>
      <c r="BB2181" s="80"/>
    </row>
    <row r="2182" spans="9:54" x14ac:dyDescent="0.25">
      <c r="I2182" s="80"/>
      <c r="AX2182" s="80"/>
      <c r="AY2182" s="80"/>
      <c r="AZ2182" s="80"/>
      <c r="BA2182" s="80"/>
      <c r="BB2182" s="80"/>
    </row>
    <row r="2183" spans="9:54" x14ac:dyDescent="0.25">
      <c r="I2183" s="80"/>
      <c r="AX2183" s="80"/>
      <c r="AY2183" s="80"/>
      <c r="AZ2183" s="80"/>
      <c r="BA2183" s="80"/>
      <c r="BB2183" s="80"/>
    </row>
    <row r="2184" spans="9:54" x14ac:dyDescent="0.25">
      <c r="I2184" s="80"/>
      <c r="AX2184" s="80"/>
      <c r="AY2184" s="80"/>
      <c r="AZ2184" s="80"/>
      <c r="BA2184" s="80"/>
      <c r="BB2184" s="80"/>
    </row>
    <row r="2185" spans="9:54" x14ac:dyDescent="0.25">
      <c r="I2185" s="80"/>
      <c r="AX2185" s="80"/>
      <c r="AY2185" s="80"/>
      <c r="AZ2185" s="80"/>
      <c r="BA2185" s="80"/>
      <c r="BB2185" s="80"/>
    </row>
    <row r="2186" spans="9:54" x14ac:dyDescent="0.25">
      <c r="I2186" s="80"/>
      <c r="AX2186" s="80"/>
      <c r="AY2186" s="80"/>
      <c r="AZ2186" s="80"/>
      <c r="BA2186" s="80"/>
      <c r="BB2186" s="80"/>
    </row>
    <row r="2187" spans="9:54" x14ac:dyDescent="0.25">
      <c r="I2187" s="80"/>
      <c r="AX2187" s="80"/>
      <c r="AY2187" s="80"/>
      <c r="AZ2187" s="80"/>
      <c r="BA2187" s="80"/>
      <c r="BB2187" s="80"/>
    </row>
    <row r="2188" spans="9:54" x14ac:dyDescent="0.25">
      <c r="I2188" s="80"/>
      <c r="AX2188" s="80"/>
      <c r="AY2188" s="80"/>
      <c r="AZ2188" s="80"/>
      <c r="BA2188" s="80"/>
      <c r="BB2188" s="80"/>
    </row>
    <row r="2189" spans="9:54" x14ac:dyDescent="0.25">
      <c r="I2189" s="80"/>
      <c r="AX2189" s="80"/>
      <c r="AY2189" s="80"/>
      <c r="AZ2189" s="80"/>
      <c r="BA2189" s="80"/>
      <c r="BB2189" s="80"/>
    </row>
    <row r="2190" spans="9:54" x14ac:dyDescent="0.25">
      <c r="I2190" s="80"/>
      <c r="AX2190" s="80"/>
      <c r="AY2190" s="80"/>
      <c r="AZ2190" s="80"/>
      <c r="BA2190" s="80"/>
      <c r="BB2190" s="80"/>
    </row>
    <row r="2191" spans="9:54" x14ac:dyDescent="0.25">
      <c r="I2191" s="80"/>
      <c r="AX2191" s="80"/>
      <c r="AY2191" s="80"/>
      <c r="AZ2191" s="80"/>
      <c r="BA2191" s="80"/>
      <c r="BB2191" s="80"/>
    </row>
    <row r="2192" spans="9:54" x14ac:dyDescent="0.25">
      <c r="I2192" s="80"/>
      <c r="AX2192" s="80"/>
      <c r="AY2192" s="80"/>
      <c r="AZ2192" s="80"/>
      <c r="BA2192" s="80"/>
      <c r="BB2192" s="80"/>
    </row>
    <row r="2193" spans="9:54" x14ac:dyDescent="0.25">
      <c r="I2193" s="80"/>
      <c r="AX2193" s="80"/>
      <c r="AY2193" s="80"/>
      <c r="AZ2193" s="80"/>
      <c r="BA2193" s="80"/>
      <c r="BB2193" s="80"/>
    </row>
    <row r="2194" spans="9:54" x14ac:dyDescent="0.25">
      <c r="I2194" s="80"/>
      <c r="AX2194" s="80"/>
      <c r="AY2194" s="80"/>
      <c r="AZ2194" s="80"/>
      <c r="BA2194" s="80"/>
      <c r="BB2194" s="80"/>
    </row>
    <row r="2195" spans="9:54" x14ac:dyDescent="0.25">
      <c r="I2195" s="80"/>
      <c r="AX2195" s="80"/>
      <c r="AY2195" s="80"/>
      <c r="AZ2195" s="80"/>
      <c r="BA2195" s="80"/>
      <c r="BB2195" s="80"/>
    </row>
    <row r="2196" spans="9:54" x14ac:dyDescent="0.25">
      <c r="I2196" s="80"/>
      <c r="AX2196" s="80"/>
      <c r="AY2196" s="80"/>
      <c r="AZ2196" s="80"/>
      <c r="BA2196" s="80"/>
      <c r="BB2196" s="80"/>
    </row>
    <row r="2197" spans="9:54" x14ac:dyDescent="0.25">
      <c r="I2197" s="80"/>
      <c r="AX2197" s="80"/>
      <c r="AY2197" s="80"/>
      <c r="AZ2197" s="80"/>
      <c r="BA2197" s="80"/>
      <c r="BB2197" s="80"/>
    </row>
    <row r="2198" spans="9:54" x14ac:dyDescent="0.25">
      <c r="I2198" s="80"/>
      <c r="AX2198" s="80"/>
      <c r="AY2198" s="80"/>
      <c r="AZ2198" s="80"/>
      <c r="BA2198" s="80"/>
      <c r="BB2198" s="80"/>
    </row>
    <row r="2199" spans="9:54" x14ac:dyDescent="0.25">
      <c r="I2199" s="80"/>
      <c r="AX2199" s="80"/>
      <c r="AY2199" s="80"/>
      <c r="AZ2199" s="80"/>
      <c r="BA2199" s="80"/>
      <c r="BB2199" s="80"/>
    </row>
    <row r="2200" spans="9:54" x14ac:dyDescent="0.25">
      <c r="I2200" s="80"/>
      <c r="AX2200" s="80"/>
      <c r="AY2200" s="80"/>
      <c r="AZ2200" s="80"/>
      <c r="BA2200" s="80"/>
      <c r="BB2200" s="80"/>
    </row>
    <row r="2201" spans="9:54" x14ac:dyDescent="0.25">
      <c r="I2201" s="80"/>
      <c r="AX2201" s="80"/>
      <c r="AY2201" s="80"/>
      <c r="AZ2201" s="80"/>
      <c r="BA2201" s="80"/>
      <c r="BB2201" s="80"/>
    </row>
    <row r="2202" spans="9:54" x14ac:dyDescent="0.25">
      <c r="I2202" s="80"/>
      <c r="AX2202" s="80"/>
      <c r="AY2202" s="80"/>
      <c r="AZ2202" s="80"/>
      <c r="BA2202" s="80"/>
      <c r="BB2202" s="80"/>
    </row>
    <row r="2203" spans="9:54" x14ac:dyDescent="0.25">
      <c r="I2203" s="80"/>
      <c r="AX2203" s="80"/>
      <c r="AY2203" s="80"/>
      <c r="AZ2203" s="80"/>
      <c r="BA2203" s="80"/>
      <c r="BB2203" s="80"/>
    </row>
    <row r="2204" spans="9:54" x14ac:dyDescent="0.25">
      <c r="I2204" s="80"/>
      <c r="AX2204" s="80"/>
      <c r="AY2204" s="80"/>
      <c r="AZ2204" s="80"/>
      <c r="BA2204" s="80"/>
      <c r="BB2204" s="80"/>
    </row>
    <row r="2205" spans="9:54" x14ac:dyDescent="0.25">
      <c r="I2205" s="80"/>
      <c r="AX2205" s="80"/>
      <c r="AY2205" s="80"/>
      <c r="AZ2205" s="80"/>
      <c r="BA2205" s="80"/>
      <c r="BB2205" s="80"/>
    </row>
    <row r="2206" spans="9:54" x14ac:dyDescent="0.25">
      <c r="I2206" s="80"/>
      <c r="AX2206" s="80"/>
      <c r="AY2206" s="80"/>
      <c r="AZ2206" s="80"/>
      <c r="BA2206" s="80"/>
      <c r="BB2206" s="80"/>
    </row>
    <row r="2207" spans="9:54" x14ac:dyDescent="0.25">
      <c r="I2207" s="80"/>
      <c r="AX2207" s="80"/>
      <c r="AY2207" s="80"/>
      <c r="AZ2207" s="80"/>
      <c r="BA2207" s="80"/>
      <c r="BB2207" s="80"/>
    </row>
    <row r="2208" spans="9:54" x14ac:dyDescent="0.25">
      <c r="I2208" s="80"/>
      <c r="AX2208" s="80"/>
      <c r="AY2208" s="80"/>
      <c r="AZ2208" s="80"/>
      <c r="BA2208" s="80"/>
      <c r="BB2208" s="80"/>
    </row>
    <row r="2209" spans="9:54" x14ac:dyDescent="0.25">
      <c r="I2209" s="80"/>
      <c r="AX2209" s="80"/>
      <c r="AY2209" s="80"/>
      <c r="AZ2209" s="80"/>
      <c r="BA2209" s="80"/>
      <c r="BB2209" s="80"/>
    </row>
    <row r="2210" spans="9:54" x14ac:dyDescent="0.25">
      <c r="I2210" s="80"/>
      <c r="AX2210" s="80"/>
      <c r="AY2210" s="80"/>
      <c r="AZ2210" s="80"/>
      <c r="BA2210" s="80"/>
      <c r="BB2210" s="80"/>
    </row>
    <row r="2211" spans="9:54" x14ac:dyDescent="0.25">
      <c r="I2211" s="80"/>
      <c r="AX2211" s="80"/>
      <c r="AY2211" s="80"/>
      <c r="AZ2211" s="80"/>
      <c r="BA2211" s="80"/>
      <c r="BB2211" s="80"/>
    </row>
    <row r="2212" spans="9:54" x14ac:dyDescent="0.25">
      <c r="I2212" s="80"/>
      <c r="AX2212" s="80"/>
      <c r="AY2212" s="80"/>
      <c r="AZ2212" s="80"/>
      <c r="BA2212" s="80"/>
      <c r="BB2212" s="80"/>
    </row>
    <row r="2213" spans="9:54" x14ac:dyDescent="0.25">
      <c r="I2213" s="80"/>
      <c r="AX2213" s="80"/>
      <c r="AY2213" s="80"/>
      <c r="AZ2213" s="80"/>
      <c r="BA2213" s="80"/>
      <c r="BB2213" s="80"/>
    </row>
    <row r="2214" spans="9:54" x14ac:dyDescent="0.25">
      <c r="I2214" s="80"/>
      <c r="AX2214" s="80"/>
      <c r="AY2214" s="80"/>
      <c r="AZ2214" s="80"/>
      <c r="BA2214" s="80"/>
      <c r="BB2214" s="80"/>
    </row>
    <row r="2215" spans="9:54" x14ac:dyDescent="0.25">
      <c r="I2215" s="80"/>
      <c r="AX2215" s="80"/>
      <c r="AY2215" s="80"/>
      <c r="AZ2215" s="80"/>
      <c r="BA2215" s="80"/>
      <c r="BB2215" s="80"/>
    </row>
    <row r="2216" spans="9:54" x14ac:dyDescent="0.25">
      <c r="I2216" s="80"/>
      <c r="AX2216" s="80"/>
      <c r="AY2216" s="80"/>
      <c r="AZ2216" s="80"/>
      <c r="BA2216" s="80"/>
      <c r="BB2216" s="80"/>
    </row>
    <row r="2217" spans="9:54" x14ac:dyDescent="0.25">
      <c r="I2217" s="80"/>
      <c r="AX2217" s="80"/>
      <c r="AY2217" s="80"/>
      <c r="AZ2217" s="80"/>
      <c r="BA2217" s="80"/>
      <c r="BB2217" s="80"/>
    </row>
    <row r="2218" spans="9:54" x14ac:dyDescent="0.25">
      <c r="I2218" s="80"/>
      <c r="AX2218" s="80"/>
      <c r="AY2218" s="80"/>
      <c r="AZ2218" s="80"/>
      <c r="BA2218" s="80"/>
      <c r="BB2218" s="80"/>
    </row>
    <row r="2219" spans="9:54" x14ac:dyDescent="0.25">
      <c r="I2219" s="80"/>
      <c r="AX2219" s="80"/>
      <c r="AY2219" s="80"/>
      <c r="AZ2219" s="80"/>
      <c r="BA2219" s="80"/>
      <c r="BB2219" s="80"/>
    </row>
    <row r="2220" spans="9:54" x14ac:dyDescent="0.25">
      <c r="I2220" s="80"/>
      <c r="AX2220" s="80"/>
      <c r="AY2220" s="80"/>
      <c r="AZ2220" s="80"/>
      <c r="BA2220" s="80"/>
      <c r="BB2220" s="80"/>
    </row>
    <row r="2221" spans="9:54" x14ac:dyDescent="0.25">
      <c r="I2221" s="80"/>
      <c r="AX2221" s="80"/>
      <c r="AY2221" s="80"/>
      <c r="AZ2221" s="80"/>
      <c r="BA2221" s="80"/>
      <c r="BB2221" s="80"/>
    </row>
    <row r="2222" spans="9:54" x14ac:dyDescent="0.25">
      <c r="I2222" s="80"/>
      <c r="AX2222" s="80"/>
      <c r="AY2222" s="80"/>
      <c r="AZ2222" s="80"/>
      <c r="BA2222" s="80"/>
      <c r="BB2222" s="80"/>
    </row>
    <row r="2223" spans="9:54" x14ac:dyDescent="0.25">
      <c r="I2223" s="80"/>
      <c r="AX2223" s="80"/>
      <c r="AY2223" s="80"/>
      <c r="AZ2223" s="80"/>
      <c r="BA2223" s="80"/>
      <c r="BB2223" s="80"/>
    </row>
    <row r="2224" spans="9:54" x14ac:dyDescent="0.25">
      <c r="I2224" s="80"/>
      <c r="AX2224" s="80"/>
      <c r="AY2224" s="80"/>
      <c r="AZ2224" s="80"/>
      <c r="BA2224" s="80"/>
      <c r="BB2224" s="80"/>
    </row>
    <row r="2225" spans="9:54" x14ac:dyDescent="0.25">
      <c r="I2225" s="80"/>
      <c r="AX2225" s="80"/>
      <c r="AY2225" s="80"/>
      <c r="AZ2225" s="80"/>
      <c r="BA2225" s="80"/>
      <c r="BB2225" s="80"/>
    </row>
    <row r="2226" spans="9:54" x14ac:dyDescent="0.25">
      <c r="I2226" s="80"/>
      <c r="AX2226" s="80"/>
      <c r="AY2226" s="80"/>
      <c r="AZ2226" s="80"/>
      <c r="BA2226" s="80"/>
      <c r="BB2226" s="80"/>
    </row>
    <row r="2227" spans="9:54" x14ac:dyDescent="0.25">
      <c r="I2227" s="80"/>
      <c r="AX2227" s="80"/>
      <c r="AY2227" s="80"/>
      <c r="AZ2227" s="80"/>
      <c r="BA2227" s="80"/>
      <c r="BB2227" s="80"/>
    </row>
    <row r="2228" spans="9:54" x14ac:dyDescent="0.25">
      <c r="I2228" s="80"/>
      <c r="AX2228" s="80"/>
      <c r="AY2228" s="80"/>
      <c r="AZ2228" s="80"/>
      <c r="BA2228" s="80"/>
      <c r="BB2228" s="80"/>
    </row>
    <row r="2229" spans="9:54" x14ac:dyDescent="0.25">
      <c r="I2229" s="80"/>
      <c r="AX2229" s="80"/>
      <c r="AY2229" s="80"/>
      <c r="AZ2229" s="80"/>
      <c r="BA2229" s="80"/>
      <c r="BB2229" s="80"/>
    </row>
    <row r="2230" spans="9:54" x14ac:dyDescent="0.25">
      <c r="I2230" s="80"/>
      <c r="AX2230" s="80"/>
      <c r="AY2230" s="80"/>
      <c r="AZ2230" s="80"/>
      <c r="BA2230" s="80"/>
      <c r="BB2230" s="80"/>
    </row>
    <row r="2231" spans="9:54" x14ac:dyDescent="0.25">
      <c r="I2231" s="80"/>
      <c r="AX2231" s="80"/>
      <c r="AY2231" s="80"/>
      <c r="AZ2231" s="80"/>
      <c r="BA2231" s="80"/>
      <c r="BB2231" s="80"/>
    </row>
    <row r="2232" spans="9:54" x14ac:dyDescent="0.25">
      <c r="I2232" s="80"/>
      <c r="AX2232" s="80"/>
      <c r="AY2232" s="80"/>
      <c r="AZ2232" s="80"/>
      <c r="BA2232" s="80"/>
      <c r="BB2232" s="80"/>
    </row>
    <row r="2233" spans="9:54" x14ac:dyDescent="0.25">
      <c r="I2233" s="80"/>
      <c r="AX2233" s="80"/>
      <c r="AY2233" s="80"/>
      <c r="AZ2233" s="80"/>
      <c r="BA2233" s="80"/>
      <c r="BB2233" s="80"/>
    </row>
    <row r="2234" spans="9:54" x14ac:dyDescent="0.25">
      <c r="I2234" s="80"/>
      <c r="AX2234" s="80"/>
      <c r="AY2234" s="80"/>
      <c r="AZ2234" s="80"/>
      <c r="BA2234" s="80"/>
      <c r="BB2234" s="80"/>
    </row>
    <row r="2235" spans="9:54" x14ac:dyDescent="0.25">
      <c r="I2235" s="80"/>
      <c r="AX2235" s="80"/>
      <c r="AY2235" s="80"/>
      <c r="AZ2235" s="80"/>
      <c r="BA2235" s="80"/>
      <c r="BB2235" s="80"/>
    </row>
    <row r="2236" spans="9:54" x14ac:dyDescent="0.25">
      <c r="I2236" s="80"/>
      <c r="AX2236" s="80"/>
      <c r="AY2236" s="80"/>
      <c r="AZ2236" s="80"/>
      <c r="BA2236" s="80"/>
      <c r="BB2236" s="80"/>
    </row>
    <row r="2237" spans="9:54" x14ac:dyDescent="0.25">
      <c r="I2237" s="80"/>
      <c r="AX2237" s="80"/>
      <c r="AY2237" s="80"/>
      <c r="AZ2237" s="80"/>
      <c r="BA2237" s="80"/>
      <c r="BB2237" s="80"/>
    </row>
    <row r="2238" spans="9:54" x14ac:dyDescent="0.25">
      <c r="I2238" s="80"/>
      <c r="AX2238" s="80"/>
      <c r="AY2238" s="80"/>
      <c r="AZ2238" s="80"/>
      <c r="BA2238" s="80"/>
      <c r="BB2238" s="80"/>
    </row>
    <row r="2239" spans="9:54" x14ac:dyDescent="0.25">
      <c r="I2239" s="80"/>
      <c r="AX2239" s="80"/>
      <c r="AY2239" s="80"/>
      <c r="AZ2239" s="80"/>
      <c r="BA2239" s="80"/>
      <c r="BB2239" s="80"/>
    </row>
    <row r="2240" spans="9:54" x14ac:dyDescent="0.25">
      <c r="I2240" s="80"/>
      <c r="AX2240" s="80"/>
      <c r="AY2240" s="80"/>
      <c r="AZ2240" s="80"/>
      <c r="BA2240" s="80"/>
      <c r="BB2240" s="80"/>
    </row>
    <row r="2241" spans="9:54" x14ac:dyDescent="0.25">
      <c r="I2241" s="80"/>
      <c r="AX2241" s="80"/>
      <c r="AY2241" s="80"/>
      <c r="AZ2241" s="80"/>
      <c r="BA2241" s="80"/>
      <c r="BB2241" s="80"/>
    </row>
    <row r="2242" spans="9:54" x14ac:dyDescent="0.25">
      <c r="I2242" s="80"/>
      <c r="AX2242" s="80"/>
      <c r="AY2242" s="80"/>
      <c r="AZ2242" s="80"/>
      <c r="BA2242" s="80"/>
      <c r="BB2242" s="80"/>
    </row>
    <row r="2243" spans="9:54" x14ac:dyDescent="0.25">
      <c r="I2243" s="80"/>
      <c r="AX2243" s="80"/>
      <c r="AY2243" s="80"/>
      <c r="AZ2243" s="80"/>
      <c r="BA2243" s="80"/>
      <c r="BB2243" s="80"/>
    </row>
    <row r="2244" spans="9:54" x14ac:dyDescent="0.25">
      <c r="I2244" s="80"/>
      <c r="AX2244" s="80"/>
      <c r="AY2244" s="80"/>
      <c r="AZ2244" s="80"/>
      <c r="BA2244" s="80"/>
      <c r="BB2244" s="80"/>
    </row>
    <row r="2245" spans="9:54" x14ac:dyDescent="0.25">
      <c r="I2245" s="80"/>
      <c r="AX2245" s="80"/>
      <c r="AY2245" s="80"/>
      <c r="AZ2245" s="80"/>
      <c r="BA2245" s="80"/>
      <c r="BB2245" s="80"/>
    </row>
    <row r="2246" spans="9:54" x14ac:dyDescent="0.25">
      <c r="I2246" s="80"/>
      <c r="AX2246" s="80"/>
      <c r="AY2246" s="80"/>
      <c r="AZ2246" s="80"/>
      <c r="BA2246" s="80"/>
      <c r="BB2246" s="80"/>
    </row>
    <row r="2247" spans="9:54" x14ac:dyDescent="0.25">
      <c r="I2247" s="80"/>
      <c r="AX2247" s="80"/>
      <c r="AY2247" s="80"/>
      <c r="AZ2247" s="80"/>
      <c r="BA2247" s="80"/>
      <c r="BB2247" s="80"/>
    </row>
    <row r="2248" spans="9:54" x14ac:dyDescent="0.25">
      <c r="I2248" s="80"/>
      <c r="AX2248" s="80"/>
      <c r="AY2248" s="80"/>
      <c r="AZ2248" s="80"/>
      <c r="BA2248" s="80"/>
      <c r="BB2248" s="80"/>
    </row>
    <row r="2249" spans="9:54" x14ac:dyDescent="0.25">
      <c r="I2249" s="80"/>
      <c r="AX2249" s="80"/>
      <c r="AY2249" s="80"/>
      <c r="AZ2249" s="80"/>
      <c r="BA2249" s="80"/>
      <c r="BB2249" s="80"/>
    </row>
    <row r="2250" spans="9:54" x14ac:dyDescent="0.25">
      <c r="I2250" s="80"/>
      <c r="AX2250" s="80"/>
      <c r="AY2250" s="80"/>
      <c r="AZ2250" s="80"/>
      <c r="BA2250" s="80"/>
      <c r="BB2250" s="80"/>
    </row>
    <row r="2251" spans="9:54" x14ac:dyDescent="0.25">
      <c r="I2251" s="80"/>
      <c r="AX2251" s="80"/>
      <c r="AY2251" s="80"/>
      <c r="AZ2251" s="80"/>
      <c r="BA2251" s="80"/>
      <c r="BB2251" s="80"/>
    </row>
    <row r="2252" spans="9:54" x14ac:dyDescent="0.25">
      <c r="I2252" s="80"/>
      <c r="AX2252" s="80"/>
      <c r="AY2252" s="80"/>
      <c r="AZ2252" s="80"/>
      <c r="BA2252" s="80"/>
      <c r="BB2252" s="80"/>
    </row>
    <row r="2253" spans="9:54" x14ac:dyDescent="0.25">
      <c r="I2253" s="80"/>
      <c r="AX2253" s="80"/>
      <c r="AY2253" s="80"/>
      <c r="AZ2253" s="80"/>
      <c r="BA2253" s="80"/>
      <c r="BB2253" s="80"/>
    </row>
    <row r="2254" spans="9:54" x14ac:dyDescent="0.25">
      <c r="I2254" s="80"/>
      <c r="AX2254" s="80"/>
      <c r="AY2254" s="80"/>
      <c r="AZ2254" s="80"/>
      <c r="BA2254" s="80"/>
      <c r="BB2254" s="80"/>
    </row>
    <row r="2255" spans="9:54" x14ac:dyDescent="0.25">
      <c r="I2255" s="80"/>
      <c r="AX2255" s="80"/>
      <c r="AY2255" s="80"/>
      <c r="AZ2255" s="80"/>
      <c r="BA2255" s="80"/>
      <c r="BB2255" s="80"/>
    </row>
    <row r="2256" spans="9:54" x14ac:dyDescent="0.25">
      <c r="I2256" s="80"/>
      <c r="AX2256" s="80"/>
      <c r="AY2256" s="80"/>
      <c r="AZ2256" s="80"/>
      <c r="BA2256" s="80"/>
      <c r="BB2256" s="80"/>
    </row>
    <row r="2257" spans="9:54" x14ac:dyDescent="0.25">
      <c r="I2257" s="80"/>
      <c r="AX2257" s="80"/>
      <c r="AY2257" s="80"/>
      <c r="AZ2257" s="80"/>
      <c r="BA2257" s="80"/>
      <c r="BB2257" s="80"/>
    </row>
    <row r="2258" spans="9:54" x14ac:dyDescent="0.25">
      <c r="I2258" s="80"/>
      <c r="AX2258" s="80"/>
      <c r="AY2258" s="80"/>
      <c r="AZ2258" s="80"/>
      <c r="BA2258" s="80"/>
      <c r="BB2258" s="80"/>
    </row>
    <row r="2259" spans="9:54" x14ac:dyDescent="0.25">
      <c r="I2259" s="80"/>
      <c r="AX2259" s="80"/>
      <c r="AY2259" s="80"/>
      <c r="AZ2259" s="80"/>
      <c r="BA2259" s="80"/>
      <c r="BB2259" s="80"/>
    </row>
    <row r="2260" spans="9:54" x14ac:dyDescent="0.25">
      <c r="I2260" s="80"/>
      <c r="AX2260" s="80"/>
      <c r="AY2260" s="80"/>
      <c r="AZ2260" s="80"/>
      <c r="BA2260" s="80"/>
      <c r="BB2260" s="80"/>
    </row>
    <row r="2261" spans="9:54" x14ac:dyDescent="0.25">
      <c r="I2261" s="80"/>
      <c r="AX2261" s="80"/>
      <c r="AY2261" s="80"/>
      <c r="AZ2261" s="80"/>
      <c r="BA2261" s="80"/>
      <c r="BB2261" s="80"/>
    </row>
    <row r="2262" spans="9:54" x14ac:dyDescent="0.25">
      <c r="I2262" s="80"/>
      <c r="AX2262" s="80"/>
      <c r="AY2262" s="80"/>
      <c r="AZ2262" s="80"/>
      <c r="BA2262" s="80"/>
      <c r="BB2262" s="80"/>
    </row>
    <row r="2263" spans="9:54" x14ac:dyDescent="0.25">
      <c r="I2263" s="80"/>
      <c r="AX2263" s="80"/>
      <c r="AY2263" s="80"/>
      <c r="AZ2263" s="80"/>
      <c r="BA2263" s="80"/>
      <c r="BB2263" s="80"/>
    </row>
    <row r="2264" spans="9:54" x14ac:dyDescent="0.25">
      <c r="I2264" s="80"/>
      <c r="AX2264" s="80"/>
      <c r="AY2264" s="80"/>
      <c r="AZ2264" s="80"/>
      <c r="BA2264" s="80"/>
      <c r="BB2264" s="80"/>
    </row>
    <row r="2265" spans="9:54" x14ac:dyDescent="0.25">
      <c r="I2265" s="80"/>
      <c r="AX2265" s="80"/>
      <c r="AY2265" s="80"/>
      <c r="AZ2265" s="80"/>
      <c r="BA2265" s="80"/>
      <c r="BB2265" s="80"/>
    </row>
    <row r="2266" spans="9:54" x14ac:dyDescent="0.25">
      <c r="I2266" s="80"/>
      <c r="AX2266" s="80"/>
      <c r="AY2266" s="80"/>
      <c r="AZ2266" s="80"/>
      <c r="BA2266" s="80"/>
      <c r="BB2266" s="80"/>
    </row>
    <row r="2267" spans="9:54" x14ac:dyDescent="0.25">
      <c r="I2267" s="80"/>
      <c r="AX2267" s="80"/>
      <c r="AY2267" s="80"/>
      <c r="AZ2267" s="80"/>
      <c r="BA2267" s="80"/>
      <c r="BB2267" s="80"/>
    </row>
    <row r="2268" spans="9:54" x14ac:dyDescent="0.25">
      <c r="I2268" s="80"/>
      <c r="AX2268" s="80"/>
      <c r="AY2268" s="80"/>
      <c r="AZ2268" s="80"/>
      <c r="BA2268" s="80"/>
      <c r="BB2268" s="80"/>
    </row>
    <row r="2269" spans="9:54" x14ac:dyDescent="0.25">
      <c r="I2269" s="80"/>
      <c r="AX2269" s="80"/>
      <c r="AY2269" s="80"/>
      <c r="AZ2269" s="80"/>
      <c r="BA2269" s="80"/>
      <c r="BB2269" s="80"/>
    </row>
    <row r="2270" spans="9:54" x14ac:dyDescent="0.25">
      <c r="I2270" s="80"/>
      <c r="AX2270" s="80"/>
      <c r="AY2270" s="80"/>
      <c r="AZ2270" s="80"/>
      <c r="BA2270" s="80"/>
      <c r="BB2270" s="80"/>
    </row>
    <row r="2271" spans="9:54" x14ac:dyDescent="0.25">
      <c r="I2271" s="80"/>
      <c r="AX2271" s="80"/>
      <c r="AY2271" s="80"/>
      <c r="AZ2271" s="80"/>
      <c r="BA2271" s="80"/>
      <c r="BB2271" s="80"/>
    </row>
    <row r="2272" spans="9:54" x14ac:dyDescent="0.25">
      <c r="I2272" s="80"/>
      <c r="AX2272" s="80"/>
      <c r="AY2272" s="80"/>
      <c r="AZ2272" s="80"/>
      <c r="BA2272" s="80"/>
      <c r="BB2272" s="80"/>
    </row>
    <row r="2273" spans="9:54" x14ac:dyDescent="0.25">
      <c r="I2273" s="80"/>
      <c r="AX2273" s="80"/>
      <c r="AY2273" s="80"/>
      <c r="AZ2273" s="80"/>
      <c r="BA2273" s="80"/>
      <c r="BB2273" s="80"/>
    </row>
    <row r="2274" spans="9:54" x14ac:dyDescent="0.25">
      <c r="I2274" s="80"/>
      <c r="AX2274" s="80"/>
      <c r="AY2274" s="80"/>
      <c r="AZ2274" s="80"/>
      <c r="BA2274" s="80"/>
      <c r="BB2274" s="80"/>
    </row>
    <row r="2275" spans="9:54" x14ac:dyDescent="0.25">
      <c r="I2275" s="80"/>
      <c r="AX2275" s="80"/>
      <c r="AY2275" s="80"/>
      <c r="AZ2275" s="80"/>
      <c r="BA2275" s="80"/>
      <c r="BB2275" s="80"/>
    </row>
    <row r="2276" spans="9:54" x14ac:dyDescent="0.25">
      <c r="I2276" s="80"/>
      <c r="AX2276" s="80"/>
      <c r="AY2276" s="80"/>
      <c r="AZ2276" s="80"/>
      <c r="BA2276" s="80"/>
      <c r="BB2276" s="80"/>
    </row>
    <row r="2277" spans="9:54" x14ac:dyDescent="0.25">
      <c r="I2277" s="80"/>
      <c r="AX2277" s="80"/>
      <c r="AY2277" s="80"/>
      <c r="AZ2277" s="80"/>
      <c r="BA2277" s="80"/>
      <c r="BB2277" s="80"/>
    </row>
    <row r="2278" spans="9:54" x14ac:dyDescent="0.25">
      <c r="I2278" s="80"/>
      <c r="AX2278" s="80"/>
      <c r="AY2278" s="80"/>
      <c r="AZ2278" s="80"/>
      <c r="BA2278" s="80"/>
      <c r="BB2278" s="80"/>
    </row>
    <row r="2279" spans="9:54" x14ac:dyDescent="0.25">
      <c r="I2279" s="80"/>
      <c r="AX2279" s="80"/>
      <c r="AY2279" s="80"/>
      <c r="AZ2279" s="80"/>
      <c r="BA2279" s="80"/>
      <c r="BB2279" s="80"/>
    </row>
    <row r="2280" spans="9:54" x14ac:dyDescent="0.25">
      <c r="I2280" s="80"/>
      <c r="AX2280" s="80"/>
      <c r="AY2280" s="80"/>
      <c r="AZ2280" s="80"/>
      <c r="BA2280" s="80"/>
      <c r="BB2280" s="80"/>
    </row>
    <row r="2281" spans="9:54" x14ac:dyDescent="0.25">
      <c r="I2281" s="80"/>
      <c r="AX2281" s="80"/>
      <c r="AY2281" s="80"/>
      <c r="AZ2281" s="80"/>
      <c r="BA2281" s="80"/>
      <c r="BB2281" s="80"/>
    </row>
    <row r="2282" spans="9:54" x14ac:dyDescent="0.25">
      <c r="I2282" s="80"/>
      <c r="AX2282" s="80"/>
      <c r="AY2282" s="80"/>
      <c r="AZ2282" s="80"/>
      <c r="BA2282" s="80"/>
      <c r="BB2282" s="80"/>
    </row>
    <row r="2283" spans="9:54" x14ac:dyDescent="0.25">
      <c r="I2283" s="80"/>
      <c r="AX2283" s="80"/>
      <c r="AY2283" s="80"/>
      <c r="AZ2283" s="80"/>
      <c r="BA2283" s="80"/>
      <c r="BB2283" s="80"/>
    </row>
    <row r="2284" spans="9:54" x14ac:dyDescent="0.25">
      <c r="I2284" s="80"/>
      <c r="AX2284" s="80"/>
      <c r="AY2284" s="80"/>
      <c r="AZ2284" s="80"/>
      <c r="BA2284" s="80"/>
      <c r="BB2284" s="80"/>
    </row>
    <row r="2285" spans="9:54" x14ac:dyDescent="0.25">
      <c r="I2285" s="80"/>
      <c r="AX2285" s="80"/>
      <c r="AY2285" s="80"/>
      <c r="AZ2285" s="80"/>
      <c r="BA2285" s="80"/>
      <c r="BB2285" s="80"/>
    </row>
    <row r="2286" spans="9:54" x14ac:dyDescent="0.25">
      <c r="I2286" s="80"/>
      <c r="AX2286" s="80"/>
      <c r="AY2286" s="80"/>
      <c r="AZ2286" s="80"/>
      <c r="BA2286" s="80"/>
      <c r="BB2286" s="80"/>
    </row>
    <row r="2287" spans="9:54" x14ac:dyDescent="0.25">
      <c r="I2287" s="80"/>
      <c r="AX2287" s="80"/>
      <c r="AY2287" s="80"/>
      <c r="AZ2287" s="80"/>
      <c r="BA2287" s="80"/>
      <c r="BB2287" s="80"/>
    </row>
    <row r="2288" spans="9:54" x14ac:dyDescent="0.25">
      <c r="I2288" s="80"/>
      <c r="AX2288" s="80"/>
      <c r="AY2288" s="80"/>
      <c r="AZ2288" s="80"/>
      <c r="BA2288" s="80"/>
      <c r="BB2288" s="80"/>
    </row>
    <row r="2289" spans="9:54" x14ac:dyDescent="0.25">
      <c r="I2289" s="80"/>
      <c r="AX2289" s="80"/>
      <c r="AY2289" s="80"/>
      <c r="AZ2289" s="80"/>
      <c r="BA2289" s="80"/>
      <c r="BB2289" s="80"/>
    </row>
    <row r="2290" spans="9:54" x14ac:dyDescent="0.25">
      <c r="I2290" s="80"/>
      <c r="AX2290" s="80"/>
      <c r="AY2290" s="80"/>
      <c r="AZ2290" s="80"/>
      <c r="BA2290" s="80"/>
      <c r="BB2290" s="80"/>
    </row>
    <row r="2291" spans="9:54" x14ac:dyDescent="0.25">
      <c r="I2291" s="80"/>
      <c r="AX2291" s="80"/>
      <c r="AY2291" s="80"/>
      <c r="AZ2291" s="80"/>
      <c r="BA2291" s="80"/>
      <c r="BB2291" s="80"/>
    </row>
    <row r="2292" spans="9:54" x14ac:dyDescent="0.25">
      <c r="I2292" s="80"/>
      <c r="AX2292" s="80"/>
      <c r="AY2292" s="80"/>
      <c r="AZ2292" s="80"/>
      <c r="BA2292" s="80"/>
      <c r="BB2292" s="80"/>
    </row>
    <row r="2293" spans="9:54" x14ac:dyDescent="0.25">
      <c r="I2293" s="80"/>
      <c r="AX2293" s="80"/>
      <c r="AY2293" s="80"/>
      <c r="AZ2293" s="80"/>
      <c r="BA2293" s="80"/>
      <c r="BB2293" s="80"/>
    </row>
    <row r="2294" spans="9:54" x14ac:dyDescent="0.25">
      <c r="I2294" s="80"/>
      <c r="AX2294" s="80"/>
      <c r="AY2294" s="80"/>
      <c r="AZ2294" s="80"/>
      <c r="BA2294" s="80"/>
      <c r="BB2294" s="80"/>
    </row>
    <row r="2295" spans="9:54" x14ac:dyDescent="0.25">
      <c r="I2295" s="80"/>
      <c r="AX2295" s="80"/>
      <c r="AY2295" s="80"/>
      <c r="AZ2295" s="80"/>
      <c r="BA2295" s="80"/>
      <c r="BB2295" s="80"/>
    </row>
    <row r="2296" spans="9:54" x14ac:dyDescent="0.25">
      <c r="I2296" s="80"/>
      <c r="AX2296" s="80"/>
      <c r="AY2296" s="80"/>
      <c r="AZ2296" s="80"/>
      <c r="BA2296" s="80"/>
      <c r="BB2296" s="80"/>
    </row>
    <row r="2297" spans="9:54" x14ac:dyDescent="0.25">
      <c r="I2297" s="80"/>
      <c r="AX2297" s="80"/>
      <c r="AY2297" s="80"/>
      <c r="AZ2297" s="80"/>
      <c r="BA2297" s="80"/>
      <c r="BB2297" s="80"/>
    </row>
    <row r="2298" spans="9:54" x14ac:dyDescent="0.25">
      <c r="I2298" s="80"/>
      <c r="AX2298" s="80"/>
      <c r="AY2298" s="80"/>
      <c r="AZ2298" s="80"/>
      <c r="BA2298" s="80"/>
      <c r="BB2298" s="80"/>
    </row>
    <row r="2299" spans="9:54" x14ac:dyDescent="0.25">
      <c r="I2299" s="80"/>
      <c r="AX2299" s="80"/>
      <c r="AY2299" s="80"/>
      <c r="AZ2299" s="80"/>
      <c r="BA2299" s="80"/>
      <c r="BB2299" s="80"/>
    </row>
    <row r="2300" spans="9:54" x14ac:dyDescent="0.25">
      <c r="I2300" s="80"/>
      <c r="AX2300" s="80"/>
      <c r="AY2300" s="80"/>
      <c r="AZ2300" s="80"/>
      <c r="BA2300" s="80"/>
      <c r="BB2300" s="80"/>
    </row>
    <row r="2301" spans="9:54" x14ac:dyDescent="0.25">
      <c r="I2301" s="80"/>
      <c r="AX2301" s="80"/>
      <c r="AY2301" s="80"/>
      <c r="AZ2301" s="80"/>
      <c r="BA2301" s="80"/>
      <c r="BB2301" s="80"/>
    </row>
    <row r="2302" spans="9:54" x14ac:dyDescent="0.25">
      <c r="I2302" s="80"/>
      <c r="AX2302" s="80"/>
      <c r="AY2302" s="80"/>
      <c r="AZ2302" s="80"/>
      <c r="BA2302" s="80"/>
      <c r="BB2302" s="80"/>
    </row>
    <row r="2303" spans="9:54" x14ac:dyDescent="0.25">
      <c r="I2303" s="80"/>
      <c r="AX2303" s="80"/>
      <c r="AY2303" s="80"/>
      <c r="AZ2303" s="80"/>
      <c r="BA2303" s="80"/>
      <c r="BB2303" s="80"/>
    </row>
    <row r="2304" spans="9:54" x14ac:dyDescent="0.25">
      <c r="I2304" s="80"/>
      <c r="AX2304" s="80"/>
      <c r="AY2304" s="80"/>
      <c r="AZ2304" s="80"/>
      <c r="BA2304" s="80"/>
      <c r="BB2304" s="80"/>
    </row>
    <row r="2305" spans="9:54" x14ac:dyDescent="0.25">
      <c r="I2305" s="80"/>
      <c r="AX2305" s="80"/>
      <c r="AY2305" s="80"/>
      <c r="AZ2305" s="80"/>
      <c r="BA2305" s="80"/>
      <c r="BB2305" s="80"/>
    </row>
    <row r="2306" spans="9:54" x14ac:dyDescent="0.25">
      <c r="I2306" s="80"/>
      <c r="AX2306" s="80"/>
      <c r="AY2306" s="80"/>
      <c r="AZ2306" s="80"/>
      <c r="BA2306" s="80"/>
      <c r="BB2306" s="80"/>
    </row>
    <row r="2307" spans="9:54" x14ac:dyDescent="0.25">
      <c r="I2307" s="80"/>
      <c r="AX2307" s="80"/>
      <c r="AY2307" s="80"/>
      <c r="AZ2307" s="80"/>
      <c r="BA2307" s="80"/>
      <c r="BB2307" s="80"/>
    </row>
    <row r="2308" spans="9:54" x14ac:dyDescent="0.25">
      <c r="I2308" s="80"/>
      <c r="AX2308" s="80"/>
      <c r="AY2308" s="80"/>
      <c r="AZ2308" s="80"/>
      <c r="BA2308" s="80"/>
      <c r="BB2308" s="80"/>
    </row>
    <row r="2309" spans="9:54" x14ac:dyDescent="0.25">
      <c r="I2309" s="80"/>
      <c r="AX2309" s="80"/>
      <c r="AY2309" s="80"/>
      <c r="AZ2309" s="80"/>
      <c r="BA2309" s="80"/>
      <c r="BB2309" s="80"/>
    </row>
    <row r="2310" spans="9:54" x14ac:dyDescent="0.25">
      <c r="I2310" s="80"/>
      <c r="AX2310" s="80"/>
      <c r="AY2310" s="80"/>
      <c r="AZ2310" s="80"/>
      <c r="BA2310" s="80"/>
      <c r="BB2310" s="80"/>
    </row>
    <row r="2311" spans="9:54" x14ac:dyDescent="0.25">
      <c r="I2311" s="80"/>
      <c r="AX2311" s="80"/>
      <c r="AY2311" s="80"/>
      <c r="AZ2311" s="80"/>
      <c r="BA2311" s="80"/>
      <c r="BB2311" s="80"/>
    </row>
    <row r="2312" spans="9:54" x14ac:dyDescent="0.25">
      <c r="I2312" s="80"/>
      <c r="AX2312" s="80"/>
      <c r="AY2312" s="80"/>
      <c r="AZ2312" s="80"/>
      <c r="BA2312" s="80"/>
      <c r="BB2312" s="80"/>
    </row>
    <row r="2313" spans="9:54" x14ac:dyDescent="0.25">
      <c r="I2313" s="80"/>
      <c r="AX2313" s="80"/>
      <c r="AY2313" s="80"/>
      <c r="AZ2313" s="80"/>
      <c r="BA2313" s="80"/>
      <c r="BB2313" s="80"/>
    </row>
    <row r="2314" spans="9:54" x14ac:dyDescent="0.25">
      <c r="I2314" s="80"/>
      <c r="AX2314" s="80"/>
      <c r="AY2314" s="80"/>
      <c r="AZ2314" s="80"/>
      <c r="BA2314" s="80"/>
      <c r="BB2314" s="80"/>
    </row>
    <row r="2315" spans="9:54" x14ac:dyDescent="0.25">
      <c r="I2315" s="80"/>
      <c r="AX2315" s="80"/>
      <c r="AY2315" s="80"/>
      <c r="AZ2315" s="80"/>
      <c r="BA2315" s="80"/>
      <c r="BB2315" s="80"/>
    </row>
    <row r="2316" spans="9:54" x14ac:dyDescent="0.25">
      <c r="I2316" s="80"/>
      <c r="AX2316" s="80"/>
      <c r="AY2316" s="80"/>
      <c r="AZ2316" s="80"/>
      <c r="BA2316" s="80"/>
      <c r="BB2316" s="80"/>
    </row>
    <row r="2317" spans="9:54" x14ac:dyDescent="0.25">
      <c r="I2317" s="80"/>
      <c r="AX2317" s="80"/>
      <c r="AY2317" s="80"/>
      <c r="AZ2317" s="80"/>
      <c r="BA2317" s="80"/>
      <c r="BB2317" s="80"/>
    </row>
    <row r="2318" spans="9:54" x14ac:dyDescent="0.25">
      <c r="I2318" s="80"/>
      <c r="AX2318" s="80"/>
      <c r="AY2318" s="80"/>
      <c r="AZ2318" s="80"/>
      <c r="BA2318" s="80"/>
      <c r="BB2318" s="80"/>
    </row>
    <row r="2319" spans="9:54" x14ac:dyDescent="0.25">
      <c r="I2319" s="80"/>
      <c r="AX2319" s="80"/>
      <c r="AY2319" s="80"/>
      <c r="AZ2319" s="80"/>
      <c r="BA2319" s="80"/>
      <c r="BB2319" s="80"/>
    </row>
    <row r="2320" spans="9:54" x14ac:dyDescent="0.25">
      <c r="I2320" s="80"/>
      <c r="AX2320" s="80"/>
      <c r="AY2320" s="80"/>
      <c r="AZ2320" s="80"/>
      <c r="BA2320" s="80"/>
      <c r="BB2320" s="80"/>
    </row>
    <row r="2321" spans="9:54" x14ac:dyDescent="0.25">
      <c r="I2321" s="80"/>
      <c r="AX2321" s="80"/>
      <c r="AY2321" s="80"/>
      <c r="AZ2321" s="80"/>
      <c r="BA2321" s="80"/>
      <c r="BB2321" s="80"/>
    </row>
    <row r="2322" spans="9:54" x14ac:dyDescent="0.25">
      <c r="I2322" s="80"/>
      <c r="AX2322" s="80"/>
      <c r="AY2322" s="80"/>
      <c r="AZ2322" s="80"/>
      <c r="BA2322" s="80"/>
      <c r="BB2322" s="80"/>
    </row>
    <row r="2323" spans="9:54" x14ac:dyDescent="0.25">
      <c r="I2323" s="80"/>
      <c r="AX2323" s="80"/>
      <c r="AY2323" s="80"/>
      <c r="AZ2323" s="80"/>
      <c r="BA2323" s="80"/>
      <c r="BB2323" s="80"/>
    </row>
    <row r="2324" spans="9:54" x14ac:dyDescent="0.25">
      <c r="I2324" s="80"/>
      <c r="AX2324" s="80"/>
      <c r="AY2324" s="80"/>
      <c r="AZ2324" s="80"/>
      <c r="BA2324" s="80"/>
      <c r="BB2324" s="80"/>
    </row>
    <row r="2325" spans="9:54" x14ac:dyDescent="0.25">
      <c r="I2325" s="80"/>
      <c r="AX2325" s="80"/>
      <c r="AY2325" s="80"/>
      <c r="AZ2325" s="80"/>
      <c r="BA2325" s="80"/>
      <c r="BB2325" s="80"/>
    </row>
    <row r="2326" spans="9:54" x14ac:dyDescent="0.25">
      <c r="I2326" s="80"/>
      <c r="AX2326" s="80"/>
      <c r="AY2326" s="80"/>
      <c r="AZ2326" s="80"/>
      <c r="BA2326" s="80"/>
      <c r="BB2326" s="80"/>
    </row>
    <row r="2327" spans="9:54" x14ac:dyDescent="0.25">
      <c r="I2327" s="80"/>
      <c r="AX2327" s="80"/>
      <c r="AY2327" s="80"/>
      <c r="AZ2327" s="80"/>
      <c r="BA2327" s="80"/>
      <c r="BB2327" s="80"/>
    </row>
    <row r="2328" spans="9:54" x14ac:dyDescent="0.25">
      <c r="I2328" s="80"/>
      <c r="AX2328" s="80"/>
      <c r="AY2328" s="80"/>
      <c r="AZ2328" s="80"/>
      <c r="BA2328" s="80"/>
      <c r="BB2328" s="80"/>
    </row>
    <row r="2329" spans="9:54" x14ac:dyDescent="0.25">
      <c r="I2329" s="80"/>
      <c r="AX2329" s="80"/>
      <c r="AY2329" s="80"/>
      <c r="AZ2329" s="80"/>
      <c r="BA2329" s="80"/>
      <c r="BB2329" s="80"/>
    </row>
    <row r="2330" spans="9:54" x14ac:dyDescent="0.25">
      <c r="I2330" s="80"/>
      <c r="AX2330" s="80"/>
      <c r="AY2330" s="80"/>
      <c r="AZ2330" s="80"/>
      <c r="BA2330" s="80"/>
      <c r="BB2330" s="80"/>
    </row>
    <row r="2331" spans="9:54" x14ac:dyDescent="0.25">
      <c r="I2331" s="80"/>
      <c r="AX2331" s="80"/>
      <c r="AY2331" s="80"/>
      <c r="AZ2331" s="80"/>
      <c r="BA2331" s="80"/>
      <c r="BB2331" s="80"/>
    </row>
    <row r="2332" spans="9:54" x14ac:dyDescent="0.25">
      <c r="I2332" s="80"/>
      <c r="AX2332" s="80"/>
      <c r="AY2332" s="80"/>
      <c r="AZ2332" s="80"/>
      <c r="BA2332" s="80"/>
      <c r="BB2332" s="80"/>
    </row>
    <row r="2333" spans="9:54" x14ac:dyDescent="0.25">
      <c r="I2333" s="80"/>
      <c r="AX2333" s="80"/>
      <c r="AY2333" s="80"/>
      <c r="AZ2333" s="80"/>
      <c r="BA2333" s="80"/>
      <c r="BB2333" s="80"/>
    </row>
    <row r="2334" spans="9:54" x14ac:dyDescent="0.25">
      <c r="I2334" s="80"/>
      <c r="AX2334" s="80"/>
      <c r="AY2334" s="80"/>
      <c r="AZ2334" s="80"/>
      <c r="BA2334" s="80"/>
      <c r="BB2334" s="80"/>
    </row>
    <row r="2335" spans="9:54" x14ac:dyDescent="0.25">
      <c r="I2335" s="80"/>
      <c r="AX2335" s="80"/>
      <c r="AY2335" s="80"/>
      <c r="AZ2335" s="80"/>
      <c r="BA2335" s="80"/>
      <c r="BB2335" s="80"/>
    </row>
    <row r="2336" spans="9:54" x14ac:dyDescent="0.25">
      <c r="I2336" s="80"/>
      <c r="AX2336" s="80"/>
      <c r="AY2336" s="80"/>
      <c r="AZ2336" s="80"/>
      <c r="BA2336" s="80"/>
      <c r="BB2336" s="80"/>
    </row>
    <row r="2337" spans="9:54" x14ac:dyDescent="0.25">
      <c r="I2337" s="80"/>
      <c r="AX2337" s="80"/>
      <c r="AY2337" s="80"/>
      <c r="AZ2337" s="80"/>
      <c r="BA2337" s="80"/>
      <c r="BB2337" s="80"/>
    </row>
    <row r="2338" spans="9:54" x14ac:dyDescent="0.25">
      <c r="I2338" s="80"/>
      <c r="AX2338" s="80"/>
      <c r="AY2338" s="80"/>
      <c r="AZ2338" s="80"/>
      <c r="BA2338" s="80"/>
      <c r="BB2338" s="80"/>
    </row>
    <row r="2339" spans="9:54" x14ac:dyDescent="0.25">
      <c r="I2339" s="80"/>
      <c r="AX2339" s="80"/>
      <c r="AY2339" s="80"/>
      <c r="AZ2339" s="80"/>
      <c r="BA2339" s="80"/>
      <c r="BB2339" s="80"/>
    </row>
    <row r="2340" spans="9:54" x14ac:dyDescent="0.25">
      <c r="I2340" s="80"/>
      <c r="AX2340" s="80"/>
      <c r="AY2340" s="80"/>
      <c r="AZ2340" s="80"/>
      <c r="BA2340" s="80"/>
      <c r="BB2340" s="80"/>
    </row>
    <row r="2341" spans="9:54" x14ac:dyDescent="0.25">
      <c r="I2341" s="80"/>
      <c r="AX2341" s="80"/>
      <c r="AY2341" s="80"/>
      <c r="AZ2341" s="80"/>
      <c r="BA2341" s="80"/>
      <c r="BB2341" s="80"/>
    </row>
    <row r="2342" spans="9:54" x14ac:dyDescent="0.25">
      <c r="I2342" s="80"/>
      <c r="AX2342" s="80"/>
      <c r="AY2342" s="80"/>
      <c r="AZ2342" s="80"/>
      <c r="BA2342" s="80"/>
      <c r="BB2342" s="80"/>
    </row>
    <row r="2343" spans="9:54" x14ac:dyDescent="0.25">
      <c r="I2343" s="80"/>
      <c r="AX2343" s="80"/>
      <c r="AY2343" s="80"/>
      <c r="AZ2343" s="80"/>
      <c r="BA2343" s="80"/>
      <c r="BB2343" s="80"/>
    </row>
    <row r="2344" spans="9:54" x14ac:dyDescent="0.25">
      <c r="I2344" s="80"/>
      <c r="AX2344" s="80"/>
      <c r="AY2344" s="80"/>
      <c r="AZ2344" s="80"/>
      <c r="BA2344" s="80"/>
      <c r="BB2344" s="80"/>
    </row>
    <row r="2345" spans="9:54" x14ac:dyDescent="0.25">
      <c r="I2345" s="80"/>
      <c r="AX2345" s="80"/>
      <c r="AY2345" s="80"/>
      <c r="AZ2345" s="80"/>
      <c r="BA2345" s="80"/>
      <c r="BB2345" s="80"/>
    </row>
    <row r="2346" spans="9:54" x14ac:dyDescent="0.25">
      <c r="I2346" s="80"/>
      <c r="AX2346" s="80"/>
      <c r="AY2346" s="80"/>
      <c r="AZ2346" s="80"/>
      <c r="BA2346" s="80"/>
      <c r="BB2346" s="80"/>
    </row>
    <row r="2347" spans="9:54" x14ac:dyDescent="0.25">
      <c r="I2347" s="80"/>
      <c r="AX2347" s="80"/>
      <c r="AY2347" s="80"/>
      <c r="AZ2347" s="80"/>
      <c r="BA2347" s="80"/>
      <c r="BB2347" s="80"/>
    </row>
    <row r="2348" spans="9:54" x14ac:dyDescent="0.25">
      <c r="I2348" s="80"/>
      <c r="AX2348" s="80"/>
      <c r="AY2348" s="80"/>
      <c r="AZ2348" s="80"/>
      <c r="BA2348" s="80"/>
      <c r="BB2348" s="80"/>
    </row>
    <row r="2349" spans="9:54" x14ac:dyDescent="0.25">
      <c r="I2349" s="80"/>
      <c r="AX2349" s="80"/>
      <c r="AY2349" s="80"/>
      <c r="AZ2349" s="80"/>
      <c r="BA2349" s="80"/>
      <c r="BB2349" s="80"/>
    </row>
    <row r="2350" spans="9:54" x14ac:dyDescent="0.25">
      <c r="I2350" s="80"/>
      <c r="AX2350" s="80"/>
      <c r="AY2350" s="80"/>
      <c r="AZ2350" s="80"/>
      <c r="BA2350" s="80"/>
      <c r="BB2350" s="80"/>
    </row>
    <row r="2351" spans="9:54" x14ac:dyDescent="0.25">
      <c r="I2351" s="80"/>
      <c r="AX2351" s="80"/>
      <c r="AY2351" s="80"/>
      <c r="AZ2351" s="80"/>
      <c r="BA2351" s="80"/>
      <c r="BB2351" s="80"/>
    </row>
    <row r="2352" spans="9:54" x14ac:dyDescent="0.25">
      <c r="I2352" s="80"/>
      <c r="AX2352" s="80"/>
      <c r="AY2352" s="80"/>
      <c r="AZ2352" s="80"/>
      <c r="BA2352" s="80"/>
      <c r="BB2352" s="80"/>
    </row>
    <row r="2353" spans="9:54" x14ac:dyDescent="0.25">
      <c r="I2353" s="80"/>
      <c r="AX2353" s="80"/>
      <c r="AY2353" s="80"/>
      <c r="AZ2353" s="80"/>
      <c r="BA2353" s="80"/>
      <c r="BB2353" s="80"/>
    </row>
    <row r="2354" spans="9:54" x14ac:dyDescent="0.25">
      <c r="I2354" s="80"/>
      <c r="AX2354" s="80"/>
      <c r="AY2354" s="80"/>
      <c r="AZ2354" s="80"/>
      <c r="BA2354" s="80"/>
      <c r="BB2354" s="80"/>
    </row>
    <row r="2355" spans="9:54" x14ac:dyDescent="0.25">
      <c r="I2355" s="80"/>
      <c r="AX2355" s="80"/>
      <c r="AY2355" s="80"/>
      <c r="AZ2355" s="80"/>
      <c r="BA2355" s="80"/>
      <c r="BB2355" s="80"/>
    </row>
    <row r="2356" spans="9:54" x14ac:dyDescent="0.25">
      <c r="I2356" s="80"/>
      <c r="AX2356" s="80"/>
      <c r="AY2356" s="80"/>
      <c r="AZ2356" s="80"/>
      <c r="BA2356" s="80"/>
      <c r="BB2356" s="80"/>
    </row>
    <row r="2357" spans="9:54" x14ac:dyDescent="0.25">
      <c r="I2357" s="80"/>
      <c r="AX2357" s="80"/>
      <c r="AY2357" s="80"/>
      <c r="AZ2357" s="80"/>
      <c r="BA2357" s="80"/>
      <c r="BB2357" s="80"/>
    </row>
    <row r="2358" spans="9:54" x14ac:dyDescent="0.25">
      <c r="I2358" s="80"/>
      <c r="AX2358" s="80"/>
      <c r="AY2358" s="80"/>
      <c r="AZ2358" s="80"/>
      <c r="BA2358" s="80"/>
      <c r="BB2358" s="80"/>
    </row>
    <row r="2359" spans="9:54" x14ac:dyDescent="0.25">
      <c r="I2359" s="80"/>
      <c r="AX2359" s="80"/>
      <c r="AY2359" s="80"/>
      <c r="AZ2359" s="80"/>
      <c r="BA2359" s="80"/>
      <c r="BB2359" s="80"/>
    </row>
    <row r="2360" spans="9:54" x14ac:dyDescent="0.25">
      <c r="I2360" s="80"/>
      <c r="AX2360" s="80"/>
      <c r="AY2360" s="80"/>
      <c r="AZ2360" s="80"/>
      <c r="BA2360" s="80"/>
      <c r="BB2360" s="80"/>
    </row>
    <row r="2361" spans="9:54" x14ac:dyDescent="0.25">
      <c r="I2361" s="80"/>
      <c r="AX2361" s="80"/>
      <c r="AY2361" s="80"/>
      <c r="AZ2361" s="80"/>
      <c r="BA2361" s="80"/>
      <c r="BB2361" s="80"/>
    </row>
    <row r="2362" spans="9:54" x14ac:dyDescent="0.25">
      <c r="I2362" s="80"/>
      <c r="AX2362" s="80"/>
      <c r="AY2362" s="80"/>
      <c r="AZ2362" s="80"/>
      <c r="BA2362" s="80"/>
      <c r="BB2362" s="80"/>
    </row>
    <row r="2363" spans="9:54" x14ac:dyDescent="0.25">
      <c r="I2363" s="80"/>
      <c r="AX2363" s="80"/>
      <c r="AY2363" s="80"/>
      <c r="AZ2363" s="80"/>
      <c r="BA2363" s="80"/>
      <c r="BB2363" s="80"/>
    </row>
    <row r="2364" spans="9:54" x14ac:dyDescent="0.25">
      <c r="I2364" s="80"/>
      <c r="AX2364" s="80"/>
      <c r="AY2364" s="80"/>
      <c r="AZ2364" s="80"/>
      <c r="BA2364" s="80"/>
      <c r="BB2364" s="80"/>
    </row>
    <row r="2365" spans="9:54" x14ac:dyDescent="0.25">
      <c r="I2365" s="80"/>
      <c r="AX2365" s="80"/>
      <c r="AY2365" s="80"/>
      <c r="AZ2365" s="80"/>
      <c r="BA2365" s="80"/>
      <c r="BB2365" s="80"/>
    </row>
    <row r="2366" spans="9:54" x14ac:dyDescent="0.25">
      <c r="I2366" s="80"/>
      <c r="AX2366" s="80"/>
      <c r="AY2366" s="80"/>
      <c r="AZ2366" s="80"/>
      <c r="BA2366" s="80"/>
      <c r="BB2366" s="80"/>
    </row>
    <row r="2367" spans="9:54" x14ac:dyDescent="0.25">
      <c r="I2367" s="80"/>
      <c r="AX2367" s="80"/>
      <c r="AY2367" s="80"/>
      <c r="AZ2367" s="80"/>
      <c r="BA2367" s="80"/>
      <c r="BB2367" s="80"/>
    </row>
    <row r="2368" spans="9:54" x14ac:dyDescent="0.25">
      <c r="I2368" s="80"/>
      <c r="AX2368" s="80"/>
      <c r="AY2368" s="80"/>
      <c r="AZ2368" s="80"/>
      <c r="BA2368" s="80"/>
      <c r="BB2368" s="80"/>
    </row>
    <row r="2369" spans="9:54" x14ac:dyDescent="0.25">
      <c r="I2369" s="80"/>
      <c r="AX2369" s="80"/>
      <c r="AY2369" s="80"/>
      <c r="AZ2369" s="80"/>
      <c r="BA2369" s="80"/>
      <c r="BB2369" s="80"/>
    </row>
    <row r="2370" spans="9:54" x14ac:dyDescent="0.25">
      <c r="I2370" s="80"/>
      <c r="AX2370" s="80"/>
      <c r="AY2370" s="80"/>
      <c r="AZ2370" s="80"/>
      <c r="BA2370" s="80"/>
      <c r="BB2370" s="80"/>
    </row>
    <row r="2371" spans="9:54" x14ac:dyDescent="0.25">
      <c r="I2371" s="80"/>
      <c r="AX2371" s="80"/>
      <c r="AY2371" s="80"/>
      <c r="AZ2371" s="80"/>
      <c r="BA2371" s="80"/>
      <c r="BB2371" s="80"/>
    </row>
    <row r="2372" spans="9:54" x14ac:dyDescent="0.25">
      <c r="I2372" s="80"/>
      <c r="AX2372" s="80"/>
      <c r="AY2372" s="80"/>
      <c r="AZ2372" s="80"/>
      <c r="BA2372" s="80"/>
      <c r="BB2372" s="80"/>
    </row>
    <row r="2373" spans="9:54" x14ac:dyDescent="0.25">
      <c r="I2373" s="80"/>
      <c r="AX2373" s="80"/>
      <c r="AY2373" s="80"/>
      <c r="AZ2373" s="80"/>
      <c r="BA2373" s="80"/>
      <c r="BB2373" s="80"/>
    </row>
    <row r="2374" spans="9:54" x14ac:dyDescent="0.25">
      <c r="I2374" s="80"/>
      <c r="AX2374" s="80"/>
      <c r="AY2374" s="80"/>
      <c r="AZ2374" s="80"/>
      <c r="BA2374" s="80"/>
      <c r="BB2374" s="80"/>
    </row>
    <row r="2375" spans="9:54" x14ac:dyDescent="0.25">
      <c r="I2375" s="80"/>
      <c r="AX2375" s="80"/>
      <c r="AY2375" s="80"/>
      <c r="AZ2375" s="80"/>
      <c r="BA2375" s="80"/>
      <c r="BB2375" s="80"/>
    </row>
    <row r="2376" spans="9:54" x14ac:dyDescent="0.25">
      <c r="I2376" s="80"/>
      <c r="AX2376" s="80"/>
      <c r="AY2376" s="80"/>
      <c r="AZ2376" s="80"/>
      <c r="BA2376" s="80"/>
      <c r="BB2376" s="80"/>
    </row>
    <row r="2377" spans="9:54" x14ac:dyDescent="0.25">
      <c r="I2377" s="80"/>
      <c r="AX2377" s="80"/>
      <c r="AY2377" s="80"/>
      <c r="AZ2377" s="80"/>
      <c r="BA2377" s="80"/>
      <c r="BB2377" s="80"/>
    </row>
    <row r="2378" spans="9:54" x14ac:dyDescent="0.25">
      <c r="I2378" s="80"/>
      <c r="AX2378" s="80"/>
      <c r="AY2378" s="80"/>
      <c r="AZ2378" s="80"/>
      <c r="BA2378" s="80"/>
      <c r="BB2378" s="80"/>
    </row>
    <row r="2379" spans="9:54" x14ac:dyDescent="0.25">
      <c r="I2379" s="80"/>
      <c r="AX2379" s="80"/>
      <c r="AY2379" s="80"/>
      <c r="AZ2379" s="80"/>
      <c r="BA2379" s="80"/>
      <c r="BB2379" s="80"/>
    </row>
    <row r="2380" spans="9:54" x14ac:dyDescent="0.25">
      <c r="I2380" s="80"/>
      <c r="AX2380" s="80"/>
      <c r="AY2380" s="80"/>
      <c r="AZ2380" s="80"/>
      <c r="BA2380" s="80"/>
      <c r="BB2380" s="80"/>
    </row>
    <row r="2381" spans="9:54" x14ac:dyDescent="0.25">
      <c r="I2381" s="80"/>
      <c r="AX2381" s="80"/>
      <c r="AY2381" s="80"/>
      <c r="AZ2381" s="80"/>
      <c r="BA2381" s="80"/>
      <c r="BB2381" s="80"/>
    </row>
    <row r="2382" spans="9:54" x14ac:dyDescent="0.25">
      <c r="I2382" s="80"/>
      <c r="AX2382" s="80"/>
      <c r="AY2382" s="80"/>
      <c r="AZ2382" s="80"/>
      <c r="BA2382" s="80"/>
      <c r="BB2382" s="80"/>
    </row>
    <row r="2383" spans="9:54" x14ac:dyDescent="0.25">
      <c r="I2383" s="80"/>
      <c r="AX2383" s="80"/>
      <c r="AY2383" s="80"/>
      <c r="AZ2383" s="80"/>
      <c r="BA2383" s="80"/>
      <c r="BB2383" s="80"/>
    </row>
    <row r="2384" spans="9:54" x14ac:dyDescent="0.25">
      <c r="I2384" s="80"/>
      <c r="AX2384" s="80"/>
      <c r="AY2384" s="80"/>
      <c r="AZ2384" s="80"/>
      <c r="BA2384" s="80"/>
      <c r="BB2384" s="80"/>
    </row>
    <row r="2385" spans="9:54" x14ac:dyDescent="0.25">
      <c r="I2385" s="80"/>
      <c r="AX2385" s="80"/>
      <c r="AY2385" s="80"/>
      <c r="AZ2385" s="80"/>
      <c r="BA2385" s="80"/>
      <c r="BB2385" s="80"/>
    </row>
    <row r="2386" spans="9:54" x14ac:dyDescent="0.25">
      <c r="I2386" s="80"/>
      <c r="AX2386" s="80"/>
      <c r="AY2386" s="80"/>
      <c r="AZ2386" s="80"/>
      <c r="BA2386" s="80"/>
      <c r="BB2386" s="80"/>
    </row>
    <row r="2387" spans="9:54" x14ac:dyDescent="0.25">
      <c r="I2387" s="80"/>
      <c r="AX2387" s="80"/>
      <c r="AY2387" s="80"/>
      <c r="AZ2387" s="80"/>
      <c r="BA2387" s="80"/>
      <c r="BB2387" s="80"/>
    </row>
    <row r="2388" spans="9:54" x14ac:dyDescent="0.25">
      <c r="I2388" s="80"/>
      <c r="AX2388" s="80"/>
      <c r="AY2388" s="80"/>
      <c r="AZ2388" s="80"/>
      <c r="BA2388" s="80"/>
      <c r="BB2388" s="80"/>
    </row>
    <row r="2389" spans="9:54" x14ac:dyDescent="0.25">
      <c r="I2389" s="80"/>
      <c r="AX2389" s="80"/>
      <c r="AY2389" s="80"/>
      <c r="AZ2389" s="80"/>
      <c r="BA2389" s="80"/>
      <c r="BB2389" s="80"/>
    </row>
    <row r="2390" spans="9:54" x14ac:dyDescent="0.25">
      <c r="I2390" s="80"/>
      <c r="AX2390" s="80"/>
      <c r="AY2390" s="80"/>
      <c r="AZ2390" s="80"/>
      <c r="BA2390" s="80"/>
      <c r="BB2390" s="80"/>
    </row>
    <row r="2391" spans="9:54" x14ac:dyDescent="0.25">
      <c r="I2391" s="80"/>
      <c r="AX2391" s="80"/>
      <c r="AY2391" s="80"/>
      <c r="AZ2391" s="80"/>
      <c r="BA2391" s="80"/>
      <c r="BB2391" s="80"/>
    </row>
    <row r="2392" spans="9:54" x14ac:dyDescent="0.25">
      <c r="I2392" s="80"/>
      <c r="AX2392" s="80"/>
      <c r="AY2392" s="80"/>
      <c r="AZ2392" s="80"/>
      <c r="BA2392" s="80"/>
      <c r="BB2392" s="80"/>
    </row>
    <row r="2393" spans="9:54" x14ac:dyDescent="0.25">
      <c r="I2393" s="80"/>
      <c r="AX2393" s="80"/>
      <c r="AY2393" s="80"/>
      <c r="AZ2393" s="80"/>
      <c r="BA2393" s="80"/>
      <c r="BB2393" s="80"/>
    </row>
    <row r="2394" spans="9:54" x14ac:dyDescent="0.25">
      <c r="I2394" s="80"/>
      <c r="AX2394" s="80"/>
      <c r="AY2394" s="80"/>
      <c r="AZ2394" s="80"/>
      <c r="BA2394" s="80"/>
      <c r="BB2394" s="80"/>
    </row>
    <row r="2395" spans="9:54" x14ac:dyDescent="0.25">
      <c r="I2395" s="80"/>
      <c r="AX2395" s="80"/>
      <c r="AY2395" s="80"/>
      <c r="AZ2395" s="80"/>
      <c r="BA2395" s="80"/>
      <c r="BB2395" s="80"/>
    </row>
    <row r="2396" spans="9:54" x14ac:dyDescent="0.25">
      <c r="I2396" s="80"/>
      <c r="AX2396" s="80"/>
      <c r="AY2396" s="80"/>
      <c r="AZ2396" s="80"/>
      <c r="BA2396" s="80"/>
      <c r="BB2396" s="80"/>
    </row>
    <row r="2397" spans="9:54" x14ac:dyDescent="0.25">
      <c r="I2397" s="80"/>
      <c r="AX2397" s="80"/>
      <c r="AY2397" s="80"/>
      <c r="AZ2397" s="80"/>
      <c r="BA2397" s="80"/>
      <c r="BB2397" s="80"/>
    </row>
    <row r="2398" spans="9:54" x14ac:dyDescent="0.25">
      <c r="I2398" s="80"/>
      <c r="AX2398" s="80"/>
      <c r="AY2398" s="80"/>
      <c r="AZ2398" s="80"/>
      <c r="BA2398" s="80"/>
      <c r="BB2398" s="80"/>
    </row>
    <row r="2399" spans="9:54" x14ac:dyDescent="0.25">
      <c r="I2399" s="80"/>
      <c r="AX2399" s="80"/>
      <c r="AY2399" s="80"/>
      <c r="AZ2399" s="80"/>
      <c r="BA2399" s="80"/>
      <c r="BB2399" s="80"/>
    </row>
    <row r="2400" spans="9:54" x14ac:dyDescent="0.25">
      <c r="I2400" s="80"/>
      <c r="AX2400" s="80"/>
      <c r="AY2400" s="80"/>
      <c r="AZ2400" s="80"/>
      <c r="BA2400" s="80"/>
      <c r="BB2400" s="80"/>
    </row>
    <row r="2401" spans="9:54" x14ac:dyDescent="0.25">
      <c r="I2401" s="80"/>
      <c r="AX2401" s="80"/>
      <c r="AY2401" s="80"/>
      <c r="AZ2401" s="80"/>
      <c r="BA2401" s="80"/>
      <c r="BB2401" s="80"/>
    </row>
    <row r="2402" spans="9:54" x14ac:dyDescent="0.25">
      <c r="I2402" s="80"/>
      <c r="AX2402" s="80"/>
      <c r="AY2402" s="80"/>
      <c r="AZ2402" s="80"/>
      <c r="BA2402" s="80"/>
      <c r="BB2402" s="80"/>
    </row>
    <row r="2403" spans="9:54" x14ac:dyDescent="0.25">
      <c r="I2403" s="80"/>
      <c r="AX2403" s="80"/>
      <c r="AY2403" s="80"/>
      <c r="AZ2403" s="80"/>
      <c r="BA2403" s="80"/>
      <c r="BB2403" s="80"/>
    </row>
    <row r="2404" spans="9:54" x14ac:dyDescent="0.25">
      <c r="I2404" s="80"/>
      <c r="AX2404" s="80"/>
      <c r="AY2404" s="80"/>
      <c r="AZ2404" s="80"/>
      <c r="BA2404" s="80"/>
      <c r="BB2404" s="80"/>
    </row>
    <row r="2405" spans="9:54" x14ac:dyDescent="0.25">
      <c r="I2405" s="80"/>
      <c r="AX2405" s="80"/>
      <c r="AY2405" s="80"/>
      <c r="AZ2405" s="80"/>
      <c r="BA2405" s="80"/>
      <c r="BB2405" s="80"/>
    </row>
    <row r="2406" spans="9:54" x14ac:dyDescent="0.25">
      <c r="I2406" s="80"/>
      <c r="AX2406" s="80"/>
      <c r="AY2406" s="80"/>
      <c r="AZ2406" s="80"/>
      <c r="BA2406" s="80"/>
      <c r="BB2406" s="80"/>
    </row>
    <row r="2407" spans="9:54" x14ac:dyDescent="0.25">
      <c r="I2407" s="80"/>
      <c r="AX2407" s="80"/>
      <c r="AY2407" s="80"/>
      <c r="AZ2407" s="80"/>
      <c r="BA2407" s="80"/>
      <c r="BB2407" s="80"/>
    </row>
    <row r="2408" spans="9:54" x14ac:dyDescent="0.25">
      <c r="I2408" s="80"/>
      <c r="AX2408" s="80"/>
      <c r="AY2408" s="80"/>
      <c r="AZ2408" s="80"/>
      <c r="BA2408" s="80"/>
      <c r="BB2408" s="80"/>
    </row>
    <row r="2409" spans="9:54" x14ac:dyDescent="0.25">
      <c r="I2409" s="80"/>
      <c r="AX2409" s="80"/>
      <c r="AY2409" s="80"/>
      <c r="AZ2409" s="80"/>
      <c r="BA2409" s="80"/>
      <c r="BB2409" s="80"/>
    </row>
    <row r="2410" spans="9:54" x14ac:dyDescent="0.25">
      <c r="I2410" s="80"/>
      <c r="AX2410" s="80"/>
      <c r="AY2410" s="80"/>
      <c r="AZ2410" s="80"/>
      <c r="BA2410" s="80"/>
      <c r="BB2410" s="80"/>
    </row>
    <row r="2411" spans="9:54" x14ac:dyDescent="0.25">
      <c r="I2411" s="80"/>
      <c r="AX2411" s="80"/>
      <c r="AY2411" s="80"/>
      <c r="AZ2411" s="80"/>
      <c r="BA2411" s="80"/>
      <c r="BB2411" s="80"/>
    </row>
    <row r="2412" spans="9:54" x14ac:dyDescent="0.25">
      <c r="I2412" s="80"/>
      <c r="AX2412" s="80"/>
      <c r="AY2412" s="80"/>
      <c r="AZ2412" s="80"/>
      <c r="BA2412" s="80"/>
      <c r="BB2412" s="80"/>
    </row>
    <row r="2413" spans="9:54" x14ac:dyDescent="0.25">
      <c r="I2413" s="80"/>
      <c r="AX2413" s="80"/>
      <c r="AY2413" s="80"/>
      <c r="AZ2413" s="80"/>
      <c r="BA2413" s="80"/>
      <c r="BB2413" s="80"/>
    </row>
    <row r="2414" spans="9:54" x14ac:dyDescent="0.25">
      <c r="I2414" s="80"/>
      <c r="AX2414" s="80"/>
      <c r="AY2414" s="80"/>
      <c r="AZ2414" s="80"/>
      <c r="BA2414" s="80"/>
      <c r="BB2414" s="80"/>
    </row>
    <row r="2415" spans="9:54" x14ac:dyDescent="0.25">
      <c r="I2415" s="80"/>
      <c r="AX2415" s="80"/>
      <c r="AY2415" s="80"/>
      <c r="AZ2415" s="80"/>
      <c r="BA2415" s="80"/>
      <c r="BB2415" s="80"/>
    </row>
    <row r="2416" spans="9:54" x14ac:dyDescent="0.25">
      <c r="I2416" s="80"/>
      <c r="AX2416" s="80"/>
      <c r="AY2416" s="80"/>
      <c r="AZ2416" s="80"/>
      <c r="BA2416" s="80"/>
      <c r="BB2416" s="80"/>
    </row>
    <row r="2417" spans="9:54" x14ac:dyDescent="0.25">
      <c r="I2417" s="80"/>
      <c r="AX2417" s="80"/>
      <c r="AY2417" s="80"/>
      <c r="AZ2417" s="80"/>
      <c r="BA2417" s="80"/>
      <c r="BB2417" s="80"/>
    </row>
    <row r="2418" spans="9:54" x14ac:dyDescent="0.25">
      <c r="I2418" s="80"/>
      <c r="AX2418" s="80"/>
      <c r="AY2418" s="80"/>
      <c r="AZ2418" s="80"/>
      <c r="BA2418" s="80"/>
      <c r="BB2418" s="80"/>
    </row>
    <row r="2419" spans="9:54" x14ac:dyDescent="0.25">
      <c r="I2419" s="80"/>
      <c r="AX2419" s="80"/>
      <c r="AY2419" s="80"/>
      <c r="AZ2419" s="80"/>
      <c r="BA2419" s="80"/>
      <c r="BB2419" s="80"/>
    </row>
    <row r="2420" spans="9:54" x14ac:dyDescent="0.25">
      <c r="I2420" s="80"/>
      <c r="AX2420" s="80"/>
      <c r="AY2420" s="80"/>
      <c r="AZ2420" s="80"/>
      <c r="BA2420" s="80"/>
      <c r="BB2420" s="80"/>
    </row>
    <row r="2421" spans="9:54" x14ac:dyDescent="0.25">
      <c r="I2421" s="80"/>
      <c r="AX2421" s="80"/>
      <c r="AY2421" s="80"/>
      <c r="AZ2421" s="80"/>
      <c r="BA2421" s="80"/>
      <c r="BB2421" s="80"/>
    </row>
    <row r="2422" spans="9:54" x14ac:dyDescent="0.25">
      <c r="I2422" s="80"/>
      <c r="AX2422" s="80"/>
      <c r="AY2422" s="80"/>
      <c r="AZ2422" s="80"/>
      <c r="BA2422" s="80"/>
      <c r="BB2422" s="80"/>
    </row>
    <row r="2423" spans="9:54" x14ac:dyDescent="0.25">
      <c r="I2423" s="80"/>
      <c r="AX2423" s="80"/>
      <c r="AY2423" s="80"/>
      <c r="AZ2423" s="80"/>
      <c r="BA2423" s="80"/>
      <c r="BB2423" s="80"/>
    </row>
    <row r="2424" spans="9:54" x14ac:dyDescent="0.25">
      <c r="I2424" s="80"/>
      <c r="AX2424" s="80"/>
      <c r="AY2424" s="80"/>
      <c r="AZ2424" s="80"/>
      <c r="BA2424" s="80"/>
      <c r="BB2424" s="80"/>
    </row>
    <row r="2425" spans="9:54" x14ac:dyDescent="0.25">
      <c r="I2425" s="80"/>
      <c r="AX2425" s="80"/>
      <c r="AY2425" s="80"/>
      <c r="AZ2425" s="80"/>
      <c r="BA2425" s="80"/>
      <c r="BB2425" s="80"/>
    </row>
    <row r="2426" spans="9:54" x14ac:dyDescent="0.25">
      <c r="I2426" s="80"/>
      <c r="AX2426" s="80"/>
      <c r="AY2426" s="80"/>
      <c r="AZ2426" s="80"/>
      <c r="BA2426" s="80"/>
      <c r="BB2426" s="80"/>
    </row>
    <row r="2427" spans="9:54" x14ac:dyDescent="0.25">
      <c r="I2427" s="80"/>
      <c r="AX2427" s="80"/>
      <c r="AY2427" s="80"/>
      <c r="AZ2427" s="80"/>
      <c r="BA2427" s="80"/>
      <c r="BB2427" s="80"/>
    </row>
    <row r="2428" spans="9:54" x14ac:dyDescent="0.25">
      <c r="I2428" s="80"/>
      <c r="AX2428" s="80"/>
      <c r="AY2428" s="80"/>
      <c r="AZ2428" s="80"/>
      <c r="BA2428" s="80"/>
      <c r="BB2428" s="80"/>
    </row>
    <row r="2429" spans="9:54" x14ac:dyDescent="0.25">
      <c r="I2429" s="80"/>
      <c r="AX2429" s="80"/>
      <c r="AY2429" s="80"/>
      <c r="AZ2429" s="80"/>
      <c r="BA2429" s="80"/>
      <c r="BB2429" s="80"/>
    </row>
    <row r="2430" spans="9:54" x14ac:dyDescent="0.25">
      <c r="I2430" s="80"/>
      <c r="AX2430" s="80"/>
      <c r="AY2430" s="80"/>
      <c r="AZ2430" s="80"/>
      <c r="BA2430" s="80"/>
      <c r="BB2430" s="80"/>
    </row>
    <row r="2431" spans="9:54" x14ac:dyDescent="0.25">
      <c r="I2431" s="80"/>
      <c r="AX2431" s="80"/>
      <c r="AY2431" s="80"/>
      <c r="AZ2431" s="80"/>
      <c r="BA2431" s="80"/>
      <c r="BB2431" s="80"/>
    </row>
    <row r="2432" spans="9:54" x14ac:dyDescent="0.25">
      <c r="I2432" s="80"/>
      <c r="AX2432" s="80"/>
      <c r="AY2432" s="80"/>
      <c r="AZ2432" s="80"/>
      <c r="BA2432" s="80"/>
      <c r="BB2432" s="80"/>
    </row>
    <row r="2433" spans="9:54" x14ac:dyDescent="0.25">
      <c r="I2433" s="80"/>
      <c r="AX2433" s="80"/>
      <c r="AY2433" s="80"/>
      <c r="AZ2433" s="80"/>
      <c r="BA2433" s="80"/>
      <c r="BB2433" s="80"/>
    </row>
    <row r="2434" spans="9:54" x14ac:dyDescent="0.25">
      <c r="I2434" s="80"/>
      <c r="AX2434" s="80"/>
      <c r="AY2434" s="80"/>
      <c r="AZ2434" s="80"/>
      <c r="BA2434" s="80"/>
      <c r="BB2434" s="80"/>
    </row>
    <row r="2435" spans="9:54" x14ac:dyDescent="0.25">
      <c r="I2435" s="80"/>
      <c r="AX2435" s="80"/>
      <c r="AY2435" s="80"/>
      <c r="AZ2435" s="80"/>
      <c r="BA2435" s="80"/>
      <c r="BB2435" s="80"/>
    </row>
    <row r="2436" spans="9:54" x14ac:dyDescent="0.25">
      <c r="I2436" s="80"/>
      <c r="AX2436" s="80"/>
      <c r="AY2436" s="80"/>
      <c r="AZ2436" s="80"/>
      <c r="BA2436" s="80"/>
      <c r="BB2436" s="80"/>
    </row>
    <row r="2437" spans="9:54" x14ac:dyDescent="0.25">
      <c r="I2437" s="80"/>
      <c r="AX2437" s="80"/>
      <c r="AY2437" s="80"/>
      <c r="AZ2437" s="80"/>
      <c r="BA2437" s="80"/>
      <c r="BB2437" s="80"/>
    </row>
    <row r="2438" spans="9:54" x14ac:dyDescent="0.25">
      <c r="I2438" s="80"/>
      <c r="AX2438" s="80"/>
      <c r="AY2438" s="80"/>
      <c r="AZ2438" s="80"/>
      <c r="BA2438" s="80"/>
      <c r="BB2438" s="80"/>
    </row>
    <row r="2439" spans="9:54" x14ac:dyDescent="0.25">
      <c r="I2439" s="80"/>
      <c r="AX2439" s="80"/>
      <c r="AY2439" s="80"/>
      <c r="AZ2439" s="80"/>
      <c r="BA2439" s="80"/>
      <c r="BB2439" s="80"/>
    </row>
    <row r="2440" spans="9:54" x14ac:dyDescent="0.25">
      <c r="I2440" s="80"/>
      <c r="AX2440" s="80"/>
      <c r="AY2440" s="80"/>
      <c r="AZ2440" s="80"/>
      <c r="BA2440" s="80"/>
      <c r="BB2440" s="80"/>
    </row>
    <row r="2441" spans="9:54" x14ac:dyDescent="0.25">
      <c r="I2441" s="80"/>
      <c r="AX2441" s="80"/>
      <c r="AY2441" s="80"/>
      <c r="AZ2441" s="80"/>
      <c r="BA2441" s="80"/>
      <c r="BB2441" s="80"/>
    </row>
    <row r="2442" spans="9:54" x14ac:dyDescent="0.25">
      <c r="I2442" s="80"/>
      <c r="AX2442" s="80"/>
      <c r="AY2442" s="80"/>
      <c r="AZ2442" s="80"/>
      <c r="BA2442" s="80"/>
      <c r="BB2442" s="80"/>
    </row>
    <row r="2443" spans="9:54" x14ac:dyDescent="0.25">
      <c r="I2443" s="80"/>
      <c r="AX2443" s="80"/>
      <c r="AY2443" s="80"/>
      <c r="AZ2443" s="80"/>
      <c r="BA2443" s="80"/>
      <c r="BB2443" s="80"/>
    </row>
    <row r="2444" spans="9:54" x14ac:dyDescent="0.25">
      <c r="I2444" s="80"/>
      <c r="AX2444" s="80"/>
      <c r="AY2444" s="80"/>
      <c r="AZ2444" s="80"/>
      <c r="BA2444" s="80"/>
      <c r="BB2444" s="80"/>
    </row>
    <row r="2445" spans="9:54" x14ac:dyDescent="0.25">
      <c r="I2445" s="80"/>
      <c r="AX2445" s="80"/>
      <c r="AY2445" s="80"/>
      <c r="AZ2445" s="80"/>
      <c r="BA2445" s="80"/>
      <c r="BB2445" s="80"/>
    </row>
    <row r="2446" spans="9:54" x14ac:dyDescent="0.25">
      <c r="I2446" s="80"/>
      <c r="AX2446" s="80"/>
      <c r="AY2446" s="80"/>
      <c r="AZ2446" s="80"/>
      <c r="BA2446" s="80"/>
      <c r="BB2446" s="80"/>
    </row>
    <row r="2447" spans="9:54" x14ac:dyDescent="0.25">
      <c r="I2447" s="80"/>
      <c r="AX2447" s="80"/>
      <c r="AY2447" s="80"/>
      <c r="AZ2447" s="80"/>
      <c r="BA2447" s="80"/>
      <c r="BB2447" s="80"/>
    </row>
    <row r="2448" spans="9:54" x14ac:dyDescent="0.25">
      <c r="I2448" s="80"/>
      <c r="AX2448" s="80"/>
      <c r="AY2448" s="80"/>
      <c r="AZ2448" s="80"/>
      <c r="BA2448" s="80"/>
      <c r="BB2448" s="80"/>
    </row>
    <row r="2449" spans="9:54" x14ac:dyDescent="0.25">
      <c r="I2449" s="80"/>
      <c r="AX2449" s="80"/>
      <c r="AY2449" s="80"/>
      <c r="AZ2449" s="80"/>
      <c r="BA2449" s="80"/>
      <c r="BB2449" s="80"/>
    </row>
    <row r="2450" spans="9:54" x14ac:dyDescent="0.25">
      <c r="I2450" s="80"/>
      <c r="AX2450" s="80"/>
      <c r="AY2450" s="80"/>
      <c r="AZ2450" s="80"/>
      <c r="BA2450" s="80"/>
      <c r="BB2450" s="80"/>
    </row>
    <row r="2451" spans="9:54" x14ac:dyDescent="0.25">
      <c r="I2451" s="80"/>
      <c r="AX2451" s="80"/>
      <c r="AY2451" s="80"/>
      <c r="AZ2451" s="80"/>
      <c r="BA2451" s="80"/>
      <c r="BB2451" s="80"/>
    </row>
    <row r="2452" spans="9:54" x14ac:dyDescent="0.25">
      <c r="I2452" s="80"/>
      <c r="AX2452" s="80"/>
      <c r="AY2452" s="80"/>
      <c r="AZ2452" s="80"/>
      <c r="BA2452" s="80"/>
      <c r="BB2452" s="80"/>
    </row>
    <row r="2453" spans="9:54" x14ac:dyDescent="0.25">
      <c r="I2453" s="80"/>
      <c r="AX2453" s="80"/>
      <c r="AY2453" s="80"/>
      <c r="AZ2453" s="80"/>
      <c r="BA2453" s="80"/>
      <c r="BB2453" s="80"/>
    </row>
    <row r="2454" spans="9:54" x14ac:dyDescent="0.25">
      <c r="I2454" s="80"/>
      <c r="AX2454" s="80"/>
      <c r="AY2454" s="80"/>
      <c r="AZ2454" s="80"/>
      <c r="BA2454" s="80"/>
      <c r="BB2454" s="80"/>
    </row>
    <row r="2455" spans="9:54" x14ac:dyDescent="0.25">
      <c r="I2455" s="80"/>
      <c r="AX2455" s="80"/>
      <c r="AY2455" s="80"/>
      <c r="AZ2455" s="80"/>
      <c r="BA2455" s="80"/>
      <c r="BB2455" s="80"/>
    </row>
    <row r="2456" spans="9:54" x14ac:dyDescent="0.25">
      <c r="I2456" s="80"/>
      <c r="AX2456" s="80"/>
      <c r="AY2456" s="80"/>
      <c r="AZ2456" s="80"/>
      <c r="BA2456" s="80"/>
      <c r="BB2456" s="80"/>
    </row>
    <row r="2457" spans="9:54" x14ac:dyDescent="0.25">
      <c r="I2457" s="80"/>
      <c r="AX2457" s="80"/>
      <c r="AY2457" s="80"/>
      <c r="AZ2457" s="80"/>
      <c r="BA2457" s="80"/>
      <c r="BB2457" s="80"/>
    </row>
    <row r="2458" spans="9:54" x14ac:dyDescent="0.25">
      <c r="I2458" s="80"/>
      <c r="AX2458" s="80"/>
      <c r="AY2458" s="80"/>
      <c r="AZ2458" s="80"/>
      <c r="BA2458" s="80"/>
      <c r="BB2458" s="80"/>
    </row>
    <row r="2459" spans="9:54" x14ac:dyDescent="0.25">
      <c r="I2459" s="80"/>
      <c r="AX2459" s="80"/>
      <c r="AY2459" s="80"/>
      <c r="AZ2459" s="80"/>
      <c r="BA2459" s="80"/>
      <c r="BB2459" s="80"/>
    </row>
    <row r="2460" spans="9:54" x14ac:dyDescent="0.25">
      <c r="I2460" s="80"/>
      <c r="AX2460" s="80"/>
      <c r="AY2460" s="80"/>
      <c r="AZ2460" s="80"/>
      <c r="BA2460" s="80"/>
      <c r="BB2460" s="80"/>
    </row>
    <row r="2461" spans="9:54" x14ac:dyDescent="0.25">
      <c r="I2461" s="80"/>
      <c r="AX2461" s="80"/>
      <c r="AY2461" s="80"/>
      <c r="AZ2461" s="80"/>
      <c r="BA2461" s="80"/>
      <c r="BB2461" s="80"/>
    </row>
    <row r="2462" spans="9:54" x14ac:dyDescent="0.25">
      <c r="I2462" s="80"/>
      <c r="AX2462" s="80"/>
      <c r="AY2462" s="80"/>
      <c r="AZ2462" s="80"/>
      <c r="BA2462" s="80"/>
      <c r="BB2462" s="80"/>
    </row>
    <row r="2463" spans="9:54" x14ac:dyDescent="0.25">
      <c r="I2463" s="80"/>
      <c r="AX2463" s="80"/>
      <c r="AY2463" s="80"/>
      <c r="AZ2463" s="80"/>
      <c r="BA2463" s="80"/>
      <c r="BB2463" s="80"/>
    </row>
    <row r="2464" spans="9:54" x14ac:dyDescent="0.25">
      <c r="I2464" s="80"/>
      <c r="AX2464" s="80"/>
      <c r="AY2464" s="80"/>
      <c r="AZ2464" s="80"/>
      <c r="BA2464" s="80"/>
      <c r="BB2464" s="80"/>
    </row>
    <row r="2465" spans="9:54" x14ac:dyDescent="0.25">
      <c r="I2465" s="80"/>
      <c r="AX2465" s="80"/>
      <c r="AY2465" s="80"/>
      <c r="AZ2465" s="80"/>
      <c r="BA2465" s="80"/>
      <c r="BB2465" s="80"/>
    </row>
    <row r="2466" spans="9:54" x14ac:dyDescent="0.25">
      <c r="I2466" s="80"/>
      <c r="AX2466" s="80"/>
      <c r="AY2466" s="80"/>
      <c r="AZ2466" s="80"/>
      <c r="BA2466" s="80"/>
      <c r="BB2466" s="80"/>
    </row>
    <row r="2467" spans="9:54" x14ac:dyDescent="0.25">
      <c r="I2467" s="80"/>
      <c r="AX2467" s="80"/>
      <c r="AY2467" s="80"/>
      <c r="AZ2467" s="80"/>
      <c r="BA2467" s="80"/>
      <c r="BB2467" s="80"/>
    </row>
    <row r="2468" spans="9:54" x14ac:dyDescent="0.25">
      <c r="I2468" s="80"/>
      <c r="AX2468" s="80"/>
      <c r="AY2468" s="80"/>
      <c r="AZ2468" s="80"/>
      <c r="BA2468" s="80"/>
      <c r="BB2468" s="80"/>
    </row>
    <row r="2469" spans="9:54" x14ac:dyDescent="0.25">
      <c r="I2469" s="80"/>
      <c r="AX2469" s="80"/>
      <c r="AY2469" s="80"/>
      <c r="AZ2469" s="80"/>
      <c r="BA2469" s="80"/>
      <c r="BB2469" s="80"/>
    </row>
    <row r="2470" spans="9:54" x14ac:dyDescent="0.25">
      <c r="I2470" s="80"/>
      <c r="AX2470" s="80"/>
      <c r="AY2470" s="80"/>
      <c r="AZ2470" s="80"/>
      <c r="BA2470" s="80"/>
      <c r="BB2470" s="80"/>
    </row>
    <row r="2471" spans="9:54" x14ac:dyDescent="0.25">
      <c r="I2471" s="80"/>
      <c r="AX2471" s="80"/>
      <c r="AY2471" s="80"/>
      <c r="AZ2471" s="80"/>
      <c r="BA2471" s="80"/>
      <c r="BB2471" s="80"/>
    </row>
    <row r="2472" spans="9:54" x14ac:dyDescent="0.25">
      <c r="I2472" s="80"/>
      <c r="AX2472" s="80"/>
      <c r="AY2472" s="80"/>
      <c r="AZ2472" s="80"/>
      <c r="BA2472" s="80"/>
      <c r="BB2472" s="80"/>
    </row>
    <row r="2473" spans="9:54" x14ac:dyDescent="0.25">
      <c r="I2473" s="80"/>
      <c r="AX2473" s="80"/>
      <c r="AY2473" s="80"/>
      <c r="AZ2473" s="80"/>
      <c r="BA2473" s="80"/>
      <c r="BB2473" s="80"/>
    </row>
    <row r="2474" spans="9:54" x14ac:dyDescent="0.25">
      <c r="I2474" s="80"/>
      <c r="AX2474" s="80"/>
      <c r="AY2474" s="80"/>
      <c r="AZ2474" s="80"/>
      <c r="BA2474" s="80"/>
      <c r="BB2474" s="80"/>
    </row>
    <row r="2475" spans="9:54" x14ac:dyDescent="0.25">
      <c r="I2475" s="80"/>
      <c r="AX2475" s="80"/>
      <c r="AY2475" s="80"/>
      <c r="AZ2475" s="80"/>
      <c r="BA2475" s="80"/>
      <c r="BB2475" s="80"/>
    </row>
    <row r="2476" spans="9:54" x14ac:dyDescent="0.25">
      <c r="I2476" s="80"/>
      <c r="AX2476" s="80"/>
      <c r="AY2476" s="80"/>
      <c r="AZ2476" s="80"/>
      <c r="BA2476" s="80"/>
      <c r="BB2476" s="80"/>
    </row>
    <row r="2477" spans="9:54" x14ac:dyDescent="0.25">
      <c r="I2477" s="80"/>
      <c r="AX2477" s="80"/>
      <c r="AY2477" s="80"/>
      <c r="AZ2477" s="80"/>
      <c r="BA2477" s="80"/>
      <c r="BB2477" s="80"/>
    </row>
    <row r="2478" spans="9:54" x14ac:dyDescent="0.25">
      <c r="I2478" s="80"/>
      <c r="AX2478" s="80"/>
      <c r="AY2478" s="80"/>
      <c r="AZ2478" s="80"/>
      <c r="BA2478" s="80"/>
      <c r="BB2478" s="80"/>
    </row>
    <row r="2479" spans="9:54" x14ac:dyDescent="0.25">
      <c r="I2479" s="80"/>
      <c r="AX2479" s="80"/>
      <c r="AY2479" s="80"/>
      <c r="AZ2479" s="80"/>
      <c r="BA2479" s="80"/>
      <c r="BB2479" s="80"/>
    </row>
    <row r="2480" spans="9:54" x14ac:dyDescent="0.25">
      <c r="I2480" s="80"/>
      <c r="AX2480" s="80"/>
      <c r="AY2480" s="80"/>
      <c r="AZ2480" s="80"/>
      <c r="BA2480" s="80"/>
      <c r="BB2480" s="80"/>
    </row>
    <row r="2481" spans="9:54" x14ac:dyDescent="0.25">
      <c r="I2481" s="80"/>
      <c r="AX2481" s="80"/>
      <c r="AY2481" s="80"/>
      <c r="AZ2481" s="80"/>
      <c r="BA2481" s="80"/>
      <c r="BB2481" s="80"/>
    </row>
    <row r="2482" spans="9:54" x14ac:dyDescent="0.25">
      <c r="I2482" s="80"/>
      <c r="AX2482" s="80"/>
      <c r="AY2482" s="80"/>
      <c r="AZ2482" s="80"/>
      <c r="BA2482" s="80"/>
      <c r="BB2482" s="80"/>
    </row>
    <row r="2483" spans="9:54" x14ac:dyDescent="0.25">
      <c r="I2483" s="80"/>
      <c r="AX2483" s="80"/>
      <c r="AY2483" s="80"/>
      <c r="AZ2483" s="80"/>
      <c r="BA2483" s="80"/>
      <c r="BB2483" s="80"/>
    </row>
    <row r="2484" spans="9:54" x14ac:dyDescent="0.25">
      <c r="I2484" s="80"/>
      <c r="AX2484" s="80"/>
      <c r="AY2484" s="80"/>
      <c r="AZ2484" s="80"/>
      <c r="BA2484" s="80"/>
      <c r="BB2484" s="80"/>
    </row>
    <row r="2485" spans="9:54" x14ac:dyDescent="0.25">
      <c r="I2485" s="80"/>
      <c r="AX2485" s="80"/>
      <c r="AY2485" s="80"/>
      <c r="AZ2485" s="80"/>
      <c r="BA2485" s="80"/>
      <c r="BB2485" s="80"/>
    </row>
    <row r="2486" spans="9:54" x14ac:dyDescent="0.25">
      <c r="I2486" s="80"/>
      <c r="AX2486" s="80"/>
      <c r="AY2486" s="80"/>
      <c r="AZ2486" s="80"/>
      <c r="BA2486" s="80"/>
      <c r="BB2486" s="80"/>
    </row>
    <row r="2487" spans="9:54" x14ac:dyDescent="0.25">
      <c r="I2487" s="80"/>
      <c r="AX2487" s="80"/>
      <c r="AY2487" s="80"/>
      <c r="AZ2487" s="80"/>
      <c r="BA2487" s="80"/>
      <c r="BB2487" s="80"/>
    </row>
    <row r="2488" spans="9:54" x14ac:dyDescent="0.25">
      <c r="I2488" s="80"/>
      <c r="AX2488" s="80"/>
      <c r="AY2488" s="80"/>
      <c r="AZ2488" s="80"/>
      <c r="BA2488" s="80"/>
      <c r="BB2488" s="80"/>
    </row>
    <row r="2489" spans="9:54" x14ac:dyDescent="0.25">
      <c r="I2489" s="80"/>
      <c r="AX2489" s="80"/>
      <c r="AY2489" s="80"/>
      <c r="AZ2489" s="80"/>
      <c r="BA2489" s="80"/>
      <c r="BB2489" s="80"/>
    </row>
    <row r="2490" spans="9:54" x14ac:dyDescent="0.25">
      <c r="I2490" s="80"/>
      <c r="AX2490" s="80"/>
      <c r="AY2490" s="80"/>
      <c r="AZ2490" s="80"/>
      <c r="BA2490" s="80"/>
      <c r="BB2490" s="80"/>
    </row>
    <row r="2491" spans="9:54" x14ac:dyDescent="0.25">
      <c r="I2491" s="80"/>
      <c r="AX2491" s="80"/>
      <c r="AY2491" s="80"/>
      <c r="AZ2491" s="80"/>
      <c r="BA2491" s="80"/>
      <c r="BB2491" s="80"/>
    </row>
    <row r="2492" spans="9:54" x14ac:dyDescent="0.25">
      <c r="I2492" s="80"/>
      <c r="AX2492" s="80"/>
      <c r="AY2492" s="80"/>
      <c r="AZ2492" s="80"/>
      <c r="BA2492" s="80"/>
      <c r="BB2492" s="80"/>
    </row>
    <row r="2493" spans="9:54" x14ac:dyDescent="0.25">
      <c r="I2493" s="80"/>
      <c r="AX2493" s="80"/>
      <c r="AY2493" s="80"/>
      <c r="AZ2493" s="80"/>
      <c r="BA2493" s="80"/>
      <c r="BB2493" s="80"/>
    </row>
    <row r="2494" spans="9:54" x14ac:dyDescent="0.25">
      <c r="I2494" s="80"/>
      <c r="AX2494" s="80"/>
      <c r="AY2494" s="80"/>
      <c r="AZ2494" s="80"/>
      <c r="BA2494" s="80"/>
      <c r="BB2494" s="80"/>
    </row>
    <row r="2495" spans="9:54" x14ac:dyDescent="0.25">
      <c r="I2495" s="80"/>
      <c r="AX2495" s="80"/>
      <c r="AY2495" s="80"/>
      <c r="AZ2495" s="80"/>
      <c r="BA2495" s="80"/>
      <c r="BB2495" s="80"/>
    </row>
    <row r="2496" spans="9:54" x14ac:dyDescent="0.25">
      <c r="I2496" s="80"/>
      <c r="AX2496" s="80"/>
      <c r="AY2496" s="80"/>
      <c r="AZ2496" s="80"/>
      <c r="BA2496" s="80"/>
      <c r="BB2496" s="80"/>
    </row>
    <row r="2497" spans="9:54" x14ac:dyDescent="0.25">
      <c r="I2497" s="80"/>
      <c r="AX2497" s="80"/>
      <c r="AY2497" s="80"/>
      <c r="AZ2497" s="80"/>
      <c r="BA2497" s="80"/>
      <c r="BB2497" s="80"/>
    </row>
    <row r="2498" spans="9:54" x14ac:dyDescent="0.25">
      <c r="I2498" s="80"/>
      <c r="AX2498" s="80"/>
      <c r="AY2498" s="80"/>
      <c r="AZ2498" s="80"/>
      <c r="BA2498" s="80"/>
      <c r="BB2498" s="80"/>
    </row>
    <row r="2499" spans="9:54" x14ac:dyDescent="0.25">
      <c r="I2499" s="80"/>
      <c r="AX2499" s="80"/>
      <c r="AY2499" s="80"/>
      <c r="AZ2499" s="80"/>
      <c r="BA2499" s="80"/>
      <c r="BB2499" s="80"/>
    </row>
    <row r="2500" spans="9:54" x14ac:dyDescent="0.25">
      <c r="I2500" s="80"/>
      <c r="AX2500" s="80"/>
      <c r="AY2500" s="80"/>
      <c r="AZ2500" s="80"/>
      <c r="BA2500" s="80"/>
      <c r="BB2500" s="80"/>
    </row>
    <row r="2501" spans="9:54" x14ac:dyDescent="0.25">
      <c r="I2501" s="80"/>
      <c r="AX2501" s="80"/>
      <c r="AY2501" s="80"/>
      <c r="AZ2501" s="80"/>
      <c r="BA2501" s="80"/>
      <c r="BB2501" s="80"/>
    </row>
    <row r="2502" spans="9:54" x14ac:dyDescent="0.25">
      <c r="I2502" s="80"/>
      <c r="AX2502" s="80"/>
      <c r="AY2502" s="80"/>
      <c r="AZ2502" s="80"/>
      <c r="BA2502" s="80"/>
      <c r="BB2502" s="80"/>
    </row>
    <row r="2503" spans="9:54" x14ac:dyDescent="0.25">
      <c r="I2503" s="80"/>
      <c r="AX2503" s="80"/>
      <c r="AY2503" s="80"/>
      <c r="AZ2503" s="80"/>
      <c r="BA2503" s="80"/>
      <c r="BB2503" s="80"/>
    </row>
    <row r="2504" spans="9:54" x14ac:dyDescent="0.25">
      <c r="I2504" s="80"/>
      <c r="AX2504" s="80"/>
      <c r="AY2504" s="80"/>
      <c r="AZ2504" s="80"/>
      <c r="BA2504" s="80"/>
      <c r="BB2504" s="80"/>
    </row>
    <row r="2505" spans="9:54" x14ac:dyDescent="0.25">
      <c r="I2505" s="80"/>
      <c r="AX2505" s="80"/>
      <c r="AY2505" s="80"/>
      <c r="AZ2505" s="80"/>
      <c r="BA2505" s="80"/>
      <c r="BB2505" s="80"/>
    </row>
    <row r="2506" spans="9:54" x14ac:dyDescent="0.25">
      <c r="I2506" s="80"/>
      <c r="AX2506" s="80"/>
      <c r="AY2506" s="80"/>
      <c r="AZ2506" s="80"/>
      <c r="BA2506" s="80"/>
      <c r="BB2506" s="80"/>
    </row>
    <row r="2507" spans="9:54" x14ac:dyDescent="0.25">
      <c r="I2507" s="80"/>
      <c r="AX2507" s="80"/>
      <c r="AY2507" s="80"/>
      <c r="AZ2507" s="80"/>
      <c r="BA2507" s="80"/>
      <c r="BB2507" s="80"/>
    </row>
    <row r="2508" spans="9:54" x14ac:dyDescent="0.25">
      <c r="I2508" s="80"/>
      <c r="AX2508" s="80"/>
      <c r="AY2508" s="80"/>
      <c r="AZ2508" s="80"/>
      <c r="BA2508" s="80"/>
      <c r="BB2508" s="80"/>
    </row>
    <row r="2509" spans="9:54" x14ac:dyDescent="0.25">
      <c r="I2509" s="80"/>
      <c r="AX2509" s="80"/>
      <c r="AY2509" s="80"/>
      <c r="AZ2509" s="80"/>
      <c r="BA2509" s="80"/>
      <c r="BB2509" s="80"/>
    </row>
    <row r="2510" spans="9:54" x14ac:dyDescent="0.25">
      <c r="I2510" s="80"/>
      <c r="AX2510" s="80"/>
      <c r="AY2510" s="80"/>
      <c r="AZ2510" s="80"/>
      <c r="BA2510" s="80"/>
      <c r="BB2510" s="80"/>
    </row>
    <row r="2511" spans="9:54" x14ac:dyDescent="0.25">
      <c r="I2511" s="80"/>
      <c r="AX2511" s="80"/>
      <c r="AY2511" s="80"/>
      <c r="AZ2511" s="80"/>
      <c r="BA2511" s="80"/>
      <c r="BB2511" s="80"/>
    </row>
    <row r="2512" spans="9:54" x14ac:dyDescent="0.25">
      <c r="I2512" s="80"/>
      <c r="AX2512" s="80"/>
      <c r="AY2512" s="80"/>
      <c r="AZ2512" s="80"/>
      <c r="BA2512" s="80"/>
      <c r="BB2512" s="80"/>
    </row>
    <row r="2513" spans="9:54" x14ac:dyDescent="0.25">
      <c r="I2513" s="80"/>
      <c r="AX2513" s="80"/>
      <c r="AY2513" s="80"/>
      <c r="AZ2513" s="80"/>
      <c r="BA2513" s="80"/>
      <c r="BB2513" s="80"/>
    </row>
    <row r="2514" spans="9:54" x14ac:dyDescent="0.25">
      <c r="I2514" s="80"/>
      <c r="AX2514" s="80"/>
      <c r="AY2514" s="80"/>
      <c r="AZ2514" s="80"/>
      <c r="BA2514" s="80"/>
      <c r="BB2514" s="80"/>
    </row>
    <row r="2515" spans="9:54" x14ac:dyDescent="0.25">
      <c r="I2515" s="80"/>
      <c r="AX2515" s="80"/>
      <c r="AY2515" s="80"/>
      <c r="AZ2515" s="80"/>
      <c r="BA2515" s="80"/>
      <c r="BB2515" s="80"/>
    </row>
    <row r="2516" spans="9:54" x14ac:dyDescent="0.25">
      <c r="I2516" s="80"/>
      <c r="AX2516" s="80"/>
      <c r="AY2516" s="80"/>
      <c r="AZ2516" s="80"/>
      <c r="BA2516" s="80"/>
      <c r="BB2516" s="80"/>
    </row>
    <row r="2517" spans="9:54" x14ac:dyDescent="0.25">
      <c r="I2517" s="80"/>
      <c r="AX2517" s="80"/>
      <c r="AY2517" s="80"/>
      <c r="AZ2517" s="80"/>
      <c r="BA2517" s="80"/>
      <c r="BB2517" s="80"/>
    </row>
    <row r="2518" spans="9:54" x14ac:dyDescent="0.25">
      <c r="I2518" s="80"/>
      <c r="AX2518" s="80"/>
      <c r="AY2518" s="80"/>
      <c r="AZ2518" s="80"/>
      <c r="BA2518" s="80"/>
      <c r="BB2518" s="80"/>
    </row>
    <row r="2519" spans="9:54" x14ac:dyDescent="0.25">
      <c r="I2519" s="80"/>
      <c r="AX2519" s="80"/>
      <c r="AY2519" s="80"/>
      <c r="AZ2519" s="80"/>
      <c r="BA2519" s="80"/>
      <c r="BB2519" s="80"/>
    </row>
    <row r="2520" spans="9:54" x14ac:dyDescent="0.25">
      <c r="I2520" s="80"/>
      <c r="AX2520" s="80"/>
      <c r="AY2520" s="80"/>
      <c r="AZ2520" s="80"/>
      <c r="BA2520" s="80"/>
      <c r="BB2520" s="80"/>
    </row>
    <row r="2521" spans="9:54" x14ac:dyDescent="0.25">
      <c r="I2521" s="80"/>
      <c r="AX2521" s="80"/>
      <c r="AY2521" s="80"/>
      <c r="AZ2521" s="80"/>
      <c r="BA2521" s="80"/>
      <c r="BB2521" s="80"/>
    </row>
    <row r="2522" spans="9:54" x14ac:dyDescent="0.25">
      <c r="I2522" s="80"/>
      <c r="AX2522" s="80"/>
      <c r="AY2522" s="80"/>
      <c r="AZ2522" s="80"/>
      <c r="BA2522" s="80"/>
      <c r="BB2522" s="80"/>
    </row>
    <row r="2523" spans="9:54" x14ac:dyDescent="0.25">
      <c r="I2523" s="80"/>
      <c r="AX2523" s="80"/>
      <c r="AY2523" s="80"/>
      <c r="AZ2523" s="80"/>
      <c r="BA2523" s="80"/>
      <c r="BB2523" s="80"/>
    </row>
    <row r="2524" spans="9:54" x14ac:dyDescent="0.25">
      <c r="I2524" s="80"/>
      <c r="AX2524" s="80"/>
      <c r="AY2524" s="80"/>
      <c r="AZ2524" s="80"/>
      <c r="BA2524" s="80"/>
      <c r="BB2524" s="80"/>
    </row>
    <row r="2525" spans="9:54" x14ac:dyDescent="0.25">
      <c r="I2525" s="80"/>
      <c r="AX2525" s="80"/>
      <c r="AY2525" s="80"/>
      <c r="AZ2525" s="80"/>
      <c r="BA2525" s="80"/>
      <c r="BB2525" s="80"/>
    </row>
    <row r="2526" spans="9:54" x14ac:dyDescent="0.25">
      <c r="I2526" s="80"/>
      <c r="AX2526" s="80"/>
      <c r="AY2526" s="80"/>
      <c r="AZ2526" s="80"/>
      <c r="BA2526" s="80"/>
      <c r="BB2526" s="80"/>
    </row>
    <row r="2527" spans="9:54" x14ac:dyDescent="0.25">
      <c r="I2527" s="80"/>
      <c r="AX2527" s="80"/>
      <c r="AY2527" s="80"/>
      <c r="AZ2527" s="80"/>
      <c r="BA2527" s="80"/>
      <c r="BB2527" s="80"/>
    </row>
    <row r="2528" spans="9:54" x14ac:dyDescent="0.25">
      <c r="I2528" s="80"/>
      <c r="AX2528" s="80"/>
      <c r="AY2528" s="80"/>
      <c r="AZ2528" s="80"/>
      <c r="BA2528" s="80"/>
      <c r="BB2528" s="80"/>
    </row>
    <row r="2529" spans="9:54" x14ac:dyDescent="0.25">
      <c r="I2529" s="80"/>
      <c r="AX2529" s="80"/>
      <c r="AY2529" s="80"/>
      <c r="AZ2529" s="80"/>
      <c r="BA2529" s="80"/>
      <c r="BB2529" s="80"/>
    </row>
    <row r="2530" spans="9:54" x14ac:dyDescent="0.25">
      <c r="I2530" s="80"/>
      <c r="AX2530" s="80"/>
      <c r="AY2530" s="80"/>
      <c r="AZ2530" s="80"/>
      <c r="BA2530" s="80"/>
      <c r="BB2530" s="80"/>
    </row>
    <row r="2531" spans="9:54" x14ac:dyDescent="0.25">
      <c r="I2531" s="80"/>
      <c r="AX2531" s="80"/>
      <c r="AY2531" s="80"/>
      <c r="AZ2531" s="80"/>
      <c r="BA2531" s="80"/>
      <c r="BB2531" s="80"/>
    </row>
    <row r="2532" spans="9:54" x14ac:dyDescent="0.25">
      <c r="I2532" s="80"/>
      <c r="AX2532" s="80"/>
      <c r="AY2532" s="80"/>
      <c r="AZ2532" s="80"/>
      <c r="BA2532" s="80"/>
      <c r="BB2532" s="80"/>
    </row>
    <row r="2533" spans="9:54" x14ac:dyDescent="0.25">
      <c r="I2533" s="80"/>
      <c r="AX2533" s="80"/>
      <c r="AY2533" s="80"/>
      <c r="AZ2533" s="80"/>
      <c r="BA2533" s="80"/>
      <c r="BB2533" s="80"/>
    </row>
    <row r="2534" spans="9:54" x14ac:dyDescent="0.25">
      <c r="I2534" s="80"/>
      <c r="AX2534" s="80"/>
      <c r="AY2534" s="80"/>
      <c r="AZ2534" s="80"/>
      <c r="BA2534" s="80"/>
      <c r="BB2534" s="80"/>
    </row>
    <row r="2535" spans="9:54" x14ac:dyDescent="0.25">
      <c r="I2535" s="80"/>
      <c r="AX2535" s="80"/>
      <c r="AY2535" s="80"/>
      <c r="AZ2535" s="80"/>
      <c r="BA2535" s="80"/>
      <c r="BB2535" s="80"/>
    </row>
    <row r="2536" spans="9:54" x14ac:dyDescent="0.25">
      <c r="I2536" s="80"/>
      <c r="AX2536" s="80"/>
      <c r="AY2536" s="80"/>
      <c r="AZ2536" s="80"/>
      <c r="BA2536" s="80"/>
      <c r="BB2536" s="80"/>
    </row>
    <row r="2537" spans="9:54" x14ac:dyDescent="0.25">
      <c r="I2537" s="80"/>
      <c r="AX2537" s="80"/>
      <c r="AY2537" s="80"/>
      <c r="AZ2537" s="80"/>
      <c r="BA2537" s="80"/>
      <c r="BB2537" s="80"/>
    </row>
    <row r="2538" spans="9:54" x14ac:dyDescent="0.25">
      <c r="I2538" s="80"/>
      <c r="AX2538" s="80"/>
      <c r="AY2538" s="80"/>
      <c r="AZ2538" s="80"/>
      <c r="BA2538" s="80"/>
      <c r="BB2538" s="80"/>
    </row>
    <row r="2539" spans="9:54" x14ac:dyDescent="0.25">
      <c r="I2539" s="80"/>
      <c r="AX2539" s="80"/>
      <c r="AY2539" s="80"/>
      <c r="AZ2539" s="80"/>
      <c r="BA2539" s="80"/>
      <c r="BB2539" s="80"/>
    </row>
    <row r="2540" spans="9:54" x14ac:dyDescent="0.25">
      <c r="I2540" s="80"/>
      <c r="AX2540" s="80"/>
      <c r="AY2540" s="80"/>
      <c r="AZ2540" s="80"/>
      <c r="BA2540" s="80"/>
      <c r="BB2540" s="80"/>
    </row>
    <row r="2541" spans="9:54" x14ac:dyDescent="0.25">
      <c r="I2541" s="80"/>
      <c r="AX2541" s="80"/>
      <c r="AY2541" s="80"/>
      <c r="AZ2541" s="80"/>
      <c r="BA2541" s="80"/>
      <c r="BB2541" s="80"/>
    </row>
    <row r="2542" spans="9:54" x14ac:dyDescent="0.25">
      <c r="I2542" s="80"/>
      <c r="AX2542" s="80"/>
      <c r="AY2542" s="80"/>
      <c r="AZ2542" s="80"/>
      <c r="BA2542" s="80"/>
      <c r="BB2542" s="80"/>
    </row>
    <row r="2543" spans="9:54" x14ac:dyDescent="0.25">
      <c r="I2543" s="80"/>
      <c r="AX2543" s="80"/>
      <c r="AY2543" s="80"/>
      <c r="AZ2543" s="80"/>
      <c r="BA2543" s="80"/>
      <c r="BB2543" s="80"/>
    </row>
    <row r="2544" spans="9:54" x14ac:dyDescent="0.25">
      <c r="I2544" s="80"/>
      <c r="AX2544" s="80"/>
      <c r="AY2544" s="80"/>
      <c r="AZ2544" s="80"/>
      <c r="BA2544" s="80"/>
      <c r="BB2544" s="80"/>
    </row>
    <row r="2545" spans="9:54" x14ac:dyDescent="0.25">
      <c r="I2545" s="80"/>
      <c r="AX2545" s="80"/>
      <c r="AY2545" s="80"/>
      <c r="AZ2545" s="80"/>
      <c r="BA2545" s="80"/>
      <c r="BB2545" s="80"/>
    </row>
    <row r="2546" spans="9:54" x14ac:dyDescent="0.25">
      <c r="I2546" s="80"/>
      <c r="AX2546" s="80"/>
      <c r="AY2546" s="80"/>
      <c r="AZ2546" s="80"/>
      <c r="BA2546" s="80"/>
      <c r="BB2546" s="80"/>
    </row>
    <row r="2547" spans="9:54" x14ac:dyDescent="0.25">
      <c r="I2547" s="80"/>
      <c r="AX2547" s="80"/>
      <c r="AY2547" s="80"/>
      <c r="AZ2547" s="80"/>
      <c r="BA2547" s="80"/>
      <c r="BB2547" s="80"/>
    </row>
    <row r="2548" spans="9:54" x14ac:dyDescent="0.25">
      <c r="I2548" s="80"/>
      <c r="AX2548" s="80"/>
      <c r="AY2548" s="80"/>
      <c r="AZ2548" s="80"/>
      <c r="BA2548" s="80"/>
      <c r="BB2548" s="80"/>
    </row>
    <row r="2549" spans="9:54" x14ac:dyDescent="0.25">
      <c r="I2549" s="80"/>
      <c r="AX2549" s="80"/>
      <c r="AY2549" s="80"/>
      <c r="AZ2549" s="80"/>
      <c r="BA2549" s="80"/>
      <c r="BB2549" s="80"/>
    </row>
    <row r="2550" spans="9:54" x14ac:dyDescent="0.25">
      <c r="I2550" s="80"/>
      <c r="AX2550" s="80"/>
      <c r="AY2550" s="80"/>
      <c r="AZ2550" s="80"/>
      <c r="BA2550" s="80"/>
      <c r="BB2550" s="80"/>
    </row>
    <row r="2551" spans="9:54" x14ac:dyDescent="0.25">
      <c r="I2551" s="80"/>
      <c r="AX2551" s="80"/>
      <c r="AY2551" s="80"/>
      <c r="AZ2551" s="80"/>
      <c r="BA2551" s="80"/>
      <c r="BB2551" s="80"/>
    </row>
    <row r="2552" spans="9:54" x14ac:dyDescent="0.25">
      <c r="I2552" s="80"/>
      <c r="AX2552" s="80"/>
      <c r="AY2552" s="80"/>
      <c r="AZ2552" s="80"/>
      <c r="BA2552" s="80"/>
      <c r="BB2552" s="80"/>
    </row>
    <row r="2553" spans="9:54" x14ac:dyDescent="0.25">
      <c r="I2553" s="80"/>
      <c r="AX2553" s="80"/>
      <c r="AY2553" s="80"/>
      <c r="AZ2553" s="80"/>
      <c r="BA2553" s="80"/>
      <c r="BB2553" s="80"/>
    </row>
    <row r="2554" spans="9:54" x14ac:dyDescent="0.25">
      <c r="I2554" s="80"/>
      <c r="AX2554" s="80"/>
      <c r="AY2554" s="80"/>
      <c r="AZ2554" s="80"/>
      <c r="BA2554" s="80"/>
      <c r="BB2554" s="80"/>
    </row>
    <row r="2555" spans="9:54" x14ac:dyDescent="0.25">
      <c r="I2555" s="80"/>
      <c r="AX2555" s="80"/>
      <c r="AY2555" s="80"/>
      <c r="AZ2555" s="80"/>
      <c r="BA2555" s="80"/>
      <c r="BB2555" s="80"/>
    </row>
    <row r="2556" spans="9:54" x14ac:dyDescent="0.25">
      <c r="I2556" s="80"/>
      <c r="AX2556" s="80"/>
      <c r="AY2556" s="80"/>
      <c r="AZ2556" s="80"/>
      <c r="BA2556" s="80"/>
      <c r="BB2556" s="80"/>
    </row>
    <row r="2557" spans="9:54" x14ac:dyDescent="0.25">
      <c r="I2557" s="80"/>
      <c r="AX2557" s="80"/>
      <c r="AY2557" s="80"/>
      <c r="AZ2557" s="80"/>
      <c r="BA2557" s="80"/>
      <c r="BB2557" s="80"/>
    </row>
    <row r="2558" spans="9:54" x14ac:dyDescent="0.25">
      <c r="I2558" s="80"/>
      <c r="AX2558" s="80"/>
      <c r="AY2558" s="80"/>
      <c r="AZ2558" s="80"/>
      <c r="BA2558" s="80"/>
      <c r="BB2558" s="80"/>
    </row>
    <row r="2559" spans="9:54" x14ac:dyDescent="0.25">
      <c r="I2559" s="80"/>
      <c r="AX2559" s="80"/>
      <c r="AY2559" s="80"/>
      <c r="AZ2559" s="80"/>
      <c r="BA2559" s="80"/>
      <c r="BB2559" s="80"/>
    </row>
    <row r="2560" spans="9:54" x14ac:dyDescent="0.25">
      <c r="I2560" s="80"/>
      <c r="AX2560" s="80"/>
      <c r="AY2560" s="80"/>
      <c r="AZ2560" s="80"/>
      <c r="BA2560" s="80"/>
      <c r="BB2560" s="80"/>
    </row>
    <row r="2561" spans="9:54" x14ac:dyDescent="0.25">
      <c r="I2561" s="80"/>
      <c r="AX2561" s="80"/>
      <c r="AY2561" s="80"/>
      <c r="AZ2561" s="80"/>
      <c r="BA2561" s="80"/>
      <c r="BB2561" s="80"/>
    </row>
    <row r="2562" spans="9:54" x14ac:dyDescent="0.25">
      <c r="I2562" s="80"/>
      <c r="AX2562" s="80"/>
      <c r="AY2562" s="80"/>
      <c r="AZ2562" s="80"/>
      <c r="BA2562" s="80"/>
      <c r="BB2562" s="80"/>
    </row>
    <row r="2563" spans="9:54" x14ac:dyDescent="0.25">
      <c r="I2563" s="80"/>
      <c r="AX2563" s="80"/>
      <c r="AY2563" s="80"/>
      <c r="AZ2563" s="80"/>
      <c r="BA2563" s="80"/>
      <c r="BB2563" s="80"/>
    </row>
    <row r="2564" spans="9:54" x14ac:dyDescent="0.25">
      <c r="I2564" s="80"/>
      <c r="AX2564" s="80"/>
      <c r="AY2564" s="80"/>
      <c r="AZ2564" s="80"/>
      <c r="BA2564" s="80"/>
      <c r="BB2564" s="80"/>
    </row>
    <row r="2565" spans="9:54" x14ac:dyDescent="0.25">
      <c r="I2565" s="80"/>
      <c r="AX2565" s="80"/>
      <c r="AY2565" s="80"/>
      <c r="AZ2565" s="80"/>
      <c r="BA2565" s="80"/>
      <c r="BB2565" s="80"/>
    </row>
    <row r="2566" spans="9:54" x14ac:dyDescent="0.25">
      <c r="I2566" s="80"/>
      <c r="AX2566" s="80"/>
      <c r="AY2566" s="80"/>
      <c r="AZ2566" s="80"/>
      <c r="BA2566" s="80"/>
      <c r="BB2566" s="80"/>
    </row>
    <row r="2567" spans="9:54" x14ac:dyDescent="0.25">
      <c r="I2567" s="80"/>
      <c r="AX2567" s="80"/>
      <c r="AY2567" s="80"/>
      <c r="AZ2567" s="80"/>
      <c r="BA2567" s="80"/>
      <c r="BB2567" s="80"/>
    </row>
    <row r="2568" spans="9:54" x14ac:dyDescent="0.25">
      <c r="I2568" s="80"/>
      <c r="AX2568" s="80"/>
      <c r="AY2568" s="80"/>
      <c r="AZ2568" s="80"/>
      <c r="BA2568" s="80"/>
      <c r="BB2568" s="80"/>
    </row>
    <row r="2569" spans="9:54" x14ac:dyDescent="0.25">
      <c r="I2569" s="80"/>
      <c r="AX2569" s="80"/>
      <c r="AY2569" s="80"/>
      <c r="AZ2569" s="80"/>
      <c r="BA2569" s="80"/>
      <c r="BB2569" s="80"/>
    </row>
    <row r="2570" spans="9:54" x14ac:dyDescent="0.25">
      <c r="I2570" s="80"/>
      <c r="AX2570" s="80"/>
      <c r="AY2570" s="80"/>
      <c r="AZ2570" s="80"/>
      <c r="BA2570" s="80"/>
      <c r="BB2570" s="80"/>
    </row>
    <row r="2571" spans="9:54" x14ac:dyDescent="0.25">
      <c r="I2571" s="80"/>
      <c r="AX2571" s="80"/>
      <c r="AY2571" s="80"/>
      <c r="AZ2571" s="80"/>
      <c r="BA2571" s="80"/>
      <c r="BB2571" s="80"/>
    </row>
    <row r="2572" spans="9:54" x14ac:dyDescent="0.25">
      <c r="I2572" s="80"/>
      <c r="AX2572" s="80"/>
      <c r="AY2572" s="80"/>
      <c r="AZ2572" s="80"/>
      <c r="BA2572" s="80"/>
      <c r="BB2572" s="80"/>
    </row>
    <row r="2573" spans="9:54" x14ac:dyDescent="0.25">
      <c r="I2573" s="80"/>
      <c r="AX2573" s="80"/>
      <c r="AY2573" s="80"/>
      <c r="AZ2573" s="80"/>
      <c r="BA2573" s="80"/>
      <c r="BB2573" s="80"/>
    </row>
    <row r="2574" spans="9:54" x14ac:dyDescent="0.25">
      <c r="I2574" s="80"/>
      <c r="AX2574" s="80"/>
      <c r="AY2574" s="80"/>
      <c r="AZ2574" s="80"/>
      <c r="BA2574" s="80"/>
      <c r="BB2574" s="80"/>
    </row>
    <row r="2575" spans="9:54" x14ac:dyDescent="0.25">
      <c r="I2575" s="80"/>
      <c r="AX2575" s="80"/>
      <c r="AY2575" s="80"/>
      <c r="AZ2575" s="80"/>
      <c r="BA2575" s="80"/>
      <c r="BB2575" s="80"/>
    </row>
    <row r="2576" spans="9:54" x14ac:dyDescent="0.25">
      <c r="I2576" s="80"/>
      <c r="AX2576" s="80"/>
      <c r="AY2576" s="80"/>
      <c r="AZ2576" s="80"/>
      <c r="BA2576" s="80"/>
      <c r="BB2576" s="80"/>
    </row>
    <row r="2577" spans="9:54" x14ac:dyDescent="0.25">
      <c r="I2577" s="80"/>
      <c r="AX2577" s="80"/>
      <c r="AY2577" s="80"/>
      <c r="AZ2577" s="80"/>
      <c r="BA2577" s="80"/>
      <c r="BB2577" s="80"/>
    </row>
    <row r="2578" spans="9:54" x14ac:dyDescent="0.25">
      <c r="I2578" s="80"/>
      <c r="AX2578" s="80"/>
      <c r="AY2578" s="80"/>
      <c r="AZ2578" s="80"/>
      <c r="BA2578" s="80"/>
      <c r="BB2578" s="80"/>
    </row>
    <row r="2579" spans="9:54" x14ac:dyDescent="0.25">
      <c r="I2579" s="80"/>
      <c r="AX2579" s="80"/>
      <c r="AY2579" s="80"/>
      <c r="AZ2579" s="80"/>
      <c r="BA2579" s="80"/>
      <c r="BB2579" s="80"/>
    </row>
    <row r="2580" spans="9:54" x14ac:dyDescent="0.25">
      <c r="I2580" s="80"/>
      <c r="AX2580" s="80"/>
      <c r="AY2580" s="80"/>
      <c r="AZ2580" s="80"/>
      <c r="BA2580" s="80"/>
      <c r="BB2580" s="80"/>
    </row>
    <row r="2581" spans="9:54" x14ac:dyDescent="0.25">
      <c r="I2581" s="80"/>
      <c r="AX2581" s="80"/>
      <c r="AY2581" s="80"/>
      <c r="AZ2581" s="80"/>
      <c r="BA2581" s="80"/>
      <c r="BB2581" s="80"/>
    </row>
    <row r="2582" spans="9:54" x14ac:dyDescent="0.25">
      <c r="I2582" s="80"/>
      <c r="AX2582" s="80"/>
      <c r="AY2582" s="80"/>
      <c r="AZ2582" s="80"/>
      <c r="BA2582" s="80"/>
      <c r="BB2582" s="80"/>
    </row>
    <row r="2583" spans="9:54" x14ac:dyDescent="0.25">
      <c r="I2583" s="80"/>
      <c r="AX2583" s="80"/>
      <c r="AY2583" s="80"/>
      <c r="AZ2583" s="80"/>
      <c r="BA2583" s="80"/>
      <c r="BB2583" s="80"/>
    </row>
    <row r="2584" spans="9:54" x14ac:dyDescent="0.25">
      <c r="I2584" s="80"/>
      <c r="AX2584" s="80"/>
      <c r="AY2584" s="80"/>
      <c r="AZ2584" s="80"/>
      <c r="BA2584" s="80"/>
      <c r="BB2584" s="80"/>
    </row>
    <row r="2585" spans="9:54" x14ac:dyDescent="0.25">
      <c r="I2585" s="80"/>
      <c r="AX2585" s="80"/>
      <c r="AY2585" s="80"/>
      <c r="AZ2585" s="80"/>
      <c r="BA2585" s="80"/>
      <c r="BB2585" s="80"/>
    </row>
    <row r="2586" spans="9:54" x14ac:dyDescent="0.25">
      <c r="I2586" s="80"/>
      <c r="AX2586" s="80"/>
      <c r="AY2586" s="80"/>
      <c r="AZ2586" s="80"/>
      <c r="BA2586" s="80"/>
      <c r="BB2586" s="80"/>
    </row>
    <row r="2587" spans="9:54" x14ac:dyDescent="0.25">
      <c r="I2587" s="80"/>
      <c r="AX2587" s="80"/>
      <c r="AY2587" s="80"/>
      <c r="AZ2587" s="80"/>
      <c r="BA2587" s="80"/>
      <c r="BB2587" s="80"/>
    </row>
    <row r="2588" spans="9:54" x14ac:dyDescent="0.25">
      <c r="I2588" s="80"/>
      <c r="AX2588" s="80"/>
      <c r="AY2588" s="80"/>
      <c r="AZ2588" s="80"/>
      <c r="BA2588" s="80"/>
      <c r="BB2588" s="80"/>
    </row>
    <row r="2589" spans="9:54" x14ac:dyDescent="0.25">
      <c r="I2589" s="80"/>
      <c r="AX2589" s="80"/>
      <c r="AY2589" s="80"/>
      <c r="AZ2589" s="80"/>
      <c r="BA2589" s="80"/>
      <c r="BB2589" s="80"/>
    </row>
    <row r="2590" spans="9:54" x14ac:dyDescent="0.25">
      <c r="I2590" s="80"/>
      <c r="AX2590" s="80"/>
      <c r="AY2590" s="80"/>
      <c r="AZ2590" s="80"/>
      <c r="BA2590" s="80"/>
      <c r="BB2590" s="80"/>
    </row>
    <row r="2591" spans="9:54" x14ac:dyDescent="0.25">
      <c r="I2591" s="80"/>
      <c r="AX2591" s="80"/>
      <c r="AY2591" s="80"/>
      <c r="AZ2591" s="80"/>
      <c r="BA2591" s="80"/>
      <c r="BB2591" s="80"/>
    </row>
    <row r="2592" spans="9:54" x14ac:dyDescent="0.25">
      <c r="I2592" s="80"/>
      <c r="AX2592" s="80"/>
      <c r="AY2592" s="80"/>
      <c r="AZ2592" s="80"/>
      <c r="BA2592" s="80"/>
      <c r="BB2592" s="80"/>
    </row>
    <row r="2593" spans="9:54" x14ac:dyDescent="0.25">
      <c r="I2593" s="80"/>
      <c r="AX2593" s="80"/>
      <c r="AY2593" s="80"/>
      <c r="AZ2593" s="80"/>
      <c r="BA2593" s="80"/>
      <c r="BB2593" s="80"/>
    </row>
    <row r="2594" spans="9:54" x14ac:dyDescent="0.25">
      <c r="I2594" s="80"/>
      <c r="AX2594" s="80"/>
      <c r="AY2594" s="80"/>
      <c r="AZ2594" s="80"/>
      <c r="BA2594" s="80"/>
      <c r="BB2594" s="80"/>
    </row>
    <row r="2595" spans="9:54" x14ac:dyDescent="0.25">
      <c r="I2595" s="80"/>
      <c r="AX2595" s="80"/>
      <c r="AY2595" s="80"/>
      <c r="AZ2595" s="80"/>
      <c r="BA2595" s="80"/>
      <c r="BB2595" s="80"/>
    </row>
    <row r="2596" spans="9:54" x14ac:dyDescent="0.25">
      <c r="I2596" s="80"/>
      <c r="AX2596" s="80"/>
      <c r="AY2596" s="80"/>
      <c r="AZ2596" s="80"/>
      <c r="BA2596" s="80"/>
      <c r="BB2596" s="80"/>
    </row>
    <row r="2597" spans="9:54" x14ac:dyDescent="0.25">
      <c r="I2597" s="80"/>
      <c r="AX2597" s="80"/>
      <c r="AY2597" s="80"/>
      <c r="AZ2597" s="80"/>
      <c r="BA2597" s="80"/>
      <c r="BB2597" s="80"/>
    </row>
    <row r="2598" spans="9:54" x14ac:dyDescent="0.25">
      <c r="I2598" s="80"/>
      <c r="AX2598" s="80"/>
      <c r="AY2598" s="80"/>
      <c r="AZ2598" s="80"/>
      <c r="BA2598" s="80"/>
      <c r="BB2598" s="80"/>
    </row>
    <row r="2599" spans="9:54" x14ac:dyDescent="0.25">
      <c r="I2599" s="80"/>
      <c r="AX2599" s="80"/>
      <c r="AY2599" s="80"/>
      <c r="AZ2599" s="80"/>
      <c r="BA2599" s="80"/>
      <c r="BB2599" s="80"/>
    </row>
    <row r="2600" spans="9:54" x14ac:dyDescent="0.25">
      <c r="I2600" s="80"/>
      <c r="AX2600" s="80"/>
      <c r="AY2600" s="80"/>
      <c r="AZ2600" s="80"/>
      <c r="BA2600" s="80"/>
      <c r="BB2600" s="80"/>
    </row>
    <row r="2601" spans="9:54" x14ac:dyDescent="0.25">
      <c r="I2601" s="80"/>
      <c r="AX2601" s="80"/>
      <c r="AY2601" s="80"/>
      <c r="AZ2601" s="80"/>
      <c r="BA2601" s="80"/>
      <c r="BB2601" s="80"/>
    </row>
    <row r="2602" spans="9:54" x14ac:dyDescent="0.25">
      <c r="I2602" s="80"/>
      <c r="AX2602" s="80"/>
      <c r="AY2602" s="80"/>
      <c r="AZ2602" s="80"/>
      <c r="BA2602" s="80"/>
      <c r="BB2602" s="80"/>
    </row>
    <row r="2603" spans="9:54" x14ac:dyDescent="0.25">
      <c r="I2603" s="80"/>
      <c r="AX2603" s="80"/>
      <c r="AY2603" s="80"/>
      <c r="AZ2603" s="80"/>
      <c r="BA2603" s="80"/>
      <c r="BB2603" s="80"/>
    </row>
    <row r="2604" spans="9:54" x14ac:dyDescent="0.25">
      <c r="I2604" s="80"/>
      <c r="AX2604" s="80"/>
      <c r="AY2604" s="80"/>
      <c r="AZ2604" s="80"/>
      <c r="BA2604" s="80"/>
      <c r="BB2604" s="80"/>
    </row>
    <row r="2605" spans="9:54" x14ac:dyDescent="0.25">
      <c r="I2605" s="80"/>
      <c r="AX2605" s="80"/>
      <c r="AY2605" s="80"/>
      <c r="AZ2605" s="80"/>
      <c r="BA2605" s="80"/>
      <c r="BB2605" s="80"/>
    </row>
    <row r="2606" spans="9:54" x14ac:dyDescent="0.25">
      <c r="I2606" s="80"/>
      <c r="AX2606" s="80"/>
      <c r="AY2606" s="80"/>
      <c r="AZ2606" s="80"/>
      <c r="BA2606" s="80"/>
      <c r="BB2606" s="80"/>
    </row>
    <row r="2607" spans="9:54" x14ac:dyDescent="0.25">
      <c r="I2607" s="80"/>
      <c r="AX2607" s="80"/>
      <c r="AY2607" s="80"/>
      <c r="AZ2607" s="80"/>
      <c r="BA2607" s="80"/>
      <c r="BB2607" s="80"/>
    </row>
    <row r="2608" spans="9:54" x14ac:dyDescent="0.25">
      <c r="I2608" s="80"/>
      <c r="AX2608" s="80"/>
      <c r="AY2608" s="80"/>
      <c r="AZ2608" s="80"/>
      <c r="BA2608" s="80"/>
      <c r="BB2608" s="80"/>
    </row>
    <row r="2609" spans="9:54" x14ac:dyDescent="0.25">
      <c r="I2609" s="80"/>
      <c r="AX2609" s="80"/>
      <c r="AY2609" s="80"/>
      <c r="AZ2609" s="80"/>
      <c r="BA2609" s="80"/>
      <c r="BB2609" s="80"/>
    </row>
    <row r="2610" spans="9:54" x14ac:dyDescent="0.25">
      <c r="I2610" s="80"/>
      <c r="AX2610" s="80"/>
      <c r="AY2610" s="80"/>
      <c r="AZ2610" s="80"/>
      <c r="BA2610" s="80"/>
      <c r="BB2610" s="80"/>
    </row>
    <row r="2611" spans="9:54" x14ac:dyDescent="0.25">
      <c r="I2611" s="80"/>
      <c r="AX2611" s="80"/>
      <c r="AY2611" s="80"/>
      <c r="AZ2611" s="80"/>
      <c r="BA2611" s="80"/>
      <c r="BB2611" s="80"/>
    </row>
    <row r="2612" spans="9:54" x14ac:dyDescent="0.25">
      <c r="I2612" s="80"/>
      <c r="AX2612" s="80"/>
      <c r="AY2612" s="80"/>
      <c r="AZ2612" s="80"/>
      <c r="BA2612" s="80"/>
      <c r="BB2612" s="80"/>
    </row>
    <row r="2613" spans="9:54" x14ac:dyDescent="0.25">
      <c r="I2613" s="80"/>
      <c r="AX2613" s="80"/>
      <c r="AY2613" s="80"/>
      <c r="AZ2613" s="80"/>
      <c r="BA2613" s="80"/>
      <c r="BB2613" s="80"/>
    </row>
    <row r="2614" spans="9:54" x14ac:dyDescent="0.25">
      <c r="I2614" s="80"/>
      <c r="AX2614" s="80"/>
      <c r="AY2614" s="80"/>
      <c r="AZ2614" s="80"/>
      <c r="BA2614" s="80"/>
      <c r="BB2614" s="80"/>
    </row>
    <row r="2615" spans="9:54" x14ac:dyDescent="0.25">
      <c r="I2615" s="80"/>
      <c r="AX2615" s="80"/>
      <c r="AY2615" s="80"/>
      <c r="AZ2615" s="80"/>
      <c r="BA2615" s="80"/>
      <c r="BB2615" s="80"/>
    </row>
    <row r="2616" spans="9:54" x14ac:dyDescent="0.25">
      <c r="I2616" s="80"/>
      <c r="AX2616" s="80"/>
      <c r="AY2616" s="80"/>
      <c r="AZ2616" s="80"/>
      <c r="BA2616" s="80"/>
      <c r="BB2616" s="80"/>
    </row>
    <row r="2617" spans="9:54" x14ac:dyDescent="0.25">
      <c r="I2617" s="80"/>
      <c r="AX2617" s="80"/>
      <c r="AY2617" s="80"/>
      <c r="AZ2617" s="80"/>
      <c r="BA2617" s="80"/>
      <c r="BB2617" s="80"/>
    </row>
    <row r="2618" spans="9:54" x14ac:dyDescent="0.25">
      <c r="I2618" s="80"/>
      <c r="AX2618" s="80"/>
      <c r="AY2618" s="80"/>
      <c r="AZ2618" s="80"/>
      <c r="BA2618" s="80"/>
      <c r="BB2618" s="80"/>
    </row>
    <row r="2619" spans="9:54" x14ac:dyDescent="0.25">
      <c r="I2619" s="80"/>
      <c r="AX2619" s="80"/>
      <c r="AY2619" s="80"/>
      <c r="AZ2619" s="80"/>
      <c r="BA2619" s="80"/>
      <c r="BB2619" s="80"/>
    </row>
    <row r="2620" spans="9:54" x14ac:dyDescent="0.25">
      <c r="I2620" s="80"/>
      <c r="AX2620" s="80"/>
      <c r="AY2620" s="80"/>
      <c r="AZ2620" s="80"/>
      <c r="BA2620" s="80"/>
      <c r="BB2620" s="80"/>
    </row>
    <row r="2621" spans="9:54" x14ac:dyDescent="0.25">
      <c r="I2621" s="80"/>
      <c r="AX2621" s="80"/>
      <c r="AY2621" s="80"/>
      <c r="AZ2621" s="80"/>
      <c r="BA2621" s="80"/>
      <c r="BB2621" s="80"/>
    </row>
    <row r="2622" spans="9:54" x14ac:dyDescent="0.25">
      <c r="I2622" s="80"/>
      <c r="AX2622" s="80"/>
      <c r="AY2622" s="80"/>
      <c r="AZ2622" s="80"/>
      <c r="BA2622" s="80"/>
      <c r="BB2622" s="80"/>
    </row>
    <row r="2623" spans="9:54" x14ac:dyDescent="0.25">
      <c r="I2623" s="80"/>
      <c r="AX2623" s="80"/>
      <c r="AY2623" s="80"/>
      <c r="AZ2623" s="80"/>
      <c r="BA2623" s="80"/>
      <c r="BB2623" s="80"/>
    </row>
    <row r="2624" spans="9:54" x14ac:dyDescent="0.25">
      <c r="I2624" s="80"/>
      <c r="AX2624" s="80"/>
      <c r="AY2624" s="80"/>
      <c r="AZ2624" s="80"/>
      <c r="BA2624" s="80"/>
      <c r="BB2624" s="80"/>
    </row>
    <row r="2625" spans="9:54" x14ac:dyDescent="0.25">
      <c r="I2625" s="80"/>
      <c r="AX2625" s="80"/>
      <c r="AY2625" s="80"/>
      <c r="AZ2625" s="80"/>
      <c r="BA2625" s="80"/>
      <c r="BB2625" s="80"/>
    </row>
    <row r="2626" spans="9:54" x14ac:dyDescent="0.25">
      <c r="I2626" s="80"/>
      <c r="AX2626" s="80"/>
      <c r="AY2626" s="80"/>
      <c r="AZ2626" s="80"/>
      <c r="BA2626" s="80"/>
      <c r="BB2626" s="80"/>
    </row>
    <row r="2627" spans="9:54" x14ac:dyDescent="0.25">
      <c r="I2627" s="80"/>
      <c r="AX2627" s="80"/>
      <c r="AY2627" s="80"/>
      <c r="AZ2627" s="80"/>
      <c r="BA2627" s="80"/>
      <c r="BB2627" s="80"/>
    </row>
    <row r="2628" spans="9:54" x14ac:dyDescent="0.25">
      <c r="I2628" s="80"/>
      <c r="AX2628" s="80"/>
      <c r="AY2628" s="80"/>
      <c r="AZ2628" s="80"/>
      <c r="BA2628" s="80"/>
      <c r="BB2628" s="80"/>
    </row>
    <row r="2629" spans="9:54" x14ac:dyDescent="0.25">
      <c r="I2629" s="80"/>
      <c r="AX2629" s="80"/>
      <c r="AY2629" s="80"/>
      <c r="AZ2629" s="80"/>
      <c r="BA2629" s="80"/>
      <c r="BB2629" s="80"/>
    </row>
    <row r="2630" spans="9:54" x14ac:dyDescent="0.25">
      <c r="I2630" s="80"/>
      <c r="AX2630" s="80"/>
      <c r="AY2630" s="80"/>
      <c r="AZ2630" s="80"/>
      <c r="BA2630" s="80"/>
      <c r="BB2630" s="80"/>
    </row>
    <row r="2631" spans="9:54" x14ac:dyDescent="0.25">
      <c r="I2631" s="80"/>
      <c r="AX2631" s="80"/>
      <c r="AY2631" s="80"/>
      <c r="AZ2631" s="80"/>
      <c r="BA2631" s="80"/>
      <c r="BB2631" s="80"/>
    </row>
    <row r="2632" spans="9:54" x14ac:dyDescent="0.25">
      <c r="I2632" s="80"/>
      <c r="AX2632" s="80"/>
      <c r="AY2632" s="80"/>
      <c r="AZ2632" s="80"/>
      <c r="BA2632" s="80"/>
      <c r="BB2632" s="80"/>
    </row>
    <row r="2633" spans="9:54" x14ac:dyDescent="0.25">
      <c r="I2633" s="80"/>
      <c r="AX2633" s="80"/>
      <c r="AY2633" s="80"/>
      <c r="AZ2633" s="80"/>
      <c r="BA2633" s="80"/>
      <c r="BB2633" s="80"/>
    </row>
    <row r="2634" spans="9:54" x14ac:dyDescent="0.25">
      <c r="I2634" s="80"/>
      <c r="AX2634" s="80"/>
      <c r="AY2634" s="80"/>
      <c r="AZ2634" s="80"/>
      <c r="BA2634" s="80"/>
      <c r="BB2634" s="80"/>
    </row>
    <row r="2635" spans="9:54" x14ac:dyDescent="0.25">
      <c r="I2635" s="80"/>
      <c r="AX2635" s="80"/>
      <c r="AY2635" s="80"/>
      <c r="AZ2635" s="80"/>
      <c r="BA2635" s="80"/>
      <c r="BB2635" s="80"/>
    </row>
    <row r="2636" spans="9:54" x14ac:dyDescent="0.25">
      <c r="I2636" s="80"/>
      <c r="AX2636" s="80"/>
      <c r="AY2636" s="80"/>
      <c r="AZ2636" s="80"/>
      <c r="BA2636" s="80"/>
      <c r="BB2636" s="80"/>
    </row>
    <row r="2637" spans="9:54" x14ac:dyDescent="0.25">
      <c r="I2637" s="80"/>
      <c r="AX2637" s="80"/>
      <c r="AY2637" s="80"/>
      <c r="AZ2637" s="80"/>
      <c r="BA2637" s="80"/>
      <c r="BB2637" s="80"/>
    </row>
    <row r="2638" spans="9:54" x14ac:dyDescent="0.25">
      <c r="I2638" s="80"/>
      <c r="AX2638" s="80"/>
      <c r="AY2638" s="80"/>
      <c r="AZ2638" s="80"/>
      <c r="BA2638" s="80"/>
      <c r="BB2638" s="80"/>
    </row>
    <row r="2639" spans="9:54" x14ac:dyDescent="0.25">
      <c r="I2639" s="80"/>
      <c r="AX2639" s="80"/>
      <c r="AY2639" s="80"/>
      <c r="AZ2639" s="80"/>
      <c r="BA2639" s="80"/>
      <c r="BB2639" s="80"/>
    </row>
    <row r="2640" spans="9:54" x14ac:dyDescent="0.25">
      <c r="I2640" s="80"/>
      <c r="AX2640" s="80"/>
      <c r="AY2640" s="80"/>
      <c r="AZ2640" s="80"/>
      <c r="BA2640" s="80"/>
      <c r="BB2640" s="80"/>
    </row>
    <row r="2641" spans="9:54" x14ac:dyDescent="0.25">
      <c r="I2641" s="80"/>
      <c r="AX2641" s="80"/>
      <c r="AY2641" s="80"/>
      <c r="AZ2641" s="80"/>
      <c r="BA2641" s="80"/>
      <c r="BB2641" s="80"/>
    </row>
    <row r="2642" spans="9:54" x14ac:dyDescent="0.25">
      <c r="I2642" s="80"/>
      <c r="AX2642" s="80"/>
      <c r="AY2642" s="80"/>
      <c r="AZ2642" s="80"/>
      <c r="BA2642" s="80"/>
      <c r="BB2642" s="80"/>
    </row>
    <row r="2643" spans="9:54" x14ac:dyDescent="0.25">
      <c r="I2643" s="80"/>
      <c r="AX2643" s="80"/>
      <c r="AY2643" s="80"/>
      <c r="AZ2643" s="80"/>
      <c r="BA2643" s="80"/>
      <c r="BB2643" s="80"/>
    </row>
    <row r="2644" spans="9:54" x14ac:dyDescent="0.25">
      <c r="I2644" s="80"/>
      <c r="AX2644" s="80"/>
      <c r="AY2644" s="80"/>
      <c r="AZ2644" s="80"/>
      <c r="BA2644" s="80"/>
      <c r="BB2644" s="80"/>
    </row>
    <row r="2645" spans="9:54" x14ac:dyDescent="0.25">
      <c r="I2645" s="80"/>
      <c r="AX2645" s="80"/>
      <c r="AY2645" s="80"/>
      <c r="AZ2645" s="80"/>
      <c r="BA2645" s="80"/>
      <c r="BB2645" s="80"/>
    </row>
    <row r="2646" spans="9:54" x14ac:dyDescent="0.25">
      <c r="I2646" s="80"/>
      <c r="AX2646" s="80"/>
      <c r="AY2646" s="80"/>
      <c r="AZ2646" s="80"/>
      <c r="BA2646" s="80"/>
      <c r="BB2646" s="80"/>
    </row>
    <row r="2647" spans="9:54" x14ac:dyDescent="0.25">
      <c r="I2647" s="80"/>
      <c r="AX2647" s="80"/>
      <c r="AY2647" s="80"/>
      <c r="AZ2647" s="80"/>
      <c r="BA2647" s="80"/>
      <c r="BB2647" s="80"/>
    </row>
    <row r="2648" spans="9:54" x14ac:dyDescent="0.25">
      <c r="I2648" s="80"/>
      <c r="AX2648" s="80"/>
      <c r="AY2648" s="80"/>
      <c r="AZ2648" s="80"/>
      <c r="BA2648" s="80"/>
      <c r="BB2648" s="80"/>
    </row>
    <row r="2649" spans="9:54" x14ac:dyDescent="0.25">
      <c r="I2649" s="80"/>
      <c r="AX2649" s="80"/>
      <c r="AY2649" s="80"/>
      <c r="AZ2649" s="80"/>
      <c r="BA2649" s="80"/>
      <c r="BB2649" s="80"/>
    </row>
    <row r="2650" spans="9:54" x14ac:dyDescent="0.25">
      <c r="I2650" s="80"/>
      <c r="AX2650" s="80"/>
      <c r="AY2650" s="80"/>
      <c r="AZ2650" s="80"/>
      <c r="BA2650" s="80"/>
      <c r="BB2650" s="80"/>
    </row>
    <row r="2651" spans="9:54" x14ac:dyDescent="0.25">
      <c r="I2651" s="80"/>
      <c r="AX2651" s="80"/>
      <c r="AY2651" s="80"/>
      <c r="AZ2651" s="80"/>
      <c r="BA2651" s="80"/>
      <c r="BB2651" s="80"/>
    </row>
    <row r="2652" spans="9:54" x14ac:dyDescent="0.25">
      <c r="I2652" s="80"/>
      <c r="AX2652" s="80"/>
      <c r="AY2652" s="80"/>
      <c r="AZ2652" s="80"/>
      <c r="BA2652" s="80"/>
      <c r="BB2652" s="80"/>
    </row>
    <row r="2653" spans="9:54" x14ac:dyDescent="0.25">
      <c r="I2653" s="80"/>
      <c r="AX2653" s="80"/>
      <c r="AY2653" s="80"/>
      <c r="AZ2653" s="80"/>
      <c r="BA2653" s="80"/>
      <c r="BB2653" s="80"/>
    </row>
    <row r="2654" spans="9:54" x14ac:dyDescent="0.25">
      <c r="I2654" s="80"/>
      <c r="AX2654" s="80"/>
      <c r="AY2654" s="80"/>
      <c r="AZ2654" s="80"/>
      <c r="BA2654" s="80"/>
      <c r="BB2654" s="80"/>
    </row>
    <row r="2655" spans="9:54" x14ac:dyDescent="0.25">
      <c r="I2655" s="80"/>
      <c r="AX2655" s="80"/>
      <c r="AY2655" s="80"/>
      <c r="AZ2655" s="80"/>
      <c r="BA2655" s="80"/>
      <c r="BB2655" s="80"/>
    </row>
    <row r="2656" spans="9:54" x14ac:dyDescent="0.25">
      <c r="I2656" s="80"/>
      <c r="AX2656" s="80"/>
      <c r="AY2656" s="80"/>
      <c r="AZ2656" s="80"/>
      <c r="BA2656" s="80"/>
      <c r="BB2656" s="80"/>
    </row>
    <row r="2657" spans="9:54" x14ac:dyDescent="0.25">
      <c r="I2657" s="80"/>
      <c r="AX2657" s="80"/>
      <c r="AY2657" s="80"/>
      <c r="AZ2657" s="80"/>
      <c r="BA2657" s="80"/>
      <c r="BB2657" s="80"/>
    </row>
    <row r="2658" spans="9:54" x14ac:dyDescent="0.25">
      <c r="I2658" s="80"/>
      <c r="AX2658" s="80"/>
      <c r="AY2658" s="80"/>
      <c r="AZ2658" s="80"/>
      <c r="BA2658" s="80"/>
      <c r="BB2658" s="80"/>
    </row>
    <row r="2659" spans="9:54" x14ac:dyDescent="0.25">
      <c r="I2659" s="80"/>
      <c r="AX2659" s="80"/>
      <c r="AY2659" s="80"/>
      <c r="AZ2659" s="80"/>
      <c r="BA2659" s="80"/>
      <c r="BB2659" s="80"/>
    </row>
    <row r="2660" spans="9:54" x14ac:dyDescent="0.25">
      <c r="I2660" s="80"/>
      <c r="AX2660" s="80"/>
      <c r="AY2660" s="80"/>
      <c r="AZ2660" s="80"/>
      <c r="BA2660" s="80"/>
      <c r="BB2660" s="80"/>
    </row>
    <row r="2661" spans="9:54" x14ac:dyDescent="0.25">
      <c r="I2661" s="80"/>
      <c r="AX2661" s="80"/>
      <c r="AY2661" s="80"/>
      <c r="AZ2661" s="80"/>
      <c r="BA2661" s="80"/>
      <c r="BB2661" s="80"/>
    </row>
    <row r="2662" spans="9:54" x14ac:dyDescent="0.25">
      <c r="I2662" s="80"/>
      <c r="AX2662" s="80"/>
      <c r="AY2662" s="80"/>
      <c r="AZ2662" s="80"/>
      <c r="BA2662" s="80"/>
      <c r="BB2662" s="80"/>
    </row>
    <row r="2663" spans="9:54" x14ac:dyDescent="0.25">
      <c r="I2663" s="80"/>
      <c r="AX2663" s="80"/>
      <c r="AY2663" s="80"/>
      <c r="AZ2663" s="80"/>
      <c r="BA2663" s="80"/>
      <c r="BB2663" s="80"/>
    </row>
    <row r="2664" spans="9:54" x14ac:dyDescent="0.25">
      <c r="I2664" s="80"/>
      <c r="AX2664" s="80"/>
      <c r="AY2664" s="80"/>
      <c r="AZ2664" s="80"/>
      <c r="BA2664" s="80"/>
      <c r="BB2664" s="80"/>
    </row>
    <row r="2665" spans="9:54" x14ac:dyDescent="0.25">
      <c r="I2665" s="80"/>
      <c r="AX2665" s="80"/>
      <c r="AY2665" s="80"/>
      <c r="AZ2665" s="80"/>
      <c r="BA2665" s="80"/>
      <c r="BB2665" s="80"/>
    </row>
    <row r="2666" spans="9:54" x14ac:dyDescent="0.25">
      <c r="I2666" s="80"/>
      <c r="AX2666" s="80"/>
      <c r="AY2666" s="80"/>
      <c r="AZ2666" s="80"/>
      <c r="BA2666" s="80"/>
      <c r="BB2666" s="80"/>
    </row>
    <row r="2667" spans="9:54" x14ac:dyDescent="0.25">
      <c r="I2667" s="80"/>
      <c r="AX2667" s="80"/>
      <c r="AY2667" s="80"/>
      <c r="AZ2667" s="80"/>
      <c r="BA2667" s="80"/>
      <c r="BB2667" s="80"/>
    </row>
    <row r="2668" spans="9:54" x14ac:dyDescent="0.25">
      <c r="I2668" s="80"/>
      <c r="AX2668" s="80"/>
      <c r="AY2668" s="80"/>
      <c r="AZ2668" s="80"/>
      <c r="BA2668" s="80"/>
      <c r="BB2668" s="80"/>
    </row>
    <row r="2669" spans="9:54" x14ac:dyDescent="0.25">
      <c r="I2669" s="80"/>
      <c r="AX2669" s="80"/>
      <c r="AY2669" s="80"/>
      <c r="AZ2669" s="80"/>
      <c r="BA2669" s="80"/>
      <c r="BB2669" s="80"/>
    </row>
    <row r="2670" spans="9:54" x14ac:dyDescent="0.25">
      <c r="I2670" s="80"/>
      <c r="AX2670" s="80"/>
      <c r="AY2670" s="80"/>
      <c r="AZ2670" s="80"/>
      <c r="BA2670" s="80"/>
      <c r="BB2670" s="80"/>
    </row>
    <row r="2671" spans="9:54" x14ac:dyDescent="0.25">
      <c r="I2671" s="80"/>
      <c r="AX2671" s="80"/>
      <c r="AY2671" s="80"/>
      <c r="AZ2671" s="80"/>
      <c r="BA2671" s="80"/>
      <c r="BB2671" s="80"/>
    </row>
    <row r="2672" spans="9:54" x14ac:dyDescent="0.25">
      <c r="I2672" s="80"/>
      <c r="AX2672" s="80"/>
      <c r="AY2672" s="80"/>
      <c r="AZ2672" s="80"/>
      <c r="BA2672" s="80"/>
      <c r="BB2672" s="80"/>
    </row>
    <row r="2673" spans="9:54" x14ac:dyDescent="0.25">
      <c r="I2673" s="80"/>
      <c r="AX2673" s="80"/>
      <c r="AY2673" s="80"/>
      <c r="AZ2673" s="80"/>
      <c r="BA2673" s="80"/>
      <c r="BB2673" s="80"/>
    </row>
    <row r="2674" spans="9:54" x14ac:dyDescent="0.25">
      <c r="I2674" s="80"/>
      <c r="AX2674" s="80"/>
      <c r="AY2674" s="80"/>
      <c r="AZ2674" s="80"/>
      <c r="BA2674" s="80"/>
      <c r="BB2674" s="80"/>
    </row>
    <row r="2675" spans="9:54" x14ac:dyDescent="0.25">
      <c r="I2675" s="80"/>
      <c r="AX2675" s="80"/>
      <c r="AY2675" s="80"/>
      <c r="AZ2675" s="80"/>
      <c r="BA2675" s="80"/>
      <c r="BB2675" s="80"/>
    </row>
    <row r="2676" spans="9:54" x14ac:dyDescent="0.25">
      <c r="I2676" s="80"/>
      <c r="AX2676" s="80"/>
      <c r="AY2676" s="80"/>
      <c r="AZ2676" s="80"/>
      <c r="BA2676" s="80"/>
      <c r="BB2676" s="80"/>
    </row>
    <row r="2677" spans="9:54" x14ac:dyDescent="0.25">
      <c r="I2677" s="80"/>
      <c r="AX2677" s="80"/>
      <c r="AY2677" s="80"/>
      <c r="AZ2677" s="80"/>
      <c r="BA2677" s="80"/>
      <c r="BB2677" s="80"/>
    </row>
    <row r="2678" spans="9:54" x14ac:dyDescent="0.25">
      <c r="I2678" s="80"/>
      <c r="AX2678" s="80"/>
      <c r="AY2678" s="80"/>
      <c r="AZ2678" s="80"/>
      <c r="BA2678" s="80"/>
      <c r="BB2678" s="80"/>
    </row>
    <row r="2679" spans="9:54" x14ac:dyDescent="0.25">
      <c r="I2679" s="80"/>
      <c r="AX2679" s="80"/>
      <c r="AY2679" s="80"/>
      <c r="AZ2679" s="80"/>
      <c r="BA2679" s="80"/>
      <c r="BB2679" s="80"/>
    </row>
    <row r="2680" spans="9:54" x14ac:dyDescent="0.25">
      <c r="I2680" s="80"/>
      <c r="AX2680" s="80"/>
      <c r="AY2680" s="80"/>
      <c r="AZ2680" s="80"/>
      <c r="BA2680" s="80"/>
      <c r="BB2680" s="80"/>
    </row>
    <row r="2681" spans="9:54" x14ac:dyDescent="0.25">
      <c r="I2681" s="80"/>
      <c r="AX2681" s="80"/>
      <c r="AY2681" s="80"/>
      <c r="AZ2681" s="80"/>
      <c r="BA2681" s="80"/>
      <c r="BB2681" s="80"/>
    </row>
    <row r="2682" spans="9:54" x14ac:dyDescent="0.25">
      <c r="I2682" s="80"/>
      <c r="AX2682" s="80"/>
      <c r="AY2682" s="80"/>
      <c r="AZ2682" s="80"/>
      <c r="BA2682" s="80"/>
      <c r="BB2682" s="80"/>
    </row>
    <row r="2683" spans="9:54" x14ac:dyDescent="0.25">
      <c r="I2683" s="80"/>
      <c r="AX2683" s="80"/>
      <c r="AY2683" s="80"/>
      <c r="AZ2683" s="80"/>
      <c r="BA2683" s="80"/>
      <c r="BB2683" s="80"/>
    </row>
    <row r="2684" spans="9:54" x14ac:dyDescent="0.25">
      <c r="I2684" s="80"/>
      <c r="AX2684" s="80"/>
      <c r="AY2684" s="80"/>
      <c r="AZ2684" s="80"/>
      <c r="BA2684" s="80"/>
      <c r="BB2684" s="80"/>
    </row>
    <row r="2685" spans="9:54" x14ac:dyDescent="0.25">
      <c r="I2685" s="80"/>
      <c r="AX2685" s="80"/>
      <c r="AY2685" s="80"/>
      <c r="AZ2685" s="80"/>
      <c r="BA2685" s="80"/>
      <c r="BB2685" s="80"/>
    </row>
    <row r="2686" spans="9:54" x14ac:dyDescent="0.25">
      <c r="I2686" s="80"/>
      <c r="AX2686" s="80"/>
      <c r="AY2686" s="80"/>
      <c r="AZ2686" s="80"/>
      <c r="BA2686" s="80"/>
      <c r="BB2686" s="80"/>
    </row>
    <row r="2687" spans="9:54" x14ac:dyDescent="0.25">
      <c r="I2687" s="80"/>
      <c r="AX2687" s="80"/>
      <c r="AY2687" s="80"/>
      <c r="AZ2687" s="80"/>
      <c r="BA2687" s="80"/>
      <c r="BB2687" s="80"/>
    </row>
    <row r="2688" spans="9:54" x14ac:dyDescent="0.25">
      <c r="I2688" s="80"/>
      <c r="AX2688" s="80"/>
      <c r="AY2688" s="80"/>
      <c r="AZ2688" s="80"/>
      <c r="BA2688" s="80"/>
      <c r="BB2688" s="80"/>
    </row>
    <row r="2689" spans="9:54" x14ac:dyDescent="0.25">
      <c r="I2689" s="80"/>
      <c r="AX2689" s="80"/>
      <c r="AY2689" s="80"/>
      <c r="AZ2689" s="80"/>
      <c r="BA2689" s="80"/>
      <c r="BB2689" s="80"/>
    </row>
    <row r="2690" spans="9:54" x14ac:dyDescent="0.25">
      <c r="I2690" s="80"/>
      <c r="AX2690" s="80"/>
      <c r="AY2690" s="80"/>
      <c r="AZ2690" s="80"/>
      <c r="BA2690" s="80"/>
      <c r="BB2690" s="80"/>
    </row>
    <row r="2691" spans="9:54" x14ac:dyDescent="0.25">
      <c r="I2691" s="80"/>
      <c r="AX2691" s="80"/>
      <c r="AY2691" s="80"/>
      <c r="AZ2691" s="80"/>
      <c r="BA2691" s="80"/>
      <c r="BB2691" s="80"/>
    </row>
    <row r="2692" spans="9:54" x14ac:dyDescent="0.25">
      <c r="I2692" s="80"/>
      <c r="AX2692" s="80"/>
      <c r="AY2692" s="80"/>
      <c r="AZ2692" s="80"/>
      <c r="BA2692" s="80"/>
      <c r="BB2692" s="80"/>
    </row>
    <row r="2693" spans="9:54" x14ac:dyDescent="0.25">
      <c r="I2693" s="80"/>
      <c r="AX2693" s="80"/>
      <c r="AY2693" s="80"/>
      <c r="AZ2693" s="80"/>
      <c r="BA2693" s="80"/>
      <c r="BB2693" s="80"/>
    </row>
    <row r="2694" spans="9:54" x14ac:dyDescent="0.25">
      <c r="I2694" s="80"/>
      <c r="AX2694" s="80"/>
      <c r="AY2694" s="80"/>
      <c r="AZ2694" s="80"/>
      <c r="BA2694" s="80"/>
      <c r="BB2694" s="80"/>
    </row>
    <row r="2695" spans="9:54" x14ac:dyDescent="0.25">
      <c r="I2695" s="80"/>
      <c r="AX2695" s="80"/>
      <c r="AY2695" s="80"/>
      <c r="AZ2695" s="80"/>
      <c r="BA2695" s="80"/>
      <c r="BB2695" s="80"/>
    </row>
    <row r="2696" spans="9:54" x14ac:dyDescent="0.25">
      <c r="I2696" s="80"/>
      <c r="AX2696" s="80"/>
      <c r="AY2696" s="80"/>
      <c r="AZ2696" s="80"/>
      <c r="BA2696" s="80"/>
      <c r="BB2696" s="80"/>
    </row>
    <row r="2697" spans="9:54" x14ac:dyDescent="0.25">
      <c r="I2697" s="80"/>
      <c r="AX2697" s="80"/>
      <c r="AY2697" s="80"/>
      <c r="AZ2697" s="80"/>
      <c r="BA2697" s="80"/>
      <c r="BB2697" s="80"/>
    </row>
    <row r="2698" spans="9:54" x14ac:dyDescent="0.25">
      <c r="I2698" s="80"/>
      <c r="AX2698" s="80"/>
      <c r="AY2698" s="80"/>
      <c r="AZ2698" s="80"/>
      <c r="BA2698" s="80"/>
      <c r="BB2698" s="80"/>
    </row>
    <row r="2699" spans="9:54" x14ac:dyDescent="0.25">
      <c r="I2699" s="80"/>
      <c r="AX2699" s="80"/>
      <c r="AY2699" s="80"/>
      <c r="AZ2699" s="80"/>
      <c r="BA2699" s="80"/>
      <c r="BB2699" s="80"/>
    </row>
    <row r="2700" spans="9:54" x14ac:dyDescent="0.25">
      <c r="I2700" s="80"/>
      <c r="AX2700" s="80"/>
      <c r="AY2700" s="80"/>
      <c r="AZ2700" s="80"/>
      <c r="BA2700" s="80"/>
      <c r="BB2700" s="80"/>
    </row>
    <row r="2701" spans="9:54" x14ac:dyDescent="0.25">
      <c r="I2701" s="80"/>
      <c r="AX2701" s="80"/>
      <c r="AY2701" s="80"/>
      <c r="AZ2701" s="80"/>
      <c r="BA2701" s="80"/>
      <c r="BB2701" s="80"/>
    </row>
    <row r="2702" spans="9:54" x14ac:dyDescent="0.25">
      <c r="I2702" s="80"/>
      <c r="AX2702" s="80"/>
      <c r="AY2702" s="80"/>
      <c r="AZ2702" s="80"/>
      <c r="BA2702" s="80"/>
      <c r="BB2702" s="80"/>
    </row>
    <row r="2703" spans="9:54" x14ac:dyDescent="0.25">
      <c r="I2703" s="80"/>
      <c r="AX2703" s="80"/>
      <c r="AY2703" s="80"/>
      <c r="AZ2703" s="80"/>
      <c r="BA2703" s="80"/>
      <c r="BB2703" s="80"/>
    </row>
    <row r="2704" spans="9:54" x14ac:dyDescent="0.25">
      <c r="I2704" s="80"/>
      <c r="AX2704" s="80"/>
      <c r="AY2704" s="80"/>
      <c r="AZ2704" s="80"/>
      <c r="BA2704" s="80"/>
      <c r="BB2704" s="80"/>
    </row>
    <row r="2705" spans="9:54" x14ac:dyDescent="0.25">
      <c r="I2705" s="80"/>
      <c r="AX2705" s="80"/>
      <c r="AY2705" s="80"/>
      <c r="AZ2705" s="80"/>
      <c r="BA2705" s="80"/>
      <c r="BB2705" s="80"/>
    </row>
    <row r="2706" spans="9:54" x14ac:dyDescent="0.25">
      <c r="I2706" s="80"/>
      <c r="AX2706" s="80"/>
      <c r="AY2706" s="80"/>
      <c r="AZ2706" s="80"/>
      <c r="BA2706" s="80"/>
      <c r="BB2706" s="80"/>
    </row>
    <row r="2707" spans="9:54" x14ac:dyDescent="0.25">
      <c r="I2707" s="80"/>
      <c r="AX2707" s="80"/>
      <c r="AY2707" s="80"/>
      <c r="AZ2707" s="80"/>
      <c r="BA2707" s="80"/>
      <c r="BB2707" s="80"/>
    </row>
    <row r="2708" spans="9:54" x14ac:dyDescent="0.25">
      <c r="I2708" s="80"/>
      <c r="AX2708" s="80"/>
      <c r="AY2708" s="80"/>
      <c r="AZ2708" s="80"/>
      <c r="BA2708" s="80"/>
      <c r="BB2708" s="80"/>
    </row>
    <row r="2709" spans="9:54" x14ac:dyDescent="0.25">
      <c r="I2709" s="80"/>
      <c r="AX2709" s="80"/>
      <c r="AY2709" s="80"/>
      <c r="AZ2709" s="80"/>
      <c r="BA2709" s="80"/>
      <c r="BB2709" s="80"/>
    </row>
    <row r="2710" spans="9:54" x14ac:dyDescent="0.25">
      <c r="I2710" s="80"/>
      <c r="AX2710" s="80"/>
      <c r="AY2710" s="80"/>
      <c r="AZ2710" s="80"/>
      <c r="BA2710" s="80"/>
      <c r="BB2710" s="80"/>
    </row>
    <row r="2711" spans="9:54" x14ac:dyDescent="0.25">
      <c r="I2711" s="80"/>
      <c r="AX2711" s="80"/>
      <c r="AY2711" s="80"/>
      <c r="AZ2711" s="80"/>
      <c r="BA2711" s="80"/>
      <c r="BB2711" s="80"/>
    </row>
    <row r="2712" spans="9:54" x14ac:dyDescent="0.25">
      <c r="I2712" s="80"/>
      <c r="AX2712" s="80"/>
      <c r="AY2712" s="80"/>
      <c r="AZ2712" s="80"/>
      <c r="BA2712" s="80"/>
      <c r="BB2712" s="80"/>
    </row>
    <row r="2713" spans="9:54" x14ac:dyDescent="0.25">
      <c r="I2713" s="80"/>
      <c r="AX2713" s="80"/>
      <c r="AY2713" s="80"/>
      <c r="AZ2713" s="80"/>
      <c r="BA2713" s="80"/>
      <c r="BB2713" s="80"/>
    </row>
    <row r="2714" spans="9:54" x14ac:dyDescent="0.25">
      <c r="I2714" s="80"/>
      <c r="AX2714" s="80"/>
      <c r="AY2714" s="80"/>
      <c r="AZ2714" s="80"/>
      <c r="BA2714" s="80"/>
      <c r="BB2714" s="80"/>
    </row>
    <row r="2715" spans="9:54" x14ac:dyDescent="0.25">
      <c r="I2715" s="80"/>
      <c r="AX2715" s="80"/>
      <c r="AY2715" s="80"/>
      <c r="AZ2715" s="80"/>
      <c r="BA2715" s="80"/>
      <c r="BB2715" s="80"/>
    </row>
    <row r="2716" spans="9:54" x14ac:dyDescent="0.25">
      <c r="I2716" s="80"/>
      <c r="AX2716" s="80"/>
      <c r="AY2716" s="80"/>
      <c r="AZ2716" s="80"/>
      <c r="BA2716" s="80"/>
      <c r="BB2716" s="80"/>
    </row>
    <row r="2717" spans="9:54" x14ac:dyDescent="0.25">
      <c r="I2717" s="80"/>
      <c r="AX2717" s="80"/>
      <c r="AY2717" s="80"/>
      <c r="AZ2717" s="80"/>
      <c r="BA2717" s="80"/>
      <c r="BB2717" s="80"/>
    </row>
    <row r="2718" spans="9:54" x14ac:dyDescent="0.25">
      <c r="I2718" s="80"/>
      <c r="AX2718" s="80"/>
      <c r="AY2718" s="80"/>
      <c r="AZ2718" s="80"/>
      <c r="BA2718" s="80"/>
      <c r="BB2718" s="80"/>
    </row>
    <row r="2719" spans="9:54" x14ac:dyDescent="0.25">
      <c r="I2719" s="80"/>
      <c r="AX2719" s="80"/>
      <c r="AY2719" s="80"/>
      <c r="AZ2719" s="80"/>
      <c r="BA2719" s="80"/>
      <c r="BB2719" s="80"/>
    </row>
    <row r="2720" spans="9:54" x14ac:dyDescent="0.25">
      <c r="I2720" s="80"/>
      <c r="AX2720" s="80"/>
      <c r="AY2720" s="80"/>
      <c r="AZ2720" s="80"/>
      <c r="BA2720" s="80"/>
      <c r="BB2720" s="80"/>
    </row>
    <row r="2721" spans="9:54" x14ac:dyDescent="0.25">
      <c r="I2721" s="80"/>
      <c r="AX2721" s="80"/>
      <c r="AY2721" s="80"/>
      <c r="AZ2721" s="80"/>
      <c r="BA2721" s="80"/>
      <c r="BB2721" s="80"/>
    </row>
    <row r="2722" spans="9:54" x14ac:dyDescent="0.25">
      <c r="I2722" s="80"/>
      <c r="AX2722" s="80"/>
      <c r="AY2722" s="80"/>
      <c r="AZ2722" s="80"/>
      <c r="BA2722" s="80"/>
      <c r="BB2722" s="80"/>
    </row>
    <row r="2723" spans="9:54" x14ac:dyDescent="0.25">
      <c r="I2723" s="80"/>
      <c r="AX2723" s="80"/>
      <c r="AY2723" s="80"/>
      <c r="AZ2723" s="80"/>
      <c r="BA2723" s="80"/>
      <c r="BB2723" s="80"/>
    </row>
    <row r="2724" spans="9:54" x14ac:dyDescent="0.25">
      <c r="I2724" s="80"/>
      <c r="AX2724" s="80"/>
      <c r="AY2724" s="80"/>
      <c r="AZ2724" s="80"/>
      <c r="BA2724" s="80"/>
      <c r="BB2724" s="80"/>
    </row>
    <row r="2725" spans="9:54" x14ac:dyDescent="0.25">
      <c r="I2725" s="80"/>
      <c r="AX2725" s="80"/>
      <c r="AY2725" s="80"/>
      <c r="AZ2725" s="80"/>
      <c r="BA2725" s="80"/>
      <c r="BB2725" s="80"/>
    </row>
    <row r="2726" spans="9:54" x14ac:dyDescent="0.25">
      <c r="I2726" s="80"/>
      <c r="AX2726" s="80"/>
      <c r="AY2726" s="80"/>
      <c r="AZ2726" s="80"/>
      <c r="BA2726" s="80"/>
      <c r="BB2726" s="80"/>
    </row>
    <row r="2727" spans="9:54" x14ac:dyDescent="0.25">
      <c r="I2727" s="80"/>
      <c r="AX2727" s="80"/>
      <c r="AY2727" s="80"/>
      <c r="AZ2727" s="80"/>
      <c r="BA2727" s="80"/>
      <c r="BB2727" s="80"/>
    </row>
    <row r="2728" spans="9:54" x14ac:dyDescent="0.25">
      <c r="I2728" s="80"/>
      <c r="AX2728" s="80"/>
      <c r="AY2728" s="80"/>
      <c r="AZ2728" s="80"/>
      <c r="BA2728" s="80"/>
      <c r="BB2728" s="80"/>
    </row>
    <row r="2729" spans="9:54" x14ac:dyDescent="0.25">
      <c r="I2729" s="80"/>
      <c r="AX2729" s="80"/>
      <c r="AY2729" s="80"/>
      <c r="AZ2729" s="80"/>
      <c r="BA2729" s="80"/>
      <c r="BB2729" s="80"/>
    </row>
    <row r="2730" spans="9:54" x14ac:dyDescent="0.25">
      <c r="I2730" s="80"/>
      <c r="AX2730" s="80"/>
      <c r="AY2730" s="80"/>
      <c r="AZ2730" s="80"/>
      <c r="BA2730" s="80"/>
      <c r="BB2730" s="80"/>
    </row>
    <row r="2731" spans="9:54" x14ac:dyDescent="0.25">
      <c r="I2731" s="80"/>
      <c r="AX2731" s="80"/>
      <c r="AY2731" s="80"/>
      <c r="AZ2731" s="80"/>
      <c r="BA2731" s="80"/>
      <c r="BB2731" s="80"/>
    </row>
    <row r="2732" spans="9:54" x14ac:dyDescent="0.25">
      <c r="I2732" s="80"/>
      <c r="AX2732" s="80"/>
      <c r="AY2732" s="80"/>
      <c r="AZ2732" s="80"/>
      <c r="BA2732" s="80"/>
      <c r="BB2732" s="80"/>
    </row>
    <row r="2733" spans="9:54" x14ac:dyDescent="0.25">
      <c r="I2733" s="80"/>
      <c r="AX2733" s="80"/>
      <c r="AY2733" s="80"/>
      <c r="AZ2733" s="80"/>
      <c r="BA2733" s="80"/>
      <c r="BB2733" s="80"/>
    </row>
    <row r="2734" spans="9:54" x14ac:dyDescent="0.25">
      <c r="I2734" s="80"/>
      <c r="AX2734" s="80"/>
      <c r="AY2734" s="80"/>
      <c r="AZ2734" s="80"/>
      <c r="BA2734" s="80"/>
      <c r="BB2734" s="80"/>
    </row>
    <row r="2735" spans="9:54" x14ac:dyDescent="0.25">
      <c r="I2735" s="80"/>
      <c r="AX2735" s="80"/>
      <c r="AY2735" s="80"/>
      <c r="AZ2735" s="80"/>
      <c r="BA2735" s="80"/>
      <c r="BB2735" s="80"/>
    </row>
    <row r="2736" spans="9:54" x14ac:dyDescent="0.25">
      <c r="I2736" s="80"/>
      <c r="AX2736" s="80"/>
      <c r="AY2736" s="80"/>
      <c r="AZ2736" s="80"/>
      <c r="BA2736" s="80"/>
      <c r="BB2736" s="80"/>
    </row>
    <row r="2737" spans="9:54" x14ac:dyDescent="0.25">
      <c r="I2737" s="80"/>
      <c r="AX2737" s="80"/>
      <c r="AY2737" s="80"/>
      <c r="AZ2737" s="80"/>
      <c r="BA2737" s="80"/>
      <c r="BB2737" s="80"/>
    </row>
    <row r="2738" spans="9:54" x14ac:dyDescent="0.25">
      <c r="I2738" s="80"/>
      <c r="AX2738" s="80"/>
      <c r="AY2738" s="80"/>
      <c r="AZ2738" s="80"/>
      <c r="BA2738" s="80"/>
      <c r="BB2738" s="80"/>
    </row>
    <row r="2739" spans="9:54" x14ac:dyDescent="0.25">
      <c r="I2739" s="80"/>
      <c r="AX2739" s="80"/>
      <c r="AY2739" s="80"/>
      <c r="AZ2739" s="80"/>
      <c r="BA2739" s="80"/>
      <c r="BB2739" s="80"/>
    </row>
    <row r="2740" spans="9:54" x14ac:dyDescent="0.25">
      <c r="I2740" s="80"/>
      <c r="AX2740" s="80"/>
      <c r="AY2740" s="80"/>
      <c r="AZ2740" s="80"/>
      <c r="BA2740" s="80"/>
      <c r="BB2740" s="80"/>
    </row>
    <row r="2741" spans="9:54" x14ac:dyDescent="0.25">
      <c r="I2741" s="80"/>
      <c r="AX2741" s="80"/>
      <c r="AY2741" s="80"/>
      <c r="AZ2741" s="80"/>
      <c r="BA2741" s="80"/>
      <c r="BB2741" s="80"/>
    </row>
    <row r="2742" spans="9:54" x14ac:dyDescent="0.25">
      <c r="I2742" s="80"/>
      <c r="AX2742" s="80"/>
      <c r="AY2742" s="80"/>
      <c r="AZ2742" s="80"/>
      <c r="BA2742" s="80"/>
      <c r="BB2742" s="80"/>
    </row>
    <row r="2743" spans="9:54" x14ac:dyDescent="0.25">
      <c r="I2743" s="80"/>
      <c r="AX2743" s="80"/>
      <c r="AY2743" s="80"/>
      <c r="AZ2743" s="80"/>
      <c r="BA2743" s="80"/>
      <c r="BB2743" s="80"/>
    </row>
    <row r="2744" spans="9:54" x14ac:dyDescent="0.25">
      <c r="I2744" s="80"/>
      <c r="AX2744" s="80"/>
      <c r="AY2744" s="80"/>
      <c r="AZ2744" s="80"/>
      <c r="BA2744" s="80"/>
      <c r="BB2744" s="80"/>
    </row>
    <row r="2745" spans="9:54" x14ac:dyDescent="0.25">
      <c r="I2745" s="80"/>
      <c r="AX2745" s="80"/>
      <c r="AY2745" s="80"/>
      <c r="AZ2745" s="80"/>
      <c r="BA2745" s="80"/>
      <c r="BB2745" s="80"/>
    </row>
    <row r="2746" spans="9:54" x14ac:dyDescent="0.25">
      <c r="I2746" s="80"/>
      <c r="AX2746" s="80"/>
      <c r="AY2746" s="80"/>
      <c r="AZ2746" s="80"/>
      <c r="BA2746" s="80"/>
      <c r="BB2746" s="80"/>
    </row>
    <row r="2747" spans="9:54" x14ac:dyDescent="0.25">
      <c r="I2747" s="80"/>
      <c r="AX2747" s="80"/>
      <c r="AY2747" s="80"/>
      <c r="AZ2747" s="80"/>
      <c r="BA2747" s="80"/>
      <c r="BB2747" s="80"/>
    </row>
    <row r="2748" spans="9:54" x14ac:dyDescent="0.25">
      <c r="I2748" s="80"/>
      <c r="AX2748" s="80"/>
      <c r="AY2748" s="80"/>
      <c r="AZ2748" s="80"/>
      <c r="BA2748" s="80"/>
      <c r="BB2748" s="80"/>
    </row>
    <row r="2749" spans="9:54" x14ac:dyDescent="0.25">
      <c r="I2749" s="80"/>
      <c r="AX2749" s="80"/>
      <c r="AY2749" s="80"/>
      <c r="AZ2749" s="80"/>
      <c r="BA2749" s="80"/>
      <c r="BB2749" s="80"/>
    </row>
    <row r="2750" spans="9:54" x14ac:dyDescent="0.25">
      <c r="I2750" s="80"/>
      <c r="AX2750" s="80"/>
      <c r="AY2750" s="80"/>
      <c r="AZ2750" s="80"/>
      <c r="BA2750" s="80"/>
      <c r="BB2750" s="80"/>
    </row>
    <row r="2751" spans="9:54" x14ac:dyDescent="0.25">
      <c r="I2751" s="80"/>
      <c r="AX2751" s="80"/>
      <c r="AY2751" s="80"/>
      <c r="AZ2751" s="80"/>
      <c r="BA2751" s="80"/>
      <c r="BB2751" s="80"/>
    </row>
    <row r="2752" spans="9:54" x14ac:dyDescent="0.25">
      <c r="I2752" s="80"/>
      <c r="AX2752" s="80"/>
      <c r="AY2752" s="80"/>
      <c r="AZ2752" s="80"/>
      <c r="BA2752" s="80"/>
      <c r="BB2752" s="80"/>
    </row>
    <row r="2753" spans="9:54" x14ac:dyDescent="0.25">
      <c r="I2753" s="80"/>
      <c r="AX2753" s="80"/>
      <c r="AY2753" s="80"/>
      <c r="AZ2753" s="80"/>
      <c r="BA2753" s="80"/>
      <c r="BB2753" s="80"/>
    </row>
    <row r="2754" spans="9:54" x14ac:dyDescent="0.25">
      <c r="I2754" s="80"/>
      <c r="AX2754" s="80"/>
      <c r="AY2754" s="80"/>
      <c r="AZ2754" s="80"/>
      <c r="BA2754" s="80"/>
      <c r="BB2754" s="80"/>
    </row>
    <row r="2755" spans="9:54" x14ac:dyDescent="0.25">
      <c r="I2755" s="80"/>
      <c r="AX2755" s="80"/>
      <c r="AY2755" s="80"/>
      <c r="AZ2755" s="80"/>
      <c r="BA2755" s="80"/>
      <c r="BB2755" s="80"/>
    </row>
    <row r="2756" spans="9:54" x14ac:dyDescent="0.25">
      <c r="I2756" s="80"/>
      <c r="AX2756" s="80"/>
      <c r="AY2756" s="80"/>
      <c r="AZ2756" s="80"/>
      <c r="BA2756" s="80"/>
      <c r="BB2756" s="80"/>
    </row>
    <row r="2757" spans="9:54" x14ac:dyDescent="0.25">
      <c r="I2757" s="80"/>
      <c r="AX2757" s="80"/>
      <c r="AY2757" s="80"/>
      <c r="AZ2757" s="80"/>
      <c r="BA2757" s="80"/>
      <c r="BB2757" s="80"/>
    </row>
    <row r="2758" spans="9:54" x14ac:dyDescent="0.25">
      <c r="I2758" s="80"/>
      <c r="AX2758" s="80"/>
      <c r="AY2758" s="80"/>
      <c r="AZ2758" s="80"/>
      <c r="BA2758" s="80"/>
      <c r="BB2758" s="80"/>
    </row>
    <row r="2759" spans="9:54" x14ac:dyDescent="0.25">
      <c r="I2759" s="80"/>
      <c r="AX2759" s="80"/>
      <c r="AY2759" s="80"/>
      <c r="AZ2759" s="80"/>
      <c r="BA2759" s="80"/>
      <c r="BB2759" s="80"/>
    </row>
    <row r="2760" spans="9:54" x14ac:dyDescent="0.25">
      <c r="I2760" s="80"/>
      <c r="AX2760" s="80"/>
      <c r="AY2760" s="80"/>
      <c r="AZ2760" s="80"/>
      <c r="BA2760" s="80"/>
      <c r="BB2760" s="80"/>
    </row>
    <row r="2761" spans="9:54" x14ac:dyDescent="0.25">
      <c r="I2761" s="80"/>
      <c r="AX2761" s="80"/>
      <c r="AY2761" s="80"/>
      <c r="AZ2761" s="80"/>
      <c r="BA2761" s="80"/>
      <c r="BB2761" s="80"/>
    </row>
    <row r="2762" spans="9:54" x14ac:dyDescent="0.25">
      <c r="I2762" s="80"/>
      <c r="AX2762" s="80"/>
      <c r="AY2762" s="80"/>
      <c r="AZ2762" s="80"/>
      <c r="BA2762" s="80"/>
      <c r="BB2762" s="80"/>
    </row>
    <row r="2763" spans="9:54" x14ac:dyDescent="0.25">
      <c r="I2763" s="80"/>
      <c r="AX2763" s="80"/>
      <c r="AY2763" s="80"/>
      <c r="AZ2763" s="80"/>
      <c r="BA2763" s="80"/>
      <c r="BB2763" s="80"/>
    </row>
    <row r="2764" spans="9:54" x14ac:dyDescent="0.25">
      <c r="I2764" s="80"/>
      <c r="AX2764" s="80"/>
      <c r="AY2764" s="80"/>
      <c r="AZ2764" s="80"/>
      <c r="BA2764" s="80"/>
      <c r="BB2764" s="80"/>
    </row>
    <row r="2765" spans="9:54" x14ac:dyDescent="0.25">
      <c r="I2765" s="80"/>
      <c r="AX2765" s="80"/>
      <c r="AY2765" s="80"/>
      <c r="AZ2765" s="80"/>
      <c r="BA2765" s="80"/>
      <c r="BB2765" s="80"/>
    </row>
    <row r="2766" spans="9:54" x14ac:dyDescent="0.25">
      <c r="I2766" s="80"/>
      <c r="AX2766" s="80"/>
      <c r="AY2766" s="80"/>
      <c r="AZ2766" s="80"/>
      <c r="BA2766" s="80"/>
      <c r="BB2766" s="80"/>
    </row>
    <row r="2767" spans="9:54" x14ac:dyDescent="0.25">
      <c r="I2767" s="80"/>
      <c r="AX2767" s="80"/>
      <c r="AY2767" s="80"/>
      <c r="AZ2767" s="80"/>
      <c r="BA2767" s="80"/>
      <c r="BB2767" s="80"/>
    </row>
    <row r="2768" spans="9:54" x14ac:dyDescent="0.25">
      <c r="I2768" s="80"/>
      <c r="AX2768" s="80"/>
      <c r="AY2768" s="80"/>
      <c r="AZ2768" s="80"/>
      <c r="BA2768" s="80"/>
      <c r="BB2768" s="80"/>
    </row>
    <row r="2769" spans="9:54" x14ac:dyDescent="0.25">
      <c r="I2769" s="80"/>
      <c r="AX2769" s="80"/>
      <c r="AY2769" s="80"/>
      <c r="AZ2769" s="80"/>
      <c r="BA2769" s="80"/>
      <c r="BB2769" s="80"/>
    </row>
    <row r="2770" spans="9:54" x14ac:dyDescent="0.25">
      <c r="I2770" s="80"/>
      <c r="AX2770" s="80"/>
      <c r="AY2770" s="80"/>
      <c r="AZ2770" s="80"/>
      <c r="BA2770" s="80"/>
      <c r="BB2770" s="80"/>
    </row>
    <row r="2771" spans="9:54" x14ac:dyDescent="0.25">
      <c r="I2771" s="80"/>
      <c r="AX2771" s="80"/>
      <c r="AY2771" s="80"/>
      <c r="AZ2771" s="80"/>
      <c r="BA2771" s="80"/>
      <c r="BB2771" s="80"/>
    </row>
    <row r="2772" spans="9:54" x14ac:dyDescent="0.25">
      <c r="I2772" s="80"/>
      <c r="AX2772" s="80"/>
      <c r="AY2772" s="80"/>
      <c r="AZ2772" s="80"/>
      <c r="BA2772" s="80"/>
      <c r="BB2772" s="80"/>
    </row>
    <row r="2773" spans="9:54" x14ac:dyDescent="0.25">
      <c r="I2773" s="80"/>
      <c r="AX2773" s="80"/>
      <c r="AY2773" s="80"/>
      <c r="AZ2773" s="80"/>
      <c r="BA2773" s="80"/>
      <c r="BB2773" s="80"/>
    </row>
    <row r="2774" spans="9:54" x14ac:dyDescent="0.25">
      <c r="I2774" s="80"/>
      <c r="AX2774" s="80"/>
      <c r="AY2774" s="80"/>
      <c r="AZ2774" s="80"/>
      <c r="BA2774" s="80"/>
      <c r="BB2774" s="80"/>
    </row>
    <row r="2775" spans="9:54" x14ac:dyDescent="0.25">
      <c r="I2775" s="80"/>
      <c r="AX2775" s="80"/>
      <c r="AY2775" s="80"/>
      <c r="AZ2775" s="80"/>
      <c r="BA2775" s="80"/>
      <c r="BB2775" s="80"/>
    </row>
    <row r="2776" spans="9:54" x14ac:dyDescent="0.25">
      <c r="I2776" s="80"/>
      <c r="AX2776" s="80"/>
      <c r="AY2776" s="80"/>
      <c r="AZ2776" s="80"/>
      <c r="BA2776" s="80"/>
      <c r="BB2776" s="80"/>
    </row>
    <row r="2777" spans="9:54" x14ac:dyDescent="0.25">
      <c r="I2777" s="80"/>
      <c r="AX2777" s="80"/>
      <c r="AY2777" s="80"/>
      <c r="AZ2777" s="80"/>
      <c r="BA2777" s="80"/>
      <c r="BB2777" s="80"/>
    </row>
    <row r="2778" spans="9:54" x14ac:dyDescent="0.25">
      <c r="I2778" s="80"/>
      <c r="AX2778" s="80"/>
      <c r="AY2778" s="80"/>
      <c r="AZ2778" s="80"/>
      <c r="BA2778" s="80"/>
      <c r="BB2778" s="80"/>
    </row>
    <row r="2779" spans="9:54" x14ac:dyDescent="0.25">
      <c r="I2779" s="80"/>
      <c r="AX2779" s="80"/>
      <c r="AY2779" s="80"/>
      <c r="AZ2779" s="80"/>
      <c r="BA2779" s="80"/>
      <c r="BB2779" s="80"/>
    </row>
    <row r="2780" spans="9:54" x14ac:dyDescent="0.25">
      <c r="I2780" s="80"/>
      <c r="AX2780" s="80"/>
      <c r="AY2780" s="80"/>
      <c r="AZ2780" s="80"/>
      <c r="BA2780" s="80"/>
      <c r="BB2780" s="80"/>
    </row>
    <row r="2781" spans="9:54" x14ac:dyDescent="0.25">
      <c r="I2781" s="80"/>
      <c r="AX2781" s="80"/>
      <c r="AY2781" s="80"/>
      <c r="AZ2781" s="80"/>
      <c r="BA2781" s="80"/>
      <c r="BB2781" s="80"/>
    </row>
    <row r="2782" spans="9:54" x14ac:dyDescent="0.25">
      <c r="I2782" s="80"/>
      <c r="AX2782" s="80"/>
      <c r="AY2782" s="80"/>
      <c r="AZ2782" s="80"/>
      <c r="BA2782" s="80"/>
      <c r="BB2782" s="80"/>
    </row>
    <row r="2783" spans="9:54" x14ac:dyDescent="0.25">
      <c r="I2783" s="80"/>
      <c r="AX2783" s="80"/>
      <c r="AY2783" s="80"/>
      <c r="AZ2783" s="80"/>
      <c r="BA2783" s="80"/>
      <c r="BB2783" s="80"/>
    </row>
    <row r="2784" spans="9:54" x14ac:dyDescent="0.25">
      <c r="I2784" s="80"/>
      <c r="AX2784" s="80"/>
      <c r="AY2784" s="80"/>
      <c r="AZ2784" s="80"/>
      <c r="BA2784" s="80"/>
      <c r="BB2784" s="80"/>
    </row>
    <row r="2785" spans="9:54" x14ac:dyDescent="0.25">
      <c r="I2785" s="80"/>
      <c r="AX2785" s="80"/>
      <c r="AY2785" s="80"/>
      <c r="AZ2785" s="80"/>
      <c r="BA2785" s="80"/>
      <c r="BB2785" s="80"/>
    </row>
    <row r="2786" spans="9:54" x14ac:dyDescent="0.25">
      <c r="I2786" s="80"/>
      <c r="AX2786" s="80"/>
      <c r="AY2786" s="80"/>
      <c r="AZ2786" s="80"/>
      <c r="BA2786" s="80"/>
      <c r="BB2786" s="80"/>
    </row>
    <row r="2787" spans="9:54" x14ac:dyDescent="0.25">
      <c r="I2787" s="80"/>
      <c r="AX2787" s="80"/>
      <c r="AY2787" s="80"/>
      <c r="AZ2787" s="80"/>
      <c r="BA2787" s="80"/>
      <c r="BB2787" s="80"/>
    </row>
    <row r="2788" spans="9:54" x14ac:dyDescent="0.25">
      <c r="I2788" s="80"/>
      <c r="AX2788" s="80"/>
      <c r="AY2788" s="80"/>
      <c r="AZ2788" s="80"/>
      <c r="BA2788" s="80"/>
      <c r="BB2788" s="80"/>
    </row>
    <row r="2789" spans="9:54" x14ac:dyDescent="0.25">
      <c r="I2789" s="80"/>
      <c r="AX2789" s="80"/>
      <c r="AY2789" s="80"/>
      <c r="AZ2789" s="80"/>
      <c r="BA2789" s="80"/>
      <c r="BB2789" s="80"/>
    </row>
    <row r="2790" spans="9:54" x14ac:dyDescent="0.25">
      <c r="I2790" s="80"/>
      <c r="AX2790" s="80"/>
      <c r="AY2790" s="80"/>
      <c r="AZ2790" s="80"/>
      <c r="BA2790" s="80"/>
      <c r="BB2790" s="80"/>
    </row>
    <row r="2791" spans="9:54" x14ac:dyDescent="0.25">
      <c r="I2791" s="80"/>
      <c r="AX2791" s="80"/>
      <c r="AY2791" s="80"/>
      <c r="AZ2791" s="80"/>
      <c r="BA2791" s="80"/>
      <c r="BB2791" s="80"/>
    </row>
    <row r="2792" spans="9:54" x14ac:dyDescent="0.25">
      <c r="I2792" s="80"/>
      <c r="AX2792" s="80"/>
      <c r="AY2792" s="80"/>
      <c r="AZ2792" s="80"/>
      <c r="BA2792" s="80"/>
      <c r="BB2792" s="80"/>
    </row>
    <row r="2793" spans="9:54" x14ac:dyDescent="0.25">
      <c r="I2793" s="80"/>
      <c r="AX2793" s="80"/>
      <c r="AY2793" s="80"/>
      <c r="AZ2793" s="80"/>
      <c r="BA2793" s="80"/>
      <c r="BB2793" s="80"/>
    </row>
    <row r="2794" spans="9:54" x14ac:dyDescent="0.25">
      <c r="I2794" s="80"/>
      <c r="AX2794" s="80"/>
      <c r="AY2794" s="80"/>
      <c r="AZ2794" s="80"/>
      <c r="BA2794" s="80"/>
      <c r="BB2794" s="80"/>
    </row>
    <row r="2795" spans="9:54" x14ac:dyDescent="0.25">
      <c r="I2795" s="80"/>
      <c r="AX2795" s="80"/>
      <c r="AY2795" s="80"/>
      <c r="AZ2795" s="80"/>
      <c r="BA2795" s="80"/>
      <c r="BB2795" s="80"/>
    </row>
    <row r="2796" spans="9:54" x14ac:dyDescent="0.25">
      <c r="I2796" s="80"/>
      <c r="AX2796" s="80"/>
      <c r="AY2796" s="80"/>
      <c r="AZ2796" s="80"/>
      <c r="BA2796" s="80"/>
      <c r="BB2796" s="80"/>
    </row>
    <row r="2797" spans="9:54" x14ac:dyDescent="0.25">
      <c r="I2797" s="80"/>
      <c r="AX2797" s="80"/>
      <c r="AY2797" s="80"/>
      <c r="AZ2797" s="80"/>
      <c r="BA2797" s="80"/>
      <c r="BB2797" s="80"/>
    </row>
    <row r="2798" spans="9:54" x14ac:dyDescent="0.25">
      <c r="I2798" s="80"/>
      <c r="AX2798" s="80"/>
      <c r="AY2798" s="80"/>
      <c r="AZ2798" s="80"/>
      <c r="BA2798" s="80"/>
      <c r="BB2798" s="80"/>
    </row>
    <row r="2799" spans="9:54" x14ac:dyDescent="0.25">
      <c r="I2799" s="80"/>
      <c r="AX2799" s="80"/>
      <c r="AY2799" s="80"/>
      <c r="AZ2799" s="80"/>
      <c r="BA2799" s="80"/>
      <c r="BB2799" s="80"/>
    </row>
    <row r="2800" spans="9:54" x14ac:dyDescent="0.25">
      <c r="I2800" s="80"/>
      <c r="AX2800" s="80"/>
      <c r="AY2800" s="80"/>
      <c r="AZ2800" s="80"/>
      <c r="BA2800" s="80"/>
      <c r="BB2800" s="80"/>
    </row>
    <row r="2801" spans="9:54" x14ac:dyDescent="0.25">
      <c r="I2801" s="80"/>
      <c r="AX2801" s="80"/>
      <c r="AY2801" s="80"/>
      <c r="AZ2801" s="80"/>
      <c r="BA2801" s="80"/>
      <c r="BB2801" s="80"/>
    </row>
    <row r="2802" spans="9:54" x14ac:dyDescent="0.25">
      <c r="I2802" s="80"/>
      <c r="AX2802" s="80"/>
      <c r="AY2802" s="80"/>
      <c r="AZ2802" s="80"/>
      <c r="BA2802" s="80"/>
      <c r="BB2802" s="80"/>
    </row>
    <row r="2803" spans="9:54" x14ac:dyDescent="0.25">
      <c r="I2803" s="80"/>
      <c r="AX2803" s="80"/>
      <c r="AY2803" s="80"/>
      <c r="AZ2803" s="80"/>
      <c r="BA2803" s="80"/>
      <c r="BB2803" s="80"/>
    </row>
    <row r="2804" spans="9:54" x14ac:dyDescent="0.25">
      <c r="I2804" s="80"/>
      <c r="AX2804" s="80"/>
      <c r="AY2804" s="80"/>
      <c r="AZ2804" s="80"/>
      <c r="BA2804" s="80"/>
      <c r="BB2804" s="80"/>
    </row>
    <row r="2805" spans="9:54" x14ac:dyDescent="0.25">
      <c r="I2805" s="80"/>
      <c r="AX2805" s="80"/>
      <c r="AY2805" s="80"/>
      <c r="AZ2805" s="80"/>
      <c r="BA2805" s="80"/>
      <c r="BB2805" s="80"/>
    </row>
    <row r="2806" spans="9:54" x14ac:dyDescent="0.25">
      <c r="I2806" s="80"/>
      <c r="AX2806" s="80"/>
      <c r="AY2806" s="80"/>
      <c r="AZ2806" s="80"/>
      <c r="BA2806" s="80"/>
      <c r="BB2806" s="80"/>
    </row>
    <row r="2807" spans="9:54" x14ac:dyDescent="0.25">
      <c r="I2807" s="80"/>
      <c r="AX2807" s="80"/>
      <c r="AY2807" s="80"/>
      <c r="AZ2807" s="80"/>
      <c r="BA2807" s="80"/>
      <c r="BB2807" s="80"/>
    </row>
    <row r="2808" spans="9:54" x14ac:dyDescent="0.25">
      <c r="I2808" s="80"/>
      <c r="AX2808" s="80"/>
      <c r="AY2808" s="80"/>
      <c r="AZ2808" s="80"/>
      <c r="BA2808" s="80"/>
      <c r="BB2808" s="80"/>
    </row>
    <row r="2809" spans="9:54" x14ac:dyDescent="0.25">
      <c r="I2809" s="80"/>
      <c r="AX2809" s="80"/>
      <c r="AY2809" s="80"/>
      <c r="AZ2809" s="80"/>
      <c r="BA2809" s="80"/>
      <c r="BB2809" s="80"/>
    </row>
    <row r="2810" spans="9:54" x14ac:dyDescent="0.25">
      <c r="I2810" s="80"/>
      <c r="AX2810" s="80"/>
      <c r="AY2810" s="80"/>
      <c r="AZ2810" s="80"/>
      <c r="BA2810" s="80"/>
      <c r="BB2810" s="80"/>
    </row>
    <row r="2811" spans="9:54" x14ac:dyDescent="0.25">
      <c r="I2811" s="80"/>
      <c r="AX2811" s="80"/>
      <c r="AY2811" s="80"/>
      <c r="AZ2811" s="80"/>
      <c r="BA2811" s="80"/>
      <c r="BB2811" s="80"/>
    </row>
    <row r="2812" spans="9:54" x14ac:dyDescent="0.25">
      <c r="I2812" s="80"/>
      <c r="AX2812" s="80"/>
      <c r="AY2812" s="80"/>
      <c r="AZ2812" s="80"/>
      <c r="BA2812" s="80"/>
      <c r="BB2812" s="80"/>
    </row>
    <row r="2813" spans="9:54" x14ac:dyDescent="0.25">
      <c r="I2813" s="80"/>
      <c r="AX2813" s="80"/>
      <c r="AY2813" s="80"/>
      <c r="AZ2813" s="80"/>
      <c r="BA2813" s="80"/>
      <c r="BB2813" s="80"/>
    </row>
    <row r="2814" spans="9:54" x14ac:dyDescent="0.25">
      <c r="I2814" s="80"/>
      <c r="AX2814" s="80"/>
      <c r="AY2814" s="80"/>
      <c r="AZ2814" s="80"/>
      <c r="BA2814" s="80"/>
      <c r="BB2814" s="80"/>
    </row>
    <row r="2815" spans="9:54" x14ac:dyDescent="0.25">
      <c r="I2815" s="80"/>
      <c r="AX2815" s="80"/>
      <c r="AY2815" s="80"/>
      <c r="AZ2815" s="80"/>
      <c r="BA2815" s="80"/>
      <c r="BB2815" s="80"/>
    </row>
    <row r="2816" spans="9:54" x14ac:dyDescent="0.25">
      <c r="I2816" s="80"/>
      <c r="AX2816" s="80"/>
      <c r="AY2816" s="80"/>
      <c r="AZ2816" s="80"/>
      <c r="BA2816" s="80"/>
      <c r="BB2816" s="80"/>
    </row>
    <row r="2817" spans="9:54" x14ac:dyDescent="0.25">
      <c r="I2817" s="80"/>
      <c r="AX2817" s="80"/>
      <c r="AY2817" s="80"/>
      <c r="AZ2817" s="80"/>
      <c r="BA2817" s="80"/>
      <c r="BB2817" s="80"/>
    </row>
    <row r="2818" spans="9:54" x14ac:dyDescent="0.25">
      <c r="I2818" s="80"/>
      <c r="AX2818" s="80"/>
      <c r="AY2818" s="80"/>
      <c r="AZ2818" s="80"/>
      <c r="BA2818" s="80"/>
      <c r="BB2818" s="80"/>
    </row>
    <row r="2819" spans="9:54" x14ac:dyDescent="0.25">
      <c r="I2819" s="80"/>
      <c r="AX2819" s="80"/>
      <c r="AY2819" s="80"/>
      <c r="AZ2819" s="80"/>
      <c r="BA2819" s="80"/>
      <c r="BB2819" s="80"/>
    </row>
    <row r="2820" spans="9:54" x14ac:dyDescent="0.25">
      <c r="I2820" s="80"/>
      <c r="AX2820" s="80"/>
      <c r="AY2820" s="80"/>
      <c r="AZ2820" s="80"/>
      <c r="BA2820" s="80"/>
      <c r="BB2820" s="80"/>
    </row>
    <row r="2821" spans="9:54" x14ac:dyDescent="0.25">
      <c r="I2821" s="80"/>
      <c r="AX2821" s="80"/>
      <c r="AY2821" s="80"/>
      <c r="AZ2821" s="80"/>
      <c r="BA2821" s="80"/>
      <c r="BB2821" s="80"/>
    </row>
    <row r="2822" spans="9:54" x14ac:dyDescent="0.25">
      <c r="I2822" s="80"/>
      <c r="AX2822" s="80"/>
      <c r="AY2822" s="80"/>
      <c r="AZ2822" s="80"/>
      <c r="BA2822" s="80"/>
      <c r="BB2822" s="80"/>
    </row>
    <row r="2823" spans="9:54" x14ac:dyDescent="0.25">
      <c r="I2823" s="80"/>
      <c r="AX2823" s="80"/>
      <c r="AY2823" s="80"/>
      <c r="AZ2823" s="80"/>
      <c r="BA2823" s="80"/>
      <c r="BB2823" s="80"/>
    </row>
    <row r="2824" spans="9:54" x14ac:dyDescent="0.25">
      <c r="I2824" s="80"/>
      <c r="AX2824" s="80"/>
      <c r="AY2824" s="80"/>
      <c r="AZ2824" s="80"/>
      <c r="BA2824" s="80"/>
      <c r="BB2824" s="80"/>
    </row>
    <row r="2825" spans="9:54" x14ac:dyDescent="0.25">
      <c r="I2825" s="80"/>
      <c r="AX2825" s="80"/>
      <c r="AY2825" s="80"/>
      <c r="AZ2825" s="80"/>
      <c r="BA2825" s="80"/>
      <c r="BB2825" s="80"/>
    </row>
    <row r="2826" spans="9:54" x14ac:dyDescent="0.25">
      <c r="I2826" s="80"/>
      <c r="AX2826" s="80"/>
      <c r="AY2826" s="80"/>
      <c r="AZ2826" s="80"/>
      <c r="BA2826" s="80"/>
      <c r="BB2826" s="80"/>
    </row>
    <row r="2827" spans="9:54" x14ac:dyDescent="0.25">
      <c r="I2827" s="80"/>
      <c r="AX2827" s="80"/>
      <c r="AY2827" s="80"/>
      <c r="AZ2827" s="80"/>
      <c r="BA2827" s="80"/>
      <c r="BB2827" s="80"/>
    </row>
    <row r="2828" spans="9:54" x14ac:dyDescent="0.25">
      <c r="I2828" s="80"/>
      <c r="AX2828" s="80"/>
      <c r="AY2828" s="80"/>
      <c r="AZ2828" s="80"/>
      <c r="BA2828" s="80"/>
      <c r="BB2828" s="80"/>
    </row>
    <row r="2829" spans="9:54" x14ac:dyDescent="0.25">
      <c r="I2829" s="80"/>
      <c r="AX2829" s="80"/>
      <c r="AY2829" s="80"/>
      <c r="AZ2829" s="80"/>
      <c r="BA2829" s="80"/>
      <c r="BB2829" s="80"/>
    </row>
    <row r="2830" spans="9:54" x14ac:dyDescent="0.25">
      <c r="I2830" s="80"/>
      <c r="AX2830" s="80"/>
      <c r="AY2830" s="80"/>
      <c r="AZ2830" s="80"/>
      <c r="BA2830" s="80"/>
      <c r="BB2830" s="80"/>
    </row>
    <row r="2831" spans="9:54" x14ac:dyDescent="0.25">
      <c r="I2831" s="80"/>
      <c r="AX2831" s="80"/>
      <c r="AY2831" s="80"/>
      <c r="AZ2831" s="80"/>
      <c r="BA2831" s="80"/>
      <c r="BB2831" s="80"/>
    </row>
    <row r="2832" spans="9:54" x14ac:dyDescent="0.25">
      <c r="I2832" s="80"/>
      <c r="AX2832" s="80"/>
      <c r="AY2832" s="80"/>
      <c r="AZ2832" s="80"/>
      <c r="BA2832" s="80"/>
      <c r="BB2832" s="80"/>
    </row>
    <row r="2833" spans="9:54" x14ac:dyDescent="0.25">
      <c r="I2833" s="80"/>
      <c r="AX2833" s="80"/>
      <c r="AY2833" s="80"/>
      <c r="AZ2833" s="80"/>
      <c r="BA2833" s="80"/>
      <c r="BB2833" s="80"/>
    </row>
    <row r="2834" spans="9:54" x14ac:dyDescent="0.25">
      <c r="I2834" s="80"/>
      <c r="AX2834" s="80"/>
      <c r="AY2834" s="80"/>
      <c r="AZ2834" s="80"/>
      <c r="BA2834" s="80"/>
      <c r="BB2834" s="80"/>
    </row>
    <row r="2835" spans="9:54" x14ac:dyDescent="0.25">
      <c r="I2835" s="80"/>
      <c r="AX2835" s="80"/>
      <c r="AY2835" s="80"/>
      <c r="AZ2835" s="80"/>
      <c r="BA2835" s="80"/>
      <c r="BB2835" s="80"/>
    </row>
    <row r="2836" spans="9:54" x14ac:dyDescent="0.25">
      <c r="I2836" s="80"/>
      <c r="AX2836" s="80"/>
      <c r="AY2836" s="80"/>
      <c r="AZ2836" s="80"/>
      <c r="BA2836" s="80"/>
      <c r="BB2836" s="80"/>
    </row>
    <row r="2837" spans="9:54" x14ac:dyDescent="0.25">
      <c r="I2837" s="80"/>
      <c r="AX2837" s="80"/>
      <c r="AY2837" s="80"/>
      <c r="AZ2837" s="80"/>
      <c r="BA2837" s="80"/>
      <c r="BB2837" s="80"/>
    </row>
    <row r="2838" spans="9:54" x14ac:dyDescent="0.25">
      <c r="I2838" s="80"/>
      <c r="AX2838" s="80"/>
      <c r="AY2838" s="80"/>
      <c r="AZ2838" s="80"/>
      <c r="BA2838" s="80"/>
      <c r="BB2838" s="80"/>
    </row>
    <row r="2839" spans="9:54" x14ac:dyDescent="0.25">
      <c r="I2839" s="80"/>
      <c r="AX2839" s="80"/>
      <c r="AY2839" s="80"/>
      <c r="AZ2839" s="80"/>
      <c r="BA2839" s="80"/>
      <c r="BB2839" s="80"/>
    </row>
    <row r="2840" spans="9:54" x14ac:dyDescent="0.25">
      <c r="I2840" s="80"/>
      <c r="AX2840" s="80"/>
      <c r="AY2840" s="80"/>
      <c r="AZ2840" s="80"/>
      <c r="BA2840" s="80"/>
      <c r="BB2840" s="80"/>
    </row>
    <row r="2841" spans="9:54" x14ac:dyDescent="0.25">
      <c r="I2841" s="80"/>
      <c r="AX2841" s="80"/>
      <c r="AY2841" s="80"/>
      <c r="AZ2841" s="80"/>
      <c r="BA2841" s="80"/>
      <c r="BB2841" s="80"/>
    </row>
    <row r="2842" spans="9:54" x14ac:dyDescent="0.25">
      <c r="I2842" s="80"/>
      <c r="AX2842" s="80"/>
      <c r="AY2842" s="80"/>
      <c r="AZ2842" s="80"/>
      <c r="BA2842" s="80"/>
      <c r="BB2842" s="80"/>
    </row>
    <row r="2843" spans="9:54" x14ac:dyDescent="0.25">
      <c r="I2843" s="80"/>
      <c r="AX2843" s="80"/>
      <c r="AY2843" s="80"/>
      <c r="AZ2843" s="80"/>
      <c r="BA2843" s="80"/>
      <c r="BB2843" s="80"/>
    </row>
    <row r="2844" spans="9:54" x14ac:dyDescent="0.25">
      <c r="I2844" s="80"/>
      <c r="AX2844" s="80"/>
      <c r="AY2844" s="80"/>
      <c r="AZ2844" s="80"/>
      <c r="BA2844" s="80"/>
      <c r="BB2844" s="80"/>
    </row>
    <row r="2845" spans="9:54" x14ac:dyDescent="0.25">
      <c r="I2845" s="80"/>
      <c r="AX2845" s="80"/>
      <c r="AY2845" s="80"/>
      <c r="AZ2845" s="80"/>
      <c r="BA2845" s="80"/>
      <c r="BB2845" s="80"/>
    </row>
    <row r="2846" spans="9:54" x14ac:dyDescent="0.25">
      <c r="I2846" s="80"/>
      <c r="AX2846" s="80"/>
      <c r="AY2846" s="80"/>
      <c r="AZ2846" s="80"/>
      <c r="BA2846" s="80"/>
      <c r="BB2846" s="80"/>
    </row>
    <row r="2847" spans="9:54" x14ac:dyDescent="0.25">
      <c r="I2847" s="80"/>
      <c r="AX2847" s="80"/>
      <c r="AY2847" s="80"/>
      <c r="AZ2847" s="80"/>
      <c r="BA2847" s="80"/>
      <c r="BB2847" s="80"/>
    </row>
    <row r="2848" spans="9:54" x14ac:dyDescent="0.25">
      <c r="I2848" s="80"/>
      <c r="AX2848" s="80"/>
      <c r="AY2848" s="80"/>
      <c r="AZ2848" s="80"/>
      <c r="BA2848" s="80"/>
      <c r="BB2848" s="80"/>
    </row>
    <row r="2849" spans="9:54" x14ac:dyDescent="0.25">
      <c r="I2849" s="80"/>
      <c r="AX2849" s="80"/>
      <c r="AY2849" s="80"/>
      <c r="AZ2849" s="80"/>
      <c r="BA2849" s="80"/>
      <c r="BB2849" s="80"/>
    </row>
    <row r="2850" spans="9:54" x14ac:dyDescent="0.25">
      <c r="I2850" s="80"/>
      <c r="AX2850" s="80"/>
      <c r="AY2850" s="80"/>
      <c r="AZ2850" s="80"/>
      <c r="BA2850" s="80"/>
      <c r="BB2850" s="80"/>
    </row>
    <row r="2851" spans="9:54" x14ac:dyDescent="0.25">
      <c r="I2851" s="80"/>
      <c r="AX2851" s="80"/>
      <c r="AY2851" s="80"/>
      <c r="AZ2851" s="80"/>
      <c r="BA2851" s="80"/>
      <c r="BB2851" s="80"/>
    </row>
    <row r="2852" spans="9:54" x14ac:dyDescent="0.25">
      <c r="I2852" s="80"/>
      <c r="AX2852" s="80"/>
      <c r="AY2852" s="80"/>
      <c r="AZ2852" s="80"/>
      <c r="BA2852" s="80"/>
      <c r="BB2852" s="80"/>
    </row>
    <row r="2853" spans="9:54" x14ac:dyDescent="0.25">
      <c r="I2853" s="80"/>
      <c r="AX2853" s="80"/>
      <c r="AY2853" s="80"/>
      <c r="AZ2853" s="80"/>
      <c r="BA2853" s="80"/>
      <c r="BB2853" s="80"/>
    </row>
    <row r="2854" spans="9:54" x14ac:dyDescent="0.25">
      <c r="I2854" s="80"/>
      <c r="AX2854" s="80"/>
      <c r="AY2854" s="80"/>
      <c r="AZ2854" s="80"/>
      <c r="BA2854" s="80"/>
      <c r="BB2854" s="80"/>
    </row>
    <row r="2855" spans="9:54" x14ac:dyDescent="0.25">
      <c r="I2855" s="80"/>
      <c r="AX2855" s="80"/>
      <c r="AY2855" s="80"/>
      <c r="AZ2855" s="80"/>
      <c r="BA2855" s="80"/>
      <c r="BB2855" s="80"/>
    </row>
    <row r="2856" spans="9:54" x14ac:dyDescent="0.25">
      <c r="I2856" s="80"/>
      <c r="AX2856" s="80"/>
      <c r="AY2856" s="80"/>
      <c r="AZ2856" s="80"/>
      <c r="BA2856" s="80"/>
      <c r="BB2856" s="80"/>
    </row>
    <row r="2857" spans="9:54" x14ac:dyDescent="0.25">
      <c r="I2857" s="80"/>
      <c r="AX2857" s="80"/>
      <c r="AY2857" s="80"/>
      <c r="AZ2857" s="80"/>
      <c r="BA2857" s="80"/>
      <c r="BB2857" s="80"/>
    </row>
    <row r="2858" spans="9:54" x14ac:dyDescent="0.25">
      <c r="I2858" s="80"/>
      <c r="AX2858" s="80"/>
      <c r="AY2858" s="80"/>
      <c r="AZ2858" s="80"/>
      <c r="BA2858" s="80"/>
      <c r="BB2858" s="80"/>
    </row>
    <row r="2859" spans="9:54" x14ac:dyDescent="0.25">
      <c r="I2859" s="80"/>
      <c r="AX2859" s="80"/>
      <c r="AY2859" s="80"/>
      <c r="AZ2859" s="80"/>
      <c r="BA2859" s="80"/>
      <c r="BB2859" s="80"/>
    </row>
    <row r="2860" spans="9:54" x14ac:dyDescent="0.25">
      <c r="I2860" s="80"/>
      <c r="AX2860" s="80"/>
      <c r="AY2860" s="80"/>
      <c r="AZ2860" s="80"/>
      <c r="BA2860" s="80"/>
      <c r="BB2860" s="80"/>
    </row>
    <row r="2861" spans="9:54" x14ac:dyDescent="0.25">
      <c r="I2861" s="80"/>
      <c r="AX2861" s="80"/>
      <c r="AY2861" s="80"/>
      <c r="AZ2861" s="80"/>
      <c r="BA2861" s="80"/>
      <c r="BB2861" s="80"/>
    </row>
    <row r="2862" spans="9:54" x14ac:dyDescent="0.25">
      <c r="I2862" s="80"/>
      <c r="AX2862" s="80"/>
      <c r="AY2862" s="80"/>
      <c r="AZ2862" s="80"/>
      <c r="BA2862" s="80"/>
      <c r="BB2862" s="80"/>
    </row>
    <row r="2863" spans="9:54" x14ac:dyDescent="0.25">
      <c r="I2863" s="80"/>
      <c r="AX2863" s="80"/>
      <c r="AY2863" s="80"/>
      <c r="AZ2863" s="80"/>
      <c r="BA2863" s="80"/>
      <c r="BB2863" s="80"/>
    </row>
    <row r="2864" spans="9:54" x14ac:dyDescent="0.25">
      <c r="I2864" s="80"/>
      <c r="AX2864" s="80"/>
      <c r="AY2864" s="80"/>
      <c r="AZ2864" s="80"/>
      <c r="BA2864" s="80"/>
      <c r="BB2864" s="80"/>
    </row>
    <row r="2865" spans="9:54" x14ac:dyDescent="0.25">
      <c r="I2865" s="80"/>
      <c r="AX2865" s="80"/>
      <c r="AY2865" s="80"/>
      <c r="AZ2865" s="80"/>
      <c r="BA2865" s="80"/>
      <c r="BB2865" s="80"/>
    </row>
    <row r="2866" spans="9:54" x14ac:dyDescent="0.25">
      <c r="I2866" s="80"/>
      <c r="AX2866" s="80"/>
      <c r="AY2866" s="80"/>
      <c r="AZ2866" s="80"/>
      <c r="BA2866" s="80"/>
      <c r="BB2866" s="80"/>
    </row>
    <row r="2867" spans="9:54" x14ac:dyDescent="0.25">
      <c r="I2867" s="80"/>
      <c r="AX2867" s="80"/>
      <c r="AY2867" s="80"/>
      <c r="AZ2867" s="80"/>
      <c r="BA2867" s="80"/>
      <c r="BB2867" s="80"/>
    </row>
    <row r="2868" spans="9:54" x14ac:dyDescent="0.25">
      <c r="I2868" s="80"/>
      <c r="AX2868" s="80"/>
      <c r="AY2868" s="80"/>
      <c r="AZ2868" s="80"/>
      <c r="BA2868" s="80"/>
      <c r="BB2868" s="80"/>
    </row>
    <row r="2869" spans="9:54" x14ac:dyDescent="0.25">
      <c r="I2869" s="80"/>
      <c r="AX2869" s="80"/>
      <c r="AY2869" s="80"/>
      <c r="AZ2869" s="80"/>
      <c r="BA2869" s="80"/>
      <c r="BB2869" s="80"/>
    </row>
    <row r="2870" spans="9:54" x14ac:dyDescent="0.25">
      <c r="I2870" s="80"/>
      <c r="AX2870" s="80"/>
      <c r="AY2870" s="80"/>
      <c r="AZ2870" s="80"/>
      <c r="BA2870" s="80"/>
      <c r="BB2870" s="80"/>
    </row>
    <row r="2871" spans="9:54" x14ac:dyDescent="0.25">
      <c r="I2871" s="80"/>
      <c r="AX2871" s="80"/>
      <c r="AY2871" s="80"/>
      <c r="AZ2871" s="80"/>
      <c r="BA2871" s="80"/>
      <c r="BB2871" s="80"/>
    </row>
    <row r="2872" spans="9:54" x14ac:dyDescent="0.25">
      <c r="I2872" s="80"/>
      <c r="AX2872" s="80"/>
      <c r="AY2872" s="80"/>
      <c r="AZ2872" s="80"/>
      <c r="BA2872" s="80"/>
      <c r="BB2872" s="80"/>
    </row>
    <row r="2873" spans="9:54" x14ac:dyDescent="0.25">
      <c r="I2873" s="80"/>
      <c r="AX2873" s="80"/>
      <c r="AY2873" s="80"/>
      <c r="AZ2873" s="80"/>
      <c r="BA2873" s="80"/>
      <c r="BB2873" s="80"/>
    </row>
    <row r="2874" spans="9:54" x14ac:dyDescent="0.25">
      <c r="I2874" s="80"/>
      <c r="AX2874" s="80"/>
      <c r="AY2874" s="80"/>
      <c r="AZ2874" s="80"/>
      <c r="BA2874" s="80"/>
      <c r="BB2874" s="80"/>
    </row>
    <row r="2875" spans="9:54" x14ac:dyDescent="0.25">
      <c r="I2875" s="80"/>
      <c r="AX2875" s="80"/>
      <c r="AY2875" s="80"/>
      <c r="AZ2875" s="80"/>
      <c r="BA2875" s="80"/>
      <c r="BB2875" s="80"/>
    </row>
    <row r="2876" spans="9:54" x14ac:dyDescent="0.25">
      <c r="I2876" s="80"/>
      <c r="AX2876" s="80"/>
      <c r="AY2876" s="80"/>
      <c r="AZ2876" s="80"/>
      <c r="BA2876" s="80"/>
      <c r="BB2876" s="80"/>
    </row>
    <row r="2877" spans="9:54" x14ac:dyDescent="0.25">
      <c r="I2877" s="80"/>
      <c r="AX2877" s="80"/>
      <c r="AY2877" s="80"/>
      <c r="AZ2877" s="80"/>
      <c r="BA2877" s="80"/>
      <c r="BB2877" s="80"/>
    </row>
    <row r="2878" spans="9:54" x14ac:dyDescent="0.25">
      <c r="I2878" s="80"/>
      <c r="AX2878" s="80"/>
      <c r="AY2878" s="80"/>
      <c r="AZ2878" s="80"/>
      <c r="BA2878" s="80"/>
      <c r="BB2878" s="80"/>
    </row>
    <row r="2879" spans="9:54" x14ac:dyDescent="0.25">
      <c r="I2879" s="80"/>
      <c r="AX2879" s="80"/>
      <c r="AY2879" s="80"/>
      <c r="AZ2879" s="80"/>
      <c r="BA2879" s="80"/>
      <c r="BB2879" s="80"/>
    </row>
    <row r="2880" spans="9:54" x14ac:dyDescent="0.25">
      <c r="I2880" s="80"/>
      <c r="AX2880" s="80"/>
      <c r="AY2880" s="80"/>
      <c r="AZ2880" s="80"/>
      <c r="BA2880" s="80"/>
      <c r="BB2880" s="80"/>
    </row>
    <row r="2881" spans="9:54" x14ac:dyDescent="0.25">
      <c r="I2881" s="80"/>
      <c r="AX2881" s="80"/>
      <c r="AY2881" s="80"/>
      <c r="AZ2881" s="80"/>
      <c r="BA2881" s="80"/>
      <c r="BB2881" s="80"/>
    </row>
    <row r="2882" spans="9:54" x14ac:dyDescent="0.25">
      <c r="I2882" s="80"/>
      <c r="AX2882" s="80"/>
      <c r="AY2882" s="80"/>
      <c r="AZ2882" s="80"/>
      <c r="BA2882" s="80"/>
      <c r="BB2882" s="80"/>
    </row>
    <row r="2883" spans="9:54" x14ac:dyDescent="0.25">
      <c r="I2883" s="80"/>
      <c r="AX2883" s="80"/>
      <c r="AY2883" s="80"/>
      <c r="AZ2883" s="80"/>
      <c r="BA2883" s="80"/>
      <c r="BB2883" s="80"/>
    </row>
    <row r="2884" spans="9:54" x14ac:dyDescent="0.25">
      <c r="I2884" s="80"/>
      <c r="AX2884" s="80"/>
      <c r="AY2884" s="80"/>
      <c r="AZ2884" s="80"/>
      <c r="BA2884" s="80"/>
      <c r="BB2884" s="80"/>
    </row>
    <row r="2885" spans="9:54" x14ac:dyDescent="0.25">
      <c r="I2885" s="80"/>
      <c r="AX2885" s="80"/>
      <c r="AY2885" s="80"/>
      <c r="AZ2885" s="80"/>
      <c r="BA2885" s="80"/>
      <c r="BB2885" s="80"/>
    </row>
    <row r="2886" spans="9:54" x14ac:dyDescent="0.25">
      <c r="I2886" s="80"/>
      <c r="AX2886" s="80"/>
      <c r="AY2886" s="80"/>
      <c r="AZ2886" s="80"/>
      <c r="BA2886" s="80"/>
      <c r="BB2886" s="80"/>
    </row>
    <row r="2887" spans="9:54" x14ac:dyDescent="0.25">
      <c r="I2887" s="80"/>
      <c r="AX2887" s="80"/>
      <c r="AY2887" s="80"/>
      <c r="AZ2887" s="80"/>
      <c r="BA2887" s="80"/>
      <c r="BB2887" s="80"/>
    </row>
    <row r="2888" spans="9:54" x14ac:dyDescent="0.25">
      <c r="I2888" s="80"/>
      <c r="AX2888" s="80"/>
      <c r="AY2888" s="80"/>
      <c r="AZ2888" s="80"/>
      <c r="BA2888" s="80"/>
      <c r="BB2888" s="80"/>
    </row>
    <row r="2889" spans="9:54" x14ac:dyDescent="0.25">
      <c r="I2889" s="80"/>
      <c r="AX2889" s="80"/>
      <c r="AY2889" s="80"/>
      <c r="AZ2889" s="80"/>
      <c r="BA2889" s="80"/>
      <c r="BB2889" s="80"/>
    </row>
    <row r="2890" spans="9:54" x14ac:dyDescent="0.25">
      <c r="I2890" s="80"/>
      <c r="AX2890" s="80"/>
      <c r="AY2890" s="80"/>
      <c r="AZ2890" s="80"/>
      <c r="BA2890" s="80"/>
      <c r="BB2890" s="80"/>
    </row>
    <row r="2891" spans="9:54" x14ac:dyDescent="0.25">
      <c r="I2891" s="80"/>
      <c r="AX2891" s="80"/>
      <c r="AY2891" s="80"/>
      <c r="AZ2891" s="80"/>
      <c r="BA2891" s="80"/>
      <c r="BB2891" s="80"/>
    </row>
    <row r="2892" spans="9:54" x14ac:dyDescent="0.25">
      <c r="I2892" s="80"/>
      <c r="AX2892" s="80"/>
      <c r="AY2892" s="80"/>
      <c r="AZ2892" s="80"/>
      <c r="BA2892" s="80"/>
      <c r="BB2892" s="80"/>
    </row>
    <row r="2893" spans="9:54" x14ac:dyDescent="0.25">
      <c r="I2893" s="80"/>
      <c r="AX2893" s="80"/>
      <c r="AY2893" s="80"/>
      <c r="AZ2893" s="80"/>
      <c r="BA2893" s="80"/>
      <c r="BB2893" s="80"/>
    </row>
    <row r="2894" spans="9:54" x14ac:dyDescent="0.25">
      <c r="I2894" s="80"/>
      <c r="AX2894" s="80"/>
      <c r="AY2894" s="80"/>
      <c r="AZ2894" s="80"/>
      <c r="BA2894" s="80"/>
      <c r="BB2894" s="80"/>
    </row>
    <row r="2895" spans="9:54" x14ac:dyDescent="0.25">
      <c r="I2895" s="80"/>
      <c r="AX2895" s="80"/>
      <c r="AY2895" s="80"/>
      <c r="AZ2895" s="80"/>
      <c r="BA2895" s="80"/>
      <c r="BB2895" s="80"/>
    </row>
    <row r="2896" spans="9:54" x14ac:dyDescent="0.25">
      <c r="I2896" s="80"/>
      <c r="AX2896" s="80"/>
      <c r="AY2896" s="80"/>
      <c r="AZ2896" s="80"/>
      <c r="BA2896" s="80"/>
      <c r="BB2896" s="80"/>
    </row>
    <row r="2897" spans="9:54" x14ac:dyDescent="0.25">
      <c r="I2897" s="80"/>
      <c r="AX2897" s="80"/>
      <c r="AY2897" s="80"/>
      <c r="AZ2897" s="80"/>
      <c r="BA2897" s="80"/>
      <c r="BB2897" s="80"/>
    </row>
    <row r="2898" spans="9:54" x14ac:dyDescent="0.25">
      <c r="I2898" s="80"/>
      <c r="AX2898" s="80"/>
      <c r="AY2898" s="80"/>
      <c r="AZ2898" s="80"/>
      <c r="BA2898" s="80"/>
      <c r="BB2898" s="80"/>
    </row>
    <row r="2899" spans="9:54" x14ac:dyDescent="0.25">
      <c r="I2899" s="80"/>
      <c r="AX2899" s="80"/>
      <c r="AY2899" s="80"/>
      <c r="AZ2899" s="80"/>
      <c r="BA2899" s="80"/>
      <c r="BB2899" s="80"/>
    </row>
    <row r="2900" spans="9:54" x14ac:dyDescent="0.25">
      <c r="I2900" s="80"/>
      <c r="AX2900" s="80"/>
      <c r="AY2900" s="80"/>
      <c r="AZ2900" s="80"/>
      <c r="BA2900" s="80"/>
      <c r="BB2900" s="80"/>
    </row>
    <row r="2901" spans="9:54" x14ac:dyDescent="0.25">
      <c r="I2901" s="80"/>
      <c r="AX2901" s="80"/>
      <c r="AY2901" s="80"/>
      <c r="AZ2901" s="80"/>
      <c r="BA2901" s="80"/>
      <c r="BB2901" s="80"/>
    </row>
    <row r="2902" spans="9:54" x14ac:dyDescent="0.25">
      <c r="I2902" s="80"/>
      <c r="AX2902" s="80"/>
      <c r="AY2902" s="80"/>
      <c r="AZ2902" s="80"/>
      <c r="BA2902" s="80"/>
      <c r="BB2902" s="80"/>
    </row>
    <row r="2903" spans="9:54" x14ac:dyDescent="0.25">
      <c r="I2903" s="80"/>
      <c r="AX2903" s="80"/>
      <c r="AY2903" s="80"/>
      <c r="AZ2903" s="80"/>
      <c r="BA2903" s="80"/>
      <c r="BB2903" s="80"/>
    </row>
    <row r="2904" spans="9:54" x14ac:dyDescent="0.25">
      <c r="I2904" s="80"/>
      <c r="AX2904" s="80"/>
      <c r="AY2904" s="80"/>
      <c r="AZ2904" s="80"/>
      <c r="BA2904" s="80"/>
      <c r="BB2904" s="80"/>
    </row>
    <row r="2905" spans="9:54" x14ac:dyDescent="0.25">
      <c r="I2905" s="80"/>
      <c r="AX2905" s="80"/>
      <c r="AY2905" s="80"/>
      <c r="AZ2905" s="80"/>
      <c r="BA2905" s="80"/>
      <c r="BB2905" s="80"/>
    </row>
    <row r="2906" spans="9:54" x14ac:dyDescent="0.25">
      <c r="I2906" s="80"/>
      <c r="AX2906" s="80"/>
      <c r="AY2906" s="80"/>
      <c r="AZ2906" s="80"/>
      <c r="BA2906" s="80"/>
      <c r="BB2906" s="80"/>
    </row>
    <row r="2907" spans="9:54" x14ac:dyDescent="0.25">
      <c r="I2907" s="80"/>
      <c r="AX2907" s="80"/>
      <c r="AY2907" s="80"/>
      <c r="AZ2907" s="80"/>
      <c r="BA2907" s="80"/>
      <c r="BB2907" s="80"/>
    </row>
    <row r="2908" spans="9:54" x14ac:dyDescent="0.25">
      <c r="I2908" s="80"/>
      <c r="AX2908" s="80"/>
      <c r="AY2908" s="80"/>
      <c r="AZ2908" s="80"/>
      <c r="BA2908" s="80"/>
      <c r="BB2908" s="80"/>
    </row>
    <row r="2909" spans="9:54" x14ac:dyDescent="0.25">
      <c r="I2909" s="80"/>
      <c r="AX2909" s="80"/>
      <c r="AY2909" s="80"/>
      <c r="AZ2909" s="80"/>
      <c r="BA2909" s="80"/>
      <c r="BB2909" s="80"/>
    </row>
    <row r="2910" spans="9:54" x14ac:dyDescent="0.25">
      <c r="I2910" s="80"/>
      <c r="AX2910" s="80"/>
      <c r="AY2910" s="80"/>
      <c r="AZ2910" s="80"/>
      <c r="BA2910" s="80"/>
      <c r="BB2910" s="80"/>
    </row>
    <row r="2911" spans="9:54" x14ac:dyDescent="0.25">
      <c r="I2911" s="80"/>
      <c r="AX2911" s="80"/>
      <c r="AY2911" s="80"/>
      <c r="AZ2911" s="80"/>
      <c r="BA2911" s="80"/>
      <c r="BB2911" s="80"/>
    </row>
    <row r="2912" spans="9:54" x14ac:dyDescent="0.25">
      <c r="I2912" s="80"/>
      <c r="AX2912" s="80"/>
      <c r="AY2912" s="80"/>
      <c r="AZ2912" s="80"/>
      <c r="BA2912" s="80"/>
      <c r="BB2912" s="80"/>
    </row>
    <row r="2913" spans="9:54" x14ac:dyDescent="0.25">
      <c r="I2913" s="80"/>
      <c r="AX2913" s="80"/>
      <c r="AY2913" s="80"/>
      <c r="AZ2913" s="80"/>
      <c r="BA2913" s="80"/>
      <c r="BB2913" s="80"/>
    </row>
    <row r="2914" spans="9:54" x14ac:dyDescent="0.25">
      <c r="I2914" s="80"/>
      <c r="AX2914" s="80"/>
      <c r="AY2914" s="80"/>
      <c r="AZ2914" s="80"/>
      <c r="BA2914" s="80"/>
      <c r="BB2914" s="80"/>
    </row>
    <row r="2915" spans="9:54" x14ac:dyDescent="0.25">
      <c r="I2915" s="80"/>
      <c r="AX2915" s="80"/>
      <c r="AY2915" s="80"/>
      <c r="AZ2915" s="80"/>
      <c r="BA2915" s="80"/>
      <c r="BB2915" s="80"/>
    </row>
    <row r="2916" spans="9:54" x14ac:dyDescent="0.25">
      <c r="I2916" s="80"/>
      <c r="AX2916" s="80"/>
      <c r="AY2916" s="80"/>
      <c r="AZ2916" s="80"/>
      <c r="BA2916" s="80"/>
      <c r="BB2916" s="80"/>
    </row>
    <row r="2917" spans="9:54" x14ac:dyDescent="0.25">
      <c r="I2917" s="80"/>
      <c r="AX2917" s="80"/>
      <c r="AY2917" s="80"/>
      <c r="AZ2917" s="80"/>
      <c r="BA2917" s="80"/>
      <c r="BB2917" s="80"/>
    </row>
    <row r="2918" spans="9:54" x14ac:dyDescent="0.25">
      <c r="I2918" s="80"/>
      <c r="AX2918" s="80"/>
      <c r="AY2918" s="80"/>
      <c r="AZ2918" s="80"/>
      <c r="BA2918" s="80"/>
      <c r="BB2918" s="80"/>
    </row>
    <row r="2919" spans="9:54" x14ac:dyDescent="0.25">
      <c r="I2919" s="80"/>
      <c r="AX2919" s="80"/>
      <c r="AY2919" s="80"/>
      <c r="AZ2919" s="80"/>
      <c r="BA2919" s="80"/>
      <c r="BB2919" s="80"/>
    </row>
    <row r="2920" spans="9:54" x14ac:dyDescent="0.25">
      <c r="I2920" s="80"/>
      <c r="AX2920" s="80"/>
      <c r="AY2920" s="80"/>
      <c r="AZ2920" s="80"/>
      <c r="BA2920" s="80"/>
      <c r="BB2920" s="80"/>
    </row>
    <row r="2921" spans="9:54" x14ac:dyDescent="0.25">
      <c r="I2921" s="80"/>
      <c r="AX2921" s="80"/>
      <c r="AY2921" s="80"/>
      <c r="AZ2921" s="80"/>
      <c r="BA2921" s="80"/>
      <c r="BB2921" s="80"/>
    </row>
    <row r="2922" spans="9:54" x14ac:dyDescent="0.25">
      <c r="I2922" s="80"/>
      <c r="AX2922" s="80"/>
      <c r="AY2922" s="80"/>
      <c r="AZ2922" s="80"/>
      <c r="BA2922" s="80"/>
      <c r="BB2922" s="80"/>
    </row>
    <row r="2923" spans="9:54" x14ac:dyDescent="0.25">
      <c r="I2923" s="80"/>
      <c r="AX2923" s="80"/>
      <c r="AY2923" s="80"/>
      <c r="AZ2923" s="80"/>
      <c r="BA2923" s="80"/>
      <c r="BB2923" s="80"/>
    </row>
    <row r="2924" spans="9:54" x14ac:dyDescent="0.25">
      <c r="I2924" s="80"/>
      <c r="AX2924" s="80"/>
      <c r="AY2924" s="80"/>
      <c r="AZ2924" s="80"/>
      <c r="BA2924" s="80"/>
      <c r="BB2924" s="80"/>
    </row>
    <row r="2925" spans="9:54" x14ac:dyDescent="0.25">
      <c r="I2925" s="80"/>
      <c r="AX2925" s="80"/>
      <c r="AY2925" s="80"/>
      <c r="AZ2925" s="80"/>
      <c r="BA2925" s="80"/>
      <c r="BB2925" s="80"/>
    </row>
    <row r="2926" spans="9:54" x14ac:dyDescent="0.25">
      <c r="I2926" s="80"/>
      <c r="AX2926" s="80"/>
      <c r="AY2926" s="80"/>
      <c r="AZ2926" s="80"/>
      <c r="BA2926" s="80"/>
      <c r="BB2926" s="80"/>
    </row>
    <row r="2927" spans="9:54" x14ac:dyDescent="0.25">
      <c r="I2927" s="80"/>
      <c r="AX2927" s="80"/>
      <c r="AY2927" s="80"/>
      <c r="AZ2927" s="80"/>
      <c r="BA2927" s="80"/>
      <c r="BB2927" s="80"/>
    </row>
    <row r="2928" spans="9:54" x14ac:dyDescent="0.25">
      <c r="I2928" s="80"/>
      <c r="AX2928" s="80"/>
      <c r="AY2928" s="80"/>
      <c r="AZ2928" s="80"/>
      <c r="BA2928" s="80"/>
      <c r="BB2928" s="80"/>
    </row>
    <row r="2929" spans="9:54" x14ac:dyDescent="0.25">
      <c r="I2929" s="80"/>
      <c r="AX2929" s="80"/>
      <c r="AY2929" s="80"/>
      <c r="AZ2929" s="80"/>
      <c r="BA2929" s="80"/>
      <c r="BB2929" s="80"/>
    </row>
    <row r="2930" spans="9:54" x14ac:dyDescent="0.25">
      <c r="I2930" s="80"/>
      <c r="AX2930" s="80"/>
      <c r="AY2930" s="80"/>
      <c r="AZ2930" s="80"/>
      <c r="BA2930" s="80"/>
      <c r="BB2930" s="80"/>
    </row>
    <row r="2931" spans="9:54" x14ac:dyDescent="0.25">
      <c r="I2931" s="80"/>
      <c r="AX2931" s="80"/>
      <c r="AY2931" s="80"/>
      <c r="AZ2931" s="80"/>
      <c r="BA2931" s="80"/>
      <c r="BB2931" s="80"/>
    </row>
    <row r="2932" spans="9:54" x14ac:dyDescent="0.25">
      <c r="I2932" s="80"/>
      <c r="AX2932" s="80"/>
      <c r="AY2932" s="80"/>
      <c r="AZ2932" s="80"/>
      <c r="BA2932" s="80"/>
      <c r="BB2932" s="80"/>
    </row>
    <row r="2933" spans="9:54" x14ac:dyDescent="0.25">
      <c r="I2933" s="80"/>
      <c r="AX2933" s="80"/>
      <c r="AY2933" s="80"/>
      <c r="AZ2933" s="80"/>
      <c r="BA2933" s="80"/>
      <c r="BB2933" s="80"/>
    </row>
    <row r="2934" spans="9:54" x14ac:dyDescent="0.25">
      <c r="I2934" s="80"/>
      <c r="AX2934" s="80"/>
      <c r="AY2934" s="80"/>
      <c r="AZ2934" s="80"/>
      <c r="BA2934" s="80"/>
      <c r="BB2934" s="80"/>
    </row>
    <row r="2935" spans="9:54" x14ac:dyDescent="0.25">
      <c r="I2935" s="80"/>
      <c r="AX2935" s="80"/>
      <c r="AY2935" s="80"/>
      <c r="AZ2935" s="80"/>
      <c r="BA2935" s="80"/>
      <c r="BB2935" s="80"/>
    </row>
    <row r="2936" spans="9:54" x14ac:dyDescent="0.25">
      <c r="I2936" s="80"/>
      <c r="AX2936" s="80"/>
      <c r="AY2936" s="80"/>
      <c r="AZ2936" s="80"/>
      <c r="BA2936" s="80"/>
      <c r="BB2936" s="80"/>
    </row>
    <row r="2937" spans="9:54" x14ac:dyDescent="0.25">
      <c r="I2937" s="80"/>
      <c r="AX2937" s="80"/>
      <c r="AY2937" s="80"/>
      <c r="AZ2937" s="80"/>
      <c r="BA2937" s="80"/>
      <c r="BB2937" s="80"/>
    </row>
    <row r="2938" spans="9:54" x14ac:dyDescent="0.25">
      <c r="I2938" s="80"/>
      <c r="AX2938" s="80"/>
      <c r="AY2938" s="80"/>
      <c r="AZ2938" s="80"/>
      <c r="BA2938" s="80"/>
      <c r="BB2938" s="80"/>
    </row>
    <row r="2939" spans="9:54" x14ac:dyDescent="0.25">
      <c r="I2939" s="80"/>
      <c r="AX2939" s="80"/>
      <c r="AY2939" s="80"/>
      <c r="AZ2939" s="80"/>
      <c r="BA2939" s="80"/>
      <c r="BB2939" s="80"/>
    </row>
    <row r="2940" spans="9:54" x14ac:dyDescent="0.25">
      <c r="I2940" s="80"/>
      <c r="AX2940" s="80"/>
      <c r="AY2940" s="80"/>
      <c r="AZ2940" s="80"/>
      <c r="BA2940" s="80"/>
      <c r="BB2940" s="80"/>
    </row>
    <row r="2941" spans="9:54" x14ac:dyDescent="0.25">
      <c r="I2941" s="80"/>
      <c r="AX2941" s="80"/>
      <c r="AY2941" s="80"/>
      <c r="AZ2941" s="80"/>
      <c r="BA2941" s="80"/>
      <c r="BB2941" s="80"/>
    </row>
    <row r="2942" spans="9:54" x14ac:dyDescent="0.25">
      <c r="I2942" s="80"/>
      <c r="AX2942" s="80"/>
      <c r="AY2942" s="80"/>
      <c r="AZ2942" s="80"/>
      <c r="BA2942" s="80"/>
      <c r="BB2942" s="80"/>
    </row>
    <row r="2943" spans="9:54" x14ac:dyDescent="0.25">
      <c r="I2943" s="80"/>
      <c r="AX2943" s="80"/>
      <c r="AY2943" s="80"/>
      <c r="AZ2943" s="80"/>
      <c r="BA2943" s="80"/>
      <c r="BB2943" s="80"/>
    </row>
    <row r="2944" spans="9:54" x14ac:dyDescent="0.25">
      <c r="I2944" s="80"/>
      <c r="AX2944" s="80"/>
      <c r="AY2944" s="80"/>
      <c r="AZ2944" s="80"/>
      <c r="BA2944" s="80"/>
      <c r="BB2944" s="80"/>
    </row>
    <row r="2945" spans="9:54" x14ac:dyDescent="0.25">
      <c r="I2945" s="80"/>
      <c r="AX2945" s="80"/>
      <c r="AY2945" s="80"/>
      <c r="AZ2945" s="80"/>
      <c r="BA2945" s="80"/>
      <c r="BB2945" s="80"/>
    </row>
    <row r="2946" spans="9:54" x14ac:dyDescent="0.25">
      <c r="I2946" s="80"/>
      <c r="AX2946" s="80"/>
      <c r="AY2946" s="80"/>
      <c r="AZ2946" s="80"/>
      <c r="BA2946" s="80"/>
      <c r="BB2946" s="80"/>
    </row>
    <row r="2947" spans="9:54" x14ac:dyDescent="0.25">
      <c r="I2947" s="80"/>
      <c r="AX2947" s="80"/>
      <c r="AY2947" s="80"/>
      <c r="AZ2947" s="80"/>
      <c r="BA2947" s="80"/>
      <c r="BB2947" s="80"/>
    </row>
    <row r="2948" spans="9:54" x14ac:dyDescent="0.25">
      <c r="I2948" s="80"/>
      <c r="AX2948" s="80"/>
      <c r="AY2948" s="80"/>
      <c r="AZ2948" s="80"/>
      <c r="BA2948" s="80"/>
      <c r="BB2948" s="80"/>
    </row>
    <row r="2949" spans="9:54" x14ac:dyDescent="0.25">
      <c r="I2949" s="80"/>
      <c r="AX2949" s="80"/>
      <c r="AY2949" s="80"/>
      <c r="AZ2949" s="80"/>
      <c r="BA2949" s="80"/>
      <c r="BB2949" s="80"/>
    </row>
    <row r="2950" spans="9:54" x14ac:dyDescent="0.25">
      <c r="I2950" s="80"/>
      <c r="AX2950" s="80"/>
      <c r="AY2950" s="80"/>
      <c r="AZ2950" s="80"/>
      <c r="BA2950" s="80"/>
      <c r="BB2950" s="80"/>
    </row>
    <row r="2951" spans="9:54" x14ac:dyDescent="0.25">
      <c r="I2951" s="80"/>
      <c r="AX2951" s="80"/>
      <c r="AY2951" s="80"/>
      <c r="AZ2951" s="80"/>
      <c r="BA2951" s="80"/>
      <c r="BB2951" s="80"/>
    </row>
    <row r="2952" spans="9:54" x14ac:dyDescent="0.25">
      <c r="I2952" s="80"/>
      <c r="AX2952" s="80"/>
      <c r="AY2952" s="80"/>
      <c r="AZ2952" s="80"/>
      <c r="BA2952" s="80"/>
      <c r="BB2952" s="80"/>
    </row>
    <row r="2953" spans="9:54" x14ac:dyDescent="0.25">
      <c r="I2953" s="80"/>
      <c r="AX2953" s="80"/>
      <c r="AY2953" s="80"/>
      <c r="AZ2953" s="80"/>
      <c r="BA2953" s="80"/>
      <c r="BB2953" s="80"/>
    </row>
    <row r="2954" spans="9:54" x14ac:dyDescent="0.25">
      <c r="I2954" s="80"/>
      <c r="AX2954" s="80"/>
      <c r="AY2954" s="80"/>
      <c r="AZ2954" s="80"/>
      <c r="BA2954" s="80"/>
      <c r="BB2954" s="80"/>
    </row>
    <row r="2955" spans="9:54" x14ac:dyDescent="0.25">
      <c r="I2955" s="80"/>
      <c r="AX2955" s="80"/>
      <c r="AY2955" s="80"/>
      <c r="AZ2955" s="80"/>
      <c r="BA2955" s="80"/>
      <c r="BB2955" s="80"/>
    </row>
    <row r="2956" spans="9:54" x14ac:dyDescent="0.25">
      <c r="I2956" s="80"/>
      <c r="AX2956" s="80"/>
      <c r="AY2956" s="80"/>
      <c r="AZ2956" s="80"/>
      <c r="BA2956" s="80"/>
      <c r="BB2956" s="80"/>
    </row>
    <row r="2957" spans="9:54" x14ac:dyDescent="0.25">
      <c r="I2957" s="80"/>
      <c r="AX2957" s="80"/>
      <c r="AY2957" s="80"/>
      <c r="AZ2957" s="80"/>
      <c r="BA2957" s="80"/>
      <c r="BB2957" s="80"/>
    </row>
    <row r="2958" spans="9:54" x14ac:dyDescent="0.25">
      <c r="I2958" s="80"/>
      <c r="AX2958" s="80"/>
      <c r="AY2958" s="80"/>
      <c r="AZ2958" s="80"/>
      <c r="BA2958" s="80"/>
      <c r="BB2958" s="80"/>
    </row>
    <row r="2959" spans="9:54" x14ac:dyDescent="0.25">
      <c r="I2959" s="80"/>
      <c r="AX2959" s="80"/>
      <c r="AY2959" s="80"/>
      <c r="AZ2959" s="80"/>
      <c r="BA2959" s="80"/>
      <c r="BB2959" s="80"/>
    </row>
    <row r="2960" spans="9:54" x14ac:dyDescent="0.25">
      <c r="I2960" s="80"/>
      <c r="AX2960" s="80"/>
      <c r="AY2960" s="80"/>
      <c r="AZ2960" s="80"/>
      <c r="BA2960" s="80"/>
      <c r="BB2960" s="80"/>
    </row>
    <row r="2961" spans="9:54" x14ac:dyDescent="0.25">
      <c r="I2961" s="80"/>
      <c r="AX2961" s="80"/>
      <c r="AY2961" s="80"/>
      <c r="AZ2961" s="80"/>
      <c r="BA2961" s="80"/>
      <c r="BB2961" s="80"/>
    </row>
    <row r="2962" spans="9:54" x14ac:dyDescent="0.25">
      <c r="I2962" s="80"/>
      <c r="AX2962" s="80"/>
      <c r="AY2962" s="80"/>
      <c r="AZ2962" s="80"/>
      <c r="BA2962" s="80"/>
      <c r="BB2962" s="80"/>
    </row>
    <row r="2963" spans="9:54" x14ac:dyDescent="0.25">
      <c r="I2963" s="80"/>
      <c r="AX2963" s="80"/>
      <c r="AY2963" s="80"/>
      <c r="AZ2963" s="80"/>
      <c r="BA2963" s="80"/>
      <c r="BB2963" s="80"/>
    </row>
    <row r="2964" spans="9:54" x14ac:dyDescent="0.25">
      <c r="I2964" s="80"/>
      <c r="AX2964" s="80"/>
      <c r="AY2964" s="80"/>
      <c r="AZ2964" s="80"/>
      <c r="BA2964" s="80"/>
      <c r="BB2964" s="80"/>
    </row>
    <row r="2965" spans="9:54" x14ac:dyDescent="0.25">
      <c r="I2965" s="80"/>
      <c r="AX2965" s="80"/>
      <c r="AY2965" s="80"/>
      <c r="AZ2965" s="80"/>
      <c r="BA2965" s="80"/>
      <c r="BB2965" s="80"/>
    </row>
    <row r="2966" spans="9:54" x14ac:dyDescent="0.25">
      <c r="I2966" s="80"/>
      <c r="AX2966" s="80"/>
      <c r="AY2966" s="80"/>
      <c r="AZ2966" s="80"/>
      <c r="BA2966" s="80"/>
      <c r="BB2966" s="80"/>
    </row>
    <row r="2967" spans="9:54" x14ac:dyDescent="0.25">
      <c r="I2967" s="80"/>
      <c r="AX2967" s="80"/>
      <c r="AY2967" s="80"/>
      <c r="AZ2967" s="80"/>
      <c r="BA2967" s="80"/>
      <c r="BB2967" s="80"/>
    </row>
    <row r="2968" spans="9:54" x14ac:dyDescent="0.25">
      <c r="I2968" s="80"/>
      <c r="AX2968" s="80"/>
      <c r="AY2968" s="80"/>
      <c r="AZ2968" s="80"/>
      <c r="BA2968" s="80"/>
      <c r="BB2968" s="80"/>
    </row>
    <row r="2969" spans="9:54" x14ac:dyDescent="0.25">
      <c r="I2969" s="80"/>
      <c r="AX2969" s="80"/>
      <c r="AY2969" s="80"/>
      <c r="AZ2969" s="80"/>
      <c r="BA2969" s="80"/>
      <c r="BB2969" s="80"/>
    </row>
    <row r="2970" spans="9:54" x14ac:dyDescent="0.25">
      <c r="I2970" s="80"/>
      <c r="AX2970" s="80"/>
      <c r="AY2970" s="80"/>
      <c r="AZ2970" s="80"/>
      <c r="BA2970" s="80"/>
      <c r="BB2970" s="80"/>
    </row>
    <row r="2971" spans="9:54" x14ac:dyDescent="0.25">
      <c r="I2971" s="80"/>
      <c r="AX2971" s="80"/>
      <c r="AY2971" s="80"/>
      <c r="AZ2971" s="80"/>
      <c r="BA2971" s="80"/>
      <c r="BB2971" s="80"/>
    </row>
    <row r="2972" spans="9:54" x14ac:dyDescent="0.25">
      <c r="I2972" s="80"/>
      <c r="AX2972" s="80"/>
      <c r="AY2972" s="80"/>
      <c r="AZ2972" s="80"/>
      <c r="BA2972" s="80"/>
      <c r="BB2972" s="80"/>
    </row>
    <row r="2973" spans="9:54" x14ac:dyDescent="0.25">
      <c r="I2973" s="80"/>
      <c r="AX2973" s="80"/>
      <c r="AY2973" s="80"/>
      <c r="AZ2973" s="80"/>
      <c r="BA2973" s="80"/>
      <c r="BB2973" s="80"/>
    </row>
    <row r="2974" spans="9:54" x14ac:dyDescent="0.25">
      <c r="I2974" s="80"/>
      <c r="AX2974" s="80"/>
      <c r="AY2974" s="80"/>
      <c r="AZ2974" s="80"/>
      <c r="BA2974" s="80"/>
      <c r="BB2974" s="80"/>
    </row>
    <row r="2975" spans="9:54" x14ac:dyDescent="0.25">
      <c r="I2975" s="80"/>
      <c r="AX2975" s="80"/>
      <c r="AY2975" s="80"/>
      <c r="AZ2975" s="80"/>
      <c r="BA2975" s="80"/>
      <c r="BB2975" s="80"/>
    </row>
    <row r="2976" spans="9:54" x14ac:dyDescent="0.25">
      <c r="I2976" s="80"/>
      <c r="AX2976" s="80"/>
      <c r="AY2976" s="80"/>
      <c r="AZ2976" s="80"/>
      <c r="BA2976" s="80"/>
      <c r="BB2976" s="80"/>
    </row>
    <row r="2977" spans="9:54" x14ac:dyDescent="0.25">
      <c r="I2977" s="80"/>
      <c r="AX2977" s="80"/>
      <c r="AY2977" s="80"/>
      <c r="AZ2977" s="80"/>
      <c r="BA2977" s="80"/>
      <c r="BB2977" s="80"/>
    </row>
    <row r="2978" spans="9:54" x14ac:dyDescent="0.25">
      <c r="I2978" s="80"/>
      <c r="AX2978" s="80"/>
      <c r="AY2978" s="80"/>
      <c r="AZ2978" s="80"/>
      <c r="BA2978" s="80"/>
      <c r="BB2978" s="80"/>
    </row>
    <row r="2979" spans="9:54" x14ac:dyDescent="0.25">
      <c r="I2979" s="80"/>
      <c r="AX2979" s="80"/>
      <c r="AY2979" s="80"/>
      <c r="AZ2979" s="80"/>
      <c r="BA2979" s="80"/>
      <c r="BB2979" s="80"/>
    </row>
    <row r="2980" spans="9:54" x14ac:dyDescent="0.25">
      <c r="I2980" s="80"/>
      <c r="AX2980" s="80"/>
      <c r="AY2980" s="80"/>
      <c r="AZ2980" s="80"/>
      <c r="BA2980" s="80"/>
      <c r="BB2980" s="80"/>
    </row>
    <row r="2981" spans="9:54" x14ac:dyDescent="0.25">
      <c r="I2981" s="80"/>
      <c r="AX2981" s="80"/>
      <c r="AY2981" s="80"/>
      <c r="AZ2981" s="80"/>
      <c r="BA2981" s="80"/>
      <c r="BB2981" s="80"/>
    </row>
    <row r="2982" spans="9:54" x14ac:dyDescent="0.25">
      <c r="I2982" s="80"/>
      <c r="AX2982" s="80"/>
      <c r="AY2982" s="80"/>
      <c r="AZ2982" s="80"/>
      <c r="BA2982" s="80"/>
      <c r="BB2982" s="80"/>
    </row>
    <row r="2983" spans="9:54" x14ac:dyDescent="0.25">
      <c r="I2983" s="80"/>
      <c r="AX2983" s="80"/>
      <c r="AY2983" s="80"/>
      <c r="AZ2983" s="80"/>
      <c r="BA2983" s="80"/>
      <c r="BB2983" s="80"/>
    </row>
    <row r="2984" spans="9:54" x14ac:dyDescent="0.25">
      <c r="I2984" s="80"/>
      <c r="AX2984" s="80"/>
      <c r="AY2984" s="80"/>
      <c r="AZ2984" s="80"/>
      <c r="BA2984" s="80"/>
      <c r="BB2984" s="80"/>
    </row>
    <row r="2985" spans="9:54" x14ac:dyDescent="0.25">
      <c r="I2985" s="80"/>
      <c r="AX2985" s="80"/>
      <c r="AY2985" s="80"/>
      <c r="AZ2985" s="80"/>
      <c r="BA2985" s="80"/>
      <c r="BB2985" s="80"/>
    </row>
    <row r="2986" spans="9:54" x14ac:dyDescent="0.25">
      <c r="I2986" s="80"/>
      <c r="AX2986" s="80"/>
      <c r="AY2986" s="80"/>
      <c r="AZ2986" s="80"/>
      <c r="BA2986" s="80"/>
      <c r="BB2986" s="80"/>
    </row>
    <row r="2987" spans="9:54" x14ac:dyDescent="0.25">
      <c r="I2987" s="80"/>
      <c r="AX2987" s="80"/>
      <c r="AY2987" s="80"/>
      <c r="AZ2987" s="80"/>
      <c r="BA2987" s="80"/>
      <c r="BB2987" s="80"/>
    </row>
    <row r="2988" spans="9:54" x14ac:dyDescent="0.25">
      <c r="I2988" s="80"/>
      <c r="AX2988" s="80"/>
      <c r="AY2988" s="80"/>
      <c r="AZ2988" s="80"/>
      <c r="BA2988" s="80"/>
      <c r="BB2988" s="80"/>
    </row>
    <row r="2989" spans="9:54" x14ac:dyDescent="0.25">
      <c r="I2989" s="80"/>
      <c r="AX2989" s="80"/>
      <c r="AY2989" s="80"/>
      <c r="AZ2989" s="80"/>
      <c r="BA2989" s="80"/>
      <c r="BB2989" s="80"/>
    </row>
    <row r="2990" spans="9:54" x14ac:dyDescent="0.25">
      <c r="I2990" s="80"/>
      <c r="AX2990" s="80"/>
      <c r="AY2990" s="80"/>
      <c r="AZ2990" s="80"/>
      <c r="BA2990" s="80"/>
      <c r="BB2990" s="80"/>
    </row>
    <row r="2991" spans="9:54" x14ac:dyDescent="0.25">
      <c r="I2991" s="80"/>
      <c r="AX2991" s="80"/>
      <c r="AY2991" s="80"/>
      <c r="AZ2991" s="80"/>
      <c r="BA2991" s="80"/>
      <c r="BB2991" s="80"/>
    </row>
    <row r="2992" spans="9:54" x14ac:dyDescent="0.25">
      <c r="I2992" s="80"/>
      <c r="AX2992" s="80"/>
      <c r="AY2992" s="80"/>
      <c r="AZ2992" s="80"/>
      <c r="BA2992" s="80"/>
      <c r="BB2992" s="80"/>
    </row>
    <row r="2993" spans="9:54" x14ac:dyDescent="0.25">
      <c r="I2993" s="80"/>
      <c r="AX2993" s="80"/>
      <c r="AY2993" s="80"/>
      <c r="AZ2993" s="80"/>
      <c r="BA2993" s="80"/>
      <c r="BB2993" s="80"/>
    </row>
    <row r="2994" spans="9:54" x14ac:dyDescent="0.25">
      <c r="I2994" s="80"/>
      <c r="AX2994" s="80"/>
      <c r="AY2994" s="80"/>
      <c r="AZ2994" s="80"/>
      <c r="BA2994" s="80"/>
      <c r="BB2994" s="80"/>
    </row>
    <row r="2995" spans="9:54" x14ac:dyDescent="0.25">
      <c r="I2995" s="80"/>
      <c r="AX2995" s="80"/>
      <c r="AY2995" s="80"/>
      <c r="AZ2995" s="80"/>
      <c r="BA2995" s="80"/>
      <c r="BB2995" s="80"/>
    </row>
    <row r="2996" spans="9:54" x14ac:dyDescent="0.25">
      <c r="I2996" s="80"/>
      <c r="AX2996" s="80"/>
      <c r="AY2996" s="80"/>
      <c r="AZ2996" s="80"/>
      <c r="BA2996" s="80"/>
      <c r="BB2996" s="80"/>
    </row>
    <row r="2997" spans="9:54" x14ac:dyDescent="0.25">
      <c r="I2997" s="80"/>
      <c r="AX2997" s="80"/>
      <c r="AY2997" s="80"/>
      <c r="AZ2997" s="80"/>
      <c r="BA2997" s="80"/>
      <c r="BB2997" s="80"/>
    </row>
    <row r="2998" spans="9:54" x14ac:dyDescent="0.25">
      <c r="I2998" s="80"/>
      <c r="AX2998" s="80"/>
      <c r="AY2998" s="80"/>
      <c r="AZ2998" s="80"/>
      <c r="BA2998" s="80"/>
      <c r="BB2998" s="80"/>
    </row>
    <row r="2999" spans="9:54" x14ac:dyDescent="0.25">
      <c r="I2999" s="80"/>
      <c r="AX2999" s="80"/>
      <c r="AY2999" s="80"/>
      <c r="AZ2999" s="80"/>
      <c r="BA2999" s="80"/>
      <c r="BB2999" s="80"/>
    </row>
    <row r="3000" spans="9:54" x14ac:dyDescent="0.25">
      <c r="I3000" s="80"/>
      <c r="AX3000" s="80"/>
      <c r="AY3000" s="80"/>
      <c r="AZ3000" s="80"/>
      <c r="BA3000" s="80"/>
      <c r="BB3000" s="80"/>
    </row>
    <row r="3001" spans="9:54" x14ac:dyDescent="0.25">
      <c r="I3001" s="80"/>
      <c r="AX3001" s="80"/>
      <c r="AY3001" s="80"/>
      <c r="AZ3001" s="80"/>
      <c r="BA3001" s="80"/>
      <c r="BB3001" s="80"/>
    </row>
    <row r="3002" spans="9:54" x14ac:dyDescent="0.25">
      <c r="I3002" s="80"/>
      <c r="AX3002" s="80"/>
      <c r="AY3002" s="80"/>
      <c r="AZ3002" s="80"/>
      <c r="BA3002" s="80"/>
      <c r="BB3002" s="80"/>
    </row>
    <row r="3003" spans="9:54" x14ac:dyDescent="0.25">
      <c r="I3003" s="80"/>
      <c r="AX3003" s="80"/>
      <c r="AY3003" s="80"/>
      <c r="AZ3003" s="80"/>
      <c r="BA3003" s="80"/>
      <c r="BB3003" s="80"/>
    </row>
    <row r="3004" spans="9:54" x14ac:dyDescent="0.25">
      <c r="I3004" s="80"/>
      <c r="AX3004" s="80"/>
      <c r="AY3004" s="80"/>
      <c r="AZ3004" s="80"/>
      <c r="BA3004" s="80"/>
      <c r="BB3004" s="80"/>
    </row>
    <row r="3005" spans="9:54" x14ac:dyDescent="0.25">
      <c r="I3005" s="80"/>
      <c r="AX3005" s="80"/>
      <c r="AY3005" s="80"/>
      <c r="AZ3005" s="80"/>
      <c r="BA3005" s="80"/>
      <c r="BB3005" s="80"/>
    </row>
    <row r="3006" spans="9:54" x14ac:dyDescent="0.25">
      <c r="I3006" s="80"/>
      <c r="AX3006" s="80"/>
      <c r="AY3006" s="80"/>
      <c r="AZ3006" s="80"/>
      <c r="BA3006" s="80"/>
      <c r="BB3006" s="80"/>
    </row>
    <row r="3007" spans="9:54" x14ac:dyDescent="0.25">
      <c r="I3007" s="80"/>
      <c r="AX3007" s="80"/>
      <c r="AY3007" s="80"/>
      <c r="AZ3007" s="80"/>
      <c r="BA3007" s="80"/>
      <c r="BB3007" s="80"/>
    </row>
    <row r="3008" spans="9:54" x14ac:dyDescent="0.25">
      <c r="I3008" s="80"/>
      <c r="AX3008" s="80"/>
      <c r="AY3008" s="80"/>
      <c r="AZ3008" s="80"/>
      <c r="BA3008" s="80"/>
      <c r="BB3008" s="80"/>
    </row>
    <row r="3009" spans="9:54" x14ac:dyDescent="0.25">
      <c r="I3009" s="80"/>
      <c r="AX3009" s="80"/>
      <c r="AY3009" s="80"/>
      <c r="AZ3009" s="80"/>
      <c r="BA3009" s="80"/>
      <c r="BB3009" s="80"/>
    </row>
    <row r="3010" spans="9:54" x14ac:dyDescent="0.25">
      <c r="I3010" s="80"/>
      <c r="AX3010" s="80"/>
      <c r="AY3010" s="80"/>
      <c r="AZ3010" s="80"/>
      <c r="BA3010" s="80"/>
      <c r="BB3010" s="80"/>
    </row>
    <row r="3011" spans="9:54" x14ac:dyDescent="0.25">
      <c r="I3011" s="80"/>
      <c r="AX3011" s="80"/>
      <c r="AY3011" s="80"/>
      <c r="AZ3011" s="80"/>
      <c r="BA3011" s="80"/>
      <c r="BB3011" s="80"/>
    </row>
    <row r="3012" spans="9:54" x14ac:dyDescent="0.25">
      <c r="I3012" s="80"/>
      <c r="AX3012" s="80"/>
      <c r="AY3012" s="80"/>
      <c r="AZ3012" s="80"/>
      <c r="BA3012" s="80"/>
      <c r="BB3012" s="80"/>
    </row>
    <row r="3013" spans="9:54" x14ac:dyDescent="0.25">
      <c r="I3013" s="80"/>
      <c r="AX3013" s="80"/>
      <c r="AY3013" s="80"/>
      <c r="AZ3013" s="80"/>
      <c r="BA3013" s="80"/>
      <c r="BB3013" s="80"/>
    </row>
    <row r="3014" spans="9:54" x14ac:dyDescent="0.25">
      <c r="I3014" s="80"/>
      <c r="AX3014" s="80"/>
      <c r="AY3014" s="80"/>
      <c r="AZ3014" s="80"/>
      <c r="BA3014" s="80"/>
      <c r="BB3014" s="80"/>
    </row>
    <row r="3015" spans="9:54" x14ac:dyDescent="0.25">
      <c r="I3015" s="80"/>
      <c r="AX3015" s="80"/>
      <c r="AY3015" s="80"/>
      <c r="AZ3015" s="80"/>
      <c r="BA3015" s="80"/>
      <c r="BB3015" s="80"/>
    </row>
    <row r="3016" spans="9:54" x14ac:dyDescent="0.25">
      <c r="I3016" s="80"/>
      <c r="AX3016" s="80"/>
      <c r="AY3016" s="80"/>
      <c r="AZ3016" s="80"/>
      <c r="BA3016" s="80"/>
      <c r="BB3016" s="80"/>
    </row>
    <row r="3017" spans="9:54" x14ac:dyDescent="0.25">
      <c r="I3017" s="80"/>
      <c r="AX3017" s="80"/>
      <c r="AY3017" s="80"/>
      <c r="AZ3017" s="80"/>
      <c r="BA3017" s="80"/>
      <c r="BB3017" s="80"/>
    </row>
    <row r="3018" spans="9:54" x14ac:dyDescent="0.25">
      <c r="I3018" s="80"/>
      <c r="AX3018" s="80"/>
      <c r="AY3018" s="80"/>
      <c r="AZ3018" s="80"/>
      <c r="BA3018" s="80"/>
      <c r="BB3018" s="80"/>
    </row>
    <row r="3019" spans="9:54" x14ac:dyDescent="0.25">
      <c r="I3019" s="80"/>
      <c r="AX3019" s="80"/>
      <c r="AY3019" s="80"/>
      <c r="AZ3019" s="80"/>
      <c r="BA3019" s="80"/>
      <c r="BB3019" s="80"/>
    </row>
    <row r="3020" spans="9:54" x14ac:dyDescent="0.25">
      <c r="I3020" s="80"/>
      <c r="AX3020" s="80"/>
      <c r="AY3020" s="80"/>
      <c r="AZ3020" s="80"/>
      <c r="BA3020" s="80"/>
      <c r="BB3020" s="80"/>
    </row>
    <row r="3021" spans="9:54" x14ac:dyDescent="0.25">
      <c r="I3021" s="80"/>
      <c r="AX3021" s="80"/>
      <c r="AY3021" s="80"/>
      <c r="AZ3021" s="80"/>
      <c r="BA3021" s="80"/>
      <c r="BB3021" s="80"/>
    </row>
    <row r="3022" spans="9:54" x14ac:dyDescent="0.25">
      <c r="I3022" s="80"/>
      <c r="AX3022" s="80"/>
      <c r="AY3022" s="80"/>
      <c r="AZ3022" s="80"/>
      <c r="BA3022" s="80"/>
      <c r="BB3022" s="80"/>
    </row>
    <row r="3023" spans="9:54" x14ac:dyDescent="0.25">
      <c r="I3023" s="80"/>
      <c r="AX3023" s="80"/>
      <c r="AY3023" s="80"/>
      <c r="AZ3023" s="80"/>
      <c r="BA3023" s="80"/>
      <c r="BB3023" s="80"/>
    </row>
    <row r="3024" spans="9:54" x14ac:dyDescent="0.25">
      <c r="I3024" s="80"/>
      <c r="AX3024" s="80"/>
      <c r="AY3024" s="80"/>
      <c r="AZ3024" s="80"/>
      <c r="BA3024" s="80"/>
      <c r="BB3024" s="80"/>
    </row>
    <row r="3025" spans="9:54" x14ac:dyDescent="0.25">
      <c r="I3025" s="80"/>
      <c r="AX3025" s="80"/>
      <c r="AY3025" s="80"/>
      <c r="AZ3025" s="80"/>
      <c r="BA3025" s="80"/>
      <c r="BB3025" s="80"/>
    </row>
    <row r="3026" spans="9:54" x14ac:dyDescent="0.25">
      <c r="I3026" s="80"/>
      <c r="AX3026" s="80"/>
      <c r="AY3026" s="80"/>
      <c r="AZ3026" s="80"/>
      <c r="BA3026" s="80"/>
      <c r="BB3026" s="80"/>
    </row>
    <row r="3027" spans="9:54" x14ac:dyDescent="0.25">
      <c r="I3027" s="80"/>
      <c r="AX3027" s="80"/>
      <c r="AY3027" s="80"/>
      <c r="AZ3027" s="80"/>
      <c r="BA3027" s="80"/>
      <c r="BB3027" s="80"/>
    </row>
    <row r="3028" spans="9:54" x14ac:dyDescent="0.25">
      <c r="I3028" s="80"/>
      <c r="AX3028" s="80"/>
      <c r="AY3028" s="80"/>
      <c r="AZ3028" s="80"/>
      <c r="BA3028" s="80"/>
      <c r="BB3028" s="80"/>
    </row>
    <row r="3029" spans="9:54" x14ac:dyDescent="0.25">
      <c r="I3029" s="80"/>
      <c r="AX3029" s="80"/>
      <c r="AY3029" s="80"/>
      <c r="AZ3029" s="80"/>
      <c r="BA3029" s="80"/>
      <c r="BB3029" s="80"/>
    </row>
    <row r="3030" spans="9:54" x14ac:dyDescent="0.25">
      <c r="I3030" s="80"/>
      <c r="AX3030" s="80"/>
      <c r="AY3030" s="80"/>
      <c r="AZ3030" s="80"/>
      <c r="BA3030" s="80"/>
      <c r="BB3030" s="80"/>
    </row>
    <row r="3031" spans="9:54" x14ac:dyDescent="0.25">
      <c r="I3031" s="80"/>
      <c r="AX3031" s="80"/>
      <c r="AY3031" s="80"/>
      <c r="AZ3031" s="80"/>
      <c r="BA3031" s="80"/>
      <c r="BB3031" s="80"/>
    </row>
    <row r="3032" spans="9:54" x14ac:dyDescent="0.25">
      <c r="I3032" s="80"/>
      <c r="AX3032" s="80"/>
      <c r="AY3032" s="80"/>
      <c r="AZ3032" s="80"/>
      <c r="BA3032" s="80"/>
      <c r="BB3032" s="80"/>
    </row>
    <row r="3033" spans="9:54" x14ac:dyDescent="0.25">
      <c r="I3033" s="80"/>
      <c r="AX3033" s="80"/>
      <c r="AY3033" s="80"/>
      <c r="AZ3033" s="80"/>
      <c r="BA3033" s="80"/>
      <c r="BB3033" s="80"/>
    </row>
    <row r="3034" spans="9:54" x14ac:dyDescent="0.25">
      <c r="I3034" s="80"/>
      <c r="AX3034" s="80"/>
      <c r="AY3034" s="80"/>
      <c r="AZ3034" s="80"/>
      <c r="BA3034" s="80"/>
      <c r="BB3034" s="80"/>
    </row>
    <row r="3035" spans="9:54" x14ac:dyDescent="0.25">
      <c r="I3035" s="80"/>
      <c r="AX3035" s="80"/>
      <c r="AY3035" s="80"/>
      <c r="AZ3035" s="80"/>
      <c r="BA3035" s="80"/>
      <c r="BB3035" s="80"/>
    </row>
    <row r="3036" spans="9:54" x14ac:dyDescent="0.25">
      <c r="I3036" s="80"/>
      <c r="AX3036" s="80"/>
      <c r="AY3036" s="80"/>
      <c r="AZ3036" s="80"/>
      <c r="BA3036" s="80"/>
      <c r="BB3036" s="80"/>
    </row>
    <row r="3037" spans="9:54" x14ac:dyDescent="0.25">
      <c r="I3037" s="80"/>
      <c r="AX3037" s="80"/>
      <c r="AY3037" s="80"/>
      <c r="AZ3037" s="80"/>
      <c r="BA3037" s="80"/>
      <c r="BB3037" s="80"/>
    </row>
    <row r="3038" spans="9:54" x14ac:dyDescent="0.25">
      <c r="I3038" s="80"/>
      <c r="AX3038" s="80"/>
      <c r="AY3038" s="80"/>
      <c r="AZ3038" s="80"/>
      <c r="BA3038" s="80"/>
      <c r="BB3038" s="80"/>
    </row>
    <row r="3039" spans="9:54" x14ac:dyDescent="0.25">
      <c r="I3039" s="80"/>
      <c r="AX3039" s="80"/>
      <c r="AY3039" s="80"/>
      <c r="AZ3039" s="80"/>
      <c r="BA3039" s="80"/>
      <c r="BB3039" s="80"/>
    </row>
    <row r="3040" spans="9:54" x14ac:dyDescent="0.25">
      <c r="I3040" s="80"/>
      <c r="AX3040" s="80"/>
      <c r="AY3040" s="80"/>
      <c r="AZ3040" s="80"/>
      <c r="BA3040" s="80"/>
      <c r="BB3040" s="80"/>
    </row>
    <row r="3041" spans="9:54" x14ac:dyDescent="0.25">
      <c r="I3041" s="80"/>
      <c r="AX3041" s="80"/>
      <c r="AY3041" s="80"/>
      <c r="AZ3041" s="80"/>
      <c r="BA3041" s="80"/>
      <c r="BB3041" s="80"/>
    </row>
    <row r="3042" spans="9:54" x14ac:dyDescent="0.25">
      <c r="I3042" s="80"/>
      <c r="AX3042" s="80"/>
      <c r="AY3042" s="80"/>
      <c r="AZ3042" s="80"/>
      <c r="BA3042" s="80"/>
      <c r="BB3042" s="80"/>
    </row>
    <row r="3043" spans="9:54" x14ac:dyDescent="0.25">
      <c r="I3043" s="80"/>
      <c r="AX3043" s="80"/>
      <c r="AY3043" s="80"/>
      <c r="AZ3043" s="80"/>
      <c r="BA3043" s="80"/>
      <c r="BB3043" s="80"/>
    </row>
    <row r="3044" spans="9:54" x14ac:dyDescent="0.25">
      <c r="I3044" s="80"/>
      <c r="AX3044" s="80"/>
      <c r="AY3044" s="80"/>
      <c r="AZ3044" s="80"/>
      <c r="BA3044" s="80"/>
      <c r="BB3044" s="80"/>
    </row>
    <row r="3045" spans="9:54" x14ac:dyDescent="0.25">
      <c r="I3045" s="80"/>
      <c r="AX3045" s="80"/>
      <c r="AY3045" s="80"/>
      <c r="AZ3045" s="80"/>
      <c r="BA3045" s="80"/>
      <c r="BB3045" s="80"/>
    </row>
    <row r="3046" spans="9:54" x14ac:dyDescent="0.25">
      <c r="I3046" s="80"/>
      <c r="AX3046" s="80"/>
      <c r="AY3046" s="80"/>
      <c r="AZ3046" s="80"/>
      <c r="BA3046" s="80"/>
      <c r="BB3046" s="80"/>
    </row>
    <row r="3047" spans="9:54" x14ac:dyDescent="0.25">
      <c r="I3047" s="80"/>
      <c r="AX3047" s="80"/>
      <c r="AY3047" s="80"/>
      <c r="AZ3047" s="80"/>
      <c r="BA3047" s="80"/>
      <c r="BB3047" s="80"/>
    </row>
    <row r="3048" spans="9:54" x14ac:dyDescent="0.25">
      <c r="I3048" s="80"/>
      <c r="AX3048" s="80"/>
      <c r="AY3048" s="80"/>
      <c r="AZ3048" s="80"/>
      <c r="BA3048" s="80"/>
      <c r="BB3048" s="80"/>
    </row>
    <row r="3049" spans="9:54" x14ac:dyDescent="0.25">
      <c r="I3049" s="80"/>
      <c r="AX3049" s="80"/>
      <c r="AY3049" s="80"/>
      <c r="AZ3049" s="80"/>
      <c r="BA3049" s="80"/>
      <c r="BB3049" s="80"/>
    </row>
    <row r="3050" spans="9:54" x14ac:dyDescent="0.25">
      <c r="I3050" s="80"/>
      <c r="AX3050" s="80"/>
      <c r="AY3050" s="80"/>
      <c r="AZ3050" s="80"/>
      <c r="BA3050" s="80"/>
      <c r="BB3050" s="80"/>
    </row>
    <row r="3051" spans="9:54" x14ac:dyDescent="0.25">
      <c r="I3051" s="80"/>
      <c r="AX3051" s="80"/>
      <c r="AY3051" s="80"/>
      <c r="AZ3051" s="80"/>
      <c r="BA3051" s="80"/>
      <c r="BB3051" s="80"/>
    </row>
    <row r="3052" spans="9:54" x14ac:dyDescent="0.25">
      <c r="I3052" s="80"/>
      <c r="AX3052" s="80"/>
      <c r="AY3052" s="80"/>
      <c r="AZ3052" s="80"/>
      <c r="BA3052" s="80"/>
      <c r="BB3052" s="80"/>
    </row>
    <row r="3053" spans="9:54" x14ac:dyDescent="0.25">
      <c r="I3053" s="80"/>
      <c r="AX3053" s="80"/>
      <c r="AY3053" s="80"/>
      <c r="AZ3053" s="80"/>
      <c r="BA3053" s="80"/>
      <c r="BB3053" s="80"/>
    </row>
    <row r="3054" spans="9:54" x14ac:dyDescent="0.25">
      <c r="I3054" s="80"/>
      <c r="AX3054" s="80"/>
      <c r="AY3054" s="80"/>
      <c r="AZ3054" s="80"/>
      <c r="BA3054" s="80"/>
      <c r="BB3054" s="80"/>
    </row>
    <row r="3055" spans="9:54" x14ac:dyDescent="0.25">
      <c r="I3055" s="80"/>
      <c r="AX3055" s="80"/>
      <c r="AY3055" s="80"/>
      <c r="AZ3055" s="80"/>
      <c r="BA3055" s="80"/>
      <c r="BB3055" s="80"/>
    </row>
    <row r="3056" spans="9:54" x14ac:dyDescent="0.25">
      <c r="I3056" s="80"/>
      <c r="AX3056" s="80"/>
      <c r="AY3056" s="80"/>
      <c r="AZ3056" s="80"/>
      <c r="BA3056" s="80"/>
      <c r="BB3056" s="80"/>
    </row>
    <row r="3057" spans="9:54" x14ac:dyDescent="0.25">
      <c r="I3057" s="80"/>
      <c r="AX3057" s="80"/>
      <c r="AY3057" s="80"/>
      <c r="AZ3057" s="80"/>
      <c r="BA3057" s="80"/>
      <c r="BB3057" s="80"/>
    </row>
    <row r="3058" spans="9:54" x14ac:dyDescent="0.25">
      <c r="I3058" s="80"/>
      <c r="AX3058" s="80"/>
      <c r="AY3058" s="80"/>
      <c r="AZ3058" s="80"/>
      <c r="BA3058" s="80"/>
      <c r="BB3058" s="80"/>
    </row>
    <row r="3059" spans="9:54" x14ac:dyDescent="0.25">
      <c r="I3059" s="80"/>
      <c r="AX3059" s="80"/>
      <c r="AY3059" s="80"/>
      <c r="AZ3059" s="80"/>
      <c r="BA3059" s="80"/>
      <c r="BB3059" s="80"/>
    </row>
    <row r="3060" spans="9:54" x14ac:dyDescent="0.25">
      <c r="I3060" s="80"/>
      <c r="AX3060" s="80"/>
      <c r="AY3060" s="80"/>
      <c r="AZ3060" s="80"/>
      <c r="BA3060" s="80"/>
      <c r="BB3060" s="80"/>
    </row>
    <row r="3061" spans="9:54" x14ac:dyDescent="0.25">
      <c r="I3061" s="80"/>
      <c r="AX3061" s="80"/>
      <c r="AY3061" s="80"/>
      <c r="AZ3061" s="80"/>
      <c r="BA3061" s="80"/>
      <c r="BB3061" s="80"/>
    </row>
    <row r="3062" spans="9:54" x14ac:dyDescent="0.25">
      <c r="I3062" s="80"/>
      <c r="AX3062" s="80"/>
      <c r="AY3062" s="80"/>
      <c r="AZ3062" s="80"/>
      <c r="BA3062" s="80"/>
      <c r="BB3062" s="80"/>
    </row>
    <row r="3063" spans="9:54" x14ac:dyDescent="0.25">
      <c r="I3063" s="80"/>
      <c r="AX3063" s="80"/>
      <c r="AY3063" s="80"/>
      <c r="AZ3063" s="80"/>
      <c r="BA3063" s="80"/>
      <c r="BB3063" s="80"/>
    </row>
    <row r="3064" spans="9:54" x14ac:dyDescent="0.25">
      <c r="I3064" s="80"/>
      <c r="AX3064" s="80"/>
      <c r="AY3064" s="80"/>
      <c r="AZ3064" s="80"/>
      <c r="BA3064" s="80"/>
      <c r="BB3064" s="80"/>
    </row>
    <row r="3065" spans="9:54" x14ac:dyDescent="0.25">
      <c r="I3065" s="80"/>
      <c r="AX3065" s="80"/>
      <c r="AY3065" s="80"/>
      <c r="AZ3065" s="80"/>
      <c r="BA3065" s="80"/>
      <c r="BB3065" s="80"/>
    </row>
    <row r="3066" spans="9:54" x14ac:dyDescent="0.25">
      <c r="I3066" s="80"/>
      <c r="AX3066" s="80"/>
      <c r="AY3066" s="80"/>
      <c r="AZ3066" s="80"/>
      <c r="BA3066" s="80"/>
      <c r="BB3066" s="80"/>
    </row>
    <row r="3067" spans="9:54" x14ac:dyDescent="0.25">
      <c r="I3067" s="80"/>
      <c r="AX3067" s="80"/>
      <c r="AY3067" s="80"/>
      <c r="AZ3067" s="80"/>
      <c r="BA3067" s="80"/>
      <c r="BB3067" s="80"/>
    </row>
    <row r="3068" spans="9:54" x14ac:dyDescent="0.25">
      <c r="I3068" s="80"/>
      <c r="AX3068" s="80"/>
      <c r="AY3068" s="80"/>
      <c r="AZ3068" s="80"/>
      <c r="BA3068" s="80"/>
      <c r="BB3068" s="80"/>
    </row>
    <row r="3069" spans="9:54" x14ac:dyDescent="0.25">
      <c r="I3069" s="80"/>
      <c r="AX3069" s="80"/>
      <c r="AY3069" s="80"/>
      <c r="AZ3069" s="80"/>
      <c r="BA3069" s="80"/>
      <c r="BB3069" s="80"/>
    </row>
    <row r="3070" spans="9:54" x14ac:dyDescent="0.25">
      <c r="I3070" s="80"/>
      <c r="AX3070" s="80"/>
      <c r="AY3070" s="80"/>
      <c r="AZ3070" s="80"/>
      <c r="BA3070" s="80"/>
      <c r="BB3070" s="80"/>
    </row>
    <row r="3071" spans="9:54" x14ac:dyDescent="0.25">
      <c r="I3071" s="80"/>
      <c r="AX3071" s="80"/>
      <c r="AY3071" s="80"/>
      <c r="AZ3071" s="80"/>
      <c r="BA3071" s="80"/>
      <c r="BB3071" s="80"/>
    </row>
    <row r="3072" spans="9:54" x14ac:dyDescent="0.25">
      <c r="I3072" s="80"/>
      <c r="AX3072" s="80"/>
      <c r="AY3072" s="80"/>
      <c r="AZ3072" s="80"/>
      <c r="BA3072" s="80"/>
      <c r="BB3072" s="80"/>
    </row>
    <row r="3073" spans="9:54" x14ac:dyDescent="0.25">
      <c r="I3073" s="80"/>
      <c r="AX3073" s="80"/>
      <c r="AY3073" s="80"/>
      <c r="AZ3073" s="80"/>
      <c r="BA3073" s="80"/>
      <c r="BB3073" s="80"/>
    </row>
    <row r="3074" spans="9:54" x14ac:dyDescent="0.25">
      <c r="I3074" s="80"/>
      <c r="AX3074" s="80"/>
      <c r="AY3074" s="80"/>
      <c r="AZ3074" s="80"/>
      <c r="BA3074" s="80"/>
      <c r="BB3074" s="80"/>
    </row>
    <row r="3075" spans="9:54" x14ac:dyDescent="0.25">
      <c r="I3075" s="80"/>
      <c r="AX3075" s="80"/>
      <c r="AY3075" s="80"/>
      <c r="AZ3075" s="80"/>
      <c r="BA3075" s="80"/>
      <c r="BB3075" s="80"/>
    </row>
    <row r="3076" spans="9:54" x14ac:dyDescent="0.25">
      <c r="I3076" s="80"/>
      <c r="AX3076" s="80"/>
      <c r="AY3076" s="80"/>
      <c r="AZ3076" s="80"/>
      <c r="BA3076" s="80"/>
      <c r="BB3076" s="80"/>
    </row>
    <row r="3077" spans="9:54" x14ac:dyDescent="0.25">
      <c r="I3077" s="80"/>
      <c r="AX3077" s="80"/>
      <c r="AY3077" s="80"/>
      <c r="AZ3077" s="80"/>
      <c r="BA3077" s="80"/>
      <c r="BB3077" s="80"/>
    </row>
    <row r="3078" spans="9:54" x14ac:dyDescent="0.25">
      <c r="I3078" s="80"/>
      <c r="AX3078" s="80"/>
      <c r="AY3078" s="80"/>
      <c r="AZ3078" s="80"/>
      <c r="BA3078" s="80"/>
      <c r="BB3078" s="80"/>
    </row>
    <row r="3079" spans="9:54" x14ac:dyDescent="0.25">
      <c r="I3079" s="80"/>
      <c r="AX3079" s="80"/>
      <c r="AY3079" s="80"/>
      <c r="AZ3079" s="80"/>
      <c r="BA3079" s="80"/>
      <c r="BB3079" s="80"/>
    </row>
    <row r="3080" spans="9:54" x14ac:dyDescent="0.25">
      <c r="I3080" s="80"/>
      <c r="AX3080" s="80"/>
      <c r="AY3080" s="80"/>
      <c r="AZ3080" s="80"/>
      <c r="BA3080" s="80"/>
      <c r="BB3080" s="80"/>
    </row>
    <row r="3081" spans="9:54" x14ac:dyDescent="0.25">
      <c r="I3081" s="80"/>
      <c r="AX3081" s="80"/>
      <c r="AY3081" s="80"/>
      <c r="AZ3081" s="80"/>
      <c r="BA3081" s="80"/>
      <c r="BB3081" s="80"/>
    </row>
    <row r="3082" spans="9:54" x14ac:dyDescent="0.25">
      <c r="I3082" s="80"/>
      <c r="AX3082" s="80"/>
      <c r="AY3082" s="80"/>
      <c r="AZ3082" s="80"/>
      <c r="BA3082" s="80"/>
      <c r="BB3082" s="80"/>
    </row>
    <row r="3083" spans="9:54" x14ac:dyDescent="0.25">
      <c r="I3083" s="80"/>
      <c r="AX3083" s="80"/>
      <c r="AY3083" s="80"/>
      <c r="AZ3083" s="80"/>
      <c r="BA3083" s="80"/>
      <c r="BB3083" s="80"/>
    </row>
    <row r="3084" spans="9:54" x14ac:dyDescent="0.25">
      <c r="I3084" s="80"/>
      <c r="AX3084" s="80"/>
      <c r="AY3084" s="80"/>
      <c r="AZ3084" s="80"/>
      <c r="BA3084" s="80"/>
      <c r="BB3084" s="80"/>
    </row>
    <row r="3085" spans="9:54" x14ac:dyDescent="0.25">
      <c r="I3085" s="80"/>
      <c r="AX3085" s="80"/>
      <c r="AY3085" s="80"/>
      <c r="AZ3085" s="80"/>
      <c r="BA3085" s="80"/>
      <c r="BB3085" s="80"/>
    </row>
    <row r="3086" spans="9:54" x14ac:dyDescent="0.25">
      <c r="I3086" s="80"/>
      <c r="AX3086" s="80"/>
      <c r="AY3086" s="80"/>
      <c r="AZ3086" s="80"/>
      <c r="BA3086" s="80"/>
      <c r="BB3086" s="80"/>
    </row>
    <row r="3087" spans="9:54" x14ac:dyDescent="0.25">
      <c r="I3087" s="80"/>
      <c r="AX3087" s="80"/>
      <c r="AY3087" s="80"/>
      <c r="AZ3087" s="80"/>
      <c r="BA3087" s="80"/>
      <c r="BB3087" s="80"/>
    </row>
    <row r="3088" spans="9:54" x14ac:dyDescent="0.25">
      <c r="I3088" s="80"/>
      <c r="AX3088" s="80"/>
      <c r="AY3088" s="80"/>
      <c r="AZ3088" s="80"/>
      <c r="BA3088" s="80"/>
      <c r="BB3088" s="80"/>
    </row>
    <row r="3089" spans="9:54" x14ac:dyDescent="0.25">
      <c r="I3089" s="80"/>
      <c r="AX3089" s="80"/>
      <c r="AY3089" s="80"/>
      <c r="AZ3089" s="80"/>
      <c r="BA3089" s="80"/>
      <c r="BB3089" s="80"/>
    </row>
    <row r="3090" spans="9:54" x14ac:dyDescent="0.25">
      <c r="I3090" s="80"/>
      <c r="AX3090" s="80"/>
      <c r="AY3090" s="80"/>
      <c r="AZ3090" s="80"/>
      <c r="BA3090" s="80"/>
      <c r="BB3090" s="80"/>
    </row>
    <row r="3091" spans="9:54" x14ac:dyDescent="0.25">
      <c r="I3091" s="80"/>
      <c r="AX3091" s="80"/>
      <c r="AY3091" s="80"/>
      <c r="AZ3091" s="80"/>
      <c r="BA3091" s="80"/>
      <c r="BB3091" s="80"/>
    </row>
    <row r="3092" spans="9:54" x14ac:dyDescent="0.25">
      <c r="I3092" s="80"/>
      <c r="AX3092" s="80"/>
      <c r="AY3092" s="80"/>
      <c r="AZ3092" s="80"/>
      <c r="BA3092" s="80"/>
      <c r="BB3092" s="80"/>
    </row>
    <row r="3093" spans="9:54" x14ac:dyDescent="0.25">
      <c r="I3093" s="80"/>
      <c r="AX3093" s="80"/>
      <c r="AY3093" s="80"/>
      <c r="AZ3093" s="80"/>
      <c r="BA3093" s="80"/>
      <c r="BB3093" s="80"/>
    </row>
    <row r="3094" spans="9:54" x14ac:dyDescent="0.25">
      <c r="I3094" s="80"/>
      <c r="AX3094" s="80"/>
      <c r="AY3094" s="80"/>
      <c r="AZ3094" s="80"/>
      <c r="BA3094" s="80"/>
      <c r="BB3094" s="80"/>
    </row>
    <row r="3095" spans="9:54" x14ac:dyDescent="0.25">
      <c r="I3095" s="80"/>
      <c r="AX3095" s="80"/>
      <c r="AY3095" s="80"/>
      <c r="AZ3095" s="80"/>
      <c r="BA3095" s="80"/>
      <c r="BB3095" s="80"/>
    </row>
    <row r="3096" spans="9:54" x14ac:dyDescent="0.25">
      <c r="I3096" s="80"/>
      <c r="AX3096" s="80"/>
      <c r="AY3096" s="80"/>
      <c r="AZ3096" s="80"/>
      <c r="BA3096" s="80"/>
      <c r="BB3096" s="80"/>
    </row>
    <row r="3097" spans="9:54" x14ac:dyDescent="0.25">
      <c r="I3097" s="80"/>
      <c r="AX3097" s="80"/>
      <c r="AY3097" s="80"/>
      <c r="AZ3097" s="80"/>
      <c r="BA3097" s="80"/>
      <c r="BB3097" s="80"/>
    </row>
    <row r="3098" spans="9:54" x14ac:dyDescent="0.25">
      <c r="I3098" s="80"/>
      <c r="AX3098" s="80"/>
      <c r="AY3098" s="80"/>
      <c r="AZ3098" s="80"/>
      <c r="BA3098" s="80"/>
      <c r="BB3098" s="80"/>
    </row>
    <row r="3099" spans="9:54" x14ac:dyDescent="0.25">
      <c r="I3099" s="80"/>
      <c r="AX3099" s="80"/>
      <c r="AY3099" s="80"/>
      <c r="AZ3099" s="80"/>
      <c r="BA3099" s="80"/>
      <c r="BB3099" s="80"/>
    </row>
    <row r="3100" spans="9:54" x14ac:dyDescent="0.25">
      <c r="I3100" s="80"/>
      <c r="AX3100" s="80"/>
      <c r="AY3100" s="80"/>
      <c r="AZ3100" s="80"/>
      <c r="BA3100" s="80"/>
      <c r="BB3100" s="80"/>
    </row>
    <row r="3101" spans="9:54" x14ac:dyDescent="0.25">
      <c r="I3101" s="80"/>
      <c r="AX3101" s="80"/>
      <c r="AY3101" s="80"/>
      <c r="AZ3101" s="80"/>
      <c r="BA3101" s="80"/>
      <c r="BB3101" s="80"/>
    </row>
    <row r="3102" spans="9:54" x14ac:dyDescent="0.25">
      <c r="I3102" s="80"/>
      <c r="AX3102" s="80"/>
      <c r="AY3102" s="80"/>
      <c r="AZ3102" s="80"/>
      <c r="BA3102" s="80"/>
      <c r="BB3102" s="80"/>
    </row>
    <row r="3103" spans="9:54" x14ac:dyDescent="0.25">
      <c r="I3103" s="80"/>
      <c r="AX3103" s="80"/>
      <c r="AY3103" s="80"/>
      <c r="AZ3103" s="80"/>
      <c r="BA3103" s="80"/>
      <c r="BB3103" s="80"/>
    </row>
    <row r="3104" spans="9:54" x14ac:dyDescent="0.25">
      <c r="I3104" s="80"/>
      <c r="AX3104" s="80"/>
      <c r="AY3104" s="80"/>
      <c r="AZ3104" s="80"/>
      <c r="BA3104" s="80"/>
      <c r="BB3104" s="80"/>
    </row>
    <row r="3105" spans="9:54" x14ac:dyDescent="0.25">
      <c r="I3105" s="80"/>
      <c r="AX3105" s="80"/>
      <c r="AY3105" s="80"/>
      <c r="AZ3105" s="80"/>
      <c r="BA3105" s="80"/>
      <c r="BB3105" s="80"/>
    </row>
    <row r="3106" spans="9:54" x14ac:dyDescent="0.25">
      <c r="I3106" s="80"/>
      <c r="AX3106" s="80"/>
      <c r="AY3106" s="80"/>
      <c r="AZ3106" s="80"/>
      <c r="BA3106" s="80"/>
      <c r="BB3106" s="80"/>
    </row>
    <row r="3107" spans="9:54" x14ac:dyDescent="0.25">
      <c r="I3107" s="80"/>
      <c r="AX3107" s="80"/>
      <c r="AY3107" s="80"/>
      <c r="AZ3107" s="80"/>
      <c r="BA3107" s="80"/>
      <c r="BB3107" s="80"/>
    </row>
    <row r="3108" spans="9:54" x14ac:dyDescent="0.25">
      <c r="I3108" s="80"/>
      <c r="AX3108" s="80"/>
      <c r="AY3108" s="80"/>
      <c r="AZ3108" s="80"/>
      <c r="BA3108" s="80"/>
      <c r="BB3108" s="80"/>
    </row>
    <row r="3109" spans="9:54" x14ac:dyDescent="0.25">
      <c r="I3109" s="80"/>
      <c r="AX3109" s="80"/>
      <c r="AY3109" s="80"/>
      <c r="AZ3109" s="80"/>
      <c r="BA3109" s="80"/>
      <c r="BB3109" s="80"/>
    </row>
    <row r="3110" spans="9:54" x14ac:dyDescent="0.25">
      <c r="I3110" s="80"/>
      <c r="AX3110" s="80"/>
      <c r="AY3110" s="80"/>
      <c r="AZ3110" s="80"/>
      <c r="BA3110" s="80"/>
      <c r="BB3110" s="80"/>
    </row>
    <row r="3111" spans="9:54" x14ac:dyDescent="0.25">
      <c r="I3111" s="80"/>
      <c r="AX3111" s="80"/>
      <c r="AY3111" s="80"/>
      <c r="AZ3111" s="80"/>
      <c r="BA3111" s="80"/>
      <c r="BB3111" s="80"/>
    </row>
    <row r="3112" spans="9:54" x14ac:dyDescent="0.25">
      <c r="I3112" s="80"/>
      <c r="AX3112" s="80"/>
      <c r="AY3112" s="80"/>
      <c r="AZ3112" s="80"/>
      <c r="BA3112" s="80"/>
      <c r="BB3112" s="80"/>
    </row>
    <row r="3113" spans="9:54" x14ac:dyDescent="0.25">
      <c r="I3113" s="80"/>
      <c r="AX3113" s="80"/>
      <c r="AY3113" s="80"/>
      <c r="AZ3113" s="80"/>
      <c r="BA3113" s="80"/>
      <c r="BB3113" s="80"/>
    </row>
    <row r="3114" spans="9:54" x14ac:dyDescent="0.25">
      <c r="I3114" s="80"/>
      <c r="AX3114" s="80"/>
      <c r="AY3114" s="80"/>
      <c r="AZ3114" s="80"/>
      <c r="BA3114" s="80"/>
      <c r="BB3114" s="80"/>
    </row>
    <row r="3115" spans="9:54" x14ac:dyDescent="0.25">
      <c r="I3115" s="80"/>
      <c r="AX3115" s="80"/>
      <c r="AY3115" s="80"/>
      <c r="AZ3115" s="80"/>
      <c r="BA3115" s="80"/>
      <c r="BB3115" s="80"/>
    </row>
    <row r="3116" spans="9:54" x14ac:dyDescent="0.25">
      <c r="I3116" s="80"/>
      <c r="AX3116" s="80"/>
      <c r="AY3116" s="80"/>
      <c r="AZ3116" s="80"/>
      <c r="BA3116" s="80"/>
      <c r="BB3116" s="80"/>
    </row>
    <row r="3117" spans="9:54" x14ac:dyDescent="0.25">
      <c r="I3117" s="80"/>
      <c r="AX3117" s="80"/>
      <c r="AY3117" s="80"/>
      <c r="AZ3117" s="80"/>
      <c r="BA3117" s="80"/>
      <c r="BB3117" s="80"/>
    </row>
    <row r="3118" spans="9:54" x14ac:dyDescent="0.25">
      <c r="I3118" s="80"/>
      <c r="AX3118" s="80"/>
      <c r="AY3118" s="80"/>
      <c r="AZ3118" s="80"/>
      <c r="BA3118" s="80"/>
      <c r="BB3118" s="80"/>
    </row>
    <row r="3119" spans="9:54" x14ac:dyDescent="0.25">
      <c r="I3119" s="80"/>
      <c r="AX3119" s="80"/>
      <c r="AY3119" s="80"/>
      <c r="AZ3119" s="80"/>
      <c r="BA3119" s="80"/>
      <c r="BB3119" s="80"/>
    </row>
    <row r="3120" spans="9:54" x14ac:dyDescent="0.25">
      <c r="I3120" s="80"/>
      <c r="AX3120" s="80"/>
      <c r="AY3120" s="80"/>
      <c r="AZ3120" s="80"/>
      <c r="BA3120" s="80"/>
      <c r="BB3120" s="80"/>
    </row>
    <row r="3121" spans="9:54" x14ac:dyDescent="0.25">
      <c r="I3121" s="80"/>
      <c r="AX3121" s="80"/>
      <c r="AY3121" s="80"/>
      <c r="AZ3121" s="80"/>
      <c r="BA3121" s="80"/>
      <c r="BB3121" s="80"/>
    </row>
    <row r="3122" spans="9:54" x14ac:dyDescent="0.25">
      <c r="I3122" s="80"/>
      <c r="AX3122" s="80"/>
      <c r="AY3122" s="80"/>
      <c r="AZ3122" s="80"/>
      <c r="BA3122" s="80"/>
      <c r="BB3122" s="80"/>
    </row>
    <row r="3123" spans="9:54" x14ac:dyDescent="0.25">
      <c r="I3123" s="80"/>
      <c r="AX3123" s="80"/>
      <c r="AY3123" s="80"/>
      <c r="AZ3123" s="80"/>
      <c r="BA3123" s="80"/>
      <c r="BB3123" s="80"/>
    </row>
    <row r="3124" spans="9:54" x14ac:dyDescent="0.25">
      <c r="I3124" s="80"/>
      <c r="AX3124" s="80"/>
      <c r="AY3124" s="80"/>
      <c r="AZ3124" s="80"/>
      <c r="BA3124" s="80"/>
      <c r="BB3124" s="80"/>
    </row>
    <row r="3125" spans="9:54" x14ac:dyDescent="0.25">
      <c r="I3125" s="80"/>
      <c r="AX3125" s="80"/>
      <c r="AY3125" s="80"/>
      <c r="AZ3125" s="80"/>
      <c r="BA3125" s="80"/>
      <c r="BB3125" s="80"/>
    </row>
    <row r="3126" spans="9:54" x14ac:dyDescent="0.25">
      <c r="I3126" s="80"/>
      <c r="AX3126" s="80"/>
      <c r="AY3126" s="80"/>
      <c r="AZ3126" s="80"/>
      <c r="BA3126" s="80"/>
      <c r="BB3126" s="80"/>
    </row>
    <row r="3127" spans="9:54" x14ac:dyDescent="0.25">
      <c r="I3127" s="80"/>
      <c r="AX3127" s="80"/>
      <c r="AY3127" s="80"/>
      <c r="AZ3127" s="80"/>
      <c r="BA3127" s="80"/>
      <c r="BB3127" s="80"/>
    </row>
    <row r="3128" spans="9:54" x14ac:dyDescent="0.25">
      <c r="I3128" s="80"/>
      <c r="AX3128" s="80"/>
      <c r="AY3128" s="80"/>
      <c r="AZ3128" s="80"/>
      <c r="BA3128" s="80"/>
      <c r="BB3128" s="80"/>
    </row>
    <row r="3129" spans="9:54" x14ac:dyDescent="0.25">
      <c r="I3129" s="80"/>
      <c r="AX3129" s="80"/>
      <c r="AY3129" s="80"/>
      <c r="AZ3129" s="80"/>
      <c r="BA3129" s="80"/>
      <c r="BB3129" s="80"/>
    </row>
    <row r="3130" spans="9:54" x14ac:dyDescent="0.25">
      <c r="I3130" s="80"/>
      <c r="AX3130" s="80"/>
      <c r="AY3130" s="80"/>
      <c r="AZ3130" s="80"/>
      <c r="BA3130" s="80"/>
      <c r="BB3130" s="80"/>
    </row>
    <row r="3131" spans="9:54" x14ac:dyDescent="0.25">
      <c r="I3131" s="80"/>
      <c r="AX3131" s="80"/>
      <c r="AY3131" s="80"/>
      <c r="AZ3131" s="80"/>
      <c r="BA3131" s="80"/>
      <c r="BB3131" s="80"/>
    </row>
    <row r="3132" spans="9:54" x14ac:dyDescent="0.25">
      <c r="I3132" s="80"/>
      <c r="AX3132" s="80"/>
      <c r="AY3132" s="80"/>
      <c r="AZ3132" s="80"/>
      <c r="BA3132" s="80"/>
      <c r="BB3132" s="80"/>
    </row>
    <row r="3133" spans="9:54" x14ac:dyDescent="0.25">
      <c r="I3133" s="80"/>
      <c r="AX3133" s="80"/>
      <c r="AY3133" s="80"/>
      <c r="AZ3133" s="80"/>
      <c r="BA3133" s="80"/>
      <c r="BB3133" s="80"/>
    </row>
    <row r="3134" spans="9:54" x14ac:dyDescent="0.25">
      <c r="I3134" s="80"/>
      <c r="AX3134" s="80"/>
      <c r="AY3134" s="80"/>
      <c r="AZ3134" s="80"/>
      <c r="BA3134" s="80"/>
      <c r="BB3134" s="80"/>
    </row>
    <row r="3135" spans="9:54" x14ac:dyDescent="0.25">
      <c r="I3135" s="80"/>
      <c r="AX3135" s="80"/>
      <c r="AY3135" s="80"/>
      <c r="AZ3135" s="80"/>
      <c r="BA3135" s="80"/>
      <c r="BB3135" s="80"/>
    </row>
    <row r="3136" spans="9:54" x14ac:dyDescent="0.25">
      <c r="I3136" s="80"/>
      <c r="AX3136" s="80"/>
      <c r="AY3136" s="80"/>
      <c r="AZ3136" s="80"/>
      <c r="BA3136" s="80"/>
      <c r="BB3136" s="80"/>
    </row>
    <row r="3137" spans="9:54" x14ac:dyDescent="0.25">
      <c r="I3137" s="80"/>
      <c r="AX3137" s="80"/>
      <c r="AY3137" s="80"/>
      <c r="AZ3137" s="80"/>
      <c r="BA3137" s="80"/>
      <c r="BB3137" s="80"/>
    </row>
    <row r="3138" spans="9:54" x14ac:dyDescent="0.25">
      <c r="I3138" s="80"/>
      <c r="AX3138" s="80"/>
      <c r="AY3138" s="80"/>
      <c r="AZ3138" s="80"/>
      <c r="BA3138" s="80"/>
      <c r="BB3138" s="80"/>
    </row>
    <row r="3139" spans="9:54" x14ac:dyDescent="0.25">
      <c r="I3139" s="80"/>
      <c r="AX3139" s="80"/>
      <c r="AY3139" s="80"/>
      <c r="AZ3139" s="80"/>
      <c r="BA3139" s="80"/>
      <c r="BB3139" s="80"/>
    </row>
    <row r="3140" spans="9:54" x14ac:dyDescent="0.25">
      <c r="I3140" s="80"/>
      <c r="AX3140" s="80"/>
      <c r="AY3140" s="80"/>
      <c r="AZ3140" s="80"/>
      <c r="BA3140" s="80"/>
      <c r="BB3140" s="80"/>
    </row>
    <row r="3141" spans="9:54" x14ac:dyDescent="0.25">
      <c r="I3141" s="80"/>
      <c r="AX3141" s="80"/>
      <c r="AY3141" s="80"/>
      <c r="AZ3141" s="80"/>
      <c r="BA3141" s="80"/>
      <c r="BB3141" s="80"/>
    </row>
    <row r="3142" spans="9:54" x14ac:dyDescent="0.25">
      <c r="I3142" s="80"/>
      <c r="AX3142" s="80"/>
      <c r="AY3142" s="80"/>
      <c r="AZ3142" s="80"/>
      <c r="BA3142" s="80"/>
      <c r="BB3142" s="80"/>
    </row>
    <row r="3143" spans="9:54" x14ac:dyDescent="0.25">
      <c r="I3143" s="80"/>
      <c r="AX3143" s="80"/>
      <c r="AY3143" s="80"/>
      <c r="AZ3143" s="80"/>
      <c r="BA3143" s="80"/>
      <c r="BB3143" s="80"/>
    </row>
    <row r="3144" spans="9:54" x14ac:dyDescent="0.25">
      <c r="I3144" s="80"/>
      <c r="AX3144" s="80"/>
      <c r="AY3144" s="80"/>
      <c r="AZ3144" s="80"/>
      <c r="BA3144" s="80"/>
      <c r="BB3144" s="80"/>
    </row>
    <row r="3145" spans="9:54" x14ac:dyDescent="0.25">
      <c r="I3145" s="80"/>
      <c r="AX3145" s="80"/>
      <c r="AY3145" s="80"/>
      <c r="AZ3145" s="80"/>
      <c r="BA3145" s="80"/>
      <c r="BB3145" s="80"/>
    </row>
    <row r="3146" spans="9:54" x14ac:dyDescent="0.25">
      <c r="I3146" s="80"/>
      <c r="AX3146" s="80"/>
      <c r="AY3146" s="80"/>
      <c r="AZ3146" s="80"/>
      <c r="BA3146" s="80"/>
      <c r="BB3146" s="80"/>
    </row>
    <row r="3147" spans="9:54" x14ac:dyDescent="0.25">
      <c r="I3147" s="80"/>
      <c r="AX3147" s="80"/>
      <c r="AY3147" s="80"/>
      <c r="AZ3147" s="80"/>
      <c r="BA3147" s="80"/>
      <c r="BB3147" s="80"/>
    </row>
    <row r="3148" spans="9:54" x14ac:dyDescent="0.25">
      <c r="I3148" s="80"/>
      <c r="AX3148" s="80"/>
      <c r="AY3148" s="80"/>
      <c r="AZ3148" s="80"/>
      <c r="BA3148" s="80"/>
      <c r="BB3148" s="80"/>
    </row>
    <row r="3149" spans="9:54" x14ac:dyDescent="0.25">
      <c r="I3149" s="80"/>
      <c r="AX3149" s="80"/>
      <c r="AY3149" s="80"/>
      <c r="AZ3149" s="80"/>
      <c r="BA3149" s="80"/>
      <c r="BB3149" s="80"/>
    </row>
    <row r="3150" spans="9:54" x14ac:dyDescent="0.25">
      <c r="I3150" s="80"/>
      <c r="AX3150" s="80"/>
      <c r="AY3150" s="80"/>
      <c r="AZ3150" s="80"/>
      <c r="BA3150" s="80"/>
      <c r="BB3150" s="80"/>
    </row>
    <row r="3151" spans="9:54" x14ac:dyDescent="0.25">
      <c r="I3151" s="80"/>
      <c r="AX3151" s="80"/>
      <c r="AY3151" s="80"/>
      <c r="AZ3151" s="80"/>
      <c r="BA3151" s="80"/>
      <c r="BB3151" s="80"/>
    </row>
    <row r="3152" spans="9:54" x14ac:dyDescent="0.25">
      <c r="I3152" s="80"/>
      <c r="AX3152" s="80"/>
      <c r="AY3152" s="80"/>
      <c r="AZ3152" s="80"/>
      <c r="BA3152" s="80"/>
      <c r="BB3152" s="80"/>
    </row>
    <row r="3153" spans="9:54" x14ac:dyDescent="0.25">
      <c r="I3153" s="80"/>
      <c r="AX3153" s="80"/>
      <c r="AY3153" s="80"/>
      <c r="AZ3153" s="80"/>
      <c r="BA3153" s="80"/>
      <c r="BB3153" s="80"/>
    </row>
    <row r="3154" spans="9:54" x14ac:dyDescent="0.25">
      <c r="I3154" s="80"/>
      <c r="AX3154" s="80"/>
      <c r="AY3154" s="80"/>
      <c r="AZ3154" s="80"/>
      <c r="BA3154" s="80"/>
      <c r="BB3154" s="80"/>
    </row>
    <row r="3155" spans="9:54" x14ac:dyDescent="0.25">
      <c r="I3155" s="80"/>
      <c r="AX3155" s="80"/>
      <c r="AY3155" s="80"/>
      <c r="AZ3155" s="80"/>
      <c r="BA3155" s="80"/>
      <c r="BB3155" s="80"/>
    </row>
    <row r="3156" spans="9:54" x14ac:dyDescent="0.25">
      <c r="I3156" s="80"/>
      <c r="AX3156" s="80"/>
      <c r="AY3156" s="80"/>
      <c r="AZ3156" s="80"/>
      <c r="BA3156" s="80"/>
      <c r="BB3156" s="80"/>
    </row>
    <row r="3157" spans="9:54" x14ac:dyDescent="0.25">
      <c r="I3157" s="80"/>
      <c r="AX3157" s="80"/>
      <c r="AY3157" s="80"/>
      <c r="AZ3157" s="80"/>
      <c r="BA3157" s="80"/>
      <c r="BB3157" s="80"/>
    </row>
    <row r="3158" spans="9:54" x14ac:dyDescent="0.25">
      <c r="I3158" s="80"/>
      <c r="AX3158" s="80"/>
      <c r="AY3158" s="80"/>
      <c r="AZ3158" s="80"/>
      <c r="BA3158" s="80"/>
      <c r="BB3158" s="80"/>
    </row>
    <row r="3159" spans="9:54" x14ac:dyDescent="0.25">
      <c r="I3159" s="80"/>
      <c r="AX3159" s="80"/>
      <c r="AY3159" s="80"/>
      <c r="AZ3159" s="80"/>
      <c r="BA3159" s="80"/>
      <c r="BB3159" s="80"/>
    </row>
    <row r="3160" spans="9:54" x14ac:dyDescent="0.25">
      <c r="I3160" s="80"/>
      <c r="AX3160" s="80"/>
      <c r="AY3160" s="80"/>
      <c r="AZ3160" s="80"/>
      <c r="BA3160" s="80"/>
      <c r="BB3160" s="80"/>
    </row>
    <row r="3161" spans="9:54" x14ac:dyDescent="0.25">
      <c r="I3161" s="80"/>
      <c r="AX3161" s="80"/>
      <c r="AY3161" s="80"/>
      <c r="AZ3161" s="80"/>
      <c r="BA3161" s="80"/>
      <c r="BB3161" s="80"/>
    </row>
    <row r="3162" spans="9:54" x14ac:dyDescent="0.25">
      <c r="I3162" s="80"/>
      <c r="AX3162" s="80"/>
      <c r="AY3162" s="80"/>
      <c r="AZ3162" s="80"/>
      <c r="BA3162" s="80"/>
      <c r="BB3162" s="80"/>
    </row>
    <row r="3163" spans="9:54" x14ac:dyDescent="0.25">
      <c r="I3163" s="80"/>
      <c r="AX3163" s="80"/>
      <c r="AY3163" s="80"/>
      <c r="AZ3163" s="80"/>
      <c r="BA3163" s="80"/>
      <c r="BB3163" s="80"/>
    </row>
    <row r="3164" spans="9:54" x14ac:dyDescent="0.25">
      <c r="I3164" s="80"/>
      <c r="AX3164" s="80"/>
      <c r="AY3164" s="80"/>
      <c r="AZ3164" s="80"/>
      <c r="BA3164" s="80"/>
      <c r="BB3164" s="80"/>
    </row>
    <row r="3165" spans="9:54" x14ac:dyDescent="0.25">
      <c r="I3165" s="80"/>
      <c r="AX3165" s="80"/>
      <c r="AY3165" s="80"/>
      <c r="AZ3165" s="80"/>
      <c r="BA3165" s="80"/>
      <c r="BB3165" s="80"/>
    </row>
    <row r="3166" spans="9:54" x14ac:dyDescent="0.25">
      <c r="I3166" s="80"/>
      <c r="AX3166" s="80"/>
      <c r="AY3166" s="80"/>
      <c r="AZ3166" s="80"/>
      <c r="BA3166" s="80"/>
      <c r="BB3166" s="80"/>
    </row>
    <row r="3167" spans="9:54" x14ac:dyDescent="0.25">
      <c r="I3167" s="80"/>
      <c r="AX3167" s="80"/>
      <c r="AY3167" s="80"/>
      <c r="AZ3167" s="80"/>
      <c r="BA3167" s="80"/>
      <c r="BB3167" s="80"/>
    </row>
    <row r="3168" spans="9:54" x14ac:dyDescent="0.25">
      <c r="I3168" s="80"/>
      <c r="AX3168" s="80"/>
      <c r="AY3168" s="80"/>
      <c r="AZ3168" s="80"/>
      <c r="BA3168" s="80"/>
      <c r="BB3168" s="80"/>
    </row>
    <row r="3169" spans="9:54" x14ac:dyDescent="0.25">
      <c r="I3169" s="80"/>
      <c r="AX3169" s="80"/>
      <c r="AY3169" s="80"/>
      <c r="AZ3169" s="80"/>
      <c r="BA3169" s="80"/>
      <c r="BB3169" s="80"/>
    </row>
    <row r="3170" spans="9:54" x14ac:dyDescent="0.25">
      <c r="I3170" s="80"/>
      <c r="AX3170" s="80"/>
      <c r="AY3170" s="80"/>
      <c r="AZ3170" s="80"/>
      <c r="BA3170" s="80"/>
      <c r="BB3170" s="80"/>
    </row>
    <row r="3171" spans="9:54" x14ac:dyDescent="0.25">
      <c r="I3171" s="80"/>
      <c r="AX3171" s="80"/>
      <c r="AY3171" s="80"/>
      <c r="AZ3171" s="80"/>
      <c r="BA3171" s="80"/>
      <c r="BB3171" s="80"/>
    </row>
    <row r="3172" spans="9:54" x14ac:dyDescent="0.25">
      <c r="I3172" s="80"/>
      <c r="AX3172" s="80"/>
      <c r="AY3172" s="80"/>
      <c r="AZ3172" s="80"/>
      <c r="BA3172" s="80"/>
      <c r="BB3172" s="80"/>
    </row>
    <row r="3173" spans="9:54" x14ac:dyDescent="0.25">
      <c r="I3173" s="80"/>
      <c r="AX3173" s="80"/>
      <c r="AY3173" s="80"/>
      <c r="AZ3173" s="80"/>
      <c r="BA3173" s="80"/>
      <c r="BB3173" s="80"/>
    </row>
    <row r="3174" spans="9:54" x14ac:dyDescent="0.25">
      <c r="I3174" s="80"/>
      <c r="AX3174" s="80"/>
      <c r="AY3174" s="80"/>
      <c r="AZ3174" s="80"/>
      <c r="BA3174" s="80"/>
      <c r="BB3174" s="80"/>
    </row>
    <row r="3175" spans="9:54" x14ac:dyDescent="0.25">
      <c r="I3175" s="80"/>
      <c r="AX3175" s="80"/>
      <c r="AY3175" s="80"/>
      <c r="AZ3175" s="80"/>
      <c r="BA3175" s="80"/>
      <c r="BB3175" s="80"/>
    </row>
    <row r="3176" spans="9:54" x14ac:dyDescent="0.25">
      <c r="I3176" s="80"/>
      <c r="AX3176" s="80"/>
      <c r="AY3176" s="80"/>
      <c r="AZ3176" s="80"/>
      <c r="BA3176" s="80"/>
      <c r="BB3176" s="80"/>
    </row>
    <row r="3177" spans="9:54" x14ac:dyDescent="0.25">
      <c r="I3177" s="80"/>
      <c r="AX3177" s="80"/>
      <c r="AY3177" s="80"/>
      <c r="AZ3177" s="80"/>
      <c r="BA3177" s="80"/>
      <c r="BB3177" s="80"/>
    </row>
    <row r="3178" spans="9:54" x14ac:dyDescent="0.25">
      <c r="I3178" s="80"/>
      <c r="AX3178" s="80"/>
      <c r="AY3178" s="80"/>
      <c r="AZ3178" s="80"/>
      <c r="BA3178" s="80"/>
      <c r="BB3178" s="80"/>
    </row>
    <row r="3179" spans="9:54" x14ac:dyDescent="0.25">
      <c r="I3179" s="80"/>
      <c r="AX3179" s="80"/>
      <c r="AY3179" s="80"/>
      <c r="AZ3179" s="80"/>
      <c r="BA3179" s="80"/>
      <c r="BB3179" s="80"/>
    </row>
    <row r="3180" spans="9:54" x14ac:dyDescent="0.25">
      <c r="I3180" s="80"/>
      <c r="AX3180" s="80"/>
      <c r="AY3180" s="80"/>
      <c r="AZ3180" s="80"/>
      <c r="BA3180" s="80"/>
      <c r="BB3180" s="80"/>
    </row>
    <row r="3181" spans="9:54" x14ac:dyDescent="0.25">
      <c r="I3181" s="80"/>
      <c r="AX3181" s="80"/>
      <c r="AY3181" s="80"/>
      <c r="AZ3181" s="80"/>
      <c r="BA3181" s="80"/>
      <c r="BB3181" s="80"/>
    </row>
    <row r="3182" spans="9:54" x14ac:dyDescent="0.25">
      <c r="I3182" s="80"/>
      <c r="AX3182" s="80"/>
      <c r="AY3182" s="80"/>
      <c r="AZ3182" s="80"/>
      <c r="BA3182" s="80"/>
      <c r="BB3182" s="80"/>
    </row>
    <row r="3183" spans="9:54" x14ac:dyDescent="0.25">
      <c r="I3183" s="80"/>
      <c r="AX3183" s="80"/>
      <c r="AY3183" s="80"/>
      <c r="AZ3183" s="80"/>
      <c r="BA3183" s="80"/>
      <c r="BB3183" s="80"/>
    </row>
    <row r="3184" spans="9:54" x14ac:dyDescent="0.25">
      <c r="I3184" s="80"/>
      <c r="AX3184" s="80"/>
      <c r="AY3184" s="80"/>
      <c r="AZ3184" s="80"/>
      <c r="BA3184" s="80"/>
      <c r="BB3184" s="80"/>
    </row>
    <row r="3185" spans="9:54" x14ac:dyDescent="0.25">
      <c r="I3185" s="80"/>
      <c r="AX3185" s="80"/>
      <c r="AY3185" s="80"/>
      <c r="AZ3185" s="80"/>
      <c r="BA3185" s="80"/>
      <c r="BB3185" s="80"/>
    </row>
    <row r="3186" spans="9:54" x14ac:dyDescent="0.25">
      <c r="I3186" s="80"/>
      <c r="AX3186" s="80"/>
      <c r="AY3186" s="80"/>
      <c r="AZ3186" s="80"/>
      <c r="BA3186" s="80"/>
      <c r="BB3186" s="80"/>
    </row>
    <row r="3187" spans="9:54" x14ac:dyDescent="0.25">
      <c r="I3187" s="80"/>
      <c r="AX3187" s="80"/>
      <c r="AY3187" s="80"/>
      <c r="AZ3187" s="80"/>
      <c r="BA3187" s="80"/>
      <c r="BB3187" s="80"/>
    </row>
    <row r="3188" spans="9:54" x14ac:dyDescent="0.25">
      <c r="I3188" s="80"/>
      <c r="AX3188" s="80"/>
      <c r="AY3188" s="80"/>
      <c r="AZ3188" s="80"/>
      <c r="BA3188" s="80"/>
      <c r="BB3188" s="80"/>
    </row>
    <row r="3189" spans="9:54" x14ac:dyDescent="0.25">
      <c r="I3189" s="80"/>
      <c r="AX3189" s="80"/>
      <c r="AY3189" s="80"/>
      <c r="AZ3189" s="80"/>
      <c r="BA3189" s="80"/>
      <c r="BB3189" s="80"/>
    </row>
    <row r="3190" spans="9:54" x14ac:dyDescent="0.25">
      <c r="I3190" s="80"/>
      <c r="AX3190" s="80"/>
      <c r="AY3190" s="80"/>
      <c r="AZ3190" s="80"/>
      <c r="BA3190" s="80"/>
      <c r="BB3190" s="80"/>
    </row>
    <row r="3191" spans="9:54" x14ac:dyDescent="0.25">
      <c r="I3191" s="80"/>
      <c r="AX3191" s="80"/>
      <c r="AY3191" s="80"/>
      <c r="AZ3191" s="80"/>
      <c r="BA3191" s="80"/>
      <c r="BB3191" s="80"/>
    </row>
    <row r="3192" spans="9:54" x14ac:dyDescent="0.25">
      <c r="I3192" s="80"/>
      <c r="AX3192" s="80"/>
      <c r="AY3192" s="80"/>
      <c r="AZ3192" s="80"/>
      <c r="BA3192" s="80"/>
      <c r="BB3192" s="80"/>
    </row>
    <row r="3193" spans="9:54" x14ac:dyDescent="0.25">
      <c r="I3193" s="80"/>
      <c r="AX3193" s="80"/>
      <c r="AY3193" s="80"/>
      <c r="AZ3193" s="80"/>
      <c r="BA3193" s="80"/>
      <c r="BB3193" s="80"/>
    </row>
    <row r="3194" spans="9:54" x14ac:dyDescent="0.25">
      <c r="I3194" s="80"/>
      <c r="AX3194" s="80"/>
      <c r="AY3194" s="80"/>
      <c r="AZ3194" s="80"/>
      <c r="BA3194" s="80"/>
      <c r="BB3194" s="80"/>
    </row>
    <row r="3195" spans="9:54" x14ac:dyDescent="0.25">
      <c r="I3195" s="80"/>
      <c r="AX3195" s="80"/>
      <c r="AY3195" s="80"/>
      <c r="AZ3195" s="80"/>
      <c r="BA3195" s="80"/>
      <c r="BB3195" s="80"/>
    </row>
    <row r="3196" spans="9:54" x14ac:dyDescent="0.25">
      <c r="I3196" s="80"/>
      <c r="AX3196" s="80"/>
      <c r="AY3196" s="80"/>
      <c r="AZ3196" s="80"/>
      <c r="BA3196" s="80"/>
      <c r="BB3196" s="80"/>
    </row>
    <row r="3197" spans="9:54" x14ac:dyDescent="0.25">
      <c r="I3197" s="80"/>
      <c r="AX3197" s="80"/>
      <c r="AY3197" s="80"/>
      <c r="AZ3197" s="80"/>
      <c r="BA3197" s="80"/>
      <c r="BB3197" s="80"/>
    </row>
    <row r="3198" spans="9:54" x14ac:dyDescent="0.25">
      <c r="I3198" s="80"/>
      <c r="AX3198" s="80"/>
      <c r="AY3198" s="80"/>
      <c r="AZ3198" s="80"/>
      <c r="BA3198" s="80"/>
      <c r="BB3198" s="80"/>
    </row>
    <row r="3199" spans="9:54" x14ac:dyDescent="0.25">
      <c r="I3199" s="80"/>
      <c r="AX3199" s="80"/>
      <c r="AY3199" s="80"/>
      <c r="AZ3199" s="80"/>
      <c r="BA3199" s="80"/>
      <c r="BB3199" s="80"/>
    </row>
    <row r="3200" spans="9:54" x14ac:dyDescent="0.25">
      <c r="I3200" s="80"/>
      <c r="AX3200" s="80"/>
      <c r="AY3200" s="80"/>
      <c r="AZ3200" s="80"/>
      <c r="BA3200" s="80"/>
      <c r="BB3200" s="80"/>
    </row>
    <row r="3201" spans="9:54" x14ac:dyDescent="0.25">
      <c r="I3201" s="80"/>
      <c r="AX3201" s="80"/>
      <c r="AY3201" s="80"/>
      <c r="AZ3201" s="80"/>
      <c r="BA3201" s="80"/>
      <c r="BB3201" s="80"/>
    </row>
    <row r="3202" spans="9:54" x14ac:dyDescent="0.25">
      <c r="I3202" s="80"/>
      <c r="AX3202" s="80"/>
      <c r="AY3202" s="80"/>
      <c r="AZ3202" s="80"/>
      <c r="BA3202" s="80"/>
      <c r="BB3202" s="80"/>
    </row>
    <row r="3203" spans="9:54" x14ac:dyDescent="0.25">
      <c r="I3203" s="80"/>
      <c r="AX3203" s="80"/>
      <c r="AY3203" s="80"/>
      <c r="AZ3203" s="80"/>
      <c r="BA3203" s="80"/>
      <c r="BB3203" s="80"/>
    </row>
    <row r="3204" spans="9:54" x14ac:dyDescent="0.25">
      <c r="I3204" s="80"/>
      <c r="AX3204" s="80"/>
      <c r="AY3204" s="80"/>
      <c r="AZ3204" s="80"/>
      <c r="BA3204" s="80"/>
      <c r="BB3204" s="80"/>
    </row>
    <row r="3205" spans="9:54" x14ac:dyDescent="0.25">
      <c r="I3205" s="80"/>
      <c r="AX3205" s="80"/>
      <c r="AY3205" s="80"/>
      <c r="AZ3205" s="80"/>
      <c r="BA3205" s="80"/>
      <c r="BB3205" s="80"/>
    </row>
    <row r="3206" spans="9:54" x14ac:dyDescent="0.25">
      <c r="I3206" s="80"/>
      <c r="AX3206" s="80"/>
      <c r="AY3206" s="80"/>
      <c r="AZ3206" s="80"/>
      <c r="BA3206" s="80"/>
      <c r="BB3206" s="80"/>
    </row>
    <row r="3207" spans="9:54" x14ac:dyDescent="0.25">
      <c r="I3207" s="80"/>
      <c r="AX3207" s="80"/>
      <c r="AY3207" s="80"/>
      <c r="AZ3207" s="80"/>
      <c r="BA3207" s="80"/>
      <c r="BB3207" s="80"/>
    </row>
    <row r="3208" spans="9:54" x14ac:dyDescent="0.25">
      <c r="I3208" s="80"/>
      <c r="AX3208" s="80"/>
      <c r="AY3208" s="80"/>
      <c r="AZ3208" s="80"/>
      <c r="BA3208" s="80"/>
      <c r="BB3208" s="80"/>
    </row>
    <row r="3209" spans="9:54" x14ac:dyDescent="0.25">
      <c r="I3209" s="80"/>
      <c r="AX3209" s="80"/>
      <c r="AY3209" s="80"/>
      <c r="AZ3209" s="80"/>
      <c r="BA3209" s="80"/>
      <c r="BB3209" s="80"/>
    </row>
    <row r="3210" spans="9:54" x14ac:dyDescent="0.25">
      <c r="I3210" s="80"/>
      <c r="AX3210" s="80"/>
      <c r="AY3210" s="80"/>
      <c r="AZ3210" s="80"/>
      <c r="BA3210" s="80"/>
      <c r="BB3210" s="80"/>
    </row>
    <row r="3211" spans="9:54" x14ac:dyDescent="0.25">
      <c r="I3211" s="80"/>
      <c r="AX3211" s="80"/>
      <c r="AY3211" s="80"/>
      <c r="AZ3211" s="80"/>
      <c r="BA3211" s="80"/>
      <c r="BB3211" s="80"/>
    </row>
    <row r="3212" spans="9:54" x14ac:dyDescent="0.25">
      <c r="I3212" s="80"/>
      <c r="AX3212" s="80"/>
      <c r="AY3212" s="80"/>
      <c r="AZ3212" s="80"/>
      <c r="BA3212" s="80"/>
      <c r="BB3212" s="80"/>
    </row>
    <row r="3213" spans="9:54" x14ac:dyDescent="0.25">
      <c r="I3213" s="80"/>
      <c r="AX3213" s="80"/>
      <c r="AY3213" s="80"/>
      <c r="AZ3213" s="80"/>
      <c r="BA3213" s="80"/>
      <c r="BB3213" s="80"/>
    </row>
    <row r="3214" spans="9:54" x14ac:dyDescent="0.25">
      <c r="I3214" s="80"/>
      <c r="AX3214" s="80"/>
      <c r="AY3214" s="80"/>
      <c r="AZ3214" s="80"/>
      <c r="BA3214" s="80"/>
      <c r="BB3214" s="80"/>
    </row>
    <row r="3215" spans="9:54" x14ac:dyDescent="0.25">
      <c r="I3215" s="80"/>
      <c r="AX3215" s="80"/>
      <c r="AY3215" s="80"/>
      <c r="AZ3215" s="80"/>
      <c r="BA3215" s="80"/>
      <c r="BB3215" s="80"/>
    </row>
    <row r="3216" spans="9:54" x14ac:dyDescent="0.25">
      <c r="I3216" s="80"/>
      <c r="AX3216" s="80"/>
      <c r="AY3216" s="80"/>
      <c r="AZ3216" s="80"/>
      <c r="BA3216" s="80"/>
      <c r="BB3216" s="80"/>
    </row>
    <row r="3217" spans="9:54" x14ac:dyDescent="0.25">
      <c r="I3217" s="80"/>
      <c r="AX3217" s="80"/>
      <c r="AY3217" s="80"/>
      <c r="AZ3217" s="80"/>
      <c r="BA3217" s="80"/>
      <c r="BB3217" s="80"/>
    </row>
    <row r="3218" spans="9:54" x14ac:dyDescent="0.25">
      <c r="I3218" s="80"/>
      <c r="AX3218" s="80"/>
      <c r="AY3218" s="80"/>
      <c r="AZ3218" s="80"/>
      <c r="BA3218" s="80"/>
      <c r="BB3218" s="80"/>
    </row>
    <row r="3219" spans="9:54" x14ac:dyDescent="0.25">
      <c r="I3219" s="80"/>
      <c r="AX3219" s="80"/>
      <c r="AY3219" s="80"/>
      <c r="AZ3219" s="80"/>
      <c r="BA3219" s="80"/>
      <c r="BB3219" s="80"/>
    </row>
    <row r="3220" spans="9:54" x14ac:dyDescent="0.25">
      <c r="I3220" s="80"/>
      <c r="AX3220" s="80"/>
      <c r="AY3220" s="80"/>
      <c r="AZ3220" s="80"/>
      <c r="BA3220" s="80"/>
      <c r="BB3220" s="80"/>
    </row>
    <row r="3221" spans="9:54" x14ac:dyDescent="0.25">
      <c r="I3221" s="80"/>
      <c r="AX3221" s="80"/>
      <c r="AY3221" s="80"/>
      <c r="AZ3221" s="80"/>
      <c r="BA3221" s="80"/>
      <c r="BB3221" s="80"/>
    </row>
    <row r="3222" spans="9:54" x14ac:dyDescent="0.25">
      <c r="I3222" s="80"/>
      <c r="AX3222" s="80"/>
      <c r="AY3222" s="80"/>
      <c r="AZ3222" s="80"/>
      <c r="BA3222" s="80"/>
      <c r="BB3222" s="80"/>
    </row>
    <row r="3223" spans="9:54" x14ac:dyDescent="0.25">
      <c r="I3223" s="80"/>
      <c r="AX3223" s="80"/>
      <c r="AY3223" s="80"/>
      <c r="AZ3223" s="80"/>
      <c r="BA3223" s="80"/>
      <c r="BB3223" s="80"/>
    </row>
    <row r="3224" spans="9:54" x14ac:dyDescent="0.25">
      <c r="I3224" s="80"/>
      <c r="AX3224" s="80"/>
      <c r="AY3224" s="80"/>
      <c r="AZ3224" s="80"/>
      <c r="BA3224" s="80"/>
      <c r="BB3224" s="80"/>
    </row>
    <row r="3225" spans="9:54" x14ac:dyDescent="0.25">
      <c r="I3225" s="80"/>
      <c r="AX3225" s="80"/>
      <c r="AY3225" s="80"/>
      <c r="AZ3225" s="80"/>
      <c r="BA3225" s="80"/>
      <c r="BB3225" s="80"/>
    </row>
    <row r="3226" spans="9:54" x14ac:dyDescent="0.25">
      <c r="I3226" s="80"/>
      <c r="AX3226" s="80"/>
      <c r="AY3226" s="80"/>
      <c r="AZ3226" s="80"/>
      <c r="BA3226" s="80"/>
      <c r="BB3226" s="80"/>
    </row>
    <row r="3227" spans="9:54" x14ac:dyDescent="0.25">
      <c r="I3227" s="80"/>
      <c r="AX3227" s="80"/>
      <c r="AY3227" s="80"/>
      <c r="AZ3227" s="80"/>
      <c r="BA3227" s="80"/>
      <c r="BB3227" s="80"/>
    </row>
    <row r="3228" spans="9:54" x14ac:dyDescent="0.25">
      <c r="I3228" s="80"/>
      <c r="AX3228" s="80"/>
      <c r="AY3228" s="80"/>
      <c r="AZ3228" s="80"/>
      <c r="BA3228" s="80"/>
      <c r="BB3228" s="80"/>
    </row>
    <row r="3229" spans="9:54" x14ac:dyDescent="0.25">
      <c r="I3229" s="80"/>
      <c r="AX3229" s="80"/>
      <c r="AY3229" s="80"/>
      <c r="AZ3229" s="80"/>
      <c r="BA3229" s="80"/>
      <c r="BB3229" s="80"/>
    </row>
    <row r="3230" spans="9:54" x14ac:dyDescent="0.25">
      <c r="I3230" s="80"/>
      <c r="AX3230" s="80"/>
      <c r="AY3230" s="80"/>
      <c r="AZ3230" s="80"/>
      <c r="BA3230" s="80"/>
      <c r="BB3230" s="80"/>
    </row>
    <row r="3231" spans="9:54" x14ac:dyDescent="0.25">
      <c r="I3231" s="80"/>
      <c r="AX3231" s="80"/>
      <c r="AY3231" s="80"/>
      <c r="AZ3231" s="80"/>
      <c r="BA3231" s="80"/>
      <c r="BB3231" s="80"/>
    </row>
    <row r="3232" spans="9:54" x14ac:dyDescent="0.25">
      <c r="I3232" s="80"/>
      <c r="AX3232" s="80"/>
      <c r="AY3232" s="80"/>
      <c r="AZ3232" s="80"/>
      <c r="BA3232" s="80"/>
      <c r="BB3232" s="80"/>
    </row>
    <row r="3233" spans="9:54" x14ac:dyDescent="0.25">
      <c r="I3233" s="80"/>
      <c r="AX3233" s="80"/>
      <c r="AY3233" s="80"/>
      <c r="AZ3233" s="80"/>
      <c r="BA3233" s="80"/>
      <c r="BB3233" s="80"/>
    </row>
    <row r="3234" spans="9:54" x14ac:dyDescent="0.25">
      <c r="I3234" s="80"/>
      <c r="AX3234" s="80"/>
      <c r="AY3234" s="80"/>
      <c r="AZ3234" s="80"/>
      <c r="BA3234" s="80"/>
      <c r="BB3234" s="80"/>
    </row>
    <row r="3235" spans="9:54" x14ac:dyDescent="0.25">
      <c r="I3235" s="80"/>
      <c r="AX3235" s="80"/>
      <c r="AY3235" s="80"/>
      <c r="AZ3235" s="80"/>
      <c r="BA3235" s="80"/>
      <c r="BB3235" s="80"/>
    </row>
    <row r="3236" spans="9:54" x14ac:dyDescent="0.25">
      <c r="I3236" s="80"/>
      <c r="AX3236" s="80"/>
      <c r="AY3236" s="80"/>
      <c r="AZ3236" s="80"/>
      <c r="BA3236" s="80"/>
      <c r="BB3236" s="80"/>
    </row>
    <row r="3237" spans="9:54" x14ac:dyDescent="0.25">
      <c r="I3237" s="80"/>
      <c r="AX3237" s="80"/>
      <c r="AY3237" s="80"/>
      <c r="AZ3237" s="80"/>
      <c r="BA3237" s="80"/>
      <c r="BB3237" s="80"/>
    </row>
    <row r="3238" spans="9:54" x14ac:dyDescent="0.25">
      <c r="I3238" s="80"/>
      <c r="AX3238" s="80"/>
      <c r="AY3238" s="80"/>
      <c r="AZ3238" s="80"/>
      <c r="BA3238" s="80"/>
      <c r="BB3238" s="80"/>
    </row>
    <row r="3239" spans="9:54" x14ac:dyDescent="0.25">
      <c r="I3239" s="80"/>
      <c r="AX3239" s="80"/>
      <c r="AY3239" s="80"/>
      <c r="AZ3239" s="80"/>
      <c r="BA3239" s="80"/>
      <c r="BB3239" s="80"/>
    </row>
    <row r="3240" spans="9:54" x14ac:dyDescent="0.25">
      <c r="I3240" s="80"/>
      <c r="AX3240" s="80"/>
      <c r="AY3240" s="80"/>
      <c r="AZ3240" s="80"/>
      <c r="BA3240" s="80"/>
      <c r="BB3240" s="80"/>
    </row>
    <row r="3241" spans="9:54" x14ac:dyDescent="0.25">
      <c r="I3241" s="80"/>
      <c r="AX3241" s="80"/>
      <c r="AY3241" s="80"/>
      <c r="AZ3241" s="80"/>
      <c r="BA3241" s="80"/>
      <c r="BB3241" s="80"/>
    </row>
    <row r="3242" spans="9:54" x14ac:dyDescent="0.25">
      <c r="I3242" s="80"/>
      <c r="AX3242" s="80"/>
      <c r="AY3242" s="80"/>
      <c r="AZ3242" s="80"/>
      <c r="BA3242" s="80"/>
      <c r="BB3242" s="80"/>
    </row>
    <row r="3243" spans="9:54" x14ac:dyDescent="0.25">
      <c r="I3243" s="80"/>
      <c r="AX3243" s="80"/>
      <c r="AY3243" s="80"/>
      <c r="AZ3243" s="80"/>
      <c r="BA3243" s="80"/>
      <c r="BB3243" s="80"/>
    </row>
    <row r="3244" spans="9:54" x14ac:dyDescent="0.25">
      <c r="I3244" s="80"/>
      <c r="AX3244" s="80"/>
      <c r="AY3244" s="80"/>
      <c r="AZ3244" s="80"/>
      <c r="BA3244" s="80"/>
      <c r="BB3244" s="80"/>
    </row>
    <row r="3245" spans="9:54" x14ac:dyDescent="0.25">
      <c r="I3245" s="80"/>
      <c r="AX3245" s="80"/>
      <c r="AY3245" s="80"/>
      <c r="AZ3245" s="80"/>
      <c r="BA3245" s="80"/>
      <c r="BB3245" s="80"/>
    </row>
    <row r="3246" spans="9:54" x14ac:dyDescent="0.25">
      <c r="I3246" s="80"/>
      <c r="AX3246" s="80"/>
      <c r="AY3246" s="80"/>
      <c r="AZ3246" s="80"/>
      <c r="BA3246" s="80"/>
      <c r="BB3246" s="80"/>
    </row>
    <row r="3247" spans="9:54" x14ac:dyDescent="0.25">
      <c r="I3247" s="80"/>
      <c r="AX3247" s="80"/>
      <c r="AY3247" s="80"/>
      <c r="AZ3247" s="80"/>
      <c r="BA3247" s="80"/>
      <c r="BB3247" s="80"/>
    </row>
    <row r="3248" spans="9:54" x14ac:dyDescent="0.25">
      <c r="I3248" s="80"/>
      <c r="AX3248" s="80"/>
      <c r="AY3248" s="80"/>
      <c r="AZ3248" s="80"/>
      <c r="BA3248" s="80"/>
      <c r="BB3248" s="80"/>
    </row>
    <row r="3249" spans="9:54" x14ac:dyDescent="0.25">
      <c r="I3249" s="80"/>
      <c r="AX3249" s="80"/>
      <c r="AY3249" s="80"/>
      <c r="AZ3249" s="80"/>
      <c r="BA3249" s="80"/>
      <c r="BB3249" s="80"/>
    </row>
    <row r="3250" spans="9:54" x14ac:dyDescent="0.25">
      <c r="I3250" s="80"/>
      <c r="AX3250" s="80"/>
      <c r="AY3250" s="80"/>
      <c r="AZ3250" s="80"/>
      <c r="BA3250" s="80"/>
      <c r="BB3250" s="80"/>
    </row>
    <row r="3251" spans="9:54" x14ac:dyDescent="0.25">
      <c r="I3251" s="80"/>
      <c r="AX3251" s="80"/>
      <c r="AY3251" s="80"/>
      <c r="AZ3251" s="80"/>
      <c r="BA3251" s="80"/>
      <c r="BB3251" s="80"/>
    </row>
    <row r="3252" spans="9:54" x14ac:dyDescent="0.25">
      <c r="I3252" s="80"/>
      <c r="AX3252" s="80"/>
      <c r="AY3252" s="80"/>
      <c r="AZ3252" s="80"/>
      <c r="BA3252" s="80"/>
      <c r="BB3252" s="80"/>
    </row>
    <row r="3253" spans="9:54" x14ac:dyDescent="0.25">
      <c r="I3253" s="80"/>
      <c r="AX3253" s="80"/>
      <c r="AY3253" s="80"/>
      <c r="AZ3253" s="80"/>
      <c r="BA3253" s="80"/>
      <c r="BB3253" s="80"/>
    </row>
    <row r="3254" spans="9:54" x14ac:dyDescent="0.25">
      <c r="I3254" s="80"/>
      <c r="AX3254" s="80"/>
      <c r="AY3254" s="80"/>
      <c r="AZ3254" s="80"/>
      <c r="BA3254" s="80"/>
      <c r="BB3254" s="80"/>
    </row>
    <row r="3255" spans="9:54" x14ac:dyDescent="0.25">
      <c r="I3255" s="80"/>
      <c r="AX3255" s="80"/>
      <c r="AY3255" s="80"/>
      <c r="AZ3255" s="80"/>
      <c r="BA3255" s="80"/>
      <c r="BB3255" s="80"/>
    </row>
    <row r="3256" spans="9:54" x14ac:dyDescent="0.25">
      <c r="I3256" s="80"/>
      <c r="AX3256" s="80"/>
      <c r="AY3256" s="80"/>
      <c r="AZ3256" s="80"/>
      <c r="BA3256" s="80"/>
      <c r="BB3256" s="80"/>
    </row>
    <row r="3257" spans="9:54" x14ac:dyDescent="0.25">
      <c r="I3257" s="80"/>
      <c r="AX3257" s="80"/>
      <c r="AY3257" s="80"/>
      <c r="AZ3257" s="80"/>
      <c r="BA3257" s="80"/>
      <c r="BB3257" s="80"/>
    </row>
    <row r="3258" spans="9:54" x14ac:dyDescent="0.25">
      <c r="I3258" s="80"/>
      <c r="AX3258" s="80"/>
      <c r="AY3258" s="80"/>
      <c r="AZ3258" s="80"/>
      <c r="BA3258" s="80"/>
      <c r="BB3258" s="80"/>
    </row>
    <row r="3259" spans="9:54" x14ac:dyDescent="0.25">
      <c r="I3259" s="80"/>
      <c r="AX3259" s="80"/>
      <c r="AY3259" s="80"/>
      <c r="AZ3259" s="80"/>
      <c r="BA3259" s="80"/>
      <c r="BB3259" s="80"/>
    </row>
    <row r="3260" spans="9:54" x14ac:dyDescent="0.25">
      <c r="I3260" s="80"/>
      <c r="AX3260" s="80"/>
      <c r="AY3260" s="80"/>
      <c r="AZ3260" s="80"/>
      <c r="BA3260" s="80"/>
      <c r="BB3260" s="80"/>
    </row>
    <row r="3261" spans="9:54" x14ac:dyDescent="0.25">
      <c r="I3261" s="80"/>
      <c r="AX3261" s="80"/>
      <c r="AY3261" s="80"/>
      <c r="AZ3261" s="80"/>
      <c r="BA3261" s="80"/>
      <c r="BB3261" s="80"/>
    </row>
    <row r="3262" spans="9:54" x14ac:dyDescent="0.25">
      <c r="I3262" s="80"/>
      <c r="AX3262" s="80"/>
      <c r="AY3262" s="80"/>
      <c r="AZ3262" s="80"/>
      <c r="BA3262" s="80"/>
      <c r="BB3262" s="80"/>
    </row>
    <row r="3263" spans="9:54" x14ac:dyDescent="0.25">
      <c r="I3263" s="80"/>
      <c r="AX3263" s="80"/>
      <c r="AY3263" s="80"/>
      <c r="AZ3263" s="80"/>
      <c r="BA3263" s="80"/>
      <c r="BB3263" s="80"/>
    </row>
    <row r="3264" spans="9:54" x14ac:dyDescent="0.25">
      <c r="I3264" s="80"/>
      <c r="AX3264" s="80"/>
      <c r="AY3264" s="80"/>
      <c r="AZ3264" s="80"/>
      <c r="BA3264" s="80"/>
      <c r="BB3264" s="80"/>
    </row>
    <row r="3265" spans="9:54" x14ac:dyDescent="0.25">
      <c r="I3265" s="80"/>
      <c r="AX3265" s="80"/>
      <c r="AY3265" s="80"/>
      <c r="AZ3265" s="80"/>
      <c r="BA3265" s="80"/>
      <c r="BB3265" s="80"/>
    </row>
    <row r="3266" spans="9:54" x14ac:dyDescent="0.25">
      <c r="I3266" s="80"/>
      <c r="AX3266" s="80"/>
      <c r="AY3266" s="80"/>
      <c r="AZ3266" s="80"/>
      <c r="BA3266" s="80"/>
      <c r="BB3266" s="80"/>
    </row>
    <row r="3267" spans="9:54" x14ac:dyDescent="0.25">
      <c r="I3267" s="80"/>
      <c r="AX3267" s="80"/>
      <c r="AY3267" s="80"/>
      <c r="AZ3267" s="80"/>
      <c r="BA3267" s="80"/>
      <c r="BB3267" s="80"/>
    </row>
    <row r="3268" spans="9:54" x14ac:dyDescent="0.25">
      <c r="I3268" s="80"/>
      <c r="AX3268" s="80"/>
      <c r="AY3268" s="80"/>
      <c r="AZ3268" s="80"/>
      <c r="BA3268" s="80"/>
      <c r="BB3268" s="80"/>
    </row>
    <row r="3269" spans="9:54" x14ac:dyDescent="0.25">
      <c r="I3269" s="80"/>
      <c r="AX3269" s="80"/>
      <c r="AY3269" s="80"/>
      <c r="AZ3269" s="80"/>
      <c r="BA3269" s="80"/>
      <c r="BB3269" s="80"/>
    </row>
    <row r="3270" spans="9:54" x14ac:dyDescent="0.25">
      <c r="I3270" s="80"/>
      <c r="AX3270" s="80"/>
      <c r="AY3270" s="80"/>
      <c r="AZ3270" s="80"/>
      <c r="BA3270" s="80"/>
      <c r="BB3270" s="80"/>
    </row>
    <row r="3271" spans="9:54" x14ac:dyDescent="0.25">
      <c r="I3271" s="80"/>
      <c r="AX3271" s="80"/>
      <c r="AY3271" s="80"/>
      <c r="AZ3271" s="80"/>
      <c r="BA3271" s="80"/>
      <c r="BB3271" s="80"/>
    </row>
    <row r="3272" spans="9:54" x14ac:dyDescent="0.25">
      <c r="I3272" s="80"/>
      <c r="AX3272" s="80"/>
      <c r="AY3272" s="80"/>
      <c r="AZ3272" s="80"/>
      <c r="BA3272" s="80"/>
      <c r="BB3272" s="80"/>
    </row>
    <row r="3273" spans="9:54" x14ac:dyDescent="0.25">
      <c r="I3273" s="80"/>
      <c r="AX3273" s="80"/>
      <c r="AY3273" s="80"/>
      <c r="AZ3273" s="80"/>
      <c r="BA3273" s="80"/>
      <c r="BB3273" s="80"/>
    </row>
    <row r="3274" spans="9:54" x14ac:dyDescent="0.25">
      <c r="I3274" s="80"/>
      <c r="AX3274" s="80"/>
      <c r="AY3274" s="80"/>
      <c r="AZ3274" s="80"/>
      <c r="BA3274" s="80"/>
      <c r="BB3274" s="80"/>
    </row>
    <row r="3275" spans="9:54" x14ac:dyDescent="0.25">
      <c r="I3275" s="80"/>
      <c r="AX3275" s="80"/>
      <c r="AY3275" s="80"/>
      <c r="AZ3275" s="80"/>
      <c r="BA3275" s="80"/>
      <c r="BB3275" s="80"/>
    </row>
    <row r="3276" spans="9:54" x14ac:dyDescent="0.25">
      <c r="I3276" s="80"/>
      <c r="AX3276" s="80"/>
      <c r="AY3276" s="80"/>
      <c r="AZ3276" s="80"/>
      <c r="BA3276" s="80"/>
      <c r="BB3276" s="80"/>
    </row>
    <row r="3277" spans="9:54" x14ac:dyDescent="0.25">
      <c r="I3277" s="80"/>
      <c r="AX3277" s="80"/>
      <c r="AY3277" s="80"/>
      <c r="AZ3277" s="80"/>
      <c r="BA3277" s="80"/>
      <c r="BB3277" s="80"/>
    </row>
    <row r="3278" spans="9:54" x14ac:dyDescent="0.25">
      <c r="I3278" s="80"/>
      <c r="AX3278" s="80"/>
      <c r="AY3278" s="80"/>
      <c r="AZ3278" s="80"/>
      <c r="BA3278" s="80"/>
      <c r="BB3278" s="80"/>
    </row>
    <row r="3279" spans="9:54" x14ac:dyDescent="0.25">
      <c r="I3279" s="80"/>
      <c r="AX3279" s="80"/>
      <c r="AY3279" s="80"/>
      <c r="AZ3279" s="80"/>
      <c r="BA3279" s="80"/>
      <c r="BB3279" s="80"/>
    </row>
    <row r="3280" spans="9:54" x14ac:dyDescent="0.25">
      <c r="I3280" s="80"/>
      <c r="AX3280" s="80"/>
      <c r="AY3280" s="80"/>
      <c r="AZ3280" s="80"/>
      <c r="BA3280" s="80"/>
      <c r="BB3280" s="80"/>
    </row>
    <row r="3281" spans="9:54" x14ac:dyDescent="0.25">
      <c r="I3281" s="80"/>
      <c r="AX3281" s="80"/>
      <c r="AY3281" s="80"/>
      <c r="AZ3281" s="80"/>
      <c r="BA3281" s="80"/>
      <c r="BB3281" s="80"/>
    </row>
    <row r="3282" spans="9:54" x14ac:dyDescent="0.25">
      <c r="I3282" s="80"/>
      <c r="AX3282" s="80"/>
      <c r="AY3282" s="80"/>
      <c r="AZ3282" s="80"/>
      <c r="BA3282" s="80"/>
      <c r="BB3282" s="80"/>
    </row>
    <row r="3283" spans="9:54" x14ac:dyDescent="0.25">
      <c r="I3283" s="80"/>
      <c r="AX3283" s="80"/>
      <c r="AY3283" s="80"/>
      <c r="AZ3283" s="80"/>
      <c r="BA3283" s="80"/>
      <c r="BB3283" s="80"/>
    </row>
    <row r="3284" spans="9:54" x14ac:dyDescent="0.25">
      <c r="I3284" s="80"/>
      <c r="AX3284" s="80"/>
      <c r="AY3284" s="80"/>
      <c r="AZ3284" s="80"/>
      <c r="BA3284" s="80"/>
      <c r="BB3284" s="80"/>
    </row>
    <row r="3285" spans="9:54" x14ac:dyDescent="0.25">
      <c r="I3285" s="80"/>
      <c r="AX3285" s="80"/>
      <c r="AY3285" s="80"/>
      <c r="AZ3285" s="80"/>
      <c r="BA3285" s="80"/>
      <c r="BB3285" s="80"/>
    </row>
    <row r="3286" spans="9:54" x14ac:dyDescent="0.25">
      <c r="I3286" s="80"/>
      <c r="AX3286" s="80"/>
      <c r="AY3286" s="80"/>
      <c r="AZ3286" s="80"/>
      <c r="BA3286" s="80"/>
      <c r="BB3286" s="80"/>
    </row>
    <row r="3287" spans="9:54" x14ac:dyDescent="0.25">
      <c r="I3287" s="80"/>
      <c r="AX3287" s="80"/>
      <c r="AY3287" s="80"/>
      <c r="AZ3287" s="80"/>
      <c r="BA3287" s="80"/>
      <c r="BB3287" s="80"/>
    </row>
    <row r="3288" spans="9:54" x14ac:dyDescent="0.25">
      <c r="I3288" s="80"/>
      <c r="AX3288" s="80"/>
      <c r="AY3288" s="80"/>
      <c r="AZ3288" s="80"/>
      <c r="BA3288" s="80"/>
      <c r="BB3288" s="80"/>
    </row>
    <row r="3289" spans="9:54" x14ac:dyDescent="0.25">
      <c r="I3289" s="80"/>
      <c r="AX3289" s="80"/>
      <c r="AY3289" s="80"/>
      <c r="AZ3289" s="80"/>
      <c r="BA3289" s="80"/>
      <c r="BB3289" s="80"/>
    </row>
    <row r="3290" spans="9:54" x14ac:dyDescent="0.25">
      <c r="I3290" s="80"/>
      <c r="AX3290" s="80"/>
      <c r="AY3290" s="80"/>
      <c r="AZ3290" s="80"/>
      <c r="BA3290" s="80"/>
      <c r="BB3290" s="80"/>
    </row>
    <row r="3291" spans="9:54" x14ac:dyDescent="0.25">
      <c r="I3291" s="80"/>
      <c r="AX3291" s="80"/>
      <c r="AY3291" s="80"/>
      <c r="AZ3291" s="80"/>
      <c r="BA3291" s="80"/>
      <c r="BB3291" s="80"/>
    </row>
    <row r="3292" spans="9:54" x14ac:dyDescent="0.25">
      <c r="I3292" s="80"/>
      <c r="AX3292" s="80"/>
      <c r="AY3292" s="80"/>
      <c r="AZ3292" s="80"/>
      <c r="BA3292" s="80"/>
      <c r="BB3292" s="80"/>
    </row>
    <row r="3293" spans="9:54" x14ac:dyDescent="0.25">
      <c r="I3293" s="80"/>
      <c r="AX3293" s="80"/>
      <c r="AY3293" s="80"/>
      <c r="AZ3293" s="80"/>
      <c r="BA3293" s="80"/>
      <c r="BB3293" s="80"/>
    </row>
    <row r="3294" spans="9:54" x14ac:dyDescent="0.25">
      <c r="I3294" s="80"/>
      <c r="AX3294" s="80"/>
      <c r="AY3294" s="80"/>
      <c r="AZ3294" s="80"/>
      <c r="BA3294" s="80"/>
      <c r="BB3294" s="80"/>
    </row>
    <row r="3295" spans="9:54" x14ac:dyDescent="0.25">
      <c r="I3295" s="80"/>
      <c r="AX3295" s="80"/>
      <c r="AY3295" s="80"/>
      <c r="AZ3295" s="80"/>
      <c r="BA3295" s="80"/>
      <c r="BB3295" s="80"/>
    </row>
    <row r="3296" spans="9:54" x14ac:dyDescent="0.25">
      <c r="I3296" s="80"/>
      <c r="AX3296" s="80"/>
      <c r="AY3296" s="80"/>
      <c r="AZ3296" s="80"/>
      <c r="BA3296" s="80"/>
      <c r="BB3296" s="80"/>
    </row>
    <row r="3297" spans="9:54" x14ac:dyDescent="0.25">
      <c r="I3297" s="80"/>
      <c r="AX3297" s="80"/>
      <c r="AY3297" s="80"/>
      <c r="AZ3297" s="80"/>
      <c r="BA3297" s="80"/>
      <c r="BB3297" s="80"/>
    </row>
    <row r="3298" spans="9:54" x14ac:dyDescent="0.25">
      <c r="I3298" s="80"/>
      <c r="AX3298" s="80"/>
      <c r="AY3298" s="80"/>
      <c r="AZ3298" s="80"/>
      <c r="BA3298" s="80"/>
      <c r="BB3298" s="80"/>
    </row>
    <row r="3299" spans="9:54" x14ac:dyDescent="0.25">
      <c r="I3299" s="80"/>
      <c r="AX3299" s="80"/>
      <c r="AY3299" s="80"/>
      <c r="AZ3299" s="80"/>
      <c r="BA3299" s="80"/>
      <c r="BB3299" s="80"/>
    </row>
    <row r="3300" spans="9:54" x14ac:dyDescent="0.25">
      <c r="I3300" s="80"/>
      <c r="AX3300" s="80"/>
      <c r="AY3300" s="80"/>
      <c r="AZ3300" s="80"/>
      <c r="BA3300" s="80"/>
      <c r="BB3300" s="80"/>
    </row>
    <row r="3301" spans="9:54" x14ac:dyDescent="0.25">
      <c r="I3301" s="80"/>
      <c r="AX3301" s="80"/>
      <c r="AY3301" s="80"/>
      <c r="AZ3301" s="80"/>
      <c r="BA3301" s="80"/>
      <c r="BB3301" s="80"/>
    </row>
    <row r="3302" spans="9:54" x14ac:dyDescent="0.25">
      <c r="I3302" s="80"/>
      <c r="AX3302" s="80"/>
      <c r="AY3302" s="80"/>
      <c r="AZ3302" s="80"/>
      <c r="BA3302" s="80"/>
      <c r="BB3302" s="80"/>
    </row>
    <row r="3303" spans="9:54" x14ac:dyDescent="0.25">
      <c r="I3303" s="80"/>
      <c r="AX3303" s="80"/>
      <c r="AY3303" s="80"/>
      <c r="AZ3303" s="80"/>
      <c r="BA3303" s="80"/>
      <c r="BB3303" s="80"/>
    </row>
    <row r="3304" spans="9:54" x14ac:dyDescent="0.25">
      <c r="I3304" s="80"/>
      <c r="AX3304" s="80"/>
      <c r="AY3304" s="80"/>
      <c r="AZ3304" s="80"/>
      <c r="BA3304" s="80"/>
      <c r="BB3304" s="80"/>
    </row>
    <row r="3305" spans="9:54" x14ac:dyDescent="0.25">
      <c r="I3305" s="80"/>
      <c r="AX3305" s="80"/>
      <c r="AY3305" s="80"/>
      <c r="AZ3305" s="80"/>
      <c r="BA3305" s="80"/>
      <c r="BB3305" s="80"/>
    </row>
    <row r="3306" spans="9:54" x14ac:dyDescent="0.25">
      <c r="I3306" s="80"/>
      <c r="AX3306" s="80"/>
      <c r="AY3306" s="80"/>
      <c r="AZ3306" s="80"/>
      <c r="BA3306" s="80"/>
      <c r="BB3306" s="80"/>
    </row>
    <row r="3307" spans="9:54" x14ac:dyDescent="0.25">
      <c r="I3307" s="80"/>
      <c r="AX3307" s="80"/>
      <c r="AY3307" s="80"/>
      <c r="AZ3307" s="80"/>
      <c r="BA3307" s="80"/>
      <c r="BB3307" s="80"/>
    </row>
    <row r="3308" spans="9:54" x14ac:dyDescent="0.25">
      <c r="I3308" s="80"/>
      <c r="AX3308" s="80"/>
      <c r="AY3308" s="80"/>
      <c r="AZ3308" s="80"/>
      <c r="BA3308" s="80"/>
      <c r="BB3308" s="80"/>
    </row>
    <row r="3309" spans="9:54" x14ac:dyDescent="0.25">
      <c r="I3309" s="80"/>
      <c r="AX3309" s="80"/>
      <c r="AY3309" s="80"/>
      <c r="AZ3309" s="80"/>
      <c r="BA3309" s="80"/>
      <c r="BB3309" s="80"/>
    </row>
    <row r="3310" spans="9:54" x14ac:dyDescent="0.25">
      <c r="I3310" s="80"/>
      <c r="AX3310" s="80"/>
      <c r="AY3310" s="80"/>
      <c r="AZ3310" s="80"/>
      <c r="BA3310" s="80"/>
      <c r="BB3310" s="80"/>
    </row>
    <row r="3311" spans="9:54" x14ac:dyDescent="0.25">
      <c r="I3311" s="80"/>
      <c r="AX3311" s="80"/>
      <c r="AY3311" s="80"/>
      <c r="AZ3311" s="80"/>
      <c r="BA3311" s="80"/>
      <c r="BB3311" s="80"/>
    </row>
    <row r="3312" spans="9:54" x14ac:dyDescent="0.25">
      <c r="I3312" s="80"/>
      <c r="AX3312" s="80"/>
      <c r="AY3312" s="80"/>
      <c r="AZ3312" s="80"/>
      <c r="BA3312" s="80"/>
      <c r="BB3312" s="80"/>
    </row>
    <row r="3313" spans="9:54" x14ac:dyDescent="0.25">
      <c r="I3313" s="80"/>
      <c r="AX3313" s="80"/>
      <c r="AY3313" s="80"/>
      <c r="AZ3313" s="80"/>
      <c r="BA3313" s="80"/>
      <c r="BB3313" s="80"/>
    </row>
    <row r="3314" spans="9:54" x14ac:dyDescent="0.25">
      <c r="I3314" s="80"/>
      <c r="AX3314" s="80"/>
      <c r="AY3314" s="80"/>
      <c r="AZ3314" s="80"/>
      <c r="BA3314" s="80"/>
      <c r="BB3314" s="80"/>
    </row>
    <row r="3315" spans="9:54" x14ac:dyDescent="0.25">
      <c r="I3315" s="80"/>
      <c r="AX3315" s="80"/>
      <c r="AY3315" s="80"/>
      <c r="AZ3315" s="80"/>
      <c r="BA3315" s="80"/>
      <c r="BB3315" s="80"/>
    </row>
    <row r="3316" spans="9:54" x14ac:dyDescent="0.25">
      <c r="I3316" s="80"/>
      <c r="AX3316" s="80"/>
      <c r="AY3316" s="80"/>
      <c r="AZ3316" s="80"/>
      <c r="BA3316" s="80"/>
      <c r="BB3316" s="80"/>
    </row>
    <row r="3317" spans="9:54" x14ac:dyDescent="0.25">
      <c r="I3317" s="80"/>
      <c r="AX3317" s="80"/>
      <c r="AY3317" s="80"/>
      <c r="AZ3317" s="80"/>
      <c r="BA3317" s="80"/>
      <c r="BB3317" s="80"/>
    </row>
    <row r="3318" spans="9:54" x14ac:dyDescent="0.25">
      <c r="I3318" s="80"/>
      <c r="AX3318" s="80"/>
      <c r="AY3318" s="80"/>
      <c r="AZ3318" s="80"/>
      <c r="BA3318" s="80"/>
      <c r="BB3318" s="80"/>
    </row>
    <row r="3319" spans="9:54" x14ac:dyDescent="0.25">
      <c r="I3319" s="80"/>
      <c r="AX3319" s="80"/>
      <c r="AY3319" s="80"/>
      <c r="AZ3319" s="80"/>
      <c r="BA3319" s="80"/>
      <c r="BB3319" s="80"/>
    </row>
    <row r="3320" spans="9:54" x14ac:dyDescent="0.25">
      <c r="I3320" s="80"/>
      <c r="AX3320" s="80"/>
      <c r="AY3320" s="80"/>
      <c r="AZ3320" s="80"/>
      <c r="BA3320" s="80"/>
      <c r="BB3320" s="80"/>
    </row>
    <row r="3321" spans="9:54" x14ac:dyDescent="0.25">
      <c r="I3321" s="80"/>
      <c r="AX3321" s="80"/>
      <c r="AY3321" s="80"/>
      <c r="AZ3321" s="80"/>
      <c r="BA3321" s="80"/>
      <c r="BB3321" s="80"/>
    </row>
    <row r="3322" spans="9:54" x14ac:dyDescent="0.25">
      <c r="I3322" s="80"/>
      <c r="AX3322" s="80"/>
      <c r="AY3322" s="80"/>
      <c r="AZ3322" s="80"/>
      <c r="BA3322" s="80"/>
      <c r="BB3322" s="80"/>
    </row>
    <row r="3323" spans="9:54" x14ac:dyDescent="0.25">
      <c r="I3323" s="80"/>
      <c r="AX3323" s="80"/>
      <c r="AY3323" s="80"/>
      <c r="AZ3323" s="80"/>
      <c r="BA3323" s="80"/>
      <c r="BB3323" s="80"/>
    </row>
    <row r="3324" spans="9:54" x14ac:dyDescent="0.25">
      <c r="I3324" s="80"/>
      <c r="AX3324" s="80"/>
      <c r="AY3324" s="80"/>
      <c r="AZ3324" s="80"/>
      <c r="BA3324" s="80"/>
      <c r="BB3324" s="80"/>
    </row>
    <row r="3325" spans="9:54" x14ac:dyDescent="0.25">
      <c r="I3325" s="80"/>
      <c r="AX3325" s="80"/>
      <c r="AY3325" s="80"/>
      <c r="AZ3325" s="80"/>
      <c r="BA3325" s="80"/>
      <c r="BB3325" s="80"/>
    </row>
    <row r="3326" spans="9:54" x14ac:dyDescent="0.25">
      <c r="I3326" s="80"/>
      <c r="AX3326" s="80"/>
      <c r="AY3326" s="80"/>
      <c r="AZ3326" s="80"/>
      <c r="BA3326" s="80"/>
      <c r="BB3326" s="80"/>
    </row>
    <row r="3327" spans="9:54" x14ac:dyDescent="0.25">
      <c r="I3327" s="80"/>
      <c r="AX3327" s="80"/>
      <c r="AY3327" s="80"/>
      <c r="AZ3327" s="80"/>
      <c r="BA3327" s="80"/>
      <c r="BB3327" s="80"/>
    </row>
    <row r="3328" spans="9:54" x14ac:dyDescent="0.25">
      <c r="I3328" s="80"/>
      <c r="AX3328" s="80"/>
      <c r="AY3328" s="80"/>
      <c r="AZ3328" s="80"/>
      <c r="BA3328" s="80"/>
      <c r="BB3328" s="80"/>
    </row>
    <row r="3329" spans="9:54" x14ac:dyDescent="0.25">
      <c r="I3329" s="80"/>
      <c r="AX3329" s="80"/>
      <c r="AY3329" s="80"/>
      <c r="AZ3329" s="80"/>
      <c r="BA3329" s="80"/>
      <c r="BB3329" s="80"/>
    </row>
    <row r="3330" spans="9:54" x14ac:dyDescent="0.25">
      <c r="I3330" s="80"/>
      <c r="AX3330" s="80"/>
      <c r="AY3330" s="80"/>
      <c r="AZ3330" s="80"/>
      <c r="BA3330" s="80"/>
      <c r="BB3330" s="80"/>
    </row>
    <row r="3331" spans="9:54" x14ac:dyDescent="0.25">
      <c r="I3331" s="80"/>
      <c r="AX3331" s="80"/>
      <c r="AY3331" s="80"/>
      <c r="AZ3331" s="80"/>
      <c r="BA3331" s="80"/>
      <c r="BB3331" s="80"/>
    </row>
    <row r="3332" spans="9:54" x14ac:dyDescent="0.25">
      <c r="I3332" s="80"/>
      <c r="AX3332" s="80"/>
      <c r="AY3332" s="80"/>
      <c r="AZ3332" s="80"/>
      <c r="BA3332" s="80"/>
      <c r="BB3332" s="80"/>
    </row>
    <row r="3333" spans="9:54" x14ac:dyDescent="0.25">
      <c r="I3333" s="80"/>
      <c r="AX3333" s="80"/>
      <c r="AY3333" s="80"/>
      <c r="AZ3333" s="80"/>
      <c r="BA3333" s="80"/>
      <c r="BB3333" s="80"/>
    </row>
    <row r="3334" spans="9:54" x14ac:dyDescent="0.25">
      <c r="I3334" s="80"/>
      <c r="AX3334" s="80"/>
      <c r="AY3334" s="80"/>
      <c r="AZ3334" s="80"/>
      <c r="BA3334" s="80"/>
      <c r="BB3334" s="80"/>
    </row>
    <row r="3335" spans="9:54" x14ac:dyDescent="0.25">
      <c r="I3335" s="80"/>
      <c r="AX3335" s="80"/>
      <c r="AY3335" s="80"/>
      <c r="AZ3335" s="80"/>
      <c r="BA3335" s="80"/>
      <c r="BB3335" s="80"/>
    </row>
    <row r="3336" spans="9:54" x14ac:dyDescent="0.25">
      <c r="I3336" s="80"/>
      <c r="AX3336" s="80"/>
      <c r="AY3336" s="80"/>
      <c r="AZ3336" s="80"/>
      <c r="BA3336" s="80"/>
      <c r="BB3336" s="80"/>
    </row>
    <row r="3337" spans="9:54" x14ac:dyDescent="0.25">
      <c r="I3337" s="80"/>
      <c r="AX3337" s="80"/>
      <c r="AY3337" s="80"/>
      <c r="AZ3337" s="80"/>
      <c r="BA3337" s="80"/>
      <c r="BB3337" s="80"/>
    </row>
    <row r="3338" spans="9:54" x14ac:dyDescent="0.25">
      <c r="I3338" s="80"/>
      <c r="AX3338" s="80"/>
      <c r="AY3338" s="80"/>
      <c r="AZ3338" s="80"/>
      <c r="BA3338" s="80"/>
      <c r="BB3338" s="80"/>
    </row>
    <row r="3339" spans="9:54" x14ac:dyDescent="0.25">
      <c r="I3339" s="80"/>
      <c r="AX3339" s="80"/>
      <c r="AY3339" s="80"/>
      <c r="AZ3339" s="80"/>
      <c r="BA3339" s="80"/>
      <c r="BB3339" s="80"/>
    </row>
    <row r="3340" spans="9:54" x14ac:dyDescent="0.25">
      <c r="I3340" s="80"/>
      <c r="AX3340" s="80"/>
      <c r="AY3340" s="80"/>
      <c r="AZ3340" s="80"/>
      <c r="BA3340" s="80"/>
      <c r="BB3340" s="80"/>
    </row>
    <row r="3341" spans="9:54" x14ac:dyDescent="0.25">
      <c r="I3341" s="80"/>
      <c r="AX3341" s="80"/>
      <c r="AY3341" s="80"/>
      <c r="AZ3341" s="80"/>
      <c r="BA3341" s="80"/>
      <c r="BB3341" s="80"/>
    </row>
    <row r="3342" spans="9:54" x14ac:dyDescent="0.25">
      <c r="I3342" s="80"/>
      <c r="AX3342" s="80"/>
      <c r="AY3342" s="80"/>
      <c r="AZ3342" s="80"/>
      <c r="BA3342" s="80"/>
      <c r="BB3342" s="80"/>
    </row>
    <row r="3343" spans="9:54" x14ac:dyDescent="0.25">
      <c r="I3343" s="80"/>
      <c r="AX3343" s="80"/>
      <c r="AY3343" s="80"/>
      <c r="AZ3343" s="80"/>
      <c r="BA3343" s="80"/>
      <c r="BB3343" s="80"/>
    </row>
    <row r="3344" spans="9:54" x14ac:dyDescent="0.25">
      <c r="I3344" s="80"/>
      <c r="AX3344" s="80"/>
      <c r="AY3344" s="80"/>
      <c r="AZ3344" s="80"/>
      <c r="BA3344" s="80"/>
      <c r="BB3344" s="80"/>
    </row>
    <row r="3345" spans="9:54" x14ac:dyDescent="0.25">
      <c r="I3345" s="80"/>
      <c r="AX3345" s="80"/>
      <c r="AY3345" s="80"/>
      <c r="AZ3345" s="80"/>
      <c r="BA3345" s="80"/>
      <c r="BB3345" s="80"/>
    </row>
    <row r="3346" spans="9:54" x14ac:dyDescent="0.25">
      <c r="I3346" s="80"/>
      <c r="AX3346" s="80"/>
      <c r="AY3346" s="80"/>
      <c r="AZ3346" s="80"/>
      <c r="BA3346" s="80"/>
      <c r="BB3346" s="80"/>
    </row>
    <row r="3347" spans="9:54" x14ac:dyDescent="0.25">
      <c r="I3347" s="80"/>
      <c r="AX3347" s="80"/>
      <c r="AY3347" s="80"/>
      <c r="AZ3347" s="80"/>
      <c r="BA3347" s="80"/>
      <c r="BB3347" s="80"/>
    </row>
    <row r="3348" spans="9:54" x14ac:dyDescent="0.25">
      <c r="I3348" s="80"/>
      <c r="AX3348" s="80"/>
      <c r="AY3348" s="80"/>
      <c r="AZ3348" s="80"/>
      <c r="BA3348" s="80"/>
      <c r="BB3348" s="80"/>
    </row>
    <row r="3349" spans="9:54" x14ac:dyDescent="0.25">
      <c r="I3349" s="80"/>
      <c r="AX3349" s="80"/>
      <c r="AY3349" s="80"/>
      <c r="AZ3349" s="80"/>
      <c r="BA3349" s="80"/>
      <c r="BB3349" s="80"/>
    </row>
    <row r="3350" spans="9:54" x14ac:dyDescent="0.25">
      <c r="I3350" s="80"/>
      <c r="AX3350" s="80"/>
      <c r="AY3350" s="80"/>
      <c r="AZ3350" s="80"/>
      <c r="BA3350" s="80"/>
      <c r="BB3350" s="80"/>
    </row>
    <row r="3351" spans="9:54" x14ac:dyDescent="0.25">
      <c r="I3351" s="80"/>
      <c r="AX3351" s="80"/>
      <c r="AY3351" s="80"/>
      <c r="AZ3351" s="80"/>
      <c r="BA3351" s="80"/>
      <c r="BB3351" s="80"/>
    </row>
    <row r="3352" spans="9:54" x14ac:dyDescent="0.25">
      <c r="I3352" s="80"/>
      <c r="AX3352" s="80"/>
      <c r="AY3352" s="80"/>
      <c r="AZ3352" s="80"/>
      <c r="BA3352" s="80"/>
      <c r="BB3352" s="80"/>
    </row>
    <row r="3353" spans="9:54" x14ac:dyDescent="0.25">
      <c r="I3353" s="80"/>
      <c r="AX3353" s="80"/>
      <c r="AY3353" s="80"/>
      <c r="AZ3353" s="80"/>
      <c r="BA3353" s="80"/>
      <c r="BB3353" s="80"/>
    </row>
    <row r="3354" spans="9:54" x14ac:dyDescent="0.25">
      <c r="I3354" s="80"/>
      <c r="AX3354" s="80"/>
      <c r="AY3354" s="80"/>
      <c r="AZ3354" s="80"/>
      <c r="BA3354" s="80"/>
      <c r="BB3354" s="80"/>
    </row>
    <row r="3355" spans="9:54" x14ac:dyDescent="0.25">
      <c r="I3355" s="80"/>
      <c r="AX3355" s="80"/>
      <c r="AY3355" s="80"/>
      <c r="AZ3355" s="80"/>
      <c r="BA3355" s="80"/>
      <c r="BB3355" s="80"/>
    </row>
    <row r="3356" spans="9:54" x14ac:dyDescent="0.25">
      <c r="I3356" s="80"/>
      <c r="AX3356" s="80"/>
      <c r="AY3356" s="80"/>
      <c r="AZ3356" s="80"/>
      <c r="BA3356" s="80"/>
      <c r="BB3356" s="80"/>
    </row>
    <row r="3357" spans="9:54" x14ac:dyDescent="0.25">
      <c r="I3357" s="80"/>
      <c r="AX3357" s="80"/>
      <c r="AY3357" s="80"/>
      <c r="AZ3357" s="80"/>
      <c r="BA3357" s="80"/>
      <c r="BB3357" s="80"/>
    </row>
    <row r="3358" spans="9:54" x14ac:dyDescent="0.25">
      <c r="I3358" s="80"/>
      <c r="AX3358" s="80"/>
      <c r="AY3358" s="80"/>
      <c r="AZ3358" s="80"/>
      <c r="BA3358" s="80"/>
      <c r="BB3358" s="80"/>
    </row>
    <row r="3359" spans="9:54" x14ac:dyDescent="0.25">
      <c r="I3359" s="80"/>
      <c r="AX3359" s="80"/>
      <c r="AY3359" s="80"/>
      <c r="AZ3359" s="80"/>
      <c r="BA3359" s="80"/>
      <c r="BB3359" s="80"/>
    </row>
    <row r="3360" spans="9:54" x14ac:dyDescent="0.25">
      <c r="I3360" s="80"/>
      <c r="AX3360" s="80"/>
      <c r="AY3360" s="80"/>
      <c r="AZ3360" s="80"/>
      <c r="BA3360" s="80"/>
      <c r="BB3360" s="80"/>
    </row>
    <row r="3361" spans="9:54" x14ac:dyDescent="0.25">
      <c r="I3361" s="80"/>
      <c r="AX3361" s="80"/>
      <c r="AY3361" s="80"/>
      <c r="AZ3361" s="80"/>
      <c r="BA3361" s="80"/>
      <c r="BB3361" s="80"/>
    </row>
    <row r="3362" spans="9:54" x14ac:dyDescent="0.25">
      <c r="I3362" s="80"/>
      <c r="AX3362" s="80"/>
      <c r="AY3362" s="80"/>
      <c r="AZ3362" s="80"/>
      <c r="BA3362" s="80"/>
      <c r="BB3362" s="80"/>
    </row>
    <row r="3363" spans="9:54" x14ac:dyDescent="0.25">
      <c r="I3363" s="80"/>
      <c r="AX3363" s="80"/>
      <c r="AY3363" s="80"/>
      <c r="AZ3363" s="80"/>
      <c r="BA3363" s="80"/>
      <c r="BB3363" s="80"/>
    </row>
    <row r="3364" spans="9:54" x14ac:dyDescent="0.25">
      <c r="I3364" s="80"/>
      <c r="AX3364" s="80"/>
      <c r="AY3364" s="80"/>
      <c r="AZ3364" s="80"/>
      <c r="BA3364" s="80"/>
      <c r="BB3364" s="80"/>
    </row>
    <row r="3365" spans="9:54" x14ac:dyDescent="0.25">
      <c r="I3365" s="80"/>
      <c r="AX3365" s="80"/>
      <c r="AY3365" s="80"/>
      <c r="AZ3365" s="80"/>
      <c r="BA3365" s="80"/>
      <c r="BB3365" s="80"/>
    </row>
    <row r="3366" spans="9:54" x14ac:dyDescent="0.25">
      <c r="I3366" s="80"/>
      <c r="AX3366" s="80"/>
      <c r="AY3366" s="80"/>
      <c r="AZ3366" s="80"/>
      <c r="BA3366" s="80"/>
      <c r="BB3366" s="80"/>
    </row>
    <row r="3367" spans="9:54" x14ac:dyDescent="0.25">
      <c r="I3367" s="80"/>
      <c r="AX3367" s="80"/>
      <c r="AY3367" s="80"/>
      <c r="AZ3367" s="80"/>
      <c r="BA3367" s="80"/>
      <c r="BB3367" s="80"/>
    </row>
    <row r="3368" spans="9:54" x14ac:dyDescent="0.25">
      <c r="I3368" s="80"/>
      <c r="AX3368" s="80"/>
      <c r="AY3368" s="80"/>
      <c r="AZ3368" s="80"/>
      <c r="BA3368" s="80"/>
      <c r="BB3368" s="80"/>
    </row>
    <row r="3369" spans="9:54" x14ac:dyDescent="0.25">
      <c r="I3369" s="80"/>
      <c r="AX3369" s="80"/>
      <c r="AY3369" s="80"/>
      <c r="AZ3369" s="80"/>
      <c r="BA3369" s="80"/>
      <c r="BB3369" s="80"/>
    </row>
    <row r="3370" spans="9:54" x14ac:dyDescent="0.25">
      <c r="I3370" s="80"/>
      <c r="AX3370" s="80"/>
      <c r="AY3370" s="80"/>
      <c r="AZ3370" s="80"/>
      <c r="BA3370" s="80"/>
      <c r="BB3370" s="80"/>
    </row>
    <row r="3371" spans="9:54" x14ac:dyDescent="0.25">
      <c r="I3371" s="80"/>
      <c r="AX3371" s="80"/>
      <c r="AY3371" s="80"/>
      <c r="AZ3371" s="80"/>
      <c r="BA3371" s="80"/>
      <c r="BB3371" s="80"/>
    </row>
    <row r="3372" spans="9:54" x14ac:dyDescent="0.25">
      <c r="I3372" s="80"/>
      <c r="AX3372" s="80"/>
      <c r="AY3372" s="80"/>
      <c r="AZ3372" s="80"/>
      <c r="BA3372" s="80"/>
      <c r="BB3372" s="80"/>
    </row>
    <row r="3373" spans="9:54" x14ac:dyDescent="0.25">
      <c r="I3373" s="80"/>
      <c r="AX3373" s="80"/>
      <c r="AY3373" s="80"/>
      <c r="AZ3373" s="80"/>
      <c r="BA3373" s="80"/>
      <c r="BB3373" s="80"/>
    </row>
    <row r="3374" spans="9:54" x14ac:dyDescent="0.25">
      <c r="I3374" s="80"/>
      <c r="AX3374" s="80"/>
      <c r="AY3374" s="80"/>
      <c r="AZ3374" s="80"/>
      <c r="BA3374" s="80"/>
      <c r="BB3374" s="80"/>
    </row>
    <row r="3375" spans="9:54" x14ac:dyDescent="0.25">
      <c r="I3375" s="80"/>
      <c r="AX3375" s="80"/>
      <c r="AY3375" s="80"/>
      <c r="AZ3375" s="80"/>
      <c r="BA3375" s="80"/>
      <c r="BB3375" s="80"/>
    </row>
    <row r="3376" spans="9:54" x14ac:dyDescent="0.25">
      <c r="I3376" s="80"/>
      <c r="AX3376" s="80"/>
      <c r="AY3376" s="80"/>
      <c r="AZ3376" s="80"/>
      <c r="BA3376" s="80"/>
      <c r="BB3376" s="80"/>
    </row>
    <row r="3377" spans="9:54" x14ac:dyDescent="0.25">
      <c r="I3377" s="80"/>
      <c r="AX3377" s="80"/>
      <c r="AY3377" s="80"/>
      <c r="AZ3377" s="80"/>
      <c r="BA3377" s="80"/>
      <c r="BB3377" s="80"/>
    </row>
    <row r="3378" spans="9:54" x14ac:dyDescent="0.25">
      <c r="I3378" s="80"/>
      <c r="AX3378" s="80"/>
      <c r="AY3378" s="80"/>
      <c r="AZ3378" s="80"/>
      <c r="BA3378" s="80"/>
      <c r="BB3378" s="80"/>
    </row>
    <row r="3379" spans="9:54" x14ac:dyDescent="0.25">
      <c r="I3379" s="80"/>
      <c r="AX3379" s="80"/>
      <c r="AY3379" s="80"/>
      <c r="AZ3379" s="80"/>
      <c r="BA3379" s="80"/>
      <c r="BB3379" s="80"/>
    </row>
    <row r="3380" spans="9:54" x14ac:dyDescent="0.25">
      <c r="I3380" s="80"/>
      <c r="AX3380" s="80"/>
      <c r="AY3380" s="80"/>
      <c r="AZ3380" s="80"/>
      <c r="BA3380" s="80"/>
      <c r="BB3380" s="80"/>
    </row>
    <row r="3381" spans="9:54" x14ac:dyDescent="0.25">
      <c r="I3381" s="80"/>
      <c r="AX3381" s="80"/>
      <c r="AY3381" s="80"/>
      <c r="AZ3381" s="80"/>
      <c r="BA3381" s="80"/>
      <c r="BB3381" s="80"/>
    </row>
    <row r="3382" spans="9:54" x14ac:dyDescent="0.25">
      <c r="I3382" s="80"/>
      <c r="AX3382" s="80"/>
      <c r="AY3382" s="80"/>
      <c r="AZ3382" s="80"/>
      <c r="BA3382" s="80"/>
      <c r="BB3382" s="80"/>
    </row>
    <row r="3383" spans="9:54" x14ac:dyDescent="0.25">
      <c r="I3383" s="80"/>
      <c r="AX3383" s="80"/>
      <c r="AY3383" s="80"/>
      <c r="AZ3383" s="80"/>
      <c r="BA3383" s="80"/>
      <c r="BB3383" s="80"/>
    </row>
    <row r="3384" spans="9:54" x14ac:dyDescent="0.25">
      <c r="I3384" s="80"/>
      <c r="AX3384" s="80"/>
      <c r="AY3384" s="80"/>
      <c r="AZ3384" s="80"/>
      <c r="BA3384" s="80"/>
      <c r="BB3384" s="80"/>
    </row>
    <row r="3385" spans="9:54" x14ac:dyDescent="0.25">
      <c r="I3385" s="80"/>
      <c r="AX3385" s="80"/>
      <c r="AY3385" s="80"/>
      <c r="AZ3385" s="80"/>
      <c r="BA3385" s="80"/>
      <c r="BB3385" s="80"/>
    </row>
    <row r="3386" spans="9:54" x14ac:dyDescent="0.25">
      <c r="I3386" s="80"/>
      <c r="AX3386" s="80"/>
      <c r="AY3386" s="80"/>
      <c r="AZ3386" s="80"/>
      <c r="BA3386" s="80"/>
      <c r="BB3386" s="80"/>
    </row>
    <row r="3387" spans="9:54" x14ac:dyDescent="0.25">
      <c r="I3387" s="80"/>
      <c r="AX3387" s="80"/>
      <c r="AY3387" s="80"/>
      <c r="AZ3387" s="80"/>
      <c r="BA3387" s="80"/>
      <c r="BB3387" s="80"/>
    </row>
    <row r="3388" spans="9:54" x14ac:dyDescent="0.25">
      <c r="I3388" s="80"/>
      <c r="AX3388" s="80"/>
      <c r="AY3388" s="80"/>
      <c r="AZ3388" s="80"/>
      <c r="BA3388" s="80"/>
      <c r="BB3388" s="80"/>
    </row>
    <row r="3389" spans="9:54" x14ac:dyDescent="0.25">
      <c r="I3389" s="80"/>
      <c r="AX3389" s="80"/>
      <c r="AY3389" s="80"/>
      <c r="AZ3389" s="80"/>
      <c r="BA3389" s="80"/>
      <c r="BB3389" s="80"/>
    </row>
    <row r="3390" spans="9:54" x14ac:dyDescent="0.25">
      <c r="I3390" s="80"/>
      <c r="AX3390" s="80"/>
      <c r="AY3390" s="80"/>
      <c r="AZ3390" s="80"/>
      <c r="BA3390" s="80"/>
      <c r="BB3390" s="80"/>
    </row>
    <row r="3391" spans="9:54" x14ac:dyDescent="0.25">
      <c r="I3391" s="80"/>
      <c r="AX3391" s="80"/>
      <c r="AY3391" s="80"/>
      <c r="AZ3391" s="80"/>
      <c r="BA3391" s="80"/>
      <c r="BB3391" s="80"/>
    </row>
    <row r="3392" spans="9:54" x14ac:dyDescent="0.25">
      <c r="I3392" s="80"/>
      <c r="AX3392" s="80"/>
      <c r="AY3392" s="80"/>
      <c r="AZ3392" s="80"/>
      <c r="BA3392" s="80"/>
      <c r="BB3392" s="80"/>
    </row>
    <row r="3393" spans="9:54" x14ac:dyDescent="0.25">
      <c r="I3393" s="80"/>
      <c r="AX3393" s="80"/>
      <c r="AY3393" s="80"/>
      <c r="AZ3393" s="80"/>
      <c r="BA3393" s="80"/>
      <c r="BB3393" s="80"/>
    </row>
    <row r="3394" spans="9:54" x14ac:dyDescent="0.25">
      <c r="I3394" s="80"/>
      <c r="AX3394" s="80"/>
      <c r="AY3394" s="80"/>
      <c r="AZ3394" s="80"/>
      <c r="BA3394" s="80"/>
      <c r="BB3394" s="80"/>
    </row>
    <row r="3395" spans="9:54" x14ac:dyDescent="0.25">
      <c r="I3395" s="80"/>
      <c r="AX3395" s="80"/>
      <c r="AY3395" s="80"/>
      <c r="AZ3395" s="80"/>
      <c r="BA3395" s="80"/>
      <c r="BB3395" s="80"/>
    </row>
    <row r="3396" spans="9:54" x14ac:dyDescent="0.25">
      <c r="I3396" s="80"/>
      <c r="AX3396" s="80"/>
      <c r="AY3396" s="80"/>
      <c r="AZ3396" s="80"/>
      <c r="BA3396" s="80"/>
      <c r="BB3396" s="80"/>
    </row>
    <row r="3397" spans="9:54" x14ac:dyDescent="0.25">
      <c r="I3397" s="80"/>
      <c r="AX3397" s="80"/>
      <c r="AY3397" s="80"/>
      <c r="AZ3397" s="80"/>
      <c r="BA3397" s="80"/>
      <c r="BB3397" s="80"/>
    </row>
    <row r="3398" spans="9:54" x14ac:dyDescent="0.25">
      <c r="I3398" s="80"/>
      <c r="AX3398" s="80"/>
      <c r="AY3398" s="80"/>
      <c r="AZ3398" s="80"/>
      <c r="BA3398" s="80"/>
      <c r="BB3398" s="80"/>
    </row>
    <row r="3399" spans="9:54" x14ac:dyDescent="0.25">
      <c r="I3399" s="80"/>
      <c r="AX3399" s="80"/>
      <c r="AY3399" s="80"/>
      <c r="AZ3399" s="80"/>
      <c r="BA3399" s="80"/>
      <c r="BB3399" s="80"/>
    </row>
    <row r="3400" spans="9:54" x14ac:dyDescent="0.25">
      <c r="I3400" s="80"/>
      <c r="AX3400" s="80"/>
      <c r="AY3400" s="80"/>
      <c r="AZ3400" s="80"/>
      <c r="BA3400" s="80"/>
      <c r="BB3400" s="80"/>
    </row>
    <row r="3401" spans="9:54" x14ac:dyDescent="0.25">
      <c r="I3401" s="80"/>
      <c r="AX3401" s="80"/>
      <c r="AY3401" s="80"/>
      <c r="AZ3401" s="80"/>
      <c r="BA3401" s="80"/>
      <c r="BB3401" s="80"/>
    </row>
    <row r="3402" spans="9:54" x14ac:dyDescent="0.25">
      <c r="I3402" s="80"/>
      <c r="AX3402" s="80"/>
      <c r="AY3402" s="80"/>
      <c r="AZ3402" s="80"/>
      <c r="BA3402" s="80"/>
      <c r="BB3402" s="80"/>
    </row>
    <row r="3403" spans="9:54" x14ac:dyDescent="0.25">
      <c r="I3403" s="80"/>
      <c r="AX3403" s="80"/>
      <c r="AY3403" s="80"/>
      <c r="AZ3403" s="80"/>
      <c r="BA3403" s="80"/>
      <c r="BB3403" s="80"/>
    </row>
    <row r="3404" spans="9:54" x14ac:dyDescent="0.25">
      <c r="I3404" s="80"/>
      <c r="AX3404" s="80"/>
      <c r="AY3404" s="80"/>
      <c r="AZ3404" s="80"/>
      <c r="BA3404" s="80"/>
      <c r="BB3404" s="80"/>
    </row>
    <row r="3405" spans="9:54" x14ac:dyDescent="0.25">
      <c r="I3405" s="80"/>
      <c r="AX3405" s="80"/>
      <c r="AY3405" s="80"/>
      <c r="AZ3405" s="80"/>
      <c r="BA3405" s="80"/>
      <c r="BB3405" s="80"/>
    </row>
    <row r="3406" spans="9:54" x14ac:dyDescent="0.25">
      <c r="I3406" s="80"/>
      <c r="AX3406" s="80"/>
      <c r="AY3406" s="80"/>
      <c r="AZ3406" s="80"/>
      <c r="BA3406" s="80"/>
      <c r="BB3406" s="80"/>
    </row>
    <row r="3407" spans="9:54" x14ac:dyDescent="0.25">
      <c r="I3407" s="80"/>
      <c r="AX3407" s="80"/>
      <c r="AY3407" s="80"/>
      <c r="AZ3407" s="80"/>
      <c r="BA3407" s="80"/>
      <c r="BB3407" s="80"/>
    </row>
    <row r="3408" spans="9:54" x14ac:dyDescent="0.25">
      <c r="I3408" s="80"/>
      <c r="AX3408" s="80"/>
      <c r="AY3408" s="80"/>
      <c r="AZ3408" s="80"/>
      <c r="BA3408" s="80"/>
      <c r="BB3408" s="80"/>
    </row>
    <row r="3409" spans="9:54" x14ac:dyDescent="0.25">
      <c r="I3409" s="80"/>
      <c r="AX3409" s="80"/>
      <c r="AY3409" s="80"/>
      <c r="AZ3409" s="80"/>
      <c r="BA3409" s="80"/>
      <c r="BB3409" s="80"/>
    </row>
    <row r="3410" spans="9:54" x14ac:dyDescent="0.25">
      <c r="I3410" s="80"/>
      <c r="AX3410" s="80"/>
      <c r="AY3410" s="80"/>
      <c r="AZ3410" s="80"/>
      <c r="BA3410" s="80"/>
      <c r="BB3410" s="80"/>
    </row>
    <row r="3411" spans="9:54" x14ac:dyDescent="0.25">
      <c r="I3411" s="80"/>
      <c r="AX3411" s="80"/>
      <c r="AY3411" s="80"/>
      <c r="AZ3411" s="80"/>
      <c r="BA3411" s="80"/>
      <c r="BB3411" s="80"/>
    </row>
    <row r="3412" spans="9:54" x14ac:dyDescent="0.25">
      <c r="I3412" s="80"/>
      <c r="AX3412" s="80"/>
      <c r="AY3412" s="80"/>
      <c r="AZ3412" s="80"/>
      <c r="BA3412" s="80"/>
      <c r="BB3412" s="80"/>
    </row>
    <row r="3413" spans="9:54" x14ac:dyDescent="0.25">
      <c r="I3413" s="80"/>
      <c r="AX3413" s="80"/>
      <c r="AY3413" s="80"/>
      <c r="AZ3413" s="80"/>
      <c r="BA3413" s="80"/>
      <c r="BB3413" s="80"/>
    </row>
    <row r="3414" spans="9:54" x14ac:dyDescent="0.25">
      <c r="I3414" s="80"/>
      <c r="AX3414" s="80"/>
      <c r="AY3414" s="80"/>
      <c r="AZ3414" s="80"/>
      <c r="BA3414" s="80"/>
      <c r="BB3414" s="80"/>
    </row>
    <row r="3415" spans="9:54" x14ac:dyDescent="0.25">
      <c r="I3415" s="80"/>
      <c r="AX3415" s="80"/>
      <c r="AY3415" s="80"/>
      <c r="AZ3415" s="80"/>
      <c r="BA3415" s="80"/>
      <c r="BB3415" s="80"/>
    </row>
    <row r="3416" spans="9:54" x14ac:dyDescent="0.25">
      <c r="I3416" s="80"/>
      <c r="AX3416" s="80"/>
      <c r="AY3416" s="80"/>
      <c r="AZ3416" s="80"/>
      <c r="BA3416" s="80"/>
      <c r="BB3416" s="80"/>
    </row>
    <row r="3417" spans="9:54" x14ac:dyDescent="0.25">
      <c r="I3417" s="80"/>
      <c r="AX3417" s="80"/>
      <c r="AY3417" s="80"/>
      <c r="AZ3417" s="80"/>
      <c r="BA3417" s="80"/>
      <c r="BB3417" s="80"/>
    </row>
    <row r="3418" spans="9:54" x14ac:dyDescent="0.25">
      <c r="I3418" s="80"/>
      <c r="AX3418" s="80"/>
      <c r="AY3418" s="80"/>
      <c r="AZ3418" s="80"/>
      <c r="BA3418" s="80"/>
      <c r="BB3418" s="80"/>
    </row>
    <row r="3419" spans="9:54" x14ac:dyDescent="0.25">
      <c r="I3419" s="80"/>
      <c r="AX3419" s="80"/>
      <c r="AY3419" s="80"/>
      <c r="AZ3419" s="80"/>
      <c r="BA3419" s="80"/>
      <c r="BB3419" s="80"/>
    </row>
    <row r="3420" spans="9:54" x14ac:dyDescent="0.25">
      <c r="I3420" s="80"/>
      <c r="AX3420" s="80"/>
      <c r="AY3420" s="80"/>
      <c r="AZ3420" s="80"/>
      <c r="BA3420" s="80"/>
      <c r="BB3420" s="80"/>
    </row>
    <row r="3421" spans="9:54" x14ac:dyDescent="0.25">
      <c r="I3421" s="80"/>
      <c r="AX3421" s="80"/>
      <c r="AY3421" s="80"/>
      <c r="AZ3421" s="80"/>
      <c r="BA3421" s="80"/>
      <c r="BB3421" s="80"/>
    </row>
    <row r="3422" spans="9:54" x14ac:dyDescent="0.25">
      <c r="I3422" s="80"/>
      <c r="AX3422" s="80"/>
      <c r="AY3422" s="80"/>
      <c r="AZ3422" s="80"/>
      <c r="BA3422" s="80"/>
      <c r="BB3422" s="80"/>
    </row>
    <row r="3423" spans="9:54" x14ac:dyDescent="0.25">
      <c r="I3423" s="80"/>
      <c r="AX3423" s="80"/>
      <c r="AY3423" s="80"/>
      <c r="AZ3423" s="80"/>
      <c r="BA3423" s="80"/>
      <c r="BB3423" s="80"/>
    </row>
    <row r="3424" spans="9:54" x14ac:dyDescent="0.25">
      <c r="I3424" s="80"/>
      <c r="AX3424" s="80"/>
      <c r="AY3424" s="80"/>
      <c r="AZ3424" s="80"/>
      <c r="BA3424" s="80"/>
      <c r="BB3424" s="80"/>
    </row>
    <row r="3425" spans="9:54" x14ac:dyDescent="0.25">
      <c r="I3425" s="80"/>
      <c r="AX3425" s="80"/>
      <c r="AY3425" s="80"/>
      <c r="AZ3425" s="80"/>
      <c r="BA3425" s="80"/>
      <c r="BB3425" s="80"/>
    </row>
    <row r="3426" spans="9:54" x14ac:dyDescent="0.25">
      <c r="I3426" s="80"/>
      <c r="AX3426" s="80"/>
      <c r="AY3426" s="80"/>
      <c r="AZ3426" s="80"/>
      <c r="BA3426" s="80"/>
      <c r="BB3426" s="80"/>
    </row>
    <row r="3427" spans="9:54" x14ac:dyDescent="0.25">
      <c r="I3427" s="80"/>
      <c r="AX3427" s="80"/>
      <c r="AY3427" s="80"/>
      <c r="AZ3427" s="80"/>
      <c r="BA3427" s="80"/>
      <c r="BB3427" s="80"/>
    </row>
    <row r="3428" spans="9:54" x14ac:dyDescent="0.25">
      <c r="I3428" s="80"/>
      <c r="AX3428" s="80"/>
      <c r="AY3428" s="80"/>
      <c r="AZ3428" s="80"/>
      <c r="BA3428" s="80"/>
      <c r="BB3428" s="80"/>
    </row>
    <row r="3429" spans="9:54" x14ac:dyDescent="0.25">
      <c r="I3429" s="80"/>
      <c r="AX3429" s="80"/>
      <c r="AY3429" s="80"/>
      <c r="AZ3429" s="80"/>
      <c r="BA3429" s="80"/>
      <c r="BB3429" s="80"/>
    </row>
    <row r="3430" spans="9:54" x14ac:dyDescent="0.25">
      <c r="I3430" s="80"/>
      <c r="AX3430" s="80"/>
      <c r="AY3430" s="80"/>
      <c r="AZ3430" s="80"/>
      <c r="BA3430" s="80"/>
      <c r="BB3430" s="80"/>
    </row>
    <row r="3431" spans="9:54" x14ac:dyDescent="0.25">
      <c r="I3431" s="80"/>
      <c r="AX3431" s="80"/>
      <c r="AY3431" s="80"/>
      <c r="AZ3431" s="80"/>
      <c r="BA3431" s="80"/>
      <c r="BB3431" s="80"/>
    </row>
    <row r="3432" spans="9:54" x14ac:dyDescent="0.25">
      <c r="I3432" s="80"/>
      <c r="AX3432" s="80"/>
      <c r="AY3432" s="80"/>
      <c r="AZ3432" s="80"/>
      <c r="BA3432" s="80"/>
      <c r="BB3432" s="80"/>
    </row>
    <row r="3433" spans="9:54" x14ac:dyDescent="0.25">
      <c r="I3433" s="80"/>
      <c r="AX3433" s="80"/>
      <c r="AY3433" s="80"/>
      <c r="AZ3433" s="80"/>
      <c r="BA3433" s="80"/>
      <c r="BB3433" s="80"/>
    </row>
    <row r="3434" spans="9:54" x14ac:dyDescent="0.25">
      <c r="I3434" s="80"/>
      <c r="AX3434" s="80"/>
      <c r="AY3434" s="80"/>
      <c r="AZ3434" s="80"/>
      <c r="BA3434" s="80"/>
      <c r="BB3434" s="80"/>
    </row>
    <row r="3435" spans="9:54" x14ac:dyDescent="0.25">
      <c r="I3435" s="80"/>
      <c r="AX3435" s="80"/>
      <c r="AY3435" s="80"/>
      <c r="AZ3435" s="80"/>
      <c r="BA3435" s="80"/>
      <c r="BB3435" s="80"/>
    </row>
    <row r="3436" spans="9:54" x14ac:dyDescent="0.25">
      <c r="I3436" s="80"/>
      <c r="AX3436" s="80"/>
      <c r="AY3436" s="80"/>
      <c r="AZ3436" s="80"/>
      <c r="BA3436" s="80"/>
      <c r="BB3436" s="80"/>
    </row>
    <row r="3437" spans="9:54" x14ac:dyDescent="0.25">
      <c r="I3437" s="80"/>
      <c r="AX3437" s="80"/>
      <c r="AY3437" s="80"/>
      <c r="AZ3437" s="80"/>
      <c r="BA3437" s="80"/>
      <c r="BB3437" s="80"/>
    </row>
    <row r="3438" spans="9:54" x14ac:dyDescent="0.25">
      <c r="I3438" s="80"/>
      <c r="AX3438" s="80"/>
      <c r="AY3438" s="80"/>
      <c r="AZ3438" s="80"/>
      <c r="BA3438" s="80"/>
      <c r="BB3438" s="80"/>
    </row>
    <row r="3439" spans="9:54" x14ac:dyDescent="0.25">
      <c r="I3439" s="80"/>
      <c r="AX3439" s="80"/>
      <c r="AY3439" s="80"/>
      <c r="AZ3439" s="80"/>
      <c r="BA3439" s="80"/>
      <c r="BB3439" s="80"/>
    </row>
    <row r="3440" spans="9:54" x14ac:dyDescent="0.25">
      <c r="I3440" s="80"/>
      <c r="AX3440" s="80"/>
      <c r="AY3440" s="80"/>
      <c r="AZ3440" s="80"/>
      <c r="BA3440" s="80"/>
      <c r="BB3440" s="80"/>
    </row>
    <row r="3441" spans="9:54" x14ac:dyDescent="0.25">
      <c r="I3441" s="80"/>
      <c r="AX3441" s="80"/>
      <c r="AY3441" s="80"/>
      <c r="AZ3441" s="80"/>
      <c r="BA3441" s="80"/>
      <c r="BB3441" s="80"/>
    </row>
    <row r="3442" spans="9:54" x14ac:dyDescent="0.25">
      <c r="I3442" s="80"/>
      <c r="AX3442" s="80"/>
      <c r="AY3442" s="80"/>
      <c r="AZ3442" s="80"/>
      <c r="BA3442" s="80"/>
      <c r="BB3442" s="80"/>
    </row>
    <row r="3443" spans="9:54" x14ac:dyDescent="0.25">
      <c r="I3443" s="80"/>
      <c r="AX3443" s="80"/>
      <c r="AY3443" s="80"/>
      <c r="AZ3443" s="80"/>
      <c r="BA3443" s="80"/>
      <c r="BB3443" s="80"/>
    </row>
    <row r="3444" spans="9:54" x14ac:dyDescent="0.25">
      <c r="I3444" s="80"/>
      <c r="AX3444" s="80"/>
      <c r="AY3444" s="80"/>
      <c r="AZ3444" s="80"/>
      <c r="BA3444" s="80"/>
      <c r="BB3444" s="80"/>
    </row>
    <row r="3445" spans="9:54" x14ac:dyDescent="0.25">
      <c r="I3445" s="80"/>
      <c r="AX3445" s="80"/>
      <c r="AY3445" s="80"/>
      <c r="AZ3445" s="80"/>
      <c r="BA3445" s="80"/>
      <c r="BB3445" s="80"/>
    </row>
    <row r="3446" spans="9:54" x14ac:dyDescent="0.25">
      <c r="I3446" s="80"/>
      <c r="AX3446" s="80"/>
      <c r="AY3446" s="80"/>
      <c r="AZ3446" s="80"/>
      <c r="BA3446" s="80"/>
      <c r="BB3446" s="80"/>
    </row>
    <row r="3447" spans="9:54" x14ac:dyDescent="0.25">
      <c r="I3447" s="80"/>
      <c r="AX3447" s="80"/>
      <c r="AY3447" s="80"/>
      <c r="AZ3447" s="80"/>
      <c r="BA3447" s="80"/>
      <c r="BB3447" s="80"/>
    </row>
    <row r="3448" spans="9:54" x14ac:dyDescent="0.25">
      <c r="I3448" s="80"/>
      <c r="AX3448" s="80"/>
      <c r="AY3448" s="80"/>
      <c r="AZ3448" s="80"/>
      <c r="BA3448" s="80"/>
      <c r="BB3448" s="80"/>
    </row>
    <row r="3449" spans="9:54" x14ac:dyDescent="0.25">
      <c r="I3449" s="80"/>
      <c r="AX3449" s="80"/>
      <c r="AY3449" s="80"/>
      <c r="AZ3449" s="80"/>
      <c r="BA3449" s="80"/>
      <c r="BB3449" s="80"/>
    </row>
    <row r="3450" spans="9:54" x14ac:dyDescent="0.25">
      <c r="I3450" s="80"/>
      <c r="AX3450" s="80"/>
      <c r="AY3450" s="80"/>
      <c r="AZ3450" s="80"/>
      <c r="BA3450" s="80"/>
      <c r="BB3450" s="80"/>
    </row>
    <row r="3451" spans="9:54" x14ac:dyDescent="0.25">
      <c r="I3451" s="80"/>
      <c r="AX3451" s="80"/>
      <c r="AY3451" s="80"/>
      <c r="AZ3451" s="80"/>
      <c r="BA3451" s="80"/>
      <c r="BB3451" s="80"/>
    </row>
    <row r="3452" spans="9:54" x14ac:dyDescent="0.25">
      <c r="I3452" s="80"/>
      <c r="AX3452" s="80"/>
      <c r="AY3452" s="80"/>
      <c r="AZ3452" s="80"/>
      <c r="BA3452" s="80"/>
      <c r="BB3452" s="80"/>
    </row>
    <row r="3453" spans="9:54" x14ac:dyDescent="0.25">
      <c r="I3453" s="80"/>
      <c r="AX3453" s="80"/>
      <c r="AY3453" s="80"/>
      <c r="AZ3453" s="80"/>
      <c r="BA3453" s="80"/>
      <c r="BB3453" s="80"/>
    </row>
    <row r="3454" spans="9:54" x14ac:dyDescent="0.25">
      <c r="I3454" s="80"/>
      <c r="AX3454" s="80"/>
      <c r="AY3454" s="80"/>
      <c r="AZ3454" s="80"/>
      <c r="BA3454" s="80"/>
      <c r="BB3454" s="80"/>
    </row>
    <row r="3455" spans="9:54" x14ac:dyDescent="0.25">
      <c r="I3455" s="80"/>
      <c r="AX3455" s="80"/>
      <c r="AY3455" s="80"/>
      <c r="AZ3455" s="80"/>
      <c r="BA3455" s="80"/>
      <c r="BB3455" s="80"/>
    </row>
    <row r="3456" spans="9:54" x14ac:dyDescent="0.25">
      <c r="I3456" s="80"/>
      <c r="AX3456" s="80"/>
      <c r="AY3456" s="80"/>
      <c r="AZ3456" s="80"/>
      <c r="BA3456" s="80"/>
      <c r="BB3456" s="80"/>
    </row>
    <row r="3457" spans="9:54" x14ac:dyDescent="0.25">
      <c r="I3457" s="80"/>
      <c r="AX3457" s="80"/>
      <c r="AY3457" s="80"/>
      <c r="AZ3457" s="80"/>
      <c r="BA3457" s="80"/>
      <c r="BB3457" s="80"/>
    </row>
    <row r="3458" spans="9:54" x14ac:dyDescent="0.25">
      <c r="I3458" s="80"/>
      <c r="AX3458" s="80"/>
      <c r="AY3458" s="80"/>
      <c r="AZ3458" s="80"/>
      <c r="BA3458" s="80"/>
      <c r="BB3458" s="80"/>
    </row>
    <row r="3459" spans="9:54" x14ac:dyDescent="0.25">
      <c r="I3459" s="80"/>
      <c r="AX3459" s="80"/>
      <c r="AY3459" s="80"/>
      <c r="AZ3459" s="80"/>
      <c r="BA3459" s="80"/>
      <c r="BB3459" s="80"/>
    </row>
    <row r="3460" spans="9:54" x14ac:dyDescent="0.25">
      <c r="I3460" s="80"/>
      <c r="AX3460" s="80"/>
      <c r="AY3460" s="80"/>
      <c r="AZ3460" s="80"/>
      <c r="BA3460" s="80"/>
      <c r="BB3460" s="80"/>
    </row>
    <row r="3461" spans="9:54" x14ac:dyDescent="0.25">
      <c r="I3461" s="80"/>
      <c r="AX3461" s="80"/>
      <c r="AY3461" s="80"/>
      <c r="AZ3461" s="80"/>
      <c r="BA3461" s="80"/>
      <c r="BB3461" s="80"/>
    </row>
    <row r="3462" spans="9:54" x14ac:dyDescent="0.25">
      <c r="I3462" s="80"/>
      <c r="AX3462" s="80"/>
      <c r="AY3462" s="80"/>
      <c r="AZ3462" s="80"/>
      <c r="BA3462" s="80"/>
      <c r="BB3462" s="80"/>
    </row>
    <row r="3463" spans="9:54" x14ac:dyDescent="0.25">
      <c r="I3463" s="80"/>
      <c r="AX3463" s="80"/>
      <c r="AY3463" s="80"/>
      <c r="AZ3463" s="80"/>
      <c r="BA3463" s="80"/>
      <c r="BB3463" s="80"/>
    </row>
    <row r="3464" spans="9:54" x14ac:dyDescent="0.25">
      <c r="I3464" s="80"/>
      <c r="AX3464" s="80"/>
      <c r="AY3464" s="80"/>
      <c r="AZ3464" s="80"/>
      <c r="BA3464" s="80"/>
      <c r="BB3464" s="80"/>
    </row>
    <row r="3465" spans="9:54" x14ac:dyDescent="0.25">
      <c r="I3465" s="80"/>
      <c r="AX3465" s="80"/>
      <c r="AY3465" s="80"/>
      <c r="AZ3465" s="80"/>
      <c r="BA3465" s="80"/>
      <c r="BB3465" s="80"/>
    </row>
    <row r="3466" spans="9:54" x14ac:dyDescent="0.25">
      <c r="I3466" s="80"/>
      <c r="AX3466" s="80"/>
      <c r="AY3466" s="80"/>
      <c r="AZ3466" s="80"/>
      <c r="BA3466" s="80"/>
      <c r="BB3466" s="80"/>
    </row>
    <row r="3467" spans="9:54" x14ac:dyDescent="0.25">
      <c r="I3467" s="80"/>
      <c r="AX3467" s="80"/>
      <c r="AY3467" s="80"/>
      <c r="AZ3467" s="80"/>
      <c r="BA3467" s="80"/>
      <c r="BB3467" s="80"/>
    </row>
    <row r="3468" spans="9:54" x14ac:dyDescent="0.25">
      <c r="I3468" s="80"/>
      <c r="AX3468" s="80"/>
      <c r="AY3468" s="80"/>
      <c r="AZ3468" s="80"/>
      <c r="BA3468" s="80"/>
      <c r="BB3468" s="80"/>
    </row>
    <row r="3469" spans="9:54" x14ac:dyDescent="0.25">
      <c r="I3469" s="80"/>
      <c r="AX3469" s="80"/>
      <c r="AY3469" s="80"/>
      <c r="AZ3469" s="80"/>
      <c r="BA3469" s="80"/>
      <c r="BB3469" s="80"/>
    </row>
    <row r="3470" spans="9:54" x14ac:dyDescent="0.25">
      <c r="I3470" s="80"/>
      <c r="AX3470" s="80"/>
      <c r="AY3470" s="80"/>
      <c r="AZ3470" s="80"/>
      <c r="BA3470" s="80"/>
      <c r="BB3470" s="80"/>
    </row>
    <row r="3471" spans="9:54" x14ac:dyDescent="0.25">
      <c r="I3471" s="80"/>
      <c r="AX3471" s="80"/>
      <c r="AY3471" s="80"/>
      <c r="AZ3471" s="80"/>
      <c r="BA3471" s="80"/>
      <c r="BB3471" s="80"/>
    </row>
    <row r="3472" spans="9:54" x14ac:dyDescent="0.25">
      <c r="I3472" s="80"/>
      <c r="AX3472" s="80"/>
      <c r="AY3472" s="80"/>
      <c r="AZ3472" s="80"/>
      <c r="BA3472" s="80"/>
      <c r="BB3472" s="80"/>
    </row>
    <row r="3473" spans="9:54" x14ac:dyDescent="0.25">
      <c r="I3473" s="80"/>
      <c r="AX3473" s="80"/>
      <c r="AY3473" s="80"/>
      <c r="AZ3473" s="80"/>
      <c r="BA3473" s="80"/>
      <c r="BB3473" s="80"/>
    </row>
    <row r="3474" spans="9:54" x14ac:dyDescent="0.25">
      <c r="I3474" s="80"/>
      <c r="AX3474" s="80"/>
      <c r="AY3474" s="80"/>
      <c r="AZ3474" s="80"/>
      <c r="BA3474" s="80"/>
      <c r="BB3474" s="80"/>
    </row>
    <row r="3475" spans="9:54" x14ac:dyDescent="0.25">
      <c r="I3475" s="80"/>
      <c r="AX3475" s="80"/>
      <c r="AY3475" s="80"/>
      <c r="AZ3475" s="80"/>
      <c r="BA3475" s="80"/>
      <c r="BB3475" s="80"/>
    </row>
    <row r="3476" spans="9:54" x14ac:dyDescent="0.25">
      <c r="I3476" s="80"/>
      <c r="AX3476" s="80"/>
      <c r="AY3476" s="80"/>
      <c r="AZ3476" s="80"/>
      <c r="BA3476" s="80"/>
      <c r="BB3476" s="80"/>
    </row>
    <row r="3477" spans="9:54" x14ac:dyDescent="0.25">
      <c r="I3477" s="80"/>
      <c r="AX3477" s="80"/>
      <c r="AY3477" s="80"/>
      <c r="AZ3477" s="80"/>
      <c r="BA3477" s="80"/>
      <c r="BB3477" s="80"/>
    </row>
    <row r="3478" spans="9:54" x14ac:dyDescent="0.25">
      <c r="I3478" s="80"/>
      <c r="AX3478" s="80"/>
      <c r="AY3478" s="80"/>
      <c r="AZ3478" s="80"/>
      <c r="BA3478" s="80"/>
      <c r="BB3478" s="80"/>
    </row>
    <row r="3479" spans="9:54" x14ac:dyDescent="0.25">
      <c r="I3479" s="80"/>
      <c r="AX3479" s="80"/>
      <c r="AY3479" s="80"/>
      <c r="AZ3479" s="80"/>
      <c r="BA3479" s="80"/>
      <c r="BB3479" s="80"/>
    </row>
    <row r="3480" spans="9:54" x14ac:dyDescent="0.25">
      <c r="I3480" s="80"/>
      <c r="AX3480" s="80"/>
      <c r="AY3480" s="80"/>
      <c r="AZ3480" s="80"/>
      <c r="BA3480" s="80"/>
      <c r="BB3480" s="80"/>
    </row>
    <row r="3481" spans="9:54" x14ac:dyDescent="0.25">
      <c r="I3481" s="80"/>
      <c r="AX3481" s="80"/>
      <c r="AY3481" s="80"/>
      <c r="AZ3481" s="80"/>
      <c r="BA3481" s="80"/>
      <c r="BB3481" s="80"/>
    </row>
    <row r="3482" spans="9:54" x14ac:dyDescent="0.25">
      <c r="I3482" s="80"/>
      <c r="AX3482" s="80"/>
      <c r="AY3482" s="80"/>
      <c r="AZ3482" s="80"/>
      <c r="BA3482" s="80"/>
      <c r="BB3482" s="80"/>
    </row>
    <row r="3483" spans="9:54" x14ac:dyDescent="0.25">
      <c r="I3483" s="80"/>
      <c r="AX3483" s="80"/>
      <c r="AY3483" s="80"/>
      <c r="AZ3483" s="80"/>
      <c r="BA3483" s="80"/>
      <c r="BB3483" s="80"/>
    </row>
    <row r="3484" spans="9:54" x14ac:dyDescent="0.25">
      <c r="I3484" s="80"/>
      <c r="AX3484" s="80"/>
      <c r="AY3484" s="80"/>
      <c r="AZ3484" s="80"/>
      <c r="BA3484" s="80"/>
      <c r="BB3484" s="80"/>
    </row>
    <row r="3485" spans="9:54" x14ac:dyDescent="0.25">
      <c r="I3485" s="80"/>
      <c r="AX3485" s="80"/>
      <c r="AY3485" s="80"/>
      <c r="AZ3485" s="80"/>
      <c r="BA3485" s="80"/>
      <c r="BB3485" s="80"/>
    </row>
    <row r="3486" spans="9:54" x14ac:dyDescent="0.25">
      <c r="I3486" s="80"/>
      <c r="AX3486" s="80"/>
      <c r="AY3486" s="80"/>
      <c r="AZ3486" s="80"/>
      <c r="BA3486" s="80"/>
      <c r="BB3486" s="80"/>
    </row>
    <row r="3487" spans="9:54" x14ac:dyDescent="0.25">
      <c r="I3487" s="80"/>
      <c r="AX3487" s="80"/>
      <c r="AY3487" s="80"/>
      <c r="AZ3487" s="80"/>
      <c r="BA3487" s="80"/>
      <c r="BB3487" s="80"/>
    </row>
    <row r="3488" spans="9:54" x14ac:dyDescent="0.25">
      <c r="I3488" s="80"/>
      <c r="AX3488" s="80"/>
      <c r="AY3488" s="80"/>
      <c r="AZ3488" s="80"/>
      <c r="BA3488" s="80"/>
      <c r="BB3488" s="80"/>
    </row>
    <row r="3489" spans="9:54" x14ac:dyDescent="0.25">
      <c r="I3489" s="80"/>
      <c r="AX3489" s="80"/>
      <c r="AY3489" s="80"/>
      <c r="AZ3489" s="80"/>
      <c r="BA3489" s="80"/>
      <c r="BB3489" s="80"/>
    </row>
    <row r="3490" spans="9:54" x14ac:dyDescent="0.25">
      <c r="I3490" s="80"/>
      <c r="AX3490" s="80"/>
      <c r="AY3490" s="80"/>
      <c r="AZ3490" s="80"/>
      <c r="BA3490" s="80"/>
      <c r="BB3490" s="80"/>
    </row>
    <row r="3491" spans="9:54" x14ac:dyDescent="0.25">
      <c r="I3491" s="80"/>
      <c r="AX3491" s="80"/>
      <c r="AY3491" s="80"/>
      <c r="AZ3491" s="80"/>
      <c r="BA3491" s="80"/>
      <c r="BB3491" s="80"/>
    </row>
    <row r="3492" spans="9:54" x14ac:dyDescent="0.25">
      <c r="I3492" s="80"/>
      <c r="AX3492" s="80"/>
      <c r="AY3492" s="80"/>
      <c r="AZ3492" s="80"/>
      <c r="BA3492" s="80"/>
      <c r="BB3492" s="80"/>
    </row>
    <row r="3493" spans="9:54" x14ac:dyDescent="0.25">
      <c r="I3493" s="80"/>
      <c r="AX3493" s="80"/>
      <c r="AY3493" s="80"/>
      <c r="AZ3493" s="80"/>
      <c r="BA3493" s="80"/>
      <c r="BB3493" s="80"/>
    </row>
    <row r="3494" spans="9:54" x14ac:dyDescent="0.25">
      <c r="I3494" s="80"/>
      <c r="AX3494" s="80"/>
      <c r="AY3494" s="80"/>
      <c r="AZ3494" s="80"/>
      <c r="BA3494" s="80"/>
      <c r="BB3494" s="80"/>
    </row>
    <row r="3495" spans="9:54" x14ac:dyDescent="0.25">
      <c r="I3495" s="80"/>
      <c r="AX3495" s="80"/>
      <c r="AY3495" s="80"/>
      <c r="AZ3495" s="80"/>
      <c r="BA3495" s="80"/>
      <c r="BB3495" s="80"/>
    </row>
    <row r="3496" spans="9:54" x14ac:dyDescent="0.25">
      <c r="I3496" s="80"/>
      <c r="AX3496" s="80"/>
      <c r="AY3496" s="80"/>
      <c r="AZ3496" s="80"/>
      <c r="BA3496" s="80"/>
      <c r="BB3496" s="80"/>
    </row>
    <row r="3497" spans="9:54" x14ac:dyDescent="0.25">
      <c r="I3497" s="80"/>
      <c r="AX3497" s="80"/>
      <c r="AY3497" s="80"/>
      <c r="AZ3497" s="80"/>
      <c r="BA3497" s="80"/>
      <c r="BB3497" s="80"/>
    </row>
    <row r="3498" spans="9:54" x14ac:dyDescent="0.25">
      <c r="I3498" s="80"/>
      <c r="AX3498" s="80"/>
      <c r="AY3498" s="80"/>
      <c r="AZ3498" s="80"/>
      <c r="BA3498" s="80"/>
      <c r="BB3498" s="80"/>
    </row>
    <row r="3499" spans="9:54" x14ac:dyDescent="0.25">
      <c r="I3499" s="80"/>
      <c r="AX3499" s="80"/>
      <c r="AY3499" s="80"/>
      <c r="AZ3499" s="80"/>
      <c r="BA3499" s="80"/>
      <c r="BB3499" s="80"/>
    </row>
    <row r="3500" spans="9:54" x14ac:dyDescent="0.25">
      <c r="I3500" s="80"/>
      <c r="AX3500" s="80"/>
      <c r="AY3500" s="80"/>
      <c r="AZ3500" s="80"/>
      <c r="BA3500" s="80"/>
      <c r="BB3500" s="80"/>
    </row>
    <row r="3501" spans="9:54" x14ac:dyDescent="0.25">
      <c r="I3501" s="80"/>
      <c r="AX3501" s="80"/>
      <c r="AY3501" s="80"/>
      <c r="AZ3501" s="80"/>
      <c r="BA3501" s="80"/>
      <c r="BB3501" s="80"/>
    </row>
    <row r="3502" spans="9:54" x14ac:dyDescent="0.25">
      <c r="I3502" s="80"/>
      <c r="AX3502" s="80"/>
      <c r="AY3502" s="80"/>
      <c r="AZ3502" s="80"/>
      <c r="BA3502" s="80"/>
      <c r="BB3502" s="80"/>
    </row>
    <row r="3503" spans="9:54" x14ac:dyDescent="0.25">
      <c r="I3503" s="80"/>
      <c r="AX3503" s="80"/>
      <c r="AY3503" s="80"/>
      <c r="AZ3503" s="80"/>
      <c r="BA3503" s="80"/>
      <c r="BB3503" s="80"/>
    </row>
    <row r="3504" spans="9:54" x14ac:dyDescent="0.25">
      <c r="I3504" s="80"/>
      <c r="AX3504" s="80"/>
      <c r="AY3504" s="80"/>
      <c r="AZ3504" s="80"/>
      <c r="BA3504" s="80"/>
      <c r="BB3504" s="80"/>
    </row>
    <row r="3505" spans="9:54" x14ac:dyDescent="0.25">
      <c r="I3505" s="80"/>
      <c r="AX3505" s="80"/>
      <c r="AY3505" s="80"/>
      <c r="AZ3505" s="80"/>
      <c r="BA3505" s="80"/>
      <c r="BB3505" s="80"/>
    </row>
    <row r="3506" spans="9:54" x14ac:dyDescent="0.25">
      <c r="I3506" s="80"/>
      <c r="AX3506" s="80"/>
      <c r="AY3506" s="80"/>
      <c r="AZ3506" s="80"/>
      <c r="BA3506" s="80"/>
      <c r="BB3506" s="80"/>
    </row>
    <row r="3507" spans="9:54" x14ac:dyDescent="0.25">
      <c r="I3507" s="80"/>
      <c r="AX3507" s="80"/>
      <c r="AY3507" s="80"/>
      <c r="AZ3507" s="80"/>
      <c r="BA3507" s="80"/>
      <c r="BB3507" s="80"/>
    </row>
    <row r="3508" spans="9:54" x14ac:dyDescent="0.25">
      <c r="I3508" s="80"/>
      <c r="AX3508" s="80"/>
      <c r="AY3508" s="80"/>
      <c r="AZ3508" s="80"/>
      <c r="BA3508" s="80"/>
      <c r="BB3508" s="80"/>
    </row>
    <row r="3509" spans="9:54" x14ac:dyDescent="0.25">
      <c r="I3509" s="80"/>
      <c r="AX3509" s="80"/>
      <c r="AY3509" s="80"/>
      <c r="AZ3509" s="80"/>
      <c r="BA3509" s="80"/>
      <c r="BB3509" s="80"/>
    </row>
    <row r="3510" spans="9:54" x14ac:dyDescent="0.25">
      <c r="I3510" s="80"/>
      <c r="AX3510" s="80"/>
      <c r="AY3510" s="80"/>
      <c r="AZ3510" s="80"/>
      <c r="BA3510" s="80"/>
      <c r="BB3510" s="80"/>
    </row>
    <row r="3511" spans="9:54" x14ac:dyDescent="0.25">
      <c r="I3511" s="80"/>
      <c r="AX3511" s="80"/>
      <c r="AY3511" s="80"/>
      <c r="AZ3511" s="80"/>
      <c r="BA3511" s="80"/>
      <c r="BB3511" s="80"/>
    </row>
    <row r="3512" spans="9:54" x14ac:dyDescent="0.25">
      <c r="I3512" s="80"/>
      <c r="AX3512" s="80"/>
      <c r="AY3512" s="80"/>
      <c r="AZ3512" s="80"/>
      <c r="BA3512" s="80"/>
      <c r="BB3512" s="80"/>
    </row>
    <row r="3513" spans="9:54" x14ac:dyDescent="0.25">
      <c r="I3513" s="80"/>
      <c r="AX3513" s="80"/>
      <c r="AY3513" s="80"/>
      <c r="AZ3513" s="80"/>
      <c r="BA3513" s="80"/>
      <c r="BB3513" s="80"/>
    </row>
    <row r="3514" spans="9:54" x14ac:dyDescent="0.25">
      <c r="I3514" s="80"/>
      <c r="AX3514" s="80"/>
      <c r="AY3514" s="80"/>
      <c r="AZ3514" s="80"/>
      <c r="BA3514" s="80"/>
      <c r="BB3514" s="80"/>
    </row>
    <row r="3515" spans="9:54" x14ac:dyDescent="0.25">
      <c r="I3515" s="80"/>
      <c r="AX3515" s="80"/>
      <c r="AY3515" s="80"/>
      <c r="AZ3515" s="80"/>
      <c r="BA3515" s="80"/>
      <c r="BB3515" s="80"/>
    </row>
    <row r="3516" spans="9:54" x14ac:dyDescent="0.25">
      <c r="I3516" s="80"/>
      <c r="AX3516" s="80"/>
      <c r="AY3516" s="80"/>
      <c r="AZ3516" s="80"/>
      <c r="BA3516" s="80"/>
      <c r="BB3516" s="80"/>
    </row>
    <row r="3517" spans="9:54" x14ac:dyDescent="0.25">
      <c r="I3517" s="80"/>
      <c r="AX3517" s="80"/>
      <c r="AY3517" s="80"/>
      <c r="AZ3517" s="80"/>
      <c r="BA3517" s="80"/>
      <c r="BB3517" s="80"/>
    </row>
    <row r="3518" spans="9:54" x14ac:dyDescent="0.25">
      <c r="I3518" s="80"/>
      <c r="AX3518" s="80"/>
      <c r="AY3518" s="80"/>
      <c r="AZ3518" s="80"/>
      <c r="BA3518" s="80"/>
      <c r="BB3518" s="80"/>
    </row>
    <row r="3519" spans="9:54" x14ac:dyDescent="0.25">
      <c r="I3519" s="80"/>
      <c r="AX3519" s="80"/>
      <c r="AY3519" s="80"/>
      <c r="AZ3519" s="80"/>
      <c r="BA3519" s="80"/>
      <c r="BB3519" s="80"/>
    </row>
    <row r="3520" spans="9:54" x14ac:dyDescent="0.25">
      <c r="I3520" s="80"/>
      <c r="AX3520" s="80"/>
      <c r="AY3520" s="80"/>
      <c r="AZ3520" s="80"/>
      <c r="BA3520" s="80"/>
      <c r="BB3520" s="80"/>
    </row>
    <row r="3521" spans="9:54" x14ac:dyDescent="0.25">
      <c r="I3521" s="80"/>
      <c r="AX3521" s="80"/>
      <c r="AY3521" s="80"/>
      <c r="AZ3521" s="80"/>
      <c r="BA3521" s="80"/>
      <c r="BB3521" s="80"/>
    </row>
    <row r="3522" spans="9:54" x14ac:dyDescent="0.25">
      <c r="I3522" s="80"/>
      <c r="AX3522" s="80"/>
      <c r="AY3522" s="80"/>
      <c r="AZ3522" s="80"/>
      <c r="BA3522" s="80"/>
      <c r="BB3522" s="80"/>
    </row>
    <row r="3523" spans="9:54" x14ac:dyDescent="0.25">
      <c r="I3523" s="80"/>
      <c r="AX3523" s="80"/>
      <c r="AY3523" s="80"/>
      <c r="AZ3523" s="80"/>
      <c r="BA3523" s="80"/>
      <c r="BB3523" s="80"/>
    </row>
    <row r="3524" spans="9:54" x14ac:dyDescent="0.25">
      <c r="I3524" s="80"/>
      <c r="AX3524" s="80"/>
      <c r="AY3524" s="80"/>
      <c r="AZ3524" s="80"/>
      <c r="BA3524" s="80"/>
      <c r="BB3524" s="80"/>
    </row>
    <row r="3525" spans="9:54" x14ac:dyDescent="0.25">
      <c r="I3525" s="80"/>
      <c r="AX3525" s="80"/>
      <c r="AY3525" s="80"/>
      <c r="AZ3525" s="80"/>
      <c r="BA3525" s="80"/>
      <c r="BB3525" s="80"/>
    </row>
    <row r="3526" spans="9:54" x14ac:dyDescent="0.25">
      <c r="I3526" s="80"/>
      <c r="AX3526" s="80"/>
      <c r="AY3526" s="80"/>
      <c r="AZ3526" s="80"/>
      <c r="BA3526" s="80"/>
      <c r="BB3526" s="80"/>
    </row>
    <row r="3527" spans="9:54" x14ac:dyDescent="0.25">
      <c r="I3527" s="80"/>
      <c r="AX3527" s="80"/>
      <c r="AY3527" s="80"/>
      <c r="AZ3527" s="80"/>
      <c r="BA3527" s="80"/>
      <c r="BB3527" s="80"/>
    </row>
    <row r="3528" spans="9:54" x14ac:dyDescent="0.25">
      <c r="I3528" s="80"/>
      <c r="AX3528" s="80"/>
      <c r="AY3528" s="80"/>
      <c r="AZ3528" s="80"/>
      <c r="BA3528" s="80"/>
      <c r="BB3528" s="80"/>
    </row>
    <row r="3529" spans="9:54" x14ac:dyDescent="0.25">
      <c r="I3529" s="80"/>
      <c r="AX3529" s="80"/>
      <c r="AY3529" s="80"/>
      <c r="AZ3529" s="80"/>
      <c r="BA3529" s="80"/>
      <c r="BB3529" s="80"/>
    </row>
    <row r="3530" spans="9:54" x14ac:dyDescent="0.25">
      <c r="I3530" s="80"/>
      <c r="AX3530" s="80"/>
      <c r="AY3530" s="80"/>
      <c r="AZ3530" s="80"/>
      <c r="BA3530" s="80"/>
      <c r="BB3530" s="80"/>
    </row>
    <row r="3531" spans="9:54" x14ac:dyDescent="0.25">
      <c r="I3531" s="80"/>
      <c r="AX3531" s="80"/>
      <c r="AY3531" s="80"/>
      <c r="AZ3531" s="80"/>
      <c r="BA3531" s="80"/>
      <c r="BB3531" s="80"/>
    </row>
    <row r="3532" spans="9:54" x14ac:dyDescent="0.25">
      <c r="I3532" s="80"/>
      <c r="AX3532" s="80"/>
      <c r="AY3532" s="80"/>
      <c r="AZ3532" s="80"/>
      <c r="BA3532" s="80"/>
      <c r="BB3532" s="80"/>
    </row>
    <row r="3533" spans="9:54" x14ac:dyDescent="0.25">
      <c r="I3533" s="80"/>
      <c r="AX3533" s="80"/>
      <c r="AY3533" s="80"/>
      <c r="AZ3533" s="80"/>
      <c r="BA3533" s="80"/>
      <c r="BB3533" s="80"/>
    </row>
    <row r="3534" spans="9:54" x14ac:dyDescent="0.25">
      <c r="I3534" s="80"/>
      <c r="AX3534" s="80"/>
      <c r="AY3534" s="80"/>
      <c r="AZ3534" s="80"/>
      <c r="BA3534" s="80"/>
      <c r="BB3534" s="80"/>
    </row>
    <row r="3535" spans="9:54" x14ac:dyDescent="0.25">
      <c r="I3535" s="80"/>
      <c r="AX3535" s="80"/>
      <c r="AY3535" s="80"/>
      <c r="AZ3535" s="80"/>
      <c r="BA3535" s="80"/>
      <c r="BB3535" s="80"/>
    </row>
    <row r="3536" spans="9:54" x14ac:dyDescent="0.25">
      <c r="I3536" s="80"/>
      <c r="AX3536" s="80"/>
      <c r="AY3536" s="80"/>
      <c r="AZ3536" s="80"/>
      <c r="BA3536" s="80"/>
      <c r="BB3536" s="80"/>
    </row>
    <row r="3537" spans="9:54" x14ac:dyDescent="0.25">
      <c r="I3537" s="80"/>
      <c r="AX3537" s="80"/>
      <c r="AY3537" s="80"/>
      <c r="AZ3537" s="80"/>
      <c r="BA3537" s="80"/>
      <c r="BB3537" s="80"/>
    </row>
    <row r="3538" spans="9:54" x14ac:dyDescent="0.25">
      <c r="I3538" s="80"/>
      <c r="AX3538" s="80"/>
      <c r="AY3538" s="80"/>
      <c r="AZ3538" s="80"/>
      <c r="BA3538" s="80"/>
      <c r="BB3538" s="80"/>
    </row>
    <row r="3539" spans="9:54" x14ac:dyDescent="0.25">
      <c r="I3539" s="80"/>
      <c r="AX3539" s="80"/>
      <c r="AY3539" s="80"/>
      <c r="AZ3539" s="80"/>
      <c r="BA3539" s="80"/>
      <c r="BB3539" s="80"/>
    </row>
    <row r="3540" spans="9:54" x14ac:dyDescent="0.25">
      <c r="I3540" s="80"/>
      <c r="AX3540" s="80"/>
      <c r="AY3540" s="80"/>
      <c r="AZ3540" s="80"/>
      <c r="BA3540" s="80"/>
      <c r="BB3540" s="80"/>
    </row>
    <row r="3541" spans="9:54" x14ac:dyDescent="0.25">
      <c r="I3541" s="80"/>
      <c r="AX3541" s="80"/>
      <c r="AY3541" s="80"/>
      <c r="AZ3541" s="80"/>
      <c r="BA3541" s="80"/>
      <c r="BB3541" s="80"/>
    </row>
    <row r="3542" spans="9:54" x14ac:dyDescent="0.25">
      <c r="I3542" s="80"/>
      <c r="AX3542" s="80"/>
      <c r="AY3542" s="80"/>
      <c r="AZ3542" s="80"/>
      <c r="BA3542" s="80"/>
      <c r="BB3542" s="80"/>
    </row>
    <row r="3543" spans="9:54" x14ac:dyDescent="0.25">
      <c r="I3543" s="80"/>
      <c r="AX3543" s="80"/>
      <c r="AY3543" s="80"/>
      <c r="AZ3543" s="80"/>
      <c r="BA3543" s="80"/>
      <c r="BB3543" s="80"/>
    </row>
    <row r="3544" spans="9:54" x14ac:dyDescent="0.25">
      <c r="I3544" s="80"/>
      <c r="AX3544" s="80"/>
      <c r="AY3544" s="80"/>
      <c r="AZ3544" s="80"/>
      <c r="BA3544" s="80"/>
      <c r="BB3544" s="80"/>
    </row>
    <row r="3545" spans="9:54" x14ac:dyDescent="0.25">
      <c r="I3545" s="80"/>
      <c r="AX3545" s="80"/>
      <c r="AY3545" s="80"/>
      <c r="AZ3545" s="80"/>
      <c r="BA3545" s="80"/>
      <c r="BB3545" s="80"/>
    </row>
    <row r="3546" spans="9:54" x14ac:dyDescent="0.25">
      <c r="I3546" s="80"/>
      <c r="AX3546" s="80"/>
      <c r="AY3546" s="80"/>
      <c r="AZ3546" s="80"/>
      <c r="BA3546" s="80"/>
      <c r="BB3546" s="80"/>
    </row>
    <row r="3547" spans="9:54" x14ac:dyDescent="0.25">
      <c r="I3547" s="80"/>
      <c r="AX3547" s="80"/>
      <c r="AY3547" s="80"/>
      <c r="AZ3547" s="80"/>
      <c r="BA3547" s="80"/>
      <c r="BB3547" s="80"/>
    </row>
    <row r="3548" spans="9:54" x14ac:dyDescent="0.25">
      <c r="I3548" s="80"/>
      <c r="AX3548" s="80"/>
      <c r="AY3548" s="80"/>
      <c r="AZ3548" s="80"/>
      <c r="BA3548" s="80"/>
      <c r="BB3548" s="80"/>
    </row>
    <row r="3549" spans="9:54" x14ac:dyDescent="0.25">
      <c r="I3549" s="80"/>
      <c r="AX3549" s="80"/>
      <c r="AY3549" s="80"/>
      <c r="AZ3549" s="80"/>
      <c r="BA3549" s="80"/>
      <c r="BB3549" s="80"/>
    </row>
    <row r="3550" spans="9:54" x14ac:dyDescent="0.25">
      <c r="I3550" s="80"/>
      <c r="AX3550" s="80"/>
      <c r="AY3550" s="80"/>
      <c r="AZ3550" s="80"/>
      <c r="BA3550" s="80"/>
      <c r="BB3550" s="80"/>
    </row>
    <row r="3551" spans="9:54" x14ac:dyDescent="0.25">
      <c r="I3551" s="80"/>
      <c r="AX3551" s="80"/>
      <c r="AY3551" s="80"/>
      <c r="AZ3551" s="80"/>
      <c r="BA3551" s="80"/>
      <c r="BB3551" s="80"/>
    </row>
    <row r="3552" spans="9:54" x14ac:dyDescent="0.25">
      <c r="I3552" s="80"/>
      <c r="AX3552" s="80"/>
      <c r="AY3552" s="80"/>
      <c r="AZ3552" s="80"/>
      <c r="BA3552" s="80"/>
      <c r="BB3552" s="80"/>
    </row>
    <row r="3553" spans="9:54" x14ac:dyDescent="0.25">
      <c r="I3553" s="80"/>
      <c r="AX3553" s="80"/>
      <c r="AY3553" s="80"/>
      <c r="AZ3553" s="80"/>
      <c r="BA3553" s="80"/>
      <c r="BB3553" s="80"/>
    </row>
    <row r="3554" spans="9:54" x14ac:dyDescent="0.25">
      <c r="I3554" s="80"/>
      <c r="AX3554" s="80"/>
      <c r="AY3554" s="80"/>
      <c r="AZ3554" s="80"/>
      <c r="BA3554" s="80"/>
      <c r="BB3554" s="80"/>
    </row>
    <row r="3555" spans="9:54" x14ac:dyDescent="0.25">
      <c r="I3555" s="80"/>
      <c r="AX3555" s="80"/>
      <c r="AY3555" s="80"/>
      <c r="AZ3555" s="80"/>
      <c r="BA3555" s="80"/>
      <c r="BB3555" s="80"/>
    </row>
    <row r="3556" spans="9:54" x14ac:dyDescent="0.25">
      <c r="I3556" s="80"/>
      <c r="AX3556" s="80"/>
      <c r="AY3556" s="80"/>
      <c r="AZ3556" s="80"/>
      <c r="BA3556" s="80"/>
      <c r="BB3556" s="80"/>
    </row>
    <row r="3557" spans="9:54" x14ac:dyDescent="0.25">
      <c r="I3557" s="80"/>
      <c r="AX3557" s="80"/>
      <c r="AY3557" s="80"/>
      <c r="AZ3557" s="80"/>
      <c r="BA3557" s="80"/>
      <c r="BB3557" s="80"/>
    </row>
    <row r="3558" spans="9:54" x14ac:dyDescent="0.25">
      <c r="I3558" s="80"/>
      <c r="AX3558" s="80"/>
      <c r="AY3558" s="80"/>
      <c r="AZ3558" s="80"/>
      <c r="BA3558" s="80"/>
      <c r="BB3558" s="80"/>
    </row>
    <row r="3559" spans="9:54" x14ac:dyDescent="0.25">
      <c r="I3559" s="80"/>
      <c r="AX3559" s="80"/>
      <c r="AY3559" s="80"/>
      <c r="AZ3559" s="80"/>
      <c r="BA3559" s="80"/>
      <c r="BB3559" s="80"/>
    </row>
    <row r="3560" spans="9:54" x14ac:dyDescent="0.25">
      <c r="I3560" s="80"/>
      <c r="AX3560" s="80"/>
      <c r="AY3560" s="80"/>
      <c r="AZ3560" s="80"/>
      <c r="BA3560" s="80"/>
      <c r="BB3560" s="80"/>
    </row>
    <row r="3561" spans="9:54" x14ac:dyDescent="0.25">
      <c r="I3561" s="80"/>
      <c r="AX3561" s="80"/>
      <c r="AY3561" s="80"/>
      <c r="AZ3561" s="80"/>
      <c r="BA3561" s="80"/>
      <c r="BB3561" s="80"/>
    </row>
    <row r="3562" spans="9:54" x14ac:dyDescent="0.25">
      <c r="I3562" s="80"/>
      <c r="AX3562" s="80"/>
      <c r="AY3562" s="80"/>
      <c r="AZ3562" s="80"/>
      <c r="BA3562" s="80"/>
      <c r="BB3562" s="80"/>
    </row>
    <row r="3563" spans="9:54" x14ac:dyDescent="0.25">
      <c r="I3563" s="80"/>
      <c r="AX3563" s="80"/>
      <c r="AY3563" s="80"/>
      <c r="AZ3563" s="80"/>
      <c r="BA3563" s="80"/>
      <c r="BB3563" s="80"/>
    </row>
    <row r="3564" spans="9:54" x14ac:dyDescent="0.25">
      <c r="I3564" s="80"/>
      <c r="AX3564" s="80"/>
      <c r="AY3564" s="80"/>
      <c r="AZ3564" s="80"/>
      <c r="BA3564" s="80"/>
      <c r="BB3564" s="80"/>
    </row>
    <row r="3565" spans="9:54" x14ac:dyDescent="0.25">
      <c r="I3565" s="80"/>
      <c r="AX3565" s="80"/>
      <c r="AY3565" s="80"/>
      <c r="AZ3565" s="80"/>
      <c r="BA3565" s="80"/>
      <c r="BB3565" s="80"/>
    </row>
    <row r="3566" spans="9:54" x14ac:dyDescent="0.25">
      <c r="I3566" s="80"/>
      <c r="AX3566" s="80"/>
      <c r="AY3566" s="80"/>
      <c r="AZ3566" s="80"/>
      <c r="BA3566" s="80"/>
      <c r="BB3566" s="80"/>
    </row>
    <row r="3567" spans="9:54" x14ac:dyDescent="0.25">
      <c r="I3567" s="80"/>
      <c r="AX3567" s="80"/>
      <c r="AY3567" s="80"/>
      <c r="AZ3567" s="80"/>
      <c r="BA3567" s="80"/>
      <c r="BB3567" s="80"/>
    </row>
    <row r="3568" spans="9:54" x14ac:dyDescent="0.25">
      <c r="I3568" s="80"/>
      <c r="AX3568" s="80"/>
      <c r="AY3568" s="80"/>
      <c r="AZ3568" s="80"/>
      <c r="BA3568" s="80"/>
      <c r="BB3568" s="80"/>
    </row>
    <row r="3569" spans="9:54" x14ac:dyDescent="0.25">
      <c r="I3569" s="80"/>
      <c r="AX3569" s="80"/>
      <c r="AY3569" s="80"/>
      <c r="AZ3569" s="80"/>
      <c r="BA3569" s="80"/>
      <c r="BB3569" s="80"/>
    </row>
    <row r="3570" spans="9:54" x14ac:dyDescent="0.25">
      <c r="I3570" s="80"/>
      <c r="AX3570" s="80"/>
      <c r="AY3570" s="80"/>
      <c r="AZ3570" s="80"/>
      <c r="BA3570" s="80"/>
      <c r="BB3570" s="80"/>
    </row>
    <row r="3571" spans="9:54" x14ac:dyDescent="0.25">
      <c r="I3571" s="80"/>
      <c r="AX3571" s="80"/>
      <c r="AY3571" s="80"/>
      <c r="AZ3571" s="80"/>
      <c r="BA3571" s="80"/>
      <c r="BB3571" s="80"/>
    </row>
    <row r="3572" spans="9:54" x14ac:dyDescent="0.25">
      <c r="I3572" s="80"/>
      <c r="AX3572" s="80"/>
      <c r="AY3572" s="80"/>
      <c r="AZ3572" s="80"/>
      <c r="BA3572" s="80"/>
      <c r="BB3572" s="80"/>
    </row>
    <row r="3573" spans="9:54" x14ac:dyDescent="0.25">
      <c r="I3573" s="80"/>
      <c r="AX3573" s="80"/>
      <c r="AY3573" s="80"/>
      <c r="AZ3573" s="80"/>
      <c r="BA3573" s="80"/>
      <c r="BB3573" s="80"/>
    </row>
    <row r="3574" spans="9:54" x14ac:dyDescent="0.25">
      <c r="I3574" s="80"/>
      <c r="AX3574" s="80"/>
      <c r="AY3574" s="80"/>
      <c r="AZ3574" s="80"/>
      <c r="BA3574" s="80"/>
      <c r="BB3574" s="80"/>
    </row>
    <row r="3575" spans="9:54" x14ac:dyDescent="0.25">
      <c r="I3575" s="80"/>
      <c r="AX3575" s="80"/>
      <c r="AY3575" s="80"/>
      <c r="AZ3575" s="80"/>
      <c r="BA3575" s="80"/>
      <c r="BB3575" s="80"/>
    </row>
    <row r="3576" spans="9:54" x14ac:dyDescent="0.25">
      <c r="I3576" s="80"/>
      <c r="AX3576" s="80"/>
      <c r="AY3576" s="80"/>
      <c r="AZ3576" s="80"/>
      <c r="BA3576" s="80"/>
      <c r="BB3576" s="80"/>
    </row>
    <row r="3577" spans="9:54" x14ac:dyDescent="0.25">
      <c r="I3577" s="80"/>
      <c r="AX3577" s="80"/>
      <c r="AY3577" s="80"/>
      <c r="AZ3577" s="80"/>
      <c r="BA3577" s="80"/>
      <c r="BB3577" s="80"/>
    </row>
    <row r="3578" spans="9:54" x14ac:dyDescent="0.25">
      <c r="I3578" s="80"/>
      <c r="AX3578" s="80"/>
      <c r="AY3578" s="80"/>
      <c r="AZ3578" s="80"/>
      <c r="BA3578" s="80"/>
      <c r="BB3578" s="80"/>
    </row>
    <row r="3579" spans="9:54" x14ac:dyDescent="0.25">
      <c r="I3579" s="80"/>
      <c r="AX3579" s="80"/>
      <c r="AY3579" s="80"/>
      <c r="AZ3579" s="80"/>
      <c r="BA3579" s="80"/>
      <c r="BB3579" s="80"/>
    </row>
    <row r="3580" spans="9:54" x14ac:dyDescent="0.25">
      <c r="I3580" s="80"/>
      <c r="AX3580" s="80"/>
      <c r="AY3580" s="80"/>
      <c r="AZ3580" s="80"/>
      <c r="BA3580" s="80"/>
      <c r="BB3580" s="80"/>
    </row>
    <row r="3581" spans="9:54" x14ac:dyDescent="0.25">
      <c r="I3581" s="80"/>
      <c r="AX3581" s="80"/>
      <c r="AY3581" s="80"/>
      <c r="AZ3581" s="80"/>
      <c r="BA3581" s="80"/>
      <c r="BB3581" s="80"/>
    </row>
    <row r="3582" spans="9:54" x14ac:dyDescent="0.25">
      <c r="I3582" s="80"/>
      <c r="AX3582" s="80"/>
      <c r="AY3582" s="80"/>
      <c r="AZ3582" s="80"/>
      <c r="BA3582" s="80"/>
      <c r="BB3582" s="80"/>
    </row>
    <row r="3583" spans="9:54" x14ac:dyDescent="0.25">
      <c r="I3583" s="80"/>
      <c r="AX3583" s="80"/>
      <c r="AY3583" s="80"/>
      <c r="AZ3583" s="80"/>
      <c r="BA3583" s="80"/>
      <c r="BB3583" s="80"/>
    </row>
    <row r="3584" spans="9:54" x14ac:dyDescent="0.25">
      <c r="I3584" s="80"/>
      <c r="AX3584" s="80"/>
      <c r="AY3584" s="80"/>
      <c r="AZ3584" s="80"/>
      <c r="BA3584" s="80"/>
      <c r="BB3584" s="80"/>
    </row>
    <row r="3585" spans="9:54" x14ac:dyDescent="0.25">
      <c r="I3585" s="80"/>
      <c r="AX3585" s="80"/>
      <c r="AY3585" s="80"/>
      <c r="AZ3585" s="80"/>
      <c r="BA3585" s="80"/>
      <c r="BB3585" s="80"/>
    </row>
    <row r="3586" spans="9:54" x14ac:dyDescent="0.25">
      <c r="I3586" s="80"/>
      <c r="AX3586" s="80"/>
      <c r="AY3586" s="80"/>
      <c r="AZ3586" s="80"/>
      <c r="BA3586" s="80"/>
      <c r="BB3586" s="80"/>
    </row>
    <row r="3587" spans="9:54" x14ac:dyDescent="0.25">
      <c r="I3587" s="80"/>
      <c r="AX3587" s="80"/>
      <c r="AY3587" s="80"/>
      <c r="AZ3587" s="80"/>
      <c r="BA3587" s="80"/>
      <c r="BB3587" s="80"/>
    </row>
    <row r="3588" spans="9:54" x14ac:dyDescent="0.25">
      <c r="I3588" s="80"/>
      <c r="AX3588" s="80"/>
      <c r="AY3588" s="80"/>
      <c r="AZ3588" s="80"/>
      <c r="BA3588" s="80"/>
      <c r="BB3588" s="80"/>
    </row>
    <row r="3589" spans="9:54" x14ac:dyDescent="0.25">
      <c r="I3589" s="80"/>
      <c r="AX3589" s="80"/>
      <c r="AY3589" s="80"/>
      <c r="AZ3589" s="80"/>
      <c r="BA3589" s="80"/>
      <c r="BB3589" s="80"/>
    </row>
    <row r="3590" spans="9:54" x14ac:dyDescent="0.25">
      <c r="I3590" s="80"/>
      <c r="AX3590" s="80"/>
      <c r="AY3590" s="80"/>
      <c r="AZ3590" s="80"/>
      <c r="BA3590" s="80"/>
      <c r="BB3590" s="80"/>
    </row>
    <row r="3591" spans="9:54" x14ac:dyDescent="0.25">
      <c r="I3591" s="80"/>
      <c r="AX3591" s="80"/>
      <c r="AY3591" s="80"/>
      <c r="AZ3591" s="80"/>
      <c r="BA3591" s="80"/>
      <c r="BB3591" s="80"/>
    </row>
    <row r="3592" spans="9:54" x14ac:dyDescent="0.25">
      <c r="I3592" s="80"/>
      <c r="AX3592" s="80"/>
      <c r="AY3592" s="80"/>
      <c r="AZ3592" s="80"/>
      <c r="BA3592" s="80"/>
      <c r="BB3592" s="80"/>
    </row>
    <row r="3593" spans="9:54" x14ac:dyDescent="0.25">
      <c r="I3593" s="80"/>
      <c r="AX3593" s="80"/>
      <c r="AY3593" s="80"/>
      <c r="AZ3593" s="80"/>
      <c r="BA3593" s="80"/>
      <c r="BB3593" s="80"/>
    </row>
    <row r="3594" spans="9:54" x14ac:dyDescent="0.25">
      <c r="I3594" s="80"/>
      <c r="AX3594" s="80"/>
      <c r="AY3594" s="80"/>
      <c r="AZ3594" s="80"/>
      <c r="BA3594" s="80"/>
      <c r="BB3594" s="80"/>
    </row>
    <row r="3595" spans="9:54" x14ac:dyDescent="0.25">
      <c r="I3595" s="80"/>
      <c r="AX3595" s="80"/>
      <c r="AY3595" s="80"/>
      <c r="AZ3595" s="80"/>
      <c r="BA3595" s="80"/>
      <c r="BB3595" s="80"/>
    </row>
    <row r="3596" spans="9:54" x14ac:dyDescent="0.25">
      <c r="I3596" s="80"/>
      <c r="AX3596" s="80"/>
      <c r="AY3596" s="80"/>
      <c r="AZ3596" s="80"/>
      <c r="BA3596" s="80"/>
      <c r="BB3596" s="80"/>
    </row>
    <row r="3597" spans="9:54" x14ac:dyDescent="0.25">
      <c r="I3597" s="80"/>
      <c r="AX3597" s="80"/>
      <c r="AY3597" s="80"/>
      <c r="AZ3597" s="80"/>
      <c r="BA3597" s="80"/>
      <c r="BB3597" s="80"/>
    </row>
    <row r="3598" spans="9:54" x14ac:dyDescent="0.25">
      <c r="I3598" s="80"/>
      <c r="AX3598" s="80"/>
      <c r="AY3598" s="80"/>
      <c r="AZ3598" s="80"/>
      <c r="BA3598" s="80"/>
      <c r="BB3598" s="80"/>
    </row>
    <row r="3599" spans="9:54" x14ac:dyDescent="0.25">
      <c r="I3599" s="80"/>
      <c r="AX3599" s="80"/>
      <c r="AY3599" s="80"/>
      <c r="AZ3599" s="80"/>
      <c r="BA3599" s="80"/>
      <c r="BB3599" s="80"/>
    </row>
    <row r="3600" spans="9:54" x14ac:dyDescent="0.25">
      <c r="I3600" s="80"/>
      <c r="AX3600" s="80"/>
      <c r="AY3600" s="80"/>
      <c r="AZ3600" s="80"/>
      <c r="BA3600" s="80"/>
      <c r="BB3600" s="80"/>
    </row>
    <row r="3601" spans="9:54" x14ac:dyDescent="0.25">
      <c r="I3601" s="80"/>
      <c r="AX3601" s="80"/>
      <c r="AY3601" s="80"/>
      <c r="AZ3601" s="80"/>
      <c r="BA3601" s="80"/>
      <c r="BB3601" s="80"/>
    </row>
    <row r="3602" spans="9:54" x14ac:dyDescent="0.25">
      <c r="I3602" s="80"/>
      <c r="AX3602" s="80"/>
      <c r="AY3602" s="80"/>
      <c r="AZ3602" s="80"/>
      <c r="BA3602" s="80"/>
      <c r="BB3602" s="80"/>
    </row>
    <row r="3603" spans="9:54" x14ac:dyDescent="0.25">
      <c r="I3603" s="80"/>
      <c r="AX3603" s="80"/>
      <c r="AY3603" s="80"/>
      <c r="AZ3603" s="80"/>
      <c r="BA3603" s="80"/>
      <c r="BB3603" s="80"/>
    </row>
    <row r="3604" spans="9:54" x14ac:dyDescent="0.25">
      <c r="I3604" s="80"/>
      <c r="AX3604" s="80"/>
      <c r="AY3604" s="80"/>
      <c r="AZ3604" s="80"/>
      <c r="BA3604" s="80"/>
      <c r="BB3604" s="80"/>
    </row>
    <row r="3605" spans="9:54" x14ac:dyDescent="0.25">
      <c r="I3605" s="80"/>
      <c r="AX3605" s="80"/>
      <c r="AY3605" s="80"/>
      <c r="AZ3605" s="80"/>
      <c r="BA3605" s="80"/>
      <c r="BB3605" s="80"/>
    </row>
    <row r="3606" spans="9:54" x14ac:dyDescent="0.25">
      <c r="I3606" s="80"/>
      <c r="AX3606" s="80"/>
      <c r="AY3606" s="80"/>
      <c r="AZ3606" s="80"/>
      <c r="BA3606" s="80"/>
      <c r="BB3606" s="80"/>
    </row>
    <row r="3607" spans="9:54" x14ac:dyDescent="0.25">
      <c r="I3607" s="80"/>
      <c r="AX3607" s="80"/>
      <c r="AY3607" s="80"/>
      <c r="AZ3607" s="80"/>
      <c r="BA3607" s="80"/>
      <c r="BB3607" s="80"/>
    </row>
    <row r="3608" spans="9:54" x14ac:dyDescent="0.25">
      <c r="I3608" s="80"/>
      <c r="AX3608" s="80"/>
      <c r="AY3608" s="80"/>
      <c r="AZ3608" s="80"/>
      <c r="BA3608" s="80"/>
      <c r="BB3608" s="80"/>
    </row>
    <row r="3609" spans="9:54" x14ac:dyDescent="0.25">
      <c r="I3609" s="80"/>
      <c r="AX3609" s="80"/>
      <c r="AY3609" s="80"/>
      <c r="AZ3609" s="80"/>
      <c r="BA3609" s="80"/>
      <c r="BB3609" s="80"/>
    </row>
    <row r="3610" spans="9:54" x14ac:dyDescent="0.25">
      <c r="I3610" s="80"/>
      <c r="AX3610" s="80"/>
      <c r="AY3610" s="80"/>
      <c r="AZ3610" s="80"/>
      <c r="BA3610" s="80"/>
      <c r="BB3610" s="80"/>
    </row>
    <row r="3611" spans="9:54" x14ac:dyDescent="0.25">
      <c r="I3611" s="80"/>
      <c r="AX3611" s="80"/>
      <c r="AY3611" s="80"/>
      <c r="AZ3611" s="80"/>
      <c r="BA3611" s="80"/>
      <c r="BB3611" s="80"/>
    </row>
    <row r="3612" spans="9:54" x14ac:dyDescent="0.25">
      <c r="I3612" s="80"/>
      <c r="AX3612" s="80"/>
      <c r="AY3612" s="80"/>
      <c r="AZ3612" s="80"/>
      <c r="BA3612" s="80"/>
      <c r="BB3612" s="80"/>
    </row>
    <row r="3613" spans="9:54" x14ac:dyDescent="0.25">
      <c r="I3613" s="80"/>
      <c r="AX3613" s="80"/>
      <c r="AY3613" s="80"/>
      <c r="AZ3613" s="80"/>
      <c r="BA3613" s="80"/>
      <c r="BB3613" s="80"/>
    </row>
    <row r="3614" spans="9:54" x14ac:dyDescent="0.25">
      <c r="I3614" s="80"/>
      <c r="AX3614" s="80"/>
      <c r="AY3614" s="80"/>
      <c r="AZ3614" s="80"/>
      <c r="BA3614" s="80"/>
      <c r="BB3614" s="80"/>
    </row>
    <row r="3615" spans="9:54" x14ac:dyDescent="0.25">
      <c r="I3615" s="80"/>
      <c r="AX3615" s="80"/>
      <c r="AY3615" s="80"/>
      <c r="AZ3615" s="80"/>
      <c r="BA3615" s="80"/>
      <c r="BB3615" s="80"/>
    </row>
    <row r="3616" spans="9:54" x14ac:dyDescent="0.25">
      <c r="I3616" s="80"/>
      <c r="AX3616" s="80"/>
      <c r="AY3616" s="80"/>
      <c r="AZ3616" s="80"/>
      <c r="BA3616" s="80"/>
      <c r="BB3616" s="80"/>
    </row>
    <row r="3617" spans="9:54" x14ac:dyDescent="0.25">
      <c r="I3617" s="80"/>
      <c r="AX3617" s="80"/>
      <c r="AY3617" s="80"/>
      <c r="AZ3617" s="80"/>
      <c r="BA3617" s="80"/>
      <c r="BB3617" s="80"/>
    </row>
    <row r="3618" spans="9:54" x14ac:dyDescent="0.25">
      <c r="I3618" s="80"/>
      <c r="AX3618" s="80"/>
      <c r="AY3618" s="80"/>
      <c r="AZ3618" s="80"/>
      <c r="BA3618" s="80"/>
      <c r="BB3618" s="80"/>
    </row>
    <row r="3619" spans="9:54" x14ac:dyDescent="0.25">
      <c r="I3619" s="80"/>
      <c r="AX3619" s="80"/>
      <c r="AY3619" s="80"/>
      <c r="AZ3619" s="80"/>
      <c r="BA3619" s="80"/>
      <c r="BB3619" s="80"/>
    </row>
    <row r="3620" spans="9:54" x14ac:dyDescent="0.25">
      <c r="I3620" s="80"/>
      <c r="AX3620" s="80"/>
      <c r="AY3620" s="80"/>
      <c r="AZ3620" s="80"/>
      <c r="BA3620" s="80"/>
      <c r="BB3620" s="80"/>
    </row>
    <row r="3621" spans="9:54" x14ac:dyDescent="0.25">
      <c r="I3621" s="80"/>
      <c r="AX3621" s="80"/>
      <c r="AY3621" s="80"/>
      <c r="AZ3621" s="80"/>
      <c r="BA3621" s="80"/>
      <c r="BB3621" s="80"/>
    </row>
    <row r="3622" spans="9:54" x14ac:dyDescent="0.25">
      <c r="I3622" s="80"/>
      <c r="AX3622" s="80"/>
      <c r="AY3622" s="80"/>
      <c r="AZ3622" s="80"/>
      <c r="BA3622" s="80"/>
      <c r="BB3622" s="80"/>
    </row>
    <row r="3623" spans="9:54" x14ac:dyDescent="0.25">
      <c r="I3623" s="80"/>
      <c r="AX3623" s="80"/>
      <c r="AY3623" s="80"/>
      <c r="AZ3623" s="80"/>
      <c r="BA3623" s="80"/>
      <c r="BB3623" s="80"/>
    </row>
    <row r="3624" spans="9:54" x14ac:dyDescent="0.25">
      <c r="I3624" s="80"/>
      <c r="AX3624" s="80"/>
      <c r="AY3624" s="80"/>
      <c r="AZ3624" s="80"/>
      <c r="BA3624" s="80"/>
      <c r="BB3624" s="80"/>
    </row>
    <row r="3625" spans="9:54" x14ac:dyDescent="0.25">
      <c r="I3625" s="80"/>
      <c r="AX3625" s="80"/>
      <c r="AY3625" s="80"/>
      <c r="AZ3625" s="80"/>
      <c r="BA3625" s="80"/>
      <c r="BB3625" s="80"/>
    </row>
    <row r="3626" spans="9:54" x14ac:dyDescent="0.25">
      <c r="I3626" s="80"/>
      <c r="AX3626" s="80"/>
      <c r="AY3626" s="80"/>
      <c r="AZ3626" s="80"/>
      <c r="BA3626" s="80"/>
      <c r="BB3626" s="80"/>
    </row>
    <row r="3627" spans="9:54" x14ac:dyDescent="0.25">
      <c r="I3627" s="80"/>
      <c r="AX3627" s="80"/>
      <c r="AY3627" s="80"/>
      <c r="AZ3627" s="80"/>
      <c r="BA3627" s="80"/>
      <c r="BB3627" s="80"/>
    </row>
    <row r="3628" spans="9:54" x14ac:dyDescent="0.25">
      <c r="I3628" s="80"/>
      <c r="AX3628" s="80"/>
      <c r="AY3628" s="80"/>
      <c r="AZ3628" s="80"/>
      <c r="BA3628" s="80"/>
      <c r="BB3628" s="80"/>
    </row>
    <row r="3629" spans="9:54" x14ac:dyDescent="0.25">
      <c r="I3629" s="80"/>
      <c r="AX3629" s="80"/>
      <c r="AY3629" s="80"/>
      <c r="AZ3629" s="80"/>
      <c r="BA3629" s="80"/>
      <c r="BB3629" s="80"/>
    </row>
    <row r="3630" spans="9:54" x14ac:dyDescent="0.25">
      <c r="I3630" s="80"/>
      <c r="AX3630" s="80"/>
      <c r="AY3630" s="80"/>
      <c r="AZ3630" s="80"/>
      <c r="BA3630" s="80"/>
      <c r="BB3630" s="80"/>
    </row>
    <row r="3631" spans="9:54" x14ac:dyDescent="0.25">
      <c r="I3631" s="80"/>
      <c r="AX3631" s="80"/>
      <c r="AY3631" s="80"/>
      <c r="AZ3631" s="80"/>
      <c r="BA3631" s="80"/>
      <c r="BB3631" s="80"/>
    </row>
    <row r="3632" spans="9:54" x14ac:dyDescent="0.25">
      <c r="I3632" s="80"/>
      <c r="AX3632" s="80"/>
      <c r="AY3632" s="80"/>
      <c r="AZ3632" s="80"/>
      <c r="BA3632" s="80"/>
      <c r="BB3632" s="80"/>
    </row>
    <row r="3633" spans="9:54" x14ac:dyDescent="0.25">
      <c r="I3633" s="80"/>
      <c r="AX3633" s="80"/>
      <c r="AY3633" s="80"/>
      <c r="AZ3633" s="80"/>
      <c r="BA3633" s="80"/>
      <c r="BB3633" s="80"/>
    </row>
    <row r="3634" spans="9:54" x14ac:dyDescent="0.25">
      <c r="I3634" s="80"/>
      <c r="AX3634" s="80"/>
      <c r="AY3634" s="80"/>
      <c r="AZ3634" s="80"/>
      <c r="BA3634" s="80"/>
      <c r="BB3634" s="80"/>
    </row>
    <row r="3635" spans="9:54" x14ac:dyDescent="0.25">
      <c r="I3635" s="80"/>
      <c r="AX3635" s="80"/>
      <c r="AY3635" s="80"/>
      <c r="AZ3635" s="80"/>
      <c r="BA3635" s="80"/>
      <c r="BB3635" s="80"/>
    </row>
    <row r="3636" spans="9:54" x14ac:dyDescent="0.25">
      <c r="I3636" s="80"/>
      <c r="AX3636" s="80"/>
      <c r="AY3636" s="80"/>
      <c r="AZ3636" s="80"/>
      <c r="BA3636" s="80"/>
      <c r="BB3636" s="80"/>
    </row>
    <row r="3637" spans="9:54" x14ac:dyDescent="0.25">
      <c r="I3637" s="80"/>
      <c r="AX3637" s="80"/>
      <c r="AY3637" s="80"/>
      <c r="AZ3637" s="80"/>
      <c r="BA3637" s="80"/>
      <c r="BB3637" s="80"/>
    </row>
    <row r="3638" spans="9:54" x14ac:dyDescent="0.25">
      <c r="I3638" s="80"/>
      <c r="AX3638" s="80"/>
      <c r="AY3638" s="80"/>
      <c r="AZ3638" s="80"/>
      <c r="BA3638" s="80"/>
      <c r="BB3638" s="80"/>
    </row>
    <row r="3639" spans="9:54" x14ac:dyDescent="0.25">
      <c r="I3639" s="80"/>
      <c r="AX3639" s="80"/>
      <c r="AY3639" s="80"/>
      <c r="AZ3639" s="80"/>
      <c r="BA3639" s="80"/>
      <c r="BB3639" s="80"/>
    </row>
    <row r="3640" spans="9:54" x14ac:dyDescent="0.25">
      <c r="I3640" s="80"/>
      <c r="AX3640" s="80"/>
      <c r="AY3640" s="80"/>
      <c r="AZ3640" s="80"/>
      <c r="BA3640" s="80"/>
      <c r="BB3640" s="80"/>
    </row>
    <row r="3641" spans="9:54" x14ac:dyDescent="0.25">
      <c r="I3641" s="80"/>
      <c r="AX3641" s="80"/>
      <c r="AY3641" s="80"/>
      <c r="AZ3641" s="80"/>
      <c r="BA3641" s="80"/>
      <c r="BB3641" s="80"/>
    </row>
    <row r="3642" spans="9:54" x14ac:dyDescent="0.25">
      <c r="I3642" s="80"/>
      <c r="AX3642" s="80"/>
      <c r="AY3642" s="80"/>
      <c r="AZ3642" s="80"/>
      <c r="BA3642" s="80"/>
      <c r="BB3642" s="80"/>
    </row>
    <row r="3643" spans="9:54" x14ac:dyDescent="0.25">
      <c r="I3643" s="80"/>
      <c r="AX3643" s="80"/>
      <c r="AY3643" s="80"/>
      <c r="AZ3643" s="80"/>
      <c r="BA3643" s="80"/>
      <c r="BB3643" s="80"/>
    </row>
    <row r="3644" spans="9:54" x14ac:dyDescent="0.25">
      <c r="I3644" s="80"/>
      <c r="AX3644" s="80"/>
      <c r="AY3644" s="80"/>
      <c r="AZ3644" s="80"/>
      <c r="BA3644" s="80"/>
      <c r="BB3644" s="80"/>
    </row>
    <row r="3645" spans="9:54" x14ac:dyDescent="0.25">
      <c r="I3645" s="80"/>
      <c r="AX3645" s="80"/>
      <c r="AY3645" s="80"/>
      <c r="AZ3645" s="80"/>
      <c r="BA3645" s="80"/>
      <c r="BB3645" s="80"/>
    </row>
    <row r="3646" spans="9:54" x14ac:dyDescent="0.25">
      <c r="I3646" s="80"/>
      <c r="AX3646" s="80"/>
      <c r="AY3646" s="80"/>
      <c r="AZ3646" s="80"/>
      <c r="BA3646" s="80"/>
      <c r="BB3646" s="80"/>
    </row>
    <row r="3647" spans="9:54" x14ac:dyDescent="0.25">
      <c r="I3647" s="80"/>
      <c r="AX3647" s="80"/>
      <c r="AY3647" s="80"/>
      <c r="AZ3647" s="80"/>
      <c r="BA3647" s="80"/>
      <c r="BB3647" s="80"/>
    </row>
    <row r="3648" spans="9:54" x14ac:dyDescent="0.25">
      <c r="I3648" s="80"/>
      <c r="AX3648" s="80"/>
      <c r="AY3648" s="80"/>
      <c r="AZ3648" s="80"/>
      <c r="BA3648" s="80"/>
      <c r="BB3648" s="80"/>
    </row>
    <row r="3649" spans="9:54" x14ac:dyDescent="0.25">
      <c r="I3649" s="80"/>
      <c r="AX3649" s="80"/>
      <c r="AY3649" s="80"/>
      <c r="AZ3649" s="80"/>
      <c r="BA3649" s="80"/>
      <c r="BB3649" s="80"/>
    </row>
    <row r="3650" spans="9:54" x14ac:dyDescent="0.25">
      <c r="I3650" s="80"/>
      <c r="AX3650" s="80"/>
      <c r="AY3650" s="80"/>
      <c r="AZ3650" s="80"/>
      <c r="BA3650" s="80"/>
      <c r="BB3650" s="80"/>
    </row>
    <row r="3651" spans="9:54" x14ac:dyDescent="0.25">
      <c r="I3651" s="80"/>
      <c r="AX3651" s="80"/>
      <c r="AY3651" s="80"/>
      <c r="AZ3651" s="80"/>
      <c r="BA3651" s="80"/>
      <c r="BB3651" s="80"/>
    </row>
    <row r="3652" spans="9:54" x14ac:dyDescent="0.25">
      <c r="I3652" s="80"/>
      <c r="AX3652" s="80"/>
      <c r="AY3652" s="80"/>
      <c r="AZ3652" s="80"/>
      <c r="BA3652" s="80"/>
      <c r="BB3652" s="80"/>
    </row>
    <row r="3653" spans="9:54" x14ac:dyDescent="0.25">
      <c r="I3653" s="80"/>
      <c r="AX3653" s="80"/>
      <c r="AY3653" s="80"/>
      <c r="AZ3653" s="80"/>
      <c r="BA3653" s="80"/>
      <c r="BB3653" s="80"/>
    </row>
    <row r="3654" spans="9:54" x14ac:dyDescent="0.25">
      <c r="I3654" s="80"/>
      <c r="AX3654" s="80"/>
      <c r="AY3654" s="80"/>
      <c r="AZ3654" s="80"/>
      <c r="BA3654" s="80"/>
      <c r="BB3654" s="80"/>
    </row>
    <row r="3655" spans="9:54" x14ac:dyDescent="0.25">
      <c r="I3655" s="80"/>
      <c r="AX3655" s="80"/>
      <c r="AY3655" s="80"/>
      <c r="AZ3655" s="80"/>
      <c r="BA3655" s="80"/>
      <c r="BB3655" s="80"/>
    </row>
    <row r="3656" spans="9:54" x14ac:dyDescent="0.25">
      <c r="I3656" s="80"/>
      <c r="AX3656" s="80"/>
      <c r="AY3656" s="80"/>
      <c r="AZ3656" s="80"/>
      <c r="BA3656" s="80"/>
      <c r="BB3656" s="80"/>
    </row>
    <row r="3657" spans="9:54" x14ac:dyDescent="0.25">
      <c r="I3657" s="80"/>
      <c r="AX3657" s="80"/>
      <c r="AY3657" s="80"/>
      <c r="AZ3657" s="80"/>
      <c r="BA3657" s="80"/>
      <c r="BB3657" s="80"/>
    </row>
    <row r="3658" spans="9:54" x14ac:dyDescent="0.25">
      <c r="I3658" s="80"/>
      <c r="AX3658" s="80"/>
      <c r="AY3658" s="80"/>
      <c r="AZ3658" s="80"/>
      <c r="BA3658" s="80"/>
      <c r="BB3658" s="80"/>
    </row>
    <row r="3659" spans="9:54" x14ac:dyDescent="0.25">
      <c r="I3659" s="80"/>
      <c r="AX3659" s="80"/>
      <c r="AY3659" s="80"/>
      <c r="AZ3659" s="80"/>
      <c r="BA3659" s="80"/>
      <c r="BB3659" s="80"/>
    </row>
    <row r="3660" spans="9:54" x14ac:dyDescent="0.25">
      <c r="I3660" s="80"/>
      <c r="AX3660" s="80"/>
      <c r="AY3660" s="80"/>
      <c r="AZ3660" s="80"/>
      <c r="BA3660" s="80"/>
      <c r="BB3660" s="80"/>
    </row>
    <row r="3661" spans="9:54" x14ac:dyDescent="0.25">
      <c r="I3661" s="80"/>
      <c r="AX3661" s="80"/>
      <c r="AY3661" s="80"/>
      <c r="AZ3661" s="80"/>
      <c r="BA3661" s="80"/>
      <c r="BB3661" s="80"/>
    </row>
    <row r="3662" spans="9:54" x14ac:dyDescent="0.25">
      <c r="I3662" s="80"/>
      <c r="AX3662" s="80"/>
      <c r="AY3662" s="80"/>
      <c r="AZ3662" s="80"/>
      <c r="BA3662" s="80"/>
      <c r="BB3662" s="80"/>
    </row>
    <row r="3663" spans="9:54" x14ac:dyDescent="0.25">
      <c r="I3663" s="80"/>
      <c r="AX3663" s="80"/>
      <c r="AY3663" s="80"/>
      <c r="AZ3663" s="80"/>
      <c r="BA3663" s="80"/>
      <c r="BB3663" s="80"/>
    </row>
    <row r="3664" spans="9:54" x14ac:dyDescent="0.25">
      <c r="I3664" s="80"/>
      <c r="AX3664" s="80"/>
      <c r="AY3664" s="80"/>
      <c r="AZ3664" s="80"/>
      <c r="BA3664" s="80"/>
      <c r="BB3664" s="80"/>
    </row>
    <row r="3665" spans="9:54" x14ac:dyDescent="0.25">
      <c r="I3665" s="80"/>
      <c r="AX3665" s="80"/>
      <c r="AY3665" s="80"/>
      <c r="AZ3665" s="80"/>
      <c r="BA3665" s="80"/>
      <c r="BB3665" s="80"/>
    </row>
    <row r="3666" spans="9:54" x14ac:dyDescent="0.25">
      <c r="I3666" s="80"/>
      <c r="AX3666" s="80"/>
      <c r="AY3666" s="80"/>
      <c r="AZ3666" s="80"/>
      <c r="BA3666" s="80"/>
      <c r="BB3666" s="80"/>
    </row>
    <row r="3667" spans="9:54" x14ac:dyDescent="0.25">
      <c r="I3667" s="80"/>
      <c r="AX3667" s="80"/>
      <c r="AY3667" s="80"/>
      <c r="AZ3667" s="80"/>
      <c r="BA3667" s="80"/>
      <c r="BB3667" s="80"/>
    </row>
    <row r="3668" spans="9:54" x14ac:dyDescent="0.25">
      <c r="I3668" s="80"/>
      <c r="AX3668" s="80"/>
      <c r="AY3668" s="80"/>
      <c r="AZ3668" s="80"/>
      <c r="BA3668" s="80"/>
      <c r="BB3668" s="80"/>
    </row>
    <row r="3669" spans="9:54" x14ac:dyDescent="0.25">
      <c r="I3669" s="80"/>
      <c r="AX3669" s="80"/>
      <c r="AY3669" s="80"/>
      <c r="AZ3669" s="80"/>
      <c r="BA3669" s="80"/>
      <c r="BB3669" s="80"/>
    </row>
    <row r="3670" spans="9:54" x14ac:dyDescent="0.25">
      <c r="I3670" s="80"/>
      <c r="AX3670" s="80"/>
      <c r="AY3670" s="80"/>
      <c r="AZ3670" s="80"/>
      <c r="BA3670" s="80"/>
      <c r="BB3670" s="80"/>
    </row>
    <row r="3671" spans="9:54" x14ac:dyDescent="0.25">
      <c r="I3671" s="80"/>
      <c r="AX3671" s="80"/>
      <c r="AY3671" s="80"/>
      <c r="AZ3671" s="80"/>
      <c r="BA3671" s="80"/>
      <c r="BB3671" s="80"/>
    </row>
    <row r="3672" spans="9:54" x14ac:dyDescent="0.25">
      <c r="I3672" s="80"/>
      <c r="AX3672" s="80"/>
      <c r="AY3672" s="80"/>
      <c r="AZ3672" s="80"/>
      <c r="BA3672" s="80"/>
      <c r="BB3672" s="80"/>
    </row>
    <row r="3673" spans="9:54" x14ac:dyDescent="0.25">
      <c r="I3673" s="80"/>
      <c r="AX3673" s="80"/>
      <c r="AY3673" s="80"/>
      <c r="AZ3673" s="80"/>
      <c r="BA3673" s="80"/>
      <c r="BB3673" s="80"/>
    </row>
    <row r="3674" spans="9:54" x14ac:dyDescent="0.25">
      <c r="I3674" s="80"/>
      <c r="AX3674" s="80"/>
      <c r="AY3674" s="80"/>
      <c r="AZ3674" s="80"/>
      <c r="BA3674" s="80"/>
      <c r="BB3674" s="80"/>
    </row>
    <row r="3675" spans="9:54" x14ac:dyDescent="0.25">
      <c r="I3675" s="80"/>
      <c r="AX3675" s="80"/>
      <c r="AY3675" s="80"/>
      <c r="AZ3675" s="80"/>
      <c r="BA3675" s="80"/>
      <c r="BB3675" s="80"/>
    </row>
    <row r="3676" spans="9:54" x14ac:dyDescent="0.25">
      <c r="I3676" s="80"/>
      <c r="AX3676" s="80"/>
      <c r="AY3676" s="80"/>
      <c r="AZ3676" s="80"/>
      <c r="BA3676" s="80"/>
      <c r="BB3676" s="80"/>
    </row>
    <row r="3677" spans="9:54" x14ac:dyDescent="0.25">
      <c r="I3677" s="80"/>
      <c r="AX3677" s="80"/>
      <c r="AY3677" s="80"/>
      <c r="AZ3677" s="80"/>
      <c r="BA3677" s="80"/>
      <c r="BB3677" s="80"/>
    </row>
    <row r="3678" spans="9:54" x14ac:dyDescent="0.25">
      <c r="I3678" s="80"/>
      <c r="AX3678" s="80"/>
      <c r="AY3678" s="80"/>
      <c r="AZ3678" s="80"/>
      <c r="BA3678" s="80"/>
      <c r="BB3678" s="80"/>
    </row>
    <row r="3679" spans="9:54" x14ac:dyDescent="0.25">
      <c r="I3679" s="80"/>
      <c r="AX3679" s="80"/>
      <c r="AY3679" s="80"/>
      <c r="AZ3679" s="80"/>
      <c r="BA3679" s="80"/>
      <c r="BB3679" s="80"/>
    </row>
    <row r="3680" spans="9:54" x14ac:dyDescent="0.25">
      <c r="I3680" s="80"/>
      <c r="AX3680" s="80"/>
      <c r="AY3680" s="80"/>
      <c r="AZ3680" s="80"/>
      <c r="BA3680" s="80"/>
      <c r="BB3680" s="80"/>
    </row>
    <row r="3681" spans="9:54" x14ac:dyDescent="0.25">
      <c r="I3681" s="80"/>
      <c r="AX3681" s="80"/>
      <c r="AY3681" s="80"/>
      <c r="AZ3681" s="80"/>
      <c r="BA3681" s="80"/>
      <c r="BB3681" s="80"/>
    </row>
    <row r="3682" spans="9:54" x14ac:dyDescent="0.25">
      <c r="I3682" s="80"/>
      <c r="AX3682" s="80"/>
      <c r="AY3682" s="80"/>
      <c r="AZ3682" s="80"/>
      <c r="BA3682" s="80"/>
      <c r="BB3682" s="80"/>
    </row>
    <row r="3683" spans="9:54" x14ac:dyDescent="0.25">
      <c r="I3683" s="80"/>
      <c r="AX3683" s="80"/>
      <c r="AY3683" s="80"/>
      <c r="AZ3683" s="80"/>
      <c r="BA3683" s="80"/>
      <c r="BB3683" s="80"/>
    </row>
    <row r="3684" spans="9:54" x14ac:dyDescent="0.25">
      <c r="I3684" s="80"/>
      <c r="AX3684" s="80"/>
      <c r="AY3684" s="80"/>
      <c r="AZ3684" s="80"/>
      <c r="BA3684" s="80"/>
      <c r="BB3684" s="80"/>
    </row>
    <row r="3685" spans="9:54" x14ac:dyDescent="0.25">
      <c r="I3685" s="80"/>
      <c r="AX3685" s="80"/>
      <c r="AY3685" s="80"/>
      <c r="AZ3685" s="80"/>
      <c r="BA3685" s="80"/>
      <c r="BB3685" s="80"/>
    </row>
    <row r="3686" spans="9:54" x14ac:dyDescent="0.25">
      <c r="I3686" s="80"/>
      <c r="AX3686" s="80"/>
      <c r="AY3686" s="80"/>
      <c r="AZ3686" s="80"/>
      <c r="BA3686" s="80"/>
      <c r="BB3686" s="80"/>
    </row>
    <row r="3687" spans="9:54" x14ac:dyDescent="0.25">
      <c r="I3687" s="80"/>
      <c r="AX3687" s="80"/>
      <c r="AY3687" s="80"/>
      <c r="AZ3687" s="80"/>
      <c r="BA3687" s="80"/>
      <c r="BB3687" s="80"/>
    </row>
    <row r="3688" spans="9:54" x14ac:dyDescent="0.25">
      <c r="I3688" s="80"/>
      <c r="AX3688" s="80"/>
      <c r="AY3688" s="80"/>
      <c r="AZ3688" s="80"/>
      <c r="BA3688" s="80"/>
      <c r="BB3688" s="80"/>
    </row>
    <row r="3689" spans="9:54" x14ac:dyDescent="0.25">
      <c r="I3689" s="80"/>
      <c r="AX3689" s="80"/>
      <c r="AY3689" s="80"/>
      <c r="AZ3689" s="80"/>
      <c r="BA3689" s="80"/>
      <c r="BB3689" s="80"/>
    </row>
    <row r="3690" spans="9:54" x14ac:dyDescent="0.25">
      <c r="I3690" s="80"/>
      <c r="AX3690" s="80"/>
      <c r="AY3690" s="80"/>
      <c r="AZ3690" s="80"/>
      <c r="BA3690" s="80"/>
      <c r="BB3690" s="80"/>
    </row>
    <row r="3691" spans="9:54" x14ac:dyDescent="0.25">
      <c r="I3691" s="80"/>
      <c r="AX3691" s="80"/>
      <c r="AY3691" s="80"/>
      <c r="AZ3691" s="80"/>
      <c r="BA3691" s="80"/>
      <c r="BB3691" s="80"/>
    </row>
    <row r="3692" spans="9:54" x14ac:dyDescent="0.25">
      <c r="I3692" s="80"/>
      <c r="AX3692" s="80"/>
      <c r="AY3692" s="80"/>
      <c r="AZ3692" s="80"/>
      <c r="BA3692" s="80"/>
      <c r="BB3692" s="80"/>
    </row>
    <row r="3693" spans="9:54" x14ac:dyDescent="0.25">
      <c r="I3693" s="80"/>
      <c r="AX3693" s="80"/>
      <c r="AY3693" s="80"/>
      <c r="AZ3693" s="80"/>
      <c r="BA3693" s="80"/>
      <c r="BB3693" s="80"/>
    </row>
    <row r="3694" spans="9:54" x14ac:dyDescent="0.25">
      <c r="I3694" s="80"/>
      <c r="AX3694" s="80"/>
      <c r="AY3694" s="80"/>
      <c r="AZ3694" s="80"/>
      <c r="BA3694" s="80"/>
      <c r="BB3694" s="80"/>
    </row>
    <row r="3695" spans="9:54" x14ac:dyDescent="0.25">
      <c r="I3695" s="80"/>
      <c r="AX3695" s="80"/>
      <c r="AY3695" s="80"/>
      <c r="AZ3695" s="80"/>
      <c r="BA3695" s="80"/>
      <c r="BB3695" s="80"/>
    </row>
    <row r="3696" spans="9:54" x14ac:dyDescent="0.25">
      <c r="I3696" s="80"/>
      <c r="AX3696" s="80"/>
      <c r="AY3696" s="80"/>
      <c r="AZ3696" s="80"/>
      <c r="BA3696" s="80"/>
      <c r="BB3696" s="80"/>
    </row>
    <row r="3697" spans="9:54" x14ac:dyDescent="0.25">
      <c r="I3697" s="80"/>
      <c r="AX3697" s="80"/>
      <c r="AY3697" s="80"/>
      <c r="AZ3697" s="80"/>
      <c r="BA3697" s="80"/>
      <c r="BB3697" s="80"/>
    </row>
    <row r="3698" spans="9:54" x14ac:dyDescent="0.25">
      <c r="I3698" s="80"/>
      <c r="AX3698" s="80"/>
      <c r="AY3698" s="80"/>
      <c r="AZ3698" s="80"/>
      <c r="BA3698" s="80"/>
      <c r="BB3698" s="80"/>
    </row>
    <row r="3699" spans="9:54" x14ac:dyDescent="0.25">
      <c r="I3699" s="80"/>
      <c r="AX3699" s="80"/>
      <c r="AY3699" s="80"/>
      <c r="AZ3699" s="80"/>
      <c r="BA3699" s="80"/>
      <c r="BB3699" s="80"/>
    </row>
    <row r="3700" spans="9:54" x14ac:dyDescent="0.25">
      <c r="I3700" s="80"/>
      <c r="AX3700" s="80"/>
      <c r="AY3700" s="80"/>
      <c r="AZ3700" s="80"/>
      <c r="BA3700" s="80"/>
      <c r="BB3700" s="80"/>
    </row>
    <row r="3701" spans="9:54" x14ac:dyDescent="0.25">
      <c r="I3701" s="80"/>
      <c r="AX3701" s="80"/>
      <c r="AY3701" s="80"/>
      <c r="AZ3701" s="80"/>
      <c r="BA3701" s="80"/>
      <c r="BB3701" s="80"/>
    </row>
    <row r="3702" spans="9:54" x14ac:dyDescent="0.25">
      <c r="I3702" s="80"/>
      <c r="AX3702" s="80"/>
      <c r="AY3702" s="80"/>
      <c r="AZ3702" s="80"/>
      <c r="BA3702" s="80"/>
      <c r="BB3702" s="80"/>
    </row>
    <row r="3703" spans="9:54" x14ac:dyDescent="0.25">
      <c r="I3703" s="80"/>
      <c r="AX3703" s="80"/>
      <c r="AY3703" s="80"/>
      <c r="AZ3703" s="80"/>
      <c r="BA3703" s="80"/>
      <c r="BB3703" s="80"/>
    </row>
    <row r="3704" spans="9:54" x14ac:dyDescent="0.25">
      <c r="I3704" s="80"/>
      <c r="AX3704" s="80"/>
      <c r="AY3704" s="80"/>
      <c r="AZ3704" s="80"/>
      <c r="BA3704" s="80"/>
      <c r="BB3704" s="80"/>
    </row>
    <row r="3705" spans="9:54" x14ac:dyDescent="0.25">
      <c r="I3705" s="80"/>
      <c r="AX3705" s="80"/>
      <c r="AY3705" s="80"/>
      <c r="AZ3705" s="80"/>
      <c r="BA3705" s="80"/>
      <c r="BB3705" s="80"/>
    </row>
    <row r="3706" spans="9:54" x14ac:dyDescent="0.25">
      <c r="I3706" s="80"/>
      <c r="AX3706" s="80"/>
      <c r="AY3706" s="80"/>
      <c r="AZ3706" s="80"/>
      <c r="BA3706" s="80"/>
      <c r="BB3706" s="80"/>
    </row>
    <row r="3707" spans="9:54" x14ac:dyDescent="0.25">
      <c r="I3707" s="80"/>
      <c r="AX3707" s="80"/>
      <c r="AY3707" s="80"/>
      <c r="AZ3707" s="80"/>
      <c r="BA3707" s="80"/>
      <c r="BB3707" s="80"/>
    </row>
    <row r="3708" spans="9:54" x14ac:dyDescent="0.25">
      <c r="I3708" s="80"/>
      <c r="AX3708" s="80"/>
      <c r="AY3708" s="80"/>
      <c r="AZ3708" s="80"/>
      <c r="BA3708" s="80"/>
      <c r="BB3708" s="80"/>
    </row>
    <row r="3709" spans="9:54" x14ac:dyDescent="0.25">
      <c r="I3709" s="80"/>
      <c r="AX3709" s="80"/>
      <c r="AY3709" s="80"/>
      <c r="AZ3709" s="80"/>
      <c r="BA3709" s="80"/>
      <c r="BB3709" s="80"/>
    </row>
    <row r="3710" spans="9:54" x14ac:dyDescent="0.25">
      <c r="I3710" s="80"/>
      <c r="AX3710" s="80"/>
      <c r="AY3710" s="80"/>
      <c r="AZ3710" s="80"/>
      <c r="BA3710" s="80"/>
      <c r="BB3710" s="80"/>
    </row>
    <row r="3711" spans="9:54" x14ac:dyDescent="0.25">
      <c r="I3711" s="80"/>
      <c r="AX3711" s="80"/>
      <c r="AY3711" s="80"/>
      <c r="AZ3711" s="80"/>
      <c r="BA3711" s="80"/>
      <c r="BB3711" s="80"/>
    </row>
    <row r="3712" spans="9:54" x14ac:dyDescent="0.25">
      <c r="I3712" s="80"/>
      <c r="AX3712" s="80"/>
      <c r="AY3712" s="80"/>
      <c r="AZ3712" s="80"/>
      <c r="BA3712" s="80"/>
      <c r="BB3712" s="80"/>
    </row>
    <row r="3713" spans="9:54" x14ac:dyDescent="0.25">
      <c r="I3713" s="80"/>
      <c r="AX3713" s="80"/>
      <c r="AY3713" s="80"/>
      <c r="AZ3713" s="80"/>
      <c r="BA3713" s="80"/>
      <c r="BB3713" s="80"/>
    </row>
    <row r="3714" spans="9:54" x14ac:dyDescent="0.25">
      <c r="I3714" s="80"/>
      <c r="AX3714" s="80"/>
      <c r="AY3714" s="80"/>
      <c r="AZ3714" s="80"/>
      <c r="BA3714" s="80"/>
      <c r="BB3714" s="80"/>
    </row>
    <row r="3715" spans="9:54" x14ac:dyDescent="0.25">
      <c r="I3715" s="80"/>
      <c r="AX3715" s="80"/>
      <c r="AY3715" s="80"/>
      <c r="AZ3715" s="80"/>
      <c r="BA3715" s="80"/>
      <c r="BB3715" s="80"/>
    </row>
    <row r="3716" spans="9:54" x14ac:dyDescent="0.25">
      <c r="I3716" s="80"/>
      <c r="AX3716" s="80"/>
      <c r="AY3716" s="80"/>
      <c r="AZ3716" s="80"/>
      <c r="BA3716" s="80"/>
      <c r="BB3716" s="80"/>
    </row>
    <row r="3717" spans="9:54" x14ac:dyDescent="0.25">
      <c r="I3717" s="80"/>
      <c r="AX3717" s="80"/>
      <c r="AY3717" s="80"/>
      <c r="AZ3717" s="80"/>
      <c r="BA3717" s="80"/>
      <c r="BB3717" s="80"/>
    </row>
    <row r="3718" spans="9:54" x14ac:dyDescent="0.25">
      <c r="I3718" s="80"/>
      <c r="AX3718" s="80"/>
      <c r="AY3718" s="80"/>
      <c r="AZ3718" s="80"/>
      <c r="BA3718" s="80"/>
      <c r="BB3718" s="80"/>
    </row>
    <row r="3719" spans="9:54" x14ac:dyDescent="0.25">
      <c r="I3719" s="80"/>
      <c r="AX3719" s="80"/>
      <c r="AY3719" s="80"/>
      <c r="AZ3719" s="80"/>
      <c r="BA3719" s="80"/>
      <c r="BB3719" s="80"/>
    </row>
    <row r="3720" spans="9:54" x14ac:dyDescent="0.25">
      <c r="I3720" s="80"/>
      <c r="AX3720" s="80"/>
      <c r="AY3720" s="80"/>
      <c r="AZ3720" s="80"/>
      <c r="BA3720" s="80"/>
      <c r="BB3720" s="80"/>
    </row>
    <row r="3721" spans="9:54" x14ac:dyDescent="0.25">
      <c r="I3721" s="80"/>
      <c r="AX3721" s="80"/>
      <c r="AY3721" s="80"/>
      <c r="AZ3721" s="80"/>
      <c r="BA3721" s="80"/>
      <c r="BB3721" s="80"/>
    </row>
    <row r="3722" spans="9:54" x14ac:dyDescent="0.25">
      <c r="I3722" s="80"/>
      <c r="AX3722" s="80"/>
      <c r="AY3722" s="80"/>
      <c r="AZ3722" s="80"/>
      <c r="BA3722" s="80"/>
      <c r="BB3722" s="80"/>
    </row>
    <row r="3723" spans="9:54" x14ac:dyDescent="0.25">
      <c r="I3723" s="80"/>
      <c r="AX3723" s="80"/>
      <c r="AY3723" s="80"/>
      <c r="AZ3723" s="80"/>
      <c r="BA3723" s="80"/>
      <c r="BB3723" s="80"/>
    </row>
    <row r="3724" spans="9:54" x14ac:dyDescent="0.25">
      <c r="I3724" s="80"/>
      <c r="AX3724" s="80"/>
      <c r="AY3724" s="80"/>
      <c r="AZ3724" s="80"/>
      <c r="BA3724" s="80"/>
      <c r="BB3724" s="80"/>
    </row>
    <row r="3725" spans="9:54" x14ac:dyDescent="0.25">
      <c r="I3725" s="80"/>
      <c r="AX3725" s="80"/>
      <c r="AY3725" s="80"/>
      <c r="AZ3725" s="80"/>
      <c r="BA3725" s="80"/>
      <c r="BB3725" s="80"/>
    </row>
    <row r="3726" spans="9:54" x14ac:dyDescent="0.25">
      <c r="I3726" s="80"/>
      <c r="AX3726" s="80"/>
      <c r="AY3726" s="80"/>
      <c r="AZ3726" s="80"/>
      <c r="BA3726" s="80"/>
      <c r="BB3726" s="80"/>
    </row>
    <row r="3727" spans="9:54" x14ac:dyDescent="0.25">
      <c r="I3727" s="80"/>
      <c r="AX3727" s="80"/>
      <c r="AY3727" s="80"/>
      <c r="AZ3727" s="80"/>
      <c r="BA3727" s="80"/>
      <c r="BB3727" s="80"/>
    </row>
    <row r="3728" spans="9:54" x14ac:dyDescent="0.25">
      <c r="I3728" s="80"/>
      <c r="AX3728" s="80"/>
      <c r="AY3728" s="80"/>
      <c r="AZ3728" s="80"/>
      <c r="BA3728" s="80"/>
      <c r="BB3728" s="80"/>
    </row>
    <row r="3729" spans="9:54" x14ac:dyDescent="0.25">
      <c r="I3729" s="80"/>
      <c r="AX3729" s="80"/>
      <c r="AY3729" s="80"/>
      <c r="AZ3729" s="80"/>
      <c r="BA3729" s="80"/>
      <c r="BB3729" s="80"/>
    </row>
    <row r="3730" spans="9:54" x14ac:dyDescent="0.25">
      <c r="I3730" s="80"/>
      <c r="AX3730" s="80"/>
      <c r="AY3730" s="80"/>
      <c r="AZ3730" s="80"/>
      <c r="BA3730" s="80"/>
      <c r="BB3730" s="80"/>
    </row>
    <row r="3731" spans="9:54" x14ac:dyDescent="0.25">
      <c r="I3731" s="80"/>
      <c r="AX3731" s="80"/>
      <c r="AY3731" s="80"/>
      <c r="AZ3731" s="80"/>
      <c r="BA3731" s="80"/>
      <c r="BB3731" s="80"/>
    </row>
    <row r="3732" spans="9:54" x14ac:dyDescent="0.25">
      <c r="I3732" s="80"/>
      <c r="AX3732" s="80"/>
      <c r="AY3732" s="80"/>
      <c r="AZ3732" s="80"/>
      <c r="BA3732" s="80"/>
      <c r="BB3732" s="80"/>
    </row>
    <row r="3733" spans="9:54" x14ac:dyDescent="0.25">
      <c r="I3733" s="80"/>
      <c r="AX3733" s="80"/>
      <c r="AY3733" s="80"/>
      <c r="AZ3733" s="80"/>
      <c r="BA3733" s="80"/>
      <c r="BB3733" s="80"/>
    </row>
    <row r="3734" spans="9:54" x14ac:dyDescent="0.25">
      <c r="I3734" s="80"/>
      <c r="AX3734" s="80"/>
      <c r="AY3734" s="80"/>
      <c r="AZ3734" s="80"/>
      <c r="BA3734" s="80"/>
      <c r="BB3734" s="80"/>
    </row>
    <row r="3735" spans="9:54" x14ac:dyDescent="0.25">
      <c r="I3735" s="80"/>
      <c r="AX3735" s="80"/>
      <c r="AY3735" s="80"/>
      <c r="AZ3735" s="80"/>
      <c r="BA3735" s="80"/>
      <c r="BB3735" s="80"/>
    </row>
    <row r="3736" spans="9:54" x14ac:dyDescent="0.25">
      <c r="I3736" s="80"/>
      <c r="AX3736" s="80"/>
      <c r="AY3736" s="80"/>
      <c r="AZ3736" s="80"/>
      <c r="BA3736" s="80"/>
      <c r="BB3736" s="80"/>
    </row>
    <row r="3737" spans="9:54" x14ac:dyDescent="0.25">
      <c r="I3737" s="80"/>
      <c r="AX3737" s="80"/>
      <c r="AY3737" s="80"/>
      <c r="AZ3737" s="80"/>
      <c r="BA3737" s="80"/>
      <c r="BB3737" s="80"/>
    </row>
    <row r="3738" spans="9:54" x14ac:dyDescent="0.25">
      <c r="I3738" s="80"/>
      <c r="AX3738" s="80"/>
      <c r="AY3738" s="80"/>
      <c r="AZ3738" s="80"/>
      <c r="BA3738" s="80"/>
      <c r="BB3738" s="80"/>
    </row>
    <row r="3739" spans="9:54" x14ac:dyDescent="0.25">
      <c r="I3739" s="80"/>
      <c r="AX3739" s="80"/>
      <c r="AY3739" s="80"/>
      <c r="AZ3739" s="80"/>
      <c r="BA3739" s="80"/>
      <c r="BB3739" s="80"/>
    </row>
    <row r="3740" spans="9:54" x14ac:dyDescent="0.25">
      <c r="I3740" s="80"/>
      <c r="AX3740" s="80"/>
      <c r="AY3740" s="80"/>
      <c r="AZ3740" s="80"/>
      <c r="BA3740" s="80"/>
      <c r="BB3740" s="80"/>
    </row>
    <row r="3741" spans="9:54" x14ac:dyDescent="0.25">
      <c r="I3741" s="80"/>
      <c r="AX3741" s="80"/>
      <c r="AY3741" s="80"/>
      <c r="AZ3741" s="80"/>
      <c r="BA3741" s="80"/>
      <c r="BB3741" s="80"/>
    </row>
    <row r="3742" spans="9:54" x14ac:dyDescent="0.25">
      <c r="I3742" s="80"/>
      <c r="AX3742" s="80"/>
      <c r="AY3742" s="80"/>
      <c r="AZ3742" s="80"/>
      <c r="BA3742" s="80"/>
      <c r="BB3742" s="80"/>
    </row>
    <row r="3743" spans="9:54" x14ac:dyDescent="0.25">
      <c r="I3743" s="80"/>
      <c r="AX3743" s="80"/>
      <c r="AY3743" s="80"/>
      <c r="AZ3743" s="80"/>
      <c r="BA3743" s="80"/>
      <c r="BB3743" s="80"/>
    </row>
    <row r="3744" spans="9:54" x14ac:dyDescent="0.25">
      <c r="I3744" s="80"/>
      <c r="AX3744" s="80"/>
      <c r="AY3744" s="80"/>
      <c r="AZ3744" s="80"/>
      <c r="BA3744" s="80"/>
      <c r="BB3744" s="80"/>
    </row>
    <row r="3745" spans="9:54" x14ac:dyDescent="0.25">
      <c r="I3745" s="80"/>
      <c r="AX3745" s="80"/>
      <c r="AY3745" s="80"/>
      <c r="AZ3745" s="80"/>
      <c r="BA3745" s="80"/>
      <c r="BB3745" s="80"/>
    </row>
    <row r="3746" spans="9:54" x14ac:dyDescent="0.25">
      <c r="I3746" s="80"/>
      <c r="AX3746" s="80"/>
      <c r="AY3746" s="80"/>
      <c r="AZ3746" s="80"/>
      <c r="BA3746" s="80"/>
      <c r="BB3746" s="80"/>
    </row>
    <row r="3747" spans="9:54" x14ac:dyDescent="0.25">
      <c r="I3747" s="80"/>
      <c r="AX3747" s="80"/>
      <c r="AY3747" s="80"/>
      <c r="AZ3747" s="80"/>
      <c r="BA3747" s="80"/>
      <c r="BB3747" s="80"/>
    </row>
    <row r="3748" spans="9:54" x14ac:dyDescent="0.25">
      <c r="I3748" s="80"/>
      <c r="AX3748" s="80"/>
      <c r="AY3748" s="80"/>
      <c r="AZ3748" s="80"/>
      <c r="BA3748" s="80"/>
      <c r="BB3748" s="80"/>
    </row>
    <row r="3749" spans="9:54" x14ac:dyDescent="0.25">
      <c r="I3749" s="80"/>
      <c r="AX3749" s="80"/>
      <c r="AY3749" s="80"/>
      <c r="AZ3749" s="80"/>
      <c r="BA3749" s="80"/>
      <c r="BB3749" s="80"/>
    </row>
    <row r="3750" spans="9:54" x14ac:dyDescent="0.25">
      <c r="I3750" s="80"/>
      <c r="AX3750" s="80"/>
      <c r="AY3750" s="80"/>
      <c r="AZ3750" s="80"/>
      <c r="BA3750" s="80"/>
      <c r="BB3750" s="80"/>
    </row>
    <row r="3751" spans="9:54" x14ac:dyDescent="0.25">
      <c r="I3751" s="80"/>
      <c r="AX3751" s="80"/>
      <c r="AY3751" s="80"/>
      <c r="AZ3751" s="80"/>
      <c r="BA3751" s="80"/>
      <c r="BB3751" s="80"/>
    </row>
    <row r="3752" spans="9:54" x14ac:dyDescent="0.25">
      <c r="I3752" s="80"/>
      <c r="AX3752" s="80"/>
      <c r="AY3752" s="80"/>
      <c r="AZ3752" s="80"/>
      <c r="BA3752" s="80"/>
      <c r="BB3752" s="80"/>
    </row>
    <row r="3753" spans="9:54" x14ac:dyDescent="0.25">
      <c r="I3753" s="80"/>
      <c r="AX3753" s="80"/>
      <c r="AY3753" s="80"/>
      <c r="AZ3753" s="80"/>
      <c r="BA3753" s="80"/>
      <c r="BB3753" s="80"/>
    </row>
    <row r="3754" spans="9:54" x14ac:dyDescent="0.25">
      <c r="I3754" s="80"/>
      <c r="AX3754" s="80"/>
      <c r="AY3754" s="80"/>
      <c r="AZ3754" s="80"/>
      <c r="BA3754" s="80"/>
      <c r="BB3754" s="80"/>
    </row>
    <row r="3755" spans="9:54" x14ac:dyDescent="0.25">
      <c r="I3755" s="80"/>
      <c r="AX3755" s="80"/>
      <c r="AY3755" s="80"/>
      <c r="AZ3755" s="80"/>
      <c r="BA3755" s="80"/>
      <c r="BB3755" s="80"/>
    </row>
    <row r="3756" spans="9:54" x14ac:dyDescent="0.25">
      <c r="I3756" s="80"/>
      <c r="AX3756" s="80"/>
      <c r="AY3756" s="80"/>
      <c r="AZ3756" s="80"/>
      <c r="BA3756" s="80"/>
      <c r="BB3756" s="80"/>
    </row>
    <row r="3757" spans="9:54" x14ac:dyDescent="0.25">
      <c r="I3757" s="80"/>
      <c r="AX3757" s="80"/>
      <c r="AY3757" s="80"/>
      <c r="AZ3757" s="80"/>
      <c r="BA3757" s="80"/>
      <c r="BB3757" s="80"/>
    </row>
    <row r="3758" spans="9:54" x14ac:dyDescent="0.25">
      <c r="I3758" s="80"/>
      <c r="AX3758" s="80"/>
      <c r="AY3758" s="80"/>
      <c r="AZ3758" s="80"/>
      <c r="BA3758" s="80"/>
      <c r="BB3758" s="80"/>
    </row>
    <row r="3759" spans="9:54" x14ac:dyDescent="0.25">
      <c r="I3759" s="80"/>
      <c r="AX3759" s="80"/>
      <c r="AY3759" s="80"/>
      <c r="AZ3759" s="80"/>
      <c r="BA3759" s="80"/>
      <c r="BB3759" s="80"/>
    </row>
    <row r="3760" spans="9:54" x14ac:dyDescent="0.25">
      <c r="I3760" s="80"/>
      <c r="AX3760" s="80"/>
      <c r="AY3760" s="80"/>
      <c r="AZ3760" s="80"/>
      <c r="BA3760" s="80"/>
      <c r="BB3760" s="80"/>
    </row>
    <row r="3761" spans="9:54" x14ac:dyDescent="0.25">
      <c r="I3761" s="80"/>
      <c r="AX3761" s="80"/>
      <c r="AY3761" s="80"/>
      <c r="AZ3761" s="80"/>
      <c r="BA3761" s="80"/>
      <c r="BB3761" s="80"/>
    </row>
    <row r="3762" spans="9:54" x14ac:dyDescent="0.25">
      <c r="I3762" s="80"/>
      <c r="AX3762" s="80"/>
      <c r="AY3762" s="80"/>
      <c r="AZ3762" s="80"/>
      <c r="BA3762" s="80"/>
      <c r="BB3762" s="80"/>
    </row>
    <row r="3763" spans="9:54" x14ac:dyDescent="0.25">
      <c r="I3763" s="80"/>
      <c r="AX3763" s="80"/>
      <c r="AY3763" s="80"/>
      <c r="AZ3763" s="80"/>
      <c r="BA3763" s="80"/>
      <c r="BB3763" s="80"/>
    </row>
    <row r="3764" spans="9:54" x14ac:dyDescent="0.25">
      <c r="I3764" s="80"/>
      <c r="AX3764" s="80"/>
      <c r="AY3764" s="80"/>
      <c r="AZ3764" s="80"/>
      <c r="BA3764" s="80"/>
      <c r="BB3764" s="80"/>
    </row>
    <row r="3765" spans="9:54" x14ac:dyDescent="0.25">
      <c r="I3765" s="80"/>
      <c r="AX3765" s="80"/>
      <c r="AY3765" s="80"/>
      <c r="AZ3765" s="80"/>
      <c r="BA3765" s="80"/>
      <c r="BB3765" s="80"/>
    </row>
    <row r="3766" spans="9:54" x14ac:dyDescent="0.25">
      <c r="I3766" s="80"/>
      <c r="AX3766" s="80"/>
      <c r="AY3766" s="80"/>
      <c r="AZ3766" s="80"/>
      <c r="BA3766" s="80"/>
      <c r="BB3766" s="80"/>
    </row>
    <row r="3767" spans="9:54" x14ac:dyDescent="0.25">
      <c r="I3767" s="80"/>
      <c r="AX3767" s="80"/>
      <c r="AY3767" s="80"/>
      <c r="AZ3767" s="80"/>
      <c r="BA3767" s="80"/>
      <c r="BB3767" s="80"/>
    </row>
    <row r="3768" spans="9:54" x14ac:dyDescent="0.25">
      <c r="I3768" s="80"/>
      <c r="AX3768" s="80"/>
      <c r="AY3768" s="80"/>
      <c r="AZ3768" s="80"/>
      <c r="BA3768" s="80"/>
      <c r="BB3768" s="80"/>
    </row>
    <row r="3769" spans="9:54" x14ac:dyDescent="0.25">
      <c r="I3769" s="80"/>
      <c r="AX3769" s="80"/>
      <c r="AY3769" s="80"/>
      <c r="AZ3769" s="80"/>
      <c r="BA3769" s="80"/>
      <c r="BB3769" s="80"/>
    </row>
    <row r="3770" spans="9:54" x14ac:dyDescent="0.25">
      <c r="I3770" s="80"/>
      <c r="AX3770" s="80"/>
      <c r="AY3770" s="80"/>
      <c r="AZ3770" s="80"/>
      <c r="BA3770" s="80"/>
      <c r="BB3770" s="80"/>
    </row>
    <row r="3771" spans="9:54" x14ac:dyDescent="0.25">
      <c r="I3771" s="80"/>
      <c r="AX3771" s="80"/>
      <c r="AY3771" s="80"/>
      <c r="AZ3771" s="80"/>
      <c r="BA3771" s="80"/>
      <c r="BB3771" s="80"/>
    </row>
    <row r="3772" spans="9:54" x14ac:dyDescent="0.25">
      <c r="I3772" s="80"/>
      <c r="AX3772" s="80"/>
      <c r="AY3772" s="80"/>
      <c r="AZ3772" s="80"/>
      <c r="BA3772" s="80"/>
      <c r="BB3772" s="80"/>
    </row>
    <row r="3773" spans="9:54" x14ac:dyDescent="0.25">
      <c r="I3773" s="80"/>
      <c r="AX3773" s="80"/>
      <c r="AY3773" s="80"/>
      <c r="AZ3773" s="80"/>
      <c r="BA3773" s="80"/>
      <c r="BB3773" s="80"/>
    </row>
    <row r="3774" spans="9:54" x14ac:dyDescent="0.25">
      <c r="I3774" s="80"/>
      <c r="AX3774" s="80"/>
      <c r="AY3774" s="80"/>
      <c r="AZ3774" s="80"/>
      <c r="BA3774" s="80"/>
      <c r="BB3774" s="80"/>
    </row>
    <row r="3775" spans="9:54" x14ac:dyDescent="0.25">
      <c r="I3775" s="80"/>
      <c r="AX3775" s="80"/>
      <c r="AY3775" s="80"/>
      <c r="AZ3775" s="80"/>
      <c r="BA3775" s="80"/>
      <c r="BB3775" s="80"/>
    </row>
    <row r="3776" spans="9:54" x14ac:dyDescent="0.25">
      <c r="I3776" s="80"/>
      <c r="AX3776" s="80"/>
      <c r="AY3776" s="80"/>
      <c r="AZ3776" s="80"/>
      <c r="BA3776" s="80"/>
      <c r="BB3776" s="80"/>
    </row>
    <row r="3777" spans="9:54" x14ac:dyDescent="0.25">
      <c r="I3777" s="80"/>
      <c r="AX3777" s="80"/>
      <c r="AY3777" s="80"/>
      <c r="AZ3777" s="80"/>
      <c r="BA3777" s="80"/>
      <c r="BB3777" s="80"/>
    </row>
    <row r="3778" spans="9:54" x14ac:dyDescent="0.25">
      <c r="I3778" s="80"/>
      <c r="AX3778" s="80"/>
      <c r="AY3778" s="80"/>
      <c r="AZ3778" s="80"/>
      <c r="BA3778" s="80"/>
      <c r="BB3778" s="80"/>
    </row>
    <row r="3779" spans="9:54" x14ac:dyDescent="0.25">
      <c r="I3779" s="80"/>
      <c r="AX3779" s="80"/>
      <c r="AY3779" s="80"/>
      <c r="AZ3779" s="80"/>
      <c r="BA3779" s="80"/>
      <c r="BB3779" s="80"/>
    </row>
    <row r="3780" spans="9:54" x14ac:dyDescent="0.25">
      <c r="I3780" s="80"/>
      <c r="AX3780" s="80"/>
      <c r="AY3780" s="80"/>
      <c r="AZ3780" s="80"/>
      <c r="BA3780" s="80"/>
      <c r="BB3780" s="80"/>
    </row>
    <row r="3781" spans="9:54" x14ac:dyDescent="0.25">
      <c r="I3781" s="80"/>
      <c r="AX3781" s="80"/>
      <c r="AY3781" s="80"/>
      <c r="AZ3781" s="80"/>
      <c r="BA3781" s="80"/>
      <c r="BB3781" s="80"/>
    </row>
    <row r="3782" spans="9:54" x14ac:dyDescent="0.25">
      <c r="I3782" s="80"/>
      <c r="AX3782" s="80"/>
      <c r="AY3782" s="80"/>
      <c r="AZ3782" s="80"/>
      <c r="BA3782" s="80"/>
      <c r="BB3782" s="80"/>
    </row>
    <row r="3783" spans="9:54" x14ac:dyDescent="0.25">
      <c r="I3783" s="80"/>
      <c r="AX3783" s="80"/>
      <c r="AY3783" s="80"/>
      <c r="AZ3783" s="80"/>
      <c r="BA3783" s="80"/>
      <c r="BB3783" s="80"/>
    </row>
    <row r="3784" spans="9:54" x14ac:dyDescent="0.25">
      <c r="I3784" s="80"/>
      <c r="AX3784" s="80"/>
      <c r="AY3784" s="80"/>
      <c r="AZ3784" s="80"/>
      <c r="BA3784" s="80"/>
      <c r="BB3784" s="80"/>
    </row>
    <row r="3785" spans="9:54" x14ac:dyDescent="0.25">
      <c r="I3785" s="80"/>
      <c r="AX3785" s="80"/>
      <c r="AY3785" s="80"/>
      <c r="AZ3785" s="80"/>
      <c r="BA3785" s="80"/>
      <c r="BB3785" s="80"/>
    </row>
    <row r="3786" spans="9:54" x14ac:dyDescent="0.25">
      <c r="I3786" s="80"/>
      <c r="AX3786" s="80"/>
      <c r="AY3786" s="80"/>
      <c r="AZ3786" s="80"/>
      <c r="BA3786" s="80"/>
      <c r="BB3786" s="80"/>
    </row>
    <row r="3787" spans="9:54" x14ac:dyDescent="0.25">
      <c r="I3787" s="80"/>
      <c r="AX3787" s="80"/>
      <c r="AY3787" s="80"/>
      <c r="AZ3787" s="80"/>
      <c r="BA3787" s="80"/>
      <c r="BB3787" s="80"/>
    </row>
    <row r="3788" spans="9:54" x14ac:dyDescent="0.25">
      <c r="I3788" s="80"/>
      <c r="AX3788" s="80"/>
      <c r="AY3788" s="80"/>
      <c r="AZ3788" s="80"/>
      <c r="BA3788" s="80"/>
      <c r="BB3788" s="80"/>
    </row>
    <row r="3789" spans="9:54" x14ac:dyDescent="0.25">
      <c r="I3789" s="80"/>
      <c r="AX3789" s="80"/>
      <c r="AY3789" s="80"/>
      <c r="AZ3789" s="80"/>
      <c r="BA3789" s="80"/>
      <c r="BB3789" s="80"/>
    </row>
    <row r="3790" spans="9:54" x14ac:dyDescent="0.25">
      <c r="I3790" s="80"/>
      <c r="AX3790" s="80"/>
      <c r="AY3790" s="80"/>
      <c r="AZ3790" s="80"/>
      <c r="BA3790" s="80"/>
      <c r="BB3790" s="80"/>
    </row>
    <row r="3791" spans="9:54" x14ac:dyDescent="0.25">
      <c r="I3791" s="80"/>
      <c r="AX3791" s="80"/>
      <c r="AY3791" s="80"/>
      <c r="AZ3791" s="80"/>
      <c r="BA3791" s="80"/>
      <c r="BB3791" s="80"/>
    </row>
    <row r="3792" spans="9:54" x14ac:dyDescent="0.25">
      <c r="I3792" s="80"/>
      <c r="AX3792" s="80"/>
      <c r="AY3792" s="80"/>
      <c r="AZ3792" s="80"/>
      <c r="BA3792" s="80"/>
      <c r="BB3792" s="80"/>
    </row>
    <row r="3793" spans="9:54" x14ac:dyDescent="0.25">
      <c r="I3793" s="80"/>
      <c r="AX3793" s="80"/>
      <c r="AY3793" s="80"/>
      <c r="AZ3793" s="80"/>
      <c r="BA3793" s="80"/>
      <c r="BB3793" s="80"/>
    </row>
    <row r="3794" spans="9:54" x14ac:dyDescent="0.25">
      <c r="I3794" s="80"/>
      <c r="AX3794" s="80"/>
      <c r="AY3794" s="80"/>
      <c r="AZ3794" s="80"/>
      <c r="BA3794" s="80"/>
      <c r="BB3794" s="80"/>
    </row>
    <row r="3795" spans="9:54" x14ac:dyDescent="0.25">
      <c r="I3795" s="80"/>
      <c r="AX3795" s="80"/>
      <c r="AY3795" s="80"/>
      <c r="AZ3795" s="80"/>
      <c r="BA3795" s="80"/>
      <c r="BB3795" s="80"/>
    </row>
    <row r="3796" spans="9:54" x14ac:dyDescent="0.25">
      <c r="I3796" s="80"/>
      <c r="AX3796" s="80"/>
      <c r="AY3796" s="80"/>
      <c r="AZ3796" s="80"/>
      <c r="BA3796" s="80"/>
      <c r="BB3796" s="80"/>
    </row>
    <row r="3797" spans="9:54" x14ac:dyDescent="0.25">
      <c r="I3797" s="80"/>
      <c r="AX3797" s="80"/>
      <c r="AY3797" s="80"/>
      <c r="AZ3797" s="80"/>
      <c r="BA3797" s="80"/>
      <c r="BB3797" s="80"/>
    </row>
    <row r="3798" spans="9:54" x14ac:dyDescent="0.25">
      <c r="I3798" s="80"/>
      <c r="AX3798" s="80"/>
      <c r="AY3798" s="80"/>
      <c r="AZ3798" s="80"/>
      <c r="BA3798" s="80"/>
      <c r="BB3798" s="80"/>
    </row>
    <row r="3799" spans="9:54" x14ac:dyDescent="0.25">
      <c r="I3799" s="80"/>
      <c r="AX3799" s="80"/>
      <c r="AY3799" s="80"/>
      <c r="AZ3799" s="80"/>
      <c r="BA3799" s="80"/>
      <c r="BB3799" s="80"/>
    </row>
    <row r="3800" spans="9:54" x14ac:dyDescent="0.25">
      <c r="I3800" s="80"/>
      <c r="AX3800" s="80"/>
      <c r="AY3800" s="80"/>
      <c r="AZ3800" s="80"/>
      <c r="BA3800" s="80"/>
      <c r="BB3800" s="80"/>
    </row>
    <row r="3801" spans="9:54" x14ac:dyDescent="0.25">
      <c r="I3801" s="80"/>
      <c r="AX3801" s="80"/>
      <c r="AY3801" s="80"/>
      <c r="AZ3801" s="80"/>
      <c r="BA3801" s="80"/>
      <c r="BB3801" s="80"/>
    </row>
    <row r="3802" spans="9:54" x14ac:dyDescent="0.25">
      <c r="I3802" s="80"/>
      <c r="AX3802" s="80"/>
      <c r="AY3802" s="80"/>
      <c r="AZ3802" s="80"/>
      <c r="BA3802" s="80"/>
      <c r="BB3802" s="80"/>
    </row>
    <row r="3803" spans="9:54" x14ac:dyDescent="0.25">
      <c r="I3803" s="80"/>
      <c r="AX3803" s="80"/>
      <c r="AY3803" s="80"/>
      <c r="AZ3803" s="80"/>
      <c r="BA3803" s="80"/>
      <c r="BB3803" s="80"/>
    </row>
    <row r="3804" spans="9:54" x14ac:dyDescent="0.25">
      <c r="I3804" s="80"/>
      <c r="AX3804" s="80"/>
      <c r="AY3804" s="80"/>
      <c r="AZ3804" s="80"/>
      <c r="BA3804" s="80"/>
      <c r="BB3804" s="80"/>
    </row>
    <row r="3805" spans="9:54" x14ac:dyDescent="0.25">
      <c r="I3805" s="80"/>
      <c r="AX3805" s="80"/>
      <c r="AY3805" s="80"/>
      <c r="AZ3805" s="80"/>
      <c r="BA3805" s="80"/>
      <c r="BB3805" s="80"/>
    </row>
    <row r="3806" spans="9:54" x14ac:dyDescent="0.25">
      <c r="I3806" s="80"/>
      <c r="AX3806" s="80"/>
      <c r="AY3806" s="80"/>
      <c r="AZ3806" s="80"/>
      <c r="BA3806" s="80"/>
      <c r="BB3806" s="80"/>
    </row>
    <row r="3807" spans="9:54" x14ac:dyDescent="0.25">
      <c r="I3807" s="80"/>
      <c r="AX3807" s="80"/>
      <c r="AY3807" s="80"/>
      <c r="AZ3807" s="80"/>
      <c r="BA3807" s="80"/>
      <c r="BB3807" s="80"/>
    </row>
    <row r="3808" spans="9:54" x14ac:dyDescent="0.25">
      <c r="I3808" s="80"/>
      <c r="AX3808" s="80"/>
      <c r="AY3808" s="80"/>
      <c r="AZ3808" s="80"/>
      <c r="BA3808" s="80"/>
      <c r="BB3808" s="80"/>
    </row>
    <row r="3809" spans="9:54" x14ac:dyDescent="0.25">
      <c r="I3809" s="80"/>
      <c r="AX3809" s="80"/>
      <c r="AY3809" s="80"/>
      <c r="AZ3809" s="80"/>
      <c r="BA3809" s="80"/>
      <c r="BB3809" s="80"/>
    </row>
    <row r="3810" spans="9:54" x14ac:dyDescent="0.25">
      <c r="I3810" s="80"/>
      <c r="AX3810" s="80"/>
      <c r="AY3810" s="80"/>
      <c r="AZ3810" s="80"/>
      <c r="BA3810" s="80"/>
      <c r="BB3810" s="80"/>
    </row>
    <row r="3811" spans="9:54" x14ac:dyDescent="0.25">
      <c r="I3811" s="80"/>
      <c r="AX3811" s="80"/>
      <c r="AY3811" s="80"/>
      <c r="AZ3811" s="80"/>
      <c r="BA3811" s="80"/>
      <c r="BB3811" s="80"/>
    </row>
    <row r="3812" spans="9:54" x14ac:dyDescent="0.25">
      <c r="I3812" s="80"/>
      <c r="AX3812" s="80"/>
      <c r="AY3812" s="80"/>
      <c r="AZ3812" s="80"/>
      <c r="BA3812" s="80"/>
      <c r="BB3812" s="80"/>
    </row>
    <row r="3813" spans="9:54" x14ac:dyDescent="0.25">
      <c r="I3813" s="80"/>
      <c r="AX3813" s="80"/>
      <c r="AY3813" s="80"/>
      <c r="AZ3813" s="80"/>
      <c r="BA3813" s="80"/>
      <c r="BB3813" s="80"/>
    </row>
    <row r="3814" spans="9:54" x14ac:dyDescent="0.25">
      <c r="I3814" s="80"/>
      <c r="AX3814" s="80"/>
      <c r="AY3814" s="80"/>
      <c r="AZ3814" s="80"/>
      <c r="BA3814" s="80"/>
      <c r="BB3814" s="80"/>
    </row>
    <row r="3815" spans="9:54" x14ac:dyDescent="0.25">
      <c r="I3815" s="80"/>
      <c r="AX3815" s="80"/>
      <c r="AY3815" s="80"/>
      <c r="AZ3815" s="80"/>
      <c r="BA3815" s="80"/>
      <c r="BB3815" s="80"/>
    </row>
    <row r="3816" spans="9:54" x14ac:dyDescent="0.25">
      <c r="I3816" s="80"/>
      <c r="AX3816" s="80"/>
      <c r="AY3816" s="80"/>
      <c r="AZ3816" s="80"/>
      <c r="BA3816" s="80"/>
      <c r="BB3816" s="80"/>
    </row>
    <row r="3817" spans="9:54" x14ac:dyDescent="0.25">
      <c r="I3817" s="80"/>
      <c r="AX3817" s="80"/>
      <c r="AY3817" s="80"/>
      <c r="AZ3817" s="80"/>
      <c r="BA3817" s="80"/>
      <c r="BB3817" s="80"/>
    </row>
    <row r="3818" spans="9:54" x14ac:dyDescent="0.25">
      <c r="I3818" s="80"/>
      <c r="AX3818" s="80"/>
      <c r="AY3818" s="80"/>
      <c r="AZ3818" s="80"/>
      <c r="BA3818" s="80"/>
      <c r="BB3818" s="80"/>
    </row>
    <row r="3819" spans="9:54" x14ac:dyDescent="0.25">
      <c r="I3819" s="80"/>
      <c r="AX3819" s="80"/>
      <c r="AY3819" s="80"/>
      <c r="AZ3819" s="80"/>
      <c r="BA3819" s="80"/>
      <c r="BB3819" s="80"/>
    </row>
    <row r="3820" spans="9:54" x14ac:dyDescent="0.25">
      <c r="I3820" s="80"/>
      <c r="AX3820" s="80"/>
      <c r="AY3820" s="80"/>
      <c r="AZ3820" s="80"/>
      <c r="BA3820" s="80"/>
      <c r="BB3820" s="80"/>
    </row>
    <row r="3821" spans="9:54" x14ac:dyDescent="0.25">
      <c r="I3821" s="80"/>
      <c r="AX3821" s="80"/>
      <c r="AY3821" s="80"/>
      <c r="AZ3821" s="80"/>
      <c r="BA3821" s="80"/>
      <c r="BB3821" s="80"/>
    </row>
    <row r="3822" spans="9:54" x14ac:dyDescent="0.25">
      <c r="I3822" s="80"/>
      <c r="AX3822" s="80"/>
      <c r="AY3822" s="80"/>
      <c r="AZ3822" s="80"/>
      <c r="BA3822" s="80"/>
      <c r="BB3822" s="80"/>
    </row>
    <row r="3823" spans="9:54" x14ac:dyDescent="0.25">
      <c r="I3823" s="80"/>
      <c r="AX3823" s="80"/>
      <c r="AY3823" s="80"/>
      <c r="AZ3823" s="80"/>
      <c r="BA3823" s="80"/>
      <c r="BB3823" s="80"/>
    </row>
    <row r="3824" spans="9:54" x14ac:dyDescent="0.25">
      <c r="I3824" s="80"/>
      <c r="AX3824" s="80"/>
      <c r="AY3824" s="80"/>
      <c r="AZ3824" s="80"/>
      <c r="BA3824" s="80"/>
      <c r="BB3824" s="80"/>
    </row>
    <row r="3825" spans="9:54" x14ac:dyDescent="0.25">
      <c r="I3825" s="80"/>
      <c r="AX3825" s="80"/>
      <c r="AY3825" s="80"/>
      <c r="AZ3825" s="80"/>
      <c r="BA3825" s="80"/>
      <c r="BB3825" s="80"/>
    </row>
    <row r="3826" spans="9:54" x14ac:dyDescent="0.25">
      <c r="I3826" s="80"/>
      <c r="AX3826" s="80"/>
      <c r="AY3826" s="80"/>
      <c r="AZ3826" s="80"/>
      <c r="BA3826" s="80"/>
      <c r="BB3826" s="80"/>
    </row>
    <row r="3827" spans="9:54" x14ac:dyDescent="0.25">
      <c r="I3827" s="80"/>
      <c r="AX3827" s="80"/>
      <c r="AY3827" s="80"/>
      <c r="AZ3827" s="80"/>
      <c r="BA3827" s="80"/>
      <c r="BB3827" s="80"/>
    </row>
    <row r="3828" spans="9:54" x14ac:dyDescent="0.25">
      <c r="I3828" s="80"/>
      <c r="AX3828" s="80"/>
      <c r="AY3828" s="80"/>
      <c r="AZ3828" s="80"/>
      <c r="BA3828" s="80"/>
      <c r="BB3828" s="80"/>
    </row>
    <row r="3829" spans="9:54" x14ac:dyDescent="0.25">
      <c r="I3829" s="80"/>
      <c r="AX3829" s="80"/>
      <c r="AY3829" s="80"/>
      <c r="AZ3829" s="80"/>
      <c r="BA3829" s="80"/>
      <c r="BB3829" s="80"/>
    </row>
    <row r="3830" spans="9:54" x14ac:dyDescent="0.25">
      <c r="I3830" s="80"/>
      <c r="AX3830" s="80"/>
      <c r="AY3830" s="80"/>
      <c r="AZ3830" s="80"/>
      <c r="BA3830" s="80"/>
      <c r="BB3830" s="80"/>
    </row>
    <row r="3831" spans="9:54" x14ac:dyDescent="0.25">
      <c r="I3831" s="80"/>
      <c r="AX3831" s="80"/>
      <c r="AY3831" s="80"/>
      <c r="AZ3831" s="80"/>
      <c r="BA3831" s="80"/>
      <c r="BB3831" s="80"/>
    </row>
    <row r="3832" spans="9:54" x14ac:dyDescent="0.25">
      <c r="I3832" s="80"/>
      <c r="AX3832" s="80"/>
      <c r="AY3832" s="80"/>
      <c r="AZ3832" s="80"/>
      <c r="BA3832" s="80"/>
      <c r="BB3832" s="80"/>
    </row>
    <row r="3833" spans="9:54" x14ac:dyDescent="0.25">
      <c r="I3833" s="80"/>
      <c r="AX3833" s="80"/>
      <c r="AY3833" s="80"/>
      <c r="AZ3833" s="80"/>
      <c r="BA3833" s="80"/>
      <c r="BB3833" s="80"/>
    </row>
    <row r="3834" spans="9:54" x14ac:dyDescent="0.25">
      <c r="I3834" s="80"/>
      <c r="AX3834" s="80"/>
      <c r="AY3834" s="80"/>
      <c r="AZ3834" s="80"/>
      <c r="BA3834" s="80"/>
      <c r="BB3834" s="80"/>
    </row>
    <row r="3835" spans="9:54" x14ac:dyDescent="0.25">
      <c r="I3835" s="80"/>
      <c r="AX3835" s="80"/>
      <c r="AY3835" s="80"/>
      <c r="AZ3835" s="80"/>
      <c r="BA3835" s="80"/>
      <c r="BB3835" s="80"/>
    </row>
    <row r="3836" spans="9:54" x14ac:dyDescent="0.25">
      <c r="I3836" s="80"/>
      <c r="AX3836" s="80"/>
      <c r="AY3836" s="80"/>
      <c r="AZ3836" s="80"/>
      <c r="BA3836" s="80"/>
      <c r="BB3836" s="80"/>
    </row>
    <row r="3837" spans="9:54" x14ac:dyDescent="0.25">
      <c r="I3837" s="80"/>
      <c r="AX3837" s="80"/>
      <c r="AY3837" s="80"/>
      <c r="AZ3837" s="80"/>
      <c r="BA3837" s="80"/>
      <c r="BB3837" s="80"/>
    </row>
    <row r="3838" spans="9:54" x14ac:dyDescent="0.25">
      <c r="I3838" s="80"/>
      <c r="AX3838" s="80"/>
      <c r="AY3838" s="80"/>
      <c r="AZ3838" s="80"/>
      <c r="BA3838" s="80"/>
      <c r="BB3838" s="80"/>
    </row>
    <row r="3839" spans="9:54" x14ac:dyDescent="0.25">
      <c r="I3839" s="80"/>
      <c r="AX3839" s="80"/>
      <c r="AY3839" s="80"/>
      <c r="AZ3839" s="80"/>
      <c r="BA3839" s="80"/>
      <c r="BB3839" s="80"/>
    </row>
    <row r="3840" spans="9:54" x14ac:dyDescent="0.25">
      <c r="I3840" s="80"/>
      <c r="AX3840" s="80"/>
      <c r="AY3840" s="80"/>
      <c r="AZ3840" s="80"/>
      <c r="BA3840" s="80"/>
      <c r="BB3840" s="80"/>
    </row>
    <row r="3841" spans="9:54" x14ac:dyDescent="0.25">
      <c r="I3841" s="80"/>
      <c r="AX3841" s="80"/>
      <c r="AY3841" s="80"/>
      <c r="AZ3841" s="80"/>
      <c r="BA3841" s="80"/>
      <c r="BB3841" s="80"/>
    </row>
    <row r="3842" spans="9:54" x14ac:dyDescent="0.25">
      <c r="I3842" s="80"/>
      <c r="AX3842" s="80"/>
      <c r="AY3842" s="80"/>
      <c r="AZ3842" s="80"/>
      <c r="BA3842" s="80"/>
      <c r="BB3842" s="80"/>
    </row>
    <row r="3843" spans="9:54" x14ac:dyDescent="0.25">
      <c r="I3843" s="80"/>
      <c r="AX3843" s="80"/>
      <c r="AY3843" s="80"/>
      <c r="AZ3843" s="80"/>
      <c r="BA3843" s="80"/>
      <c r="BB3843" s="80"/>
    </row>
    <row r="3844" spans="9:54" x14ac:dyDescent="0.25">
      <c r="I3844" s="80"/>
      <c r="AX3844" s="80"/>
      <c r="AY3844" s="80"/>
      <c r="AZ3844" s="80"/>
      <c r="BA3844" s="80"/>
      <c r="BB3844" s="80"/>
    </row>
    <row r="3845" spans="9:54" x14ac:dyDescent="0.25">
      <c r="I3845" s="80"/>
      <c r="AX3845" s="80"/>
      <c r="AY3845" s="80"/>
      <c r="AZ3845" s="80"/>
      <c r="BA3845" s="80"/>
      <c r="BB3845" s="80"/>
    </row>
    <row r="3846" spans="9:54" x14ac:dyDescent="0.25">
      <c r="I3846" s="80"/>
      <c r="AX3846" s="80"/>
      <c r="AY3846" s="80"/>
      <c r="AZ3846" s="80"/>
      <c r="BA3846" s="80"/>
      <c r="BB3846" s="80"/>
    </row>
    <row r="3847" spans="9:54" x14ac:dyDescent="0.25">
      <c r="I3847" s="80"/>
      <c r="AX3847" s="80"/>
      <c r="AY3847" s="80"/>
      <c r="AZ3847" s="80"/>
      <c r="BA3847" s="80"/>
      <c r="BB3847" s="80"/>
    </row>
    <row r="3848" spans="9:54" x14ac:dyDescent="0.25">
      <c r="I3848" s="80"/>
      <c r="AX3848" s="80"/>
      <c r="AY3848" s="80"/>
      <c r="AZ3848" s="80"/>
      <c r="BA3848" s="80"/>
      <c r="BB3848" s="80"/>
    </row>
    <row r="3849" spans="9:54" x14ac:dyDescent="0.25">
      <c r="I3849" s="80"/>
      <c r="AX3849" s="80"/>
      <c r="AY3849" s="80"/>
      <c r="AZ3849" s="80"/>
      <c r="BA3849" s="80"/>
      <c r="BB3849" s="80"/>
    </row>
    <row r="3850" spans="9:54" x14ac:dyDescent="0.25">
      <c r="I3850" s="80"/>
      <c r="AX3850" s="80"/>
      <c r="AY3850" s="80"/>
      <c r="AZ3850" s="80"/>
      <c r="BA3850" s="80"/>
      <c r="BB3850" s="80"/>
    </row>
    <row r="3851" spans="9:54" x14ac:dyDescent="0.25">
      <c r="I3851" s="80"/>
      <c r="AX3851" s="80"/>
      <c r="AY3851" s="80"/>
      <c r="AZ3851" s="80"/>
      <c r="BA3851" s="80"/>
      <c r="BB3851" s="80"/>
    </row>
    <row r="3852" spans="9:54" x14ac:dyDescent="0.25">
      <c r="I3852" s="80"/>
      <c r="AX3852" s="80"/>
      <c r="AY3852" s="80"/>
      <c r="AZ3852" s="80"/>
      <c r="BA3852" s="80"/>
      <c r="BB3852" s="80"/>
    </row>
    <row r="3853" spans="9:54" x14ac:dyDescent="0.25">
      <c r="I3853" s="80"/>
      <c r="AX3853" s="80"/>
      <c r="AY3853" s="80"/>
      <c r="AZ3853" s="80"/>
      <c r="BA3853" s="80"/>
      <c r="BB3853" s="80"/>
    </row>
    <row r="3854" spans="9:54" x14ac:dyDescent="0.25">
      <c r="I3854" s="80"/>
      <c r="AX3854" s="80"/>
      <c r="AY3854" s="80"/>
      <c r="AZ3854" s="80"/>
      <c r="BA3854" s="80"/>
      <c r="BB3854" s="80"/>
    </row>
    <row r="3855" spans="9:54" x14ac:dyDescent="0.25">
      <c r="I3855" s="80"/>
      <c r="AX3855" s="80"/>
      <c r="AY3855" s="80"/>
      <c r="AZ3855" s="80"/>
      <c r="BA3855" s="80"/>
      <c r="BB3855" s="80"/>
    </row>
    <row r="3856" spans="9:54" x14ac:dyDescent="0.25">
      <c r="I3856" s="80"/>
      <c r="AX3856" s="80"/>
      <c r="AY3856" s="80"/>
      <c r="AZ3856" s="80"/>
      <c r="BA3856" s="80"/>
      <c r="BB3856" s="80"/>
    </row>
    <row r="3857" spans="9:54" x14ac:dyDescent="0.25">
      <c r="I3857" s="80"/>
      <c r="AX3857" s="80"/>
      <c r="AY3857" s="80"/>
      <c r="AZ3857" s="80"/>
      <c r="BA3857" s="80"/>
      <c r="BB3857" s="80"/>
    </row>
    <row r="3858" spans="9:54" x14ac:dyDescent="0.25">
      <c r="I3858" s="80"/>
      <c r="AX3858" s="80"/>
      <c r="AY3858" s="80"/>
      <c r="AZ3858" s="80"/>
      <c r="BA3858" s="80"/>
      <c r="BB3858" s="80"/>
    </row>
    <row r="3859" spans="9:54" x14ac:dyDescent="0.25">
      <c r="I3859" s="80"/>
      <c r="AX3859" s="80"/>
      <c r="AY3859" s="80"/>
      <c r="AZ3859" s="80"/>
      <c r="BA3859" s="80"/>
      <c r="BB3859" s="80"/>
    </row>
    <row r="3860" spans="9:54" x14ac:dyDescent="0.25">
      <c r="I3860" s="80"/>
      <c r="AX3860" s="80"/>
      <c r="AY3860" s="80"/>
      <c r="AZ3860" s="80"/>
      <c r="BA3860" s="80"/>
      <c r="BB3860" s="80"/>
    </row>
    <row r="3861" spans="9:54" x14ac:dyDescent="0.25">
      <c r="I3861" s="80"/>
      <c r="AX3861" s="80"/>
      <c r="AY3861" s="80"/>
      <c r="AZ3861" s="80"/>
      <c r="BA3861" s="80"/>
      <c r="BB3861" s="80"/>
    </row>
    <row r="3862" spans="9:54" x14ac:dyDescent="0.25">
      <c r="I3862" s="80"/>
      <c r="AX3862" s="80"/>
      <c r="AY3862" s="80"/>
      <c r="AZ3862" s="80"/>
      <c r="BA3862" s="80"/>
      <c r="BB3862" s="80"/>
    </row>
    <row r="3863" spans="9:54" x14ac:dyDescent="0.25">
      <c r="I3863" s="80"/>
      <c r="AX3863" s="80"/>
      <c r="AY3863" s="80"/>
      <c r="AZ3863" s="80"/>
      <c r="BA3863" s="80"/>
      <c r="BB3863" s="80"/>
    </row>
    <row r="3864" spans="9:54" x14ac:dyDescent="0.25">
      <c r="I3864" s="80"/>
      <c r="AX3864" s="80"/>
      <c r="AY3864" s="80"/>
      <c r="AZ3864" s="80"/>
      <c r="BA3864" s="80"/>
      <c r="BB3864" s="80"/>
    </row>
    <row r="3865" spans="9:54" x14ac:dyDescent="0.25">
      <c r="I3865" s="80"/>
      <c r="AX3865" s="80"/>
      <c r="AY3865" s="80"/>
      <c r="AZ3865" s="80"/>
      <c r="BA3865" s="80"/>
      <c r="BB3865" s="80"/>
    </row>
    <row r="3866" spans="9:54" x14ac:dyDescent="0.25">
      <c r="I3866" s="80"/>
      <c r="AX3866" s="80"/>
      <c r="AY3866" s="80"/>
      <c r="AZ3866" s="80"/>
      <c r="BA3866" s="80"/>
      <c r="BB3866" s="80"/>
    </row>
    <row r="3867" spans="9:54" x14ac:dyDescent="0.25">
      <c r="I3867" s="80"/>
      <c r="AX3867" s="80"/>
      <c r="AY3867" s="80"/>
      <c r="AZ3867" s="80"/>
      <c r="BA3867" s="80"/>
      <c r="BB3867" s="80"/>
    </row>
    <row r="3868" spans="9:54" x14ac:dyDescent="0.25">
      <c r="I3868" s="80"/>
      <c r="AX3868" s="80"/>
      <c r="AY3868" s="80"/>
      <c r="AZ3868" s="80"/>
      <c r="BA3868" s="80"/>
      <c r="BB3868" s="80"/>
    </row>
    <row r="3869" spans="9:54" x14ac:dyDescent="0.25">
      <c r="I3869" s="80"/>
      <c r="AX3869" s="80"/>
      <c r="AY3869" s="80"/>
      <c r="AZ3869" s="80"/>
      <c r="BA3869" s="80"/>
      <c r="BB3869" s="80"/>
    </row>
    <row r="3870" spans="9:54" x14ac:dyDescent="0.25">
      <c r="I3870" s="80"/>
      <c r="AX3870" s="80"/>
      <c r="AY3870" s="80"/>
      <c r="AZ3870" s="80"/>
      <c r="BA3870" s="80"/>
      <c r="BB3870" s="80"/>
    </row>
    <row r="3871" spans="9:54" x14ac:dyDescent="0.25">
      <c r="I3871" s="80"/>
      <c r="AX3871" s="80"/>
      <c r="AY3871" s="80"/>
      <c r="AZ3871" s="80"/>
      <c r="BA3871" s="80"/>
      <c r="BB3871" s="80"/>
    </row>
    <row r="3872" spans="9:54" x14ac:dyDescent="0.25">
      <c r="I3872" s="80"/>
      <c r="AX3872" s="80"/>
      <c r="AY3872" s="80"/>
      <c r="AZ3872" s="80"/>
      <c r="BA3872" s="80"/>
      <c r="BB3872" s="80"/>
    </row>
    <row r="3873" spans="9:54" x14ac:dyDescent="0.25">
      <c r="I3873" s="80"/>
      <c r="AX3873" s="80"/>
      <c r="AY3873" s="80"/>
      <c r="AZ3873" s="80"/>
      <c r="BA3873" s="80"/>
      <c r="BB3873" s="80"/>
    </row>
    <row r="3874" spans="9:54" x14ac:dyDescent="0.25">
      <c r="I3874" s="80"/>
      <c r="AX3874" s="80"/>
      <c r="AY3874" s="80"/>
      <c r="AZ3874" s="80"/>
      <c r="BA3874" s="80"/>
      <c r="BB3874" s="80"/>
    </row>
    <row r="3875" spans="9:54" x14ac:dyDescent="0.25">
      <c r="I3875" s="80"/>
      <c r="AX3875" s="80"/>
      <c r="AY3875" s="80"/>
      <c r="AZ3875" s="80"/>
      <c r="BA3875" s="80"/>
      <c r="BB3875" s="80"/>
    </row>
    <row r="3876" spans="9:54" x14ac:dyDescent="0.25">
      <c r="I3876" s="80"/>
      <c r="AX3876" s="80"/>
      <c r="AY3876" s="80"/>
      <c r="AZ3876" s="80"/>
      <c r="BA3876" s="80"/>
      <c r="BB3876" s="80"/>
    </row>
    <row r="3877" spans="9:54" x14ac:dyDescent="0.25">
      <c r="I3877" s="80"/>
      <c r="AX3877" s="80"/>
      <c r="AY3877" s="80"/>
      <c r="AZ3877" s="80"/>
      <c r="BA3877" s="80"/>
      <c r="BB3877" s="80"/>
    </row>
    <row r="3878" spans="9:54" x14ac:dyDescent="0.25">
      <c r="I3878" s="80"/>
      <c r="AX3878" s="80"/>
      <c r="AY3878" s="80"/>
      <c r="AZ3878" s="80"/>
      <c r="BA3878" s="80"/>
      <c r="BB3878" s="80"/>
    </row>
    <row r="3879" spans="9:54" x14ac:dyDescent="0.25">
      <c r="I3879" s="80"/>
      <c r="AX3879" s="80"/>
      <c r="AY3879" s="80"/>
      <c r="AZ3879" s="80"/>
      <c r="BA3879" s="80"/>
      <c r="BB3879" s="80"/>
    </row>
    <row r="3880" spans="9:54" x14ac:dyDescent="0.25">
      <c r="I3880" s="80"/>
      <c r="AX3880" s="80"/>
      <c r="AY3880" s="80"/>
      <c r="AZ3880" s="80"/>
      <c r="BA3880" s="80"/>
      <c r="BB3880" s="80"/>
    </row>
    <row r="3881" spans="9:54" x14ac:dyDescent="0.25">
      <c r="I3881" s="80"/>
      <c r="AX3881" s="80"/>
      <c r="AY3881" s="80"/>
      <c r="AZ3881" s="80"/>
      <c r="BA3881" s="80"/>
      <c r="BB3881" s="80"/>
    </row>
    <row r="3882" spans="9:54" x14ac:dyDescent="0.25">
      <c r="I3882" s="80"/>
      <c r="AX3882" s="80"/>
      <c r="AY3882" s="80"/>
      <c r="AZ3882" s="80"/>
      <c r="BA3882" s="80"/>
      <c r="BB3882" s="80"/>
    </row>
    <row r="3883" spans="9:54" x14ac:dyDescent="0.25">
      <c r="I3883" s="80"/>
      <c r="AX3883" s="80"/>
      <c r="AY3883" s="80"/>
      <c r="AZ3883" s="80"/>
      <c r="BA3883" s="80"/>
      <c r="BB3883" s="80"/>
    </row>
    <row r="3884" spans="9:54" x14ac:dyDescent="0.25">
      <c r="I3884" s="80"/>
      <c r="AX3884" s="80"/>
      <c r="AY3884" s="80"/>
      <c r="AZ3884" s="80"/>
      <c r="BA3884" s="80"/>
      <c r="BB3884" s="80"/>
    </row>
    <row r="3885" spans="9:54" x14ac:dyDescent="0.25">
      <c r="I3885" s="80"/>
      <c r="AX3885" s="80"/>
      <c r="AY3885" s="80"/>
      <c r="AZ3885" s="80"/>
      <c r="BA3885" s="80"/>
      <c r="BB3885" s="80"/>
    </row>
    <row r="3886" spans="9:54" x14ac:dyDescent="0.25">
      <c r="I3886" s="80"/>
      <c r="AX3886" s="80"/>
      <c r="AY3886" s="80"/>
      <c r="AZ3886" s="80"/>
      <c r="BA3886" s="80"/>
      <c r="BB3886" s="80"/>
    </row>
    <row r="3887" spans="9:54" x14ac:dyDescent="0.25">
      <c r="I3887" s="80"/>
      <c r="AX3887" s="80"/>
      <c r="AY3887" s="80"/>
      <c r="AZ3887" s="80"/>
      <c r="BA3887" s="80"/>
      <c r="BB3887" s="80"/>
    </row>
    <row r="3888" spans="9:54" x14ac:dyDescent="0.25">
      <c r="I3888" s="80"/>
      <c r="AX3888" s="80"/>
      <c r="AY3888" s="80"/>
      <c r="AZ3888" s="80"/>
      <c r="BA3888" s="80"/>
      <c r="BB3888" s="80"/>
    </row>
    <row r="3889" spans="9:54" x14ac:dyDescent="0.25">
      <c r="I3889" s="80"/>
      <c r="AX3889" s="80"/>
      <c r="AY3889" s="80"/>
      <c r="AZ3889" s="80"/>
      <c r="BA3889" s="80"/>
      <c r="BB3889" s="80"/>
    </row>
    <row r="3890" spans="9:54" x14ac:dyDescent="0.25">
      <c r="I3890" s="80"/>
      <c r="AX3890" s="80"/>
      <c r="AY3890" s="80"/>
      <c r="AZ3890" s="80"/>
      <c r="BA3890" s="80"/>
      <c r="BB3890" s="80"/>
    </row>
    <row r="3891" spans="9:54" x14ac:dyDescent="0.25">
      <c r="I3891" s="80"/>
      <c r="AX3891" s="80"/>
      <c r="AY3891" s="80"/>
      <c r="AZ3891" s="80"/>
      <c r="BA3891" s="80"/>
      <c r="BB3891" s="80"/>
    </row>
    <row r="3892" spans="9:54" x14ac:dyDescent="0.25">
      <c r="I3892" s="80"/>
      <c r="AX3892" s="80"/>
      <c r="AY3892" s="80"/>
      <c r="AZ3892" s="80"/>
      <c r="BA3892" s="80"/>
      <c r="BB3892" s="80"/>
    </row>
    <row r="3893" spans="9:54" x14ac:dyDescent="0.25">
      <c r="I3893" s="80"/>
      <c r="AX3893" s="80"/>
      <c r="AY3893" s="80"/>
      <c r="AZ3893" s="80"/>
      <c r="BA3893" s="80"/>
      <c r="BB3893" s="80"/>
    </row>
    <row r="3894" spans="9:54" x14ac:dyDescent="0.25">
      <c r="I3894" s="80"/>
      <c r="AX3894" s="80"/>
      <c r="AY3894" s="80"/>
      <c r="AZ3894" s="80"/>
      <c r="BA3894" s="80"/>
      <c r="BB3894" s="80"/>
    </row>
    <row r="3895" spans="9:54" x14ac:dyDescent="0.25">
      <c r="I3895" s="80"/>
      <c r="AX3895" s="80"/>
      <c r="AY3895" s="80"/>
      <c r="AZ3895" s="80"/>
      <c r="BA3895" s="80"/>
      <c r="BB3895" s="80"/>
    </row>
    <row r="3896" spans="9:54" x14ac:dyDescent="0.25">
      <c r="I3896" s="80"/>
      <c r="AX3896" s="80"/>
      <c r="AY3896" s="80"/>
      <c r="AZ3896" s="80"/>
      <c r="BA3896" s="80"/>
      <c r="BB3896" s="80"/>
    </row>
    <row r="3897" spans="9:54" x14ac:dyDescent="0.25">
      <c r="I3897" s="80"/>
      <c r="AX3897" s="80"/>
      <c r="AY3897" s="80"/>
      <c r="AZ3897" s="80"/>
      <c r="BA3897" s="80"/>
      <c r="BB3897" s="80"/>
    </row>
    <row r="3898" spans="9:54" x14ac:dyDescent="0.25">
      <c r="I3898" s="80"/>
      <c r="AX3898" s="80"/>
      <c r="AY3898" s="80"/>
      <c r="AZ3898" s="80"/>
      <c r="BA3898" s="80"/>
      <c r="BB3898" s="80"/>
    </row>
    <row r="3899" spans="9:54" x14ac:dyDescent="0.25">
      <c r="I3899" s="80"/>
      <c r="AX3899" s="80"/>
      <c r="AY3899" s="80"/>
      <c r="AZ3899" s="80"/>
      <c r="BA3899" s="80"/>
      <c r="BB3899" s="80"/>
    </row>
    <row r="3900" spans="9:54" x14ac:dyDescent="0.25">
      <c r="I3900" s="80"/>
      <c r="AX3900" s="80"/>
      <c r="AY3900" s="80"/>
      <c r="AZ3900" s="80"/>
      <c r="BA3900" s="80"/>
      <c r="BB3900" s="80"/>
    </row>
    <row r="3901" spans="9:54" x14ac:dyDescent="0.25">
      <c r="I3901" s="80"/>
      <c r="AX3901" s="80"/>
      <c r="AY3901" s="80"/>
      <c r="AZ3901" s="80"/>
      <c r="BA3901" s="80"/>
      <c r="BB3901" s="80"/>
    </row>
    <row r="3902" spans="9:54" x14ac:dyDescent="0.25">
      <c r="I3902" s="80"/>
      <c r="AX3902" s="80"/>
      <c r="AY3902" s="80"/>
      <c r="AZ3902" s="80"/>
      <c r="BA3902" s="80"/>
      <c r="BB3902" s="80"/>
    </row>
    <row r="3903" spans="9:54" x14ac:dyDescent="0.25">
      <c r="I3903" s="80"/>
      <c r="AX3903" s="80"/>
      <c r="AY3903" s="80"/>
      <c r="AZ3903" s="80"/>
      <c r="BA3903" s="80"/>
      <c r="BB3903" s="80"/>
    </row>
    <row r="3904" spans="9:54" x14ac:dyDescent="0.25">
      <c r="I3904" s="80"/>
      <c r="AX3904" s="80"/>
      <c r="AY3904" s="80"/>
      <c r="AZ3904" s="80"/>
      <c r="BA3904" s="80"/>
      <c r="BB3904" s="80"/>
    </row>
    <row r="3905" spans="9:54" x14ac:dyDescent="0.25">
      <c r="I3905" s="80"/>
      <c r="AX3905" s="80"/>
      <c r="AY3905" s="80"/>
      <c r="AZ3905" s="80"/>
      <c r="BA3905" s="80"/>
      <c r="BB3905" s="80"/>
    </row>
    <row r="3906" spans="9:54" x14ac:dyDescent="0.25">
      <c r="I3906" s="80"/>
      <c r="AX3906" s="80"/>
      <c r="AY3906" s="80"/>
      <c r="AZ3906" s="80"/>
      <c r="BA3906" s="80"/>
      <c r="BB3906" s="80"/>
    </row>
    <row r="3907" spans="9:54" x14ac:dyDescent="0.25">
      <c r="I3907" s="80"/>
      <c r="AX3907" s="80"/>
      <c r="AY3907" s="80"/>
      <c r="AZ3907" s="80"/>
      <c r="BA3907" s="80"/>
      <c r="BB3907" s="80"/>
    </row>
    <row r="3908" spans="9:54" x14ac:dyDescent="0.25">
      <c r="I3908" s="80"/>
      <c r="AX3908" s="80"/>
      <c r="AY3908" s="80"/>
      <c r="AZ3908" s="80"/>
      <c r="BA3908" s="80"/>
      <c r="BB3908" s="80"/>
    </row>
    <row r="3909" spans="9:54" x14ac:dyDescent="0.25">
      <c r="I3909" s="80"/>
      <c r="AX3909" s="80"/>
      <c r="AY3909" s="80"/>
      <c r="AZ3909" s="80"/>
      <c r="BA3909" s="80"/>
      <c r="BB3909" s="80"/>
    </row>
    <row r="3910" spans="9:54" x14ac:dyDescent="0.25">
      <c r="I3910" s="80"/>
      <c r="AX3910" s="80"/>
      <c r="AY3910" s="80"/>
      <c r="AZ3910" s="80"/>
      <c r="BA3910" s="80"/>
      <c r="BB3910" s="80"/>
    </row>
    <row r="3911" spans="9:54" x14ac:dyDescent="0.25">
      <c r="I3911" s="80"/>
      <c r="AX3911" s="80"/>
      <c r="AY3911" s="80"/>
      <c r="AZ3911" s="80"/>
      <c r="BA3911" s="80"/>
      <c r="BB3911" s="80"/>
    </row>
    <row r="3912" spans="9:54" x14ac:dyDescent="0.25">
      <c r="I3912" s="80"/>
      <c r="AX3912" s="80"/>
      <c r="AY3912" s="80"/>
      <c r="AZ3912" s="80"/>
      <c r="BA3912" s="80"/>
      <c r="BB3912" s="80"/>
    </row>
    <row r="3913" spans="9:54" x14ac:dyDescent="0.25">
      <c r="I3913" s="80"/>
      <c r="AX3913" s="80"/>
      <c r="AY3913" s="80"/>
      <c r="AZ3913" s="80"/>
      <c r="BA3913" s="80"/>
      <c r="BB3913" s="80"/>
    </row>
    <row r="3914" spans="9:54" x14ac:dyDescent="0.25">
      <c r="I3914" s="80"/>
      <c r="AX3914" s="80"/>
      <c r="AY3914" s="80"/>
      <c r="AZ3914" s="80"/>
      <c r="BA3914" s="80"/>
      <c r="BB3914" s="80"/>
    </row>
    <row r="3915" spans="9:54" x14ac:dyDescent="0.25">
      <c r="I3915" s="80"/>
      <c r="AX3915" s="80"/>
      <c r="AY3915" s="80"/>
      <c r="AZ3915" s="80"/>
      <c r="BA3915" s="80"/>
      <c r="BB3915" s="80"/>
    </row>
    <row r="3916" spans="9:54" x14ac:dyDescent="0.25">
      <c r="I3916" s="80"/>
      <c r="AX3916" s="80"/>
      <c r="AY3916" s="80"/>
      <c r="AZ3916" s="80"/>
      <c r="BA3916" s="80"/>
      <c r="BB3916" s="80"/>
    </row>
    <row r="3917" spans="9:54" x14ac:dyDescent="0.25">
      <c r="I3917" s="80"/>
      <c r="AX3917" s="80"/>
      <c r="AY3917" s="80"/>
      <c r="AZ3917" s="80"/>
      <c r="BA3917" s="80"/>
      <c r="BB3917" s="80"/>
    </row>
    <row r="3918" spans="9:54" x14ac:dyDescent="0.25">
      <c r="I3918" s="80"/>
      <c r="AX3918" s="80"/>
      <c r="AY3918" s="80"/>
      <c r="AZ3918" s="80"/>
      <c r="BA3918" s="80"/>
      <c r="BB3918" s="80"/>
    </row>
    <row r="3919" spans="9:54" x14ac:dyDescent="0.25">
      <c r="I3919" s="80"/>
      <c r="AX3919" s="80"/>
      <c r="AY3919" s="80"/>
      <c r="AZ3919" s="80"/>
      <c r="BA3919" s="80"/>
      <c r="BB3919" s="80"/>
    </row>
    <row r="3920" spans="9:54" x14ac:dyDescent="0.25">
      <c r="I3920" s="80"/>
      <c r="AX3920" s="80"/>
      <c r="AY3920" s="80"/>
      <c r="AZ3920" s="80"/>
      <c r="BA3920" s="80"/>
      <c r="BB3920" s="80"/>
    </row>
    <row r="3921" spans="9:54" x14ac:dyDescent="0.25">
      <c r="I3921" s="80"/>
      <c r="AX3921" s="80"/>
      <c r="AY3921" s="80"/>
      <c r="AZ3921" s="80"/>
      <c r="BA3921" s="80"/>
      <c r="BB3921" s="80"/>
    </row>
    <row r="3922" spans="9:54" x14ac:dyDescent="0.25">
      <c r="I3922" s="80"/>
      <c r="AX3922" s="80"/>
      <c r="AY3922" s="80"/>
      <c r="AZ3922" s="80"/>
      <c r="BA3922" s="80"/>
      <c r="BB3922" s="80"/>
    </row>
    <row r="3923" spans="9:54" x14ac:dyDescent="0.25">
      <c r="I3923" s="80"/>
      <c r="AX3923" s="80"/>
      <c r="AY3923" s="80"/>
      <c r="AZ3923" s="80"/>
      <c r="BA3923" s="80"/>
      <c r="BB3923" s="80"/>
    </row>
    <row r="3924" spans="9:54" x14ac:dyDescent="0.25">
      <c r="I3924" s="80"/>
      <c r="AX3924" s="80"/>
      <c r="AY3924" s="80"/>
      <c r="AZ3924" s="80"/>
      <c r="BA3924" s="80"/>
      <c r="BB3924" s="80"/>
    </row>
    <row r="3925" spans="9:54" x14ac:dyDescent="0.25">
      <c r="I3925" s="80"/>
      <c r="AX3925" s="80"/>
      <c r="AY3925" s="80"/>
      <c r="AZ3925" s="80"/>
      <c r="BA3925" s="80"/>
      <c r="BB3925" s="80"/>
    </row>
    <row r="3926" spans="9:54" x14ac:dyDescent="0.25">
      <c r="I3926" s="80"/>
      <c r="AX3926" s="80"/>
      <c r="AY3926" s="80"/>
      <c r="AZ3926" s="80"/>
      <c r="BA3926" s="80"/>
      <c r="BB3926" s="80"/>
    </row>
    <row r="3927" spans="9:54" x14ac:dyDescent="0.25">
      <c r="I3927" s="80"/>
      <c r="AX3927" s="80"/>
      <c r="AY3927" s="80"/>
      <c r="AZ3927" s="80"/>
      <c r="BA3927" s="80"/>
      <c r="BB3927" s="80"/>
    </row>
    <row r="3928" spans="9:54" x14ac:dyDescent="0.25">
      <c r="I3928" s="80"/>
      <c r="AX3928" s="80"/>
      <c r="AY3928" s="80"/>
      <c r="AZ3928" s="80"/>
      <c r="BA3928" s="80"/>
      <c r="BB3928" s="80"/>
    </row>
    <row r="3929" spans="9:54" x14ac:dyDescent="0.25">
      <c r="I3929" s="80"/>
      <c r="AX3929" s="80"/>
      <c r="AY3929" s="80"/>
      <c r="AZ3929" s="80"/>
      <c r="BA3929" s="80"/>
      <c r="BB3929" s="80"/>
    </row>
    <row r="3930" spans="9:54" x14ac:dyDescent="0.25">
      <c r="I3930" s="80"/>
      <c r="AX3930" s="80"/>
      <c r="AY3930" s="80"/>
      <c r="AZ3930" s="80"/>
      <c r="BA3930" s="80"/>
      <c r="BB3930" s="80"/>
    </row>
    <row r="3931" spans="9:54" x14ac:dyDescent="0.25">
      <c r="I3931" s="80"/>
      <c r="AX3931" s="80"/>
      <c r="AY3931" s="80"/>
      <c r="AZ3931" s="80"/>
      <c r="BA3931" s="80"/>
      <c r="BB3931" s="80"/>
    </row>
    <row r="3932" spans="9:54" x14ac:dyDescent="0.25">
      <c r="I3932" s="80"/>
      <c r="AX3932" s="80"/>
      <c r="AY3932" s="80"/>
      <c r="AZ3932" s="80"/>
      <c r="BA3932" s="80"/>
      <c r="BB3932" s="80"/>
    </row>
    <row r="3933" spans="9:54" x14ac:dyDescent="0.25">
      <c r="I3933" s="80"/>
      <c r="AX3933" s="80"/>
      <c r="AY3933" s="80"/>
      <c r="AZ3933" s="80"/>
      <c r="BA3933" s="80"/>
      <c r="BB3933" s="80"/>
    </row>
    <row r="3934" spans="9:54" x14ac:dyDescent="0.25">
      <c r="I3934" s="80"/>
      <c r="AX3934" s="80"/>
      <c r="AY3934" s="80"/>
      <c r="AZ3934" s="80"/>
      <c r="BA3934" s="80"/>
      <c r="BB3934" s="80"/>
    </row>
    <row r="3935" spans="9:54" x14ac:dyDescent="0.25">
      <c r="I3935" s="80"/>
      <c r="AX3935" s="80"/>
      <c r="AY3935" s="80"/>
      <c r="AZ3935" s="80"/>
      <c r="BA3935" s="80"/>
      <c r="BB3935" s="80"/>
    </row>
    <row r="3936" spans="9:54" x14ac:dyDescent="0.25">
      <c r="I3936" s="80"/>
      <c r="AX3936" s="80"/>
      <c r="AY3936" s="80"/>
      <c r="AZ3936" s="80"/>
      <c r="BA3936" s="80"/>
      <c r="BB3936" s="80"/>
    </row>
    <row r="3937" spans="9:54" x14ac:dyDescent="0.25">
      <c r="I3937" s="80"/>
      <c r="AX3937" s="80"/>
      <c r="AY3937" s="80"/>
      <c r="AZ3937" s="80"/>
      <c r="BA3937" s="80"/>
      <c r="BB3937" s="80"/>
    </row>
    <row r="3938" spans="9:54" x14ac:dyDescent="0.25">
      <c r="I3938" s="80"/>
      <c r="AX3938" s="80"/>
      <c r="AY3938" s="80"/>
      <c r="AZ3938" s="80"/>
      <c r="BA3938" s="80"/>
      <c r="BB3938" s="80"/>
    </row>
    <row r="3939" spans="9:54" x14ac:dyDescent="0.25">
      <c r="I3939" s="80"/>
      <c r="AX3939" s="80"/>
      <c r="AY3939" s="80"/>
      <c r="AZ3939" s="80"/>
      <c r="BA3939" s="80"/>
      <c r="BB3939" s="80"/>
    </row>
    <row r="3940" spans="9:54" x14ac:dyDescent="0.25">
      <c r="I3940" s="80"/>
      <c r="AX3940" s="80"/>
      <c r="AY3940" s="80"/>
      <c r="AZ3940" s="80"/>
      <c r="BA3940" s="80"/>
      <c r="BB3940" s="80"/>
    </row>
    <row r="3941" spans="9:54" x14ac:dyDescent="0.25">
      <c r="I3941" s="80"/>
      <c r="AX3941" s="80"/>
      <c r="AY3941" s="80"/>
      <c r="AZ3941" s="80"/>
      <c r="BA3941" s="80"/>
      <c r="BB3941" s="80"/>
    </row>
    <row r="3942" spans="9:54" x14ac:dyDescent="0.25">
      <c r="I3942" s="80"/>
      <c r="AX3942" s="80"/>
      <c r="AY3942" s="80"/>
      <c r="AZ3942" s="80"/>
      <c r="BA3942" s="80"/>
      <c r="BB3942" s="80"/>
    </row>
    <row r="3943" spans="9:54" x14ac:dyDescent="0.25">
      <c r="I3943" s="80"/>
      <c r="AX3943" s="80"/>
      <c r="AY3943" s="80"/>
      <c r="AZ3943" s="80"/>
      <c r="BA3943" s="80"/>
      <c r="BB3943" s="80"/>
    </row>
    <row r="3944" spans="9:54" x14ac:dyDescent="0.25">
      <c r="I3944" s="80"/>
      <c r="AX3944" s="80"/>
      <c r="AY3944" s="80"/>
      <c r="AZ3944" s="80"/>
      <c r="BA3944" s="80"/>
      <c r="BB3944" s="80"/>
    </row>
    <row r="3945" spans="9:54" x14ac:dyDescent="0.25">
      <c r="I3945" s="80"/>
      <c r="AX3945" s="80"/>
      <c r="AY3945" s="80"/>
      <c r="AZ3945" s="80"/>
      <c r="BA3945" s="80"/>
      <c r="BB3945" s="80"/>
    </row>
    <row r="3946" spans="9:54" x14ac:dyDescent="0.25">
      <c r="I3946" s="80"/>
      <c r="AX3946" s="80"/>
      <c r="AY3946" s="80"/>
      <c r="AZ3946" s="80"/>
      <c r="BA3946" s="80"/>
      <c r="BB3946" s="80"/>
    </row>
    <row r="3947" spans="9:54" x14ac:dyDescent="0.25">
      <c r="I3947" s="80"/>
      <c r="AX3947" s="80"/>
      <c r="AY3947" s="80"/>
      <c r="AZ3947" s="80"/>
      <c r="BA3947" s="80"/>
      <c r="BB3947" s="80"/>
    </row>
    <row r="3948" spans="9:54" x14ac:dyDescent="0.25">
      <c r="I3948" s="80"/>
      <c r="AX3948" s="80"/>
      <c r="AY3948" s="80"/>
      <c r="AZ3948" s="80"/>
      <c r="BA3948" s="80"/>
      <c r="BB3948" s="80"/>
    </row>
    <row r="3949" spans="9:54" x14ac:dyDescent="0.25">
      <c r="I3949" s="80"/>
      <c r="AX3949" s="80"/>
      <c r="AY3949" s="80"/>
      <c r="AZ3949" s="80"/>
      <c r="BA3949" s="80"/>
      <c r="BB3949" s="80"/>
    </row>
    <row r="3950" spans="9:54" x14ac:dyDescent="0.25">
      <c r="I3950" s="80"/>
      <c r="AX3950" s="80"/>
      <c r="AY3950" s="80"/>
      <c r="AZ3950" s="80"/>
      <c r="BA3950" s="80"/>
      <c r="BB3950" s="80"/>
    </row>
    <row r="3951" spans="9:54" x14ac:dyDescent="0.25">
      <c r="I3951" s="80"/>
      <c r="AX3951" s="80"/>
      <c r="AY3951" s="80"/>
      <c r="AZ3951" s="80"/>
      <c r="BA3951" s="80"/>
      <c r="BB3951" s="80"/>
    </row>
    <row r="3952" spans="9:54" x14ac:dyDescent="0.25">
      <c r="I3952" s="80"/>
      <c r="AX3952" s="80"/>
      <c r="AY3952" s="80"/>
      <c r="AZ3952" s="80"/>
      <c r="BA3952" s="80"/>
      <c r="BB3952" s="80"/>
    </row>
    <row r="3953" spans="9:54" x14ac:dyDescent="0.25">
      <c r="I3953" s="80"/>
      <c r="AX3953" s="80"/>
      <c r="AY3953" s="80"/>
      <c r="AZ3953" s="80"/>
      <c r="BA3953" s="80"/>
      <c r="BB3953" s="80"/>
    </row>
    <row r="3954" spans="9:54" x14ac:dyDescent="0.25">
      <c r="I3954" s="80"/>
      <c r="AX3954" s="80"/>
      <c r="AY3954" s="80"/>
      <c r="AZ3954" s="80"/>
      <c r="BA3954" s="80"/>
      <c r="BB3954" s="80"/>
    </row>
    <row r="3955" spans="9:54" x14ac:dyDescent="0.25">
      <c r="I3955" s="80"/>
      <c r="AX3955" s="80"/>
      <c r="AY3955" s="80"/>
      <c r="AZ3955" s="80"/>
      <c r="BA3955" s="80"/>
      <c r="BB3955" s="80"/>
    </row>
    <row r="3956" spans="9:54" x14ac:dyDescent="0.25">
      <c r="I3956" s="80"/>
      <c r="AX3956" s="80"/>
      <c r="AY3956" s="80"/>
      <c r="AZ3956" s="80"/>
      <c r="BA3956" s="80"/>
      <c r="BB3956" s="80"/>
    </row>
    <row r="3957" spans="9:54" x14ac:dyDescent="0.25">
      <c r="I3957" s="80"/>
      <c r="AX3957" s="80"/>
      <c r="AY3957" s="80"/>
      <c r="AZ3957" s="80"/>
      <c r="BA3957" s="80"/>
      <c r="BB3957" s="80"/>
    </row>
    <row r="3958" spans="9:54" x14ac:dyDescent="0.25">
      <c r="I3958" s="80"/>
      <c r="AX3958" s="80"/>
      <c r="AY3958" s="80"/>
      <c r="AZ3958" s="80"/>
      <c r="BA3958" s="80"/>
      <c r="BB3958" s="80"/>
    </row>
    <row r="3959" spans="9:54" x14ac:dyDescent="0.25">
      <c r="I3959" s="80"/>
      <c r="AX3959" s="80"/>
      <c r="AY3959" s="80"/>
      <c r="AZ3959" s="80"/>
      <c r="BA3959" s="80"/>
      <c r="BB3959" s="80"/>
    </row>
    <row r="3960" spans="9:54" x14ac:dyDescent="0.25">
      <c r="I3960" s="80"/>
      <c r="AX3960" s="80"/>
      <c r="AY3960" s="80"/>
      <c r="AZ3960" s="80"/>
      <c r="BA3960" s="80"/>
      <c r="BB3960" s="80"/>
    </row>
    <row r="3961" spans="9:54" x14ac:dyDescent="0.25">
      <c r="I3961" s="80"/>
      <c r="AX3961" s="80"/>
      <c r="AY3961" s="80"/>
      <c r="AZ3961" s="80"/>
      <c r="BA3961" s="80"/>
      <c r="BB3961" s="80"/>
    </row>
    <row r="3962" spans="9:54" x14ac:dyDescent="0.25">
      <c r="I3962" s="80"/>
      <c r="AX3962" s="80"/>
      <c r="AY3962" s="80"/>
      <c r="AZ3962" s="80"/>
      <c r="BA3962" s="80"/>
      <c r="BB3962" s="80"/>
    </row>
    <row r="3963" spans="9:54" x14ac:dyDescent="0.25">
      <c r="I3963" s="80"/>
      <c r="AX3963" s="80"/>
      <c r="AY3963" s="80"/>
      <c r="AZ3963" s="80"/>
      <c r="BA3963" s="80"/>
      <c r="BB3963" s="80"/>
    </row>
    <row r="3964" spans="9:54" x14ac:dyDescent="0.25">
      <c r="I3964" s="80"/>
      <c r="AX3964" s="80"/>
      <c r="AY3964" s="80"/>
      <c r="AZ3964" s="80"/>
      <c r="BA3964" s="80"/>
      <c r="BB3964" s="80"/>
    </row>
    <row r="3965" spans="9:54" x14ac:dyDescent="0.25">
      <c r="I3965" s="80"/>
      <c r="AX3965" s="80"/>
      <c r="AY3965" s="80"/>
      <c r="AZ3965" s="80"/>
      <c r="BA3965" s="80"/>
      <c r="BB3965" s="80"/>
    </row>
    <row r="3966" spans="9:54" x14ac:dyDescent="0.25">
      <c r="I3966" s="80"/>
      <c r="AX3966" s="80"/>
      <c r="AY3966" s="80"/>
      <c r="AZ3966" s="80"/>
      <c r="BA3966" s="80"/>
      <c r="BB3966" s="80"/>
    </row>
    <row r="3967" spans="9:54" x14ac:dyDescent="0.25">
      <c r="I3967" s="80"/>
      <c r="AX3967" s="80"/>
      <c r="AY3967" s="80"/>
      <c r="AZ3967" s="80"/>
      <c r="BA3967" s="80"/>
      <c r="BB3967" s="80"/>
    </row>
    <row r="3968" spans="9:54" x14ac:dyDescent="0.25">
      <c r="I3968" s="80"/>
      <c r="AX3968" s="80"/>
      <c r="AY3968" s="80"/>
      <c r="AZ3968" s="80"/>
      <c r="BA3968" s="80"/>
      <c r="BB3968" s="80"/>
    </row>
    <row r="3969" spans="9:54" x14ac:dyDescent="0.25">
      <c r="I3969" s="80"/>
      <c r="AX3969" s="80"/>
      <c r="AY3969" s="80"/>
      <c r="AZ3969" s="80"/>
      <c r="BA3969" s="80"/>
      <c r="BB3969" s="80"/>
    </row>
    <row r="3970" spans="9:54" x14ac:dyDescent="0.25">
      <c r="I3970" s="80"/>
      <c r="AX3970" s="80"/>
      <c r="AY3970" s="80"/>
      <c r="AZ3970" s="80"/>
      <c r="BA3970" s="80"/>
      <c r="BB3970" s="80"/>
    </row>
    <row r="3971" spans="9:54" x14ac:dyDescent="0.25">
      <c r="I3971" s="80"/>
      <c r="AX3971" s="80"/>
      <c r="AY3971" s="80"/>
      <c r="AZ3971" s="80"/>
      <c r="BA3971" s="80"/>
      <c r="BB3971" s="80"/>
    </row>
    <row r="3972" spans="9:54" x14ac:dyDescent="0.25">
      <c r="I3972" s="80"/>
      <c r="AX3972" s="80"/>
      <c r="AY3972" s="80"/>
      <c r="AZ3972" s="80"/>
      <c r="BA3972" s="80"/>
      <c r="BB3972" s="80"/>
    </row>
    <row r="3973" spans="9:54" x14ac:dyDescent="0.25">
      <c r="I3973" s="80"/>
      <c r="AX3973" s="80"/>
      <c r="AY3973" s="80"/>
      <c r="AZ3973" s="80"/>
      <c r="BA3973" s="80"/>
      <c r="BB3973" s="80"/>
    </row>
    <row r="3974" spans="9:54" x14ac:dyDescent="0.25">
      <c r="I3974" s="80"/>
      <c r="AX3974" s="80"/>
      <c r="AY3974" s="80"/>
      <c r="AZ3974" s="80"/>
      <c r="BA3974" s="80"/>
      <c r="BB3974" s="80"/>
    </row>
    <row r="3975" spans="9:54" x14ac:dyDescent="0.25">
      <c r="I3975" s="80"/>
      <c r="AX3975" s="80"/>
      <c r="AY3975" s="80"/>
      <c r="AZ3975" s="80"/>
      <c r="BA3975" s="80"/>
      <c r="BB3975" s="80"/>
    </row>
    <row r="3976" spans="9:54" x14ac:dyDescent="0.25">
      <c r="I3976" s="80"/>
      <c r="AX3976" s="80"/>
      <c r="AY3976" s="80"/>
      <c r="AZ3976" s="80"/>
      <c r="BA3976" s="80"/>
      <c r="BB3976" s="80"/>
    </row>
    <row r="3977" spans="9:54" x14ac:dyDescent="0.25">
      <c r="I3977" s="80"/>
      <c r="AX3977" s="80"/>
      <c r="AY3977" s="80"/>
      <c r="AZ3977" s="80"/>
      <c r="BA3977" s="80"/>
      <c r="BB3977" s="80"/>
    </row>
    <row r="3978" spans="9:54" x14ac:dyDescent="0.25">
      <c r="I3978" s="80"/>
      <c r="AX3978" s="80"/>
      <c r="AY3978" s="80"/>
      <c r="AZ3978" s="80"/>
      <c r="BA3978" s="80"/>
      <c r="BB3978" s="80"/>
    </row>
    <row r="3979" spans="9:54" x14ac:dyDescent="0.25">
      <c r="I3979" s="80"/>
      <c r="AX3979" s="80"/>
      <c r="AY3979" s="80"/>
      <c r="AZ3979" s="80"/>
      <c r="BA3979" s="80"/>
      <c r="BB3979" s="80"/>
    </row>
    <row r="3980" spans="9:54" x14ac:dyDescent="0.25">
      <c r="I3980" s="80"/>
      <c r="AX3980" s="80"/>
      <c r="AY3980" s="80"/>
      <c r="AZ3980" s="80"/>
      <c r="BA3980" s="80"/>
      <c r="BB3980" s="80"/>
    </row>
    <row r="3981" spans="9:54" x14ac:dyDescent="0.25">
      <c r="I3981" s="80"/>
      <c r="AX3981" s="80"/>
      <c r="AY3981" s="80"/>
      <c r="AZ3981" s="80"/>
      <c r="BA3981" s="80"/>
      <c r="BB3981" s="80"/>
    </row>
    <row r="3982" spans="9:54" x14ac:dyDescent="0.25">
      <c r="I3982" s="80"/>
      <c r="AX3982" s="80"/>
      <c r="AY3982" s="80"/>
      <c r="AZ3982" s="80"/>
      <c r="BA3982" s="80"/>
      <c r="BB3982" s="80"/>
    </row>
    <row r="3983" spans="9:54" x14ac:dyDescent="0.25">
      <c r="I3983" s="80"/>
      <c r="AX3983" s="80"/>
      <c r="AY3983" s="80"/>
      <c r="AZ3983" s="80"/>
      <c r="BA3983" s="80"/>
      <c r="BB3983" s="80"/>
    </row>
    <row r="3984" spans="9:54" x14ac:dyDescent="0.25">
      <c r="I3984" s="80"/>
      <c r="AX3984" s="80"/>
      <c r="AY3984" s="80"/>
      <c r="AZ3984" s="80"/>
      <c r="BA3984" s="80"/>
      <c r="BB3984" s="80"/>
    </row>
    <row r="3985" spans="9:54" x14ac:dyDescent="0.25">
      <c r="I3985" s="80"/>
      <c r="AX3985" s="80"/>
      <c r="AY3985" s="80"/>
      <c r="AZ3985" s="80"/>
      <c r="BA3985" s="80"/>
      <c r="BB3985" s="80"/>
    </row>
    <row r="3986" spans="9:54" x14ac:dyDescent="0.25">
      <c r="I3986" s="80"/>
      <c r="AX3986" s="80"/>
      <c r="AY3986" s="80"/>
      <c r="AZ3986" s="80"/>
      <c r="BA3986" s="80"/>
      <c r="BB3986" s="80"/>
    </row>
    <row r="3987" spans="9:54" x14ac:dyDescent="0.25">
      <c r="I3987" s="80"/>
      <c r="AX3987" s="80"/>
      <c r="AY3987" s="80"/>
      <c r="AZ3987" s="80"/>
      <c r="BA3987" s="80"/>
      <c r="BB3987" s="80"/>
    </row>
    <row r="3988" spans="9:54" x14ac:dyDescent="0.25">
      <c r="I3988" s="80"/>
      <c r="AX3988" s="80"/>
      <c r="AY3988" s="80"/>
      <c r="AZ3988" s="80"/>
      <c r="BA3988" s="80"/>
      <c r="BB3988" s="80"/>
    </row>
    <row r="3989" spans="9:54" x14ac:dyDescent="0.25">
      <c r="I3989" s="80"/>
      <c r="AX3989" s="80"/>
      <c r="AY3989" s="80"/>
      <c r="AZ3989" s="80"/>
      <c r="BA3989" s="80"/>
      <c r="BB3989" s="80"/>
    </row>
    <row r="3990" spans="9:54" x14ac:dyDescent="0.25">
      <c r="I3990" s="80"/>
      <c r="AX3990" s="80"/>
      <c r="AY3990" s="80"/>
      <c r="AZ3990" s="80"/>
      <c r="BA3990" s="80"/>
      <c r="BB3990" s="80"/>
    </row>
    <row r="3991" spans="9:54" x14ac:dyDescent="0.25">
      <c r="I3991" s="80"/>
      <c r="AX3991" s="80"/>
      <c r="AY3991" s="80"/>
      <c r="AZ3991" s="80"/>
      <c r="BA3991" s="80"/>
      <c r="BB3991" s="80"/>
    </row>
    <row r="3992" spans="9:54" x14ac:dyDescent="0.25">
      <c r="I3992" s="80"/>
      <c r="AX3992" s="80"/>
      <c r="AY3992" s="80"/>
      <c r="AZ3992" s="80"/>
      <c r="BA3992" s="80"/>
      <c r="BB3992" s="80"/>
    </row>
    <row r="3993" spans="9:54" x14ac:dyDescent="0.25">
      <c r="I3993" s="80"/>
      <c r="AX3993" s="80"/>
      <c r="AY3993" s="80"/>
      <c r="AZ3993" s="80"/>
      <c r="BA3993" s="80"/>
      <c r="BB3993" s="80"/>
    </row>
    <row r="3994" spans="9:54" x14ac:dyDescent="0.25">
      <c r="I3994" s="80"/>
      <c r="AX3994" s="80"/>
      <c r="AY3994" s="80"/>
      <c r="AZ3994" s="80"/>
      <c r="BA3994" s="80"/>
      <c r="BB3994" s="80"/>
    </row>
    <row r="3995" spans="9:54" x14ac:dyDescent="0.25">
      <c r="I3995" s="80"/>
      <c r="AX3995" s="80"/>
      <c r="AY3995" s="80"/>
      <c r="AZ3995" s="80"/>
      <c r="BA3995" s="80"/>
      <c r="BB3995" s="80"/>
    </row>
    <row r="3996" spans="9:54" x14ac:dyDescent="0.25">
      <c r="I3996" s="80"/>
      <c r="AX3996" s="80"/>
      <c r="AY3996" s="80"/>
      <c r="AZ3996" s="80"/>
      <c r="BA3996" s="80"/>
      <c r="BB3996" s="80"/>
    </row>
    <row r="3997" spans="9:54" x14ac:dyDescent="0.25">
      <c r="I3997" s="80"/>
      <c r="AX3997" s="80"/>
      <c r="AY3997" s="80"/>
      <c r="AZ3997" s="80"/>
      <c r="BA3997" s="80"/>
      <c r="BB3997" s="80"/>
    </row>
    <row r="3998" spans="9:54" x14ac:dyDescent="0.25">
      <c r="I3998" s="80"/>
      <c r="AX3998" s="80"/>
      <c r="AY3998" s="80"/>
      <c r="AZ3998" s="80"/>
      <c r="BA3998" s="80"/>
      <c r="BB3998" s="80"/>
    </row>
    <row r="3999" spans="9:54" x14ac:dyDescent="0.25">
      <c r="I3999" s="80"/>
      <c r="AX3999" s="80"/>
      <c r="AY3999" s="80"/>
      <c r="AZ3999" s="80"/>
      <c r="BA3999" s="80"/>
      <c r="BB3999" s="80"/>
    </row>
    <row r="4000" spans="9:54" x14ac:dyDescent="0.25">
      <c r="I4000" s="80"/>
      <c r="AX4000" s="80"/>
      <c r="AY4000" s="80"/>
      <c r="AZ4000" s="80"/>
      <c r="BA4000" s="80"/>
      <c r="BB4000" s="80"/>
    </row>
    <row r="4001" spans="9:54" x14ac:dyDescent="0.25">
      <c r="I4001" s="80"/>
      <c r="AX4001" s="80"/>
      <c r="AY4001" s="80"/>
      <c r="AZ4001" s="80"/>
      <c r="BA4001" s="80"/>
      <c r="BB4001" s="80"/>
    </row>
    <row r="4002" spans="9:54" x14ac:dyDescent="0.25">
      <c r="I4002" s="80"/>
      <c r="AX4002" s="80"/>
      <c r="AY4002" s="80"/>
      <c r="AZ4002" s="80"/>
      <c r="BA4002" s="80"/>
      <c r="BB4002" s="80"/>
    </row>
    <row r="4003" spans="9:54" x14ac:dyDescent="0.25">
      <c r="I4003" s="80"/>
      <c r="AX4003" s="80"/>
      <c r="AY4003" s="80"/>
      <c r="AZ4003" s="80"/>
      <c r="BA4003" s="80"/>
      <c r="BB4003" s="80"/>
    </row>
    <row r="4004" spans="9:54" x14ac:dyDescent="0.25">
      <c r="I4004" s="80"/>
      <c r="AX4004" s="80"/>
      <c r="AY4004" s="80"/>
      <c r="AZ4004" s="80"/>
      <c r="BA4004" s="80"/>
      <c r="BB4004" s="80"/>
    </row>
    <row r="4005" spans="9:54" x14ac:dyDescent="0.25">
      <c r="I4005" s="80"/>
      <c r="AX4005" s="80"/>
      <c r="AY4005" s="80"/>
      <c r="AZ4005" s="80"/>
      <c r="BA4005" s="80"/>
      <c r="BB4005" s="80"/>
    </row>
    <row r="4006" spans="9:54" x14ac:dyDescent="0.25">
      <c r="I4006" s="80"/>
      <c r="AX4006" s="80"/>
      <c r="AY4006" s="80"/>
      <c r="AZ4006" s="80"/>
      <c r="BA4006" s="80"/>
      <c r="BB4006" s="80"/>
    </row>
    <row r="4007" spans="9:54" x14ac:dyDescent="0.25">
      <c r="I4007" s="80"/>
      <c r="AX4007" s="80"/>
      <c r="AY4007" s="80"/>
      <c r="AZ4007" s="80"/>
      <c r="BA4007" s="80"/>
      <c r="BB4007" s="80"/>
    </row>
    <row r="4008" spans="9:54" x14ac:dyDescent="0.25">
      <c r="I4008" s="80"/>
      <c r="AX4008" s="80"/>
      <c r="AY4008" s="80"/>
      <c r="AZ4008" s="80"/>
      <c r="BA4008" s="80"/>
      <c r="BB4008" s="80"/>
    </row>
    <row r="4009" spans="9:54" x14ac:dyDescent="0.25">
      <c r="I4009" s="80"/>
      <c r="AX4009" s="80"/>
      <c r="AY4009" s="80"/>
      <c r="AZ4009" s="80"/>
      <c r="BA4009" s="80"/>
      <c r="BB4009" s="80"/>
    </row>
    <row r="4010" spans="9:54" x14ac:dyDescent="0.25">
      <c r="I4010" s="80"/>
      <c r="AX4010" s="80"/>
      <c r="AY4010" s="80"/>
      <c r="AZ4010" s="80"/>
      <c r="BA4010" s="80"/>
      <c r="BB4010" s="80"/>
    </row>
    <row r="4011" spans="9:54" x14ac:dyDescent="0.25">
      <c r="I4011" s="80"/>
      <c r="AX4011" s="80"/>
      <c r="AY4011" s="80"/>
      <c r="AZ4011" s="80"/>
      <c r="BA4011" s="80"/>
      <c r="BB4011" s="80"/>
    </row>
    <row r="4012" spans="9:54" x14ac:dyDescent="0.25">
      <c r="I4012" s="80"/>
      <c r="AX4012" s="80"/>
      <c r="AY4012" s="80"/>
      <c r="AZ4012" s="80"/>
      <c r="BA4012" s="80"/>
      <c r="BB4012" s="80"/>
    </row>
    <row r="4013" spans="9:54" x14ac:dyDescent="0.25">
      <c r="I4013" s="80"/>
      <c r="AX4013" s="80"/>
      <c r="AY4013" s="80"/>
      <c r="AZ4013" s="80"/>
      <c r="BA4013" s="80"/>
      <c r="BB4013" s="80"/>
    </row>
    <row r="4014" spans="9:54" x14ac:dyDescent="0.25">
      <c r="I4014" s="80"/>
      <c r="AX4014" s="80"/>
      <c r="AY4014" s="80"/>
      <c r="AZ4014" s="80"/>
      <c r="BA4014" s="80"/>
      <c r="BB4014" s="80"/>
    </row>
    <row r="4015" spans="9:54" x14ac:dyDescent="0.25">
      <c r="I4015" s="80"/>
      <c r="AX4015" s="80"/>
      <c r="AY4015" s="80"/>
      <c r="AZ4015" s="80"/>
      <c r="BA4015" s="80"/>
      <c r="BB4015" s="80"/>
    </row>
    <row r="4016" spans="9:54" x14ac:dyDescent="0.25">
      <c r="I4016" s="80"/>
      <c r="AX4016" s="80"/>
      <c r="AY4016" s="80"/>
      <c r="AZ4016" s="80"/>
      <c r="BA4016" s="80"/>
      <c r="BB4016" s="80"/>
    </row>
    <row r="4017" spans="9:54" x14ac:dyDescent="0.25">
      <c r="I4017" s="80"/>
      <c r="AX4017" s="80"/>
      <c r="AY4017" s="80"/>
      <c r="AZ4017" s="80"/>
      <c r="BA4017" s="80"/>
      <c r="BB4017" s="80"/>
    </row>
    <row r="4018" spans="9:54" x14ac:dyDescent="0.25">
      <c r="I4018" s="80"/>
      <c r="AX4018" s="80"/>
      <c r="AY4018" s="80"/>
      <c r="AZ4018" s="80"/>
      <c r="BA4018" s="80"/>
      <c r="BB4018" s="80"/>
    </row>
    <row r="4019" spans="9:54" x14ac:dyDescent="0.25">
      <c r="I4019" s="80"/>
      <c r="AX4019" s="80"/>
      <c r="AY4019" s="80"/>
      <c r="AZ4019" s="80"/>
      <c r="BA4019" s="80"/>
      <c r="BB4019" s="80"/>
    </row>
    <row r="4020" spans="9:54" x14ac:dyDescent="0.25">
      <c r="I4020" s="80"/>
      <c r="AX4020" s="80"/>
      <c r="AY4020" s="80"/>
      <c r="AZ4020" s="80"/>
      <c r="BA4020" s="80"/>
      <c r="BB4020" s="80"/>
    </row>
    <row r="4021" spans="9:54" x14ac:dyDescent="0.25">
      <c r="I4021" s="80"/>
      <c r="AX4021" s="80"/>
      <c r="AY4021" s="80"/>
      <c r="AZ4021" s="80"/>
      <c r="BA4021" s="80"/>
      <c r="BB4021" s="80"/>
    </row>
    <row r="4022" spans="9:54" x14ac:dyDescent="0.25">
      <c r="I4022" s="80"/>
      <c r="AX4022" s="80"/>
      <c r="AY4022" s="80"/>
      <c r="AZ4022" s="80"/>
      <c r="BA4022" s="80"/>
      <c r="BB4022" s="80"/>
    </row>
    <row r="4023" spans="9:54" x14ac:dyDescent="0.25">
      <c r="I4023" s="80"/>
      <c r="AX4023" s="80"/>
      <c r="AY4023" s="80"/>
      <c r="AZ4023" s="80"/>
      <c r="BA4023" s="80"/>
      <c r="BB4023" s="80"/>
    </row>
    <row r="4024" spans="9:54" x14ac:dyDescent="0.25">
      <c r="I4024" s="80"/>
      <c r="AX4024" s="80"/>
      <c r="AY4024" s="80"/>
      <c r="AZ4024" s="80"/>
      <c r="BA4024" s="80"/>
      <c r="BB4024" s="80"/>
    </row>
    <row r="4025" spans="9:54" x14ac:dyDescent="0.25">
      <c r="I4025" s="80"/>
      <c r="AX4025" s="80"/>
      <c r="AY4025" s="80"/>
      <c r="AZ4025" s="80"/>
      <c r="BA4025" s="80"/>
      <c r="BB4025" s="80"/>
    </row>
    <row r="4026" spans="9:54" x14ac:dyDescent="0.25">
      <c r="I4026" s="80"/>
      <c r="AX4026" s="80"/>
      <c r="AY4026" s="80"/>
      <c r="AZ4026" s="80"/>
      <c r="BA4026" s="80"/>
      <c r="BB4026" s="80"/>
    </row>
    <row r="4027" spans="9:54" x14ac:dyDescent="0.25">
      <c r="I4027" s="80"/>
      <c r="AX4027" s="80"/>
      <c r="AY4027" s="80"/>
      <c r="AZ4027" s="80"/>
      <c r="BA4027" s="80"/>
      <c r="BB4027" s="80"/>
    </row>
    <row r="4028" spans="9:54" x14ac:dyDescent="0.25">
      <c r="I4028" s="80"/>
      <c r="AX4028" s="80"/>
      <c r="AY4028" s="80"/>
      <c r="AZ4028" s="80"/>
      <c r="BA4028" s="80"/>
      <c r="BB4028" s="80"/>
    </row>
    <row r="4029" spans="9:54" x14ac:dyDescent="0.25">
      <c r="I4029" s="80"/>
      <c r="AX4029" s="80"/>
      <c r="AY4029" s="80"/>
      <c r="AZ4029" s="80"/>
      <c r="BA4029" s="80"/>
      <c r="BB4029" s="80"/>
    </row>
    <row r="4030" spans="9:54" x14ac:dyDescent="0.25">
      <c r="I4030" s="80"/>
      <c r="AX4030" s="80"/>
      <c r="AY4030" s="80"/>
      <c r="AZ4030" s="80"/>
      <c r="BA4030" s="80"/>
      <c r="BB4030" s="80"/>
    </row>
    <row r="4031" spans="9:54" x14ac:dyDescent="0.25">
      <c r="I4031" s="80"/>
      <c r="AX4031" s="80"/>
      <c r="AY4031" s="80"/>
      <c r="AZ4031" s="80"/>
      <c r="BA4031" s="80"/>
      <c r="BB4031" s="80"/>
    </row>
    <row r="4032" spans="9:54" x14ac:dyDescent="0.25">
      <c r="I4032" s="80"/>
      <c r="AX4032" s="80"/>
      <c r="AY4032" s="80"/>
      <c r="AZ4032" s="80"/>
      <c r="BA4032" s="80"/>
      <c r="BB4032" s="80"/>
    </row>
    <row r="4033" spans="9:54" x14ac:dyDescent="0.25">
      <c r="I4033" s="80"/>
      <c r="AX4033" s="80"/>
      <c r="AY4033" s="80"/>
      <c r="AZ4033" s="80"/>
      <c r="BA4033" s="80"/>
      <c r="BB4033" s="80"/>
    </row>
    <row r="4034" spans="9:54" x14ac:dyDescent="0.25">
      <c r="I4034" s="80"/>
      <c r="AX4034" s="80"/>
      <c r="AY4034" s="80"/>
      <c r="AZ4034" s="80"/>
      <c r="BA4034" s="80"/>
      <c r="BB4034" s="80"/>
    </row>
    <row r="4035" spans="9:54" x14ac:dyDescent="0.25">
      <c r="I4035" s="80"/>
      <c r="AX4035" s="80"/>
      <c r="AY4035" s="80"/>
      <c r="AZ4035" s="80"/>
      <c r="BA4035" s="80"/>
      <c r="BB4035" s="80"/>
    </row>
    <row r="4036" spans="9:54" x14ac:dyDescent="0.25">
      <c r="I4036" s="80"/>
      <c r="AX4036" s="80"/>
      <c r="AY4036" s="80"/>
      <c r="AZ4036" s="80"/>
      <c r="BA4036" s="80"/>
      <c r="BB4036" s="80"/>
    </row>
    <row r="4037" spans="9:54" x14ac:dyDescent="0.25">
      <c r="I4037" s="80"/>
      <c r="AX4037" s="80"/>
      <c r="AY4037" s="80"/>
      <c r="AZ4037" s="80"/>
      <c r="BA4037" s="80"/>
      <c r="BB4037" s="80"/>
    </row>
    <row r="4038" spans="9:54" x14ac:dyDescent="0.25">
      <c r="I4038" s="80"/>
      <c r="AX4038" s="80"/>
      <c r="AY4038" s="80"/>
      <c r="AZ4038" s="80"/>
      <c r="BA4038" s="80"/>
      <c r="BB4038" s="80"/>
    </row>
    <row r="4039" spans="9:54" x14ac:dyDescent="0.25">
      <c r="I4039" s="80"/>
      <c r="AX4039" s="80"/>
      <c r="AY4039" s="80"/>
      <c r="AZ4039" s="80"/>
      <c r="BA4039" s="80"/>
      <c r="BB4039" s="80"/>
    </row>
    <row r="4040" spans="9:54" x14ac:dyDescent="0.25">
      <c r="I4040" s="80"/>
      <c r="AX4040" s="80"/>
      <c r="AY4040" s="80"/>
      <c r="AZ4040" s="80"/>
      <c r="BA4040" s="80"/>
      <c r="BB4040" s="80"/>
    </row>
    <row r="4041" spans="9:54" x14ac:dyDescent="0.25">
      <c r="I4041" s="80"/>
      <c r="AX4041" s="80"/>
      <c r="AY4041" s="80"/>
      <c r="AZ4041" s="80"/>
      <c r="BA4041" s="80"/>
      <c r="BB4041" s="80"/>
    </row>
    <row r="4042" spans="9:54" x14ac:dyDescent="0.25">
      <c r="I4042" s="80"/>
      <c r="AX4042" s="80"/>
      <c r="AY4042" s="80"/>
      <c r="AZ4042" s="80"/>
      <c r="BA4042" s="80"/>
      <c r="BB4042" s="80"/>
    </row>
    <row r="4043" spans="9:54" x14ac:dyDescent="0.25">
      <c r="I4043" s="80"/>
      <c r="AX4043" s="80"/>
      <c r="AY4043" s="80"/>
      <c r="AZ4043" s="80"/>
      <c r="BA4043" s="80"/>
      <c r="BB4043" s="80"/>
    </row>
    <row r="4044" spans="9:54" x14ac:dyDescent="0.25">
      <c r="I4044" s="80"/>
      <c r="AX4044" s="80"/>
      <c r="AY4044" s="80"/>
      <c r="AZ4044" s="80"/>
      <c r="BA4044" s="80"/>
      <c r="BB4044" s="80"/>
    </row>
    <row r="4045" spans="9:54" x14ac:dyDescent="0.25">
      <c r="I4045" s="80"/>
      <c r="AX4045" s="80"/>
      <c r="AY4045" s="80"/>
      <c r="AZ4045" s="80"/>
      <c r="BA4045" s="80"/>
      <c r="BB4045" s="80"/>
    </row>
    <row r="4046" spans="9:54" x14ac:dyDescent="0.25">
      <c r="I4046" s="80"/>
      <c r="AX4046" s="80"/>
      <c r="AY4046" s="80"/>
      <c r="AZ4046" s="80"/>
      <c r="BA4046" s="80"/>
      <c r="BB4046" s="80"/>
    </row>
    <row r="4047" spans="9:54" x14ac:dyDescent="0.25">
      <c r="I4047" s="80"/>
      <c r="AX4047" s="80"/>
      <c r="AY4047" s="80"/>
      <c r="AZ4047" s="80"/>
      <c r="BA4047" s="80"/>
      <c r="BB4047" s="80"/>
    </row>
    <row r="4048" spans="9:54" x14ac:dyDescent="0.25">
      <c r="I4048" s="80"/>
      <c r="AX4048" s="80"/>
      <c r="AY4048" s="80"/>
      <c r="AZ4048" s="80"/>
      <c r="BA4048" s="80"/>
      <c r="BB4048" s="80"/>
    </row>
    <row r="4049" spans="9:54" x14ac:dyDescent="0.25">
      <c r="I4049" s="80"/>
      <c r="AX4049" s="80"/>
      <c r="AY4049" s="80"/>
      <c r="AZ4049" s="80"/>
      <c r="BA4049" s="80"/>
      <c r="BB4049" s="80"/>
    </row>
    <row r="4050" spans="9:54" x14ac:dyDescent="0.25">
      <c r="I4050" s="80"/>
      <c r="AX4050" s="80"/>
      <c r="AY4050" s="80"/>
      <c r="AZ4050" s="80"/>
      <c r="BA4050" s="80"/>
      <c r="BB4050" s="80"/>
    </row>
    <row r="4051" spans="9:54" x14ac:dyDescent="0.25">
      <c r="I4051" s="80"/>
      <c r="AX4051" s="80"/>
      <c r="AY4051" s="80"/>
      <c r="AZ4051" s="80"/>
      <c r="BA4051" s="80"/>
      <c r="BB4051" s="80"/>
    </row>
    <row r="4052" spans="9:54" x14ac:dyDescent="0.25">
      <c r="I4052" s="80"/>
      <c r="AX4052" s="80"/>
      <c r="AY4052" s="80"/>
      <c r="AZ4052" s="80"/>
      <c r="BA4052" s="80"/>
      <c r="BB4052" s="80"/>
    </row>
    <row r="4053" spans="9:54" x14ac:dyDescent="0.25">
      <c r="I4053" s="80"/>
      <c r="AX4053" s="80"/>
      <c r="AY4053" s="80"/>
      <c r="AZ4053" s="80"/>
      <c r="BA4053" s="80"/>
      <c r="BB4053" s="80"/>
    </row>
    <row r="4054" spans="9:54" x14ac:dyDescent="0.25">
      <c r="I4054" s="80"/>
      <c r="AX4054" s="80"/>
      <c r="AY4054" s="80"/>
      <c r="AZ4054" s="80"/>
      <c r="BA4054" s="80"/>
      <c r="BB4054" s="80"/>
    </row>
    <row r="4055" spans="9:54" x14ac:dyDescent="0.25">
      <c r="I4055" s="80"/>
      <c r="AX4055" s="80"/>
      <c r="AY4055" s="80"/>
      <c r="AZ4055" s="80"/>
      <c r="BA4055" s="80"/>
      <c r="BB4055" s="80"/>
    </row>
    <row r="4056" spans="9:54" x14ac:dyDescent="0.25">
      <c r="I4056" s="80"/>
      <c r="AX4056" s="80"/>
      <c r="AY4056" s="80"/>
      <c r="AZ4056" s="80"/>
      <c r="BA4056" s="80"/>
      <c r="BB4056" s="80"/>
    </row>
    <row r="4057" spans="9:54" x14ac:dyDescent="0.25">
      <c r="I4057" s="80"/>
      <c r="AX4057" s="80"/>
      <c r="AY4057" s="80"/>
      <c r="AZ4057" s="80"/>
      <c r="BA4057" s="80"/>
      <c r="BB4057" s="80"/>
    </row>
    <row r="4058" spans="9:54" x14ac:dyDescent="0.25">
      <c r="I4058" s="80"/>
      <c r="AX4058" s="80"/>
      <c r="AY4058" s="80"/>
      <c r="AZ4058" s="80"/>
      <c r="BA4058" s="80"/>
      <c r="BB4058" s="80"/>
    </row>
    <row r="4059" spans="9:54" x14ac:dyDescent="0.25">
      <c r="I4059" s="80"/>
      <c r="AX4059" s="80"/>
      <c r="AY4059" s="80"/>
      <c r="AZ4059" s="80"/>
      <c r="BA4059" s="80"/>
      <c r="BB4059" s="80"/>
    </row>
    <row r="4060" spans="9:54" x14ac:dyDescent="0.25">
      <c r="I4060" s="80"/>
      <c r="AX4060" s="80"/>
      <c r="AY4060" s="80"/>
      <c r="AZ4060" s="80"/>
      <c r="BA4060" s="80"/>
      <c r="BB4060" s="80"/>
    </row>
    <row r="4061" spans="9:54" x14ac:dyDescent="0.25">
      <c r="I4061" s="80"/>
      <c r="AX4061" s="80"/>
      <c r="AY4061" s="80"/>
      <c r="AZ4061" s="80"/>
      <c r="BA4061" s="80"/>
      <c r="BB4061" s="80"/>
    </row>
    <row r="4062" spans="9:54" x14ac:dyDescent="0.25">
      <c r="I4062" s="80"/>
      <c r="AX4062" s="80"/>
      <c r="AY4062" s="80"/>
      <c r="AZ4062" s="80"/>
      <c r="BA4062" s="80"/>
      <c r="BB4062" s="80"/>
    </row>
    <row r="4063" spans="9:54" x14ac:dyDescent="0.25">
      <c r="I4063" s="80"/>
      <c r="AX4063" s="80"/>
      <c r="AY4063" s="80"/>
      <c r="AZ4063" s="80"/>
      <c r="BA4063" s="80"/>
      <c r="BB4063" s="80"/>
    </row>
    <row r="4064" spans="9:54" x14ac:dyDescent="0.25">
      <c r="I4064" s="80"/>
      <c r="AX4064" s="80"/>
      <c r="AY4064" s="80"/>
      <c r="AZ4064" s="80"/>
      <c r="BA4064" s="80"/>
      <c r="BB4064" s="80"/>
    </row>
    <row r="4065" spans="9:54" x14ac:dyDescent="0.25">
      <c r="I4065" s="80"/>
      <c r="AX4065" s="80"/>
      <c r="AY4065" s="80"/>
      <c r="AZ4065" s="80"/>
      <c r="BA4065" s="80"/>
      <c r="BB4065" s="80"/>
    </row>
    <row r="4066" spans="9:54" x14ac:dyDescent="0.25">
      <c r="I4066" s="80"/>
      <c r="AX4066" s="80"/>
      <c r="AY4066" s="80"/>
      <c r="AZ4066" s="80"/>
      <c r="BA4066" s="80"/>
      <c r="BB4066" s="80"/>
    </row>
    <row r="4067" spans="9:54" x14ac:dyDescent="0.25">
      <c r="I4067" s="80"/>
      <c r="AX4067" s="80"/>
      <c r="AY4067" s="80"/>
      <c r="AZ4067" s="80"/>
      <c r="BA4067" s="80"/>
      <c r="BB4067" s="80"/>
    </row>
    <row r="4068" spans="9:54" x14ac:dyDescent="0.25">
      <c r="I4068" s="80"/>
      <c r="AX4068" s="80"/>
      <c r="AY4068" s="80"/>
      <c r="AZ4068" s="80"/>
      <c r="BA4068" s="80"/>
      <c r="BB4068" s="80"/>
    </row>
    <row r="4069" spans="9:54" x14ac:dyDescent="0.25">
      <c r="I4069" s="80"/>
      <c r="AX4069" s="80"/>
      <c r="AY4069" s="80"/>
      <c r="AZ4069" s="80"/>
      <c r="BA4069" s="80"/>
      <c r="BB4069" s="80"/>
    </row>
    <row r="4070" spans="9:54" x14ac:dyDescent="0.25">
      <c r="I4070" s="80"/>
      <c r="AX4070" s="80"/>
      <c r="AY4070" s="80"/>
      <c r="AZ4070" s="80"/>
      <c r="BA4070" s="80"/>
      <c r="BB4070" s="80"/>
    </row>
    <row r="4071" spans="9:54" x14ac:dyDescent="0.25">
      <c r="I4071" s="80"/>
      <c r="AX4071" s="80"/>
      <c r="AY4071" s="80"/>
      <c r="AZ4071" s="80"/>
      <c r="BA4071" s="80"/>
      <c r="BB4071" s="80"/>
    </row>
    <row r="4072" spans="9:54" x14ac:dyDescent="0.25">
      <c r="I4072" s="80"/>
      <c r="AX4072" s="80"/>
      <c r="AY4072" s="80"/>
      <c r="AZ4072" s="80"/>
      <c r="BA4072" s="80"/>
      <c r="BB4072" s="80"/>
    </row>
    <row r="4073" spans="9:54" x14ac:dyDescent="0.25">
      <c r="I4073" s="80"/>
      <c r="AX4073" s="80"/>
      <c r="AY4073" s="80"/>
      <c r="AZ4073" s="80"/>
      <c r="BA4073" s="80"/>
      <c r="BB4073" s="80"/>
    </row>
    <row r="4074" spans="9:54" x14ac:dyDescent="0.25">
      <c r="I4074" s="80"/>
      <c r="AX4074" s="80"/>
      <c r="AY4074" s="80"/>
      <c r="AZ4074" s="80"/>
      <c r="BA4074" s="80"/>
      <c r="BB4074" s="80"/>
    </row>
    <row r="4075" spans="9:54" x14ac:dyDescent="0.25">
      <c r="I4075" s="80"/>
      <c r="AX4075" s="80"/>
      <c r="AY4075" s="80"/>
      <c r="AZ4075" s="80"/>
      <c r="BA4075" s="80"/>
      <c r="BB4075" s="80"/>
    </row>
    <row r="4076" spans="9:54" x14ac:dyDescent="0.25">
      <c r="I4076" s="80"/>
      <c r="AX4076" s="80"/>
      <c r="AY4076" s="80"/>
      <c r="AZ4076" s="80"/>
      <c r="BA4076" s="80"/>
      <c r="BB4076" s="80"/>
    </row>
    <row r="4077" spans="9:54" x14ac:dyDescent="0.25">
      <c r="I4077" s="80"/>
      <c r="AX4077" s="80"/>
      <c r="AY4077" s="80"/>
      <c r="AZ4077" s="80"/>
      <c r="BA4077" s="80"/>
      <c r="BB4077" s="80"/>
    </row>
    <row r="4078" spans="9:54" x14ac:dyDescent="0.25">
      <c r="I4078" s="80"/>
      <c r="AX4078" s="80"/>
      <c r="AY4078" s="80"/>
      <c r="AZ4078" s="80"/>
      <c r="BA4078" s="80"/>
      <c r="BB4078" s="80"/>
    </row>
    <row r="4079" spans="9:54" x14ac:dyDescent="0.25">
      <c r="I4079" s="80"/>
      <c r="AX4079" s="80"/>
      <c r="AY4079" s="80"/>
      <c r="AZ4079" s="80"/>
      <c r="BA4079" s="80"/>
      <c r="BB4079" s="80"/>
    </row>
    <row r="4080" spans="9:54" x14ac:dyDescent="0.25">
      <c r="I4080" s="80"/>
      <c r="AX4080" s="80"/>
      <c r="AY4080" s="80"/>
      <c r="AZ4080" s="80"/>
      <c r="BA4080" s="80"/>
      <c r="BB4080" s="80"/>
    </row>
    <row r="4081" spans="9:54" x14ac:dyDescent="0.25">
      <c r="I4081" s="80"/>
      <c r="AX4081" s="80"/>
      <c r="AY4081" s="80"/>
      <c r="AZ4081" s="80"/>
      <c r="BA4081" s="80"/>
      <c r="BB4081" s="80"/>
    </row>
    <row r="4082" spans="9:54" x14ac:dyDescent="0.25">
      <c r="I4082" s="80"/>
      <c r="AX4082" s="80"/>
      <c r="AY4082" s="80"/>
      <c r="AZ4082" s="80"/>
      <c r="BA4082" s="80"/>
      <c r="BB4082" s="80"/>
    </row>
    <row r="4083" spans="9:54" x14ac:dyDescent="0.25">
      <c r="I4083" s="80"/>
      <c r="AX4083" s="80"/>
      <c r="AY4083" s="80"/>
      <c r="AZ4083" s="80"/>
      <c r="BA4083" s="80"/>
      <c r="BB4083" s="80"/>
    </row>
    <row r="4084" spans="9:54" x14ac:dyDescent="0.25">
      <c r="I4084" s="80"/>
      <c r="AX4084" s="80"/>
      <c r="AY4084" s="80"/>
      <c r="AZ4084" s="80"/>
      <c r="BA4084" s="80"/>
      <c r="BB4084" s="80"/>
    </row>
    <row r="4085" spans="9:54" x14ac:dyDescent="0.25">
      <c r="I4085" s="80"/>
      <c r="AX4085" s="80"/>
      <c r="AY4085" s="80"/>
      <c r="AZ4085" s="80"/>
      <c r="BA4085" s="80"/>
      <c r="BB4085" s="80"/>
    </row>
    <row r="4086" spans="9:54" x14ac:dyDescent="0.25">
      <c r="I4086" s="80"/>
      <c r="AX4086" s="80"/>
      <c r="AY4086" s="80"/>
      <c r="AZ4086" s="80"/>
      <c r="BA4086" s="80"/>
      <c r="BB4086" s="80"/>
    </row>
    <row r="4087" spans="9:54" x14ac:dyDescent="0.25">
      <c r="I4087" s="80"/>
      <c r="AX4087" s="80"/>
      <c r="AY4087" s="80"/>
      <c r="AZ4087" s="80"/>
      <c r="BA4087" s="80"/>
      <c r="BB4087" s="80"/>
    </row>
    <row r="4088" spans="9:54" x14ac:dyDescent="0.25">
      <c r="I4088" s="80"/>
      <c r="AX4088" s="80"/>
      <c r="AY4088" s="80"/>
      <c r="AZ4088" s="80"/>
      <c r="BA4088" s="80"/>
      <c r="BB4088" s="80"/>
    </row>
    <row r="4089" spans="9:54" x14ac:dyDescent="0.25">
      <c r="I4089" s="80"/>
      <c r="AX4089" s="80"/>
      <c r="AY4089" s="80"/>
      <c r="AZ4089" s="80"/>
      <c r="BA4089" s="80"/>
      <c r="BB4089" s="80"/>
    </row>
    <row r="4090" spans="9:54" x14ac:dyDescent="0.25">
      <c r="I4090" s="80"/>
      <c r="AX4090" s="80"/>
      <c r="AY4090" s="80"/>
      <c r="AZ4090" s="80"/>
      <c r="BA4090" s="80"/>
      <c r="BB4090" s="80"/>
    </row>
    <row r="4091" spans="9:54" x14ac:dyDescent="0.25">
      <c r="I4091" s="80"/>
      <c r="AX4091" s="80"/>
      <c r="AY4091" s="80"/>
      <c r="AZ4091" s="80"/>
      <c r="BA4091" s="80"/>
      <c r="BB4091" s="80"/>
    </row>
    <row r="4092" spans="9:54" x14ac:dyDescent="0.25">
      <c r="I4092" s="80"/>
      <c r="AX4092" s="80"/>
      <c r="AY4092" s="80"/>
      <c r="AZ4092" s="80"/>
      <c r="BA4092" s="80"/>
      <c r="BB4092" s="80"/>
    </row>
    <row r="4093" spans="9:54" x14ac:dyDescent="0.25">
      <c r="I4093" s="80"/>
      <c r="AX4093" s="80"/>
      <c r="AY4093" s="80"/>
      <c r="AZ4093" s="80"/>
      <c r="BA4093" s="80"/>
      <c r="BB4093" s="80"/>
    </row>
    <row r="4094" spans="9:54" x14ac:dyDescent="0.25">
      <c r="I4094" s="80"/>
      <c r="AX4094" s="80"/>
      <c r="AY4094" s="80"/>
      <c r="AZ4094" s="80"/>
      <c r="BA4094" s="80"/>
      <c r="BB4094" s="80"/>
    </row>
    <row r="4095" spans="9:54" x14ac:dyDescent="0.25">
      <c r="I4095" s="80"/>
      <c r="AX4095" s="80"/>
      <c r="AY4095" s="80"/>
      <c r="AZ4095" s="80"/>
      <c r="BA4095" s="80"/>
      <c r="BB4095" s="80"/>
    </row>
    <row r="4096" spans="9:54" x14ac:dyDescent="0.25">
      <c r="I4096" s="80"/>
      <c r="AX4096" s="80"/>
      <c r="AY4096" s="80"/>
      <c r="AZ4096" s="80"/>
      <c r="BA4096" s="80"/>
      <c r="BB4096" s="80"/>
    </row>
    <row r="4097" spans="9:54" x14ac:dyDescent="0.25">
      <c r="I4097" s="80"/>
      <c r="AX4097" s="80"/>
      <c r="AY4097" s="80"/>
      <c r="AZ4097" s="80"/>
      <c r="BA4097" s="80"/>
      <c r="BB4097" s="80"/>
    </row>
    <row r="4098" spans="9:54" x14ac:dyDescent="0.25">
      <c r="I4098" s="80"/>
      <c r="AX4098" s="80"/>
      <c r="AY4098" s="80"/>
      <c r="AZ4098" s="80"/>
      <c r="BA4098" s="80"/>
      <c r="BB4098" s="80"/>
    </row>
    <row r="4099" spans="9:54" x14ac:dyDescent="0.25">
      <c r="I4099" s="80"/>
      <c r="AX4099" s="80"/>
      <c r="AY4099" s="80"/>
      <c r="AZ4099" s="80"/>
      <c r="BA4099" s="80"/>
      <c r="BB4099" s="80"/>
    </row>
    <row r="4100" spans="9:54" x14ac:dyDescent="0.25">
      <c r="I4100" s="80"/>
      <c r="AX4100" s="80"/>
      <c r="AY4100" s="80"/>
      <c r="AZ4100" s="80"/>
      <c r="BA4100" s="80"/>
      <c r="BB4100" s="80"/>
    </row>
    <row r="4101" spans="9:54" x14ac:dyDescent="0.25">
      <c r="I4101" s="80"/>
      <c r="AX4101" s="80"/>
      <c r="AY4101" s="80"/>
      <c r="AZ4101" s="80"/>
      <c r="BA4101" s="80"/>
      <c r="BB4101" s="80"/>
    </row>
    <row r="4102" spans="9:54" x14ac:dyDescent="0.25">
      <c r="I4102" s="80"/>
      <c r="AX4102" s="80"/>
      <c r="AY4102" s="80"/>
      <c r="AZ4102" s="80"/>
      <c r="BA4102" s="80"/>
      <c r="BB4102" s="80"/>
    </row>
    <row r="4103" spans="9:54" x14ac:dyDescent="0.25">
      <c r="I4103" s="80"/>
      <c r="AX4103" s="80"/>
      <c r="AY4103" s="80"/>
      <c r="AZ4103" s="80"/>
      <c r="BA4103" s="80"/>
      <c r="BB4103" s="80"/>
    </row>
    <row r="4104" spans="9:54" x14ac:dyDescent="0.25">
      <c r="I4104" s="80"/>
      <c r="AX4104" s="80"/>
      <c r="AY4104" s="80"/>
      <c r="AZ4104" s="80"/>
      <c r="BA4104" s="80"/>
      <c r="BB4104" s="80"/>
    </row>
    <row r="4105" spans="9:54" x14ac:dyDescent="0.25">
      <c r="I4105" s="80"/>
      <c r="AX4105" s="80"/>
      <c r="AY4105" s="80"/>
      <c r="AZ4105" s="80"/>
      <c r="BA4105" s="80"/>
      <c r="BB4105" s="80"/>
    </row>
    <row r="4106" spans="9:54" x14ac:dyDescent="0.25">
      <c r="I4106" s="80"/>
      <c r="AX4106" s="80"/>
      <c r="AY4106" s="80"/>
      <c r="AZ4106" s="80"/>
      <c r="BA4106" s="80"/>
      <c r="BB4106" s="80"/>
    </row>
    <row r="4107" spans="9:54" x14ac:dyDescent="0.25">
      <c r="I4107" s="80"/>
      <c r="AX4107" s="80"/>
      <c r="AY4107" s="80"/>
      <c r="AZ4107" s="80"/>
      <c r="BA4107" s="80"/>
      <c r="BB4107" s="80"/>
    </row>
    <row r="4108" spans="9:54" x14ac:dyDescent="0.25">
      <c r="I4108" s="80"/>
      <c r="AX4108" s="80"/>
      <c r="AY4108" s="80"/>
      <c r="AZ4108" s="80"/>
      <c r="BA4108" s="80"/>
      <c r="BB4108" s="80"/>
    </row>
    <row r="4109" spans="9:54" x14ac:dyDescent="0.25">
      <c r="I4109" s="80"/>
      <c r="AX4109" s="80"/>
      <c r="AY4109" s="80"/>
      <c r="AZ4109" s="80"/>
      <c r="BA4109" s="80"/>
      <c r="BB4109" s="80"/>
    </row>
    <row r="4110" spans="9:54" x14ac:dyDescent="0.25">
      <c r="I4110" s="80"/>
      <c r="AX4110" s="80"/>
      <c r="AY4110" s="80"/>
      <c r="AZ4110" s="80"/>
      <c r="BA4110" s="80"/>
      <c r="BB4110" s="80"/>
    </row>
    <row r="4111" spans="9:54" x14ac:dyDescent="0.25">
      <c r="I4111" s="80"/>
      <c r="AX4111" s="80"/>
      <c r="AY4111" s="80"/>
      <c r="AZ4111" s="80"/>
      <c r="BA4111" s="80"/>
      <c r="BB4111" s="80"/>
    </row>
    <row r="4112" spans="9:54" x14ac:dyDescent="0.25">
      <c r="I4112" s="80"/>
      <c r="AX4112" s="80"/>
      <c r="AY4112" s="80"/>
      <c r="AZ4112" s="80"/>
      <c r="BA4112" s="80"/>
      <c r="BB4112" s="80"/>
    </row>
    <row r="4113" spans="9:54" x14ac:dyDescent="0.25">
      <c r="I4113" s="80"/>
      <c r="AX4113" s="80"/>
      <c r="AY4113" s="80"/>
      <c r="AZ4113" s="80"/>
      <c r="BA4113" s="80"/>
      <c r="BB4113" s="80"/>
    </row>
    <row r="4114" spans="9:54" x14ac:dyDescent="0.25">
      <c r="I4114" s="80"/>
      <c r="AX4114" s="80"/>
      <c r="AY4114" s="80"/>
      <c r="AZ4114" s="80"/>
      <c r="BA4114" s="80"/>
      <c r="BB4114" s="80"/>
    </row>
    <row r="4115" spans="9:54" x14ac:dyDescent="0.25">
      <c r="I4115" s="80"/>
      <c r="AX4115" s="80"/>
      <c r="AY4115" s="80"/>
      <c r="AZ4115" s="80"/>
      <c r="BA4115" s="80"/>
      <c r="BB4115" s="80"/>
    </row>
    <row r="4116" spans="9:54" x14ac:dyDescent="0.25">
      <c r="I4116" s="80"/>
      <c r="AX4116" s="80"/>
      <c r="AY4116" s="80"/>
      <c r="AZ4116" s="80"/>
      <c r="BA4116" s="80"/>
      <c r="BB4116" s="80"/>
    </row>
    <row r="4117" spans="9:54" x14ac:dyDescent="0.25">
      <c r="I4117" s="80"/>
      <c r="AX4117" s="80"/>
      <c r="AY4117" s="80"/>
      <c r="AZ4117" s="80"/>
      <c r="BA4117" s="80"/>
      <c r="BB4117" s="80"/>
    </row>
    <row r="4118" spans="9:54" x14ac:dyDescent="0.25">
      <c r="I4118" s="80"/>
      <c r="AX4118" s="80"/>
      <c r="AY4118" s="80"/>
      <c r="AZ4118" s="80"/>
      <c r="BA4118" s="80"/>
      <c r="BB4118" s="80"/>
    </row>
    <row r="4119" spans="9:54" x14ac:dyDescent="0.25">
      <c r="I4119" s="80"/>
      <c r="AX4119" s="80"/>
      <c r="AY4119" s="80"/>
      <c r="AZ4119" s="80"/>
      <c r="BA4119" s="80"/>
      <c r="BB4119" s="80"/>
    </row>
    <row r="4120" spans="9:54" x14ac:dyDescent="0.25">
      <c r="I4120" s="80"/>
      <c r="AX4120" s="80"/>
      <c r="AY4120" s="80"/>
      <c r="AZ4120" s="80"/>
      <c r="BA4120" s="80"/>
      <c r="BB4120" s="80"/>
    </row>
    <row r="4121" spans="9:54" x14ac:dyDescent="0.25">
      <c r="I4121" s="80"/>
      <c r="AX4121" s="80"/>
      <c r="AY4121" s="80"/>
      <c r="AZ4121" s="80"/>
      <c r="BA4121" s="80"/>
      <c r="BB4121" s="80"/>
    </row>
    <row r="4122" spans="9:54" x14ac:dyDescent="0.25">
      <c r="I4122" s="80"/>
      <c r="AX4122" s="80"/>
      <c r="AY4122" s="80"/>
      <c r="AZ4122" s="80"/>
      <c r="BA4122" s="80"/>
      <c r="BB4122" s="80"/>
    </row>
    <row r="4123" spans="9:54" x14ac:dyDescent="0.25">
      <c r="I4123" s="80"/>
      <c r="AX4123" s="80"/>
      <c r="AY4123" s="80"/>
      <c r="AZ4123" s="80"/>
      <c r="BA4123" s="80"/>
      <c r="BB4123" s="80"/>
    </row>
    <row r="4124" spans="9:54" x14ac:dyDescent="0.25">
      <c r="I4124" s="80"/>
      <c r="AX4124" s="80"/>
      <c r="AY4124" s="80"/>
      <c r="AZ4124" s="80"/>
      <c r="BA4124" s="80"/>
      <c r="BB4124" s="80"/>
    </row>
    <row r="4125" spans="9:54" x14ac:dyDescent="0.25">
      <c r="I4125" s="80"/>
      <c r="AX4125" s="80"/>
      <c r="AY4125" s="80"/>
      <c r="AZ4125" s="80"/>
      <c r="BA4125" s="80"/>
      <c r="BB4125" s="80"/>
    </row>
    <row r="4126" spans="9:54" x14ac:dyDescent="0.25">
      <c r="I4126" s="80"/>
      <c r="AX4126" s="80"/>
      <c r="AY4126" s="80"/>
      <c r="AZ4126" s="80"/>
      <c r="BA4126" s="80"/>
      <c r="BB4126" s="80"/>
    </row>
    <row r="4127" spans="9:54" x14ac:dyDescent="0.25">
      <c r="I4127" s="80"/>
      <c r="AX4127" s="80"/>
      <c r="AY4127" s="80"/>
      <c r="AZ4127" s="80"/>
      <c r="BA4127" s="80"/>
      <c r="BB4127" s="80"/>
    </row>
    <row r="4128" spans="9:54" x14ac:dyDescent="0.25">
      <c r="I4128" s="80"/>
      <c r="AX4128" s="80"/>
      <c r="AY4128" s="80"/>
      <c r="AZ4128" s="80"/>
      <c r="BA4128" s="80"/>
      <c r="BB4128" s="80"/>
    </row>
    <row r="4129" spans="9:54" x14ac:dyDescent="0.25">
      <c r="I4129" s="80"/>
      <c r="AX4129" s="80"/>
      <c r="AY4129" s="80"/>
      <c r="AZ4129" s="80"/>
      <c r="BA4129" s="80"/>
      <c r="BB4129" s="80"/>
    </row>
    <row r="4130" spans="9:54" x14ac:dyDescent="0.25">
      <c r="I4130" s="80"/>
      <c r="AX4130" s="80"/>
      <c r="AY4130" s="80"/>
      <c r="AZ4130" s="80"/>
      <c r="BA4130" s="80"/>
      <c r="BB4130" s="80"/>
    </row>
    <row r="4131" spans="9:54" x14ac:dyDescent="0.25">
      <c r="I4131" s="80"/>
      <c r="AX4131" s="80"/>
      <c r="AY4131" s="80"/>
      <c r="AZ4131" s="80"/>
      <c r="BA4131" s="80"/>
      <c r="BB4131" s="80"/>
    </row>
    <row r="4132" spans="9:54" x14ac:dyDescent="0.25">
      <c r="I4132" s="80"/>
      <c r="AX4132" s="80"/>
      <c r="AY4132" s="80"/>
      <c r="AZ4132" s="80"/>
      <c r="BA4132" s="80"/>
      <c r="BB4132" s="80"/>
    </row>
    <row r="4133" spans="9:54" x14ac:dyDescent="0.25">
      <c r="I4133" s="80"/>
      <c r="AX4133" s="80"/>
      <c r="AY4133" s="80"/>
      <c r="AZ4133" s="80"/>
      <c r="BA4133" s="80"/>
      <c r="BB4133" s="80"/>
    </row>
    <row r="4134" spans="9:54" x14ac:dyDescent="0.25">
      <c r="I4134" s="80"/>
      <c r="AX4134" s="80"/>
      <c r="AY4134" s="80"/>
      <c r="AZ4134" s="80"/>
      <c r="BA4134" s="80"/>
      <c r="BB4134" s="80"/>
    </row>
    <row r="4135" spans="9:54" x14ac:dyDescent="0.25">
      <c r="I4135" s="80"/>
      <c r="AX4135" s="80"/>
      <c r="AY4135" s="80"/>
      <c r="AZ4135" s="80"/>
      <c r="BA4135" s="80"/>
      <c r="BB4135" s="80"/>
    </row>
    <row r="4136" spans="9:54" x14ac:dyDescent="0.25">
      <c r="I4136" s="80"/>
      <c r="AX4136" s="80"/>
      <c r="AY4136" s="80"/>
      <c r="AZ4136" s="80"/>
      <c r="BA4136" s="80"/>
      <c r="BB4136" s="80"/>
    </row>
    <row r="4137" spans="9:54" x14ac:dyDescent="0.25">
      <c r="I4137" s="80"/>
      <c r="AX4137" s="80"/>
      <c r="AY4137" s="80"/>
      <c r="AZ4137" s="80"/>
      <c r="BA4137" s="80"/>
      <c r="BB4137" s="80"/>
    </row>
    <row r="4138" spans="9:54" x14ac:dyDescent="0.25">
      <c r="I4138" s="80"/>
      <c r="AX4138" s="80"/>
      <c r="AY4138" s="80"/>
      <c r="AZ4138" s="80"/>
      <c r="BA4138" s="80"/>
      <c r="BB4138" s="80"/>
    </row>
    <row r="4139" spans="9:54" x14ac:dyDescent="0.25">
      <c r="I4139" s="80"/>
      <c r="AX4139" s="80"/>
      <c r="AY4139" s="80"/>
      <c r="AZ4139" s="80"/>
      <c r="BA4139" s="80"/>
      <c r="BB4139" s="80"/>
    </row>
    <row r="4140" spans="9:54" x14ac:dyDescent="0.25">
      <c r="I4140" s="80"/>
      <c r="AX4140" s="80"/>
      <c r="AY4140" s="80"/>
      <c r="AZ4140" s="80"/>
      <c r="BA4140" s="80"/>
      <c r="BB4140" s="80"/>
    </row>
    <row r="4141" spans="9:54" x14ac:dyDescent="0.25">
      <c r="I4141" s="80"/>
      <c r="AX4141" s="80"/>
      <c r="AY4141" s="80"/>
      <c r="AZ4141" s="80"/>
      <c r="BA4141" s="80"/>
      <c r="BB4141" s="80"/>
    </row>
    <row r="4142" spans="9:54" x14ac:dyDescent="0.25">
      <c r="I4142" s="80"/>
      <c r="AX4142" s="80"/>
      <c r="AY4142" s="80"/>
      <c r="AZ4142" s="80"/>
      <c r="BA4142" s="80"/>
      <c r="BB4142" s="80"/>
    </row>
    <row r="4143" spans="9:54" x14ac:dyDescent="0.25">
      <c r="I4143" s="80"/>
      <c r="AX4143" s="80"/>
      <c r="AY4143" s="80"/>
      <c r="AZ4143" s="80"/>
      <c r="BA4143" s="80"/>
      <c r="BB4143" s="80"/>
    </row>
    <row r="4144" spans="9:54" x14ac:dyDescent="0.25">
      <c r="I4144" s="80"/>
      <c r="AX4144" s="80"/>
      <c r="AY4144" s="80"/>
      <c r="AZ4144" s="80"/>
      <c r="BA4144" s="80"/>
      <c r="BB4144" s="80"/>
    </row>
    <row r="4145" spans="9:54" x14ac:dyDescent="0.25">
      <c r="I4145" s="80"/>
      <c r="AX4145" s="80"/>
      <c r="AY4145" s="80"/>
      <c r="AZ4145" s="80"/>
      <c r="BA4145" s="80"/>
      <c r="BB4145" s="80"/>
    </row>
    <row r="4146" spans="9:54" x14ac:dyDescent="0.25">
      <c r="I4146" s="80"/>
      <c r="AX4146" s="80"/>
      <c r="AY4146" s="80"/>
      <c r="AZ4146" s="80"/>
      <c r="BA4146" s="80"/>
      <c r="BB4146" s="80"/>
    </row>
    <row r="4147" spans="9:54" x14ac:dyDescent="0.25">
      <c r="I4147" s="80"/>
      <c r="AX4147" s="80"/>
      <c r="AY4147" s="80"/>
      <c r="AZ4147" s="80"/>
      <c r="BA4147" s="80"/>
      <c r="BB4147" s="80"/>
    </row>
    <row r="4148" spans="9:54" x14ac:dyDescent="0.25">
      <c r="I4148" s="80"/>
      <c r="AX4148" s="80"/>
      <c r="AY4148" s="80"/>
      <c r="AZ4148" s="80"/>
      <c r="BA4148" s="80"/>
      <c r="BB4148" s="80"/>
    </row>
    <row r="4149" spans="9:54" x14ac:dyDescent="0.25">
      <c r="I4149" s="80"/>
      <c r="AX4149" s="80"/>
      <c r="AY4149" s="80"/>
      <c r="AZ4149" s="80"/>
      <c r="BA4149" s="80"/>
      <c r="BB4149" s="80"/>
    </row>
    <row r="4150" spans="9:54" x14ac:dyDescent="0.25">
      <c r="I4150" s="80"/>
      <c r="AX4150" s="80"/>
      <c r="AY4150" s="80"/>
      <c r="AZ4150" s="80"/>
      <c r="BA4150" s="80"/>
      <c r="BB4150" s="80"/>
    </row>
    <row r="4151" spans="9:54" x14ac:dyDescent="0.25">
      <c r="I4151" s="80"/>
      <c r="AX4151" s="80"/>
      <c r="AY4151" s="80"/>
      <c r="AZ4151" s="80"/>
      <c r="BA4151" s="80"/>
      <c r="BB4151" s="80"/>
    </row>
    <row r="4152" spans="9:54" x14ac:dyDescent="0.25">
      <c r="I4152" s="80"/>
      <c r="AX4152" s="80"/>
      <c r="AY4152" s="80"/>
      <c r="AZ4152" s="80"/>
      <c r="BA4152" s="80"/>
      <c r="BB4152" s="80"/>
    </row>
    <row r="4153" spans="9:54" x14ac:dyDescent="0.25">
      <c r="I4153" s="80"/>
      <c r="AX4153" s="80"/>
      <c r="AY4153" s="80"/>
      <c r="AZ4153" s="80"/>
      <c r="BA4153" s="80"/>
      <c r="BB4153" s="80"/>
    </row>
    <row r="4154" spans="9:54" x14ac:dyDescent="0.25">
      <c r="I4154" s="80"/>
      <c r="AX4154" s="80"/>
      <c r="AY4154" s="80"/>
      <c r="AZ4154" s="80"/>
      <c r="BA4154" s="80"/>
      <c r="BB4154" s="80"/>
    </row>
    <row r="4155" spans="9:54" x14ac:dyDescent="0.25">
      <c r="I4155" s="80"/>
      <c r="AX4155" s="80"/>
      <c r="AY4155" s="80"/>
      <c r="AZ4155" s="80"/>
      <c r="BA4155" s="80"/>
      <c r="BB4155" s="80"/>
    </row>
    <row r="4156" spans="9:54" x14ac:dyDescent="0.25">
      <c r="I4156" s="80"/>
      <c r="AX4156" s="80"/>
      <c r="AY4156" s="80"/>
      <c r="AZ4156" s="80"/>
      <c r="BA4156" s="80"/>
      <c r="BB4156" s="80"/>
    </row>
    <row r="4157" spans="9:54" x14ac:dyDescent="0.25">
      <c r="I4157" s="80"/>
      <c r="AX4157" s="80"/>
      <c r="AY4157" s="80"/>
      <c r="AZ4157" s="80"/>
      <c r="BA4157" s="80"/>
      <c r="BB4157" s="80"/>
    </row>
    <row r="4158" spans="9:54" x14ac:dyDescent="0.25">
      <c r="I4158" s="80"/>
      <c r="AX4158" s="80"/>
      <c r="AY4158" s="80"/>
      <c r="AZ4158" s="80"/>
      <c r="BA4158" s="80"/>
      <c r="BB4158" s="80"/>
    </row>
    <row r="4159" spans="9:54" x14ac:dyDescent="0.25">
      <c r="I4159" s="80"/>
      <c r="AX4159" s="80"/>
      <c r="AY4159" s="80"/>
      <c r="AZ4159" s="80"/>
      <c r="BA4159" s="80"/>
      <c r="BB4159" s="80"/>
    </row>
    <row r="4160" spans="9:54" x14ac:dyDescent="0.25">
      <c r="I4160" s="80"/>
      <c r="AX4160" s="80"/>
      <c r="AY4160" s="80"/>
      <c r="AZ4160" s="80"/>
      <c r="BA4160" s="80"/>
      <c r="BB4160" s="80"/>
    </row>
    <row r="4161" spans="9:54" x14ac:dyDescent="0.25">
      <c r="I4161" s="80"/>
      <c r="AX4161" s="80"/>
      <c r="AY4161" s="80"/>
      <c r="AZ4161" s="80"/>
      <c r="BA4161" s="80"/>
      <c r="BB4161" s="80"/>
    </row>
    <row r="4162" spans="9:54" x14ac:dyDescent="0.25">
      <c r="I4162" s="80"/>
      <c r="AX4162" s="80"/>
      <c r="AY4162" s="80"/>
      <c r="AZ4162" s="80"/>
      <c r="BA4162" s="80"/>
      <c r="BB4162" s="80"/>
    </row>
    <row r="4163" spans="9:54" x14ac:dyDescent="0.25">
      <c r="I4163" s="80"/>
      <c r="AX4163" s="80"/>
      <c r="AY4163" s="80"/>
      <c r="AZ4163" s="80"/>
      <c r="BA4163" s="80"/>
      <c r="BB4163" s="80"/>
    </row>
    <row r="4164" spans="9:54" x14ac:dyDescent="0.25">
      <c r="I4164" s="80"/>
      <c r="AX4164" s="80"/>
      <c r="AY4164" s="80"/>
      <c r="AZ4164" s="80"/>
      <c r="BA4164" s="80"/>
      <c r="BB4164" s="80"/>
    </row>
    <row r="4165" spans="9:54" x14ac:dyDescent="0.25">
      <c r="I4165" s="80"/>
      <c r="AX4165" s="80"/>
      <c r="AY4165" s="80"/>
      <c r="AZ4165" s="80"/>
      <c r="BA4165" s="80"/>
      <c r="BB4165" s="80"/>
    </row>
    <row r="4166" spans="9:54" x14ac:dyDescent="0.25">
      <c r="I4166" s="80"/>
      <c r="AX4166" s="80"/>
      <c r="AY4166" s="80"/>
      <c r="AZ4166" s="80"/>
      <c r="BA4166" s="80"/>
      <c r="BB4166" s="80"/>
    </row>
    <row r="4167" spans="9:54" x14ac:dyDescent="0.25">
      <c r="I4167" s="80"/>
      <c r="AX4167" s="80"/>
      <c r="AY4167" s="80"/>
      <c r="AZ4167" s="80"/>
      <c r="BA4167" s="80"/>
      <c r="BB4167" s="80"/>
    </row>
    <row r="4168" spans="9:54" x14ac:dyDescent="0.25">
      <c r="I4168" s="80"/>
      <c r="AX4168" s="80"/>
      <c r="AY4168" s="80"/>
      <c r="AZ4168" s="80"/>
      <c r="BA4168" s="80"/>
      <c r="BB4168" s="80"/>
    </row>
    <row r="4169" spans="9:54" x14ac:dyDescent="0.25">
      <c r="I4169" s="80"/>
      <c r="AX4169" s="80"/>
      <c r="AY4169" s="80"/>
      <c r="AZ4169" s="80"/>
      <c r="BA4169" s="80"/>
      <c r="BB4169" s="80"/>
    </row>
    <row r="4170" spans="9:54" x14ac:dyDescent="0.25">
      <c r="I4170" s="80"/>
      <c r="AX4170" s="80"/>
      <c r="AY4170" s="80"/>
      <c r="AZ4170" s="80"/>
      <c r="BA4170" s="80"/>
      <c r="BB4170" s="80"/>
    </row>
    <row r="4171" spans="9:54" x14ac:dyDescent="0.25">
      <c r="I4171" s="80"/>
      <c r="AX4171" s="80"/>
      <c r="AY4171" s="80"/>
      <c r="AZ4171" s="80"/>
      <c r="BA4171" s="80"/>
      <c r="BB4171" s="80"/>
    </row>
    <row r="4172" spans="9:54" x14ac:dyDescent="0.25">
      <c r="I4172" s="80"/>
      <c r="AX4172" s="80"/>
      <c r="AY4172" s="80"/>
      <c r="AZ4172" s="80"/>
      <c r="BA4172" s="80"/>
      <c r="BB4172" s="80"/>
    </row>
    <row r="4173" spans="9:54" x14ac:dyDescent="0.25">
      <c r="I4173" s="80"/>
      <c r="AX4173" s="80"/>
      <c r="AY4173" s="80"/>
      <c r="AZ4173" s="80"/>
      <c r="BA4173" s="80"/>
      <c r="BB4173" s="80"/>
    </row>
    <row r="4174" spans="9:54" x14ac:dyDescent="0.25">
      <c r="I4174" s="80"/>
      <c r="AX4174" s="80"/>
      <c r="AY4174" s="80"/>
      <c r="AZ4174" s="80"/>
      <c r="BA4174" s="80"/>
      <c r="BB4174" s="80"/>
    </row>
    <row r="4175" spans="9:54" x14ac:dyDescent="0.25">
      <c r="I4175" s="80"/>
      <c r="AX4175" s="80"/>
      <c r="AY4175" s="80"/>
      <c r="AZ4175" s="80"/>
      <c r="BA4175" s="80"/>
      <c r="BB4175" s="80"/>
    </row>
    <row r="4176" spans="9:54" x14ac:dyDescent="0.25">
      <c r="I4176" s="80"/>
      <c r="AX4176" s="80"/>
      <c r="AY4176" s="80"/>
      <c r="AZ4176" s="80"/>
      <c r="BA4176" s="80"/>
      <c r="BB4176" s="80"/>
    </row>
    <row r="4177" spans="9:54" x14ac:dyDescent="0.25">
      <c r="I4177" s="80"/>
      <c r="AX4177" s="80"/>
      <c r="AY4177" s="80"/>
      <c r="AZ4177" s="80"/>
      <c r="BA4177" s="80"/>
      <c r="BB4177" s="80"/>
    </row>
    <row r="4178" spans="9:54" x14ac:dyDescent="0.25">
      <c r="I4178" s="80"/>
      <c r="AX4178" s="80"/>
      <c r="AY4178" s="80"/>
      <c r="AZ4178" s="80"/>
      <c r="BA4178" s="80"/>
      <c r="BB4178" s="80"/>
    </row>
    <row r="4179" spans="9:54" x14ac:dyDescent="0.25">
      <c r="I4179" s="80"/>
      <c r="AX4179" s="80"/>
      <c r="AY4179" s="80"/>
      <c r="AZ4179" s="80"/>
      <c r="BA4179" s="80"/>
      <c r="BB4179" s="80"/>
    </row>
    <row r="4180" spans="9:54" x14ac:dyDescent="0.25">
      <c r="I4180" s="80"/>
      <c r="AX4180" s="80"/>
      <c r="AY4180" s="80"/>
      <c r="AZ4180" s="80"/>
      <c r="BA4180" s="80"/>
      <c r="BB4180" s="80"/>
    </row>
    <row r="4181" spans="9:54" x14ac:dyDescent="0.25">
      <c r="I4181" s="80"/>
      <c r="AX4181" s="80"/>
      <c r="AY4181" s="80"/>
      <c r="AZ4181" s="80"/>
      <c r="BA4181" s="80"/>
      <c r="BB4181" s="80"/>
    </row>
    <row r="4182" spans="9:54" x14ac:dyDescent="0.25">
      <c r="I4182" s="80"/>
      <c r="AX4182" s="80"/>
      <c r="AY4182" s="80"/>
      <c r="AZ4182" s="80"/>
      <c r="BA4182" s="80"/>
      <c r="BB4182" s="80"/>
    </row>
    <row r="4183" spans="9:54" x14ac:dyDescent="0.25">
      <c r="I4183" s="80"/>
      <c r="AX4183" s="80"/>
      <c r="AY4183" s="80"/>
      <c r="AZ4183" s="80"/>
      <c r="BA4183" s="80"/>
      <c r="BB4183" s="80"/>
    </row>
    <row r="4184" spans="9:54" x14ac:dyDescent="0.25">
      <c r="I4184" s="80"/>
      <c r="AX4184" s="80"/>
      <c r="AY4184" s="80"/>
      <c r="AZ4184" s="80"/>
      <c r="BA4184" s="80"/>
      <c r="BB4184" s="80"/>
    </row>
    <row r="4185" spans="9:54" x14ac:dyDescent="0.25">
      <c r="I4185" s="80"/>
      <c r="AX4185" s="80"/>
      <c r="AY4185" s="80"/>
      <c r="AZ4185" s="80"/>
      <c r="BA4185" s="80"/>
      <c r="BB4185" s="80"/>
    </row>
    <row r="4186" spans="9:54" x14ac:dyDescent="0.25">
      <c r="I4186" s="80"/>
      <c r="AX4186" s="80"/>
      <c r="AY4186" s="80"/>
      <c r="AZ4186" s="80"/>
      <c r="BA4186" s="80"/>
      <c r="BB4186" s="80"/>
    </row>
    <row r="4187" spans="9:54" x14ac:dyDescent="0.25">
      <c r="I4187" s="80"/>
      <c r="AX4187" s="80"/>
      <c r="AY4187" s="80"/>
      <c r="AZ4187" s="80"/>
      <c r="BA4187" s="80"/>
      <c r="BB4187" s="80"/>
    </row>
    <row r="4188" spans="9:54" x14ac:dyDescent="0.25">
      <c r="I4188" s="80"/>
      <c r="AX4188" s="80"/>
      <c r="AY4188" s="80"/>
      <c r="AZ4188" s="80"/>
      <c r="BA4188" s="80"/>
      <c r="BB4188" s="80"/>
    </row>
    <row r="4189" spans="9:54" x14ac:dyDescent="0.25">
      <c r="I4189" s="80"/>
      <c r="AX4189" s="80"/>
      <c r="AY4189" s="80"/>
      <c r="AZ4189" s="80"/>
      <c r="BA4189" s="80"/>
      <c r="BB4189" s="80"/>
    </row>
    <row r="4190" spans="9:54" x14ac:dyDescent="0.25">
      <c r="I4190" s="80"/>
      <c r="AX4190" s="80"/>
      <c r="AY4190" s="80"/>
      <c r="AZ4190" s="80"/>
      <c r="BA4190" s="80"/>
      <c r="BB4190" s="80"/>
    </row>
    <row r="4191" spans="9:54" x14ac:dyDescent="0.25">
      <c r="I4191" s="80"/>
      <c r="AX4191" s="80"/>
      <c r="AY4191" s="80"/>
      <c r="AZ4191" s="80"/>
      <c r="BA4191" s="80"/>
      <c r="BB4191" s="80"/>
    </row>
    <row r="4192" spans="9:54" x14ac:dyDescent="0.25">
      <c r="I4192" s="80"/>
      <c r="AX4192" s="80"/>
      <c r="AY4192" s="80"/>
      <c r="AZ4192" s="80"/>
      <c r="BA4192" s="80"/>
      <c r="BB4192" s="80"/>
    </row>
    <row r="4193" spans="9:54" x14ac:dyDescent="0.25">
      <c r="I4193" s="80"/>
      <c r="AX4193" s="80"/>
      <c r="AY4193" s="80"/>
      <c r="AZ4193" s="80"/>
      <c r="BA4193" s="80"/>
      <c r="BB4193" s="80"/>
    </row>
    <row r="4194" spans="9:54" x14ac:dyDescent="0.25">
      <c r="I4194" s="80"/>
      <c r="AX4194" s="80"/>
      <c r="AY4194" s="80"/>
      <c r="AZ4194" s="80"/>
      <c r="BA4194" s="80"/>
      <c r="BB4194" s="80"/>
    </row>
    <row r="4195" spans="9:54" x14ac:dyDescent="0.25">
      <c r="I4195" s="80"/>
      <c r="AX4195" s="80"/>
      <c r="AY4195" s="80"/>
      <c r="AZ4195" s="80"/>
      <c r="BA4195" s="80"/>
      <c r="BB4195" s="80"/>
    </row>
    <row r="4196" spans="9:54" x14ac:dyDescent="0.25">
      <c r="I4196" s="80"/>
      <c r="AX4196" s="80"/>
      <c r="AY4196" s="80"/>
      <c r="AZ4196" s="80"/>
      <c r="BA4196" s="80"/>
      <c r="BB4196" s="80"/>
    </row>
    <row r="4197" spans="9:54" x14ac:dyDescent="0.25">
      <c r="I4197" s="80"/>
      <c r="AX4197" s="80"/>
      <c r="AY4197" s="80"/>
      <c r="AZ4197" s="80"/>
      <c r="BA4197" s="80"/>
      <c r="BB4197" s="80"/>
    </row>
    <row r="4198" spans="9:54" x14ac:dyDescent="0.25">
      <c r="I4198" s="80"/>
      <c r="AX4198" s="80"/>
      <c r="AY4198" s="80"/>
      <c r="AZ4198" s="80"/>
      <c r="BA4198" s="80"/>
      <c r="BB4198" s="80"/>
    </row>
    <row r="4199" spans="9:54" x14ac:dyDescent="0.25">
      <c r="I4199" s="80"/>
      <c r="AX4199" s="80"/>
      <c r="AY4199" s="80"/>
      <c r="AZ4199" s="80"/>
      <c r="BA4199" s="80"/>
      <c r="BB4199" s="80"/>
    </row>
    <row r="4200" spans="9:54" x14ac:dyDescent="0.25">
      <c r="I4200" s="80"/>
      <c r="AX4200" s="80"/>
      <c r="AY4200" s="80"/>
      <c r="AZ4200" s="80"/>
      <c r="BA4200" s="80"/>
      <c r="BB4200" s="80"/>
    </row>
    <row r="4201" spans="9:54" x14ac:dyDescent="0.25">
      <c r="I4201" s="80"/>
      <c r="AX4201" s="80"/>
      <c r="AY4201" s="80"/>
      <c r="AZ4201" s="80"/>
      <c r="BA4201" s="80"/>
      <c r="BB4201" s="80"/>
    </row>
    <row r="4202" spans="9:54" x14ac:dyDescent="0.25">
      <c r="I4202" s="80"/>
      <c r="AX4202" s="80"/>
      <c r="AY4202" s="80"/>
      <c r="AZ4202" s="80"/>
      <c r="BA4202" s="80"/>
      <c r="BB4202" s="80"/>
    </row>
    <row r="4203" spans="9:54" x14ac:dyDescent="0.25">
      <c r="I4203" s="80"/>
      <c r="AX4203" s="80"/>
      <c r="AY4203" s="80"/>
      <c r="AZ4203" s="80"/>
      <c r="BA4203" s="80"/>
      <c r="BB4203" s="80"/>
    </row>
    <row r="4204" spans="9:54" x14ac:dyDescent="0.25">
      <c r="I4204" s="80"/>
      <c r="AX4204" s="80"/>
      <c r="AY4204" s="80"/>
      <c r="AZ4204" s="80"/>
      <c r="BA4204" s="80"/>
      <c r="BB4204" s="80"/>
    </row>
    <row r="4205" spans="9:54" x14ac:dyDescent="0.25">
      <c r="I4205" s="80"/>
      <c r="AX4205" s="80"/>
      <c r="AY4205" s="80"/>
      <c r="AZ4205" s="80"/>
      <c r="BA4205" s="80"/>
      <c r="BB4205" s="80"/>
    </row>
    <row r="4206" spans="9:54" x14ac:dyDescent="0.25">
      <c r="I4206" s="80"/>
      <c r="AX4206" s="80"/>
      <c r="AY4206" s="80"/>
      <c r="AZ4206" s="80"/>
      <c r="BA4206" s="80"/>
      <c r="BB4206" s="80"/>
    </row>
    <row r="4207" spans="9:54" x14ac:dyDescent="0.25">
      <c r="I4207" s="80"/>
      <c r="AX4207" s="80"/>
      <c r="AY4207" s="80"/>
      <c r="AZ4207" s="80"/>
      <c r="BA4207" s="80"/>
      <c r="BB4207" s="80"/>
    </row>
    <row r="4208" spans="9:54" x14ac:dyDescent="0.25">
      <c r="I4208" s="80"/>
      <c r="AX4208" s="80"/>
      <c r="AY4208" s="80"/>
      <c r="AZ4208" s="80"/>
      <c r="BA4208" s="80"/>
      <c r="BB4208" s="80"/>
    </row>
    <row r="4209" spans="9:54" x14ac:dyDescent="0.25">
      <c r="I4209" s="80"/>
      <c r="AX4209" s="80"/>
      <c r="AY4209" s="80"/>
      <c r="AZ4209" s="80"/>
      <c r="BA4209" s="80"/>
      <c r="BB4209" s="80"/>
    </row>
    <row r="4210" spans="9:54" x14ac:dyDescent="0.25">
      <c r="I4210" s="80"/>
      <c r="AX4210" s="80"/>
      <c r="AY4210" s="80"/>
      <c r="AZ4210" s="80"/>
      <c r="BA4210" s="80"/>
      <c r="BB4210" s="80"/>
    </row>
    <row r="4211" spans="9:54" x14ac:dyDescent="0.25">
      <c r="I4211" s="80"/>
      <c r="AX4211" s="80"/>
      <c r="AY4211" s="80"/>
      <c r="AZ4211" s="80"/>
      <c r="BA4211" s="80"/>
      <c r="BB4211" s="80"/>
    </row>
    <row r="4212" spans="9:54" x14ac:dyDescent="0.25">
      <c r="I4212" s="80"/>
      <c r="AX4212" s="80"/>
      <c r="AY4212" s="80"/>
      <c r="AZ4212" s="80"/>
      <c r="BA4212" s="80"/>
      <c r="BB4212" s="80"/>
    </row>
    <row r="4213" spans="9:54" x14ac:dyDescent="0.25">
      <c r="I4213" s="80"/>
      <c r="AX4213" s="80"/>
      <c r="AY4213" s="80"/>
      <c r="AZ4213" s="80"/>
      <c r="BA4213" s="80"/>
      <c r="BB4213" s="80"/>
    </row>
    <row r="4214" spans="9:54" x14ac:dyDescent="0.25">
      <c r="I4214" s="80"/>
      <c r="AX4214" s="80"/>
      <c r="AY4214" s="80"/>
      <c r="AZ4214" s="80"/>
      <c r="BA4214" s="80"/>
      <c r="BB4214" s="80"/>
    </row>
    <row r="4215" spans="9:54" x14ac:dyDescent="0.25">
      <c r="I4215" s="80"/>
      <c r="AX4215" s="80"/>
      <c r="AY4215" s="80"/>
      <c r="AZ4215" s="80"/>
      <c r="BA4215" s="80"/>
      <c r="BB4215" s="80"/>
    </row>
    <row r="4216" spans="9:54" x14ac:dyDescent="0.25">
      <c r="I4216" s="80"/>
      <c r="AX4216" s="80"/>
      <c r="AY4216" s="80"/>
      <c r="AZ4216" s="80"/>
      <c r="BA4216" s="80"/>
      <c r="BB4216" s="80"/>
    </row>
    <row r="4217" spans="9:54" x14ac:dyDescent="0.25">
      <c r="I4217" s="80"/>
      <c r="AX4217" s="80"/>
      <c r="AY4217" s="80"/>
      <c r="AZ4217" s="80"/>
      <c r="BA4217" s="80"/>
      <c r="BB4217" s="80"/>
    </row>
    <row r="4218" spans="9:54" x14ac:dyDescent="0.25">
      <c r="I4218" s="80"/>
      <c r="AX4218" s="80"/>
      <c r="AY4218" s="80"/>
      <c r="AZ4218" s="80"/>
      <c r="BA4218" s="80"/>
      <c r="BB4218" s="80"/>
    </row>
    <row r="4219" spans="9:54" x14ac:dyDescent="0.25">
      <c r="I4219" s="80"/>
      <c r="AX4219" s="80"/>
      <c r="AY4219" s="80"/>
      <c r="AZ4219" s="80"/>
      <c r="BA4219" s="80"/>
      <c r="BB4219" s="80"/>
    </row>
    <row r="4220" spans="9:54" x14ac:dyDescent="0.25">
      <c r="I4220" s="80"/>
      <c r="AX4220" s="80"/>
      <c r="AY4220" s="80"/>
      <c r="AZ4220" s="80"/>
      <c r="BA4220" s="80"/>
      <c r="BB4220" s="80"/>
    </row>
    <row r="4221" spans="9:54" x14ac:dyDescent="0.25">
      <c r="I4221" s="80"/>
      <c r="AX4221" s="80"/>
      <c r="AY4221" s="80"/>
      <c r="AZ4221" s="80"/>
      <c r="BA4221" s="80"/>
      <c r="BB4221" s="80"/>
    </row>
    <row r="4222" spans="9:54" x14ac:dyDescent="0.25">
      <c r="I4222" s="80"/>
      <c r="AX4222" s="80"/>
      <c r="AY4222" s="80"/>
      <c r="AZ4222" s="80"/>
      <c r="BA4222" s="80"/>
      <c r="BB4222" s="80"/>
    </row>
    <row r="4223" spans="9:54" x14ac:dyDescent="0.25">
      <c r="I4223" s="80"/>
      <c r="AX4223" s="80"/>
      <c r="AY4223" s="80"/>
      <c r="AZ4223" s="80"/>
      <c r="BA4223" s="80"/>
      <c r="BB4223" s="80"/>
    </row>
    <row r="4224" spans="9:54" x14ac:dyDescent="0.25">
      <c r="I4224" s="80"/>
      <c r="AX4224" s="80"/>
      <c r="AY4224" s="80"/>
      <c r="AZ4224" s="80"/>
      <c r="BA4224" s="80"/>
      <c r="BB4224" s="80"/>
    </row>
    <row r="4225" spans="9:54" x14ac:dyDescent="0.25">
      <c r="I4225" s="80"/>
      <c r="AX4225" s="80"/>
      <c r="AY4225" s="80"/>
      <c r="AZ4225" s="80"/>
      <c r="BA4225" s="80"/>
      <c r="BB4225" s="80"/>
    </row>
    <row r="4226" spans="9:54" x14ac:dyDescent="0.25">
      <c r="I4226" s="80"/>
      <c r="AX4226" s="80"/>
      <c r="AY4226" s="80"/>
      <c r="AZ4226" s="80"/>
      <c r="BA4226" s="80"/>
      <c r="BB4226" s="80"/>
    </row>
    <row r="4227" spans="9:54" x14ac:dyDescent="0.25">
      <c r="I4227" s="80"/>
      <c r="AX4227" s="80"/>
      <c r="AY4227" s="80"/>
      <c r="AZ4227" s="80"/>
      <c r="BA4227" s="80"/>
      <c r="BB4227" s="80"/>
    </row>
    <row r="4228" spans="9:54" x14ac:dyDescent="0.25">
      <c r="I4228" s="80"/>
      <c r="AX4228" s="80"/>
      <c r="AY4228" s="80"/>
      <c r="AZ4228" s="80"/>
      <c r="BA4228" s="80"/>
      <c r="BB4228" s="80"/>
    </row>
    <row r="4229" spans="9:54" x14ac:dyDescent="0.25">
      <c r="I4229" s="80"/>
      <c r="AX4229" s="80"/>
      <c r="AY4229" s="80"/>
      <c r="AZ4229" s="80"/>
      <c r="BA4229" s="80"/>
      <c r="BB4229" s="80"/>
    </row>
    <row r="4230" spans="9:54" x14ac:dyDescent="0.25">
      <c r="I4230" s="80"/>
      <c r="AX4230" s="80"/>
      <c r="AY4230" s="80"/>
      <c r="AZ4230" s="80"/>
      <c r="BA4230" s="80"/>
      <c r="BB4230" s="80"/>
    </row>
    <row r="4231" spans="9:54" x14ac:dyDescent="0.25">
      <c r="I4231" s="80"/>
      <c r="AX4231" s="80"/>
      <c r="AY4231" s="80"/>
      <c r="AZ4231" s="80"/>
      <c r="BA4231" s="80"/>
      <c r="BB4231" s="80"/>
    </row>
    <row r="4232" spans="9:54" x14ac:dyDescent="0.25">
      <c r="I4232" s="80"/>
      <c r="AX4232" s="80"/>
      <c r="AY4232" s="80"/>
      <c r="AZ4232" s="80"/>
      <c r="BA4232" s="80"/>
      <c r="BB4232" s="80"/>
    </row>
    <row r="4233" spans="9:54" x14ac:dyDescent="0.25">
      <c r="I4233" s="80"/>
      <c r="AX4233" s="80"/>
      <c r="AY4233" s="80"/>
      <c r="AZ4233" s="80"/>
      <c r="BA4233" s="80"/>
      <c r="BB4233" s="80"/>
    </row>
    <row r="4234" spans="9:54" x14ac:dyDescent="0.25">
      <c r="I4234" s="80"/>
      <c r="AX4234" s="80"/>
      <c r="AY4234" s="80"/>
      <c r="AZ4234" s="80"/>
      <c r="BA4234" s="80"/>
      <c r="BB4234" s="80"/>
    </row>
    <row r="4235" spans="9:54" x14ac:dyDescent="0.25">
      <c r="I4235" s="80"/>
      <c r="AX4235" s="80"/>
      <c r="AY4235" s="80"/>
      <c r="AZ4235" s="80"/>
      <c r="BA4235" s="80"/>
      <c r="BB4235" s="80"/>
    </row>
    <row r="4236" spans="9:54" x14ac:dyDescent="0.25">
      <c r="I4236" s="80"/>
      <c r="AX4236" s="80"/>
      <c r="AY4236" s="80"/>
      <c r="AZ4236" s="80"/>
      <c r="BA4236" s="80"/>
      <c r="BB4236" s="80"/>
    </row>
    <row r="4237" spans="9:54" x14ac:dyDescent="0.25">
      <c r="I4237" s="80"/>
      <c r="AX4237" s="80"/>
      <c r="AY4237" s="80"/>
      <c r="AZ4237" s="80"/>
      <c r="BA4237" s="80"/>
      <c r="BB4237" s="80"/>
    </row>
    <row r="4238" spans="9:54" x14ac:dyDescent="0.25">
      <c r="I4238" s="80"/>
      <c r="AX4238" s="80"/>
      <c r="AY4238" s="80"/>
      <c r="AZ4238" s="80"/>
      <c r="BA4238" s="80"/>
      <c r="BB4238" s="80"/>
    </row>
    <row r="4239" spans="9:54" x14ac:dyDescent="0.25">
      <c r="I4239" s="80"/>
      <c r="AX4239" s="80"/>
      <c r="AY4239" s="80"/>
      <c r="AZ4239" s="80"/>
      <c r="BA4239" s="80"/>
      <c r="BB4239" s="80"/>
    </row>
    <row r="4240" spans="9:54" x14ac:dyDescent="0.25">
      <c r="I4240" s="80"/>
      <c r="AX4240" s="80"/>
      <c r="AY4240" s="80"/>
      <c r="AZ4240" s="80"/>
      <c r="BA4240" s="80"/>
      <c r="BB4240" s="80"/>
    </row>
    <row r="4241" spans="9:54" x14ac:dyDescent="0.25">
      <c r="I4241" s="80"/>
      <c r="AX4241" s="80"/>
      <c r="AY4241" s="80"/>
      <c r="AZ4241" s="80"/>
      <c r="BA4241" s="80"/>
      <c r="BB4241" s="80"/>
    </row>
    <row r="4242" spans="9:54" x14ac:dyDescent="0.25">
      <c r="I4242" s="80"/>
      <c r="AX4242" s="80"/>
      <c r="AY4242" s="80"/>
      <c r="AZ4242" s="80"/>
      <c r="BA4242" s="80"/>
      <c r="BB4242" s="80"/>
    </row>
    <row r="4243" spans="9:54" x14ac:dyDescent="0.25">
      <c r="I4243" s="80"/>
      <c r="AX4243" s="80"/>
      <c r="AY4243" s="80"/>
      <c r="AZ4243" s="80"/>
      <c r="BA4243" s="80"/>
      <c r="BB4243" s="80"/>
    </row>
    <row r="4244" spans="9:54" x14ac:dyDescent="0.25">
      <c r="I4244" s="80"/>
      <c r="AX4244" s="80"/>
      <c r="AY4244" s="80"/>
      <c r="AZ4244" s="80"/>
      <c r="BA4244" s="80"/>
      <c r="BB4244" s="80"/>
    </row>
    <row r="4245" spans="9:54" x14ac:dyDescent="0.25">
      <c r="I4245" s="80"/>
      <c r="AX4245" s="80"/>
      <c r="AY4245" s="80"/>
      <c r="AZ4245" s="80"/>
      <c r="BA4245" s="80"/>
      <c r="BB4245" s="80"/>
    </row>
    <row r="4246" spans="9:54" x14ac:dyDescent="0.25">
      <c r="I4246" s="80"/>
      <c r="AX4246" s="80"/>
      <c r="AY4246" s="80"/>
      <c r="AZ4246" s="80"/>
      <c r="BA4246" s="80"/>
      <c r="BB4246" s="80"/>
    </row>
    <row r="4247" spans="9:54" x14ac:dyDescent="0.25">
      <c r="I4247" s="80"/>
      <c r="AX4247" s="80"/>
      <c r="AY4247" s="80"/>
      <c r="AZ4247" s="80"/>
      <c r="BA4247" s="80"/>
      <c r="BB4247" s="80"/>
    </row>
    <row r="4248" spans="9:54" x14ac:dyDescent="0.25">
      <c r="I4248" s="80"/>
      <c r="AX4248" s="80"/>
      <c r="AY4248" s="80"/>
      <c r="AZ4248" s="80"/>
      <c r="BA4248" s="80"/>
      <c r="BB4248" s="80"/>
    </row>
    <row r="4249" spans="9:54" x14ac:dyDescent="0.25">
      <c r="I4249" s="80"/>
      <c r="AX4249" s="80"/>
      <c r="AY4249" s="80"/>
      <c r="AZ4249" s="80"/>
      <c r="BA4249" s="80"/>
      <c r="BB4249" s="80"/>
    </row>
    <row r="4250" spans="9:54" x14ac:dyDescent="0.25">
      <c r="I4250" s="80"/>
      <c r="AX4250" s="80"/>
      <c r="AY4250" s="80"/>
      <c r="AZ4250" s="80"/>
      <c r="BA4250" s="80"/>
      <c r="BB4250" s="80"/>
    </row>
    <row r="4251" spans="9:54" x14ac:dyDescent="0.25">
      <c r="I4251" s="80"/>
      <c r="AX4251" s="80"/>
      <c r="AY4251" s="80"/>
      <c r="AZ4251" s="80"/>
      <c r="BA4251" s="80"/>
      <c r="BB4251" s="80"/>
    </row>
    <row r="4252" spans="9:54" x14ac:dyDescent="0.25">
      <c r="I4252" s="80"/>
      <c r="AX4252" s="80"/>
      <c r="AY4252" s="80"/>
      <c r="AZ4252" s="80"/>
      <c r="BA4252" s="80"/>
      <c r="BB4252" s="80"/>
    </row>
    <row r="4253" spans="9:54" x14ac:dyDescent="0.25">
      <c r="I4253" s="80"/>
      <c r="AX4253" s="80"/>
      <c r="AY4253" s="80"/>
      <c r="AZ4253" s="80"/>
      <c r="BA4253" s="80"/>
      <c r="BB4253" s="80"/>
    </row>
    <row r="4254" spans="9:54" x14ac:dyDescent="0.25">
      <c r="I4254" s="80"/>
      <c r="AX4254" s="80"/>
      <c r="AY4254" s="80"/>
      <c r="AZ4254" s="80"/>
      <c r="BA4254" s="80"/>
      <c r="BB4254" s="80"/>
    </row>
    <row r="4255" spans="9:54" x14ac:dyDescent="0.25">
      <c r="I4255" s="80"/>
      <c r="AX4255" s="80"/>
      <c r="AY4255" s="80"/>
      <c r="AZ4255" s="80"/>
      <c r="BA4255" s="80"/>
      <c r="BB4255" s="80"/>
    </row>
    <row r="4256" spans="9:54" x14ac:dyDescent="0.25">
      <c r="I4256" s="80"/>
      <c r="AX4256" s="80"/>
      <c r="AY4256" s="80"/>
      <c r="AZ4256" s="80"/>
      <c r="BA4256" s="80"/>
      <c r="BB4256" s="80"/>
    </row>
    <row r="4257" spans="9:54" x14ac:dyDescent="0.25">
      <c r="I4257" s="80"/>
      <c r="AX4257" s="80"/>
      <c r="AY4257" s="80"/>
      <c r="AZ4257" s="80"/>
      <c r="BA4257" s="80"/>
      <c r="BB4257" s="80"/>
    </row>
    <row r="4258" spans="9:54" x14ac:dyDescent="0.25">
      <c r="I4258" s="80"/>
      <c r="AX4258" s="80"/>
      <c r="AY4258" s="80"/>
      <c r="AZ4258" s="80"/>
      <c r="BA4258" s="80"/>
      <c r="BB4258" s="80"/>
    </row>
    <row r="4259" spans="9:54" x14ac:dyDescent="0.25">
      <c r="I4259" s="80"/>
      <c r="AX4259" s="80"/>
      <c r="AY4259" s="80"/>
      <c r="AZ4259" s="80"/>
      <c r="BA4259" s="80"/>
      <c r="BB4259" s="80"/>
    </row>
    <row r="4260" spans="9:54" x14ac:dyDescent="0.25">
      <c r="I4260" s="80"/>
      <c r="AX4260" s="80"/>
      <c r="AY4260" s="80"/>
      <c r="AZ4260" s="80"/>
      <c r="BA4260" s="80"/>
      <c r="BB4260" s="80"/>
    </row>
    <row r="4261" spans="9:54" x14ac:dyDescent="0.25">
      <c r="I4261" s="80"/>
      <c r="AX4261" s="80"/>
      <c r="AY4261" s="80"/>
      <c r="AZ4261" s="80"/>
      <c r="BA4261" s="80"/>
      <c r="BB4261" s="80"/>
    </row>
    <row r="4262" spans="9:54" x14ac:dyDescent="0.25">
      <c r="I4262" s="80"/>
      <c r="AX4262" s="80"/>
      <c r="AY4262" s="80"/>
      <c r="AZ4262" s="80"/>
      <c r="BA4262" s="80"/>
      <c r="BB4262" s="80"/>
    </row>
    <row r="4263" spans="9:54" x14ac:dyDescent="0.25">
      <c r="I4263" s="80"/>
      <c r="AX4263" s="80"/>
      <c r="AY4263" s="80"/>
      <c r="AZ4263" s="80"/>
      <c r="BA4263" s="80"/>
      <c r="BB4263" s="80"/>
    </row>
    <row r="4264" spans="9:54" x14ac:dyDescent="0.25">
      <c r="I4264" s="80"/>
      <c r="AX4264" s="80"/>
      <c r="AY4264" s="80"/>
      <c r="AZ4264" s="80"/>
      <c r="BA4264" s="80"/>
      <c r="BB4264" s="80"/>
    </row>
    <row r="4265" spans="9:54" x14ac:dyDescent="0.25">
      <c r="I4265" s="80"/>
      <c r="AX4265" s="80"/>
      <c r="AY4265" s="80"/>
      <c r="AZ4265" s="80"/>
      <c r="BA4265" s="80"/>
      <c r="BB4265" s="80"/>
    </row>
    <row r="4266" spans="9:54" x14ac:dyDescent="0.25">
      <c r="I4266" s="80"/>
      <c r="AX4266" s="80"/>
      <c r="AY4266" s="80"/>
      <c r="AZ4266" s="80"/>
      <c r="BA4266" s="80"/>
      <c r="BB4266" s="80"/>
    </row>
    <row r="4267" spans="9:54" x14ac:dyDescent="0.25">
      <c r="I4267" s="80"/>
      <c r="AX4267" s="80"/>
      <c r="AY4267" s="80"/>
      <c r="AZ4267" s="80"/>
      <c r="BA4267" s="80"/>
      <c r="BB4267" s="80"/>
    </row>
    <row r="4268" spans="9:54" x14ac:dyDescent="0.25">
      <c r="I4268" s="80"/>
      <c r="AX4268" s="80"/>
      <c r="AY4268" s="80"/>
      <c r="AZ4268" s="80"/>
      <c r="BA4268" s="80"/>
      <c r="BB4268" s="80"/>
    </row>
    <row r="4269" spans="9:54" x14ac:dyDescent="0.25">
      <c r="I4269" s="80"/>
      <c r="AX4269" s="80"/>
      <c r="AY4269" s="80"/>
      <c r="AZ4269" s="80"/>
      <c r="BA4269" s="80"/>
      <c r="BB4269" s="80"/>
    </row>
    <row r="4270" spans="9:54" x14ac:dyDescent="0.25">
      <c r="I4270" s="80"/>
      <c r="AX4270" s="80"/>
      <c r="AY4270" s="80"/>
      <c r="AZ4270" s="80"/>
      <c r="BA4270" s="80"/>
      <c r="BB4270" s="80"/>
    </row>
    <row r="4271" spans="9:54" x14ac:dyDescent="0.25">
      <c r="I4271" s="80"/>
      <c r="AX4271" s="80"/>
      <c r="AY4271" s="80"/>
      <c r="AZ4271" s="80"/>
      <c r="BA4271" s="80"/>
      <c r="BB4271" s="80"/>
    </row>
    <row r="4272" spans="9:54" x14ac:dyDescent="0.25">
      <c r="I4272" s="80"/>
      <c r="AX4272" s="80"/>
      <c r="AY4272" s="80"/>
      <c r="AZ4272" s="80"/>
      <c r="BA4272" s="80"/>
      <c r="BB4272" s="80"/>
    </row>
    <row r="4273" spans="9:54" x14ac:dyDescent="0.25">
      <c r="I4273" s="80"/>
      <c r="AX4273" s="80"/>
      <c r="AY4273" s="80"/>
      <c r="AZ4273" s="80"/>
      <c r="BA4273" s="80"/>
      <c r="BB4273" s="80"/>
    </row>
    <row r="4274" spans="9:54" x14ac:dyDescent="0.25">
      <c r="I4274" s="80"/>
      <c r="AX4274" s="80"/>
      <c r="AY4274" s="80"/>
      <c r="AZ4274" s="80"/>
      <c r="BA4274" s="80"/>
      <c r="BB4274" s="80"/>
    </row>
    <row r="4275" spans="9:54" x14ac:dyDescent="0.25">
      <c r="I4275" s="80"/>
      <c r="AX4275" s="80"/>
      <c r="AY4275" s="80"/>
      <c r="AZ4275" s="80"/>
      <c r="BA4275" s="80"/>
      <c r="BB4275" s="80"/>
    </row>
    <row r="4276" spans="9:54" x14ac:dyDescent="0.25">
      <c r="I4276" s="80"/>
      <c r="AX4276" s="80"/>
      <c r="AY4276" s="80"/>
      <c r="AZ4276" s="80"/>
      <c r="BA4276" s="80"/>
      <c r="BB4276" s="80"/>
    </row>
    <row r="4277" spans="9:54" x14ac:dyDescent="0.25">
      <c r="I4277" s="80"/>
      <c r="AX4277" s="80"/>
      <c r="AY4277" s="80"/>
      <c r="AZ4277" s="80"/>
      <c r="BA4277" s="80"/>
      <c r="BB4277" s="80"/>
    </row>
    <row r="4278" spans="9:54" x14ac:dyDescent="0.25">
      <c r="I4278" s="80"/>
      <c r="AX4278" s="80"/>
      <c r="AY4278" s="80"/>
      <c r="AZ4278" s="80"/>
      <c r="BA4278" s="80"/>
      <c r="BB4278" s="80"/>
    </row>
    <row r="4279" spans="9:54" x14ac:dyDescent="0.25">
      <c r="I4279" s="80"/>
      <c r="AX4279" s="80"/>
      <c r="AY4279" s="80"/>
      <c r="AZ4279" s="80"/>
      <c r="BA4279" s="80"/>
      <c r="BB4279" s="80"/>
    </row>
    <row r="4280" spans="9:54" x14ac:dyDescent="0.25">
      <c r="I4280" s="80"/>
      <c r="AX4280" s="80"/>
      <c r="AY4280" s="80"/>
      <c r="AZ4280" s="80"/>
      <c r="BA4280" s="80"/>
      <c r="BB4280" s="80"/>
    </row>
    <row r="4281" spans="9:54" x14ac:dyDescent="0.25">
      <c r="I4281" s="80"/>
      <c r="AX4281" s="80"/>
      <c r="AY4281" s="80"/>
      <c r="AZ4281" s="80"/>
      <c r="BA4281" s="80"/>
      <c r="BB4281" s="80"/>
    </row>
    <row r="4282" spans="9:54" x14ac:dyDescent="0.25">
      <c r="I4282" s="80"/>
      <c r="AX4282" s="80"/>
      <c r="AY4282" s="80"/>
      <c r="AZ4282" s="80"/>
      <c r="BA4282" s="80"/>
      <c r="BB4282" s="80"/>
    </row>
    <row r="4283" spans="9:54" x14ac:dyDescent="0.25">
      <c r="I4283" s="80"/>
      <c r="AX4283" s="80"/>
      <c r="AY4283" s="80"/>
      <c r="AZ4283" s="80"/>
      <c r="BA4283" s="80"/>
      <c r="BB4283" s="80"/>
    </row>
    <row r="4284" spans="9:54" x14ac:dyDescent="0.25">
      <c r="I4284" s="80"/>
      <c r="AX4284" s="80"/>
      <c r="AY4284" s="80"/>
      <c r="AZ4284" s="80"/>
      <c r="BA4284" s="80"/>
      <c r="BB4284" s="80"/>
    </row>
    <row r="4285" spans="9:54" x14ac:dyDescent="0.25">
      <c r="I4285" s="80"/>
      <c r="AX4285" s="80"/>
      <c r="AY4285" s="80"/>
      <c r="AZ4285" s="80"/>
      <c r="BA4285" s="80"/>
      <c r="BB4285" s="80"/>
    </row>
    <row r="4286" spans="9:54" x14ac:dyDescent="0.25">
      <c r="I4286" s="80"/>
      <c r="AX4286" s="80"/>
      <c r="AY4286" s="80"/>
      <c r="AZ4286" s="80"/>
      <c r="BA4286" s="80"/>
      <c r="BB4286" s="80"/>
    </row>
    <row r="4287" spans="9:54" x14ac:dyDescent="0.25">
      <c r="I4287" s="80"/>
      <c r="AX4287" s="80"/>
      <c r="AY4287" s="80"/>
      <c r="AZ4287" s="80"/>
      <c r="BA4287" s="80"/>
      <c r="BB4287" s="80"/>
    </row>
    <row r="4288" spans="9:54" x14ac:dyDescent="0.25">
      <c r="I4288" s="80"/>
      <c r="AX4288" s="80"/>
      <c r="AY4288" s="80"/>
      <c r="AZ4288" s="80"/>
      <c r="BA4288" s="80"/>
      <c r="BB4288" s="80"/>
    </row>
    <row r="4289" spans="9:54" x14ac:dyDescent="0.25">
      <c r="I4289" s="80"/>
      <c r="AX4289" s="80"/>
      <c r="AY4289" s="80"/>
      <c r="AZ4289" s="80"/>
      <c r="BA4289" s="80"/>
      <c r="BB4289" s="80"/>
    </row>
    <row r="4290" spans="9:54" x14ac:dyDescent="0.25">
      <c r="I4290" s="80"/>
      <c r="AX4290" s="80"/>
      <c r="AY4290" s="80"/>
      <c r="AZ4290" s="80"/>
      <c r="BA4290" s="80"/>
      <c r="BB4290" s="80"/>
    </row>
    <row r="4291" spans="9:54" x14ac:dyDescent="0.25">
      <c r="I4291" s="80"/>
      <c r="AX4291" s="80"/>
      <c r="AY4291" s="80"/>
      <c r="AZ4291" s="80"/>
      <c r="BA4291" s="80"/>
      <c r="BB4291" s="80"/>
    </row>
    <row r="4292" spans="9:54" x14ac:dyDescent="0.25">
      <c r="I4292" s="80"/>
      <c r="AX4292" s="80"/>
      <c r="AY4292" s="80"/>
      <c r="AZ4292" s="80"/>
      <c r="BA4292" s="80"/>
      <c r="BB4292" s="80"/>
    </row>
    <row r="4293" spans="9:54" x14ac:dyDescent="0.25">
      <c r="I4293" s="80"/>
      <c r="AX4293" s="80"/>
      <c r="AY4293" s="80"/>
      <c r="AZ4293" s="80"/>
      <c r="BA4293" s="80"/>
      <c r="BB4293" s="80"/>
    </row>
    <row r="4294" spans="9:54" x14ac:dyDescent="0.25">
      <c r="I4294" s="80"/>
      <c r="AX4294" s="80"/>
      <c r="AY4294" s="80"/>
      <c r="AZ4294" s="80"/>
      <c r="BA4294" s="80"/>
      <c r="BB4294" s="80"/>
    </row>
    <row r="4295" spans="9:54" x14ac:dyDescent="0.25">
      <c r="I4295" s="80"/>
      <c r="AX4295" s="80"/>
      <c r="AY4295" s="80"/>
      <c r="AZ4295" s="80"/>
      <c r="BA4295" s="80"/>
      <c r="BB4295" s="80"/>
    </row>
    <row r="4296" spans="9:54" x14ac:dyDescent="0.25">
      <c r="I4296" s="80"/>
      <c r="AX4296" s="80"/>
      <c r="AY4296" s="80"/>
      <c r="AZ4296" s="80"/>
      <c r="BA4296" s="80"/>
      <c r="BB4296" s="80"/>
    </row>
    <row r="4297" spans="9:54" x14ac:dyDescent="0.25">
      <c r="I4297" s="80"/>
      <c r="AX4297" s="80"/>
      <c r="AY4297" s="80"/>
      <c r="AZ4297" s="80"/>
      <c r="BA4297" s="80"/>
      <c r="BB4297" s="80"/>
    </row>
    <row r="4298" spans="9:54" x14ac:dyDescent="0.25">
      <c r="I4298" s="80"/>
      <c r="AX4298" s="80"/>
      <c r="AY4298" s="80"/>
      <c r="AZ4298" s="80"/>
      <c r="BA4298" s="80"/>
      <c r="BB4298" s="80"/>
    </row>
    <row r="4299" spans="9:54" x14ac:dyDescent="0.25">
      <c r="I4299" s="80"/>
      <c r="AX4299" s="80"/>
      <c r="AY4299" s="80"/>
      <c r="AZ4299" s="80"/>
      <c r="BA4299" s="80"/>
      <c r="BB4299" s="80"/>
    </row>
    <row r="4300" spans="9:54" x14ac:dyDescent="0.25">
      <c r="I4300" s="80"/>
      <c r="AX4300" s="80"/>
      <c r="AY4300" s="80"/>
      <c r="AZ4300" s="80"/>
      <c r="BA4300" s="80"/>
      <c r="BB4300" s="80"/>
    </row>
    <row r="4301" spans="9:54" x14ac:dyDescent="0.25">
      <c r="I4301" s="80"/>
      <c r="AX4301" s="80"/>
      <c r="AY4301" s="80"/>
      <c r="AZ4301" s="80"/>
      <c r="BA4301" s="80"/>
      <c r="BB4301" s="80"/>
    </row>
    <row r="4302" spans="9:54" x14ac:dyDescent="0.25">
      <c r="I4302" s="80"/>
      <c r="AX4302" s="80"/>
      <c r="AY4302" s="80"/>
      <c r="AZ4302" s="80"/>
      <c r="BA4302" s="80"/>
      <c r="BB4302" s="80"/>
    </row>
    <row r="4303" spans="9:54" x14ac:dyDescent="0.25">
      <c r="I4303" s="80"/>
      <c r="AX4303" s="80"/>
      <c r="AY4303" s="80"/>
      <c r="AZ4303" s="80"/>
      <c r="BA4303" s="80"/>
      <c r="BB4303" s="80"/>
    </row>
    <row r="4304" spans="9:54" x14ac:dyDescent="0.25">
      <c r="I4304" s="80"/>
      <c r="AX4304" s="80"/>
      <c r="AY4304" s="80"/>
      <c r="AZ4304" s="80"/>
      <c r="BA4304" s="80"/>
      <c r="BB4304" s="80"/>
    </row>
    <row r="4305" spans="9:54" x14ac:dyDescent="0.25">
      <c r="I4305" s="80"/>
      <c r="AX4305" s="80"/>
      <c r="AY4305" s="80"/>
      <c r="AZ4305" s="80"/>
      <c r="BA4305" s="80"/>
      <c r="BB4305" s="80"/>
    </row>
    <row r="4306" spans="9:54" x14ac:dyDescent="0.25">
      <c r="I4306" s="80"/>
      <c r="AX4306" s="80"/>
      <c r="AY4306" s="80"/>
      <c r="AZ4306" s="80"/>
      <c r="BA4306" s="80"/>
      <c r="BB4306" s="80"/>
    </row>
    <row r="4307" spans="9:54" x14ac:dyDescent="0.25">
      <c r="I4307" s="80"/>
      <c r="AX4307" s="80"/>
      <c r="AY4307" s="80"/>
      <c r="AZ4307" s="80"/>
      <c r="BA4307" s="80"/>
      <c r="BB4307" s="80"/>
    </row>
    <row r="4308" spans="9:54" x14ac:dyDescent="0.25">
      <c r="I4308" s="80"/>
      <c r="AX4308" s="80"/>
      <c r="AY4308" s="80"/>
      <c r="AZ4308" s="80"/>
      <c r="BA4308" s="80"/>
      <c r="BB4308" s="80"/>
    </row>
    <row r="4309" spans="9:54" x14ac:dyDescent="0.25">
      <c r="I4309" s="80"/>
      <c r="AX4309" s="80"/>
      <c r="AY4309" s="80"/>
      <c r="AZ4309" s="80"/>
      <c r="BA4309" s="80"/>
      <c r="BB4309" s="80"/>
    </row>
    <row r="4310" spans="9:54" x14ac:dyDescent="0.25">
      <c r="I4310" s="80"/>
      <c r="AX4310" s="80"/>
      <c r="AY4310" s="80"/>
      <c r="AZ4310" s="80"/>
      <c r="BA4310" s="80"/>
      <c r="BB4310" s="80"/>
    </row>
    <row r="4311" spans="9:54" x14ac:dyDescent="0.25">
      <c r="I4311" s="80"/>
      <c r="AX4311" s="80"/>
      <c r="AY4311" s="80"/>
      <c r="AZ4311" s="80"/>
      <c r="BA4311" s="80"/>
      <c r="BB4311" s="80"/>
    </row>
    <row r="4312" spans="9:54" x14ac:dyDescent="0.25">
      <c r="I4312" s="80"/>
      <c r="AX4312" s="80"/>
      <c r="AY4312" s="80"/>
      <c r="AZ4312" s="80"/>
      <c r="BA4312" s="80"/>
      <c r="BB4312" s="80"/>
    </row>
    <row r="4313" spans="9:54" x14ac:dyDescent="0.25">
      <c r="I4313" s="80"/>
      <c r="AX4313" s="80"/>
      <c r="AY4313" s="80"/>
      <c r="AZ4313" s="80"/>
      <c r="BA4313" s="80"/>
      <c r="BB4313" s="80"/>
    </row>
    <row r="4314" spans="9:54" x14ac:dyDescent="0.25">
      <c r="I4314" s="80"/>
      <c r="AX4314" s="80"/>
      <c r="AY4314" s="80"/>
      <c r="AZ4314" s="80"/>
      <c r="BA4314" s="80"/>
      <c r="BB4314" s="80"/>
    </row>
    <row r="4315" spans="9:54" x14ac:dyDescent="0.25">
      <c r="I4315" s="80"/>
      <c r="AX4315" s="80"/>
      <c r="AY4315" s="80"/>
      <c r="AZ4315" s="80"/>
      <c r="BA4315" s="80"/>
      <c r="BB4315" s="80"/>
    </row>
    <row r="4316" spans="9:54" x14ac:dyDescent="0.25">
      <c r="I4316" s="80"/>
      <c r="AX4316" s="80"/>
      <c r="AY4316" s="80"/>
      <c r="AZ4316" s="80"/>
      <c r="BA4316" s="80"/>
      <c r="BB4316" s="80"/>
    </row>
    <row r="4317" spans="9:54" x14ac:dyDescent="0.25">
      <c r="I4317" s="80"/>
      <c r="AX4317" s="80"/>
      <c r="AY4317" s="80"/>
      <c r="AZ4317" s="80"/>
      <c r="BA4317" s="80"/>
      <c r="BB4317" s="80"/>
    </row>
    <row r="4318" spans="9:54" x14ac:dyDescent="0.25">
      <c r="I4318" s="80"/>
      <c r="AX4318" s="80"/>
      <c r="AY4318" s="80"/>
      <c r="AZ4318" s="80"/>
      <c r="BA4318" s="80"/>
      <c r="BB4318" s="80"/>
    </row>
    <row r="4319" spans="9:54" x14ac:dyDescent="0.25">
      <c r="I4319" s="80"/>
      <c r="AX4319" s="80"/>
      <c r="AY4319" s="80"/>
      <c r="AZ4319" s="80"/>
      <c r="BA4319" s="80"/>
      <c r="BB4319" s="80"/>
    </row>
    <row r="4320" spans="9:54" x14ac:dyDescent="0.25">
      <c r="I4320" s="80"/>
      <c r="AX4320" s="80"/>
      <c r="AY4320" s="80"/>
      <c r="AZ4320" s="80"/>
      <c r="BA4320" s="80"/>
      <c r="BB4320" s="80"/>
    </row>
    <row r="4321" spans="9:54" x14ac:dyDescent="0.25">
      <c r="I4321" s="80"/>
      <c r="AX4321" s="80"/>
      <c r="AY4321" s="80"/>
      <c r="AZ4321" s="80"/>
      <c r="BA4321" s="80"/>
      <c r="BB4321" s="80"/>
    </row>
    <row r="4322" spans="9:54" x14ac:dyDescent="0.25">
      <c r="I4322" s="80"/>
      <c r="AX4322" s="80"/>
      <c r="AY4322" s="80"/>
      <c r="AZ4322" s="80"/>
      <c r="BA4322" s="80"/>
      <c r="BB4322" s="80"/>
    </row>
    <row r="4323" spans="9:54" x14ac:dyDescent="0.25">
      <c r="I4323" s="80"/>
      <c r="AX4323" s="80"/>
      <c r="AY4323" s="80"/>
      <c r="AZ4323" s="80"/>
      <c r="BA4323" s="80"/>
      <c r="BB4323" s="80"/>
    </row>
    <row r="4324" spans="9:54" x14ac:dyDescent="0.25">
      <c r="I4324" s="80"/>
      <c r="AX4324" s="80"/>
      <c r="AY4324" s="80"/>
      <c r="AZ4324" s="80"/>
      <c r="BA4324" s="80"/>
      <c r="BB4324" s="80"/>
    </row>
    <row r="4325" spans="9:54" x14ac:dyDescent="0.25">
      <c r="I4325" s="80"/>
      <c r="AX4325" s="80"/>
      <c r="AY4325" s="80"/>
      <c r="AZ4325" s="80"/>
      <c r="BA4325" s="80"/>
      <c r="BB4325" s="80"/>
    </row>
    <row r="4326" spans="9:54" x14ac:dyDescent="0.25">
      <c r="I4326" s="80"/>
      <c r="AX4326" s="80"/>
      <c r="AY4326" s="80"/>
      <c r="AZ4326" s="80"/>
      <c r="BA4326" s="80"/>
      <c r="BB4326" s="80"/>
    </row>
    <row r="4327" spans="9:54" x14ac:dyDescent="0.25">
      <c r="I4327" s="80"/>
      <c r="AX4327" s="80"/>
      <c r="AY4327" s="80"/>
      <c r="AZ4327" s="80"/>
      <c r="BA4327" s="80"/>
      <c r="BB4327" s="80"/>
    </row>
    <row r="4328" spans="9:54" x14ac:dyDescent="0.25">
      <c r="I4328" s="80"/>
      <c r="AX4328" s="80"/>
      <c r="AY4328" s="80"/>
      <c r="AZ4328" s="80"/>
      <c r="BA4328" s="80"/>
      <c r="BB4328" s="80"/>
    </row>
    <row r="4329" spans="9:54" x14ac:dyDescent="0.25">
      <c r="I4329" s="80"/>
      <c r="AX4329" s="80"/>
      <c r="AY4329" s="80"/>
      <c r="AZ4329" s="80"/>
      <c r="BA4329" s="80"/>
      <c r="BB4329" s="80"/>
    </row>
    <row r="4330" spans="9:54" x14ac:dyDescent="0.25">
      <c r="I4330" s="80"/>
      <c r="AX4330" s="80"/>
      <c r="AY4330" s="80"/>
      <c r="AZ4330" s="80"/>
      <c r="BA4330" s="80"/>
      <c r="BB4330" s="80"/>
    </row>
    <row r="4331" spans="9:54" x14ac:dyDescent="0.25">
      <c r="I4331" s="80"/>
      <c r="AX4331" s="80"/>
      <c r="AY4331" s="80"/>
      <c r="AZ4331" s="80"/>
      <c r="BA4331" s="80"/>
      <c r="BB4331" s="80"/>
    </row>
    <row r="4332" spans="9:54" x14ac:dyDescent="0.25">
      <c r="I4332" s="80"/>
      <c r="AX4332" s="80"/>
      <c r="AY4332" s="80"/>
      <c r="AZ4332" s="80"/>
      <c r="BA4332" s="80"/>
      <c r="BB4332" s="80"/>
    </row>
    <row r="4333" spans="9:54" x14ac:dyDescent="0.25">
      <c r="I4333" s="80"/>
      <c r="AX4333" s="80"/>
      <c r="AY4333" s="80"/>
      <c r="AZ4333" s="80"/>
      <c r="BA4333" s="80"/>
      <c r="BB4333" s="80"/>
    </row>
    <row r="4334" spans="9:54" x14ac:dyDescent="0.25">
      <c r="I4334" s="80"/>
      <c r="AX4334" s="80"/>
      <c r="AY4334" s="80"/>
      <c r="AZ4334" s="80"/>
      <c r="BA4334" s="80"/>
      <c r="BB4334" s="80"/>
    </row>
    <row r="4335" spans="9:54" x14ac:dyDescent="0.25">
      <c r="I4335" s="80"/>
      <c r="AX4335" s="80"/>
      <c r="AY4335" s="80"/>
      <c r="AZ4335" s="80"/>
      <c r="BA4335" s="80"/>
      <c r="BB4335" s="80"/>
    </row>
    <row r="4336" spans="9:54" x14ac:dyDescent="0.25">
      <c r="I4336" s="80"/>
      <c r="AX4336" s="80"/>
      <c r="AY4336" s="80"/>
      <c r="AZ4336" s="80"/>
      <c r="BA4336" s="80"/>
      <c r="BB4336" s="80"/>
    </row>
    <row r="4337" spans="9:54" x14ac:dyDescent="0.25">
      <c r="I4337" s="80"/>
      <c r="AX4337" s="80"/>
      <c r="AY4337" s="80"/>
      <c r="AZ4337" s="80"/>
      <c r="BA4337" s="80"/>
      <c r="BB4337" s="80"/>
    </row>
    <row r="4338" spans="9:54" x14ac:dyDescent="0.25">
      <c r="I4338" s="80"/>
      <c r="AX4338" s="80"/>
      <c r="AY4338" s="80"/>
      <c r="AZ4338" s="80"/>
      <c r="BA4338" s="80"/>
      <c r="BB4338" s="80"/>
    </row>
    <row r="4339" spans="9:54" x14ac:dyDescent="0.25">
      <c r="I4339" s="80"/>
      <c r="AX4339" s="80"/>
      <c r="AY4339" s="80"/>
      <c r="AZ4339" s="80"/>
      <c r="BA4339" s="80"/>
      <c r="BB4339" s="80"/>
    </row>
    <row r="4340" spans="9:54" x14ac:dyDescent="0.25">
      <c r="I4340" s="80"/>
      <c r="AX4340" s="80"/>
      <c r="AY4340" s="80"/>
      <c r="AZ4340" s="80"/>
      <c r="BA4340" s="80"/>
      <c r="BB4340" s="80"/>
    </row>
    <row r="4341" spans="9:54" x14ac:dyDescent="0.25">
      <c r="I4341" s="80"/>
      <c r="AX4341" s="80"/>
      <c r="AY4341" s="80"/>
      <c r="AZ4341" s="80"/>
      <c r="BA4341" s="80"/>
      <c r="BB4341" s="80"/>
    </row>
    <row r="4342" spans="9:54" x14ac:dyDescent="0.25">
      <c r="I4342" s="80"/>
      <c r="AX4342" s="80"/>
      <c r="AY4342" s="80"/>
      <c r="AZ4342" s="80"/>
      <c r="BA4342" s="80"/>
      <c r="BB4342" s="80"/>
    </row>
    <row r="4343" spans="9:54" x14ac:dyDescent="0.25">
      <c r="I4343" s="80"/>
      <c r="AX4343" s="80"/>
      <c r="AY4343" s="80"/>
      <c r="AZ4343" s="80"/>
      <c r="BA4343" s="80"/>
      <c r="BB4343" s="80"/>
    </row>
    <row r="4344" spans="9:54" x14ac:dyDescent="0.25">
      <c r="I4344" s="80"/>
      <c r="AX4344" s="80"/>
      <c r="AY4344" s="80"/>
      <c r="AZ4344" s="80"/>
      <c r="BA4344" s="80"/>
      <c r="BB4344" s="80"/>
    </row>
    <row r="4345" spans="9:54" x14ac:dyDescent="0.25">
      <c r="I4345" s="80"/>
      <c r="AX4345" s="80"/>
      <c r="AY4345" s="80"/>
      <c r="AZ4345" s="80"/>
      <c r="BA4345" s="80"/>
      <c r="BB4345" s="80"/>
    </row>
    <row r="4346" spans="9:54" x14ac:dyDescent="0.25">
      <c r="I4346" s="80"/>
      <c r="AX4346" s="80"/>
      <c r="AY4346" s="80"/>
      <c r="AZ4346" s="80"/>
      <c r="BA4346" s="80"/>
      <c r="BB4346" s="80"/>
    </row>
    <row r="4347" spans="9:54" x14ac:dyDescent="0.25">
      <c r="I4347" s="80"/>
      <c r="AX4347" s="80"/>
      <c r="AY4347" s="80"/>
      <c r="AZ4347" s="80"/>
      <c r="BA4347" s="80"/>
      <c r="BB4347" s="80"/>
    </row>
    <row r="4348" spans="9:54" x14ac:dyDescent="0.25">
      <c r="I4348" s="80"/>
      <c r="AX4348" s="80"/>
      <c r="AY4348" s="80"/>
      <c r="AZ4348" s="80"/>
      <c r="BA4348" s="80"/>
      <c r="BB4348" s="80"/>
    </row>
    <row r="4349" spans="9:54" x14ac:dyDescent="0.25">
      <c r="I4349" s="80"/>
      <c r="AX4349" s="80"/>
      <c r="AY4349" s="80"/>
      <c r="AZ4349" s="80"/>
      <c r="BA4349" s="80"/>
      <c r="BB4349" s="80"/>
    </row>
    <row r="4350" spans="9:54" x14ac:dyDescent="0.25">
      <c r="I4350" s="80"/>
      <c r="AX4350" s="80"/>
      <c r="AY4350" s="80"/>
      <c r="AZ4350" s="80"/>
      <c r="BA4350" s="80"/>
      <c r="BB4350" s="80"/>
    </row>
    <row r="4351" spans="9:54" x14ac:dyDescent="0.25">
      <c r="I4351" s="80"/>
      <c r="AX4351" s="80"/>
      <c r="AY4351" s="80"/>
      <c r="AZ4351" s="80"/>
      <c r="BA4351" s="80"/>
      <c r="BB4351" s="80"/>
    </row>
    <row r="4352" spans="9:54" x14ac:dyDescent="0.25">
      <c r="I4352" s="80"/>
      <c r="AX4352" s="80"/>
      <c r="AY4352" s="80"/>
      <c r="AZ4352" s="80"/>
      <c r="BA4352" s="80"/>
      <c r="BB4352" s="80"/>
    </row>
    <row r="4353" spans="9:54" x14ac:dyDescent="0.25">
      <c r="I4353" s="80"/>
      <c r="AX4353" s="80"/>
      <c r="AY4353" s="80"/>
      <c r="AZ4353" s="80"/>
      <c r="BA4353" s="80"/>
      <c r="BB4353" s="80"/>
    </row>
    <row r="4354" spans="9:54" x14ac:dyDescent="0.25">
      <c r="I4354" s="80"/>
      <c r="AX4354" s="80"/>
      <c r="AY4354" s="80"/>
      <c r="AZ4354" s="80"/>
      <c r="BA4354" s="80"/>
      <c r="BB4354" s="80"/>
    </row>
    <row r="4355" spans="9:54" x14ac:dyDescent="0.25">
      <c r="I4355" s="80"/>
      <c r="AX4355" s="80"/>
      <c r="AY4355" s="80"/>
      <c r="AZ4355" s="80"/>
      <c r="BA4355" s="80"/>
      <c r="BB4355" s="80"/>
    </row>
    <row r="4356" spans="9:54" x14ac:dyDescent="0.25">
      <c r="I4356" s="80"/>
      <c r="AX4356" s="80"/>
      <c r="AY4356" s="80"/>
      <c r="AZ4356" s="80"/>
      <c r="BA4356" s="80"/>
      <c r="BB4356" s="80"/>
    </row>
    <row r="4357" spans="9:54" x14ac:dyDescent="0.25">
      <c r="I4357" s="80"/>
      <c r="AX4357" s="80"/>
      <c r="AY4357" s="80"/>
      <c r="AZ4357" s="80"/>
      <c r="BA4357" s="80"/>
      <c r="BB4357" s="80"/>
    </row>
    <row r="4358" spans="9:54" x14ac:dyDescent="0.25">
      <c r="I4358" s="80"/>
      <c r="AX4358" s="80"/>
      <c r="AY4358" s="80"/>
      <c r="AZ4358" s="80"/>
      <c r="BA4358" s="80"/>
      <c r="BB4358" s="80"/>
    </row>
    <row r="4359" spans="9:54" x14ac:dyDescent="0.25">
      <c r="I4359" s="80"/>
      <c r="AX4359" s="80"/>
      <c r="AY4359" s="80"/>
      <c r="AZ4359" s="80"/>
      <c r="BA4359" s="80"/>
      <c r="BB4359" s="80"/>
    </row>
    <row r="4360" spans="9:54" x14ac:dyDescent="0.25">
      <c r="I4360" s="80"/>
      <c r="AX4360" s="80"/>
      <c r="AY4360" s="80"/>
      <c r="AZ4360" s="80"/>
      <c r="BA4360" s="80"/>
      <c r="BB4360" s="80"/>
    </row>
    <row r="4361" spans="9:54" x14ac:dyDescent="0.25">
      <c r="I4361" s="80"/>
      <c r="AX4361" s="80"/>
      <c r="AY4361" s="80"/>
      <c r="AZ4361" s="80"/>
      <c r="BA4361" s="80"/>
      <c r="BB4361" s="80"/>
    </row>
    <row r="4362" spans="9:54" x14ac:dyDescent="0.25">
      <c r="I4362" s="80"/>
      <c r="AX4362" s="80"/>
      <c r="AY4362" s="80"/>
      <c r="AZ4362" s="80"/>
      <c r="BA4362" s="80"/>
      <c r="BB4362" s="80"/>
    </row>
    <row r="4363" spans="9:54" x14ac:dyDescent="0.25">
      <c r="I4363" s="80"/>
      <c r="AX4363" s="80"/>
      <c r="AY4363" s="80"/>
      <c r="AZ4363" s="80"/>
      <c r="BA4363" s="80"/>
      <c r="BB4363" s="80"/>
    </row>
    <row r="4364" spans="9:54" x14ac:dyDescent="0.25">
      <c r="I4364" s="80"/>
      <c r="AX4364" s="80"/>
      <c r="AY4364" s="80"/>
      <c r="AZ4364" s="80"/>
      <c r="BA4364" s="80"/>
      <c r="BB4364" s="80"/>
    </row>
    <row r="4365" spans="9:54" x14ac:dyDescent="0.25">
      <c r="I4365" s="80"/>
      <c r="AX4365" s="80"/>
      <c r="AY4365" s="80"/>
      <c r="AZ4365" s="80"/>
      <c r="BA4365" s="80"/>
      <c r="BB4365" s="80"/>
    </row>
    <row r="4366" spans="9:54" x14ac:dyDescent="0.25">
      <c r="I4366" s="80"/>
      <c r="AX4366" s="80"/>
      <c r="AY4366" s="80"/>
      <c r="AZ4366" s="80"/>
      <c r="BA4366" s="80"/>
      <c r="BB4366" s="80"/>
    </row>
    <row r="4367" spans="9:54" x14ac:dyDescent="0.25">
      <c r="I4367" s="80"/>
      <c r="AX4367" s="80"/>
      <c r="AY4367" s="80"/>
      <c r="AZ4367" s="80"/>
      <c r="BA4367" s="80"/>
      <c r="BB4367" s="80"/>
    </row>
    <row r="4368" spans="9:54" x14ac:dyDescent="0.25">
      <c r="I4368" s="80"/>
      <c r="AX4368" s="80"/>
      <c r="AY4368" s="80"/>
      <c r="AZ4368" s="80"/>
      <c r="BA4368" s="80"/>
      <c r="BB4368" s="80"/>
    </row>
    <row r="4369" spans="9:54" x14ac:dyDescent="0.25">
      <c r="I4369" s="80"/>
      <c r="AX4369" s="80"/>
      <c r="AY4369" s="80"/>
      <c r="AZ4369" s="80"/>
      <c r="BA4369" s="80"/>
      <c r="BB4369" s="80"/>
    </row>
    <row r="4370" spans="9:54" x14ac:dyDescent="0.25">
      <c r="I4370" s="80"/>
      <c r="AX4370" s="80"/>
      <c r="AY4370" s="80"/>
      <c r="AZ4370" s="80"/>
      <c r="BA4370" s="80"/>
      <c r="BB4370" s="80"/>
    </row>
    <row r="4371" spans="9:54" x14ac:dyDescent="0.25">
      <c r="I4371" s="80"/>
      <c r="AX4371" s="80"/>
      <c r="AY4371" s="80"/>
      <c r="AZ4371" s="80"/>
      <c r="BA4371" s="80"/>
      <c r="BB4371" s="80"/>
    </row>
    <row r="4372" spans="9:54" x14ac:dyDescent="0.25">
      <c r="I4372" s="80"/>
      <c r="AX4372" s="80"/>
      <c r="AY4372" s="80"/>
      <c r="AZ4372" s="80"/>
      <c r="BA4372" s="80"/>
      <c r="BB4372" s="80"/>
    </row>
    <row r="4373" spans="9:54" x14ac:dyDescent="0.25">
      <c r="I4373" s="80"/>
      <c r="AX4373" s="80"/>
      <c r="AY4373" s="80"/>
      <c r="AZ4373" s="80"/>
      <c r="BA4373" s="80"/>
      <c r="BB4373" s="80"/>
    </row>
    <row r="4374" spans="9:54" x14ac:dyDescent="0.25">
      <c r="I4374" s="80"/>
      <c r="AX4374" s="80"/>
      <c r="AY4374" s="80"/>
      <c r="AZ4374" s="80"/>
      <c r="BA4374" s="80"/>
      <c r="BB4374" s="80"/>
    </row>
    <row r="4375" spans="9:54" x14ac:dyDescent="0.25">
      <c r="I4375" s="80"/>
      <c r="AX4375" s="80"/>
      <c r="AY4375" s="80"/>
      <c r="AZ4375" s="80"/>
      <c r="BA4375" s="80"/>
      <c r="BB4375" s="80"/>
    </row>
    <row r="4376" spans="9:54" x14ac:dyDescent="0.25">
      <c r="I4376" s="80"/>
      <c r="AX4376" s="80"/>
      <c r="AY4376" s="80"/>
      <c r="AZ4376" s="80"/>
      <c r="BA4376" s="80"/>
      <c r="BB4376" s="80"/>
    </row>
    <row r="4377" spans="9:54" x14ac:dyDescent="0.25">
      <c r="I4377" s="80"/>
      <c r="AX4377" s="80"/>
      <c r="AY4377" s="80"/>
      <c r="AZ4377" s="80"/>
      <c r="BA4377" s="80"/>
      <c r="BB4377" s="80"/>
    </row>
    <row r="4378" spans="9:54" x14ac:dyDescent="0.25">
      <c r="I4378" s="80"/>
      <c r="AX4378" s="80"/>
      <c r="AY4378" s="80"/>
      <c r="AZ4378" s="80"/>
      <c r="BA4378" s="80"/>
      <c r="BB4378" s="80"/>
    </row>
    <row r="4379" spans="9:54" x14ac:dyDescent="0.25">
      <c r="I4379" s="80"/>
      <c r="AX4379" s="80"/>
      <c r="AY4379" s="80"/>
      <c r="AZ4379" s="80"/>
      <c r="BA4379" s="80"/>
      <c r="BB4379" s="80"/>
    </row>
    <row r="4380" spans="9:54" x14ac:dyDescent="0.25">
      <c r="I4380" s="80"/>
      <c r="AX4380" s="80"/>
      <c r="AY4380" s="80"/>
      <c r="AZ4380" s="80"/>
      <c r="BA4380" s="80"/>
      <c r="BB4380" s="80"/>
    </row>
    <row r="4381" spans="9:54" x14ac:dyDescent="0.25">
      <c r="I4381" s="80"/>
      <c r="AX4381" s="80"/>
      <c r="AY4381" s="80"/>
      <c r="AZ4381" s="80"/>
      <c r="BA4381" s="80"/>
      <c r="BB4381" s="80"/>
    </row>
    <row r="4382" spans="9:54" x14ac:dyDescent="0.25">
      <c r="I4382" s="80"/>
      <c r="AX4382" s="80"/>
      <c r="AY4382" s="80"/>
      <c r="AZ4382" s="80"/>
      <c r="BA4382" s="80"/>
      <c r="BB4382" s="80"/>
    </row>
    <row r="4383" spans="9:54" x14ac:dyDescent="0.25">
      <c r="I4383" s="80"/>
      <c r="AX4383" s="80"/>
      <c r="AY4383" s="80"/>
      <c r="AZ4383" s="80"/>
      <c r="BA4383" s="80"/>
      <c r="BB4383" s="80"/>
    </row>
    <row r="4384" spans="9:54" x14ac:dyDescent="0.25">
      <c r="I4384" s="80"/>
      <c r="AX4384" s="80"/>
      <c r="AY4384" s="80"/>
      <c r="AZ4384" s="80"/>
      <c r="BA4384" s="80"/>
      <c r="BB4384" s="80"/>
    </row>
    <row r="4385" spans="9:54" x14ac:dyDescent="0.25">
      <c r="I4385" s="80"/>
      <c r="AX4385" s="80"/>
      <c r="AY4385" s="80"/>
      <c r="AZ4385" s="80"/>
      <c r="BA4385" s="80"/>
      <c r="BB4385" s="80"/>
    </row>
    <row r="4386" spans="9:54" x14ac:dyDescent="0.25">
      <c r="I4386" s="80"/>
      <c r="AX4386" s="80"/>
      <c r="AY4386" s="80"/>
      <c r="AZ4386" s="80"/>
      <c r="BA4386" s="80"/>
      <c r="BB4386" s="80"/>
    </row>
    <row r="4387" spans="9:54" x14ac:dyDescent="0.25">
      <c r="I4387" s="80"/>
      <c r="AX4387" s="80"/>
      <c r="AY4387" s="80"/>
      <c r="AZ4387" s="80"/>
      <c r="BA4387" s="80"/>
      <c r="BB4387" s="80"/>
    </row>
    <row r="4388" spans="9:54" x14ac:dyDescent="0.25">
      <c r="I4388" s="80"/>
      <c r="AX4388" s="80"/>
      <c r="AY4388" s="80"/>
      <c r="AZ4388" s="80"/>
      <c r="BA4388" s="80"/>
      <c r="BB4388" s="80"/>
    </row>
    <row r="4389" spans="9:54" x14ac:dyDescent="0.25">
      <c r="I4389" s="80"/>
      <c r="AX4389" s="80"/>
      <c r="AY4389" s="80"/>
      <c r="AZ4389" s="80"/>
      <c r="BA4389" s="80"/>
      <c r="BB4389" s="80"/>
    </row>
    <row r="4390" spans="9:54" x14ac:dyDescent="0.25">
      <c r="I4390" s="80"/>
      <c r="AX4390" s="80"/>
      <c r="AY4390" s="80"/>
      <c r="AZ4390" s="80"/>
      <c r="BA4390" s="80"/>
      <c r="BB4390" s="80"/>
    </row>
    <row r="4391" spans="9:54" x14ac:dyDescent="0.25">
      <c r="I4391" s="80"/>
      <c r="AX4391" s="80"/>
      <c r="AY4391" s="80"/>
      <c r="AZ4391" s="80"/>
      <c r="BA4391" s="80"/>
      <c r="BB4391" s="80"/>
    </row>
    <row r="4392" spans="9:54" x14ac:dyDescent="0.25">
      <c r="I4392" s="80"/>
      <c r="AX4392" s="80"/>
      <c r="AY4392" s="80"/>
      <c r="AZ4392" s="80"/>
      <c r="BA4392" s="80"/>
      <c r="BB4392" s="80"/>
    </row>
    <row r="4393" spans="9:54" x14ac:dyDescent="0.25">
      <c r="I4393" s="80"/>
      <c r="AX4393" s="80"/>
      <c r="AY4393" s="80"/>
      <c r="AZ4393" s="80"/>
      <c r="BA4393" s="80"/>
      <c r="BB4393" s="80"/>
    </row>
    <row r="4394" spans="9:54" x14ac:dyDescent="0.25">
      <c r="I4394" s="80"/>
      <c r="AX4394" s="80"/>
      <c r="AY4394" s="80"/>
      <c r="AZ4394" s="80"/>
      <c r="BA4394" s="80"/>
      <c r="BB4394" s="80"/>
    </row>
    <row r="4395" spans="9:54" x14ac:dyDescent="0.25">
      <c r="I4395" s="80"/>
      <c r="AX4395" s="80"/>
      <c r="AY4395" s="80"/>
      <c r="AZ4395" s="80"/>
      <c r="BA4395" s="80"/>
      <c r="BB4395" s="80"/>
    </row>
    <row r="4396" spans="9:54" x14ac:dyDescent="0.25">
      <c r="I4396" s="80"/>
      <c r="AX4396" s="80"/>
      <c r="AY4396" s="80"/>
      <c r="AZ4396" s="80"/>
      <c r="BA4396" s="80"/>
      <c r="BB4396" s="80"/>
    </row>
    <row r="4397" spans="9:54" x14ac:dyDescent="0.25">
      <c r="I4397" s="80"/>
      <c r="AX4397" s="80"/>
      <c r="AY4397" s="80"/>
      <c r="AZ4397" s="80"/>
      <c r="BA4397" s="80"/>
      <c r="BB4397" s="80"/>
    </row>
    <row r="4398" spans="9:54" x14ac:dyDescent="0.25">
      <c r="I4398" s="80"/>
      <c r="AX4398" s="80"/>
      <c r="AY4398" s="80"/>
      <c r="AZ4398" s="80"/>
      <c r="BA4398" s="80"/>
      <c r="BB4398" s="80"/>
    </row>
    <row r="4399" spans="9:54" x14ac:dyDescent="0.25">
      <c r="I4399" s="80"/>
      <c r="AX4399" s="80"/>
      <c r="AY4399" s="80"/>
      <c r="AZ4399" s="80"/>
      <c r="BA4399" s="80"/>
      <c r="BB4399" s="80"/>
    </row>
    <row r="4400" spans="9:54" x14ac:dyDescent="0.25">
      <c r="I4400" s="80"/>
      <c r="AX4400" s="80"/>
      <c r="AY4400" s="80"/>
      <c r="AZ4400" s="80"/>
      <c r="BA4400" s="80"/>
      <c r="BB4400" s="80"/>
    </row>
    <row r="4401" spans="9:54" x14ac:dyDescent="0.25">
      <c r="I4401" s="80"/>
      <c r="AX4401" s="80"/>
      <c r="AY4401" s="80"/>
      <c r="AZ4401" s="80"/>
      <c r="BA4401" s="80"/>
      <c r="BB4401" s="80"/>
    </row>
    <row r="4402" spans="9:54" x14ac:dyDescent="0.25">
      <c r="I4402" s="80"/>
      <c r="AX4402" s="80"/>
      <c r="AY4402" s="80"/>
      <c r="AZ4402" s="80"/>
      <c r="BA4402" s="80"/>
      <c r="BB4402" s="80"/>
    </row>
    <row r="4403" spans="9:54" x14ac:dyDescent="0.25">
      <c r="I4403" s="80"/>
      <c r="AX4403" s="80"/>
      <c r="AY4403" s="80"/>
      <c r="AZ4403" s="80"/>
      <c r="BA4403" s="80"/>
      <c r="BB4403" s="80"/>
    </row>
    <row r="4404" spans="9:54" x14ac:dyDescent="0.25">
      <c r="I4404" s="80"/>
      <c r="AX4404" s="80"/>
      <c r="AY4404" s="80"/>
      <c r="AZ4404" s="80"/>
      <c r="BA4404" s="80"/>
      <c r="BB4404" s="80"/>
    </row>
    <row r="4405" spans="9:54" x14ac:dyDescent="0.25">
      <c r="I4405" s="80"/>
      <c r="AX4405" s="80"/>
      <c r="AY4405" s="80"/>
      <c r="AZ4405" s="80"/>
      <c r="BA4405" s="80"/>
      <c r="BB4405" s="80"/>
    </row>
    <row r="4406" spans="9:54" x14ac:dyDescent="0.25">
      <c r="I4406" s="80"/>
      <c r="AX4406" s="80"/>
      <c r="AY4406" s="80"/>
      <c r="AZ4406" s="80"/>
      <c r="BA4406" s="80"/>
      <c r="BB4406" s="80"/>
    </row>
    <row r="4407" spans="9:54" x14ac:dyDescent="0.25">
      <c r="I4407" s="80"/>
      <c r="AX4407" s="80"/>
      <c r="AY4407" s="80"/>
      <c r="AZ4407" s="80"/>
      <c r="BA4407" s="80"/>
      <c r="BB4407" s="80"/>
    </row>
    <row r="4408" spans="9:54" x14ac:dyDescent="0.25">
      <c r="I4408" s="80"/>
      <c r="AX4408" s="80"/>
      <c r="AY4408" s="80"/>
      <c r="AZ4408" s="80"/>
      <c r="BA4408" s="80"/>
      <c r="BB4408" s="80"/>
    </row>
    <row r="4409" spans="9:54" x14ac:dyDescent="0.25">
      <c r="I4409" s="80"/>
      <c r="AX4409" s="80"/>
      <c r="AY4409" s="80"/>
      <c r="AZ4409" s="80"/>
      <c r="BA4409" s="80"/>
      <c r="BB4409" s="80"/>
    </row>
    <row r="4410" spans="9:54" x14ac:dyDescent="0.25">
      <c r="I4410" s="80"/>
      <c r="AX4410" s="80"/>
      <c r="AY4410" s="80"/>
      <c r="AZ4410" s="80"/>
      <c r="BA4410" s="80"/>
      <c r="BB4410" s="80"/>
    </row>
    <row r="4411" spans="9:54" x14ac:dyDescent="0.25">
      <c r="I4411" s="80"/>
      <c r="AX4411" s="80"/>
      <c r="AY4411" s="80"/>
      <c r="AZ4411" s="80"/>
      <c r="BA4411" s="80"/>
      <c r="BB4411" s="80"/>
    </row>
    <row r="4412" spans="9:54" x14ac:dyDescent="0.25">
      <c r="I4412" s="80"/>
      <c r="AX4412" s="80"/>
      <c r="AY4412" s="80"/>
      <c r="AZ4412" s="80"/>
      <c r="BA4412" s="80"/>
      <c r="BB4412" s="80"/>
    </row>
    <row r="4413" spans="9:54" x14ac:dyDescent="0.25">
      <c r="I4413" s="80"/>
      <c r="AX4413" s="80"/>
      <c r="AY4413" s="80"/>
      <c r="AZ4413" s="80"/>
      <c r="BA4413" s="80"/>
      <c r="BB4413" s="80"/>
    </row>
    <row r="4414" spans="9:54" x14ac:dyDescent="0.25">
      <c r="I4414" s="80"/>
      <c r="AX4414" s="80"/>
      <c r="AY4414" s="80"/>
      <c r="AZ4414" s="80"/>
      <c r="BA4414" s="80"/>
      <c r="BB4414" s="80"/>
    </row>
    <row r="4415" spans="9:54" x14ac:dyDescent="0.25">
      <c r="I4415" s="80"/>
      <c r="AX4415" s="80"/>
      <c r="AY4415" s="80"/>
      <c r="AZ4415" s="80"/>
      <c r="BA4415" s="80"/>
      <c r="BB4415" s="80"/>
    </row>
    <row r="4416" spans="9:54" x14ac:dyDescent="0.25">
      <c r="I4416" s="80"/>
      <c r="AX4416" s="80"/>
      <c r="AY4416" s="80"/>
      <c r="AZ4416" s="80"/>
      <c r="BA4416" s="80"/>
      <c r="BB4416" s="80"/>
    </row>
    <row r="4417" spans="9:54" x14ac:dyDescent="0.25">
      <c r="I4417" s="80"/>
      <c r="AX4417" s="80"/>
      <c r="AY4417" s="80"/>
      <c r="AZ4417" s="80"/>
      <c r="BA4417" s="80"/>
      <c r="BB4417" s="80"/>
    </row>
    <row r="4418" spans="9:54" x14ac:dyDescent="0.25">
      <c r="I4418" s="80"/>
      <c r="AX4418" s="80"/>
      <c r="AY4418" s="80"/>
      <c r="AZ4418" s="80"/>
      <c r="BA4418" s="80"/>
      <c r="BB4418" s="80"/>
    </row>
    <row r="4419" spans="9:54" x14ac:dyDescent="0.25">
      <c r="I4419" s="80"/>
      <c r="AX4419" s="80"/>
      <c r="AY4419" s="80"/>
      <c r="AZ4419" s="80"/>
      <c r="BA4419" s="80"/>
      <c r="BB4419" s="80"/>
    </row>
    <row r="4420" spans="9:54" x14ac:dyDescent="0.25">
      <c r="I4420" s="80"/>
      <c r="AX4420" s="80"/>
      <c r="AY4420" s="80"/>
      <c r="AZ4420" s="80"/>
      <c r="BA4420" s="80"/>
      <c r="BB4420" s="80"/>
    </row>
    <row r="4421" spans="9:54" x14ac:dyDescent="0.25">
      <c r="I4421" s="80"/>
      <c r="AX4421" s="80"/>
      <c r="AY4421" s="80"/>
      <c r="AZ4421" s="80"/>
      <c r="BA4421" s="80"/>
      <c r="BB4421" s="80"/>
    </row>
    <row r="4422" spans="9:54" x14ac:dyDescent="0.25">
      <c r="I4422" s="80"/>
      <c r="AX4422" s="80"/>
      <c r="AY4422" s="80"/>
      <c r="AZ4422" s="80"/>
      <c r="BA4422" s="80"/>
      <c r="BB4422" s="80"/>
    </row>
    <row r="4423" spans="9:54" x14ac:dyDescent="0.25">
      <c r="I4423" s="80"/>
      <c r="AX4423" s="80"/>
      <c r="AY4423" s="80"/>
      <c r="AZ4423" s="80"/>
      <c r="BA4423" s="80"/>
      <c r="BB4423" s="80"/>
    </row>
    <row r="4424" spans="9:54" x14ac:dyDescent="0.25">
      <c r="I4424" s="80"/>
      <c r="AX4424" s="80"/>
      <c r="AY4424" s="80"/>
      <c r="AZ4424" s="80"/>
      <c r="BA4424" s="80"/>
      <c r="BB4424" s="80"/>
    </row>
    <row r="4425" spans="9:54" x14ac:dyDescent="0.25">
      <c r="I4425" s="80"/>
      <c r="AX4425" s="80"/>
      <c r="AY4425" s="80"/>
      <c r="AZ4425" s="80"/>
      <c r="BA4425" s="80"/>
      <c r="BB4425" s="80"/>
    </row>
    <row r="4426" spans="9:54" x14ac:dyDescent="0.25">
      <c r="I4426" s="80"/>
      <c r="AX4426" s="80"/>
      <c r="AY4426" s="80"/>
      <c r="AZ4426" s="80"/>
      <c r="BA4426" s="80"/>
      <c r="BB4426" s="80"/>
    </row>
    <row r="4427" spans="9:54" x14ac:dyDescent="0.25">
      <c r="I4427" s="80"/>
      <c r="AX4427" s="80"/>
      <c r="AY4427" s="80"/>
      <c r="AZ4427" s="80"/>
      <c r="BA4427" s="80"/>
      <c r="BB4427" s="80"/>
    </row>
    <row r="4428" spans="9:54" x14ac:dyDescent="0.25">
      <c r="I4428" s="80"/>
      <c r="AX4428" s="80"/>
      <c r="AY4428" s="80"/>
      <c r="AZ4428" s="80"/>
      <c r="BA4428" s="80"/>
      <c r="BB4428" s="80"/>
    </row>
    <row r="4429" spans="9:54" x14ac:dyDescent="0.25">
      <c r="I4429" s="80"/>
      <c r="AX4429" s="80"/>
      <c r="AY4429" s="80"/>
      <c r="AZ4429" s="80"/>
      <c r="BA4429" s="80"/>
      <c r="BB4429" s="80"/>
    </row>
    <row r="4430" spans="9:54" x14ac:dyDescent="0.25">
      <c r="I4430" s="80"/>
      <c r="AX4430" s="80"/>
      <c r="AY4430" s="80"/>
      <c r="AZ4430" s="80"/>
      <c r="BA4430" s="80"/>
      <c r="BB4430" s="80"/>
    </row>
    <row r="4431" spans="9:54" x14ac:dyDescent="0.25">
      <c r="I4431" s="80"/>
      <c r="AX4431" s="80"/>
      <c r="AY4431" s="80"/>
      <c r="AZ4431" s="80"/>
      <c r="BA4431" s="80"/>
      <c r="BB4431" s="80"/>
    </row>
    <row r="4432" spans="9:54" x14ac:dyDescent="0.25">
      <c r="I4432" s="80"/>
      <c r="AX4432" s="80"/>
      <c r="AY4432" s="80"/>
      <c r="AZ4432" s="80"/>
      <c r="BA4432" s="80"/>
      <c r="BB4432" s="80"/>
    </row>
    <row r="4433" spans="9:54" x14ac:dyDescent="0.25">
      <c r="I4433" s="80"/>
      <c r="AX4433" s="80"/>
      <c r="AY4433" s="80"/>
      <c r="AZ4433" s="80"/>
      <c r="BA4433" s="80"/>
      <c r="BB4433" s="80"/>
    </row>
    <row r="4434" spans="9:54" x14ac:dyDescent="0.25">
      <c r="I4434" s="80"/>
      <c r="AX4434" s="80"/>
      <c r="AY4434" s="80"/>
      <c r="AZ4434" s="80"/>
      <c r="BA4434" s="80"/>
      <c r="BB4434" s="80"/>
    </row>
    <row r="4435" spans="9:54" x14ac:dyDescent="0.25">
      <c r="I4435" s="80"/>
      <c r="AX4435" s="80"/>
      <c r="AY4435" s="80"/>
      <c r="AZ4435" s="80"/>
      <c r="BA4435" s="80"/>
      <c r="BB4435" s="80"/>
    </row>
    <row r="4436" spans="9:54" x14ac:dyDescent="0.25">
      <c r="I4436" s="80"/>
      <c r="AX4436" s="80"/>
      <c r="AY4436" s="80"/>
      <c r="AZ4436" s="80"/>
      <c r="BA4436" s="80"/>
      <c r="BB4436" s="80"/>
    </row>
    <row r="4437" spans="9:54" x14ac:dyDescent="0.25">
      <c r="I4437" s="80"/>
      <c r="AX4437" s="80"/>
      <c r="AY4437" s="80"/>
      <c r="AZ4437" s="80"/>
      <c r="BA4437" s="80"/>
      <c r="BB4437" s="80"/>
    </row>
    <row r="4438" spans="9:54" x14ac:dyDescent="0.25">
      <c r="I4438" s="80"/>
      <c r="AX4438" s="80"/>
      <c r="AY4438" s="80"/>
      <c r="AZ4438" s="80"/>
      <c r="BA4438" s="80"/>
      <c r="BB4438" s="80"/>
    </row>
    <row r="4439" spans="9:54" x14ac:dyDescent="0.25">
      <c r="I4439" s="80"/>
      <c r="AX4439" s="80"/>
      <c r="AY4439" s="80"/>
      <c r="AZ4439" s="80"/>
      <c r="BA4439" s="80"/>
      <c r="BB4439" s="80"/>
    </row>
    <row r="4440" spans="9:54" x14ac:dyDescent="0.25">
      <c r="I4440" s="80"/>
      <c r="AX4440" s="80"/>
      <c r="AY4440" s="80"/>
      <c r="AZ4440" s="80"/>
      <c r="BA4440" s="80"/>
      <c r="BB4440" s="80"/>
    </row>
    <row r="4441" spans="9:54" x14ac:dyDescent="0.25">
      <c r="I4441" s="80"/>
      <c r="AX4441" s="80"/>
      <c r="AY4441" s="80"/>
      <c r="AZ4441" s="80"/>
      <c r="BA4441" s="80"/>
      <c r="BB4441" s="80"/>
    </row>
    <row r="4442" spans="9:54" x14ac:dyDescent="0.25">
      <c r="I4442" s="80"/>
      <c r="AX4442" s="80"/>
      <c r="AY4442" s="80"/>
      <c r="AZ4442" s="80"/>
      <c r="BA4442" s="80"/>
      <c r="BB4442" s="80"/>
    </row>
    <row r="4443" spans="9:54" x14ac:dyDescent="0.25">
      <c r="I4443" s="80"/>
      <c r="AX4443" s="80"/>
      <c r="AY4443" s="80"/>
      <c r="AZ4443" s="80"/>
      <c r="BA4443" s="80"/>
      <c r="BB4443" s="80"/>
    </row>
    <row r="4444" spans="9:54" x14ac:dyDescent="0.25">
      <c r="I4444" s="80"/>
      <c r="AX4444" s="80"/>
      <c r="AY4444" s="80"/>
      <c r="AZ4444" s="80"/>
      <c r="BA4444" s="80"/>
      <c r="BB4444" s="80"/>
    </row>
    <row r="4445" spans="9:54" x14ac:dyDescent="0.25">
      <c r="I4445" s="80"/>
      <c r="AX4445" s="80"/>
      <c r="AY4445" s="80"/>
      <c r="AZ4445" s="80"/>
      <c r="BA4445" s="80"/>
      <c r="BB4445" s="80"/>
    </row>
    <row r="4446" spans="9:54" x14ac:dyDescent="0.25">
      <c r="I4446" s="80"/>
      <c r="AX4446" s="80"/>
      <c r="AY4446" s="80"/>
      <c r="AZ4446" s="80"/>
      <c r="BA4446" s="80"/>
      <c r="BB4446" s="80"/>
    </row>
    <row r="4447" spans="9:54" x14ac:dyDescent="0.25">
      <c r="I4447" s="80"/>
      <c r="AX4447" s="80"/>
      <c r="AY4447" s="80"/>
      <c r="AZ4447" s="80"/>
      <c r="BA4447" s="80"/>
      <c r="BB4447" s="80"/>
    </row>
    <row r="4448" spans="9:54" x14ac:dyDescent="0.25">
      <c r="I4448" s="80"/>
      <c r="AX4448" s="80"/>
      <c r="AY4448" s="80"/>
      <c r="AZ4448" s="80"/>
      <c r="BA4448" s="80"/>
      <c r="BB4448" s="80"/>
    </row>
    <row r="4449" spans="9:54" x14ac:dyDescent="0.25">
      <c r="I4449" s="80"/>
      <c r="AX4449" s="80"/>
      <c r="AY4449" s="80"/>
      <c r="AZ4449" s="80"/>
      <c r="BA4449" s="80"/>
      <c r="BB4449" s="80"/>
    </row>
    <row r="4450" spans="9:54" x14ac:dyDescent="0.25">
      <c r="I4450" s="80"/>
      <c r="AX4450" s="80"/>
      <c r="AY4450" s="80"/>
      <c r="AZ4450" s="80"/>
      <c r="BA4450" s="80"/>
      <c r="BB4450" s="80"/>
    </row>
    <row r="4451" spans="9:54" x14ac:dyDescent="0.25">
      <c r="I4451" s="80"/>
      <c r="AX4451" s="80"/>
      <c r="AY4451" s="80"/>
      <c r="AZ4451" s="80"/>
      <c r="BA4451" s="80"/>
      <c r="BB4451" s="80"/>
    </row>
    <row r="4452" spans="9:54" x14ac:dyDescent="0.25">
      <c r="I4452" s="80"/>
      <c r="AX4452" s="80"/>
      <c r="AY4452" s="80"/>
      <c r="AZ4452" s="80"/>
      <c r="BA4452" s="80"/>
      <c r="BB4452" s="80"/>
    </row>
    <row r="4453" spans="9:54" x14ac:dyDescent="0.25">
      <c r="I4453" s="80"/>
      <c r="AX4453" s="80"/>
      <c r="AY4453" s="80"/>
      <c r="AZ4453" s="80"/>
      <c r="BA4453" s="80"/>
      <c r="BB4453" s="80"/>
    </row>
    <row r="4454" spans="9:54" x14ac:dyDescent="0.25">
      <c r="I4454" s="80"/>
      <c r="AX4454" s="80"/>
      <c r="AY4454" s="80"/>
      <c r="AZ4454" s="80"/>
      <c r="BA4454" s="80"/>
      <c r="BB4454" s="80"/>
    </row>
    <row r="4455" spans="9:54" x14ac:dyDescent="0.25">
      <c r="I4455" s="80"/>
      <c r="AX4455" s="80"/>
      <c r="AY4455" s="80"/>
      <c r="AZ4455" s="80"/>
      <c r="BA4455" s="80"/>
      <c r="BB4455" s="80"/>
    </row>
    <row r="4456" spans="9:54" x14ac:dyDescent="0.25">
      <c r="I4456" s="80"/>
      <c r="AX4456" s="80"/>
      <c r="AY4456" s="80"/>
      <c r="AZ4456" s="80"/>
      <c r="BA4456" s="80"/>
      <c r="BB4456" s="80"/>
    </row>
    <row r="4457" spans="9:54" x14ac:dyDescent="0.25">
      <c r="I4457" s="80"/>
      <c r="AX4457" s="80"/>
      <c r="AY4457" s="80"/>
      <c r="AZ4457" s="80"/>
      <c r="BA4457" s="80"/>
      <c r="BB4457" s="80"/>
    </row>
    <row r="4458" spans="9:54" x14ac:dyDescent="0.25">
      <c r="I4458" s="80"/>
      <c r="AX4458" s="80"/>
      <c r="AY4458" s="80"/>
      <c r="AZ4458" s="80"/>
      <c r="BA4458" s="80"/>
      <c r="BB4458" s="80"/>
    </row>
    <row r="4459" spans="9:54" x14ac:dyDescent="0.25">
      <c r="I4459" s="80"/>
      <c r="AX4459" s="80"/>
      <c r="AY4459" s="80"/>
      <c r="AZ4459" s="80"/>
      <c r="BA4459" s="80"/>
      <c r="BB4459" s="80"/>
    </row>
    <row r="4460" spans="9:54" x14ac:dyDescent="0.25">
      <c r="I4460" s="80"/>
      <c r="AX4460" s="80"/>
      <c r="AY4460" s="80"/>
      <c r="AZ4460" s="80"/>
      <c r="BA4460" s="80"/>
      <c r="BB4460" s="80"/>
    </row>
    <row r="4461" spans="9:54" x14ac:dyDescent="0.25">
      <c r="I4461" s="80"/>
      <c r="AX4461" s="80"/>
      <c r="AY4461" s="80"/>
      <c r="AZ4461" s="80"/>
      <c r="BA4461" s="80"/>
      <c r="BB4461" s="80"/>
    </row>
    <row r="4462" spans="9:54" x14ac:dyDescent="0.25">
      <c r="I4462" s="80"/>
      <c r="AX4462" s="80"/>
      <c r="AY4462" s="80"/>
      <c r="AZ4462" s="80"/>
      <c r="BA4462" s="80"/>
      <c r="BB4462" s="80"/>
    </row>
    <row r="4463" spans="9:54" x14ac:dyDescent="0.25">
      <c r="I4463" s="80"/>
      <c r="AX4463" s="80"/>
      <c r="AY4463" s="80"/>
      <c r="AZ4463" s="80"/>
      <c r="BA4463" s="80"/>
      <c r="BB4463" s="80"/>
    </row>
    <row r="4464" spans="9:54" x14ac:dyDescent="0.25">
      <c r="I4464" s="80"/>
      <c r="AX4464" s="80"/>
      <c r="AY4464" s="80"/>
      <c r="AZ4464" s="80"/>
      <c r="BA4464" s="80"/>
      <c r="BB4464" s="80"/>
    </row>
    <row r="4465" spans="9:54" x14ac:dyDescent="0.25">
      <c r="I4465" s="80"/>
      <c r="AX4465" s="80"/>
      <c r="AY4465" s="80"/>
      <c r="AZ4465" s="80"/>
      <c r="BA4465" s="80"/>
      <c r="BB4465" s="80"/>
    </row>
    <row r="4466" spans="9:54" x14ac:dyDescent="0.25">
      <c r="I4466" s="80"/>
      <c r="AX4466" s="80"/>
      <c r="AY4466" s="80"/>
      <c r="AZ4466" s="80"/>
      <c r="BA4466" s="80"/>
      <c r="BB4466" s="80"/>
    </row>
    <row r="4467" spans="9:54" x14ac:dyDescent="0.25">
      <c r="I4467" s="80"/>
      <c r="AX4467" s="80"/>
      <c r="AY4467" s="80"/>
      <c r="AZ4467" s="80"/>
      <c r="BA4467" s="80"/>
      <c r="BB4467" s="80"/>
    </row>
    <row r="4468" spans="9:54" x14ac:dyDescent="0.25">
      <c r="I4468" s="80"/>
      <c r="AX4468" s="80"/>
      <c r="AY4468" s="80"/>
      <c r="AZ4468" s="80"/>
      <c r="BA4468" s="80"/>
      <c r="BB4468" s="80"/>
    </row>
    <row r="4469" spans="9:54" x14ac:dyDescent="0.25">
      <c r="I4469" s="80"/>
      <c r="AX4469" s="80"/>
      <c r="AY4469" s="80"/>
      <c r="AZ4469" s="80"/>
      <c r="BA4469" s="80"/>
      <c r="BB4469" s="80"/>
    </row>
    <row r="4470" spans="9:54" x14ac:dyDescent="0.25">
      <c r="I4470" s="80"/>
      <c r="AX4470" s="80"/>
      <c r="AY4470" s="80"/>
      <c r="AZ4470" s="80"/>
      <c r="BA4470" s="80"/>
      <c r="BB4470" s="80"/>
    </row>
    <row r="4471" spans="9:54" x14ac:dyDescent="0.25">
      <c r="I4471" s="80"/>
      <c r="AX4471" s="80"/>
      <c r="AY4471" s="80"/>
      <c r="AZ4471" s="80"/>
      <c r="BA4471" s="80"/>
      <c r="BB4471" s="80"/>
    </row>
    <row r="4472" spans="9:54" x14ac:dyDescent="0.25">
      <c r="I4472" s="80"/>
      <c r="AX4472" s="80"/>
      <c r="AY4472" s="80"/>
      <c r="AZ4472" s="80"/>
      <c r="BA4472" s="80"/>
      <c r="BB4472" s="80"/>
    </row>
    <row r="4473" spans="9:54" x14ac:dyDescent="0.25">
      <c r="I4473" s="80"/>
      <c r="AX4473" s="80"/>
      <c r="AY4473" s="80"/>
      <c r="AZ4473" s="80"/>
      <c r="BA4473" s="80"/>
      <c r="BB4473" s="80"/>
    </row>
    <row r="4474" spans="9:54" x14ac:dyDescent="0.25">
      <c r="I4474" s="80"/>
      <c r="AX4474" s="80"/>
      <c r="AY4474" s="80"/>
      <c r="AZ4474" s="80"/>
      <c r="BA4474" s="80"/>
      <c r="BB4474" s="80"/>
    </row>
    <row r="4475" spans="9:54" x14ac:dyDescent="0.25">
      <c r="I4475" s="80"/>
      <c r="AX4475" s="80"/>
      <c r="AY4475" s="80"/>
      <c r="AZ4475" s="80"/>
      <c r="BA4475" s="80"/>
      <c r="BB4475" s="80"/>
    </row>
    <row r="4476" spans="9:54" x14ac:dyDescent="0.25">
      <c r="I4476" s="80"/>
      <c r="AX4476" s="80"/>
      <c r="AY4476" s="80"/>
      <c r="AZ4476" s="80"/>
      <c r="BA4476" s="80"/>
      <c r="BB4476" s="80"/>
    </row>
    <row r="4477" spans="9:54" x14ac:dyDescent="0.25">
      <c r="I4477" s="80"/>
      <c r="AX4477" s="80"/>
      <c r="AY4477" s="80"/>
      <c r="AZ4477" s="80"/>
      <c r="BA4477" s="80"/>
      <c r="BB4477" s="80"/>
    </row>
    <row r="4478" spans="9:54" x14ac:dyDescent="0.25">
      <c r="I4478" s="80"/>
      <c r="AX4478" s="80"/>
      <c r="AY4478" s="80"/>
      <c r="AZ4478" s="80"/>
      <c r="BA4478" s="80"/>
      <c r="BB4478" s="80"/>
    </row>
    <row r="4479" spans="9:54" x14ac:dyDescent="0.25">
      <c r="I4479" s="80"/>
      <c r="AX4479" s="80"/>
      <c r="AY4479" s="80"/>
      <c r="AZ4479" s="80"/>
      <c r="BA4479" s="80"/>
      <c r="BB4479" s="80"/>
    </row>
    <row r="4480" spans="9:54" x14ac:dyDescent="0.25">
      <c r="I4480" s="80"/>
      <c r="AX4480" s="80"/>
      <c r="AY4480" s="80"/>
      <c r="AZ4480" s="80"/>
      <c r="BA4480" s="80"/>
      <c r="BB4480" s="80"/>
    </row>
    <row r="4481" spans="9:54" x14ac:dyDescent="0.25">
      <c r="I4481" s="80"/>
      <c r="AX4481" s="80"/>
      <c r="AY4481" s="80"/>
      <c r="AZ4481" s="80"/>
      <c r="BA4481" s="80"/>
      <c r="BB4481" s="80"/>
    </row>
    <row r="4482" spans="9:54" x14ac:dyDescent="0.25">
      <c r="I4482" s="80"/>
      <c r="AX4482" s="80"/>
      <c r="AY4482" s="80"/>
      <c r="AZ4482" s="80"/>
      <c r="BA4482" s="80"/>
      <c r="BB4482" s="80"/>
    </row>
    <row r="4483" spans="9:54" x14ac:dyDescent="0.25">
      <c r="I4483" s="80"/>
      <c r="AX4483" s="80"/>
      <c r="AY4483" s="80"/>
      <c r="AZ4483" s="80"/>
      <c r="BA4483" s="80"/>
      <c r="BB4483" s="80"/>
    </row>
    <row r="4484" spans="9:54" x14ac:dyDescent="0.25">
      <c r="I4484" s="80"/>
      <c r="AX4484" s="80"/>
      <c r="AY4484" s="80"/>
      <c r="AZ4484" s="80"/>
      <c r="BA4484" s="80"/>
      <c r="BB4484" s="80"/>
    </row>
    <row r="4485" spans="9:54" x14ac:dyDescent="0.25">
      <c r="I4485" s="80"/>
      <c r="AX4485" s="80"/>
      <c r="AY4485" s="80"/>
      <c r="AZ4485" s="80"/>
      <c r="BA4485" s="80"/>
      <c r="BB4485" s="80"/>
    </row>
    <row r="4486" spans="9:54" x14ac:dyDescent="0.25">
      <c r="I4486" s="80"/>
      <c r="AX4486" s="80"/>
      <c r="AY4486" s="80"/>
      <c r="AZ4486" s="80"/>
      <c r="BA4486" s="80"/>
      <c r="BB4486" s="80"/>
    </row>
    <row r="4487" spans="9:54" x14ac:dyDescent="0.25">
      <c r="I4487" s="80"/>
      <c r="AX4487" s="80"/>
      <c r="AY4487" s="80"/>
      <c r="AZ4487" s="80"/>
      <c r="BA4487" s="80"/>
      <c r="BB4487" s="80"/>
    </row>
    <row r="4488" spans="9:54" x14ac:dyDescent="0.25">
      <c r="I4488" s="80"/>
      <c r="AX4488" s="80"/>
      <c r="AY4488" s="80"/>
      <c r="AZ4488" s="80"/>
      <c r="BA4488" s="80"/>
      <c r="BB4488" s="80"/>
    </row>
    <row r="4489" spans="9:54" x14ac:dyDescent="0.25">
      <c r="I4489" s="80"/>
      <c r="AX4489" s="80"/>
      <c r="AY4489" s="80"/>
      <c r="AZ4489" s="80"/>
      <c r="BA4489" s="80"/>
      <c r="BB4489" s="80"/>
    </row>
    <row r="4490" spans="9:54" x14ac:dyDescent="0.25">
      <c r="I4490" s="80"/>
      <c r="AX4490" s="80"/>
      <c r="AY4490" s="80"/>
      <c r="AZ4490" s="80"/>
      <c r="BA4490" s="80"/>
      <c r="BB4490" s="80"/>
    </row>
    <row r="4491" spans="9:54" x14ac:dyDescent="0.25">
      <c r="I4491" s="80"/>
      <c r="AX4491" s="80"/>
      <c r="AY4491" s="80"/>
      <c r="AZ4491" s="80"/>
      <c r="BA4491" s="80"/>
      <c r="BB4491" s="80"/>
    </row>
    <row r="4492" spans="9:54" x14ac:dyDescent="0.25">
      <c r="I4492" s="80"/>
      <c r="AX4492" s="80"/>
      <c r="AY4492" s="80"/>
      <c r="AZ4492" s="80"/>
      <c r="BA4492" s="80"/>
      <c r="BB4492" s="80"/>
    </row>
    <row r="4493" spans="9:54" x14ac:dyDescent="0.25">
      <c r="I4493" s="80"/>
      <c r="AX4493" s="80"/>
      <c r="AY4493" s="80"/>
      <c r="AZ4493" s="80"/>
      <c r="BA4493" s="80"/>
      <c r="BB4493" s="80"/>
    </row>
    <row r="4494" spans="9:54" x14ac:dyDescent="0.25">
      <c r="I4494" s="80"/>
      <c r="AX4494" s="80"/>
      <c r="AY4494" s="80"/>
      <c r="AZ4494" s="80"/>
      <c r="BA4494" s="80"/>
      <c r="BB4494" s="80"/>
    </row>
    <row r="4495" spans="9:54" x14ac:dyDescent="0.25">
      <c r="I4495" s="80"/>
      <c r="AX4495" s="80"/>
      <c r="AY4495" s="80"/>
      <c r="AZ4495" s="80"/>
      <c r="BA4495" s="80"/>
      <c r="BB4495" s="80"/>
    </row>
    <row r="4496" spans="9:54" x14ac:dyDescent="0.25">
      <c r="I4496" s="80"/>
      <c r="AX4496" s="80"/>
      <c r="AY4496" s="80"/>
      <c r="AZ4496" s="80"/>
      <c r="BA4496" s="80"/>
      <c r="BB4496" s="80"/>
    </row>
    <row r="4497" spans="9:54" x14ac:dyDescent="0.25">
      <c r="I4497" s="80"/>
      <c r="AX4497" s="80"/>
      <c r="AY4497" s="80"/>
      <c r="AZ4497" s="80"/>
      <c r="BA4497" s="80"/>
      <c r="BB4497" s="80"/>
    </row>
    <row r="4498" spans="9:54" x14ac:dyDescent="0.25">
      <c r="I4498" s="80"/>
      <c r="AX4498" s="80"/>
      <c r="AY4498" s="80"/>
      <c r="AZ4498" s="80"/>
      <c r="BA4498" s="80"/>
      <c r="BB4498" s="80"/>
    </row>
    <row r="4499" spans="9:54" x14ac:dyDescent="0.25">
      <c r="I4499" s="80"/>
      <c r="AX4499" s="80"/>
      <c r="AY4499" s="80"/>
      <c r="AZ4499" s="80"/>
      <c r="BA4499" s="80"/>
      <c r="BB4499" s="80"/>
    </row>
    <row r="4500" spans="9:54" x14ac:dyDescent="0.25">
      <c r="I4500" s="80"/>
      <c r="AX4500" s="80"/>
      <c r="AY4500" s="80"/>
      <c r="AZ4500" s="80"/>
      <c r="BA4500" s="80"/>
      <c r="BB4500" s="80"/>
    </row>
    <row r="4501" spans="9:54" x14ac:dyDescent="0.25">
      <c r="I4501" s="80"/>
      <c r="AX4501" s="80"/>
      <c r="AY4501" s="80"/>
      <c r="AZ4501" s="80"/>
      <c r="BA4501" s="80"/>
      <c r="BB4501" s="80"/>
    </row>
    <row r="4502" spans="9:54" x14ac:dyDescent="0.25">
      <c r="I4502" s="80"/>
      <c r="AX4502" s="80"/>
      <c r="AY4502" s="80"/>
      <c r="AZ4502" s="80"/>
      <c r="BA4502" s="80"/>
      <c r="BB4502" s="80"/>
    </row>
    <row r="4503" spans="9:54" x14ac:dyDescent="0.25">
      <c r="I4503" s="80"/>
      <c r="AX4503" s="80"/>
      <c r="AY4503" s="80"/>
      <c r="AZ4503" s="80"/>
      <c r="BA4503" s="80"/>
      <c r="BB4503" s="80"/>
    </row>
    <row r="4504" spans="9:54" x14ac:dyDescent="0.25">
      <c r="I4504" s="80"/>
      <c r="AX4504" s="80"/>
      <c r="AY4504" s="80"/>
      <c r="AZ4504" s="80"/>
      <c r="BA4504" s="80"/>
      <c r="BB4504" s="80"/>
    </row>
    <row r="4505" spans="9:54" x14ac:dyDescent="0.25">
      <c r="I4505" s="80"/>
      <c r="AX4505" s="80"/>
      <c r="AY4505" s="80"/>
      <c r="AZ4505" s="80"/>
      <c r="BA4505" s="80"/>
      <c r="BB4505" s="80"/>
    </row>
    <row r="4506" spans="9:54" x14ac:dyDescent="0.25">
      <c r="I4506" s="80"/>
      <c r="AX4506" s="80"/>
      <c r="AY4506" s="80"/>
      <c r="AZ4506" s="80"/>
      <c r="BA4506" s="80"/>
      <c r="BB4506" s="80"/>
    </row>
    <row r="4507" spans="9:54" x14ac:dyDescent="0.25">
      <c r="I4507" s="80"/>
      <c r="AX4507" s="80"/>
      <c r="AY4507" s="80"/>
      <c r="AZ4507" s="80"/>
      <c r="BA4507" s="80"/>
      <c r="BB4507" s="80"/>
    </row>
    <row r="4508" spans="9:54" x14ac:dyDescent="0.25">
      <c r="I4508" s="80"/>
      <c r="AX4508" s="80"/>
      <c r="AY4508" s="80"/>
      <c r="AZ4508" s="80"/>
      <c r="BA4508" s="80"/>
      <c r="BB4508" s="80"/>
    </row>
    <row r="4509" spans="9:54" x14ac:dyDescent="0.25">
      <c r="I4509" s="80"/>
      <c r="AX4509" s="80"/>
      <c r="AY4509" s="80"/>
      <c r="AZ4509" s="80"/>
      <c r="BA4509" s="80"/>
      <c r="BB4509" s="80"/>
    </row>
    <row r="4510" spans="9:54" x14ac:dyDescent="0.25">
      <c r="I4510" s="80"/>
      <c r="AX4510" s="80"/>
      <c r="AY4510" s="80"/>
      <c r="AZ4510" s="80"/>
      <c r="BA4510" s="80"/>
      <c r="BB4510" s="80"/>
    </row>
    <row r="4511" spans="9:54" x14ac:dyDescent="0.25">
      <c r="I4511" s="80"/>
      <c r="AX4511" s="80"/>
      <c r="AY4511" s="80"/>
      <c r="AZ4511" s="80"/>
      <c r="BA4511" s="80"/>
      <c r="BB4511" s="80"/>
    </row>
    <row r="4512" spans="9:54" x14ac:dyDescent="0.25">
      <c r="I4512" s="80"/>
      <c r="AX4512" s="80"/>
      <c r="AY4512" s="80"/>
      <c r="AZ4512" s="80"/>
      <c r="BA4512" s="80"/>
      <c r="BB4512" s="80"/>
    </row>
    <row r="4513" spans="9:54" x14ac:dyDescent="0.25">
      <c r="I4513" s="80"/>
      <c r="AX4513" s="80"/>
      <c r="AY4513" s="80"/>
      <c r="AZ4513" s="80"/>
      <c r="BA4513" s="80"/>
      <c r="BB4513" s="80"/>
    </row>
    <row r="4514" spans="9:54" x14ac:dyDescent="0.25">
      <c r="I4514" s="80"/>
      <c r="AX4514" s="80"/>
      <c r="AY4514" s="80"/>
      <c r="AZ4514" s="80"/>
      <c r="BA4514" s="80"/>
      <c r="BB4514" s="80"/>
    </row>
    <row r="4515" spans="9:54" x14ac:dyDescent="0.25">
      <c r="I4515" s="80"/>
      <c r="AX4515" s="80"/>
      <c r="AY4515" s="80"/>
      <c r="AZ4515" s="80"/>
      <c r="BA4515" s="80"/>
      <c r="BB4515" s="80"/>
    </row>
    <row r="4516" spans="9:54" x14ac:dyDescent="0.25">
      <c r="I4516" s="80"/>
      <c r="AX4516" s="80"/>
      <c r="AY4516" s="80"/>
      <c r="AZ4516" s="80"/>
      <c r="BA4516" s="80"/>
      <c r="BB4516" s="80"/>
    </row>
    <row r="4517" spans="9:54" x14ac:dyDescent="0.25">
      <c r="I4517" s="80"/>
      <c r="AX4517" s="80"/>
      <c r="AY4517" s="80"/>
      <c r="AZ4517" s="80"/>
      <c r="BA4517" s="80"/>
      <c r="BB4517" s="80"/>
    </row>
    <row r="4518" spans="9:54" x14ac:dyDescent="0.25">
      <c r="I4518" s="80"/>
      <c r="AX4518" s="80"/>
      <c r="AY4518" s="80"/>
      <c r="AZ4518" s="80"/>
      <c r="BA4518" s="80"/>
      <c r="BB4518" s="80"/>
    </row>
    <row r="4519" spans="9:54" x14ac:dyDescent="0.25">
      <c r="I4519" s="80"/>
      <c r="AX4519" s="80"/>
      <c r="AY4519" s="80"/>
      <c r="AZ4519" s="80"/>
      <c r="BA4519" s="80"/>
      <c r="BB4519" s="80"/>
    </row>
    <row r="4520" spans="9:54" x14ac:dyDescent="0.25">
      <c r="I4520" s="80"/>
      <c r="AX4520" s="80"/>
      <c r="AY4520" s="80"/>
      <c r="AZ4520" s="80"/>
      <c r="BA4520" s="80"/>
      <c r="BB4520" s="80"/>
    </row>
    <row r="4521" spans="9:54" x14ac:dyDescent="0.25">
      <c r="I4521" s="80"/>
      <c r="AX4521" s="80"/>
      <c r="AY4521" s="80"/>
      <c r="AZ4521" s="80"/>
      <c r="BA4521" s="80"/>
      <c r="BB4521" s="80"/>
    </row>
    <row r="4522" spans="9:54" x14ac:dyDescent="0.25">
      <c r="I4522" s="80"/>
      <c r="AX4522" s="80"/>
      <c r="AY4522" s="80"/>
      <c r="AZ4522" s="80"/>
      <c r="BA4522" s="80"/>
      <c r="BB4522" s="80"/>
    </row>
    <row r="4523" spans="9:54" x14ac:dyDescent="0.25">
      <c r="I4523" s="80"/>
      <c r="AX4523" s="80"/>
      <c r="AY4523" s="80"/>
      <c r="AZ4523" s="80"/>
      <c r="BA4523" s="80"/>
      <c r="BB4523" s="80"/>
    </row>
    <row r="4524" spans="9:54" x14ac:dyDescent="0.25">
      <c r="I4524" s="80"/>
      <c r="AX4524" s="80"/>
      <c r="AY4524" s="80"/>
      <c r="AZ4524" s="80"/>
      <c r="BA4524" s="80"/>
      <c r="BB4524" s="80"/>
    </row>
    <row r="4525" spans="9:54" x14ac:dyDescent="0.25">
      <c r="I4525" s="80"/>
      <c r="AX4525" s="80"/>
      <c r="AY4525" s="80"/>
      <c r="AZ4525" s="80"/>
      <c r="BA4525" s="80"/>
      <c r="BB4525" s="80"/>
    </row>
    <row r="4526" spans="9:54" x14ac:dyDescent="0.25">
      <c r="I4526" s="80"/>
      <c r="AX4526" s="80"/>
      <c r="AY4526" s="80"/>
      <c r="AZ4526" s="80"/>
      <c r="BA4526" s="80"/>
      <c r="BB4526" s="80"/>
    </row>
    <row r="4527" spans="9:54" x14ac:dyDescent="0.25">
      <c r="I4527" s="80"/>
      <c r="AX4527" s="80"/>
      <c r="AY4527" s="80"/>
      <c r="AZ4527" s="80"/>
      <c r="BA4527" s="80"/>
      <c r="BB4527" s="80"/>
    </row>
    <row r="4528" spans="9:54" x14ac:dyDescent="0.25">
      <c r="I4528" s="80"/>
      <c r="AX4528" s="80"/>
      <c r="AY4528" s="80"/>
      <c r="AZ4528" s="80"/>
      <c r="BA4528" s="80"/>
      <c r="BB4528" s="80"/>
    </row>
    <row r="4529" spans="9:54" x14ac:dyDescent="0.25">
      <c r="I4529" s="80"/>
      <c r="AX4529" s="80"/>
      <c r="AY4529" s="80"/>
      <c r="AZ4529" s="80"/>
      <c r="BA4529" s="80"/>
      <c r="BB4529" s="80"/>
    </row>
    <row r="4530" spans="9:54" x14ac:dyDescent="0.25">
      <c r="I4530" s="80"/>
      <c r="AX4530" s="80"/>
      <c r="AY4530" s="80"/>
      <c r="AZ4530" s="80"/>
      <c r="BA4530" s="80"/>
      <c r="BB4530" s="80"/>
    </row>
    <row r="4531" spans="9:54" x14ac:dyDescent="0.25">
      <c r="I4531" s="80"/>
      <c r="AX4531" s="80"/>
      <c r="AY4531" s="80"/>
      <c r="AZ4531" s="80"/>
      <c r="BA4531" s="80"/>
      <c r="BB4531" s="80"/>
    </row>
    <row r="4532" spans="9:54" x14ac:dyDescent="0.25">
      <c r="I4532" s="80"/>
      <c r="AX4532" s="80"/>
      <c r="AY4532" s="80"/>
      <c r="AZ4532" s="80"/>
      <c r="BA4532" s="80"/>
      <c r="BB4532" s="80"/>
    </row>
    <row r="4533" spans="9:54" x14ac:dyDescent="0.25">
      <c r="I4533" s="80"/>
      <c r="AX4533" s="80"/>
      <c r="AY4533" s="80"/>
      <c r="AZ4533" s="80"/>
      <c r="BA4533" s="80"/>
      <c r="BB4533" s="80"/>
    </row>
    <row r="4534" spans="9:54" x14ac:dyDescent="0.25">
      <c r="I4534" s="80"/>
      <c r="AX4534" s="80"/>
      <c r="AY4534" s="80"/>
      <c r="AZ4534" s="80"/>
      <c r="BA4534" s="80"/>
      <c r="BB4534" s="80"/>
    </row>
    <row r="4535" spans="9:54" x14ac:dyDescent="0.25">
      <c r="I4535" s="80"/>
      <c r="AX4535" s="80"/>
      <c r="AY4535" s="80"/>
      <c r="AZ4535" s="80"/>
      <c r="BA4535" s="80"/>
      <c r="BB4535" s="80"/>
    </row>
    <row r="4536" spans="9:54" x14ac:dyDescent="0.25">
      <c r="I4536" s="80"/>
      <c r="AX4536" s="80"/>
      <c r="AY4536" s="80"/>
      <c r="AZ4536" s="80"/>
      <c r="BA4536" s="80"/>
      <c r="BB4536" s="80"/>
    </row>
    <row r="4537" spans="9:54" x14ac:dyDescent="0.25">
      <c r="I4537" s="80"/>
      <c r="AX4537" s="80"/>
      <c r="AY4537" s="80"/>
      <c r="AZ4537" s="80"/>
      <c r="BA4537" s="80"/>
      <c r="BB4537" s="80"/>
    </row>
    <row r="4538" spans="9:54" x14ac:dyDescent="0.25">
      <c r="I4538" s="80"/>
      <c r="AX4538" s="80"/>
      <c r="AY4538" s="80"/>
      <c r="AZ4538" s="80"/>
      <c r="BA4538" s="80"/>
      <c r="BB4538" s="80"/>
    </row>
    <row r="4539" spans="9:54" x14ac:dyDescent="0.25">
      <c r="I4539" s="80"/>
      <c r="AX4539" s="80"/>
      <c r="AY4539" s="80"/>
      <c r="AZ4539" s="80"/>
      <c r="BA4539" s="80"/>
      <c r="BB4539" s="80"/>
    </row>
    <row r="4540" spans="9:54" x14ac:dyDescent="0.25">
      <c r="I4540" s="80"/>
      <c r="AX4540" s="80"/>
      <c r="AY4540" s="80"/>
      <c r="AZ4540" s="80"/>
      <c r="BA4540" s="80"/>
      <c r="BB4540" s="80"/>
    </row>
    <row r="4541" spans="9:54" x14ac:dyDescent="0.25">
      <c r="I4541" s="80"/>
      <c r="AX4541" s="80"/>
      <c r="AY4541" s="80"/>
      <c r="AZ4541" s="80"/>
      <c r="BA4541" s="80"/>
      <c r="BB4541" s="80"/>
    </row>
    <row r="4542" spans="9:54" x14ac:dyDescent="0.25">
      <c r="I4542" s="80"/>
      <c r="AX4542" s="80"/>
      <c r="AY4542" s="80"/>
      <c r="AZ4542" s="80"/>
      <c r="BA4542" s="80"/>
      <c r="BB4542" s="80"/>
    </row>
    <row r="4543" spans="9:54" x14ac:dyDescent="0.25">
      <c r="I4543" s="80"/>
      <c r="AX4543" s="80"/>
      <c r="AY4543" s="80"/>
      <c r="AZ4543" s="80"/>
      <c r="BA4543" s="80"/>
      <c r="BB4543" s="80"/>
    </row>
    <row r="4544" spans="9:54" x14ac:dyDescent="0.25">
      <c r="I4544" s="80"/>
      <c r="AX4544" s="80"/>
      <c r="AY4544" s="80"/>
      <c r="AZ4544" s="80"/>
      <c r="BA4544" s="80"/>
      <c r="BB4544" s="80"/>
    </row>
    <row r="4545" spans="9:54" x14ac:dyDescent="0.25">
      <c r="I4545" s="80"/>
      <c r="AX4545" s="80"/>
      <c r="AY4545" s="80"/>
      <c r="AZ4545" s="80"/>
      <c r="BA4545" s="80"/>
      <c r="BB4545" s="80"/>
    </row>
    <row r="4546" spans="9:54" x14ac:dyDescent="0.25">
      <c r="I4546" s="80"/>
      <c r="AX4546" s="80"/>
      <c r="AY4546" s="80"/>
      <c r="AZ4546" s="80"/>
      <c r="BA4546" s="80"/>
      <c r="BB4546" s="80"/>
    </row>
    <row r="4547" spans="9:54" x14ac:dyDescent="0.25">
      <c r="I4547" s="80"/>
      <c r="AX4547" s="80"/>
      <c r="AY4547" s="80"/>
      <c r="AZ4547" s="80"/>
      <c r="BA4547" s="80"/>
      <c r="BB4547" s="80"/>
    </row>
    <row r="4548" spans="9:54" x14ac:dyDescent="0.25">
      <c r="I4548" s="80"/>
      <c r="AX4548" s="80"/>
      <c r="AY4548" s="80"/>
      <c r="AZ4548" s="80"/>
      <c r="BA4548" s="80"/>
      <c r="BB4548" s="80"/>
    </row>
    <row r="4549" spans="9:54" x14ac:dyDescent="0.25">
      <c r="I4549" s="80"/>
      <c r="AX4549" s="80"/>
      <c r="AY4549" s="80"/>
      <c r="AZ4549" s="80"/>
      <c r="BA4549" s="80"/>
      <c r="BB4549" s="80"/>
    </row>
    <row r="4550" spans="9:54" x14ac:dyDescent="0.25">
      <c r="I4550" s="80"/>
      <c r="AX4550" s="80"/>
      <c r="AY4550" s="80"/>
      <c r="AZ4550" s="80"/>
      <c r="BA4550" s="80"/>
      <c r="BB4550" s="80"/>
    </row>
    <row r="4551" spans="9:54" x14ac:dyDescent="0.25">
      <c r="I4551" s="80"/>
      <c r="AX4551" s="80"/>
      <c r="AY4551" s="80"/>
      <c r="AZ4551" s="80"/>
      <c r="BA4551" s="80"/>
      <c r="BB4551" s="80"/>
    </row>
    <row r="4552" spans="9:54" x14ac:dyDescent="0.25">
      <c r="I4552" s="80"/>
      <c r="AX4552" s="80"/>
      <c r="AY4552" s="80"/>
      <c r="AZ4552" s="80"/>
      <c r="BA4552" s="80"/>
      <c r="BB4552" s="80"/>
    </row>
    <row r="4553" spans="9:54" x14ac:dyDescent="0.25">
      <c r="I4553" s="80"/>
      <c r="AX4553" s="80"/>
      <c r="AY4553" s="80"/>
      <c r="AZ4553" s="80"/>
      <c r="BA4553" s="80"/>
      <c r="BB4553" s="80"/>
    </row>
    <row r="4554" spans="9:54" x14ac:dyDescent="0.25">
      <c r="I4554" s="80"/>
      <c r="AX4554" s="80"/>
      <c r="AY4554" s="80"/>
      <c r="AZ4554" s="80"/>
      <c r="BA4554" s="80"/>
      <c r="BB4554" s="80"/>
    </row>
    <row r="4555" spans="9:54" x14ac:dyDescent="0.25">
      <c r="I4555" s="80"/>
      <c r="AX4555" s="80"/>
      <c r="AY4555" s="80"/>
      <c r="AZ4555" s="80"/>
      <c r="BA4555" s="80"/>
      <c r="BB4555" s="80"/>
    </row>
    <row r="4556" spans="9:54" x14ac:dyDescent="0.25">
      <c r="I4556" s="80"/>
      <c r="AX4556" s="80"/>
      <c r="AY4556" s="80"/>
      <c r="AZ4556" s="80"/>
      <c r="BA4556" s="80"/>
      <c r="BB4556" s="80"/>
    </row>
    <row r="4557" spans="9:54" x14ac:dyDescent="0.25">
      <c r="I4557" s="80"/>
      <c r="AX4557" s="80"/>
      <c r="AY4557" s="80"/>
      <c r="AZ4557" s="80"/>
      <c r="BA4557" s="80"/>
      <c r="BB4557" s="80"/>
    </row>
    <row r="4558" spans="9:54" x14ac:dyDescent="0.25">
      <c r="I4558" s="80"/>
      <c r="AX4558" s="80"/>
      <c r="AY4558" s="80"/>
      <c r="AZ4558" s="80"/>
      <c r="BA4558" s="80"/>
      <c r="BB4558" s="80"/>
    </row>
    <row r="4559" spans="9:54" x14ac:dyDescent="0.25">
      <c r="I4559" s="80"/>
      <c r="AX4559" s="80"/>
      <c r="AY4559" s="80"/>
      <c r="AZ4559" s="80"/>
      <c r="BA4559" s="80"/>
      <c r="BB4559" s="80"/>
    </row>
    <row r="4560" spans="9:54" x14ac:dyDescent="0.25">
      <c r="I4560" s="80"/>
      <c r="AX4560" s="80"/>
      <c r="AY4560" s="80"/>
      <c r="AZ4560" s="80"/>
      <c r="BA4560" s="80"/>
      <c r="BB4560" s="80"/>
    </row>
    <row r="4561" spans="9:54" x14ac:dyDescent="0.25">
      <c r="I4561" s="80"/>
      <c r="AX4561" s="80"/>
      <c r="AY4561" s="80"/>
      <c r="AZ4561" s="80"/>
      <c r="BA4561" s="80"/>
      <c r="BB4561" s="80"/>
    </row>
    <row r="4562" spans="9:54" x14ac:dyDescent="0.25">
      <c r="I4562" s="80"/>
      <c r="AX4562" s="80"/>
      <c r="AY4562" s="80"/>
      <c r="AZ4562" s="80"/>
      <c r="BA4562" s="80"/>
      <c r="BB4562" s="80"/>
    </row>
    <row r="4563" spans="9:54" x14ac:dyDescent="0.25">
      <c r="I4563" s="80"/>
      <c r="AX4563" s="80"/>
      <c r="AY4563" s="80"/>
      <c r="AZ4563" s="80"/>
      <c r="BA4563" s="80"/>
      <c r="BB4563" s="80"/>
    </row>
    <row r="4564" spans="9:54" x14ac:dyDescent="0.25">
      <c r="I4564" s="80"/>
      <c r="AX4564" s="80"/>
      <c r="AY4564" s="80"/>
      <c r="AZ4564" s="80"/>
      <c r="BA4564" s="80"/>
      <c r="BB4564" s="80"/>
    </row>
    <row r="4565" spans="9:54" x14ac:dyDescent="0.25">
      <c r="I4565" s="80"/>
      <c r="AX4565" s="80"/>
      <c r="AY4565" s="80"/>
      <c r="AZ4565" s="80"/>
      <c r="BA4565" s="80"/>
      <c r="BB4565" s="80"/>
    </row>
    <row r="4566" spans="9:54" x14ac:dyDescent="0.25">
      <c r="I4566" s="80"/>
      <c r="AX4566" s="80"/>
      <c r="AY4566" s="80"/>
      <c r="AZ4566" s="80"/>
      <c r="BA4566" s="80"/>
      <c r="BB4566" s="80"/>
    </row>
    <row r="4567" spans="9:54" x14ac:dyDescent="0.25">
      <c r="I4567" s="80"/>
      <c r="AX4567" s="80"/>
      <c r="AY4567" s="80"/>
      <c r="AZ4567" s="80"/>
      <c r="BA4567" s="80"/>
      <c r="BB4567" s="80"/>
    </row>
    <row r="4568" spans="9:54" x14ac:dyDescent="0.25">
      <c r="I4568" s="80"/>
      <c r="AX4568" s="80"/>
      <c r="AY4568" s="80"/>
      <c r="AZ4568" s="80"/>
      <c r="BA4568" s="80"/>
      <c r="BB4568" s="80"/>
    </row>
    <row r="4569" spans="9:54" x14ac:dyDescent="0.25">
      <c r="I4569" s="80"/>
      <c r="AX4569" s="80"/>
      <c r="AY4569" s="80"/>
      <c r="AZ4569" s="80"/>
      <c r="BA4569" s="80"/>
      <c r="BB4569" s="80"/>
    </row>
    <row r="4570" spans="9:54" x14ac:dyDescent="0.25">
      <c r="I4570" s="80"/>
      <c r="AX4570" s="80"/>
      <c r="AY4570" s="80"/>
      <c r="AZ4570" s="80"/>
      <c r="BA4570" s="80"/>
      <c r="BB4570" s="80"/>
    </row>
    <row r="4571" spans="9:54" x14ac:dyDescent="0.25">
      <c r="I4571" s="80"/>
      <c r="AX4571" s="80"/>
      <c r="AY4571" s="80"/>
      <c r="AZ4571" s="80"/>
      <c r="BA4571" s="80"/>
      <c r="BB4571" s="80"/>
    </row>
    <row r="4572" spans="9:54" x14ac:dyDescent="0.25">
      <c r="I4572" s="80"/>
      <c r="AX4572" s="80"/>
      <c r="AY4572" s="80"/>
      <c r="AZ4572" s="80"/>
      <c r="BA4572" s="80"/>
      <c r="BB4572" s="80"/>
    </row>
    <row r="4573" spans="9:54" x14ac:dyDescent="0.25">
      <c r="I4573" s="80"/>
      <c r="AX4573" s="80"/>
      <c r="AY4573" s="80"/>
      <c r="AZ4573" s="80"/>
      <c r="BA4573" s="80"/>
      <c r="BB4573" s="80"/>
    </row>
    <row r="4574" spans="9:54" x14ac:dyDescent="0.25">
      <c r="I4574" s="80"/>
      <c r="AX4574" s="80"/>
      <c r="AY4574" s="80"/>
      <c r="AZ4574" s="80"/>
      <c r="BA4574" s="80"/>
      <c r="BB4574" s="80"/>
    </row>
    <row r="4575" spans="9:54" x14ac:dyDescent="0.25">
      <c r="I4575" s="80"/>
      <c r="AX4575" s="80"/>
      <c r="AY4575" s="80"/>
      <c r="AZ4575" s="80"/>
      <c r="BA4575" s="80"/>
      <c r="BB4575" s="80"/>
    </row>
    <row r="4576" spans="9:54" x14ac:dyDescent="0.25">
      <c r="I4576" s="80"/>
      <c r="AX4576" s="80"/>
      <c r="AY4576" s="80"/>
      <c r="AZ4576" s="80"/>
      <c r="BA4576" s="80"/>
      <c r="BB4576" s="80"/>
    </row>
    <row r="4577" spans="9:54" x14ac:dyDescent="0.25">
      <c r="I4577" s="80"/>
      <c r="AX4577" s="80"/>
      <c r="AY4577" s="80"/>
      <c r="AZ4577" s="80"/>
      <c r="BA4577" s="80"/>
      <c r="BB4577" s="80"/>
    </row>
    <row r="4578" spans="9:54" x14ac:dyDescent="0.25">
      <c r="I4578" s="80"/>
      <c r="AX4578" s="80"/>
      <c r="AY4578" s="80"/>
      <c r="AZ4578" s="80"/>
      <c r="BA4578" s="80"/>
      <c r="BB4578" s="80"/>
    </row>
    <row r="4579" spans="9:54" x14ac:dyDescent="0.25">
      <c r="I4579" s="80"/>
      <c r="AX4579" s="80"/>
      <c r="AY4579" s="80"/>
      <c r="AZ4579" s="80"/>
      <c r="BA4579" s="80"/>
      <c r="BB4579" s="80"/>
    </row>
    <row r="4580" spans="9:54" x14ac:dyDescent="0.25">
      <c r="I4580" s="80"/>
      <c r="AX4580" s="80"/>
      <c r="AY4580" s="80"/>
      <c r="AZ4580" s="80"/>
      <c r="BA4580" s="80"/>
      <c r="BB4580" s="80"/>
    </row>
    <row r="4581" spans="9:54" x14ac:dyDescent="0.25">
      <c r="I4581" s="80"/>
      <c r="AX4581" s="80"/>
      <c r="AY4581" s="80"/>
      <c r="AZ4581" s="80"/>
      <c r="BA4581" s="80"/>
      <c r="BB4581" s="80"/>
    </row>
    <row r="4582" spans="9:54" x14ac:dyDescent="0.25">
      <c r="I4582" s="80"/>
      <c r="AX4582" s="80"/>
      <c r="AY4582" s="80"/>
      <c r="AZ4582" s="80"/>
      <c r="BA4582" s="80"/>
      <c r="BB4582" s="80"/>
    </row>
    <row r="4583" spans="9:54" x14ac:dyDescent="0.25">
      <c r="I4583" s="80"/>
      <c r="AX4583" s="80"/>
      <c r="AY4583" s="80"/>
      <c r="AZ4583" s="80"/>
      <c r="BA4583" s="80"/>
      <c r="BB4583" s="80"/>
    </row>
    <row r="4584" spans="9:54" x14ac:dyDescent="0.25">
      <c r="I4584" s="80"/>
      <c r="AX4584" s="80"/>
      <c r="AY4584" s="80"/>
      <c r="AZ4584" s="80"/>
      <c r="BA4584" s="80"/>
      <c r="BB4584" s="80"/>
    </row>
    <row r="4585" spans="9:54" x14ac:dyDescent="0.25">
      <c r="I4585" s="80"/>
      <c r="AX4585" s="80"/>
      <c r="AY4585" s="80"/>
      <c r="AZ4585" s="80"/>
      <c r="BA4585" s="80"/>
      <c r="BB4585" s="80"/>
    </row>
    <row r="4586" spans="9:54" x14ac:dyDescent="0.25">
      <c r="I4586" s="80"/>
      <c r="AX4586" s="80"/>
      <c r="AY4586" s="80"/>
      <c r="AZ4586" s="80"/>
      <c r="BA4586" s="80"/>
      <c r="BB4586" s="80"/>
    </row>
    <row r="4587" spans="9:54" x14ac:dyDescent="0.25">
      <c r="I4587" s="80"/>
      <c r="AX4587" s="80"/>
      <c r="AY4587" s="80"/>
      <c r="AZ4587" s="80"/>
      <c r="BA4587" s="80"/>
      <c r="BB4587" s="80"/>
    </row>
    <row r="4588" spans="9:54" x14ac:dyDescent="0.25">
      <c r="I4588" s="80"/>
      <c r="AX4588" s="80"/>
      <c r="AY4588" s="80"/>
      <c r="AZ4588" s="80"/>
      <c r="BA4588" s="80"/>
      <c r="BB4588" s="80"/>
    </row>
    <row r="4589" spans="9:54" x14ac:dyDescent="0.25">
      <c r="I4589" s="80"/>
      <c r="AX4589" s="80"/>
      <c r="AY4589" s="80"/>
      <c r="AZ4589" s="80"/>
      <c r="BA4589" s="80"/>
      <c r="BB4589" s="80"/>
    </row>
    <row r="4590" spans="9:54" x14ac:dyDescent="0.25">
      <c r="I4590" s="80"/>
      <c r="AX4590" s="80"/>
      <c r="AY4590" s="80"/>
      <c r="AZ4590" s="80"/>
      <c r="BA4590" s="80"/>
      <c r="BB4590" s="80"/>
    </row>
    <row r="4591" spans="9:54" x14ac:dyDescent="0.25">
      <c r="I4591" s="80"/>
      <c r="AX4591" s="80"/>
      <c r="AY4591" s="80"/>
      <c r="AZ4591" s="80"/>
      <c r="BA4591" s="80"/>
      <c r="BB4591" s="80"/>
    </row>
    <row r="4592" spans="9:54" x14ac:dyDescent="0.25">
      <c r="I4592" s="80"/>
      <c r="AX4592" s="80"/>
      <c r="AY4592" s="80"/>
      <c r="AZ4592" s="80"/>
      <c r="BA4592" s="80"/>
      <c r="BB4592" s="80"/>
    </row>
    <row r="4593" spans="9:54" x14ac:dyDescent="0.25">
      <c r="I4593" s="80"/>
      <c r="AX4593" s="80"/>
      <c r="AY4593" s="80"/>
      <c r="AZ4593" s="80"/>
      <c r="BA4593" s="80"/>
      <c r="BB4593" s="80"/>
    </row>
    <row r="4594" spans="9:54" x14ac:dyDescent="0.25">
      <c r="I4594" s="80"/>
      <c r="AX4594" s="80"/>
      <c r="AY4594" s="80"/>
      <c r="AZ4594" s="80"/>
      <c r="BA4594" s="80"/>
      <c r="BB4594" s="80"/>
    </row>
    <row r="4595" spans="9:54" x14ac:dyDescent="0.25">
      <c r="I4595" s="80"/>
      <c r="AX4595" s="80"/>
      <c r="AY4595" s="80"/>
      <c r="AZ4595" s="80"/>
      <c r="BA4595" s="80"/>
      <c r="BB4595" s="80"/>
    </row>
    <row r="4596" spans="9:54" x14ac:dyDescent="0.25">
      <c r="I4596" s="80"/>
      <c r="AX4596" s="80"/>
      <c r="AY4596" s="80"/>
      <c r="AZ4596" s="80"/>
      <c r="BA4596" s="80"/>
      <c r="BB4596" s="80"/>
    </row>
    <row r="4597" spans="9:54" x14ac:dyDescent="0.25">
      <c r="I4597" s="80"/>
      <c r="AX4597" s="80"/>
      <c r="AY4597" s="80"/>
      <c r="AZ4597" s="80"/>
      <c r="BA4597" s="80"/>
      <c r="BB4597" s="80"/>
    </row>
    <row r="4598" spans="9:54" x14ac:dyDescent="0.25">
      <c r="I4598" s="80"/>
      <c r="AX4598" s="80"/>
      <c r="AY4598" s="80"/>
      <c r="AZ4598" s="80"/>
      <c r="BA4598" s="80"/>
      <c r="BB4598" s="80"/>
    </row>
    <row r="4599" spans="9:54" x14ac:dyDescent="0.25">
      <c r="I4599" s="80"/>
      <c r="AX4599" s="80"/>
      <c r="AY4599" s="80"/>
      <c r="AZ4599" s="80"/>
      <c r="BA4599" s="80"/>
      <c r="BB4599" s="80"/>
    </row>
    <row r="4600" spans="9:54" x14ac:dyDescent="0.25">
      <c r="I4600" s="80"/>
      <c r="AX4600" s="80"/>
      <c r="AY4600" s="80"/>
      <c r="AZ4600" s="80"/>
      <c r="BA4600" s="80"/>
      <c r="BB4600" s="80"/>
    </row>
    <row r="4601" spans="9:54" x14ac:dyDescent="0.25">
      <c r="I4601" s="80"/>
      <c r="AX4601" s="80"/>
      <c r="AY4601" s="80"/>
      <c r="AZ4601" s="80"/>
      <c r="BA4601" s="80"/>
      <c r="BB4601" s="80"/>
    </row>
    <row r="4602" spans="9:54" x14ac:dyDescent="0.25">
      <c r="I4602" s="80"/>
      <c r="AX4602" s="80"/>
      <c r="AY4602" s="80"/>
      <c r="AZ4602" s="80"/>
      <c r="BA4602" s="80"/>
      <c r="BB4602" s="80"/>
    </row>
    <row r="4603" spans="9:54" x14ac:dyDescent="0.25">
      <c r="I4603" s="80"/>
      <c r="AX4603" s="80"/>
      <c r="AY4603" s="80"/>
      <c r="AZ4603" s="80"/>
      <c r="BA4603" s="80"/>
      <c r="BB4603" s="80"/>
    </row>
    <row r="4604" spans="9:54" x14ac:dyDescent="0.25">
      <c r="I4604" s="80"/>
      <c r="AX4604" s="80"/>
      <c r="AY4604" s="80"/>
      <c r="AZ4604" s="80"/>
      <c r="BA4604" s="80"/>
      <c r="BB4604" s="80"/>
    </row>
    <row r="4605" spans="9:54" x14ac:dyDescent="0.25">
      <c r="I4605" s="80"/>
      <c r="AX4605" s="80"/>
      <c r="AY4605" s="80"/>
      <c r="AZ4605" s="80"/>
      <c r="BA4605" s="80"/>
      <c r="BB4605" s="80"/>
    </row>
    <row r="4606" spans="9:54" x14ac:dyDescent="0.25">
      <c r="I4606" s="80"/>
      <c r="AX4606" s="80"/>
      <c r="AY4606" s="80"/>
      <c r="AZ4606" s="80"/>
      <c r="BA4606" s="80"/>
      <c r="BB4606" s="80"/>
    </row>
    <row r="4607" spans="9:54" x14ac:dyDescent="0.25">
      <c r="I4607" s="80"/>
      <c r="AX4607" s="80"/>
      <c r="AY4607" s="80"/>
      <c r="AZ4607" s="80"/>
      <c r="BA4607" s="80"/>
      <c r="BB4607" s="80"/>
    </row>
    <row r="4608" spans="9:54" x14ac:dyDescent="0.25">
      <c r="I4608" s="80"/>
      <c r="AX4608" s="80"/>
      <c r="AY4608" s="80"/>
      <c r="AZ4608" s="80"/>
      <c r="BA4608" s="80"/>
      <c r="BB4608" s="80"/>
    </row>
    <row r="4609" spans="9:54" x14ac:dyDescent="0.25">
      <c r="I4609" s="80"/>
      <c r="AX4609" s="80"/>
      <c r="AY4609" s="80"/>
      <c r="AZ4609" s="80"/>
      <c r="BA4609" s="80"/>
      <c r="BB4609" s="80"/>
    </row>
    <row r="4610" spans="9:54" x14ac:dyDescent="0.25">
      <c r="I4610" s="80"/>
      <c r="AX4610" s="80"/>
      <c r="AY4610" s="80"/>
      <c r="AZ4610" s="80"/>
      <c r="BA4610" s="80"/>
      <c r="BB4610" s="80"/>
    </row>
    <row r="4611" spans="9:54" x14ac:dyDescent="0.25">
      <c r="I4611" s="80"/>
      <c r="AX4611" s="80"/>
      <c r="AY4611" s="80"/>
      <c r="AZ4611" s="80"/>
      <c r="BA4611" s="80"/>
      <c r="BB4611" s="80"/>
    </row>
    <row r="4612" spans="9:54" x14ac:dyDescent="0.25">
      <c r="I4612" s="80"/>
      <c r="AX4612" s="80"/>
      <c r="AY4612" s="80"/>
      <c r="AZ4612" s="80"/>
      <c r="BA4612" s="80"/>
      <c r="BB4612" s="80"/>
    </row>
    <row r="4613" spans="9:54" x14ac:dyDescent="0.25">
      <c r="I4613" s="80"/>
      <c r="AX4613" s="80"/>
      <c r="AY4613" s="80"/>
      <c r="AZ4613" s="80"/>
      <c r="BA4613" s="80"/>
      <c r="BB4613" s="80"/>
    </row>
    <row r="4614" spans="9:54" x14ac:dyDescent="0.25">
      <c r="I4614" s="80"/>
      <c r="AX4614" s="80"/>
      <c r="AY4614" s="80"/>
      <c r="AZ4614" s="80"/>
      <c r="BA4614" s="80"/>
      <c r="BB4614" s="80"/>
    </row>
    <row r="4615" spans="9:54" x14ac:dyDescent="0.25">
      <c r="I4615" s="80"/>
      <c r="AX4615" s="80"/>
      <c r="AY4615" s="80"/>
      <c r="AZ4615" s="80"/>
      <c r="BA4615" s="80"/>
      <c r="BB4615" s="80"/>
    </row>
    <row r="4616" spans="9:54" x14ac:dyDescent="0.25">
      <c r="I4616" s="80"/>
      <c r="AX4616" s="80"/>
      <c r="AY4616" s="80"/>
      <c r="AZ4616" s="80"/>
      <c r="BA4616" s="80"/>
      <c r="BB4616" s="80"/>
    </row>
    <row r="4617" spans="9:54" x14ac:dyDescent="0.25">
      <c r="I4617" s="80"/>
      <c r="AX4617" s="80"/>
      <c r="AY4617" s="80"/>
      <c r="AZ4617" s="80"/>
      <c r="BA4617" s="80"/>
      <c r="BB4617" s="80"/>
    </row>
    <row r="4618" spans="9:54" x14ac:dyDescent="0.25">
      <c r="I4618" s="80"/>
      <c r="AX4618" s="80"/>
      <c r="AY4618" s="80"/>
      <c r="AZ4618" s="80"/>
      <c r="BA4618" s="80"/>
      <c r="BB4618" s="80"/>
    </row>
    <row r="4619" spans="9:54" x14ac:dyDescent="0.25">
      <c r="I4619" s="80"/>
      <c r="AX4619" s="80"/>
      <c r="AY4619" s="80"/>
      <c r="AZ4619" s="80"/>
      <c r="BA4619" s="80"/>
      <c r="BB4619" s="80"/>
    </row>
    <row r="4620" spans="9:54" x14ac:dyDescent="0.25">
      <c r="I4620" s="80"/>
      <c r="AX4620" s="80"/>
      <c r="AY4620" s="80"/>
      <c r="AZ4620" s="80"/>
      <c r="BA4620" s="80"/>
      <c r="BB4620" s="80"/>
    </row>
    <row r="4621" spans="9:54" x14ac:dyDescent="0.25">
      <c r="I4621" s="80"/>
      <c r="AX4621" s="80"/>
      <c r="AY4621" s="80"/>
      <c r="AZ4621" s="80"/>
      <c r="BA4621" s="80"/>
      <c r="BB4621" s="80"/>
    </row>
    <row r="4622" spans="9:54" x14ac:dyDescent="0.25">
      <c r="I4622" s="80"/>
      <c r="AX4622" s="80"/>
      <c r="AY4622" s="80"/>
      <c r="AZ4622" s="80"/>
      <c r="BA4622" s="80"/>
      <c r="BB4622" s="80"/>
    </row>
    <row r="4623" spans="9:54" x14ac:dyDescent="0.25">
      <c r="I4623" s="80"/>
      <c r="AX4623" s="80"/>
      <c r="AY4623" s="80"/>
      <c r="AZ4623" s="80"/>
      <c r="BA4623" s="80"/>
      <c r="BB4623" s="80"/>
    </row>
    <row r="4624" spans="9:54" x14ac:dyDescent="0.25">
      <c r="I4624" s="80"/>
      <c r="AX4624" s="80"/>
      <c r="AY4624" s="80"/>
      <c r="AZ4624" s="80"/>
      <c r="BA4624" s="80"/>
      <c r="BB4624" s="80"/>
    </row>
    <row r="4625" spans="9:54" x14ac:dyDescent="0.25">
      <c r="I4625" s="80"/>
      <c r="AX4625" s="80"/>
      <c r="AY4625" s="80"/>
      <c r="AZ4625" s="80"/>
      <c r="BA4625" s="80"/>
      <c r="BB4625" s="80"/>
    </row>
    <row r="4626" spans="9:54" x14ac:dyDescent="0.25">
      <c r="I4626" s="80"/>
      <c r="AX4626" s="80"/>
      <c r="AY4626" s="80"/>
      <c r="AZ4626" s="80"/>
      <c r="BA4626" s="80"/>
      <c r="BB4626" s="80"/>
    </row>
    <row r="4627" spans="9:54" x14ac:dyDescent="0.25">
      <c r="I4627" s="80"/>
      <c r="AX4627" s="80"/>
      <c r="AY4627" s="80"/>
      <c r="AZ4627" s="80"/>
      <c r="BA4627" s="80"/>
      <c r="BB4627" s="80"/>
    </row>
    <row r="4628" spans="9:54" x14ac:dyDescent="0.25">
      <c r="I4628" s="80"/>
      <c r="AX4628" s="80"/>
      <c r="AY4628" s="80"/>
      <c r="AZ4628" s="80"/>
      <c r="BA4628" s="80"/>
      <c r="BB4628" s="80"/>
    </row>
    <row r="4629" spans="9:54" x14ac:dyDescent="0.25">
      <c r="I4629" s="80"/>
      <c r="AX4629" s="80"/>
      <c r="AY4629" s="80"/>
      <c r="AZ4629" s="80"/>
      <c r="BA4629" s="80"/>
      <c r="BB4629" s="80"/>
    </row>
    <row r="4630" spans="9:54" x14ac:dyDescent="0.25">
      <c r="I4630" s="80"/>
      <c r="AX4630" s="80"/>
      <c r="AY4630" s="80"/>
      <c r="AZ4630" s="80"/>
      <c r="BA4630" s="80"/>
      <c r="BB4630" s="80"/>
    </row>
    <row r="4631" spans="9:54" x14ac:dyDescent="0.25">
      <c r="I4631" s="80"/>
      <c r="AX4631" s="80"/>
      <c r="AY4631" s="80"/>
      <c r="AZ4631" s="80"/>
      <c r="BA4631" s="80"/>
      <c r="BB4631" s="80"/>
    </row>
    <row r="4632" spans="9:54" x14ac:dyDescent="0.25">
      <c r="I4632" s="80"/>
      <c r="AX4632" s="80"/>
      <c r="AY4632" s="80"/>
      <c r="AZ4632" s="80"/>
      <c r="BA4632" s="80"/>
      <c r="BB4632" s="80"/>
    </row>
    <row r="4633" spans="9:54" x14ac:dyDescent="0.25">
      <c r="I4633" s="80"/>
      <c r="AX4633" s="80"/>
      <c r="AY4633" s="80"/>
      <c r="AZ4633" s="80"/>
      <c r="BA4633" s="80"/>
      <c r="BB4633" s="80"/>
    </row>
    <row r="4634" spans="9:54" x14ac:dyDescent="0.25">
      <c r="I4634" s="80"/>
      <c r="AX4634" s="80"/>
      <c r="AY4634" s="80"/>
      <c r="AZ4634" s="80"/>
      <c r="BA4634" s="80"/>
      <c r="BB4634" s="80"/>
    </row>
    <row r="4635" spans="9:54" x14ac:dyDescent="0.25">
      <c r="I4635" s="80"/>
      <c r="AX4635" s="80"/>
      <c r="AY4635" s="80"/>
      <c r="AZ4635" s="80"/>
      <c r="BA4635" s="80"/>
      <c r="BB4635" s="80"/>
    </row>
    <row r="4636" spans="9:54" x14ac:dyDescent="0.25">
      <c r="I4636" s="80"/>
      <c r="AX4636" s="80"/>
      <c r="AY4636" s="80"/>
      <c r="AZ4636" s="80"/>
      <c r="BA4636" s="80"/>
      <c r="BB4636" s="80"/>
    </row>
    <row r="4637" spans="9:54" x14ac:dyDescent="0.25">
      <c r="I4637" s="80"/>
      <c r="AX4637" s="80"/>
      <c r="AY4637" s="80"/>
      <c r="AZ4637" s="80"/>
      <c r="BA4637" s="80"/>
      <c r="BB4637" s="80"/>
    </row>
    <row r="4638" spans="9:54" x14ac:dyDescent="0.25">
      <c r="I4638" s="80"/>
      <c r="AX4638" s="80"/>
      <c r="AY4638" s="80"/>
      <c r="AZ4638" s="80"/>
      <c r="BA4638" s="80"/>
      <c r="BB4638" s="80"/>
    </row>
    <row r="4639" spans="9:54" x14ac:dyDescent="0.25">
      <c r="I4639" s="80"/>
      <c r="AX4639" s="80"/>
      <c r="AY4639" s="80"/>
      <c r="AZ4639" s="80"/>
      <c r="BA4639" s="80"/>
      <c r="BB4639" s="80"/>
    </row>
    <row r="4640" spans="9:54" x14ac:dyDescent="0.25">
      <c r="I4640" s="80"/>
      <c r="AX4640" s="80"/>
      <c r="AY4640" s="80"/>
      <c r="AZ4640" s="80"/>
      <c r="BA4640" s="80"/>
      <c r="BB4640" s="80"/>
    </row>
    <row r="4641" spans="9:54" x14ac:dyDescent="0.25">
      <c r="I4641" s="80"/>
      <c r="AX4641" s="80"/>
      <c r="AY4641" s="80"/>
      <c r="AZ4641" s="80"/>
      <c r="BA4641" s="80"/>
      <c r="BB4641" s="80"/>
    </row>
    <row r="4642" spans="9:54" x14ac:dyDescent="0.25">
      <c r="I4642" s="80"/>
      <c r="AX4642" s="80"/>
      <c r="AY4642" s="80"/>
      <c r="AZ4642" s="80"/>
      <c r="BA4642" s="80"/>
      <c r="BB4642" s="80"/>
    </row>
    <row r="4643" spans="9:54" x14ac:dyDescent="0.25">
      <c r="I4643" s="80"/>
      <c r="AX4643" s="80"/>
      <c r="AY4643" s="80"/>
      <c r="AZ4643" s="80"/>
      <c r="BA4643" s="80"/>
      <c r="BB4643" s="80"/>
    </row>
    <row r="4644" spans="9:54" x14ac:dyDescent="0.25">
      <c r="I4644" s="80"/>
      <c r="AX4644" s="80"/>
      <c r="AY4644" s="80"/>
      <c r="AZ4644" s="80"/>
      <c r="BA4644" s="80"/>
      <c r="BB4644" s="80"/>
    </row>
    <row r="4645" spans="9:54" x14ac:dyDescent="0.25">
      <c r="I4645" s="80"/>
      <c r="AX4645" s="80"/>
      <c r="AY4645" s="80"/>
      <c r="AZ4645" s="80"/>
      <c r="BA4645" s="80"/>
      <c r="BB4645" s="80"/>
    </row>
    <row r="4646" spans="9:54" x14ac:dyDescent="0.25">
      <c r="I4646" s="80"/>
      <c r="AX4646" s="80"/>
      <c r="AY4646" s="80"/>
      <c r="AZ4646" s="80"/>
      <c r="BA4646" s="80"/>
      <c r="BB4646" s="80"/>
    </row>
    <row r="4647" spans="9:54" x14ac:dyDescent="0.25">
      <c r="I4647" s="80"/>
      <c r="AX4647" s="80"/>
      <c r="AY4647" s="80"/>
      <c r="AZ4647" s="80"/>
      <c r="BA4647" s="80"/>
      <c r="BB4647" s="80"/>
    </row>
    <row r="4648" spans="9:54" x14ac:dyDescent="0.25">
      <c r="I4648" s="80"/>
      <c r="AX4648" s="80"/>
      <c r="AY4648" s="80"/>
      <c r="AZ4648" s="80"/>
      <c r="BA4648" s="80"/>
      <c r="BB4648" s="80"/>
    </row>
    <row r="4649" spans="9:54" x14ac:dyDescent="0.25">
      <c r="I4649" s="80"/>
      <c r="AX4649" s="80"/>
      <c r="AY4649" s="80"/>
      <c r="AZ4649" s="80"/>
      <c r="BA4649" s="80"/>
      <c r="BB4649" s="80"/>
    </row>
    <row r="4650" spans="9:54" x14ac:dyDescent="0.25">
      <c r="I4650" s="80"/>
      <c r="AX4650" s="80"/>
      <c r="AY4650" s="80"/>
      <c r="AZ4650" s="80"/>
      <c r="BA4650" s="80"/>
      <c r="BB4650" s="80"/>
    </row>
    <row r="4651" spans="9:54" x14ac:dyDescent="0.25">
      <c r="I4651" s="80"/>
      <c r="AX4651" s="80"/>
      <c r="AY4651" s="80"/>
      <c r="AZ4651" s="80"/>
      <c r="BA4651" s="80"/>
      <c r="BB4651" s="80"/>
    </row>
    <row r="4652" spans="9:54" x14ac:dyDescent="0.25">
      <c r="I4652" s="80"/>
      <c r="AX4652" s="80"/>
      <c r="AY4652" s="80"/>
      <c r="AZ4652" s="80"/>
      <c r="BA4652" s="80"/>
      <c r="BB4652" s="80"/>
    </row>
    <row r="4653" spans="9:54" x14ac:dyDescent="0.25">
      <c r="I4653" s="80"/>
      <c r="AX4653" s="80"/>
      <c r="AY4653" s="80"/>
      <c r="AZ4653" s="80"/>
      <c r="BA4653" s="80"/>
      <c r="BB4653" s="80"/>
    </row>
    <row r="4654" spans="9:54" x14ac:dyDescent="0.25">
      <c r="I4654" s="80"/>
      <c r="AX4654" s="80"/>
      <c r="AY4654" s="80"/>
      <c r="AZ4654" s="80"/>
      <c r="BA4654" s="80"/>
      <c r="BB4654" s="80"/>
    </row>
    <row r="4655" spans="9:54" x14ac:dyDescent="0.25">
      <c r="I4655" s="80"/>
      <c r="AX4655" s="80"/>
      <c r="AY4655" s="80"/>
      <c r="AZ4655" s="80"/>
      <c r="BA4655" s="80"/>
      <c r="BB4655" s="80"/>
    </row>
    <row r="4656" spans="9:54" x14ac:dyDescent="0.25">
      <c r="I4656" s="80"/>
      <c r="AX4656" s="80"/>
      <c r="AY4656" s="80"/>
      <c r="AZ4656" s="80"/>
      <c r="BA4656" s="80"/>
      <c r="BB4656" s="80"/>
    </row>
    <row r="4657" spans="9:54" x14ac:dyDescent="0.25">
      <c r="I4657" s="80"/>
      <c r="AX4657" s="80"/>
      <c r="AY4657" s="80"/>
      <c r="AZ4657" s="80"/>
      <c r="BA4657" s="80"/>
      <c r="BB4657" s="80"/>
    </row>
    <row r="4658" spans="9:54" x14ac:dyDescent="0.25">
      <c r="I4658" s="80"/>
      <c r="AX4658" s="80"/>
      <c r="AY4658" s="80"/>
      <c r="AZ4658" s="80"/>
      <c r="BA4658" s="80"/>
      <c r="BB4658" s="80"/>
    </row>
    <row r="4659" spans="9:54" x14ac:dyDescent="0.25">
      <c r="I4659" s="80"/>
      <c r="AX4659" s="80"/>
      <c r="AY4659" s="80"/>
      <c r="AZ4659" s="80"/>
      <c r="BA4659" s="80"/>
      <c r="BB4659" s="80"/>
    </row>
    <row r="4660" spans="9:54" x14ac:dyDescent="0.25">
      <c r="I4660" s="80"/>
      <c r="AX4660" s="80"/>
      <c r="AY4660" s="80"/>
      <c r="AZ4660" s="80"/>
      <c r="BA4660" s="80"/>
      <c r="BB4660" s="80"/>
    </row>
    <row r="4661" spans="9:54" x14ac:dyDescent="0.25">
      <c r="I4661" s="80"/>
      <c r="AX4661" s="80"/>
      <c r="AY4661" s="80"/>
      <c r="AZ4661" s="80"/>
      <c r="BA4661" s="80"/>
      <c r="BB4661" s="80"/>
    </row>
    <row r="4662" spans="9:54" x14ac:dyDescent="0.25">
      <c r="I4662" s="80"/>
      <c r="AX4662" s="80"/>
      <c r="AY4662" s="80"/>
      <c r="AZ4662" s="80"/>
      <c r="BA4662" s="80"/>
      <c r="BB4662" s="80"/>
    </row>
    <row r="4663" spans="9:54" x14ac:dyDescent="0.25">
      <c r="I4663" s="80"/>
      <c r="AX4663" s="80"/>
      <c r="AY4663" s="80"/>
      <c r="AZ4663" s="80"/>
      <c r="BA4663" s="80"/>
      <c r="BB4663" s="80"/>
    </row>
    <row r="4664" spans="9:54" x14ac:dyDescent="0.25">
      <c r="I4664" s="80"/>
      <c r="AX4664" s="80"/>
      <c r="AY4664" s="80"/>
      <c r="AZ4664" s="80"/>
      <c r="BA4664" s="80"/>
      <c r="BB4664" s="80"/>
    </row>
    <row r="4665" spans="9:54" x14ac:dyDescent="0.25">
      <c r="I4665" s="80"/>
      <c r="AX4665" s="80"/>
      <c r="AY4665" s="80"/>
      <c r="AZ4665" s="80"/>
      <c r="BA4665" s="80"/>
      <c r="BB4665" s="80"/>
    </row>
    <row r="4666" spans="9:54" x14ac:dyDescent="0.25">
      <c r="I4666" s="80"/>
      <c r="AX4666" s="80"/>
      <c r="AY4666" s="80"/>
      <c r="AZ4666" s="80"/>
      <c r="BA4666" s="80"/>
      <c r="BB4666" s="80"/>
    </row>
    <row r="4667" spans="9:54" x14ac:dyDescent="0.25">
      <c r="I4667" s="80"/>
      <c r="AX4667" s="80"/>
      <c r="AY4667" s="80"/>
      <c r="AZ4667" s="80"/>
      <c r="BA4667" s="80"/>
      <c r="BB4667" s="80"/>
    </row>
    <row r="4668" spans="9:54" x14ac:dyDescent="0.25">
      <c r="I4668" s="80"/>
      <c r="AX4668" s="80"/>
      <c r="AY4668" s="80"/>
      <c r="AZ4668" s="80"/>
      <c r="BA4668" s="80"/>
      <c r="BB4668" s="80"/>
    </row>
    <row r="4669" spans="9:54" x14ac:dyDescent="0.25">
      <c r="I4669" s="80"/>
      <c r="AX4669" s="80"/>
      <c r="AY4669" s="80"/>
      <c r="AZ4669" s="80"/>
      <c r="BA4669" s="80"/>
      <c r="BB4669" s="80"/>
    </row>
    <row r="4670" spans="9:54" x14ac:dyDescent="0.25">
      <c r="I4670" s="80"/>
      <c r="AX4670" s="80"/>
      <c r="AY4670" s="80"/>
      <c r="AZ4670" s="80"/>
      <c r="BA4670" s="80"/>
      <c r="BB4670" s="80"/>
    </row>
    <row r="4671" spans="9:54" x14ac:dyDescent="0.25">
      <c r="I4671" s="80"/>
      <c r="AX4671" s="80"/>
      <c r="AY4671" s="80"/>
      <c r="AZ4671" s="80"/>
      <c r="BA4671" s="80"/>
      <c r="BB4671" s="80"/>
    </row>
    <row r="4672" spans="9:54" x14ac:dyDescent="0.25">
      <c r="I4672" s="80"/>
      <c r="AX4672" s="80"/>
      <c r="AY4672" s="80"/>
      <c r="AZ4672" s="80"/>
      <c r="BA4672" s="80"/>
      <c r="BB4672" s="80"/>
    </row>
    <row r="4673" spans="9:54" x14ac:dyDescent="0.25">
      <c r="I4673" s="80"/>
      <c r="AX4673" s="80"/>
      <c r="AY4673" s="80"/>
      <c r="AZ4673" s="80"/>
      <c r="BA4673" s="80"/>
      <c r="BB4673" s="80"/>
    </row>
    <row r="4674" spans="9:54" x14ac:dyDescent="0.25">
      <c r="I4674" s="80"/>
      <c r="AX4674" s="80"/>
      <c r="AY4674" s="80"/>
      <c r="AZ4674" s="80"/>
      <c r="BA4674" s="80"/>
      <c r="BB4674" s="80"/>
    </row>
    <row r="4675" spans="9:54" x14ac:dyDescent="0.25">
      <c r="I4675" s="80"/>
      <c r="AX4675" s="80"/>
      <c r="AY4675" s="80"/>
      <c r="AZ4675" s="80"/>
      <c r="BA4675" s="80"/>
      <c r="BB4675" s="80"/>
    </row>
    <row r="4676" spans="9:54" x14ac:dyDescent="0.25">
      <c r="I4676" s="80"/>
      <c r="AX4676" s="80"/>
      <c r="AY4676" s="80"/>
      <c r="AZ4676" s="80"/>
      <c r="BA4676" s="80"/>
      <c r="BB4676" s="80"/>
    </row>
    <row r="4677" spans="9:54" x14ac:dyDescent="0.25">
      <c r="I4677" s="80"/>
      <c r="AX4677" s="80"/>
      <c r="AY4677" s="80"/>
      <c r="AZ4677" s="80"/>
      <c r="BA4677" s="80"/>
      <c r="BB4677" s="80"/>
    </row>
    <row r="4678" spans="9:54" x14ac:dyDescent="0.25">
      <c r="I4678" s="80"/>
      <c r="AX4678" s="80"/>
      <c r="AY4678" s="80"/>
      <c r="AZ4678" s="80"/>
      <c r="BA4678" s="80"/>
      <c r="BB4678" s="80"/>
    </row>
    <row r="4679" spans="9:54" x14ac:dyDescent="0.25">
      <c r="I4679" s="80"/>
      <c r="AX4679" s="80"/>
      <c r="AY4679" s="80"/>
      <c r="AZ4679" s="80"/>
      <c r="BA4679" s="80"/>
      <c r="BB4679" s="80"/>
    </row>
    <row r="4680" spans="9:54" x14ac:dyDescent="0.25">
      <c r="I4680" s="80"/>
      <c r="AX4680" s="80"/>
      <c r="AY4680" s="80"/>
      <c r="AZ4680" s="80"/>
      <c r="BA4680" s="80"/>
      <c r="BB4680" s="80"/>
    </row>
    <row r="4681" spans="9:54" x14ac:dyDescent="0.25">
      <c r="I4681" s="80"/>
      <c r="AX4681" s="80"/>
      <c r="AY4681" s="80"/>
      <c r="AZ4681" s="80"/>
      <c r="BA4681" s="80"/>
      <c r="BB4681" s="80"/>
    </row>
    <row r="4682" spans="9:54" x14ac:dyDescent="0.25">
      <c r="I4682" s="80"/>
      <c r="AX4682" s="80"/>
      <c r="AY4682" s="80"/>
      <c r="AZ4682" s="80"/>
      <c r="BA4682" s="80"/>
      <c r="BB4682" s="80"/>
    </row>
    <row r="4683" spans="9:54" x14ac:dyDescent="0.25">
      <c r="I4683" s="80"/>
      <c r="AX4683" s="80"/>
      <c r="AY4683" s="80"/>
      <c r="AZ4683" s="80"/>
      <c r="BA4683" s="80"/>
      <c r="BB4683" s="80"/>
    </row>
    <row r="4684" spans="9:54" x14ac:dyDescent="0.25">
      <c r="I4684" s="80"/>
      <c r="AX4684" s="80"/>
      <c r="AY4684" s="80"/>
      <c r="AZ4684" s="80"/>
      <c r="BA4684" s="80"/>
      <c r="BB4684" s="80"/>
    </row>
    <row r="4685" spans="9:54" x14ac:dyDescent="0.25">
      <c r="I4685" s="80"/>
      <c r="AX4685" s="80"/>
      <c r="AY4685" s="80"/>
      <c r="AZ4685" s="80"/>
      <c r="BA4685" s="80"/>
      <c r="BB4685" s="80"/>
    </row>
    <row r="4686" spans="9:54" x14ac:dyDescent="0.25">
      <c r="I4686" s="80"/>
      <c r="AX4686" s="80"/>
      <c r="AY4686" s="80"/>
      <c r="AZ4686" s="80"/>
      <c r="BA4686" s="80"/>
      <c r="BB4686" s="80"/>
    </row>
    <row r="4687" spans="9:54" x14ac:dyDescent="0.25">
      <c r="I4687" s="80"/>
      <c r="AX4687" s="80"/>
      <c r="AY4687" s="80"/>
      <c r="AZ4687" s="80"/>
      <c r="BA4687" s="80"/>
      <c r="BB4687" s="80"/>
    </row>
    <row r="4688" spans="9:54" x14ac:dyDescent="0.25">
      <c r="I4688" s="80"/>
      <c r="AX4688" s="80"/>
      <c r="AY4688" s="80"/>
      <c r="AZ4688" s="80"/>
      <c r="BA4688" s="80"/>
      <c r="BB4688" s="80"/>
    </row>
    <row r="4689" spans="9:54" x14ac:dyDescent="0.25">
      <c r="I4689" s="80"/>
      <c r="AX4689" s="80"/>
      <c r="AY4689" s="80"/>
      <c r="AZ4689" s="80"/>
      <c r="BA4689" s="80"/>
      <c r="BB4689" s="80"/>
    </row>
    <row r="4690" spans="9:54" x14ac:dyDescent="0.25">
      <c r="I4690" s="80"/>
      <c r="AX4690" s="80"/>
      <c r="AY4690" s="80"/>
      <c r="AZ4690" s="80"/>
      <c r="BA4690" s="80"/>
      <c r="BB4690" s="80"/>
    </row>
    <row r="4691" spans="9:54" x14ac:dyDescent="0.25">
      <c r="I4691" s="80"/>
      <c r="AX4691" s="80"/>
      <c r="AY4691" s="80"/>
      <c r="AZ4691" s="80"/>
      <c r="BA4691" s="80"/>
      <c r="BB4691" s="80"/>
    </row>
    <row r="4692" spans="9:54" x14ac:dyDescent="0.25">
      <c r="I4692" s="80"/>
      <c r="AX4692" s="80"/>
      <c r="AY4692" s="80"/>
      <c r="AZ4692" s="80"/>
      <c r="BA4692" s="80"/>
      <c r="BB4692" s="80"/>
    </row>
    <row r="4693" spans="9:54" x14ac:dyDescent="0.25">
      <c r="I4693" s="80"/>
      <c r="AX4693" s="80"/>
      <c r="AY4693" s="80"/>
      <c r="AZ4693" s="80"/>
      <c r="BA4693" s="80"/>
      <c r="BB4693" s="80"/>
    </row>
    <row r="4694" spans="9:54" x14ac:dyDescent="0.25">
      <c r="I4694" s="80"/>
      <c r="AX4694" s="80"/>
      <c r="AY4694" s="80"/>
      <c r="AZ4694" s="80"/>
      <c r="BA4694" s="80"/>
      <c r="BB4694" s="80"/>
    </row>
    <row r="4695" spans="9:54" x14ac:dyDescent="0.25">
      <c r="I4695" s="80"/>
      <c r="AX4695" s="80"/>
      <c r="AY4695" s="80"/>
      <c r="AZ4695" s="80"/>
      <c r="BA4695" s="80"/>
      <c r="BB4695" s="80"/>
    </row>
    <row r="4696" spans="9:54" x14ac:dyDescent="0.25">
      <c r="I4696" s="80"/>
      <c r="AX4696" s="80"/>
      <c r="AY4696" s="80"/>
      <c r="AZ4696" s="80"/>
      <c r="BA4696" s="80"/>
      <c r="BB4696" s="80"/>
    </row>
    <row r="4697" spans="9:54" x14ac:dyDescent="0.25">
      <c r="I4697" s="80"/>
      <c r="AX4697" s="80"/>
      <c r="AY4697" s="80"/>
      <c r="AZ4697" s="80"/>
      <c r="BA4697" s="80"/>
      <c r="BB4697" s="80"/>
    </row>
    <row r="4698" spans="9:54" x14ac:dyDescent="0.25">
      <c r="I4698" s="80"/>
      <c r="AX4698" s="80"/>
      <c r="AY4698" s="80"/>
      <c r="AZ4698" s="80"/>
      <c r="BA4698" s="80"/>
      <c r="BB4698" s="80"/>
    </row>
    <row r="4699" spans="9:54" x14ac:dyDescent="0.25">
      <c r="I4699" s="80"/>
      <c r="AX4699" s="80"/>
      <c r="AY4699" s="80"/>
      <c r="AZ4699" s="80"/>
      <c r="BA4699" s="80"/>
      <c r="BB4699" s="80"/>
    </row>
    <row r="4700" spans="9:54" x14ac:dyDescent="0.25">
      <c r="I4700" s="80"/>
      <c r="AX4700" s="80"/>
      <c r="AY4700" s="80"/>
      <c r="AZ4700" s="80"/>
      <c r="BA4700" s="80"/>
      <c r="BB4700" s="80"/>
    </row>
    <row r="4701" spans="9:54" x14ac:dyDescent="0.25">
      <c r="I4701" s="80"/>
      <c r="AX4701" s="80"/>
      <c r="AY4701" s="80"/>
      <c r="AZ4701" s="80"/>
      <c r="BA4701" s="80"/>
      <c r="BB4701" s="80"/>
    </row>
    <row r="4702" spans="9:54" x14ac:dyDescent="0.25">
      <c r="I4702" s="80"/>
      <c r="AX4702" s="80"/>
      <c r="AY4702" s="80"/>
      <c r="AZ4702" s="80"/>
      <c r="BA4702" s="80"/>
      <c r="BB4702" s="80"/>
    </row>
    <row r="4703" spans="9:54" x14ac:dyDescent="0.25">
      <c r="I4703" s="80"/>
      <c r="AX4703" s="80"/>
      <c r="AY4703" s="80"/>
      <c r="AZ4703" s="80"/>
      <c r="BA4703" s="80"/>
      <c r="BB4703" s="80"/>
    </row>
    <row r="4704" spans="9:54" x14ac:dyDescent="0.25">
      <c r="I4704" s="80"/>
      <c r="AX4704" s="80"/>
      <c r="AY4704" s="80"/>
      <c r="AZ4704" s="80"/>
      <c r="BA4704" s="80"/>
      <c r="BB4704" s="80"/>
    </row>
    <row r="4705" spans="9:54" x14ac:dyDescent="0.25">
      <c r="I4705" s="80"/>
      <c r="AX4705" s="80"/>
      <c r="AY4705" s="80"/>
      <c r="AZ4705" s="80"/>
      <c r="BA4705" s="80"/>
      <c r="BB4705" s="80"/>
    </row>
    <row r="4706" spans="9:54" x14ac:dyDescent="0.25">
      <c r="I4706" s="80"/>
      <c r="AX4706" s="80"/>
      <c r="AY4706" s="80"/>
      <c r="AZ4706" s="80"/>
      <c r="BA4706" s="80"/>
      <c r="BB4706" s="80"/>
    </row>
    <row r="4707" spans="9:54" x14ac:dyDescent="0.25">
      <c r="I4707" s="80"/>
      <c r="AX4707" s="80"/>
      <c r="AY4707" s="80"/>
      <c r="AZ4707" s="80"/>
      <c r="BA4707" s="80"/>
      <c r="BB4707" s="80"/>
    </row>
    <row r="4708" spans="9:54" x14ac:dyDescent="0.25">
      <c r="I4708" s="80"/>
      <c r="AX4708" s="80"/>
      <c r="AY4708" s="80"/>
      <c r="AZ4708" s="80"/>
      <c r="BA4708" s="80"/>
      <c r="BB4708" s="80"/>
    </row>
    <row r="4709" spans="9:54" x14ac:dyDescent="0.25">
      <c r="I4709" s="80"/>
      <c r="AX4709" s="80"/>
      <c r="AY4709" s="80"/>
      <c r="AZ4709" s="80"/>
      <c r="BA4709" s="80"/>
      <c r="BB4709" s="80"/>
    </row>
    <row r="4710" spans="9:54" x14ac:dyDescent="0.25">
      <c r="I4710" s="80"/>
      <c r="AX4710" s="80"/>
      <c r="AY4710" s="80"/>
      <c r="AZ4710" s="80"/>
      <c r="BA4710" s="80"/>
      <c r="BB4710" s="80"/>
    </row>
    <row r="4711" spans="9:54" x14ac:dyDescent="0.25">
      <c r="I4711" s="80"/>
      <c r="AX4711" s="80"/>
      <c r="AY4711" s="80"/>
      <c r="AZ4711" s="80"/>
      <c r="BA4711" s="80"/>
      <c r="BB4711" s="80"/>
    </row>
    <row r="4712" spans="9:54" x14ac:dyDescent="0.25">
      <c r="I4712" s="80"/>
      <c r="AX4712" s="80"/>
      <c r="AY4712" s="80"/>
      <c r="AZ4712" s="80"/>
      <c r="BA4712" s="80"/>
      <c r="BB4712" s="80"/>
    </row>
    <row r="4713" spans="9:54" x14ac:dyDescent="0.25">
      <c r="I4713" s="80"/>
      <c r="AX4713" s="80"/>
      <c r="AY4713" s="80"/>
      <c r="AZ4713" s="80"/>
      <c r="BA4713" s="80"/>
      <c r="BB4713" s="80"/>
    </row>
    <row r="4714" spans="9:54" x14ac:dyDescent="0.25">
      <c r="I4714" s="80"/>
      <c r="AX4714" s="80"/>
      <c r="AY4714" s="80"/>
      <c r="AZ4714" s="80"/>
      <c r="BA4714" s="80"/>
      <c r="BB4714" s="80"/>
    </row>
    <row r="4715" spans="9:54" x14ac:dyDescent="0.25">
      <c r="I4715" s="80"/>
      <c r="AX4715" s="80"/>
      <c r="AY4715" s="80"/>
      <c r="AZ4715" s="80"/>
      <c r="BA4715" s="80"/>
      <c r="BB4715" s="80"/>
    </row>
    <row r="4716" spans="9:54" x14ac:dyDescent="0.25">
      <c r="I4716" s="80"/>
      <c r="AX4716" s="80"/>
      <c r="AY4716" s="80"/>
      <c r="AZ4716" s="80"/>
      <c r="BA4716" s="80"/>
      <c r="BB4716" s="80"/>
    </row>
    <row r="4717" spans="9:54" x14ac:dyDescent="0.25">
      <c r="I4717" s="80"/>
      <c r="AX4717" s="80"/>
      <c r="AY4717" s="80"/>
      <c r="AZ4717" s="80"/>
      <c r="BA4717" s="80"/>
      <c r="BB4717" s="80"/>
    </row>
    <row r="4718" spans="9:54" x14ac:dyDescent="0.25">
      <c r="I4718" s="80"/>
      <c r="AX4718" s="80"/>
      <c r="AY4718" s="80"/>
      <c r="AZ4718" s="80"/>
      <c r="BA4718" s="80"/>
      <c r="BB4718" s="80"/>
    </row>
    <row r="4719" spans="9:54" x14ac:dyDescent="0.25">
      <c r="I4719" s="80"/>
      <c r="AX4719" s="80"/>
      <c r="AY4719" s="80"/>
      <c r="AZ4719" s="80"/>
      <c r="BA4719" s="80"/>
      <c r="BB4719" s="80"/>
    </row>
    <row r="4720" spans="9:54" x14ac:dyDescent="0.25">
      <c r="I4720" s="80"/>
      <c r="AX4720" s="80"/>
      <c r="AY4720" s="80"/>
      <c r="AZ4720" s="80"/>
      <c r="BA4720" s="80"/>
      <c r="BB4720" s="80"/>
    </row>
    <row r="4721" spans="9:54" x14ac:dyDescent="0.25">
      <c r="I4721" s="80"/>
      <c r="AX4721" s="80"/>
      <c r="AY4721" s="80"/>
      <c r="AZ4721" s="80"/>
      <c r="BA4721" s="80"/>
      <c r="BB4721" s="80"/>
    </row>
    <row r="4722" spans="9:54" x14ac:dyDescent="0.25">
      <c r="I4722" s="80"/>
      <c r="AX4722" s="80"/>
      <c r="AY4722" s="80"/>
      <c r="AZ4722" s="80"/>
      <c r="BA4722" s="80"/>
      <c r="BB4722" s="80"/>
    </row>
    <row r="4723" spans="9:54" x14ac:dyDescent="0.25">
      <c r="I4723" s="80"/>
      <c r="AX4723" s="80"/>
      <c r="AY4723" s="80"/>
      <c r="AZ4723" s="80"/>
      <c r="BA4723" s="80"/>
      <c r="BB4723" s="80"/>
    </row>
    <row r="4724" spans="9:54" x14ac:dyDescent="0.25">
      <c r="I4724" s="80"/>
      <c r="AX4724" s="80"/>
      <c r="AY4724" s="80"/>
      <c r="AZ4724" s="80"/>
      <c r="BA4724" s="80"/>
      <c r="BB4724" s="80"/>
    </row>
    <row r="4725" spans="9:54" x14ac:dyDescent="0.25">
      <c r="I4725" s="80"/>
      <c r="AX4725" s="80"/>
      <c r="AY4725" s="80"/>
      <c r="AZ4725" s="80"/>
      <c r="BA4725" s="80"/>
      <c r="BB4725" s="80"/>
    </row>
    <row r="4726" spans="9:54" x14ac:dyDescent="0.25">
      <c r="I4726" s="80"/>
      <c r="AX4726" s="80"/>
      <c r="AY4726" s="80"/>
      <c r="AZ4726" s="80"/>
      <c r="BA4726" s="80"/>
      <c r="BB4726" s="80"/>
    </row>
    <row r="4727" spans="9:54" x14ac:dyDescent="0.25">
      <c r="I4727" s="80"/>
      <c r="AX4727" s="80"/>
      <c r="AY4727" s="80"/>
      <c r="AZ4727" s="80"/>
      <c r="BA4727" s="80"/>
      <c r="BB4727" s="80"/>
    </row>
    <row r="4728" spans="9:54" x14ac:dyDescent="0.25">
      <c r="I4728" s="80"/>
      <c r="AX4728" s="80"/>
      <c r="AY4728" s="80"/>
      <c r="AZ4728" s="80"/>
      <c r="BA4728" s="80"/>
      <c r="BB4728" s="80"/>
    </row>
    <row r="4729" spans="9:54" x14ac:dyDescent="0.25">
      <c r="I4729" s="80"/>
      <c r="AX4729" s="80"/>
      <c r="AY4729" s="80"/>
      <c r="AZ4729" s="80"/>
      <c r="BA4729" s="80"/>
      <c r="BB4729" s="80"/>
    </row>
    <row r="4730" spans="9:54" x14ac:dyDescent="0.25">
      <c r="I4730" s="80"/>
      <c r="AX4730" s="80"/>
      <c r="AY4730" s="80"/>
      <c r="AZ4730" s="80"/>
      <c r="BA4730" s="80"/>
      <c r="BB4730" s="80"/>
    </row>
    <row r="4731" spans="9:54" x14ac:dyDescent="0.25">
      <c r="I4731" s="80"/>
      <c r="AX4731" s="80"/>
      <c r="AY4731" s="80"/>
      <c r="AZ4731" s="80"/>
      <c r="BA4731" s="80"/>
      <c r="BB4731" s="80"/>
    </row>
    <row r="4732" spans="9:54" x14ac:dyDescent="0.25">
      <c r="I4732" s="80"/>
      <c r="AX4732" s="80"/>
      <c r="AY4732" s="80"/>
      <c r="AZ4732" s="80"/>
      <c r="BA4732" s="80"/>
      <c r="BB4732" s="80"/>
    </row>
    <row r="4733" spans="9:54" x14ac:dyDescent="0.25">
      <c r="I4733" s="80"/>
      <c r="AX4733" s="80"/>
      <c r="AY4733" s="80"/>
      <c r="AZ4733" s="80"/>
      <c r="BA4733" s="80"/>
      <c r="BB4733" s="80"/>
    </row>
    <row r="4734" spans="9:54" x14ac:dyDescent="0.25">
      <c r="I4734" s="80"/>
      <c r="AX4734" s="80"/>
      <c r="AY4734" s="80"/>
      <c r="AZ4734" s="80"/>
      <c r="BA4734" s="80"/>
      <c r="BB4734" s="80"/>
    </row>
    <row r="4735" spans="9:54" x14ac:dyDescent="0.25">
      <c r="I4735" s="80"/>
      <c r="AX4735" s="80"/>
      <c r="AY4735" s="80"/>
      <c r="AZ4735" s="80"/>
      <c r="BA4735" s="80"/>
      <c r="BB4735" s="80"/>
    </row>
    <row r="4736" spans="9:54" x14ac:dyDescent="0.25">
      <c r="I4736" s="80"/>
      <c r="AX4736" s="80"/>
      <c r="AY4736" s="80"/>
      <c r="AZ4736" s="80"/>
      <c r="BA4736" s="80"/>
      <c r="BB4736" s="80"/>
    </row>
    <row r="4737" spans="9:54" x14ac:dyDescent="0.25">
      <c r="I4737" s="80"/>
      <c r="AX4737" s="80"/>
      <c r="AY4737" s="80"/>
      <c r="AZ4737" s="80"/>
      <c r="BA4737" s="80"/>
      <c r="BB4737" s="80"/>
    </row>
    <row r="4738" spans="9:54" x14ac:dyDescent="0.25">
      <c r="I4738" s="80"/>
      <c r="AX4738" s="80"/>
      <c r="AY4738" s="80"/>
      <c r="AZ4738" s="80"/>
      <c r="BA4738" s="80"/>
      <c r="BB4738" s="80"/>
    </row>
    <row r="4739" spans="9:54" x14ac:dyDescent="0.25">
      <c r="I4739" s="80"/>
      <c r="AX4739" s="80"/>
      <c r="AY4739" s="80"/>
      <c r="AZ4739" s="80"/>
      <c r="BA4739" s="80"/>
      <c r="BB4739" s="80"/>
    </row>
    <row r="4740" spans="9:54" x14ac:dyDescent="0.25">
      <c r="I4740" s="80"/>
      <c r="AX4740" s="80"/>
      <c r="AY4740" s="80"/>
      <c r="AZ4740" s="80"/>
      <c r="BA4740" s="80"/>
      <c r="BB4740" s="80"/>
    </row>
    <row r="4741" spans="9:54" x14ac:dyDescent="0.25">
      <c r="I4741" s="80"/>
      <c r="AX4741" s="80"/>
      <c r="AY4741" s="80"/>
      <c r="AZ4741" s="80"/>
      <c r="BA4741" s="80"/>
      <c r="BB4741" s="80"/>
    </row>
    <row r="4742" spans="9:54" x14ac:dyDescent="0.25">
      <c r="I4742" s="80"/>
      <c r="AX4742" s="80"/>
      <c r="AY4742" s="80"/>
      <c r="AZ4742" s="80"/>
      <c r="BA4742" s="80"/>
      <c r="BB4742" s="80"/>
    </row>
    <row r="4743" spans="9:54" x14ac:dyDescent="0.25">
      <c r="I4743" s="80"/>
      <c r="AX4743" s="80"/>
      <c r="AY4743" s="80"/>
      <c r="AZ4743" s="80"/>
      <c r="BA4743" s="80"/>
      <c r="BB4743" s="80"/>
    </row>
    <row r="4744" spans="9:54" x14ac:dyDescent="0.25">
      <c r="I4744" s="80"/>
      <c r="AX4744" s="80"/>
      <c r="AY4744" s="80"/>
      <c r="AZ4744" s="80"/>
      <c r="BA4744" s="80"/>
      <c r="BB4744" s="80"/>
    </row>
    <row r="4745" spans="9:54" x14ac:dyDescent="0.25">
      <c r="I4745" s="80"/>
      <c r="AX4745" s="80"/>
      <c r="AY4745" s="80"/>
      <c r="AZ4745" s="80"/>
      <c r="BA4745" s="80"/>
      <c r="BB4745" s="80"/>
    </row>
    <row r="4746" spans="9:54" x14ac:dyDescent="0.25">
      <c r="I4746" s="80"/>
      <c r="AX4746" s="80"/>
      <c r="AY4746" s="80"/>
      <c r="AZ4746" s="80"/>
      <c r="BA4746" s="80"/>
      <c r="BB4746" s="80"/>
    </row>
    <row r="4747" spans="9:54" x14ac:dyDescent="0.25">
      <c r="I4747" s="80"/>
      <c r="AX4747" s="80"/>
      <c r="AY4747" s="80"/>
      <c r="AZ4747" s="80"/>
      <c r="BA4747" s="80"/>
      <c r="BB4747" s="80"/>
    </row>
    <row r="4748" spans="9:54" x14ac:dyDescent="0.25">
      <c r="I4748" s="80"/>
      <c r="AX4748" s="80"/>
      <c r="AY4748" s="80"/>
      <c r="AZ4748" s="80"/>
      <c r="BA4748" s="80"/>
      <c r="BB4748" s="80"/>
    </row>
    <row r="4749" spans="9:54" x14ac:dyDescent="0.25">
      <c r="I4749" s="80"/>
      <c r="AX4749" s="80"/>
      <c r="AY4749" s="80"/>
      <c r="AZ4749" s="80"/>
      <c r="BA4749" s="80"/>
      <c r="BB4749" s="80"/>
    </row>
    <row r="4750" spans="9:54" x14ac:dyDescent="0.25">
      <c r="I4750" s="80"/>
      <c r="AX4750" s="80"/>
      <c r="AY4750" s="80"/>
      <c r="AZ4750" s="80"/>
      <c r="BA4750" s="80"/>
      <c r="BB4750" s="80"/>
    </row>
    <row r="4751" spans="9:54" x14ac:dyDescent="0.25">
      <c r="I4751" s="80"/>
      <c r="AX4751" s="80"/>
      <c r="AY4751" s="80"/>
      <c r="AZ4751" s="80"/>
      <c r="BA4751" s="80"/>
      <c r="BB4751" s="80"/>
    </row>
    <row r="4752" spans="9:54" x14ac:dyDescent="0.25">
      <c r="I4752" s="80"/>
      <c r="AX4752" s="80"/>
      <c r="AY4752" s="80"/>
      <c r="AZ4752" s="80"/>
      <c r="BA4752" s="80"/>
      <c r="BB4752" s="80"/>
    </row>
    <row r="4753" spans="9:54" x14ac:dyDescent="0.25">
      <c r="I4753" s="80"/>
      <c r="AX4753" s="80"/>
      <c r="AY4753" s="80"/>
      <c r="AZ4753" s="80"/>
      <c r="BA4753" s="80"/>
      <c r="BB4753" s="80"/>
    </row>
    <row r="4754" spans="9:54" x14ac:dyDescent="0.25">
      <c r="I4754" s="80"/>
      <c r="AX4754" s="80"/>
      <c r="AY4754" s="80"/>
      <c r="AZ4754" s="80"/>
      <c r="BA4754" s="80"/>
      <c r="BB4754" s="80"/>
    </row>
    <row r="4755" spans="9:54" x14ac:dyDescent="0.25">
      <c r="I4755" s="80"/>
      <c r="AX4755" s="80"/>
      <c r="AY4755" s="80"/>
      <c r="AZ4755" s="80"/>
      <c r="BA4755" s="80"/>
      <c r="BB4755" s="80"/>
    </row>
    <row r="4756" spans="9:54" x14ac:dyDescent="0.25">
      <c r="I4756" s="80"/>
      <c r="AX4756" s="80"/>
      <c r="AY4756" s="80"/>
      <c r="AZ4756" s="80"/>
      <c r="BA4756" s="80"/>
      <c r="BB4756" s="80"/>
    </row>
    <row r="4757" spans="9:54" x14ac:dyDescent="0.25">
      <c r="I4757" s="80"/>
      <c r="AX4757" s="80"/>
      <c r="AY4757" s="80"/>
      <c r="AZ4757" s="80"/>
      <c r="BA4757" s="80"/>
      <c r="BB4757" s="80"/>
    </row>
    <row r="4758" spans="9:54" x14ac:dyDescent="0.25">
      <c r="I4758" s="80"/>
      <c r="AX4758" s="80"/>
      <c r="AY4758" s="80"/>
      <c r="AZ4758" s="80"/>
      <c r="BA4758" s="80"/>
      <c r="BB4758" s="80"/>
    </row>
    <row r="4759" spans="9:54" x14ac:dyDescent="0.25">
      <c r="I4759" s="80"/>
      <c r="AX4759" s="80"/>
      <c r="AY4759" s="80"/>
      <c r="AZ4759" s="80"/>
      <c r="BA4759" s="80"/>
      <c r="BB4759" s="80"/>
    </row>
    <row r="4760" spans="9:54" x14ac:dyDescent="0.25">
      <c r="I4760" s="80"/>
      <c r="AX4760" s="80"/>
      <c r="AY4760" s="80"/>
      <c r="AZ4760" s="80"/>
      <c r="BA4760" s="80"/>
      <c r="BB4760" s="80"/>
    </row>
    <row r="4761" spans="9:54" x14ac:dyDescent="0.25">
      <c r="I4761" s="80"/>
      <c r="AX4761" s="80"/>
      <c r="AY4761" s="80"/>
      <c r="AZ4761" s="80"/>
      <c r="BA4761" s="80"/>
      <c r="BB4761" s="80"/>
    </row>
    <row r="4762" spans="9:54" x14ac:dyDescent="0.25">
      <c r="I4762" s="80"/>
      <c r="AX4762" s="80"/>
      <c r="AY4762" s="80"/>
      <c r="AZ4762" s="80"/>
      <c r="BA4762" s="80"/>
      <c r="BB4762" s="80"/>
    </row>
    <row r="4763" spans="9:54" x14ac:dyDescent="0.25">
      <c r="I4763" s="80"/>
      <c r="AX4763" s="80"/>
      <c r="AY4763" s="80"/>
      <c r="AZ4763" s="80"/>
      <c r="BA4763" s="80"/>
      <c r="BB4763" s="80"/>
    </row>
    <row r="4764" spans="9:54" x14ac:dyDescent="0.25">
      <c r="I4764" s="80"/>
      <c r="AX4764" s="80"/>
      <c r="AY4764" s="80"/>
      <c r="AZ4764" s="80"/>
      <c r="BA4764" s="80"/>
      <c r="BB4764" s="80"/>
    </row>
    <row r="4765" spans="9:54" x14ac:dyDescent="0.25">
      <c r="I4765" s="80"/>
      <c r="AX4765" s="80"/>
      <c r="AY4765" s="80"/>
      <c r="AZ4765" s="80"/>
      <c r="BA4765" s="80"/>
      <c r="BB4765" s="80"/>
    </row>
    <row r="4766" spans="9:54" x14ac:dyDescent="0.25">
      <c r="I4766" s="80"/>
      <c r="AX4766" s="80"/>
      <c r="AY4766" s="80"/>
      <c r="AZ4766" s="80"/>
      <c r="BA4766" s="80"/>
      <c r="BB4766" s="80"/>
    </row>
    <row r="4767" spans="9:54" x14ac:dyDescent="0.25">
      <c r="I4767" s="80"/>
      <c r="AX4767" s="80"/>
      <c r="AY4767" s="80"/>
      <c r="AZ4767" s="80"/>
      <c r="BA4767" s="80"/>
      <c r="BB4767" s="80"/>
    </row>
    <row r="4768" spans="9:54" x14ac:dyDescent="0.25">
      <c r="I4768" s="80"/>
      <c r="AX4768" s="80"/>
      <c r="AY4768" s="80"/>
      <c r="AZ4768" s="80"/>
      <c r="BA4768" s="80"/>
      <c r="BB4768" s="80"/>
    </row>
    <row r="4769" spans="9:54" x14ac:dyDescent="0.25">
      <c r="I4769" s="80"/>
      <c r="AX4769" s="80"/>
      <c r="AY4769" s="80"/>
      <c r="AZ4769" s="80"/>
      <c r="BA4769" s="80"/>
      <c r="BB4769" s="80"/>
    </row>
    <row r="4770" spans="9:54" x14ac:dyDescent="0.25">
      <c r="I4770" s="80"/>
      <c r="AX4770" s="80"/>
      <c r="AY4770" s="80"/>
      <c r="AZ4770" s="80"/>
      <c r="BA4770" s="80"/>
      <c r="BB4770" s="80"/>
    </row>
    <row r="4771" spans="9:54" x14ac:dyDescent="0.25">
      <c r="I4771" s="80"/>
      <c r="AX4771" s="80"/>
      <c r="AY4771" s="80"/>
      <c r="AZ4771" s="80"/>
      <c r="BA4771" s="80"/>
      <c r="BB4771" s="80"/>
    </row>
    <row r="4772" spans="9:54" x14ac:dyDescent="0.25">
      <c r="I4772" s="80"/>
      <c r="AX4772" s="80"/>
      <c r="AY4772" s="80"/>
      <c r="AZ4772" s="80"/>
      <c r="BA4772" s="80"/>
      <c r="BB4772" s="80"/>
    </row>
    <row r="4773" spans="9:54" x14ac:dyDescent="0.25">
      <c r="I4773" s="80"/>
      <c r="AX4773" s="80"/>
      <c r="AY4773" s="80"/>
      <c r="AZ4773" s="80"/>
      <c r="BA4773" s="80"/>
      <c r="BB4773" s="80"/>
    </row>
    <row r="4774" spans="9:54" x14ac:dyDescent="0.25">
      <c r="I4774" s="80"/>
      <c r="AX4774" s="80"/>
      <c r="AY4774" s="80"/>
      <c r="AZ4774" s="80"/>
      <c r="BA4774" s="80"/>
      <c r="BB4774" s="80"/>
    </row>
    <row r="4775" spans="9:54" x14ac:dyDescent="0.25">
      <c r="I4775" s="80"/>
      <c r="AX4775" s="80"/>
      <c r="AY4775" s="80"/>
      <c r="AZ4775" s="80"/>
      <c r="BA4775" s="80"/>
      <c r="BB4775" s="80"/>
    </row>
    <row r="4776" spans="9:54" x14ac:dyDescent="0.25">
      <c r="I4776" s="80"/>
      <c r="AX4776" s="80"/>
      <c r="AY4776" s="80"/>
      <c r="AZ4776" s="80"/>
      <c r="BA4776" s="80"/>
      <c r="BB4776" s="80"/>
    </row>
    <row r="4777" spans="9:54" x14ac:dyDescent="0.25">
      <c r="I4777" s="80"/>
      <c r="AX4777" s="80"/>
      <c r="AY4777" s="80"/>
      <c r="AZ4777" s="80"/>
      <c r="BA4777" s="80"/>
      <c r="BB4777" s="80"/>
    </row>
    <row r="4778" spans="9:54" x14ac:dyDescent="0.25">
      <c r="I4778" s="80"/>
      <c r="AX4778" s="80"/>
      <c r="AY4778" s="80"/>
      <c r="AZ4778" s="80"/>
      <c r="BA4778" s="80"/>
      <c r="BB4778" s="80"/>
    </row>
    <row r="4779" spans="9:54" x14ac:dyDescent="0.25">
      <c r="I4779" s="80"/>
      <c r="AX4779" s="80"/>
      <c r="AY4779" s="80"/>
      <c r="AZ4779" s="80"/>
      <c r="BA4779" s="80"/>
      <c r="BB4779" s="80"/>
    </row>
    <row r="4780" spans="9:54" x14ac:dyDescent="0.25">
      <c r="I4780" s="80"/>
      <c r="AX4780" s="80"/>
      <c r="AY4780" s="80"/>
      <c r="AZ4780" s="80"/>
      <c r="BA4780" s="80"/>
      <c r="BB4780" s="80"/>
    </row>
    <row r="4781" spans="9:54" x14ac:dyDescent="0.25">
      <c r="I4781" s="80"/>
      <c r="AX4781" s="80"/>
      <c r="AY4781" s="80"/>
      <c r="AZ4781" s="80"/>
      <c r="BA4781" s="80"/>
      <c r="BB4781" s="80"/>
    </row>
    <row r="4782" spans="9:54" x14ac:dyDescent="0.25">
      <c r="I4782" s="80"/>
      <c r="AX4782" s="80"/>
      <c r="AY4782" s="80"/>
      <c r="AZ4782" s="80"/>
      <c r="BA4782" s="80"/>
      <c r="BB4782" s="80"/>
    </row>
    <row r="4783" spans="9:54" x14ac:dyDescent="0.25">
      <c r="I4783" s="80"/>
      <c r="AX4783" s="80"/>
      <c r="AY4783" s="80"/>
      <c r="AZ4783" s="80"/>
      <c r="BA4783" s="80"/>
      <c r="BB4783" s="80"/>
    </row>
    <row r="4784" spans="9:54" x14ac:dyDescent="0.25">
      <c r="I4784" s="80"/>
      <c r="AX4784" s="80"/>
      <c r="AY4784" s="80"/>
      <c r="AZ4784" s="80"/>
      <c r="BA4784" s="80"/>
      <c r="BB4784" s="80"/>
    </row>
    <row r="4785" spans="9:54" x14ac:dyDescent="0.25">
      <c r="I4785" s="80"/>
      <c r="AX4785" s="80"/>
      <c r="AY4785" s="80"/>
      <c r="AZ4785" s="80"/>
      <c r="BA4785" s="80"/>
      <c r="BB4785" s="80"/>
    </row>
    <row r="4786" spans="9:54" x14ac:dyDescent="0.25">
      <c r="I4786" s="80"/>
      <c r="AX4786" s="80"/>
      <c r="AY4786" s="80"/>
      <c r="AZ4786" s="80"/>
      <c r="BA4786" s="80"/>
      <c r="BB4786" s="80"/>
    </row>
    <row r="4787" spans="9:54" x14ac:dyDescent="0.25">
      <c r="I4787" s="80"/>
      <c r="AX4787" s="80"/>
      <c r="AY4787" s="80"/>
      <c r="AZ4787" s="80"/>
      <c r="BA4787" s="80"/>
      <c r="BB4787" s="80"/>
    </row>
    <row r="4788" spans="9:54" x14ac:dyDescent="0.25">
      <c r="I4788" s="80"/>
      <c r="AX4788" s="80"/>
      <c r="AY4788" s="80"/>
      <c r="AZ4788" s="80"/>
      <c r="BA4788" s="80"/>
      <c r="BB4788" s="80"/>
    </row>
    <row r="4789" spans="9:54" x14ac:dyDescent="0.25">
      <c r="I4789" s="80"/>
      <c r="AX4789" s="80"/>
      <c r="AY4789" s="80"/>
      <c r="AZ4789" s="80"/>
      <c r="BA4789" s="80"/>
      <c r="BB4789" s="80"/>
    </row>
    <row r="4790" spans="9:54" x14ac:dyDescent="0.25">
      <c r="I4790" s="80"/>
      <c r="AX4790" s="80"/>
      <c r="AY4790" s="80"/>
      <c r="AZ4790" s="80"/>
      <c r="BA4790" s="80"/>
      <c r="BB4790" s="80"/>
    </row>
    <row r="4791" spans="9:54" x14ac:dyDescent="0.25">
      <c r="I4791" s="80"/>
      <c r="AX4791" s="80"/>
      <c r="AY4791" s="80"/>
      <c r="AZ4791" s="80"/>
      <c r="BA4791" s="80"/>
      <c r="BB4791" s="80"/>
    </row>
    <row r="4792" spans="9:54" x14ac:dyDescent="0.25">
      <c r="I4792" s="80"/>
      <c r="AX4792" s="80"/>
      <c r="AY4792" s="80"/>
      <c r="AZ4792" s="80"/>
      <c r="BA4792" s="80"/>
      <c r="BB4792" s="80"/>
    </row>
    <row r="4793" spans="9:54" x14ac:dyDescent="0.25">
      <c r="I4793" s="80"/>
      <c r="AX4793" s="80"/>
      <c r="AY4793" s="80"/>
      <c r="AZ4793" s="80"/>
      <c r="BA4793" s="80"/>
      <c r="BB4793" s="80"/>
    </row>
    <row r="4794" spans="9:54" x14ac:dyDescent="0.25">
      <c r="I4794" s="80"/>
      <c r="AX4794" s="80"/>
      <c r="AY4794" s="80"/>
      <c r="AZ4794" s="80"/>
      <c r="BA4794" s="80"/>
      <c r="BB4794" s="80"/>
    </row>
    <row r="4795" spans="9:54" x14ac:dyDescent="0.25">
      <c r="I4795" s="80"/>
      <c r="AX4795" s="80"/>
      <c r="AY4795" s="80"/>
      <c r="AZ4795" s="80"/>
      <c r="BA4795" s="80"/>
      <c r="BB4795" s="80"/>
    </row>
    <row r="4796" spans="9:54" x14ac:dyDescent="0.25">
      <c r="I4796" s="80"/>
      <c r="AX4796" s="80"/>
      <c r="AY4796" s="80"/>
      <c r="AZ4796" s="80"/>
      <c r="BA4796" s="80"/>
      <c r="BB4796" s="80"/>
    </row>
    <row r="4797" spans="9:54" x14ac:dyDescent="0.25">
      <c r="I4797" s="80"/>
      <c r="AX4797" s="80"/>
      <c r="AY4797" s="80"/>
      <c r="AZ4797" s="80"/>
      <c r="BA4797" s="80"/>
      <c r="BB4797" s="80"/>
    </row>
    <row r="4798" spans="9:54" x14ac:dyDescent="0.25">
      <c r="I4798" s="80"/>
      <c r="AX4798" s="80"/>
      <c r="AY4798" s="80"/>
      <c r="AZ4798" s="80"/>
      <c r="BA4798" s="80"/>
      <c r="BB4798" s="80"/>
    </row>
    <row r="4799" spans="9:54" x14ac:dyDescent="0.25">
      <c r="I4799" s="80"/>
      <c r="AX4799" s="80"/>
      <c r="AY4799" s="80"/>
      <c r="AZ4799" s="80"/>
      <c r="BA4799" s="80"/>
      <c r="BB4799" s="80"/>
    </row>
    <row r="4800" spans="9:54" x14ac:dyDescent="0.25">
      <c r="I4800" s="80"/>
      <c r="AX4800" s="80"/>
      <c r="AY4800" s="80"/>
      <c r="AZ4800" s="80"/>
      <c r="BA4800" s="80"/>
      <c r="BB4800" s="80"/>
    </row>
    <row r="4801" spans="9:54" x14ac:dyDescent="0.25">
      <c r="I4801" s="80"/>
      <c r="AX4801" s="80"/>
      <c r="AY4801" s="80"/>
      <c r="AZ4801" s="80"/>
      <c r="BA4801" s="80"/>
      <c r="BB4801" s="80"/>
    </row>
    <row r="4802" spans="9:54" x14ac:dyDescent="0.25">
      <c r="I4802" s="80"/>
      <c r="AX4802" s="80"/>
      <c r="AY4802" s="80"/>
      <c r="AZ4802" s="80"/>
      <c r="BA4802" s="80"/>
      <c r="BB4802" s="80"/>
    </row>
    <row r="4803" spans="9:54" x14ac:dyDescent="0.25">
      <c r="I4803" s="80"/>
      <c r="AX4803" s="80"/>
      <c r="AY4803" s="80"/>
      <c r="AZ4803" s="80"/>
      <c r="BA4803" s="80"/>
      <c r="BB4803" s="80"/>
    </row>
    <row r="4804" spans="9:54" x14ac:dyDescent="0.25">
      <c r="I4804" s="80"/>
      <c r="AX4804" s="80"/>
      <c r="AY4804" s="80"/>
      <c r="AZ4804" s="80"/>
      <c r="BA4804" s="80"/>
      <c r="BB4804" s="80"/>
    </row>
    <row r="4805" spans="9:54" x14ac:dyDescent="0.25">
      <c r="I4805" s="80"/>
      <c r="AX4805" s="80"/>
      <c r="AY4805" s="80"/>
      <c r="AZ4805" s="80"/>
      <c r="BA4805" s="80"/>
      <c r="BB4805" s="80"/>
    </row>
    <row r="4806" spans="9:54" x14ac:dyDescent="0.25">
      <c r="I4806" s="80"/>
      <c r="AX4806" s="80"/>
      <c r="AY4806" s="80"/>
      <c r="AZ4806" s="80"/>
      <c r="BA4806" s="80"/>
      <c r="BB4806" s="80"/>
    </row>
    <row r="4807" spans="9:54" x14ac:dyDescent="0.25">
      <c r="I4807" s="80"/>
      <c r="AX4807" s="80"/>
      <c r="AY4807" s="80"/>
      <c r="AZ4807" s="80"/>
      <c r="BA4807" s="80"/>
      <c r="BB4807" s="80"/>
    </row>
    <row r="4808" spans="9:54" x14ac:dyDescent="0.25">
      <c r="I4808" s="80"/>
      <c r="AX4808" s="80"/>
      <c r="AY4808" s="80"/>
      <c r="AZ4808" s="80"/>
      <c r="BA4808" s="80"/>
      <c r="BB4808" s="80"/>
    </row>
    <row r="4809" spans="9:54" x14ac:dyDescent="0.25">
      <c r="I4809" s="80"/>
      <c r="AX4809" s="80"/>
      <c r="AY4809" s="80"/>
      <c r="AZ4809" s="80"/>
      <c r="BA4809" s="80"/>
      <c r="BB4809" s="80"/>
    </row>
    <row r="4810" spans="9:54" x14ac:dyDescent="0.25">
      <c r="I4810" s="80"/>
      <c r="AX4810" s="80"/>
      <c r="AY4810" s="80"/>
      <c r="AZ4810" s="80"/>
      <c r="BA4810" s="80"/>
      <c r="BB4810" s="80"/>
    </row>
    <row r="4811" spans="9:54" x14ac:dyDescent="0.25">
      <c r="I4811" s="80"/>
      <c r="AX4811" s="80"/>
      <c r="AY4811" s="80"/>
      <c r="AZ4811" s="80"/>
      <c r="BA4811" s="80"/>
      <c r="BB4811" s="80"/>
    </row>
    <row r="4812" spans="9:54" x14ac:dyDescent="0.25">
      <c r="I4812" s="80"/>
      <c r="AX4812" s="80"/>
      <c r="AY4812" s="80"/>
      <c r="AZ4812" s="80"/>
      <c r="BA4812" s="80"/>
      <c r="BB4812" s="80"/>
    </row>
    <row r="4813" spans="9:54" x14ac:dyDescent="0.25">
      <c r="I4813" s="80"/>
      <c r="AX4813" s="80"/>
      <c r="AY4813" s="80"/>
      <c r="AZ4813" s="80"/>
      <c r="BA4813" s="80"/>
      <c r="BB4813" s="80"/>
    </row>
    <row r="4814" spans="9:54" x14ac:dyDescent="0.25">
      <c r="I4814" s="80"/>
      <c r="AX4814" s="80"/>
      <c r="AY4814" s="80"/>
      <c r="AZ4814" s="80"/>
      <c r="BA4814" s="80"/>
      <c r="BB4814" s="80"/>
    </row>
    <row r="4815" spans="9:54" x14ac:dyDescent="0.25">
      <c r="I4815" s="80"/>
      <c r="AX4815" s="80"/>
      <c r="AY4815" s="80"/>
      <c r="AZ4815" s="80"/>
      <c r="BA4815" s="80"/>
      <c r="BB4815" s="80"/>
    </row>
    <row r="4816" spans="9:54" x14ac:dyDescent="0.25">
      <c r="I4816" s="80"/>
      <c r="AX4816" s="80"/>
      <c r="AY4816" s="80"/>
      <c r="AZ4816" s="80"/>
      <c r="BA4816" s="80"/>
      <c r="BB4816" s="80"/>
    </row>
    <row r="4817" spans="9:54" x14ac:dyDescent="0.25">
      <c r="I4817" s="80"/>
      <c r="AX4817" s="80"/>
      <c r="AY4817" s="80"/>
      <c r="AZ4817" s="80"/>
      <c r="BA4817" s="80"/>
      <c r="BB4817" s="80"/>
    </row>
    <row r="4818" spans="9:54" x14ac:dyDescent="0.25">
      <c r="I4818" s="80"/>
      <c r="AX4818" s="80"/>
      <c r="AY4818" s="80"/>
      <c r="AZ4818" s="80"/>
      <c r="BA4818" s="80"/>
      <c r="BB4818" s="80"/>
    </row>
    <row r="4819" spans="9:54" x14ac:dyDescent="0.25">
      <c r="I4819" s="80"/>
      <c r="AX4819" s="80"/>
      <c r="AY4819" s="80"/>
      <c r="AZ4819" s="80"/>
      <c r="BA4819" s="80"/>
      <c r="BB4819" s="80"/>
    </row>
    <row r="4820" spans="9:54" x14ac:dyDescent="0.25">
      <c r="I4820" s="80"/>
      <c r="AX4820" s="80"/>
      <c r="AY4820" s="80"/>
      <c r="AZ4820" s="80"/>
      <c r="BA4820" s="80"/>
      <c r="BB4820" s="80"/>
    </row>
    <row r="4821" spans="9:54" x14ac:dyDescent="0.25">
      <c r="I4821" s="80"/>
      <c r="AX4821" s="80"/>
      <c r="AY4821" s="80"/>
      <c r="AZ4821" s="80"/>
      <c r="BA4821" s="80"/>
      <c r="BB4821" s="80"/>
    </row>
    <row r="4822" spans="9:54" x14ac:dyDescent="0.25">
      <c r="I4822" s="80"/>
      <c r="AX4822" s="80"/>
      <c r="AY4822" s="80"/>
      <c r="AZ4822" s="80"/>
      <c r="BA4822" s="80"/>
      <c r="BB4822" s="80"/>
    </row>
    <row r="4823" spans="9:54" x14ac:dyDescent="0.25">
      <c r="I4823" s="80"/>
      <c r="AX4823" s="80"/>
      <c r="AY4823" s="80"/>
      <c r="AZ4823" s="80"/>
      <c r="BA4823" s="80"/>
      <c r="BB4823" s="80"/>
    </row>
    <row r="4824" spans="9:54" x14ac:dyDescent="0.25">
      <c r="I4824" s="80"/>
      <c r="AX4824" s="80"/>
      <c r="AY4824" s="80"/>
      <c r="AZ4824" s="80"/>
      <c r="BA4824" s="80"/>
      <c r="BB4824" s="80"/>
    </row>
    <row r="4825" spans="9:54" x14ac:dyDescent="0.25">
      <c r="I4825" s="80"/>
      <c r="AX4825" s="80"/>
      <c r="AY4825" s="80"/>
      <c r="AZ4825" s="80"/>
      <c r="BA4825" s="80"/>
      <c r="BB4825" s="80"/>
    </row>
    <row r="4826" spans="9:54" x14ac:dyDescent="0.25">
      <c r="I4826" s="80"/>
      <c r="AX4826" s="80"/>
      <c r="AY4826" s="80"/>
      <c r="AZ4826" s="80"/>
      <c r="BA4826" s="80"/>
      <c r="BB4826" s="80"/>
    </row>
    <row r="4827" spans="9:54" x14ac:dyDescent="0.25">
      <c r="I4827" s="80"/>
      <c r="AX4827" s="80"/>
      <c r="AY4827" s="80"/>
      <c r="AZ4827" s="80"/>
      <c r="BA4827" s="80"/>
      <c r="BB4827" s="80"/>
    </row>
    <row r="4828" spans="9:54" x14ac:dyDescent="0.25">
      <c r="I4828" s="80"/>
      <c r="AX4828" s="80"/>
      <c r="AY4828" s="80"/>
      <c r="AZ4828" s="80"/>
      <c r="BA4828" s="80"/>
      <c r="BB4828" s="80"/>
    </row>
    <row r="4829" spans="9:54" x14ac:dyDescent="0.25">
      <c r="I4829" s="80"/>
      <c r="AX4829" s="80"/>
      <c r="AY4829" s="80"/>
      <c r="AZ4829" s="80"/>
      <c r="BA4829" s="80"/>
      <c r="BB4829" s="80"/>
    </row>
    <row r="4830" spans="9:54" x14ac:dyDescent="0.25">
      <c r="I4830" s="80"/>
      <c r="AX4830" s="80"/>
      <c r="AY4830" s="80"/>
      <c r="AZ4830" s="80"/>
      <c r="BA4830" s="80"/>
      <c r="BB4830" s="80"/>
    </row>
    <row r="4831" spans="9:54" x14ac:dyDescent="0.25">
      <c r="I4831" s="80"/>
      <c r="AX4831" s="80"/>
      <c r="AY4831" s="80"/>
      <c r="AZ4831" s="80"/>
      <c r="BA4831" s="80"/>
      <c r="BB4831" s="80"/>
    </row>
    <row r="4832" spans="9:54" x14ac:dyDescent="0.25">
      <c r="I4832" s="80"/>
      <c r="AX4832" s="80"/>
      <c r="AY4832" s="80"/>
      <c r="AZ4832" s="80"/>
      <c r="BA4832" s="80"/>
      <c r="BB4832" s="80"/>
    </row>
    <row r="4833" spans="9:54" x14ac:dyDescent="0.25">
      <c r="I4833" s="80"/>
      <c r="AX4833" s="80"/>
      <c r="AY4833" s="80"/>
      <c r="AZ4833" s="80"/>
      <c r="BA4833" s="80"/>
      <c r="BB4833" s="80"/>
    </row>
    <row r="4834" spans="9:54" x14ac:dyDescent="0.25">
      <c r="I4834" s="80"/>
      <c r="AX4834" s="80"/>
      <c r="AY4834" s="80"/>
      <c r="AZ4834" s="80"/>
      <c r="BA4834" s="80"/>
      <c r="BB4834" s="80"/>
    </row>
    <row r="4835" spans="9:54" x14ac:dyDescent="0.25">
      <c r="I4835" s="80"/>
      <c r="AX4835" s="80"/>
      <c r="AY4835" s="80"/>
      <c r="AZ4835" s="80"/>
      <c r="BA4835" s="80"/>
      <c r="BB4835" s="80"/>
    </row>
    <row r="4836" spans="9:54" x14ac:dyDescent="0.25">
      <c r="I4836" s="80"/>
      <c r="AX4836" s="80"/>
      <c r="AY4836" s="80"/>
      <c r="AZ4836" s="80"/>
      <c r="BA4836" s="80"/>
      <c r="BB4836" s="80"/>
    </row>
    <row r="4837" spans="9:54" x14ac:dyDescent="0.25">
      <c r="I4837" s="80"/>
      <c r="AX4837" s="80"/>
      <c r="AY4837" s="80"/>
      <c r="AZ4837" s="80"/>
      <c r="BA4837" s="80"/>
      <c r="BB4837" s="80"/>
    </row>
    <row r="4838" spans="9:54" x14ac:dyDescent="0.25">
      <c r="I4838" s="80"/>
      <c r="AX4838" s="80"/>
      <c r="AY4838" s="80"/>
      <c r="AZ4838" s="80"/>
      <c r="BA4838" s="80"/>
      <c r="BB4838" s="80"/>
    </row>
    <row r="4839" spans="9:54" x14ac:dyDescent="0.25">
      <c r="I4839" s="80"/>
      <c r="AX4839" s="80"/>
      <c r="AY4839" s="80"/>
      <c r="AZ4839" s="80"/>
      <c r="BA4839" s="80"/>
      <c r="BB4839" s="80"/>
    </row>
    <row r="4840" spans="9:54" x14ac:dyDescent="0.25">
      <c r="I4840" s="80"/>
      <c r="AX4840" s="80"/>
      <c r="AY4840" s="80"/>
      <c r="AZ4840" s="80"/>
      <c r="BA4840" s="80"/>
      <c r="BB4840" s="80"/>
    </row>
    <row r="4841" spans="9:54" x14ac:dyDescent="0.25">
      <c r="I4841" s="80"/>
      <c r="AX4841" s="80"/>
      <c r="AY4841" s="80"/>
      <c r="AZ4841" s="80"/>
      <c r="BA4841" s="80"/>
      <c r="BB4841" s="80"/>
    </row>
    <row r="4842" spans="9:54" x14ac:dyDescent="0.25">
      <c r="I4842" s="80"/>
      <c r="AX4842" s="80"/>
      <c r="AY4842" s="80"/>
      <c r="AZ4842" s="80"/>
      <c r="BA4842" s="80"/>
      <c r="BB4842" s="80"/>
    </row>
    <row r="4843" spans="9:54" x14ac:dyDescent="0.25">
      <c r="I4843" s="80"/>
      <c r="AX4843" s="80"/>
      <c r="AY4843" s="80"/>
      <c r="AZ4843" s="80"/>
      <c r="BA4843" s="80"/>
      <c r="BB4843" s="80"/>
    </row>
    <row r="4844" spans="9:54" x14ac:dyDescent="0.25">
      <c r="I4844" s="80"/>
      <c r="AX4844" s="80"/>
      <c r="AY4844" s="80"/>
      <c r="AZ4844" s="80"/>
      <c r="BA4844" s="80"/>
      <c r="BB4844" s="80"/>
    </row>
    <row r="4845" spans="9:54" x14ac:dyDescent="0.25">
      <c r="I4845" s="80"/>
      <c r="AX4845" s="80"/>
      <c r="AY4845" s="80"/>
      <c r="AZ4845" s="80"/>
      <c r="BA4845" s="80"/>
      <c r="BB4845" s="80"/>
    </row>
    <row r="4846" spans="9:54" x14ac:dyDescent="0.25">
      <c r="I4846" s="80"/>
      <c r="AX4846" s="80"/>
      <c r="AY4846" s="80"/>
      <c r="AZ4846" s="80"/>
      <c r="BA4846" s="80"/>
      <c r="BB4846" s="80"/>
    </row>
    <row r="4847" spans="9:54" x14ac:dyDescent="0.25">
      <c r="I4847" s="80"/>
      <c r="AX4847" s="80"/>
      <c r="AY4847" s="80"/>
      <c r="AZ4847" s="80"/>
      <c r="BA4847" s="80"/>
      <c r="BB4847" s="80"/>
    </row>
    <row r="4848" spans="9:54" x14ac:dyDescent="0.25">
      <c r="I4848" s="80"/>
      <c r="AX4848" s="80"/>
      <c r="AY4848" s="80"/>
      <c r="AZ4848" s="80"/>
      <c r="BA4848" s="80"/>
      <c r="BB4848" s="80"/>
    </row>
    <row r="4849" spans="9:54" x14ac:dyDescent="0.25">
      <c r="I4849" s="80"/>
      <c r="AX4849" s="80"/>
      <c r="AY4849" s="80"/>
      <c r="AZ4849" s="80"/>
      <c r="BA4849" s="80"/>
      <c r="BB4849" s="80"/>
    </row>
    <row r="4850" spans="9:54" x14ac:dyDescent="0.25">
      <c r="I4850" s="80"/>
      <c r="AX4850" s="80"/>
      <c r="AY4850" s="80"/>
      <c r="AZ4850" s="80"/>
      <c r="BA4850" s="80"/>
      <c r="BB4850" s="80"/>
    </row>
    <row r="4851" spans="9:54" x14ac:dyDescent="0.25">
      <c r="I4851" s="80"/>
      <c r="AX4851" s="80"/>
      <c r="AY4851" s="80"/>
      <c r="AZ4851" s="80"/>
      <c r="BA4851" s="80"/>
      <c r="BB4851" s="80"/>
    </row>
    <row r="4852" spans="9:54" x14ac:dyDescent="0.25">
      <c r="I4852" s="80"/>
      <c r="AX4852" s="80"/>
      <c r="AY4852" s="80"/>
      <c r="AZ4852" s="80"/>
      <c r="BA4852" s="80"/>
      <c r="BB4852" s="80"/>
    </row>
    <row r="4853" spans="9:54" x14ac:dyDescent="0.25">
      <c r="I4853" s="80"/>
      <c r="AX4853" s="80"/>
      <c r="AY4853" s="80"/>
      <c r="AZ4853" s="80"/>
      <c r="BA4853" s="80"/>
      <c r="BB4853" s="80"/>
    </row>
    <row r="4854" spans="9:54" x14ac:dyDescent="0.25">
      <c r="I4854" s="80"/>
      <c r="AX4854" s="80"/>
      <c r="AY4854" s="80"/>
      <c r="AZ4854" s="80"/>
      <c r="BA4854" s="80"/>
      <c r="BB4854" s="80"/>
    </row>
    <row r="4855" spans="9:54" x14ac:dyDescent="0.25">
      <c r="I4855" s="80"/>
      <c r="AX4855" s="80"/>
      <c r="AY4855" s="80"/>
      <c r="AZ4855" s="80"/>
      <c r="BA4855" s="80"/>
      <c r="BB4855" s="80"/>
    </row>
    <row r="4856" spans="9:54" x14ac:dyDescent="0.25">
      <c r="I4856" s="80"/>
      <c r="AX4856" s="80"/>
      <c r="AY4856" s="80"/>
      <c r="AZ4856" s="80"/>
      <c r="BA4856" s="80"/>
      <c r="BB4856" s="80"/>
    </row>
    <row r="4857" spans="9:54" x14ac:dyDescent="0.25">
      <c r="I4857" s="80"/>
      <c r="AX4857" s="80"/>
      <c r="AY4857" s="80"/>
      <c r="AZ4857" s="80"/>
      <c r="BA4857" s="80"/>
      <c r="BB4857" s="80"/>
    </row>
    <row r="4858" spans="9:54" x14ac:dyDescent="0.25">
      <c r="I4858" s="80"/>
      <c r="AX4858" s="80"/>
      <c r="AY4858" s="80"/>
      <c r="AZ4858" s="80"/>
      <c r="BA4858" s="80"/>
      <c r="BB4858" s="80"/>
    </row>
    <row r="4859" spans="9:54" x14ac:dyDescent="0.25">
      <c r="I4859" s="80"/>
      <c r="AX4859" s="80"/>
      <c r="AY4859" s="80"/>
      <c r="AZ4859" s="80"/>
      <c r="BA4859" s="80"/>
      <c r="BB4859" s="80"/>
    </row>
    <row r="4860" spans="9:54" x14ac:dyDescent="0.25">
      <c r="I4860" s="80"/>
      <c r="AX4860" s="80"/>
      <c r="AY4860" s="80"/>
      <c r="AZ4860" s="80"/>
      <c r="BA4860" s="80"/>
      <c r="BB4860" s="80"/>
    </row>
    <row r="4861" spans="9:54" x14ac:dyDescent="0.25">
      <c r="I4861" s="80"/>
      <c r="AX4861" s="80"/>
      <c r="AY4861" s="80"/>
      <c r="AZ4861" s="80"/>
      <c r="BA4861" s="80"/>
      <c r="BB4861" s="80"/>
    </row>
    <row r="4862" spans="9:54" x14ac:dyDescent="0.25">
      <c r="I4862" s="80"/>
      <c r="AX4862" s="80"/>
      <c r="AY4862" s="80"/>
      <c r="AZ4862" s="80"/>
      <c r="BA4862" s="80"/>
      <c r="BB4862" s="80"/>
    </row>
    <row r="4863" spans="9:54" x14ac:dyDescent="0.25">
      <c r="I4863" s="80"/>
      <c r="AX4863" s="80"/>
      <c r="AY4863" s="80"/>
      <c r="AZ4863" s="80"/>
      <c r="BA4863" s="80"/>
      <c r="BB4863" s="80"/>
    </row>
    <row r="4864" spans="9:54" x14ac:dyDescent="0.25">
      <c r="I4864" s="80"/>
      <c r="AX4864" s="80"/>
      <c r="AY4864" s="80"/>
      <c r="AZ4864" s="80"/>
      <c r="BA4864" s="80"/>
      <c r="BB4864" s="80"/>
    </row>
    <row r="4865" spans="9:54" x14ac:dyDescent="0.25">
      <c r="I4865" s="80"/>
      <c r="AX4865" s="80"/>
      <c r="AY4865" s="80"/>
      <c r="AZ4865" s="80"/>
      <c r="BA4865" s="80"/>
      <c r="BB4865" s="80"/>
    </row>
    <row r="4866" spans="9:54" x14ac:dyDescent="0.25">
      <c r="I4866" s="80"/>
      <c r="AX4866" s="80"/>
      <c r="AY4866" s="80"/>
      <c r="AZ4866" s="80"/>
      <c r="BA4866" s="80"/>
      <c r="BB4866" s="80"/>
    </row>
    <row r="4867" spans="9:54" x14ac:dyDescent="0.25">
      <c r="I4867" s="80"/>
      <c r="AX4867" s="80"/>
      <c r="AY4867" s="80"/>
      <c r="AZ4867" s="80"/>
      <c r="BA4867" s="80"/>
      <c r="BB4867" s="80"/>
    </row>
    <row r="4868" spans="9:54" x14ac:dyDescent="0.25">
      <c r="I4868" s="80"/>
      <c r="AX4868" s="80"/>
      <c r="AY4868" s="80"/>
      <c r="AZ4868" s="80"/>
      <c r="BA4868" s="80"/>
      <c r="BB4868" s="80"/>
    </row>
    <row r="4869" spans="9:54" x14ac:dyDescent="0.25">
      <c r="I4869" s="80"/>
      <c r="AX4869" s="80"/>
      <c r="AY4869" s="80"/>
      <c r="AZ4869" s="80"/>
      <c r="BA4869" s="80"/>
      <c r="BB4869" s="80"/>
    </row>
    <row r="4870" spans="9:54" x14ac:dyDescent="0.25">
      <c r="I4870" s="80"/>
      <c r="AX4870" s="80"/>
      <c r="AY4870" s="80"/>
      <c r="AZ4870" s="80"/>
      <c r="BA4870" s="80"/>
      <c r="BB4870" s="80"/>
    </row>
    <row r="4871" spans="9:54" x14ac:dyDescent="0.25">
      <c r="I4871" s="80"/>
      <c r="AX4871" s="80"/>
      <c r="AY4871" s="80"/>
      <c r="AZ4871" s="80"/>
      <c r="BA4871" s="80"/>
      <c r="BB4871" s="80"/>
    </row>
    <row r="4872" spans="9:54" x14ac:dyDescent="0.25">
      <c r="I4872" s="80"/>
      <c r="AX4872" s="80"/>
      <c r="AY4872" s="80"/>
      <c r="AZ4872" s="80"/>
      <c r="BA4872" s="80"/>
      <c r="BB4872" s="80"/>
    </row>
    <row r="4873" spans="9:54" x14ac:dyDescent="0.25">
      <c r="I4873" s="80"/>
      <c r="AX4873" s="80"/>
      <c r="AY4873" s="80"/>
      <c r="AZ4873" s="80"/>
      <c r="BA4873" s="80"/>
      <c r="BB4873" s="80"/>
    </row>
    <row r="4874" spans="9:54" x14ac:dyDescent="0.25">
      <c r="I4874" s="80"/>
      <c r="AX4874" s="80"/>
      <c r="AY4874" s="80"/>
      <c r="AZ4874" s="80"/>
      <c r="BA4874" s="80"/>
      <c r="BB4874" s="80"/>
    </row>
    <row r="4875" spans="9:54" x14ac:dyDescent="0.25">
      <c r="I4875" s="80"/>
      <c r="AX4875" s="80"/>
      <c r="AY4875" s="80"/>
      <c r="AZ4875" s="80"/>
      <c r="BA4875" s="80"/>
      <c r="BB4875" s="80"/>
    </row>
    <row r="4876" spans="9:54" x14ac:dyDescent="0.25">
      <c r="I4876" s="80"/>
      <c r="AX4876" s="80"/>
      <c r="AY4876" s="80"/>
      <c r="AZ4876" s="80"/>
      <c r="BA4876" s="80"/>
      <c r="BB4876" s="80"/>
    </row>
    <row r="4877" spans="9:54" x14ac:dyDescent="0.25">
      <c r="I4877" s="80"/>
      <c r="AX4877" s="80"/>
      <c r="AY4877" s="80"/>
      <c r="AZ4877" s="80"/>
      <c r="BA4877" s="80"/>
      <c r="BB4877" s="80"/>
    </row>
    <row r="4878" spans="9:54" x14ac:dyDescent="0.25">
      <c r="I4878" s="80"/>
      <c r="AX4878" s="80"/>
      <c r="AY4878" s="80"/>
      <c r="AZ4878" s="80"/>
      <c r="BA4878" s="80"/>
      <c r="BB4878" s="80"/>
    </row>
    <row r="4879" spans="9:54" x14ac:dyDescent="0.25">
      <c r="I4879" s="80"/>
      <c r="AX4879" s="80"/>
      <c r="AY4879" s="80"/>
      <c r="AZ4879" s="80"/>
      <c r="BA4879" s="80"/>
      <c r="BB4879" s="80"/>
    </row>
    <row r="4880" spans="9:54" x14ac:dyDescent="0.25">
      <c r="I4880" s="80"/>
      <c r="AX4880" s="80"/>
      <c r="AY4880" s="80"/>
      <c r="AZ4880" s="80"/>
      <c r="BA4880" s="80"/>
      <c r="BB4880" s="80"/>
    </row>
    <row r="4881" spans="9:54" x14ac:dyDescent="0.25">
      <c r="I4881" s="80"/>
      <c r="AX4881" s="80"/>
      <c r="AY4881" s="80"/>
      <c r="AZ4881" s="80"/>
      <c r="BA4881" s="80"/>
      <c r="BB4881" s="80"/>
    </row>
    <row r="4882" spans="9:54" x14ac:dyDescent="0.25">
      <c r="I4882" s="80"/>
      <c r="AX4882" s="80"/>
      <c r="AY4882" s="80"/>
      <c r="AZ4882" s="80"/>
      <c r="BA4882" s="80"/>
      <c r="BB4882" s="80"/>
    </row>
    <row r="4883" spans="9:54" x14ac:dyDescent="0.25">
      <c r="I4883" s="80"/>
      <c r="AX4883" s="80"/>
      <c r="AY4883" s="80"/>
      <c r="AZ4883" s="80"/>
      <c r="BA4883" s="80"/>
      <c r="BB4883" s="80"/>
    </row>
    <row r="4884" spans="9:54" x14ac:dyDescent="0.25">
      <c r="I4884" s="80"/>
      <c r="AX4884" s="80"/>
      <c r="AY4884" s="80"/>
      <c r="AZ4884" s="80"/>
      <c r="BA4884" s="80"/>
      <c r="BB4884" s="80"/>
    </row>
    <row r="4885" spans="9:54" x14ac:dyDescent="0.25">
      <c r="I4885" s="80"/>
      <c r="AX4885" s="80"/>
      <c r="AY4885" s="80"/>
      <c r="AZ4885" s="80"/>
      <c r="BA4885" s="80"/>
      <c r="BB4885" s="80"/>
    </row>
    <row r="4886" spans="9:54" x14ac:dyDescent="0.25">
      <c r="I4886" s="80"/>
      <c r="AX4886" s="80"/>
      <c r="AY4886" s="80"/>
      <c r="AZ4886" s="80"/>
      <c r="BA4886" s="80"/>
      <c r="BB4886" s="80"/>
    </row>
    <row r="4887" spans="9:54" x14ac:dyDescent="0.25">
      <c r="I4887" s="80"/>
      <c r="AX4887" s="80"/>
      <c r="AY4887" s="80"/>
      <c r="AZ4887" s="80"/>
      <c r="BA4887" s="80"/>
      <c r="BB4887" s="80"/>
    </row>
    <row r="4888" spans="9:54" x14ac:dyDescent="0.25">
      <c r="I4888" s="80"/>
      <c r="AX4888" s="80"/>
      <c r="AY4888" s="80"/>
      <c r="AZ4888" s="80"/>
      <c r="BA4888" s="80"/>
      <c r="BB4888" s="80"/>
    </row>
    <row r="4889" spans="9:54" x14ac:dyDescent="0.25">
      <c r="I4889" s="80"/>
      <c r="AX4889" s="80"/>
      <c r="AY4889" s="80"/>
      <c r="AZ4889" s="80"/>
      <c r="BA4889" s="80"/>
      <c r="BB4889" s="80"/>
    </row>
    <row r="4890" spans="9:54" x14ac:dyDescent="0.25">
      <c r="I4890" s="80"/>
      <c r="AX4890" s="80"/>
      <c r="AY4890" s="80"/>
      <c r="AZ4890" s="80"/>
      <c r="BA4890" s="80"/>
      <c r="BB4890" s="80"/>
    </row>
    <row r="4891" spans="9:54" x14ac:dyDescent="0.25">
      <c r="I4891" s="80"/>
      <c r="AX4891" s="80"/>
      <c r="AY4891" s="80"/>
      <c r="AZ4891" s="80"/>
      <c r="BA4891" s="80"/>
      <c r="BB4891" s="80"/>
    </row>
    <row r="4892" spans="9:54" x14ac:dyDescent="0.25">
      <c r="I4892" s="80"/>
      <c r="AX4892" s="80"/>
      <c r="AY4892" s="80"/>
      <c r="AZ4892" s="80"/>
      <c r="BA4892" s="80"/>
      <c r="BB4892" s="80"/>
    </row>
    <row r="4893" spans="9:54" x14ac:dyDescent="0.25">
      <c r="I4893" s="80"/>
      <c r="AX4893" s="80"/>
      <c r="AY4893" s="80"/>
      <c r="AZ4893" s="80"/>
      <c r="BA4893" s="80"/>
      <c r="BB4893" s="80"/>
    </row>
    <row r="4894" spans="9:54" x14ac:dyDescent="0.25">
      <c r="I4894" s="80"/>
      <c r="AX4894" s="80"/>
      <c r="AY4894" s="80"/>
      <c r="AZ4894" s="80"/>
      <c r="BA4894" s="80"/>
      <c r="BB4894" s="80"/>
    </row>
    <row r="4895" spans="9:54" x14ac:dyDescent="0.25">
      <c r="I4895" s="80"/>
      <c r="AX4895" s="80"/>
      <c r="AY4895" s="80"/>
      <c r="AZ4895" s="80"/>
      <c r="BA4895" s="80"/>
      <c r="BB4895" s="80"/>
    </row>
    <row r="4896" spans="9:54" x14ac:dyDescent="0.25">
      <c r="I4896" s="80"/>
      <c r="AX4896" s="80"/>
      <c r="AY4896" s="80"/>
      <c r="AZ4896" s="80"/>
      <c r="BA4896" s="80"/>
      <c r="BB4896" s="80"/>
    </row>
    <row r="4897" spans="9:54" x14ac:dyDescent="0.25">
      <c r="I4897" s="80"/>
      <c r="AX4897" s="80"/>
      <c r="AY4897" s="80"/>
      <c r="AZ4897" s="80"/>
      <c r="BA4897" s="80"/>
      <c r="BB4897" s="80"/>
    </row>
    <row r="4898" spans="9:54" x14ac:dyDescent="0.25">
      <c r="I4898" s="80"/>
      <c r="AX4898" s="80"/>
      <c r="AY4898" s="80"/>
      <c r="AZ4898" s="80"/>
      <c r="BA4898" s="80"/>
      <c r="BB4898" s="80"/>
    </row>
    <row r="4899" spans="9:54" x14ac:dyDescent="0.25">
      <c r="I4899" s="80"/>
      <c r="AX4899" s="80"/>
      <c r="AY4899" s="80"/>
      <c r="AZ4899" s="80"/>
      <c r="BA4899" s="80"/>
      <c r="BB4899" s="80"/>
    </row>
    <row r="4900" spans="9:54" x14ac:dyDescent="0.25">
      <c r="I4900" s="80"/>
      <c r="AX4900" s="80"/>
      <c r="AY4900" s="80"/>
      <c r="AZ4900" s="80"/>
      <c r="BA4900" s="80"/>
      <c r="BB4900" s="80"/>
    </row>
    <row r="4901" spans="9:54" x14ac:dyDescent="0.25">
      <c r="I4901" s="80"/>
      <c r="AX4901" s="80"/>
      <c r="AY4901" s="80"/>
      <c r="AZ4901" s="80"/>
      <c r="BA4901" s="80"/>
      <c r="BB4901" s="80"/>
    </row>
    <row r="4902" spans="9:54" x14ac:dyDescent="0.25">
      <c r="I4902" s="80"/>
      <c r="AX4902" s="80"/>
      <c r="AY4902" s="80"/>
      <c r="AZ4902" s="80"/>
      <c r="BA4902" s="80"/>
      <c r="BB4902" s="80"/>
    </row>
    <row r="4903" spans="9:54" x14ac:dyDescent="0.25">
      <c r="I4903" s="80"/>
      <c r="AX4903" s="80"/>
      <c r="AY4903" s="80"/>
      <c r="AZ4903" s="80"/>
      <c r="BA4903" s="80"/>
      <c r="BB4903" s="80"/>
    </row>
    <row r="4904" spans="9:54" x14ac:dyDescent="0.25">
      <c r="I4904" s="80"/>
      <c r="AX4904" s="80"/>
      <c r="AY4904" s="80"/>
      <c r="AZ4904" s="80"/>
      <c r="BA4904" s="80"/>
      <c r="BB4904" s="80"/>
    </row>
    <row r="4905" spans="9:54" x14ac:dyDescent="0.25">
      <c r="I4905" s="80"/>
      <c r="AX4905" s="80"/>
      <c r="AY4905" s="80"/>
      <c r="AZ4905" s="80"/>
      <c r="BA4905" s="80"/>
      <c r="BB4905" s="80"/>
    </row>
    <row r="4906" spans="9:54" x14ac:dyDescent="0.25">
      <c r="I4906" s="80"/>
      <c r="AX4906" s="80"/>
      <c r="AY4906" s="80"/>
      <c r="AZ4906" s="80"/>
      <c r="BA4906" s="80"/>
      <c r="BB4906" s="80"/>
    </row>
    <row r="4907" spans="9:54" x14ac:dyDescent="0.25">
      <c r="I4907" s="80"/>
      <c r="AX4907" s="80"/>
      <c r="AY4907" s="80"/>
      <c r="AZ4907" s="80"/>
      <c r="BA4907" s="80"/>
      <c r="BB4907" s="80"/>
    </row>
    <row r="4908" spans="9:54" x14ac:dyDescent="0.25">
      <c r="I4908" s="80"/>
      <c r="AX4908" s="80"/>
      <c r="AY4908" s="80"/>
      <c r="AZ4908" s="80"/>
      <c r="BA4908" s="80"/>
      <c r="BB4908" s="80"/>
    </row>
    <row r="4909" spans="9:54" x14ac:dyDescent="0.25">
      <c r="I4909" s="80"/>
      <c r="AX4909" s="80"/>
      <c r="AY4909" s="80"/>
      <c r="AZ4909" s="80"/>
      <c r="BA4909" s="80"/>
      <c r="BB4909" s="80"/>
    </row>
    <row r="4910" spans="9:54" x14ac:dyDescent="0.25">
      <c r="I4910" s="80"/>
      <c r="AX4910" s="80"/>
      <c r="AY4910" s="80"/>
      <c r="AZ4910" s="80"/>
      <c r="BA4910" s="80"/>
      <c r="BB4910" s="80"/>
    </row>
    <row r="4911" spans="9:54" x14ac:dyDescent="0.25">
      <c r="I4911" s="80"/>
      <c r="AX4911" s="80"/>
      <c r="AY4911" s="80"/>
      <c r="AZ4911" s="80"/>
      <c r="BA4911" s="80"/>
      <c r="BB4911" s="80"/>
    </row>
    <row r="4912" spans="9:54" x14ac:dyDescent="0.25">
      <c r="I4912" s="80"/>
      <c r="AX4912" s="80"/>
      <c r="AY4912" s="80"/>
      <c r="AZ4912" s="80"/>
      <c r="BA4912" s="80"/>
      <c r="BB4912" s="80"/>
    </row>
    <row r="4913" spans="9:54" x14ac:dyDescent="0.25">
      <c r="I4913" s="80"/>
      <c r="AX4913" s="80"/>
      <c r="AY4913" s="80"/>
      <c r="AZ4913" s="80"/>
      <c r="BA4913" s="80"/>
      <c r="BB4913" s="80"/>
    </row>
    <row r="4914" spans="9:54" x14ac:dyDescent="0.25">
      <c r="I4914" s="80"/>
      <c r="AX4914" s="80"/>
      <c r="AY4914" s="80"/>
      <c r="AZ4914" s="80"/>
      <c r="BA4914" s="80"/>
      <c r="BB4914" s="80"/>
    </row>
    <row r="4915" spans="9:54" x14ac:dyDescent="0.25">
      <c r="I4915" s="80"/>
      <c r="AX4915" s="80"/>
      <c r="AY4915" s="80"/>
      <c r="AZ4915" s="80"/>
      <c r="BA4915" s="80"/>
      <c r="BB4915" s="80"/>
    </row>
    <row r="4916" spans="9:54" x14ac:dyDescent="0.25">
      <c r="I4916" s="80"/>
      <c r="AX4916" s="80"/>
      <c r="AY4916" s="80"/>
      <c r="AZ4916" s="80"/>
      <c r="BA4916" s="80"/>
      <c r="BB4916" s="80"/>
    </row>
    <row r="4917" spans="9:54" x14ac:dyDescent="0.25">
      <c r="I4917" s="80"/>
      <c r="AX4917" s="80"/>
      <c r="AY4917" s="80"/>
      <c r="AZ4917" s="80"/>
      <c r="BA4917" s="80"/>
      <c r="BB4917" s="80"/>
    </row>
    <row r="4918" spans="9:54" x14ac:dyDescent="0.25">
      <c r="I4918" s="80"/>
      <c r="AX4918" s="80"/>
      <c r="AY4918" s="80"/>
      <c r="AZ4918" s="80"/>
      <c r="BA4918" s="80"/>
      <c r="BB4918" s="80"/>
    </row>
    <row r="4919" spans="9:54" x14ac:dyDescent="0.25">
      <c r="I4919" s="80"/>
      <c r="AX4919" s="80"/>
      <c r="AY4919" s="80"/>
      <c r="AZ4919" s="80"/>
      <c r="BA4919" s="80"/>
      <c r="BB4919" s="80"/>
    </row>
    <row r="4920" spans="9:54" x14ac:dyDescent="0.25">
      <c r="I4920" s="80"/>
      <c r="AX4920" s="80"/>
      <c r="AY4920" s="80"/>
      <c r="AZ4920" s="80"/>
      <c r="BA4920" s="80"/>
      <c r="BB4920" s="80"/>
    </row>
    <row r="4921" spans="9:54" x14ac:dyDescent="0.25">
      <c r="I4921" s="80"/>
      <c r="AX4921" s="80"/>
      <c r="AY4921" s="80"/>
      <c r="AZ4921" s="80"/>
      <c r="BA4921" s="80"/>
      <c r="BB4921" s="80"/>
    </row>
    <row r="4922" spans="9:54" x14ac:dyDescent="0.25">
      <c r="I4922" s="80"/>
      <c r="AX4922" s="80"/>
      <c r="AY4922" s="80"/>
      <c r="AZ4922" s="80"/>
      <c r="BA4922" s="80"/>
      <c r="BB4922" s="80"/>
    </row>
    <row r="4923" spans="9:54" x14ac:dyDescent="0.25">
      <c r="I4923" s="80"/>
      <c r="AX4923" s="80"/>
      <c r="AY4923" s="80"/>
      <c r="AZ4923" s="80"/>
      <c r="BA4923" s="80"/>
      <c r="BB4923" s="80"/>
    </row>
    <row r="4924" spans="9:54" x14ac:dyDescent="0.25">
      <c r="I4924" s="80"/>
      <c r="AX4924" s="80"/>
      <c r="AY4924" s="80"/>
      <c r="AZ4924" s="80"/>
      <c r="BA4924" s="80"/>
      <c r="BB4924" s="80"/>
    </row>
    <row r="4925" spans="9:54" x14ac:dyDescent="0.25">
      <c r="I4925" s="80"/>
      <c r="AX4925" s="80"/>
      <c r="AY4925" s="80"/>
      <c r="AZ4925" s="80"/>
      <c r="BA4925" s="80"/>
      <c r="BB4925" s="80"/>
    </row>
    <row r="4926" spans="9:54" x14ac:dyDescent="0.25">
      <c r="I4926" s="80"/>
      <c r="AX4926" s="80"/>
      <c r="AY4926" s="80"/>
      <c r="AZ4926" s="80"/>
      <c r="BA4926" s="80"/>
      <c r="BB4926" s="80"/>
    </row>
    <row r="4927" spans="9:54" x14ac:dyDescent="0.25">
      <c r="I4927" s="80"/>
      <c r="AX4927" s="80"/>
      <c r="AY4927" s="80"/>
      <c r="AZ4927" s="80"/>
      <c r="BA4927" s="80"/>
      <c r="BB4927" s="80"/>
    </row>
    <row r="4928" spans="9:54" x14ac:dyDescent="0.25">
      <c r="I4928" s="80"/>
      <c r="AX4928" s="80"/>
      <c r="AY4928" s="80"/>
      <c r="AZ4928" s="80"/>
      <c r="BA4928" s="80"/>
      <c r="BB4928" s="80"/>
    </row>
    <row r="4929" spans="9:54" x14ac:dyDescent="0.25">
      <c r="I4929" s="80"/>
      <c r="AX4929" s="80"/>
      <c r="AY4929" s="80"/>
      <c r="AZ4929" s="80"/>
      <c r="BA4929" s="80"/>
      <c r="BB4929" s="80"/>
    </row>
    <row r="4930" spans="9:54" x14ac:dyDescent="0.25">
      <c r="I4930" s="80"/>
      <c r="AX4930" s="80"/>
      <c r="AY4930" s="80"/>
      <c r="AZ4930" s="80"/>
      <c r="BA4930" s="80"/>
      <c r="BB4930" s="80"/>
    </row>
    <row r="4931" spans="9:54" x14ac:dyDescent="0.25">
      <c r="I4931" s="80"/>
      <c r="AX4931" s="80"/>
      <c r="AY4931" s="80"/>
      <c r="AZ4931" s="80"/>
      <c r="BA4931" s="80"/>
      <c r="BB4931" s="80"/>
    </row>
    <row r="4932" spans="9:54" x14ac:dyDescent="0.25">
      <c r="I4932" s="80"/>
      <c r="AX4932" s="80"/>
      <c r="AY4932" s="80"/>
      <c r="AZ4932" s="80"/>
      <c r="BA4932" s="80"/>
      <c r="BB4932" s="80"/>
    </row>
    <row r="4933" spans="9:54" x14ac:dyDescent="0.25">
      <c r="I4933" s="80"/>
      <c r="AX4933" s="80"/>
      <c r="AY4933" s="80"/>
      <c r="AZ4933" s="80"/>
      <c r="BA4933" s="80"/>
      <c r="BB4933" s="80"/>
    </row>
    <row r="4934" spans="9:54" x14ac:dyDescent="0.25">
      <c r="I4934" s="80"/>
      <c r="AX4934" s="80"/>
      <c r="AY4934" s="80"/>
      <c r="AZ4934" s="80"/>
      <c r="BA4934" s="80"/>
      <c r="BB4934" s="80"/>
    </row>
    <row r="4935" spans="9:54" x14ac:dyDescent="0.25">
      <c r="I4935" s="80"/>
      <c r="AX4935" s="80"/>
      <c r="AY4935" s="80"/>
      <c r="AZ4935" s="80"/>
      <c r="BA4935" s="80"/>
      <c r="BB4935" s="80"/>
    </row>
    <row r="4936" spans="9:54" x14ac:dyDescent="0.25">
      <c r="I4936" s="80"/>
      <c r="AX4936" s="80"/>
      <c r="AY4936" s="80"/>
      <c r="AZ4936" s="80"/>
      <c r="BA4936" s="80"/>
      <c r="BB4936" s="80"/>
    </row>
    <row r="4937" spans="9:54" x14ac:dyDescent="0.25">
      <c r="I4937" s="80"/>
      <c r="AX4937" s="80"/>
      <c r="AY4937" s="80"/>
      <c r="AZ4937" s="80"/>
      <c r="BA4937" s="80"/>
      <c r="BB4937" s="80"/>
    </row>
    <row r="4938" spans="9:54" x14ac:dyDescent="0.25">
      <c r="I4938" s="80"/>
      <c r="AX4938" s="80"/>
      <c r="AY4938" s="80"/>
      <c r="AZ4938" s="80"/>
      <c r="BA4938" s="80"/>
      <c r="BB4938" s="80"/>
    </row>
    <row r="4939" spans="9:54" x14ac:dyDescent="0.25">
      <c r="I4939" s="80"/>
      <c r="AX4939" s="80"/>
      <c r="AY4939" s="80"/>
      <c r="AZ4939" s="80"/>
      <c r="BA4939" s="80"/>
      <c r="BB4939" s="80"/>
    </row>
    <row r="4940" spans="9:54" x14ac:dyDescent="0.25">
      <c r="I4940" s="80"/>
      <c r="AX4940" s="80"/>
      <c r="AY4940" s="80"/>
      <c r="AZ4940" s="80"/>
      <c r="BA4940" s="80"/>
      <c r="BB4940" s="80"/>
    </row>
    <row r="4941" spans="9:54" x14ac:dyDescent="0.25">
      <c r="I4941" s="80"/>
      <c r="AX4941" s="80"/>
      <c r="AY4941" s="80"/>
      <c r="AZ4941" s="80"/>
      <c r="BA4941" s="80"/>
      <c r="BB4941" s="80"/>
    </row>
    <row r="4942" spans="9:54" x14ac:dyDescent="0.25">
      <c r="I4942" s="80"/>
      <c r="AX4942" s="80"/>
      <c r="AY4942" s="80"/>
      <c r="AZ4942" s="80"/>
      <c r="BA4942" s="80"/>
      <c r="BB4942" s="80"/>
    </row>
    <row r="4943" spans="9:54" x14ac:dyDescent="0.25">
      <c r="I4943" s="80"/>
      <c r="AX4943" s="80"/>
      <c r="AY4943" s="80"/>
      <c r="AZ4943" s="80"/>
      <c r="BA4943" s="80"/>
      <c r="BB4943" s="80"/>
    </row>
    <row r="4944" spans="9:54" x14ac:dyDescent="0.25">
      <c r="I4944" s="80"/>
      <c r="AX4944" s="80"/>
      <c r="AY4944" s="80"/>
      <c r="AZ4944" s="80"/>
      <c r="BA4944" s="80"/>
      <c r="BB4944" s="80"/>
    </row>
    <row r="4945" spans="9:54" x14ac:dyDescent="0.25">
      <c r="I4945" s="80"/>
      <c r="AX4945" s="80"/>
      <c r="AY4945" s="80"/>
      <c r="AZ4945" s="80"/>
      <c r="BA4945" s="80"/>
      <c r="BB4945" s="80"/>
    </row>
    <row r="4946" spans="9:54" x14ac:dyDescent="0.25">
      <c r="I4946" s="80"/>
      <c r="AX4946" s="80"/>
      <c r="AY4946" s="80"/>
      <c r="AZ4946" s="80"/>
      <c r="BA4946" s="80"/>
      <c r="BB4946" s="80"/>
    </row>
    <row r="4947" spans="9:54" x14ac:dyDescent="0.25">
      <c r="I4947" s="80"/>
      <c r="AX4947" s="80"/>
      <c r="AY4947" s="80"/>
      <c r="AZ4947" s="80"/>
      <c r="BA4947" s="80"/>
      <c r="BB4947" s="80"/>
    </row>
    <row r="4948" spans="9:54" x14ac:dyDescent="0.25">
      <c r="I4948" s="80"/>
      <c r="AX4948" s="80"/>
      <c r="AY4948" s="80"/>
      <c r="AZ4948" s="80"/>
      <c r="BA4948" s="80"/>
      <c r="BB4948" s="80"/>
    </row>
    <row r="4949" spans="9:54" x14ac:dyDescent="0.25">
      <c r="I4949" s="80"/>
      <c r="AX4949" s="80"/>
      <c r="AY4949" s="80"/>
      <c r="AZ4949" s="80"/>
      <c r="BA4949" s="80"/>
      <c r="BB4949" s="80"/>
    </row>
    <row r="4950" spans="9:54" x14ac:dyDescent="0.25">
      <c r="I4950" s="80"/>
      <c r="AX4950" s="80"/>
      <c r="AY4950" s="80"/>
      <c r="AZ4950" s="80"/>
      <c r="BA4950" s="80"/>
      <c r="BB4950" s="80"/>
    </row>
    <row r="4951" spans="9:54" x14ac:dyDescent="0.25">
      <c r="I4951" s="80"/>
      <c r="AX4951" s="80"/>
      <c r="AY4951" s="80"/>
      <c r="AZ4951" s="80"/>
      <c r="BA4951" s="80"/>
      <c r="BB4951" s="80"/>
    </row>
    <row r="4952" spans="9:54" x14ac:dyDescent="0.25">
      <c r="I4952" s="80"/>
      <c r="AX4952" s="80"/>
      <c r="AY4952" s="80"/>
      <c r="AZ4952" s="80"/>
      <c r="BA4952" s="80"/>
      <c r="BB4952" s="80"/>
    </row>
    <row r="4953" spans="9:54" x14ac:dyDescent="0.25">
      <c r="I4953" s="80"/>
      <c r="AX4953" s="80"/>
      <c r="AY4953" s="80"/>
      <c r="AZ4953" s="80"/>
      <c r="BA4953" s="80"/>
      <c r="BB4953" s="80"/>
    </row>
    <row r="4954" spans="9:54" x14ac:dyDescent="0.25">
      <c r="I4954" s="80"/>
      <c r="AX4954" s="80"/>
      <c r="AY4954" s="80"/>
      <c r="AZ4954" s="80"/>
      <c r="BA4954" s="80"/>
      <c r="BB4954" s="80"/>
    </row>
    <row r="4955" spans="9:54" x14ac:dyDescent="0.25">
      <c r="I4955" s="80"/>
      <c r="AX4955" s="80"/>
      <c r="AY4955" s="80"/>
      <c r="AZ4955" s="80"/>
      <c r="BA4955" s="80"/>
      <c r="BB4955" s="80"/>
    </row>
    <row r="4956" spans="9:54" x14ac:dyDescent="0.25">
      <c r="I4956" s="80"/>
      <c r="AX4956" s="80"/>
      <c r="AY4956" s="80"/>
      <c r="AZ4956" s="80"/>
      <c r="BA4956" s="80"/>
      <c r="BB4956" s="80"/>
    </row>
    <row r="4957" spans="9:54" x14ac:dyDescent="0.25">
      <c r="I4957" s="80"/>
      <c r="AX4957" s="80"/>
      <c r="AY4957" s="80"/>
      <c r="AZ4957" s="80"/>
      <c r="BA4957" s="80"/>
      <c r="BB4957" s="80"/>
    </row>
    <row r="4958" spans="9:54" x14ac:dyDescent="0.25">
      <c r="I4958" s="80"/>
      <c r="AX4958" s="80"/>
      <c r="AY4958" s="80"/>
      <c r="AZ4958" s="80"/>
      <c r="BA4958" s="80"/>
      <c r="BB4958" s="80"/>
    </row>
    <row r="4959" spans="9:54" x14ac:dyDescent="0.25">
      <c r="I4959" s="80"/>
      <c r="AX4959" s="80"/>
      <c r="AY4959" s="80"/>
      <c r="AZ4959" s="80"/>
      <c r="BA4959" s="80"/>
      <c r="BB4959" s="80"/>
    </row>
    <row r="4960" spans="9:54" x14ac:dyDescent="0.25">
      <c r="I4960" s="80"/>
      <c r="AX4960" s="80"/>
      <c r="AY4960" s="80"/>
      <c r="AZ4960" s="80"/>
      <c r="BA4960" s="80"/>
      <c r="BB4960" s="80"/>
    </row>
    <row r="4961" spans="9:54" x14ac:dyDescent="0.25">
      <c r="I4961" s="80"/>
      <c r="AX4961" s="80"/>
      <c r="AY4961" s="80"/>
      <c r="AZ4961" s="80"/>
      <c r="BA4961" s="80"/>
      <c r="BB4961" s="80"/>
    </row>
    <row r="4962" spans="9:54" x14ac:dyDescent="0.25">
      <c r="I4962" s="80"/>
      <c r="AX4962" s="80"/>
      <c r="AY4962" s="80"/>
      <c r="AZ4962" s="80"/>
      <c r="BA4962" s="80"/>
      <c r="BB4962" s="80"/>
    </row>
    <row r="4963" spans="9:54" x14ac:dyDescent="0.25">
      <c r="I4963" s="80"/>
      <c r="AX4963" s="80"/>
      <c r="AY4963" s="80"/>
      <c r="AZ4963" s="80"/>
      <c r="BA4963" s="80"/>
      <c r="BB4963" s="80"/>
    </row>
    <row r="4964" spans="9:54" x14ac:dyDescent="0.25">
      <c r="I4964" s="80"/>
      <c r="AX4964" s="80"/>
      <c r="AY4964" s="80"/>
      <c r="AZ4964" s="80"/>
      <c r="BA4964" s="80"/>
      <c r="BB4964" s="80"/>
    </row>
    <row r="4965" spans="9:54" x14ac:dyDescent="0.25">
      <c r="I4965" s="80"/>
      <c r="AX4965" s="80"/>
      <c r="AY4965" s="80"/>
      <c r="AZ4965" s="80"/>
      <c r="BA4965" s="80"/>
      <c r="BB4965" s="80"/>
    </row>
    <row r="4966" spans="9:54" x14ac:dyDescent="0.25">
      <c r="I4966" s="80"/>
      <c r="AX4966" s="80"/>
      <c r="AY4966" s="80"/>
      <c r="AZ4966" s="80"/>
      <c r="BA4966" s="80"/>
      <c r="BB4966" s="80"/>
    </row>
    <row r="4967" spans="9:54" x14ac:dyDescent="0.25">
      <c r="I4967" s="80"/>
      <c r="AX4967" s="80"/>
      <c r="AY4967" s="80"/>
      <c r="AZ4967" s="80"/>
      <c r="BA4967" s="80"/>
      <c r="BB4967" s="80"/>
    </row>
    <row r="4968" spans="9:54" x14ac:dyDescent="0.25">
      <c r="I4968" s="80"/>
      <c r="AX4968" s="80"/>
      <c r="AY4968" s="80"/>
      <c r="AZ4968" s="80"/>
      <c r="BA4968" s="80"/>
      <c r="BB4968" s="80"/>
    </row>
    <row r="4969" spans="9:54" x14ac:dyDescent="0.25">
      <c r="I4969" s="80"/>
      <c r="AX4969" s="80"/>
      <c r="AY4969" s="80"/>
      <c r="AZ4969" s="80"/>
      <c r="BA4969" s="80"/>
      <c r="BB4969" s="80"/>
    </row>
    <row r="4970" spans="9:54" x14ac:dyDescent="0.25">
      <c r="I4970" s="80"/>
      <c r="AX4970" s="80"/>
      <c r="AY4970" s="80"/>
      <c r="AZ4970" s="80"/>
      <c r="BA4970" s="80"/>
      <c r="BB4970" s="80"/>
    </row>
    <row r="4971" spans="9:54" x14ac:dyDescent="0.25">
      <c r="I4971" s="80"/>
      <c r="AX4971" s="80"/>
      <c r="AY4971" s="80"/>
      <c r="AZ4971" s="80"/>
      <c r="BA4971" s="80"/>
      <c r="BB4971" s="80"/>
    </row>
    <row r="4972" spans="9:54" x14ac:dyDescent="0.25">
      <c r="I4972" s="80"/>
      <c r="AX4972" s="80"/>
      <c r="AY4972" s="80"/>
      <c r="AZ4972" s="80"/>
      <c r="BA4972" s="80"/>
      <c r="BB4972" s="80"/>
    </row>
    <row r="4973" spans="9:54" x14ac:dyDescent="0.25">
      <c r="I4973" s="80"/>
      <c r="AX4973" s="80"/>
      <c r="AY4973" s="80"/>
      <c r="AZ4973" s="80"/>
      <c r="BA4973" s="80"/>
      <c r="BB4973" s="80"/>
    </row>
    <row r="4974" spans="9:54" x14ac:dyDescent="0.25">
      <c r="I4974" s="80"/>
      <c r="AX4974" s="80"/>
      <c r="AY4974" s="80"/>
      <c r="AZ4974" s="80"/>
      <c r="BA4974" s="80"/>
      <c r="BB4974" s="80"/>
    </row>
    <row r="4975" spans="9:54" x14ac:dyDescent="0.25">
      <c r="I4975" s="80"/>
      <c r="AX4975" s="80"/>
      <c r="AY4975" s="80"/>
      <c r="AZ4975" s="80"/>
      <c r="BA4975" s="80"/>
      <c r="BB4975" s="80"/>
    </row>
    <row r="4976" spans="9:54" x14ac:dyDescent="0.25">
      <c r="I4976" s="80"/>
      <c r="AX4976" s="80"/>
      <c r="AY4976" s="80"/>
      <c r="AZ4976" s="80"/>
      <c r="BA4976" s="80"/>
      <c r="BB4976" s="80"/>
    </row>
    <row r="4977" spans="9:54" x14ac:dyDescent="0.25">
      <c r="I4977" s="80"/>
      <c r="AX4977" s="80"/>
      <c r="AY4977" s="80"/>
      <c r="AZ4977" s="80"/>
      <c r="BA4977" s="80"/>
      <c r="BB4977" s="80"/>
    </row>
    <row r="4978" spans="9:54" x14ac:dyDescent="0.25">
      <c r="I4978" s="80"/>
      <c r="AX4978" s="80"/>
      <c r="AY4978" s="80"/>
      <c r="AZ4978" s="80"/>
      <c r="BA4978" s="80"/>
      <c r="BB4978" s="80"/>
    </row>
    <row r="4979" spans="9:54" x14ac:dyDescent="0.25">
      <c r="I4979" s="80"/>
      <c r="AX4979" s="80"/>
      <c r="AY4979" s="80"/>
      <c r="AZ4979" s="80"/>
      <c r="BA4979" s="80"/>
      <c r="BB4979" s="80"/>
    </row>
    <row r="4980" spans="9:54" x14ac:dyDescent="0.25">
      <c r="I4980" s="80"/>
      <c r="AX4980" s="80"/>
      <c r="AY4980" s="80"/>
      <c r="AZ4980" s="80"/>
      <c r="BA4980" s="80"/>
      <c r="BB4980" s="80"/>
    </row>
    <row r="4981" spans="9:54" x14ac:dyDescent="0.25">
      <c r="I4981" s="80"/>
      <c r="AX4981" s="80"/>
      <c r="AY4981" s="80"/>
      <c r="AZ4981" s="80"/>
      <c r="BA4981" s="80"/>
      <c r="BB4981" s="80"/>
    </row>
    <row r="4982" spans="9:54" x14ac:dyDescent="0.25">
      <c r="I4982" s="80"/>
      <c r="AX4982" s="80"/>
      <c r="AY4982" s="80"/>
      <c r="AZ4982" s="80"/>
      <c r="BA4982" s="80"/>
      <c r="BB4982" s="80"/>
    </row>
    <row r="4983" spans="9:54" x14ac:dyDescent="0.25">
      <c r="I4983" s="80"/>
      <c r="AX4983" s="80"/>
      <c r="AY4983" s="80"/>
      <c r="AZ4983" s="80"/>
      <c r="BA4983" s="80"/>
      <c r="BB4983" s="80"/>
    </row>
    <row r="4984" spans="9:54" x14ac:dyDescent="0.25">
      <c r="I4984" s="80"/>
      <c r="AX4984" s="80"/>
      <c r="AY4984" s="80"/>
      <c r="AZ4984" s="80"/>
      <c r="BA4984" s="80"/>
      <c r="BB4984" s="80"/>
    </row>
    <row r="4985" spans="9:54" x14ac:dyDescent="0.25">
      <c r="I4985" s="80"/>
      <c r="AX4985" s="80"/>
      <c r="AY4985" s="80"/>
      <c r="AZ4985" s="80"/>
      <c r="BA4985" s="80"/>
      <c r="BB4985" s="80"/>
    </row>
    <row r="4986" spans="9:54" x14ac:dyDescent="0.25">
      <c r="I4986" s="80"/>
      <c r="AX4986" s="80"/>
      <c r="AY4986" s="80"/>
      <c r="AZ4986" s="80"/>
      <c r="BA4986" s="80"/>
      <c r="BB4986" s="80"/>
    </row>
    <row r="4987" spans="9:54" x14ac:dyDescent="0.25">
      <c r="I4987" s="80"/>
      <c r="AX4987" s="80"/>
      <c r="AY4987" s="80"/>
      <c r="AZ4987" s="80"/>
      <c r="BA4987" s="80"/>
      <c r="BB4987" s="80"/>
    </row>
    <row r="4988" spans="9:54" x14ac:dyDescent="0.25">
      <c r="I4988" s="80"/>
      <c r="AX4988" s="80"/>
      <c r="AY4988" s="80"/>
      <c r="AZ4988" s="80"/>
      <c r="BA4988" s="80"/>
      <c r="BB4988" s="80"/>
    </row>
    <row r="4989" spans="9:54" x14ac:dyDescent="0.25">
      <c r="I4989" s="80"/>
      <c r="AX4989" s="80"/>
      <c r="AY4989" s="80"/>
      <c r="AZ4989" s="80"/>
      <c r="BA4989" s="80"/>
      <c r="BB4989" s="80"/>
    </row>
    <row r="4990" spans="9:54" x14ac:dyDescent="0.25">
      <c r="I4990" s="80"/>
      <c r="AX4990" s="80"/>
      <c r="AY4990" s="80"/>
      <c r="AZ4990" s="80"/>
      <c r="BA4990" s="80"/>
      <c r="BB4990" s="80"/>
    </row>
    <row r="4991" spans="9:54" x14ac:dyDescent="0.25">
      <c r="I4991" s="80"/>
      <c r="AX4991" s="80"/>
      <c r="AY4991" s="80"/>
      <c r="AZ4991" s="80"/>
      <c r="BA4991" s="80"/>
      <c r="BB4991" s="80"/>
    </row>
    <row r="4992" spans="9:54" x14ac:dyDescent="0.25">
      <c r="I4992" s="80"/>
      <c r="AX4992" s="80"/>
      <c r="AY4992" s="80"/>
      <c r="AZ4992" s="80"/>
      <c r="BA4992" s="80"/>
      <c r="BB4992" s="80"/>
    </row>
    <row r="4993" spans="9:54" x14ac:dyDescent="0.25">
      <c r="I4993" s="80"/>
      <c r="AX4993" s="80"/>
      <c r="AY4993" s="80"/>
      <c r="AZ4993" s="80"/>
      <c r="BA4993" s="80"/>
      <c r="BB4993" s="80"/>
    </row>
    <row r="4994" spans="9:54" x14ac:dyDescent="0.25">
      <c r="I4994" s="80"/>
      <c r="AX4994" s="80"/>
      <c r="AY4994" s="80"/>
      <c r="AZ4994" s="80"/>
      <c r="BA4994" s="80"/>
      <c r="BB4994" s="80"/>
    </row>
    <row r="4995" spans="9:54" x14ac:dyDescent="0.25">
      <c r="I4995" s="80"/>
      <c r="AX4995" s="80"/>
      <c r="AY4995" s="80"/>
      <c r="AZ4995" s="80"/>
      <c r="BA4995" s="80"/>
      <c r="BB4995" s="80"/>
    </row>
    <row r="4996" spans="9:54" x14ac:dyDescent="0.25">
      <c r="I4996" s="80"/>
      <c r="AX4996" s="80"/>
      <c r="AY4996" s="80"/>
      <c r="AZ4996" s="80"/>
      <c r="BA4996" s="80"/>
      <c r="BB4996" s="80"/>
    </row>
    <row r="4997" spans="9:54" x14ac:dyDescent="0.25">
      <c r="I4997" s="80"/>
      <c r="AX4997" s="80"/>
      <c r="AY4997" s="80"/>
      <c r="AZ4997" s="80"/>
      <c r="BA4997" s="80"/>
      <c r="BB4997" s="80"/>
    </row>
    <row r="4998" spans="9:54" x14ac:dyDescent="0.25">
      <c r="I4998" s="80"/>
      <c r="AX4998" s="80"/>
      <c r="AY4998" s="80"/>
      <c r="AZ4998" s="80"/>
      <c r="BA4998" s="80"/>
      <c r="BB4998" s="80"/>
    </row>
    <row r="4999" spans="9:54" x14ac:dyDescent="0.25">
      <c r="I4999" s="80"/>
      <c r="AX4999" s="80"/>
      <c r="AY4999" s="80"/>
      <c r="AZ4999" s="80"/>
      <c r="BA4999" s="80"/>
      <c r="BB4999" s="80"/>
    </row>
    <row r="5000" spans="9:54" x14ac:dyDescent="0.25">
      <c r="I5000" s="80"/>
      <c r="AX5000" s="80"/>
      <c r="AY5000" s="80"/>
      <c r="AZ5000" s="80"/>
      <c r="BA5000" s="80"/>
      <c r="BB5000" s="80"/>
    </row>
    <row r="5001" spans="9:54" x14ac:dyDescent="0.25">
      <c r="I5001" s="80"/>
      <c r="AX5001" s="80"/>
      <c r="AY5001" s="80"/>
      <c r="AZ5001" s="80"/>
      <c r="BA5001" s="80"/>
      <c r="BB5001" s="80"/>
    </row>
    <row r="5002" spans="9:54" x14ac:dyDescent="0.25">
      <c r="I5002" s="80"/>
      <c r="AX5002" s="80"/>
      <c r="AY5002" s="80"/>
      <c r="AZ5002" s="80"/>
      <c r="BA5002" s="80"/>
      <c r="BB5002" s="80"/>
    </row>
    <row r="5003" spans="9:54" x14ac:dyDescent="0.25">
      <c r="I5003" s="80"/>
      <c r="AX5003" s="80"/>
      <c r="AY5003" s="80"/>
      <c r="AZ5003" s="80"/>
      <c r="BA5003" s="80"/>
      <c r="BB5003" s="80"/>
    </row>
    <row r="5004" spans="9:54" x14ac:dyDescent="0.25">
      <c r="I5004" s="80"/>
      <c r="AX5004" s="80"/>
      <c r="AY5004" s="80"/>
      <c r="AZ5004" s="80"/>
      <c r="BA5004" s="80"/>
      <c r="BB5004" s="80"/>
    </row>
    <row r="5005" spans="9:54" x14ac:dyDescent="0.25">
      <c r="I5005" s="80"/>
      <c r="AX5005" s="80"/>
      <c r="AY5005" s="80"/>
      <c r="AZ5005" s="80"/>
      <c r="BA5005" s="80"/>
      <c r="BB5005" s="80"/>
    </row>
    <row r="5006" spans="9:54" x14ac:dyDescent="0.25">
      <c r="I5006" s="80"/>
      <c r="AX5006" s="80"/>
      <c r="AY5006" s="80"/>
      <c r="AZ5006" s="80"/>
      <c r="BA5006" s="80"/>
      <c r="BB5006" s="80"/>
    </row>
    <row r="5007" spans="9:54" x14ac:dyDescent="0.25">
      <c r="I5007" s="80"/>
      <c r="AX5007" s="80"/>
      <c r="AY5007" s="80"/>
      <c r="AZ5007" s="80"/>
      <c r="BA5007" s="80"/>
      <c r="BB5007" s="80"/>
    </row>
    <row r="5008" spans="9:54" x14ac:dyDescent="0.25">
      <c r="I5008" s="80"/>
      <c r="AX5008" s="80"/>
      <c r="AY5008" s="80"/>
      <c r="AZ5008" s="80"/>
      <c r="BA5008" s="80"/>
      <c r="BB5008" s="80"/>
    </row>
    <row r="5009" spans="9:54" x14ac:dyDescent="0.25">
      <c r="I5009" s="80"/>
      <c r="AX5009" s="80"/>
      <c r="AY5009" s="80"/>
      <c r="AZ5009" s="80"/>
      <c r="BA5009" s="80"/>
      <c r="BB5009" s="80"/>
    </row>
    <row r="5010" spans="9:54" x14ac:dyDescent="0.25">
      <c r="I5010" s="80"/>
      <c r="AX5010" s="80"/>
      <c r="AY5010" s="80"/>
      <c r="AZ5010" s="80"/>
      <c r="BA5010" s="80"/>
      <c r="BB5010" s="80"/>
    </row>
    <row r="5011" spans="9:54" x14ac:dyDescent="0.25">
      <c r="I5011" s="80"/>
      <c r="AX5011" s="80"/>
      <c r="AY5011" s="80"/>
      <c r="AZ5011" s="80"/>
      <c r="BA5011" s="80"/>
      <c r="BB5011" s="80"/>
    </row>
    <row r="5012" spans="9:54" x14ac:dyDescent="0.25">
      <c r="I5012" s="80"/>
      <c r="AX5012" s="80"/>
      <c r="AY5012" s="80"/>
      <c r="AZ5012" s="80"/>
      <c r="BA5012" s="80"/>
      <c r="BB5012" s="80"/>
    </row>
    <row r="5013" spans="9:54" x14ac:dyDescent="0.25">
      <c r="I5013" s="80"/>
      <c r="AX5013" s="80"/>
      <c r="AY5013" s="80"/>
      <c r="AZ5013" s="80"/>
      <c r="BA5013" s="80"/>
      <c r="BB5013" s="80"/>
    </row>
    <row r="5014" spans="9:54" x14ac:dyDescent="0.25">
      <c r="I5014" s="80"/>
      <c r="AX5014" s="80"/>
      <c r="AY5014" s="80"/>
      <c r="AZ5014" s="80"/>
      <c r="BA5014" s="80"/>
      <c r="BB5014" s="80"/>
    </row>
    <row r="5015" spans="9:54" x14ac:dyDescent="0.25">
      <c r="I5015" s="80"/>
      <c r="AX5015" s="80"/>
      <c r="AY5015" s="80"/>
      <c r="AZ5015" s="80"/>
      <c r="BA5015" s="80"/>
      <c r="BB5015" s="80"/>
    </row>
    <row r="5016" spans="9:54" x14ac:dyDescent="0.25">
      <c r="I5016" s="80"/>
      <c r="AX5016" s="80"/>
      <c r="AY5016" s="80"/>
      <c r="AZ5016" s="80"/>
      <c r="BA5016" s="80"/>
      <c r="BB5016" s="80"/>
    </row>
    <row r="5017" spans="9:54" x14ac:dyDescent="0.25">
      <c r="I5017" s="80"/>
      <c r="AX5017" s="80"/>
      <c r="AY5017" s="80"/>
      <c r="AZ5017" s="80"/>
      <c r="BA5017" s="80"/>
      <c r="BB5017" s="80"/>
    </row>
    <row r="5018" spans="9:54" x14ac:dyDescent="0.25">
      <c r="I5018" s="80"/>
      <c r="AX5018" s="80"/>
      <c r="AY5018" s="80"/>
      <c r="AZ5018" s="80"/>
      <c r="BA5018" s="80"/>
      <c r="BB5018" s="80"/>
    </row>
    <row r="5019" spans="9:54" x14ac:dyDescent="0.25">
      <c r="I5019" s="80"/>
      <c r="AX5019" s="80"/>
      <c r="AY5019" s="80"/>
      <c r="AZ5019" s="80"/>
      <c r="BA5019" s="80"/>
      <c r="BB5019" s="80"/>
    </row>
    <row r="5020" spans="9:54" x14ac:dyDescent="0.25">
      <c r="I5020" s="80"/>
      <c r="AX5020" s="80"/>
      <c r="AY5020" s="80"/>
      <c r="AZ5020" s="80"/>
      <c r="BA5020" s="80"/>
      <c r="BB5020" s="80"/>
    </row>
    <row r="5021" spans="9:54" x14ac:dyDescent="0.25">
      <c r="I5021" s="80"/>
      <c r="AX5021" s="80"/>
      <c r="AY5021" s="80"/>
      <c r="AZ5021" s="80"/>
      <c r="BA5021" s="80"/>
      <c r="BB5021" s="80"/>
    </row>
    <row r="5022" spans="9:54" x14ac:dyDescent="0.25">
      <c r="I5022" s="80"/>
      <c r="AX5022" s="80"/>
      <c r="AY5022" s="80"/>
      <c r="AZ5022" s="80"/>
      <c r="BA5022" s="80"/>
      <c r="BB5022" s="80"/>
    </row>
    <row r="5023" spans="9:54" x14ac:dyDescent="0.25">
      <c r="I5023" s="80"/>
      <c r="AX5023" s="80"/>
      <c r="AY5023" s="80"/>
      <c r="AZ5023" s="80"/>
      <c r="BA5023" s="80"/>
      <c r="BB5023" s="80"/>
    </row>
    <row r="5024" spans="9:54" x14ac:dyDescent="0.25">
      <c r="I5024" s="80"/>
      <c r="AX5024" s="80"/>
      <c r="AY5024" s="80"/>
      <c r="AZ5024" s="80"/>
      <c r="BA5024" s="80"/>
      <c r="BB5024" s="80"/>
    </row>
    <row r="5025" spans="9:54" x14ac:dyDescent="0.25">
      <c r="I5025" s="80"/>
      <c r="AX5025" s="80"/>
      <c r="AY5025" s="80"/>
      <c r="AZ5025" s="80"/>
      <c r="BA5025" s="80"/>
      <c r="BB5025" s="80"/>
    </row>
    <row r="5026" spans="9:54" x14ac:dyDescent="0.25">
      <c r="I5026" s="80"/>
      <c r="AX5026" s="80"/>
      <c r="AY5026" s="80"/>
      <c r="AZ5026" s="80"/>
      <c r="BA5026" s="80"/>
      <c r="BB5026" s="80"/>
    </row>
    <row r="5027" spans="9:54" x14ac:dyDescent="0.25">
      <c r="I5027" s="80"/>
      <c r="AX5027" s="80"/>
      <c r="AY5027" s="80"/>
      <c r="AZ5027" s="80"/>
      <c r="BA5027" s="80"/>
      <c r="BB5027" s="80"/>
    </row>
    <row r="5028" spans="9:54" x14ac:dyDescent="0.25">
      <c r="I5028" s="80"/>
      <c r="AX5028" s="80"/>
      <c r="AY5028" s="80"/>
      <c r="AZ5028" s="80"/>
      <c r="BA5028" s="80"/>
      <c r="BB5028" s="80"/>
    </row>
    <row r="5029" spans="9:54" x14ac:dyDescent="0.25">
      <c r="I5029" s="80"/>
      <c r="AX5029" s="80"/>
      <c r="AY5029" s="80"/>
      <c r="AZ5029" s="80"/>
      <c r="BA5029" s="80"/>
      <c r="BB5029" s="80"/>
    </row>
    <row r="5030" spans="9:54" x14ac:dyDescent="0.25">
      <c r="I5030" s="80"/>
      <c r="AX5030" s="80"/>
      <c r="AY5030" s="80"/>
      <c r="AZ5030" s="80"/>
      <c r="BA5030" s="80"/>
      <c r="BB5030" s="80"/>
    </row>
    <row r="5031" spans="9:54" x14ac:dyDescent="0.25">
      <c r="I5031" s="80"/>
      <c r="AX5031" s="80"/>
      <c r="AY5031" s="80"/>
      <c r="AZ5031" s="80"/>
      <c r="BA5031" s="80"/>
      <c r="BB5031" s="80"/>
    </row>
    <row r="5032" spans="9:54" x14ac:dyDescent="0.25">
      <c r="I5032" s="80"/>
      <c r="AX5032" s="80"/>
      <c r="AY5032" s="80"/>
      <c r="AZ5032" s="80"/>
      <c r="BA5032" s="80"/>
      <c r="BB5032" s="80"/>
    </row>
    <row r="5033" spans="9:54" x14ac:dyDescent="0.25">
      <c r="I5033" s="80"/>
      <c r="AX5033" s="80"/>
      <c r="AY5033" s="80"/>
      <c r="AZ5033" s="80"/>
      <c r="BA5033" s="80"/>
      <c r="BB5033" s="80"/>
    </row>
    <row r="5034" spans="9:54" x14ac:dyDescent="0.25">
      <c r="I5034" s="80"/>
      <c r="AX5034" s="80"/>
      <c r="AY5034" s="80"/>
      <c r="AZ5034" s="80"/>
      <c r="BA5034" s="80"/>
      <c r="BB5034" s="80"/>
    </row>
    <row r="5035" spans="9:54" x14ac:dyDescent="0.25">
      <c r="I5035" s="80"/>
      <c r="AX5035" s="80"/>
      <c r="AY5035" s="80"/>
      <c r="AZ5035" s="80"/>
      <c r="BA5035" s="80"/>
      <c r="BB5035" s="80"/>
    </row>
    <row r="5036" spans="9:54" x14ac:dyDescent="0.25">
      <c r="I5036" s="80"/>
      <c r="AX5036" s="80"/>
      <c r="AY5036" s="80"/>
      <c r="AZ5036" s="80"/>
      <c r="BA5036" s="80"/>
      <c r="BB5036" s="80"/>
    </row>
    <row r="5037" spans="9:54" x14ac:dyDescent="0.25">
      <c r="I5037" s="80"/>
      <c r="AX5037" s="80"/>
      <c r="AY5037" s="80"/>
      <c r="AZ5037" s="80"/>
      <c r="BA5037" s="80"/>
      <c r="BB5037" s="80"/>
    </row>
    <row r="5038" spans="9:54" x14ac:dyDescent="0.25">
      <c r="I5038" s="80"/>
      <c r="AX5038" s="80"/>
      <c r="AY5038" s="80"/>
      <c r="AZ5038" s="80"/>
      <c r="BA5038" s="80"/>
      <c r="BB5038" s="80"/>
    </row>
    <row r="5039" spans="9:54" x14ac:dyDescent="0.25">
      <c r="I5039" s="80"/>
      <c r="AX5039" s="80"/>
      <c r="AY5039" s="80"/>
      <c r="AZ5039" s="80"/>
      <c r="BA5039" s="80"/>
      <c r="BB5039" s="80"/>
    </row>
    <row r="5040" spans="9:54" x14ac:dyDescent="0.25">
      <c r="I5040" s="80"/>
      <c r="AX5040" s="80"/>
      <c r="AY5040" s="80"/>
      <c r="AZ5040" s="80"/>
      <c r="BA5040" s="80"/>
      <c r="BB5040" s="80"/>
    </row>
    <row r="5041" spans="9:54" x14ac:dyDescent="0.25">
      <c r="I5041" s="80"/>
      <c r="AX5041" s="80"/>
      <c r="AY5041" s="80"/>
      <c r="AZ5041" s="80"/>
      <c r="BA5041" s="80"/>
      <c r="BB5041" s="80"/>
    </row>
    <row r="5042" spans="9:54" x14ac:dyDescent="0.25">
      <c r="I5042" s="80"/>
      <c r="AX5042" s="80"/>
      <c r="AY5042" s="80"/>
      <c r="AZ5042" s="80"/>
      <c r="BA5042" s="80"/>
      <c r="BB5042" s="80"/>
    </row>
    <row r="5043" spans="9:54" x14ac:dyDescent="0.25">
      <c r="I5043" s="80"/>
      <c r="AX5043" s="80"/>
      <c r="AY5043" s="80"/>
      <c r="AZ5043" s="80"/>
      <c r="BA5043" s="80"/>
      <c r="BB5043" s="80"/>
    </row>
    <row r="5044" spans="9:54" x14ac:dyDescent="0.25">
      <c r="I5044" s="80"/>
      <c r="AX5044" s="80"/>
      <c r="AY5044" s="80"/>
      <c r="AZ5044" s="80"/>
      <c r="BA5044" s="80"/>
      <c r="BB5044" s="80"/>
    </row>
    <row r="5045" spans="9:54" x14ac:dyDescent="0.25">
      <c r="I5045" s="80"/>
      <c r="AX5045" s="80"/>
      <c r="AY5045" s="80"/>
      <c r="AZ5045" s="80"/>
      <c r="BA5045" s="80"/>
      <c r="BB5045" s="80"/>
    </row>
    <row r="5046" spans="9:54" x14ac:dyDescent="0.25">
      <c r="I5046" s="80"/>
      <c r="AX5046" s="80"/>
      <c r="AY5046" s="80"/>
      <c r="AZ5046" s="80"/>
      <c r="BA5046" s="80"/>
      <c r="BB5046" s="80"/>
    </row>
    <row r="5047" spans="9:54" x14ac:dyDescent="0.25">
      <c r="I5047" s="80"/>
      <c r="AX5047" s="80"/>
      <c r="AY5047" s="80"/>
      <c r="AZ5047" s="80"/>
      <c r="BA5047" s="80"/>
      <c r="BB5047" s="80"/>
    </row>
    <row r="5048" spans="9:54" x14ac:dyDescent="0.25">
      <c r="I5048" s="80"/>
      <c r="AX5048" s="80"/>
      <c r="AY5048" s="80"/>
      <c r="AZ5048" s="80"/>
      <c r="BA5048" s="80"/>
      <c r="BB5048" s="80"/>
    </row>
    <row r="5049" spans="9:54" x14ac:dyDescent="0.25">
      <c r="I5049" s="80"/>
      <c r="AX5049" s="80"/>
      <c r="AY5049" s="80"/>
      <c r="AZ5049" s="80"/>
      <c r="BA5049" s="80"/>
      <c r="BB5049" s="80"/>
    </row>
    <row r="5050" spans="9:54" x14ac:dyDescent="0.25">
      <c r="I5050" s="80"/>
      <c r="AX5050" s="80"/>
      <c r="AY5050" s="80"/>
      <c r="AZ5050" s="80"/>
      <c r="BA5050" s="80"/>
      <c r="BB5050" s="80"/>
    </row>
    <row r="5051" spans="9:54" x14ac:dyDescent="0.25">
      <c r="I5051" s="80"/>
      <c r="AX5051" s="80"/>
      <c r="AY5051" s="80"/>
      <c r="AZ5051" s="80"/>
      <c r="BA5051" s="80"/>
      <c r="BB5051" s="80"/>
    </row>
    <row r="5052" spans="9:54" x14ac:dyDescent="0.25">
      <c r="I5052" s="80"/>
      <c r="AX5052" s="80"/>
      <c r="AY5052" s="80"/>
      <c r="AZ5052" s="80"/>
      <c r="BA5052" s="80"/>
      <c r="BB5052" s="80"/>
    </row>
    <row r="5053" spans="9:54" x14ac:dyDescent="0.25">
      <c r="I5053" s="80"/>
      <c r="AX5053" s="80"/>
      <c r="AY5053" s="80"/>
      <c r="AZ5053" s="80"/>
      <c r="BA5053" s="80"/>
      <c r="BB5053" s="80"/>
    </row>
    <row r="5054" spans="9:54" x14ac:dyDescent="0.25">
      <c r="I5054" s="80"/>
      <c r="AX5054" s="80"/>
      <c r="AY5054" s="80"/>
      <c r="AZ5054" s="80"/>
      <c r="BA5054" s="80"/>
      <c r="BB5054" s="80"/>
    </row>
    <row r="5055" spans="9:54" x14ac:dyDescent="0.25">
      <c r="I5055" s="80"/>
      <c r="AX5055" s="80"/>
      <c r="AY5055" s="80"/>
      <c r="AZ5055" s="80"/>
      <c r="BA5055" s="80"/>
      <c r="BB5055" s="80"/>
    </row>
    <row r="5056" spans="9:54" x14ac:dyDescent="0.25">
      <c r="I5056" s="80"/>
      <c r="AX5056" s="80"/>
      <c r="AY5056" s="80"/>
      <c r="AZ5056" s="80"/>
      <c r="BA5056" s="80"/>
      <c r="BB5056" s="80"/>
    </row>
    <row r="5057" spans="9:54" x14ac:dyDescent="0.25">
      <c r="I5057" s="80"/>
      <c r="AX5057" s="80"/>
      <c r="AY5057" s="80"/>
      <c r="AZ5057" s="80"/>
      <c r="BA5057" s="80"/>
      <c r="BB5057" s="80"/>
    </row>
    <row r="5058" spans="9:54" x14ac:dyDescent="0.25">
      <c r="I5058" s="80"/>
      <c r="AX5058" s="80"/>
      <c r="AY5058" s="80"/>
      <c r="AZ5058" s="80"/>
      <c r="BA5058" s="80"/>
      <c r="BB5058" s="80"/>
    </row>
    <row r="5059" spans="9:54" x14ac:dyDescent="0.25">
      <c r="I5059" s="80"/>
      <c r="AX5059" s="80"/>
      <c r="AY5059" s="80"/>
      <c r="AZ5059" s="80"/>
      <c r="BA5059" s="80"/>
      <c r="BB5059" s="80"/>
    </row>
    <row r="5060" spans="9:54" x14ac:dyDescent="0.25">
      <c r="I5060" s="80"/>
      <c r="AX5060" s="80"/>
      <c r="AY5060" s="80"/>
      <c r="AZ5060" s="80"/>
      <c r="BA5060" s="80"/>
      <c r="BB5060" s="80"/>
    </row>
    <row r="5061" spans="9:54" x14ac:dyDescent="0.25">
      <c r="I5061" s="80"/>
      <c r="AX5061" s="80"/>
      <c r="AY5061" s="80"/>
      <c r="AZ5061" s="80"/>
      <c r="BA5061" s="80"/>
      <c r="BB5061" s="80"/>
    </row>
    <row r="5062" spans="9:54" x14ac:dyDescent="0.25">
      <c r="I5062" s="80"/>
      <c r="AX5062" s="80"/>
      <c r="AY5062" s="80"/>
      <c r="AZ5062" s="80"/>
      <c r="BA5062" s="80"/>
      <c r="BB5062" s="80"/>
    </row>
    <row r="5063" spans="9:54" x14ac:dyDescent="0.25">
      <c r="I5063" s="80"/>
      <c r="AX5063" s="80"/>
      <c r="AY5063" s="80"/>
      <c r="AZ5063" s="80"/>
      <c r="BA5063" s="80"/>
      <c r="BB5063" s="80"/>
    </row>
    <row r="5064" spans="9:54" x14ac:dyDescent="0.25">
      <c r="I5064" s="80"/>
      <c r="AX5064" s="80"/>
      <c r="AY5064" s="80"/>
      <c r="AZ5064" s="80"/>
      <c r="BA5064" s="80"/>
      <c r="BB5064" s="80"/>
    </row>
    <row r="5065" spans="9:54" x14ac:dyDescent="0.25">
      <c r="I5065" s="80"/>
      <c r="AX5065" s="80"/>
      <c r="AY5065" s="80"/>
      <c r="AZ5065" s="80"/>
      <c r="BA5065" s="80"/>
      <c r="BB5065" s="80"/>
    </row>
    <row r="5066" spans="9:54" x14ac:dyDescent="0.25">
      <c r="I5066" s="80"/>
      <c r="AX5066" s="80"/>
      <c r="AY5066" s="80"/>
      <c r="AZ5066" s="80"/>
      <c r="BA5066" s="80"/>
      <c r="BB5066" s="80"/>
    </row>
    <row r="5067" spans="9:54" x14ac:dyDescent="0.25">
      <c r="I5067" s="80"/>
      <c r="AX5067" s="80"/>
      <c r="AY5067" s="80"/>
      <c r="AZ5067" s="80"/>
      <c r="BA5067" s="80"/>
      <c r="BB5067" s="80"/>
    </row>
    <row r="5068" spans="9:54" x14ac:dyDescent="0.25">
      <c r="I5068" s="80"/>
      <c r="AX5068" s="80"/>
      <c r="AY5068" s="80"/>
      <c r="AZ5068" s="80"/>
      <c r="BA5068" s="80"/>
      <c r="BB5068" s="80"/>
    </row>
    <row r="5069" spans="9:54" x14ac:dyDescent="0.25">
      <c r="I5069" s="80"/>
      <c r="AX5069" s="80"/>
      <c r="AY5069" s="80"/>
      <c r="AZ5069" s="80"/>
      <c r="BA5069" s="80"/>
      <c r="BB5069" s="80"/>
    </row>
    <row r="5070" spans="9:54" x14ac:dyDescent="0.25">
      <c r="I5070" s="80"/>
      <c r="AX5070" s="80"/>
      <c r="AY5070" s="80"/>
      <c r="AZ5070" s="80"/>
      <c r="BA5070" s="80"/>
      <c r="BB5070" s="80"/>
    </row>
    <row r="5071" spans="9:54" x14ac:dyDescent="0.25">
      <c r="I5071" s="80"/>
      <c r="AX5071" s="80"/>
      <c r="AY5071" s="80"/>
      <c r="AZ5071" s="80"/>
      <c r="BA5071" s="80"/>
      <c r="BB5071" s="80"/>
    </row>
    <row r="5072" spans="9:54" x14ac:dyDescent="0.25">
      <c r="I5072" s="80"/>
      <c r="AX5072" s="80"/>
      <c r="AY5072" s="80"/>
      <c r="AZ5072" s="80"/>
      <c r="BA5072" s="80"/>
      <c r="BB5072" s="80"/>
    </row>
    <row r="5073" spans="9:54" x14ac:dyDescent="0.25">
      <c r="I5073" s="80"/>
      <c r="AX5073" s="80"/>
      <c r="AY5073" s="80"/>
      <c r="AZ5073" s="80"/>
      <c r="BA5073" s="80"/>
      <c r="BB5073" s="80"/>
    </row>
    <row r="5074" spans="9:54" x14ac:dyDescent="0.25">
      <c r="I5074" s="80"/>
      <c r="AX5074" s="80"/>
      <c r="AY5074" s="80"/>
      <c r="AZ5074" s="80"/>
      <c r="BA5074" s="80"/>
      <c r="BB5074" s="80"/>
    </row>
    <row r="5075" spans="9:54" x14ac:dyDescent="0.25">
      <c r="I5075" s="80"/>
      <c r="AX5075" s="80"/>
      <c r="AY5075" s="80"/>
      <c r="AZ5075" s="80"/>
      <c r="BA5075" s="80"/>
      <c r="BB5075" s="80"/>
    </row>
    <row r="5076" spans="9:54" x14ac:dyDescent="0.25">
      <c r="I5076" s="80"/>
      <c r="AX5076" s="80"/>
      <c r="AY5076" s="80"/>
      <c r="AZ5076" s="80"/>
      <c r="BA5076" s="80"/>
      <c r="BB5076" s="80"/>
    </row>
    <row r="5077" spans="9:54" x14ac:dyDescent="0.25">
      <c r="I5077" s="80"/>
      <c r="AX5077" s="80"/>
      <c r="AY5077" s="80"/>
      <c r="AZ5077" s="80"/>
      <c r="BA5077" s="80"/>
      <c r="BB5077" s="80"/>
    </row>
    <row r="5078" spans="9:54" x14ac:dyDescent="0.25">
      <c r="I5078" s="80"/>
      <c r="AX5078" s="80"/>
      <c r="AY5078" s="80"/>
      <c r="AZ5078" s="80"/>
      <c r="BA5078" s="80"/>
      <c r="BB5078" s="80"/>
    </row>
    <row r="5079" spans="9:54" x14ac:dyDescent="0.25">
      <c r="I5079" s="80"/>
      <c r="AX5079" s="80"/>
      <c r="AY5079" s="80"/>
      <c r="AZ5079" s="80"/>
      <c r="BA5079" s="80"/>
      <c r="BB5079" s="80"/>
    </row>
    <row r="5080" spans="9:54" x14ac:dyDescent="0.25">
      <c r="I5080" s="80"/>
      <c r="AX5080" s="80"/>
      <c r="AY5080" s="80"/>
      <c r="AZ5080" s="80"/>
      <c r="BA5080" s="80"/>
      <c r="BB5080" s="80"/>
    </row>
    <row r="5081" spans="9:54" x14ac:dyDescent="0.25">
      <c r="I5081" s="80"/>
      <c r="AX5081" s="80"/>
      <c r="AY5081" s="80"/>
      <c r="AZ5081" s="80"/>
      <c r="BA5081" s="80"/>
      <c r="BB5081" s="80"/>
    </row>
    <row r="5082" spans="9:54" x14ac:dyDescent="0.25">
      <c r="I5082" s="80"/>
      <c r="AX5082" s="80"/>
      <c r="AY5082" s="80"/>
      <c r="AZ5082" s="80"/>
      <c r="BA5082" s="80"/>
      <c r="BB5082" s="80"/>
    </row>
    <row r="5083" spans="9:54" x14ac:dyDescent="0.25">
      <c r="I5083" s="80"/>
      <c r="AX5083" s="80"/>
      <c r="AY5083" s="80"/>
      <c r="AZ5083" s="80"/>
      <c r="BA5083" s="80"/>
      <c r="BB5083" s="80"/>
    </row>
    <row r="5084" spans="9:54" x14ac:dyDescent="0.25">
      <c r="I5084" s="80"/>
      <c r="AX5084" s="80"/>
      <c r="AY5084" s="80"/>
      <c r="AZ5084" s="80"/>
      <c r="BA5084" s="80"/>
      <c r="BB5084" s="80"/>
    </row>
    <row r="5085" spans="9:54" x14ac:dyDescent="0.25">
      <c r="I5085" s="80"/>
      <c r="AX5085" s="80"/>
      <c r="AY5085" s="80"/>
      <c r="AZ5085" s="80"/>
      <c r="BA5085" s="80"/>
      <c r="BB5085" s="80"/>
    </row>
    <row r="5086" spans="9:54" x14ac:dyDescent="0.25">
      <c r="I5086" s="80"/>
      <c r="AX5086" s="80"/>
      <c r="AY5086" s="80"/>
      <c r="AZ5086" s="80"/>
      <c r="BA5086" s="80"/>
      <c r="BB5086" s="80"/>
    </row>
    <row r="5087" spans="9:54" x14ac:dyDescent="0.25">
      <c r="I5087" s="80"/>
      <c r="AX5087" s="80"/>
      <c r="AY5087" s="80"/>
      <c r="AZ5087" s="80"/>
      <c r="BA5087" s="80"/>
      <c r="BB5087" s="80"/>
    </row>
    <row r="5088" spans="9:54" x14ac:dyDescent="0.25">
      <c r="I5088" s="80"/>
      <c r="AX5088" s="80"/>
      <c r="AY5088" s="80"/>
      <c r="AZ5088" s="80"/>
      <c r="BA5088" s="80"/>
      <c r="BB5088" s="80"/>
    </row>
    <row r="5089" spans="9:54" x14ac:dyDescent="0.25">
      <c r="I5089" s="80"/>
      <c r="AX5089" s="80"/>
      <c r="AY5089" s="80"/>
      <c r="AZ5089" s="80"/>
      <c r="BA5089" s="80"/>
      <c r="BB5089" s="80"/>
    </row>
    <row r="5090" spans="9:54" x14ac:dyDescent="0.25">
      <c r="I5090" s="80"/>
      <c r="AX5090" s="80"/>
      <c r="AY5090" s="80"/>
      <c r="AZ5090" s="80"/>
      <c r="BA5090" s="80"/>
      <c r="BB5090" s="80"/>
    </row>
    <row r="5091" spans="9:54" x14ac:dyDescent="0.25">
      <c r="I5091" s="80"/>
      <c r="AX5091" s="80"/>
      <c r="AY5091" s="80"/>
      <c r="AZ5091" s="80"/>
      <c r="BA5091" s="80"/>
      <c r="BB5091" s="80"/>
    </row>
    <row r="5092" spans="9:54" x14ac:dyDescent="0.25">
      <c r="I5092" s="80"/>
      <c r="AX5092" s="80"/>
      <c r="AY5092" s="80"/>
      <c r="AZ5092" s="80"/>
      <c r="BA5092" s="80"/>
      <c r="BB5092" s="80"/>
    </row>
    <row r="5093" spans="9:54" x14ac:dyDescent="0.25">
      <c r="I5093" s="80"/>
      <c r="AX5093" s="80"/>
      <c r="AY5093" s="80"/>
      <c r="AZ5093" s="80"/>
      <c r="BA5093" s="80"/>
      <c r="BB5093" s="80"/>
    </row>
    <row r="5094" spans="9:54" x14ac:dyDescent="0.25">
      <c r="I5094" s="80"/>
      <c r="AX5094" s="80"/>
      <c r="AY5094" s="80"/>
      <c r="AZ5094" s="80"/>
      <c r="BA5094" s="80"/>
      <c r="BB5094" s="80"/>
    </row>
    <row r="5095" spans="9:54" x14ac:dyDescent="0.25">
      <c r="I5095" s="80"/>
      <c r="AX5095" s="80"/>
      <c r="AY5095" s="80"/>
      <c r="AZ5095" s="80"/>
      <c r="BA5095" s="80"/>
      <c r="BB5095" s="80"/>
    </row>
    <row r="5096" spans="9:54" x14ac:dyDescent="0.25">
      <c r="I5096" s="80"/>
      <c r="AX5096" s="80"/>
      <c r="AY5096" s="80"/>
      <c r="AZ5096" s="80"/>
      <c r="BA5096" s="80"/>
      <c r="BB5096" s="80"/>
    </row>
    <row r="5097" spans="9:54" x14ac:dyDescent="0.25">
      <c r="I5097" s="80"/>
      <c r="AX5097" s="80"/>
      <c r="AY5097" s="80"/>
      <c r="AZ5097" s="80"/>
      <c r="BA5097" s="80"/>
      <c r="BB5097" s="80"/>
    </row>
    <row r="5098" spans="9:54" x14ac:dyDescent="0.25">
      <c r="I5098" s="80"/>
      <c r="AX5098" s="80"/>
      <c r="AY5098" s="80"/>
      <c r="AZ5098" s="80"/>
      <c r="BA5098" s="80"/>
      <c r="BB5098" s="80"/>
    </row>
    <row r="5099" spans="9:54" x14ac:dyDescent="0.25">
      <c r="I5099" s="80"/>
      <c r="AX5099" s="80"/>
      <c r="AY5099" s="80"/>
      <c r="AZ5099" s="80"/>
      <c r="BA5099" s="80"/>
      <c r="BB5099" s="80"/>
    </row>
    <row r="5100" spans="9:54" x14ac:dyDescent="0.25">
      <c r="I5100" s="80"/>
      <c r="AX5100" s="80"/>
      <c r="AY5100" s="80"/>
      <c r="AZ5100" s="80"/>
      <c r="BA5100" s="80"/>
      <c r="BB5100" s="80"/>
    </row>
    <row r="5101" spans="9:54" x14ac:dyDescent="0.25">
      <c r="I5101" s="80"/>
      <c r="AX5101" s="80"/>
      <c r="AY5101" s="80"/>
      <c r="AZ5101" s="80"/>
      <c r="BA5101" s="80"/>
      <c r="BB5101" s="80"/>
    </row>
    <row r="5102" spans="9:54" x14ac:dyDescent="0.25">
      <c r="I5102" s="80"/>
      <c r="AX5102" s="80"/>
      <c r="AY5102" s="80"/>
      <c r="AZ5102" s="80"/>
      <c r="BA5102" s="80"/>
      <c r="BB5102" s="80"/>
    </row>
    <row r="5103" spans="9:54" x14ac:dyDescent="0.25">
      <c r="I5103" s="80"/>
      <c r="AX5103" s="80"/>
      <c r="AY5103" s="80"/>
      <c r="AZ5103" s="80"/>
      <c r="BA5103" s="80"/>
      <c r="BB5103" s="80"/>
    </row>
    <row r="5104" spans="9:54" x14ac:dyDescent="0.25">
      <c r="I5104" s="80"/>
      <c r="AX5104" s="80"/>
      <c r="AY5104" s="80"/>
      <c r="AZ5104" s="80"/>
      <c r="BA5104" s="80"/>
      <c r="BB5104" s="80"/>
    </row>
    <row r="5105" spans="9:54" x14ac:dyDescent="0.25">
      <c r="I5105" s="80"/>
      <c r="AX5105" s="80"/>
      <c r="AY5105" s="80"/>
      <c r="AZ5105" s="80"/>
      <c r="BA5105" s="80"/>
      <c r="BB5105" s="80"/>
    </row>
    <row r="5106" spans="9:54" x14ac:dyDescent="0.25">
      <c r="I5106" s="80"/>
      <c r="AX5106" s="80"/>
      <c r="AY5106" s="80"/>
      <c r="AZ5106" s="80"/>
      <c r="BA5106" s="80"/>
      <c r="BB5106" s="80"/>
    </row>
    <row r="5107" spans="9:54" x14ac:dyDescent="0.25">
      <c r="I5107" s="80"/>
      <c r="AX5107" s="80"/>
      <c r="AY5107" s="80"/>
      <c r="AZ5107" s="80"/>
      <c r="BA5107" s="80"/>
      <c r="BB5107" s="80"/>
    </row>
    <row r="5108" spans="9:54" x14ac:dyDescent="0.25">
      <c r="I5108" s="80"/>
      <c r="AX5108" s="80"/>
      <c r="AY5108" s="80"/>
      <c r="AZ5108" s="80"/>
      <c r="BA5108" s="80"/>
      <c r="BB5108" s="80"/>
    </row>
    <row r="5109" spans="9:54" x14ac:dyDescent="0.25">
      <c r="I5109" s="80"/>
      <c r="AX5109" s="80"/>
      <c r="AY5109" s="80"/>
      <c r="AZ5109" s="80"/>
      <c r="BA5109" s="80"/>
      <c r="BB5109" s="80"/>
    </row>
    <row r="5110" spans="9:54" x14ac:dyDescent="0.25">
      <c r="I5110" s="80"/>
      <c r="AX5110" s="80"/>
      <c r="AY5110" s="80"/>
      <c r="AZ5110" s="80"/>
      <c r="BA5110" s="80"/>
      <c r="BB5110" s="80"/>
    </row>
    <row r="5111" spans="9:54" x14ac:dyDescent="0.25">
      <c r="I5111" s="80"/>
      <c r="AX5111" s="80"/>
      <c r="AY5111" s="80"/>
      <c r="AZ5111" s="80"/>
      <c r="BA5111" s="80"/>
      <c r="BB5111" s="80"/>
    </row>
    <row r="5112" spans="9:54" x14ac:dyDescent="0.25">
      <c r="I5112" s="80"/>
      <c r="AX5112" s="80"/>
      <c r="AY5112" s="80"/>
      <c r="AZ5112" s="80"/>
      <c r="BA5112" s="80"/>
      <c r="BB5112" s="80"/>
    </row>
    <row r="5113" spans="9:54" x14ac:dyDescent="0.25">
      <c r="I5113" s="80"/>
      <c r="AX5113" s="80"/>
      <c r="AY5113" s="80"/>
      <c r="AZ5113" s="80"/>
      <c r="BA5113" s="80"/>
      <c r="BB5113" s="80"/>
    </row>
    <row r="5114" spans="9:54" x14ac:dyDescent="0.25">
      <c r="I5114" s="80"/>
      <c r="AX5114" s="80"/>
      <c r="AY5114" s="80"/>
      <c r="AZ5114" s="80"/>
      <c r="BA5114" s="80"/>
      <c r="BB5114" s="80"/>
    </row>
    <row r="5115" spans="9:54" x14ac:dyDescent="0.25">
      <c r="I5115" s="80"/>
      <c r="AX5115" s="80"/>
      <c r="AY5115" s="80"/>
      <c r="AZ5115" s="80"/>
      <c r="BA5115" s="80"/>
      <c r="BB5115" s="80"/>
    </row>
    <row r="5116" spans="9:54" x14ac:dyDescent="0.25">
      <c r="I5116" s="80"/>
      <c r="AX5116" s="80"/>
      <c r="AY5116" s="80"/>
      <c r="AZ5116" s="80"/>
      <c r="BA5116" s="80"/>
      <c r="BB5116" s="80"/>
    </row>
    <row r="5117" spans="9:54" x14ac:dyDescent="0.25">
      <c r="I5117" s="80"/>
      <c r="AX5117" s="80"/>
      <c r="AY5117" s="80"/>
      <c r="AZ5117" s="80"/>
      <c r="BA5117" s="80"/>
      <c r="BB5117" s="80"/>
    </row>
    <row r="5118" spans="9:54" x14ac:dyDescent="0.25">
      <c r="I5118" s="80"/>
      <c r="AX5118" s="80"/>
      <c r="AY5118" s="80"/>
      <c r="AZ5118" s="80"/>
      <c r="BA5118" s="80"/>
      <c r="BB5118" s="80"/>
    </row>
    <row r="5119" spans="9:54" x14ac:dyDescent="0.25">
      <c r="I5119" s="80"/>
      <c r="AX5119" s="80"/>
      <c r="AY5119" s="80"/>
      <c r="AZ5119" s="80"/>
      <c r="BA5119" s="80"/>
      <c r="BB5119" s="80"/>
    </row>
    <row r="5120" spans="9:54" x14ac:dyDescent="0.25">
      <c r="I5120" s="80"/>
      <c r="AX5120" s="80"/>
      <c r="AY5120" s="80"/>
      <c r="AZ5120" s="80"/>
      <c r="BA5120" s="80"/>
      <c r="BB5120" s="80"/>
    </row>
    <row r="5121" spans="9:54" x14ac:dyDescent="0.25">
      <c r="I5121" s="80"/>
      <c r="AX5121" s="80"/>
      <c r="AY5121" s="80"/>
      <c r="AZ5121" s="80"/>
      <c r="BA5121" s="80"/>
      <c r="BB5121" s="80"/>
    </row>
    <row r="5122" spans="9:54" x14ac:dyDescent="0.25">
      <c r="I5122" s="80"/>
      <c r="AX5122" s="80"/>
      <c r="AY5122" s="80"/>
      <c r="AZ5122" s="80"/>
      <c r="BA5122" s="80"/>
      <c r="BB5122" s="80"/>
    </row>
    <row r="5123" spans="9:54" x14ac:dyDescent="0.25">
      <c r="I5123" s="80"/>
      <c r="AX5123" s="80"/>
      <c r="AY5123" s="80"/>
      <c r="AZ5123" s="80"/>
      <c r="BA5123" s="80"/>
      <c r="BB5123" s="80"/>
    </row>
    <row r="5124" spans="9:54" x14ac:dyDescent="0.25">
      <c r="I5124" s="80"/>
      <c r="AX5124" s="80"/>
      <c r="AY5124" s="80"/>
      <c r="AZ5124" s="80"/>
      <c r="BA5124" s="80"/>
      <c r="BB5124" s="80"/>
    </row>
    <row r="5125" spans="9:54" x14ac:dyDescent="0.25">
      <c r="I5125" s="80"/>
      <c r="AX5125" s="80"/>
      <c r="AY5125" s="80"/>
      <c r="AZ5125" s="80"/>
      <c r="BA5125" s="80"/>
      <c r="BB5125" s="80"/>
    </row>
    <row r="5126" spans="9:54" x14ac:dyDescent="0.25">
      <c r="I5126" s="80"/>
      <c r="AX5126" s="80"/>
      <c r="AY5126" s="80"/>
      <c r="AZ5126" s="80"/>
      <c r="BA5126" s="80"/>
      <c r="BB5126" s="80"/>
    </row>
    <row r="5127" spans="9:54" x14ac:dyDescent="0.25">
      <c r="I5127" s="80"/>
      <c r="AX5127" s="80"/>
      <c r="AY5127" s="80"/>
      <c r="AZ5127" s="80"/>
      <c r="BA5127" s="80"/>
      <c r="BB5127" s="80"/>
    </row>
    <row r="5128" spans="9:54" x14ac:dyDescent="0.25">
      <c r="I5128" s="80"/>
      <c r="AX5128" s="80"/>
      <c r="AY5128" s="80"/>
      <c r="AZ5128" s="80"/>
      <c r="BA5128" s="80"/>
      <c r="BB5128" s="80"/>
    </row>
    <row r="5129" spans="9:54" x14ac:dyDescent="0.25">
      <c r="I5129" s="80"/>
      <c r="AX5129" s="80"/>
      <c r="AY5129" s="80"/>
      <c r="AZ5129" s="80"/>
      <c r="BA5129" s="80"/>
      <c r="BB5129" s="80"/>
    </row>
    <row r="5130" spans="9:54" x14ac:dyDescent="0.25">
      <c r="I5130" s="80"/>
      <c r="AX5130" s="80"/>
      <c r="AY5130" s="80"/>
      <c r="AZ5130" s="80"/>
      <c r="BA5130" s="80"/>
      <c r="BB5130" s="80"/>
    </row>
    <row r="5131" spans="9:54" x14ac:dyDescent="0.25">
      <c r="I5131" s="80"/>
      <c r="AX5131" s="80"/>
      <c r="AY5131" s="80"/>
      <c r="AZ5131" s="80"/>
      <c r="BA5131" s="80"/>
      <c r="BB5131" s="80"/>
    </row>
    <row r="5132" spans="9:54" x14ac:dyDescent="0.25">
      <c r="I5132" s="80"/>
      <c r="AX5132" s="80"/>
      <c r="AY5132" s="80"/>
      <c r="AZ5132" s="80"/>
      <c r="BA5132" s="80"/>
      <c r="BB5132" s="80"/>
    </row>
    <row r="5133" spans="9:54" x14ac:dyDescent="0.25">
      <c r="I5133" s="80"/>
      <c r="AX5133" s="80"/>
      <c r="AY5133" s="80"/>
      <c r="AZ5133" s="80"/>
      <c r="BA5133" s="80"/>
      <c r="BB5133" s="80"/>
    </row>
    <row r="5134" spans="9:54" x14ac:dyDescent="0.25">
      <c r="I5134" s="80"/>
      <c r="AX5134" s="80"/>
      <c r="AY5134" s="80"/>
      <c r="AZ5134" s="80"/>
      <c r="BA5134" s="80"/>
      <c r="BB5134" s="80"/>
    </row>
    <row r="5135" spans="9:54" x14ac:dyDescent="0.25">
      <c r="I5135" s="80"/>
      <c r="AX5135" s="80"/>
      <c r="AY5135" s="80"/>
      <c r="AZ5135" s="80"/>
      <c r="BA5135" s="80"/>
      <c r="BB5135" s="80"/>
    </row>
    <row r="5136" spans="9:54" x14ac:dyDescent="0.25">
      <c r="I5136" s="80"/>
      <c r="AX5136" s="80"/>
      <c r="AY5136" s="80"/>
      <c r="AZ5136" s="80"/>
      <c r="BA5136" s="80"/>
      <c r="BB5136" s="80"/>
    </row>
    <row r="5137" spans="9:54" x14ac:dyDescent="0.25">
      <c r="I5137" s="80"/>
      <c r="AX5137" s="80"/>
      <c r="AY5137" s="80"/>
      <c r="AZ5137" s="80"/>
      <c r="BA5137" s="80"/>
      <c r="BB5137" s="80"/>
    </row>
    <row r="5138" spans="9:54" x14ac:dyDescent="0.25">
      <c r="I5138" s="80"/>
      <c r="AX5138" s="80"/>
      <c r="AY5138" s="80"/>
      <c r="AZ5138" s="80"/>
      <c r="BA5138" s="80"/>
      <c r="BB5138" s="80"/>
    </row>
    <row r="5139" spans="9:54" x14ac:dyDescent="0.25">
      <c r="I5139" s="80"/>
      <c r="AX5139" s="80"/>
      <c r="AY5139" s="80"/>
      <c r="AZ5139" s="80"/>
      <c r="BA5139" s="80"/>
      <c r="BB5139" s="80"/>
    </row>
    <row r="5140" spans="9:54" x14ac:dyDescent="0.25">
      <c r="I5140" s="80"/>
      <c r="AX5140" s="80"/>
      <c r="AY5140" s="80"/>
      <c r="AZ5140" s="80"/>
      <c r="BA5140" s="80"/>
      <c r="BB5140" s="80"/>
    </row>
    <row r="5141" spans="9:54" x14ac:dyDescent="0.25">
      <c r="I5141" s="80"/>
      <c r="AX5141" s="80"/>
      <c r="AY5141" s="80"/>
      <c r="AZ5141" s="80"/>
      <c r="BA5141" s="80"/>
      <c r="BB5141" s="80"/>
    </row>
    <row r="5142" spans="9:54" x14ac:dyDescent="0.25">
      <c r="I5142" s="80"/>
      <c r="AX5142" s="80"/>
      <c r="AY5142" s="80"/>
      <c r="AZ5142" s="80"/>
      <c r="BA5142" s="80"/>
      <c r="BB5142" s="80"/>
    </row>
    <row r="5143" spans="9:54" x14ac:dyDescent="0.25">
      <c r="I5143" s="80"/>
      <c r="AX5143" s="80"/>
      <c r="AY5143" s="80"/>
      <c r="AZ5143" s="80"/>
      <c r="BA5143" s="80"/>
      <c r="BB5143" s="80"/>
    </row>
    <row r="5144" spans="9:54" x14ac:dyDescent="0.25">
      <c r="I5144" s="80"/>
      <c r="AX5144" s="80"/>
      <c r="AY5144" s="80"/>
      <c r="AZ5144" s="80"/>
      <c r="BA5144" s="80"/>
      <c r="BB5144" s="80"/>
    </row>
    <row r="5145" spans="9:54" x14ac:dyDescent="0.25">
      <c r="I5145" s="80"/>
      <c r="AX5145" s="80"/>
      <c r="AY5145" s="80"/>
      <c r="AZ5145" s="80"/>
      <c r="BA5145" s="80"/>
      <c r="BB5145" s="80"/>
    </row>
    <row r="5146" spans="9:54" x14ac:dyDescent="0.25">
      <c r="I5146" s="80"/>
      <c r="AX5146" s="80"/>
      <c r="AY5146" s="80"/>
      <c r="AZ5146" s="80"/>
      <c r="BA5146" s="80"/>
      <c r="BB5146" s="80"/>
    </row>
    <row r="5147" spans="9:54" x14ac:dyDescent="0.25">
      <c r="I5147" s="80"/>
      <c r="AX5147" s="80"/>
      <c r="AY5147" s="80"/>
      <c r="AZ5147" s="80"/>
      <c r="BA5147" s="80"/>
      <c r="BB5147" s="80"/>
    </row>
    <row r="5148" spans="9:54" x14ac:dyDescent="0.25">
      <c r="I5148" s="80"/>
      <c r="AX5148" s="80"/>
      <c r="AY5148" s="80"/>
      <c r="AZ5148" s="80"/>
      <c r="BA5148" s="80"/>
      <c r="BB5148" s="80"/>
    </row>
    <row r="5149" spans="9:54" x14ac:dyDescent="0.25">
      <c r="I5149" s="80"/>
      <c r="AX5149" s="80"/>
      <c r="AY5149" s="80"/>
      <c r="AZ5149" s="80"/>
      <c r="BA5149" s="80"/>
      <c r="BB5149" s="80"/>
    </row>
    <row r="5150" spans="9:54" x14ac:dyDescent="0.25">
      <c r="I5150" s="80"/>
      <c r="AX5150" s="80"/>
      <c r="AY5150" s="80"/>
      <c r="AZ5150" s="80"/>
      <c r="BA5150" s="80"/>
      <c r="BB5150" s="80"/>
    </row>
    <row r="5151" spans="9:54" x14ac:dyDescent="0.25">
      <c r="I5151" s="80"/>
      <c r="AX5151" s="80"/>
      <c r="AY5151" s="80"/>
      <c r="AZ5151" s="80"/>
      <c r="BA5151" s="80"/>
      <c r="BB5151" s="80"/>
    </row>
    <row r="5152" spans="9:54" x14ac:dyDescent="0.25">
      <c r="I5152" s="80"/>
      <c r="AX5152" s="80"/>
      <c r="AY5152" s="80"/>
      <c r="AZ5152" s="80"/>
      <c r="BA5152" s="80"/>
      <c r="BB5152" s="80"/>
    </row>
    <row r="5153" spans="9:54" x14ac:dyDescent="0.25">
      <c r="I5153" s="80"/>
      <c r="AX5153" s="80"/>
      <c r="AY5153" s="80"/>
      <c r="AZ5153" s="80"/>
      <c r="BA5153" s="80"/>
      <c r="BB5153" s="80"/>
    </row>
    <row r="5154" spans="9:54" x14ac:dyDescent="0.25">
      <c r="I5154" s="80"/>
      <c r="AX5154" s="80"/>
      <c r="AY5154" s="80"/>
      <c r="AZ5154" s="80"/>
      <c r="BA5154" s="80"/>
      <c r="BB5154" s="80"/>
    </row>
    <row r="5155" spans="9:54" x14ac:dyDescent="0.25">
      <c r="I5155" s="80"/>
      <c r="AX5155" s="80"/>
      <c r="AY5155" s="80"/>
      <c r="AZ5155" s="80"/>
      <c r="BA5155" s="80"/>
      <c r="BB5155" s="80"/>
    </row>
    <row r="5156" spans="9:54" x14ac:dyDescent="0.25">
      <c r="I5156" s="80"/>
      <c r="AX5156" s="80"/>
      <c r="AY5156" s="80"/>
      <c r="AZ5156" s="80"/>
      <c r="BA5156" s="80"/>
      <c r="BB5156" s="80"/>
    </row>
    <row r="5157" spans="9:54" x14ac:dyDescent="0.25">
      <c r="I5157" s="80"/>
      <c r="AX5157" s="80"/>
      <c r="AY5157" s="80"/>
      <c r="AZ5157" s="80"/>
      <c r="BA5157" s="80"/>
      <c r="BB5157" s="80"/>
    </row>
    <row r="5158" spans="9:54" x14ac:dyDescent="0.25">
      <c r="I5158" s="80"/>
      <c r="AX5158" s="80"/>
      <c r="AY5158" s="80"/>
      <c r="AZ5158" s="80"/>
      <c r="BA5158" s="80"/>
      <c r="BB5158" s="80"/>
    </row>
    <row r="5159" spans="9:54" x14ac:dyDescent="0.25">
      <c r="I5159" s="80"/>
      <c r="AX5159" s="80"/>
      <c r="AY5159" s="80"/>
      <c r="AZ5159" s="80"/>
      <c r="BA5159" s="80"/>
      <c r="BB5159" s="80"/>
    </row>
    <row r="5160" spans="9:54" x14ac:dyDescent="0.25">
      <c r="I5160" s="80"/>
      <c r="AX5160" s="80"/>
      <c r="AY5160" s="80"/>
      <c r="AZ5160" s="80"/>
      <c r="BA5160" s="80"/>
      <c r="BB5160" s="80"/>
    </row>
    <row r="5161" spans="9:54" x14ac:dyDescent="0.25">
      <c r="I5161" s="80"/>
      <c r="AX5161" s="80"/>
      <c r="AY5161" s="80"/>
      <c r="AZ5161" s="80"/>
      <c r="BA5161" s="80"/>
      <c r="BB5161" s="80"/>
    </row>
    <row r="5162" spans="9:54" x14ac:dyDescent="0.25">
      <c r="I5162" s="80"/>
      <c r="AX5162" s="80"/>
      <c r="AY5162" s="80"/>
      <c r="AZ5162" s="80"/>
      <c r="BA5162" s="80"/>
      <c r="BB5162" s="80"/>
    </row>
    <row r="5163" spans="9:54" x14ac:dyDescent="0.25">
      <c r="I5163" s="80"/>
      <c r="AX5163" s="80"/>
      <c r="AY5163" s="80"/>
      <c r="AZ5163" s="80"/>
      <c r="BA5163" s="80"/>
      <c r="BB5163" s="80"/>
    </row>
    <row r="5164" spans="9:54" x14ac:dyDescent="0.25">
      <c r="I5164" s="80"/>
      <c r="AX5164" s="80"/>
      <c r="AY5164" s="80"/>
      <c r="AZ5164" s="80"/>
      <c r="BA5164" s="80"/>
      <c r="BB5164" s="80"/>
    </row>
    <row r="5165" spans="9:54" x14ac:dyDescent="0.25">
      <c r="I5165" s="80"/>
      <c r="AX5165" s="80"/>
      <c r="AY5165" s="80"/>
      <c r="AZ5165" s="80"/>
      <c r="BA5165" s="80"/>
      <c r="BB5165" s="80"/>
    </row>
    <row r="5166" spans="9:54" x14ac:dyDescent="0.25">
      <c r="I5166" s="80"/>
      <c r="AX5166" s="80"/>
      <c r="AY5166" s="80"/>
      <c r="AZ5166" s="80"/>
      <c r="BA5166" s="80"/>
      <c r="BB5166" s="80"/>
    </row>
    <row r="5167" spans="9:54" x14ac:dyDescent="0.25">
      <c r="I5167" s="80"/>
      <c r="AX5167" s="80"/>
      <c r="AY5167" s="80"/>
      <c r="AZ5167" s="80"/>
      <c r="BA5167" s="80"/>
      <c r="BB5167" s="80"/>
    </row>
    <row r="5168" spans="9:54" x14ac:dyDescent="0.25">
      <c r="I5168" s="80"/>
      <c r="AX5168" s="80"/>
      <c r="AY5168" s="80"/>
      <c r="AZ5168" s="80"/>
      <c r="BA5168" s="80"/>
      <c r="BB5168" s="80"/>
    </row>
    <row r="5169" spans="9:54" x14ac:dyDescent="0.25">
      <c r="I5169" s="80"/>
      <c r="AX5169" s="80"/>
      <c r="AY5169" s="80"/>
      <c r="AZ5169" s="80"/>
      <c r="BA5169" s="80"/>
      <c r="BB5169" s="80"/>
    </row>
    <row r="5170" spans="9:54" x14ac:dyDescent="0.25">
      <c r="I5170" s="80"/>
      <c r="AX5170" s="80"/>
      <c r="AY5170" s="80"/>
      <c r="AZ5170" s="80"/>
      <c r="BA5170" s="80"/>
      <c r="BB5170" s="80"/>
    </row>
    <row r="5171" spans="9:54" x14ac:dyDescent="0.25">
      <c r="I5171" s="80"/>
      <c r="AX5171" s="80"/>
      <c r="AY5171" s="80"/>
      <c r="AZ5171" s="80"/>
      <c r="BA5171" s="80"/>
      <c r="BB5171" s="80"/>
    </row>
    <row r="5172" spans="9:54" x14ac:dyDescent="0.25">
      <c r="I5172" s="80"/>
      <c r="AX5172" s="80"/>
      <c r="AY5172" s="80"/>
      <c r="AZ5172" s="80"/>
      <c r="BA5172" s="80"/>
      <c r="BB5172" s="80"/>
    </row>
    <row r="5173" spans="9:54" x14ac:dyDescent="0.25">
      <c r="I5173" s="80"/>
      <c r="AX5173" s="80"/>
      <c r="AY5173" s="80"/>
      <c r="AZ5173" s="80"/>
      <c r="BA5173" s="80"/>
      <c r="BB5173" s="80"/>
    </row>
    <row r="5174" spans="9:54" x14ac:dyDescent="0.25">
      <c r="I5174" s="80"/>
      <c r="AX5174" s="80"/>
      <c r="AY5174" s="80"/>
      <c r="AZ5174" s="80"/>
      <c r="BA5174" s="80"/>
      <c r="BB5174" s="80"/>
    </row>
    <row r="5175" spans="9:54" x14ac:dyDescent="0.25">
      <c r="I5175" s="80"/>
      <c r="AX5175" s="80"/>
      <c r="AY5175" s="80"/>
      <c r="AZ5175" s="80"/>
      <c r="BA5175" s="80"/>
      <c r="BB5175" s="80"/>
    </row>
    <row r="5176" spans="9:54" x14ac:dyDescent="0.25">
      <c r="I5176" s="80"/>
      <c r="AX5176" s="80"/>
      <c r="AY5176" s="80"/>
      <c r="AZ5176" s="80"/>
      <c r="BA5176" s="80"/>
      <c r="BB5176" s="80"/>
    </row>
    <row r="5177" spans="9:54" x14ac:dyDescent="0.25">
      <c r="I5177" s="80"/>
      <c r="AX5177" s="80"/>
      <c r="AY5177" s="80"/>
      <c r="AZ5177" s="80"/>
      <c r="BA5177" s="80"/>
      <c r="BB5177" s="80"/>
    </row>
    <row r="5178" spans="9:54" x14ac:dyDescent="0.25">
      <c r="I5178" s="80"/>
      <c r="AX5178" s="80"/>
      <c r="AY5178" s="80"/>
      <c r="AZ5178" s="80"/>
      <c r="BA5178" s="80"/>
      <c r="BB5178" s="80"/>
    </row>
    <row r="5179" spans="9:54" x14ac:dyDescent="0.25">
      <c r="I5179" s="80"/>
      <c r="AX5179" s="80"/>
      <c r="AY5179" s="80"/>
      <c r="AZ5179" s="80"/>
      <c r="BA5179" s="80"/>
      <c r="BB5179" s="80"/>
    </row>
    <row r="5180" spans="9:54" x14ac:dyDescent="0.25">
      <c r="I5180" s="80"/>
      <c r="AX5180" s="80"/>
      <c r="AY5180" s="80"/>
      <c r="AZ5180" s="80"/>
      <c r="BA5180" s="80"/>
      <c r="BB5180" s="80"/>
    </row>
    <row r="5181" spans="9:54" x14ac:dyDescent="0.25">
      <c r="I5181" s="80"/>
      <c r="AX5181" s="80"/>
      <c r="AY5181" s="80"/>
      <c r="AZ5181" s="80"/>
      <c r="BA5181" s="80"/>
      <c r="BB5181" s="80"/>
    </row>
    <row r="5182" spans="9:54" x14ac:dyDescent="0.25">
      <c r="I5182" s="80"/>
      <c r="AX5182" s="80"/>
      <c r="AY5182" s="80"/>
      <c r="AZ5182" s="80"/>
      <c r="BA5182" s="80"/>
      <c r="BB5182" s="80"/>
    </row>
    <row r="5183" spans="9:54" x14ac:dyDescent="0.25">
      <c r="I5183" s="80"/>
      <c r="AX5183" s="80"/>
      <c r="AY5183" s="80"/>
      <c r="AZ5183" s="80"/>
      <c r="BA5183" s="80"/>
      <c r="BB5183" s="80"/>
    </row>
    <row r="5184" spans="9:54" x14ac:dyDescent="0.25">
      <c r="I5184" s="80"/>
      <c r="AX5184" s="80"/>
      <c r="AY5184" s="80"/>
      <c r="AZ5184" s="80"/>
      <c r="BA5184" s="80"/>
      <c r="BB5184" s="80"/>
    </row>
    <row r="5185" spans="9:54" x14ac:dyDescent="0.25">
      <c r="I5185" s="80"/>
      <c r="AX5185" s="80"/>
      <c r="AY5185" s="80"/>
      <c r="AZ5185" s="80"/>
      <c r="BA5185" s="80"/>
      <c r="BB5185" s="80"/>
    </row>
    <row r="5186" spans="9:54" x14ac:dyDescent="0.25">
      <c r="I5186" s="80"/>
      <c r="AX5186" s="80"/>
      <c r="AY5186" s="80"/>
      <c r="AZ5186" s="80"/>
      <c r="BA5186" s="80"/>
      <c r="BB5186" s="80"/>
    </row>
    <row r="5187" spans="9:54" x14ac:dyDescent="0.25">
      <c r="I5187" s="80"/>
      <c r="AX5187" s="80"/>
      <c r="AY5187" s="80"/>
      <c r="AZ5187" s="80"/>
      <c r="BA5187" s="80"/>
      <c r="BB5187" s="80"/>
    </row>
    <row r="5188" spans="9:54" x14ac:dyDescent="0.25">
      <c r="I5188" s="80"/>
      <c r="AX5188" s="80"/>
      <c r="AY5188" s="80"/>
      <c r="AZ5188" s="80"/>
      <c r="BA5188" s="80"/>
      <c r="BB5188" s="80"/>
    </row>
    <row r="5189" spans="9:54" x14ac:dyDescent="0.25">
      <c r="I5189" s="80"/>
      <c r="AX5189" s="80"/>
      <c r="AY5189" s="80"/>
      <c r="AZ5189" s="80"/>
      <c r="BA5189" s="80"/>
      <c r="BB5189" s="80"/>
    </row>
    <row r="5190" spans="9:54" x14ac:dyDescent="0.25">
      <c r="I5190" s="80"/>
      <c r="AX5190" s="80"/>
      <c r="AY5190" s="80"/>
      <c r="AZ5190" s="80"/>
      <c r="BA5190" s="80"/>
      <c r="BB5190" s="80"/>
    </row>
    <row r="5191" spans="9:54" x14ac:dyDescent="0.25">
      <c r="I5191" s="80"/>
      <c r="AX5191" s="80"/>
      <c r="AY5191" s="80"/>
      <c r="AZ5191" s="80"/>
      <c r="BA5191" s="80"/>
      <c r="BB5191" s="80"/>
    </row>
    <row r="5192" spans="9:54" x14ac:dyDescent="0.25">
      <c r="I5192" s="80"/>
      <c r="AX5192" s="80"/>
      <c r="AY5192" s="80"/>
      <c r="AZ5192" s="80"/>
      <c r="BA5192" s="80"/>
      <c r="BB5192" s="80"/>
    </row>
    <row r="5193" spans="9:54" x14ac:dyDescent="0.25">
      <c r="I5193" s="80"/>
      <c r="AX5193" s="80"/>
      <c r="AY5193" s="80"/>
      <c r="AZ5193" s="80"/>
      <c r="BA5193" s="80"/>
      <c r="BB5193" s="80"/>
    </row>
    <row r="5194" spans="9:54" x14ac:dyDescent="0.25">
      <c r="I5194" s="80"/>
      <c r="AX5194" s="80"/>
      <c r="AY5194" s="80"/>
      <c r="AZ5194" s="80"/>
      <c r="BA5194" s="80"/>
      <c r="BB5194" s="80"/>
    </row>
    <row r="5195" spans="9:54" x14ac:dyDescent="0.25">
      <c r="I5195" s="80"/>
      <c r="AX5195" s="80"/>
      <c r="AY5195" s="80"/>
      <c r="AZ5195" s="80"/>
      <c r="BA5195" s="80"/>
      <c r="BB5195" s="80"/>
    </row>
    <row r="5196" spans="9:54" x14ac:dyDescent="0.25">
      <c r="I5196" s="80"/>
      <c r="AX5196" s="80"/>
      <c r="AY5196" s="80"/>
      <c r="AZ5196" s="80"/>
      <c r="BA5196" s="80"/>
      <c r="BB5196" s="80"/>
    </row>
    <row r="5197" spans="9:54" x14ac:dyDescent="0.25">
      <c r="I5197" s="80"/>
      <c r="AX5197" s="80"/>
      <c r="AY5197" s="80"/>
      <c r="AZ5197" s="80"/>
      <c r="BA5197" s="80"/>
      <c r="BB5197" s="80"/>
    </row>
    <row r="5198" spans="9:54" x14ac:dyDescent="0.25">
      <c r="I5198" s="80"/>
      <c r="AX5198" s="80"/>
      <c r="AY5198" s="80"/>
      <c r="AZ5198" s="80"/>
      <c r="BA5198" s="80"/>
      <c r="BB5198" s="80"/>
    </row>
    <row r="5199" spans="9:54" x14ac:dyDescent="0.25">
      <c r="I5199" s="80"/>
      <c r="AX5199" s="80"/>
      <c r="AY5199" s="80"/>
      <c r="AZ5199" s="80"/>
      <c r="BA5199" s="80"/>
      <c r="BB5199" s="80"/>
    </row>
    <row r="5200" spans="9:54" x14ac:dyDescent="0.25">
      <c r="I5200" s="80"/>
      <c r="AX5200" s="80"/>
      <c r="AY5200" s="80"/>
      <c r="AZ5200" s="80"/>
      <c r="BA5200" s="80"/>
      <c r="BB5200" s="80"/>
    </row>
    <row r="5201" spans="9:54" x14ac:dyDescent="0.25">
      <c r="I5201" s="80"/>
      <c r="AX5201" s="80"/>
      <c r="AY5201" s="80"/>
      <c r="AZ5201" s="80"/>
      <c r="BA5201" s="80"/>
      <c r="BB5201" s="80"/>
    </row>
    <row r="5202" spans="9:54" x14ac:dyDescent="0.25">
      <c r="I5202" s="80"/>
      <c r="AX5202" s="80"/>
      <c r="AY5202" s="80"/>
      <c r="AZ5202" s="80"/>
      <c r="BA5202" s="80"/>
      <c r="BB5202" s="80"/>
    </row>
    <row r="5203" spans="9:54" x14ac:dyDescent="0.25">
      <c r="I5203" s="80"/>
      <c r="AX5203" s="80"/>
      <c r="AY5203" s="80"/>
      <c r="AZ5203" s="80"/>
      <c r="BA5203" s="80"/>
      <c r="BB5203" s="80"/>
    </row>
    <row r="5204" spans="9:54" x14ac:dyDescent="0.25">
      <c r="I5204" s="80"/>
      <c r="AX5204" s="80"/>
      <c r="AY5204" s="80"/>
      <c r="AZ5204" s="80"/>
      <c r="BA5204" s="80"/>
      <c r="BB5204" s="80"/>
    </row>
    <row r="5205" spans="9:54" x14ac:dyDescent="0.25">
      <c r="I5205" s="80"/>
      <c r="AX5205" s="80"/>
      <c r="AY5205" s="80"/>
      <c r="AZ5205" s="80"/>
      <c r="BA5205" s="80"/>
      <c r="BB5205" s="80"/>
    </row>
    <row r="5206" spans="9:54" x14ac:dyDescent="0.25">
      <c r="I5206" s="80"/>
      <c r="AX5206" s="80"/>
      <c r="AY5206" s="80"/>
      <c r="AZ5206" s="80"/>
      <c r="BA5206" s="80"/>
      <c r="BB5206" s="80"/>
    </row>
    <row r="5207" spans="9:54" x14ac:dyDescent="0.25">
      <c r="I5207" s="80"/>
      <c r="AX5207" s="80"/>
      <c r="AY5207" s="80"/>
      <c r="AZ5207" s="80"/>
      <c r="BA5207" s="80"/>
      <c r="BB5207" s="80"/>
    </row>
    <row r="5208" spans="9:54" x14ac:dyDescent="0.25">
      <c r="I5208" s="80"/>
      <c r="AX5208" s="80"/>
      <c r="AY5208" s="80"/>
      <c r="AZ5208" s="80"/>
      <c r="BA5208" s="80"/>
      <c r="BB5208" s="80"/>
    </row>
    <row r="5209" spans="9:54" x14ac:dyDescent="0.25">
      <c r="I5209" s="80"/>
      <c r="AX5209" s="80"/>
      <c r="AY5209" s="80"/>
      <c r="AZ5209" s="80"/>
      <c r="BA5209" s="80"/>
      <c r="BB5209" s="80"/>
    </row>
    <row r="5210" spans="9:54" x14ac:dyDescent="0.25">
      <c r="I5210" s="80"/>
      <c r="AX5210" s="80"/>
      <c r="AY5210" s="80"/>
      <c r="AZ5210" s="80"/>
      <c r="BA5210" s="80"/>
      <c r="BB5210" s="80"/>
    </row>
    <row r="5211" spans="9:54" x14ac:dyDescent="0.25">
      <c r="I5211" s="80"/>
      <c r="AX5211" s="80"/>
      <c r="AY5211" s="80"/>
      <c r="AZ5211" s="80"/>
      <c r="BA5211" s="80"/>
      <c r="BB5211" s="80"/>
    </row>
    <row r="5212" spans="9:54" x14ac:dyDescent="0.25">
      <c r="I5212" s="80"/>
      <c r="AX5212" s="80"/>
      <c r="AY5212" s="80"/>
      <c r="AZ5212" s="80"/>
      <c r="BA5212" s="80"/>
      <c r="BB5212" s="80"/>
    </row>
    <row r="5213" spans="9:54" x14ac:dyDescent="0.25">
      <c r="I5213" s="80"/>
      <c r="AX5213" s="80"/>
      <c r="AY5213" s="80"/>
      <c r="AZ5213" s="80"/>
      <c r="BA5213" s="80"/>
      <c r="BB5213" s="80"/>
    </row>
    <row r="5214" spans="9:54" x14ac:dyDescent="0.25">
      <c r="I5214" s="80"/>
      <c r="AX5214" s="80"/>
      <c r="AY5214" s="80"/>
      <c r="AZ5214" s="80"/>
      <c r="BA5214" s="80"/>
      <c r="BB5214" s="80"/>
    </row>
    <row r="5215" spans="9:54" x14ac:dyDescent="0.25">
      <c r="I5215" s="80"/>
      <c r="AX5215" s="80"/>
      <c r="AY5215" s="80"/>
      <c r="AZ5215" s="80"/>
      <c r="BA5215" s="80"/>
      <c r="BB5215" s="80"/>
    </row>
    <row r="5216" spans="9:54" x14ac:dyDescent="0.25">
      <c r="I5216" s="80"/>
      <c r="AX5216" s="80"/>
      <c r="AY5216" s="80"/>
      <c r="AZ5216" s="80"/>
      <c r="BA5216" s="80"/>
      <c r="BB5216" s="80"/>
    </row>
    <row r="5217" spans="9:54" x14ac:dyDescent="0.25">
      <c r="I5217" s="80"/>
      <c r="AX5217" s="80"/>
      <c r="AY5217" s="80"/>
      <c r="AZ5217" s="80"/>
      <c r="BA5217" s="80"/>
      <c r="BB5217" s="80"/>
    </row>
    <row r="5218" spans="9:54" x14ac:dyDescent="0.25">
      <c r="I5218" s="80"/>
      <c r="AX5218" s="80"/>
      <c r="AY5218" s="80"/>
      <c r="AZ5218" s="80"/>
      <c r="BA5218" s="80"/>
      <c r="BB5218" s="80"/>
    </row>
    <row r="5219" spans="9:54" x14ac:dyDescent="0.25">
      <c r="I5219" s="80"/>
      <c r="AX5219" s="80"/>
      <c r="AY5219" s="80"/>
      <c r="AZ5219" s="80"/>
      <c r="BA5219" s="80"/>
      <c r="BB5219" s="80"/>
    </row>
    <row r="5220" spans="9:54" x14ac:dyDescent="0.25">
      <c r="I5220" s="80"/>
      <c r="AX5220" s="80"/>
      <c r="AY5220" s="80"/>
      <c r="AZ5220" s="80"/>
      <c r="BA5220" s="80"/>
      <c r="BB5220" s="80"/>
    </row>
    <row r="5221" spans="9:54" x14ac:dyDescent="0.25">
      <c r="I5221" s="80"/>
      <c r="AX5221" s="80"/>
      <c r="AY5221" s="80"/>
      <c r="AZ5221" s="80"/>
      <c r="BA5221" s="80"/>
      <c r="BB5221" s="80"/>
    </row>
    <row r="5222" spans="9:54" x14ac:dyDescent="0.25">
      <c r="I5222" s="80"/>
      <c r="AX5222" s="80"/>
      <c r="AY5222" s="80"/>
      <c r="AZ5222" s="80"/>
      <c r="BA5222" s="80"/>
      <c r="BB5222" s="80"/>
    </row>
    <row r="5223" spans="9:54" x14ac:dyDescent="0.25">
      <c r="I5223" s="80"/>
      <c r="AX5223" s="80"/>
      <c r="AY5223" s="80"/>
      <c r="AZ5223" s="80"/>
      <c r="BA5223" s="80"/>
      <c r="BB5223" s="80"/>
    </row>
    <row r="5224" spans="9:54" x14ac:dyDescent="0.25">
      <c r="I5224" s="80"/>
      <c r="AX5224" s="80"/>
      <c r="AY5224" s="80"/>
      <c r="AZ5224" s="80"/>
      <c r="BA5224" s="80"/>
      <c r="BB5224" s="80"/>
    </row>
    <row r="5225" spans="9:54" x14ac:dyDescent="0.25">
      <c r="I5225" s="80"/>
      <c r="AX5225" s="80"/>
      <c r="AY5225" s="80"/>
      <c r="AZ5225" s="80"/>
      <c r="BA5225" s="80"/>
      <c r="BB5225" s="80"/>
    </row>
    <row r="5226" spans="9:54" x14ac:dyDescent="0.25">
      <c r="I5226" s="80"/>
      <c r="AX5226" s="80"/>
      <c r="AY5226" s="80"/>
      <c r="AZ5226" s="80"/>
      <c r="BA5226" s="80"/>
      <c r="BB5226" s="80"/>
    </row>
    <row r="5227" spans="9:54" x14ac:dyDescent="0.25">
      <c r="I5227" s="80"/>
      <c r="AX5227" s="80"/>
      <c r="AY5227" s="80"/>
      <c r="AZ5227" s="80"/>
      <c r="BA5227" s="80"/>
      <c r="BB5227" s="80"/>
    </row>
    <row r="5228" spans="9:54" x14ac:dyDescent="0.25">
      <c r="I5228" s="80"/>
      <c r="AX5228" s="80"/>
      <c r="AY5228" s="80"/>
      <c r="AZ5228" s="80"/>
      <c r="BA5228" s="80"/>
      <c r="BB5228" s="80"/>
    </row>
    <row r="5229" spans="9:54" x14ac:dyDescent="0.25">
      <c r="I5229" s="80"/>
      <c r="AX5229" s="80"/>
      <c r="AY5229" s="80"/>
      <c r="AZ5229" s="80"/>
      <c r="BA5229" s="80"/>
      <c r="BB5229" s="80"/>
    </row>
    <row r="5230" spans="9:54" x14ac:dyDescent="0.25">
      <c r="I5230" s="80"/>
      <c r="AX5230" s="80"/>
      <c r="AY5230" s="80"/>
      <c r="AZ5230" s="80"/>
      <c r="BA5230" s="80"/>
      <c r="BB5230" s="80"/>
    </row>
    <row r="5231" spans="9:54" x14ac:dyDescent="0.25">
      <c r="I5231" s="80"/>
      <c r="AX5231" s="80"/>
      <c r="AY5231" s="80"/>
      <c r="AZ5231" s="80"/>
      <c r="BA5231" s="80"/>
      <c r="BB5231" s="80"/>
    </row>
    <row r="5232" spans="9:54" x14ac:dyDescent="0.25">
      <c r="I5232" s="80"/>
      <c r="AX5232" s="80"/>
      <c r="AY5232" s="80"/>
      <c r="AZ5232" s="80"/>
      <c r="BA5232" s="80"/>
      <c r="BB5232" s="80"/>
    </row>
    <row r="5233" spans="9:54" x14ac:dyDescent="0.25">
      <c r="I5233" s="80"/>
      <c r="AX5233" s="80"/>
      <c r="AY5233" s="80"/>
      <c r="AZ5233" s="80"/>
      <c r="BA5233" s="80"/>
      <c r="BB5233" s="80"/>
    </row>
    <row r="5234" spans="9:54" x14ac:dyDescent="0.25">
      <c r="I5234" s="80"/>
      <c r="AX5234" s="80"/>
      <c r="AY5234" s="80"/>
      <c r="AZ5234" s="80"/>
      <c r="BA5234" s="80"/>
      <c r="BB5234" s="80"/>
    </row>
    <row r="5235" spans="9:54" x14ac:dyDescent="0.25">
      <c r="I5235" s="80"/>
      <c r="AX5235" s="80"/>
      <c r="AY5235" s="80"/>
      <c r="AZ5235" s="80"/>
      <c r="BA5235" s="80"/>
      <c r="BB5235" s="80"/>
    </row>
    <row r="5236" spans="9:54" x14ac:dyDescent="0.25">
      <c r="I5236" s="80"/>
      <c r="AX5236" s="80"/>
      <c r="AY5236" s="80"/>
      <c r="AZ5236" s="80"/>
      <c r="BA5236" s="80"/>
      <c r="BB5236" s="80"/>
    </row>
    <row r="5237" spans="9:54" x14ac:dyDescent="0.25">
      <c r="I5237" s="80"/>
      <c r="AX5237" s="80"/>
      <c r="AY5237" s="80"/>
      <c r="AZ5237" s="80"/>
      <c r="BA5237" s="80"/>
      <c r="BB5237" s="80"/>
    </row>
    <row r="5238" spans="9:54" x14ac:dyDescent="0.25">
      <c r="I5238" s="80"/>
      <c r="AX5238" s="80"/>
      <c r="AY5238" s="80"/>
      <c r="AZ5238" s="80"/>
      <c r="BA5238" s="80"/>
      <c r="BB5238" s="80"/>
    </row>
    <row r="5239" spans="9:54" x14ac:dyDescent="0.25">
      <c r="I5239" s="80"/>
      <c r="AX5239" s="80"/>
      <c r="AY5239" s="80"/>
      <c r="AZ5239" s="80"/>
      <c r="BA5239" s="80"/>
      <c r="BB5239" s="80"/>
    </row>
    <row r="5240" spans="9:54" x14ac:dyDescent="0.25">
      <c r="I5240" s="80"/>
      <c r="AX5240" s="80"/>
      <c r="AY5240" s="80"/>
      <c r="AZ5240" s="80"/>
      <c r="BA5240" s="80"/>
      <c r="BB5240" s="80"/>
    </row>
    <row r="5241" spans="9:54" x14ac:dyDescent="0.25">
      <c r="I5241" s="80"/>
      <c r="AX5241" s="80"/>
      <c r="AY5241" s="80"/>
      <c r="AZ5241" s="80"/>
      <c r="BA5241" s="80"/>
      <c r="BB5241" s="80"/>
    </row>
    <row r="5242" spans="9:54" x14ac:dyDescent="0.25">
      <c r="I5242" s="80"/>
      <c r="AX5242" s="80"/>
      <c r="AY5242" s="80"/>
      <c r="AZ5242" s="80"/>
      <c r="BA5242" s="80"/>
      <c r="BB5242" s="80"/>
    </row>
    <row r="5243" spans="9:54" x14ac:dyDescent="0.25">
      <c r="I5243" s="80"/>
      <c r="AX5243" s="80"/>
      <c r="AY5243" s="80"/>
      <c r="AZ5243" s="80"/>
      <c r="BA5243" s="80"/>
      <c r="BB5243" s="80"/>
    </row>
    <row r="5244" spans="9:54" x14ac:dyDescent="0.25">
      <c r="I5244" s="80"/>
      <c r="AX5244" s="80"/>
      <c r="AY5244" s="80"/>
      <c r="AZ5244" s="80"/>
      <c r="BA5244" s="80"/>
      <c r="BB5244" s="80"/>
    </row>
    <row r="5245" spans="9:54" x14ac:dyDescent="0.25">
      <c r="I5245" s="80"/>
      <c r="AX5245" s="80"/>
      <c r="AY5245" s="80"/>
      <c r="AZ5245" s="80"/>
      <c r="BA5245" s="80"/>
      <c r="BB5245" s="80"/>
    </row>
    <row r="5246" spans="9:54" x14ac:dyDescent="0.25">
      <c r="I5246" s="80"/>
      <c r="AX5246" s="80"/>
      <c r="AY5246" s="80"/>
      <c r="AZ5246" s="80"/>
      <c r="BA5246" s="80"/>
      <c r="BB5246" s="80"/>
    </row>
    <row r="5247" spans="9:54" x14ac:dyDescent="0.25">
      <c r="I5247" s="80"/>
      <c r="AX5247" s="80"/>
      <c r="AY5247" s="80"/>
      <c r="AZ5247" s="80"/>
      <c r="BA5247" s="80"/>
      <c r="BB5247" s="80"/>
    </row>
    <row r="5248" spans="9:54" x14ac:dyDescent="0.25">
      <c r="I5248" s="80"/>
      <c r="AX5248" s="80"/>
      <c r="AY5248" s="80"/>
      <c r="AZ5248" s="80"/>
      <c r="BA5248" s="80"/>
      <c r="BB5248" s="80"/>
    </row>
    <row r="5249" spans="9:54" x14ac:dyDescent="0.25">
      <c r="I5249" s="80"/>
      <c r="AX5249" s="80"/>
      <c r="AY5249" s="80"/>
      <c r="AZ5249" s="80"/>
      <c r="BA5249" s="80"/>
      <c r="BB5249" s="80"/>
    </row>
    <row r="5250" spans="9:54" x14ac:dyDescent="0.25">
      <c r="I5250" s="80"/>
      <c r="AX5250" s="80"/>
      <c r="AY5250" s="80"/>
      <c r="AZ5250" s="80"/>
      <c r="BA5250" s="80"/>
      <c r="BB5250" s="80"/>
    </row>
    <row r="5251" spans="9:54" x14ac:dyDescent="0.25">
      <c r="I5251" s="80"/>
      <c r="AX5251" s="80"/>
      <c r="AY5251" s="80"/>
      <c r="AZ5251" s="80"/>
      <c r="BA5251" s="80"/>
      <c r="BB5251" s="80"/>
    </row>
    <row r="5252" spans="9:54" x14ac:dyDescent="0.25">
      <c r="I5252" s="80"/>
      <c r="AX5252" s="80"/>
      <c r="AY5252" s="80"/>
      <c r="AZ5252" s="80"/>
      <c r="BA5252" s="80"/>
      <c r="BB5252" s="80"/>
    </row>
    <row r="5253" spans="9:54" x14ac:dyDescent="0.25">
      <c r="I5253" s="80"/>
      <c r="AX5253" s="80"/>
      <c r="AY5253" s="80"/>
      <c r="AZ5253" s="80"/>
      <c r="BA5253" s="80"/>
      <c r="BB5253" s="80"/>
    </row>
    <row r="5254" spans="9:54" x14ac:dyDescent="0.25">
      <c r="I5254" s="80"/>
      <c r="AX5254" s="80"/>
      <c r="AY5254" s="80"/>
      <c r="AZ5254" s="80"/>
      <c r="BA5254" s="80"/>
      <c r="BB5254" s="80"/>
    </row>
    <row r="5255" spans="9:54" x14ac:dyDescent="0.25">
      <c r="I5255" s="80"/>
      <c r="AX5255" s="80"/>
      <c r="AY5255" s="80"/>
      <c r="AZ5255" s="80"/>
      <c r="BA5255" s="80"/>
      <c r="BB5255" s="80"/>
    </row>
    <row r="5256" spans="9:54" x14ac:dyDescent="0.25">
      <c r="I5256" s="80"/>
      <c r="AX5256" s="80"/>
      <c r="AY5256" s="80"/>
      <c r="AZ5256" s="80"/>
      <c r="BA5256" s="80"/>
      <c r="BB5256" s="80"/>
    </row>
    <row r="5257" spans="9:54" x14ac:dyDescent="0.25">
      <c r="I5257" s="80"/>
      <c r="AX5257" s="80"/>
      <c r="AY5257" s="80"/>
      <c r="AZ5257" s="80"/>
      <c r="BA5257" s="80"/>
      <c r="BB5257" s="80"/>
    </row>
    <row r="5258" spans="9:54" x14ac:dyDescent="0.25">
      <c r="I5258" s="80"/>
      <c r="AX5258" s="80"/>
      <c r="AY5258" s="80"/>
      <c r="AZ5258" s="80"/>
      <c r="BA5258" s="80"/>
      <c r="BB5258" s="80"/>
    </row>
    <row r="5259" spans="9:54" x14ac:dyDescent="0.25">
      <c r="I5259" s="80"/>
      <c r="AX5259" s="80"/>
      <c r="AY5259" s="80"/>
      <c r="AZ5259" s="80"/>
      <c r="BA5259" s="80"/>
      <c r="BB5259" s="80"/>
    </row>
    <row r="5260" spans="9:54" x14ac:dyDescent="0.25">
      <c r="I5260" s="80"/>
      <c r="AX5260" s="80"/>
      <c r="AY5260" s="80"/>
      <c r="AZ5260" s="80"/>
      <c r="BA5260" s="80"/>
      <c r="BB5260" s="80"/>
    </row>
    <row r="5261" spans="9:54" x14ac:dyDescent="0.25">
      <c r="I5261" s="80"/>
      <c r="AX5261" s="80"/>
      <c r="AY5261" s="80"/>
      <c r="AZ5261" s="80"/>
      <c r="BA5261" s="80"/>
      <c r="BB5261" s="80"/>
    </row>
    <row r="5262" spans="9:54" x14ac:dyDescent="0.25">
      <c r="I5262" s="80"/>
      <c r="AX5262" s="80"/>
      <c r="AY5262" s="80"/>
      <c r="AZ5262" s="80"/>
      <c r="BA5262" s="80"/>
      <c r="BB5262" s="80"/>
    </row>
    <row r="5263" spans="9:54" x14ac:dyDescent="0.25">
      <c r="I5263" s="80"/>
      <c r="AX5263" s="80"/>
      <c r="AY5263" s="80"/>
      <c r="AZ5263" s="80"/>
      <c r="BA5263" s="80"/>
      <c r="BB5263" s="80"/>
    </row>
    <row r="5264" spans="9:54" x14ac:dyDescent="0.25">
      <c r="I5264" s="80"/>
      <c r="AX5264" s="80"/>
      <c r="AY5264" s="80"/>
      <c r="AZ5264" s="80"/>
      <c r="BA5264" s="80"/>
      <c r="BB5264" s="80"/>
    </row>
    <row r="5265" spans="9:54" x14ac:dyDescent="0.25">
      <c r="I5265" s="80"/>
      <c r="AX5265" s="80"/>
      <c r="AY5265" s="80"/>
      <c r="AZ5265" s="80"/>
      <c r="BA5265" s="80"/>
      <c r="BB5265" s="80"/>
    </row>
    <row r="5266" spans="9:54" x14ac:dyDescent="0.25">
      <c r="I5266" s="80"/>
      <c r="AX5266" s="80"/>
      <c r="AY5266" s="80"/>
      <c r="AZ5266" s="80"/>
      <c r="BA5266" s="80"/>
      <c r="BB5266" s="80"/>
    </row>
    <row r="5267" spans="9:54" x14ac:dyDescent="0.25">
      <c r="I5267" s="80"/>
      <c r="AX5267" s="80"/>
      <c r="AY5267" s="80"/>
      <c r="AZ5267" s="80"/>
      <c r="BA5267" s="80"/>
      <c r="BB5267" s="80"/>
    </row>
    <row r="5268" spans="9:54" x14ac:dyDescent="0.25">
      <c r="I5268" s="80"/>
      <c r="AX5268" s="80"/>
      <c r="AY5268" s="80"/>
      <c r="AZ5268" s="80"/>
      <c r="BA5268" s="80"/>
      <c r="BB5268" s="80"/>
    </row>
    <row r="5269" spans="9:54" x14ac:dyDescent="0.25">
      <c r="I5269" s="80"/>
      <c r="AX5269" s="80"/>
      <c r="AY5269" s="80"/>
      <c r="AZ5269" s="80"/>
      <c r="BA5269" s="80"/>
      <c r="BB5269" s="80"/>
    </row>
    <row r="5270" spans="9:54" x14ac:dyDescent="0.25">
      <c r="I5270" s="80"/>
      <c r="AX5270" s="80"/>
      <c r="AY5270" s="80"/>
      <c r="AZ5270" s="80"/>
      <c r="BA5270" s="80"/>
      <c r="BB5270" s="80"/>
    </row>
    <row r="5271" spans="9:54" x14ac:dyDescent="0.25">
      <c r="I5271" s="80"/>
      <c r="AX5271" s="80"/>
      <c r="AY5271" s="80"/>
      <c r="AZ5271" s="80"/>
      <c r="BA5271" s="80"/>
      <c r="BB5271" s="80"/>
    </row>
    <row r="5272" spans="9:54" x14ac:dyDescent="0.25">
      <c r="I5272" s="80"/>
      <c r="AX5272" s="80"/>
      <c r="AY5272" s="80"/>
      <c r="AZ5272" s="80"/>
      <c r="BA5272" s="80"/>
      <c r="BB5272" s="80"/>
    </row>
    <row r="5273" spans="9:54" x14ac:dyDescent="0.25">
      <c r="I5273" s="80"/>
      <c r="AX5273" s="80"/>
      <c r="AY5273" s="80"/>
      <c r="AZ5273" s="80"/>
      <c r="BA5273" s="80"/>
      <c r="BB5273" s="80"/>
    </row>
    <row r="5274" spans="9:54" x14ac:dyDescent="0.25">
      <c r="I5274" s="80"/>
      <c r="AX5274" s="80"/>
      <c r="AY5274" s="80"/>
      <c r="AZ5274" s="80"/>
      <c r="BA5274" s="80"/>
      <c r="BB5274" s="80"/>
    </row>
    <row r="5275" spans="9:54" x14ac:dyDescent="0.25">
      <c r="I5275" s="80"/>
      <c r="AX5275" s="80"/>
      <c r="AY5275" s="80"/>
      <c r="AZ5275" s="80"/>
      <c r="BA5275" s="80"/>
      <c r="BB5275" s="80"/>
    </row>
    <row r="5276" spans="9:54" x14ac:dyDescent="0.25">
      <c r="I5276" s="80"/>
      <c r="AX5276" s="80"/>
      <c r="AY5276" s="80"/>
      <c r="AZ5276" s="80"/>
      <c r="BA5276" s="80"/>
      <c r="BB5276" s="80"/>
    </row>
    <row r="5277" spans="9:54" x14ac:dyDescent="0.25">
      <c r="I5277" s="80"/>
      <c r="AX5277" s="80"/>
      <c r="AY5277" s="80"/>
      <c r="AZ5277" s="80"/>
      <c r="BA5277" s="80"/>
      <c r="BB5277" s="80"/>
    </row>
    <row r="5278" spans="9:54" x14ac:dyDescent="0.25">
      <c r="I5278" s="80"/>
      <c r="AX5278" s="80"/>
      <c r="AY5278" s="80"/>
      <c r="AZ5278" s="80"/>
      <c r="BA5278" s="80"/>
      <c r="BB5278" s="80"/>
    </row>
    <row r="5279" spans="9:54" x14ac:dyDescent="0.25">
      <c r="I5279" s="80"/>
      <c r="AX5279" s="80"/>
      <c r="AY5279" s="80"/>
      <c r="AZ5279" s="80"/>
      <c r="BA5279" s="80"/>
      <c r="BB5279" s="80"/>
    </row>
    <row r="5280" spans="9:54" x14ac:dyDescent="0.25">
      <c r="I5280" s="80"/>
      <c r="AX5280" s="80"/>
      <c r="AY5280" s="80"/>
      <c r="AZ5280" s="80"/>
      <c r="BA5280" s="80"/>
      <c r="BB5280" s="80"/>
    </row>
    <row r="5281" spans="9:54" x14ac:dyDescent="0.25">
      <c r="I5281" s="80"/>
      <c r="AX5281" s="80"/>
      <c r="AY5281" s="80"/>
      <c r="AZ5281" s="80"/>
      <c r="BA5281" s="80"/>
      <c r="BB5281" s="80"/>
    </row>
    <row r="5282" spans="9:54" x14ac:dyDescent="0.25">
      <c r="I5282" s="80"/>
      <c r="AX5282" s="80"/>
      <c r="AY5282" s="80"/>
      <c r="AZ5282" s="80"/>
      <c r="BA5282" s="80"/>
      <c r="BB5282" s="80"/>
    </row>
    <row r="5283" spans="9:54" x14ac:dyDescent="0.25">
      <c r="I5283" s="80"/>
      <c r="AX5283" s="80"/>
      <c r="AY5283" s="80"/>
      <c r="AZ5283" s="80"/>
      <c r="BA5283" s="80"/>
      <c r="BB5283" s="80"/>
    </row>
    <row r="5284" spans="9:54" x14ac:dyDescent="0.25">
      <c r="I5284" s="80"/>
      <c r="AX5284" s="80"/>
      <c r="AY5284" s="80"/>
      <c r="AZ5284" s="80"/>
      <c r="BA5284" s="80"/>
      <c r="BB5284" s="80"/>
    </row>
    <row r="5285" spans="9:54" x14ac:dyDescent="0.25">
      <c r="I5285" s="80"/>
      <c r="AX5285" s="80"/>
      <c r="AY5285" s="80"/>
      <c r="AZ5285" s="80"/>
      <c r="BA5285" s="80"/>
      <c r="BB5285" s="80"/>
    </row>
    <row r="5286" spans="9:54" x14ac:dyDescent="0.25">
      <c r="I5286" s="80"/>
      <c r="AX5286" s="80"/>
      <c r="AY5286" s="80"/>
      <c r="AZ5286" s="80"/>
      <c r="BA5286" s="80"/>
      <c r="BB5286" s="80"/>
    </row>
    <row r="5287" spans="9:54" x14ac:dyDescent="0.25">
      <c r="I5287" s="80"/>
      <c r="AX5287" s="80"/>
      <c r="AY5287" s="80"/>
      <c r="AZ5287" s="80"/>
      <c r="BA5287" s="80"/>
      <c r="BB5287" s="80"/>
    </row>
    <row r="5288" spans="9:54" x14ac:dyDescent="0.25">
      <c r="I5288" s="80"/>
      <c r="AX5288" s="80"/>
      <c r="AY5288" s="80"/>
      <c r="AZ5288" s="80"/>
      <c r="BA5288" s="80"/>
      <c r="BB5288" s="80"/>
    </row>
    <row r="5289" spans="9:54" x14ac:dyDescent="0.25">
      <c r="I5289" s="80"/>
      <c r="AX5289" s="80"/>
      <c r="AY5289" s="80"/>
      <c r="AZ5289" s="80"/>
      <c r="BA5289" s="80"/>
      <c r="BB5289" s="80"/>
    </row>
    <row r="5290" spans="9:54" x14ac:dyDescent="0.25">
      <c r="I5290" s="80"/>
      <c r="AX5290" s="80"/>
      <c r="AY5290" s="80"/>
      <c r="AZ5290" s="80"/>
      <c r="BA5290" s="80"/>
      <c r="BB5290" s="80"/>
    </row>
    <row r="5291" spans="9:54" x14ac:dyDescent="0.25">
      <c r="I5291" s="80"/>
      <c r="AX5291" s="80"/>
      <c r="AY5291" s="80"/>
      <c r="AZ5291" s="80"/>
      <c r="BA5291" s="80"/>
      <c r="BB5291" s="80"/>
    </row>
    <row r="5292" spans="9:54" x14ac:dyDescent="0.25">
      <c r="I5292" s="80"/>
      <c r="AX5292" s="80"/>
      <c r="AY5292" s="80"/>
      <c r="AZ5292" s="80"/>
      <c r="BA5292" s="80"/>
      <c r="BB5292" s="80"/>
    </row>
    <row r="5293" spans="9:54" x14ac:dyDescent="0.25">
      <c r="I5293" s="80"/>
      <c r="AX5293" s="80"/>
      <c r="AY5293" s="80"/>
      <c r="AZ5293" s="80"/>
      <c r="BA5293" s="80"/>
      <c r="BB5293" s="80"/>
    </row>
    <row r="5294" spans="9:54" x14ac:dyDescent="0.25">
      <c r="I5294" s="80"/>
      <c r="AX5294" s="80"/>
      <c r="AY5294" s="80"/>
      <c r="AZ5294" s="80"/>
      <c r="BA5294" s="80"/>
      <c r="BB5294" s="80"/>
    </row>
    <row r="5295" spans="9:54" x14ac:dyDescent="0.25">
      <c r="I5295" s="80"/>
      <c r="AX5295" s="80"/>
      <c r="AY5295" s="80"/>
      <c r="AZ5295" s="80"/>
      <c r="BA5295" s="80"/>
      <c r="BB5295" s="80"/>
    </row>
    <row r="5296" spans="9:54" x14ac:dyDescent="0.25">
      <c r="I5296" s="80"/>
      <c r="AX5296" s="80"/>
      <c r="AY5296" s="80"/>
      <c r="AZ5296" s="80"/>
      <c r="BA5296" s="80"/>
      <c r="BB5296" s="80"/>
    </row>
    <row r="5297" spans="9:54" x14ac:dyDescent="0.25">
      <c r="I5297" s="80"/>
      <c r="AX5297" s="80"/>
      <c r="AY5297" s="80"/>
      <c r="AZ5297" s="80"/>
      <c r="BA5297" s="80"/>
      <c r="BB5297" s="80"/>
    </row>
    <row r="5298" spans="9:54" x14ac:dyDescent="0.25">
      <c r="I5298" s="80"/>
      <c r="AX5298" s="80"/>
      <c r="AY5298" s="80"/>
      <c r="AZ5298" s="80"/>
      <c r="BA5298" s="80"/>
      <c r="BB5298" s="80"/>
    </row>
    <row r="5299" spans="9:54" x14ac:dyDescent="0.25">
      <c r="I5299" s="80"/>
      <c r="AX5299" s="80"/>
      <c r="AY5299" s="80"/>
      <c r="AZ5299" s="80"/>
      <c r="BA5299" s="80"/>
      <c r="BB5299" s="80"/>
    </row>
    <row r="5300" spans="9:54" x14ac:dyDescent="0.25">
      <c r="I5300" s="80"/>
      <c r="AX5300" s="80"/>
      <c r="AY5300" s="80"/>
      <c r="AZ5300" s="80"/>
      <c r="BA5300" s="80"/>
      <c r="BB5300" s="80"/>
    </row>
    <row r="5301" spans="9:54" x14ac:dyDescent="0.25">
      <c r="I5301" s="80"/>
      <c r="AX5301" s="80"/>
      <c r="AY5301" s="80"/>
      <c r="AZ5301" s="80"/>
      <c r="BA5301" s="80"/>
      <c r="BB5301" s="80"/>
    </row>
    <row r="5302" spans="9:54" x14ac:dyDescent="0.25">
      <c r="I5302" s="80"/>
      <c r="AX5302" s="80"/>
      <c r="AY5302" s="80"/>
      <c r="AZ5302" s="80"/>
      <c r="BA5302" s="80"/>
      <c r="BB5302" s="80"/>
    </row>
    <row r="5303" spans="9:54" x14ac:dyDescent="0.25">
      <c r="I5303" s="80"/>
      <c r="AX5303" s="80"/>
      <c r="AY5303" s="80"/>
      <c r="AZ5303" s="80"/>
      <c r="BA5303" s="80"/>
      <c r="BB5303" s="80"/>
    </row>
    <row r="5304" spans="9:54" x14ac:dyDescent="0.25">
      <c r="I5304" s="80"/>
      <c r="AX5304" s="80"/>
      <c r="AY5304" s="80"/>
      <c r="AZ5304" s="80"/>
      <c r="BA5304" s="80"/>
      <c r="BB5304" s="80"/>
    </row>
    <row r="5305" spans="9:54" x14ac:dyDescent="0.25">
      <c r="I5305" s="80"/>
      <c r="AX5305" s="80"/>
      <c r="AY5305" s="80"/>
      <c r="AZ5305" s="80"/>
      <c r="BA5305" s="80"/>
      <c r="BB5305" s="80"/>
    </row>
    <row r="5306" spans="9:54" x14ac:dyDescent="0.25">
      <c r="I5306" s="80"/>
      <c r="AX5306" s="80"/>
      <c r="AY5306" s="80"/>
      <c r="AZ5306" s="80"/>
      <c r="BA5306" s="80"/>
      <c r="BB5306" s="80"/>
    </row>
    <row r="5307" spans="9:54" x14ac:dyDescent="0.25">
      <c r="I5307" s="80"/>
      <c r="AX5307" s="80"/>
      <c r="AY5307" s="80"/>
      <c r="AZ5307" s="80"/>
      <c r="BA5307" s="80"/>
      <c r="BB5307" s="80"/>
    </row>
    <row r="5308" spans="9:54" x14ac:dyDescent="0.25">
      <c r="I5308" s="80"/>
      <c r="AX5308" s="80"/>
      <c r="AY5308" s="80"/>
      <c r="AZ5308" s="80"/>
      <c r="BA5308" s="80"/>
      <c r="BB5308" s="80"/>
    </row>
    <row r="5309" spans="9:54" x14ac:dyDescent="0.25">
      <c r="I5309" s="80"/>
      <c r="AX5309" s="80"/>
      <c r="AY5309" s="80"/>
      <c r="AZ5309" s="80"/>
      <c r="BA5309" s="80"/>
      <c r="BB5309" s="80"/>
    </row>
    <row r="5310" spans="9:54" x14ac:dyDescent="0.25">
      <c r="I5310" s="80"/>
      <c r="AX5310" s="80"/>
      <c r="AY5310" s="80"/>
      <c r="AZ5310" s="80"/>
      <c r="BA5310" s="80"/>
      <c r="BB5310" s="80"/>
    </row>
    <row r="5311" spans="9:54" x14ac:dyDescent="0.25">
      <c r="I5311" s="80"/>
      <c r="AX5311" s="80"/>
      <c r="AY5311" s="80"/>
      <c r="AZ5311" s="80"/>
      <c r="BA5311" s="80"/>
      <c r="BB5311" s="80"/>
    </row>
    <row r="5312" spans="9:54" x14ac:dyDescent="0.25">
      <c r="I5312" s="80"/>
      <c r="AX5312" s="80"/>
      <c r="AY5312" s="80"/>
      <c r="AZ5312" s="80"/>
      <c r="BA5312" s="80"/>
      <c r="BB5312" s="80"/>
    </row>
    <row r="5313" spans="9:54" x14ac:dyDescent="0.25">
      <c r="I5313" s="80"/>
      <c r="AX5313" s="80"/>
      <c r="AY5313" s="80"/>
      <c r="AZ5313" s="80"/>
      <c r="BA5313" s="80"/>
      <c r="BB5313" s="80"/>
    </row>
    <row r="5314" spans="9:54" x14ac:dyDescent="0.25">
      <c r="I5314" s="80"/>
      <c r="AX5314" s="80"/>
      <c r="AY5314" s="80"/>
      <c r="AZ5314" s="80"/>
      <c r="BA5314" s="80"/>
      <c r="BB5314" s="80"/>
    </row>
    <row r="5315" spans="9:54" x14ac:dyDescent="0.25">
      <c r="I5315" s="80"/>
      <c r="AX5315" s="80"/>
      <c r="AY5315" s="80"/>
      <c r="AZ5315" s="80"/>
      <c r="BA5315" s="80"/>
      <c r="BB5315" s="80"/>
    </row>
    <row r="5316" spans="9:54" x14ac:dyDescent="0.25">
      <c r="I5316" s="80"/>
      <c r="AX5316" s="80"/>
      <c r="AY5316" s="80"/>
      <c r="AZ5316" s="80"/>
      <c r="BA5316" s="80"/>
      <c r="BB5316" s="80"/>
    </row>
    <row r="5317" spans="9:54" x14ac:dyDescent="0.25">
      <c r="I5317" s="80"/>
      <c r="AX5317" s="80"/>
      <c r="AY5317" s="80"/>
      <c r="AZ5317" s="80"/>
      <c r="BA5317" s="80"/>
      <c r="BB5317" s="80"/>
    </row>
    <row r="5318" spans="9:54" x14ac:dyDescent="0.25">
      <c r="I5318" s="80"/>
      <c r="AX5318" s="80"/>
      <c r="AY5318" s="80"/>
      <c r="AZ5318" s="80"/>
      <c r="BA5318" s="80"/>
      <c r="BB5318" s="80"/>
    </row>
    <row r="5319" spans="9:54" x14ac:dyDescent="0.25">
      <c r="I5319" s="80"/>
      <c r="AX5319" s="80"/>
      <c r="AY5319" s="80"/>
      <c r="AZ5319" s="80"/>
      <c r="BA5319" s="80"/>
      <c r="BB5319" s="80"/>
    </row>
    <row r="5320" spans="9:54" x14ac:dyDescent="0.25">
      <c r="I5320" s="80"/>
      <c r="AX5320" s="80"/>
      <c r="AY5320" s="80"/>
      <c r="AZ5320" s="80"/>
      <c r="BA5320" s="80"/>
      <c r="BB5320" s="80"/>
    </row>
    <row r="5321" spans="9:54" x14ac:dyDescent="0.25">
      <c r="I5321" s="80"/>
      <c r="AX5321" s="80"/>
      <c r="AY5321" s="80"/>
      <c r="AZ5321" s="80"/>
      <c r="BA5321" s="80"/>
      <c r="BB5321" s="80"/>
    </row>
    <row r="5322" spans="9:54" x14ac:dyDescent="0.25">
      <c r="I5322" s="80"/>
      <c r="AX5322" s="80"/>
      <c r="AY5322" s="80"/>
      <c r="AZ5322" s="80"/>
      <c r="BA5322" s="80"/>
      <c r="BB5322" s="80"/>
    </row>
    <row r="5323" spans="9:54" x14ac:dyDescent="0.25">
      <c r="I5323" s="80"/>
      <c r="AX5323" s="80"/>
      <c r="AY5323" s="80"/>
      <c r="AZ5323" s="80"/>
      <c r="BA5323" s="80"/>
      <c r="BB5323" s="80"/>
    </row>
    <row r="5324" spans="9:54" x14ac:dyDescent="0.25">
      <c r="I5324" s="80"/>
      <c r="AX5324" s="80"/>
      <c r="AY5324" s="80"/>
      <c r="AZ5324" s="80"/>
      <c r="BA5324" s="80"/>
      <c r="BB5324" s="80"/>
    </row>
    <row r="5325" spans="9:54" x14ac:dyDescent="0.25">
      <c r="I5325" s="80"/>
      <c r="AX5325" s="80"/>
      <c r="AY5325" s="80"/>
      <c r="AZ5325" s="80"/>
      <c r="BA5325" s="80"/>
      <c r="BB5325" s="80"/>
    </row>
    <row r="5326" spans="9:54" x14ac:dyDescent="0.25">
      <c r="I5326" s="80"/>
      <c r="AX5326" s="80"/>
      <c r="AY5326" s="80"/>
      <c r="AZ5326" s="80"/>
      <c r="BA5326" s="80"/>
      <c r="BB5326" s="80"/>
    </row>
    <row r="5327" spans="9:54" x14ac:dyDescent="0.25">
      <c r="I5327" s="80"/>
      <c r="AX5327" s="80"/>
      <c r="AY5327" s="80"/>
      <c r="AZ5327" s="80"/>
      <c r="BA5327" s="80"/>
      <c r="BB5327" s="80"/>
    </row>
    <row r="5328" spans="9:54" x14ac:dyDescent="0.25">
      <c r="I5328" s="80"/>
      <c r="AX5328" s="80"/>
      <c r="AY5328" s="80"/>
      <c r="AZ5328" s="80"/>
      <c r="BA5328" s="80"/>
      <c r="BB5328" s="80"/>
    </row>
    <row r="5329" spans="9:54" x14ac:dyDescent="0.25">
      <c r="I5329" s="80"/>
      <c r="AX5329" s="80"/>
      <c r="AY5329" s="80"/>
      <c r="AZ5329" s="80"/>
      <c r="BA5329" s="80"/>
      <c r="BB5329" s="80"/>
    </row>
    <row r="5330" spans="9:54" x14ac:dyDescent="0.25">
      <c r="I5330" s="80"/>
      <c r="AX5330" s="80"/>
      <c r="AY5330" s="80"/>
      <c r="AZ5330" s="80"/>
      <c r="BA5330" s="80"/>
      <c r="BB5330" s="80"/>
    </row>
    <row r="5331" spans="9:54" x14ac:dyDescent="0.25">
      <c r="I5331" s="80"/>
      <c r="AX5331" s="80"/>
      <c r="AY5331" s="80"/>
      <c r="AZ5331" s="80"/>
      <c r="BA5331" s="80"/>
      <c r="BB5331" s="80"/>
    </row>
    <row r="5332" spans="9:54" x14ac:dyDescent="0.25">
      <c r="I5332" s="80"/>
      <c r="AX5332" s="80"/>
      <c r="AY5332" s="80"/>
      <c r="AZ5332" s="80"/>
      <c r="BA5332" s="80"/>
      <c r="BB5332" s="80"/>
    </row>
    <row r="5333" spans="9:54" x14ac:dyDescent="0.25">
      <c r="I5333" s="80"/>
      <c r="AX5333" s="80"/>
      <c r="AY5333" s="80"/>
      <c r="AZ5333" s="80"/>
      <c r="BA5333" s="80"/>
      <c r="BB5333" s="80"/>
    </row>
    <row r="5334" spans="9:54" x14ac:dyDescent="0.25">
      <c r="I5334" s="80"/>
      <c r="AX5334" s="80"/>
      <c r="AY5334" s="80"/>
      <c r="AZ5334" s="80"/>
      <c r="BA5334" s="80"/>
      <c r="BB5334" s="80"/>
    </row>
    <row r="5335" spans="9:54" x14ac:dyDescent="0.25">
      <c r="I5335" s="80"/>
      <c r="AX5335" s="80"/>
      <c r="AY5335" s="80"/>
      <c r="AZ5335" s="80"/>
      <c r="BA5335" s="80"/>
      <c r="BB5335" s="80"/>
    </row>
    <row r="5336" spans="9:54" x14ac:dyDescent="0.25">
      <c r="I5336" s="80"/>
      <c r="AX5336" s="80"/>
      <c r="AY5336" s="80"/>
      <c r="AZ5336" s="80"/>
      <c r="BA5336" s="80"/>
      <c r="BB5336" s="80"/>
    </row>
    <row r="5337" spans="9:54" x14ac:dyDescent="0.25">
      <c r="I5337" s="80"/>
      <c r="AX5337" s="80"/>
      <c r="AY5337" s="80"/>
      <c r="AZ5337" s="80"/>
      <c r="BA5337" s="80"/>
      <c r="BB5337" s="80"/>
    </row>
    <row r="5338" spans="9:54" x14ac:dyDescent="0.25">
      <c r="I5338" s="80"/>
      <c r="AX5338" s="80"/>
      <c r="AY5338" s="80"/>
      <c r="AZ5338" s="80"/>
      <c r="BA5338" s="80"/>
      <c r="BB5338" s="80"/>
    </row>
    <row r="5339" spans="9:54" x14ac:dyDescent="0.25">
      <c r="I5339" s="80"/>
      <c r="AX5339" s="80"/>
      <c r="AY5339" s="80"/>
      <c r="AZ5339" s="80"/>
      <c r="BA5339" s="80"/>
      <c r="BB5339" s="80"/>
    </row>
    <row r="5340" spans="9:54" x14ac:dyDescent="0.25">
      <c r="I5340" s="80"/>
      <c r="AX5340" s="80"/>
      <c r="AY5340" s="80"/>
      <c r="AZ5340" s="80"/>
      <c r="BA5340" s="80"/>
      <c r="BB5340" s="80"/>
    </row>
    <row r="5341" spans="9:54" x14ac:dyDescent="0.25">
      <c r="I5341" s="80"/>
      <c r="AX5341" s="80"/>
      <c r="AY5341" s="80"/>
      <c r="AZ5341" s="80"/>
      <c r="BA5341" s="80"/>
      <c r="BB5341" s="80"/>
    </row>
    <row r="5342" spans="9:54" x14ac:dyDescent="0.25">
      <c r="I5342" s="80"/>
      <c r="AX5342" s="80"/>
      <c r="AY5342" s="80"/>
      <c r="AZ5342" s="80"/>
      <c r="BA5342" s="80"/>
      <c r="BB5342" s="80"/>
    </row>
    <row r="5343" spans="9:54" x14ac:dyDescent="0.25">
      <c r="I5343" s="80"/>
      <c r="AX5343" s="80"/>
      <c r="AY5343" s="80"/>
      <c r="AZ5343" s="80"/>
      <c r="BA5343" s="80"/>
      <c r="BB5343" s="80"/>
    </row>
    <row r="5344" spans="9:54" x14ac:dyDescent="0.25">
      <c r="I5344" s="80"/>
      <c r="AX5344" s="80"/>
      <c r="AY5344" s="80"/>
      <c r="AZ5344" s="80"/>
      <c r="BA5344" s="80"/>
      <c r="BB5344" s="80"/>
    </row>
    <row r="5345" spans="9:54" x14ac:dyDescent="0.25">
      <c r="I5345" s="80"/>
      <c r="AX5345" s="80"/>
      <c r="AY5345" s="80"/>
      <c r="AZ5345" s="80"/>
      <c r="BA5345" s="80"/>
      <c r="BB5345" s="80"/>
    </row>
    <row r="5346" spans="9:54" x14ac:dyDescent="0.25">
      <c r="I5346" s="80"/>
      <c r="AX5346" s="80"/>
      <c r="AY5346" s="80"/>
      <c r="AZ5346" s="80"/>
      <c r="BA5346" s="80"/>
      <c r="BB5346" s="80"/>
    </row>
    <row r="5347" spans="9:54" x14ac:dyDescent="0.25">
      <c r="I5347" s="80"/>
      <c r="AX5347" s="80"/>
      <c r="AY5347" s="80"/>
      <c r="AZ5347" s="80"/>
      <c r="BA5347" s="80"/>
      <c r="BB5347" s="80"/>
    </row>
    <row r="5348" spans="9:54" x14ac:dyDescent="0.25">
      <c r="I5348" s="80"/>
      <c r="AX5348" s="80"/>
      <c r="AY5348" s="80"/>
      <c r="AZ5348" s="80"/>
      <c r="BA5348" s="80"/>
      <c r="BB5348" s="80"/>
    </row>
    <row r="5349" spans="9:54" x14ac:dyDescent="0.25">
      <c r="I5349" s="80"/>
      <c r="AX5349" s="80"/>
      <c r="AY5349" s="80"/>
      <c r="AZ5349" s="80"/>
      <c r="BA5349" s="80"/>
      <c r="BB5349" s="80"/>
    </row>
    <row r="5350" spans="9:54" x14ac:dyDescent="0.25">
      <c r="I5350" s="80"/>
      <c r="AX5350" s="80"/>
      <c r="AY5350" s="80"/>
      <c r="AZ5350" s="80"/>
      <c r="BA5350" s="80"/>
      <c r="BB5350" s="80"/>
    </row>
    <row r="5351" spans="9:54" x14ac:dyDescent="0.25">
      <c r="I5351" s="80"/>
      <c r="AX5351" s="80"/>
      <c r="AY5351" s="80"/>
      <c r="AZ5351" s="80"/>
      <c r="BA5351" s="80"/>
      <c r="BB5351" s="80"/>
    </row>
    <row r="5352" spans="9:54" x14ac:dyDescent="0.25">
      <c r="I5352" s="80"/>
      <c r="AX5352" s="80"/>
      <c r="AY5352" s="80"/>
      <c r="AZ5352" s="80"/>
      <c r="BA5352" s="80"/>
      <c r="BB5352" s="80"/>
    </row>
    <row r="5353" spans="9:54" x14ac:dyDescent="0.25">
      <c r="I5353" s="80"/>
      <c r="AX5353" s="80"/>
      <c r="AY5353" s="80"/>
      <c r="AZ5353" s="80"/>
      <c r="BA5353" s="80"/>
      <c r="BB5353" s="80"/>
    </row>
    <row r="5354" spans="9:54" x14ac:dyDescent="0.25">
      <c r="I5354" s="80"/>
      <c r="AX5354" s="80"/>
      <c r="AY5354" s="80"/>
      <c r="AZ5354" s="80"/>
      <c r="BA5354" s="80"/>
      <c r="BB5354" s="80"/>
    </row>
    <row r="5355" spans="9:54" x14ac:dyDescent="0.25">
      <c r="I5355" s="80"/>
      <c r="AX5355" s="80"/>
      <c r="AY5355" s="80"/>
      <c r="AZ5355" s="80"/>
      <c r="BA5355" s="80"/>
      <c r="BB5355" s="80"/>
    </row>
    <row r="5356" spans="9:54" x14ac:dyDescent="0.25">
      <c r="I5356" s="80"/>
      <c r="AX5356" s="80"/>
      <c r="AY5356" s="80"/>
      <c r="AZ5356" s="80"/>
      <c r="BA5356" s="80"/>
      <c r="BB5356" s="80"/>
    </row>
    <row r="5357" spans="9:54" x14ac:dyDescent="0.25">
      <c r="I5357" s="80"/>
      <c r="AX5357" s="80"/>
      <c r="AY5357" s="80"/>
      <c r="AZ5357" s="80"/>
      <c r="BA5357" s="80"/>
      <c r="BB5357" s="80"/>
    </row>
    <row r="5358" spans="9:54" x14ac:dyDescent="0.25">
      <c r="I5358" s="80"/>
      <c r="AX5358" s="80"/>
      <c r="AY5358" s="80"/>
      <c r="AZ5358" s="80"/>
      <c r="BA5358" s="80"/>
      <c r="BB5358" s="80"/>
    </row>
    <row r="5359" spans="9:54" x14ac:dyDescent="0.25">
      <c r="I5359" s="80"/>
      <c r="AX5359" s="80"/>
      <c r="AY5359" s="80"/>
      <c r="AZ5359" s="80"/>
      <c r="BA5359" s="80"/>
      <c r="BB5359" s="80"/>
    </row>
    <row r="5360" spans="9:54" x14ac:dyDescent="0.25">
      <c r="I5360" s="80"/>
      <c r="AX5360" s="80"/>
      <c r="AY5360" s="80"/>
      <c r="AZ5360" s="80"/>
      <c r="BA5360" s="80"/>
      <c r="BB5360" s="80"/>
    </row>
    <row r="5361" spans="9:54" x14ac:dyDescent="0.25">
      <c r="I5361" s="80"/>
      <c r="AX5361" s="80"/>
      <c r="AY5361" s="80"/>
      <c r="AZ5361" s="80"/>
      <c r="BA5361" s="80"/>
      <c r="BB5361" s="80"/>
    </row>
    <row r="5362" spans="9:54" x14ac:dyDescent="0.25">
      <c r="I5362" s="80"/>
      <c r="AX5362" s="80"/>
      <c r="AY5362" s="80"/>
      <c r="AZ5362" s="80"/>
      <c r="BA5362" s="80"/>
      <c r="BB5362" s="80"/>
    </row>
    <row r="5363" spans="9:54" x14ac:dyDescent="0.25">
      <c r="I5363" s="80"/>
      <c r="AX5363" s="80"/>
      <c r="AY5363" s="80"/>
      <c r="AZ5363" s="80"/>
      <c r="BA5363" s="80"/>
      <c r="BB5363" s="80"/>
    </row>
    <row r="5364" spans="9:54" x14ac:dyDescent="0.25">
      <c r="I5364" s="80"/>
      <c r="AX5364" s="80"/>
      <c r="AY5364" s="80"/>
      <c r="AZ5364" s="80"/>
      <c r="BA5364" s="80"/>
      <c r="BB5364" s="80"/>
    </row>
    <row r="5365" spans="9:54" x14ac:dyDescent="0.25">
      <c r="I5365" s="80"/>
      <c r="AX5365" s="80"/>
      <c r="AY5365" s="80"/>
      <c r="AZ5365" s="80"/>
      <c r="BA5365" s="80"/>
      <c r="BB5365" s="80"/>
    </row>
    <row r="5366" spans="9:54" x14ac:dyDescent="0.25">
      <c r="I5366" s="80"/>
      <c r="AX5366" s="80"/>
      <c r="AY5366" s="80"/>
      <c r="AZ5366" s="80"/>
      <c r="BA5366" s="80"/>
      <c r="BB5366" s="80"/>
    </row>
    <row r="5367" spans="9:54" x14ac:dyDescent="0.25">
      <c r="I5367" s="80"/>
      <c r="AX5367" s="80"/>
      <c r="AY5367" s="80"/>
      <c r="AZ5367" s="80"/>
      <c r="BA5367" s="80"/>
      <c r="BB5367" s="80"/>
    </row>
    <row r="5368" spans="9:54" x14ac:dyDescent="0.25">
      <c r="I5368" s="80"/>
      <c r="AX5368" s="80"/>
      <c r="AY5368" s="80"/>
      <c r="AZ5368" s="80"/>
      <c r="BA5368" s="80"/>
      <c r="BB5368" s="80"/>
    </row>
    <row r="5369" spans="9:54" x14ac:dyDescent="0.25">
      <c r="I5369" s="80"/>
      <c r="AX5369" s="80"/>
      <c r="AY5369" s="80"/>
      <c r="AZ5369" s="80"/>
      <c r="BA5369" s="80"/>
      <c r="BB5369" s="80"/>
    </row>
    <row r="5370" spans="9:54" x14ac:dyDescent="0.25">
      <c r="I5370" s="80"/>
      <c r="AX5370" s="80"/>
      <c r="AY5370" s="80"/>
      <c r="AZ5370" s="80"/>
      <c r="BA5370" s="80"/>
      <c r="BB5370" s="80"/>
    </row>
    <row r="5371" spans="9:54" x14ac:dyDescent="0.25">
      <c r="I5371" s="80"/>
      <c r="AX5371" s="80"/>
      <c r="AY5371" s="80"/>
      <c r="AZ5371" s="80"/>
      <c r="BA5371" s="80"/>
      <c r="BB5371" s="80"/>
    </row>
    <row r="5372" spans="9:54" x14ac:dyDescent="0.25">
      <c r="I5372" s="80"/>
      <c r="AX5372" s="80"/>
      <c r="AY5372" s="80"/>
      <c r="AZ5372" s="80"/>
      <c r="BA5372" s="80"/>
      <c r="BB5372" s="80"/>
    </row>
    <row r="5373" spans="9:54" x14ac:dyDescent="0.25">
      <c r="I5373" s="80"/>
      <c r="AX5373" s="80"/>
      <c r="AY5373" s="80"/>
      <c r="AZ5373" s="80"/>
      <c r="BA5373" s="80"/>
      <c r="BB5373" s="80"/>
    </row>
    <row r="5374" spans="9:54" x14ac:dyDescent="0.25">
      <c r="I5374" s="80"/>
      <c r="AX5374" s="80"/>
      <c r="AY5374" s="80"/>
      <c r="AZ5374" s="80"/>
      <c r="BA5374" s="80"/>
      <c r="BB5374" s="80"/>
    </row>
    <row r="5375" spans="9:54" x14ac:dyDescent="0.25">
      <c r="I5375" s="80"/>
      <c r="AX5375" s="80"/>
      <c r="AY5375" s="80"/>
      <c r="AZ5375" s="80"/>
      <c r="BA5375" s="80"/>
      <c r="BB5375" s="80"/>
    </row>
    <row r="5376" spans="9:54" x14ac:dyDescent="0.25">
      <c r="I5376" s="80"/>
      <c r="AX5376" s="80"/>
      <c r="AY5376" s="80"/>
      <c r="AZ5376" s="80"/>
      <c r="BA5376" s="80"/>
      <c r="BB5376" s="80"/>
    </row>
    <row r="5377" spans="9:54" x14ac:dyDescent="0.25">
      <c r="I5377" s="80"/>
      <c r="AX5377" s="80"/>
      <c r="AY5377" s="80"/>
      <c r="AZ5377" s="80"/>
      <c r="BA5377" s="80"/>
      <c r="BB5377" s="80"/>
    </row>
    <row r="5378" spans="9:54" x14ac:dyDescent="0.25">
      <c r="I5378" s="80"/>
      <c r="AX5378" s="80"/>
      <c r="AY5378" s="80"/>
      <c r="AZ5378" s="80"/>
      <c r="BA5378" s="80"/>
      <c r="BB5378" s="80"/>
    </row>
    <row r="5379" spans="9:54" x14ac:dyDescent="0.25">
      <c r="I5379" s="80"/>
      <c r="AX5379" s="80"/>
      <c r="AY5379" s="80"/>
      <c r="AZ5379" s="80"/>
      <c r="BA5379" s="80"/>
      <c r="BB5379" s="80"/>
    </row>
    <row r="5380" spans="9:54" x14ac:dyDescent="0.25">
      <c r="I5380" s="80"/>
      <c r="AX5380" s="80"/>
      <c r="AY5380" s="80"/>
      <c r="AZ5380" s="80"/>
      <c r="BA5380" s="80"/>
      <c r="BB5380" s="80"/>
    </row>
    <row r="5381" spans="9:54" x14ac:dyDescent="0.25">
      <c r="I5381" s="80"/>
      <c r="AX5381" s="80"/>
      <c r="AY5381" s="80"/>
      <c r="AZ5381" s="80"/>
      <c r="BA5381" s="80"/>
      <c r="BB5381" s="80"/>
    </row>
    <row r="5382" spans="9:54" x14ac:dyDescent="0.25">
      <c r="I5382" s="80"/>
      <c r="AX5382" s="80"/>
      <c r="AY5382" s="80"/>
      <c r="AZ5382" s="80"/>
      <c r="BA5382" s="80"/>
      <c r="BB5382" s="80"/>
    </row>
    <row r="5383" spans="9:54" x14ac:dyDescent="0.25">
      <c r="I5383" s="80"/>
      <c r="AX5383" s="80"/>
      <c r="AY5383" s="80"/>
      <c r="AZ5383" s="80"/>
      <c r="BA5383" s="80"/>
      <c r="BB5383" s="80"/>
    </row>
    <row r="5384" spans="9:54" x14ac:dyDescent="0.25">
      <c r="I5384" s="80"/>
      <c r="AX5384" s="80"/>
      <c r="AY5384" s="80"/>
      <c r="AZ5384" s="80"/>
      <c r="BA5384" s="80"/>
      <c r="BB5384" s="80"/>
    </row>
    <row r="5385" spans="9:54" x14ac:dyDescent="0.25">
      <c r="I5385" s="80"/>
      <c r="AX5385" s="80"/>
      <c r="AY5385" s="80"/>
      <c r="AZ5385" s="80"/>
      <c r="BA5385" s="80"/>
      <c r="BB5385" s="80"/>
    </row>
    <row r="5386" spans="9:54" x14ac:dyDescent="0.25">
      <c r="I5386" s="80"/>
      <c r="AX5386" s="80"/>
      <c r="AY5386" s="80"/>
      <c r="AZ5386" s="80"/>
      <c r="BA5386" s="80"/>
      <c r="BB5386" s="80"/>
    </row>
    <row r="5387" spans="9:54" x14ac:dyDescent="0.25">
      <c r="I5387" s="80"/>
      <c r="AX5387" s="80"/>
      <c r="AY5387" s="80"/>
      <c r="AZ5387" s="80"/>
      <c r="BA5387" s="80"/>
      <c r="BB5387" s="80"/>
    </row>
    <row r="5388" spans="9:54" x14ac:dyDescent="0.25">
      <c r="I5388" s="80"/>
      <c r="AX5388" s="80"/>
      <c r="AY5388" s="80"/>
      <c r="AZ5388" s="80"/>
      <c r="BA5388" s="80"/>
      <c r="BB5388" s="80"/>
    </row>
    <row r="5389" spans="9:54" x14ac:dyDescent="0.25">
      <c r="I5389" s="80"/>
      <c r="AX5389" s="80"/>
      <c r="AY5389" s="80"/>
      <c r="AZ5389" s="80"/>
      <c r="BA5389" s="80"/>
      <c r="BB5389" s="80"/>
    </row>
    <row r="5390" spans="9:54" x14ac:dyDescent="0.25">
      <c r="I5390" s="80"/>
      <c r="AX5390" s="80"/>
      <c r="AY5390" s="80"/>
      <c r="AZ5390" s="80"/>
      <c r="BA5390" s="80"/>
      <c r="BB5390" s="80"/>
    </row>
    <row r="5391" spans="9:54" x14ac:dyDescent="0.25">
      <c r="I5391" s="80"/>
      <c r="AX5391" s="80"/>
      <c r="AY5391" s="80"/>
      <c r="AZ5391" s="80"/>
      <c r="BA5391" s="80"/>
      <c r="BB5391" s="80"/>
    </row>
    <row r="5392" spans="9:54" x14ac:dyDescent="0.25">
      <c r="I5392" s="80"/>
      <c r="AX5392" s="80"/>
      <c r="AY5392" s="80"/>
      <c r="AZ5392" s="80"/>
      <c r="BA5392" s="80"/>
      <c r="BB5392" s="80"/>
    </row>
    <row r="5393" spans="9:54" x14ac:dyDescent="0.25">
      <c r="I5393" s="80"/>
      <c r="AX5393" s="80"/>
      <c r="AY5393" s="80"/>
      <c r="AZ5393" s="80"/>
      <c r="BA5393" s="80"/>
      <c r="BB5393" s="80"/>
    </row>
    <row r="5394" spans="9:54" x14ac:dyDescent="0.25">
      <c r="I5394" s="80"/>
      <c r="AX5394" s="80"/>
      <c r="AY5394" s="80"/>
      <c r="AZ5394" s="80"/>
      <c r="BA5394" s="80"/>
      <c r="BB5394" s="80"/>
    </row>
    <row r="5395" spans="9:54" x14ac:dyDescent="0.25">
      <c r="I5395" s="80"/>
      <c r="AX5395" s="80"/>
      <c r="AY5395" s="80"/>
      <c r="AZ5395" s="80"/>
      <c r="BA5395" s="80"/>
      <c r="BB5395" s="80"/>
    </row>
    <row r="5396" spans="9:54" x14ac:dyDescent="0.25">
      <c r="I5396" s="80"/>
      <c r="AX5396" s="80"/>
      <c r="AY5396" s="80"/>
      <c r="AZ5396" s="80"/>
      <c r="BA5396" s="80"/>
      <c r="BB5396" s="80"/>
    </row>
    <row r="5397" spans="9:54" x14ac:dyDescent="0.25">
      <c r="I5397" s="80"/>
      <c r="AX5397" s="80"/>
      <c r="AY5397" s="80"/>
      <c r="AZ5397" s="80"/>
      <c r="BA5397" s="80"/>
      <c r="BB5397" s="80"/>
    </row>
    <row r="5398" spans="9:54" x14ac:dyDescent="0.25">
      <c r="I5398" s="80"/>
      <c r="AX5398" s="80"/>
      <c r="AY5398" s="80"/>
      <c r="AZ5398" s="80"/>
      <c r="BA5398" s="80"/>
      <c r="BB5398" s="80"/>
    </row>
    <row r="5399" spans="9:54" x14ac:dyDescent="0.25">
      <c r="I5399" s="80"/>
      <c r="AX5399" s="80"/>
      <c r="AY5399" s="80"/>
      <c r="AZ5399" s="80"/>
      <c r="BA5399" s="80"/>
      <c r="BB5399" s="80"/>
    </row>
    <row r="5400" spans="9:54" x14ac:dyDescent="0.25">
      <c r="I5400" s="80"/>
      <c r="AX5400" s="80"/>
      <c r="AY5400" s="80"/>
      <c r="AZ5400" s="80"/>
      <c r="BA5400" s="80"/>
      <c r="BB5400" s="80"/>
    </row>
    <row r="5401" spans="9:54" x14ac:dyDescent="0.25">
      <c r="I5401" s="80"/>
      <c r="AX5401" s="80"/>
      <c r="AY5401" s="80"/>
      <c r="AZ5401" s="80"/>
      <c r="BA5401" s="80"/>
      <c r="BB5401" s="80"/>
    </row>
    <row r="5402" spans="9:54" x14ac:dyDescent="0.25">
      <c r="I5402" s="80"/>
      <c r="AX5402" s="80"/>
      <c r="AY5402" s="80"/>
      <c r="AZ5402" s="80"/>
      <c r="BA5402" s="80"/>
      <c r="BB5402" s="80"/>
    </row>
    <row r="5403" spans="9:54" x14ac:dyDescent="0.25">
      <c r="I5403" s="80"/>
      <c r="AX5403" s="80"/>
      <c r="AY5403" s="80"/>
      <c r="AZ5403" s="80"/>
      <c r="BA5403" s="80"/>
      <c r="BB5403" s="80"/>
    </row>
    <row r="5404" spans="9:54" x14ac:dyDescent="0.25">
      <c r="I5404" s="80"/>
      <c r="AX5404" s="80"/>
      <c r="AY5404" s="80"/>
      <c r="AZ5404" s="80"/>
      <c r="BA5404" s="80"/>
      <c r="BB5404" s="80"/>
    </row>
    <row r="5405" spans="9:54" x14ac:dyDescent="0.25">
      <c r="I5405" s="80"/>
      <c r="AX5405" s="80"/>
      <c r="AY5405" s="80"/>
      <c r="AZ5405" s="80"/>
      <c r="BA5405" s="80"/>
      <c r="BB5405" s="80"/>
    </row>
    <row r="5406" spans="9:54" x14ac:dyDescent="0.25">
      <c r="I5406" s="80"/>
      <c r="AX5406" s="80"/>
      <c r="AY5406" s="80"/>
      <c r="AZ5406" s="80"/>
      <c r="BA5406" s="80"/>
      <c r="BB5406" s="80"/>
    </row>
    <row r="5407" spans="9:54" x14ac:dyDescent="0.25">
      <c r="I5407" s="80"/>
      <c r="AX5407" s="80"/>
      <c r="AY5407" s="80"/>
      <c r="AZ5407" s="80"/>
      <c r="BA5407" s="80"/>
      <c r="BB5407" s="80"/>
    </row>
    <row r="5408" spans="9:54" x14ac:dyDescent="0.25">
      <c r="I5408" s="80"/>
      <c r="AX5408" s="80"/>
      <c r="AY5408" s="80"/>
      <c r="AZ5408" s="80"/>
      <c r="BA5408" s="80"/>
      <c r="BB5408" s="80"/>
    </row>
    <row r="5409" spans="9:54" x14ac:dyDescent="0.25">
      <c r="I5409" s="80"/>
      <c r="AX5409" s="80"/>
      <c r="AY5409" s="80"/>
      <c r="AZ5409" s="80"/>
      <c r="BA5409" s="80"/>
      <c r="BB5409" s="80"/>
    </row>
    <row r="5410" spans="9:54" x14ac:dyDescent="0.25">
      <c r="I5410" s="80"/>
      <c r="AX5410" s="80"/>
      <c r="AY5410" s="80"/>
      <c r="AZ5410" s="80"/>
      <c r="BA5410" s="80"/>
      <c r="BB5410" s="80"/>
    </row>
    <row r="5411" spans="9:54" x14ac:dyDescent="0.25">
      <c r="I5411" s="80"/>
      <c r="AX5411" s="80"/>
      <c r="AY5411" s="80"/>
      <c r="AZ5411" s="80"/>
      <c r="BA5411" s="80"/>
      <c r="BB5411" s="80"/>
    </row>
    <row r="5412" spans="9:54" x14ac:dyDescent="0.25">
      <c r="I5412" s="80"/>
      <c r="AX5412" s="80"/>
      <c r="AY5412" s="80"/>
      <c r="AZ5412" s="80"/>
      <c r="BA5412" s="80"/>
      <c r="BB5412" s="80"/>
    </row>
    <row r="5413" spans="9:54" x14ac:dyDescent="0.25">
      <c r="I5413" s="80"/>
      <c r="AX5413" s="80"/>
      <c r="AY5413" s="80"/>
      <c r="AZ5413" s="80"/>
      <c r="BA5413" s="80"/>
      <c r="BB5413" s="80"/>
    </row>
    <row r="5414" spans="9:54" x14ac:dyDescent="0.25">
      <c r="I5414" s="80"/>
      <c r="AX5414" s="80"/>
      <c r="AY5414" s="80"/>
      <c r="AZ5414" s="80"/>
      <c r="BA5414" s="80"/>
      <c r="BB5414" s="80"/>
    </row>
    <row r="5415" spans="9:54" x14ac:dyDescent="0.25">
      <c r="I5415" s="80"/>
      <c r="AX5415" s="80"/>
      <c r="AY5415" s="80"/>
      <c r="AZ5415" s="80"/>
      <c r="BA5415" s="80"/>
      <c r="BB5415" s="80"/>
    </row>
    <row r="5416" spans="9:54" x14ac:dyDescent="0.25">
      <c r="I5416" s="80"/>
      <c r="AX5416" s="80"/>
      <c r="AY5416" s="80"/>
      <c r="AZ5416" s="80"/>
      <c r="BA5416" s="80"/>
      <c r="BB5416" s="80"/>
    </row>
    <row r="5417" spans="9:54" x14ac:dyDescent="0.25">
      <c r="I5417" s="80"/>
      <c r="AX5417" s="80"/>
      <c r="AY5417" s="80"/>
      <c r="AZ5417" s="80"/>
      <c r="BA5417" s="80"/>
      <c r="BB5417" s="80"/>
    </row>
    <row r="5418" spans="9:54" x14ac:dyDescent="0.25">
      <c r="I5418" s="80"/>
      <c r="AX5418" s="80"/>
      <c r="AY5418" s="80"/>
      <c r="AZ5418" s="80"/>
      <c r="BA5418" s="80"/>
      <c r="BB5418" s="80"/>
    </row>
    <row r="5419" spans="9:54" x14ac:dyDescent="0.25">
      <c r="I5419" s="80"/>
      <c r="AX5419" s="80"/>
      <c r="AY5419" s="80"/>
      <c r="AZ5419" s="80"/>
      <c r="BA5419" s="80"/>
      <c r="BB5419" s="80"/>
    </row>
    <row r="5420" spans="9:54" x14ac:dyDescent="0.25">
      <c r="I5420" s="80"/>
      <c r="AX5420" s="80"/>
      <c r="AY5420" s="80"/>
      <c r="AZ5420" s="80"/>
      <c r="BA5420" s="80"/>
      <c r="BB5420" s="80"/>
    </row>
    <row r="5421" spans="9:54" x14ac:dyDescent="0.25">
      <c r="I5421" s="80"/>
      <c r="AX5421" s="80"/>
      <c r="AY5421" s="80"/>
      <c r="AZ5421" s="80"/>
      <c r="BA5421" s="80"/>
      <c r="BB5421" s="80"/>
    </row>
    <row r="5422" spans="9:54" x14ac:dyDescent="0.25">
      <c r="I5422" s="80"/>
      <c r="AX5422" s="80"/>
      <c r="AY5422" s="80"/>
      <c r="AZ5422" s="80"/>
      <c r="BA5422" s="80"/>
      <c r="BB5422" s="80"/>
    </row>
    <row r="5423" spans="9:54" x14ac:dyDescent="0.25">
      <c r="I5423" s="80"/>
      <c r="AX5423" s="80"/>
      <c r="AY5423" s="80"/>
      <c r="AZ5423" s="80"/>
      <c r="BA5423" s="80"/>
      <c r="BB5423" s="80"/>
    </row>
    <row r="5424" spans="9:54" x14ac:dyDescent="0.25">
      <c r="I5424" s="80"/>
      <c r="AX5424" s="80"/>
      <c r="AY5424" s="80"/>
      <c r="AZ5424" s="80"/>
      <c r="BA5424" s="80"/>
      <c r="BB5424" s="80"/>
    </row>
    <row r="5425" spans="9:54" x14ac:dyDescent="0.25">
      <c r="I5425" s="80"/>
      <c r="AX5425" s="80"/>
      <c r="AY5425" s="80"/>
      <c r="AZ5425" s="80"/>
      <c r="BA5425" s="80"/>
      <c r="BB5425" s="80"/>
    </row>
    <row r="5426" spans="9:54" x14ac:dyDescent="0.25">
      <c r="I5426" s="80"/>
      <c r="AX5426" s="80"/>
      <c r="AY5426" s="80"/>
      <c r="AZ5426" s="80"/>
      <c r="BA5426" s="80"/>
      <c r="BB5426" s="80"/>
    </row>
    <row r="5427" spans="9:54" x14ac:dyDescent="0.25">
      <c r="I5427" s="80"/>
      <c r="AX5427" s="80"/>
      <c r="AY5427" s="80"/>
      <c r="AZ5427" s="80"/>
      <c r="BA5427" s="80"/>
      <c r="BB5427" s="80"/>
    </row>
    <row r="5428" spans="9:54" x14ac:dyDescent="0.25">
      <c r="I5428" s="80"/>
      <c r="AX5428" s="80"/>
      <c r="AY5428" s="80"/>
      <c r="AZ5428" s="80"/>
      <c r="BA5428" s="80"/>
      <c r="BB5428" s="80"/>
    </row>
    <row r="5429" spans="9:54" x14ac:dyDescent="0.25">
      <c r="I5429" s="80"/>
      <c r="AX5429" s="80"/>
      <c r="AY5429" s="80"/>
      <c r="AZ5429" s="80"/>
      <c r="BA5429" s="80"/>
      <c r="BB5429" s="80"/>
    </row>
    <row r="5430" spans="9:54" x14ac:dyDescent="0.25">
      <c r="I5430" s="80"/>
      <c r="AX5430" s="80"/>
      <c r="AY5430" s="80"/>
      <c r="AZ5430" s="80"/>
      <c r="BA5430" s="80"/>
      <c r="BB5430" s="80"/>
    </row>
    <row r="5431" spans="9:54" x14ac:dyDescent="0.25">
      <c r="I5431" s="80"/>
      <c r="AX5431" s="80"/>
      <c r="AY5431" s="80"/>
      <c r="AZ5431" s="80"/>
      <c r="BA5431" s="80"/>
      <c r="BB5431" s="80"/>
    </row>
    <row r="5432" spans="9:54" x14ac:dyDescent="0.25">
      <c r="I5432" s="80"/>
      <c r="AX5432" s="80"/>
      <c r="AY5432" s="80"/>
      <c r="AZ5432" s="80"/>
      <c r="BA5432" s="80"/>
      <c r="BB5432" s="80"/>
    </row>
    <row r="5433" spans="9:54" x14ac:dyDescent="0.25">
      <c r="I5433" s="80"/>
      <c r="AX5433" s="80"/>
      <c r="AY5433" s="80"/>
      <c r="AZ5433" s="80"/>
      <c r="BA5433" s="80"/>
      <c r="BB5433" s="80"/>
    </row>
    <row r="5434" spans="9:54" x14ac:dyDescent="0.25">
      <c r="I5434" s="80"/>
      <c r="AX5434" s="80"/>
      <c r="AY5434" s="80"/>
      <c r="AZ5434" s="80"/>
      <c r="BA5434" s="80"/>
      <c r="BB5434" s="80"/>
    </row>
    <row r="5435" spans="9:54" x14ac:dyDescent="0.25">
      <c r="I5435" s="80"/>
      <c r="AX5435" s="80"/>
      <c r="AY5435" s="80"/>
      <c r="AZ5435" s="80"/>
      <c r="BA5435" s="80"/>
      <c r="BB5435" s="80"/>
    </row>
    <row r="5436" spans="9:54" x14ac:dyDescent="0.25">
      <c r="I5436" s="80"/>
      <c r="AX5436" s="80"/>
      <c r="AY5436" s="80"/>
      <c r="AZ5436" s="80"/>
      <c r="BA5436" s="80"/>
      <c r="BB5436" s="80"/>
    </row>
    <row r="5437" spans="9:54" x14ac:dyDescent="0.25">
      <c r="I5437" s="80"/>
      <c r="AX5437" s="80"/>
      <c r="AY5437" s="80"/>
      <c r="AZ5437" s="80"/>
      <c r="BA5437" s="80"/>
      <c r="BB5437" s="80"/>
    </row>
    <row r="5438" spans="9:54" x14ac:dyDescent="0.25">
      <c r="I5438" s="80"/>
      <c r="AX5438" s="80"/>
      <c r="AY5438" s="80"/>
      <c r="AZ5438" s="80"/>
      <c r="BA5438" s="80"/>
      <c r="BB5438" s="80"/>
    </row>
    <row r="5439" spans="9:54" x14ac:dyDescent="0.25">
      <c r="I5439" s="80"/>
      <c r="AX5439" s="80"/>
      <c r="AY5439" s="80"/>
      <c r="AZ5439" s="80"/>
      <c r="BA5439" s="80"/>
      <c r="BB5439" s="80"/>
    </row>
    <row r="5440" spans="9:54" x14ac:dyDescent="0.25">
      <c r="I5440" s="80"/>
      <c r="AX5440" s="80"/>
      <c r="AY5440" s="80"/>
      <c r="AZ5440" s="80"/>
      <c r="BA5440" s="80"/>
      <c r="BB5440" s="80"/>
    </row>
    <row r="5441" spans="9:54" x14ac:dyDescent="0.25">
      <c r="I5441" s="80"/>
      <c r="AX5441" s="80"/>
      <c r="AY5441" s="80"/>
      <c r="AZ5441" s="80"/>
      <c r="BA5441" s="80"/>
      <c r="BB5441" s="80"/>
    </row>
    <row r="5442" spans="9:54" x14ac:dyDescent="0.25">
      <c r="I5442" s="80"/>
      <c r="AX5442" s="80"/>
      <c r="AY5442" s="80"/>
      <c r="AZ5442" s="80"/>
      <c r="BA5442" s="80"/>
      <c r="BB5442" s="80"/>
    </row>
    <row r="5443" spans="9:54" x14ac:dyDescent="0.25">
      <c r="I5443" s="80"/>
      <c r="AX5443" s="80"/>
      <c r="AY5443" s="80"/>
      <c r="AZ5443" s="80"/>
      <c r="BA5443" s="80"/>
      <c r="BB5443" s="80"/>
    </row>
    <row r="5444" spans="9:54" x14ac:dyDescent="0.25">
      <c r="I5444" s="80"/>
      <c r="AX5444" s="80"/>
      <c r="AY5444" s="80"/>
      <c r="AZ5444" s="80"/>
      <c r="BA5444" s="80"/>
      <c r="BB5444" s="80"/>
    </row>
    <row r="5445" spans="9:54" x14ac:dyDescent="0.25">
      <c r="I5445" s="80"/>
      <c r="AX5445" s="80"/>
      <c r="AY5445" s="80"/>
      <c r="AZ5445" s="80"/>
      <c r="BA5445" s="80"/>
      <c r="BB5445" s="80"/>
    </row>
    <row r="5446" spans="9:54" x14ac:dyDescent="0.25">
      <c r="I5446" s="80"/>
      <c r="AX5446" s="80"/>
      <c r="AY5446" s="80"/>
      <c r="AZ5446" s="80"/>
      <c r="BA5446" s="80"/>
      <c r="BB5446" s="80"/>
    </row>
    <row r="5447" spans="9:54" x14ac:dyDescent="0.25">
      <c r="I5447" s="80"/>
      <c r="AX5447" s="80"/>
      <c r="AY5447" s="80"/>
      <c r="AZ5447" s="80"/>
      <c r="BA5447" s="80"/>
      <c r="BB5447" s="80"/>
    </row>
    <row r="5448" spans="9:54" x14ac:dyDescent="0.25">
      <c r="I5448" s="80"/>
      <c r="AX5448" s="80"/>
      <c r="AY5448" s="80"/>
      <c r="AZ5448" s="80"/>
      <c r="BA5448" s="80"/>
      <c r="BB5448" s="80"/>
    </row>
    <row r="5449" spans="9:54" x14ac:dyDescent="0.25">
      <c r="I5449" s="80"/>
      <c r="AX5449" s="80"/>
      <c r="AY5449" s="80"/>
      <c r="AZ5449" s="80"/>
      <c r="BA5449" s="80"/>
      <c r="BB5449" s="80"/>
    </row>
    <row r="5450" spans="9:54" x14ac:dyDescent="0.25">
      <c r="I5450" s="80"/>
      <c r="AX5450" s="80"/>
      <c r="AY5450" s="80"/>
      <c r="AZ5450" s="80"/>
      <c r="BA5450" s="80"/>
      <c r="BB5450" s="80"/>
    </row>
    <row r="5451" spans="9:54" x14ac:dyDescent="0.25">
      <c r="I5451" s="80"/>
      <c r="AX5451" s="80"/>
      <c r="AY5451" s="80"/>
      <c r="AZ5451" s="80"/>
      <c r="BA5451" s="80"/>
      <c r="BB5451" s="80"/>
    </row>
    <row r="5452" spans="9:54" x14ac:dyDescent="0.25">
      <c r="I5452" s="80"/>
      <c r="AX5452" s="80"/>
      <c r="AY5452" s="80"/>
      <c r="AZ5452" s="80"/>
      <c r="BA5452" s="80"/>
      <c r="BB5452" s="80"/>
    </row>
    <row r="5453" spans="9:54" x14ac:dyDescent="0.25">
      <c r="I5453" s="80"/>
      <c r="AX5453" s="80"/>
      <c r="AY5453" s="80"/>
      <c r="AZ5453" s="80"/>
      <c r="BA5453" s="80"/>
      <c r="BB5453" s="80"/>
    </row>
    <row r="5454" spans="9:54" x14ac:dyDescent="0.25">
      <c r="I5454" s="80"/>
      <c r="AX5454" s="80"/>
      <c r="AY5454" s="80"/>
      <c r="AZ5454" s="80"/>
      <c r="BA5454" s="80"/>
      <c r="BB5454" s="80"/>
    </row>
    <row r="5455" spans="9:54" x14ac:dyDescent="0.25">
      <c r="I5455" s="80"/>
      <c r="AX5455" s="80"/>
      <c r="AY5455" s="80"/>
      <c r="AZ5455" s="80"/>
      <c r="BA5455" s="80"/>
      <c r="BB5455" s="80"/>
    </row>
    <row r="5456" spans="9:54" x14ac:dyDescent="0.25">
      <c r="I5456" s="80"/>
      <c r="AX5456" s="80"/>
      <c r="AY5456" s="80"/>
      <c r="AZ5456" s="80"/>
      <c r="BA5456" s="80"/>
      <c r="BB5456" s="80"/>
    </row>
    <row r="5457" spans="9:54" x14ac:dyDescent="0.25">
      <c r="I5457" s="80"/>
      <c r="AX5457" s="80"/>
      <c r="AY5457" s="80"/>
      <c r="AZ5457" s="80"/>
      <c r="BA5457" s="80"/>
      <c r="BB5457" s="80"/>
    </row>
    <row r="5458" spans="9:54" x14ac:dyDescent="0.25">
      <c r="I5458" s="80"/>
      <c r="AX5458" s="80"/>
      <c r="AY5458" s="80"/>
      <c r="AZ5458" s="80"/>
      <c r="BA5458" s="80"/>
      <c r="BB5458" s="80"/>
    </row>
    <row r="5459" spans="9:54" x14ac:dyDescent="0.25">
      <c r="I5459" s="80"/>
      <c r="AX5459" s="80"/>
      <c r="AY5459" s="80"/>
      <c r="AZ5459" s="80"/>
      <c r="BA5459" s="80"/>
      <c r="BB5459" s="80"/>
    </row>
    <row r="5460" spans="9:54" x14ac:dyDescent="0.25">
      <c r="I5460" s="80"/>
      <c r="AX5460" s="80"/>
      <c r="AY5460" s="80"/>
      <c r="AZ5460" s="80"/>
      <c r="BA5460" s="80"/>
      <c r="BB5460" s="80"/>
    </row>
    <row r="5461" spans="9:54" x14ac:dyDescent="0.25">
      <c r="I5461" s="80"/>
      <c r="AX5461" s="80"/>
      <c r="AY5461" s="80"/>
      <c r="AZ5461" s="80"/>
      <c r="BA5461" s="80"/>
      <c r="BB5461" s="80"/>
    </row>
    <row r="5462" spans="9:54" x14ac:dyDescent="0.25">
      <c r="I5462" s="80"/>
      <c r="AX5462" s="80"/>
      <c r="AY5462" s="80"/>
      <c r="AZ5462" s="80"/>
      <c r="BA5462" s="80"/>
      <c r="BB5462" s="80"/>
    </row>
    <row r="5463" spans="9:54" x14ac:dyDescent="0.25">
      <c r="I5463" s="80"/>
      <c r="AX5463" s="80"/>
      <c r="AY5463" s="80"/>
      <c r="AZ5463" s="80"/>
      <c r="BA5463" s="80"/>
      <c r="BB5463" s="80"/>
    </row>
    <row r="5464" spans="9:54" x14ac:dyDescent="0.25">
      <c r="I5464" s="80"/>
      <c r="AX5464" s="80"/>
      <c r="AY5464" s="80"/>
      <c r="AZ5464" s="80"/>
      <c r="BA5464" s="80"/>
      <c r="BB5464" s="80"/>
    </row>
    <row r="5465" spans="9:54" x14ac:dyDescent="0.25">
      <c r="I5465" s="80"/>
      <c r="AX5465" s="80"/>
      <c r="AY5465" s="80"/>
      <c r="AZ5465" s="80"/>
      <c r="BA5465" s="80"/>
      <c r="BB5465" s="80"/>
    </row>
    <row r="5466" spans="9:54" x14ac:dyDescent="0.25">
      <c r="I5466" s="80"/>
      <c r="AX5466" s="80"/>
      <c r="AY5466" s="80"/>
      <c r="AZ5466" s="80"/>
      <c r="BA5466" s="80"/>
      <c r="BB5466" s="80"/>
    </row>
    <row r="5467" spans="9:54" x14ac:dyDescent="0.25">
      <c r="I5467" s="80"/>
      <c r="AX5467" s="80"/>
      <c r="AY5467" s="80"/>
      <c r="AZ5467" s="80"/>
      <c r="BA5467" s="80"/>
      <c r="BB5467" s="80"/>
    </row>
    <row r="5468" spans="9:54" x14ac:dyDescent="0.25">
      <c r="I5468" s="80"/>
      <c r="AX5468" s="80"/>
      <c r="AY5468" s="80"/>
      <c r="AZ5468" s="80"/>
      <c r="BA5468" s="80"/>
      <c r="BB5468" s="80"/>
    </row>
    <row r="5469" spans="9:54" x14ac:dyDescent="0.25">
      <c r="I5469" s="80"/>
      <c r="AX5469" s="80"/>
      <c r="AY5469" s="80"/>
      <c r="AZ5469" s="80"/>
      <c r="BA5469" s="80"/>
      <c r="BB5469" s="80"/>
    </row>
    <row r="5470" spans="9:54" x14ac:dyDescent="0.25">
      <c r="I5470" s="80"/>
      <c r="AX5470" s="80"/>
      <c r="AY5470" s="80"/>
      <c r="AZ5470" s="80"/>
      <c r="BA5470" s="80"/>
      <c r="BB5470" s="80"/>
    </row>
    <row r="5471" spans="9:54" x14ac:dyDescent="0.25">
      <c r="I5471" s="80"/>
      <c r="AX5471" s="80"/>
      <c r="AY5471" s="80"/>
      <c r="AZ5471" s="80"/>
      <c r="BA5471" s="80"/>
      <c r="BB5471" s="80"/>
    </row>
    <row r="5472" spans="9:54" x14ac:dyDescent="0.25">
      <c r="I5472" s="80"/>
      <c r="AX5472" s="80"/>
      <c r="AY5472" s="80"/>
      <c r="AZ5472" s="80"/>
      <c r="BA5472" s="80"/>
      <c r="BB5472" s="80"/>
    </row>
    <row r="5473" spans="9:54" x14ac:dyDescent="0.25">
      <c r="I5473" s="80"/>
      <c r="AX5473" s="80"/>
      <c r="AY5473" s="80"/>
      <c r="AZ5473" s="80"/>
      <c r="BA5473" s="80"/>
      <c r="BB5473" s="80"/>
    </row>
    <row r="5474" spans="9:54" x14ac:dyDescent="0.25">
      <c r="I5474" s="80"/>
      <c r="AX5474" s="80"/>
      <c r="AY5474" s="80"/>
      <c r="AZ5474" s="80"/>
      <c r="BA5474" s="80"/>
      <c r="BB5474" s="80"/>
    </row>
    <row r="5475" spans="9:54" x14ac:dyDescent="0.25">
      <c r="I5475" s="80"/>
      <c r="AX5475" s="80"/>
      <c r="AY5475" s="80"/>
      <c r="AZ5475" s="80"/>
      <c r="BA5475" s="80"/>
      <c r="BB5475" s="80"/>
    </row>
    <row r="5476" spans="9:54" x14ac:dyDescent="0.25">
      <c r="I5476" s="80"/>
      <c r="AX5476" s="80"/>
      <c r="AY5476" s="80"/>
      <c r="AZ5476" s="80"/>
      <c r="BA5476" s="80"/>
      <c r="BB5476" s="80"/>
    </row>
    <row r="5477" spans="9:54" x14ac:dyDescent="0.25">
      <c r="I5477" s="80"/>
      <c r="AX5477" s="80"/>
      <c r="AY5477" s="80"/>
      <c r="AZ5477" s="80"/>
      <c r="BA5477" s="80"/>
      <c r="BB5477" s="80"/>
    </row>
    <row r="5478" spans="9:54" x14ac:dyDescent="0.25">
      <c r="I5478" s="80"/>
      <c r="AX5478" s="80"/>
      <c r="AY5478" s="80"/>
      <c r="AZ5478" s="80"/>
      <c r="BA5478" s="80"/>
      <c r="BB5478" s="80"/>
    </row>
    <row r="5479" spans="9:54" x14ac:dyDescent="0.25">
      <c r="I5479" s="80"/>
      <c r="AX5479" s="80"/>
      <c r="AY5479" s="80"/>
      <c r="AZ5479" s="80"/>
      <c r="BA5479" s="80"/>
      <c r="BB5479" s="80"/>
    </row>
    <row r="5480" spans="9:54" x14ac:dyDescent="0.25">
      <c r="I5480" s="80"/>
      <c r="AX5480" s="80"/>
      <c r="AY5480" s="80"/>
      <c r="AZ5480" s="80"/>
      <c r="BA5480" s="80"/>
      <c r="BB5480" s="80"/>
    </row>
    <row r="5481" spans="9:54" x14ac:dyDescent="0.25">
      <c r="I5481" s="80"/>
      <c r="AX5481" s="80"/>
      <c r="AY5481" s="80"/>
      <c r="AZ5481" s="80"/>
      <c r="BA5481" s="80"/>
      <c r="BB5481" s="80"/>
    </row>
    <row r="5482" spans="9:54" x14ac:dyDescent="0.25">
      <c r="I5482" s="80"/>
      <c r="AX5482" s="80"/>
      <c r="AY5482" s="80"/>
      <c r="AZ5482" s="80"/>
      <c r="BA5482" s="80"/>
      <c r="BB5482" s="80"/>
    </row>
    <row r="5483" spans="9:54" x14ac:dyDescent="0.25">
      <c r="I5483" s="80"/>
      <c r="AX5483" s="80"/>
      <c r="AY5483" s="80"/>
      <c r="AZ5483" s="80"/>
      <c r="BA5483" s="80"/>
      <c r="BB5483" s="80"/>
    </row>
    <row r="5484" spans="9:54" x14ac:dyDescent="0.25">
      <c r="I5484" s="80"/>
      <c r="AX5484" s="80"/>
      <c r="AY5484" s="80"/>
      <c r="AZ5484" s="80"/>
      <c r="BA5484" s="80"/>
      <c r="BB5484" s="80"/>
    </row>
    <row r="5485" spans="9:54" x14ac:dyDescent="0.25">
      <c r="I5485" s="80"/>
      <c r="AX5485" s="80"/>
      <c r="AY5485" s="80"/>
      <c r="AZ5485" s="80"/>
      <c r="BA5485" s="80"/>
      <c r="BB5485" s="80"/>
    </row>
    <row r="5486" spans="9:54" x14ac:dyDescent="0.25">
      <c r="I5486" s="80"/>
      <c r="AX5486" s="80"/>
      <c r="AY5486" s="80"/>
      <c r="AZ5486" s="80"/>
      <c r="BA5486" s="80"/>
      <c r="BB5486" s="80"/>
    </row>
    <row r="5487" spans="9:54" x14ac:dyDescent="0.25">
      <c r="I5487" s="80"/>
      <c r="AX5487" s="80"/>
      <c r="AY5487" s="80"/>
      <c r="AZ5487" s="80"/>
      <c r="BA5487" s="80"/>
      <c r="BB5487" s="80"/>
    </row>
    <row r="5488" spans="9:54" x14ac:dyDescent="0.25">
      <c r="I5488" s="80"/>
      <c r="AX5488" s="80"/>
      <c r="AY5488" s="80"/>
      <c r="AZ5488" s="80"/>
      <c r="BA5488" s="80"/>
      <c r="BB5488" s="80"/>
    </row>
    <row r="5489" spans="9:54" x14ac:dyDescent="0.25">
      <c r="I5489" s="80"/>
      <c r="AX5489" s="80"/>
      <c r="AY5489" s="80"/>
      <c r="AZ5489" s="80"/>
      <c r="BA5489" s="80"/>
      <c r="BB5489" s="80"/>
    </row>
    <row r="5490" spans="9:54" x14ac:dyDescent="0.25">
      <c r="I5490" s="80"/>
      <c r="AX5490" s="80"/>
      <c r="AY5490" s="80"/>
      <c r="AZ5490" s="80"/>
      <c r="BA5490" s="80"/>
      <c r="BB5490" s="80"/>
    </row>
    <row r="5491" spans="9:54" x14ac:dyDescent="0.25">
      <c r="I5491" s="80"/>
      <c r="AX5491" s="80"/>
      <c r="AY5491" s="80"/>
      <c r="AZ5491" s="80"/>
      <c r="BA5491" s="80"/>
      <c r="BB5491" s="80"/>
    </row>
    <row r="5492" spans="9:54" x14ac:dyDescent="0.25">
      <c r="I5492" s="80"/>
      <c r="AX5492" s="80"/>
      <c r="AY5492" s="80"/>
      <c r="AZ5492" s="80"/>
      <c r="BA5492" s="80"/>
      <c r="BB5492" s="80"/>
    </row>
    <row r="5493" spans="9:54" x14ac:dyDescent="0.25">
      <c r="I5493" s="80"/>
      <c r="AX5493" s="80"/>
      <c r="AY5493" s="80"/>
      <c r="AZ5493" s="80"/>
      <c r="BA5493" s="80"/>
      <c r="BB5493" s="80"/>
    </row>
    <row r="5494" spans="9:54" x14ac:dyDescent="0.25">
      <c r="I5494" s="80"/>
      <c r="AX5494" s="80"/>
      <c r="AY5494" s="80"/>
      <c r="AZ5494" s="80"/>
      <c r="BA5494" s="80"/>
      <c r="BB5494" s="80"/>
    </row>
    <row r="5495" spans="9:54" x14ac:dyDescent="0.25">
      <c r="I5495" s="80"/>
      <c r="AX5495" s="80"/>
      <c r="AY5495" s="80"/>
      <c r="AZ5495" s="80"/>
      <c r="BA5495" s="80"/>
      <c r="BB5495" s="80"/>
    </row>
    <row r="5496" spans="9:54" x14ac:dyDescent="0.25">
      <c r="I5496" s="80"/>
      <c r="AX5496" s="80"/>
      <c r="AY5496" s="80"/>
      <c r="AZ5496" s="80"/>
      <c r="BA5496" s="80"/>
      <c r="BB5496" s="80"/>
    </row>
    <row r="5497" spans="9:54" x14ac:dyDescent="0.25">
      <c r="I5497" s="80"/>
      <c r="AX5497" s="80"/>
      <c r="AY5497" s="80"/>
      <c r="AZ5497" s="80"/>
      <c r="BA5497" s="80"/>
      <c r="BB5497" s="80"/>
    </row>
    <row r="5498" spans="9:54" x14ac:dyDescent="0.25">
      <c r="I5498" s="80"/>
      <c r="AX5498" s="80"/>
      <c r="AY5498" s="80"/>
      <c r="AZ5498" s="80"/>
      <c r="BA5498" s="80"/>
      <c r="BB5498" s="80"/>
    </row>
    <row r="5499" spans="9:54" x14ac:dyDescent="0.25">
      <c r="I5499" s="80"/>
      <c r="AX5499" s="80"/>
      <c r="AY5499" s="80"/>
      <c r="AZ5499" s="80"/>
      <c r="BA5499" s="80"/>
      <c r="BB5499" s="80"/>
    </row>
    <row r="5500" spans="9:54" x14ac:dyDescent="0.25">
      <c r="I5500" s="80"/>
      <c r="AX5500" s="80"/>
      <c r="AY5500" s="80"/>
      <c r="AZ5500" s="80"/>
      <c r="BA5500" s="80"/>
      <c r="BB5500" s="80"/>
    </row>
    <row r="5501" spans="9:54" x14ac:dyDescent="0.25">
      <c r="I5501" s="80"/>
      <c r="AX5501" s="80"/>
      <c r="AY5501" s="80"/>
      <c r="AZ5501" s="80"/>
      <c r="BA5501" s="80"/>
      <c r="BB5501" s="80"/>
    </row>
    <row r="5502" spans="9:54" x14ac:dyDescent="0.25">
      <c r="I5502" s="80"/>
      <c r="AX5502" s="80"/>
      <c r="AY5502" s="80"/>
      <c r="AZ5502" s="80"/>
      <c r="BA5502" s="80"/>
      <c r="BB5502" s="80"/>
    </row>
    <row r="5503" spans="9:54" x14ac:dyDescent="0.25">
      <c r="I5503" s="80"/>
      <c r="AX5503" s="80"/>
      <c r="AY5503" s="80"/>
      <c r="AZ5503" s="80"/>
      <c r="BA5503" s="80"/>
      <c r="BB5503" s="80"/>
    </row>
    <row r="5504" spans="9:54" x14ac:dyDescent="0.25">
      <c r="I5504" s="80"/>
      <c r="AX5504" s="80"/>
      <c r="AY5504" s="80"/>
      <c r="AZ5504" s="80"/>
      <c r="BA5504" s="80"/>
      <c r="BB5504" s="80"/>
    </row>
    <row r="5505" spans="9:54" x14ac:dyDescent="0.25">
      <c r="I5505" s="80"/>
      <c r="AX5505" s="80"/>
      <c r="AY5505" s="80"/>
      <c r="AZ5505" s="80"/>
      <c r="BA5505" s="80"/>
      <c r="BB5505" s="80"/>
    </row>
    <row r="5506" spans="9:54" x14ac:dyDescent="0.25">
      <c r="I5506" s="80"/>
      <c r="AX5506" s="80"/>
      <c r="AY5506" s="80"/>
      <c r="AZ5506" s="80"/>
      <c r="BA5506" s="80"/>
      <c r="BB5506" s="80"/>
    </row>
    <row r="5507" spans="9:54" x14ac:dyDescent="0.25">
      <c r="I5507" s="80"/>
      <c r="AX5507" s="80"/>
      <c r="AY5507" s="80"/>
      <c r="AZ5507" s="80"/>
      <c r="BA5507" s="80"/>
      <c r="BB5507" s="80"/>
    </row>
    <row r="5508" spans="9:54" x14ac:dyDescent="0.25">
      <c r="I5508" s="80"/>
      <c r="AX5508" s="80"/>
      <c r="AY5508" s="80"/>
      <c r="AZ5508" s="80"/>
      <c r="BA5508" s="80"/>
      <c r="BB5508" s="80"/>
    </row>
    <row r="5509" spans="9:54" x14ac:dyDescent="0.25">
      <c r="I5509" s="80"/>
      <c r="AX5509" s="80"/>
      <c r="AY5509" s="80"/>
      <c r="AZ5509" s="80"/>
      <c r="BA5509" s="80"/>
      <c r="BB5509" s="80"/>
    </row>
    <row r="5510" spans="9:54" x14ac:dyDescent="0.25">
      <c r="I5510" s="80"/>
      <c r="AX5510" s="80"/>
      <c r="AY5510" s="80"/>
      <c r="AZ5510" s="80"/>
      <c r="BA5510" s="80"/>
      <c r="BB5510" s="80"/>
    </row>
    <row r="5511" spans="9:54" x14ac:dyDescent="0.25">
      <c r="I5511" s="80"/>
      <c r="AX5511" s="80"/>
      <c r="AY5511" s="80"/>
      <c r="AZ5511" s="80"/>
      <c r="BA5511" s="80"/>
      <c r="BB5511" s="80"/>
    </row>
    <row r="5512" spans="9:54" x14ac:dyDescent="0.25">
      <c r="I5512" s="80"/>
      <c r="AX5512" s="80"/>
      <c r="AY5512" s="80"/>
      <c r="AZ5512" s="80"/>
      <c r="BA5512" s="80"/>
      <c r="BB5512" s="80"/>
    </row>
    <row r="5513" spans="9:54" x14ac:dyDescent="0.25">
      <c r="I5513" s="80"/>
      <c r="AX5513" s="80"/>
      <c r="AY5513" s="80"/>
      <c r="AZ5513" s="80"/>
      <c r="BA5513" s="80"/>
      <c r="BB5513" s="80"/>
    </row>
    <row r="5514" spans="9:54" x14ac:dyDescent="0.25">
      <c r="I5514" s="80"/>
      <c r="AX5514" s="80"/>
      <c r="AY5514" s="80"/>
      <c r="AZ5514" s="80"/>
      <c r="BA5514" s="80"/>
      <c r="BB5514" s="80"/>
    </row>
    <row r="5515" spans="9:54" x14ac:dyDescent="0.25">
      <c r="I5515" s="80"/>
      <c r="AX5515" s="80"/>
      <c r="AY5515" s="80"/>
      <c r="AZ5515" s="80"/>
      <c r="BA5515" s="80"/>
      <c r="BB5515" s="80"/>
    </row>
    <row r="5516" spans="9:54" x14ac:dyDescent="0.25">
      <c r="I5516" s="80"/>
      <c r="AX5516" s="80"/>
      <c r="AY5516" s="80"/>
      <c r="AZ5516" s="80"/>
      <c r="BA5516" s="80"/>
      <c r="BB5516" s="80"/>
    </row>
    <row r="5517" spans="9:54" x14ac:dyDescent="0.25">
      <c r="I5517" s="80"/>
      <c r="AX5517" s="80"/>
      <c r="AY5517" s="80"/>
      <c r="AZ5517" s="80"/>
      <c r="BA5517" s="80"/>
      <c r="BB5517" s="80"/>
    </row>
    <row r="5518" spans="9:54" x14ac:dyDescent="0.25">
      <c r="I5518" s="80"/>
      <c r="AX5518" s="80"/>
      <c r="AY5518" s="80"/>
      <c r="AZ5518" s="80"/>
      <c r="BA5518" s="80"/>
      <c r="BB5518" s="80"/>
    </row>
    <row r="5519" spans="9:54" x14ac:dyDescent="0.25">
      <c r="I5519" s="80"/>
      <c r="AX5519" s="80"/>
      <c r="AY5519" s="80"/>
      <c r="AZ5519" s="80"/>
      <c r="BA5519" s="80"/>
      <c r="BB5519" s="80"/>
    </row>
    <row r="5520" spans="9:54" x14ac:dyDescent="0.25">
      <c r="I5520" s="80"/>
      <c r="AX5520" s="80"/>
      <c r="AY5520" s="80"/>
      <c r="AZ5520" s="80"/>
      <c r="BA5520" s="80"/>
      <c r="BB5520" s="80"/>
    </row>
    <row r="5521" spans="9:54" x14ac:dyDescent="0.25">
      <c r="I5521" s="80"/>
      <c r="AX5521" s="80"/>
      <c r="AY5521" s="80"/>
      <c r="AZ5521" s="80"/>
      <c r="BA5521" s="80"/>
      <c r="BB5521" s="80"/>
    </row>
    <row r="5522" spans="9:54" x14ac:dyDescent="0.25">
      <c r="I5522" s="80"/>
      <c r="AX5522" s="80"/>
      <c r="AY5522" s="80"/>
      <c r="AZ5522" s="80"/>
      <c r="BA5522" s="80"/>
      <c r="BB5522" s="80"/>
    </row>
    <row r="5523" spans="9:54" x14ac:dyDescent="0.25">
      <c r="I5523" s="80"/>
      <c r="AX5523" s="80"/>
      <c r="AY5523" s="80"/>
      <c r="AZ5523" s="80"/>
      <c r="BA5523" s="80"/>
      <c r="BB5523" s="80"/>
    </row>
    <row r="5524" spans="9:54" x14ac:dyDescent="0.25">
      <c r="I5524" s="80"/>
      <c r="AX5524" s="80"/>
      <c r="AY5524" s="80"/>
      <c r="AZ5524" s="80"/>
      <c r="BA5524" s="80"/>
      <c r="BB5524" s="80"/>
    </row>
    <row r="5525" spans="9:54" x14ac:dyDescent="0.25">
      <c r="I5525" s="80"/>
      <c r="AX5525" s="80"/>
      <c r="AY5525" s="80"/>
      <c r="AZ5525" s="80"/>
      <c r="BA5525" s="80"/>
      <c r="BB5525" s="80"/>
    </row>
    <row r="5526" spans="9:54" x14ac:dyDescent="0.25">
      <c r="I5526" s="80"/>
      <c r="AX5526" s="80"/>
      <c r="AY5526" s="80"/>
      <c r="AZ5526" s="80"/>
      <c r="BA5526" s="80"/>
      <c r="BB5526" s="80"/>
    </row>
    <row r="5527" spans="9:54" x14ac:dyDescent="0.25">
      <c r="I5527" s="80"/>
      <c r="AX5527" s="80"/>
      <c r="AY5527" s="80"/>
      <c r="AZ5527" s="80"/>
      <c r="BA5527" s="80"/>
      <c r="BB5527" s="80"/>
    </row>
    <row r="5528" spans="9:54" x14ac:dyDescent="0.25">
      <c r="I5528" s="80"/>
      <c r="AX5528" s="80"/>
      <c r="AY5528" s="80"/>
      <c r="AZ5528" s="80"/>
      <c r="BA5528" s="80"/>
      <c r="BB5528" s="80"/>
    </row>
    <row r="5529" spans="9:54" x14ac:dyDescent="0.25">
      <c r="I5529" s="80"/>
      <c r="AX5529" s="80"/>
      <c r="AY5529" s="80"/>
      <c r="AZ5529" s="80"/>
      <c r="BA5529" s="80"/>
      <c r="BB5529" s="80"/>
    </row>
    <row r="5530" spans="9:54" x14ac:dyDescent="0.25">
      <c r="I5530" s="80"/>
      <c r="AX5530" s="80"/>
      <c r="AY5530" s="80"/>
      <c r="AZ5530" s="80"/>
      <c r="BA5530" s="80"/>
      <c r="BB5530" s="80"/>
    </row>
    <row r="5531" spans="9:54" x14ac:dyDescent="0.25">
      <c r="I5531" s="80"/>
      <c r="AX5531" s="80"/>
      <c r="AY5531" s="80"/>
      <c r="AZ5531" s="80"/>
      <c r="BA5531" s="80"/>
      <c r="BB5531" s="80"/>
    </row>
    <row r="5532" spans="9:54" x14ac:dyDescent="0.25">
      <c r="I5532" s="80"/>
      <c r="AX5532" s="80"/>
      <c r="AY5532" s="80"/>
      <c r="AZ5532" s="80"/>
      <c r="BA5532" s="80"/>
      <c r="BB5532" s="80"/>
    </row>
    <row r="5533" spans="9:54" x14ac:dyDescent="0.25">
      <c r="I5533" s="80"/>
      <c r="AX5533" s="80"/>
      <c r="AY5533" s="80"/>
      <c r="AZ5533" s="80"/>
      <c r="BA5533" s="80"/>
      <c r="BB5533" s="80"/>
    </row>
    <row r="5534" spans="9:54" x14ac:dyDescent="0.25">
      <c r="I5534" s="80"/>
      <c r="AX5534" s="80"/>
      <c r="AY5534" s="80"/>
      <c r="AZ5534" s="80"/>
      <c r="BA5534" s="80"/>
      <c r="BB5534" s="80"/>
    </row>
    <row r="5535" spans="9:54" x14ac:dyDescent="0.25">
      <c r="I5535" s="80"/>
      <c r="AX5535" s="80"/>
      <c r="AY5535" s="80"/>
      <c r="AZ5535" s="80"/>
      <c r="BA5535" s="80"/>
      <c r="BB5535" s="80"/>
    </row>
    <row r="5536" spans="9:54" x14ac:dyDescent="0.25">
      <c r="I5536" s="80"/>
      <c r="AX5536" s="80"/>
      <c r="AY5536" s="80"/>
      <c r="AZ5536" s="80"/>
      <c r="BA5536" s="80"/>
      <c r="BB5536" s="80"/>
    </row>
    <row r="5537" spans="9:54" x14ac:dyDescent="0.25">
      <c r="I5537" s="80"/>
      <c r="AX5537" s="80"/>
      <c r="AY5537" s="80"/>
      <c r="AZ5537" s="80"/>
      <c r="BA5537" s="80"/>
      <c r="BB5537" s="80"/>
    </row>
    <row r="5538" spans="9:54" x14ac:dyDescent="0.25">
      <c r="I5538" s="80"/>
      <c r="AX5538" s="80"/>
      <c r="AY5538" s="80"/>
      <c r="AZ5538" s="80"/>
      <c r="BA5538" s="80"/>
      <c r="BB5538" s="80"/>
    </row>
    <row r="5539" spans="9:54" x14ac:dyDescent="0.25">
      <c r="I5539" s="80"/>
      <c r="AX5539" s="80"/>
      <c r="AY5539" s="80"/>
      <c r="AZ5539" s="80"/>
      <c r="BA5539" s="80"/>
      <c r="BB5539" s="80"/>
    </row>
    <row r="5540" spans="9:54" x14ac:dyDescent="0.25">
      <c r="I5540" s="80"/>
      <c r="AX5540" s="80"/>
      <c r="AY5540" s="80"/>
      <c r="AZ5540" s="80"/>
      <c r="BA5540" s="80"/>
      <c r="BB5540" s="80"/>
    </row>
    <row r="5541" spans="9:54" x14ac:dyDescent="0.25">
      <c r="I5541" s="80"/>
      <c r="AX5541" s="80"/>
      <c r="AY5541" s="80"/>
      <c r="AZ5541" s="80"/>
      <c r="BA5541" s="80"/>
      <c r="BB5541" s="80"/>
    </row>
    <row r="5542" spans="9:54" x14ac:dyDescent="0.25">
      <c r="I5542" s="80"/>
      <c r="AX5542" s="80"/>
      <c r="AY5542" s="80"/>
      <c r="AZ5542" s="80"/>
      <c r="BA5542" s="80"/>
      <c r="BB5542" s="80"/>
    </row>
    <row r="5543" spans="9:54" x14ac:dyDescent="0.25">
      <c r="I5543" s="80"/>
      <c r="AX5543" s="80"/>
      <c r="AY5543" s="80"/>
      <c r="AZ5543" s="80"/>
      <c r="BA5543" s="80"/>
      <c r="BB5543" s="80"/>
    </row>
    <row r="5544" spans="9:54" x14ac:dyDescent="0.25">
      <c r="I5544" s="80"/>
      <c r="AX5544" s="80"/>
      <c r="AY5544" s="80"/>
      <c r="AZ5544" s="80"/>
      <c r="BA5544" s="80"/>
      <c r="BB5544" s="80"/>
    </row>
    <row r="5545" spans="9:54" x14ac:dyDescent="0.25">
      <c r="I5545" s="80"/>
      <c r="AX5545" s="80"/>
      <c r="AY5545" s="80"/>
      <c r="AZ5545" s="80"/>
      <c r="BA5545" s="80"/>
      <c r="BB5545" s="80"/>
    </row>
    <row r="5546" spans="9:54" x14ac:dyDescent="0.25">
      <c r="I5546" s="80"/>
      <c r="AX5546" s="80"/>
      <c r="AY5546" s="80"/>
      <c r="AZ5546" s="80"/>
      <c r="BA5546" s="80"/>
      <c r="BB5546" s="80"/>
    </row>
    <row r="5547" spans="9:54" x14ac:dyDescent="0.25">
      <c r="I5547" s="80"/>
      <c r="AX5547" s="80"/>
      <c r="AY5547" s="80"/>
      <c r="AZ5547" s="80"/>
      <c r="BA5547" s="80"/>
      <c r="BB5547" s="80"/>
    </row>
    <row r="5548" spans="9:54" x14ac:dyDescent="0.25">
      <c r="I5548" s="80"/>
      <c r="AX5548" s="80"/>
      <c r="AY5548" s="80"/>
      <c r="AZ5548" s="80"/>
      <c r="BA5548" s="80"/>
      <c r="BB5548" s="80"/>
    </row>
    <row r="5549" spans="9:54" x14ac:dyDescent="0.25">
      <c r="I5549" s="80"/>
      <c r="AX5549" s="80"/>
      <c r="AY5549" s="80"/>
      <c r="AZ5549" s="80"/>
      <c r="BA5549" s="80"/>
      <c r="BB5549" s="80"/>
    </row>
    <row r="5550" spans="9:54" x14ac:dyDescent="0.25">
      <c r="I5550" s="80"/>
      <c r="AX5550" s="80"/>
      <c r="AY5550" s="80"/>
      <c r="AZ5550" s="80"/>
      <c r="BA5550" s="80"/>
      <c r="BB5550" s="80"/>
    </row>
    <row r="5551" spans="9:54" x14ac:dyDescent="0.25">
      <c r="I5551" s="80"/>
      <c r="AX5551" s="80"/>
      <c r="AY5551" s="80"/>
      <c r="AZ5551" s="80"/>
      <c r="BA5551" s="80"/>
      <c r="BB5551" s="80"/>
    </row>
    <row r="5552" spans="9:54" x14ac:dyDescent="0.25">
      <c r="I5552" s="80"/>
      <c r="AX5552" s="80"/>
      <c r="AY5552" s="80"/>
      <c r="AZ5552" s="80"/>
      <c r="BA5552" s="80"/>
      <c r="BB5552" s="80"/>
    </row>
    <row r="5553" spans="9:54" x14ac:dyDescent="0.25">
      <c r="I5553" s="80"/>
      <c r="AX5553" s="80"/>
      <c r="AY5553" s="80"/>
      <c r="AZ5553" s="80"/>
      <c r="BA5553" s="80"/>
      <c r="BB5553" s="80"/>
    </row>
    <row r="5554" spans="9:54" x14ac:dyDescent="0.25">
      <c r="I5554" s="80"/>
      <c r="AX5554" s="80"/>
      <c r="AY5554" s="80"/>
      <c r="AZ5554" s="80"/>
      <c r="BA5554" s="80"/>
      <c r="BB5554" s="80"/>
    </row>
    <row r="5555" spans="9:54" x14ac:dyDescent="0.25">
      <c r="I5555" s="80"/>
      <c r="AX5555" s="80"/>
      <c r="AY5555" s="80"/>
      <c r="AZ5555" s="80"/>
      <c r="BA5555" s="80"/>
      <c r="BB5555" s="80"/>
    </row>
    <row r="5556" spans="9:54" x14ac:dyDescent="0.25">
      <c r="I5556" s="80"/>
      <c r="AX5556" s="80"/>
      <c r="AY5556" s="80"/>
      <c r="AZ5556" s="80"/>
      <c r="BA5556" s="80"/>
      <c r="BB5556" s="80"/>
    </row>
    <row r="5557" spans="9:54" x14ac:dyDescent="0.25">
      <c r="I5557" s="80"/>
      <c r="AX5557" s="80"/>
      <c r="AY5557" s="80"/>
      <c r="AZ5557" s="80"/>
      <c r="BA5557" s="80"/>
      <c r="BB5557" s="80"/>
    </row>
    <row r="5558" spans="9:54" x14ac:dyDescent="0.25">
      <c r="I5558" s="80"/>
      <c r="AX5558" s="80"/>
      <c r="AY5558" s="80"/>
      <c r="AZ5558" s="80"/>
      <c r="BA5558" s="80"/>
      <c r="BB5558" s="80"/>
    </row>
    <row r="5559" spans="9:54" x14ac:dyDescent="0.25">
      <c r="I5559" s="80"/>
      <c r="AX5559" s="80"/>
      <c r="AY5559" s="80"/>
      <c r="AZ5559" s="80"/>
      <c r="BA5559" s="80"/>
      <c r="BB5559" s="80"/>
    </row>
    <row r="5560" spans="9:54" x14ac:dyDescent="0.25">
      <c r="I5560" s="80"/>
      <c r="AX5560" s="80"/>
      <c r="AY5560" s="80"/>
      <c r="AZ5560" s="80"/>
      <c r="BA5560" s="80"/>
      <c r="BB5560" s="80"/>
    </row>
    <row r="5561" spans="9:54" x14ac:dyDescent="0.25">
      <c r="I5561" s="80"/>
      <c r="AX5561" s="80"/>
      <c r="AY5561" s="80"/>
      <c r="AZ5561" s="80"/>
      <c r="BA5561" s="80"/>
      <c r="BB5561" s="80"/>
    </row>
    <row r="5562" spans="9:54" x14ac:dyDescent="0.25">
      <c r="I5562" s="80"/>
      <c r="AX5562" s="80"/>
      <c r="AY5562" s="80"/>
      <c r="AZ5562" s="80"/>
      <c r="BA5562" s="80"/>
      <c r="BB5562" s="80"/>
    </row>
    <row r="5563" spans="9:54" x14ac:dyDescent="0.25">
      <c r="I5563" s="80"/>
      <c r="AX5563" s="80"/>
      <c r="AY5563" s="80"/>
      <c r="AZ5563" s="80"/>
      <c r="BA5563" s="80"/>
      <c r="BB5563" s="80"/>
    </row>
    <row r="5564" spans="9:54" x14ac:dyDescent="0.25">
      <c r="I5564" s="80"/>
      <c r="AX5564" s="80"/>
      <c r="AY5564" s="80"/>
      <c r="AZ5564" s="80"/>
      <c r="BA5564" s="80"/>
      <c r="BB5564" s="80"/>
    </row>
    <row r="5565" spans="9:54" x14ac:dyDescent="0.25">
      <c r="I5565" s="80"/>
      <c r="AX5565" s="80"/>
      <c r="AY5565" s="80"/>
      <c r="AZ5565" s="80"/>
      <c r="BA5565" s="80"/>
      <c r="BB5565" s="80"/>
    </row>
    <row r="5566" spans="9:54" x14ac:dyDescent="0.25">
      <c r="I5566" s="80"/>
      <c r="AX5566" s="80"/>
      <c r="AY5566" s="80"/>
      <c r="AZ5566" s="80"/>
      <c r="BA5566" s="80"/>
      <c r="BB5566" s="80"/>
    </row>
    <row r="5567" spans="9:54" x14ac:dyDescent="0.25">
      <c r="I5567" s="80"/>
      <c r="AX5567" s="80"/>
      <c r="AY5567" s="80"/>
      <c r="AZ5567" s="80"/>
      <c r="BA5567" s="80"/>
      <c r="BB5567" s="80"/>
    </row>
    <row r="5568" spans="9:54" x14ac:dyDescent="0.25">
      <c r="I5568" s="80"/>
      <c r="AX5568" s="80"/>
      <c r="AY5568" s="80"/>
      <c r="AZ5568" s="80"/>
      <c r="BA5568" s="80"/>
      <c r="BB5568" s="80"/>
    </row>
    <row r="5569" spans="9:54" x14ac:dyDescent="0.25">
      <c r="I5569" s="80"/>
      <c r="AX5569" s="80"/>
      <c r="AY5569" s="80"/>
      <c r="AZ5569" s="80"/>
      <c r="BA5569" s="80"/>
      <c r="BB5569" s="80"/>
    </row>
    <row r="5570" spans="9:54" x14ac:dyDescent="0.25">
      <c r="I5570" s="80"/>
      <c r="AX5570" s="80"/>
      <c r="AY5570" s="80"/>
      <c r="AZ5570" s="80"/>
      <c r="BA5570" s="80"/>
      <c r="BB5570" s="80"/>
    </row>
    <row r="5571" spans="9:54" x14ac:dyDescent="0.25">
      <c r="I5571" s="80"/>
      <c r="AX5571" s="80"/>
      <c r="AY5571" s="80"/>
      <c r="AZ5571" s="80"/>
      <c r="BA5571" s="80"/>
      <c r="BB5571" s="80"/>
    </row>
    <row r="5572" spans="9:54" x14ac:dyDescent="0.25">
      <c r="I5572" s="80"/>
      <c r="AX5572" s="80"/>
      <c r="AY5572" s="80"/>
      <c r="AZ5572" s="80"/>
      <c r="BA5572" s="80"/>
      <c r="BB5572" s="80"/>
    </row>
    <row r="5573" spans="9:54" x14ac:dyDescent="0.25">
      <c r="I5573" s="80"/>
      <c r="AX5573" s="80"/>
      <c r="AY5573" s="80"/>
      <c r="AZ5573" s="80"/>
      <c r="BA5573" s="80"/>
      <c r="BB5573" s="80"/>
    </row>
    <row r="5574" spans="9:54" x14ac:dyDescent="0.25">
      <c r="I5574" s="80"/>
      <c r="AX5574" s="80"/>
      <c r="AY5574" s="80"/>
      <c r="AZ5574" s="80"/>
      <c r="BA5574" s="80"/>
      <c r="BB5574" s="80"/>
    </row>
    <row r="5575" spans="9:54" x14ac:dyDescent="0.25">
      <c r="I5575" s="80"/>
      <c r="AX5575" s="80"/>
      <c r="AY5575" s="80"/>
      <c r="AZ5575" s="80"/>
      <c r="BA5575" s="80"/>
      <c r="BB5575" s="80"/>
    </row>
    <row r="5576" spans="9:54" x14ac:dyDescent="0.25">
      <c r="I5576" s="80"/>
      <c r="AX5576" s="80"/>
      <c r="AY5576" s="80"/>
      <c r="AZ5576" s="80"/>
      <c r="BA5576" s="80"/>
      <c r="BB5576" s="80"/>
    </row>
    <row r="5577" spans="9:54" x14ac:dyDescent="0.25">
      <c r="I5577" s="80"/>
      <c r="AX5577" s="80"/>
      <c r="AY5577" s="80"/>
      <c r="AZ5577" s="80"/>
      <c r="BA5577" s="80"/>
      <c r="BB5577" s="80"/>
    </row>
    <row r="5578" spans="9:54" x14ac:dyDescent="0.25">
      <c r="I5578" s="80"/>
      <c r="AX5578" s="80"/>
      <c r="AY5578" s="80"/>
      <c r="AZ5578" s="80"/>
      <c r="BA5578" s="80"/>
      <c r="BB5578" s="80"/>
    </row>
    <row r="5579" spans="9:54" x14ac:dyDescent="0.25">
      <c r="I5579" s="80"/>
      <c r="AX5579" s="80"/>
      <c r="AY5579" s="80"/>
      <c r="AZ5579" s="80"/>
      <c r="BA5579" s="80"/>
      <c r="BB5579" s="80"/>
    </row>
    <row r="5580" spans="9:54" x14ac:dyDescent="0.25">
      <c r="I5580" s="80"/>
      <c r="AX5580" s="80"/>
      <c r="AY5580" s="80"/>
      <c r="AZ5580" s="80"/>
      <c r="BA5580" s="80"/>
      <c r="BB5580" s="80"/>
    </row>
    <row r="5581" spans="9:54" x14ac:dyDescent="0.25">
      <c r="I5581" s="80"/>
      <c r="AX5581" s="80"/>
      <c r="AY5581" s="80"/>
      <c r="AZ5581" s="80"/>
      <c r="BA5581" s="80"/>
      <c r="BB5581" s="80"/>
    </row>
    <row r="5582" spans="9:54" x14ac:dyDescent="0.25">
      <c r="I5582" s="80"/>
      <c r="AX5582" s="80"/>
      <c r="AY5582" s="80"/>
      <c r="AZ5582" s="80"/>
      <c r="BA5582" s="80"/>
      <c r="BB5582" s="80"/>
    </row>
    <row r="5583" spans="9:54" x14ac:dyDescent="0.25">
      <c r="I5583" s="80"/>
      <c r="AX5583" s="80"/>
      <c r="AY5583" s="80"/>
      <c r="AZ5583" s="80"/>
      <c r="BA5583" s="80"/>
      <c r="BB5583" s="80"/>
    </row>
    <row r="5584" spans="9:54" x14ac:dyDescent="0.25">
      <c r="I5584" s="80"/>
      <c r="AX5584" s="80"/>
      <c r="AY5584" s="80"/>
      <c r="AZ5584" s="80"/>
      <c r="BA5584" s="80"/>
      <c r="BB5584" s="80"/>
    </row>
    <row r="5585" spans="9:54" x14ac:dyDescent="0.25">
      <c r="I5585" s="80"/>
      <c r="AX5585" s="80"/>
      <c r="AY5585" s="80"/>
      <c r="AZ5585" s="80"/>
      <c r="BA5585" s="80"/>
      <c r="BB5585" s="80"/>
    </row>
    <row r="5586" spans="9:54" x14ac:dyDescent="0.25">
      <c r="I5586" s="80"/>
      <c r="AX5586" s="80"/>
      <c r="AY5586" s="80"/>
      <c r="AZ5586" s="80"/>
      <c r="BA5586" s="80"/>
      <c r="BB5586" s="80"/>
    </row>
    <row r="5587" spans="9:54" x14ac:dyDescent="0.25">
      <c r="I5587" s="80"/>
      <c r="AX5587" s="80"/>
      <c r="AY5587" s="80"/>
      <c r="AZ5587" s="80"/>
      <c r="BA5587" s="80"/>
      <c r="BB5587" s="80"/>
    </row>
    <row r="5588" spans="9:54" x14ac:dyDescent="0.25">
      <c r="I5588" s="80"/>
      <c r="AX5588" s="80"/>
      <c r="AY5588" s="80"/>
      <c r="AZ5588" s="80"/>
      <c r="BA5588" s="80"/>
      <c r="BB5588" s="80"/>
    </row>
    <row r="5589" spans="9:54" x14ac:dyDescent="0.25">
      <c r="I5589" s="80"/>
      <c r="AX5589" s="80"/>
      <c r="AY5589" s="80"/>
      <c r="AZ5589" s="80"/>
      <c r="BA5589" s="80"/>
      <c r="BB5589" s="80"/>
    </row>
    <row r="5590" spans="9:54" x14ac:dyDescent="0.25">
      <c r="I5590" s="80"/>
      <c r="AX5590" s="80"/>
      <c r="AY5590" s="80"/>
      <c r="AZ5590" s="80"/>
      <c r="BA5590" s="80"/>
      <c r="BB5590" s="80"/>
    </row>
    <row r="5591" spans="9:54" x14ac:dyDescent="0.25">
      <c r="I5591" s="80"/>
      <c r="AX5591" s="80"/>
      <c r="AY5591" s="80"/>
      <c r="AZ5591" s="80"/>
      <c r="BA5591" s="80"/>
      <c r="BB5591" s="80"/>
    </row>
    <row r="5592" spans="9:54" x14ac:dyDescent="0.25">
      <c r="I5592" s="80"/>
      <c r="AX5592" s="80"/>
      <c r="AY5592" s="80"/>
      <c r="AZ5592" s="80"/>
      <c r="BA5592" s="80"/>
      <c r="BB5592" s="80"/>
    </row>
    <row r="5593" spans="9:54" x14ac:dyDescent="0.25">
      <c r="I5593" s="80"/>
      <c r="AX5593" s="80"/>
      <c r="AY5593" s="80"/>
      <c r="AZ5593" s="80"/>
      <c r="BA5593" s="80"/>
      <c r="BB5593" s="80"/>
    </row>
    <row r="5594" spans="9:54" x14ac:dyDescent="0.25">
      <c r="I5594" s="80"/>
      <c r="AX5594" s="80"/>
      <c r="AY5594" s="80"/>
      <c r="AZ5594" s="80"/>
      <c r="BA5594" s="80"/>
      <c r="BB5594" s="80"/>
    </row>
    <row r="5595" spans="9:54" x14ac:dyDescent="0.25">
      <c r="I5595" s="80"/>
      <c r="AX5595" s="80"/>
      <c r="AY5595" s="80"/>
      <c r="AZ5595" s="80"/>
      <c r="BA5595" s="80"/>
      <c r="BB5595" s="80"/>
    </row>
    <row r="5596" spans="9:54" x14ac:dyDescent="0.25">
      <c r="I5596" s="80"/>
      <c r="AX5596" s="80"/>
      <c r="AY5596" s="80"/>
      <c r="AZ5596" s="80"/>
      <c r="BA5596" s="80"/>
      <c r="BB5596" s="80"/>
    </row>
    <row r="5597" spans="9:54" x14ac:dyDescent="0.25">
      <c r="I5597" s="80"/>
      <c r="AX5597" s="80"/>
      <c r="AY5597" s="80"/>
      <c r="AZ5597" s="80"/>
      <c r="BA5597" s="80"/>
      <c r="BB5597" s="80"/>
    </row>
    <row r="5598" spans="9:54" x14ac:dyDescent="0.25">
      <c r="I5598" s="80"/>
      <c r="AX5598" s="80"/>
      <c r="AY5598" s="80"/>
      <c r="AZ5598" s="80"/>
      <c r="BA5598" s="80"/>
      <c r="BB5598" s="80"/>
    </row>
    <row r="5599" spans="9:54" x14ac:dyDescent="0.25">
      <c r="I5599" s="80"/>
      <c r="AX5599" s="80"/>
      <c r="AY5599" s="80"/>
      <c r="AZ5599" s="80"/>
      <c r="BA5599" s="80"/>
      <c r="BB5599" s="80"/>
    </row>
    <row r="5600" spans="9:54" x14ac:dyDescent="0.25">
      <c r="I5600" s="80"/>
      <c r="AX5600" s="80"/>
      <c r="AY5600" s="80"/>
      <c r="AZ5600" s="80"/>
      <c r="BA5600" s="80"/>
      <c r="BB5600" s="80"/>
    </row>
    <row r="5601" spans="9:54" x14ac:dyDescent="0.25">
      <c r="I5601" s="80"/>
      <c r="AX5601" s="80"/>
      <c r="AY5601" s="80"/>
      <c r="AZ5601" s="80"/>
      <c r="BA5601" s="80"/>
      <c r="BB5601" s="80"/>
    </row>
    <row r="5602" spans="9:54" x14ac:dyDescent="0.25">
      <c r="I5602" s="80"/>
      <c r="AX5602" s="80"/>
      <c r="AY5602" s="80"/>
      <c r="AZ5602" s="80"/>
      <c r="BA5602" s="80"/>
      <c r="BB5602" s="80"/>
    </row>
    <row r="5603" spans="9:54" x14ac:dyDescent="0.25">
      <c r="I5603" s="80"/>
      <c r="AX5603" s="80"/>
      <c r="AY5603" s="80"/>
      <c r="AZ5603" s="80"/>
      <c r="BA5603" s="80"/>
      <c r="BB5603" s="80"/>
    </row>
    <row r="5604" spans="9:54" x14ac:dyDescent="0.25">
      <c r="I5604" s="80"/>
      <c r="AX5604" s="80"/>
      <c r="AY5604" s="80"/>
      <c r="AZ5604" s="80"/>
      <c r="BA5604" s="80"/>
      <c r="BB5604" s="80"/>
    </row>
    <row r="5605" spans="9:54" x14ac:dyDescent="0.25">
      <c r="I5605" s="80"/>
      <c r="AX5605" s="80"/>
      <c r="AY5605" s="80"/>
      <c r="AZ5605" s="80"/>
      <c r="BA5605" s="80"/>
      <c r="BB5605" s="80"/>
    </row>
    <row r="5606" spans="9:54" x14ac:dyDescent="0.25">
      <c r="I5606" s="80"/>
      <c r="AX5606" s="80"/>
      <c r="AY5606" s="80"/>
      <c r="AZ5606" s="80"/>
      <c r="BA5606" s="80"/>
      <c r="BB5606" s="80"/>
    </row>
    <row r="5607" spans="9:54" x14ac:dyDescent="0.25">
      <c r="I5607" s="80"/>
      <c r="AX5607" s="80"/>
      <c r="AY5607" s="80"/>
      <c r="AZ5607" s="80"/>
      <c r="BA5607" s="80"/>
      <c r="BB5607" s="80"/>
    </row>
    <row r="5608" spans="9:54" x14ac:dyDescent="0.25">
      <c r="I5608" s="80"/>
      <c r="AX5608" s="80"/>
      <c r="AY5608" s="80"/>
      <c r="AZ5608" s="80"/>
      <c r="BA5608" s="80"/>
      <c r="BB5608" s="80"/>
    </row>
    <row r="5609" spans="9:54" x14ac:dyDescent="0.25">
      <c r="I5609" s="80"/>
      <c r="AX5609" s="80"/>
      <c r="AY5609" s="80"/>
      <c r="AZ5609" s="80"/>
      <c r="BA5609" s="80"/>
      <c r="BB5609" s="80"/>
    </row>
    <row r="5610" spans="9:54" x14ac:dyDescent="0.25">
      <c r="I5610" s="80"/>
      <c r="AX5610" s="80"/>
      <c r="AY5610" s="80"/>
      <c r="AZ5610" s="80"/>
      <c r="BA5610" s="80"/>
      <c r="BB5610" s="80"/>
    </row>
    <row r="5611" spans="9:54" x14ac:dyDescent="0.25">
      <c r="I5611" s="80"/>
      <c r="AX5611" s="80"/>
      <c r="AY5611" s="80"/>
      <c r="AZ5611" s="80"/>
      <c r="BA5611" s="80"/>
      <c r="BB5611" s="80"/>
    </row>
    <row r="5612" spans="9:54" x14ac:dyDescent="0.25">
      <c r="I5612" s="80"/>
      <c r="AX5612" s="80"/>
      <c r="AY5612" s="80"/>
      <c r="AZ5612" s="80"/>
      <c r="BA5612" s="80"/>
      <c r="BB5612" s="80"/>
    </row>
    <row r="5613" spans="9:54" x14ac:dyDescent="0.25">
      <c r="I5613" s="80"/>
      <c r="AX5613" s="80"/>
      <c r="AY5613" s="80"/>
      <c r="AZ5613" s="80"/>
      <c r="BA5613" s="80"/>
      <c r="BB5613" s="80"/>
    </row>
    <row r="5614" spans="9:54" x14ac:dyDescent="0.25">
      <c r="I5614" s="80"/>
      <c r="AX5614" s="80"/>
      <c r="AY5614" s="80"/>
      <c r="AZ5614" s="80"/>
      <c r="BA5614" s="80"/>
      <c r="BB5614" s="80"/>
    </row>
    <row r="5615" spans="9:54" x14ac:dyDescent="0.25">
      <c r="I5615" s="80"/>
      <c r="AX5615" s="80"/>
      <c r="AY5615" s="80"/>
      <c r="AZ5615" s="80"/>
      <c r="BA5615" s="80"/>
      <c r="BB5615" s="80"/>
    </row>
    <row r="5616" spans="9:54" x14ac:dyDescent="0.25">
      <c r="I5616" s="80"/>
      <c r="AX5616" s="80"/>
      <c r="AY5616" s="80"/>
      <c r="AZ5616" s="80"/>
      <c r="BA5616" s="80"/>
      <c r="BB5616" s="80"/>
    </row>
    <row r="5617" spans="9:54" x14ac:dyDescent="0.25">
      <c r="I5617" s="80"/>
      <c r="AX5617" s="80"/>
      <c r="AY5617" s="80"/>
      <c r="AZ5617" s="80"/>
      <c r="BA5617" s="80"/>
      <c r="BB5617" s="80"/>
    </row>
    <row r="5618" spans="9:54" x14ac:dyDescent="0.25">
      <c r="I5618" s="80"/>
      <c r="AX5618" s="80"/>
      <c r="AY5618" s="80"/>
      <c r="AZ5618" s="80"/>
      <c r="BA5618" s="80"/>
      <c r="BB5618" s="80"/>
    </row>
    <row r="5619" spans="9:54" x14ac:dyDescent="0.25">
      <c r="I5619" s="80"/>
      <c r="AX5619" s="80"/>
      <c r="AY5619" s="80"/>
      <c r="AZ5619" s="80"/>
      <c r="BA5619" s="80"/>
      <c r="BB5619" s="80"/>
    </row>
    <row r="5620" spans="9:54" x14ac:dyDescent="0.25">
      <c r="I5620" s="80"/>
      <c r="AX5620" s="80"/>
      <c r="AY5620" s="80"/>
      <c r="AZ5620" s="80"/>
      <c r="BA5620" s="80"/>
      <c r="BB5620" s="80"/>
    </row>
    <row r="5621" spans="9:54" x14ac:dyDescent="0.25">
      <c r="I5621" s="80"/>
      <c r="AX5621" s="80"/>
      <c r="AY5621" s="80"/>
      <c r="AZ5621" s="80"/>
      <c r="BA5621" s="80"/>
      <c r="BB5621" s="80"/>
    </row>
    <row r="5622" spans="9:54" x14ac:dyDescent="0.25">
      <c r="I5622" s="80"/>
      <c r="AX5622" s="80"/>
      <c r="AY5622" s="80"/>
      <c r="AZ5622" s="80"/>
      <c r="BA5622" s="80"/>
      <c r="BB5622" s="80"/>
    </row>
    <row r="5623" spans="9:54" x14ac:dyDescent="0.25">
      <c r="I5623" s="80"/>
      <c r="AX5623" s="80"/>
      <c r="AY5623" s="80"/>
      <c r="AZ5623" s="80"/>
      <c r="BA5623" s="80"/>
      <c r="BB5623" s="80"/>
    </row>
    <row r="5624" spans="9:54" x14ac:dyDescent="0.25">
      <c r="I5624" s="80"/>
      <c r="AX5624" s="80"/>
      <c r="AY5624" s="80"/>
      <c r="AZ5624" s="80"/>
      <c r="BA5624" s="80"/>
      <c r="BB5624" s="80"/>
    </row>
    <row r="5625" spans="9:54" x14ac:dyDescent="0.25">
      <c r="I5625" s="80"/>
      <c r="AX5625" s="80"/>
      <c r="AY5625" s="80"/>
      <c r="AZ5625" s="80"/>
      <c r="BA5625" s="80"/>
      <c r="BB5625" s="80"/>
    </row>
    <row r="5626" spans="9:54" x14ac:dyDescent="0.25">
      <c r="I5626" s="80"/>
      <c r="AX5626" s="80"/>
      <c r="AY5626" s="80"/>
      <c r="AZ5626" s="80"/>
      <c r="BA5626" s="80"/>
      <c r="BB5626" s="80"/>
    </row>
    <row r="5627" spans="9:54" x14ac:dyDescent="0.25">
      <c r="I5627" s="80"/>
      <c r="AX5627" s="80"/>
      <c r="AY5627" s="80"/>
      <c r="AZ5627" s="80"/>
      <c r="BA5627" s="80"/>
      <c r="BB5627" s="80"/>
    </row>
    <row r="5628" spans="9:54" x14ac:dyDescent="0.25">
      <c r="I5628" s="80"/>
      <c r="AX5628" s="80"/>
      <c r="AY5628" s="80"/>
      <c r="AZ5628" s="80"/>
      <c r="BA5628" s="80"/>
      <c r="BB5628" s="80"/>
    </row>
    <row r="5629" spans="9:54" x14ac:dyDescent="0.25">
      <c r="I5629" s="80"/>
      <c r="AX5629" s="80"/>
      <c r="AY5629" s="80"/>
      <c r="AZ5629" s="80"/>
      <c r="BA5629" s="80"/>
      <c r="BB5629" s="80"/>
    </row>
    <row r="5630" spans="9:54" x14ac:dyDescent="0.25">
      <c r="I5630" s="80"/>
      <c r="AX5630" s="80"/>
      <c r="AY5630" s="80"/>
      <c r="AZ5630" s="80"/>
      <c r="BA5630" s="80"/>
      <c r="BB5630" s="80"/>
    </row>
    <row r="5631" spans="9:54" x14ac:dyDescent="0.25">
      <c r="I5631" s="80"/>
      <c r="AX5631" s="80"/>
      <c r="AY5631" s="80"/>
      <c r="AZ5631" s="80"/>
      <c r="BA5631" s="80"/>
      <c r="BB5631" s="80"/>
    </row>
    <row r="5632" spans="9:54" x14ac:dyDescent="0.25">
      <c r="I5632" s="80"/>
      <c r="AX5632" s="80"/>
      <c r="AY5632" s="80"/>
      <c r="AZ5632" s="80"/>
      <c r="BA5632" s="80"/>
      <c r="BB5632" s="80"/>
    </row>
    <row r="5633" spans="9:54" x14ac:dyDescent="0.25">
      <c r="I5633" s="80"/>
      <c r="AX5633" s="80"/>
      <c r="AY5633" s="80"/>
      <c r="AZ5633" s="80"/>
      <c r="BA5633" s="80"/>
      <c r="BB5633" s="80"/>
    </row>
    <row r="5634" spans="9:54" x14ac:dyDescent="0.25">
      <c r="I5634" s="80"/>
      <c r="AX5634" s="80"/>
      <c r="AY5634" s="80"/>
      <c r="AZ5634" s="80"/>
      <c r="BA5634" s="80"/>
      <c r="BB5634" s="80"/>
    </row>
    <row r="5635" spans="9:54" x14ac:dyDescent="0.25">
      <c r="I5635" s="80"/>
      <c r="AX5635" s="80"/>
      <c r="AY5635" s="80"/>
      <c r="AZ5635" s="80"/>
      <c r="BA5635" s="80"/>
      <c r="BB5635" s="80"/>
    </row>
    <row r="5636" spans="9:54" x14ac:dyDescent="0.25">
      <c r="I5636" s="80"/>
      <c r="AX5636" s="80"/>
      <c r="AY5636" s="80"/>
      <c r="AZ5636" s="80"/>
      <c r="BA5636" s="80"/>
      <c r="BB5636" s="80"/>
    </row>
    <row r="5637" spans="9:54" x14ac:dyDescent="0.25">
      <c r="I5637" s="80"/>
      <c r="AX5637" s="80"/>
      <c r="AY5637" s="80"/>
      <c r="AZ5637" s="80"/>
      <c r="BA5637" s="80"/>
      <c r="BB5637" s="80"/>
    </row>
    <row r="5638" spans="9:54" x14ac:dyDescent="0.25">
      <c r="I5638" s="80"/>
      <c r="AX5638" s="80"/>
      <c r="AY5638" s="80"/>
      <c r="AZ5638" s="80"/>
      <c r="BA5638" s="80"/>
      <c r="BB5638" s="80"/>
    </row>
    <row r="5639" spans="9:54" x14ac:dyDescent="0.25">
      <c r="I5639" s="80"/>
      <c r="AX5639" s="80"/>
      <c r="AY5639" s="80"/>
      <c r="AZ5639" s="80"/>
      <c r="BA5639" s="80"/>
      <c r="BB5639" s="80"/>
    </row>
    <row r="5640" spans="9:54" x14ac:dyDescent="0.25">
      <c r="I5640" s="80"/>
      <c r="AX5640" s="80"/>
      <c r="AY5640" s="80"/>
      <c r="AZ5640" s="80"/>
      <c r="BA5640" s="80"/>
      <c r="BB5640" s="80"/>
    </row>
    <row r="5641" spans="9:54" x14ac:dyDescent="0.25">
      <c r="I5641" s="80"/>
      <c r="AX5641" s="80"/>
      <c r="AY5641" s="80"/>
      <c r="AZ5641" s="80"/>
      <c r="BA5641" s="80"/>
      <c r="BB5641" s="80"/>
    </row>
    <row r="5642" spans="9:54" x14ac:dyDescent="0.25">
      <c r="I5642" s="80"/>
      <c r="AX5642" s="80"/>
      <c r="AY5642" s="80"/>
      <c r="AZ5642" s="80"/>
      <c r="BA5642" s="80"/>
      <c r="BB5642" s="80"/>
    </row>
    <row r="5643" spans="9:54" x14ac:dyDescent="0.25">
      <c r="I5643" s="80"/>
      <c r="AX5643" s="80"/>
      <c r="AY5643" s="80"/>
      <c r="AZ5643" s="80"/>
      <c r="BA5643" s="80"/>
      <c r="BB5643" s="80"/>
    </row>
    <row r="5644" spans="9:54" x14ac:dyDescent="0.25">
      <c r="I5644" s="80"/>
      <c r="AX5644" s="80"/>
      <c r="AY5644" s="80"/>
      <c r="AZ5644" s="80"/>
      <c r="BA5644" s="80"/>
      <c r="BB5644" s="80"/>
    </row>
    <row r="5645" spans="9:54" x14ac:dyDescent="0.25">
      <c r="I5645" s="80"/>
      <c r="AX5645" s="80"/>
      <c r="AY5645" s="80"/>
      <c r="AZ5645" s="80"/>
      <c r="BA5645" s="80"/>
      <c r="BB5645" s="80"/>
    </row>
    <row r="5646" spans="9:54" x14ac:dyDescent="0.25">
      <c r="I5646" s="80"/>
      <c r="AX5646" s="80"/>
      <c r="AY5646" s="80"/>
      <c r="AZ5646" s="80"/>
      <c r="BA5646" s="80"/>
      <c r="BB5646" s="80"/>
    </row>
    <row r="5647" spans="9:54" x14ac:dyDescent="0.25">
      <c r="I5647" s="80"/>
      <c r="AX5647" s="80"/>
      <c r="AY5647" s="80"/>
      <c r="AZ5647" s="80"/>
      <c r="BA5647" s="80"/>
      <c r="BB5647" s="80"/>
    </row>
    <row r="5648" spans="9:54" x14ac:dyDescent="0.25">
      <c r="I5648" s="80"/>
      <c r="AX5648" s="80"/>
      <c r="AY5648" s="80"/>
      <c r="AZ5648" s="80"/>
      <c r="BA5648" s="80"/>
      <c r="BB5648" s="80"/>
    </row>
    <row r="5649" spans="9:54" x14ac:dyDescent="0.25">
      <c r="I5649" s="80"/>
      <c r="AX5649" s="80"/>
      <c r="AY5649" s="80"/>
      <c r="AZ5649" s="80"/>
      <c r="BA5649" s="80"/>
      <c r="BB5649" s="80"/>
    </row>
    <row r="5650" spans="9:54" x14ac:dyDescent="0.25">
      <c r="I5650" s="80"/>
      <c r="AX5650" s="80"/>
      <c r="AY5650" s="80"/>
      <c r="AZ5650" s="80"/>
      <c r="BA5650" s="80"/>
      <c r="BB5650" s="80"/>
    </row>
    <row r="5651" spans="9:54" x14ac:dyDescent="0.25">
      <c r="I5651" s="80"/>
      <c r="AX5651" s="80"/>
      <c r="AY5651" s="80"/>
      <c r="AZ5651" s="80"/>
      <c r="BA5651" s="80"/>
      <c r="BB5651" s="80"/>
    </row>
    <row r="5652" spans="9:54" x14ac:dyDescent="0.25">
      <c r="I5652" s="80"/>
      <c r="AX5652" s="80"/>
      <c r="AY5652" s="80"/>
      <c r="AZ5652" s="80"/>
      <c r="BA5652" s="80"/>
      <c r="BB5652" s="80"/>
    </row>
    <row r="5653" spans="9:54" x14ac:dyDescent="0.25">
      <c r="I5653" s="80"/>
      <c r="AX5653" s="80"/>
      <c r="AY5653" s="80"/>
      <c r="AZ5653" s="80"/>
      <c r="BA5653" s="80"/>
      <c r="BB5653" s="80"/>
    </row>
    <row r="5654" spans="9:54" x14ac:dyDescent="0.25">
      <c r="I5654" s="80"/>
      <c r="AX5654" s="80"/>
      <c r="AY5654" s="80"/>
      <c r="AZ5654" s="80"/>
      <c r="BA5654" s="80"/>
      <c r="BB5654" s="80"/>
    </row>
    <row r="5655" spans="9:54" x14ac:dyDescent="0.25">
      <c r="I5655" s="80"/>
      <c r="AX5655" s="80"/>
      <c r="AY5655" s="80"/>
      <c r="AZ5655" s="80"/>
      <c r="BA5655" s="80"/>
      <c r="BB5655" s="80"/>
    </row>
    <row r="5656" spans="9:54" x14ac:dyDescent="0.25">
      <c r="I5656" s="80"/>
      <c r="AX5656" s="80"/>
      <c r="AY5656" s="80"/>
      <c r="AZ5656" s="80"/>
      <c r="BA5656" s="80"/>
      <c r="BB5656" s="80"/>
    </row>
    <row r="5657" spans="9:54" x14ac:dyDescent="0.25">
      <c r="I5657" s="80"/>
      <c r="AX5657" s="80"/>
      <c r="AY5657" s="80"/>
      <c r="AZ5657" s="80"/>
      <c r="BA5657" s="80"/>
      <c r="BB5657" s="80"/>
    </row>
    <row r="5658" spans="9:54" x14ac:dyDescent="0.25">
      <c r="I5658" s="80"/>
      <c r="AX5658" s="80"/>
      <c r="AY5658" s="80"/>
      <c r="AZ5658" s="80"/>
      <c r="BA5658" s="80"/>
      <c r="BB5658" s="80"/>
    </row>
    <row r="5659" spans="9:54" x14ac:dyDescent="0.25">
      <c r="I5659" s="80"/>
      <c r="AX5659" s="80"/>
      <c r="AY5659" s="80"/>
      <c r="AZ5659" s="80"/>
      <c r="BA5659" s="80"/>
      <c r="BB5659" s="80"/>
    </row>
    <row r="5660" spans="9:54" x14ac:dyDescent="0.25">
      <c r="I5660" s="80"/>
      <c r="AX5660" s="80"/>
      <c r="AY5660" s="80"/>
      <c r="AZ5660" s="80"/>
      <c r="BA5660" s="80"/>
      <c r="BB5660" s="80"/>
    </row>
    <row r="5661" spans="9:54" x14ac:dyDescent="0.25">
      <c r="I5661" s="80"/>
      <c r="AX5661" s="80"/>
      <c r="AY5661" s="80"/>
      <c r="AZ5661" s="80"/>
      <c r="BA5661" s="80"/>
      <c r="BB5661" s="80"/>
    </row>
    <row r="5662" spans="9:54" x14ac:dyDescent="0.25">
      <c r="I5662" s="80"/>
      <c r="AX5662" s="80"/>
      <c r="AY5662" s="80"/>
      <c r="AZ5662" s="80"/>
      <c r="BA5662" s="80"/>
      <c r="BB5662" s="80"/>
    </row>
    <row r="5663" spans="9:54" x14ac:dyDescent="0.25">
      <c r="I5663" s="80"/>
      <c r="AX5663" s="80"/>
      <c r="AY5663" s="80"/>
      <c r="AZ5663" s="80"/>
      <c r="BA5663" s="80"/>
      <c r="BB5663" s="80"/>
    </row>
    <row r="5664" spans="9:54" x14ac:dyDescent="0.25">
      <c r="I5664" s="80"/>
      <c r="AX5664" s="80"/>
      <c r="AY5664" s="80"/>
      <c r="AZ5664" s="80"/>
      <c r="BA5664" s="80"/>
      <c r="BB5664" s="80"/>
    </row>
    <row r="5665" spans="9:54" x14ac:dyDescent="0.25">
      <c r="I5665" s="80"/>
      <c r="AX5665" s="80"/>
      <c r="AY5665" s="80"/>
      <c r="AZ5665" s="80"/>
      <c r="BA5665" s="80"/>
      <c r="BB5665" s="80"/>
    </row>
    <row r="5666" spans="9:54" x14ac:dyDescent="0.25">
      <c r="I5666" s="80"/>
      <c r="AX5666" s="80"/>
      <c r="AY5666" s="80"/>
      <c r="AZ5666" s="80"/>
      <c r="BA5666" s="80"/>
      <c r="BB5666" s="80"/>
    </row>
    <row r="5667" spans="9:54" x14ac:dyDescent="0.25">
      <c r="I5667" s="80"/>
      <c r="AX5667" s="80"/>
      <c r="AY5667" s="80"/>
      <c r="AZ5667" s="80"/>
      <c r="BA5667" s="80"/>
      <c r="BB5667" s="80"/>
    </row>
    <row r="5668" spans="9:54" x14ac:dyDescent="0.25">
      <c r="I5668" s="80"/>
      <c r="AX5668" s="80"/>
      <c r="AY5668" s="80"/>
      <c r="AZ5668" s="80"/>
      <c r="BA5668" s="80"/>
      <c r="BB5668" s="80"/>
    </row>
    <row r="5669" spans="9:54" x14ac:dyDescent="0.25">
      <c r="I5669" s="80"/>
      <c r="AX5669" s="80"/>
      <c r="AY5669" s="80"/>
      <c r="AZ5669" s="80"/>
      <c r="BA5669" s="80"/>
      <c r="BB5669" s="80"/>
    </row>
    <row r="5670" spans="9:54" x14ac:dyDescent="0.25">
      <c r="I5670" s="80"/>
      <c r="AX5670" s="80"/>
      <c r="AY5670" s="80"/>
      <c r="AZ5670" s="80"/>
      <c r="BA5670" s="80"/>
      <c r="BB5670" s="80"/>
    </row>
    <row r="5671" spans="9:54" x14ac:dyDescent="0.25">
      <c r="I5671" s="80"/>
      <c r="AX5671" s="80"/>
      <c r="AY5671" s="80"/>
      <c r="AZ5671" s="80"/>
      <c r="BA5671" s="80"/>
      <c r="BB5671" s="80"/>
    </row>
    <row r="5672" spans="9:54" x14ac:dyDescent="0.25">
      <c r="I5672" s="80"/>
      <c r="AX5672" s="80"/>
      <c r="AY5672" s="80"/>
      <c r="AZ5672" s="80"/>
      <c r="BA5672" s="80"/>
      <c r="BB5672" s="80"/>
    </row>
    <row r="5673" spans="9:54" x14ac:dyDescent="0.25">
      <c r="I5673" s="80"/>
      <c r="AX5673" s="80"/>
      <c r="AY5673" s="80"/>
      <c r="AZ5673" s="80"/>
      <c r="BA5673" s="80"/>
      <c r="BB5673" s="80"/>
    </row>
    <row r="5674" spans="9:54" x14ac:dyDescent="0.25">
      <c r="I5674" s="80"/>
      <c r="AX5674" s="80"/>
      <c r="AY5674" s="80"/>
      <c r="AZ5674" s="80"/>
      <c r="BA5674" s="80"/>
      <c r="BB5674" s="80"/>
    </row>
    <row r="5675" spans="9:54" x14ac:dyDescent="0.25">
      <c r="I5675" s="80"/>
      <c r="AX5675" s="80"/>
      <c r="AY5675" s="80"/>
      <c r="AZ5675" s="80"/>
      <c r="BA5675" s="80"/>
      <c r="BB5675" s="80"/>
    </row>
    <row r="5676" spans="9:54" x14ac:dyDescent="0.25">
      <c r="I5676" s="80"/>
      <c r="AX5676" s="80"/>
      <c r="AY5676" s="80"/>
      <c r="AZ5676" s="80"/>
      <c r="BA5676" s="80"/>
      <c r="BB5676" s="80"/>
    </row>
    <row r="5677" spans="9:54" x14ac:dyDescent="0.25">
      <c r="I5677" s="80"/>
      <c r="AX5677" s="80"/>
      <c r="AY5677" s="80"/>
      <c r="AZ5677" s="80"/>
      <c r="BA5677" s="80"/>
      <c r="BB5677" s="80"/>
    </row>
    <row r="5678" spans="9:54" x14ac:dyDescent="0.25">
      <c r="I5678" s="80"/>
      <c r="AX5678" s="80"/>
      <c r="AY5678" s="80"/>
      <c r="AZ5678" s="80"/>
      <c r="BA5678" s="80"/>
      <c r="BB5678" s="80"/>
    </row>
    <row r="5679" spans="9:54" x14ac:dyDescent="0.25">
      <c r="I5679" s="80"/>
      <c r="AX5679" s="80"/>
      <c r="AY5679" s="80"/>
      <c r="AZ5679" s="80"/>
      <c r="BA5679" s="80"/>
      <c r="BB5679" s="80"/>
    </row>
    <row r="5680" spans="9:54" x14ac:dyDescent="0.25">
      <c r="I5680" s="80"/>
      <c r="AX5680" s="80"/>
      <c r="AY5680" s="80"/>
      <c r="AZ5680" s="80"/>
      <c r="BA5680" s="80"/>
      <c r="BB5680" s="80"/>
    </row>
    <row r="5681" spans="9:54" x14ac:dyDescent="0.25">
      <c r="I5681" s="80"/>
      <c r="AX5681" s="80"/>
      <c r="AY5681" s="80"/>
      <c r="AZ5681" s="80"/>
      <c r="BA5681" s="80"/>
      <c r="BB5681" s="80"/>
    </row>
    <row r="5682" spans="9:54" x14ac:dyDescent="0.25">
      <c r="I5682" s="80"/>
      <c r="AX5682" s="80"/>
      <c r="AY5682" s="80"/>
      <c r="AZ5682" s="80"/>
      <c r="BA5682" s="80"/>
      <c r="BB5682" s="80"/>
    </row>
    <row r="5683" spans="9:54" x14ac:dyDescent="0.25">
      <c r="I5683" s="80"/>
      <c r="AX5683" s="80"/>
      <c r="AY5683" s="80"/>
      <c r="AZ5683" s="80"/>
      <c r="BA5683" s="80"/>
      <c r="BB5683" s="80"/>
    </row>
    <row r="5684" spans="9:54" x14ac:dyDescent="0.25">
      <c r="I5684" s="80"/>
      <c r="AX5684" s="80"/>
      <c r="AY5684" s="80"/>
      <c r="AZ5684" s="80"/>
      <c r="BA5684" s="80"/>
      <c r="BB5684" s="80"/>
    </row>
    <row r="5685" spans="9:54" x14ac:dyDescent="0.25">
      <c r="I5685" s="80"/>
      <c r="AX5685" s="80"/>
      <c r="AY5685" s="80"/>
      <c r="AZ5685" s="80"/>
      <c r="BA5685" s="80"/>
      <c r="BB5685" s="80"/>
    </row>
    <row r="5686" spans="9:54" x14ac:dyDescent="0.25">
      <c r="I5686" s="80"/>
      <c r="AX5686" s="80"/>
      <c r="AY5686" s="80"/>
      <c r="AZ5686" s="80"/>
      <c r="BA5686" s="80"/>
      <c r="BB5686" s="80"/>
    </row>
    <row r="5687" spans="9:54" x14ac:dyDescent="0.25">
      <c r="I5687" s="80"/>
      <c r="AX5687" s="80"/>
      <c r="AY5687" s="80"/>
      <c r="AZ5687" s="80"/>
      <c r="BA5687" s="80"/>
      <c r="BB5687" s="80"/>
    </row>
    <row r="5688" spans="9:54" x14ac:dyDescent="0.25">
      <c r="I5688" s="80"/>
      <c r="AX5688" s="80"/>
      <c r="AY5688" s="80"/>
      <c r="AZ5688" s="80"/>
      <c r="BA5688" s="80"/>
      <c r="BB5688" s="80"/>
    </row>
    <row r="5689" spans="9:54" x14ac:dyDescent="0.25">
      <c r="I5689" s="80"/>
      <c r="AX5689" s="80"/>
      <c r="AY5689" s="80"/>
      <c r="AZ5689" s="80"/>
      <c r="BA5689" s="80"/>
      <c r="BB5689" s="80"/>
    </row>
    <row r="5690" spans="9:54" x14ac:dyDescent="0.25">
      <c r="I5690" s="80"/>
      <c r="AX5690" s="80"/>
      <c r="AY5690" s="80"/>
      <c r="AZ5690" s="80"/>
      <c r="BA5690" s="80"/>
      <c r="BB5690" s="80"/>
    </row>
    <row r="5691" spans="9:54" x14ac:dyDescent="0.25">
      <c r="I5691" s="80"/>
      <c r="AX5691" s="80"/>
      <c r="AY5691" s="80"/>
      <c r="AZ5691" s="80"/>
      <c r="BA5691" s="80"/>
      <c r="BB5691" s="80"/>
    </row>
    <row r="5692" spans="9:54" x14ac:dyDescent="0.25">
      <c r="I5692" s="80"/>
      <c r="AX5692" s="80"/>
      <c r="AY5692" s="80"/>
      <c r="AZ5692" s="80"/>
      <c r="BA5692" s="80"/>
      <c r="BB5692" s="80"/>
    </row>
    <row r="5693" spans="9:54" x14ac:dyDescent="0.25">
      <c r="I5693" s="80"/>
      <c r="AX5693" s="80"/>
      <c r="AY5693" s="80"/>
      <c r="AZ5693" s="80"/>
      <c r="BA5693" s="80"/>
      <c r="BB5693" s="80"/>
    </row>
    <row r="5694" spans="9:54" x14ac:dyDescent="0.25">
      <c r="I5694" s="80"/>
      <c r="AX5694" s="80"/>
      <c r="AY5694" s="80"/>
      <c r="AZ5694" s="80"/>
      <c r="BA5694" s="80"/>
      <c r="BB5694" s="80"/>
    </row>
    <row r="5695" spans="9:54" x14ac:dyDescent="0.25">
      <c r="I5695" s="80"/>
      <c r="AX5695" s="80"/>
      <c r="AY5695" s="80"/>
      <c r="AZ5695" s="80"/>
      <c r="BA5695" s="80"/>
      <c r="BB5695" s="80"/>
    </row>
    <row r="5696" spans="9:54" x14ac:dyDescent="0.25">
      <c r="I5696" s="80"/>
      <c r="AX5696" s="80"/>
      <c r="AY5696" s="80"/>
      <c r="AZ5696" s="80"/>
      <c r="BA5696" s="80"/>
      <c r="BB5696" s="80"/>
    </row>
    <row r="5697" spans="9:54" x14ac:dyDescent="0.25">
      <c r="I5697" s="80"/>
      <c r="AX5697" s="80"/>
      <c r="AY5697" s="80"/>
      <c r="AZ5697" s="80"/>
      <c r="BA5697" s="80"/>
      <c r="BB5697" s="80"/>
    </row>
    <row r="5698" spans="9:54" x14ac:dyDescent="0.25">
      <c r="I5698" s="80"/>
      <c r="AX5698" s="80"/>
      <c r="AY5698" s="80"/>
      <c r="AZ5698" s="80"/>
      <c r="BA5698" s="80"/>
      <c r="BB5698" s="80"/>
    </row>
    <row r="5699" spans="9:54" x14ac:dyDescent="0.25">
      <c r="I5699" s="80"/>
      <c r="AX5699" s="80"/>
      <c r="AY5699" s="80"/>
      <c r="AZ5699" s="80"/>
      <c r="BA5699" s="80"/>
      <c r="BB5699" s="80"/>
    </row>
    <row r="5700" spans="9:54" x14ac:dyDescent="0.25">
      <c r="I5700" s="80"/>
      <c r="AX5700" s="80"/>
      <c r="AY5700" s="80"/>
      <c r="AZ5700" s="80"/>
      <c r="BA5700" s="80"/>
      <c r="BB5700" s="80"/>
    </row>
    <row r="5701" spans="9:54" x14ac:dyDescent="0.25">
      <c r="I5701" s="80"/>
      <c r="AX5701" s="80"/>
      <c r="AY5701" s="80"/>
      <c r="AZ5701" s="80"/>
      <c r="BA5701" s="80"/>
      <c r="BB5701" s="80"/>
    </row>
    <row r="5702" spans="9:54" x14ac:dyDescent="0.25">
      <c r="I5702" s="80"/>
      <c r="AX5702" s="80"/>
      <c r="AY5702" s="80"/>
      <c r="AZ5702" s="80"/>
      <c r="BA5702" s="80"/>
      <c r="BB5702" s="80"/>
    </row>
    <row r="5703" spans="9:54" x14ac:dyDescent="0.25">
      <c r="I5703" s="80"/>
      <c r="AX5703" s="80"/>
      <c r="AY5703" s="80"/>
      <c r="AZ5703" s="80"/>
      <c r="BA5703" s="80"/>
      <c r="BB5703" s="80"/>
    </row>
    <row r="5704" spans="9:54" x14ac:dyDescent="0.25">
      <c r="I5704" s="80"/>
      <c r="AX5704" s="80"/>
      <c r="AY5704" s="80"/>
      <c r="AZ5704" s="80"/>
      <c r="BA5704" s="80"/>
      <c r="BB5704" s="80"/>
    </row>
    <row r="5705" spans="9:54" x14ac:dyDescent="0.25">
      <c r="I5705" s="80"/>
      <c r="AX5705" s="80"/>
      <c r="AY5705" s="80"/>
      <c r="AZ5705" s="80"/>
      <c r="BA5705" s="80"/>
      <c r="BB5705" s="80"/>
    </row>
    <row r="5706" spans="9:54" x14ac:dyDescent="0.25">
      <c r="I5706" s="80"/>
      <c r="AX5706" s="80"/>
      <c r="AY5706" s="80"/>
      <c r="AZ5706" s="80"/>
      <c r="BA5706" s="80"/>
      <c r="BB5706" s="80"/>
    </row>
    <row r="5707" spans="9:54" x14ac:dyDescent="0.25">
      <c r="I5707" s="80"/>
      <c r="AX5707" s="80"/>
      <c r="AY5707" s="80"/>
      <c r="AZ5707" s="80"/>
      <c r="BA5707" s="80"/>
      <c r="BB5707" s="80"/>
    </row>
    <row r="5708" spans="9:54" x14ac:dyDescent="0.25">
      <c r="I5708" s="80"/>
      <c r="AX5708" s="80"/>
      <c r="AY5708" s="80"/>
      <c r="AZ5708" s="80"/>
      <c r="BA5708" s="80"/>
      <c r="BB5708" s="80"/>
    </row>
    <row r="5709" spans="9:54" x14ac:dyDescent="0.25">
      <c r="I5709" s="80"/>
      <c r="AX5709" s="80"/>
      <c r="AY5709" s="80"/>
      <c r="AZ5709" s="80"/>
      <c r="BA5709" s="80"/>
      <c r="BB5709" s="80"/>
    </row>
    <row r="5710" spans="9:54" x14ac:dyDescent="0.25">
      <c r="I5710" s="80"/>
      <c r="AX5710" s="80"/>
      <c r="AY5710" s="80"/>
      <c r="AZ5710" s="80"/>
      <c r="BA5710" s="80"/>
      <c r="BB5710" s="80"/>
    </row>
    <row r="5711" spans="9:54" x14ac:dyDescent="0.25">
      <c r="I5711" s="80"/>
      <c r="AX5711" s="80"/>
      <c r="AY5711" s="80"/>
      <c r="AZ5711" s="80"/>
      <c r="BA5711" s="80"/>
      <c r="BB5711" s="80"/>
    </row>
    <row r="5712" spans="9:54" x14ac:dyDescent="0.25">
      <c r="I5712" s="80"/>
      <c r="AX5712" s="80"/>
      <c r="AY5712" s="80"/>
      <c r="AZ5712" s="80"/>
      <c r="BA5712" s="80"/>
      <c r="BB5712" s="80"/>
    </row>
    <row r="5713" spans="9:54" x14ac:dyDescent="0.25">
      <c r="I5713" s="80"/>
      <c r="AX5713" s="80"/>
      <c r="AY5713" s="80"/>
      <c r="AZ5713" s="80"/>
      <c r="BA5713" s="80"/>
      <c r="BB5713" s="80"/>
    </row>
    <row r="5714" spans="9:54" x14ac:dyDescent="0.25">
      <c r="I5714" s="80"/>
      <c r="AX5714" s="80"/>
      <c r="AY5714" s="80"/>
      <c r="AZ5714" s="80"/>
      <c r="BA5714" s="80"/>
      <c r="BB5714" s="80"/>
    </row>
    <row r="5715" spans="9:54" x14ac:dyDescent="0.25">
      <c r="I5715" s="80"/>
      <c r="AX5715" s="80"/>
      <c r="AY5715" s="80"/>
      <c r="AZ5715" s="80"/>
      <c r="BA5715" s="80"/>
      <c r="BB5715" s="80"/>
    </row>
    <row r="5716" spans="9:54" x14ac:dyDescent="0.25">
      <c r="I5716" s="80"/>
      <c r="AX5716" s="80"/>
      <c r="AY5716" s="80"/>
      <c r="AZ5716" s="80"/>
      <c r="BA5716" s="80"/>
      <c r="BB5716" s="80"/>
    </row>
    <row r="5717" spans="9:54" x14ac:dyDescent="0.25">
      <c r="I5717" s="80"/>
      <c r="AX5717" s="80"/>
      <c r="AY5717" s="80"/>
      <c r="AZ5717" s="80"/>
      <c r="BA5717" s="80"/>
      <c r="BB5717" s="80"/>
    </row>
    <row r="5718" spans="9:54" x14ac:dyDescent="0.25">
      <c r="I5718" s="80"/>
      <c r="AX5718" s="80"/>
      <c r="AY5718" s="80"/>
      <c r="AZ5718" s="80"/>
      <c r="BA5718" s="80"/>
      <c r="BB5718" s="80"/>
    </row>
    <row r="5719" spans="9:54" x14ac:dyDescent="0.25">
      <c r="I5719" s="80"/>
      <c r="AX5719" s="80"/>
      <c r="AY5719" s="80"/>
      <c r="AZ5719" s="80"/>
      <c r="BA5719" s="80"/>
      <c r="BB5719" s="80"/>
    </row>
    <row r="5720" spans="9:54" x14ac:dyDescent="0.25">
      <c r="I5720" s="80"/>
      <c r="AX5720" s="80"/>
      <c r="AY5720" s="80"/>
      <c r="AZ5720" s="80"/>
      <c r="BA5720" s="80"/>
      <c r="BB5720" s="80"/>
    </row>
    <row r="5721" spans="9:54" x14ac:dyDescent="0.25">
      <c r="I5721" s="80"/>
      <c r="AX5721" s="80"/>
      <c r="AY5721" s="80"/>
      <c r="AZ5721" s="80"/>
      <c r="BA5721" s="80"/>
      <c r="BB5721" s="80"/>
    </row>
    <row r="5722" spans="9:54" x14ac:dyDescent="0.25">
      <c r="I5722" s="80"/>
      <c r="AX5722" s="80"/>
      <c r="AY5722" s="80"/>
      <c r="AZ5722" s="80"/>
      <c r="BA5722" s="80"/>
      <c r="BB5722" s="80"/>
    </row>
    <row r="5723" spans="9:54" x14ac:dyDescent="0.25">
      <c r="I5723" s="80"/>
      <c r="AX5723" s="80"/>
      <c r="AY5723" s="80"/>
      <c r="AZ5723" s="80"/>
      <c r="BA5723" s="80"/>
      <c r="BB5723" s="80"/>
    </row>
    <row r="5724" spans="9:54" x14ac:dyDescent="0.25">
      <c r="I5724" s="80"/>
      <c r="AX5724" s="80"/>
      <c r="AY5724" s="80"/>
      <c r="AZ5724" s="80"/>
      <c r="BA5724" s="80"/>
      <c r="BB5724" s="80"/>
    </row>
    <row r="5725" spans="9:54" x14ac:dyDescent="0.25">
      <c r="I5725" s="80"/>
      <c r="AX5725" s="80"/>
      <c r="AY5725" s="80"/>
      <c r="AZ5725" s="80"/>
      <c r="BA5725" s="80"/>
      <c r="BB5725" s="80"/>
    </row>
    <row r="5726" spans="9:54" x14ac:dyDescent="0.25">
      <c r="I5726" s="80"/>
      <c r="AX5726" s="80"/>
      <c r="AY5726" s="80"/>
      <c r="AZ5726" s="80"/>
      <c r="BA5726" s="80"/>
      <c r="BB5726" s="80"/>
    </row>
    <row r="5727" spans="9:54" x14ac:dyDescent="0.25">
      <c r="I5727" s="80"/>
      <c r="AX5727" s="80"/>
      <c r="AY5727" s="80"/>
      <c r="AZ5727" s="80"/>
      <c r="BA5727" s="80"/>
      <c r="BB5727" s="80"/>
    </row>
    <row r="5728" spans="9:54" x14ac:dyDescent="0.25">
      <c r="I5728" s="80"/>
      <c r="AX5728" s="80"/>
      <c r="AY5728" s="80"/>
      <c r="AZ5728" s="80"/>
      <c r="BA5728" s="80"/>
      <c r="BB5728" s="80"/>
    </row>
    <row r="5729" spans="9:54" x14ac:dyDescent="0.25">
      <c r="I5729" s="80"/>
      <c r="AX5729" s="80"/>
      <c r="AY5729" s="80"/>
      <c r="AZ5729" s="80"/>
      <c r="BA5729" s="80"/>
      <c r="BB5729" s="80"/>
    </row>
    <row r="5730" spans="9:54" x14ac:dyDescent="0.25">
      <c r="I5730" s="80"/>
      <c r="AX5730" s="80"/>
      <c r="AY5730" s="80"/>
      <c r="AZ5730" s="80"/>
      <c r="BA5730" s="80"/>
      <c r="BB5730" s="80"/>
    </row>
    <row r="5731" spans="9:54" x14ac:dyDescent="0.25">
      <c r="I5731" s="80"/>
      <c r="AX5731" s="80"/>
      <c r="AY5731" s="80"/>
      <c r="AZ5731" s="80"/>
      <c r="BA5731" s="80"/>
      <c r="BB5731" s="80"/>
    </row>
    <row r="5732" spans="9:54" x14ac:dyDescent="0.25">
      <c r="I5732" s="80"/>
      <c r="AX5732" s="80"/>
      <c r="AY5732" s="80"/>
      <c r="AZ5732" s="80"/>
      <c r="BA5732" s="80"/>
      <c r="BB5732" s="80"/>
    </row>
    <row r="5733" spans="9:54" x14ac:dyDescent="0.25">
      <c r="I5733" s="80"/>
      <c r="AX5733" s="80"/>
      <c r="AY5733" s="80"/>
      <c r="AZ5733" s="80"/>
      <c r="BA5733" s="80"/>
      <c r="BB5733" s="80"/>
    </row>
    <row r="5734" spans="9:54" x14ac:dyDescent="0.25">
      <c r="I5734" s="80"/>
      <c r="AX5734" s="80"/>
      <c r="AY5734" s="80"/>
      <c r="AZ5734" s="80"/>
      <c r="BA5734" s="80"/>
      <c r="BB5734" s="80"/>
    </row>
    <row r="5735" spans="9:54" x14ac:dyDescent="0.25">
      <c r="I5735" s="80"/>
      <c r="AX5735" s="80"/>
      <c r="AY5735" s="80"/>
      <c r="AZ5735" s="80"/>
      <c r="BA5735" s="80"/>
      <c r="BB5735" s="80"/>
    </row>
    <row r="5736" spans="9:54" x14ac:dyDescent="0.25">
      <c r="I5736" s="80"/>
      <c r="AX5736" s="80"/>
      <c r="AY5736" s="80"/>
      <c r="AZ5736" s="80"/>
      <c r="BA5736" s="80"/>
      <c r="BB5736" s="80"/>
    </row>
    <row r="5737" spans="9:54" x14ac:dyDescent="0.25">
      <c r="I5737" s="80"/>
      <c r="AX5737" s="80"/>
      <c r="AY5737" s="80"/>
      <c r="AZ5737" s="80"/>
      <c r="BA5737" s="80"/>
      <c r="BB5737" s="80"/>
    </row>
    <row r="5738" spans="9:54" x14ac:dyDescent="0.25">
      <c r="I5738" s="80"/>
      <c r="AX5738" s="80"/>
      <c r="AY5738" s="80"/>
      <c r="AZ5738" s="80"/>
      <c r="BA5738" s="80"/>
      <c r="BB5738" s="80"/>
    </row>
    <row r="5739" spans="9:54" x14ac:dyDescent="0.25">
      <c r="I5739" s="80"/>
      <c r="AX5739" s="80"/>
      <c r="AY5739" s="80"/>
      <c r="AZ5739" s="80"/>
      <c r="BA5739" s="80"/>
      <c r="BB5739" s="80"/>
    </row>
    <row r="5740" spans="9:54" x14ac:dyDescent="0.25">
      <c r="I5740" s="80"/>
      <c r="AX5740" s="80"/>
      <c r="AY5740" s="80"/>
      <c r="AZ5740" s="80"/>
      <c r="BA5740" s="80"/>
      <c r="BB5740" s="80"/>
    </row>
    <row r="5741" spans="9:54" x14ac:dyDescent="0.25">
      <c r="I5741" s="80"/>
      <c r="AX5741" s="80"/>
      <c r="AY5741" s="80"/>
      <c r="AZ5741" s="80"/>
      <c r="BA5741" s="80"/>
      <c r="BB5741" s="80"/>
    </row>
    <row r="5742" spans="9:54" x14ac:dyDescent="0.25">
      <c r="I5742" s="80"/>
      <c r="AX5742" s="80"/>
      <c r="AY5742" s="80"/>
      <c r="AZ5742" s="80"/>
      <c r="BA5742" s="80"/>
      <c r="BB5742" s="80"/>
    </row>
    <row r="5743" spans="9:54" x14ac:dyDescent="0.25">
      <c r="I5743" s="80"/>
      <c r="AX5743" s="80"/>
      <c r="AY5743" s="80"/>
      <c r="AZ5743" s="80"/>
      <c r="BA5743" s="80"/>
      <c r="BB5743" s="80"/>
    </row>
    <row r="5744" spans="9:54" x14ac:dyDescent="0.25">
      <c r="I5744" s="80"/>
      <c r="AX5744" s="80"/>
      <c r="AY5744" s="80"/>
      <c r="AZ5744" s="80"/>
      <c r="BA5744" s="80"/>
      <c r="BB5744" s="80"/>
    </row>
    <row r="5745" spans="9:54" x14ac:dyDescent="0.25">
      <c r="I5745" s="80"/>
      <c r="AX5745" s="80"/>
      <c r="AY5745" s="80"/>
      <c r="AZ5745" s="80"/>
      <c r="BA5745" s="80"/>
      <c r="BB5745" s="80"/>
    </row>
    <row r="5746" spans="9:54" x14ac:dyDescent="0.25">
      <c r="I5746" s="80"/>
      <c r="AX5746" s="80"/>
      <c r="AY5746" s="80"/>
      <c r="AZ5746" s="80"/>
      <c r="BA5746" s="80"/>
      <c r="BB5746" s="80"/>
    </row>
    <row r="5747" spans="9:54" x14ac:dyDescent="0.25">
      <c r="I5747" s="80"/>
      <c r="AX5747" s="80"/>
      <c r="AY5747" s="80"/>
      <c r="AZ5747" s="80"/>
      <c r="BA5747" s="80"/>
      <c r="BB5747" s="80"/>
    </row>
    <row r="5748" spans="9:54" x14ac:dyDescent="0.25">
      <c r="I5748" s="80"/>
      <c r="AX5748" s="80"/>
      <c r="AY5748" s="80"/>
      <c r="AZ5748" s="80"/>
      <c r="BA5748" s="80"/>
      <c r="BB5748" s="80"/>
    </row>
    <row r="5749" spans="9:54" x14ac:dyDescent="0.25">
      <c r="I5749" s="80"/>
      <c r="AX5749" s="80"/>
      <c r="AY5749" s="80"/>
      <c r="AZ5749" s="80"/>
      <c r="BA5749" s="80"/>
      <c r="BB5749" s="80"/>
    </row>
    <row r="5750" spans="9:54" x14ac:dyDescent="0.25">
      <c r="I5750" s="80"/>
      <c r="AX5750" s="80"/>
      <c r="AY5750" s="80"/>
      <c r="AZ5750" s="80"/>
      <c r="BA5750" s="80"/>
      <c r="BB5750" s="80"/>
    </row>
    <row r="5751" spans="9:54" x14ac:dyDescent="0.25">
      <c r="I5751" s="80"/>
      <c r="AX5751" s="80"/>
      <c r="AY5751" s="80"/>
      <c r="AZ5751" s="80"/>
      <c r="BA5751" s="80"/>
      <c r="BB5751" s="80"/>
    </row>
    <row r="5752" spans="9:54" x14ac:dyDescent="0.25">
      <c r="I5752" s="80"/>
      <c r="AX5752" s="80"/>
      <c r="AY5752" s="80"/>
      <c r="AZ5752" s="80"/>
      <c r="BA5752" s="80"/>
      <c r="BB5752" s="80"/>
    </row>
    <row r="5753" spans="9:54" x14ac:dyDescent="0.25">
      <c r="I5753" s="80"/>
      <c r="AX5753" s="80"/>
      <c r="AY5753" s="80"/>
      <c r="AZ5753" s="80"/>
      <c r="BA5753" s="80"/>
      <c r="BB5753" s="80"/>
    </row>
    <row r="5754" spans="9:54" x14ac:dyDescent="0.25">
      <c r="I5754" s="80"/>
      <c r="AX5754" s="80"/>
      <c r="AY5754" s="80"/>
      <c r="AZ5754" s="80"/>
      <c r="BA5754" s="80"/>
      <c r="BB5754" s="80"/>
    </row>
    <row r="5755" spans="9:54" x14ac:dyDescent="0.25">
      <c r="I5755" s="80"/>
      <c r="AX5755" s="80"/>
      <c r="AY5755" s="80"/>
      <c r="AZ5755" s="80"/>
      <c r="BA5755" s="80"/>
      <c r="BB5755" s="80"/>
    </row>
    <row r="5756" spans="9:54" x14ac:dyDescent="0.25">
      <c r="I5756" s="80"/>
      <c r="AX5756" s="80"/>
      <c r="AY5756" s="80"/>
      <c r="AZ5756" s="80"/>
      <c r="BA5756" s="80"/>
      <c r="BB5756" s="80"/>
    </row>
    <row r="5757" spans="9:54" x14ac:dyDescent="0.25">
      <c r="I5757" s="80"/>
      <c r="AX5757" s="80"/>
      <c r="AY5757" s="80"/>
      <c r="AZ5757" s="80"/>
      <c r="BA5757" s="80"/>
      <c r="BB5757" s="80"/>
    </row>
    <row r="5758" spans="9:54" x14ac:dyDescent="0.25">
      <c r="I5758" s="80"/>
      <c r="AX5758" s="80"/>
      <c r="AY5758" s="80"/>
      <c r="AZ5758" s="80"/>
      <c r="BA5758" s="80"/>
      <c r="BB5758" s="80"/>
    </row>
    <row r="5759" spans="9:54" x14ac:dyDescent="0.25">
      <c r="I5759" s="80"/>
      <c r="AX5759" s="80"/>
      <c r="AY5759" s="80"/>
      <c r="AZ5759" s="80"/>
      <c r="BA5759" s="80"/>
      <c r="BB5759" s="80"/>
    </row>
    <row r="5760" spans="9:54" x14ac:dyDescent="0.25">
      <c r="I5760" s="80"/>
      <c r="AX5760" s="80"/>
      <c r="AY5760" s="80"/>
      <c r="AZ5760" s="80"/>
      <c r="BA5760" s="80"/>
      <c r="BB5760" s="80"/>
    </row>
    <row r="5761" spans="9:54" x14ac:dyDescent="0.25">
      <c r="I5761" s="80"/>
      <c r="AX5761" s="80"/>
      <c r="AY5761" s="80"/>
      <c r="AZ5761" s="80"/>
      <c r="BA5761" s="80"/>
      <c r="BB5761" s="80"/>
    </row>
    <row r="5762" spans="9:54" x14ac:dyDescent="0.25">
      <c r="I5762" s="80"/>
      <c r="AX5762" s="80"/>
      <c r="AY5762" s="80"/>
      <c r="AZ5762" s="80"/>
      <c r="BA5762" s="80"/>
      <c r="BB5762" s="80"/>
    </row>
    <row r="5763" spans="9:54" x14ac:dyDescent="0.25">
      <c r="I5763" s="80"/>
      <c r="AX5763" s="80"/>
      <c r="AY5763" s="80"/>
      <c r="AZ5763" s="80"/>
      <c r="BA5763" s="80"/>
      <c r="BB5763" s="80"/>
    </row>
    <row r="5764" spans="9:54" x14ac:dyDescent="0.25">
      <c r="I5764" s="80"/>
      <c r="AX5764" s="80"/>
      <c r="AY5764" s="80"/>
      <c r="AZ5764" s="80"/>
      <c r="BA5764" s="80"/>
      <c r="BB5764" s="80"/>
    </row>
    <row r="5765" spans="9:54" x14ac:dyDescent="0.25">
      <c r="I5765" s="80"/>
      <c r="AX5765" s="80"/>
      <c r="AY5765" s="80"/>
      <c r="AZ5765" s="80"/>
      <c r="BA5765" s="80"/>
      <c r="BB5765" s="80"/>
    </row>
    <row r="5766" spans="9:54" x14ac:dyDescent="0.25">
      <c r="I5766" s="80"/>
      <c r="AX5766" s="80"/>
      <c r="AY5766" s="80"/>
      <c r="AZ5766" s="80"/>
      <c r="BA5766" s="80"/>
      <c r="BB5766" s="80"/>
    </row>
    <row r="5767" spans="9:54" x14ac:dyDescent="0.25">
      <c r="I5767" s="80"/>
      <c r="AX5767" s="80"/>
      <c r="AY5767" s="80"/>
      <c r="AZ5767" s="80"/>
      <c r="BA5767" s="80"/>
      <c r="BB5767" s="80"/>
    </row>
    <row r="5768" spans="9:54" x14ac:dyDescent="0.25">
      <c r="I5768" s="80"/>
      <c r="AX5768" s="80"/>
      <c r="AY5768" s="80"/>
      <c r="AZ5768" s="80"/>
      <c r="BA5768" s="80"/>
      <c r="BB5768" s="80"/>
    </row>
    <row r="5769" spans="9:54" x14ac:dyDescent="0.25">
      <c r="I5769" s="80"/>
      <c r="AX5769" s="80"/>
      <c r="AY5769" s="80"/>
      <c r="AZ5769" s="80"/>
      <c r="BA5769" s="80"/>
      <c r="BB5769" s="80"/>
    </row>
    <row r="5770" spans="9:54" x14ac:dyDescent="0.25">
      <c r="I5770" s="80"/>
      <c r="AX5770" s="80"/>
      <c r="AY5770" s="80"/>
      <c r="AZ5770" s="80"/>
      <c r="BA5770" s="80"/>
      <c r="BB5770" s="80"/>
    </row>
    <row r="5771" spans="9:54" x14ac:dyDescent="0.25">
      <c r="I5771" s="80"/>
      <c r="AX5771" s="80"/>
      <c r="AY5771" s="80"/>
      <c r="AZ5771" s="80"/>
      <c r="BA5771" s="80"/>
      <c r="BB5771" s="80"/>
    </row>
    <row r="5772" spans="9:54" x14ac:dyDescent="0.25">
      <c r="I5772" s="80"/>
      <c r="AX5772" s="80"/>
      <c r="AY5772" s="80"/>
      <c r="AZ5772" s="80"/>
      <c r="BA5772" s="80"/>
      <c r="BB5772" s="80"/>
    </row>
    <row r="5773" spans="9:54" x14ac:dyDescent="0.25">
      <c r="I5773" s="80"/>
      <c r="AX5773" s="80"/>
      <c r="AY5773" s="80"/>
      <c r="AZ5773" s="80"/>
      <c r="BA5773" s="80"/>
      <c r="BB5773" s="80"/>
    </row>
    <row r="5774" spans="9:54" x14ac:dyDescent="0.25">
      <c r="I5774" s="80"/>
      <c r="AX5774" s="80"/>
      <c r="AY5774" s="80"/>
      <c r="AZ5774" s="80"/>
      <c r="BA5774" s="80"/>
      <c r="BB5774" s="80"/>
    </row>
    <row r="5775" spans="9:54" x14ac:dyDescent="0.25">
      <c r="I5775" s="80"/>
      <c r="AX5775" s="80"/>
      <c r="AY5775" s="80"/>
      <c r="AZ5775" s="80"/>
      <c r="BA5775" s="80"/>
      <c r="BB5775" s="80"/>
    </row>
    <row r="5776" spans="9:54" x14ac:dyDescent="0.25">
      <c r="I5776" s="80"/>
      <c r="AX5776" s="80"/>
      <c r="AY5776" s="80"/>
      <c r="AZ5776" s="80"/>
      <c r="BA5776" s="80"/>
      <c r="BB5776" s="80"/>
    </row>
    <row r="5777" spans="9:54" x14ac:dyDescent="0.25">
      <c r="I5777" s="80"/>
      <c r="AX5777" s="80"/>
      <c r="AY5777" s="80"/>
      <c r="AZ5777" s="80"/>
      <c r="BA5777" s="80"/>
      <c r="BB5777" s="80"/>
    </row>
    <row r="5778" spans="9:54" x14ac:dyDescent="0.25">
      <c r="I5778" s="80"/>
      <c r="AX5778" s="80"/>
      <c r="AY5778" s="80"/>
      <c r="AZ5778" s="80"/>
      <c r="BA5778" s="80"/>
      <c r="BB5778" s="80"/>
    </row>
    <row r="5779" spans="9:54" x14ac:dyDescent="0.25">
      <c r="I5779" s="80"/>
      <c r="AX5779" s="80"/>
      <c r="AY5779" s="80"/>
      <c r="AZ5779" s="80"/>
      <c r="BA5779" s="80"/>
      <c r="BB5779" s="80"/>
    </row>
    <row r="5780" spans="9:54" x14ac:dyDescent="0.25">
      <c r="I5780" s="80"/>
      <c r="AX5780" s="80"/>
      <c r="AY5780" s="80"/>
      <c r="AZ5780" s="80"/>
      <c r="BA5780" s="80"/>
      <c r="BB5780" s="80"/>
    </row>
    <row r="5781" spans="9:54" x14ac:dyDescent="0.25">
      <c r="I5781" s="80"/>
      <c r="AX5781" s="80"/>
      <c r="AY5781" s="80"/>
      <c r="AZ5781" s="80"/>
      <c r="BA5781" s="80"/>
      <c r="BB5781" s="80"/>
    </row>
    <row r="5782" spans="9:54" x14ac:dyDescent="0.25">
      <c r="I5782" s="80"/>
      <c r="AX5782" s="80"/>
      <c r="AY5782" s="80"/>
      <c r="AZ5782" s="80"/>
      <c r="BA5782" s="80"/>
      <c r="BB5782" s="80"/>
    </row>
    <row r="5783" spans="9:54" x14ac:dyDescent="0.25">
      <c r="I5783" s="80"/>
      <c r="AX5783" s="80"/>
      <c r="AY5783" s="80"/>
      <c r="AZ5783" s="80"/>
      <c r="BA5783" s="80"/>
      <c r="BB5783" s="80"/>
    </row>
    <row r="5784" spans="9:54" x14ac:dyDescent="0.25">
      <c r="I5784" s="80"/>
      <c r="AX5784" s="80"/>
      <c r="AY5784" s="80"/>
      <c r="AZ5784" s="80"/>
      <c r="BA5784" s="80"/>
      <c r="BB5784" s="80"/>
    </row>
    <row r="5785" spans="9:54" x14ac:dyDescent="0.25">
      <c r="I5785" s="80"/>
      <c r="AX5785" s="80"/>
      <c r="AY5785" s="80"/>
      <c r="AZ5785" s="80"/>
      <c r="BA5785" s="80"/>
      <c r="BB5785" s="80"/>
    </row>
    <row r="5786" spans="9:54" x14ac:dyDescent="0.25">
      <c r="I5786" s="80"/>
      <c r="AX5786" s="80"/>
      <c r="AY5786" s="80"/>
      <c r="AZ5786" s="80"/>
      <c r="BA5786" s="80"/>
      <c r="BB5786" s="80"/>
    </row>
    <row r="5787" spans="9:54" x14ac:dyDescent="0.25">
      <c r="I5787" s="80"/>
      <c r="AX5787" s="80"/>
      <c r="AY5787" s="80"/>
      <c r="AZ5787" s="80"/>
      <c r="BA5787" s="80"/>
      <c r="BB5787" s="80"/>
    </row>
    <row r="5788" spans="9:54" x14ac:dyDescent="0.25">
      <c r="I5788" s="80"/>
      <c r="AX5788" s="80"/>
      <c r="AY5788" s="80"/>
      <c r="AZ5788" s="80"/>
      <c r="BA5788" s="80"/>
      <c r="BB5788" s="80"/>
    </row>
    <row r="5789" spans="9:54" x14ac:dyDescent="0.25">
      <c r="I5789" s="80"/>
      <c r="AX5789" s="80"/>
      <c r="AY5789" s="80"/>
      <c r="AZ5789" s="80"/>
      <c r="BA5789" s="80"/>
      <c r="BB5789" s="80"/>
    </row>
    <row r="5790" spans="9:54" x14ac:dyDescent="0.25">
      <c r="I5790" s="80"/>
      <c r="AX5790" s="80"/>
      <c r="AY5790" s="80"/>
      <c r="AZ5790" s="80"/>
      <c r="BA5790" s="80"/>
      <c r="BB5790" s="80"/>
    </row>
    <row r="5791" spans="9:54" x14ac:dyDescent="0.25">
      <c r="I5791" s="80"/>
      <c r="AX5791" s="80"/>
      <c r="AY5791" s="80"/>
      <c r="AZ5791" s="80"/>
      <c r="BA5791" s="80"/>
      <c r="BB5791" s="80"/>
    </row>
    <row r="5792" spans="9:54" x14ac:dyDescent="0.25">
      <c r="I5792" s="80"/>
      <c r="AX5792" s="80"/>
      <c r="AY5792" s="80"/>
      <c r="AZ5792" s="80"/>
      <c r="BA5792" s="80"/>
      <c r="BB5792" s="80"/>
    </row>
    <row r="5793" spans="9:54" x14ac:dyDescent="0.25">
      <c r="I5793" s="80"/>
      <c r="AX5793" s="80"/>
      <c r="AY5793" s="80"/>
      <c r="AZ5793" s="80"/>
      <c r="BA5793" s="80"/>
      <c r="BB5793" s="80"/>
    </row>
    <row r="5794" spans="9:54" x14ac:dyDescent="0.25">
      <c r="I5794" s="80"/>
      <c r="AX5794" s="80"/>
      <c r="AY5794" s="80"/>
      <c r="AZ5794" s="80"/>
      <c r="BA5794" s="80"/>
      <c r="BB5794" s="80"/>
    </row>
    <row r="5795" spans="9:54" x14ac:dyDescent="0.25">
      <c r="I5795" s="80"/>
      <c r="AX5795" s="80"/>
      <c r="AY5795" s="80"/>
      <c r="AZ5795" s="80"/>
      <c r="BA5795" s="80"/>
      <c r="BB5795" s="80"/>
    </row>
    <row r="5796" spans="9:54" x14ac:dyDescent="0.25">
      <c r="I5796" s="80"/>
      <c r="AX5796" s="80"/>
      <c r="AY5796" s="80"/>
      <c r="AZ5796" s="80"/>
      <c r="BA5796" s="80"/>
      <c r="BB5796" s="80"/>
    </row>
    <row r="5797" spans="9:54" x14ac:dyDescent="0.25">
      <c r="I5797" s="80"/>
      <c r="AX5797" s="80"/>
      <c r="AY5797" s="80"/>
      <c r="AZ5797" s="80"/>
      <c r="BA5797" s="80"/>
      <c r="BB5797" s="80"/>
    </row>
    <row r="5798" spans="9:54" x14ac:dyDescent="0.25">
      <c r="I5798" s="80"/>
      <c r="AX5798" s="80"/>
      <c r="AY5798" s="80"/>
      <c r="AZ5798" s="80"/>
      <c r="BA5798" s="80"/>
      <c r="BB5798" s="80"/>
    </row>
    <row r="5799" spans="9:54" x14ac:dyDescent="0.25">
      <c r="I5799" s="80"/>
      <c r="AX5799" s="80"/>
      <c r="AY5799" s="80"/>
      <c r="AZ5799" s="80"/>
      <c r="BA5799" s="80"/>
      <c r="BB5799" s="80"/>
    </row>
    <row r="5800" spans="9:54" x14ac:dyDescent="0.25">
      <c r="I5800" s="80"/>
      <c r="AX5800" s="80"/>
      <c r="AY5800" s="80"/>
      <c r="AZ5800" s="80"/>
      <c r="BA5800" s="80"/>
      <c r="BB5800" s="80"/>
    </row>
    <row r="5801" spans="9:54" x14ac:dyDescent="0.25">
      <c r="I5801" s="80"/>
      <c r="AX5801" s="80"/>
      <c r="AY5801" s="80"/>
      <c r="AZ5801" s="80"/>
      <c r="BA5801" s="80"/>
      <c r="BB5801" s="80"/>
    </row>
    <row r="5802" spans="9:54" x14ac:dyDescent="0.25">
      <c r="I5802" s="80"/>
      <c r="AX5802" s="80"/>
      <c r="AY5802" s="80"/>
      <c r="AZ5802" s="80"/>
      <c r="BA5802" s="80"/>
      <c r="BB5802" s="80"/>
    </row>
    <row r="5803" spans="9:54" x14ac:dyDescent="0.25">
      <c r="I5803" s="80"/>
      <c r="AX5803" s="80"/>
      <c r="AY5803" s="80"/>
      <c r="AZ5803" s="80"/>
      <c r="BA5803" s="80"/>
      <c r="BB5803" s="80"/>
    </row>
    <row r="5804" spans="9:54" x14ac:dyDescent="0.25">
      <c r="I5804" s="80"/>
      <c r="AX5804" s="80"/>
      <c r="AY5804" s="80"/>
      <c r="AZ5804" s="80"/>
      <c r="BA5804" s="80"/>
      <c r="BB5804" s="80"/>
    </row>
    <row r="5805" spans="9:54" x14ac:dyDescent="0.25">
      <c r="I5805" s="80"/>
      <c r="AX5805" s="80"/>
      <c r="AY5805" s="80"/>
      <c r="AZ5805" s="80"/>
      <c r="BA5805" s="80"/>
      <c r="BB5805" s="80"/>
    </row>
    <row r="5806" spans="9:54" x14ac:dyDescent="0.25">
      <c r="I5806" s="80"/>
      <c r="AX5806" s="80"/>
      <c r="AY5806" s="80"/>
      <c r="AZ5806" s="80"/>
      <c r="BA5806" s="80"/>
      <c r="BB5806" s="80"/>
    </row>
    <row r="5807" spans="9:54" x14ac:dyDescent="0.25">
      <c r="I5807" s="80"/>
      <c r="AX5807" s="80"/>
      <c r="AY5807" s="80"/>
      <c r="AZ5807" s="80"/>
      <c r="BA5807" s="80"/>
      <c r="BB5807" s="80"/>
    </row>
    <row r="5808" spans="9:54" x14ac:dyDescent="0.25">
      <c r="I5808" s="80"/>
      <c r="AX5808" s="80"/>
      <c r="AY5808" s="80"/>
      <c r="AZ5808" s="80"/>
      <c r="BA5808" s="80"/>
      <c r="BB5808" s="80"/>
    </row>
    <row r="5809" spans="9:54" x14ac:dyDescent="0.25">
      <c r="I5809" s="80"/>
      <c r="AX5809" s="80"/>
      <c r="AY5809" s="80"/>
      <c r="AZ5809" s="80"/>
      <c r="BA5809" s="80"/>
      <c r="BB5809" s="80"/>
    </row>
    <row r="5810" spans="9:54" x14ac:dyDescent="0.25">
      <c r="I5810" s="80"/>
      <c r="AX5810" s="80"/>
      <c r="AY5810" s="80"/>
      <c r="AZ5810" s="80"/>
      <c r="BA5810" s="80"/>
      <c r="BB5810" s="80"/>
    </row>
    <row r="5811" spans="9:54" x14ac:dyDescent="0.25">
      <c r="I5811" s="80"/>
      <c r="AX5811" s="80"/>
      <c r="AY5811" s="80"/>
      <c r="AZ5811" s="80"/>
      <c r="BA5811" s="80"/>
      <c r="BB5811" s="80"/>
    </row>
    <row r="5812" spans="9:54" x14ac:dyDescent="0.25">
      <c r="I5812" s="80"/>
      <c r="AX5812" s="80"/>
      <c r="AY5812" s="80"/>
      <c r="AZ5812" s="80"/>
      <c r="BA5812" s="80"/>
      <c r="BB5812" s="80"/>
    </row>
    <row r="5813" spans="9:54" x14ac:dyDescent="0.25">
      <c r="I5813" s="80"/>
      <c r="AX5813" s="80"/>
      <c r="AY5813" s="80"/>
      <c r="AZ5813" s="80"/>
      <c r="BA5813" s="80"/>
      <c r="BB5813" s="80"/>
    </row>
    <row r="5814" spans="9:54" x14ac:dyDescent="0.25">
      <c r="I5814" s="80"/>
      <c r="AX5814" s="80"/>
      <c r="AY5814" s="80"/>
      <c r="AZ5814" s="80"/>
      <c r="BA5814" s="80"/>
      <c r="BB5814" s="80"/>
    </row>
    <row r="5815" spans="9:54" x14ac:dyDescent="0.25">
      <c r="I5815" s="80"/>
      <c r="AX5815" s="80"/>
      <c r="AY5815" s="80"/>
      <c r="AZ5815" s="80"/>
      <c r="BA5815" s="80"/>
      <c r="BB5815" s="80"/>
    </row>
    <row r="5816" spans="9:54" x14ac:dyDescent="0.25">
      <c r="I5816" s="80"/>
      <c r="AX5816" s="80"/>
      <c r="AY5816" s="80"/>
      <c r="AZ5816" s="80"/>
      <c r="BA5816" s="80"/>
      <c r="BB5816" s="80"/>
    </row>
    <row r="5817" spans="9:54" x14ac:dyDescent="0.25">
      <c r="I5817" s="80"/>
      <c r="AX5817" s="80"/>
      <c r="AY5817" s="80"/>
      <c r="AZ5817" s="80"/>
      <c r="BA5817" s="80"/>
      <c r="BB5817" s="80"/>
    </row>
    <row r="5818" spans="9:54" x14ac:dyDescent="0.25">
      <c r="I5818" s="80"/>
      <c r="AX5818" s="80"/>
      <c r="AY5818" s="80"/>
      <c r="AZ5818" s="80"/>
      <c r="BA5818" s="80"/>
      <c r="BB5818" s="80"/>
    </row>
    <row r="5819" spans="9:54" x14ac:dyDescent="0.25">
      <c r="I5819" s="80"/>
      <c r="AX5819" s="80"/>
      <c r="AY5819" s="80"/>
      <c r="AZ5819" s="80"/>
      <c r="BA5819" s="80"/>
      <c r="BB5819" s="80"/>
    </row>
    <row r="5820" spans="9:54" x14ac:dyDescent="0.25">
      <c r="I5820" s="80"/>
      <c r="AX5820" s="80"/>
      <c r="AY5820" s="80"/>
      <c r="AZ5820" s="80"/>
      <c r="BA5820" s="80"/>
      <c r="BB5820" s="80"/>
    </row>
    <row r="5821" spans="9:54" x14ac:dyDescent="0.25">
      <c r="I5821" s="80"/>
      <c r="AX5821" s="80"/>
      <c r="AY5821" s="80"/>
      <c r="AZ5821" s="80"/>
      <c r="BA5821" s="80"/>
      <c r="BB5821" s="80"/>
    </row>
    <row r="5822" spans="9:54" x14ac:dyDescent="0.25">
      <c r="I5822" s="80"/>
      <c r="AX5822" s="80"/>
      <c r="AY5822" s="80"/>
      <c r="AZ5822" s="80"/>
      <c r="BA5822" s="80"/>
      <c r="BB5822" s="80"/>
    </row>
    <row r="5823" spans="9:54" x14ac:dyDescent="0.25">
      <c r="I5823" s="80"/>
      <c r="AX5823" s="80"/>
      <c r="AY5823" s="80"/>
      <c r="AZ5823" s="80"/>
      <c r="BA5823" s="80"/>
      <c r="BB5823" s="80"/>
    </row>
    <row r="5824" spans="9:54" x14ac:dyDescent="0.25">
      <c r="I5824" s="80"/>
      <c r="AX5824" s="80"/>
      <c r="AY5824" s="80"/>
      <c r="AZ5824" s="80"/>
      <c r="BA5824" s="80"/>
      <c r="BB5824" s="80"/>
    </row>
    <row r="5825" spans="9:54" x14ac:dyDescent="0.25">
      <c r="I5825" s="80"/>
      <c r="AX5825" s="80"/>
      <c r="AY5825" s="80"/>
      <c r="AZ5825" s="80"/>
      <c r="BA5825" s="80"/>
      <c r="BB5825" s="80"/>
    </row>
    <row r="5826" spans="9:54" x14ac:dyDescent="0.25">
      <c r="I5826" s="80"/>
      <c r="AX5826" s="80"/>
      <c r="AY5826" s="80"/>
      <c r="AZ5826" s="80"/>
      <c r="BA5826" s="80"/>
      <c r="BB5826" s="80"/>
    </row>
    <row r="5827" spans="9:54" x14ac:dyDescent="0.25">
      <c r="I5827" s="80"/>
      <c r="AX5827" s="80"/>
      <c r="AY5827" s="80"/>
      <c r="AZ5827" s="80"/>
      <c r="BA5827" s="80"/>
      <c r="BB5827" s="80"/>
    </row>
    <row r="5828" spans="9:54" x14ac:dyDescent="0.25">
      <c r="I5828" s="80"/>
      <c r="AX5828" s="80"/>
      <c r="AY5828" s="80"/>
      <c r="AZ5828" s="80"/>
      <c r="BA5828" s="80"/>
      <c r="BB5828" s="80"/>
    </row>
    <row r="5829" spans="9:54" x14ac:dyDescent="0.25">
      <c r="I5829" s="80"/>
      <c r="AX5829" s="80"/>
      <c r="AY5829" s="80"/>
      <c r="AZ5829" s="80"/>
      <c r="BA5829" s="80"/>
      <c r="BB5829" s="80"/>
    </row>
    <row r="5830" spans="9:54" x14ac:dyDescent="0.25">
      <c r="I5830" s="80"/>
      <c r="AX5830" s="80"/>
      <c r="AY5830" s="80"/>
      <c r="AZ5830" s="80"/>
      <c r="BA5830" s="80"/>
      <c r="BB5830" s="80"/>
    </row>
    <row r="5831" spans="9:54" x14ac:dyDescent="0.25">
      <c r="I5831" s="80"/>
      <c r="AX5831" s="80"/>
      <c r="AY5831" s="80"/>
      <c r="AZ5831" s="80"/>
      <c r="BA5831" s="80"/>
      <c r="BB5831" s="80"/>
    </row>
    <row r="5832" spans="9:54" x14ac:dyDescent="0.25">
      <c r="I5832" s="80"/>
      <c r="AX5832" s="80"/>
      <c r="AY5832" s="80"/>
      <c r="AZ5832" s="80"/>
      <c r="BA5832" s="80"/>
      <c r="BB5832" s="80"/>
    </row>
    <row r="5833" spans="9:54" x14ac:dyDescent="0.25">
      <c r="I5833" s="80"/>
      <c r="AX5833" s="80"/>
      <c r="AY5833" s="80"/>
      <c r="AZ5833" s="80"/>
      <c r="BA5833" s="80"/>
      <c r="BB5833" s="80"/>
    </row>
    <row r="5834" spans="9:54" x14ac:dyDescent="0.25">
      <c r="I5834" s="80"/>
      <c r="AX5834" s="80"/>
      <c r="AY5834" s="80"/>
      <c r="AZ5834" s="80"/>
      <c r="BA5834" s="80"/>
      <c r="BB5834" s="80"/>
    </row>
    <row r="5835" spans="9:54" x14ac:dyDescent="0.25">
      <c r="I5835" s="80"/>
      <c r="AX5835" s="80"/>
      <c r="AY5835" s="80"/>
      <c r="AZ5835" s="80"/>
      <c r="BA5835" s="80"/>
      <c r="BB5835" s="80"/>
    </row>
    <row r="5836" spans="9:54" x14ac:dyDescent="0.25">
      <c r="I5836" s="80"/>
      <c r="AX5836" s="80"/>
      <c r="AY5836" s="80"/>
      <c r="AZ5836" s="80"/>
      <c r="BA5836" s="80"/>
      <c r="BB5836" s="80"/>
    </row>
    <row r="5837" spans="9:54" x14ac:dyDescent="0.25">
      <c r="I5837" s="80"/>
      <c r="AX5837" s="80"/>
      <c r="AY5837" s="80"/>
      <c r="AZ5837" s="80"/>
      <c r="BA5837" s="80"/>
      <c r="BB5837" s="80"/>
    </row>
    <row r="5838" spans="9:54" x14ac:dyDescent="0.25">
      <c r="I5838" s="80"/>
      <c r="AX5838" s="80"/>
      <c r="AY5838" s="80"/>
      <c r="AZ5838" s="80"/>
      <c r="BA5838" s="80"/>
      <c r="BB5838" s="80"/>
    </row>
    <row r="5839" spans="9:54" x14ac:dyDescent="0.25">
      <c r="I5839" s="80"/>
      <c r="AX5839" s="80"/>
      <c r="AY5839" s="80"/>
      <c r="AZ5839" s="80"/>
      <c r="BA5839" s="80"/>
      <c r="BB5839" s="80"/>
    </row>
    <row r="5840" spans="9:54" x14ac:dyDescent="0.25">
      <c r="I5840" s="80"/>
      <c r="AX5840" s="80"/>
      <c r="AY5840" s="80"/>
      <c r="AZ5840" s="80"/>
      <c r="BA5840" s="80"/>
      <c r="BB5840" s="80"/>
    </row>
    <row r="5841" spans="9:54" x14ac:dyDescent="0.25">
      <c r="I5841" s="80"/>
      <c r="AX5841" s="80"/>
      <c r="AY5841" s="80"/>
      <c r="AZ5841" s="80"/>
      <c r="BA5841" s="80"/>
      <c r="BB5841" s="80"/>
    </row>
    <row r="5842" spans="9:54" x14ac:dyDescent="0.25">
      <c r="I5842" s="80"/>
      <c r="AX5842" s="80"/>
      <c r="AY5842" s="80"/>
      <c r="AZ5842" s="80"/>
      <c r="BA5842" s="80"/>
      <c r="BB5842" s="80"/>
    </row>
    <row r="5843" spans="9:54" x14ac:dyDescent="0.25">
      <c r="I5843" s="80"/>
      <c r="AX5843" s="80"/>
      <c r="AY5843" s="80"/>
      <c r="AZ5843" s="80"/>
      <c r="BA5843" s="80"/>
      <c r="BB5843" s="80"/>
    </row>
    <row r="5844" spans="9:54" x14ac:dyDescent="0.25">
      <c r="I5844" s="80"/>
      <c r="AX5844" s="80"/>
      <c r="AY5844" s="80"/>
      <c r="AZ5844" s="80"/>
      <c r="BA5844" s="80"/>
      <c r="BB5844" s="80"/>
    </row>
    <row r="5845" spans="9:54" x14ac:dyDescent="0.25">
      <c r="I5845" s="80"/>
      <c r="AX5845" s="80"/>
      <c r="AY5845" s="80"/>
      <c r="AZ5845" s="80"/>
      <c r="BA5845" s="80"/>
      <c r="BB5845" s="80"/>
    </row>
    <row r="5846" spans="9:54" x14ac:dyDescent="0.25">
      <c r="I5846" s="80"/>
      <c r="AX5846" s="80"/>
      <c r="AY5846" s="80"/>
      <c r="AZ5846" s="80"/>
      <c r="BA5846" s="80"/>
      <c r="BB5846" s="80"/>
    </row>
    <row r="5847" spans="9:54" x14ac:dyDescent="0.25">
      <c r="I5847" s="80"/>
      <c r="AX5847" s="80"/>
      <c r="AY5847" s="80"/>
      <c r="AZ5847" s="80"/>
      <c r="BA5847" s="80"/>
      <c r="BB5847" s="80"/>
    </row>
    <row r="5848" spans="9:54" x14ac:dyDescent="0.25">
      <c r="I5848" s="80"/>
      <c r="AX5848" s="80"/>
      <c r="AY5848" s="80"/>
      <c r="AZ5848" s="80"/>
      <c r="BA5848" s="80"/>
      <c r="BB5848" s="80"/>
    </row>
    <row r="5849" spans="9:54" x14ac:dyDescent="0.25">
      <c r="I5849" s="80"/>
      <c r="AX5849" s="80"/>
      <c r="AY5849" s="80"/>
      <c r="AZ5849" s="80"/>
      <c r="BA5849" s="80"/>
      <c r="BB5849" s="80"/>
    </row>
    <row r="5850" spans="9:54" x14ac:dyDescent="0.25">
      <c r="I5850" s="80"/>
      <c r="AX5850" s="80"/>
      <c r="AY5850" s="80"/>
      <c r="AZ5850" s="80"/>
      <c r="BA5850" s="80"/>
      <c r="BB5850" s="80"/>
    </row>
    <row r="5851" spans="9:54" x14ac:dyDescent="0.25">
      <c r="I5851" s="80"/>
      <c r="AX5851" s="80"/>
      <c r="AY5851" s="80"/>
      <c r="AZ5851" s="80"/>
      <c r="BA5851" s="80"/>
      <c r="BB5851" s="80"/>
    </row>
    <row r="5852" spans="9:54" x14ac:dyDescent="0.25">
      <c r="I5852" s="80"/>
      <c r="AX5852" s="80"/>
      <c r="AY5852" s="80"/>
      <c r="AZ5852" s="80"/>
      <c r="BA5852" s="80"/>
      <c r="BB5852" s="80"/>
    </row>
    <row r="5853" spans="9:54" x14ac:dyDescent="0.25">
      <c r="I5853" s="80"/>
      <c r="AX5853" s="80"/>
      <c r="AY5853" s="80"/>
      <c r="AZ5853" s="80"/>
      <c r="BA5853" s="80"/>
      <c r="BB5853" s="80"/>
    </row>
    <row r="5854" spans="9:54" x14ac:dyDescent="0.25">
      <c r="I5854" s="80"/>
      <c r="AX5854" s="80"/>
      <c r="AY5854" s="80"/>
      <c r="AZ5854" s="80"/>
      <c r="BA5854" s="80"/>
      <c r="BB5854" s="80"/>
    </row>
    <row r="5855" spans="9:54" x14ac:dyDescent="0.25">
      <c r="I5855" s="80"/>
      <c r="AX5855" s="80"/>
      <c r="AY5855" s="80"/>
      <c r="AZ5855" s="80"/>
      <c r="BA5855" s="80"/>
      <c r="BB5855" s="80"/>
    </row>
    <row r="5856" spans="9:54" x14ac:dyDescent="0.25">
      <c r="I5856" s="80"/>
      <c r="AX5856" s="80"/>
      <c r="AY5856" s="80"/>
      <c r="AZ5856" s="80"/>
      <c r="BA5856" s="80"/>
      <c r="BB5856" s="80"/>
    </row>
    <row r="5857" spans="9:54" x14ac:dyDescent="0.25">
      <c r="I5857" s="80"/>
      <c r="AX5857" s="80"/>
      <c r="AY5857" s="80"/>
      <c r="AZ5857" s="80"/>
      <c r="BA5857" s="80"/>
      <c r="BB5857" s="80"/>
    </row>
    <row r="5858" spans="9:54" x14ac:dyDescent="0.25">
      <c r="I5858" s="80"/>
      <c r="AX5858" s="80"/>
      <c r="AY5858" s="80"/>
      <c r="AZ5858" s="80"/>
      <c r="BA5858" s="80"/>
      <c r="BB5858" s="80"/>
    </row>
    <row r="5859" spans="9:54" x14ac:dyDescent="0.25">
      <c r="I5859" s="80"/>
      <c r="AX5859" s="80"/>
      <c r="AY5859" s="80"/>
      <c r="AZ5859" s="80"/>
      <c r="BA5859" s="80"/>
      <c r="BB5859" s="80"/>
    </row>
    <row r="5860" spans="9:54" x14ac:dyDescent="0.25">
      <c r="I5860" s="80"/>
      <c r="AX5860" s="80"/>
      <c r="AY5860" s="80"/>
      <c r="AZ5860" s="80"/>
      <c r="BA5860" s="80"/>
      <c r="BB5860" s="80"/>
    </row>
    <row r="5861" spans="9:54" x14ac:dyDescent="0.25">
      <c r="I5861" s="80"/>
      <c r="AX5861" s="80"/>
      <c r="AY5861" s="80"/>
      <c r="AZ5861" s="80"/>
      <c r="BA5861" s="80"/>
      <c r="BB5861" s="80"/>
    </row>
    <row r="5862" spans="9:54" x14ac:dyDescent="0.25">
      <c r="I5862" s="80"/>
      <c r="AX5862" s="80"/>
      <c r="AY5862" s="80"/>
      <c r="AZ5862" s="80"/>
      <c r="BA5862" s="80"/>
      <c r="BB5862" s="80"/>
    </row>
    <row r="5863" spans="9:54" x14ac:dyDescent="0.25">
      <c r="I5863" s="80"/>
      <c r="AX5863" s="80"/>
      <c r="AY5863" s="80"/>
      <c r="AZ5863" s="80"/>
      <c r="BA5863" s="80"/>
      <c r="BB5863" s="80"/>
    </row>
    <row r="5864" spans="9:54" x14ac:dyDescent="0.25">
      <c r="I5864" s="80"/>
      <c r="AX5864" s="80"/>
      <c r="AY5864" s="80"/>
      <c r="AZ5864" s="80"/>
      <c r="BA5864" s="80"/>
      <c r="BB5864" s="80"/>
    </row>
    <row r="5865" spans="9:54" x14ac:dyDescent="0.25">
      <c r="I5865" s="80"/>
      <c r="AX5865" s="80"/>
      <c r="AY5865" s="80"/>
      <c r="AZ5865" s="80"/>
      <c r="BA5865" s="80"/>
      <c r="BB5865" s="80"/>
    </row>
    <row r="5866" spans="9:54" x14ac:dyDescent="0.25">
      <c r="I5866" s="80"/>
      <c r="AX5866" s="80"/>
      <c r="AY5866" s="80"/>
      <c r="AZ5866" s="80"/>
      <c r="BA5866" s="80"/>
      <c r="BB5866" s="80"/>
    </row>
    <row r="5867" spans="9:54" x14ac:dyDescent="0.25">
      <c r="I5867" s="80"/>
      <c r="AX5867" s="80"/>
      <c r="AY5867" s="80"/>
      <c r="AZ5867" s="80"/>
      <c r="BA5867" s="80"/>
      <c r="BB5867" s="80"/>
    </row>
    <row r="5868" spans="9:54" x14ac:dyDescent="0.25">
      <c r="I5868" s="80"/>
      <c r="AX5868" s="80"/>
      <c r="AY5868" s="80"/>
      <c r="AZ5868" s="80"/>
      <c r="BA5868" s="80"/>
      <c r="BB5868" s="80"/>
    </row>
    <row r="5869" spans="9:54" x14ac:dyDescent="0.25">
      <c r="I5869" s="80"/>
      <c r="AX5869" s="80"/>
      <c r="AY5869" s="80"/>
      <c r="AZ5869" s="80"/>
      <c r="BA5869" s="80"/>
      <c r="BB5869" s="80"/>
    </row>
    <row r="5870" spans="9:54" x14ac:dyDescent="0.25">
      <c r="I5870" s="80"/>
      <c r="AX5870" s="80"/>
      <c r="AY5870" s="80"/>
      <c r="AZ5870" s="80"/>
      <c r="BA5870" s="80"/>
      <c r="BB5870" s="80"/>
    </row>
    <row r="5871" spans="9:54" x14ac:dyDescent="0.25">
      <c r="I5871" s="80"/>
      <c r="AX5871" s="80"/>
      <c r="AY5871" s="80"/>
      <c r="AZ5871" s="80"/>
      <c r="BA5871" s="80"/>
      <c r="BB5871" s="80"/>
    </row>
    <row r="5872" spans="9:54" x14ac:dyDescent="0.25">
      <c r="I5872" s="80"/>
      <c r="AX5872" s="80"/>
      <c r="AY5872" s="80"/>
      <c r="AZ5872" s="80"/>
      <c r="BA5872" s="80"/>
      <c r="BB5872" s="80"/>
    </row>
    <row r="5873" spans="9:54" x14ac:dyDescent="0.25">
      <c r="I5873" s="80"/>
      <c r="AX5873" s="80"/>
      <c r="AY5873" s="80"/>
      <c r="AZ5873" s="80"/>
      <c r="BA5873" s="80"/>
      <c r="BB5873" s="80"/>
    </row>
    <row r="5874" spans="9:54" x14ac:dyDescent="0.25">
      <c r="I5874" s="80"/>
      <c r="AX5874" s="80"/>
      <c r="AY5874" s="80"/>
      <c r="AZ5874" s="80"/>
      <c r="BA5874" s="80"/>
      <c r="BB5874" s="80"/>
    </row>
    <row r="5875" spans="9:54" x14ac:dyDescent="0.25">
      <c r="I5875" s="80"/>
      <c r="AX5875" s="80"/>
      <c r="AY5875" s="80"/>
      <c r="AZ5875" s="80"/>
      <c r="BA5875" s="80"/>
      <c r="BB5875" s="80"/>
    </row>
    <row r="5876" spans="9:54" x14ac:dyDescent="0.25">
      <c r="I5876" s="80"/>
      <c r="AX5876" s="80"/>
      <c r="AY5876" s="80"/>
      <c r="AZ5876" s="80"/>
      <c r="BA5876" s="80"/>
      <c r="BB5876" s="80"/>
    </row>
    <row r="5877" spans="9:54" x14ac:dyDescent="0.25">
      <c r="I5877" s="80"/>
      <c r="AX5877" s="80"/>
      <c r="AY5877" s="80"/>
      <c r="AZ5877" s="80"/>
      <c r="BA5877" s="80"/>
      <c r="BB5877" s="80"/>
    </row>
    <row r="5878" spans="9:54" x14ac:dyDescent="0.25">
      <c r="I5878" s="80"/>
      <c r="AX5878" s="80"/>
      <c r="AY5878" s="80"/>
      <c r="AZ5878" s="80"/>
      <c r="BA5878" s="80"/>
      <c r="BB5878" s="80"/>
    </row>
    <row r="5879" spans="9:54" x14ac:dyDescent="0.25">
      <c r="I5879" s="80"/>
      <c r="AX5879" s="80"/>
      <c r="AY5879" s="80"/>
      <c r="AZ5879" s="80"/>
      <c r="BA5879" s="80"/>
      <c r="BB5879" s="80"/>
    </row>
    <row r="5880" spans="9:54" x14ac:dyDescent="0.25">
      <c r="I5880" s="80"/>
      <c r="AX5880" s="80"/>
      <c r="AY5880" s="80"/>
      <c r="AZ5880" s="80"/>
      <c r="BA5880" s="80"/>
      <c r="BB5880" s="80"/>
    </row>
    <row r="5881" spans="9:54" x14ac:dyDescent="0.25">
      <c r="I5881" s="80"/>
      <c r="AX5881" s="80"/>
      <c r="AY5881" s="80"/>
      <c r="AZ5881" s="80"/>
      <c r="BA5881" s="80"/>
      <c r="BB5881" s="80"/>
    </row>
    <row r="5882" spans="9:54" x14ac:dyDescent="0.25">
      <c r="I5882" s="80"/>
      <c r="AX5882" s="80"/>
      <c r="AY5882" s="80"/>
      <c r="AZ5882" s="80"/>
      <c r="BA5882" s="80"/>
      <c r="BB5882" s="80"/>
    </row>
    <row r="5883" spans="9:54" x14ac:dyDescent="0.25">
      <c r="I5883" s="80"/>
      <c r="AX5883" s="80"/>
      <c r="AY5883" s="80"/>
      <c r="AZ5883" s="80"/>
      <c r="BA5883" s="80"/>
      <c r="BB5883" s="80"/>
    </row>
    <row r="5884" spans="9:54" x14ac:dyDescent="0.25">
      <c r="I5884" s="80"/>
      <c r="AX5884" s="80"/>
      <c r="AY5884" s="80"/>
      <c r="AZ5884" s="80"/>
      <c r="BA5884" s="80"/>
      <c r="BB5884" s="80"/>
    </row>
    <row r="5885" spans="9:54" x14ac:dyDescent="0.25">
      <c r="I5885" s="80"/>
      <c r="AX5885" s="80"/>
      <c r="AY5885" s="80"/>
      <c r="AZ5885" s="80"/>
      <c r="BA5885" s="80"/>
      <c r="BB5885" s="80"/>
    </row>
    <row r="5886" spans="9:54" x14ac:dyDescent="0.25">
      <c r="I5886" s="80"/>
      <c r="AX5886" s="80"/>
      <c r="AY5886" s="80"/>
      <c r="AZ5886" s="80"/>
      <c r="BA5886" s="80"/>
      <c r="BB5886" s="80"/>
    </row>
    <row r="5887" spans="9:54" x14ac:dyDescent="0.25">
      <c r="I5887" s="80"/>
      <c r="AX5887" s="80"/>
      <c r="AY5887" s="80"/>
      <c r="AZ5887" s="80"/>
      <c r="BA5887" s="80"/>
      <c r="BB5887" s="80"/>
    </row>
    <row r="5888" spans="9:54" x14ac:dyDescent="0.25">
      <c r="I5888" s="80"/>
      <c r="AX5888" s="80"/>
      <c r="AY5888" s="80"/>
      <c r="AZ5888" s="80"/>
      <c r="BA5888" s="80"/>
      <c r="BB5888" s="80"/>
    </row>
    <row r="5889" spans="9:54" x14ac:dyDescent="0.25">
      <c r="I5889" s="80"/>
      <c r="AX5889" s="80"/>
      <c r="AY5889" s="80"/>
      <c r="AZ5889" s="80"/>
      <c r="BA5889" s="80"/>
      <c r="BB5889" s="80"/>
    </row>
    <row r="5890" spans="9:54" x14ac:dyDescent="0.25">
      <c r="I5890" s="80"/>
      <c r="AX5890" s="80"/>
      <c r="AY5890" s="80"/>
      <c r="AZ5890" s="80"/>
      <c r="BA5890" s="80"/>
      <c r="BB5890" s="80"/>
    </row>
    <row r="5891" spans="9:54" x14ac:dyDescent="0.25">
      <c r="I5891" s="80"/>
      <c r="AX5891" s="80"/>
      <c r="AY5891" s="80"/>
      <c r="AZ5891" s="80"/>
      <c r="BA5891" s="80"/>
      <c r="BB5891" s="80"/>
    </row>
    <row r="5892" spans="9:54" x14ac:dyDescent="0.25">
      <c r="I5892" s="80"/>
      <c r="AX5892" s="80"/>
      <c r="AY5892" s="80"/>
      <c r="AZ5892" s="80"/>
      <c r="BA5892" s="80"/>
      <c r="BB5892" s="80"/>
    </row>
    <row r="5893" spans="9:54" x14ac:dyDescent="0.25">
      <c r="I5893" s="80"/>
      <c r="AX5893" s="80"/>
      <c r="AY5893" s="80"/>
      <c r="AZ5893" s="80"/>
      <c r="BA5893" s="80"/>
      <c r="BB5893" s="80"/>
    </row>
    <row r="5894" spans="9:54" x14ac:dyDescent="0.25">
      <c r="I5894" s="80"/>
      <c r="AX5894" s="80"/>
      <c r="AY5894" s="80"/>
      <c r="AZ5894" s="80"/>
      <c r="BA5894" s="80"/>
      <c r="BB5894" s="80"/>
    </row>
    <row r="5895" spans="9:54" x14ac:dyDescent="0.25">
      <c r="I5895" s="80"/>
      <c r="AX5895" s="80"/>
      <c r="AY5895" s="80"/>
      <c r="AZ5895" s="80"/>
      <c r="BA5895" s="80"/>
      <c r="BB5895" s="80"/>
    </row>
    <row r="5896" spans="9:54" x14ac:dyDescent="0.25">
      <c r="I5896" s="80"/>
      <c r="AX5896" s="80"/>
      <c r="AY5896" s="80"/>
      <c r="AZ5896" s="80"/>
      <c r="BA5896" s="80"/>
      <c r="BB5896" s="80"/>
    </row>
    <row r="5897" spans="9:54" x14ac:dyDescent="0.25">
      <c r="I5897" s="80"/>
      <c r="AX5897" s="80"/>
      <c r="AY5897" s="80"/>
      <c r="AZ5897" s="80"/>
      <c r="BA5897" s="80"/>
      <c r="BB5897" s="80"/>
    </row>
    <row r="5898" spans="9:54" x14ac:dyDescent="0.25">
      <c r="I5898" s="80"/>
      <c r="AX5898" s="80"/>
      <c r="AY5898" s="80"/>
      <c r="AZ5898" s="80"/>
      <c r="BA5898" s="80"/>
      <c r="BB5898" s="80"/>
    </row>
    <row r="5899" spans="9:54" x14ac:dyDescent="0.25">
      <c r="I5899" s="80"/>
      <c r="AX5899" s="80"/>
      <c r="AY5899" s="80"/>
      <c r="AZ5899" s="80"/>
      <c r="BA5899" s="80"/>
      <c r="BB5899" s="80"/>
    </row>
    <row r="5900" spans="9:54" x14ac:dyDescent="0.25">
      <c r="I5900" s="80"/>
      <c r="AX5900" s="80"/>
      <c r="AY5900" s="80"/>
      <c r="AZ5900" s="80"/>
      <c r="BA5900" s="80"/>
      <c r="BB5900" s="80"/>
    </row>
    <row r="5901" spans="9:54" x14ac:dyDescent="0.25">
      <c r="I5901" s="80"/>
      <c r="AX5901" s="80"/>
      <c r="AY5901" s="80"/>
      <c r="AZ5901" s="80"/>
      <c r="BA5901" s="80"/>
      <c r="BB5901" s="80"/>
    </row>
    <row r="5902" spans="9:54" x14ac:dyDescent="0.25">
      <c r="I5902" s="80"/>
      <c r="AX5902" s="80"/>
      <c r="AY5902" s="80"/>
      <c r="AZ5902" s="80"/>
      <c r="BA5902" s="80"/>
      <c r="BB5902" s="80"/>
    </row>
    <row r="5903" spans="9:54" x14ac:dyDescent="0.25">
      <c r="I5903" s="80"/>
      <c r="AX5903" s="80"/>
      <c r="AY5903" s="80"/>
      <c r="AZ5903" s="80"/>
      <c r="BA5903" s="80"/>
      <c r="BB5903" s="80"/>
    </row>
    <row r="5904" spans="9:54" x14ac:dyDescent="0.25">
      <c r="I5904" s="80"/>
      <c r="AX5904" s="80"/>
      <c r="AY5904" s="80"/>
      <c r="AZ5904" s="80"/>
      <c r="BA5904" s="80"/>
      <c r="BB5904" s="80"/>
    </row>
    <row r="5905" spans="9:54" x14ac:dyDescent="0.25">
      <c r="I5905" s="80"/>
      <c r="AX5905" s="80"/>
      <c r="AY5905" s="80"/>
      <c r="AZ5905" s="80"/>
      <c r="BA5905" s="80"/>
      <c r="BB5905" s="80"/>
    </row>
    <row r="5906" spans="9:54" x14ac:dyDescent="0.25">
      <c r="I5906" s="80"/>
      <c r="AX5906" s="80"/>
      <c r="AY5906" s="80"/>
      <c r="AZ5906" s="80"/>
      <c r="BA5906" s="80"/>
      <c r="BB5906" s="80"/>
    </row>
    <row r="5907" spans="9:54" x14ac:dyDescent="0.25">
      <c r="I5907" s="80"/>
      <c r="AX5907" s="80"/>
      <c r="AY5907" s="80"/>
      <c r="AZ5907" s="80"/>
      <c r="BA5907" s="80"/>
      <c r="BB5907" s="80"/>
    </row>
    <row r="5908" spans="9:54" x14ac:dyDescent="0.25">
      <c r="I5908" s="80"/>
      <c r="AX5908" s="80"/>
      <c r="AY5908" s="80"/>
      <c r="AZ5908" s="80"/>
      <c r="BA5908" s="80"/>
      <c r="BB5908" s="80"/>
    </row>
    <row r="5909" spans="9:54" x14ac:dyDescent="0.25">
      <c r="I5909" s="80"/>
      <c r="AX5909" s="80"/>
      <c r="AY5909" s="80"/>
      <c r="AZ5909" s="80"/>
      <c r="BA5909" s="80"/>
      <c r="BB5909" s="80"/>
    </row>
    <row r="5910" spans="9:54" x14ac:dyDescent="0.25">
      <c r="I5910" s="80"/>
      <c r="AX5910" s="80"/>
      <c r="AY5910" s="80"/>
      <c r="AZ5910" s="80"/>
      <c r="BA5910" s="80"/>
      <c r="BB5910" s="80"/>
    </row>
    <row r="5911" spans="9:54" x14ac:dyDescent="0.25">
      <c r="I5911" s="80"/>
      <c r="AX5911" s="80"/>
      <c r="AY5911" s="80"/>
      <c r="AZ5911" s="80"/>
      <c r="BA5911" s="80"/>
      <c r="BB5911" s="80"/>
    </row>
    <row r="5912" spans="9:54" x14ac:dyDescent="0.25">
      <c r="I5912" s="80"/>
      <c r="AX5912" s="80"/>
      <c r="AY5912" s="80"/>
      <c r="AZ5912" s="80"/>
      <c r="BA5912" s="80"/>
      <c r="BB5912" s="80"/>
    </row>
    <row r="5913" spans="9:54" x14ac:dyDescent="0.25">
      <c r="I5913" s="80"/>
      <c r="AX5913" s="80"/>
      <c r="AY5913" s="80"/>
      <c r="AZ5913" s="80"/>
      <c r="BA5913" s="80"/>
      <c r="BB5913" s="80"/>
    </row>
    <row r="5914" spans="9:54" x14ac:dyDescent="0.25">
      <c r="I5914" s="80"/>
      <c r="AX5914" s="80"/>
      <c r="AY5914" s="80"/>
      <c r="AZ5914" s="80"/>
      <c r="BA5914" s="80"/>
      <c r="BB5914" s="80"/>
    </row>
    <row r="5915" spans="9:54" x14ac:dyDescent="0.25">
      <c r="I5915" s="80"/>
      <c r="AX5915" s="80"/>
      <c r="AY5915" s="80"/>
      <c r="AZ5915" s="80"/>
      <c r="BA5915" s="80"/>
      <c r="BB5915" s="80"/>
    </row>
    <row r="5916" spans="9:54" x14ac:dyDescent="0.25">
      <c r="I5916" s="80"/>
      <c r="AX5916" s="80"/>
      <c r="AY5916" s="80"/>
      <c r="AZ5916" s="80"/>
      <c r="BA5916" s="80"/>
      <c r="BB5916" s="80"/>
    </row>
    <row r="5917" spans="9:54" x14ac:dyDescent="0.25">
      <c r="I5917" s="80"/>
      <c r="AX5917" s="80"/>
      <c r="AY5917" s="80"/>
      <c r="AZ5917" s="80"/>
      <c r="BA5917" s="80"/>
      <c r="BB5917" s="80"/>
    </row>
    <row r="5918" spans="9:54" x14ac:dyDescent="0.25">
      <c r="I5918" s="80"/>
      <c r="AX5918" s="80"/>
      <c r="AY5918" s="80"/>
      <c r="AZ5918" s="80"/>
      <c r="BA5918" s="80"/>
      <c r="BB5918" s="80"/>
    </row>
    <row r="5919" spans="9:54" x14ac:dyDescent="0.25">
      <c r="I5919" s="80"/>
      <c r="AX5919" s="80"/>
      <c r="AY5919" s="80"/>
      <c r="AZ5919" s="80"/>
      <c r="BA5919" s="80"/>
      <c r="BB5919" s="80"/>
    </row>
    <row r="5920" spans="9:54" x14ac:dyDescent="0.25">
      <c r="I5920" s="80"/>
      <c r="AX5920" s="80"/>
      <c r="AY5920" s="80"/>
      <c r="AZ5920" s="80"/>
      <c r="BA5920" s="80"/>
      <c r="BB5920" s="80"/>
    </row>
    <row r="5921" spans="9:54" x14ac:dyDescent="0.25">
      <c r="I5921" s="80"/>
      <c r="AX5921" s="80"/>
      <c r="AY5921" s="80"/>
      <c r="AZ5921" s="80"/>
      <c r="BA5921" s="80"/>
      <c r="BB5921" s="80"/>
    </row>
    <row r="5922" spans="9:54" x14ac:dyDescent="0.25">
      <c r="I5922" s="80"/>
      <c r="AX5922" s="80"/>
      <c r="AY5922" s="80"/>
      <c r="AZ5922" s="80"/>
      <c r="BA5922" s="80"/>
      <c r="BB5922" s="80"/>
    </row>
    <row r="5923" spans="9:54" x14ac:dyDescent="0.25">
      <c r="I5923" s="80"/>
      <c r="AX5923" s="80"/>
      <c r="AY5923" s="80"/>
      <c r="AZ5923" s="80"/>
      <c r="BA5923" s="80"/>
      <c r="BB5923" s="80"/>
    </row>
    <row r="5924" spans="9:54" x14ac:dyDescent="0.25">
      <c r="I5924" s="80"/>
      <c r="AX5924" s="80"/>
      <c r="AY5924" s="80"/>
      <c r="AZ5924" s="80"/>
      <c r="BA5924" s="80"/>
      <c r="BB5924" s="80"/>
    </row>
    <row r="5925" spans="9:54" x14ac:dyDescent="0.25">
      <c r="I5925" s="80"/>
      <c r="AX5925" s="80"/>
      <c r="AY5925" s="80"/>
      <c r="AZ5925" s="80"/>
      <c r="BA5925" s="80"/>
      <c r="BB5925" s="80"/>
    </row>
    <row r="5926" spans="9:54" x14ac:dyDescent="0.25">
      <c r="I5926" s="80"/>
      <c r="AX5926" s="80"/>
      <c r="AY5926" s="80"/>
      <c r="AZ5926" s="80"/>
      <c r="BA5926" s="80"/>
      <c r="BB5926" s="80"/>
    </row>
    <row r="5927" spans="9:54" x14ac:dyDescent="0.25">
      <c r="I5927" s="80"/>
      <c r="AX5927" s="80"/>
      <c r="AY5927" s="80"/>
      <c r="AZ5927" s="80"/>
      <c r="BA5927" s="80"/>
      <c r="BB5927" s="80"/>
    </row>
    <row r="5928" spans="9:54" x14ac:dyDescent="0.25">
      <c r="I5928" s="80"/>
      <c r="AX5928" s="80"/>
      <c r="AY5928" s="80"/>
      <c r="AZ5928" s="80"/>
      <c r="BA5928" s="80"/>
      <c r="BB5928" s="80"/>
    </row>
    <row r="5929" spans="9:54" x14ac:dyDescent="0.25">
      <c r="I5929" s="80"/>
      <c r="AX5929" s="80"/>
      <c r="AY5929" s="80"/>
      <c r="AZ5929" s="80"/>
      <c r="BA5929" s="80"/>
      <c r="BB5929" s="80"/>
    </row>
    <row r="5930" spans="9:54" x14ac:dyDescent="0.25">
      <c r="I5930" s="80"/>
      <c r="AX5930" s="80"/>
      <c r="AY5930" s="80"/>
      <c r="AZ5930" s="80"/>
      <c r="BA5930" s="80"/>
      <c r="BB5930" s="80"/>
    </row>
    <row r="5931" spans="9:54" x14ac:dyDescent="0.25">
      <c r="I5931" s="80"/>
      <c r="AX5931" s="80"/>
      <c r="AY5931" s="80"/>
      <c r="AZ5931" s="80"/>
      <c r="BA5931" s="80"/>
      <c r="BB5931" s="80"/>
    </row>
    <row r="5932" spans="9:54" x14ac:dyDescent="0.25">
      <c r="I5932" s="80"/>
      <c r="AX5932" s="80"/>
      <c r="AY5932" s="80"/>
      <c r="AZ5932" s="80"/>
      <c r="BA5932" s="80"/>
      <c r="BB5932" s="80"/>
    </row>
    <row r="5933" spans="9:54" x14ac:dyDescent="0.25">
      <c r="I5933" s="80"/>
      <c r="AX5933" s="80"/>
      <c r="AY5933" s="80"/>
      <c r="AZ5933" s="80"/>
      <c r="BA5933" s="80"/>
      <c r="BB5933" s="80"/>
    </row>
    <row r="5934" spans="9:54" x14ac:dyDescent="0.25">
      <c r="I5934" s="80"/>
      <c r="AX5934" s="80"/>
      <c r="AY5934" s="80"/>
      <c r="AZ5934" s="80"/>
      <c r="BA5934" s="80"/>
      <c r="BB5934" s="80"/>
    </row>
    <row r="5935" spans="9:54" x14ac:dyDescent="0.25">
      <c r="I5935" s="80"/>
      <c r="AX5935" s="80"/>
      <c r="AY5935" s="80"/>
      <c r="AZ5935" s="80"/>
      <c r="BA5935" s="80"/>
      <c r="BB5935" s="80"/>
    </row>
    <row r="5936" spans="9:54" x14ac:dyDescent="0.25">
      <c r="I5936" s="80"/>
      <c r="AX5936" s="80"/>
      <c r="AY5936" s="80"/>
      <c r="AZ5936" s="80"/>
      <c r="BA5936" s="80"/>
      <c r="BB5936" s="80"/>
    </row>
    <row r="5937" spans="9:54" x14ac:dyDescent="0.25">
      <c r="I5937" s="80"/>
      <c r="AX5937" s="80"/>
      <c r="AY5937" s="80"/>
      <c r="AZ5937" s="80"/>
      <c r="BA5937" s="80"/>
      <c r="BB5937" s="80"/>
    </row>
    <row r="5938" spans="9:54" x14ac:dyDescent="0.25">
      <c r="I5938" s="80"/>
      <c r="AX5938" s="80"/>
      <c r="AY5938" s="80"/>
      <c r="AZ5938" s="80"/>
      <c r="BA5938" s="80"/>
      <c r="BB5938" s="80"/>
    </row>
    <row r="5939" spans="9:54" x14ac:dyDescent="0.25">
      <c r="I5939" s="80"/>
      <c r="AX5939" s="80"/>
      <c r="AY5939" s="80"/>
      <c r="AZ5939" s="80"/>
      <c r="BA5939" s="80"/>
      <c r="BB5939" s="80"/>
    </row>
    <row r="5940" spans="9:54" x14ac:dyDescent="0.25">
      <c r="I5940" s="80"/>
      <c r="AX5940" s="80"/>
      <c r="AY5940" s="80"/>
      <c r="AZ5940" s="80"/>
      <c r="BA5940" s="80"/>
      <c r="BB5940" s="80"/>
    </row>
    <row r="5941" spans="9:54" x14ac:dyDescent="0.25">
      <c r="I5941" s="80"/>
      <c r="AX5941" s="80"/>
      <c r="AY5941" s="80"/>
      <c r="AZ5941" s="80"/>
      <c r="BA5941" s="80"/>
      <c r="BB5941" s="80"/>
    </row>
    <row r="5942" spans="9:54" x14ac:dyDescent="0.25">
      <c r="I5942" s="80"/>
      <c r="AX5942" s="80"/>
      <c r="AY5942" s="80"/>
      <c r="AZ5942" s="80"/>
      <c r="BA5942" s="80"/>
      <c r="BB5942" s="80"/>
    </row>
    <row r="5943" spans="9:54" x14ac:dyDescent="0.25">
      <c r="I5943" s="80"/>
      <c r="AX5943" s="80"/>
      <c r="AY5943" s="80"/>
      <c r="AZ5943" s="80"/>
      <c r="BA5943" s="80"/>
      <c r="BB5943" s="80"/>
    </row>
    <row r="5944" spans="9:54" x14ac:dyDescent="0.25">
      <c r="I5944" s="80"/>
      <c r="AX5944" s="80"/>
      <c r="AY5944" s="80"/>
      <c r="AZ5944" s="80"/>
      <c r="BA5944" s="80"/>
      <c r="BB5944" s="80"/>
    </row>
    <row r="5945" spans="9:54" x14ac:dyDescent="0.25">
      <c r="I5945" s="80"/>
      <c r="AX5945" s="80"/>
      <c r="AY5945" s="80"/>
      <c r="AZ5945" s="80"/>
      <c r="BA5945" s="80"/>
      <c r="BB5945" s="80"/>
    </row>
    <row r="5946" spans="9:54" x14ac:dyDescent="0.25">
      <c r="I5946" s="80"/>
      <c r="AX5946" s="80"/>
      <c r="AY5946" s="80"/>
      <c r="AZ5946" s="80"/>
      <c r="BA5946" s="80"/>
      <c r="BB5946" s="80"/>
    </row>
    <row r="5947" spans="9:54" x14ac:dyDescent="0.25">
      <c r="I5947" s="80"/>
      <c r="AX5947" s="80"/>
      <c r="AY5947" s="80"/>
      <c r="AZ5947" s="80"/>
      <c r="BA5947" s="80"/>
      <c r="BB5947" s="80"/>
    </row>
    <row r="5948" spans="9:54" x14ac:dyDescent="0.25">
      <c r="I5948" s="80"/>
      <c r="AX5948" s="80"/>
      <c r="AY5948" s="80"/>
      <c r="AZ5948" s="80"/>
      <c r="BA5948" s="80"/>
      <c r="BB5948" s="80"/>
    </row>
    <row r="5949" spans="9:54" x14ac:dyDescent="0.25">
      <c r="I5949" s="80"/>
      <c r="AX5949" s="80"/>
      <c r="AY5949" s="80"/>
      <c r="AZ5949" s="80"/>
      <c r="BA5949" s="80"/>
      <c r="BB5949" s="80"/>
    </row>
    <row r="5950" spans="9:54" x14ac:dyDescent="0.25">
      <c r="I5950" s="80"/>
      <c r="AX5950" s="80"/>
      <c r="AY5950" s="80"/>
      <c r="AZ5950" s="80"/>
      <c r="BA5950" s="80"/>
      <c r="BB5950" s="80"/>
    </row>
    <row r="5951" spans="9:54" x14ac:dyDescent="0.25">
      <c r="I5951" s="80"/>
      <c r="AX5951" s="80"/>
      <c r="AY5951" s="80"/>
      <c r="AZ5951" s="80"/>
      <c r="BA5951" s="80"/>
      <c r="BB5951" s="80"/>
    </row>
    <row r="5952" spans="9:54" x14ac:dyDescent="0.25">
      <c r="I5952" s="80"/>
      <c r="AX5952" s="80"/>
      <c r="AY5952" s="80"/>
      <c r="AZ5952" s="80"/>
      <c r="BA5952" s="80"/>
      <c r="BB5952" s="80"/>
    </row>
    <row r="5953" spans="9:54" x14ac:dyDescent="0.25">
      <c r="I5953" s="80"/>
      <c r="AX5953" s="80"/>
      <c r="AY5953" s="80"/>
      <c r="AZ5953" s="80"/>
      <c r="BA5953" s="80"/>
      <c r="BB5953" s="80"/>
    </row>
    <row r="5954" spans="9:54" x14ac:dyDescent="0.25">
      <c r="I5954" s="80"/>
      <c r="AX5954" s="80"/>
      <c r="AY5954" s="80"/>
      <c r="AZ5954" s="80"/>
      <c r="BA5954" s="80"/>
      <c r="BB5954" s="80"/>
    </row>
    <row r="5955" spans="9:54" x14ac:dyDescent="0.25">
      <c r="I5955" s="80"/>
      <c r="AX5955" s="80"/>
      <c r="AY5955" s="80"/>
      <c r="AZ5955" s="80"/>
      <c r="BA5955" s="80"/>
      <c r="BB5955" s="80"/>
    </row>
    <row r="5956" spans="9:54" x14ac:dyDescent="0.25">
      <c r="I5956" s="80"/>
      <c r="AX5956" s="80"/>
      <c r="AY5956" s="80"/>
      <c r="AZ5956" s="80"/>
      <c r="BA5956" s="80"/>
      <c r="BB5956" s="80"/>
    </row>
    <row r="5957" spans="9:54" x14ac:dyDescent="0.25">
      <c r="I5957" s="80"/>
      <c r="AX5957" s="80"/>
      <c r="AY5957" s="80"/>
      <c r="AZ5957" s="80"/>
      <c r="BA5957" s="80"/>
      <c r="BB5957" s="80"/>
    </row>
    <row r="5958" spans="9:54" x14ac:dyDescent="0.25">
      <c r="I5958" s="80"/>
      <c r="AX5958" s="80"/>
      <c r="AY5958" s="80"/>
      <c r="AZ5958" s="80"/>
      <c r="BA5958" s="80"/>
      <c r="BB5958" s="80"/>
    </row>
    <row r="5959" spans="9:54" x14ac:dyDescent="0.25">
      <c r="I5959" s="80"/>
      <c r="AX5959" s="80"/>
      <c r="AY5959" s="80"/>
      <c r="AZ5959" s="80"/>
      <c r="BA5959" s="80"/>
      <c r="BB5959" s="80"/>
    </row>
    <row r="5960" spans="9:54" x14ac:dyDescent="0.25">
      <c r="I5960" s="80"/>
      <c r="AX5960" s="80"/>
      <c r="AY5960" s="80"/>
      <c r="AZ5960" s="80"/>
      <c r="BA5960" s="80"/>
      <c r="BB5960" s="80"/>
    </row>
    <row r="5961" spans="9:54" x14ac:dyDescent="0.25">
      <c r="I5961" s="80"/>
      <c r="AX5961" s="80"/>
      <c r="AY5961" s="80"/>
      <c r="AZ5961" s="80"/>
      <c r="BA5961" s="80"/>
      <c r="BB5961" s="80"/>
    </row>
    <row r="5962" spans="9:54" x14ac:dyDescent="0.25">
      <c r="I5962" s="80"/>
      <c r="AX5962" s="80"/>
      <c r="AY5962" s="80"/>
      <c r="AZ5962" s="80"/>
      <c r="BA5962" s="80"/>
      <c r="BB5962" s="80"/>
    </row>
    <row r="5963" spans="9:54" x14ac:dyDescent="0.25">
      <c r="I5963" s="80"/>
      <c r="AX5963" s="80"/>
      <c r="AY5963" s="80"/>
      <c r="AZ5963" s="80"/>
      <c r="BA5963" s="80"/>
      <c r="BB5963" s="80"/>
    </row>
    <row r="5964" spans="9:54" x14ac:dyDescent="0.25">
      <c r="I5964" s="80"/>
      <c r="AX5964" s="80"/>
      <c r="AY5964" s="80"/>
      <c r="AZ5964" s="80"/>
      <c r="BA5964" s="80"/>
      <c r="BB5964" s="80"/>
    </row>
    <row r="5965" spans="9:54" x14ac:dyDescent="0.25">
      <c r="I5965" s="80"/>
      <c r="AX5965" s="80"/>
      <c r="AY5965" s="80"/>
      <c r="AZ5965" s="80"/>
      <c r="BA5965" s="80"/>
      <c r="BB5965" s="80"/>
    </row>
    <row r="5966" spans="9:54" x14ac:dyDescent="0.25">
      <c r="I5966" s="80"/>
      <c r="AX5966" s="80"/>
      <c r="AY5966" s="80"/>
      <c r="AZ5966" s="80"/>
      <c r="BA5966" s="80"/>
      <c r="BB5966" s="80"/>
    </row>
    <row r="5967" spans="9:54" x14ac:dyDescent="0.25">
      <c r="I5967" s="80"/>
      <c r="AX5967" s="80"/>
      <c r="AY5967" s="80"/>
      <c r="AZ5967" s="80"/>
      <c r="BA5967" s="80"/>
      <c r="BB5967" s="80"/>
    </row>
    <row r="5968" spans="9:54" x14ac:dyDescent="0.25">
      <c r="I5968" s="80"/>
      <c r="AX5968" s="80"/>
      <c r="AY5968" s="80"/>
      <c r="AZ5968" s="80"/>
      <c r="BA5968" s="80"/>
      <c r="BB5968" s="80"/>
    </row>
    <row r="5969" spans="9:54" x14ac:dyDescent="0.25">
      <c r="I5969" s="80"/>
      <c r="AX5969" s="80"/>
      <c r="AY5969" s="80"/>
      <c r="AZ5969" s="80"/>
      <c r="BA5969" s="80"/>
      <c r="BB5969" s="80"/>
    </row>
    <row r="5970" spans="9:54" x14ac:dyDescent="0.25">
      <c r="I5970" s="80"/>
      <c r="AX5970" s="80"/>
      <c r="AY5970" s="80"/>
      <c r="AZ5970" s="80"/>
      <c r="BA5970" s="80"/>
      <c r="BB5970" s="80"/>
    </row>
    <row r="5971" spans="9:54" x14ac:dyDescent="0.25">
      <c r="I5971" s="80"/>
      <c r="AX5971" s="80"/>
      <c r="AY5971" s="80"/>
      <c r="AZ5971" s="80"/>
      <c r="BA5971" s="80"/>
      <c r="BB5971" s="80"/>
    </row>
    <row r="5972" spans="9:54" x14ac:dyDescent="0.25">
      <c r="I5972" s="80"/>
      <c r="AX5972" s="80"/>
      <c r="AY5972" s="80"/>
      <c r="AZ5972" s="80"/>
      <c r="BA5972" s="80"/>
      <c r="BB5972" s="80"/>
    </row>
    <row r="5973" spans="9:54" x14ac:dyDescent="0.25">
      <c r="I5973" s="80"/>
      <c r="AX5973" s="80"/>
      <c r="AY5973" s="80"/>
      <c r="AZ5973" s="80"/>
      <c r="BA5973" s="80"/>
      <c r="BB5973" s="80"/>
    </row>
    <row r="5974" spans="9:54" x14ac:dyDescent="0.25">
      <c r="I5974" s="80"/>
      <c r="AX5974" s="80"/>
      <c r="AY5974" s="80"/>
      <c r="AZ5974" s="80"/>
      <c r="BA5974" s="80"/>
      <c r="BB5974" s="80"/>
    </row>
    <row r="5975" spans="9:54" x14ac:dyDescent="0.25">
      <c r="I5975" s="80"/>
      <c r="AX5975" s="80"/>
      <c r="AY5975" s="80"/>
      <c r="AZ5975" s="80"/>
      <c r="BA5975" s="80"/>
      <c r="BB5975" s="80"/>
    </row>
    <row r="5976" spans="9:54" x14ac:dyDescent="0.25">
      <c r="I5976" s="80"/>
      <c r="AX5976" s="80"/>
      <c r="AY5976" s="80"/>
      <c r="AZ5976" s="80"/>
      <c r="BA5976" s="80"/>
      <c r="BB5976" s="80"/>
    </row>
    <row r="5977" spans="9:54" x14ac:dyDescent="0.25">
      <c r="I5977" s="80"/>
      <c r="AX5977" s="80"/>
      <c r="AY5977" s="80"/>
      <c r="AZ5977" s="80"/>
      <c r="BA5977" s="80"/>
      <c r="BB5977" s="80"/>
    </row>
    <row r="5978" spans="9:54" x14ac:dyDescent="0.25">
      <c r="I5978" s="80"/>
      <c r="AX5978" s="80"/>
      <c r="AY5978" s="80"/>
      <c r="AZ5978" s="80"/>
      <c r="BA5978" s="80"/>
      <c r="BB5978" s="80"/>
    </row>
    <row r="5979" spans="9:54" x14ac:dyDescent="0.25">
      <c r="I5979" s="80"/>
      <c r="AX5979" s="80"/>
      <c r="AY5979" s="80"/>
      <c r="AZ5979" s="80"/>
      <c r="BA5979" s="80"/>
      <c r="BB5979" s="80"/>
    </row>
    <row r="5980" spans="9:54" x14ac:dyDescent="0.25">
      <c r="I5980" s="80"/>
      <c r="AX5980" s="80"/>
      <c r="AY5980" s="80"/>
      <c r="AZ5980" s="80"/>
      <c r="BA5980" s="80"/>
      <c r="BB5980" s="80"/>
    </row>
    <row r="5981" spans="9:54" x14ac:dyDescent="0.25">
      <c r="I5981" s="80"/>
      <c r="AX5981" s="80"/>
      <c r="AY5981" s="80"/>
      <c r="AZ5981" s="80"/>
      <c r="BA5981" s="80"/>
      <c r="BB5981" s="80"/>
    </row>
    <row r="5982" spans="9:54" x14ac:dyDescent="0.25">
      <c r="I5982" s="80"/>
      <c r="AX5982" s="80"/>
      <c r="AY5982" s="80"/>
      <c r="AZ5982" s="80"/>
      <c r="BA5982" s="80"/>
      <c r="BB5982" s="80"/>
    </row>
    <row r="5983" spans="9:54" x14ac:dyDescent="0.25">
      <c r="I5983" s="80"/>
      <c r="AX5983" s="80"/>
      <c r="AY5983" s="80"/>
      <c r="AZ5983" s="80"/>
      <c r="BA5983" s="80"/>
      <c r="BB5983" s="80"/>
    </row>
    <row r="5984" spans="9:54" x14ac:dyDescent="0.25">
      <c r="I5984" s="80"/>
      <c r="AX5984" s="80"/>
      <c r="AY5984" s="80"/>
      <c r="AZ5984" s="80"/>
      <c r="BA5984" s="80"/>
      <c r="BB5984" s="80"/>
    </row>
    <row r="5985" spans="9:54" x14ac:dyDescent="0.25">
      <c r="I5985" s="80"/>
      <c r="AX5985" s="80"/>
      <c r="AY5985" s="80"/>
      <c r="AZ5985" s="80"/>
      <c r="BA5985" s="80"/>
      <c r="BB5985" s="80"/>
    </row>
    <row r="5986" spans="9:54" x14ac:dyDescent="0.25">
      <c r="I5986" s="80"/>
      <c r="AX5986" s="80"/>
      <c r="AY5986" s="80"/>
      <c r="AZ5986" s="80"/>
      <c r="BA5986" s="80"/>
      <c r="BB5986" s="80"/>
    </row>
    <row r="5987" spans="9:54" x14ac:dyDescent="0.25">
      <c r="I5987" s="80"/>
      <c r="AX5987" s="80"/>
      <c r="AY5987" s="80"/>
      <c r="AZ5987" s="80"/>
      <c r="BA5987" s="80"/>
      <c r="BB5987" s="80"/>
    </row>
    <row r="5988" spans="9:54" x14ac:dyDescent="0.25">
      <c r="I5988" s="80"/>
      <c r="AX5988" s="80"/>
      <c r="AY5988" s="80"/>
      <c r="AZ5988" s="80"/>
      <c r="BA5988" s="80"/>
      <c r="BB5988" s="80"/>
    </row>
    <row r="5989" spans="9:54" x14ac:dyDescent="0.25">
      <c r="I5989" s="80"/>
      <c r="AX5989" s="80"/>
      <c r="AY5989" s="80"/>
      <c r="AZ5989" s="80"/>
      <c r="BA5989" s="80"/>
      <c r="BB5989" s="80"/>
    </row>
    <row r="5990" spans="9:54" x14ac:dyDescent="0.25">
      <c r="I5990" s="80"/>
      <c r="AX5990" s="80"/>
      <c r="AY5990" s="80"/>
      <c r="AZ5990" s="80"/>
      <c r="BA5990" s="80"/>
      <c r="BB5990" s="80"/>
    </row>
    <row r="5991" spans="9:54" x14ac:dyDescent="0.25">
      <c r="I5991" s="80"/>
      <c r="AX5991" s="80"/>
      <c r="AY5991" s="80"/>
      <c r="AZ5991" s="80"/>
      <c r="BA5991" s="80"/>
      <c r="BB5991" s="80"/>
    </row>
    <row r="5992" spans="9:54" x14ac:dyDescent="0.25">
      <c r="I5992" s="80"/>
      <c r="AX5992" s="80"/>
      <c r="AY5992" s="80"/>
      <c r="AZ5992" s="80"/>
      <c r="BA5992" s="80"/>
      <c r="BB5992" s="80"/>
    </row>
    <row r="5993" spans="9:54" x14ac:dyDescent="0.25">
      <c r="I5993" s="80"/>
      <c r="AX5993" s="80"/>
      <c r="AY5993" s="80"/>
      <c r="AZ5993" s="80"/>
      <c r="BA5993" s="80"/>
      <c r="BB5993" s="80"/>
    </row>
    <row r="5994" spans="9:54" x14ac:dyDescent="0.25">
      <c r="I5994" s="80"/>
      <c r="AX5994" s="80"/>
      <c r="AY5994" s="80"/>
      <c r="AZ5994" s="80"/>
      <c r="BA5994" s="80"/>
      <c r="BB5994" s="80"/>
    </row>
    <row r="5995" spans="9:54" x14ac:dyDescent="0.25">
      <c r="I5995" s="80"/>
      <c r="AX5995" s="80"/>
      <c r="AY5995" s="80"/>
      <c r="AZ5995" s="80"/>
      <c r="BA5995" s="80"/>
      <c r="BB5995" s="80"/>
    </row>
    <row r="5996" spans="9:54" x14ac:dyDescent="0.25">
      <c r="I5996" s="80"/>
      <c r="AX5996" s="80"/>
      <c r="AY5996" s="80"/>
      <c r="AZ5996" s="80"/>
      <c r="BA5996" s="80"/>
      <c r="BB5996" s="80"/>
    </row>
    <row r="5997" spans="9:54" x14ac:dyDescent="0.25">
      <c r="I5997" s="80"/>
      <c r="AX5997" s="80"/>
      <c r="AY5997" s="80"/>
      <c r="AZ5997" s="80"/>
      <c r="BA5997" s="80"/>
      <c r="BB5997" s="80"/>
    </row>
    <row r="5998" spans="9:54" x14ac:dyDescent="0.25">
      <c r="I5998" s="80"/>
      <c r="AX5998" s="80"/>
      <c r="AY5998" s="80"/>
      <c r="AZ5998" s="80"/>
      <c r="BA5998" s="80"/>
      <c r="BB5998" s="80"/>
    </row>
    <row r="5999" spans="9:54" x14ac:dyDescent="0.25">
      <c r="I5999" s="80"/>
      <c r="AX5999" s="80"/>
      <c r="AY5999" s="80"/>
      <c r="AZ5999" s="80"/>
      <c r="BA5999" s="80"/>
      <c r="BB5999" s="80"/>
    </row>
    <row r="6000" spans="9:54" x14ac:dyDescent="0.25">
      <c r="I6000" s="80"/>
      <c r="AX6000" s="80"/>
      <c r="AY6000" s="80"/>
      <c r="AZ6000" s="80"/>
      <c r="BA6000" s="80"/>
      <c r="BB6000" s="80"/>
    </row>
    <row r="6001" spans="9:54" x14ac:dyDescent="0.25">
      <c r="I6001" s="80"/>
      <c r="AX6001" s="80"/>
      <c r="AY6001" s="80"/>
      <c r="AZ6001" s="80"/>
      <c r="BA6001" s="80"/>
      <c r="BB6001" s="80"/>
    </row>
    <row r="6002" spans="9:54" x14ac:dyDescent="0.25">
      <c r="I6002" s="80"/>
      <c r="AX6002" s="80"/>
      <c r="AY6002" s="80"/>
      <c r="AZ6002" s="80"/>
      <c r="BA6002" s="80"/>
      <c r="BB6002" s="80"/>
    </row>
    <row r="6003" spans="9:54" x14ac:dyDescent="0.25">
      <c r="I6003" s="80"/>
      <c r="AX6003" s="80"/>
      <c r="AY6003" s="80"/>
      <c r="AZ6003" s="80"/>
      <c r="BA6003" s="80"/>
      <c r="BB6003" s="80"/>
    </row>
    <row r="6004" spans="9:54" x14ac:dyDescent="0.25">
      <c r="I6004" s="80"/>
      <c r="AX6004" s="80"/>
      <c r="AY6004" s="80"/>
      <c r="AZ6004" s="80"/>
      <c r="BA6004" s="80"/>
      <c r="BB6004" s="80"/>
    </row>
    <row r="6005" spans="9:54" x14ac:dyDescent="0.25">
      <c r="I6005" s="80"/>
      <c r="AX6005" s="80"/>
      <c r="AY6005" s="80"/>
      <c r="AZ6005" s="80"/>
      <c r="BA6005" s="80"/>
      <c r="BB6005" s="80"/>
    </row>
    <row r="6006" spans="9:54" x14ac:dyDescent="0.25">
      <c r="I6006" s="80"/>
      <c r="AX6006" s="80"/>
      <c r="AY6006" s="80"/>
      <c r="AZ6006" s="80"/>
      <c r="BA6006" s="80"/>
      <c r="BB6006" s="80"/>
    </row>
    <row r="6007" spans="9:54" x14ac:dyDescent="0.25">
      <c r="I6007" s="80"/>
      <c r="AX6007" s="80"/>
      <c r="AY6007" s="80"/>
      <c r="AZ6007" s="80"/>
      <c r="BA6007" s="80"/>
      <c r="BB6007" s="80"/>
    </row>
    <row r="6008" spans="9:54" x14ac:dyDescent="0.25">
      <c r="I6008" s="80"/>
      <c r="AX6008" s="80"/>
      <c r="AY6008" s="80"/>
      <c r="AZ6008" s="80"/>
      <c r="BA6008" s="80"/>
      <c r="BB6008" s="80"/>
    </row>
    <row r="6009" spans="9:54" x14ac:dyDescent="0.25">
      <c r="I6009" s="80"/>
      <c r="AX6009" s="80"/>
      <c r="AY6009" s="80"/>
      <c r="AZ6009" s="80"/>
      <c r="BA6009" s="80"/>
      <c r="BB6009" s="80"/>
    </row>
    <row r="6010" spans="9:54" x14ac:dyDescent="0.25">
      <c r="I6010" s="80"/>
      <c r="AX6010" s="80"/>
      <c r="AY6010" s="80"/>
      <c r="AZ6010" s="80"/>
      <c r="BA6010" s="80"/>
      <c r="BB6010" s="80"/>
    </row>
    <row r="6011" spans="9:54" x14ac:dyDescent="0.25">
      <c r="I6011" s="80"/>
      <c r="AX6011" s="80"/>
      <c r="AY6011" s="80"/>
      <c r="AZ6011" s="80"/>
      <c r="BA6011" s="80"/>
      <c r="BB6011" s="80"/>
    </row>
    <row r="6012" spans="9:54" x14ac:dyDescent="0.25">
      <c r="I6012" s="80"/>
      <c r="AX6012" s="80"/>
      <c r="AY6012" s="80"/>
      <c r="AZ6012" s="80"/>
      <c r="BA6012" s="80"/>
      <c r="BB6012" s="80"/>
    </row>
    <row r="6013" spans="9:54" x14ac:dyDescent="0.25">
      <c r="I6013" s="80"/>
      <c r="AX6013" s="80"/>
      <c r="AY6013" s="80"/>
      <c r="AZ6013" s="80"/>
      <c r="BA6013" s="80"/>
      <c r="BB6013" s="80"/>
    </row>
    <row r="6014" spans="9:54" x14ac:dyDescent="0.25">
      <c r="I6014" s="80"/>
      <c r="AX6014" s="80"/>
      <c r="AY6014" s="80"/>
      <c r="AZ6014" s="80"/>
      <c r="BA6014" s="80"/>
      <c r="BB6014" s="80"/>
    </row>
    <row r="6015" spans="9:54" x14ac:dyDescent="0.25">
      <c r="I6015" s="80"/>
      <c r="AX6015" s="80"/>
      <c r="AY6015" s="80"/>
      <c r="AZ6015" s="80"/>
      <c r="BA6015" s="80"/>
      <c r="BB6015" s="80"/>
    </row>
    <row r="6016" spans="9:54" x14ac:dyDescent="0.25">
      <c r="I6016" s="80"/>
      <c r="AX6016" s="80"/>
      <c r="AY6016" s="80"/>
      <c r="AZ6016" s="80"/>
      <c r="BA6016" s="80"/>
      <c r="BB6016" s="80"/>
    </row>
    <row r="6017" spans="9:54" x14ac:dyDescent="0.25">
      <c r="I6017" s="80"/>
      <c r="AX6017" s="80"/>
      <c r="AY6017" s="80"/>
      <c r="AZ6017" s="80"/>
      <c r="BA6017" s="80"/>
      <c r="BB6017" s="80"/>
    </row>
    <row r="6018" spans="9:54" x14ac:dyDescent="0.25">
      <c r="I6018" s="80"/>
      <c r="AX6018" s="80"/>
      <c r="AY6018" s="80"/>
      <c r="AZ6018" s="80"/>
      <c r="BA6018" s="80"/>
      <c r="BB6018" s="80"/>
    </row>
    <row r="6019" spans="9:54" x14ac:dyDescent="0.25">
      <c r="I6019" s="80"/>
      <c r="AX6019" s="80"/>
      <c r="AY6019" s="80"/>
      <c r="AZ6019" s="80"/>
      <c r="BA6019" s="80"/>
      <c r="BB6019" s="80"/>
    </row>
    <row r="6020" spans="9:54" x14ac:dyDescent="0.25">
      <c r="I6020" s="80"/>
      <c r="AX6020" s="80"/>
      <c r="AY6020" s="80"/>
      <c r="AZ6020" s="80"/>
      <c r="BA6020" s="80"/>
      <c r="BB6020" s="80"/>
    </row>
    <row r="6021" spans="9:54" x14ac:dyDescent="0.25">
      <c r="I6021" s="80"/>
      <c r="AX6021" s="80"/>
      <c r="AY6021" s="80"/>
      <c r="AZ6021" s="80"/>
      <c r="BA6021" s="80"/>
      <c r="BB6021" s="80"/>
    </row>
    <row r="6022" spans="9:54" x14ac:dyDescent="0.25">
      <c r="I6022" s="80"/>
      <c r="AX6022" s="80"/>
      <c r="AY6022" s="80"/>
      <c r="AZ6022" s="80"/>
      <c r="BA6022" s="80"/>
      <c r="BB6022" s="80"/>
    </row>
    <row r="6023" spans="9:54" x14ac:dyDescent="0.25">
      <c r="I6023" s="80"/>
      <c r="AX6023" s="80"/>
      <c r="AY6023" s="80"/>
      <c r="AZ6023" s="80"/>
      <c r="BA6023" s="80"/>
      <c r="BB6023" s="80"/>
    </row>
    <row r="6024" spans="9:54" x14ac:dyDescent="0.25">
      <c r="I6024" s="80"/>
      <c r="AX6024" s="80"/>
      <c r="AY6024" s="80"/>
      <c r="AZ6024" s="80"/>
      <c r="BA6024" s="80"/>
      <c r="BB6024" s="80"/>
    </row>
    <row r="6025" spans="9:54" x14ac:dyDescent="0.25">
      <c r="I6025" s="80"/>
      <c r="AX6025" s="80"/>
      <c r="AY6025" s="80"/>
      <c r="AZ6025" s="80"/>
      <c r="BA6025" s="80"/>
      <c r="BB6025" s="80"/>
    </row>
    <row r="6026" spans="9:54" x14ac:dyDescent="0.25">
      <c r="I6026" s="80"/>
      <c r="AX6026" s="80"/>
      <c r="AY6026" s="80"/>
      <c r="AZ6026" s="80"/>
      <c r="BA6026" s="80"/>
      <c r="BB6026" s="80"/>
    </row>
    <row r="6027" spans="9:54" x14ac:dyDescent="0.25">
      <c r="I6027" s="80"/>
      <c r="AX6027" s="80"/>
      <c r="AY6027" s="80"/>
      <c r="AZ6027" s="80"/>
      <c r="BA6027" s="80"/>
      <c r="BB6027" s="80"/>
    </row>
    <row r="6028" spans="9:54" x14ac:dyDescent="0.25">
      <c r="I6028" s="80"/>
      <c r="AX6028" s="80"/>
      <c r="AY6028" s="80"/>
      <c r="AZ6028" s="80"/>
      <c r="BA6028" s="80"/>
      <c r="BB6028" s="80"/>
    </row>
    <row r="6029" spans="9:54" x14ac:dyDescent="0.25">
      <c r="I6029" s="80"/>
      <c r="AX6029" s="80"/>
      <c r="AY6029" s="80"/>
      <c r="AZ6029" s="80"/>
      <c r="BA6029" s="80"/>
      <c r="BB6029" s="80"/>
    </row>
    <row r="6030" spans="9:54" x14ac:dyDescent="0.25">
      <c r="I6030" s="80"/>
      <c r="AX6030" s="80"/>
      <c r="AY6030" s="80"/>
      <c r="AZ6030" s="80"/>
      <c r="BA6030" s="80"/>
      <c r="BB6030" s="80"/>
    </row>
    <row r="6031" spans="9:54" x14ac:dyDescent="0.25">
      <c r="I6031" s="80"/>
      <c r="AX6031" s="80"/>
      <c r="AY6031" s="80"/>
      <c r="AZ6031" s="80"/>
      <c r="BA6031" s="80"/>
      <c r="BB6031" s="80"/>
    </row>
    <row r="6032" spans="9:54" x14ac:dyDescent="0.25">
      <c r="I6032" s="80"/>
      <c r="AX6032" s="80"/>
      <c r="AY6032" s="80"/>
      <c r="AZ6032" s="80"/>
      <c r="BA6032" s="80"/>
      <c r="BB6032" s="80"/>
    </row>
    <row r="6033" spans="9:54" x14ac:dyDescent="0.25">
      <c r="I6033" s="80"/>
      <c r="AX6033" s="80"/>
      <c r="AY6033" s="80"/>
      <c r="AZ6033" s="80"/>
      <c r="BA6033" s="80"/>
      <c r="BB6033" s="80"/>
    </row>
    <row r="6034" spans="9:54" x14ac:dyDescent="0.25">
      <c r="I6034" s="80"/>
      <c r="AX6034" s="80"/>
      <c r="AY6034" s="80"/>
      <c r="AZ6034" s="80"/>
      <c r="BA6034" s="80"/>
      <c r="BB6034" s="80"/>
    </row>
    <row r="6035" spans="9:54" x14ac:dyDescent="0.25">
      <c r="I6035" s="80"/>
      <c r="AX6035" s="80"/>
      <c r="AY6035" s="80"/>
      <c r="AZ6035" s="80"/>
      <c r="BA6035" s="80"/>
      <c r="BB6035" s="80"/>
    </row>
    <row r="6036" spans="9:54" x14ac:dyDescent="0.25">
      <c r="I6036" s="80"/>
      <c r="AX6036" s="80"/>
      <c r="AY6036" s="80"/>
      <c r="AZ6036" s="80"/>
      <c r="BA6036" s="80"/>
      <c r="BB6036" s="80"/>
    </row>
    <row r="6037" spans="9:54" x14ac:dyDescent="0.25">
      <c r="I6037" s="80"/>
      <c r="AX6037" s="80"/>
      <c r="AY6037" s="80"/>
      <c r="AZ6037" s="80"/>
      <c r="BA6037" s="80"/>
      <c r="BB6037" s="80"/>
    </row>
    <row r="6038" spans="9:54" x14ac:dyDescent="0.25">
      <c r="I6038" s="80"/>
      <c r="AX6038" s="80"/>
      <c r="AY6038" s="80"/>
      <c r="AZ6038" s="80"/>
      <c r="BA6038" s="80"/>
      <c r="BB6038" s="80"/>
    </row>
    <row r="6039" spans="9:54" x14ac:dyDescent="0.25">
      <c r="I6039" s="80"/>
      <c r="AX6039" s="80"/>
      <c r="AY6039" s="80"/>
      <c r="AZ6039" s="80"/>
      <c r="BA6039" s="80"/>
      <c r="BB6039" s="80"/>
    </row>
    <row r="6040" spans="9:54" x14ac:dyDescent="0.25">
      <c r="I6040" s="80"/>
      <c r="AX6040" s="80"/>
      <c r="AY6040" s="80"/>
      <c r="AZ6040" s="80"/>
      <c r="BA6040" s="80"/>
      <c r="BB6040" s="80"/>
    </row>
    <row r="6041" spans="9:54" x14ac:dyDescent="0.25">
      <c r="I6041" s="80"/>
      <c r="AX6041" s="80"/>
      <c r="AY6041" s="80"/>
      <c r="AZ6041" s="80"/>
      <c r="BA6041" s="80"/>
      <c r="BB6041" s="80"/>
    </row>
    <row r="6042" spans="9:54" x14ac:dyDescent="0.25">
      <c r="I6042" s="80"/>
      <c r="AX6042" s="80"/>
      <c r="AY6042" s="80"/>
      <c r="AZ6042" s="80"/>
      <c r="BA6042" s="80"/>
      <c r="BB6042" s="80"/>
    </row>
    <row r="6043" spans="9:54" x14ac:dyDescent="0.25">
      <c r="I6043" s="80"/>
      <c r="AX6043" s="80"/>
      <c r="AY6043" s="80"/>
      <c r="AZ6043" s="80"/>
      <c r="BA6043" s="80"/>
      <c r="BB6043" s="80"/>
    </row>
    <row r="6044" spans="9:54" x14ac:dyDescent="0.25">
      <c r="I6044" s="80"/>
      <c r="AX6044" s="80"/>
      <c r="AY6044" s="80"/>
      <c r="AZ6044" s="80"/>
      <c r="BA6044" s="80"/>
      <c r="BB6044" s="80"/>
    </row>
    <row r="6045" spans="9:54" x14ac:dyDescent="0.25">
      <c r="I6045" s="80"/>
      <c r="AX6045" s="80"/>
      <c r="AY6045" s="80"/>
      <c r="AZ6045" s="80"/>
      <c r="BA6045" s="80"/>
      <c r="BB6045" s="80"/>
    </row>
    <row r="6046" spans="9:54" x14ac:dyDescent="0.25">
      <c r="I6046" s="80"/>
      <c r="AX6046" s="80"/>
      <c r="AY6046" s="80"/>
      <c r="AZ6046" s="80"/>
      <c r="BA6046" s="80"/>
      <c r="BB6046" s="80"/>
    </row>
    <row r="6047" spans="9:54" x14ac:dyDescent="0.25">
      <c r="I6047" s="80"/>
      <c r="AX6047" s="80"/>
      <c r="AY6047" s="80"/>
      <c r="AZ6047" s="80"/>
      <c r="BA6047" s="80"/>
      <c r="BB6047" s="80"/>
    </row>
    <row r="6048" spans="9:54" x14ac:dyDescent="0.25">
      <c r="I6048" s="80"/>
      <c r="AX6048" s="80"/>
      <c r="AY6048" s="80"/>
      <c r="AZ6048" s="80"/>
      <c r="BA6048" s="80"/>
      <c r="BB6048" s="80"/>
    </row>
    <row r="6049" spans="9:54" x14ac:dyDescent="0.25">
      <c r="I6049" s="80"/>
      <c r="AX6049" s="80"/>
      <c r="AY6049" s="80"/>
      <c r="AZ6049" s="80"/>
      <c r="BA6049" s="80"/>
      <c r="BB6049" s="80"/>
    </row>
    <row r="6050" spans="9:54" x14ac:dyDescent="0.25">
      <c r="I6050" s="80"/>
      <c r="AX6050" s="80"/>
      <c r="AY6050" s="80"/>
      <c r="AZ6050" s="80"/>
      <c r="BA6050" s="80"/>
      <c r="BB6050" s="80"/>
    </row>
    <row r="6051" spans="9:54" x14ac:dyDescent="0.25">
      <c r="I6051" s="80"/>
      <c r="AX6051" s="80"/>
      <c r="AY6051" s="80"/>
      <c r="AZ6051" s="80"/>
      <c r="BA6051" s="80"/>
      <c r="BB6051" s="80"/>
    </row>
    <row r="6052" spans="9:54" x14ac:dyDescent="0.25">
      <c r="I6052" s="80"/>
      <c r="AX6052" s="80"/>
      <c r="AY6052" s="80"/>
      <c r="AZ6052" s="80"/>
      <c r="BA6052" s="80"/>
      <c r="BB6052" s="80"/>
    </row>
    <row r="6053" spans="9:54" x14ac:dyDescent="0.25">
      <c r="I6053" s="80"/>
      <c r="AX6053" s="80"/>
      <c r="AY6053" s="80"/>
      <c r="AZ6053" s="80"/>
      <c r="BA6053" s="80"/>
      <c r="BB6053" s="80"/>
    </row>
    <row r="6054" spans="9:54" x14ac:dyDescent="0.25">
      <c r="I6054" s="80"/>
      <c r="AX6054" s="80"/>
      <c r="AY6054" s="80"/>
      <c r="AZ6054" s="80"/>
      <c r="BA6054" s="80"/>
      <c r="BB6054" s="80"/>
    </row>
    <row r="6055" spans="9:54" x14ac:dyDescent="0.25">
      <c r="I6055" s="80"/>
      <c r="AX6055" s="80"/>
      <c r="AY6055" s="80"/>
      <c r="AZ6055" s="80"/>
      <c r="BA6055" s="80"/>
      <c r="BB6055" s="80"/>
    </row>
    <row r="6056" spans="9:54" x14ac:dyDescent="0.25">
      <c r="I6056" s="80"/>
      <c r="AX6056" s="80"/>
      <c r="AY6056" s="80"/>
      <c r="AZ6056" s="80"/>
      <c r="BA6056" s="80"/>
      <c r="BB6056" s="80"/>
    </row>
    <row r="6057" spans="9:54" x14ac:dyDescent="0.25">
      <c r="I6057" s="80"/>
      <c r="AX6057" s="80"/>
      <c r="AY6057" s="80"/>
      <c r="AZ6057" s="80"/>
      <c r="BA6057" s="80"/>
      <c r="BB6057" s="80"/>
    </row>
    <row r="6058" spans="9:54" x14ac:dyDescent="0.25">
      <c r="I6058" s="80"/>
      <c r="AX6058" s="80"/>
      <c r="AY6058" s="80"/>
      <c r="AZ6058" s="80"/>
      <c r="BA6058" s="80"/>
      <c r="BB6058" s="80"/>
    </row>
    <row r="6059" spans="9:54" x14ac:dyDescent="0.25">
      <c r="I6059" s="80"/>
      <c r="AX6059" s="80"/>
      <c r="AY6059" s="80"/>
      <c r="AZ6059" s="80"/>
      <c r="BA6059" s="80"/>
      <c r="BB6059" s="80"/>
    </row>
    <row r="6060" spans="9:54" x14ac:dyDescent="0.25">
      <c r="I6060" s="80"/>
      <c r="AX6060" s="80"/>
      <c r="AY6060" s="80"/>
      <c r="AZ6060" s="80"/>
      <c r="BA6060" s="80"/>
      <c r="BB6060" s="80"/>
    </row>
    <row r="6061" spans="9:54" x14ac:dyDescent="0.25">
      <c r="I6061" s="80"/>
      <c r="AX6061" s="80"/>
      <c r="AY6061" s="80"/>
      <c r="AZ6061" s="80"/>
      <c r="BA6061" s="80"/>
      <c r="BB6061" s="80"/>
    </row>
    <row r="6062" spans="9:54" x14ac:dyDescent="0.25">
      <c r="I6062" s="80"/>
      <c r="AX6062" s="80"/>
      <c r="AY6062" s="80"/>
      <c r="AZ6062" s="80"/>
      <c r="BA6062" s="80"/>
      <c r="BB6062" s="80"/>
    </row>
    <row r="6063" spans="9:54" x14ac:dyDescent="0.25">
      <c r="I6063" s="80"/>
      <c r="AX6063" s="80"/>
      <c r="AY6063" s="80"/>
      <c r="AZ6063" s="80"/>
      <c r="BA6063" s="80"/>
      <c r="BB6063" s="80"/>
    </row>
    <row r="6064" spans="9:54" x14ac:dyDescent="0.25">
      <c r="I6064" s="80"/>
      <c r="AX6064" s="80"/>
      <c r="AY6064" s="80"/>
      <c r="AZ6064" s="80"/>
      <c r="BA6064" s="80"/>
      <c r="BB6064" s="80"/>
    </row>
    <row r="6065" spans="9:54" x14ac:dyDescent="0.25">
      <c r="I6065" s="80"/>
      <c r="AX6065" s="80"/>
      <c r="AY6065" s="80"/>
      <c r="AZ6065" s="80"/>
      <c r="BA6065" s="80"/>
      <c r="BB6065" s="80"/>
    </row>
    <row r="6066" spans="9:54" x14ac:dyDescent="0.25">
      <c r="I6066" s="80"/>
      <c r="AX6066" s="80"/>
      <c r="AY6066" s="80"/>
      <c r="AZ6066" s="80"/>
      <c r="BA6066" s="80"/>
      <c r="BB6066" s="80"/>
    </row>
    <row r="6067" spans="9:54" x14ac:dyDescent="0.25">
      <c r="I6067" s="80"/>
      <c r="AX6067" s="80"/>
      <c r="AY6067" s="80"/>
      <c r="AZ6067" s="80"/>
      <c r="BA6067" s="80"/>
      <c r="BB6067" s="80"/>
    </row>
    <row r="6068" spans="9:54" x14ac:dyDescent="0.25">
      <c r="I6068" s="80"/>
      <c r="AX6068" s="80"/>
      <c r="AY6068" s="80"/>
      <c r="AZ6068" s="80"/>
      <c r="BA6068" s="80"/>
      <c r="BB6068" s="80"/>
    </row>
    <row r="6069" spans="9:54" x14ac:dyDescent="0.25">
      <c r="I6069" s="80"/>
      <c r="AX6069" s="80"/>
      <c r="AY6069" s="80"/>
      <c r="AZ6069" s="80"/>
      <c r="BA6069" s="80"/>
      <c r="BB6069" s="80"/>
    </row>
    <row r="6070" spans="9:54" x14ac:dyDescent="0.25">
      <c r="I6070" s="80"/>
      <c r="AX6070" s="80"/>
      <c r="AY6070" s="80"/>
      <c r="AZ6070" s="80"/>
      <c r="BA6070" s="80"/>
      <c r="BB6070" s="80"/>
    </row>
    <row r="6071" spans="9:54" x14ac:dyDescent="0.25">
      <c r="I6071" s="80"/>
      <c r="AX6071" s="80"/>
      <c r="AY6071" s="80"/>
      <c r="AZ6071" s="80"/>
      <c r="BA6071" s="80"/>
      <c r="BB6071" s="80"/>
    </row>
    <row r="6072" spans="9:54" x14ac:dyDescent="0.25">
      <c r="I6072" s="80"/>
      <c r="AX6072" s="80"/>
      <c r="AY6072" s="80"/>
      <c r="AZ6072" s="80"/>
      <c r="BA6072" s="80"/>
      <c r="BB6072" s="80"/>
    </row>
    <row r="6073" spans="9:54" x14ac:dyDescent="0.25">
      <c r="I6073" s="80"/>
      <c r="AX6073" s="80"/>
      <c r="AY6073" s="80"/>
      <c r="AZ6073" s="80"/>
      <c r="BA6073" s="80"/>
      <c r="BB6073" s="80"/>
    </row>
    <row r="6074" spans="9:54" x14ac:dyDescent="0.25">
      <c r="I6074" s="80"/>
      <c r="AX6074" s="80"/>
      <c r="AY6074" s="80"/>
      <c r="AZ6074" s="80"/>
      <c r="BA6074" s="80"/>
      <c r="BB6074" s="80"/>
    </row>
    <row r="6075" spans="9:54" x14ac:dyDescent="0.25">
      <c r="I6075" s="80"/>
      <c r="AX6075" s="80"/>
      <c r="AY6075" s="80"/>
      <c r="AZ6075" s="80"/>
      <c r="BA6075" s="80"/>
      <c r="BB6075" s="80"/>
    </row>
    <row r="6076" spans="9:54" x14ac:dyDescent="0.25">
      <c r="I6076" s="80"/>
      <c r="AX6076" s="80"/>
      <c r="AY6076" s="80"/>
      <c r="AZ6076" s="80"/>
      <c r="BA6076" s="80"/>
      <c r="BB6076" s="80"/>
    </row>
    <row r="6077" spans="9:54" x14ac:dyDescent="0.25">
      <c r="I6077" s="80"/>
      <c r="AX6077" s="80"/>
      <c r="AY6077" s="80"/>
      <c r="AZ6077" s="80"/>
      <c r="BA6077" s="80"/>
      <c r="BB6077" s="80"/>
    </row>
    <row r="6078" spans="9:54" x14ac:dyDescent="0.25">
      <c r="I6078" s="80"/>
      <c r="AX6078" s="80"/>
      <c r="AY6078" s="80"/>
      <c r="AZ6078" s="80"/>
      <c r="BA6078" s="80"/>
      <c r="BB6078" s="80"/>
    </row>
    <row r="6079" spans="9:54" x14ac:dyDescent="0.25">
      <c r="I6079" s="80"/>
      <c r="AX6079" s="80"/>
      <c r="AY6079" s="80"/>
      <c r="AZ6079" s="80"/>
      <c r="BA6079" s="80"/>
      <c r="BB6079" s="80"/>
    </row>
    <row r="6080" spans="9:54" x14ac:dyDescent="0.25">
      <c r="I6080" s="80"/>
      <c r="AX6080" s="80"/>
      <c r="AY6080" s="80"/>
      <c r="AZ6080" s="80"/>
      <c r="BA6080" s="80"/>
      <c r="BB6080" s="80"/>
    </row>
    <row r="6081" spans="9:54" x14ac:dyDescent="0.25">
      <c r="I6081" s="80"/>
      <c r="AX6081" s="80"/>
      <c r="AY6081" s="80"/>
      <c r="AZ6081" s="80"/>
      <c r="BA6081" s="80"/>
      <c r="BB6081" s="80"/>
    </row>
    <row r="6082" spans="9:54" x14ac:dyDescent="0.25">
      <c r="I6082" s="80"/>
      <c r="AX6082" s="80"/>
      <c r="AY6082" s="80"/>
      <c r="AZ6082" s="80"/>
      <c r="BA6082" s="80"/>
      <c r="BB6082" s="80"/>
    </row>
    <row r="6083" spans="9:54" x14ac:dyDescent="0.25">
      <c r="I6083" s="80"/>
      <c r="AX6083" s="80"/>
      <c r="AY6083" s="80"/>
      <c r="AZ6083" s="80"/>
      <c r="BA6083" s="80"/>
      <c r="BB6083" s="80"/>
    </row>
    <row r="6084" spans="9:54" x14ac:dyDescent="0.25">
      <c r="I6084" s="80"/>
      <c r="AX6084" s="80"/>
      <c r="AY6084" s="80"/>
      <c r="AZ6084" s="80"/>
      <c r="BA6084" s="80"/>
      <c r="BB6084" s="80"/>
    </row>
    <row r="6085" spans="9:54" x14ac:dyDescent="0.25">
      <c r="I6085" s="80"/>
      <c r="AX6085" s="80"/>
      <c r="AY6085" s="80"/>
      <c r="AZ6085" s="80"/>
      <c r="BA6085" s="80"/>
      <c r="BB6085" s="80"/>
    </row>
    <row r="6086" spans="9:54" x14ac:dyDescent="0.25">
      <c r="I6086" s="80"/>
      <c r="AX6086" s="80"/>
      <c r="AY6086" s="80"/>
      <c r="AZ6086" s="80"/>
      <c r="BA6086" s="80"/>
      <c r="BB6086" s="80"/>
    </row>
    <row r="6087" spans="9:54" x14ac:dyDescent="0.25">
      <c r="I6087" s="80"/>
      <c r="AX6087" s="80"/>
      <c r="AY6087" s="80"/>
      <c r="AZ6087" s="80"/>
      <c r="BA6087" s="80"/>
      <c r="BB6087" s="80"/>
    </row>
    <row r="6088" spans="9:54" x14ac:dyDescent="0.25">
      <c r="I6088" s="80"/>
      <c r="AX6088" s="80"/>
      <c r="AY6088" s="80"/>
      <c r="AZ6088" s="80"/>
      <c r="BA6088" s="80"/>
      <c r="BB6088" s="80"/>
    </row>
    <row r="6089" spans="9:54" x14ac:dyDescent="0.25">
      <c r="I6089" s="80"/>
      <c r="AX6089" s="80"/>
      <c r="AY6089" s="80"/>
      <c r="AZ6089" s="80"/>
      <c r="BA6089" s="80"/>
      <c r="BB6089" s="80"/>
    </row>
    <row r="6090" spans="9:54" x14ac:dyDescent="0.25">
      <c r="I6090" s="80"/>
      <c r="AX6090" s="80"/>
      <c r="AY6090" s="80"/>
      <c r="AZ6090" s="80"/>
      <c r="BA6090" s="80"/>
      <c r="BB6090" s="80"/>
    </row>
    <row r="6091" spans="9:54" x14ac:dyDescent="0.25">
      <c r="I6091" s="80"/>
      <c r="AX6091" s="80"/>
      <c r="AY6091" s="80"/>
      <c r="AZ6091" s="80"/>
      <c r="BA6091" s="80"/>
      <c r="BB6091" s="80"/>
    </row>
    <row r="6092" spans="9:54" x14ac:dyDescent="0.25">
      <c r="I6092" s="80"/>
      <c r="AX6092" s="80"/>
      <c r="AY6092" s="80"/>
      <c r="AZ6092" s="80"/>
      <c r="BA6092" s="80"/>
      <c r="BB6092" s="80"/>
    </row>
    <row r="6093" spans="9:54" x14ac:dyDescent="0.25">
      <c r="I6093" s="80"/>
      <c r="AX6093" s="80"/>
      <c r="AY6093" s="80"/>
      <c r="AZ6093" s="80"/>
      <c r="BA6093" s="80"/>
      <c r="BB6093" s="80"/>
    </row>
    <row r="6094" spans="9:54" x14ac:dyDescent="0.25">
      <c r="I6094" s="80"/>
      <c r="AX6094" s="80"/>
      <c r="AY6094" s="80"/>
      <c r="AZ6094" s="80"/>
      <c r="BA6094" s="80"/>
      <c r="BB6094" s="80"/>
    </row>
    <row r="6095" spans="9:54" x14ac:dyDescent="0.25">
      <c r="I6095" s="80"/>
      <c r="AX6095" s="80"/>
      <c r="AY6095" s="80"/>
      <c r="AZ6095" s="80"/>
      <c r="BA6095" s="80"/>
      <c r="BB6095" s="80"/>
    </row>
    <row r="6096" spans="9:54" x14ac:dyDescent="0.25">
      <c r="I6096" s="80"/>
      <c r="AX6096" s="80"/>
      <c r="AY6096" s="80"/>
      <c r="AZ6096" s="80"/>
      <c r="BA6096" s="80"/>
      <c r="BB6096" s="80"/>
    </row>
    <row r="6097" spans="9:54" x14ac:dyDescent="0.25">
      <c r="I6097" s="80"/>
      <c r="AX6097" s="80"/>
      <c r="AY6097" s="80"/>
      <c r="AZ6097" s="80"/>
      <c r="BA6097" s="80"/>
      <c r="BB6097" s="80"/>
    </row>
    <row r="6098" spans="9:54" x14ac:dyDescent="0.25">
      <c r="I6098" s="80"/>
      <c r="AX6098" s="80"/>
      <c r="AY6098" s="80"/>
      <c r="AZ6098" s="80"/>
      <c r="BA6098" s="80"/>
      <c r="BB6098" s="80"/>
    </row>
    <row r="6099" spans="9:54" x14ac:dyDescent="0.25">
      <c r="I6099" s="80"/>
      <c r="AX6099" s="80"/>
      <c r="AY6099" s="80"/>
      <c r="AZ6099" s="80"/>
      <c r="BA6099" s="80"/>
      <c r="BB6099" s="80"/>
    </row>
    <row r="6100" spans="9:54" x14ac:dyDescent="0.25">
      <c r="I6100" s="80"/>
      <c r="AX6100" s="80"/>
      <c r="AY6100" s="80"/>
      <c r="AZ6100" s="80"/>
      <c r="BA6100" s="80"/>
      <c r="BB6100" s="80"/>
    </row>
    <row r="6101" spans="9:54" x14ac:dyDescent="0.25">
      <c r="I6101" s="80"/>
      <c r="AX6101" s="80"/>
      <c r="AY6101" s="80"/>
      <c r="AZ6101" s="80"/>
      <c r="BA6101" s="80"/>
      <c r="BB6101" s="80"/>
    </row>
    <row r="6102" spans="9:54" x14ac:dyDescent="0.25">
      <c r="I6102" s="80"/>
      <c r="AX6102" s="80"/>
      <c r="AY6102" s="80"/>
      <c r="AZ6102" s="80"/>
      <c r="BA6102" s="80"/>
      <c r="BB6102" s="80"/>
    </row>
    <row r="6103" spans="9:54" x14ac:dyDescent="0.25">
      <c r="I6103" s="80"/>
      <c r="AX6103" s="80"/>
      <c r="AY6103" s="80"/>
      <c r="AZ6103" s="80"/>
      <c r="BA6103" s="80"/>
      <c r="BB6103" s="80"/>
    </row>
    <row r="6104" spans="9:54" x14ac:dyDescent="0.25">
      <c r="I6104" s="80"/>
      <c r="AX6104" s="80"/>
      <c r="AY6104" s="80"/>
      <c r="AZ6104" s="80"/>
      <c r="BA6104" s="80"/>
      <c r="BB6104" s="80"/>
    </row>
    <row r="6105" spans="9:54" x14ac:dyDescent="0.25">
      <c r="I6105" s="80"/>
      <c r="AX6105" s="80"/>
      <c r="AY6105" s="80"/>
      <c r="AZ6105" s="80"/>
      <c r="BA6105" s="80"/>
      <c r="BB6105" s="80"/>
    </row>
    <row r="6106" spans="9:54" x14ac:dyDescent="0.25">
      <c r="I6106" s="80"/>
      <c r="AX6106" s="80"/>
      <c r="AY6106" s="80"/>
      <c r="AZ6106" s="80"/>
      <c r="BA6106" s="80"/>
      <c r="BB6106" s="80"/>
    </row>
    <row r="6107" spans="9:54" x14ac:dyDescent="0.25">
      <c r="I6107" s="80"/>
      <c r="AX6107" s="80"/>
      <c r="AY6107" s="80"/>
      <c r="AZ6107" s="80"/>
      <c r="BA6107" s="80"/>
      <c r="BB6107" s="80"/>
    </row>
    <row r="6108" spans="9:54" x14ac:dyDescent="0.25">
      <c r="I6108" s="80"/>
      <c r="AX6108" s="80"/>
      <c r="AY6108" s="80"/>
      <c r="AZ6108" s="80"/>
      <c r="BA6108" s="80"/>
      <c r="BB6108" s="80"/>
    </row>
    <row r="6109" spans="9:54" x14ac:dyDescent="0.25">
      <c r="I6109" s="80"/>
      <c r="AX6109" s="80"/>
      <c r="AY6109" s="80"/>
      <c r="AZ6109" s="80"/>
      <c r="BA6109" s="80"/>
      <c r="BB6109" s="80"/>
    </row>
    <row r="6110" spans="9:54" x14ac:dyDescent="0.25">
      <c r="I6110" s="80"/>
      <c r="AX6110" s="80"/>
      <c r="AY6110" s="80"/>
      <c r="AZ6110" s="80"/>
      <c r="BA6110" s="80"/>
      <c r="BB6110" s="80"/>
    </row>
    <row r="6111" spans="9:54" x14ac:dyDescent="0.25">
      <c r="I6111" s="80"/>
      <c r="AX6111" s="80"/>
      <c r="AY6111" s="80"/>
      <c r="AZ6111" s="80"/>
      <c r="BA6111" s="80"/>
      <c r="BB6111" s="80"/>
    </row>
    <row r="6112" spans="9:54" x14ac:dyDescent="0.25">
      <c r="I6112" s="80"/>
      <c r="AX6112" s="80"/>
      <c r="AY6112" s="80"/>
      <c r="AZ6112" s="80"/>
      <c r="BA6112" s="80"/>
      <c r="BB6112" s="80"/>
    </row>
    <row r="6113" spans="9:54" x14ac:dyDescent="0.25">
      <c r="I6113" s="80"/>
      <c r="AX6113" s="80"/>
      <c r="AY6113" s="80"/>
      <c r="AZ6113" s="80"/>
      <c r="BA6113" s="80"/>
      <c r="BB6113" s="80"/>
    </row>
    <row r="6114" spans="9:54" x14ac:dyDescent="0.25">
      <c r="I6114" s="80"/>
      <c r="AX6114" s="80"/>
      <c r="AY6114" s="80"/>
      <c r="AZ6114" s="80"/>
      <c r="BA6114" s="80"/>
      <c r="BB6114" s="80"/>
    </row>
    <row r="6115" spans="9:54" x14ac:dyDescent="0.25">
      <c r="I6115" s="80"/>
      <c r="AX6115" s="80"/>
      <c r="AY6115" s="80"/>
      <c r="AZ6115" s="80"/>
      <c r="BA6115" s="80"/>
      <c r="BB6115" s="80"/>
    </row>
    <row r="6116" spans="9:54" x14ac:dyDescent="0.25">
      <c r="I6116" s="80"/>
      <c r="AX6116" s="80"/>
      <c r="AY6116" s="80"/>
      <c r="AZ6116" s="80"/>
      <c r="BA6116" s="80"/>
      <c r="BB6116" s="80"/>
    </row>
    <row r="6117" spans="9:54" x14ac:dyDescent="0.25">
      <c r="I6117" s="80"/>
      <c r="AX6117" s="80"/>
      <c r="AY6117" s="80"/>
      <c r="AZ6117" s="80"/>
      <c r="BA6117" s="80"/>
      <c r="BB6117" s="80"/>
    </row>
    <row r="6118" spans="9:54" x14ac:dyDescent="0.25">
      <c r="I6118" s="80"/>
      <c r="AX6118" s="80"/>
      <c r="AY6118" s="80"/>
      <c r="AZ6118" s="80"/>
      <c r="BA6118" s="80"/>
      <c r="BB6118" s="80"/>
    </row>
    <row r="6119" spans="9:54" x14ac:dyDescent="0.25">
      <c r="I6119" s="80"/>
      <c r="AX6119" s="80"/>
      <c r="AY6119" s="80"/>
      <c r="AZ6119" s="80"/>
      <c r="BA6119" s="80"/>
      <c r="BB6119" s="80"/>
    </row>
    <row r="6120" spans="9:54" x14ac:dyDescent="0.25">
      <c r="I6120" s="80"/>
      <c r="AX6120" s="80"/>
      <c r="AY6120" s="80"/>
      <c r="AZ6120" s="80"/>
      <c r="BA6120" s="80"/>
      <c r="BB6120" s="80"/>
    </row>
    <row r="6121" spans="9:54" x14ac:dyDescent="0.25">
      <c r="I6121" s="80"/>
      <c r="AX6121" s="80"/>
      <c r="AY6121" s="80"/>
      <c r="AZ6121" s="80"/>
      <c r="BA6121" s="80"/>
      <c r="BB6121" s="80"/>
    </row>
    <row r="6122" spans="9:54" x14ac:dyDescent="0.25">
      <c r="I6122" s="80"/>
      <c r="AX6122" s="80"/>
      <c r="AY6122" s="80"/>
      <c r="AZ6122" s="80"/>
      <c r="BA6122" s="80"/>
      <c r="BB6122" s="80"/>
    </row>
    <row r="6123" spans="9:54" x14ac:dyDescent="0.25">
      <c r="I6123" s="80"/>
      <c r="AX6123" s="80"/>
      <c r="AY6123" s="80"/>
      <c r="AZ6123" s="80"/>
      <c r="BA6123" s="80"/>
      <c r="BB6123" s="80"/>
    </row>
    <row r="6124" spans="9:54" x14ac:dyDescent="0.25">
      <c r="I6124" s="80"/>
      <c r="AX6124" s="80"/>
      <c r="AY6124" s="80"/>
      <c r="AZ6124" s="80"/>
      <c r="BA6124" s="80"/>
      <c r="BB6124" s="80"/>
    </row>
    <row r="6125" spans="9:54" x14ac:dyDescent="0.25">
      <c r="I6125" s="80"/>
      <c r="AX6125" s="80"/>
      <c r="AY6125" s="80"/>
      <c r="AZ6125" s="80"/>
      <c r="BA6125" s="80"/>
      <c r="BB6125" s="80"/>
    </row>
    <row r="6126" spans="9:54" x14ac:dyDescent="0.25">
      <c r="I6126" s="80"/>
      <c r="AX6126" s="80"/>
      <c r="AY6126" s="80"/>
      <c r="AZ6126" s="80"/>
      <c r="BA6126" s="80"/>
      <c r="BB6126" s="80"/>
    </row>
    <row r="6127" spans="9:54" x14ac:dyDescent="0.25">
      <c r="I6127" s="80"/>
      <c r="AX6127" s="80"/>
      <c r="AY6127" s="80"/>
      <c r="AZ6127" s="80"/>
      <c r="BA6127" s="80"/>
      <c r="BB6127" s="80"/>
    </row>
    <row r="6128" spans="9:54" x14ac:dyDescent="0.25">
      <c r="I6128" s="80"/>
      <c r="AX6128" s="80"/>
      <c r="AY6128" s="80"/>
      <c r="AZ6128" s="80"/>
      <c r="BA6128" s="80"/>
      <c r="BB6128" s="80"/>
    </row>
    <row r="6129" spans="9:54" x14ac:dyDescent="0.25">
      <c r="I6129" s="80"/>
      <c r="AX6129" s="80"/>
      <c r="AY6129" s="80"/>
      <c r="AZ6129" s="80"/>
      <c r="BA6129" s="80"/>
      <c r="BB6129" s="80"/>
    </row>
    <row r="6130" spans="9:54" x14ac:dyDescent="0.25">
      <c r="I6130" s="80"/>
      <c r="AX6130" s="80"/>
      <c r="AY6130" s="80"/>
      <c r="AZ6130" s="80"/>
      <c r="BA6130" s="80"/>
      <c r="BB6130" s="80"/>
    </row>
    <row r="6131" spans="9:54" x14ac:dyDescent="0.25">
      <c r="I6131" s="80"/>
      <c r="AX6131" s="80"/>
      <c r="AY6131" s="80"/>
      <c r="AZ6131" s="80"/>
      <c r="BA6131" s="80"/>
      <c r="BB6131" s="80"/>
    </row>
    <row r="6132" spans="9:54" x14ac:dyDescent="0.25">
      <c r="I6132" s="80"/>
      <c r="AX6132" s="80"/>
      <c r="AY6132" s="80"/>
      <c r="AZ6132" s="80"/>
      <c r="BA6132" s="80"/>
      <c r="BB6132" s="80"/>
    </row>
    <row r="6133" spans="9:54" x14ac:dyDescent="0.25">
      <c r="I6133" s="80"/>
      <c r="AX6133" s="80"/>
      <c r="AY6133" s="80"/>
      <c r="AZ6133" s="80"/>
      <c r="BA6133" s="80"/>
      <c r="BB6133" s="80"/>
    </row>
    <row r="6134" spans="9:54" x14ac:dyDescent="0.25">
      <c r="I6134" s="80"/>
      <c r="AX6134" s="80"/>
      <c r="AY6134" s="80"/>
      <c r="AZ6134" s="80"/>
      <c r="BA6134" s="80"/>
      <c r="BB6134" s="80"/>
    </row>
    <row r="6135" spans="9:54" x14ac:dyDescent="0.25">
      <c r="I6135" s="80"/>
      <c r="AX6135" s="80"/>
      <c r="AY6135" s="80"/>
      <c r="AZ6135" s="80"/>
      <c r="BA6135" s="80"/>
      <c r="BB6135" s="80"/>
    </row>
    <row r="6136" spans="9:54" x14ac:dyDescent="0.25">
      <c r="I6136" s="80"/>
      <c r="AX6136" s="80"/>
      <c r="AY6136" s="80"/>
      <c r="AZ6136" s="80"/>
      <c r="BA6136" s="80"/>
      <c r="BB6136" s="80"/>
    </row>
    <row r="6137" spans="9:54" x14ac:dyDescent="0.25">
      <c r="I6137" s="80"/>
      <c r="AX6137" s="80"/>
      <c r="AY6137" s="80"/>
      <c r="AZ6137" s="80"/>
      <c r="BA6137" s="80"/>
      <c r="BB6137" s="80"/>
    </row>
    <row r="6138" spans="9:54" x14ac:dyDescent="0.25">
      <c r="I6138" s="80"/>
      <c r="AX6138" s="80"/>
      <c r="AY6138" s="80"/>
      <c r="AZ6138" s="80"/>
      <c r="BA6138" s="80"/>
      <c r="BB6138" s="80"/>
    </row>
    <row r="6139" spans="9:54" x14ac:dyDescent="0.25">
      <c r="I6139" s="80"/>
      <c r="AX6139" s="80"/>
      <c r="AY6139" s="80"/>
      <c r="AZ6139" s="80"/>
      <c r="BA6139" s="80"/>
      <c r="BB6139" s="80"/>
    </row>
    <row r="6140" spans="9:54" x14ac:dyDescent="0.25">
      <c r="I6140" s="80"/>
      <c r="AX6140" s="80"/>
      <c r="AY6140" s="80"/>
      <c r="AZ6140" s="80"/>
      <c r="BA6140" s="80"/>
      <c r="BB6140" s="80"/>
    </row>
    <row r="6141" spans="9:54" x14ac:dyDescent="0.25">
      <c r="I6141" s="80"/>
      <c r="AX6141" s="80"/>
      <c r="AY6141" s="80"/>
      <c r="AZ6141" s="80"/>
      <c r="BA6141" s="80"/>
      <c r="BB6141" s="80"/>
    </row>
    <row r="6142" spans="9:54" x14ac:dyDescent="0.25">
      <c r="I6142" s="80"/>
      <c r="AX6142" s="80"/>
      <c r="AY6142" s="80"/>
      <c r="AZ6142" s="80"/>
      <c r="BA6142" s="80"/>
      <c r="BB6142" s="80"/>
    </row>
    <row r="6143" spans="9:54" x14ac:dyDescent="0.25">
      <c r="I6143" s="80"/>
      <c r="AX6143" s="80"/>
      <c r="AY6143" s="80"/>
      <c r="AZ6143" s="80"/>
      <c r="BA6143" s="80"/>
      <c r="BB6143" s="80"/>
    </row>
    <row r="6144" spans="9:54" x14ac:dyDescent="0.25">
      <c r="I6144" s="80"/>
      <c r="AX6144" s="80"/>
      <c r="AY6144" s="80"/>
      <c r="AZ6144" s="80"/>
      <c r="BA6144" s="80"/>
      <c r="BB6144" s="80"/>
    </row>
    <row r="6145" spans="9:54" x14ac:dyDescent="0.25">
      <c r="I6145" s="80"/>
      <c r="AX6145" s="80"/>
      <c r="AY6145" s="80"/>
      <c r="AZ6145" s="80"/>
      <c r="BA6145" s="80"/>
      <c r="BB6145" s="80"/>
    </row>
    <row r="6146" spans="9:54" x14ac:dyDescent="0.25">
      <c r="I6146" s="80"/>
      <c r="AX6146" s="80"/>
      <c r="AY6146" s="80"/>
      <c r="AZ6146" s="80"/>
      <c r="BA6146" s="80"/>
      <c r="BB6146" s="80"/>
    </row>
    <row r="6147" spans="9:54" x14ac:dyDescent="0.25">
      <c r="I6147" s="80"/>
      <c r="AX6147" s="80"/>
      <c r="AY6147" s="80"/>
      <c r="AZ6147" s="80"/>
      <c r="BA6147" s="80"/>
      <c r="BB6147" s="80"/>
    </row>
    <row r="6148" spans="9:54" x14ac:dyDescent="0.25">
      <c r="I6148" s="80"/>
      <c r="AX6148" s="80"/>
      <c r="AY6148" s="80"/>
      <c r="AZ6148" s="80"/>
      <c r="BA6148" s="80"/>
      <c r="BB6148" s="80"/>
    </row>
    <row r="6149" spans="9:54" x14ac:dyDescent="0.25">
      <c r="I6149" s="80"/>
      <c r="AX6149" s="80"/>
      <c r="AY6149" s="80"/>
      <c r="AZ6149" s="80"/>
      <c r="BA6149" s="80"/>
      <c r="BB6149" s="80"/>
    </row>
    <row r="6150" spans="9:54" x14ac:dyDescent="0.25">
      <c r="I6150" s="80"/>
      <c r="AX6150" s="80"/>
      <c r="AY6150" s="80"/>
      <c r="AZ6150" s="80"/>
      <c r="BA6150" s="80"/>
      <c r="BB6150" s="80"/>
    </row>
    <row r="6151" spans="9:54" x14ac:dyDescent="0.25">
      <c r="I6151" s="80"/>
      <c r="AX6151" s="80"/>
      <c r="AY6151" s="80"/>
      <c r="AZ6151" s="80"/>
      <c r="BA6151" s="80"/>
      <c r="BB6151" s="80"/>
    </row>
    <row r="6152" spans="9:54" x14ac:dyDescent="0.25">
      <c r="I6152" s="80"/>
      <c r="AX6152" s="80"/>
      <c r="AY6152" s="80"/>
      <c r="AZ6152" s="80"/>
      <c r="BA6152" s="80"/>
      <c r="BB6152" s="80"/>
    </row>
    <row r="6153" spans="9:54" x14ac:dyDescent="0.25">
      <c r="I6153" s="80"/>
      <c r="AX6153" s="80"/>
      <c r="AY6153" s="80"/>
      <c r="AZ6153" s="80"/>
      <c r="BA6153" s="80"/>
      <c r="BB6153" s="80"/>
    </row>
    <row r="6154" spans="9:54" x14ac:dyDescent="0.25">
      <c r="I6154" s="80"/>
      <c r="AX6154" s="80"/>
      <c r="AY6154" s="80"/>
      <c r="AZ6154" s="80"/>
      <c r="BA6154" s="80"/>
      <c r="BB6154" s="80"/>
    </row>
    <row r="6155" spans="9:54" x14ac:dyDescent="0.25">
      <c r="I6155" s="80"/>
      <c r="AX6155" s="80"/>
      <c r="AY6155" s="80"/>
      <c r="AZ6155" s="80"/>
      <c r="BA6155" s="80"/>
      <c r="BB6155" s="80"/>
    </row>
    <row r="6156" spans="9:54" x14ac:dyDescent="0.25">
      <c r="I6156" s="80"/>
      <c r="AX6156" s="80"/>
      <c r="AY6156" s="80"/>
      <c r="AZ6156" s="80"/>
      <c r="BA6156" s="80"/>
      <c r="BB6156" s="80"/>
    </row>
    <row r="6157" spans="9:54" x14ac:dyDescent="0.25">
      <c r="I6157" s="80"/>
      <c r="AX6157" s="80"/>
      <c r="AY6157" s="80"/>
      <c r="AZ6157" s="80"/>
      <c r="BA6157" s="80"/>
      <c r="BB6157" s="80"/>
    </row>
    <row r="6158" spans="9:54" x14ac:dyDescent="0.25">
      <c r="I6158" s="80"/>
      <c r="AX6158" s="80"/>
      <c r="AY6158" s="80"/>
      <c r="AZ6158" s="80"/>
      <c r="BA6158" s="80"/>
      <c r="BB6158" s="80"/>
    </row>
    <row r="6159" spans="9:54" x14ac:dyDescent="0.25">
      <c r="I6159" s="80"/>
      <c r="AX6159" s="80"/>
      <c r="AY6159" s="80"/>
      <c r="AZ6159" s="80"/>
      <c r="BA6159" s="80"/>
      <c r="BB6159" s="80"/>
    </row>
    <row r="6160" spans="9:54" x14ac:dyDescent="0.25">
      <c r="I6160" s="80"/>
      <c r="AX6160" s="80"/>
      <c r="AY6160" s="80"/>
      <c r="AZ6160" s="80"/>
      <c r="BA6160" s="80"/>
      <c r="BB6160" s="80"/>
    </row>
    <row r="6161" spans="9:54" x14ac:dyDescent="0.25">
      <c r="I6161" s="80"/>
      <c r="AX6161" s="80"/>
      <c r="AY6161" s="80"/>
      <c r="AZ6161" s="80"/>
      <c r="BA6161" s="80"/>
      <c r="BB6161" s="80"/>
    </row>
    <row r="6162" spans="9:54" x14ac:dyDescent="0.25">
      <c r="I6162" s="80"/>
      <c r="AX6162" s="80"/>
      <c r="AY6162" s="80"/>
      <c r="AZ6162" s="80"/>
      <c r="BA6162" s="80"/>
      <c r="BB6162" s="80"/>
    </row>
    <row r="6163" spans="9:54" x14ac:dyDescent="0.25">
      <c r="I6163" s="80"/>
      <c r="AX6163" s="80"/>
      <c r="AY6163" s="80"/>
      <c r="AZ6163" s="80"/>
      <c r="BA6163" s="80"/>
      <c r="BB6163" s="80"/>
    </row>
    <row r="6164" spans="9:54" x14ac:dyDescent="0.25">
      <c r="I6164" s="80"/>
      <c r="AX6164" s="80"/>
      <c r="AY6164" s="80"/>
      <c r="AZ6164" s="80"/>
      <c r="BA6164" s="80"/>
      <c r="BB6164" s="80"/>
    </row>
    <row r="6165" spans="9:54" x14ac:dyDescent="0.25">
      <c r="I6165" s="80"/>
      <c r="AX6165" s="80"/>
      <c r="AY6165" s="80"/>
      <c r="AZ6165" s="80"/>
      <c r="BA6165" s="80"/>
      <c r="BB6165" s="80"/>
    </row>
    <row r="6166" spans="9:54" x14ac:dyDescent="0.25">
      <c r="I6166" s="80"/>
      <c r="AX6166" s="80"/>
      <c r="AY6166" s="80"/>
      <c r="AZ6166" s="80"/>
      <c r="BA6166" s="80"/>
      <c r="BB6166" s="80"/>
    </row>
    <row r="6167" spans="9:54" x14ac:dyDescent="0.25">
      <c r="I6167" s="80"/>
      <c r="AX6167" s="80"/>
      <c r="AY6167" s="80"/>
      <c r="AZ6167" s="80"/>
      <c r="BA6167" s="80"/>
      <c r="BB6167" s="80"/>
    </row>
    <row r="6168" spans="9:54" x14ac:dyDescent="0.25">
      <c r="I6168" s="80"/>
      <c r="AX6168" s="80"/>
      <c r="AY6168" s="80"/>
      <c r="AZ6168" s="80"/>
      <c r="BA6168" s="80"/>
      <c r="BB6168" s="80"/>
    </row>
    <row r="6169" spans="9:54" x14ac:dyDescent="0.25">
      <c r="I6169" s="80"/>
      <c r="AX6169" s="80"/>
      <c r="AY6169" s="80"/>
      <c r="AZ6169" s="80"/>
      <c r="BA6169" s="80"/>
      <c r="BB6169" s="80"/>
    </row>
    <row r="6170" spans="9:54" x14ac:dyDescent="0.25">
      <c r="I6170" s="80"/>
      <c r="AX6170" s="80"/>
      <c r="AY6170" s="80"/>
      <c r="AZ6170" s="80"/>
      <c r="BA6170" s="80"/>
      <c r="BB6170" s="80"/>
    </row>
    <row r="6171" spans="9:54" x14ac:dyDescent="0.25">
      <c r="I6171" s="80"/>
      <c r="AX6171" s="80"/>
      <c r="AY6171" s="80"/>
      <c r="AZ6171" s="80"/>
      <c r="BA6171" s="80"/>
      <c r="BB6171" s="80"/>
    </row>
    <row r="6172" spans="9:54" x14ac:dyDescent="0.25">
      <c r="I6172" s="80"/>
      <c r="AX6172" s="80"/>
      <c r="AY6172" s="80"/>
      <c r="AZ6172" s="80"/>
      <c r="BA6172" s="80"/>
      <c r="BB6172" s="80"/>
    </row>
    <row r="6173" spans="9:54" x14ac:dyDescent="0.25">
      <c r="I6173" s="80"/>
      <c r="AX6173" s="80"/>
      <c r="AY6173" s="80"/>
      <c r="AZ6173" s="80"/>
      <c r="BA6173" s="80"/>
      <c r="BB6173" s="80"/>
    </row>
    <row r="6174" spans="9:54" x14ac:dyDescent="0.25">
      <c r="I6174" s="80"/>
      <c r="AX6174" s="80"/>
      <c r="AY6174" s="80"/>
      <c r="AZ6174" s="80"/>
      <c r="BA6174" s="80"/>
      <c r="BB6174" s="80"/>
    </row>
    <row r="6175" spans="9:54" x14ac:dyDescent="0.25">
      <c r="I6175" s="80"/>
      <c r="AX6175" s="80"/>
      <c r="AY6175" s="80"/>
      <c r="AZ6175" s="80"/>
      <c r="BA6175" s="80"/>
      <c r="BB6175" s="80"/>
    </row>
    <row r="6176" spans="9:54" x14ac:dyDescent="0.25">
      <c r="I6176" s="80"/>
      <c r="AX6176" s="80"/>
      <c r="AY6176" s="80"/>
      <c r="AZ6176" s="80"/>
      <c r="BA6176" s="80"/>
      <c r="BB6176" s="80"/>
    </row>
    <row r="6177" spans="9:54" x14ac:dyDescent="0.25">
      <c r="I6177" s="80"/>
      <c r="AX6177" s="80"/>
      <c r="AY6177" s="80"/>
      <c r="AZ6177" s="80"/>
      <c r="BA6177" s="80"/>
      <c r="BB6177" s="80"/>
    </row>
    <row r="6178" spans="9:54" x14ac:dyDescent="0.25">
      <c r="I6178" s="80"/>
      <c r="AX6178" s="80"/>
      <c r="AY6178" s="80"/>
      <c r="AZ6178" s="80"/>
      <c r="BA6178" s="80"/>
      <c r="BB6178" s="80"/>
    </row>
    <row r="6179" spans="9:54" x14ac:dyDescent="0.25">
      <c r="I6179" s="80"/>
      <c r="AX6179" s="80"/>
      <c r="AY6179" s="80"/>
      <c r="AZ6179" s="80"/>
      <c r="BA6179" s="80"/>
      <c r="BB6179" s="80"/>
    </row>
    <row r="6180" spans="9:54" x14ac:dyDescent="0.25">
      <c r="I6180" s="80"/>
      <c r="AX6180" s="80"/>
      <c r="AY6180" s="80"/>
      <c r="AZ6180" s="80"/>
      <c r="BA6180" s="80"/>
      <c r="BB6180" s="80"/>
    </row>
    <row r="6181" spans="9:54" x14ac:dyDescent="0.25">
      <c r="I6181" s="80"/>
      <c r="AX6181" s="80"/>
      <c r="AY6181" s="80"/>
      <c r="AZ6181" s="80"/>
      <c r="BA6181" s="80"/>
      <c r="BB6181" s="80"/>
    </row>
    <row r="6182" spans="9:54" x14ac:dyDescent="0.25">
      <c r="I6182" s="80"/>
      <c r="AX6182" s="80"/>
      <c r="AY6182" s="80"/>
      <c r="AZ6182" s="80"/>
      <c r="BA6182" s="80"/>
      <c r="BB6182" s="80"/>
    </row>
    <row r="6183" spans="9:54" x14ac:dyDescent="0.25">
      <c r="I6183" s="80"/>
      <c r="AX6183" s="80"/>
      <c r="AY6183" s="80"/>
      <c r="AZ6183" s="80"/>
      <c r="BA6183" s="80"/>
      <c r="BB6183" s="80"/>
    </row>
    <row r="6184" spans="9:54" x14ac:dyDescent="0.25">
      <c r="I6184" s="80"/>
      <c r="AX6184" s="80"/>
      <c r="AY6184" s="80"/>
      <c r="AZ6184" s="80"/>
      <c r="BA6184" s="80"/>
      <c r="BB6184" s="80"/>
    </row>
    <row r="6185" spans="9:54" x14ac:dyDescent="0.25">
      <c r="I6185" s="80"/>
      <c r="AX6185" s="80"/>
      <c r="AY6185" s="80"/>
      <c r="AZ6185" s="80"/>
      <c r="BA6185" s="80"/>
      <c r="BB6185" s="80"/>
    </row>
    <row r="6186" spans="9:54" x14ac:dyDescent="0.25">
      <c r="I6186" s="80"/>
      <c r="AX6186" s="80"/>
      <c r="AY6186" s="80"/>
      <c r="AZ6186" s="80"/>
      <c r="BA6186" s="80"/>
      <c r="BB6186" s="80"/>
    </row>
    <row r="6187" spans="9:54" x14ac:dyDescent="0.25">
      <c r="I6187" s="80"/>
      <c r="AX6187" s="80"/>
      <c r="AY6187" s="80"/>
      <c r="AZ6187" s="80"/>
      <c r="BA6187" s="80"/>
      <c r="BB6187" s="80"/>
    </row>
    <row r="6188" spans="9:54" x14ac:dyDescent="0.25">
      <c r="I6188" s="80"/>
      <c r="AX6188" s="80"/>
      <c r="AY6188" s="80"/>
      <c r="AZ6188" s="80"/>
      <c r="BA6188" s="80"/>
      <c r="BB6188" s="80"/>
    </row>
    <row r="6189" spans="9:54" x14ac:dyDescent="0.25">
      <c r="I6189" s="80"/>
      <c r="AX6189" s="80"/>
      <c r="AY6189" s="80"/>
      <c r="AZ6189" s="80"/>
      <c r="BA6189" s="80"/>
      <c r="BB6189" s="80"/>
    </row>
    <row r="6190" spans="9:54" x14ac:dyDescent="0.25">
      <c r="I6190" s="80"/>
      <c r="AX6190" s="80"/>
      <c r="AY6190" s="80"/>
      <c r="AZ6190" s="80"/>
      <c r="BA6190" s="80"/>
      <c r="BB6190" s="80"/>
    </row>
    <row r="6191" spans="9:54" x14ac:dyDescent="0.25">
      <c r="I6191" s="80"/>
      <c r="AX6191" s="80"/>
      <c r="AY6191" s="80"/>
      <c r="AZ6191" s="80"/>
      <c r="BA6191" s="80"/>
      <c r="BB6191" s="80"/>
    </row>
    <row r="6192" spans="9:54" x14ac:dyDescent="0.25">
      <c r="I6192" s="80"/>
      <c r="AX6192" s="80"/>
      <c r="AY6192" s="80"/>
      <c r="AZ6192" s="80"/>
      <c r="BA6192" s="80"/>
      <c r="BB6192" s="80"/>
    </row>
    <row r="6193" spans="9:54" x14ac:dyDescent="0.25">
      <c r="I6193" s="80"/>
      <c r="AX6193" s="80"/>
      <c r="AY6193" s="80"/>
      <c r="AZ6193" s="80"/>
      <c r="BA6193" s="80"/>
      <c r="BB6193" s="80"/>
    </row>
    <row r="6194" spans="9:54" x14ac:dyDescent="0.25">
      <c r="I6194" s="80"/>
      <c r="AX6194" s="80"/>
      <c r="AY6194" s="80"/>
      <c r="AZ6194" s="80"/>
      <c r="BA6194" s="80"/>
      <c r="BB6194" s="80"/>
    </row>
    <row r="6195" spans="9:54" x14ac:dyDescent="0.25">
      <c r="I6195" s="80"/>
      <c r="AX6195" s="80"/>
      <c r="AY6195" s="80"/>
      <c r="AZ6195" s="80"/>
      <c r="BA6195" s="80"/>
      <c r="BB6195" s="80"/>
    </row>
    <row r="6196" spans="9:54" x14ac:dyDescent="0.25">
      <c r="I6196" s="80"/>
      <c r="AX6196" s="80"/>
      <c r="AY6196" s="80"/>
      <c r="AZ6196" s="80"/>
      <c r="BA6196" s="80"/>
      <c r="BB6196" s="80"/>
    </row>
    <row r="6197" spans="9:54" x14ac:dyDescent="0.25">
      <c r="I6197" s="80"/>
      <c r="AX6197" s="80"/>
      <c r="AY6197" s="80"/>
      <c r="AZ6197" s="80"/>
      <c r="BA6197" s="80"/>
      <c r="BB6197" s="80"/>
    </row>
    <row r="6198" spans="9:54" x14ac:dyDescent="0.25">
      <c r="I6198" s="80"/>
      <c r="AX6198" s="80"/>
      <c r="AY6198" s="80"/>
      <c r="AZ6198" s="80"/>
      <c r="BA6198" s="80"/>
      <c r="BB6198" s="80"/>
    </row>
    <row r="6199" spans="9:54" x14ac:dyDescent="0.25">
      <c r="I6199" s="80"/>
      <c r="AX6199" s="80"/>
      <c r="AY6199" s="80"/>
      <c r="AZ6199" s="80"/>
      <c r="BA6199" s="80"/>
      <c r="BB6199" s="80"/>
    </row>
    <row r="6200" spans="9:54" x14ac:dyDescent="0.25">
      <c r="I6200" s="80"/>
      <c r="AX6200" s="80"/>
      <c r="AY6200" s="80"/>
      <c r="AZ6200" s="80"/>
      <c r="BA6200" s="80"/>
      <c r="BB6200" s="80"/>
    </row>
    <row r="6201" spans="9:54" x14ac:dyDescent="0.25">
      <c r="I6201" s="80"/>
      <c r="AX6201" s="80"/>
      <c r="AY6201" s="80"/>
      <c r="AZ6201" s="80"/>
      <c r="BA6201" s="80"/>
      <c r="BB6201" s="80"/>
    </row>
    <row r="6202" spans="9:54" x14ac:dyDescent="0.25">
      <c r="I6202" s="80"/>
      <c r="AX6202" s="80"/>
      <c r="AY6202" s="80"/>
      <c r="AZ6202" s="80"/>
      <c r="BA6202" s="80"/>
      <c r="BB6202" s="80"/>
    </row>
    <row r="6203" spans="9:54" x14ac:dyDescent="0.25">
      <c r="I6203" s="80"/>
      <c r="AX6203" s="80"/>
      <c r="AY6203" s="80"/>
      <c r="AZ6203" s="80"/>
      <c r="BA6203" s="80"/>
      <c r="BB6203" s="80"/>
    </row>
    <row r="6204" spans="9:54" x14ac:dyDescent="0.25">
      <c r="I6204" s="80"/>
      <c r="AX6204" s="80"/>
      <c r="AY6204" s="80"/>
      <c r="AZ6204" s="80"/>
      <c r="BA6204" s="80"/>
      <c r="BB6204" s="80"/>
    </row>
    <row r="6205" spans="9:54" x14ac:dyDescent="0.25">
      <c r="I6205" s="80"/>
      <c r="AX6205" s="80"/>
      <c r="AY6205" s="80"/>
      <c r="AZ6205" s="80"/>
      <c r="BA6205" s="80"/>
      <c r="BB6205" s="80"/>
    </row>
    <row r="6206" spans="9:54" x14ac:dyDescent="0.25">
      <c r="I6206" s="80"/>
      <c r="AX6206" s="80"/>
      <c r="AY6206" s="80"/>
      <c r="AZ6206" s="80"/>
      <c r="BA6206" s="80"/>
      <c r="BB6206" s="80"/>
    </row>
    <row r="6207" spans="9:54" x14ac:dyDescent="0.25">
      <c r="I6207" s="80"/>
      <c r="AX6207" s="80"/>
      <c r="AY6207" s="80"/>
      <c r="AZ6207" s="80"/>
      <c r="BA6207" s="80"/>
      <c r="BB6207" s="80"/>
    </row>
    <row r="6208" spans="9:54" x14ac:dyDescent="0.25">
      <c r="I6208" s="80"/>
      <c r="AX6208" s="80"/>
      <c r="AY6208" s="80"/>
      <c r="AZ6208" s="80"/>
      <c r="BA6208" s="80"/>
      <c r="BB6208" s="80"/>
    </row>
    <row r="6209" spans="9:54" x14ac:dyDescent="0.25">
      <c r="I6209" s="80"/>
      <c r="AX6209" s="80"/>
      <c r="AY6209" s="80"/>
      <c r="AZ6209" s="80"/>
      <c r="BA6209" s="80"/>
      <c r="BB6209" s="80"/>
    </row>
    <row r="6210" spans="9:54" x14ac:dyDescent="0.25">
      <c r="I6210" s="80"/>
      <c r="AX6210" s="80"/>
      <c r="AY6210" s="80"/>
      <c r="AZ6210" s="80"/>
      <c r="BA6210" s="80"/>
      <c r="BB6210" s="80"/>
    </row>
    <row r="6211" spans="9:54" x14ac:dyDescent="0.25">
      <c r="I6211" s="80"/>
      <c r="AX6211" s="80"/>
      <c r="AY6211" s="80"/>
      <c r="AZ6211" s="80"/>
      <c r="BA6211" s="80"/>
      <c r="BB6211" s="80"/>
    </row>
    <row r="6212" spans="9:54" x14ac:dyDescent="0.25">
      <c r="I6212" s="80"/>
      <c r="AX6212" s="80"/>
      <c r="AY6212" s="80"/>
      <c r="AZ6212" s="80"/>
      <c r="BA6212" s="80"/>
      <c r="BB6212" s="80"/>
    </row>
    <row r="6213" spans="9:54" x14ac:dyDescent="0.25">
      <c r="I6213" s="80"/>
      <c r="AX6213" s="80"/>
      <c r="AY6213" s="80"/>
      <c r="AZ6213" s="80"/>
      <c r="BA6213" s="80"/>
      <c r="BB6213" s="80"/>
    </row>
    <row r="6214" spans="9:54" x14ac:dyDescent="0.25">
      <c r="I6214" s="80"/>
      <c r="AX6214" s="80"/>
      <c r="AY6214" s="80"/>
      <c r="AZ6214" s="80"/>
      <c r="BA6214" s="80"/>
      <c r="BB6214" s="80"/>
    </row>
    <row r="6215" spans="9:54" x14ac:dyDescent="0.25">
      <c r="I6215" s="80"/>
      <c r="AX6215" s="80"/>
      <c r="AY6215" s="80"/>
      <c r="AZ6215" s="80"/>
      <c r="BA6215" s="80"/>
      <c r="BB6215" s="80"/>
    </row>
    <row r="6216" spans="9:54" x14ac:dyDescent="0.25">
      <c r="I6216" s="80"/>
      <c r="AX6216" s="80"/>
      <c r="AY6216" s="80"/>
      <c r="AZ6216" s="80"/>
      <c r="BA6216" s="80"/>
      <c r="BB6216" s="80"/>
    </row>
    <row r="6217" spans="9:54" x14ac:dyDescent="0.25">
      <c r="I6217" s="80"/>
      <c r="AX6217" s="80"/>
      <c r="AY6217" s="80"/>
      <c r="AZ6217" s="80"/>
      <c r="BA6217" s="80"/>
      <c r="BB6217" s="80"/>
    </row>
    <row r="6218" spans="9:54" x14ac:dyDescent="0.25">
      <c r="I6218" s="80"/>
      <c r="AX6218" s="80"/>
      <c r="AY6218" s="80"/>
      <c r="AZ6218" s="80"/>
      <c r="BA6218" s="80"/>
      <c r="BB6218" s="80"/>
    </row>
    <row r="6219" spans="9:54" x14ac:dyDescent="0.25">
      <c r="I6219" s="80"/>
      <c r="AX6219" s="80"/>
      <c r="AY6219" s="80"/>
      <c r="AZ6219" s="80"/>
      <c r="BA6219" s="80"/>
      <c r="BB6219" s="80"/>
    </row>
    <row r="6220" spans="9:54" x14ac:dyDescent="0.25">
      <c r="I6220" s="80"/>
      <c r="AX6220" s="80"/>
      <c r="AY6220" s="80"/>
      <c r="AZ6220" s="80"/>
      <c r="BA6220" s="80"/>
      <c r="BB6220" s="80"/>
    </row>
    <row r="6221" spans="9:54" x14ac:dyDescent="0.25">
      <c r="I6221" s="80"/>
      <c r="AX6221" s="80"/>
      <c r="AY6221" s="80"/>
      <c r="AZ6221" s="80"/>
      <c r="BA6221" s="80"/>
      <c r="BB6221" s="80"/>
    </row>
    <row r="6222" spans="9:54" x14ac:dyDescent="0.25">
      <c r="I6222" s="80"/>
      <c r="AX6222" s="80"/>
      <c r="AY6222" s="80"/>
      <c r="AZ6222" s="80"/>
      <c r="BA6222" s="80"/>
      <c r="BB6222" s="80"/>
    </row>
    <row r="6223" spans="9:54" x14ac:dyDescent="0.25">
      <c r="I6223" s="80"/>
      <c r="AX6223" s="80"/>
      <c r="AY6223" s="80"/>
      <c r="AZ6223" s="80"/>
      <c r="BA6223" s="80"/>
      <c r="BB6223" s="80"/>
    </row>
    <row r="6224" spans="9:54" x14ac:dyDescent="0.25">
      <c r="I6224" s="80"/>
      <c r="AX6224" s="80"/>
      <c r="AY6224" s="80"/>
      <c r="AZ6224" s="80"/>
      <c r="BA6224" s="80"/>
      <c r="BB6224" s="80"/>
    </row>
    <row r="6225" spans="9:54" x14ac:dyDescent="0.25">
      <c r="I6225" s="80"/>
      <c r="AX6225" s="80"/>
      <c r="AY6225" s="80"/>
      <c r="AZ6225" s="80"/>
      <c r="BA6225" s="80"/>
      <c r="BB6225" s="80"/>
    </row>
    <row r="6226" spans="9:54" x14ac:dyDescent="0.25">
      <c r="I6226" s="80"/>
      <c r="AX6226" s="80"/>
      <c r="AY6226" s="80"/>
      <c r="AZ6226" s="80"/>
      <c r="BA6226" s="80"/>
      <c r="BB6226" s="80"/>
    </row>
    <row r="6227" spans="9:54" x14ac:dyDescent="0.25">
      <c r="I6227" s="80"/>
      <c r="AX6227" s="80"/>
      <c r="AY6227" s="80"/>
      <c r="AZ6227" s="80"/>
      <c r="BA6227" s="80"/>
      <c r="BB6227" s="80"/>
    </row>
    <row r="6228" spans="9:54" x14ac:dyDescent="0.25">
      <c r="I6228" s="80"/>
      <c r="AX6228" s="80"/>
      <c r="AY6228" s="80"/>
      <c r="AZ6228" s="80"/>
      <c r="BA6228" s="80"/>
      <c r="BB6228" s="80"/>
    </row>
    <row r="6229" spans="9:54" x14ac:dyDescent="0.25">
      <c r="I6229" s="80"/>
      <c r="AX6229" s="80"/>
      <c r="AY6229" s="80"/>
      <c r="AZ6229" s="80"/>
      <c r="BA6229" s="80"/>
      <c r="BB6229" s="80"/>
    </row>
    <row r="6230" spans="9:54" x14ac:dyDescent="0.25">
      <c r="I6230" s="80"/>
      <c r="AX6230" s="80"/>
      <c r="AY6230" s="80"/>
      <c r="AZ6230" s="80"/>
      <c r="BA6230" s="80"/>
      <c r="BB6230" s="80"/>
    </row>
    <row r="6231" spans="9:54" x14ac:dyDescent="0.25">
      <c r="I6231" s="80"/>
      <c r="AX6231" s="80"/>
      <c r="AY6231" s="80"/>
      <c r="AZ6231" s="80"/>
      <c r="BA6231" s="80"/>
      <c r="BB6231" s="80"/>
    </row>
    <row r="6232" spans="9:54" x14ac:dyDescent="0.25">
      <c r="I6232" s="80"/>
      <c r="AX6232" s="80"/>
      <c r="AY6232" s="80"/>
      <c r="AZ6232" s="80"/>
      <c r="BA6232" s="80"/>
      <c r="BB6232" s="80"/>
    </row>
    <row r="6233" spans="9:54" x14ac:dyDescent="0.25">
      <c r="I6233" s="80"/>
      <c r="AX6233" s="80"/>
      <c r="AY6233" s="80"/>
      <c r="AZ6233" s="80"/>
      <c r="BA6233" s="80"/>
      <c r="BB6233" s="80"/>
    </row>
    <row r="6234" spans="9:54" x14ac:dyDescent="0.25">
      <c r="I6234" s="80"/>
      <c r="AX6234" s="80"/>
      <c r="AY6234" s="80"/>
      <c r="AZ6234" s="80"/>
      <c r="BA6234" s="80"/>
      <c r="BB6234" s="80"/>
    </row>
    <row r="6235" spans="9:54" x14ac:dyDescent="0.25">
      <c r="I6235" s="80"/>
      <c r="AX6235" s="80"/>
      <c r="AY6235" s="80"/>
      <c r="AZ6235" s="80"/>
      <c r="BA6235" s="80"/>
      <c r="BB6235" s="80"/>
    </row>
    <row r="6236" spans="9:54" x14ac:dyDescent="0.25">
      <c r="I6236" s="80"/>
      <c r="AX6236" s="80"/>
      <c r="AY6236" s="80"/>
      <c r="AZ6236" s="80"/>
      <c r="BA6236" s="80"/>
      <c r="BB6236" s="80"/>
    </row>
    <row r="6237" spans="9:54" x14ac:dyDescent="0.25">
      <c r="I6237" s="80"/>
      <c r="AX6237" s="80"/>
      <c r="AY6237" s="80"/>
      <c r="AZ6237" s="80"/>
      <c r="BA6237" s="80"/>
      <c r="BB6237" s="80"/>
    </row>
    <row r="6238" spans="9:54" x14ac:dyDescent="0.25">
      <c r="I6238" s="80"/>
      <c r="AX6238" s="80"/>
      <c r="AY6238" s="80"/>
      <c r="AZ6238" s="80"/>
      <c r="BA6238" s="80"/>
      <c r="BB6238" s="80"/>
    </row>
    <row r="6239" spans="9:54" x14ac:dyDescent="0.25">
      <c r="I6239" s="80"/>
      <c r="AX6239" s="80"/>
      <c r="AY6239" s="80"/>
      <c r="AZ6239" s="80"/>
      <c r="BA6239" s="80"/>
      <c r="BB6239" s="80"/>
    </row>
    <row r="6240" spans="9:54" x14ac:dyDescent="0.25">
      <c r="I6240" s="80"/>
      <c r="AX6240" s="80"/>
      <c r="AY6240" s="80"/>
      <c r="AZ6240" s="80"/>
      <c r="BA6240" s="80"/>
      <c r="BB6240" s="80"/>
    </row>
    <row r="6241" spans="9:54" x14ac:dyDescent="0.25">
      <c r="I6241" s="80"/>
      <c r="AX6241" s="80"/>
      <c r="AY6241" s="80"/>
      <c r="AZ6241" s="80"/>
      <c r="BA6241" s="80"/>
      <c r="BB6241" s="80"/>
    </row>
    <row r="6242" spans="9:54" x14ac:dyDescent="0.25">
      <c r="I6242" s="80"/>
      <c r="AX6242" s="80"/>
      <c r="AY6242" s="80"/>
      <c r="AZ6242" s="80"/>
      <c r="BA6242" s="80"/>
      <c r="BB6242" s="80"/>
    </row>
    <row r="6243" spans="9:54" x14ac:dyDescent="0.25">
      <c r="I6243" s="80"/>
      <c r="AX6243" s="80"/>
      <c r="AY6243" s="80"/>
      <c r="AZ6243" s="80"/>
      <c r="BA6243" s="80"/>
      <c r="BB6243" s="80"/>
    </row>
    <row r="6244" spans="9:54" x14ac:dyDescent="0.25">
      <c r="I6244" s="80"/>
      <c r="AX6244" s="80"/>
      <c r="AY6244" s="80"/>
      <c r="AZ6244" s="80"/>
      <c r="BA6244" s="80"/>
      <c r="BB6244" s="80"/>
    </row>
    <row r="6245" spans="9:54" x14ac:dyDescent="0.25">
      <c r="I6245" s="80"/>
      <c r="AX6245" s="80"/>
      <c r="AY6245" s="80"/>
      <c r="AZ6245" s="80"/>
      <c r="BA6245" s="80"/>
      <c r="BB6245" s="80"/>
    </row>
    <row r="6246" spans="9:54" x14ac:dyDescent="0.25">
      <c r="I6246" s="80"/>
      <c r="AX6246" s="80"/>
      <c r="AY6246" s="80"/>
      <c r="AZ6246" s="80"/>
      <c r="BA6246" s="80"/>
      <c r="BB6246" s="80"/>
    </row>
    <row r="6247" spans="9:54" x14ac:dyDescent="0.25">
      <c r="I6247" s="80"/>
      <c r="AX6247" s="80"/>
      <c r="AY6247" s="80"/>
      <c r="AZ6247" s="80"/>
      <c r="BA6247" s="80"/>
      <c r="BB6247" s="80"/>
    </row>
    <row r="6248" spans="9:54" x14ac:dyDescent="0.25">
      <c r="I6248" s="80"/>
      <c r="AX6248" s="80"/>
      <c r="AY6248" s="80"/>
      <c r="AZ6248" s="80"/>
      <c r="BA6248" s="80"/>
      <c r="BB6248" s="80"/>
    </row>
    <row r="6249" spans="9:54" x14ac:dyDescent="0.25">
      <c r="I6249" s="80"/>
      <c r="AX6249" s="80"/>
      <c r="AY6249" s="80"/>
      <c r="AZ6249" s="80"/>
      <c r="BA6249" s="80"/>
      <c r="BB6249" s="80"/>
    </row>
    <row r="6250" spans="9:54" x14ac:dyDescent="0.25">
      <c r="I6250" s="80"/>
      <c r="AX6250" s="80"/>
      <c r="AY6250" s="80"/>
      <c r="AZ6250" s="80"/>
      <c r="BA6250" s="80"/>
      <c r="BB6250" s="80"/>
    </row>
    <row r="6251" spans="9:54" x14ac:dyDescent="0.25">
      <c r="I6251" s="80"/>
      <c r="AX6251" s="80"/>
      <c r="AY6251" s="80"/>
      <c r="AZ6251" s="80"/>
      <c r="BA6251" s="80"/>
      <c r="BB6251" s="80"/>
    </row>
    <row r="6252" spans="9:54" x14ac:dyDescent="0.25">
      <c r="I6252" s="80"/>
      <c r="AX6252" s="80"/>
      <c r="AY6252" s="80"/>
      <c r="AZ6252" s="80"/>
      <c r="BA6252" s="80"/>
      <c r="BB6252" s="80"/>
    </row>
    <row r="6253" spans="9:54" x14ac:dyDescent="0.25">
      <c r="I6253" s="80"/>
      <c r="AX6253" s="80"/>
      <c r="AY6253" s="80"/>
      <c r="AZ6253" s="80"/>
      <c r="BA6253" s="80"/>
      <c r="BB6253" s="80"/>
    </row>
    <row r="6254" spans="9:54" x14ac:dyDescent="0.25">
      <c r="I6254" s="80"/>
      <c r="AX6254" s="80"/>
      <c r="AY6254" s="80"/>
      <c r="AZ6254" s="80"/>
      <c r="BA6254" s="80"/>
      <c r="BB6254" s="80"/>
    </row>
    <row r="6255" spans="9:54" x14ac:dyDescent="0.25">
      <c r="I6255" s="80"/>
      <c r="AX6255" s="80"/>
      <c r="AY6255" s="80"/>
      <c r="AZ6255" s="80"/>
      <c r="BA6255" s="80"/>
      <c r="BB6255" s="80"/>
    </row>
    <row r="6256" spans="9:54" x14ac:dyDescent="0.25">
      <c r="I6256" s="80"/>
      <c r="AX6256" s="80"/>
      <c r="AY6256" s="80"/>
      <c r="AZ6256" s="80"/>
      <c r="BA6256" s="80"/>
      <c r="BB6256" s="80"/>
    </row>
    <row r="6257" spans="9:54" x14ac:dyDescent="0.25">
      <c r="I6257" s="80"/>
      <c r="AX6257" s="80"/>
      <c r="AY6257" s="80"/>
      <c r="AZ6257" s="80"/>
      <c r="BA6257" s="80"/>
      <c r="BB6257" s="80"/>
    </row>
    <row r="6258" spans="9:54" x14ac:dyDescent="0.25">
      <c r="I6258" s="80"/>
      <c r="AX6258" s="80"/>
      <c r="AY6258" s="80"/>
      <c r="AZ6258" s="80"/>
      <c r="BA6258" s="80"/>
      <c r="BB6258" s="80"/>
    </row>
    <row r="6259" spans="9:54" x14ac:dyDescent="0.25">
      <c r="I6259" s="80"/>
      <c r="AX6259" s="80"/>
      <c r="AY6259" s="80"/>
      <c r="AZ6259" s="80"/>
      <c r="BA6259" s="80"/>
      <c r="BB6259" s="80"/>
    </row>
    <row r="6260" spans="9:54" x14ac:dyDescent="0.25">
      <c r="I6260" s="80"/>
      <c r="AX6260" s="80"/>
      <c r="AY6260" s="80"/>
      <c r="AZ6260" s="80"/>
      <c r="BA6260" s="80"/>
      <c r="BB6260" s="80"/>
    </row>
    <row r="6261" spans="9:54" x14ac:dyDescent="0.25">
      <c r="I6261" s="80"/>
      <c r="AX6261" s="80"/>
      <c r="AY6261" s="80"/>
      <c r="AZ6261" s="80"/>
      <c r="BA6261" s="80"/>
      <c r="BB6261" s="80"/>
    </row>
    <row r="6262" spans="9:54" x14ac:dyDescent="0.25">
      <c r="I6262" s="80"/>
      <c r="AX6262" s="80"/>
      <c r="AY6262" s="80"/>
      <c r="AZ6262" s="80"/>
      <c r="BA6262" s="80"/>
      <c r="BB6262" s="80"/>
    </row>
    <row r="6263" spans="9:54" x14ac:dyDescent="0.25">
      <c r="I6263" s="80"/>
      <c r="AX6263" s="80"/>
      <c r="AY6263" s="80"/>
      <c r="AZ6263" s="80"/>
      <c r="BA6263" s="80"/>
      <c r="BB6263" s="80"/>
    </row>
    <row r="6264" spans="9:54" x14ac:dyDescent="0.25">
      <c r="I6264" s="80"/>
      <c r="AX6264" s="80"/>
      <c r="AY6264" s="80"/>
      <c r="AZ6264" s="80"/>
      <c r="BA6264" s="80"/>
      <c r="BB6264" s="80"/>
    </row>
    <row r="6265" spans="9:54" x14ac:dyDescent="0.25">
      <c r="I6265" s="80"/>
      <c r="AX6265" s="80"/>
      <c r="AY6265" s="80"/>
      <c r="AZ6265" s="80"/>
      <c r="BA6265" s="80"/>
      <c r="BB6265" s="80"/>
    </row>
    <row r="6266" spans="9:54" x14ac:dyDescent="0.25">
      <c r="I6266" s="80"/>
      <c r="AX6266" s="80"/>
      <c r="AY6266" s="80"/>
      <c r="AZ6266" s="80"/>
      <c r="BA6266" s="80"/>
      <c r="BB6266" s="80"/>
    </row>
    <row r="6267" spans="9:54" x14ac:dyDescent="0.25">
      <c r="I6267" s="80"/>
      <c r="AX6267" s="80"/>
      <c r="AY6267" s="80"/>
      <c r="AZ6267" s="80"/>
      <c r="BA6267" s="80"/>
      <c r="BB6267" s="80"/>
    </row>
    <row r="6268" spans="9:54" x14ac:dyDescent="0.25">
      <c r="I6268" s="80"/>
      <c r="AX6268" s="80"/>
      <c r="AY6268" s="80"/>
      <c r="AZ6268" s="80"/>
      <c r="BA6268" s="80"/>
      <c r="BB6268" s="80"/>
    </row>
    <row r="6269" spans="9:54" x14ac:dyDescent="0.25">
      <c r="I6269" s="80"/>
      <c r="AX6269" s="80"/>
      <c r="AY6269" s="80"/>
      <c r="AZ6269" s="80"/>
      <c r="BA6269" s="80"/>
      <c r="BB6269" s="80"/>
    </row>
    <row r="6270" spans="9:54" x14ac:dyDescent="0.25">
      <c r="I6270" s="80"/>
      <c r="AX6270" s="80"/>
      <c r="AY6270" s="80"/>
      <c r="AZ6270" s="80"/>
      <c r="BA6270" s="80"/>
      <c r="BB6270" s="80"/>
    </row>
    <row r="6271" spans="9:54" x14ac:dyDescent="0.25">
      <c r="I6271" s="80"/>
      <c r="AX6271" s="80"/>
      <c r="AY6271" s="80"/>
      <c r="AZ6271" s="80"/>
      <c r="BA6271" s="80"/>
      <c r="BB6271" s="80"/>
    </row>
    <row r="6272" spans="9:54" x14ac:dyDescent="0.25">
      <c r="I6272" s="80"/>
      <c r="AX6272" s="80"/>
      <c r="AY6272" s="80"/>
      <c r="AZ6272" s="80"/>
      <c r="BA6272" s="80"/>
      <c r="BB6272" s="80"/>
    </row>
    <row r="6273" spans="9:54" x14ac:dyDescent="0.25">
      <c r="I6273" s="80"/>
      <c r="AX6273" s="80"/>
      <c r="AY6273" s="80"/>
      <c r="AZ6273" s="80"/>
      <c r="BA6273" s="80"/>
      <c r="BB6273" s="80"/>
    </row>
    <row r="6274" spans="9:54" x14ac:dyDescent="0.25">
      <c r="I6274" s="80"/>
      <c r="AX6274" s="80"/>
      <c r="AY6274" s="80"/>
      <c r="AZ6274" s="80"/>
      <c r="BA6274" s="80"/>
      <c r="BB6274" s="80"/>
    </row>
    <row r="6275" spans="9:54" x14ac:dyDescent="0.25">
      <c r="I6275" s="80"/>
      <c r="AX6275" s="80"/>
      <c r="AY6275" s="80"/>
      <c r="AZ6275" s="80"/>
      <c r="BA6275" s="80"/>
      <c r="BB6275" s="80"/>
    </row>
    <row r="6276" spans="9:54" x14ac:dyDescent="0.25">
      <c r="I6276" s="80"/>
      <c r="AX6276" s="80"/>
      <c r="AY6276" s="80"/>
      <c r="AZ6276" s="80"/>
      <c r="BA6276" s="80"/>
      <c r="BB6276" s="80"/>
    </row>
    <row r="6277" spans="9:54" x14ac:dyDescent="0.25">
      <c r="I6277" s="80"/>
      <c r="AX6277" s="80"/>
      <c r="AY6277" s="80"/>
      <c r="AZ6277" s="80"/>
      <c r="BA6277" s="80"/>
      <c r="BB6277" s="80"/>
    </row>
    <row r="6278" spans="9:54" x14ac:dyDescent="0.25">
      <c r="I6278" s="80"/>
      <c r="AX6278" s="80"/>
      <c r="AY6278" s="80"/>
      <c r="AZ6278" s="80"/>
      <c r="BA6278" s="80"/>
      <c r="BB6278" s="80"/>
    </row>
    <row r="6279" spans="9:54" x14ac:dyDescent="0.25">
      <c r="I6279" s="80"/>
      <c r="AX6279" s="80"/>
      <c r="AY6279" s="80"/>
      <c r="AZ6279" s="80"/>
      <c r="BA6279" s="80"/>
      <c r="BB6279" s="80"/>
    </row>
    <row r="6280" spans="9:54" x14ac:dyDescent="0.25">
      <c r="I6280" s="80"/>
      <c r="AX6280" s="80"/>
      <c r="AY6280" s="80"/>
      <c r="AZ6280" s="80"/>
      <c r="BA6280" s="80"/>
      <c r="BB6280" s="80"/>
    </row>
    <row r="6281" spans="9:54" x14ac:dyDescent="0.25">
      <c r="I6281" s="80"/>
      <c r="AX6281" s="80"/>
      <c r="AY6281" s="80"/>
      <c r="AZ6281" s="80"/>
      <c r="BA6281" s="80"/>
      <c r="BB6281" s="80"/>
    </row>
    <row r="6282" spans="9:54" x14ac:dyDescent="0.25">
      <c r="I6282" s="80"/>
      <c r="AX6282" s="80"/>
      <c r="AY6282" s="80"/>
      <c r="AZ6282" s="80"/>
      <c r="BA6282" s="80"/>
      <c r="BB6282" s="80"/>
    </row>
    <row r="6283" spans="9:54" x14ac:dyDescent="0.25">
      <c r="I6283" s="80"/>
      <c r="AX6283" s="80"/>
      <c r="AY6283" s="80"/>
      <c r="AZ6283" s="80"/>
      <c r="BA6283" s="80"/>
      <c r="BB6283" s="80"/>
    </row>
    <row r="6284" spans="9:54" x14ac:dyDescent="0.25">
      <c r="I6284" s="80"/>
      <c r="AX6284" s="80"/>
      <c r="AY6284" s="80"/>
      <c r="AZ6284" s="80"/>
      <c r="BA6284" s="80"/>
      <c r="BB6284" s="80"/>
    </row>
    <row r="6285" spans="9:54" x14ac:dyDescent="0.25">
      <c r="I6285" s="80"/>
      <c r="AX6285" s="80"/>
      <c r="AY6285" s="80"/>
      <c r="AZ6285" s="80"/>
      <c r="BA6285" s="80"/>
      <c r="BB6285" s="80"/>
    </row>
    <row r="6286" spans="9:54" x14ac:dyDescent="0.25">
      <c r="I6286" s="80"/>
      <c r="AX6286" s="80"/>
      <c r="AY6286" s="80"/>
      <c r="AZ6286" s="80"/>
      <c r="BA6286" s="80"/>
      <c r="BB6286" s="80"/>
    </row>
    <row r="6287" spans="9:54" x14ac:dyDescent="0.25">
      <c r="I6287" s="80"/>
      <c r="AX6287" s="80"/>
      <c r="AY6287" s="80"/>
      <c r="AZ6287" s="80"/>
      <c r="BA6287" s="80"/>
      <c r="BB6287" s="80"/>
    </row>
    <row r="6288" spans="9:54" x14ac:dyDescent="0.25">
      <c r="I6288" s="80"/>
      <c r="AX6288" s="80"/>
      <c r="AY6288" s="80"/>
      <c r="AZ6288" s="80"/>
      <c r="BA6288" s="80"/>
      <c r="BB6288" s="80"/>
    </row>
    <row r="6289" spans="9:54" x14ac:dyDescent="0.25">
      <c r="I6289" s="80"/>
      <c r="AX6289" s="80"/>
      <c r="AY6289" s="80"/>
      <c r="AZ6289" s="80"/>
      <c r="BA6289" s="80"/>
      <c r="BB6289" s="80"/>
    </row>
    <row r="6290" spans="9:54" x14ac:dyDescent="0.25">
      <c r="I6290" s="80"/>
      <c r="AX6290" s="80"/>
      <c r="AY6290" s="80"/>
      <c r="AZ6290" s="80"/>
      <c r="BA6290" s="80"/>
      <c r="BB6290" s="80"/>
    </row>
    <row r="6291" spans="9:54" x14ac:dyDescent="0.25">
      <c r="I6291" s="80"/>
      <c r="AX6291" s="80"/>
      <c r="AY6291" s="80"/>
      <c r="AZ6291" s="80"/>
      <c r="BA6291" s="80"/>
      <c r="BB6291" s="80"/>
    </row>
    <row r="6292" spans="9:54" x14ac:dyDescent="0.25">
      <c r="I6292" s="80"/>
      <c r="AX6292" s="80"/>
      <c r="AY6292" s="80"/>
      <c r="AZ6292" s="80"/>
      <c r="BA6292" s="80"/>
      <c r="BB6292" s="80"/>
    </row>
    <row r="6293" spans="9:54" x14ac:dyDescent="0.25">
      <c r="I6293" s="80"/>
      <c r="AX6293" s="80"/>
      <c r="AY6293" s="80"/>
      <c r="AZ6293" s="80"/>
      <c r="BA6293" s="80"/>
      <c r="BB6293" s="80"/>
    </row>
    <row r="6294" spans="9:54" x14ac:dyDescent="0.25">
      <c r="I6294" s="80"/>
      <c r="AX6294" s="80"/>
      <c r="AY6294" s="80"/>
      <c r="AZ6294" s="80"/>
      <c r="BA6294" s="80"/>
      <c r="BB6294" s="80"/>
    </row>
    <row r="6295" spans="9:54" x14ac:dyDescent="0.25">
      <c r="I6295" s="80"/>
      <c r="AX6295" s="80"/>
      <c r="AY6295" s="80"/>
      <c r="AZ6295" s="80"/>
      <c r="BA6295" s="80"/>
      <c r="BB6295" s="80"/>
    </row>
    <row r="6296" spans="9:54" x14ac:dyDescent="0.25">
      <c r="I6296" s="80"/>
      <c r="AX6296" s="80"/>
      <c r="AY6296" s="80"/>
      <c r="AZ6296" s="80"/>
      <c r="BA6296" s="80"/>
      <c r="BB6296" s="80"/>
    </row>
    <row r="6297" spans="9:54" x14ac:dyDescent="0.25">
      <c r="I6297" s="80"/>
      <c r="AX6297" s="80"/>
      <c r="AY6297" s="80"/>
      <c r="AZ6297" s="80"/>
      <c r="BA6297" s="80"/>
      <c r="BB6297" s="80"/>
    </row>
    <row r="6298" spans="9:54" x14ac:dyDescent="0.25">
      <c r="I6298" s="80"/>
      <c r="AX6298" s="80"/>
      <c r="AY6298" s="80"/>
      <c r="AZ6298" s="80"/>
      <c r="BA6298" s="80"/>
      <c r="BB6298" s="80"/>
    </row>
    <row r="6299" spans="9:54" x14ac:dyDescent="0.25">
      <c r="I6299" s="80"/>
      <c r="AX6299" s="80"/>
      <c r="AY6299" s="80"/>
      <c r="AZ6299" s="80"/>
      <c r="BA6299" s="80"/>
      <c r="BB6299" s="80"/>
    </row>
    <row r="6300" spans="9:54" x14ac:dyDescent="0.25">
      <c r="I6300" s="80"/>
      <c r="AX6300" s="80"/>
      <c r="AY6300" s="80"/>
      <c r="AZ6300" s="80"/>
      <c r="BA6300" s="80"/>
      <c r="BB6300" s="80"/>
    </row>
    <row r="6301" spans="9:54" x14ac:dyDescent="0.25">
      <c r="I6301" s="80"/>
      <c r="AX6301" s="80"/>
      <c r="AY6301" s="80"/>
      <c r="AZ6301" s="80"/>
      <c r="BA6301" s="80"/>
      <c r="BB6301" s="80"/>
    </row>
    <row r="6302" spans="9:54" x14ac:dyDescent="0.25">
      <c r="I6302" s="80"/>
      <c r="AX6302" s="80"/>
      <c r="AY6302" s="80"/>
      <c r="AZ6302" s="80"/>
      <c r="BA6302" s="80"/>
      <c r="BB6302" s="80"/>
    </row>
    <row r="6303" spans="9:54" x14ac:dyDescent="0.25">
      <c r="I6303" s="80"/>
      <c r="AX6303" s="80"/>
      <c r="AY6303" s="80"/>
      <c r="AZ6303" s="80"/>
      <c r="BA6303" s="80"/>
      <c r="BB6303" s="80"/>
    </row>
    <row r="6304" spans="9:54" x14ac:dyDescent="0.25">
      <c r="I6304" s="80"/>
      <c r="AX6304" s="80"/>
      <c r="AY6304" s="80"/>
      <c r="AZ6304" s="80"/>
      <c r="BA6304" s="80"/>
      <c r="BB6304" s="80"/>
    </row>
    <row r="6305" spans="9:54" x14ac:dyDescent="0.25">
      <c r="I6305" s="80"/>
      <c r="AX6305" s="80"/>
      <c r="AY6305" s="80"/>
      <c r="AZ6305" s="80"/>
      <c r="BA6305" s="80"/>
      <c r="BB6305" s="80"/>
    </row>
    <row r="6306" spans="9:54" x14ac:dyDescent="0.25">
      <c r="I6306" s="80"/>
      <c r="AX6306" s="80"/>
      <c r="AY6306" s="80"/>
      <c r="AZ6306" s="80"/>
      <c r="BA6306" s="80"/>
      <c r="BB6306" s="80"/>
    </row>
    <row r="6307" spans="9:54" x14ac:dyDescent="0.25">
      <c r="I6307" s="80"/>
      <c r="AX6307" s="80"/>
      <c r="AY6307" s="80"/>
      <c r="AZ6307" s="80"/>
      <c r="BA6307" s="80"/>
      <c r="BB6307" s="80"/>
    </row>
    <row r="6308" spans="9:54" x14ac:dyDescent="0.25">
      <c r="I6308" s="80"/>
      <c r="AX6308" s="80"/>
      <c r="AY6308" s="80"/>
      <c r="AZ6308" s="80"/>
      <c r="BA6308" s="80"/>
      <c r="BB6308" s="80"/>
    </row>
    <row r="6309" spans="9:54" x14ac:dyDescent="0.25">
      <c r="I6309" s="80"/>
      <c r="AX6309" s="80"/>
      <c r="AY6309" s="80"/>
      <c r="AZ6309" s="80"/>
      <c r="BA6309" s="80"/>
      <c r="BB6309" s="80"/>
    </row>
    <row r="6310" spans="9:54" x14ac:dyDescent="0.25">
      <c r="I6310" s="80"/>
      <c r="AX6310" s="80"/>
      <c r="AY6310" s="80"/>
      <c r="AZ6310" s="80"/>
      <c r="BA6310" s="80"/>
      <c r="BB6310" s="80"/>
    </row>
    <row r="6311" spans="9:54" x14ac:dyDescent="0.25">
      <c r="I6311" s="80"/>
      <c r="AX6311" s="80"/>
      <c r="AY6311" s="80"/>
      <c r="AZ6311" s="80"/>
      <c r="BA6311" s="80"/>
      <c r="BB6311" s="80"/>
    </row>
    <row r="6312" spans="9:54" x14ac:dyDescent="0.25">
      <c r="I6312" s="80"/>
      <c r="AX6312" s="80"/>
      <c r="AY6312" s="80"/>
      <c r="AZ6312" s="80"/>
      <c r="BA6312" s="80"/>
      <c r="BB6312" s="80"/>
    </row>
    <row r="6313" spans="9:54" x14ac:dyDescent="0.25">
      <c r="I6313" s="80"/>
      <c r="AX6313" s="80"/>
      <c r="AY6313" s="80"/>
      <c r="AZ6313" s="80"/>
      <c r="BA6313" s="80"/>
      <c r="BB6313" s="80"/>
    </row>
    <row r="6314" spans="9:54" x14ac:dyDescent="0.25">
      <c r="I6314" s="80"/>
      <c r="AX6314" s="80"/>
      <c r="AY6314" s="80"/>
      <c r="AZ6314" s="80"/>
      <c r="BA6314" s="80"/>
      <c r="BB6314" s="80"/>
    </row>
    <row r="6315" spans="9:54" x14ac:dyDescent="0.25">
      <c r="I6315" s="80"/>
      <c r="AX6315" s="80"/>
      <c r="AY6315" s="80"/>
      <c r="AZ6315" s="80"/>
      <c r="BA6315" s="80"/>
      <c r="BB6315" s="80"/>
    </row>
    <row r="6316" spans="9:54" x14ac:dyDescent="0.25">
      <c r="I6316" s="80"/>
      <c r="AX6316" s="80"/>
      <c r="AY6316" s="80"/>
      <c r="AZ6316" s="80"/>
      <c r="BA6316" s="80"/>
      <c r="BB6316" s="80"/>
    </row>
    <row r="6317" spans="9:54" x14ac:dyDescent="0.25">
      <c r="I6317" s="80"/>
      <c r="AX6317" s="80"/>
      <c r="AY6317" s="80"/>
      <c r="AZ6317" s="80"/>
      <c r="BA6317" s="80"/>
      <c r="BB6317" s="80"/>
    </row>
    <row r="6318" spans="9:54" x14ac:dyDescent="0.25">
      <c r="I6318" s="80"/>
      <c r="AX6318" s="80"/>
      <c r="AY6318" s="80"/>
      <c r="AZ6318" s="80"/>
      <c r="BA6318" s="80"/>
      <c r="BB6318" s="80"/>
    </row>
    <row r="6319" spans="9:54" x14ac:dyDescent="0.25">
      <c r="I6319" s="80"/>
      <c r="AX6319" s="80"/>
      <c r="AY6319" s="80"/>
      <c r="AZ6319" s="80"/>
      <c r="BA6319" s="80"/>
      <c r="BB6319" s="80"/>
    </row>
    <row r="6320" spans="9:54" x14ac:dyDescent="0.25">
      <c r="I6320" s="80"/>
      <c r="AX6320" s="80"/>
      <c r="AY6320" s="80"/>
      <c r="AZ6320" s="80"/>
      <c r="BA6320" s="80"/>
      <c r="BB6320" s="80"/>
    </row>
    <row r="6321" spans="9:54" x14ac:dyDescent="0.25">
      <c r="I6321" s="80"/>
      <c r="AX6321" s="80"/>
      <c r="AY6321" s="80"/>
      <c r="AZ6321" s="80"/>
      <c r="BA6321" s="80"/>
      <c r="BB6321" s="80"/>
    </row>
    <row r="6322" spans="9:54" x14ac:dyDescent="0.25">
      <c r="I6322" s="80"/>
      <c r="AX6322" s="80"/>
      <c r="AY6322" s="80"/>
      <c r="AZ6322" s="80"/>
      <c r="BA6322" s="80"/>
      <c r="BB6322" s="80"/>
    </row>
    <row r="6323" spans="9:54" x14ac:dyDescent="0.25">
      <c r="I6323" s="80"/>
      <c r="AX6323" s="80"/>
      <c r="AY6323" s="80"/>
      <c r="AZ6323" s="80"/>
      <c r="BA6323" s="80"/>
      <c r="BB6323" s="80"/>
    </row>
    <row r="6324" spans="9:54" x14ac:dyDescent="0.25">
      <c r="I6324" s="80"/>
      <c r="AX6324" s="80"/>
      <c r="AY6324" s="80"/>
      <c r="AZ6324" s="80"/>
      <c r="BA6324" s="80"/>
      <c r="BB6324" s="80"/>
    </row>
    <row r="6325" spans="9:54" x14ac:dyDescent="0.25">
      <c r="I6325" s="80"/>
      <c r="AX6325" s="80"/>
      <c r="AY6325" s="80"/>
      <c r="AZ6325" s="80"/>
      <c r="BA6325" s="80"/>
      <c r="BB6325" s="80"/>
    </row>
    <row r="6326" spans="9:54" x14ac:dyDescent="0.25">
      <c r="I6326" s="80"/>
      <c r="AX6326" s="80"/>
      <c r="AY6326" s="80"/>
      <c r="AZ6326" s="80"/>
      <c r="BA6326" s="80"/>
      <c r="BB6326" s="80"/>
    </row>
    <row r="6327" spans="9:54" x14ac:dyDescent="0.25">
      <c r="I6327" s="80"/>
      <c r="AX6327" s="80"/>
      <c r="AY6327" s="80"/>
      <c r="AZ6327" s="80"/>
      <c r="BA6327" s="80"/>
      <c r="BB6327" s="80"/>
    </row>
    <row r="6328" spans="9:54" x14ac:dyDescent="0.25">
      <c r="I6328" s="80"/>
      <c r="AX6328" s="80"/>
      <c r="AY6328" s="80"/>
      <c r="AZ6328" s="80"/>
      <c r="BA6328" s="80"/>
      <c r="BB6328" s="80"/>
    </row>
    <row r="6329" spans="9:54" x14ac:dyDescent="0.25">
      <c r="I6329" s="80"/>
      <c r="AX6329" s="80"/>
      <c r="AY6329" s="80"/>
      <c r="AZ6329" s="80"/>
      <c r="BA6329" s="80"/>
      <c r="BB6329" s="80"/>
    </row>
    <row r="6330" spans="9:54" x14ac:dyDescent="0.25">
      <c r="I6330" s="80"/>
      <c r="AX6330" s="80"/>
      <c r="AY6330" s="80"/>
      <c r="AZ6330" s="80"/>
      <c r="BA6330" s="80"/>
      <c r="BB6330" s="80"/>
    </row>
    <row r="6331" spans="9:54" x14ac:dyDescent="0.25">
      <c r="I6331" s="80"/>
      <c r="AX6331" s="80"/>
      <c r="AY6331" s="80"/>
      <c r="AZ6331" s="80"/>
      <c r="BA6331" s="80"/>
      <c r="BB6331" s="80"/>
    </row>
    <row r="6332" spans="9:54" x14ac:dyDescent="0.25">
      <c r="I6332" s="80"/>
      <c r="AX6332" s="80"/>
      <c r="AY6332" s="80"/>
      <c r="AZ6332" s="80"/>
      <c r="BA6332" s="80"/>
      <c r="BB6332" s="80"/>
    </row>
    <row r="6333" spans="9:54" x14ac:dyDescent="0.25">
      <c r="I6333" s="80"/>
      <c r="AX6333" s="80"/>
      <c r="AY6333" s="80"/>
      <c r="AZ6333" s="80"/>
      <c r="BA6333" s="80"/>
      <c r="BB6333" s="80"/>
    </row>
    <row r="6334" spans="9:54" x14ac:dyDescent="0.25">
      <c r="I6334" s="80"/>
      <c r="AX6334" s="80"/>
      <c r="AY6334" s="80"/>
      <c r="AZ6334" s="80"/>
      <c r="BA6334" s="80"/>
      <c r="BB6334" s="80"/>
    </row>
    <row r="6335" spans="9:54" x14ac:dyDescent="0.25">
      <c r="I6335" s="80"/>
      <c r="AX6335" s="80"/>
      <c r="AY6335" s="80"/>
      <c r="AZ6335" s="80"/>
      <c r="BA6335" s="80"/>
      <c r="BB6335" s="80"/>
    </row>
    <row r="6336" spans="9:54" x14ac:dyDescent="0.25">
      <c r="I6336" s="80"/>
      <c r="AX6336" s="80"/>
      <c r="AY6336" s="80"/>
      <c r="AZ6336" s="80"/>
      <c r="BA6336" s="80"/>
      <c r="BB6336" s="80"/>
    </row>
    <row r="6337" spans="9:54" x14ac:dyDescent="0.25">
      <c r="I6337" s="80"/>
      <c r="AX6337" s="80"/>
      <c r="AY6337" s="80"/>
      <c r="AZ6337" s="80"/>
      <c r="BA6337" s="80"/>
      <c r="BB6337" s="80"/>
    </row>
    <row r="6338" spans="9:54" x14ac:dyDescent="0.25">
      <c r="I6338" s="80"/>
      <c r="AX6338" s="80"/>
      <c r="AY6338" s="80"/>
      <c r="AZ6338" s="80"/>
      <c r="BA6338" s="80"/>
      <c r="BB6338" s="80"/>
    </row>
    <row r="6339" spans="9:54" x14ac:dyDescent="0.25">
      <c r="I6339" s="80"/>
      <c r="AX6339" s="80"/>
      <c r="AY6339" s="80"/>
      <c r="AZ6339" s="80"/>
      <c r="BA6339" s="80"/>
      <c r="BB6339" s="80"/>
    </row>
    <row r="6340" spans="9:54" x14ac:dyDescent="0.25">
      <c r="I6340" s="80"/>
      <c r="AX6340" s="80"/>
      <c r="AY6340" s="80"/>
      <c r="AZ6340" s="80"/>
      <c r="BA6340" s="80"/>
      <c r="BB6340" s="80"/>
    </row>
    <row r="6341" spans="9:54" x14ac:dyDescent="0.25">
      <c r="I6341" s="80"/>
      <c r="AX6341" s="80"/>
      <c r="AY6341" s="80"/>
      <c r="AZ6341" s="80"/>
      <c r="BA6341" s="80"/>
      <c r="BB6341" s="80"/>
    </row>
    <row r="6342" spans="9:54" x14ac:dyDescent="0.25">
      <c r="I6342" s="80"/>
      <c r="AX6342" s="80"/>
      <c r="AY6342" s="80"/>
      <c r="AZ6342" s="80"/>
      <c r="BA6342" s="80"/>
      <c r="BB6342" s="80"/>
    </row>
    <row r="6343" spans="9:54" x14ac:dyDescent="0.25">
      <c r="I6343" s="80"/>
      <c r="AX6343" s="80"/>
      <c r="AY6343" s="80"/>
      <c r="AZ6343" s="80"/>
      <c r="BA6343" s="80"/>
      <c r="BB6343" s="80"/>
    </row>
    <row r="6344" spans="9:54" x14ac:dyDescent="0.25">
      <c r="I6344" s="80"/>
      <c r="AX6344" s="80"/>
      <c r="AY6344" s="80"/>
      <c r="AZ6344" s="80"/>
      <c r="BA6344" s="80"/>
      <c r="BB6344" s="80"/>
    </row>
    <row r="6345" spans="9:54" x14ac:dyDescent="0.25">
      <c r="I6345" s="80"/>
      <c r="AX6345" s="80"/>
      <c r="AY6345" s="80"/>
      <c r="AZ6345" s="80"/>
      <c r="BA6345" s="80"/>
      <c r="BB6345" s="80"/>
    </row>
    <row r="6346" spans="9:54" x14ac:dyDescent="0.25">
      <c r="I6346" s="80"/>
      <c r="AX6346" s="80"/>
      <c r="AY6346" s="80"/>
      <c r="AZ6346" s="80"/>
      <c r="BA6346" s="80"/>
      <c r="BB6346" s="80"/>
    </row>
    <row r="6347" spans="9:54" x14ac:dyDescent="0.25">
      <c r="I6347" s="80"/>
      <c r="AX6347" s="80"/>
      <c r="AY6347" s="80"/>
      <c r="AZ6347" s="80"/>
      <c r="BA6347" s="80"/>
      <c r="BB6347" s="80"/>
    </row>
    <row r="6348" spans="9:54" x14ac:dyDescent="0.25">
      <c r="I6348" s="80"/>
      <c r="AX6348" s="80"/>
      <c r="AY6348" s="80"/>
      <c r="AZ6348" s="80"/>
      <c r="BA6348" s="80"/>
      <c r="BB6348" s="80"/>
    </row>
    <row r="6349" spans="9:54" x14ac:dyDescent="0.25">
      <c r="I6349" s="80"/>
      <c r="AX6349" s="80"/>
      <c r="AY6349" s="80"/>
      <c r="AZ6349" s="80"/>
      <c r="BA6349" s="80"/>
      <c r="BB6349" s="80"/>
    </row>
    <row r="6350" spans="9:54" x14ac:dyDescent="0.25">
      <c r="I6350" s="80"/>
      <c r="AX6350" s="80"/>
      <c r="AY6350" s="80"/>
      <c r="AZ6350" s="80"/>
      <c r="BA6350" s="80"/>
      <c r="BB6350" s="80"/>
    </row>
    <row r="6351" spans="9:54" x14ac:dyDescent="0.25">
      <c r="I6351" s="80"/>
      <c r="AX6351" s="80"/>
      <c r="AY6351" s="80"/>
      <c r="AZ6351" s="80"/>
      <c r="BA6351" s="80"/>
      <c r="BB6351" s="80"/>
    </row>
    <row r="6352" spans="9:54" x14ac:dyDescent="0.25">
      <c r="I6352" s="80"/>
      <c r="AX6352" s="80"/>
      <c r="AY6352" s="80"/>
      <c r="AZ6352" s="80"/>
      <c r="BA6352" s="80"/>
      <c r="BB6352" s="80"/>
    </row>
    <row r="6353" spans="9:54" x14ac:dyDescent="0.25">
      <c r="I6353" s="80"/>
      <c r="AX6353" s="80"/>
      <c r="AY6353" s="80"/>
      <c r="AZ6353" s="80"/>
      <c r="BA6353" s="80"/>
      <c r="BB6353" s="80"/>
    </row>
    <row r="6354" spans="9:54" x14ac:dyDescent="0.25">
      <c r="I6354" s="80"/>
      <c r="AX6354" s="80"/>
      <c r="AY6354" s="80"/>
      <c r="AZ6354" s="80"/>
      <c r="BA6354" s="80"/>
      <c r="BB6354" s="80"/>
    </row>
    <row r="6355" spans="9:54" x14ac:dyDescent="0.25">
      <c r="I6355" s="80"/>
      <c r="AX6355" s="80"/>
      <c r="AY6355" s="80"/>
      <c r="AZ6355" s="80"/>
      <c r="BA6355" s="80"/>
      <c r="BB6355" s="80"/>
    </row>
    <row r="6356" spans="9:54" x14ac:dyDescent="0.25">
      <c r="I6356" s="80"/>
      <c r="AX6356" s="80"/>
      <c r="AY6356" s="80"/>
      <c r="AZ6356" s="80"/>
      <c r="BA6356" s="80"/>
      <c r="BB6356" s="80"/>
    </row>
    <row r="6357" spans="9:54" x14ac:dyDescent="0.25">
      <c r="I6357" s="80"/>
      <c r="AX6357" s="80"/>
      <c r="AY6357" s="80"/>
      <c r="AZ6357" s="80"/>
      <c r="BA6357" s="80"/>
      <c r="BB6357" s="80"/>
    </row>
    <row r="6358" spans="9:54" x14ac:dyDescent="0.25">
      <c r="I6358" s="80"/>
      <c r="AX6358" s="80"/>
      <c r="AY6358" s="80"/>
      <c r="AZ6358" s="80"/>
      <c r="BA6358" s="80"/>
      <c r="BB6358" s="80"/>
    </row>
    <row r="6359" spans="9:54" x14ac:dyDescent="0.25">
      <c r="I6359" s="80"/>
      <c r="AX6359" s="80"/>
      <c r="AY6359" s="80"/>
      <c r="AZ6359" s="80"/>
      <c r="BA6359" s="80"/>
      <c r="BB6359" s="80"/>
    </row>
    <row r="6360" spans="9:54" x14ac:dyDescent="0.25">
      <c r="I6360" s="80"/>
      <c r="AX6360" s="80"/>
      <c r="AY6360" s="80"/>
      <c r="AZ6360" s="80"/>
      <c r="BA6360" s="80"/>
      <c r="BB6360" s="80"/>
    </row>
    <row r="6361" spans="9:54" x14ac:dyDescent="0.25">
      <c r="I6361" s="80"/>
      <c r="AX6361" s="80"/>
      <c r="AY6361" s="80"/>
      <c r="AZ6361" s="80"/>
      <c r="BA6361" s="80"/>
      <c r="BB6361" s="80"/>
    </row>
    <row r="6362" spans="9:54" x14ac:dyDescent="0.25">
      <c r="I6362" s="80"/>
      <c r="AX6362" s="80"/>
      <c r="AY6362" s="80"/>
      <c r="AZ6362" s="80"/>
      <c r="BA6362" s="80"/>
      <c r="BB6362" s="80"/>
    </row>
    <row r="6363" spans="9:54" x14ac:dyDescent="0.25">
      <c r="I6363" s="80"/>
      <c r="AX6363" s="80"/>
      <c r="AY6363" s="80"/>
      <c r="AZ6363" s="80"/>
      <c r="BA6363" s="80"/>
      <c r="BB6363" s="80"/>
    </row>
    <row r="6364" spans="9:54" x14ac:dyDescent="0.25">
      <c r="I6364" s="80"/>
      <c r="AX6364" s="80"/>
      <c r="AY6364" s="80"/>
      <c r="AZ6364" s="80"/>
      <c r="BA6364" s="80"/>
      <c r="BB6364" s="80"/>
    </row>
    <row r="6365" spans="9:54" x14ac:dyDescent="0.25">
      <c r="I6365" s="80"/>
      <c r="AX6365" s="80"/>
      <c r="AY6365" s="80"/>
      <c r="AZ6365" s="80"/>
      <c r="BA6365" s="80"/>
      <c r="BB6365" s="80"/>
    </row>
    <row r="6366" spans="9:54" x14ac:dyDescent="0.25">
      <c r="I6366" s="80"/>
      <c r="AX6366" s="80"/>
      <c r="AY6366" s="80"/>
      <c r="AZ6366" s="80"/>
      <c r="BA6366" s="80"/>
      <c r="BB6366" s="80"/>
    </row>
    <row r="6367" spans="9:54" x14ac:dyDescent="0.25">
      <c r="I6367" s="80"/>
      <c r="AX6367" s="80"/>
      <c r="AY6367" s="80"/>
      <c r="AZ6367" s="80"/>
      <c r="BA6367" s="80"/>
      <c r="BB6367" s="80"/>
    </row>
    <row r="6368" spans="9:54" x14ac:dyDescent="0.25">
      <c r="I6368" s="80"/>
      <c r="AX6368" s="80"/>
      <c r="AY6368" s="80"/>
      <c r="AZ6368" s="80"/>
      <c r="BA6368" s="80"/>
      <c r="BB6368" s="80"/>
    </row>
    <row r="6369" spans="9:54" x14ac:dyDescent="0.25">
      <c r="I6369" s="80"/>
      <c r="AX6369" s="80"/>
      <c r="AY6369" s="80"/>
      <c r="AZ6369" s="80"/>
      <c r="BA6369" s="80"/>
      <c r="BB6369" s="80"/>
    </row>
    <row r="6370" spans="9:54" x14ac:dyDescent="0.25">
      <c r="I6370" s="80"/>
      <c r="AX6370" s="80"/>
      <c r="AY6370" s="80"/>
      <c r="AZ6370" s="80"/>
      <c r="BA6370" s="80"/>
      <c r="BB6370" s="80"/>
    </row>
    <row r="6371" spans="9:54" x14ac:dyDescent="0.25">
      <c r="I6371" s="80"/>
      <c r="AX6371" s="80"/>
      <c r="AY6371" s="80"/>
      <c r="AZ6371" s="80"/>
      <c r="BA6371" s="80"/>
      <c r="BB6371" s="80"/>
    </row>
    <row r="6372" spans="9:54" x14ac:dyDescent="0.25">
      <c r="I6372" s="80"/>
      <c r="AX6372" s="80"/>
      <c r="AY6372" s="80"/>
      <c r="AZ6372" s="80"/>
      <c r="BA6372" s="80"/>
      <c r="BB6372" s="80"/>
    </row>
    <row r="6373" spans="9:54" x14ac:dyDescent="0.25">
      <c r="I6373" s="80"/>
      <c r="AX6373" s="80"/>
      <c r="AY6373" s="80"/>
      <c r="AZ6373" s="80"/>
      <c r="BA6373" s="80"/>
      <c r="BB6373" s="80"/>
    </row>
    <row r="6374" spans="9:54" x14ac:dyDescent="0.25">
      <c r="I6374" s="80"/>
      <c r="AX6374" s="80"/>
      <c r="AY6374" s="80"/>
      <c r="AZ6374" s="80"/>
      <c r="BA6374" s="80"/>
      <c r="BB6374" s="80"/>
    </row>
    <row r="6375" spans="9:54" x14ac:dyDescent="0.25">
      <c r="I6375" s="80"/>
      <c r="AX6375" s="80"/>
      <c r="AY6375" s="80"/>
      <c r="AZ6375" s="80"/>
      <c r="BA6375" s="80"/>
      <c r="BB6375" s="80"/>
    </row>
    <row r="6376" spans="9:54" x14ac:dyDescent="0.25">
      <c r="I6376" s="80"/>
      <c r="AX6376" s="80"/>
      <c r="AY6376" s="80"/>
      <c r="AZ6376" s="80"/>
      <c r="BA6376" s="80"/>
      <c r="BB6376" s="80"/>
    </row>
    <row r="6377" spans="9:54" x14ac:dyDescent="0.25">
      <c r="I6377" s="80"/>
      <c r="AX6377" s="80"/>
      <c r="AY6377" s="80"/>
      <c r="AZ6377" s="80"/>
      <c r="BA6377" s="80"/>
      <c r="BB6377" s="80"/>
    </row>
    <row r="6378" spans="9:54" x14ac:dyDescent="0.25">
      <c r="I6378" s="80"/>
      <c r="AX6378" s="80"/>
      <c r="AY6378" s="80"/>
      <c r="AZ6378" s="80"/>
      <c r="BA6378" s="80"/>
      <c r="BB6378" s="80"/>
    </row>
    <row r="6379" spans="9:54" x14ac:dyDescent="0.25">
      <c r="I6379" s="80"/>
      <c r="AX6379" s="80"/>
      <c r="AY6379" s="80"/>
      <c r="AZ6379" s="80"/>
      <c r="BA6379" s="80"/>
      <c r="BB6379" s="80"/>
    </row>
    <row r="6380" spans="9:54" x14ac:dyDescent="0.25">
      <c r="I6380" s="80"/>
      <c r="AX6380" s="80"/>
      <c r="AY6380" s="80"/>
      <c r="AZ6380" s="80"/>
      <c r="BA6380" s="80"/>
      <c r="BB6380" s="80"/>
    </row>
    <row r="6381" spans="9:54" x14ac:dyDescent="0.25">
      <c r="I6381" s="80"/>
      <c r="AX6381" s="80"/>
      <c r="AY6381" s="80"/>
      <c r="AZ6381" s="80"/>
      <c r="BA6381" s="80"/>
      <c r="BB6381" s="80"/>
    </row>
    <row r="6382" spans="9:54" x14ac:dyDescent="0.25">
      <c r="I6382" s="80"/>
      <c r="AX6382" s="80"/>
      <c r="AY6382" s="80"/>
      <c r="AZ6382" s="80"/>
      <c r="BA6382" s="80"/>
      <c r="BB6382" s="80"/>
    </row>
    <row r="6383" spans="9:54" x14ac:dyDescent="0.25">
      <c r="I6383" s="80"/>
      <c r="AX6383" s="80"/>
      <c r="AY6383" s="80"/>
      <c r="AZ6383" s="80"/>
      <c r="BA6383" s="80"/>
      <c r="BB6383" s="80"/>
    </row>
    <row r="6384" spans="9:54" x14ac:dyDescent="0.25">
      <c r="I6384" s="80"/>
      <c r="AX6384" s="80"/>
      <c r="AY6384" s="80"/>
      <c r="AZ6384" s="80"/>
      <c r="BA6384" s="80"/>
      <c r="BB6384" s="80"/>
    </row>
    <row r="6385" spans="9:54" x14ac:dyDescent="0.25">
      <c r="I6385" s="80"/>
      <c r="AX6385" s="80"/>
      <c r="AY6385" s="80"/>
      <c r="AZ6385" s="80"/>
      <c r="BA6385" s="80"/>
      <c r="BB6385" s="80"/>
    </row>
    <row r="6386" spans="9:54" x14ac:dyDescent="0.25">
      <c r="I6386" s="80"/>
      <c r="AX6386" s="80"/>
      <c r="AY6386" s="80"/>
      <c r="AZ6386" s="80"/>
      <c r="BA6386" s="80"/>
      <c r="BB6386" s="80"/>
    </row>
    <row r="6387" spans="9:54" x14ac:dyDescent="0.25">
      <c r="I6387" s="80"/>
      <c r="AX6387" s="80"/>
      <c r="AY6387" s="80"/>
      <c r="AZ6387" s="80"/>
      <c r="BA6387" s="80"/>
      <c r="BB6387" s="80"/>
    </row>
    <row r="6388" spans="9:54" x14ac:dyDescent="0.25">
      <c r="I6388" s="80"/>
      <c r="AX6388" s="80"/>
      <c r="AY6388" s="80"/>
      <c r="AZ6388" s="80"/>
      <c r="BA6388" s="80"/>
      <c r="BB6388" s="80"/>
    </row>
    <row r="6389" spans="9:54" x14ac:dyDescent="0.25">
      <c r="I6389" s="80"/>
      <c r="AX6389" s="80"/>
      <c r="AY6389" s="80"/>
      <c r="AZ6389" s="80"/>
      <c r="BA6389" s="80"/>
      <c r="BB6389" s="80"/>
    </row>
    <row r="6390" spans="9:54" x14ac:dyDescent="0.25">
      <c r="I6390" s="80"/>
      <c r="AX6390" s="80"/>
      <c r="AY6390" s="80"/>
      <c r="AZ6390" s="80"/>
      <c r="BA6390" s="80"/>
      <c r="BB6390" s="80"/>
    </row>
    <row r="6391" spans="9:54" x14ac:dyDescent="0.25">
      <c r="I6391" s="80"/>
      <c r="AX6391" s="80"/>
      <c r="AY6391" s="80"/>
      <c r="AZ6391" s="80"/>
      <c r="BA6391" s="80"/>
      <c r="BB6391" s="80"/>
    </row>
    <row r="6392" spans="9:54" x14ac:dyDescent="0.25">
      <c r="I6392" s="80"/>
      <c r="AX6392" s="80"/>
      <c r="AY6392" s="80"/>
      <c r="AZ6392" s="80"/>
      <c r="BA6392" s="80"/>
      <c r="BB6392" s="80"/>
    </row>
    <row r="6393" spans="9:54" x14ac:dyDescent="0.25">
      <c r="I6393" s="80"/>
      <c r="AX6393" s="80"/>
      <c r="AY6393" s="80"/>
      <c r="AZ6393" s="80"/>
      <c r="BA6393" s="80"/>
      <c r="BB6393" s="80"/>
    </row>
    <row r="6394" spans="9:54" x14ac:dyDescent="0.25">
      <c r="I6394" s="80"/>
      <c r="AX6394" s="80"/>
      <c r="AY6394" s="80"/>
      <c r="AZ6394" s="80"/>
      <c r="BA6394" s="80"/>
      <c r="BB6394" s="80"/>
    </row>
    <row r="6395" spans="9:54" x14ac:dyDescent="0.25">
      <c r="I6395" s="80"/>
      <c r="AX6395" s="80"/>
      <c r="AY6395" s="80"/>
      <c r="AZ6395" s="80"/>
      <c r="BA6395" s="80"/>
      <c r="BB6395" s="80"/>
    </row>
    <row r="6396" spans="9:54" x14ac:dyDescent="0.25">
      <c r="I6396" s="80"/>
      <c r="AX6396" s="80"/>
      <c r="AY6396" s="80"/>
      <c r="AZ6396" s="80"/>
      <c r="BA6396" s="80"/>
      <c r="BB6396" s="80"/>
    </row>
    <row r="6397" spans="9:54" x14ac:dyDescent="0.25">
      <c r="I6397" s="80"/>
      <c r="AX6397" s="80"/>
      <c r="AY6397" s="80"/>
      <c r="AZ6397" s="80"/>
      <c r="BA6397" s="80"/>
      <c r="BB6397" s="80"/>
    </row>
    <row r="6398" spans="9:54" x14ac:dyDescent="0.25">
      <c r="I6398" s="80"/>
      <c r="AX6398" s="80"/>
      <c r="AY6398" s="80"/>
      <c r="AZ6398" s="80"/>
      <c r="BA6398" s="80"/>
      <c r="BB6398" s="80"/>
    </row>
    <row r="6399" spans="9:54" x14ac:dyDescent="0.25">
      <c r="I6399" s="80"/>
      <c r="AX6399" s="80"/>
      <c r="AY6399" s="80"/>
      <c r="AZ6399" s="80"/>
      <c r="BA6399" s="80"/>
      <c r="BB6399" s="80"/>
    </row>
    <row r="6400" spans="9:54" x14ac:dyDescent="0.25">
      <c r="I6400" s="80"/>
      <c r="AX6400" s="80"/>
      <c r="AY6400" s="80"/>
      <c r="AZ6400" s="80"/>
      <c r="BA6400" s="80"/>
      <c r="BB6400" s="80"/>
    </row>
    <row r="6401" spans="9:54" x14ac:dyDescent="0.25">
      <c r="I6401" s="80"/>
      <c r="AX6401" s="80"/>
      <c r="AY6401" s="80"/>
      <c r="AZ6401" s="80"/>
      <c r="BA6401" s="80"/>
      <c r="BB6401" s="80"/>
    </row>
    <row r="6402" spans="9:54" x14ac:dyDescent="0.25">
      <c r="I6402" s="80"/>
      <c r="AX6402" s="80"/>
      <c r="AY6402" s="80"/>
      <c r="AZ6402" s="80"/>
      <c r="BA6402" s="80"/>
      <c r="BB6402" s="80"/>
    </row>
    <row r="6403" spans="9:54" x14ac:dyDescent="0.25">
      <c r="I6403" s="80"/>
      <c r="AX6403" s="80"/>
      <c r="AY6403" s="80"/>
      <c r="AZ6403" s="80"/>
      <c r="BA6403" s="80"/>
      <c r="BB6403" s="80"/>
    </row>
    <row r="6404" spans="9:54" x14ac:dyDescent="0.25">
      <c r="I6404" s="80"/>
      <c r="AX6404" s="80"/>
      <c r="AY6404" s="80"/>
      <c r="AZ6404" s="80"/>
      <c r="BA6404" s="80"/>
      <c r="BB6404" s="80"/>
    </row>
    <row r="6405" spans="9:54" x14ac:dyDescent="0.25">
      <c r="I6405" s="80"/>
      <c r="AX6405" s="80"/>
      <c r="AY6405" s="80"/>
      <c r="AZ6405" s="80"/>
      <c r="BA6405" s="80"/>
      <c r="BB6405" s="80"/>
    </row>
    <row r="6406" spans="9:54" x14ac:dyDescent="0.25">
      <c r="I6406" s="80"/>
      <c r="AX6406" s="80"/>
      <c r="AY6406" s="80"/>
      <c r="AZ6406" s="80"/>
      <c r="BA6406" s="80"/>
      <c r="BB6406" s="80"/>
    </row>
    <row r="6407" spans="9:54" x14ac:dyDescent="0.25">
      <c r="I6407" s="80"/>
      <c r="AX6407" s="80"/>
      <c r="AY6407" s="80"/>
      <c r="AZ6407" s="80"/>
      <c r="BA6407" s="80"/>
      <c r="BB6407" s="80"/>
    </row>
    <row r="6408" spans="9:54" x14ac:dyDescent="0.25">
      <c r="I6408" s="80"/>
      <c r="AX6408" s="80"/>
      <c r="AY6408" s="80"/>
      <c r="AZ6408" s="80"/>
      <c r="BA6408" s="80"/>
      <c r="BB6408" s="80"/>
    </row>
    <row r="6409" spans="9:54" x14ac:dyDescent="0.25">
      <c r="I6409" s="80"/>
      <c r="AX6409" s="80"/>
      <c r="AY6409" s="80"/>
      <c r="AZ6409" s="80"/>
      <c r="BA6409" s="80"/>
      <c r="BB6409" s="80"/>
    </row>
    <row r="6410" spans="9:54" x14ac:dyDescent="0.25">
      <c r="I6410" s="80"/>
      <c r="AX6410" s="80"/>
      <c r="AY6410" s="80"/>
      <c r="AZ6410" s="80"/>
      <c r="BA6410" s="80"/>
      <c r="BB6410" s="80"/>
    </row>
    <row r="6411" spans="9:54" x14ac:dyDescent="0.25">
      <c r="I6411" s="80"/>
      <c r="AX6411" s="80"/>
      <c r="AY6411" s="80"/>
      <c r="AZ6411" s="80"/>
      <c r="BA6411" s="80"/>
      <c r="BB6411" s="80"/>
    </row>
    <row r="6412" spans="9:54" x14ac:dyDescent="0.25">
      <c r="I6412" s="80"/>
      <c r="AX6412" s="80"/>
      <c r="AY6412" s="80"/>
      <c r="AZ6412" s="80"/>
      <c r="BA6412" s="80"/>
      <c r="BB6412" s="80"/>
    </row>
    <row r="6413" spans="9:54" x14ac:dyDescent="0.25">
      <c r="I6413" s="80"/>
      <c r="AX6413" s="80"/>
      <c r="AY6413" s="80"/>
      <c r="AZ6413" s="80"/>
      <c r="BA6413" s="80"/>
      <c r="BB6413" s="80"/>
    </row>
    <row r="6414" spans="9:54" x14ac:dyDescent="0.25">
      <c r="I6414" s="80"/>
      <c r="AX6414" s="80"/>
      <c r="AY6414" s="80"/>
      <c r="AZ6414" s="80"/>
      <c r="BA6414" s="80"/>
      <c r="BB6414" s="80"/>
    </row>
    <row r="6415" spans="9:54" x14ac:dyDescent="0.25">
      <c r="I6415" s="80"/>
      <c r="AX6415" s="80"/>
      <c r="AY6415" s="80"/>
      <c r="AZ6415" s="80"/>
      <c r="BA6415" s="80"/>
      <c r="BB6415" s="80"/>
    </row>
    <row r="6416" spans="9:54" x14ac:dyDescent="0.25">
      <c r="I6416" s="80"/>
      <c r="AX6416" s="80"/>
      <c r="AY6416" s="80"/>
      <c r="AZ6416" s="80"/>
      <c r="BA6416" s="80"/>
      <c r="BB6416" s="80"/>
    </row>
    <row r="6417" spans="9:54" x14ac:dyDescent="0.25">
      <c r="I6417" s="80"/>
      <c r="AX6417" s="80"/>
      <c r="AY6417" s="80"/>
      <c r="AZ6417" s="80"/>
      <c r="BA6417" s="80"/>
      <c r="BB6417" s="80"/>
    </row>
    <row r="6418" spans="9:54" x14ac:dyDescent="0.25">
      <c r="I6418" s="80"/>
      <c r="AX6418" s="80"/>
      <c r="AY6418" s="80"/>
      <c r="AZ6418" s="80"/>
      <c r="BA6418" s="80"/>
      <c r="BB6418" s="80"/>
    </row>
    <row r="6419" spans="9:54" x14ac:dyDescent="0.25">
      <c r="I6419" s="80"/>
      <c r="AX6419" s="80"/>
      <c r="AY6419" s="80"/>
      <c r="AZ6419" s="80"/>
      <c r="BA6419" s="80"/>
      <c r="BB6419" s="80"/>
    </row>
    <row r="6420" spans="9:54" x14ac:dyDescent="0.25">
      <c r="I6420" s="80"/>
      <c r="AX6420" s="80"/>
      <c r="AY6420" s="80"/>
      <c r="AZ6420" s="80"/>
      <c r="BA6420" s="80"/>
      <c r="BB6420" s="80"/>
    </row>
    <row r="6421" spans="9:54" x14ac:dyDescent="0.25">
      <c r="I6421" s="80"/>
      <c r="AX6421" s="80"/>
      <c r="AY6421" s="80"/>
      <c r="AZ6421" s="80"/>
      <c r="BA6421" s="80"/>
      <c r="BB6421" s="80"/>
    </row>
    <row r="6422" spans="9:54" x14ac:dyDescent="0.25">
      <c r="I6422" s="80"/>
      <c r="AX6422" s="80"/>
      <c r="AY6422" s="80"/>
      <c r="AZ6422" s="80"/>
      <c r="BA6422" s="80"/>
      <c r="BB6422" s="80"/>
    </row>
    <row r="6423" spans="9:54" x14ac:dyDescent="0.25">
      <c r="I6423" s="80"/>
      <c r="AX6423" s="80"/>
      <c r="AY6423" s="80"/>
      <c r="AZ6423" s="80"/>
      <c r="BA6423" s="80"/>
      <c r="BB6423" s="80"/>
    </row>
    <row r="6424" spans="9:54" x14ac:dyDescent="0.25">
      <c r="I6424" s="80"/>
      <c r="AX6424" s="80"/>
      <c r="AY6424" s="80"/>
      <c r="AZ6424" s="80"/>
      <c r="BA6424" s="80"/>
      <c r="BB6424" s="80"/>
    </row>
    <row r="6425" spans="9:54" x14ac:dyDescent="0.25">
      <c r="I6425" s="80"/>
      <c r="AX6425" s="80"/>
      <c r="AY6425" s="80"/>
      <c r="AZ6425" s="80"/>
      <c r="BA6425" s="80"/>
      <c r="BB6425" s="80"/>
    </row>
    <row r="6426" spans="9:54" x14ac:dyDescent="0.25">
      <c r="I6426" s="80"/>
      <c r="AX6426" s="80"/>
      <c r="AY6426" s="80"/>
      <c r="AZ6426" s="80"/>
      <c r="BA6426" s="80"/>
      <c r="BB6426" s="80"/>
    </row>
    <row r="6427" spans="9:54" x14ac:dyDescent="0.25">
      <c r="I6427" s="80"/>
      <c r="AX6427" s="80"/>
      <c r="AY6427" s="80"/>
      <c r="AZ6427" s="80"/>
      <c r="BA6427" s="80"/>
      <c r="BB6427" s="80"/>
    </row>
    <row r="6428" spans="9:54" x14ac:dyDescent="0.25">
      <c r="I6428" s="80"/>
      <c r="AX6428" s="80"/>
      <c r="AY6428" s="80"/>
      <c r="AZ6428" s="80"/>
      <c r="BA6428" s="80"/>
      <c r="BB6428" s="80"/>
    </row>
    <row r="6429" spans="9:54" x14ac:dyDescent="0.25">
      <c r="I6429" s="80"/>
      <c r="AX6429" s="80"/>
      <c r="AY6429" s="80"/>
      <c r="AZ6429" s="80"/>
      <c r="BA6429" s="80"/>
      <c r="BB6429" s="80"/>
    </row>
    <row r="6430" spans="9:54" x14ac:dyDescent="0.25">
      <c r="I6430" s="80"/>
      <c r="AX6430" s="80"/>
      <c r="AY6430" s="80"/>
      <c r="AZ6430" s="80"/>
      <c r="BA6430" s="80"/>
      <c r="BB6430" s="80"/>
    </row>
    <row r="6431" spans="9:54" x14ac:dyDescent="0.25">
      <c r="I6431" s="80"/>
      <c r="AX6431" s="80"/>
      <c r="AY6431" s="80"/>
      <c r="AZ6431" s="80"/>
      <c r="BA6431" s="80"/>
      <c r="BB6431" s="80"/>
    </row>
    <row r="6432" spans="9:54" x14ac:dyDescent="0.25">
      <c r="I6432" s="80"/>
      <c r="AX6432" s="80"/>
      <c r="AY6432" s="80"/>
      <c r="AZ6432" s="80"/>
      <c r="BA6432" s="80"/>
      <c r="BB6432" s="80"/>
    </row>
    <row r="6433" spans="9:54" x14ac:dyDescent="0.25">
      <c r="I6433" s="80"/>
      <c r="AX6433" s="80"/>
      <c r="AY6433" s="80"/>
      <c r="AZ6433" s="80"/>
      <c r="BA6433" s="80"/>
      <c r="BB6433" s="80"/>
    </row>
    <row r="6434" spans="9:54" x14ac:dyDescent="0.25">
      <c r="I6434" s="80"/>
      <c r="AX6434" s="80"/>
      <c r="AY6434" s="80"/>
      <c r="AZ6434" s="80"/>
      <c r="BA6434" s="80"/>
      <c r="BB6434" s="80"/>
    </row>
    <row r="6435" spans="9:54" x14ac:dyDescent="0.25">
      <c r="I6435" s="80"/>
      <c r="AX6435" s="80"/>
      <c r="AY6435" s="80"/>
      <c r="AZ6435" s="80"/>
      <c r="BA6435" s="80"/>
      <c r="BB6435" s="80"/>
    </row>
    <row r="6436" spans="9:54" x14ac:dyDescent="0.25">
      <c r="I6436" s="80"/>
      <c r="AX6436" s="80"/>
      <c r="AY6436" s="80"/>
      <c r="AZ6436" s="80"/>
      <c r="BA6436" s="80"/>
      <c r="BB6436" s="80"/>
    </row>
    <row r="6437" spans="9:54" x14ac:dyDescent="0.25">
      <c r="I6437" s="80"/>
      <c r="AX6437" s="80"/>
      <c r="AY6437" s="80"/>
      <c r="AZ6437" s="80"/>
      <c r="BA6437" s="80"/>
      <c r="BB6437" s="80"/>
    </row>
    <row r="6438" spans="9:54" x14ac:dyDescent="0.25">
      <c r="I6438" s="80"/>
      <c r="AX6438" s="80"/>
      <c r="AY6438" s="80"/>
      <c r="AZ6438" s="80"/>
      <c r="BA6438" s="80"/>
      <c r="BB6438" s="80"/>
    </row>
    <row r="6439" spans="9:54" x14ac:dyDescent="0.25">
      <c r="I6439" s="80"/>
      <c r="AX6439" s="80"/>
      <c r="AY6439" s="80"/>
      <c r="AZ6439" s="80"/>
      <c r="BA6439" s="80"/>
      <c r="BB6439" s="80"/>
    </row>
    <row r="6440" spans="9:54" x14ac:dyDescent="0.25">
      <c r="I6440" s="80"/>
      <c r="AX6440" s="80"/>
      <c r="AY6440" s="80"/>
      <c r="AZ6440" s="80"/>
      <c r="BA6440" s="80"/>
      <c r="BB6440" s="80"/>
    </row>
    <row r="6441" spans="9:54" x14ac:dyDescent="0.25">
      <c r="I6441" s="80"/>
      <c r="AX6441" s="80"/>
      <c r="AY6441" s="80"/>
      <c r="AZ6441" s="80"/>
      <c r="BA6441" s="80"/>
      <c r="BB6441" s="80"/>
    </row>
    <row r="6442" spans="9:54" x14ac:dyDescent="0.25">
      <c r="I6442" s="80"/>
      <c r="AX6442" s="80"/>
      <c r="AY6442" s="80"/>
      <c r="AZ6442" s="80"/>
      <c r="BA6442" s="80"/>
      <c r="BB6442" s="80"/>
    </row>
    <row r="6443" spans="9:54" x14ac:dyDescent="0.25">
      <c r="I6443" s="80"/>
      <c r="AX6443" s="80"/>
      <c r="AY6443" s="80"/>
      <c r="AZ6443" s="80"/>
      <c r="BA6443" s="80"/>
      <c r="BB6443" s="80"/>
    </row>
    <row r="6444" spans="9:54" x14ac:dyDescent="0.25">
      <c r="I6444" s="80"/>
      <c r="AX6444" s="80"/>
      <c r="AY6444" s="80"/>
      <c r="AZ6444" s="80"/>
      <c r="BA6444" s="80"/>
      <c r="BB6444" s="80"/>
    </row>
    <row r="6445" spans="9:54" x14ac:dyDescent="0.25">
      <c r="I6445" s="80"/>
      <c r="AX6445" s="80"/>
      <c r="AY6445" s="80"/>
      <c r="AZ6445" s="80"/>
      <c r="BA6445" s="80"/>
      <c r="BB6445" s="80"/>
    </row>
    <row r="6446" spans="9:54" x14ac:dyDescent="0.25">
      <c r="I6446" s="80"/>
      <c r="AX6446" s="80"/>
      <c r="AY6446" s="80"/>
      <c r="AZ6446" s="80"/>
      <c r="BA6446" s="80"/>
      <c r="BB6446" s="80"/>
    </row>
    <row r="6447" spans="9:54" x14ac:dyDescent="0.25">
      <c r="I6447" s="80"/>
      <c r="AX6447" s="80"/>
      <c r="AY6447" s="80"/>
      <c r="AZ6447" s="80"/>
      <c r="BA6447" s="80"/>
      <c r="BB6447" s="80"/>
    </row>
    <row r="6448" spans="9:54" x14ac:dyDescent="0.25">
      <c r="I6448" s="80"/>
      <c r="AX6448" s="80"/>
      <c r="AY6448" s="80"/>
      <c r="AZ6448" s="80"/>
      <c r="BA6448" s="80"/>
      <c r="BB6448" s="80"/>
    </row>
    <row r="6449" spans="9:54" x14ac:dyDescent="0.25">
      <c r="I6449" s="80"/>
      <c r="AX6449" s="80"/>
      <c r="AY6449" s="80"/>
      <c r="AZ6449" s="80"/>
      <c r="BA6449" s="80"/>
      <c r="BB6449" s="80"/>
    </row>
    <row r="6450" spans="9:54" x14ac:dyDescent="0.25">
      <c r="I6450" s="80"/>
      <c r="AX6450" s="80"/>
      <c r="AY6450" s="80"/>
      <c r="AZ6450" s="80"/>
      <c r="BA6450" s="80"/>
      <c r="BB6450" s="80"/>
    </row>
    <row r="6451" spans="9:54" x14ac:dyDescent="0.25">
      <c r="I6451" s="80"/>
      <c r="AX6451" s="80"/>
      <c r="AY6451" s="80"/>
      <c r="AZ6451" s="80"/>
      <c r="BA6451" s="80"/>
      <c r="BB6451" s="80"/>
    </row>
    <row r="6452" spans="9:54" x14ac:dyDescent="0.25">
      <c r="I6452" s="80"/>
      <c r="AX6452" s="80"/>
      <c r="AY6452" s="80"/>
      <c r="AZ6452" s="80"/>
      <c r="BA6452" s="80"/>
      <c r="BB6452" s="80"/>
    </row>
    <row r="6453" spans="9:54" x14ac:dyDescent="0.25">
      <c r="I6453" s="80"/>
      <c r="AX6453" s="80"/>
      <c r="AY6453" s="80"/>
      <c r="AZ6453" s="80"/>
      <c r="BA6453" s="80"/>
      <c r="BB6453" s="80"/>
    </row>
    <row r="6454" spans="9:54" x14ac:dyDescent="0.25">
      <c r="I6454" s="80"/>
      <c r="AX6454" s="80"/>
      <c r="AY6454" s="80"/>
      <c r="AZ6454" s="80"/>
      <c r="BA6454" s="80"/>
      <c r="BB6454" s="80"/>
    </row>
    <row r="6455" spans="9:54" x14ac:dyDescent="0.25">
      <c r="I6455" s="80"/>
      <c r="AX6455" s="80"/>
      <c r="AY6455" s="80"/>
      <c r="AZ6455" s="80"/>
      <c r="BA6455" s="80"/>
      <c r="BB6455" s="80"/>
    </row>
    <row r="6456" spans="9:54" x14ac:dyDescent="0.25">
      <c r="I6456" s="80"/>
      <c r="AX6456" s="80"/>
      <c r="AY6456" s="80"/>
      <c r="AZ6456" s="80"/>
      <c r="BA6456" s="80"/>
      <c r="BB6456" s="80"/>
    </row>
    <row r="6457" spans="9:54" x14ac:dyDescent="0.25">
      <c r="I6457" s="80"/>
      <c r="AX6457" s="80"/>
      <c r="AY6457" s="80"/>
      <c r="AZ6457" s="80"/>
      <c r="BA6457" s="80"/>
      <c r="BB6457" s="80"/>
    </row>
    <row r="6458" spans="9:54" x14ac:dyDescent="0.25">
      <c r="I6458" s="80"/>
      <c r="AX6458" s="80"/>
      <c r="AY6458" s="80"/>
      <c r="AZ6458" s="80"/>
      <c r="BA6458" s="80"/>
      <c r="BB6458" s="80"/>
    </row>
    <row r="6459" spans="9:54" x14ac:dyDescent="0.25">
      <c r="I6459" s="80"/>
      <c r="AX6459" s="80"/>
      <c r="AY6459" s="80"/>
      <c r="AZ6459" s="80"/>
      <c r="BA6459" s="80"/>
      <c r="BB6459" s="80"/>
    </row>
    <row r="6460" spans="9:54" x14ac:dyDescent="0.25">
      <c r="I6460" s="80"/>
      <c r="AX6460" s="80"/>
      <c r="AY6460" s="80"/>
      <c r="AZ6460" s="80"/>
      <c r="BA6460" s="80"/>
      <c r="BB6460" s="80"/>
    </row>
    <row r="6461" spans="9:54" x14ac:dyDescent="0.25">
      <c r="I6461" s="80"/>
      <c r="AX6461" s="80"/>
      <c r="AY6461" s="80"/>
      <c r="AZ6461" s="80"/>
      <c r="BA6461" s="80"/>
      <c r="BB6461" s="80"/>
    </row>
    <row r="6462" spans="9:54" x14ac:dyDescent="0.25">
      <c r="I6462" s="80"/>
      <c r="AX6462" s="80"/>
      <c r="AY6462" s="80"/>
      <c r="AZ6462" s="80"/>
      <c r="BA6462" s="80"/>
      <c r="BB6462" s="80"/>
    </row>
    <row r="6463" spans="9:54" x14ac:dyDescent="0.25">
      <c r="I6463" s="80"/>
      <c r="AX6463" s="80"/>
      <c r="AY6463" s="80"/>
      <c r="AZ6463" s="80"/>
      <c r="BA6463" s="80"/>
      <c r="BB6463" s="80"/>
    </row>
    <row r="6464" spans="9:54" x14ac:dyDescent="0.25">
      <c r="I6464" s="80"/>
      <c r="AX6464" s="80"/>
      <c r="AY6464" s="80"/>
      <c r="AZ6464" s="80"/>
      <c r="BA6464" s="80"/>
      <c r="BB6464" s="80"/>
    </row>
    <row r="6465" spans="9:54" x14ac:dyDescent="0.25">
      <c r="I6465" s="80"/>
      <c r="AX6465" s="80"/>
      <c r="AY6465" s="80"/>
      <c r="AZ6465" s="80"/>
      <c r="BA6465" s="80"/>
      <c r="BB6465" s="80"/>
    </row>
    <row r="6466" spans="9:54" x14ac:dyDescent="0.25">
      <c r="I6466" s="80"/>
      <c r="AX6466" s="80"/>
      <c r="AY6466" s="80"/>
      <c r="AZ6466" s="80"/>
      <c r="BA6466" s="80"/>
      <c r="BB6466" s="80"/>
    </row>
    <row r="6467" spans="9:54" x14ac:dyDescent="0.25">
      <c r="I6467" s="80"/>
      <c r="AX6467" s="80"/>
      <c r="AY6467" s="80"/>
      <c r="AZ6467" s="80"/>
      <c r="BA6467" s="80"/>
      <c r="BB6467" s="80"/>
    </row>
    <row r="6468" spans="9:54" x14ac:dyDescent="0.25">
      <c r="I6468" s="80"/>
      <c r="AX6468" s="80"/>
      <c r="AY6468" s="80"/>
      <c r="AZ6468" s="80"/>
      <c r="BA6468" s="80"/>
      <c r="BB6468" s="80"/>
    </row>
    <row r="6469" spans="9:54" x14ac:dyDescent="0.25">
      <c r="I6469" s="80"/>
      <c r="AX6469" s="80"/>
      <c r="AY6469" s="80"/>
      <c r="AZ6469" s="80"/>
      <c r="BA6469" s="80"/>
      <c r="BB6469" s="80"/>
    </row>
    <row r="6470" spans="9:54" x14ac:dyDescent="0.25">
      <c r="I6470" s="80"/>
      <c r="AX6470" s="80"/>
      <c r="AY6470" s="80"/>
      <c r="AZ6470" s="80"/>
      <c r="BA6470" s="80"/>
      <c r="BB6470" s="80"/>
    </row>
    <row r="6471" spans="9:54" x14ac:dyDescent="0.25">
      <c r="I6471" s="80"/>
      <c r="AX6471" s="80"/>
      <c r="AY6471" s="80"/>
      <c r="AZ6471" s="80"/>
      <c r="BA6471" s="80"/>
      <c r="BB6471" s="80"/>
    </row>
    <row r="6472" spans="9:54" x14ac:dyDescent="0.25">
      <c r="I6472" s="80"/>
      <c r="AX6472" s="80"/>
      <c r="AY6472" s="80"/>
      <c r="AZ6472" s="80"/>
      <c r="BA6472" s="80"/>
      <c r="BB6472" s="80"/>
    </row>
    <row r="6473" spans="9:54" x14ac:dyDescent="0.25">
      <c r="I6473" s="80"/>
      <c r="AX6473" s="80"/>
      <c r="AY6473" s="80"/>
      <c r="AZ6473" s="80"/>
      <c r="BA6473" s="80"/>
      <c r="BB6473" s="80"/>
    </row>
    <row r="6474" spans="9:54" x14ac:dyDescent="0.25">
      <c r="I6474" s="80"/>
      <c r="AX6474" s="80"/>
      <c r="AY6474" s="80"/>
      <c r="AZ6474" s="80"/>
      <c r="BA6474" s="80"/>
      <c r="BB6474" s="80"/>
    </row>
    <row r="6475" spans="9:54" x14ac:dyDescent="0.25">
      <c r="I6475" s="80"/>
      <c r="AX6475" s="80"/>
      <c r="AY6475" s="80"/>
      <c r="AZ6475" s="80"/>
      <c r="BA6475" s="80"/>
      <c r="BB6475" s="80"/>
    </row>
    <row r="6476" spans="9:54" x14ac:dyDescent="0.25">
      <c r="I6476" s="80"/>
      <c r="AX6476" s="80"/>
      <c r="AY6476" s="80"/>
      <c r="AZ6476" s="80"/>
      <c r="BA6476" s="80"/>
      <c r="BB6476" s="80"/>
    </row>
    <row r="6477" spans="9:54" x14ac:dyDescent="0.25">
      <c r="I6477" s="80"/>
      <c r="AX6477" s="80"/>
      <c r="AY6477" s="80"/>
      <c r="AZ6477" s="80"/>
      <c r="BA6477" s="80"/>
      <c r="BB6477" s="80"/>
    </row>
    <row r="6478" spans="9:54" x14ac:dyDescent="0.25">
      <c r="I6478" s="80"/>
      <c r="AX6478" s="80"/>
      <c r="AY6478" s="80"/>
      <c r="AZ6478" s="80"/>
      <c r="BA6478" s="80"/>
      <c r="BB6478" s="80"/>
    </row>
    <row r="6479" spans="9:54" x14ac:dyDescent="0.25">
      <c r="I6479" s="80"/>
      <c r="AX6479" s="80"/>
      <c r="AY6479" s="80"/>
      <c r="AZ6479" s="80"/>
      <c r="BA6479" s="80"/>
      <c r="BB6479" s="80"/>
    </row>
    <row r="6480" spans="9:54" x14ac:dyDescent="0.25">
      <c r="I6480" s="80"/>
      <c r="AX6480" s="80"/>
      <c r="AY6480" s="80"/>
      <c r="AZ6480" s="80"/>
      <c r="BA6480" s="80"/>
      <c r="BB6480" s="80"/>
    </row>
    <row r="6481" spans="9:54" x14ac:dyDescent="0.25">
      <c r="I6481" s="80"/>
      <c r="AX6481" s="80"/>
      <c r="AY6481" s="80"/>
      <c r="AZ6481" s="80"/>
      <c r="BA6481" s="80"/>
      <c r="BB6481" s="80"/>
    </row>
    <row r="6482" spans="9:54" x14ac:dyDescent="0.25">
      <c r="I6482" s="80"/>
      <c r="AX6482" s="80"/>
      <c r="AY6482" s="80"/>
      <c r="AZ6482" s="80"/>
      <c r="BA6482" s="80"/>
      <c r="BB6482" s="80"/>
    </row>
    <row r="6483" spans="9:54" x14ac:dyDescent="0.25">
      <c r="I6483" s="80"/>
      <c r="AX6483" s="80"/>
      <c r="AY6483" s="80"/>
      <c r="AZ6483" s="80"/>
      <c r="BA6483" s="80"/>
      <c r="BB6483" s="80"/>
    </row>
    <row r="6484" spans="9:54" x14ac:dyDescent="0.25">
      <c r="I6484" s="80"/>
      <c r="AX6484" s="80"/>
      <c r="AY6484" s="80"/>
      <c r="AZ6484" s="80"/>
      <c r="BA6484" s="80"/>
      <c r="BB6484" s="80"/>
    </row>
    <row r="6485" spans="9:54" x14ac:dyDescent="0.25">
      <c r="I6485" s="80"/>
      <c r="AX6485" s="80"/>
      <c r="AY6485" s="80"/>
      <c r="AZ6485" s="80"/>
      <c r="BA6485" s="80"/>
      <c r="BB6485" s="80"/>
    </row>
    <row r="6486" spans="9:54" x14ac:dyDescent="0.25">
      <c r="I6486" s="80"/>
      <c r="AX6486" s="80"/>
      <c r="AY6486" s="80"/>
      <c r="AZ6486" s="80"/>
      <c r="BA6486" s="80"/>
      <c r="BB6486" s="80"/>
    </row>
    <row r="6487" spans="9:54" x14ac:dyDescent="0.25">
      <c r="I6487" s="80"/>
      <c r="AX6487" s="80"/>
      <c r="AY6487" s="80"/>
      <c r="AZ6487" s="80"/>
      <c r="BA6487" s="80"/>
      <c r="BB6487" s="80"/>
    </row>
    <row r="6488" spans="9:54" x14ac:dyDescent="0.25">
      <c r="I6488" s="80"/>
      <c r="AX6488" s="80"/>
      <c r="AY6488" s="80"/>
      <c r="AZ6488" s="80"/>
      <c r="BA6488" s="80"/>
      <c r="BB6488" s="80"/>
    </row>
    <row r="6489" spans="9:54" x14ac:dyDescent="0.25">
      <c r="I6489" s="80"/>
      <c r="AX6489" s="80"/>
      <c r="AY6489" s="80"/>
      <c r="AZ6489" s="80"/>
      <c r="BA6489" s="80"/>
      <c r="BB6489" s="80"/>
    </row>
    <row r="6490" spans="9:54" x14ac:dyDescent="0.25">
      <c r="I6490" s="80"/>
      <c r="AX6490" s="80"/>
      <c r="AY6490" s="80"/>
      <c r="AZ6490" s="80"/>
      <c r="BA6490" s="80"/>
      <c r="BB6490" s="80"/>
    </row>
    <row r="6491" spans="9:54" x14ac:dyDescent="0.25">
      <c r="I6491" s="80"/>
      <c r="AX6491" s="80"/>
      <c r="AY6491" s="80"/>
      <c r="AZ6491" s="80"/>
      <c r="BA6491" s="80"/>
      <c r="BB6491" s="80"/>
    </row>
    <row r="6492" spans="9:54" x14ac:dyDescent="0.25">
      <c r="I6492" s="80"/>
      <c r="AX6492" s="80"/>
      <c r="AY6492" s="80"/>
      <c r="AZ6492" s="80"/>
      <c r="BA6492" s="80"/>
      <c r="BB6492" s="80"/>
    </row>
    <row r="6493" spans="9:54" x14ac:dyDescent="0.25">
      <c r="I6493" s="80"/>
      <c r="AX6493" s="80"/>
      <c r="AY6493" s="80"/>
      <c r="AZ6493" s="80"/>
      <c r="BA6493" s="80"/>
      <c r="BB6493" s="80"/>
    </row>
    <row r="6494" spans="9:54" x14ac:dyDescent="0.25">
      <c r="I6494" s="80"/>
      <c r="AX6494" s="80"/>
      <c r="AY6494" s="80"/>
      <c r="AZ6494" s="80"/>
      <c r="BA6494" s="80"/>
      <c r="BB6494" s="80"/>
    </row>
    <row r="6495" spans="9:54" x14ac:dyDescent="0.25">
      <c r="I6495" s="80"/>
      <c r="AX6495" s="80"/>
      <c r="AY6495" s="80"/>
      <c r="AZ6495" s="80"/>
      <c r="BA6495" s="80"/>
      <c r="BB6495" s="80"/>
    </row>
    <row r="6496" spans="9:54" x14ac:dyDescent="0.25">
      <c r="I6496" s="80"/>
      <c r="AX6496" s="80"/>
      <c r="AY6496" s="80"/>
      <c r="AZ6496" s="80"/>
      <c r="BA6496" s="80"/>
      <c r="BB6496" s="80"/>
    </row>
    <row r="6497" spans="9:54" x14ac:dyDescent="0.25">
      <c r="I6497" s="80"/>
      <c r="AX6497" s="80"/>
      <c r="AY6497" s="80"/>
      <c r="AZ6497" s="80"/>
      <c r="BA6497" s="80"/>
      <c r="BB6497" s="80"/>
    </row>
    <row r="6498" spans="9:54" x14ac:dyDescent="0.25">
      <c r="I6498" s="80"/>
      <c r="AX6498" s="80"/>
      <c r="AY6498" s="80"/>
      <c r="AZ6498" s="80"/>
      <c r="BA6498" s="80"/>
      <c r="BB6498" s="80"/>
    </row>
    <row r="6499" spans="9:54" x14ac:dyDescent="0.25">
      <c r="I6499" s="80"/>
      <c r="AX6499" s="80"/>
      <c r="AY6499" s="80"/>
      <c r="AZ6499" s="80"/>
      <c r="BA6499" s="80"/>
      <c r="BB6499" s="80"/>
    </row>
    <row r="6500" spans="9:54" x14ac:dyDescent="0.25">
      <c r="I6500" s="80"/>
      <c r="AX6500" s="80"/>
      <c r="AY6500" s="80"/>
      <c r="AZ6500" s="80"/>
      <c r="BA6500" s="80"/>
      <c r="BB6500" s="80"/>
    </row>
    <row r="6501" spans="9:54" x14ac:dyDescent="0.25">
      <c r="I6501" s="80"/>
      <c r="AX6501" s="80"/>
      <c r="AY6501" s="80"/>
      <c r="AZ6501" s="80"/>
      <c r="BA6501" s="80"/>
      <c r="BB6501" s="80"/>
    </row>
    <row r="6502" spans="9:54" x14ac:dyDescent="0.25">
      <c r="I6502" s="80"/>
      <c r="AX6502" s="80"/>
      <c r="AY6502" s="80"/>
      <c r="AZ6502" s="80"/>
      <c r="BA6502" s="80"/>
      <c r="BB6502" s="80"/>
    </row>
    <row r="6503" spans="9:54" x14ac:dyDescent="0.25">
      <c r="I6503" s="80"/>
      <c r="AX6503" s="80"/>
      <c r="AY6503" s="80"/>
      <c r="AZ6503" s="80"/>
      <c r="BA6503" s="80"/>
      <c r="BB6503" s="80"/>
    </row>
    <row r="6504" spans="9:54" x14ac:dyDescent="0.25">
      <c r="I6504" s="80"/>
      <c r="AX6504" s="80"/>
      <c r="AY6504" s="80"/>
      <c r="AZ6504" s="80"/>
      <c r="BA6504" s="80"/>
      <c r="BB6504" s="80"/>
    </row>
    <row r="6505" spans="9:54" x14ac:dyDescent="0.25">
      <c r="I6505" s="80"/>
      <c r="AX6505" s="80"/>
      <c r="AY6505" s="80"/>
      <c r="AZ6505" s="80"/>
      <c r="BA6505" s="80"/>
      <c r="BB6505" s="80"/>
    </row>
    <row r="6506" spans="9:54" x14ac:dyDescent="0.25">
      <c r="I6506" s="80"/>
      <c r="AX6506" s="80"/>
      <c r="AY6506" s="80"/>
      <c r="AZ6506" s="80"/>
      <c r="BA6506" s="80"/>
      <c r="BB6506" s="80"/>
    </row>
    <row r="6507" spans="9:54" x14ac:dyDescent="0.25">
      <c r="I6507" s="80"/>
      <c r="AX6507" s="80"/>
      <c r="AY6507" s="80"/>
      <c r="AZ6507" s="80"/>
      <c r="BA6507" s="80"/>
      <c r="BB6507" s="80"/>
    </row>
    <row r="6508" spans="9:54" x14ac:dyDescent="0.25">
      <c r="I6508" s="80"/>
      <c r="AX6508" s="80"/>
      <c r="AY6508" s="80"/>
      <c r="AZ6508" s="80"/>
      <c r="BA6508" s="80"/>
      <c r="BB6508" s="80"/>
    </row>
    <row r="6509" spans="9:54" x14ac:dyDescent="0.25">
      <c r="I6509" s="80"/>
      <c r="AX6509" s="80"/>
      <c r="AY6509" s="80"/>
      <c r="AZ6509" s="80"/>
      <c r="BA6509" s="80"/>
      <c r="BB6509" s="80"/>
    </row>
    <row r="6510" spans="9:54" x14ac:dyDescent="0.25">
      <c r="I6510" s="80"/>
      <c r="AX6510" s="80"/>
      <c r="AY6510" s="80"/>
      <c r="AZ6510" s="80"/>
      <c r="BA6510" s="80"/>
      <c r="BB6510" s="80"/>
    </row>
    <row r="6511" spans="9:54" x14ac:dyDescent="0.25">
      <c r="I6511" s="80"/>
      <c r="AX6511" s="80"/>
      <c r="AY6511" s="80"/>
      <c r="AZ6511" s="80"/>
      <c r="BA6511" s="80"/>
      <c r="BB6511" s="80"/>
    </row>
    <row r="6512" spans="9:54" x14ac:dyDescent="0.25">
      <c r="I6512" s="80"/>
      <c r="AX6512" s="80"/>
      <c r="AY6512" s="80"/>
      <c r="AZ6512" s="80"/>
      <c r="BA6512" s="80"/>
      <c r="BB6512" s="80"/>
    </row>
    <row r="6513" spans="9:54" x14ac:dyDescent="0.25">
      <c r="I6513" s="80"/>
      <c r="AX6513" s="80"/>
      <c r="AY6513" s="80"/>
      <c r="AZ6513" s="80"/>
      <c r="BA6513" s="80"/>
      <c r="BB6513" s="80"/>
    </row>
    <row r="6514" spans="9:54" x14ac:dyDescent="0.25">
      <c r="I6514" s="80"/>
      <c r="AX6514" s="80"/>
      <c r="AY6514" s="80"/>
      <c r="AZ6514" s="80"/>
      <c r="BA6514" s="80"/>
      <c r="BB6514" s="80"/>
    </row>
    <row r="6515" spans="9:54" x14ac:dyDescent="0.25">
      <c r="I6515" s="80"/>
      <c r="AX6515" s="80"/>
      <c r="AY6515" s="80"/>
      <c r="AZ6515" s="80"/>
      <c r="BA6515" s="80"/>
      <c r="BB6515" s="80"/>
    </row>
    <row r="6516" spans="9:54" x14ac:dyDescent="0.25">
      <c r="I6516" s="80"/>
      <c r="AX6516" s="80"/>
      <c r="AY6516" s="80"/>
      <c r="AZ6516" s="80"/>
      <c r="BA6516" s="80"/>
      <c r="BB6516" s="80"/>
    </row>
    <row r="6517" spans="9:54" x14ac:dyDescent="0.25">
      <c r="I6517" s="80"/>
      <c r="AX6517" s="80"/>
      <c r="AY6517" s="80"/>
      <c r="AZ6517" s="80"/>
      <c r="BA6517" s="80"/>
      <c r="BB6517" s="80"/>
    </row>
    <row r="6518" spans="9:54" x14ac:dyDescent="0.25">
      <c r="I6518" s="80"/>
      <c r="AX6518" s="80"/>
      <c r="AY6518" s="80"/>
      <c r="AZ6518" s="80"/>
      <c r="BA6518" s="80"/>
      <c r="BB6518" s="80"/>
    </row>
    <row r="6519" spans="9:54" x14ac:dyDescent="0.25">
      <c r="I6519" s="80"/>
      <c r="AX6519" s="80"/>
      <c r="AY6519" s="80"/>
      <c r="AZ6519" s="80"/>
      <c r="BA6519" s="80"/>
      <c r="BB6519" s="80"/>
    </row>
    <row r="6520" spans="9:54" x14ac:dyDescent="0.25">
      <c r="I6520" s="80"/>
      <c r="AX6520" s="80"/>
      <c r="AY6520" s="80"/>
      <c r="AZ6520" s="80"/>
      <c r="BA6520" s="80"/>
      <c r="BB6520" s="80"/>
    </row>
    <row r="6521" spans="9:54" x14ac:dyDescent="0.25">
      <c r="I6521" s="80"/>
      <c r="AX6521" s="80"/>
      <c r="AY6521" s="80"/>
      <c r="AZ6521" s="80"/>
      <c r="BA6521" s="80"/>
      <c r="BB6521" s="80"/>
    </row>
    <row r="6522" spans="9:54" x14ac:dyDescent="0.25">
      <c r="I6522" s="80"/>
      <c r="AX6522" s="80"/>
      <c r="AY6522" s="80"/>
      <c r="AZ6522" s="80"/>
      <c r="BA6522" s="80"/>
      <c r="BB6522" s="80"/>
    </row>
    <row r="6523" spans="9:54" x14ac:dyDescent="0.25">
      <c r="I6523" s="80"/>
      <c r="AX6523" s="80"/>
      <c r="AY6523" s="80"/>
      <c r="AZ6523" s="80"/>
      <c r="BA6523" s="80"/>
      <c r="BB6523" s="80"/>
    </row>
    <row r="6524" spans="9:54" x14ac:dyDescent="0.25">
      <c r="I6524" s="80"/>
      <c r="AX6524" s="80"/>
      <c r="AY6524" s="80"/>
      <c r="AZ6524" s="80"/>
      <c r="BA6524" s="80"/>
      <c r="BB6524" s="80"/>
    </row>
    <row r="6525" spans="9:54" x14ac:dyDescent="0.25">
      <c r="I6525" s="80"/>
      <c r="AX6525" s="80"/>
      <c r="AY6525" s="80"/>
      <c r="AZ6525" s="80"/>
      <c r="BA6525" s="80"/>
      <c r="BB6525" s="80"/>
    </row>
    <row r="6526" spans="9:54" x14ac:dyDescent="0.25">
      <c r="I6526" s="80"/>
      <c r="AX6526" s="80"/>
      <c r="AY6526" s="80"/>
      <c r="AZ6526" s="80"/>
      <c r="BA6526" s="80"/>
      <c r="BB6526" s="80"/>
    </row>
    <row r="6527" spans="9:54" x14ac:dyDescent="0.25">
      <c r="I6527" s="80"/>
      <c r="AX6527" s="80"/>
      <c r="AY6527" s="80"/>
      <c r="AZ6527" s="80"/>
      <c r="BA6527" s="80"/>
      <c r="BB6527" s="80"/>
    </row>
    <row r="6528" spans="9:54" x14ac:dyDescent="0.25">
      <c r="I6528" s="80"/>
      <c r="AX6528" s="80"/>
      <c r="AY6528" s="80"/>
      <c r="AZ6528" s="80"/>
      <c r="BA6528" s="80"/>
      <c r="BB6528" s="80"/>
    </row>
    <row r="6529" spans="9:54" x14ac:dyDescent="0.25">
      <c r="I6529" s="80"/>
      <c r="AX6529" s="80"/>
      <c r="AY6529" s="80"/>
      <c r="AZ6529" s="80"/>
      <c r="BA6529" s="80"/>
      <c r="BB6529" s="80"/>
    </row>
    <row r="6530" spans="9:54" x14ac:dyDescent="0.25">
      <c r="I6530" s="80"/>
      <c r="AX6530" s="80"/>
      <c r="AY6530" s="80"/>
      <c r="AZ6530" s="80"/>
      <c r="BA6530" s="80"/>
      <c r="BB6530" s="80"/>
    </row>
    <row r="6531" spans="9:54" x14ac:dyDescent="0.25">
      <c r="I6531" s="80"/>
      <c r="AX6531" s="80"/>
      <c r="AY6531" s="80"/>
      <c r="AZ6531" s="80"/>
      <c r="BA6531" s="80"/>
      <c r="BB6531" s="80"/>
    </row>
    <row r="6532" spans="9:54" x14ac:dyDescent="0.25">
      <c r="I6532" s="80"/>
      <c r="AX6532" s="80"/>
      <c r="AY6532" s="80"/>
      <c r="AZ6532" s="80"/>
      <c r="BA6532" s="80"/>
      <c r="BB6532" s="80"/>
    </row>
    <row r="6533" spans="9:54" x14ac:dyDescent="0.25">
      <c r="I6533" s="80"/>
      <c r="AX6533" s="80"/>
      <c r="AY6533" s="80"/>
      <c r="AZ6533" s="80"/>
      <c r="BA6533" s="80"/>
      <c r="BB6533" s="80"/>
    </row>
    <row r="6534" spans="9:54" x14ac:dyDescent="0.25">
      <c r="I6534" s="80"/>
      <c r="AX6534" s="80"/>
      <c r="AY6534" s="80"/>
      <c r="AZ6534" s="80"/>
      <c r="BA6534" s="80"/>
      <c r="BB6534" s="80"/>
    </row>
    <row r="6535" spans="9:54" x14ac:dyDescent="0.25">
      <c r="I6535" s="80"/>
      <c r="AX6535" s="80"/>
      <c r="AY6535" s="80"/>
      <c r="AZ6535" s="80"/>
      <c r="BA6535" s="80"/>
      <c r="BB6535" s="80"/>
    </row>
    <row r="6536" spans="9:54" x14ac:dyDescent="0.25">
      <c r="I6536" s="80"/>
      <c r="AX6536" s="80"/>
      <c r="AY6536" s="80"/>
      <c r="AZ6536" s="80"/>
      <c r="BA6536" s="80"/>
      <c r="BB6536" s="80"/>
    </row>
    <row r="6537" spans="9:54" x14ac:dyDescent="0.25">
      <c r="I6537" s="80"/>
      <c r="AX6537" s="80"/>
      <c r="AY6537" s="80"/>
      <c r="AZ6537" s="80"/>
      <c r="BA6537" s="80"/>
      <c r="BB6537" s="80"/>
    </row>
    <row r="6538" spans="9:54" x14ac:dyDescent="0.25">
      <c r="I6538" s="80"/>
      <c r="AX6538" s="80"/>
      <c r="AY6538" s="80"/>
      <c r="AZ6538" s="80"/>
      <c r="BA6538" s="80"/>
      <c r="BB6538" s="80"/>
    </row>
    <row r="6539" spans="9:54" x14ac:dyDescent="0.25">
      <c r="I6539" s="80"/>
      <c r="AX6539" s="80"/>
      <c r="AY6539" s="80"/>
      <c r="AZ6539" s="80"/>
      <c r="BA6539" s="80"/>
      <c r="BB6539" s="80"/>
    </row>
    <row r="6540" spans="9:54" x14ac:dyDescent="0.25">
      <c r="I6540" s="80"/>
      <c r="AX6540" s="80"/>
      <c r="AY6540" s="80"/>
      <c r="AZ6540" s="80"/>
      <c r="BA6540" s="80"/>
      <c r="BB6540" s="80"/>
    </row>
    <row r="6541" spans="9:54" x14ac:dyDescent="0.25">
      <c r="I6541" s="80"/>
      <c r="AX6541" s="80"/>
      <c r="AY6541" s="80"/>
      <c r="AZ6541" s="80"/>
      <c r="BA6541" s="80"/>
      <c r="BB6541" s="80"/>
    </row>
    <row r="6542" spans="9:54" x14ac:dyDescent="0.25">
      <c r="I6542" s="80"/>
      <c r="AX6542" s="80"/>
      <c r="AY6542" s="80"/>
      <c r="AZ6542" s="80"/>
      <c r="BA6542" s="80"/>
      <c r="BB6542" s="80"/>
    </row>
    <row r="6543" spans="9:54" x14ac:dyDescent="0.25">
      <c r="I6543" s="80"/>
      <c r="AX6543" s="80"/>
      <c r="AY6543" s="80"/>
      <c r="AZ6543" s="80"/>
      <c r="BA6543" s="80"/>
      <c r="BB6543" s="80"/>
    </row>
    <row r="6544" spans="9:54" x14ac:dyDescent="0.25">
      <c r="I6544" s="80"/>
      <c r="AX6544" s="80"/>
      <c r="AY6544" s="80"/>
      <c r="AZ6544" s="80"/>
      <c r="BA6544" s="80"/>
      <c r="BB6544" s="80"/>
    </row>
    <row r="6545" spans="9:54" x14ac:dyDescent="0.25">
      <c r="I6545" s="80"/>
      <c r="AX6545" s="80"/>
      <c r="AY6545" s="80"/>
      <c r="AZ6545" s="80"/>
      <c r="BA6545" s="80"/>
      <c r="BB6545" s="80"/>
    </row>
    <row r="6546" spans="9:54" x14ac:dyDescent="0.25">
      <c r="I6546" s="80"/>
      <c r="AX6546" s="80"/>
      <c r="AY6546" s="80"/>
      <c r="AZ6546" s="80"/>
      <c r="BA6546" s="80"/>
      <c r="BB6546" s="80"/>
    </row>
    <row r="6547" spans="9:54" x14ac:dyDescent="0.25">
      <c r="I6547" s="80"/>
      <c r="AX6547" s="80"/>
      <c r="AY6547" s="80"/>
      <c r="AZ6547" s="80"/>
      <c r="BA6547" s="80"/>
      <c r="BB6547" s="80"/>
    </row>
    <row r="6548" spans="9:54" x14ac:dyDescent="0.25">
      <c r="I6548" s="80"/>
      <c r="AX6548" s="80"/>
      <c r="AY6548" s="80"/>
      <c r="AZ6548" s="80"/>
      <c r="BA6548" s="80"/>
      <c r="BB6548" s="80"/>
    </row>
    <row r="6549" spans="9:54" x14ac:dyDescent="0.25">
      <c r="I6549" s="80"/>
      <c r="AX6549" s="80"/>
      <c r="AY6549" s="80"/>
      <c r="AZ6549" s="80"/>
      <c r="BA6549" s="80"/>
      <c r="BB6549" s="80"/>
    </row>
    <row r="6550" spans="9:54" x14ac:dyDescent="0.25">
      <c r="I6550" s="80"/>
      <c r="AX6550" s="80"/>
      <c r="AY6550" s="80"/>
      <c r="AZ6550" s="80"/>
      <c r="BA6550" s="80"/>
      <c r="BB6550" s="80"/>
    </row>
    <row r="6551" spans="9:54" x14ac:dyDescent="0.25">
      <c r="I6551" s="80"/>
      <c r="AX6551" s="80"/>
      <c r="AY6551" s="80"/>
      <c r="AZ6551" s="80"/>
      <c r="BA6551" s="80"/>
      <c r="BB6551" s="80"/>
    </row>
    <row r="6552" spans="9:54" x14ac:dyDescent="0.25">
      <c r="I6552" s="80"/>
      <c r="AX6552" s="80"/>
      <c r="AY6552" s="80"/>
      <c r="AZ6552" s="80"/>
      <c r="BA6552" s="80"/>
      <c r="BB6552" s="80"/>
    </row>
    <row r="6553" spans="9:54" x14ac:dyDescent="0.25">
      <c r="I6553" s="80"/>
      <c r="AX6553" s="80"/>
      <c r="AY6553" s="80"/>
      <c r="AZ6553" s="80"/>
      <c r="BA6553" s="80"/>
      <c r="BB6553" s="80"/>
    </row>
    <row r="6554" spans="9:54" x14ac:dyDescent="0.25">
      <c r="I6554" s="80"/>
      <c r="AX6554" s="80"/>
      <c r="AY6554" s="80"/>
      <c r="AZ6554" s="80"/>
      <c r="BA6554" s="80"/>
      <c r="BB6554" s="80"/>
    </row>
    <row r="6555" spans="9:54" x14ac:dyDescent="0.25">
      <c r="I6555" s="80"/>
      <c r="AX6555" s="80"/>
      <c r="AY6555" s="80"/>
      <c r="AZ6555" s="80"/>
      <c r="BA6555" s="80"/>
      <c r="BB6555" s="80"/>
    </row>
    <row r="6556" spans="9:54" x14ac:dyDescent="0.25">
      <c r="I6556" s="80"/>
      <c r="AX6556" s="80"/>
      <c r="AY6556" s="80"/>
      <c r="AZ6556" s="80"/>
      <c r="BA6556" s="80"/>
      <c r="BB6556" s="80"/>
    </row>
    <row r="6557" spans="9:54" x14ac:dyDescent="0.25">
      <c r="I6557" s="80"/>
      <c r="AX6557" s="80"/>
      <c r="AY6557" s="80"/>
      <c r="AZ6557" s="80"/>
      <c r="BA6557" s="80"/>
      <c r="BB6557" s="80"/>
    </row>
    <row r="6558" spans="9:54" x14ac:dyDescent="0.25">
      <c r="I6558" s="80"/>
      <c r="AX6558" s="80"/>
      <c r="AY6558" s="80"/>
      <c r="AZ6558" s="80"/>
      <c r="BA6558" s="80"/>
      <c r="BB6558" s="80"/>
    </row>
    <row r="6559" spans="9:54" x14ac:dyDescent="0.25">
      <c r="I6559" s="80"/>
      <c r="AX6559" s="80"/>
      <c r="AY6559" s="80"/>
      <c r="AZ6559" s="80"/>
      <c r="BA6559" s="80"/>
      <c r="BB6559" s="80"/>
    </row>
    <row r="6560" spans="9:54" x14ac:dyDescent="0.25">
      <c r="I6560" s="80"/>
      <c r="AX6560" s="80"/>
      <c r="AY6560" s="80"/>
      <c r="AZ6560" s="80"/>
      <c r="BA6560" s="80"/>
      <c r="BB6560" s="80"/>
    </row>
    <row r="6561" spans="9:54" x14ac:dyDescent="0.25">
      <c r="I6561" s="80"/>
      <c r="AX6561" s="80"/>
      <c r="AY6561" s="80"/>
      <c r="AZ6561" s="80"/>
      <c r="BA6561" s="80"/>
      <c r="BB6561" s="80"/>
    </row>
    <row r="6562" spans="9:54" x14ac:dyDescent="0.25">
      <c r="I6562" s="80"/>
      <c r="AX6562" s="80"/>
      <c r="AY6562" s="80"/>
      <c r="AZ6562" s="80"/>
      <c r="BA6562" s="80"/>
      <c r="BB6562" s="80"/>
    </row>
    <row r="6563" spans="9:54" x14ac:dyDescent="0.25">
      <c r="I6563" s="80"/>
      <c r="AX6563" s="80"/>
      <c r="AY6563" s="80"/>
      <c r="AZ6563" s="80"/>
      <c r="BA6563" s="80"/>
      <c r="BB6563" s="80"/>
    </row>
    <row r="6564" spans="9:54" x14ac:dyDescent="0.25">
      <c r="I6564" s="80"/>
      <c r="AX6564" s="80"/>
      <c r="AY6564" s="80"/>
      <c r="AZ6564" s="80"/>
      <c r="BA6564" s="80"/>
      <c r="BB6564" s="80"/>
    </row>
    <row r="6565" spans="9:54" x14ac:dyDescent="0.25">
      <c r="I6565" s="80"/>
      <c r="AX6565" s="80"/>
      <c r="AY6565" s="80"/>
      <c r="AZ6565" s="80"/>
      <c r="BA6565" s="80"/>
      <c r="BB6565" s="80"/>
    </row>
    <row r="6566" spans="9:54" x14ac:dyDescent="0.25">
      <c r="I6566" s="80"/>
      <c r="AX6566" s="80"/>
      <c r="AY6566" s="80"/>
      <c r="AZ6566" s="80"/>
      <c r="BA6566" s="80"/>
      <c r="BB6566" s="80"/>
    </row>
    <row r="6567" spans="9:54" x14ac:dyDescent="0.25">
      <c r="I6567" s="80"/>
      <c r="AX6567" s="80"/>
      <c r="AY6567" s="80"/>
      <c r="AZ6567" s="80"/>
      <c r="BA6567" s="80"/>
      <c r="BB6567" s="80"/>
    </row>
    <row r="6568" spans="9:54" x14ac:dyDescent="0.25">
      <c r="I6568" s="80"/>
      <c r="AX6568" s="80"/>
      <c r="AY6568" s="80"/>
      <c r="AZ6568" s="80"/>
      <c r="BA6568" s="80"/>
      <c r="BB6568" s="80"/>
    </row>
    <row r="6569" spans="9:54" x14ac:dyDescent="0.25">
      <c r="I6569" s="80"/>
      <c r="AX6569" s="80"/>
      <c r="AY6569" s="80"/>
      <c r="AZ6569" s="80"/>
      <c r="BA6569" s="80"/>
      <c r="BB6569" s="80"/>
    </row>
    <row r="6570" spans="9:54" x14ac:dyDescent="0.25">
      <c r="I6570" s="80"/>
      <c r="AX6570" s="80"/>
      <c r="AY6570" s="80"/>
      <c r="AZ6570" s="80"/>
      <c r="BA6570" s="80"/>
      <c r="BB6570" s="80"/>
    </row>
    <row r="6571" spans="9:54" x14ac:dyDescent="0.25">
      <c r="I6571" s="80"/>
      <c r="AX6571" s="80"/>
      <c r="AY6571" s="80"/>
      <c r="AZ6571" s="80"/>
      <c r="BA6571" s="80"/>
      <c r="BB6571" s="80"/>
    </row>
    <row r="6572" spans="9:54" x14ac:dyDescent="0.25">
      <c r="I6572" s="80"/>
      <c r="AX6572" s="80"/>
      <c r="AY6572" s="80"/>
      <c r="AZ6572" s="80"/>
      <c r="BA6572" s="80"/>
      <c r="BB6572" s="80"/>
    </row>
    <row r="6573" spans="9:54" x14ac:dyDescent="0.25">
      <c r="I6573" s="80"/>
      <c r="AX6573" s="80"/>
      <c r="AY6573" s="80"/>
      <c r="AZ6573" s="80"/>
      <c r="BA6573" s="80"/>
      <c r="BB6573" s="80"/>
    </row>
    <row r="6574" spans="9:54" x14ac:dyDescent="0.25">
      <c r="I6574" s="80"/>
      <c r="AX6574" s="80"/>
      <c r="AY6574" s="80"/>
      <c r="AZ6574" s="80"/>
      <c r="BA6574" s="80"/>
      <c r="BB6574" s="80"/>
    </row>
    <row r="6575" spans="9:54" x14ac:dyDescent="0.25">
      <c r="I6575" s="80"/>
      <c r="AX6575" s="80"/>
      <c r="AY6575" s="80"/>
      <c r="AZ6575" s="80"/>
      <c r="BA6575" s="80"/>
      <c r="BB6575" s="80"/>
    </row>
    <row r="6576" spans="9:54" x14ac:dyDescent="0.25">
      <c r="I6576" s="80"/>
      <c r="AX6576" s="80"/>
      <c r="AY6576" s="80"/>
      <c r="AZ6576" s="80"/>
      <c r="BA6576" s="80"/>
      <c r="BB6576" s="80"/>
    </row>
    <row r="6577" spans="9:54" x14ac:dyDescent="0.25">
      <c r="I6577" s="80"/>
      <c r="AX6577" s="80"/>
      <c r="AY6577" s="80"/>
      <c r="AZ6577" s="80"/>
      <c r="BA6577" s="80"/>
      <c r="BB6577" s="80"/>
    </row>
    <row r="6578" spans="9:54" x14ac:dyDescent="0.25">
      <c r="I6578" s="80"/>
      <c r="AX6578" s="80"/>
      <c r="AY6578" s="80"/>
      <c r="AZ6578" s="80"/>
      <c r="BA6578" s="80"/>
      <c r="BB6578" s="80"/>
    </row>
    <row r="6579" spans="9:54" x14ac:dyDescent="0.25">
      <c r="I6579" s="80"/>
      <c r="AX6579" s="80"/>
      <c r="AY6579" s="80"/>
      <c r="AZ6579" s="80"/>
      <c r="BA6579" s="80"/>
      <c r="BB6579" s="80"/>
    </row>
    <row r="6580" spans="9:54" x14ac:dyDescent="0.25">
      <c r="I6580" s="80"/>
      <c r="AX6580" s="80"/>
      <c r="AY6580" s="80"/>
      <c r="AZ6580" s="80"/>
      <c r="BA6580" s="80"/>
      <c r="BB6580" s="80"/>
    </row>
    <row r="6581" spans="9:54" x14ac:dyDescent="0.25">
      <c r="I6581" s="80"/>
      <c r="AX6581" s="80"/>
      <c r="AY6581" s="80"/>
      <c r="AZ6581" s="80"/>
      <c r="BA6581" s="80"/>
      <c r="BB6581" s="80"/>
    </row>
    <row r="6582" spans="9:54" x14ac:dyDescent="0.25">
      <c r="I6582" s="80"/>
      <c r="AX6582" s="80"/>
      <c r="AY6582" s="80"/>
      <c r="AZ6582" s="80"/>
      <c r="BA6582" s="80"/>
      <c r="BB6582" s="80"/>
    </row>
    <row r="6583" spans="9:54" x14ac:dyDescent="0.25">
      <c r="I6583" s="80"/>
      <c r="AX6583" s="80"/>
      <c r="AY6583" s="80"/>
      <c r="AZ6583" s="80"/>
      <c r="BA6583" s="80"/>
      <c r="BB6583" s="80"/>
    </row>
    <row r="6584" spans="9:54" x14ac:dyDescent="0.25">
      <c r="I6584" s="80"/>
      <c r="AX6584" s="80"/>
      <c r="AY6584" s="80"/>
      <c r="AZ6584" s="80"/>
      <c r="BA6584" s="80"/>
      <c r="BB6584" s="80"/>
    </row>
    <row r="6585" spans="9:54" x14ac:dyDescent="0.25">
      <c r="I6585" s="80"/>
      <c r="AX6585" s="80"/>
      <c r="AY6585" s="80"/>
      <c r="AZ6585" s="80"/>
      <c r="BA6585" s="80"/>
      <c r="BB6585" s="80"/>
    </row>
    <row r="6586" spans="9:54" x14ac:dyDescent="0.25">
      <c r="I6586" s="80"/>
      <c r="AX6586" s="80"/>
      <c r="AY6586" s="80"/>
      <c r="AZ6586" s="80"/>
      <c r="BA6586" s="80"/>
      <c r="BB6586" s="80"/>
    </row>
    <row r="6587" spans="9:54" x14ac:dyDescent="0.25">
      <c r="I6587" s="80"/>
      <c r="AX6587" s="80"/>
      <c r="AY6587" s="80"/>
      <c r="AZ6587" s="80"/>
      <c r="BA6587" s="80"/>
      <c r="BB6587" s="80"/>
    </row>
    <row r="6588" spans="9:54" x14ac:dyDescent="0.25">
      <c r="I6588" s="80"/>
      <c r="AX6588" s="80"/>
      <c r="AY6588" s="80"/>
      <c r="AZ6588" s="80"/>
      <c r="BA6588" s="80"/>
      <c r="BB6588" s="80"/>
    </row>
    <row r="6589" spans="9:54" x14ac:dyDescent="0.25">
      <c r="I6589" s="80"/>
      <c r="AX6589" s="80"/>
      <c r="AY6589" s="80"/>
      <c r="AZ6589" s="80"/>
      <c r="BA6589" s="80"/>
      <c r="BB6589" s="80"/>
    </row>
    <row r="6590" spans="9:54" x14ac:dyDescent="0.25">
      <c r="I6590" s="80"/>
      <c r="AX6590" s="80"/>
      <c r="AY6590" s="80"/>
      <c r="AZ6590" s="80"/>
      <c r="BA6590" s="80"/>
      <c r="BB6590" s="80"/>
    </row>
    <row r="6591" spans="9:54" x14ac:dyDescent="0.25">
      <c r="I6591" s="80"/>
      <c r="AX6591" s="80"/>
      <c r="AY6591" s="80"/>
      <c r="AZ6591" s="80"/>
      <c r="BA6591" s="80"/>
      <c r="BB6591" s="80"/>
    </row>
    <row r="6592" spans="9:54" x14ac:dyDescent="0.25">
      <c r="I6592" s="80"/>
      <c r="AX6592" s="80"/>
      <c r="AY6592" s="80"/>
      <c r="AZ6592" s="80"/>
      <c r="BA6592" s="80"/>
      <c r="BB6592" s="80"/>
    </row>
    <row r="6593" spans="9:54" x14ac:dyDescent="0.25">
      <c r="I6593" s="80"/>
      <c r="AX6593" s="80"/>
      <c r="AY6593" s="80"/>
      <c r="AZ6593" s="80"/>
      <c r="BA6593" s="80"/>
      <c r="BB6593" s="80"/>
    </row>
    <row r="6594" spans="9:54" x14ac:dyDescent="0.25">
      <c r="I6594" s="80"/>
      <c r="AX6594" s="80"/>
      <c r="AY6594" s="80"/>
      <c r="AZ6594" s="80"/>
      <c r="BA6594" s="80"/>
      <c r="BB6594" s="80"/>
    </row>
    <row r="6595" spans="9:54" x14ac:dyDescent="0.25">
      <c r="I6595" s="80"/>
      <c r="AX6595" s="80"/>
      <c r="AY6595" s="80"/>
      <c r="AZ6595" s="80"/>
      <c r="BA6595" s="80"/>
      <c r="BB6595" s="80"/>
    </row>
    <row r="6596" spans="9:54" x14ac:dyDescent="0.25">
      <c r="I6596" s="80"/>
      <c r="AX6596" s="80"/>
      <c r="AY6596" s="80"/>
      <c r="AZ6596" s="80"/>
      <c r="BA6596" s="80"/>
      <c r="BB6596" s="80"/>
    </row>
    <row r="6597" spans="9:54" x14ac:dyDescent="0.25">
      <c r="I6597" s="80"/>
      <c r="AX6597" s="80"/>
      <c r="AY6597" s="80"/>
      <c r="AZ6597" s="80"/>
      <c r="BA6597" s="80"/>
      <c r="BB6597" s="80"/>
    </row>
    <row r="6598" spans="9:54" x14ac:dyDescent="0.25">
      <c r="I6598" s="80"/>
      <c r="AX6598" s="80"/>
      <c r="AY6598" s="80"/>
      <c r="AZ6598" s="80"/>
      <c r="BA6598" s="80"/>
      <c r="BB6598" s="80"/>
    </row>
    <row r="6599" spans="9:54" x14ac:dyDescent="0.25">
      <c r="I6599" s="80"/>
      <c r="AX6599" s="80"/>
      <c r="AY6599" s="80"/>
      <c r="AZ6599" s="80"/>
      <c r="BA6599" s="80"/>
      <c r="BB6599" s="80"/>
    </row>
    <row r="6600" spans="9:54" x14ac:dyDescent="0.25">
      <c r="I6600" s="80"/>
      <c r="AX6600" s="80"/>
      <c r="AY6600" s="80"/>
      <c r="AZ6600" s="80"/>
      <c r="BA6600" s="80"/>
      <c r="BB6600" s="80"/>
    </row>
    <row r="6601" spans="9:54" x14ac:dyDescent="0.25">
      <c r="I6601" s="80"/>
      <c r="AX6601" s="80"/>
      <c r="AY6601" s="80"/>
      <c r="AZ6601" s="80"/>
      <c r="BA6601" s="80"/>
      <c r="BB6601" s="80"/>
    </row>
    <row r="6602" spans="9:54" x14ac:dyDescent="0.25">
      <c r="I6602" s="80"/>
      <c r="AX6602" s="80"/>
      <c r="AY6602" s="80"/>
      <c r="AZ6602" s="80"/>
      <c r="BA6602" s="80"/>
      <c r="BB6602" s="80"/>
    </row>
    <row r="6603" spans="9:54" x14ac:dyDescent="0.25">
      <c r="I6603" s="80"/>
      <c r="AX6603" s="80"/>
      <c r="AY6603" s="80"/>
      <c r="AZ6603" s="80"/>
      <c r="BA6603" s="80"/>
      <c r="BB6603" s="80"/>
    </row>
    <row r="6604" spans="9:54" x14ac:dyDescent="0.25">
      <c r="I6604" s="80"/>
      <c r="AX6604" s="80"/>
      <c r="AY6604" s="80"/>
      <c r="AZ6604" s="80"/>
      <c r="BA6604" s="80"/>
      <c r="BB6604" s="80"/>
    </row>
    <row r="6605" spans="9:54" x14ac:dyDescent="0.25">
      <c r="I6605" s="80"/>
      <c r="AX6605" s="80"/>
      <c r="AY6605" s="80"/>
      <c r="AZ6605" s="80"/>
      <c r="BA6605" s="80"/>
      <c r="BB6605" s="80"/>
    </row>
    <row r="6606" spans="9:54" x14ac:dyDescent="0.25">
      <c r="I6606" s="80"/>
      <c r="AX6606" s="80"/>
      <c r="AY6606" s="80"/>
      <c r="AZ6606" s="80"/>
      <c r="BA6606" s="80"/>
      <c r="BB6606" s="80"/>
    </row>
    <row r="6607" spans="9:54" x14ac:dyDescent="0.25">
      <c r="I6607" s="80"/>
      <c r="AX6607" s="80"/>
      <c r="AY6607" s="80"/>
      <c r="AZ6607" s="80"/>
      <c r="BA6607" s="80"/>
      <c r="BB6607" s="80"/>
    </row>
    <row r="6608" spans="9:54" x14ac:dyDescent="0.25">
      <c r="I6608" s="80"/>
      <c r="AX6608" s="80"/>
      <c r="AY6608" s="80"/>
      <c r="AZ6608" s="80"/>
      <c r="BA6608" s="80"/>
      <c r="BB6608" s="80"/>
    </row>
    <row r="6609" spans="9:54" x14ac:dyDescent="0.25">
      <c r="I6609" s="80"/>
      <c r="AX6609" s="80"/>
      <c r="AY6609" s="80"/>
      <c r="AZ6609" s="80"/>
      <c r="BA6609" s="80"/>
      <c r="BB6609" s="80"/>
    </row>
    <row r="6610" spans="9:54" x14ac:dyDescent="0.25">
      <c r="I6610" s="80"/>
      <c r="AX6610" s="80"/>
      <c r="AY6610" s="80"/>
      <c r="AZ6610" s="80"/>
      <c r="BA6610" s="80"/>
      <c r="BB6610" s="80"/>
    </row>
    <row r="6611" spans="9:54" x14ac:dyDescent="0.25">
      <c r="I6611" s="80"/>
      <c r="AX6611" s="80"/>
      <c r="AY6611" s="80"/>
      <c r="AZ6611" s="80"/>
      <c r="BA6611" s="80"/>
      <c r="BB6611" s="80"/>
    </row>
    <row r="6612" spans="9:54" x14ac:dyDescent="0.25">
      <c r="I6612" s="80"/>
      <c r="AX6612" s="80"/>
      <c r="AY6612" s="80"/>
      <c r="AZ6612" s="80"/>
      <c r="BA6612" s="80"/>
      <c r="BB6612" s="80"/>
    </row>
    <row r="6613" spans="9:54" x14ac:dyDescent="0.25">
      <c r="I6613" s="80"/>
      <c r="AX6613" s="80"/>
      <c r="AY6613" s="80"/>
      <c r="AZ6613" s="80"/>
      <c r="BA6613" s="80"/>
      <c r="BB6613" s="80"/>
    </row>
    <row r="6614" spans="9:54" x14ac:dyDescent="0.25">
      <c r="I6614" s="80"/>
      <c r="AX6614" s="80"/>
      <c r="AY6614" s="80"/>
      <c r="AZ6614" s="80"/>
      <c r="BA6614" s="80"/>
      <c r="BB6614" s="80"/>
    </row>
    <row r="6615" spans="9:54" x14ac:dyDescent="0.25">
      <c r="I6615" s="80"/>
      <c r="AX6615" s="80"/>
      <c r="AY6615" s="80"/>
      <c r="AZ6615" s="80"/>
      <c r="BA6615" s="80"/>
      <c r="BB6615" s="80"/>
    </row>
    <row r="6616" spans="9:54" x14ac:dyDescent="0.25">
      <c r="I6616" s="80"/>
      <c r="AX6616" s="80"/>
      <c r="AY6616" s="80"/>
      <c r="AZ6616" s="80"/>
      <c r="BA6616" s="80"/>
      <c r="BB6616" s="80"/>
    </row>
    <row r="6617" spans="9:54" x14ac:dyDescent="0.25">
      <c r="I6617" s="80"/>
      <c r="AX6617" s="80"/>
      <c r="AY6617" s="80"/>
      <c r="AZ6617" s="80"/>
      <c r="BA6617" s="80"/>
      <c r="BB6617" s="80"/>
    </row>
    <row r="6618" spans="9:54" x14ac:dyDescent="0.25">
      <c r="I6618" s="80"/>
      <c r="AX6618" s="80"/>
      <c r="AY6618" s="80"/>
      <c r="AZ6618" s="80"/>
      <c r="BA6618" s="80"/>
      <c r="BB6618" s="80"/>
    </row>
    <row r="6619" spans="9:54" x14ac:dyDescent="0.25">
      <c r="I6619" s="80"/>
      <c r="AX6619" s="80"/>
      <c r="AY6619" s="80"/>
      <c r="AZ6619" s="80"/>
      <c r="BA6619" s="80"/>
      <c r="BB6619" s="80"/>
    </row>
    <row r="6620" spans="9:54" x14ac:dyDescent="0.25">
      <c r="I6620" s="80"/>
      <c r="AX6620" s="80"/>
      <c r="AY6620" s="80"/>
      <c r="AZ6620" s="80"/>
      <c r="BA6620" s="80"/>
      <c r="BB6620" s="80"/>
    </row>
    <row r="6621" spans="9:54" x14ac:dyDescent="0.25">
      <c r="I6621" s="80"/>
      <c r="AX6621" s="80"/>
      <c r="AY6621" s="80"/>
      <c r="AZ6621" s="80"/>
      <c r="BA6621" s="80"/>
      <c r="BB6621" s="80"/>
    </row>
    <row r="6622" spans="9:54" x14ac:dyDescent="0.25">
      <c r="I6622" s="80"/>
      <c r="AX6622" s="80"/>
      <c r="AY6622" s="80"/>
      <c r="AZ6622" s="80"/>
      <c r="BA6622" s="80"/>
      <c r="BB6622" s="80"/>
    </row>
    <row r="6623" spans="9:54" x14ac:dyDescent="0.25">
      <c r="I6623" s="80"/>
      <c r="AX6623" s="80"/>
      <c r="AY6623" s="80"/>
      <c r="AZ6623" s="80"/>
      <c r="BA6623" s="80"/>
      <c r="BB6623" s="80"/>
    </row>
    <row r="6624" spans="9:54" x14ac:dyDescent="0.25">
      <c r="I6624" s="80"/>
      <c r="AX6624" s="80"/>
      <c r="AY6624" s="80"/>
      <c r="AZ6624" s="80"/>
      <c r="BA6624" s="80"/>
      <c r="BB6624" s="80"/>
    </row>
    <row r="6625" spans="9:54" x14ac:dyDescent="0.25">
      <c r="I6625" s="80"/>
      <c r="AX6625" s="80"/>
      <c r="AY6625" s="80"/>
      <c r="AZ6625" s="80"/>
      <c r="BA6625" s="80"/>
      <c r="BB6625" s="80"/>
    </row>
    <row r="6626" spans="9:54" x14ac:dyDescent="0.25">
      <c r="I6626" s="80"/>
      <c r="AX6626" s="80"/>
      <c r="AY6626" s="80"/>
      <c r="AZ6626" s="80"/>
      <c r="BA6626" s="80"/>
      <c r="BB6626" s="80"/>
    </row>
    <row r="6627" spans="9:54" x14ac:dyDescent="0.25">
      <c r="I6627" s="80"/>
      <c r="AX6627" s="80"/>
      <c r="AY6627" s="80"/>
      <c r="AZ6627" s="80"/>
      <c r="BA6627" s="80"/>
      <c r="BB6627" s="80"/>
    </row>
    <row r="6628" spans="9:54" x14ac:dyDescent="0.25">
      <c r="I6628" s="80"/>
      <c r="AX6628" s="80"/>
      <c r="AY6628" s="80"/>
      <c r="AZ6628" s="80"/>
      <c r="BA6628" s="80"/>
      <c r="BB6628" s="80"/>
    </row>
    <row r="6629" spans="9:54" x14ac:dyDescent="0.25">
      <c r="I6629" s="80"/>
      <c r="AX6629" s="80"/>
      <c r="AY6629" s="80"/>
      <c r="AZ6629" s="80"/>
      <c r="BA6629" s="80"/>
      <c r="BB6629" s="80"/>
    </row>
    <row r="6630" spans="9:54" x14ac:dyDescent="0.25">
      <c r="I6630" s="80"/>
      <c r="AX6630" s="80"/>
      <c r="AY6630" s="80"/>
      <c r="AZ6630" s="80"/>
      <c r="BA6630" s="80"/>
      <c r="BB6630" s="80"/>
    </row>
    <row r="6631" spans="9:54" x14ac:dyDescent="0.25">
      <c r="I6631" s="80"/>
      <c r="AX6631" s="80"/>
      <c r="AY6631" s="80"/>
      <c r="AZ6631" s="80"/>
      <c r="BA6631" s="80"/>
      <c r="BB6631" s="80"/>
    </row>
    <row r="6632" spans="9:54" x14ac:dyDescent="0.25">
      <c r="I6632" s="80"/>
      <c r="AX6632" s="80"/>
      <c r="AY6632" s="80"/>
      <c r="AZ6632" s="80"/>
      <c r="BA6632" s="80"/>
      <c r="BB6632" s="80"/>
    </row>
    <row r="6633" spans="9:54" x14ac:dyDescent="0.25">
      <c r="I6633" s="80"/>
      <c r="AX6633" s="80"/>
      <c r="AY6633" s="80"/>
      <c r="AZ6633" s="80"/>
      <c r="BA6633" s="80"/>
      <c r="BB6633" s="80"/>
    </row>
    <row r="6634" spans="9:54" x14ac:dyDescent="0.25">
      <c r="I6634" s="80"/>
      <c r="AX6634" s="80"/>
      <c r="AY6634" s="80"/>
      <c r="AZ6634" s="80"/>
      <c r="BA6634" s="80"/>
      <c r="BB6634" s="80"/>
    </row>
    <row r="6635" spans="9:54" x14ac:dyDescent="0.25">
      <c r="I6635" s="80"/>
      <c r="AX6635" s="80"/>
      <c r="AY6635" s="80"/>
      <c r="AZ6635" s="80"/>
      <c r="BA6635" s="80"/>
      <c r="BB6635" s="80"/>
    </row>
    <row r="6636" spans="9:54" x14ac:dyDescent="0.25">
      <c r="I6636" s="80"/>
      <c r="AX6636" s="80"/>
      <c r="AY6636" s="80"/>
      <c r="AZ6636" s="80"/>
      <c r="BA6636" s="80"/>
      <c r="BB6636" s="80"/>
    </row>
    <row r="6637" spans="9:54" x14ac:dyDescent="0.25">
      <c r="I6637" s="80"/>
      <c r="AX6637" s="80"/>
      <c r="AY6637" s="80"/>
      <c r="AZ6637" s="80"/>
      <c r="BA6637" s="80"/>
      <c r="BB6637" s="80"/>
    </row>
    <row r="6638" spans="9:54" x14ac:dyDescent="0.25">
      <c r="I6638" s="80"/>
      <c r="AX6638" s="80"/>
      <c r="AY6638" s="80"/>
      <c r="AZ6638" s="80"/>
      <c r="BA6638" s="80"/>
      <c r="BB6638" s="80"/>
    </row>
    <row r="6639" spans="9:54" x14ac:dyDescent="0.25">
      <c r="I6639" s="80"/>
      <c r="AX6639" s="80"/>
      <c r="AY6639" s="80"/>
      <c r="AZ6639" s="80"/>
      <c r="BA6639" s="80"/>
      <c r="BB6639" s="80"/>
    </row>
    <row r="6640" spans="9:54" x14ac:dyDescent="0.25">
      <c r="I6640" s="80"/>
      <c r="AX6640" s="80"/>
      <c r="AY6640" s="80"/>
      <c r="AZ6640" s="80"/>
      <c r="BA6640" s="80"/>
      <c r="BB6640" s="80"/>
    </row>
    <row r="6641" spans="9:54" x14ac:dyDescent="0.25">
      <c r="I6641" s="80"/>
      <c r="AX6641" s="80"/>
      <c r="AY6641" s="80"/>
      <c r="AZ6641" s="80"/>
      <c r="BA6641" s="80"/>
      <c r="BB6641" s="80"/>
    </row>
    <row r="6642" spans="9:54" x14ac:dyDescent="0.25">
      <c r="I6642" s="80"/>
      <c r="AX6642" s="80"/>
      <c r="AY6642" s="80"/>
      <c r="AZ6642" s="80"/>
      <c r="BA6642" s="80"/>
      <c r="BB6642" s="80"/>
    </row>
    <row r="6643" spans="9:54" x14ac:dyDescent="0.25">
      <c r="I6643" s="80"/>
      <c r="AX6643" s="80"/>
      <c r="AY6643" s="80"/>
      <c r="AZ6643" s="80"/>
      <c r="BA6643" s="80"/>
      <c r="BB6643" s="80"/>
    </row>
    <row r="6644" spans="9:54" x14ac:dyDescent="0.25">
      <c r="I6644" s="80"/>
      <c r="AX6644" s="80"/>
      <c r="AY6644" s="80"/>
      <c r="AZ6644" s="80"/>
      <c r="BA6644" s="80"/>
      <c r="BB6644" s="80"/>
    </row>
    <row r="6645" spans="9:54" x14ac:dyDescent="0.25">
      <c r="I6645" s="80"/>
      <c r="AX6645" s="80"/>
      <c r="AY6645" s="80"/>
      <c r="AZ6645" s="80"/>
      <c r="BA6645" s="80"/>
      <c r="BB6645" s="80"/>
    </row>
    <row r="6646" spans="9:54" x14ac:dyDescent="0.25">
      <c r="I6646" s="80"/>
      <c r="AX6646" s="80"/>
      <c r="AY6646" s="80"/>
      <c r="AZ6646" s="80"/>
      <c r="BA6646" s="80"/>
      <c r="BB6646" s="80"/>
    </row>
    <row r="6647" spans="9:54" x14ac:dyDescent="0.25">
      <c r="I6647" s="80"/>
      <c r="AX6647" s="80"/>
      <c r="AY6647" s="80"/>
      <c r="AZ6647" s="80"/>
      <c r="BA6647" s="80"/>
      <c r="BB6647" s="80"/>
    </row>
    <row r="6648" spans="9:54" x14ac:dyDescent="0.25">
      <c r="I6648" s="80"/>
      <c r="AX6648" s="80"/>
      <c r="AY6648" s="80"/>
      <c r="AZ6648" s="80"/>
      <c r="BA6648" s="80"/>
      <c r="BB6648" s="80"/>
    </row>
    <row r="6649" spans="9:54" x14ac:dyDescent="0.25">
      <c r="I6649" s="80"/>
      <c r="AX6649" s="80"/>
      <c r="AY6649" s="80"/>
      <c r="AZ6649" s="80"/>
      <c r="BA6649" s="80"/>
      <c r="BB6649" s="80"/>
    </row>
    <row r="6650" spans="9:54" x14ac:dyDescent="0.25">
      <c r="I6650" s="80"/>
      <c r="AX6650" s="80"/>
      <c r="AY6650" s="80"/>
      <c r="AZ6650" s="80"/>
      <c r="BA6650" s="80"/>
      <c r="BB6650" s="80"/>
    </row>
    <row r="6651" spans="9:54" x14ac:dyDescent="0.25">
      <c r="I6651" s="80"/>
      <c r="AX6651" s="80"/>
      <c r="AY6651" s="80"/>
      <c r="AZ6651" s="80"/>
      <c r="BA6651" s="80"/>
      <c r="BB6651" s="80"/>
    </row>
    <row r="6652" spans="9:54" x14ac:dyDescent="0.25">
      <c r="I6652" s="80"/>
      <c r="AX6652" s="80"/>
      <c r="AY6652" s="80"/>
      <c r="AZ6652" s="80"/>
      <c r="BA6652" s="80"/>
      <c r="BB6652" s="80"/>
    </row>
    <row r="6653" spans="9:54" x14ac:dyDescent="0.25">
      <c r="I6653" s="80"/>
      <c r="AX6653" s="80"/>
      <c r="AY6653" s="80"/>
      <c r="AZ6653" s="80"/>
      <c r="BA6653" s="80"/>
      <c r="BB6653" s="80"/>
    </row>
    <row r="6654" spans="9:54" x14ac:dyDescent="0.25">
      <c r="I6654" s="80"/>
      <c r="AX6654" s="80"/>
      <c r="AY6654" s="80"/>
      <c r="AZ6654" s="80"/>
      <c r="BA6654" s="80"/>
      <c r="BB6654" s="80"/>
    </row>
    <row r="6655" spans="9:54" x14ac:dyDescent="0.25">
      <c r="I6655" s="80"/>
      <c r="AX6655" s="80"/>
      <c r="AY6655" s="80"/>
      <c r="AZ6655" s="80"/>
      <c r="BA6655" s="80"/>
      <c r="BB6655" s="80"/>
    </row>
    <row r="6656" spans="9:54" x14ac:dyDescent="0.25">
      <c r="I6656" s="80"/>
      <c r="AX6656" s="80"/>
      <c r="AY6656" s="80"/>
      <c r="AZ6656" s="80"/>
      <c r="BA6656" s="80"/>
      <c r="BB6656" s="80"/>
    </row>
    <row r="6657" spans="9:54" x14ac:dyDescent="0.25">
      <c r="I6657" s="80"/>
      <c r="AX6657" s="80"/>
      <c r="AY6657" s="80"/>
      <c r="AZ6657" s="80"/>
      <c r="BA6657" s="80"/>
      <c r="BB6657" s="80"/>
    </row>
    <row r="6658" spans="9:54" x14ac:dyDescent="0.25">
      <c r="I6658" s="80"/>
      <c r="AX6658" s="80"/>
      <c r="AY6658" s="80"/>
      <c r="AZ6658" s="80"/>
      <c r="BA6658" s="80"/>
      <c r="BB6658" s="80"/>
    </row>
    <row r="6659" spans="9:54" x14ac:dyDescent="0.25">
      <c r="I6659" s="80"/>
      <c r="AX6659" s="80"/>
      <c r="AY6659" s="80"/>
      <c r="AZ6659" s="80"/>
      <c r="BA6659" s="80"/>
      <c r="BB6659" s="80"/>
    </row>
    <row r="6660" spans="9:54" x14ac:dyDescent="0.25">
      <c r="I6660" s="80"/>
      <c r="AX6660" s="80"/>
      <c r="AY6660" s="80"/>
      <c r="AZ6660" s="80"/>
      <c r="BA6660" s="80"/>
      <c r="BB6660" s="80"/>
    </row>
    <row r="6661" spans="9:54" x14ac:dyDescent="0.25">
      <c r="I6661" s="80"/>
      <c r="AX6661" s="80"/>
      <c r="AY6661" s="80"/>
      <c r="AZ6661" s="80"/>
      <c r="BA6661" s="80"/>
      <c r="BB6661" s="80"/>
    </row>
    <row r="6662" spans="9:54" x14ac:dyDescent="0.25">
      <c r="I6662" s="80"/>
      <c r="AX6662" s="80"/>
      <c r="AY6662" s="80"/>
      <c r="AZ6662" s="80"/>
      <c r="BA6662" s="80"/>
      <c r="BB6662" s="80"/>
    </row>
    <row r="6663" spans="9:54" x14ac:dyDescent="0.25">
      <c r="I6663" s="80"/>
      <c r="AX6663" s="80"/>
      <c r="AY6663" s="80"/>
      <c r="AZ6663" s="80"/>
      <c r="BA6663" s="80"/>
      <c r="BB6663" s="80"/>
    </row>
    <row r="6664" spans="9:54" x14ac:dyDescent="0.25">
      <c r="I6664" s="80"/>
      <c r="AX6664" s="80"/>
      <c r="AY6664" s="80"/>
      <c r="AZ6664" s="80"/>
      <c r="BA6664" s="80"/>
      <c r="BB6664" s="80"/>
    </row>
    <row r="6665" spans="9:54" x14ac:dyDescent="0.25">
      <c r="I6665" s="80"/>
      <c r="AX6665" s="80"/>
      <c r="AY6665" s="80"/>
      <c r="AZ6665" s="80"/>
      <c r="BA6665" s="80"/>
      <c r="BB6665" s="80"/>
    </row>
    <row r="6666" spans="9:54" x14ac:dyDescent="0.25">
      <c r="I6666" s="80"/>
      <c r="AX6666" s="80"/>
      <c r="AY6666" s="80"/>
      <c r="AZ6666" s="80"/>
      <c r="BA6666" s="80"/>
      <c r="BB6666" s="80"/>
    </row>
    <row r="6667" spans="9:54" x14ac:dyDescent="0.25">
      <c r="I6667" s="80"/>
      <c r="AX6667" s="80"/>
      <c r="AY6667" s="80"/>
      <c r="AZ6667" s="80"/>
      <c r="BA6667" s="80"/>
      <c r="BB6667" s="80"/>
    </row>
    <row r="6668" spans="9:54" x14ac:dyDescent="0.25">
      <c r="I6668" s="80"/>
      <c r="AX6668" s="80"/>
      <c r="AY6668" s="80"/>
      <c r="AZ6668" s="80"/>
      <c r="BA6668" s="80"/>
      <c r="BB6668" s="80"/>
    </row>
    <row r="6669" spans="9:54" x14ac:dyDescent="0.25">
      <c r="I6669" s="80"/>
      <c r="AX6669" s="80"/>
      <c r="AY6669" s="80"/>
      <c r="AZ6669" s="80"/>
      <c r="BA6669" s="80"/>
      <c r="BB6669" s="80"/>
    </row>
    <row r="6670" spans="9:54" x14ac:dyDescent="0.25">
      <c r="I6670" s="80"/>
      <c r="AX6670" s="80"/>
      <c r="AY6670" s="80"/>
      <c r="AZ6670" s="80"/>
      <c r="BA6670" s="80"/>
      <c r="BB6670" s="80"/>
    </row>
    <row r="6671" spans="9:54" x14ac:dyDescent="0.25">
      <c r="I6671" s="80"/>
      <c r="AX6671" s="80"/>
      <c r="AY6671" s="80"/>
      <c r="AZ6671" s="80"/>
      <c r="BA6671" s="80"/>
      <c r="BB6671" s="80"/>
    </row>
    <row r="6672" spans="9:54" x14ac:dyDescent="0.25">
      <c r="I6672" s="80"/>
      <c r="AX6672" s="80"/>
      <c r="AY6672" s="80"/>
      <c r="AZ6672" s="80"/>
      <c r="BA6672" s="80"/>
      <c r="BB6672" s="80"/>
    </row>
    <row r="6673" spans="9:54" x14ac:dyDescent="0.25">
      <c r="I6673" s="80"/>
      <c r="AX6673" s="80"/>
      <c r="AY6673" s="80"/>
      <c r="AZ6673" s="80"/>
      <c r="BA6673" s="80"/>
      <c r="BB6673" s="80"/>
    </row>
    <row r="6674" spans="9:54" x14ac:dyDescent="0.25">
      <c r="I6674" s="80"/>
      <c r="AX6674" s="80"/>
      <c r="AY6674" s="80"/>
      <c r="AZ6674" s="80"/>
      <c r="BA6674" s="80"/>
      <c r="BB6674" s="80"/>
    </row>
    <row r="6675" spans="9:54" x14ac:dyDescent="0.25">
      <c r="I6675" s="80"/>
      <c r="AX6675" s="80"/>
      <c r="AY6675" s="80"/>
      <c r="AZ6675" s="80"/>
      <c r="BA6675" s="80"/>
      <c r="BB6675" s="80"/>
    </row>
    <row r="6676" spans="9:54" x14ac:dyDescent="0.25">
      <c r="I6676" s="80"/>
      <c r="AX6676" s="80"/>
      <c r="AY6676" s="80"/>
      <c r="AZ6676" s="80"/>
      <c r="BA6676" s="80"/>
      <c r="BB6676" s="80"/>
    </row>
    <row r="6677" spans="9:54" x14ac:dyDescent="0.25">
      <c r="I6677" s="80"/>
      <c r="AX6677" s="80"/>
      <c r="AY6677" s="80"/>
      <c r="AZ6677" s="80"/>
      <c r="BA6677" s="80"/>
      <c r="BB6677" s="80"/>
    </row>
    <row r="6678" spans="9:54" x14ac:dyDescent="0.25">
      <c r="I6678" s="80"/>
      <c r="AX6678" s="80"/>
      <c r="AY6678" s="80"/>
      <c r="AZ6678" s="80"/>
      <c r="BA6678" s="80"/>
      <c r="BB6678" s="80"/>
    </row>
    <row r="6679" spans="9:54" x14ac:dyDescent="0.25">
      <c r="I6679" s="80"/>
      <c r="AX6679" s="80"/>
      <c r="AY6679" s="80"/>
      <c r="AZ6679" s="80"/>
      <c r="BA6679" s="80"/>
      <c r="BB6679" s="80"/>
    </row>
    <row r="6680" spans="9:54" x14ac:dyDescent="0.25">
      <c r="I6680" s="80"/>
      <c r="AX6680" s="80"/>
      <c r="AY6680" s="80"/>
      <c r="AZ6680" s="80"/>
      <c r="BA6680" s="80"/>
      <c r="BB6680" s="80"/>
    </row>
    <row r="6681" spans="9:54" x14ac:dyDescent="0.25">
      <c r="I6681" s="80"/>
      <c r="AX6681" s="80"/>
      <c r="AY6681" s="80"/>
      <c r="AZ6681" s="80"/>
      <c r="BA6681" s="80"/>
      <c r="BB6681" s="80"/>
    </row>
    <row r="6682" spans="9:54" x14ac:dyDescent="0.25">
      <c r="I6682" s="80"/>
      <c r="AX6682" s="80"/>
      <c r="AY6682" s="80"/>
      <c r="AZ6682" s="80"/>
      <c r="BA6682" s="80"/>
      <c r="BB6682" s="80"/>
    </row>
    <row r="6683" spans="9:54" x14ac:dyDescent="0.25">
      <c r="I6683" s="80"/>
      <c r="AX6683" s="80"/>
      <c r="AY6683" s="80"/>
      <c r="AZ6683" s="80"/>
      <c r="BA6683" s="80"/>
      <c r="BB6683" s="80"/>
    </row>
    <row r="6684" spans="9:54" x14ac:dyDescent="0.25">
      <c r="I6684" s="80"/>
      <c r="AX6684" s="80"/>
      <c r="AY6684" s="80"/>
      <c r="AZ6684" s="80"/>
      <c r="BA6684" s="80"/>
      <c r="BB6684" s="80"/>
    </row>
    <row r="6685" spans="9:54" x14ac:dyDescent="0.25">
      <c r="I6685" s="80"/>
      <c r="AX6685" s="80"/>
      <c r="AY6685" s="80"/>
      <c r="AZ6685" s="80"/>
      <c r="BA6685" s="80"/>
      <c r="BB6685" s="80"/>
    </row>
    <row r="6686" spans="9:54" x14ac:dyDescent="0.25">
      <c r="I6686" s="80"/>
      <c r="AX6686" s="80"/>
      <c r="AY6686" s="80"/>
      <c r="AZ6686" s="80"/>
      <c r="BA6686" s="80"/>
      <c r="BB6686" s="80"/>
    </row>
    <row r="6687" spans="9:54" x14ac:dyDescent="0.25">
      <c r="I6687" s="80"/>
      <c r="AX6687" s="80"/>
      <c r="AY6687" s="80"/>
      <c r="AZ6687" s="80"/>
      <c r="BA6687" s="80"/>
      <c r="BB6687" s="80"/>
    </row>
    <row r="6688" spans="9:54" x14ac:dyDescent="0.25">
      <c r="I6688" s="80"/>
      <c r="AX6688" s="80"/>
      <c r="AY6688" s="80"/>
      <c r="AZ6688" s="80"/>
      <c r="BA6688" s="80"/>
      <c r="BB6688" s="80"/>
    </row>
    <row r="6689" spans="9:54" x14ac:dyDescent="0.25">
      <c r="I6689" s="80"/>
      <c r="AX6689" s="80"/>
      <c r="AY6689" s="80"/>
      <c r="AZ6689" s="80"/>
      <c r="BA6689" s="80"/>
      <c r="BB6689" s="80"/>
    </row>
    <row r="6690" spans="9:54" x14ac:dyDescent="0.25">
      <c r="I6690" s="80"/>
      <c r="AX6690" s="80"/>
      <c r="AY6690" s="80"/>
      <c r="AZ6690" s="80"/>
      <c r="BA6690" s="80"/>
      <c r="BB6690" s="80"/>
    </row>
    <row r="6691" spans="9:54" x14ac:dyDescent="0.25">
      <c r="I6691" s="80"/>
      <c r="AX6691" s="80"/>
      <c r="AY6691" s="80"/>
      <c r="AZ6691" s="80"/>
      <c r="BA6691" s="80"/>
      <c r="BB6691" s="80"/>
    </row>
    <row r="6692" spans="9:54" x14ac:dyDescent="0.25">
      <c r="I6692" s="80"/>
      <c r="AX6692" s="80"/>
      <c r="AY6692" s="80"/>
      <c r="AZ6692" s="80"/>
      <c r="BA6692" s="80"/>
      <c r="BB6692" s="80"/>
    </row>
    <row r="6693" spans="9:54" x14ac:dyDescent="0.25">
      <c r="I6693" s="80"/>
      <c r="AX6693" s="80"/>
      <c r="AY6693" s="80"/>
      <c r="AZ6693" s="80"/>
      <c r="BA6693" s="80"/>
      <c r="BB6693" s="80"/>
    </row>
    <row r="6694" spans="9:54" x14ac:dyDescent="0.25">
      <c r="I6694" s="80"/>
      <c r="AX6694" s="80"/>
      <c r="AY6694" s="80"/>
      <c r="AZ6694" s="80"/>
      <c r="BA6694" s="80"/>
      <c r="BB6694" s="80"/>
    </row>
    <row r="6695" spans="9:54" x14ac:dyDescent="0.25">
      <c r="I6695" s="80"/>
      <c r="AX6695" s="80"/>
      <c r="AY6695" s="80"/>
      <c r="AZ6695" s="80"/>
      <c r="BA6695" s="80"/>
      <c r="BB6695" s="80"/>
    </row>
    <row r="6696" spans="9:54" x14ac:dyDescent="0.25">
      <c r="I6696" s="80"/>
      <c r="AX6696" s="80"/>
      <c r="AY6696" s="80"/>
      <c r="AZ6696" s="80"/>
      <c r="BA6696" s="80"/>
      <c r="BB6696" s="80"/>
    </row>
    <row r="6697" spans="9:54" x14ac:dyDescent="0.25">
      <c r="I6697" s="80"/>
      <c r="AX6697" s="80"/>
      <c r="AY6697" s="80"/>
      <c r="AZ6697" s="80"/>
      <c r="BA6697" s="80"/>
      <c r="BB6697" s="80"/>
    </row>
    <row r="6698" spans="9:54" x14ac:dyDescent="0.25">
      <c r="I6698" s="80"/>
      <c r="AX6698" s="80"/>
      <c r="AY6698" s="80"/>
      <c r="AZ6698" s="80"/>
      <c r="BA6698" s="80"/>
      <c r="BB6698" s="80"/>
    </row>
    <row r="6699" spans="9:54" x14ac:dyDescent="0.25">
      <c r="I6699" s="80"/>
      <c r="AX6699" s="80"/>
      <c r="AY6699" s="80"/>
      <c r="AZ6699" s="80"/>
      <c r="BA6699" s="80"/>
      <c r="BB6699" s="80"/>
    </row>
    <row r="6700" spans="9:54" x14ac:dyDescent="0.25">
      <c r="I6700" s="80"/>
      <c r="AX6700" s="80"/>
      <c r="AY6700" s="80"/>
      <c r="AZ6700" s="80"/>
      <c r="BA6700" s="80"/>
      <c r="BB6700" s="80"/>
    </row>
    <row r="6701" spans="9:54" x14ac:dyDescent="0.25">
      <c r="I6701" s="80"/>
      <c r="AX6701" s="80"/>
      <c r="AY6701" s="80"/>
      <c r="AZ6701" s="80"/>
      <c r="BA6701" s="80"/>
      <c r="BB6701" s="80"/>
    </row>
    <row r="6702" spans="9:54" x14ac:dyDescent="0.25">
      <c r="I6702" s="80"/>
      <c r="AX6702" s="80"/>
      <c r="AY6702" s="80"/>
      <c r="AZ6702" s="80"/>
      <c r="BA6702" s="80"/>
      <c r="BB6702" s="80"/>
    </row>
    <row r="6703" spans="9:54" x14ac:dyDescent="0.25">
      <c r="I6703" s="80"/>
      <c r="AX6703" s="80"/>
      <c r="AY6703" s="80"/>
      <c r="AZ6703" s="80"/>
      <c r="BA6703" s="80"/>
      <c r="BB6703" s="80"/>
    </row>
    <row r="6704" spans="9:54" x14ac:dyDescent="0.25">
      <c r="I6704" s="80"/>
      <c r="AX6704" s="80"/>
      <c r="AY6704" s="80"/>
      <c r="AZ6704" s="80"/>
      <c r="BA6704" s="80"/>
      <c r="BB6704" s="80"/>
    </row>
    <row r="6705" spans="9:54" x14ac:dyDescent="0.25">
      <c r="I6705" s="80"/>
      <c r="AX6705" s="80"/>
      <c r="AY6705" s="80"/>
      <c r="AZ6705" s="80"/>
      <c r="BA6705" s="80"/>
      <c r="BB6705" s="80"/>
    </row>
    <row r="6706" spans="9:54" x14ac:dyDescent="0.25">
      <c r="I6706" s="80"/>
      <c r="AX6706" s="80"/>
      <c r="AY6706" s="80"/>
      <c r="AZ6706" s="80"/>
      <c r="BA6706" s="80"/>
      <c r="BB6706" s="80"/>
    </row>
    <row r="6707" spans="9:54" x14ac:dyDescent="0.25">
      <c r="I6707" s="80"/>
      <c r="AX6707" s="80"/>
      <c r="AY6707" s="80"/>
      <c r="AZ6707" s="80"/>
      <c r="BA6707" s="80"/>
      <c r="BB6707" s="80"/>
    </row>
    <row r="6708" spans="9:54" x14ac:dyDescent="0.25">
      <c r="I6708" s="80"/>
      <c r="AX6708" s="80"/>
      <c r="AY6708" s="80"/>
      <c r="AZ6708" s="80"/>
      <c r="BA6708" s="80"/>
      <c r="BB6708" s="80"/>
    </row>
    <row r="6709" spans="9:54" x14ac:dyDescent="0.25">
      <c r="I6709" s="80"/>
      <c r="AX6709" s="80"/>
      <c r="AY6709" s="80"/>
      <c r="AZ6709" s="80"/>
      <c r="BA6709" s="80"/>
      <c r="BB6709" s="80"/>
    </row>
    <row r="6710" spans="9:54" x14ac:dyDescent="0.25">
      <c r="I6710" s="80"/>
      <c r="AX6710" s="80"/>
      <c r="AY6710" s="80"/>
      <c r="AZ6710" s="80"/>
      <c r="BA6710" s="80"/>
      <c r="BB6710" s="80"/>
    </row>
    <row r="6711" spans="9:54" x14ac:dyDescent="0.25">
      <c r="I6711" s="80"/>
      <c r="AX6711" s="80"/>
      <c r="AY6711" s="80"/>
      <c r="AZ6711" s="80"/>
      <c r="BA6711" s="80"/>
      <c r="BB6711" s="80"/>
    </row>
    <row r="6712" spans="9:54" x14ac:dyDescent="0.25">
      <c r="I6712" s="80"/>
      <c r="AX6712" s="80"/>
      <c r="AY6712" s="80"/>
      <c r="AZ6712" s="80"/>
      <c r="BA6712" s="80"/>
      <c r="BB6712" s="80"/>
    </row>
    <row r="6713" spans="9:54" x14ac:dyDescent="0.25">
      <c r="I6713" s="80"/>
      <c r="AX6713" s="80"/>
      <c r="AY6713" s="80"/>
      <c r="AZ6713" s="80"/>
      <c r="BA6713" s="80"/>
      <c r="BB6713" s="80"/>
    </row>
    <row r="6714" spans="9:54" x14ac:dyDescent="0.25">
      <c r="I6714" s="80"/>
      <c r="AX6714" s="80"/>
      <c r="AY6714" s="80"/>
      <c r="AZ6714" s="80"/>
      <c r="BA6714" s="80"/>
      <c r="BB6714" s="80"/>
    </row>
    <row r="6715" spans="9:54" x14ac:dyDescent="0.25">
      <c r="I6715" s="80"/>
      <c r="AX6715" s="80"/>
      <c r="AY6715" s="80"/>
      <c r="AZ6715" s="80"/>
      <c r="BA6715" s="80"/>
      <c r="BB6715" s="80"/>
    </row>
    <row r="6716" spans="9:54" x14ac:dyDescent="0.25">
      <c r="I6716" s="80"/>
      <c r="AX6716" s="80"/>
      <c r="AY6716" s="80"/>
      <c r="AZ6716" s="80"/>
      <c r="BA6716" s="80"/>
      <c r="BB6716" s="80"/>
    </row>
    <row r="6717" spans="9:54" x14ac:dyDescent="0.25">
      <c r="I6717" s="80"/>
      <c r="AX6717" s="80"/>
      <c r="AY6717" s="80"/>
      <c r="AZ6717" s="80"/>
      <c r="BA6717" s="80"/>
      <c r="BB6717" s="80"/>
    </row>
    <row r="6718" spans="9:54" x14ac:dyDescent="0.25">
      <c r="I6718" s="80"/>
      <c r="AX6718" s="80"/>
      <c r="AY6718" s="80"/>
      <c r="AZ6718" s="80"/>
      <c r="BA6718" s="80"/>
      <c r="BB6718" s="80"/>
    </row>
    <row r="6719" spans="9:54" x14ac:dyDescent="0.25">
      <c r="I6719" s="80"/>
      <c r="AX6719" s="80"/>
      <c r="AY6719" s="80"/>
      <c r="AZ6719" s="80"/>
      <c r="BA6719" s="80"/>
      <c r="BB6719" s="80"/>
    </row>
    <row r="6720" spans="9:54" x14ac:dyDescent="0.25">
      <c r="I6720" s="80"/>
      <c r="AX6720" s="80"/>
      <c r="AY6720" s="80"/>
      <c r="AZ6720" s="80"/>
      <c r="BA6720" s="80"/>
      <c r="BB6720" s="80"/>
    </row>
    <row r="6721" spans="9:54" x14ac:dyDescent="0.25">
      <c r="I6721" s="80"/>
      <c r="AX6721" s="80"/>
      <c r="AY6721" s="80"/>
      <c r="AZ6721" s="80"/>
      <c r="BA6721" s="80"/>
      <c r="BB6721" s="80"/>
    </row>
    <row r="6722" spans="9:54" x14ac:dyDescent="0.25">
      <c r="I6722" s="80"/>
      <c r="AX6722" s="80"/>
      <c r="AY6722" s="80"/>
      <c r="AZ6722" s="80"/>
      <c r="BA6722" s="80"/>
      <c r="BB6722" s="80"/>
    </row>
    <row r="6723" spans="9:54" x14ac:dyDescent="0.25">
      <c r="I6723" s="80"/>
      <c r="AX6723" s="80"/>
      <c r="AY6723" s="80"/>
      <c r="AZ6723" s="80"/>
      <c r="BA6723" s="80"/>
      <c r="BB6723" s="80"/>
    </row>
    <row r="6724" spans="9:54" x14ac:dyDescent="0.25">
      <c r="I6724" s="80"/>
      <c r="AX6724" s="80"/>
      <c r="AY6724" s="80"/>
      <c r="AZ6724" s="80"/>
      <c r="BA6724" s="80"/>
      <c r="BB6724" s="80"/>
    </row>
    <row r="6725" spans="9:54" x14ac:dyDescent="0.25">
      <c r="I6725" s="80"/>
      <c r="AX6725" s="80"/>
      <c r="AY6725" s="80"/>
      <c r="AZ6725" s="80"/>
      <c r="BA6725" s="80"/>
      <c r="BB6725" s="80"/>
    </row>
    <row r="6726" spans="9:54" x14ac:dyDescent="0.25">
      <c r="I6726" s="80"/>
      <c r="AX6726" s="80"/>
      <c r="AY6726" s="80"/>
      <c r="AZ6726" s="80"/>
      <c r="BA6726" s="80"/>
      <c r="BB6726" s="80"/>
    </row>
    <row r="6727" spans="9:54" x14ac:dyDescent="0.25">
      <c r="I6727" s="80"/>
      <c r="AX6727" s="80"/>
      <c r="AY6727" s="80"/>
      <c r="AZ6727" s="80"/>
      <c r="BA6727" s="80"/>
      <c r="BB6727" s="80"/>
    </row>
    <row r="6728" spans="9:54" x14ac:dyDescent="0.25">
      <c r="I6728" s="80"/>
      <c r="AX6728" s="80"/>
      <c r="AY6728" s="80"/>
      <c r="AZ6728" s="80"/>
      <c r="BA6728" s="80"/>
      <c r="BB6728" s="80"/>
    </row>
    <row r="6729" spans="9:54" x14ac:dyDescent="0.25">
      <c r="I6729" s="80"/>
      <c r="AX6729" s="80"/>
      <c r="AY6729" s="80"/>
      <c r="AZ6729" s="80"/>
      <c r="BA6729" s="80"/>
      <c r="BB6729" s="80"/>
    </row>
    <row r="6730" spans="9:54" x14ac:dyDescent="0.25">
      <c r="I6730" s="80"/>
      <c r="AX6730" s="80"/>
      <c r="AY6730" s="80"/>
      <c r="AZ6730" s="80"/>
      <c r="BA6730" s="80"/>
      <c r="BB6730" s="80"/>
    </row>
    <row r="6731" spans="9:54" x14ac:dyDescent="0.25">
      <c r="I6731" s="80"/>
      <c r="AX6731" s="80"/>
      <c r="AY6731" s="80"/>
      <c r="AZ6731" s="80"/>
      <c r="BA6731" s="80"/>
      <c r="BB6731" s="80"/>
    </row>
    <row r="6732" spans="9:54" x14ac:dyDescent="0.25">
      <c r="I6732" s="80"/>
      <c r="AX6732" s="80"/>
      <c r="AY6732" s="80"/>
      <c r="AZ6732" s="80"/>
      <c r="BA6732" s="80"/>
      <c r="BB6732" s="80"/>
    </row>
    <row r="6733" spans="9:54" x14ac:dyDescent="0.25">
      <c r="I6733" s="80"/>
      <c r="AX6733" s="80"/>
      <c r="AY6733" s="80"/>
      <c r="AZ6733" s="80"/>
      <c r="BA6733" s="80"/>
      <c r="BB6733" s="80"/>
    </row>
    <row r="6734" spans="9:54" x14ac:dyDescent="0.25">
      <c r="I6734" s="80"/>
      <c r="AX6734" s="80"/>
      <c r="AY6734" s="80"/>
      <c r="AZ6734" s="80"/>
      <c r="BA6734" s="80"/>
      <c r="BB6734" s="80"/>
    </row>
    <row r="6735" spans="9:54" x14ac:dyDescent="0.25">
      <c r="I6735" s="80"/>
      <c r="AX6735" s="80"/>
      <c r="AY6735" s="80"/>
      <c r="AZ6735" s="80"/>
      <c r="BA6735" s="80"/>
      <c r="BB6735" s="80"/>
    </row>
    <row r="6736" spans="9:54" x14ac:dyDescent="0.25">
      <c r="I6736" s="80"/>
      <c r="AX6736" s="80"/>
      <c r="AY6736" s="80"/>
      <c r="AZ6736" s="80"/>
      <c r="BA6736" s="80"/>
      <c r="BB6736" s="80"/>
    </row>
    <row r="6737" spans="9:54" x14ac:dyDescent="0.25">
      <c r="I6737" s="80"/>
      <c r="AX6737" s="80"/>
      <c r="AY6737" s="80"/>
      <c r="AZ6737" s="80"/>
      <c r="BA6737" s="80"/>
      <c r="BB6737" s="80"/>
    </row>
    <row r="6738" spans="9:54" x14ac:dyDescent="0.25">
      <c r="I6738" s="80"/>
      <c r="AX6738" s="80"/>
      <c r="AY6738" s="80"/>
      <c r="AZ6738" s="80"/>
      <c r="BA6738" s="80"/>
      <c r="BB6738" s="80"/>
    </row>
    <row r="6739" spans="9:54" x14ac:dyDescent="0.25">
      <c r="I6739" s="80"/>
      <c r="AX6739" s="80"/>
      <c r="AY6739" s="80"/>
      <c r="AZ6739" s="80"/>
      <c r="BA6739" s="80"/>
      <c r="BB6739" s="80"/>
    </row>
    <row r="6740" spans="9:54" x14ac:dyDescent="0.25">
      <c r="I6740" s="80"/>
      <c r="AX6740" s="80"/>
      <c r="AY6740" s="80"/>
      <c r="AZ6740" s="80"/>
      <c r="BA6740" s="80"/>
      <c r="BB6740" s="80"/>
    </row>
    <row r="6741" spans="9:54" x14ac:dyDescent="0.25">
      <c r="I6741" s="80"/>
      <c r="AX6741" s="80"/>
      <c r="AY6741" s="80"/>
      <c r="AZ6741" s="80"/>
      <c r="BA6741" s="80"/>
      <c r="BB6741" s="80"/>
    </row>
    <row r="6742" spans="9:54" x14ac:dyDescent="0.25">
      <c r="I6742" s="80"/>
      <c r="AX6742" s="80"/>
      <c r="AY6742" s="80"/>
      <c r="AZ6742" s="80"/>
      <c r="BA6742" s="80"/>
      <c r="BB6742" s="80"/>
    </row>
    <row r="6743" spans="9:54" x14ac:dyDescent="0.25">
      <c r="I6743" s="80"/>
      <c r="AX6743" s="80"/>
      <c r="AY6743" s="80"/>
      <c r="AZ6743" s="80"/>
      <c r="BA6743" s="80"/>
      <c r="BB6743" s="80"/>
    </row>
    <row r="6744" spans="9:54" x14ac:dyDescent="0.25">
      <c r="I6744" s="80"/>
      <c r="AX6744" s="80"/>
      <c r="AY6744" s="80"/>
      <c r="AZ6744" s="80"/>
      <c r="BA6744" s="80"/>
      <c r="BB6744" s="80"/>
    </row>
    <row r="6745" spans="9:54" x14ac:dyDescent="0.25">
      <c r="I6745" s="80"/>
      <c r="AX6745" s="80"/>
      <c r="AY6745" s="80"/>
      <c r="AZ6745" s="80"/>
      <c r="BA6745" s="80"/>
      <c r="BB6745" s="80"/>
    </row>
    <row r="6746" spans="9:54" x14ac:dyDescent="0.25">
      <c r="I6746" s="80"/>
      <c r="AX6746" s="80"/>
      <c r="AY6746" s="80"/>
      <c r="AZ6746" s="80"/>
      <c r="BA6746" s="80"/>
      <c r="BB6746" s="80"/>
    </row>
    <row r="6747" spans="9:54" x14ac:dyDescent="0.25">
      <c r="I6747" s="80"/>
      <c r="AX6747" s="80"/>
      <c r="AY6747" s="80"/>
      <c r="AZ6747" s="80"/>
      <c r="BA6747" s="80"/>
      <c r="BB6747" s="80"/>
    </row>
    <row r="6748" spans="9:54" x14ac:dyDescent="0.25">
      <c r="I6748" s="80"/>
      <c r="AX6748" s="80"/>
      <c r="AY6748" s="80"/>
      <c r="AZ6748" s="80"/>
      <c r="BA6748" s="80"/>
      <c r="BB6748" s="80"/>
    </row>
    <row r="6749" spans="9:54" x14ac:dyDescent="0.25">
      <c r="I6749" s="80"/>
      <c r="AX6749" s="80"/>
      <c r="AY6749" s="80"/>
      <c r="AZ6749" s="80"/>
      <c r="BA6749" s="80"/>
      <c r="BB6749" s="80"/>
    </row>
    <row r="6750" spans="9:54" x14ac:dyDescent="0.25">
      <c r="I6750" s="80"/>
      <c r="AX6750" s="80"/>
      <c r="AY6750" s="80"/>
      <c r="AZ6750" s="80"/>
      <c r="BA6750" s="80"/>
      <c r="BB6750" s="80"/>
    </row>
    <row r="6751" spans="9:54" x14ac:dyDescent="0.25">
      <c r="I6751" s="80"/>
      <c r="AX6751" s="80"/>
      <c r="AY6751" s="80"/>
      <c r="AZ6751" s="80"/>
      <c r="BA6751" s="80"/>
      <c r="BB6751" s="80"/>
    </row>
    <row r="6752" spans="9:54" x14ac:dyDescent="0.25">
      <c r="I6752" s="80"/>
      <c r="AX6752" s="80"/>
      <c r="AY6752" s="80"/>
      <c r="AZ6752" s="80"/>
      <c r="BA6752" s="80"/>
      <c r="BB6752" s="80"/>
    </row>
    <row r="6753" spans="9:54" x14ac:dyDescent="0.25">
      <c r="I6753" s="80"/>
      <c r="AX6753" s="80"/>
      <c r="AY6753" s="80"/>
      <c r="AZ6753" s="80"/>
      <c r="BA6753" s="80"/>
      <c r="BB6753" s="80"/>
    </row>
    <row r="6754" spans="9:54" x14ac:dyDescent="0.25">
      <c r="I6754" s="80"/>
      <c r="AX6754" s="80"/>
      <c r="AY6754" s="80"/>
      <c r="AZ6754" s="80"/>
      <c r="BA6754" s="80"/>
      <c r="BB6754" s="80"/>
    </row>
    <row r="6755" spans="9:54" x14ac:dyDescent="0.25">
      <c r="I6755" s="80"/>
      <c r="AX6755" s="80"/>
      <c r="AY6755" s="80"/>
      <c r="AZ6755" s="80"/>
      <c r="BA6755" s="80"/>
      <c r="BB6755" s="80"/>
    </row>
    <row r="6756" spans="9:54" x14ac:dyDescent="0.25">
      <c r="I6756" s="80"/>
      <c r="AX6756" s="80"/>
      <c r="AY6756" s="80"/>
      <c r="AZ6756" s="80"/>
      <c r="BA6756" s="80"/>
      <c r="BB6756" s="80"/>
    </row>
    <row r="6757" spans="9:54" x14ac:dyDescent="0.25">
      <c r="I6757" s="80"/>
      <c r="AX6757" s="80"/>
      <c r="AY6757" s="80"/>
      <c r="AZ6757" s="80"/>
      <c r="BA6757" s="80"/>
      <c r="BB6757" s="80"/>
    </row>
    <row r="6758" spans="9:54" x14ac:dyDescent="0.25">
      <c r="I6758" s="80"/>
      <c r="AX6758" s="80"/>
      <c r="AY6758" s="80"/>
      <c r="AZ6758" s="80"/>
      <c r="BA6758" s="80"/>
      <c r="BB6758" s="80"/>
    </row>
    <row r="6759" spans="9:54" x14ac:dyDescent="0.25">
      <c r="I6759" s="80"/>
      <c r="AX6759" s="80"/>
      <c r="AY6759" s="80"/>
      <c r="AZ6759" s="80"/>
      <c r="BA6759" s="80"/>
      <c r="BB6759" s="80"/>
    </row>
    <row r="6760" spans="9:54" x14ac:dyDescent="0.25">
      <c r="I6760" s="80"/>
      <c r="AX6760" s="80"/>
      <c r="AY6760" s="80"/>
      <c r="AZ6760" s="80"/>
      <c r="BA6760" s="80"/>
      <c r="BB6760" s="80"/>
    </row>
    <row r="6761" spans="9:54" x14ac:dyDescent="0.25">
      <c r="I6761" s="80"/>
      <c r="AX6761" s="80"/>
      <c r="AY6761" s="80"/>
      <c r="AZ6761" s="80"/>
      <c r="BA6761" s="80"/>
      <c r="BB6761" s="80"/>
    </row>
    <row r="6762" spans="9:54" x14ac:dyDescent="0.25">
      <c r="I6762" s="80"/>
      <c r="AX6762" s="80"/>
      <c r="AY6762" s="80"/>
      <c r="AZ6762" s="80"/>
      <c r="BA6762" s="80"/>
      <c r="BB6762" s="80"/>
    </row>
    <row r="6763" spans="9:54" x14ac:dyDescent="0.25">
      <c r="I6763" s="80"/>
      <c r="AX6763" s="80"/>
      <c r="AY6763" s="80"/>
      <c r="AZ6763" s="80"/>
      <c r="BA6763" s="80"/>
      <c r="BB6763" s="80"/>
    </row>
    <row r="6764" spans="9:54" x14ac:dyDescent="0.25">
      <c r="I6764" s="80"/>
      <c r="AX6764" s="80"/>
      <c r="AY6764" s="80"/>
      <c r="AZ6764" s="80"/>
      <c r="BA6764" s="80"/>
      <c r="BB6764" s="80"/>
    </row>
    <row r="6765" spans="9:54" x14ac:dyDescent="0.25">
      <c r="I6765" s="80"/>
      <c r="AX6765" s="80"/>
      <c r="AY6765" s="80"/>
      <c r="AZ6765" s="80"/>
      <c r="BA6765" s="80"/>
      <c r="BB6765" s="80"/>
    </row>
    <row r="6766" spans="9:54" x14ac:dyDescent="0.25">
      <c r="I6766" s="80"/>
      <c r="AX6766" s="80"/>
      <c r="AY6766" s="80"/>
      <c r="AZ6766" s="80"/>
      <c r="BA6766" s="80"/>
      <c r="BB6766" s="80"/>
    </row>
    <row r="6767" spans="9:54" x14ac:dyDescent="0.25">
      <c r="I6767" s="80"/>
      <c r="AX6767" s="80"/>
      <c r="AY6767" s="80"/>
      <c r="AZ6767" s="80"/>
      <c r="BA6767" s="80"/>
      <c r="BB6767" s="80"/>
    </row>
    <row r="6768" spans="9:54" x14ac:dyDescent="0.25">
      <c r="I6768" s="80"/>
      <c r="AX6768" s="80"/>
      <c r="AY6768" s="80"/>
      <c r="AZ6768" s="80"/>
      <c r="BA6768" s="80"/>
      <c r="BB6768" s="80"/>
    </row>
    <row r="6769" spans="9:54" x14ac:dyDescent="0.25">
      <c r="I6769" s="80"/>
      <c r="AX6769" s="80"/>
      <c r="AY6769" s="80"/>
      <c r="AZ6769" s="80"/>
      <c r="BA6769" s="80"/>
      <c r="BB6769" s="80"/>
    </row>
    <row r="6770" spans="9:54" x14ac:dyDescent="0.25">
      <c r="I6770" s="80"/>
      <c r="AX6770" s="80"/>
      <c r="AY6770" s="80"/>
      <c r="AZ6770" s="80"/>
      <c r="BA6770" s="80"/>
      <c r="BB6770" s="80"/>
    </row>
    <row r="6771" spans="9:54" x14ac:dyDescent="0.25">
      <c r="I6771" s="80"/>
      <c r="AX6771" s="80"/>
      <c r="AY6771" s="80"/>
      <c r="AZ6771" s="80"/>
      <c r="BA6771" s="80"/>
      <c r="BB6771" s="80"/>
    </row>
    <row r="6772" spans="9:54" x14ac:dyDescent="0.25">
      <c r="I6772" s="80"/>
      <c r="AX6772" s="80"/>
      <c r="AY6772" s="80"/>
      <c r="AZ6772" s="80"/>
      <c r="BA6772" s="80"/>
      <c r="BB6772" s="80"/>
    </row>
    <row r="6773" spans="9:54" x14ac:dyDescent="0.25">
      <c r="I6773" s="80"/>
      <c r="AX6773" s="80"/>
      <c r="AY6773" s="80"/>
      <c r="AZ6773" s="80"/>
      <c r="BA6773" s="80"/>
      <c r="BB6773" s="80"/>
    </row>
    <row r="6774" spans="9:54" x14ac:dyDescent="0.25">
      <c r="I6774" s="80"/>
      <c r="AX6774" s="80"/>
      <c r="AY6774" s="80"/>
      <c r="AZ6774" s="80"/>
      <c r="BA6774" s="80"/>
      <c r="BB6774" s="80"/>
    </row>
    <row r="6775" spans="9:54" x14ac:dyDescent="0.25">
      <c r="I6775" s="80"/>
      <c r="AX6775" s="80"/>
      <c r="AY6775" s="80"/>
      <c r="AZ6775" s="80"/>
      <c r="BA6775" s="80"/>
      <c r="BB6775" s="80"/>
    </row>
    <row r="6776" spans="9:54" x14ac:dyDescent="0.25">
      <c r="I6776" s="80"/>
      <c r="AX6776" s="80"/>
      <c r="AY6776" s="80"/>
      <c r="AZ6776" s="80"/>
      <c r="BA6776" s="80"/>
      <c r="BB6776" s="80"/>
    </row>
    <row r="6777" spans="9:54" x14ac:dyDescent="0.25">
      <c r="I6777" s="80"/>
      <c r="AX6777" s="80"/>
      <c r="AY6777" s="80"/>
      <c r="AZ6777" s="80"/>
      <c r="BA6777" s="80"/>
      <c r="BB6777" s="80"/>
    </row>
    <row r="6778" spans="9:54" x14ac:dyDescent="0.25">
      <c r="I6778" s="80"/>
      <c r="AX6778" s="80"/>
      <c r="AY6778" s="80"/>
      <c r="AZ6778" s="80"/>
      <c r="BA6778" s="80"/>
      <c r="BB6778" s="80"/>
    </row>
    <row r="6779" spans="9:54" x14ac:dyDescent="0.25">
      <c r="I6779" s="80"/>
      <c r="AX6779" s="80"/>
      <c r="AY6779" s="80"/>
      <c r="AZ6779" s="80"/>
      <c r="BA6779" s="80"/>
      <c r="BB6779" s="80"/>
    </row>
    <row r="6780" spans="9:54" x14ac:dyDescent="0.25">
      <c r="I6780" s="80"/>
      <c r="AX6780" s="80"/>
      <c r="AY6780" s="80"/>
      <c r="AZ6780" s="80"/>
      <c r="BA6780" s="80"/>
      <c r="BB6780" s="80"/>
    </row>
    <row r="6781" spans="9:54" x14ac:dyDescent="0.25">
      <c r="I6781" s="80"/>
      <c r="AX6781" s="80"/>
      <c r="AY6781" s="80"/>
      <c r="AZ6781" s="80"/>
      <c r="BA6781" s="80"/>
      <c r="BB6781" s="80"/>
    </row>
    <row r="6782" spans="9:54" x14ac:dyDescent="0.25">
      <c r="I6782" s="80"/>
      <c r="AX6782" s="80"/>
      <c r="AY6782" s="80"/>
      <c r="AZ6782" s="80"/>
      <c r="BA6782" s="80"/>
      <c r="BB6782" s="80"/>
    </row>
    <row r="6783" spans="9:54" x14ac:dyDescent="0.25">
      <c r="I6783" s="80"/>
      <c r="AX6783" s="80"/>
      <c r="AY6783" s="80"/>
      <c r="AZ6783" s="80"/>
      <c r="BA6783" s="80"/>
      <c r="BB6783" s="80"/>
    </row>
    <row r="6784" spans="9:54" x14ac:dyDescent="0.25">
      <c r="I6784" s="80"/>
      <c r="AX6784" s="80"/>
      <c r="AY6784" s="80"/>
      <c r="AZ6784" s="80"/>
      <c r="BA6784" s="80"/>
      <c r="BB6784" s="80"/>
    </row>
    <row r="6785" spans="9:54" x14ac:dyDescent="0.25">
      <c r="I6785" s="80"/>
      <c r="AX6785" s="80"/>
      <c r="AY6785" s="80"/>
      <c r="AZ6785" s="80"/>
      <c r="BA6785" s="80"/>
      <c r="BB6785" s="80"/>
    </row>
    <row r="6786" spans="9:54" x14ac:dyDescent="0.25">
      <c r="I6786" s="80"/>
      <c r="AX6786" s="80"/>
      <c r="AY6786" s="80"/>
      <c r="AZ6786" s="80"/>
      <c r="BA6786" s="80"/>
      <c r="BB6786" s="80"/>
    </row>
    <row r="6787" spans="9:54" x14ac:dyDescent="0.25">
      <c r="I6787" s="80"/>
      <c r="AX6787" s="80"/>
      <c r="AY6787" s="80"/>
      <c r="AZ6787" s="80"/>
      <c r="BA6787" s="80"/>
      <c r="BB6787" s="80"/>
    </row>
    <row r="6788" spans="9:54" x14ac:dyDescent="0.25">
      <c r="I6788" s="80"/>
      <c r="AX6788" s="80"/>
      <c r="AY6788" s="80"/>
      <c r="AZ6788" s="80"/>
      <c r="BA6788" s="80"/>
      <c r="BB6788" s="80"/>
    </row>
    <row r="6789" spans="9:54" x14ac:dyDescent="0.25">
      <c r="I6789" s="80"/>
      <c r="AX6789" s="80"/>
      <c r="AY6789" s="80"/>
      <c r="AZ6789" s="80"/>
      <c r="BA6789" s="80"/>
      <c r="BB6789" s="80"/>
    </row>
    <row r="6790" spans="9:54" x14ac:dyDescent="0.25">
      <c r="I6790" s="80"/>
      <c r="AX6790" s="80"/>
      <c r="AY6790" s="80"/>
      <c r="AZ6790" s="80"/>
      <c r="BA6790" s="80"/>
      <c r="BB6790" s="80"/>
    </row>
    <row r="6791" spans="9:54" x14ac:dyDescent="0.25">
      <c r="I6791" s="80"/>
      <c r="AX6791" s="80"/>
      <c r="AY6791" s="80"/>
      <c r="AZ6791" s="80"/>
      <c r="BA6791" s="80"/>
      <c r="BB6791" s="80"/>
    </row>
    <row r="6792" spans="9:54" x14ac:dyDescent="0.25">
      <c r="I6792" s="80"/>
      <c r="AX6792" s="80"/>
      <c r="AY6792" s="80"/>
      <c r="AZ6792" s="80"/>
      <c r="BA6792" s="80"/>
      <c r="BB6792" s="80"/>
    </row>
    <row r="6793" spans="9:54" x14ac:dyDescent="0.25">
      <c r="I6793" s="80"/>
      <c r="AX6793" s="80"/>
      <c r="AY6793" s="80"/>
      <c r="AZ6793" s="80"/>
      <c r="BA6793" s="80"/>
      <c r="BB6793" s="80"/>
    </row>
    <row r="6794" spans="9:54" x14ac:dyDescent="0.25">
      <c r="I6794" s="80"/>
      <c r="AX6794" s="80"/>
      <c r="AY6794" s="80"/>
      <c r="AZ6794" s="80"/>
      <c r="BA6794" s="80"/>
      <c r="BB6794" s="80"/>
    </row>
    <row r="6795" spans="9:54" x14ac:dyDescent="0.25">
      <c r="I6795" s="80"/>
      <c r="AX6795" s="80"/>
      <c r="AY6795" s="80"/>
      <c r="AZ6795" s="80"/>
      <c r="BA6795" s="80"/>
      <c r="BB6795" s="80"/>
    </row>
    <row r="6796" spans="9:54" x14ac:dyDescent="0.25">
      <c r="I6796" s="80"/>
      <c r="AX6796" s="80"/>
      <c r="AY6796" s="80"/>
      <c r="AZ6796" s="80"/>
      <c r="BA6796" s="80"/>
      <c r="BB6796" s="80"/>
    </row>
    <row r="6797" spans="9:54" x14ac:dyDescent="0.25">
      <c r="I6797" s="80"/>
      <c r="AX6797" s="80"/>
      <c r="AY6797" s="80"/>
      <c r="AZ6797" s="80"/>
      <c r="BA6797" s="80"/>
      <c r="BB6797" s="80"/>
    </row>
    <row r="6798" spans="9:54" x14ac:dyDescent="0.25">
      <c r="I6798" s="80"/>
      <c r="AX6798" s="80"/>
      <c r="AY6798" s="80"/>
      <c r="AZ6798" s="80"/>
      <c r="BA6798" s="80"/>
      <c r="BB6798" s="80"/>
    </row>
    <row r="6799" spans="9:54" x14ac:dyDescent="0.25">
      <c r="I6799" s="80"/>
      <c r="AX6799" s="80"/>
      <c r="AY6799" s="80"/>
      <c r="AZ6799" s="80"/>
      <c r="BA6799" s="80"/>
      <c r="BB6799" s="80"/>
    </row>
    <row r="6800" spans="9:54" x14ac:dyDescent="0.25">
      <c r="I6800" s="80"/>
      <c r="AX6800" s="80"/>
      <c r="AY6800" s="80"/>
      <c r="AZ6800" s="80"/>
      <c r="BA6800" s="80"/>
      <c r="BB6800" s="80"/>
    </row>
    <row r="6801" spans="9:54" x14ac:dyDescent="0.25">
      <c r="I6801" s="80"/>
      <c r="AX6801" s="80"/>
      <c r="AY6801" s="80"/>
      <c r="AZ6801" s="80"/>
      <c r="BA6801" s="80"/>
      <c r="BB6801" s="80"/>
    </row>
    <row r="6802" spans="9:54" x14ac:dyDescent="0.25">
      <c r="I6802" s="80"/>
      <c r="AX6802" s="80"/>
      <c r="AY6802" s="80"/>
      <c r="AZ6802" s="80"/>
      <c r="BA6802" s="80"/>
      <c r="BB6802" s="80"/>
    </row>
    <row r="6803" spans="9:54" x14ac:dyDescent="0.25">
      <c r="I6803" s="80"/>
      <c r="AX6803" s="80"/>
      <c r="AY6803" s="80"/>
      <c r="AZ6803" s="80"/>
      <c r="BA6803" s="80"/>
      <c r="BB6803" s="80"/>
    </row>
    <row r="6804" spans="9:54" x14ac:dyDescent="0.25">
      <c r="I6804" s="80"/>
      <c r="AX6804" s="80"/>
      <c r="AY6804" s="80"/>
      <c r="AZ6804" s="80"/>
      <c r="BA6804" s="80"/>
      <c r="BB6804" s="80"/>
    </row>
    <row r="6805" spans="9:54" x14ac:dyDescent="0.25">
      <c r="I6805" s="80"/>
      <c r="AX6805" s="80"/>
      <c r="AY6805" s="80"/>
      <c r="AZ6805" s="80"/>
      <c r="BA6805" s="80"/>
      <c r="BB6805" s="80"/>
    </row>
    <row r="6806" spans="9:54" x14ac:dyDescent="0.25">
      <c r="I6806" s="80"/>
      <c r="AX6806" s="80"/>
      <c r="AY6806" s="80"/>
      <c r="AZ6806" s="80"/>
      <c r="BA6806" s="80"/>
      <c r="BB6806" s="80"/>
    </row>
    <row r="6807" spans="9:54" x14ac:dyDescent="0.25">
      <c r="I6807" s="80"/>
      <c r="AX6807" s="80"/>
      <c r="AY6807" s="80"/>
      <c r="AZ6807" s="80"/>
      <c r="BA6807" s="80"/>
      <c r="BB6807" s="80"/>
    </row>
    <row r="6808" spans="9:54" x14ac:dyDescent="0.25">
      <c r="I6808" s="80"/>
      <c r="AX6808" s="80"/>
      <c r="AY6808" s="80"/>
      <c r="AZ6808" s="80"/>
      <c r="BA6808" s="80"/>
      <c r="BB6808" s="80"/>
    </row>
    <row r="6809" spans="9:54" x14ac:dyDescent="0.25">
      <c r="I6809" s="80"/>
      <c r="AX6809" s="80"/>
      <c r="AY6809" s="80"/>
      <c r="AZ6809" s="80"/>
      <c r="BA6809" s="80"/>
      <c r="BB6809" s="80"/>
    </row>
    <row r="6810" spans="9:54" x14ac:dyDescent="0.25">
      <c r="I6810" s="80"/>
      <c r="AX6810" s="80"/>
      <c r="AY6810" s="80"/>
      <c r="AZ6810" s="80"/>
      <c r="BA6810" s="80"/>
      <c r="BB6810" s="80"/>
    </row>
    <row r="6811" spans="9:54" x14ac:dyDescent="0.25">
      <c r="I6811" s="80"/>
      <c r="AX6811" s="80"/>
      <c r="AY6811" s="80"/>
      <c r="AZ6811" s="80"/>
      <c r="BA6811" s="80"/>
      <c r="BB6811" s="80"/>
    </row>
    <row r="6812" spans="9:54" x14ac:dyDescent="0.25">
      <c r="I6812" s="80"/>
      <c r="AX6812" s="80"/>
      <c r="AY6812" s="80"/>
      <c r="AZ6812" s="80"/>
      <c r="BA6812" s="80"/>
      <c r="BB6812" s="80"/>
    </row>
    <row r="6813" spans="9:54" x14ac:dyDescent="0.25">
      <c r="I6813" s="80"/>
      <c r="AX6813" s="80"/>
      <c r="AY6813" s="80"/>
      <c r="AZ6813" s="80"/>
      <c r="BA6813" s="80"/>
      <c r="BB6813" s="80"/>
    </row>
    <row r="6814" spans="9:54" x14ac:dyDescent="0.25">
      <c r="I6814" s="80"/>
      <c r="AX6814" s="80"/>
      <c r="AY6814" s="80"/>
      <c r="AZ6814" s="80"/>
      <c r="BA6814" s="80"/>
      <c r="BB6814" s="80"/>
    </row>
    <row r="6815" spans="9:54" x14ac:dyDescent="0.25">
      <c r="I6815" s="80"/>
      <c r="AX6815" s="80"/>
      <c r="AY6815" s="80"/>
      <c r="AZ6815" s="80"/>
      <c r="BA6815" s="80"/>
      <c r="BB6815" s="80"/>
    </row>
    <row r="6816" spans="9:54" x14ac:dyDescent="0.25">
      <c r="I6816" s="80"/>
      <c r="AX6816" s="80"/>
      <c r="AY6816" s="80"/>
      <c r="AZ6816" s="80"/>
      <c r="BA6816" s="80"/>
      <c r="BB6816" s="80"/>
    </row>
    <row r="6817" spans="9:54" x14ac:dyDescent="0.25">
      <c r="I6817" s="80"/>
      <c r="AX6817" s="80"/>
      <c r="AY6817" s="80"/>
      <c r="AZ6817" s="80"/>
      <c r="BA6817" s="80"/>
      <c r="BB6817" s="80"/>
    </row>
    <row r="6818" spans="9:54" x14ac:dyDescent="0.25">
      <c r="I6818" s="80"/>
      <c r="AX6818" s="80"/>
      <c r="AY6818" s="80"/>
      <c r="AZ6818" s="80"/>
      <c r="BA6818" s="80"/>
      <c r="BB6818" s="80"/>
    </row>
    <row r="6819" spans="9:54" x14ac:dyDescent="0.25">
      <c r="I6819" s="80"/>
      <c r="AX6819" s="80"/>
      <c r="AY6819" s="80"/>
      <c r="AZ6819" s="80"/>
      <c r="BA6819" s="80"/>
      <c r="BB6819" s="80"/>
    </row>
    <row r="6820" spans="9:54" x14ac:dyDescent="0.25">
      <c r="I6820" s="80"/>
      <c r="AX6820" s="80"/>
      <c r="AY6820" s="80"/>
      <c r="AZ6820" s="80"/>
      <c r="BA6820" s="80"/>
      <c r="BB6820" s="80"/>
    </row>
    <row r="6821" spans="9:54" x14ac:dyDescent="0.25">
      <c r="I6821" s="80"/>
      <c r="AX6821" s="80"/>
      <c r="AY6821" s="80"/>
      <c r="AZ6821" s="80"/>
      <c r="BA6821" s="80"/>
      <c r="BB6821" s="80"/>
    </row>
    <row r="6822" spans="9:54" x14ac:dyDescent="0.25">
      <c r="I6822" s="80"/>
      <c r="AX6822" s="80"/>
      <c r="AY6822" s="80"/>
      <c r="AZ6822" s="80"/>
      <c r="BA6822" s="80"/>
      <c r="BB6822" s="80"/>
    </row>
    <row r="6823" spans="9:54" x14ac:dyDescent="0.25">
      <c r="I6823" s="80"/>
      <c r="AX6823" s="80"/>
      <c r="AY6823" s="80"/>
      <c r="AZ6823" s="80"/>
      <c r="BA6823" s="80"/>
      <c r="BB6823" s="80"/>
    </row>
    <row r="6824" spans="9:54" x14ac:dyDescent="0.25">
      <c r="I6824" s="80"/>
      <c r="AX6824" s="80"/>
      <c r="AY6824" s="80"/>
      <c r="AZ6824" s="80"/>
      <c r="BA6824" s="80"/>
      <c r="BB6824" s="80"/>
    </row>
    <row r="6825" spans="9:54" x14ac:dyDescent="0.25">
      <c r="I6825" s="80"/>
      <c r="AX6825" s="80"/>
      <c r="AY6825" s="80"/>
      <c r="AZ6825" s="80"/>
      <c r="BA6825" s="80"/>
      <c r="BB6825" s="80"/>
    </row>
    <row r="6826" spans="9:54" x14ac:dyDescent="0.25">
      <c r="I6826" s="80"/>
      <c r="AX6826" s="80"/>
      <c r="AY6826" s="80"/>
      <c r="AZ6826" s="80"/>
      <c r="BA6826" s="80"/>
      <c r="BB6826" s="80"/>
    </row>
    <row r="6827" spans="9:54" x14ac:dyDescent="0.25">
      <c r="I6827" s="80"/>
      <c r="AX6827" s="80"/>
      <c r="AY6827" s="80"/>
      <c r="AZ6827" s="80"/>
      <c r="BA6827" s="80"/>
      <c r="BB6827" s="80"/>
    </row>
    <row r="6828" spans="9:54" x14ac:dyDescent="0.25">
      <c r="I6828" s="80"/>
      <c r="AX6828" s="80"/>
      <c r="AY6828" s="80"/>
      <c r="AZ6828" s="80"/>
      <c r="BA6828" s="80"/>
      <c r="BB6828" s="80"/>
    </row>
    <row r="6829" spans="9:54" x14ac:dyDescent="0.25">
      <c r="I6829" s="80"/>
      <c r="AX6829" s="80"/>
      <c r="AY6829" s="80"/>
      <c r="AZ6829" s="80"/>
      <c r="BA6829" s="80"/>
      <c r="BB6829" s="80"/>
    </row>
    <row r="6830" spans="9:54" x14ac:dyDescent="0.25">
      <c r="I6830" s="80"/>
      <c r="AX6830" s="80"/>
      <c r="AY6830" s="80"/>
      <c r="AZ6830" s="80"/>
      <c r="BA6830" s="80"/>
      <c r="BB6830" s="80"/>
    </row>
    <row r="6831" spans="9:54" x14ac:dyDescent="0.25">
      <c r="I6831" s="80"/>
      <c r="AX6831" s="80"/>
      <c r="AY6831" s="80"/>
      <c r="AZ6831" s="80"/>
      <c r="BA6831" s="80"/>
      <c r="BB6831" s="80"/>
    </row>
    <row r="6832" spans="9:54" x14ac:dyDescent="0.25">
      <c r="I6832" s="80"/>
      <c r="AX6832" s="80"/>
      <c r="AY6832" s="80"/>
      <c r="AZ6832" s="80"/>
      <c r="BA6832" s="80"/>
      <c r="BB6832" s="80"/>
    </row>
    <row r="6833" spans="9:54" x14ac:dyDescent="0.25">
      <c r="I6833" s="80"/>
      <c r="AX6833" s="80"/>
      <c r="AY6833" s="80"/>
      <c r="AZ6833" s="80"/>
      <c r="BA6833" s="80"/>
      <c r="BB6833" s="80"/>
    </row>
    <row r="6834" spans="9:54" x14ac:dyDescent="0.25">
      <c r="I6834" s="80"/>
      <c r="AX6834" s="80"/>
      <c r="AY6834" s="80"/>
      <c r="AZ6834" s="80"/>
      <c r="BA6834" s="80"/>
      <c r="BB6834" s="80"/>
    </row>
    <row r="6835" spans="9:54" x14ac:dyDescent="0.25">
      <c r="I6835" s="80"/>
      <c r="AX6835" s="80"/>
      <c r="AY6835" s="80"/>
      <c r="AZ6835" s="80"/>
      <c r="BA6835" s="80"/>
      <c r="BB6835" s="80"/>
    </row>
    <row r="6836" spans="9:54" x14ac:dyDescent="0.25">
      <c r="I6836" s="80"/>
      <c r="AX6836" s="80"/>
      <c r="AY6836" s="80"/>
      <c r="AZ6836" s="80"/>
      <c r="BA6836" s="80"/>
      <c r="BB6836" s="80"/>
    </row>
    <row r="6837" spans="9:54" x14ac:dyDescent="0.25">
      <c r="I6837" s="80"/>
      <c r="AX6837" s="80"/>
      <c r="AY6837" s="80"/>
      <c r="AZ6837" s="80"/>
      <c r="BA6837" s="80"/>
      <c r="BB6837" s="80"/>
    </row>
    <row r="6838" spans="9:54" x14ac:dyDescent="0.25">
      <c r="I6838" s="80"/>
      <c r="AX6838" s="80"/>
      <c r="AY6838" s="80"/>
      <c r="AZ6838" s="80"/>
      <c r="BA6838" s="80"/>
      <c r="BB6838" s="80"/>
    </row>
    <row r="6839" spans="9:54" x14ac:dyDescent="0.25">
      <c r="I6839" s="80"/>
      <c r="AX6839" s="80"/>
      <c r="AY6839" s="80"/>
      <c r="AZ6839" s="80"/>
      <c r="BA6839" s="80"/>
      <c r="BB6839" s="80"/>
    </row>
    <row r="6840" spans="9:54" x14ac:dyDescent="0.25">
      <c r="I6840" s="80"/>
      <c r="AX6840" s="80"/>
      <c r="AY6840" s="80"/>
      <c r="AZ6840" s="80"/>
      <c r="BA6840" s="80"/>
      <c r="BB6840" s="80"/>
    </row>
    <row r="6841" spans="9:54" x14ac:dyDescent="0.25">
      <c r="I6841" s="80"/>
      <c r="AX6841" s="80"/>
      <c r="AY6841" s="80"/>
      <c r="AZ6841" s="80"/>
      <c r="BA6841" s="80"/>
      <c r="BB6841" s="80"/>
    </row>
    <row r="6842" spans="9:54" x14ac:dyDescent="0.25">
      <c r="I6842" s="80"/>
      <c r="AX6842" s="80"/>
      <c r="AY6842" s="80"/>
      <c r="AZ6842" s="80"/>
      <c r="BA6842" s="80"/>
      <c r="BB6842" s="80"/>
    </row>
    <row r="6843" spans="9:54" x14ac:dyDescent="0.25">
      <c r="I6843" s="80"/>
      <c r="AX6843" s="80"/>
      <c r="AY6843" s="80"/>
      <c r="AZ6843" s="80"/>
      <c r="BA6843" s="80"/>
      <c r="BB6843" s="80"/>
    </row>
    <row r="6844" spans="9:54" x14ac:dyDescent="0.25">
      <c r="I6844" s="80"/>
      <c r="AX6844" s="80"/>
      <c r="AY6844" s="80"/>
      <c r="AZ6844" s="80"/>
      <c r="BA6844" s="80"/>
      <c r="BB6844" s="80"/>
    </row>
    <row r="6845" spans="9:54" x14ac:dyDescent="0.25">
      <c r="I6845" s="80"/>
      <c r="AX6845" s="80"/>
      <c r="AY6845" s="80"/>
      <c r="AZ6845" s="80"/>
      <c r="BA6845" s="80"/>
      <c r="BB6845" s="80"/>
    </row>
    <row r="6846" spans="9:54" x14ac:dyDescent="0.25">
      <c r="I6846" s="80"/>
      <c r="AX6846" s="80"/>
      <c r="AY6846" s="80"/>
      <c r="AZ6846" s="80"/>
      <c r="BA6846" s="80"/>
      <c r="BB6846" s="80"/>
    </row>
    <row r="6847" spans="9:54" x14ac:dyDescent="0.25">
      <c r="I6847" s="80"/>
      <c r="AX6847" s="80"/>
      <c r="AY6847" s="80"/>
      <c r="AZ6847" s="80"/>
      <c r="BA6847" s="80"/>
      <c r="BB6847" s="80"/>
    </row>
    <row r="6848" spans="9:54" x14ac:dyDescent="0.25">
      <c r="I6848" s="80"/>
      <c r="AX6848" s="80"/>
      <c r="AY6848" s="80"/>
      <c r="AZ6848" s="80"/>
      <c r="BA6848" s="80"/>
      <c r="BB6848" s="80"/>
    </row>
    <row r="6849" spans="9:54" x14ac:dyDescent="0.25">
      <c r="I6849" s="80"/>
      <c r="AX6849" s="80"/>
      <c r="AY6849" s="80"/>
      <c r="AZ6849" s="80"/>
      <c r="BA6849" s="80"/>
      <c r="BB6849" s="80"/>
    </row>
    <row r="6850" spans="9:54" x14ac:dyDescent="0.25">
      <c r="I6850" s="80"/>
      <c r="AX6850" s="80"/>
      <c r="AY6850" s="80"/>
      <c r="AZ6850" s="80"/>
      <c r="BA6850" s="80"/>
      <c r="BB6850" s="80"/>
    </row>
    <row r="6851" spans="9:54" x14ac:dyDescent="0.25">
      <c r="I6851" s="80"/>
      <c r="AX6851" s="80"/>
      <c r="AY6851" s="80"/>
      <c r="AZ6851" s="80"/>
      <c r="BA6851" s="80"/>
      <c r="BB6851" s="80"/>
    </row>
    <row r="6852" spans="9:54" x14ac:dyDescent="0.25">
      <c r="I6852" s="80"/>
      <c r="AX6852" s="80"/>
      <c r="AY6852" s="80"/>
      <c r="AZ6852" s="80"/>
      <c r="BA6852" s="80"/>
      <c r="BB6852" s="80"/>
    </row>
    <row r="6853" spans="9:54" x14ac:dyDescent="0.25">
      <c r="I6853" s="80"/>
      <c r="AX6853" s="80"/>
      <c r="AY6853" s="80"/>
      <c r="AZ6853" s="80"/>
      <c r="BA6853" s="80"/>
      <c r="BB6853" s="80"/>
    </row>
    <row r="6854" spans="9:54" x14ac:dyDescent="0.25">
      <c r="I6854" s="80"/>
      <c r="AX6854" s="80"/>
      <c r="AY6854" s="80"/>
      <c r="AZ6854" s="80"/>
      <c r="BA6854" s="80"/>
      <c r="BB6854" s="80"/>
    </row>
    <row r="6855" spans="9:54" x14ac:dyDescent="0.25">
      <c r="I6855" s="80"/>
      <c r="AX6855" s="80"/>
      <c r="AY6855" s="80"/>
      <c r="AZ6855" s="80"/>
      <c r="BA6855" s="80"/>
      <c r="BB6855" s="80"/>
    </row>
    <row r="6856" spans="9:54" x14ac:dyDescent="0.25">
      <c r="I6856" s="80"/>
      <c r="AX6856" s="80"/>
      <c r="AY6856" s="80"/>
      <c r="AZ6856" s="80"/>
      <c r="BA6856" s="80"/>
      <c r="BB6856" s="80"/>
    </row>
    <row r="6857" spans="9:54" x14ac:dyDescent="0.25">
      <c r="I6857" s="80"/>
      <c r="AX6857" s="80"/>
      <c r="AY6857" s="80"/>
      <c r="AZ6857" s="80"/>
      <c r="BA6857" s="80"/>
      <c r="BB6857" s="80"/>
    </row>
    <row r="6858" spans="9:54" x14ac:dyDescent="0.25">
      <c r="I6858" s="80"/>
      <c r="AX6858" s="80"/>
      <c r="AY6858" s="80"/>
      <c r="AZ6858" s="80"/>
      <c r="BA6858" s="80"/>
      <c r="BB6858" s="80"/>
    </row>
    <row r="6859" spans="9:54" x14ac:dyDescent="0.25">
      <c r="I6859" s="80"/>
      <c r="AX6859" s="80"/>
      <c r="AY6859" s="80"/>
      <c r="AZ6859" s="80"/>
      <c r="BA6859" s="80"/>
      <c r="BB6859" s="80"/>
    </row>
    <row r="6860" spans="9:54" x14ac:dyDescent="0.25">
      <c r="I6860" s="80"/>
      <c r="AX6860" s="80"/>
      <c r="AY6860" s="80"/>
      <c r="AZ6860" s="80"/>
      <c r="BA6860" s="80"/>
      <c r="BB6860" s="80"/>
    </row>
    <row r="6861" spans="9:54" x14ac:dyDescent="0.25">
      <c r="I6861" s="80"/>
      <c r="AX6861" s="80"/>
      <c r="AY6861" s="80"/>
      <c r="AZ6861" s="80"/>
      <c r="BA6861" s="80"/>
      <c r="BB6861" s="80"/>
    </row>
    <row r="6862" spans="9:54" x14ac:dyDescent="0.25">
      <c r="I6862" s="80"/>
      <c r="AX6862" s="80"/>
      <c r="AY6862" s="80"/>
      <c r="AZ6862" s="80"/>
      <c r="BA6862" s="80"/>
      <c r="BB6862" s="80"/>
    </row>
    <row r="6863" spans="9:54" x14ac:dyDescent="0.25">
      <c r="I6863" s="80"/>
      <c r="AX6863" s="80"/>
      <c r="AY6863" s="80"/>
      <c r="AZ6863" s="80"/>
      <c r="BA6863" s="80"/>
      <c r="BB6863" s="80"/>
    </row>
    <row r="6864" spans="9:54" x14ac:dyDescent="0.25">
      <c r="I6864" s="80"/>
      <c r="AX6864" s="80"/>
      <c r="AY6864" s="80"/>
      <c r="AZ6864" s="80"/>
      <c r="BA6864" s="80"/>
      <c r="BB6864" s="80"/>
    </row>
    <row r="6865" spans="9:54" x14ac:dyDescent="0.25">
      <c r="I6865" s="80"/>
      <c r="AX6865" s="80"/>
      <c r="AY6865" s="80"/>
      <c r="AZ6865" s="80"/>
      <c r="BA6865" s="80"/>
      <c r="BB6865" s="80"/>
    </row>
    <row r="6866" spans="9:54" x14ac:dyDescent="0.25">
      <c r="I6866" s="80"/>
      <c r="AX6866" s="80"/>
      <c r="AY6866" s="80"/>
      <c r="AZ6866" s="80"/>
      <c r="BA6866" s="80"/>
      <c r="BB6866" s="80"/>
    </row>
    <row r="6867" spans="9:54" x14ac:dyDescent="0.25">
      <c r="I6867" s="80"/>
      <c r="AX6867" s="80"/>
      <c r="AY6867" s="80"/>
      <c r="AZ6867" s="80"/>
      <c r="BA6867" s="80"/>
      <c r="BB6867" s="80"/>
    </row>
    <row r="6868" spans="9:54" x14ac:dyDescent="0.25">
      <c r="I6868" s="80"/>
      <c r="AX6868" s="80"/>
      <c r="AY6868" s="80"/>
      <c r="AZ6868" s="80"/>
      <c r="BA6868" s="80"/>
      <c r="BB6868" s="80"/>
    </row>
    <row r="6869" spans="9:54" x14ac:dyDescent="0.25">
      <c r="I6869" s="80"/>
      <c r="AX6869" s="80"/>
      <c r="AY6869" s="80"/>
      <c r="AZ6869" s="80"/>
      <c r="BA6869" s="80"/>
      <c r="BB6869" s="80"/>
    </row>
    <row r="6870" spans="9:54" x14ac:dyDescent="0.25">
      <c r="I6870" s="80"/>
      <c r="AX6870" s="80"/>
      <c r="AY6870" s="80"/>
      <c r="AZ6870" s="80"/>
      <c r="BA6870" s="80"/>
      <c r="BB6870" s="80"/>
    </row>
    <row r="6871" spans="9:54" x14ac:dyDescent="0.25">
      <c r="I6871" s="80"/>
      <c r="AX6871" s="80"/>
      <c r="AY6871" s="80"/>
      <c r="AZ6871" s="80"/>
      <c r="BA6871" s="80"/>
      <c r="BB6871" s="80"/>
    </row>
    <row r="6872" spans="9:54" x14ac:dyDescent="0.25">
      <c r="I6872" s="80"/>
      <c r="AX6872" s="80"/>
      <c r="AY6872" s="80"/>
      <c r="AZ6872" s="80"/>
      <c r="BA6872" s="80"/>
      <c r="BB6872" s="80"/>
    </row>
    <row r="6873" spans="9:54" x14ac:dyDescent="0.25">
      <c r="I6873" s="80"/>
      <c r="AX6873" s="80"/>
      <c r="AY6873" s="80"/>
      <c r="AZ6873" s="80"/>
      <c r="BA6873" s="80"/>
      <c r="BB6873" s="80"/>
    </row>
    <row r="6874" spans="9:54" x14ac:dyDescent="0.25">
      <c r="I6874" s="80"/>
      <c r="AX6874" s="80"/>
      <c r="AY6874" s="80"/>
      <c r="AZ6874" s="80"/>
      <c r="BA6874" s="80"/>
      <c r="BB6874" s="80"/>
    </row>
    <row r="6875" spans="9:54" x14ac:dyDescent="0.25">
      <c r="I6875" s="80"/>
      <c r="AX6875" s="80"/>
      <c r="AY6875" s="80"/>
      <c r="AZ6875" s="80"/>
      <c r="BA6875" s="80"/>
      <c r="BB6875" s="80"/>
    </row>
    <row r="6876" spans="9:54" x14ac:dyDescent="0.25">
      <c r="I6876" s="80"/>
      <c r="AX6876" s="80"/>
      <c r="AY6876" s="80"/>
      <c r="AZ6876" s="80"/>
      <c r="BA6876" s="80"/>
      <c r="BB6876" s="80"/>
    </row>
    <row r="6877" spans="9:54" x14ac:dyDescent="0.25">
      <c r="I6877" s="80"/>
      <c r="AX6877" s="80"/>
      <c r="AY6877" s="80"/>
      <c r="AZ6877" s="80"/>
      <c r="BA6877" s="80"/>
      <c r="BB6877" s="80"/>
    </row>
    <row r="6878" spans="9:54" x14ac:dyDescent="0.25">
      <c r="I6878" s="80"/>
      <c r="AX6878" s="80"/>
      <c r="AY6878" s="80"/>
      <c r="AZ6878" s="80"/>
      <c r="BA6878" s="80"/>
      <c r="BB6878" s="80"/>
    </row>
    <row r="6879" spans="9:54" x14ac:dyDescent="0.25">
      <c r="I6879" s="80"/>
      <c r="AX6879" s="80"/>
      <c r="AY6879" s="80"/>
      <c r="AZ6879" s="80"/>
      <c r="BA6879" s="80"/>
      <c r="BB6879" s="80"/>
    </row>
    <row r="6880" spans="9:54" x14ac:dyDescent="0.25">
      <c r="I6880" s="80"/>
      <c r="AX6880" s="80"/>
      <c r="AY6880" s="80"/>
      <c r="AZ6880" s="80"/>
      <c r="BA6880" s="80"/>
      <c r="BB6880" s="80"/>
    </row>
    <row r="6881" spans="9:54" x14ac:dyDescent="0.25">
      <c r="I6881" s="80"/>
      <c r="AX6881" s="80"/>
      <c r="AY6881" s="80"/>
      <c r="AZ6881" s="80"/>
      <c r="BA6881" s="80"/>
      <c r="BB6881" s="80"/>
    </row>
    <row r="6882" spans="9:54" x14ac:dyDescent="0.25">
      <c r="I6882" s="80"/>
      <c r="AX6882" s="80"/>
      <c r="AY6882" s="80"/>
      <c r="AZ6882" s="80"/>
      <c r="BA6882" s="80"/>
      <c r="BB6882" s="80"/>
    </row>
    <row r="6883" spans="9:54" x14ac:dyDescent="0.25">
      <c r="I6883" s="80"/>
      <c r="AX6883" s="80"/>
      <c r="AY6883" s="80"/>
      <c r="AZ6883" s="80"/>
      <c r="BA6883" s="80"/>
      <c r="BB6883" s="80"/>
    </row>
    <row r="6884" spans="9:54" x14ac:dyDescent="0.25">
      <c r="I6884" s="80"/>
      <c r="AX6884" s="80"/>
      <c r="AY6884" s="80"/>
      <c r="AZ6884" s="80"/>
      <c r="BA6884" s="80"/>
      <c r="BB6884" s="80"/>
    </row>
    <row r="6885" spans="9:54" x14ac:dyDescent="0.25">
      <c r="I6885" s="80"/>
      <c r="AX6885" s="80"/>
      <c r="AY6885" s="80"/>
      <c r="AZ6885" s="80"/>
      <c r="BA6885" s="80"/>
      <c r="BB6885" s="80"/>
    </row>
    <row r="6886" spans="9:54" x14ac:dyDescent="0.25">
      <c r="I6886" s="80"/>
      <c r="AX6886" s="80"/>
      <c r="AY6886" s="80"/>
      <c r="AZ6886" s="80"/>
      <c r="BA6886" s="80"/>
      <c r="BB6886" s="80"/>
    </row>
    <row r="6887" spans="9:54" x14ac:dyDescent="0.25">
      <c r="I6887" s="80"/>
      <c r="AX6887" s="80"/>
      <c r="AY6887" s="80"/>
      <c r="AZ6887" s="80"/>
      <c r="BA6887" s="80"/>
      <c r="BB6887" s="80"/>
    </row>
    <row r="6888" spans="9:54" x14ac:dyDescent="0.25">
      <c r="I6888" s="80"/>
      <c r="AX6888" s="80"/>
      <c r="AY6888" s="80"/>
      <c r="AZ6888" s="80"/>
      <c r="BA6888" s="80"/>
      <c r="BB6888" s="80"/>
    </row>
    <row r="6889" spans="9:54" x14ac:dyDescent="0.25">
      <c r="I6889" s="80"/>
      <c r="AX6889" s="80"/>
      <c r="AY6889" s="80"/>
      <c r="AZ6889" s="80"/>
      <c r="BA6889" s="80"/>
      <c r="BB6889" s="80"/>
    </row>
    <row r="6890" spans="9:54" x14ac:dyDescent="0.25">
      <c r="I6890" s="80"/>
      <c r="AX6890" s="80"/>
      <c r="AY6890" s="80"/>
      <c r="AZ6890" s="80"/>
      <c r="BA6890" s="80"/>
      <c r="BB6890" s="80"/>
    </row>
    <row r="6891" spans="9:54" x14ac:dyDescent="0.25">
      <c r="I6891" s="80"/>
      <c r="AX6891" s="80"/>
      <c r="AY6891" s="80"/>
      <c r="AZ6891" s="80"/>
      <c r="BA6891" s="80"/>
      <c r="BB6891" s="80"/>
    </row>
    <row r="6892" spans="9:54" x14ac:dyDescent="0.25">
      <c r="I6892" s="80"/>
      <c r="AX6892" s="80"/>
      <c r="AY6892" s="80"/>
      <c r="AZ6892" s="80"/>
      <c r="BA6892" s="80"/>
      <c r="BB6892" s="80"/>
    </row>
    <row r="6893" spans="9:54" x14ac:dyDescent="0.25">
      <c r="I6893" s="80"/>
      <c r="AX6893" s="80"/>
      <c r="AY6893" s="80"/>
      <c r="AZ6893" s="80"/>
      <c r="BA6893" s="80"/>
      <c r="BB6893" s="80"/>
    </row>
    <row r="6894" spans="9:54" x14ac:dyDescent="0.25">
      <c r="I6894" s="80"/>
      <c r="AX6894" s="80"/>
      <c r="AY6894" s="80"/>
      <c r="AZ6894" s="80"/>
      <c r="BA6894" s="80"/>
      <c r="BB6894" s="80"/>
    </row>
    <row r="6895" spans="9:54" x14ac:dyDescent="0.25">
      <c r="I6895" s="80"/>
      <c r="AX6895" s="80"/>
      <c r="AY6895" s="80"/>
      <c r="AZ6895" s="80"/>
      <c r="BA6895" s="80"/>
      <c r="BB6895" s="80"/>
    </row>
    <row r="6896" spans="9:54" x14ac:dyDescent="0.25">
      <c r="I6896" s="80"/>
      <c r="AX6896" s="80"/>
      <c r="AY6896" s="80"/>
      <c r="AZ6896" s="80"/>
      <c r="BA6896" s="80"/>
      <c r="BB6896" s="80"/>
    </row>
    <row r="6897" spans="9:54" x14ac:dyDescent="0.25">
      <c r="I6897" s="80"/>
      <c r="AX6897" s="80"/>
      <c r="AY6897" s="80"/>
      <c r="AZ6897" s="80"/>
      <c r="BA6897" s="80"/>
      <c r="BB6897" s="80"/>
    </row>
    <row r="6898" spans="9:54" x14ac:dyDescent="0.25">
      <c r="I6898" s="80"/>
      <c r="AX6898" s="80"/>
      <c r="AY6898" s="80"/>
      <c r="AZ6898" s="80"/>
      <c r="BA6898" s="80"/>
      <c r="BB6898" s="80"/>
    </row>
    <row r="6899" spans="9:54" x14ac:dyDescent="0.25">
      <c r="I6899" s="80"/>
      <c r="AX6899" s="80"/>
      <c r="AY6899" s="80"/>
      <c r="AZ6899" s="80"/>
      <c r="BA6899" s="80"/>
      <c r="BB6899" s="80"/>
    </row>
    <row r="6900" spans="9:54" x14ac:dyDescent="0.25">
      <c r="I6900" s="80"/>
      <c r="AX6900" s="80"/>
      <c r="AY6900" s="80"/>
      <c r="AZ6900" s="80"/>
      <c r="BA6900" s="80"/>
      <c r="BB6900" s="80"/>
    </row>
    <row r="6901" spans="9:54" x14ac:dyDescent="0.25">
      <c r="I6901" s="80"/>
      <c r="AX6901" s="80"/>
      <c r="AY6901" s="80"/>
      <c r="AZ6901" s="80"/>
      <c r="BA6901" s="80"/>
      <c r="BB6901" s="80"/>
    </row>
    <row r="6902" spans="9:54" x14ac:dyDescent="0.25">
      <c r="I6902" s="80"/>
      <c r="AX6902" s="80"/>
      <c r="AY6902" s="80"/>
      <c r="AZ6902" s="80"/>
      <c r="BA6902" s="80"/>
      <c r="BB6902" s="80"/>
    </row>
    <row r="6903" spans="9:54" x14ac:dyDescent="0.25">
      <c r="I6903" s="80"/>
      <c r="AX6903" s="80"/>
      <c r="AY6903" s="80"/>
      <c r="AZ6903" s="80"/>
      <c r="BA6903" s="80"/>
      <c r="BB6903" s="80"/>
    </row>
    <row r="6904" spans="9:54" x14ac:dyDescent="0.25">
      <c r="I6904" s="80"/>
      <c r="AX6904" s="80"/>
      <c r="AY6904" s="80"/>
      <c r="AZ6904" s="80"/>
      <c r="BA6904" s="80"/>
      <c r="BB6904" s="80"/>
    </row>
    <row r="6905" spans="9:54" x14ac:dyDescent="0.25">
      <c r="I6905" s="80"/>
      <c r="AX6905" s="80"/>
      <c r="AY6905" s="80"/>
      <c r="AZ6905" s="80"/>
      <c r="BA6905" s="80"/>
      <c r="BB6905" s="80"/>
    </row>
    <row r="6906" spans="9:54" x14ac:dyDescent="0.25">
      <c r="I6906" s="80"/>
      <c r="AX6906" s="80"/>
      <c r="AY6906" s="80"/>
      <c r="AZ6906" s="80"/>
      <c r="BA6906" s="80"/>
      <c r="BB6906" s="80"/>
    </row>
    <row r="6907" spans="9:54" x14ac:dyDescent="0.25">
      <c r="I6907" s="80"/>
      <c r="AX6907" s="80"/>
      <c r="AY6907" s="80"/>
      <c r="AZ6907" s="80"/>
      <c r="BA6907" s="80"/>
      <c r="BB6907" s="80"/>
    </row>
    <row r="6908" spans="9:54" x14ac:dyDescent="0.25">
      <c r="I6908" s="80"/>
      <c r="AX6908" s="80"/>
      <c r="AY6908" s="80"/>
      <c r="AZ6908" s="80"/>
      <c r="BA6908" s="80"/>
      <c r="BB6908" s="80"/>
    </row>
    <row r="6909" spans="9:54" x14ac:dyDescent="0.25">
      <c r="I6909" s="80"/>
      <c r="AX6909" s="80"/>
      <c r="AY6909" s="80"/>
      <c r="AZ6909" s="80"/>
      <c r="BA6909" s="80"/>
      <c r="BB6909" s="80"/>
    </row>
    <row r="6910" spans="9:54" x14ac:dyDescent="0.25">
      <c r="I6910" s="80"/>
      <c r="AX6910" s="80"/>
      <c r="AY6910" s="80"/>
      <c r="AZ6910" s="80"/>
      <c r="BA6910" s="80"/>
      <c r="BB6910" s="80"/>
    </row>
    <row r="6911" spans="9:54" x14ac:dyDescent="0.25">
      <c r="I6911" s="80"/>
      <c r="AX6911" s="80"/>
      <c r="AY6911" s="80"/>
      <c r="AZ6911" s="80"/>
      <c r="BA6911" s="80"/>
      <c r="BB6911" s="80"/>
    </row>
    <row r="6912" spans="9:54" x14ac:dyDescent="0.25">
      <c r="I6912" s="80"/>
      <c r="AX6912" s="80"/>
      <c r="AY6912" s="80"/>
      <c r="AZ6912" s="80"/>
      <c r="BA6912" s="80"/>
      <c r="BB6912" s="80"/>
    </row>
    <row r="6913" spans="9:54" x14ac:dyDescent="0.25">
      <c r="I6913" s="80"/>
      <c r="AX6913" s="80"/>
      <c r="AY6913" s="80"/>
      <c r="AZ6913" s="80"/>
      <c r="BA6913" s="80"/>
      <c r="BB6913" s="80"/>
    </row>
    <row r="6914" spans="9:54" x14ac:dyDescent="0.25">
      <c r="I6914" s="80"/>
      <c r="AX6914" s="80"/>
      <c r="AY6914" s="80"/>
      <c r="AZ6914" s="80"/>
      <c r="BA6914" s="80"/>
      <c r="BB6914" s="80"/>
    </row>
    <row r="6915" spans="9:54" x14ac:dyDescent="0.25">
      <c r="I6915" s="80"/>
      <c r="AX6915" s="80"/>
      <c r="AY6915" s="80"/>
      <c r="AZ6915" s="80"/>
      <c r="BA6915" s="80"/>
      <c r="BB6915" s="80"/>
    </row>
    <row r="6916" spans="9:54" x14ac:dyDescent="0.25">
      <c r="I6916" s="80"/>
      <c r="AX6916" s="80"/>
      <c r="AY6916" s="80"/>
      <c r="AZ6916" s="80"/>
      <c r="BA6916" s="80"/>
      <c r="BB6916" s="80"/>
    </row>
    <row r="6917" spans="9:54" x14ac:dyDescent="0.25">
      <c r="I6917" s="80"/>
      <c r="AX6917" s="80"/>
      <c r="AY6917" s="80"/>
      <c r="AZ6917" s="80"/>
      <c r="BA6917" s="80"/>
      <c r="BB6917" s="80"/>
    </row>
    <row r="6918" spans="9:54" x14ac:dyDescent="0.25">
      <c r="I6918" s="80"/>
      <c r="AX6918" s="80"/>
      <c r="AY6918" s="80"/>
      <c r="AZ6918" s="80"/>
      <c r="BA6918" s="80"/>
      <c r="BB6918" s="80"/>
    </row>
    <row r="6919" spans="9:54" x14ac:dyDescent="0.25">
      <c r="I6919" s="80"/>
      <c r="AX6919" s="80"/>
      <c r="AY6919" s="80"/>
      <c r="AZ6919" s="80"/>
      <c r="BA6919" s="80"/>
      <c r="BB6919" s="80"/>
    </row>
    <row r="6920" spans="9:54" x14ac:dyDescent="0.25">
      <c r="I6920" s="80"/>
      <c r="AX6920" s="80"/>
      <c r="AY6920" s="80"/>
      <c r="AZ6920" s="80"/>
      <c r="BA6920" s="80"/>
      <c r="BB6920" s="80"/>
    </row>
    <row r="6921" spans="9:54" x14ac:dyDescent="0.25">
      <c r="I6921" s="80"/>
      <c r="AX6921" s="80"/>
      <c r="AY6921" s="80"/>
      <c r="AZ6921" s="80"/>
      <c r="BA6921" s="80"/>
      <c r="BB6921" s="80"/>
    </row>
    <row r="6922" spans="9:54" x14ac:dyDescent="0.25">
      <c r="I6922" s="80"/>
      <c r="AX6922" s="80"/>
      <c r="AY6922" s="80"/>
      <c r="AZ6922" s="80"/>
      <c r="BA6922" s="80"/>
      <c r="BB6922" s="80"/>
    </row>
    <row r="6923" spans="9:54" x14ac:dyDescent="0.25">
      <c r="I6923" s="80"/>
      <c r="AX6923" s="80"/>
      <c r="AY6923" s="80"/>
      <c r="AZ6923" s="80"/>
      <c r="BA6923" s="80"/>
      <c r="BB6923" s="80"/>
    </row>
    <row r="6924" spans="9:54" x14ac:dyDescent="0.25">
      <c r="I6924" s="80"/>
      <c r="AX6924" s="80"/>
      <c r="AY6924" s="80"/>
      <c r="AZ6924" s="80"/>
      <c r="BA6924" s="80"/>
      <c r="BB6924" s="80"/>
    </row>
    <row r="6925" spans="9:54" x14ac:dyDescent="0.25">
      <c r="I6925" s="80"/>
      <c r="AX6925" s="80"/>
      <c r="AY6925" s="80"/>
      <c r="AZ6925" s="80"/>
      <c r="BA6925" s="80"/>
      <c r="BB6925" s="80"/>
    </row>
    <row r="6926" spans="9:54" x14ac:dyDescent="0.25">
      <c r="I6926" s="80"/>
      <c r="AX6926" s="80"/>
      <c r="AY6926" s="80"/>
      <c r="AZ6926" s="80"/>
      <c r="BA6926" s="80"/>
      <c r="BB6926" s="80"/>
    </row>
    <row r="6927" spans="9:54" x14ac:dyDescent="0.25">
      <c r="I6927" s="80"/>
      <c r="AX6927" s="80"/>
      <c r="AY6927" s="80"/>
      <c r="AZ6927" s="80"/>
      <c r="BA6927" s="80"/>
      <c r="BB6927" s="80"/>
    </row>
    <row r="6928" spans="9:54" x14ac:dyDescent="0.25">
      <c r="I6928" s="80"/>
      <c r="AX6928" s="80"/>
      <c r="AY6928" s="80"/>
      <c r="AZ6928" s="80"/>
      <c r="BA6928" s="80"/>
      <c r="BB6928" s="80"/>
    </row>
    <row r="6929" spans="9:54" x14ac:dyDescent="0.25">
      <c r="I6929" s="80"/>
      <c r="AX6929" s="80"/>
      <c r="AY6929" s="80"/>
      <c r="AZ6929" s="80"/>
      <c r="BA6929" s="80"/>
      <c r="BB6929" s="80"/>
    </row>
    <row r="6930" spans="9:54" x14ac:dyDescent="0.25">
      <c r="I6930" s="80"/>
      <c r="AX6930" s="80"/>
      <c r="AY6930" s="80"/>
      <c r="AZ6930" s="80"/>
      <c r="BA6930" s="80"/>
      <c r="BB6930" s="80"/>
    </row>
    <row r="6931" spans="9:54" x14ac:dyDescent="0.25">
      <c r="I6931" s="80"/>
      <c r="AX6931" s="80"/>
      <c r="AY6931" s="80"/>
      <c r="AZ6931" s="80"/>
      <c r="BA6931" s="80"/>
      <c r="BB6931" s="80"/>
    </row>
    <row r="6932" spans="9:54" x14ac:dyDescent="0.25">
      <c r="I6932" s="80"/>
      <c r="AX6932" s="80"/>
      <c r="AY6932" s="80"/>
      <c r="AZ6932" s="80"/>
      <c r="BA6932" s="80"/>
      <c r="BB6932" s="80"/>
    </row>
    <row r="6933" spans="9:54" x14ac:dyDescent="0.25">
      <c r="I6933" s="80"/>
      <c r="AX6933" s="80"/>
      <c r="AY6933" s="80"/>
      <c r="AZ6933" s="80"/>
      <c r="BA6933" s="80"/>
      <c r="BB6933" s="80"/>
    </row>
    <row r="6934" spans="9:54" x14ac:dyDescent="0.25">
      <c r="I6934" s="80"/>
      <c r="AX6934" s="80"/>
      <c r="AY6934" s="80"/>
      <c r="AZ6934" s="80"/>
      <c r="BA6934" s="80"/>
      <c r="BB6934" s="80"/>
    </row>
    <row r="6935" spans="9:54" x14ac:dyDescent="0.25">
      <c r="I6935" s="80"/>
      <c r="AX6935" s="80"/>
      <c r="AY6935" s="80"/>
      <c r="AZ6935" s="80"/>
      <c r="BA6935" s="80"/>
      <c r="BB6935" s="80"/>
    </row>
    <row r="6936" spans="9:54" x14ac:dyDescent="0.25">
      <c r="I6936" s="80"/>
      <c r="AX6936" s="80"/>
      <c r="AY6936" s="80"/>
      <c r="AZ6936" s="80"/>
      <c r="BA6936" s="80"/>
      <c r="BB6936" s="80"/>
    </row>
    <row r="6937" spans="9:54" x14ac:dyDescent="0.25">
      <c r="I6937" s="80"/>
      <c r="AX6937" s="80"/>
      <c r="AY6937" s="80"/>
      <c r="AZ6937" s="80"/>
      <c r="BA6937" s="80"/>
      <c r="BB6937" s="80"/>
    </row>
    <row r="6938" spans="9:54" x14ac:dyDescent="0.25">
      <c r="I6938" s="80"/>
      <c r="AX6938" s="80"/>
      <c r="AY6938" s="80"/>
      <c r="AZ6938" s="80"/>
      <c r="BA6938" s="80"/>
      <c r="BB6938" s="80"/>
    </row>
    <row r="6939" spans="9:54" x14ac:dyDescent="0.25">
      <c r="I6939" s="80"/>
      <c r="AX6939" s="80"/>
      <c r="AY6939" s="80"/>
      <c r="AZ6939" s="80"/>
      <c r="BA6939" s="80"/>
      <c r="BB6939" s="80"/>
    </row>
    <row r="6940" spans="9:54" x14ac:dyDescent="0.25">
      <c r="I6940" s="80"/>
      <c r="AX6940" s="80"/>
      <c r="AY6940" s="80"/>
      <c r="AZ6940" s="80"/>
      <c r="BA6940" s="80"/>
      <c r="BB6940" s="80"/>
    </row>
    <row r="6941" spans="9:54" x14ac:dyDescent="0.25">
      <c r="I6941" s="80"/>
      <c r="AX6941" s="80"/>
      <c r="AY6941" s="80"/>
      <c r="AZ6941" s="80"/>
      <c r="BA6941" s="80"/>
      <c r="BB6941" s="80"/>
    </row>
    <row r="6942" spans="9:54" x14ac:dyDescent="0.25">
      <c r="I6942" s="80"/>
      <c r="AX6942" s="80"/>
      <c r="AY6942" s="80"/>
      <c r="AZ6942" s="80"/>
      <c r="BA6942" s="80"/>
      <c r="BB6942" s="80"/>
    </row>
    <row r="6943" spans="9:54" x14ac:dyDescent="0.25">
      <c r="I6943" s="80"/>
      <c r="AX6943" s="80"/>
      <c r="AY6943" s="80"/>
      <c r="AZ6943" s="80"/>
      <c r="BA6943" s="80"/>
      <c r="BB6943" s="80"/>
    </row>
    <row r="6944" spans="9:54" x14ac:dyDescent="0.25">
      <c r="I6944" s="80"/>
      <c r="AX6944" s="80"/>
      <c r="AY6944" s="80"/>
      <c r="AZ6944" s="80"/>
      <c r="BA6944" s="80"/>
      <c r="BB6944" s="80"/>
    </row>
    <row r="6945" spans="9:54" x14ac:dyDescent="0.25">
      <c r="I6945" s="80"/>
      <c r="AX6945" s="80"/>
      <c r="AY6945" s="80"/>
      <c r="AZ6945" s="80"/>
      <c r="BA6945" s="80"/>
      <c r="BB6945" s="80"/>
    </row>
    <row r="6946" spans="9:54" x14ac:dyDescent="0.25">
      <c r="I6946" s="80"/>
      <c r="AX6946" s="80"/>
      <c r="AY6946" s="80"/>
      <c r="AZ6946" s="80"/>
      <c r="BA6946" s="80"/>
      <c r="BB6946" s="80"/>
    </row>
    <row r="6947" spans="9:54" x14ac:dyDescent="0.25">
      <c r="I6947" s="80"/>
      <c r="AX6947" s="80"/>
      <c r="AY6947" s="80"/>
      <c r="AZ6947" s="80"/>
      <c r="BA6947" s="80"/>
      <c r="BB6947" s="80"/>
    </row>
    <row r="6948" spans="9:54" x14ac:dyDescent="0.25">
      <c r="I6948" s="80"/>
      <c r="AX6948" s="80"/>
      <c r="AY6948" s="80"/>
      <c r="AZ6948" s="80"/>
      <c r="BA6948" s="80"/>
      <c r="BB6948" s="80"/>
    </row>
    <row r="6949" spans="9:54" x14ac:dyDescent="0.25">
      <c r="I6949" s="80"/>
      <c r="AX6949" s="80"/>
      <c r="AY6949" s="80"/>
      <c r="AZ6949" s="80"/>
      <c r="BA6949" s="80"/>
      <c r="BB6949" s="80"/>
    </row>
    <row r="6950" spans="9:54" x14ac:dyDescent="0.25">
      <c r="I6950" s="80"/>
      <c r="AX6950" s="80"/>
      <c r="AY6950" s="80"/>
      <c r="AZ6950" s="80"/>
      <c r="BA6950" s="80"/>
      <c r="BB6950" s="80"/>
    </row>
    <row r="6951" spans="9:54" x14ac:dyDescent="0.25">
      <c r="I6951" s="80"/>
      <c r="AX6951" s="80"/>
      <c r="AY6951" s="80"/>
      <c r="AZ6951" s="80"/>
      <c r="BA6951" s="80"/>
      <c r="BB6951" s="80"/>
    </row>
    <row r="6952" spans="9:54" x14ac:dyDescent="0.25">
      <c r="I6952" s="80"/>
      <c r="AX6952" s="80"/>
      <c r="AY6952" s="80"/>
      <c r="AZ6952" s="80"/>
      <c r="BA6952" s="80"/>
      <c r="BB6952" s="80"/>
    </row>
    <row r="6953" spans="9:54" x14ac:dyDescent="0.25">
      <c r="I6953" s="80"/>
      <c r="AX6953" s="80"/>
      <c r="AY6953" s="80"/>
      <c r="AZ6953" s="80"/>
      <c r="BA6953" s="80"/>
      <c r="BB6953" s="80"/>
    </row>
    <row r="6954" spans="9:54" x14ac:dyDescent="0.25">
      <c r="I6954" s="80"/>
      <c r="AX6954" s="80"/>
      <c r="AY6954" s="80"/>
      <c r="AZ6954" s="80"/>
      <c r="BA6954" s="80"/>
      <c r="BB6954" s="80"/>
    </row>
    <row r="6955" spans="9:54" x14ac:dyDescent="0.25">
      <c r="I6955" s="80"/>
      <c r="AX6955" s="80"/>
      <c r="AY6955" s="80"/>
      <c r="AZ6955" s="80"/>
      <c r="BA6955" s="80"/>
      <c r="BB6955" s="80"/>
    </row>
    <row r="6956" spans="9:54" x14ac:dyDescent="0.25">
      <c r="I6956" s="80"/>
      <c r="AX6956" s="80"/>
      <c r="AY6956" s="80"/>
      <c r="AZ6956" s="80"/>
      <c r="BA6956" s="80"/>
      <c r="BB6956" s="80"/>
    </row>
    <row r="6957" spans="9:54" x14ac:dyDescent="0.25">
      <c r="I6957" s="80"/>
      <c r="AX6957" s="80"/>
      <c r="AY6957" s="80"/>
      <c r="AZ6957" s="80"/>
      <c r="BA6957" s="80"/>
      <c r="BB6957" s="80"/>
    </row>
    <row r="6958" spans="9:54" x14ac:dyDescent="0.25">
      <c r="I6958" s="80"/>
      <c r="AX6958" s="80"/>
      <c r="AY6958" s="80"/>
      <c r="AZ6958" s="80"/>
      <c r="BA6958" s="80"/>
      <c r="BB6958" s="80"/>
    </row>
    <row r="6959" spans="9:54" x14ac:dyDescent="0.25">
      <c r="I6959" s="80"/>
      <c r="AX6959" s="80"/>
      <c r="AY6959" s="80"/>
      <c r="AZ6959" s="80"/>
      <c r="BA6959" s="80"/>
      <c r="BB6959" s="80"/>
    </row>
    <row r="6960" spans="9:54" x14ac:dyDescent="0.25">
      <c r="I6960" s="80"/>
      <c r="AX6960" s="80"/>
      <c r="AY6960" s="80"/>
      <c r="AZ6960" s="80"/>
      <c r="BA6960" s="80"/>
      <c r="BB6960" s="80"/>
    </row>
    <row r="6961" spans="9:54" x14ac:dyDescent="0.25">
      <c r="I6961" s="80"/>
      <c r="AX6961" s="80"/>
      <c r="AY6961" s="80"/>
      <c r="AZ6961" s="80"/>
      <c r="BA6961" s="80"/>
      <c r="BB6961" s="80"/>
    </row>
    <row r="6962" spans="9:54" x14ac:dyDescent="0.25">
      <c r="I6962" s="80"/>
      <c r="AX6962" s="80"/>
      <c r="AY6962" s="80"/>
      <c r="AZ6962" s="80"/>
      <c r="BA6962" s="80"/>
      <c r="BB6962" s="80"/>
    </row>
    <row r="6963" spans="9:54" x14ac:dyDescent="0.25">
      <c r="I6963" s="80"/>
      <c r="AX6963" s="80"/>
      <c r="AY6963" s="80"/>
      <c r="AZ6963" s="80"/>
      <c r="BA6963" s="80"/>
      <c r="BB6963" s="80"/>
    </row>
    <row r="6964" spans="9:54" x14ac:dyDescent="0.25">
      <c r="I6964" s="80"/>
      <c r="AX6964" s="80"/>
      <c r="AY6964" s="80"/>
      <c r="AZ6964" s="80"/>
      <c r="BA6964" s="80"/>
      <c r="BB6964" s="80"/>
    </row>
    <row r="6965" spans="9:54" x14ac:dyDescent="0.25">
      <c r="I6965" s="80"/>
      <c r="AX6965" s="80"/>
      <c r="AY6965" s="80"/>
      <c r="AZ6965" s="80"/>
      <c r="BA6965" s="80"/>
      <c r="BB6965" s="80"/>
    </row>
    <row r="6966" spans="9:54" x14ac:dyDescent="0.25">
      <c r="I6966" s="80"/>
      <c r="AX6966" s="80"/>
      <c r="AY6966" s="80"/>
      <c r="AZ6966" s="80"/>
      <c r="BA6966" s="80"/>
      <c r="BB6966" s="80"/>
    </row>
    <row r="6967" spans="9:54" x14ac:dyDescent="0.25">
      <c r="I6967" s="80"/>
      <c r="AX6967" s="80"/>
      <c r="AY6967" s="80"/>
      <c r="AZ6967" s="80"/>
      <c r="BA6967" s="80"/>
      <c r="BB6967" s="80"/>
    </row>
    <row r="6968" spans="9:54" x14ac:dyDescent="0.25">
      <c r="I6968" s="80"/>
      <c r="AX6968" s="80"/>
      <c r="AY6968" s="80"/>
      <c r="AZ6968" s="80"/>
      <c r="BA6968" s="80"/>
      <c r="BB6968" s="80"/>
    </row>
    <row r="6969" spans="9:54" x14ac:dyDescent="0.25">
      <c r="I6969" s="80"/>
      <c r="AX6969" s="80"/>
      <c r="AY6969" s="80"/>
      <c r="AZ6969" s="80"/>
      <c r="BA6969" s="80"/>
      <c r="BB6969" s="80"/>
    </row>
    <row r="6970" spans="9:54" x14ac:dyDescent="0.25">
      <c r="I6970" s="80"/>
      <c r="AX6970" s="80"/>
      <c r="AY6970" s="80"/>
      <c r="AZ6970" s="80"/>
      <c r="BA6970" s="80"/>
      <c r="BB6970" s="80"/>
    </row>
    <row r="6971" spans="9:54" x14ac:dyDescent="0.25">
      <c r="I6971" s="80"/>
      <c r="AX6971" s="80"/>
      <c r="AY6971" s="80"/>
      <c r="AZ6971" s="80"/>
      <c r="BA6971" s="80"/>
      <c r="BB6971" s="80"/>
    </row>
    <row r="6972" spans="9:54" x14ac:dyDescent="0.25">
      <c r="I6972" s="80"/>
      <c r="AX6972" s="80"/>
      <c r="AY6972" s="80"/>
      <c r="AZ6972" s="80"/>
      <c r="BA6972" s="80"/>
      <c r="BB6972" s="80"/>
    </row>
    <row r="6973" spans="9:54" x14ac:dyDescent="0.25">
      <c r="I6973" s="80"/>
      <c r="AX6973" s="80"/>
      <c r="AY6973" s="80"/>
      <c r="AZ6973" s="80"/>
      <c r="BA6973" s="80"/>
      <c r="BB6973" s="80"/>
    </row>
    <row r="6974" spans="9:54" x14ac:dyDescent="0.25">
      <c r="I6974" s="80"/>
      <c r="AX6974" s="80"/>
      <c r="AY6974" s="80"/>
      <c r="AZ6974" s="80"/>
      <c r="BA6974" s="80"/>
      <c r="BB6974" s="80"/>
    </row>
    <row r="6975" spans="9:54" x14ac:dyDescent="0.25">
      <c r="I6975" s="80"/>
      <c r="AX6975" s="80"/>
      <c r="AY6975" s="80"/>
      <c r="AZ6975" s="80"/>
      <c r="BA6975" s="80"/>
      <c r="BB6975" s="80"/>
    </row>
    <row r="6976" spans="9:54" x14ac:dyDescent="0.25">
      <c r="I6976" s="80"/>
      <c r="AX6976" s="80"/>
      <c r="AY6976" s="80"/>
      <c r="AZ6976" s="80"/>
      <c r="BA6976" s="80"/>
      <c r="BB6976" s="80"/>
    </row>
    <row r="6977" spans="9:54" x14ac:dyDescent="0.25">
      <c r="I6977" s="80"/>
      <c r="AX6977" s="80"/>
      <c r="AY6977" s="80"/>
      <c r="AZ6977" s="80"/>
      <c r="BA6977" s="80"/>
      <c r="BB6977" s="80"/>
    </row>
    <row r="6978" spans="9:54" x14ac:dyDescent="0.25">
      <c r="I6978" s="80"/>
      <c r="AX6978" s="80"/>
      <c r="AY6978" s="80"/>
      <c r="AZ6978" s="80"/>
      <c r="BA6978" s="80"/>
      <c r="BB6978" s="80"/>
    </row>
    <row r="6979" spans="9:54" x14ac:dyDescent="0.25">
      <c r="I6979" s="80"/>
      <c r="AX6979" s="80"/>
      <c r="AY6979" s="80"/>
      <c r="AZ6979" s="80"/>
      <c r="BA6979" s="80"/>
      <c r="BB6979" s="80"/>
    </row>
    <row r="6980" spans="9:54" x14ac:dyDescent="0.25">
      <c r="I6980" s="80"/>
      <c r="AX6980" s="80"/>
      <c r="AY6980" s="80"/>
      <c r="AZ6980" s="80"/>
      <c r="BA6980" s="80"/>
      <c r="BB6980" s="80"/>
    </row>
    <row r="6981" spans="9:54" x14ac:dyDescent="0.25">
      <c r="I6981" s="80"/>
      <c r="AX6981" s="80"/>
      <c r="AY6981" s="80"/>
      <c r="AZ6981" s="80"/>
      <c r="BA6981" s="80"/>
      <c r="BB6981" s="80"/>
    </row>
    <row r="6982" spans="9:54" x14ac:dyDescent="0.25">
      <c r="I6982" s="80"/>
      <c r="AX6982" s="80"/>
      <c r="AY6982" s="80"/>
      <c r="AZ6982" s="80"/>
      <c r="BA6982" s="80"/>
      <c r="BB6982" s="80"/>
    </row>
    <row r="6983" spans="9:54" x14ac:dyDescent="0.25">
      <c r="I6983" s="80"/>
      <c r="AX6983" s="80"/>
      <c r="AY6983" s="80"/>
      <c r="AZ6983" s="80"/>
      <c r="BA6983" s="80"/>
      <c r="BB6983" s="80"/>
    </row>
    <row r="6984" spans="9:54" x14ac:dyDescent="0.25">
      <c r="I6984" s="80"/>
      <c r="AX6984" s="80"/>
      <c r="AY6984" s="80"/>
      <c r="AZ6984" s="80"/>
      <c r="BA6984" s="80"/>
      <c r="BB6984" s="80"/>
    </row>
    <row r="6985" spans="9:54" x14ac:dyDescent="0.25">
      <c r="I6985" s="80"/>
      <c r="AX6985" s="80"/>
      <c r="AY6985" s="80"/>
      <c r="AZ6985" s="80"/>
      <c r="BA6985" s="80"/>
      <c r="BB6985" s="80"/>
    </row>
    <row r="6986" spans="9:54" x14ac:dyDescent="0.25">
      <c r="I6986" s="80"/>
      <c r="AX6986" s="80"/>
      <c r="AY6986" s="80"/>
      <c r="AZ6986" s="80"/>
      <c r="BA6986" s="80"/>
      <c r="BB6986" s="80"/>
    </row>
    <row r="6987" spans="9:54" x14ac:dyDescent="0.25">
      <c r="I6987" s="80"/>
      <c r="AX6987" s="80"/>
      <c r="AY6987" s="80"/>
      <c r="AZ6987" s="80"/>
      <c r="BA6987" s="80"/>
      <c r="BB6987" s="80"/>
    </row>
    <row r="6988" spans="9:54" x14ac:dyDescent="0.25">
      <c r="I6988" s="80"/>
      <c r="AX6988" s="80"/>
      <c r="AY6988" s="80"/>
      <c r="AZ6988" s="80"/>
      <c r="BA6988" s="80"/>
      <c r="BB6988" s="80"/>
    </row>
    <row r="6989" spans="9:54" x14ac:dyDescent="0.25">
      <c r="I6989" s="80"/>
      <c r="AX6989" s="80"/>
      <c r="AY6989" s="80"/>
      <c r="AZ6989" s="80"/>
      <c r="BA6989" s="80"/>
      <c r="BB6989" s="80"/>
    </row>
    <row r="6990" spans="9:54" x14ac:dyDescent="0.25">
      <c r="I6990" s="80"/>
      <c r="AX6990" s="80"/>
      <c r="AY6990" s="80"/>
      <c r="AZ6990" s="80"/>
      <c r="BA6990" s="80"/>
      <c r="BB6990" s="80"/>
    </row>
    <row r="6991" spans="9:54" x14ac:dyDescent="0.25">
      <c r="I6991" s="80"/>
      <c r="AX6991" s="80"/>
      <c r="AY6991" s="80"/>
      <c r="AZ6991" s="80"/>
      <c r="BA6991" s="80"/>
      <c r="BB6991" s="80"/>
    </row>
    <row r="6992" spans="9:54" x14ac:dyDescent="0.25">
      <c r="I6992" s="80"/>
      <c r="AX6992" s="80"/>
      <c r="AY6992" s="80"/>
      <c r="AZ6992" s="80"/>
      <c r="BA6992" s="80"/>
      <c r="BB6992" s="80"/>
    </row>
    <row r="6993" spans="9:54" x14ac:dyDescent="0.25">
      <c r="I6993" s="80"/>
      <c r="AX6993" s="80"/>
      <c r="AY6993" s="80"/>
      <c r="AZ6993" s="80"/>
      <c r="BA6993" s="80"/>
      <c r="BB6993" s="80"/>
    </row>
    <row r="6994" spans="9:54" x14ac:dyDescent="0.25">
      <c r="I6994" s="80"/>
      <c r="AX6994" s="80"/>
      <c r="AY6994" s="80"/>
      <c r="AZ6994" s="80"/>
      <c r="BA6994" s="80"/>
      <c r="BB6994" s="80"/>
    </row>
    <row r="6995" spans="9:54" x14ac:dyDescent="0.25">
      <c r="I6995" s="80"/>
      <c r="AX6995" s="80"/>
      <c r="AY6995" s="80"/>
      <c r="AZ6995" s="80"/>
      <c r="BA6995" s="80"/>
      <c r="BB6995" s="80"/>
    </row>
    <row r="6996" spans="9:54" x14ac:dyDescent="0.25">
      <c r="I6996" s="80"/>
      <c r="AX6996" s="80"/>
      <c r="AY6996" s="80"/>
      <c r="AZ6996" s="80"/>
      <c r="BA6996" s="80"/>
      <c r="BB6996" s="80"/>
    </row>
    <row r="6997" spans="9:54" x14ac:dyDescent="0.25">
      <c r="I6997" s="80"/>
      <c r="AX6997" s="80"/>
      <c r="AY6997" s="80"/>
      <c r="AZ6997" s="80"/>
      <c r="BA6997" s="80"/>
      <c r="BB6997" s="80"/>
    </row>
    <row r="6998" spans="9:54" x14ac:dyDescent="0.25">
      <c r="I6998" s="80"/>
      <c r="AX6998" s="80"/>
      <c r="AY6998" s="80"/>
      <c r="AZ6998" s="80"/>
      <c r="BA6998" s="80"/>
      <c r="BB6998" s="80"/>
    </row>
    <row r="6999" spans="9:54" x14ac:dyDescent="0.25">
      <c r="I6999" s="80"/>
      <c r="AX6999" s="80"/>
      <c r="AY6999" s="80"/>
      <c r="AZ6999" s="80"/>
      <c r="BA6999" s="80"/>
      <c r="BB6999" s="80"/>
    </row>
    <row r="7000" spans="9:54" x14ac:dyDescent="0.25">
      <c r="I7000" s="80"/>
      <c r="AX7000" s="80"/>
      <c r="AY7000" s="80"/>
      <c r="AZ7000" s="80"/>
      <c r="BA7000" s="80"/>
      <c r="BB7000" s="80"/>
    </row>
    <row r="7001" spans="9:54" x14ac:dyDescent="0.25">
      <c r="I7001" s="80"/>
      <c r="AX7001" s="80"/>
      <c r="AY7001" s="80"/>
      <c r="AZ7001" s="80"/>
      <c r="BA7001" s="80"/>
      <c r="BB7001" s="80"/>
    </row>
    <row r="7002" spans="9:54" x14ac:dyDescent="0.25">
      <c r="I7002" s="80"/>
      <c r="AX7002" s="80"/>
      <c r="AY7002" s="80"/>
      <c r="AZ7002" s="80"/>
      <c r="BA7002" s="80"/>
      <c r="BB7002" s="80"/>
    </row>
    <row r="7003" spans="9:54" x14ac:dyDescent="0.25">
      <c r="I7003" s="80"/>
      <c r="AX7003" s="80"/>
      <c r="AY7003" s="80"/>
      <c r="AZ7003" s="80"/>
      <c r="BA7003" s="80"/>
      <c r="BB7003" s="80"/>
    </row>
    <row r="7004" spans="9:54" x14ac:dyDescent="0.25">
      <c r="I7004" s="80"/>
      <c r="AX7004" s="80"/>
      <c r="AY7004" s="80"/>
      <c r="AZ7004" s="80"/>
      <c r="BA7004" s="80"/>
      <c r="BB7004" s="80"/>
    </row>
    <row r="7005" spans="9:54" x14ac:dyDescent="0.25">
      <c r="I7005" s="80"/>
      <c r="AX7005" s="80"/>
      <c r="AY7005" s="80"/>
      <c r="AZ7005" s="80"/>
      <c r="BA7005" s="80"/>
      <c r="BB7005" s="80"/>
    </row>
    <row r="7006" spans="9:54" x14ac:dyDescent="0.25">
      <c r="I7006" s="80"/>
      <c r="AX7006" s="80"/>
      <c r="AY7006" s="80"/>
      <c r="AZ7006" s="80"/>
      <c r="BA7006" s="80"/>
      <c r="BB7006" s="80"/>
    </row>
    <row r="7007" spans="9:54" x14ac:dyDescent="0.25">
      <c r="I7007" s="80"/>
      <c r="AX7007" s="80"/>
      <c r="AY7007" s="80"/>
      <c r="AZ7007" s="80"/>
      <c r="BA7007" s="80"/>
      <c r="BB7007" s="80"/>
    </row>
    <row r="7008" spans="9:54" x14ac:dyDescent="0.25">
      <c r="I7008" s="80"/>
      <c r="AX7008" s="80"/>
      <c r="AY7008" s="80"/>
      <c r="AZ7008" s="80"/>
      <c r="BA7008" s="80"/>
      <c r="BB7008" s="80"/>
    </row>
    <row r="7009" spans="9:54" x14ac:dyDescent="0.25">
      <c r="I7009" s="80"/>
      <c r="AX7009" s="80"/>
      <c r="AY7009" s="80"/>
      <c r="AZ7009" s="80"/>
      <c r="BA7009" s="80"/>
      <c r="BB7009" s="80"/>
    </row>
    <row r="7010" spans="9:54" x14ac:dyDescent="0.25">
      <c r="I7010" s="80"/>
      <c r="AX7010" s="80"/>
      <c r="AY7010" s="80"/>
      <c r="AZ7010" s="80"/>
      <c r="BA7010" s="80"/>
      <c r="BB7010" s="80"/>
    </row>
    <row r="7011" spans="9:54" x14ac:dyDescent="0.25">
      <c r="I7011" s="80"/>
      <c r="AX7011" s="80"/>
      <c r="AY7011" s="80"/>
      <c r="AZ7011" s="80"/>
      <c r="BA7011" s="80"/>
      <c r="BB7011" s="80"/>
    </row>
    <row r="7012" spans="9:54" x14ac:dyDescent="0.25">
      <c r="I7012" s="80"/>
      <c r="AX7012" s="80"/>
      <c r="AY7012" s="80"/>
      <c r="AZ7012" s="80"/>
      <c r="BA7012" s="80"/>
      <c r="BB7012" s="80"/>
    </row>
    <row r="7013" spans="9:54" x14ac:dyDescent="0.25">
      <c r="I7013" s="80"/>
      <c r="AX7013" s="80"/>
      <c r="AY7013" s="80"/>
      <c r="AZ7013" s="80"/>
      <c r="BA7013" s="80"/>
      <c r="BB7013" s="80"/>
    </row>
    <row r="7014" spans="9:54" x14ac:dyDescent="0.25">
      <c r="I7014" s="80"/>
      <c r="AX7014" s="80"/>
      <c r="AY7014" s="80"/>
      <c r="AZ7014" s="80"/>
      <c r="BA7014" s="80"/>
      <c r="BB7014" s="80"/>
    </row>
    <row r="7015" spans="9:54" x14ac:dyDescent="0.25">
      <c r="I7015" s="80"/>
      <c r="AX7015" s="80"/>
      <c r="AY7015" s="80"/>
      <c r="AZ7015" s="80"/>
      <c r="BA7015" s="80"/>
      <c r="BB7015" s="80"/>
    </row>
    <row r="7016" spans="9:54" x14ac:dyDescent="0.25">
      <c r="I7016" s="80"/>
      <c r="AX7016" s="80"/>
      <c r="AY7016" s="80"/>
      <c r="AZ7016" s="80"/>
      <c r="BA7016" s="80"/>
      <c r="BB7016" s="80"/>
    </row>
    <row r="7017" spans="9:54" x14ac:dyDescent="0.25">
      <c r="I7017" s="80"/>
      <c r="AX7017" s="80"/>
      <c r="AY7017" s="80"/>
      <c r="AZ7017" s="80"/>
      <c r="BA7017" s="80"/>
      <c r="BB7017" s="80"/>
    </row>
    <row r="7018" spans="9:54" x14ac:dyDescent="0.25">
      <c r="I7018" s="80"/>
      <c r="AX7018" s="80"/>
      <c r="AY7018" s="80"/>
      <c r="AZ7018" s="80"/>
      <c r="BA7018" s="80"/>
      <c r="BB7018" s="80"/>
    </row>
    <row r="7019" spans="9:54" x14ac:dyDescent="0.25">
      <c r="I7019" s="80"/>
      <c r="AX7019" s="80"/>
      <c r="AY7019" s="80"/>
      <c r="AZ7019" s="80"/>
      <c r="BA7019" s="80"/>
      <c r="BB7019" s="80"/>
    </row>
    <row r="7020" spans="9:54" x14ac:dyDescent="0.25">
      <c r="I7020" s="80"/>
      <c r="AX7020" s="80"/>
      <c r="AY7020" s="80"/>
      <c r="AZ7020" s="80"/>
      <c r="BA7020" s="80"/>
      <c r="BB7020" s="80"/>
    </row>
    <row r="7021" spans="9:54" x14ac:dyDescent="0.25">
      <c r="I7021" s="80"/>
      <c r="AX7021" s="80"/>
      <c r="AY7021" s="80"/>
      <c r="AZ7021" s="80"/>
      <c r="BA7021" s="80"/>
      <c r="BB7021" s="80"/>
    </row>
    <row r="7022" spans="9:54" x14ac:dyDescent="0.25">
      <c r="I7022" s="80"/>
      <c r="AX7022" s="80"/>
      <c r="AY7022" s="80"/>
      <c r="AZ7022" s="80"/>
      <c r="BA7022" s="80"/>
      <c r="BB7022" s="80"/>
    </row>
    <row r="7023" spans="9:54" x14ac:dyDescent="0.25">
      <c r="I7023" s="80"/>
      <c r="AX7023" s="80"/>
      <c r="AY7023" s="80"/>
      <c r="AZ7023" s="80"/>
      <c r="BA7023" s="80"/>
      <c r="BB7023" s="80"/>
    </row>
    <row r="7024" spans="9:54" x14ac:dyDescent="0.25">
      <c r="I7024" s="80"/>
      <c r="AX7024" s="80"/>
      <c r="AY7024" s="80"/>
      <c r="AZ7024" s="80"/>
      <c r="BA7024" s="80"/>
      <c r="BB7024" s="80"/>
    </row>
    <row r="7025" spans="9:54" x14ac:dyDescent="0.25">
      <c r="I7025" s="80"/>
      <c r="AX7025" s="80"/>
      <c r="AY7025" s="80"/>
      <c r="AZ7025" s="80"/>
      <c r="BA7025" s="80"/>
      <c r="BB7025" s="80"/>
    </row>
    <row r="7026" spans="9:54" x14ac:dyDescent="0.25">
      <c r="I7026" s="80"/>
      <c r="AX7026" s="80"/>
      <c r="AY7026" s="80"/>
      <c r="AZ7026" s="80"/>
      <c r="BA7026" s="80"/>
      <c r="BB7026" s="80"/>
    </row>
    <row r="7027" spans="9:54" x14ac:dyDescent="0.25">
      <c r="I7027" s="80"/>
      <c r="AX7027" s="80"/>
      <c r="AY7027" s="80"/>
      <c r="AZ7027" s="80"/>
      <c r="BA7027" s="80"/>
      <c r="BB7027" s="80"/>
    </row>
    <row r="7028" spans="9:54" x14ac:dyDescent="0.25">
      <c r="I7028" s="80"/>
      <c r="AX7028" s="80"/>
      <c r="AY7028" s="80"/>
      <c r="AZ7028" s="80"/>
      <c r="BA7028" s="80"/>
      <c r="BB7028" s="80"/>
    </row>
    <row r="7029" spans="9:54" x14ac:dyDescent="0.25">
      <c r="I7029" s="80"/>
      <c r="AX7029" s="80"/>
      <c r="AY7029" s="80"/>
      <c r="AZ7029" s="80"/>
      <c r="BA7029" s="80"/>
      <c r="BB7029" s="80"/>
    </row>
    <row r="7030" spans="9:54" x14ac:dyDescent="0.25">
      <c r="I7030" s="80"/>
      <c r="AX7030" s="80"/>
      <c r="AY7030" s="80"/>
      <c r="AZ7030" s="80"/>
      <c r="BA7030" s="80"/>
      <c r="BB7030" s="80"/>
    </row>
    <row r="7031" spans="9:54" x14ac:dyDescent="0.25">
      <c r="I7031" s="80"/>
      <c r="AX7031" s="80"/>
      <c r="AY7031" s="80"/>
      <c r="AZ7031" s="80"/>
      <c r="BA7031" s="80"/>
      <c r="BB7031" s="80"/>
    </row>
    <row r="7032" spans="9:54" x14ac:dyDescent="0.25">
      <c r="I7032" s="80"/>
      <c r="AX7032" s="80"/>
      <c r="AY7032" s="80"/>
      <c r="AZ7032" s="80"/>
      <c r="BA7032" s="80"/>
      <c r="BB7032" s="80"/>
    </row>
    <row r="7033" spans="9:54" x14ac:dyDescent="0.25">
      <c r="I7033" s="80"/>
      <c r="AX7033" s="80"/>
      <c r="AY7033" s="80"/>
      <c r="AZ7033" s="80"/>
      <c r="BA7033" s="80"/>
      <c r="BB7033" s="80"/>
    </row>
    <row r="7034" spans="9:54" x14ac:dyDescent="0.25">
      <c r="I7034" s="80"/>
      <c r="AX7034" s="80"/>
      <c r="AY7034" s="80"/>
      <c r="AZ7034" s="80"/>
      <c r="BA7034" s="80"/>
      <c r="BB7034" s="80"/>
    </row>
    <row r="7035" spans="9:54" x14ac:dyDescent="0.25">
      <c r="I7035" s="80"/>
      <c r="AX7035" s="80"/>
      <c r="AY7035" s="80"/>
      <c r="AZ7035" s="80"/>
      <c r="BA7035" s="80"/>
      <c r="BB7035" s="80"/>
    </row>
    <row r="7036" spans="9:54" x14ac:dyDescent="0.25">
      <c r="I7036" s="80"/>
      <c r="AX7036" s="80"/>
      <c r="AY7036" s="80"/>
      <c r="AZ7036" s="80"/>
      <c r="BA7036" s="80"/>
      <c r="BB7036" s="80"/>
    </row>
    <row r="7037" spans="9:54" x14ac:dyDescent="0.25">
      <c r="I7037" s="80"/>
      <c r="AX7037" s="80"/>
      <c r="AY7037" s="80"/>
      <c r="AZ7037" s="80"/>
      <c r="BA7037" s="80"/>
      <c r="BB7037" s="80"/>
    </row>
    <row r="7038" spans="9:54" x14ac:dyDescent="0.25">
      <c r="I7038" s="80"/>
      <c r="AX7038" s="80"/>
      <c r="AY7038" s="80"/>
      <c r="AZ7038" s="80"/>
      <c r="BA7038" s="80"/>
      <c r="BB7038" s="80"/>
    </row>
    <row r="7039" spans="9:54" x14ac:dyDescent="0.25">
      <c r="I7039" s="80"/>
      <c r="AX7039" s="80"/>
      <c r="AY7039" s="80"/>
      <c r="AZ7039" s="80"/>
      <c r="BA7039" s="80"/>
      <c r="BB7039" s="80"/>
    </row>
    <row r="7040" spans="9:54" x14ac:dyDescent="0.25">
      <c r="I7040" s="80"/>
      <c r="AX7040" s="80"/>
      <c r="AY7040" s="80"/>
      <c r="AZ7040" s="80"/>
      <c r="BA7040" s="80"/>
      <c r="BB7040" s="80"/>
    </row>
    <row r="7041" spans="9:54" x14ac:dyDescent="0.25">
      <c r="I7041" s="80"/>
      <c r="AX7041" s="80"/>
      <c r="AY7041" s="80"/>
      <c r="AZ7041" s="80"/>
      <c r="BA7041" s="80"/>
      <c r="BB7041" s="80"/>
    </row>
    <row r="7042" spans="9:54" x14ac:dyDescent="0.25">
      <c r="I7042" s="80"/>
      <c r="AX7042" s="80"/>
      <c r="AY7042" s="80"/>
      <c r="AZ7042" s="80"/>
      <c r="BA7042" s="80"/>
      <c r="BB7042" s="80"/>
    </row>
    <row r="7043" spans="9:54" x14ac:dyDescent="0.25">
      <c r="I7043" s="80"/>
      <c r="AX7043" s="80"/>
      <c r="AY7043" s="80"/>
      <c r="AZ7043" s="80"/>
      <c r="BA7043" s="80"/>
      <c r="BB7043" s="80"/>
    </row>
    <row r="7044" spans="9:54" x14ac:dyDescent="0.25">
      <c r="I7044" s="80"/>
      <c r="AX7044" s="80"/>
      <c r="AY7044" s="80"/>
      <c r="AZ7044" s="80"/>
      <c r="BA7044" s="80"/>
      <c r="BB7044" s="80"/>
    </row>
    <row r="7045" spans="9:54" x14ac:dyDescent="0.25">
      <c r="I7045" s="80"/>
      <c r="AX7045" s="80"/>
      <c r="AY7045" s="80"/>
      <c r="AZ7045" s="80"/>
      <c r="BA7045" s="80"/>
      <c r="BB7045" s="80"/>
    </row>
    <row r="7046" spans="9:54" x14ac:dyDescent="0.25">
      <c r="I7046" s="80"/>
      <c r="AX7046" s="80"/>
      <c r="AY7046" s="80"/>
      <c r="AZ7046" s="80"/>
      <c r="BA7046" s="80"/>
      <c r="BB7046" s="80"/>
    </row>
    <row r="7047" spans="9:54" x14ac:dyDescent="0.25">
      <c r="I7047" s="80"/>
      <c r="AX7047" s="80"/>
      <c r="AY7047" s="80"/>
      <c r="AZ7047" s="80"/>
      <c r="BA7047" s="80"/>
      <c r="BB7047" s="80"/>
    </row>
    <row r="7048" spans="9:54" x14ac:dyDescent="0.25">
      <c r="I7048" s="80"/>
      <c r="AX7048" s="80"/>
      <c r="AY7048" s="80"/>
      <c r="AZ7048" s="80"/>
      <c r="BA7048" s="80"/>
      <c r="BB7048" s="80"/>
    </row>
    <row r="7049" spans="9:54" x14ac:dyDescent="0.25">
      <c r="I7049" s="80"/>
      <c r="AX7049" s="80"/>
      <c r="AY7049" s="80"/>
      <c r="AZ7049" s="80"/>
      <c r="BA7049" s="80"/>
      <c r="BB7049" s="80"/>
    </row>
    <row r="7050" spans="9:54" x14ac:dyDescent="0.25">
      <c r="I7050" s="80"/>
      <c r="AX7050" s="80"/>
      <c r="AY7050" s="80"/>
      <c r="AZ7050" s="80"/>
      <c r="BA7050" s="80"/>
      <c r="BB7050" s="80"/>
    </row>
    <row r="7051" spans="9:54" x14ac:dyDescent="0.25">
      <c r="I7051" s="80"/>
      <c r="AX7051" s="80"/>
      <c r="AY7051" s="80"/>
      <c r="AZ7051" s="80"/>
      <c r="BA7051" s="80"/>
      <c r="BB7051" s="80"/>
    </row>
    <row r="7052" spans="9:54" x14ac:dyDescent="0.25">
      <c r="I7052" s="80"/>
      <c r="AX7052" s="80"/>
      <c r="AY7052" s="80"/>
      <c r="AZ7052" s="80"/>
      <c r="BA7052" s="80"/>
      <c r="BB7052" s="80"/>
    </row>
    <row r="7053" spans="9:54" x14ac:dyDescent="0.25">
      <c r="I7053" s="80"/>
      <c r="AX7053" s="80"/>
      <c r="AY7053" s="80"/>
      <c r="AZ7053" s="80"/>
      <c r="BA7053" s="80"/>
      <c r="BB7053" s="80"/>
    </row>
    <row r="7054" spans="9:54" x14ac:dyDescent="0.25">
      <c r="I7054" s="80"/>
      <c r="AX7054" s="80"/>
      <c r="AY7054" s="80"/>
      <c r="AZ7054" s="80"/>
      <c r="BA7054" s="80"/>
      <c r="BB7054" s="80"/>
    </row>
    <row r="7055" spans="9:54" x14ac:dyDescent="0.25">
      <c r="I7055" s="80"/>
      <c r="AX7055" s="80"/>
      <c r="AY7055" s="80"/>
      <c r="AZ7055" s="80"/>
      <c r="BA7055" s="80"/>
      <c r="BB7055" s="80"/>
    </row>
    <row r="7056" spans="9:54" x14ac:dyDescent="0.25">
      <c r="I7056" s="80"/>
      <c r="AX7056" s="80"/>
      <c r="AY7056" s="80"/>
      <c r="AZ7056" s="80"/>
      <c r="BA7056" s="80"/>
      <c r="BB7056" s="80"/>
    </row>
    <row r="7057" spans="9:54" x14ac:dyDescent="0.25">
      <c r="I7057" s="80"/>
      <c r="AX7057" s="80"/>
      <c r="AY7057" s="80"/>
      <c r="AZ7057" s="80"/>
      <c r="BA7057" s="80"/>
      <c r="BB7057" s="80"/>
    </row>
    <row r="7058" spans="9:54" x14ac:dyDescent="0.25">
      <c r="I7058" s="80"/>
      <c r="AX7058" s="80"/>
      <c r="AY7058" s="80"/>
      <c r="AZ7058" s="80"/>
      <c r="BA7058" s="80"/>
      <c r="BB7058" s="80"/>
    </row>
    <row r="7059" spans="9:54" x14ac:dyDescent="0.25">
      <c r="I7059" s="80"/>
      <c r="AX7059" s="80"/>
      <c r="AY7059" s="80"/>
      <c r="AZ7059" s="80"/>
      <c r="BA7059" s="80"/>
      <c r="BB7059" s="80"/>
    </row>
    <row r="7060" spans="9:54" x14ac:dyDescent="0.25">
      <c r="I7060" s="80"/>
      <c r="AX7060" s="80"/>
      <c r="AY7060" s="80"/>
      <c r="AZ7060" s="80"/>
      <c r="BA7060" s="80"/>
      <c r="BB7060" s="80"/>
    </row>
    <row r="7061" spans="9:54" x14ac:dyDescent="0.25">
      <c r="I7061" s="80"/>
      <c r="AX7061" s="80"/>
      <c r="AY7061" s="80"/>
      <c r="AZ7061" s="80"/>
      <c r="BA7061" s="80"/>
      <c r="BB7061" s="80"/>
    </row>
    <row r="7062" spans="9:54" x14ac:dyDescent="0.25">
      <c r="I7062" s="80"/>
      <c r="AX7062" s="80"/>
      <c r="AY7062" s="80"/>
      <c r="AZ7062" s="80"/>
      <c r="BA7062" s="80"/>
      <c r="BB7062" s="80"/>
    </row>
    <row r="7063" spans="9:54" x14ac:dyDescent="0.25">
      <c r="I7063" s="80"/>
      <c r="AX7063" s="80"/>
      <c r="AY7063" s="80"/>
      <c r="AZ7063" s="80"/>
      <c r="BA7063" s="80"/>
      <c r="BB7063" s="80"/>
    </row>
    <row r="7064" spans="9:54" x14ac:dyDescent="0.25">
      <c r="I7064" s="80"/>
      <c r="AX7064" s="80"/>
      <c r="AY7064" s="80"/>
      <c r="AZ7064" s="80"/>
      <c r="BA7064" s="80"/>
      <c r="BB7064" s="80"/>
    </row>
    <row r="7065" spans="9:54" x14ac:dyDescent="0.25">
      <c r="I7065" s="80"/>
      <c r="AX7065" s="80"/>
      <c r="AY7065" s="80"/>
      <c r="AZ7065" s="80"/>
      <c r="BA7065" s="80"/>
      <c r="BB7065" s="80"/>
    </row>
    <row r="7066" spans="9:54" x14ac:dyDescent="0.25">
      <c r="I7066" s="80"/>
      <c r="AX7066" s="80"/>
      <c r="AY7066" s="80"/>
      <c r="AZ7066" s="80"/>
      <c r="BA7066" s="80"/>
      <c r="BB7066" s="80"/>
    </row>
    <row r="7067" spans="9:54" x14ac:dyDescent="0.25">
      <c r="I7067" s="80"/>
      <c r="AX7067" s="80"/>
      <c r="AY7067" s="80"/>
      <c r="AZ7067" s="80"/>
      <c r="BA7067" s="80"/>
      <c r="BB7067" s="80"/>
    </row>
    <row r="7068" spans="9:54" x14ac:dyDescent="0.25">
      <c r="I7068" s="80"/>
      <c r="AX7068" s="80"/>
      <c r="AY7068" s="80"/>
      <c r="AZ7068" s="80"/>
      <c r="BA7068" s="80"/>
      <c r="BB7068" s="80"/>
    </row>
    <row r="7069" spans="9:54" x14ac:dyDescent="0.25">
      <c r="I7069" s="80"/>
      <c r="AX7069" s="80"/>
      <c r="AY7069" s="80"/>
      <c r="AZ7069" s="80"/>
      <c r="BA7069" s="80"/>
      <c r="BB7069" s="80"/>
    </row>
    <row r="7070" spans="9:54" x14ac:dyDescent="0.25">
      <c r="I7070" s="80"/>
      <c r="AX7070" s="80"/>
      <c r="AY7070" s="80"/>
      <c r="AZ7070" s="80"/>
      <c r="BA7070" s="80"/>
      <c r="BB7070" s="80"/>
    </row>
    <row r="7071" spans="9:54" x14ac:dyDescent="0.25">
      <c r="I7071" s="80"/>
      <c r="AX7071" s="80"/>
      <c r="AY7071" s="80"/>
      <c r="AZ7071" s="80"/>
      <c r="BA7071" s="80"/>
      <c r="BB7071" s="80"/>
    </row>
    <row r="7072" spans="9:54" x14ac:dyDescent="0.25">
      <c r="I7072" s="80"/>
      <c r="AX7072" s="80"/>
      <c r="AY7072" s="80"/>
      <c r="AZ7072" s="80"/>
      <c r="BA7072" s="80"/>
      <c r="BB7072" s="80"/>
    </row>
    <row r="7073" spans="9:54" x14ac:dyDescent="0.25">
      <c r="I7073" s="80"/>
      <c r="AX7073" s="80"/>
      <c r="AY7073" s="80"/>
      <c r="AZ7073" s="80"/>
      <c r="BA7073" s="80"/>
      <c r="BB7073" s="80"/>
    </row>
    <row r="7074" spans="9:54" x14ac:dyDescent="0.25">
      <c r="I7074" s="80"/>
      <c r="AX7074" s="80"/>
      <c r="AY7074" s="80"/>
      <c r="AZ7074" s="80"/>
      <c r="BA7074" s="80"/>
      <c r="BB7074" s="80"/>
    </row>
    <row r="7075" spans="9:54" x14ac:dyDescent="0.25">
      <c r="I7075" s="80"/>
      <c r="AX7075" s="80"/>
      <c r="AY7075" s="80"/>
      <c r="AZ7075" s="80"/>
      <c r="BA7075" s="80"/>
      <c r="BB7075" s="80"/>
    </row>
    <row r="7076" spans="9:54" x14ac:dyDescent="0.25">
      <c r="I7076" s="80"/>
      <c r="AX7076" s="80"/>
      <c r="AY7076" s="80"/>
      <c r="AZ7076" s="80"/>
      <c r="BA7076" s="80"/>
      <c r="BB7076" s="80"/>
    </row>
    <row r="7077" spans="9:54" x14ac:dyDescent="0.25">
      <c r="I7077" s="80"/>
      <c r="AX7077" s="80"/>
      <c r="AY7077" s="80"/>
      <c r="AZ7077" s="80"/>
      <c r="BA7077" s="80"/>
      <c r="BB7077" s="80"/>
    </row>
    <row r="7078" spans="9:54" x14ac:dyDescent="0.25">
      <c r="I7078" s="80"/>
      <c r="AX7078" s="80"/>
      <c r="AY7078" s="80"/>
      <c r="AZ7078" s="80"/>
      <c r="BA7078" s="80"/>
      <c r="BB7078" s="80"/>
    </row>
    <row r="7079" spans="9:54" x14ac:dyDescent="0.25">
      <c r="I7079" s="80"/>
      <c r="AX7079" s="80"/>
      <c r="AY7079" s="80"/>
      <c r="AZ7079" s="80"/>
      <c r="BA7079" s="80"/>
      <c r="BB7079" s="80"/>
    </row>
    <row r="7080" spans="9:54" x14ac:dyDescent="0.25">
      <c r="I7080" s="80"/>
      <c r="AX7080" s="80"/>
      <c r="AY7080" s="80"/>
      <c r="AZ7080" s="80"/>
      <c r="BA7080" s="80"/>
      <c r="BB7080" s="80"/>
    </row>
    <row r="7081" spans="9:54" x14ac:dyDescent="0.25">
      <c r="I7081" s="80"/>
      <c r="AX7081" s="80"/>
      <c r="AY7081" s="80"/>
      <c r="AZ7081" s="80"/>
      <c r="BA7081" s="80"/>
      <c r="BB7081" s="80"/>
    </row>
    <row r="7082" spans="9:54" x14ac:dyDescent="0.25">
      <c r="I7082" s="80"/>
      <c r="AX7082" s="80"/>
      <c r="AY7082" s="80"/>
      <c r="AZ7082" s="80"/>
      <c r="BA7082" s="80"/>
      <c r="BB7082" s="80"/>
    </row>
    <row r="7083" spans="9:54" x14ac:dyDescent="0.25">
      <c r="I7083" s="80"/>
      <c r="AX7083" s="80"/>
      <c r="AY7083" s="80"/>
      <c r="AZ7083" s="80"/>
      <c r="BA7083" s="80"/>
      <c r="BB7083" s="80"/>
    </row>
    <row r="7084" spans="9:54" x14ac:dyDescent="0.25">
      <c r="I7084" s="80"/>
      <c r="AX7084" s="80"/>
      <c r="AY7084" s="80"/>
      <c r="AZ7084" s="80"/>
      <c r="BA7084" s="80"/>
      <c r="BB7084" s="80"/>
    </row>
    <row r="7085" spans="9:54" x14ac:dyDescent="0.25">
      <c r="I7085" s="80"/>
      <c r="AX7085" s="80"/>
      <c r="AY7085" s="80"/>
      <c r="AZ7085" s="80"/>
      <c r="BA7085" s="80"/>
      <c r="BB7085" s="80"/>
    </row>
    <row r="7086" spans="9:54" x14ac:dyDescent="0.25">
      <c r="I7086" s="80"/>
      <c r="AX7086" s="80"/>
      <c r="AY7086" s="80"/>
      <c r="AZ7086" s="80"/>
      <c r="BA7086" s="80"/>
      <c r="BB7086" s="80"/>
    </row>
    <row r="7087" spans="9:54" x14ac:dyDescent="0.25">
      <c r="I7087" s="80"/>
      <c r="AX7087" s="80"/>
      <c r="AY7087" s="80"/>
      <c r="AZ7087" s="80"/>
      <c r="BA7087" s="80"/>
      <c r="BB7087" s="80"/>
    </row>
    <row r="7088" spans="9:54" x14ac:dyDescent="0.25">
      <c r="I7088" s="80"/>
      <c r="AX7088" s="80"/>
      <c r="AY7088" s="80"/>
      <c r="AZ7088" s="80"/>
      <c r="BA7088" s="80"/>
      <c r="BB7088" s="80"/>
    </row>
    <row r="7089" spans="9:54" x14ac:dyDescent="0.25">
      <c r="I7089" s="80"/>
      <c r="AX7089" s="80"/>
      <c r="AY7089" s="80"/>
      <c r="AZ7089" s="80"/>
      <c r="BA7089" s="80"/>
      <c r="BB7089" s="80"/>
    </row>
    <row r="7090" spans="9:54" x14ac:dyDescent="0.25">
      <c r="I7090" s="80"/>
      <c r="AX7090" s="80"/>
      <c r="AY7090" s="80"/>
      <c r="AZ7090" s="80"/>
      <c r="BA7090" s="80"/>
      <c r="BB7090" s="80"/>
    </row>
    <row r="7091" spans="9:54" x14ac:dyDescent="0.25">
      <c r="I7091" s="80"/>
      <c r="AX7091" s="80"/>
      <c r="AY7091" s="80"/>
      <c r="AZ7091" s="80"/>
      <c r="BA7091" s="80"/>
      <c r="BB7091" s="80"/>
    </row>
    <row r="7092" spans="9:54" x14ac:dyDescent="0.25">
      <c r="I7092" s="80"/>
      <c r="AX7092" s="80"/>
      <c r="AY7092" s="80"/>
      <c r="AZ7092" s="80"/>
      <c r="BA7092" s="80"/>
      <c r="BB7092" s="80"/>
    </row>
    <row r="7093" spans="9:54" x14ac:dyDescent="0.25">
      <c r="I7093" s="80"/>
      <c r="AX7093" s="80"/>
      <c r="AY7093" s="80"/>
      <c r="AZ7093" s="80"/>
      <c r="BA7093" s="80"/>
      <c r="BB7093" s="80"/>
    </row>
    <row r="7094" spans="9:54" x14ac:dyDescent="0.25">
      <c r="I7094" s="80"/>
      <c r="AX7094" s="80"/>
      <c r="AY7094" s="80"/>
      <c r="AZ7094" s="80"/>
      <c r="BA7094" s="80"/>
      <c r="BB7094" s="80"/>
    </row>
    <row r="7095" spans="9:54" x14ac:dyDescent="0.25">
      <c r="I7095" s="80"/>
      <c r="AX7095" s="80"/>
      <c r="AY7095" s="80"/>
      <c r="AZ7095" s="80"/>
      <c r="BA7095" s="80"/>
      <c r="BB7095" s="80"/>
    </row>
    <row r="7096" spans="9:54" x14ac:dyDescent="0.25">
      <c r="I7096" s="80"/>
      <c r="AX7096" s="80"/>
      <c r="AY7096" s="80"/>
      <c r="AZ7096" s="80"/>
      <c r="BA7096" s="80"/>
      <c r="BB7096" s="80"/>
    </row>
    <row r="7097" spans="9:54" x14ac:dyDescent="0.25">
      <c r="I7097" s="80"/>
      <c r="AX7097" s="80"/>
      <c r="AY7097" s="80"/>
      <c r="AZ7097" s="80"/>
      <c r="BA7097" s="80"/>
      <c r="BB7097" s="80"/>
    </row>
    <row r="7098" spans="9:54" x14ac:dyDescent="0.25">
      <c r="I7098" s="80"/>
      <c r="AX7098" s="80"/>
      <c r="AY7098" s="80"/>
      <c r="AZ7098" s="80"/>
      <c r="BA7098" s="80"/>
      <c r="BB7098" s="80"/>
    </row>
    <row r="7099" spans="9:54" x14ac:dyDescent="0.25">
      <c r="I7099" s="80"/>
      <c r="AX7099" s="80"/>
      <c r="AY7099" s="80"/>
      <c r="AZ7099" s="80"/>
      <c r="BA7099" s="80"/>
      <c r="BB7099" s="80"/>
    </row>
    <row r="7100" spans="9:54" x14ac:dyDescent="0.25">
      <c r="I7100" s="80"/>
      <c r="AX7100" s="80"/>
      <c r="AY7100" s="80"/>
      <c r="AZ7100" s="80"/>
      <c r="BA7100" s="80"/>
      <c r="BB7100" s="80"/>
    </row>
    <row r="7101" spans="9:54" x14ac:dyDescent="0.25">
      <c r="I7101" s="80"/>
      <c r="AX7101" s="80"/>
      <c r="AY7101" s="80"/>
      <c r="AZ7101" s="80"/>
      <c r="BA7101" s="80"/>
      <c r="BB7101" s="80"/>
    </row>
    <row r="7102" spans="9:54" x14ac:dyDescent="0.25">
      <c r="I7102" s="80"/>
      <c r="AX7102" s="80"/>
      <c r="AY7102" s="80"/>
      <c r="AZ7102" s="80"/>
      <c r="BA7102" s="80"/>
      <c r="BB7102" s="80"/>
    </row>
    <row r="7103" spans="9:54" x14ac:dyDescent="0.25">
      <c r="I7103" s="80"/>
      <c r="AX7103" s="80"/>
      <c r="AY7103" s="80"/>
      <c r="AZ7103" s="80"/>
      <c r="BA7103" s="80"/>
      <c r="BB7103" s="80"/>
    </row>
    <row r="7104" spans="9:54" x14ac:dyDescent="0.25">
      <c r="I7104" s="80"/>
      <c r="AX7104" s="80"/>
      <c r="AY7104" s="80"/>
      <c r="AZ7104" s="80"/>
      <c r="BA7104" s="80"/>
      <c r="BB7104" s="80"/>
    </row>
    <row r="7105" spans="9:54" x14ac:dyDescent="0.25">
      <c r="I7105" s="80"/>
      <c r="AX7105" s="80"/>
      <c r="AY7105" s="80"/>
      <c r="AZ7105" s="80"/>
      <c r="BA7105" s="80"/>
      <c r="BB7105" s="80"/>
    </row>
    <row r="7106" spans="9:54" x14ac:dyDescent="0.25">
      <c r="I7106" s="80"/>
      <c r="AX7106" s="80"/>
      <c r="AY7106" s="80"/>
      <c r="AZ7106" s="80"/>
      <c r="BA7106" s="80"/>
      <c r="BB7106" s="80"/>
    </row>
    <row r="7107" spans="9:54" x14ac:dyDescent="0.25">
      <c r="I7107" s="80"/>
      <c r="AX7107" s="80"/>
      <c r="AY7107" s="80"/>
      <c r="AZ7107" s="80"/>
      <c r="BA7107" s="80"/>
      <c r="BB7107" s="80"/>
    </row>
    <row r="7108" spans="9:54" x14ac:dyDescent="0.25">
      <c r="I7108" s="80"/>
      <c r="AX7108" s="80"/>
      <c r="AY7108" s="80"/>
      <c r="AZ7108" s="80"/>
      <c r="BA7108" s="80"/>
      <c r="BB7108" s="80"/>
    </row>
    <row r="7109" spans="9:54" x14ac:dyDescent="0.25">
      <c r="I7109" s="80"/>
      <c r="AX7109" s="80"/>
      <c r="AY7109" s="80"/>
      <c r="AZ7109" s="80"/>
      <c r="BA7109" s="80"/>
      <c r="BB7109" s="80"/>
    </row>
    <row r="7110" spans="9:54" x14ac:dyDescent="0.25">
      <c r="I7110" s="80"/>
      <c r="AX7110" s="80"/>
      <c r="AY7110" s="80"/>
      <c r="AZ7110" s="80"/>
      <c r="BA7110" s="80"/>
      <c r="BB7110" s="80"/>
    </row>
    <row r="7111" spans="9:54" x14ac:dyDescent="0.25">
      <c r="I7111" s="80"/>
      <c r="AX7111" s="80"/>
      <c r="AY7111" s="80"/>
      <c r="AZ7111" s="80"/>
      <c r="BA7111" s="80"/>
      <c r="BB7111" s="80"/>
    </row>
    <row r="7112" spans="9:54" x14ac:dyDescent="0.25">
      <c r="I7112" s="80"/>
      <c r="AX7112" s="80"/>
      <c r="AY7112" s="80"/>
      <c r="AZ7112" s="80"/>
      <c r="BA7112" s="80"/>
      <c r="BB7112" s="80"/>
    </row>
    <row r="7113" spans="9:54" x14ac:dyDescent="0.25">
      <c r="I7113" s="80"/>
      <c r="AX7113" s="80"/>
      <c r="AY7113" s="80"/>
      <c r="AZ7113" s="80"/>
      <c r="BA7113" s="80"/>
      <c r="BB7113" s="80"/>
    </row>
    <row r="7114" spans="9:54" x14ac:dyDescent="0.25">
      <c r="I7114" s="80"/>
      <c r="AX7114" s="80"/>
      <c r="AY7114" s="80"/>
      <c r="AZ7114" s="80"/>
      <c r="BA7114" s="80"/>
      <c r="BB7114" s="80"/>
    </row>
    <row r="7115" spans="9:54" x14ac:dyDescent="0.25">
      <c r="I7115" s="80"/>
      <c r="AX7115" s="80"/>
      <c r="AY7115" s="80"/>
      <c r="AZ7115" s="80"/>
      <c r="BA7115" s="80"/>
      <c r="BB7115" s="80"/>
    </row>
    <row r="7116" spans="9:54" x14ac:dyDescent="0.25">
      <c r="I7116" s="80"/>
      <c r="AX7116" s="80"/>
      <c r="AY7116" s="80"/>
      <c r="AZ7116" s="80"/>
      <c r="BA7116" s="80"/>
      <c r="BB7116" s="80"/>
    </row>
    <row r="7117" spans="9:54" x14ac:dyDescent="0.25">
      <c r="I7117" s="80"/>
      <c r="AX7117" s="80"/>
      <c r="AY7117" s="80"/>
      <c r="AZ7117" s="80"/>
      <c r="BA7117" s="80"/>
      <c r="BB7117" s="80"/>
    </row>
    <row r="7118" spans="9:54" x14ac:dyDescent="0.25">
      <c r="I7118" s="80"/>
      <c r="AX7118" s="80"/>
      <c r="AY7118" s="80"/>
      <c r="AZ7118" s="80"/>
      <c r="BA7118" s="80"/>
      <c r="BB7118" s="80"/>
    </row>
    <row r="7119" spans="9:54" x14ac:dyDescent="0.25">
      <c r="I7119" s="80"/>
      <c r="AX7119" s="80"/>
      <c r="AY7119" s="80"/>
      <c r="AZ7119" s="80"/>
      <c r="BA7119" s="80"/>
      <c r="BB7119" s="80"/>
    </row>
    <row r="7120" spans="9:54" x14ac:dyDescent="0.25">
      <c r="I7120" s="80"/>
      <c r="AX7120" s="80"/>
      <c r="AY7120" s="80"/>
      <c r="AZ7120" s="80"/>
      <c r="BA7120" s="80"/>
      <c r="BB7120" s="80"/>
    </row>
    <row r="7121" spans="9:54" x14ac:dyDescent="0.25">
      <c r="I7121" s="80"/>
      <c r="AX7121" s="80"/>
      <c r="AY7121" s="80"/>
      <c r="AZ7121" s="80"/>
      <c r="BA7121" s="80"/>
      <c r="BB7121" s="80"/>
    </row>
    <row r="7122" spans="9:54" x14ac:dyDescent="0.25">
      <c r="I7122" s="80"/>
      <c r="AX7122" s="80"/>
      <c r="AY7122" s="80"/>
      <c r="AZ7122" s="80"/>
      <c r="BA7122" s="80"/>
      <c r="BB7122" s="80"/>
    </row>
    <row r="7123" spans="9:54" x14ac:dyDescent="0.25">
      <c r="I7123" s="80"/>
      <c r="AX7123" s="80"/>
      <c r="AY7123" s="80"/>
      <c r="AZ7123" s="80"/>
      <c r="BA7123" s="80"/>
      <c r="BB7123" s="80"/>
    </row>
    <row r="7124" spans="9:54" x14ac:dyDescent="0.25">
      <c r="I7124" s="80"/>
      <c r="AX7124" s="80"/>
      <c r="AY7124" s="80"/>
      <c r="AZ7124" s="80"/>
      <c r="BA7124" s="80"/>
      <c r="BB7124" s="80"/>
    </row>
    <row r="7125" spans="9:54" x14ac:dyDescent="0.25">
      <c r="I7125" s="80"/>
      <c r="AX7125" s="80"/>
      <c r="AY7125" s="80"/>
      <c r="AZ7125" s="80"/>
      <c r="BA7125" s="80"/>
      <c r="BB7125" s="80"/>
    </row>
    <row r="7126" spans="9:54" x14ac:dyDescent="0.25">
      <c r="I7126" s="80"/>
      <c r="AX7126" s="80"/>
      <c r="AY7126" s="80"/>
      <c r="AZ7126" s="80"/>
      <c r="BA7126" s="80"/>
      <c r="BB7126" s="80"/>
    </row>
    <row r="7127" spans="9:54" x14ac:dyDescent="0.25">
      <c r="I7127" s="80"/>
      <c r="AX7127" s="80"/>
      <c r="AY7127" s="80"/>
      <c r="AZ7127" s="80"/>
      <c r="BA7127" s="80"/>
      <c r="BB7127" s="80"/>
    </row>
    <row r="7128" spans="9:54" x14ac:dyDescent="0.25">
      <c r="I7128" s="80"/>
      <c r="AX7128" s="80"/>
      <c r="AY7128" s="80"/>
      <c r="AZ7128" s="80"/>
      <c r="BA7128" s="80"/>
      <c r="BB7128" s="80"/>
    </row>
    <row r="7129" spans="9:54" x14ac:dyDescent="0.25">
      <c r="I7129" s="80"/>
      <c r="AX7129" s="80"/>
      <c r="AY7129" s="80"/>
      <c r="AZ7129" s="80"/>
      <c r="BA7129" s="80"/>
      <c r="BB7129" s="80"/>
    </row>
    <row r="7130" spans="9:54" x14ac:dyDescent="0.25">
      <c r="I7130" s="80"/>
      <c r="AX7130" s="80"/>
      <c r="AY7130" s="80"/>
      <c r="AZ7130" s="80"/>
      <c r="BA7130" s="80"/>
      <c r="BB7130" s="80"/>
    </row>
    <row r="7131" spans="9:54" x14ac:dyDescent="0.25">
      <c r="I7131" s="80"/>
      <c r="AX7131" s="80"/>
      <c r="AY7131" s="80"/>
      <c r="AZ7131" s="80"/>
      <c r="BA7131" s="80"/>
      <c r="BB7131" s="80"/>
    </row>
    <row r="7132" spans="9:54" x14ac:dyDescent="0.25">
      <c r="I7132" s="80"/>
      <c r="AX7132" s="80"/>
      <c r="AY7132" s="80"/>
      <c r="AZ7132" s="80"/>
      <c r="BA7132" s="80"/>
      <c r="BB7132" s="80"/>
    </row>
    <row r="7133" spans="9:54" x14ac:dyDescent="0.25">
      <c r="I7133" s="80"/>
      <c r="AX7133" s="80"/>
      <c r="AY7133" s="80"/>
      <c r="AZ7133" s="80"/>
      <c r="BA7133" s="80"/>
      <c r="BB7133" s="80"/>
    </row>
    <row r="7134" spans="9:54" x14ac:dyDescent="0.25">
      <c r="I7134" s="80"/>
      <c r="AX7134" s="80"/>
      <c r="AY7134" s="80"/>
      <c r="AZ7134" s="80"/>
      <c r="BA7134" s="80"/>
      <c r="BB7134" s="80"/>
    </row>
    <row r="7135" spans="9:54" x14ac:dyDescent="0.25">
      <c r="I7135" s="80"/>
      <c r="AX7135" s="80"/>
      <c r="AY7135" s="80"/>
      <c r="AZ7135" s="80"/>
      <c r="BA7135" s="80"/>
      <c r="BB7135" s="80"/>
    </row>
    <row r="7136" spans="9:54" x14ac:dyDescent="0.25">
      <c r="I7136" s="80"/>
      <c r="AX7136" s="80"/>
      <c r="AY7136" s="80"/>
      <c r="AZ7136" s="80"/>
      <c r="BA7136" s="80"/>
      <c r="BB7136" s="80"/>
    </row>
    <row r="7137" spans="9:54" x14ac:dyDescent="0.25">
      <c r="I7137" s="80"/>
      <c r="AX7137" s="80"/>
      <c r="AY7137" s="80"/>
      <c r="AZ7137" s="80"/>
      <c r="BA7137" s="80"/>
      <c r="BB7137" s="80"/>
    </row>
    <row r="7138" spans="9:54" x14ac:dyDescent="0.25">
      <c r="I7138" s="80"/>
      <c r="AX7138" s="80"/>
      <c r="AY7138" s="80"/>
      <c r="AZ7138" s="80"/>
      <c r="BA7138" s="80"/>
      <c r="BB7138" s="80"/>
    </row>
    <row r="7139" spans="9:54" x14ac:dyDescent="0.25">
      <c r="I7139" s="80"/>
      <c r="AX7139" s="80"/>
      <c r="AY7139" s="80"/>
      <c r="AZ7139" s="80"/>
      <c r="BA7139" s="80"/>
      <c r="BB7139" s="80"/>
    </row>
    <row r="7140" spans="9:54" x14ac:dyDescent="0.25">
      <c r="I7140" s="80"/>
      <c r="AX7140" s="80"/>
      <c r="AY7140" s="80"/>
      <c r="AZ7140" s="80"/>
      <c r="BA7140" s="80"/>
      <c r="BB7140" s="80"/>
    </row>
    <row r="7141" spans="9:54" x14ac:dyDescent="0.25">
      <c r="I7141" s="80"/>
      <c r="AX7141" s="80"/>
      <c r="AY7141" s="80"/>
      <c r="AZ7141" s="80"/>
      <c r="BA7141" s="80"/>
      <c r="BB7141" s="80"/>
    </row>
    <row r="7142" spans="9:54" x14ac:dyDescent="0.25">
      <c r="I7142" s="80"/>
      <c r="AX7142" s="80"/>
      <c r="AY7142" s="80"/>
      <c r="AZ7142" s="80"/>
      <c r="BA7142" s="80"/>
      <c r="BB7142" s="80"/>
    </row>
    <row r="7143" spans="9:54" x14ac:dyDescent="0.25">
      <c r="I7143" s="80"/>
      <c r="AX7143" s="80"/>
      <c r="AY7143" s="80"/>
      <c r="AZ7143" s="80"/>
      <c r="BA7143" s="80"/>
      <c r="BB7143" s="80"/>
    </row>
    <row r="7144" spans="9:54" x14ac:dyDescent="0.25">
      <c r="I7144" s="80"/>
      <c r="AX7144" s="80"/>
      <c r="AY7144" s="80"/>
      <c r="AZ7144" s="80"/>
      <c r="BA7144" s="80"/>
      <c r="BB7144" s="80"/>
    </row>
    <row r="7145" spans="9:54" x14ac:dyDescent="0.25">
      <c r="I7145" s="80"/>
      <c r="AX7145" s="80"/>
      <c r="AY7145" s="80"/>
      <c r="AZ7145" s="80"/>
      <c r="BA7145" s="80"/>
      <c r="BB7145" s="80"/>
    </row>
    <row r="7146" spans="9:54" x14ac:dyDescent="0.25">
      <c r="I7146" s="80"/>
      <c r="AX7146" s="80"/>
      <c r="AY7146" s="80"/>
      <c r="AZ7146" s="80"/>
      <c r="BA7146" s="80"/>
      <c r="BB7146" s="80"/>
    </row>
    <row r="7147" spans="9:54" x14ac:dyDescent="0.25">
      <c r="I7147" s="80"/>
      <c r="AX7147" s="80"/>
      <c r="AY7147" s="80"/>
      <c r="AZ7147" s="80"/>
      <c r="BA7147" s="80"/>
      <c r="BB7147" s="80"/>
    </row>
    <row r="7148" spans="9:54" x14ac:dyDescent="0.25">
      <c r="I7148" s="80"/>
      <c r="AX7148" s="80"/>
      <c r="AY7148" s="80"/>
      <c r="AZ7148" s="80"/>
      <c r="BA7148" s="80"/>
      <c r="BB7148" s="80"/>
    </row>
    <row r="7149" spans="9:54" x14ac:dyDescent="0.25">
      <c r="I7149" s="80"/>
      <c r="AX7149" s="80"/>
      <c r="AY7149" s="80"/>
      <c r="AZ7149" s="80"/>
      <c r="BA7149" s="80"/>
      <c r="BB7149" s="80"/>
    </row>
    <row r="7150" spans="9:54" x14ac:dyDescent="0.25">
      <c r="I7150" s="80"/>
      <c r="AX7150" s="80"/>
      <c r="AY7150" s="80"/>
      <c r="AZ7150" s="80"/>
      <c r="BA7150" s="80"/>
      <c r="BB7150" s="80"/>
    </row>
    <row r="7151" spans="9:54" x14ac:dyDescent="0.25">
      <c r="I7151" s="80"/>
      <c r="AX7151" s="80"/>
      <c r="AY7151" s="80"/>
      <c r="AZ7151" s="80"/>
      <c r="BA7151" s="80"/>
      <c r="BB7151" s="80"/>
    </row>
    <row r="7152" spans="9:54" x14ac:dyDescent="0.25">
      <c r="I7152" s="80"/>
      <c r="AX7152" s="80"/>
      <c r="AY7152" s="80"/>
      <c r="AZ7152" s="80"/>
      <c r="BA7152" s="80"/>
      <c r="BB7152" s="80"/>
    </row>
    <row r="7153" spans="9:54" x14ac:dyDescent="0.25">
      <c r="I7153" s="80"/>
      <c r="AX7153" s="80"/>
      <c r="AY7153" s="80"/>
      <c r="AZ7153" s="80"/>
      <c r="BA7153" s="80"/>
      <c r="BB7153" s="80"/>
    </row>
    <row r="7154" spans="9:54" x14ac:dyDescent="0.25">
      <c r="I7154" s="80"/>
      <c r="AX7154" s="80"/>
      <c r="AY7154" s="80"/>
      <c r="AZ7154" s="80"/>
      <c r="BA7154" s="80"/>
      <c r="BB7154" s="80"/>
    </row>
    <row r="7155" spans="9:54" x14ac:dyDescent="0.25">
      <c r="I7155" s="80"/>
      <c r="AX7155" s="80"/>
      <c r="AY7155" s="80"/>
      <c r="AZ7155" s="80"/>
      <c r="BA7155" s="80"/>
      <c r="BB7155" s="80"/>
    </row>
    <row r="7156" spans="9:54" x14ac:dyDescent="0.25">
      <c r="I7156" s="80"/>
      <c r="AX7156" s="80"/>
      <c r="AY7156" s="80"/>
      <c r="AZ7156" s="80"/>
      <c r="BA7156" s="80"/>
      <c r="BB7156" s="80"/>
    </row>
    <row r="7157" spans="9:54" x14ac:dyDescent="0.25">
      <c r="I7157" s="80"/>
      <c r="AX7157" s="80"/>
      <c r="AY7157" s="80"/>
      <c r="AZ7157" s="80"/>
      <c r="BA7157" s="80"/>
      <c r="BB7157" s="80"/>
    </row>
    <row r="7158" spans="9:54" x14ac:dyDescent="0.25">
      <c r="I7158" s="80"/>
      <c r="AX7158" s="80"/>
      <c r="AY7158" s="80"/>
      <c r="AZ7158" s="80"/>
      <c r="BA7158" s="80"/>
      <c r="BB7158" s="80"/>
    </row>
    <row r="7159" spans="9:54" x14ac:dyDescent="0.25">
      <c r="I7159" s="80"/>
      <c r="AX7159" s="80"/>
      <c r="AY7159" s="80"/>
      <c r="AZ7159" s="80"/>
      <c r="BA7159" s="80"/>
      <c r="BB7159" s="80"/>
    </row>
    <row r="7160" spans="9:54" x14ac:dyDescent="0.25">
      <c r="I7160" s="80"/>
      <c r="AX7160" s="80"/>
      <c r="AY7160" s="80"/>
      <c r="AZ7160" s="80"/>
      <c r="BA7160" s="80"/>
      <c r="BB7160" s="80"/>
    </row>
    <row r="7161" spans="9:54" x14ac:dyDescent="0.25">
      <c r="I7161" s="80"/>
      <c r="AX7161" s="80"/>
      <c r="AY7161" s="80"/>
      <c r="AZ7161" s="80"/>
      <c r="BA7161" s="80"/>
      <c r="BB7161" s="80"/>
    </row>
    <row r="7162" spans="9:54" x14ac:dyDescent="0.25">
      <c r="I7162" s="80"/>
      <c r="AX7162" s="80"/>
      <c r="AY7162" s="80"/>
      <c r="AZ7162" s="80"/>
      <c r="BA7162" s="80"/>
      <c r="BB7162" s="80"/>
    </row>
    <row r="7163" spans="9:54" x14ac:dyDescent="0.25">
      <c r="I7163" s="80"/>
      <c r="AX7163" s="80"/>
      <c r="AY7163" s="80"/>
      <c r="AZ7163" s="80"/>
      <c r="BA7163" s="80"/>
      <c r="BB7163" s="80"/>
    </row>
    <row r="7164" spans="9:54" x14ac:dyDescent="0.25">
      <c r="I7164" s="80"/>
      <c r="AX7164" s="80"/>
      <c r="AY7164" s="80"/>
      <c r="AZ7164" s="80"/>
      <c r="BA7164" s="80"/>
      <c r="BB7164" s="80"/>
    </row>
    <row r="7165" spans="9:54" x14ac:dyDescent="0.25">
      <c r="I7165" s="80"/>
      <c r="AX7165" s="80"/>
      <c r="AY7165" s="80"/>
      <c r="AZ7165" s="80"/>
      <c r="BA7165" s="80"/>
      <c r="BB7165" s="80"/>
    </row>
    <row r="7166" spans="9:54" x14ac:dyDescent="0.25">
      <c r="I7166" s="80"/>
      <c r="AX7166" s="80"/>
      <c r="AY7166" s="80"/>
      <c r="AZ7166" s="80"/>
      <c r="BA7166" s="80"/>
      <c r="BB7166" s="80"/>
    </row>
    <row r="7167" spans="9:54" x14ac:dyDescent="0.25">
      <c r="I7167" s="80"/>
      <c r="AX7167" s="80"/>
      <c r="AY7167" s="80"/>
      <c r="AZ7167" s="80"/>
      <c r="BA7167" s="80"/>
      <c r="BB7167" s="80"/>
    </row>
    <row r="7168" spans="9:54" x14ac:dyDescent="0.25">
      <c r="I7168" s="80"/>
      <c r="AX7168" s="80"/>
      <c r="AY7168" s="80"/>
      <c r="AZ7168" s="80"/>
      <c r="BA7168" s="80"/>
      <c r="BB7168" s="80"/>
    </row>
    <row r="7169" spans="9:54" x14ac:dyDescent="0.25">
      <c r="I7169" s="80"/>
      <c r="AX7169" s="80"/>
      <c r="AY7169" s="80"/>
      <c r="AZ7169" s="80"/>
      <c r="BA7169" s="80"/>
      <c r="BB7169" s="80"/>
    </row>
    <row r="7170" spans="9:54" x14ac:dyDescent="0.25">
      <c r="I7170" s="80"/>
      <c r="AX7170" s="80"/>
      <c r="AY7170" s="80"/>
      <c r="AZ7170" s="80"/>
      <c r="BA7170" s="80"/>
      <c r="BB7170" s="80"/>
    </row>
    <row r="7171" spans="9:54" x14ac:dyDescent="0.25">
      <c r="I7171" s="80"/>
      <c r="AX7171" s="80"/>
      <c r="AY7171" s="80"/>
      <c r="AZ7171" s="80"/>
      <c r="BA7171" s="80"/>
      <c r="BB7171" s="80"/>
    </row>
    <row r="7172" spans="9:54" x14ac:dyDescent="0.25">
      <c r="I7172" s="80"/>
      <c r="AX7172" s="80"/>
      <c r="AY7172" s="80"/>
      <c r="AZ7172" s="80"/>
      <c r="BA7172" s="80"/>
      <c r="BB7172" s="80"/>
    </row>
    <row r="7173" spans="9:54" x14ac:dyDescent="0.25">
      <c r="I7173" s="80"/>
      <c r="AX7173" s="80"/>
      <c r="AY7173" s="80"/>
      <c r="AZ7173" s="80"/>
      <c r="BA7173" s="80"/>
      <c r="BB7173" s="80"/>
    </row>
    <row r="7174" spans="9:54" x14ac:dyDescent="0.25">
      <c r="I7174" s="80"/>
      <c r="AX7174" s="80"/>
      <c r="AY7174" s="80"/>
      <c r="AZ7174" s="80"/>
      <c r="BA7174" s="80"/>
      <c r="BB7174" s="80"/>
    </row>
    <row r="7175" spans="9:54" x14ac:dyDescent="0.25">
      <c r="I7175" s="80"/>
      <c r="AX7175" s="80"/>
      <c r="AY7175" s="80"/>
      <c r="AZ7175" s="80"/>
      <c r="BA7175" s="80"/>
      <c r="BB7175" s="80"/>
    </row>
    <row r="7176" spans="9:54" x14ac:dyDescent="0.25">
      <c r="I7176" s="80"/>
      <c r="AX7176" s="80"/>
      <c r="AY7176" s="80"/>
      <c r="AZ7176" s="80"/>
      <c r="BA7176" s="80"/>
      <c r="BB7176" s="80"/>
    </row>
    <row r="7177" spans="9:54" x14ac:dyDescent="0.25">
      <c r="I7177" s="80"/>
      <c r="AX7177" s="80"/>
      <c r="AY7177" s="80"/>
      <c r="AZ7177" s="80"/>
      <c r="BA7177" s="80"/>
      <c r="BB7177" s="80"/>
    </row>
    <row r="7178" spans="9:54" x14ac:dyDescent="0.25">
      <c r="I7178" s="80"/>
      <c r="AX7178" s="80"/>
      <c r="AY7178" s="80"/>
      <c r="AZ7178" s="80"/>
      <c r="BA7178" s="80"/>
      <c r="BB7178" s="80"/>
    </row>
    <row r="7179" spans="9:54" x14ac:dyDescent="0.25">
      <c r="I7179" s="80"/>
      <c r="AX7179" s="80"/>
      <c r="AY7179" s="80"/>
      <c r="AZ7179" s="80"/>
      <c r="BA7179" s="80"/>
      <c r="BB7179" s="80"/>
    </row>
    <row r="7180" spans="9:54" x14ac:dyDescent="0.25">
      <c r="I7180" s="80"/>
      <c r="AX7180" s="80"/>
      <c r="AY7180" s="80"/>
      <c r="AZ7180" s="80"/>
      <c r="BA7180" s="80"/>
      <c r="BB7180" s="80"/>
    </row>
    <row r="7181" spans="9:54" x14ac:dyDescent="0.25">
      <c r="I7181" s="80"/>
      <c r="AX7181" s="80"/>
      <c r="AY7181" s="80"/>
      <c r="AZ7181" s="80"/>
      <c r="BA7181" s="80"/>
      <c r="BB7181" s="80"/>
    </row>
    <row r="7182" spans="9:54" x14ac:dyDescent="0.25">
      <c r="I7182" s="80"/>
      <c r="AX7182" s="80"/>
      <c r="AY7182" s="80"/>
      <c r="AZ7182" s="80"/>
      <c r="BA7182" s="80"/>
      <c r="BB7182" s="80"/>
    </row>
    <row r="7183" spans="9:54" x14ac:dyDescent="0.25">
      <c r="I7183" s="80"/>
      <c r="AX7183" s="80"/>
      <c r="AY7183" s="80"/>
      <c r="AZ7183" s="80"/>
      <c r="BA7183" s="80"/>
      <c r="BB7183" s="80"/>
    </row>
    <row r="7184" spans="9:54" x14ac:dyDescent="0.25">
      <c r="I7184" s="80"/>
      <c r="AX7184" s="80"/>
      <c r="AY7184" s="80"/>
      <c r="AZ7184" s="80"/>
      <c r="BA7184" s="80"/>
      <c r="BB7184" s="80"/>
    </row>
    <row r="7185" spans="9:54" x14ac:dyDescent="0.25">
      <c r="I7185" s="80"/>
      <c r="AX7185" s="80"/>
      <c r="AY7185" s="80"/>
      <c r="AZ7185" s="80"/>
      <c r="BA7185" s="80"/>
      <c r="BB7185" s="80"/>
    </row>
    <row r="7186" spans="9:54" x14ac:dyDescent="0.25">
      <c r="I7186" s="80"/>
      <c r="AX7186" s="80"/>
      <c r="AY7186" s="80"/>
      <c r="AZ7186" s="80"/>
      <c r="BA7186" s="80"/>
      <c r="BB7186" s="80"/>
    </row>
    <row r="7187" spans="9:54" x14ac:dyDescent="0.25">
      <c r="I7187" s="80"/>
      <c r="AX7187" s="80"/>
      <c r="AY7187" s="80"/>
      <c r="AZ7187" s="80"/>
      <c r="BA7187" s="80"/>
      <c r="BB7187" s="80"/>
    </row>
    <row r="7188" spans="9:54" x14ac:dyDescent="0.25">
      <c r="I7188" s="80"/>
      <c r="AX7188" s="80"/>
      <c r="AY7188" s="80"/>
      <c r="AZ7188" s="80"/>
      <c r="BA7188" s="80"/>
      <c r="BB7188" s="80"/>
    </row>
    <row r="7189" spans="9:54" x14ac:dyDescent="0.25">
      <c r="I7189" s="80"/>
      <c r="AX7189" s="80"/>
      <c r="AY7189" s="80"/>
      <c r="AZ7189" s="80"/>
      <c r="BA7189" s="80"/>
      <c r="BB7189" s="80"/>
    </row>
    <row r="7190" spans="9:54" x14ac:dyDescent="0.25">
      <c r="I7190" s="80"/>
      <c r="AX7190" s="80"/>
      <c r="AY7190" s="80"/>
      <c r="AZ7190" s="80"/>
      <c r="BA7190" s="80"/>
      <c r="BB7190" s="80"/>
    </row>
    <row r="7191" spans="9:54" x14ac:dyDescent="0.25">
      <c r="I7191" s="80"/>
      <c r="AX7191" s="80"/>
      <c r="AY7191" s="80"/>
      <c r="AZ7191" s="80"/>
      <c r="BA7191" s="80"/>
      <c r="BB7191" s="80"/>
    </row>
    <row r="7192" spans="9:54" x14ac:dyDescent="0.25">
      <c r="I7192" s="80"/>
      <c r="AX7192" s="80"/>
      <c r="AY7192" s="80"/>
      <c r="AZ7192" s="80"/>
      <c r="BA7192" s="80"/>
      <c r="BB7192" s="80"/>
    </row>
    <row r="7193" spans="9:54" x14ac:dyDescent="0.25">
      <c r="I7193" s="80"/>
      <c r="AX7193" s="80"/>
      <c r="AY7193" s="80"/>
      <c r="AZ7193" s="80"/>
      <c r="BA7193" s="80"/>
      <c r="BB7193" s="80"/>
    </row>
    <row r="7194" spans="9:54" x14ac:dyDescent="0.25">
      <c r="I7194" s="80"/>
      <c r="AX7194" s="80"/>
      <c r="AY7194" s="80"/>
      <c r="AZ7194" s="80"/>
      <c r="BA7194" s="80"/>
      <c r="BB7194" s="80"/>
    </row>
    <row r="7195" spans="9:54" x14ac:dyDescent="0.25">
      <c r="I7195" s="80"/>
      <c r="AX7195" s="80"/>
      <c r="AY7195" s="80"/>
      <c r="AZ7195" s="80"/>
      <c r="BA7195" s="80"/>
      <c r="BB7195" s="80"/>
    </row>
    <row r="7196" spans="9:54" x14ac:dyDescent="0.25">
      <c r="I7196" s="80"/>
      <c r="AX7196" s="80"/>
      <c r="AY7196" s="80"/>
      <c r="AZ7196" s="80"/>
      <c r="BA7196" s="80"/>
      <c r="BB7196" s="80"/>
    </row>
    <row r="7197" spans="9:54" x14ac:dyDescent="0.25">
      <c r="I7197" s="80"/>
      <c r="AX7197" s="80"/>
      <c r="AY7197" s="80"/>
      <c r="AZ7197" s="80"/>
      <c r="BA7197" s="80"/>
      <c r="BB7197" s="80"/>
    </row>
    <row r="7198" spans="9:54" x14ac:dyDescent="0.25">
      <c r="I7198" s="80"/>
      <c r="AX7198" s="80"/>
      <c r="AY7198" s="80"/>
      <c r="AZ7198" s="80"/>
      <c r="BA7198" s="80"/>
      <c r="BB7198" s="80"/>
    </row>
    <row r="7199" spans="9:54" x14ac:dyDescent="0.25">
      <c r="I7199" s="80"/>
      <c r="AX7199" s="80"/>
      <c r="AY7199" s="80"/>
      <c r="AZ7199" s="80"/>
      <c r="BA7199" s="80"/>
      <c r="BB7199" s="80"/>
    </row>
    <row r="7200" spans="9:54" x14ac:dyDescent="0.25">
      <c r="I7200" s="80"/>
      <c r="AX7200" s="80"/>
      <c r="AY7200" s="80"/>
      <c r="AZ7200" s="80"/>
      <c r="BA7200" s="80"/>
      <c r="BB7200" s="80"/>
    </row>
    <row r="7201" spans="9:54" x14ac:dyDescent="0.25">
      <c r="I7201" s="80"/>
      <c r="AX7201" s="80"/>
      <c r="AY7201" s="80"/>
      <c r="AZ7201" s="80"/>
      <c r="BA7201" s="80"/>
      <c r="BB7201" s="80"/>
    </row>
    <row r="7202" spans="9:54" x14ac:dyDescent="0.25">
      <c r="I7202" s="80"/>
      <c r="AX7202" s="80"/>
      <c r="AY7202" s="80"/>
      <c r="AZ7202" s="80"/>
      <c r="BA7202" s="80"/>
      <c r="BB7202" s="80"/>
    </row>
    <row r="7203" spans="9:54" x14ac:dyDescent="0.25">
      <c r="I7203" s="80"/>
      <c r="AX7203" s="80"/>
      <c r="AY7203" s="80"/>
      <c r="AZ7203" s="80"/>
      <c r="BA7203" s="80"/>
      <c r="BB7203" s="80"/>
    </row>
    <row r="7204" spans="9:54" x14ac:dyDescent="0.25">
      <c r="I7204" s="80"/>
      <c r="AX7204" s="80"/>
      <c r="AY7204" s="80"/>
      <c r="AZ7204" s="80"/>
      <c r="BA7204" s="80"/>
      <c r="BB7204" s="80"/>
    </row>
    <row r="7205" spans="9:54" x14ac:dyDescent="0.25">
      <c r="I7205" s="80"/>
      <c r="AX7205" s="80"/>
      <c r="AY7205" s="80"/>
      <c r="AZ7205" s="80"/>
      <c r="BA7205" s="80"/>
      <c r="BB7205" s="80"/>
    </row>
    <row r="7206" spans="9:54" x14ac:dyDescent="0.25">
      <c r="I7206" s="80"/>
      <c r="AX7206" s="80"/>
      <c r="AY7206" s="80"/>
      <c r="AZ7206" s="80"/>
      <c r="BA7206" s="80"/>
      <c r="BB7206" s="80"/>
    </row>
    <row r="7207" spans="9:54" x14ac:dyDescent="0.25">
      <c r="I7207" s="80"/>
      <c r="AX7207" s="80"/>
      <c r="AY7207" s="80"/>
      <c r="AZ7207" s="80"/>
      <c r="BA7207" s="80"/>
      <c r="BB7207" s="80"/>
    </row>
    <row r="7208" spans="9:54" x14ac:dyDescent="0.25">
      <c r="I7208" s="80"/>
      <c r="AX7208" s="80"/>
      <c r="AY7208" s="80"/>
      <c r="AZ7208" s="80"/>
      <c r="BA7208" s="80"/>
      <c r="BB7208" s="80"/>
    </row>
    <row r="7209" spans="9:54" x14ac:dyDescent="0.25">
      <c r="I7209" s="80"/>
      <c r="AX7209" s="80"/>
      <c r="AY7209" s="80"/>
      <c r="AZ7209" s="80"/>
      <c r="BA7209" s="80"/>
      <c r="BB7209" s="80"/>
    </row>
    <row r="7210" spans="9:54" x14ac:dyDescent="0.25">
      <c r="I7210" s="80"/>
      <c r="AX7210" s="80"/>
      <c r="AY7210" s="80"/>
      <c r="AZ7210" s="80"/>
      <c r="BA7210" s="80"/>
      <c r="BB7210" s="80"/>
    </row>
    <row r="7211" spans="9:54" x14ac:dyDescent="0.25">
      <c r="I7211" s="80"/>
      <c r="AX7211" s="80"/>
      <c r="AY7211" s="80"/>
      <c r="AZ7211" s="80"/>
      <c r="BA7211" s="80"/>
      <c r="BB7211" s="80"/>
    </row>
    <row r="7212" spans="9:54" x14ac:dyDescent="0.25">
      <c r="I7212" s="80"/>
      <c r="AX7212" s="80"/>
      <c r="AY7212" s="80"/>
      <c r="AZ7212" s="80"/>
      <c r="BA7212" s="80"/>
      <c r="BB7212" s="80"/>
    </row>
    <row r="7213" spans="9:54" x14ac:dyDescent="0.25">
      <c r="I7213" s="80"/>
      <c r="AX7213" s="80"/>
      <c r="AY7213" s="80"/>
      <c r="AZ7213" s="80"/>
      <c r="BA7213" s="80"/>
      <c r="BB7213" s="80"/>
    </row>
    <row r="7214" spans="9:54" x14ac:dyDescent="0.25">
      <c r="I7214" s="80"/>
      <c r="AX7214" s="80"/>
      <c r="AY7214" s="80"/>
      <c r="AZ7214" s="80"/>
      <c r="BA7214" s="80"/>
      <c r="BB7214" s="80"/>
    </row>
    <row r="7215" spans="9:54" x14ac:dyDescent="0.25">
      <c r="I7215" s="80"/>
      <c r="AX7215" s="80"/>
      <c r="AY7215" s="80"/>
      <c r="AZ7215" s="80"/>
      <c r="BA7215" s="80"/>
      <c r="BB7215" s="80"/>
    </row>
    <row r="7216" spans="9:54" x14ac:dyDescent="0.25">
      <c r="I7216" s="80"/>
      <c r="AX7216" s="80"/>
      <c r="AY7216" s="80"/>
      <c r="AZ7216" s="80"/>
      <c r="BA7216" s="80"/>
      <c r="BB7216" s="80"/>
    </row>
    <row r="7217" spans="9:54" x14ac:dyDescent="0.25">
      <c r="I7217" s="80"/>
      <c r="AX7217" s="80"/>
      <c r="AY7217" s="80"/>
      <c r="AZ7217" s="80"/>
      <c r="BA7217" s="80"/>
      <c r="BB7217" s="80"/>
    </row>
    <row r="7218" spans="9:54" x14ac:dyDescent="0.25">
      <c r="I7218" s="80"/>
      <c r="AX7218" s="80"/>
      <c r="AY7218" s="80"/>
      <c r="AZ7218" s="80"/>
      <c r="BA7218" s="80"/>
      <c r="BB7218" s="80"/>
    </row>
    <row r="7219" spans="9:54" x14ac:dyDescent="0.25">
      <c r="I7219" s="80"/>
      <c r="AX7219" s="80"/>
      <c r="AY7219" s="80"/>
      <c r="AZ7219" s="80"/>
      <c r="BA7219" s="80"/>
      <c r="BB7219" s="80"/>
    </row>
    <row r="7220" spans="9:54" x14ac:dyDescent="0.25">
      <c r="I7220" s="80"/>
      <c r="AX7220" s="80"/>
      <c r="AY7220" s="80"/>
      <c r="AZ7220" s="80"/>
      <c r="BA7220" s="80"/>
      <c r="BB7220" s="80"/>
    </row>
    <row r="7221" spans="9:54" x14ac:dyDescent="0.25">
      <c r="I7221" s="80"/>
      <c r="AX7221" s="80"/>
      <c r="AY7221" s="80"/>
      <c r="AZ7221" s="80"/>
      <c r="BA7221" s="80"/>
      <c r="BB7221" s="80"/>
    </row>
    <row r="7222" spans="9:54" x14ac:dyDescent="0.25">
      <c r="I7222" s="80"/>
      <c r="AX7222" s="80"/>
      <c r="AY7222" s="80"/>
      <c r="AZ7222" s="80"/>
      <c r="BA7222" s="80"/>
      <c r="BB7222" s="80"/>
    </row>
    <row r="7223" spans="9:54" x14ac:dyDescent="0.25">
      <c r="I7223" s="80"/>
      <c r="AX7223" s="80"/>
      <c r="AY7223" s="80"/>
      <c r="AZ7223" s="80"/>
      <c r="BA7223" s="80"/>
      <c r="BB7223" s="80"/>
    </row>
    <row r="7224" spans="9:54" x14ac:dyDescent="0.25">
      <c r="I7224" s="80"/>
      <c r="AX7224" s="80"/>
      <c r="AY7224" s="80"/>
      <c r="AZ7224" s="80"/>
      <c r="BA7224" s="80"/>
      <c r="BB7224" s="80"/>
    </row>
    <row r="7225" spans="9:54" x14ac:dyDescent="0.25">
      <c r="I7225" s="80"/>
      <c r="AX7225" s="80"/>
      <c r="AY7225" s="80"/>
      <c r="AZ7225" s="80"/>
      <c r="BA7225" s="80"/>
      <c r="BB7225" s="80"/>
    </row>
    <row r="7226" spans="9:54" x14ac:dyDescent="0.25">
      <c r="I7226" s="80"/>
      <c r="AX7226" s="80"/>
      <c r="AY7226" s="80"/>
      <c r="AZ7226" s="80"/>
      <c r="BA7226" s="80"/>
      <c r="BB7226" s="80"/>
    </row>
    <row r="7227" spans="9:54" x14ac:dyDescent="0.25">
      <c r="I7227" s="80"/>
      <c r="AX7227" s="80"/>
      <c r="AY7227" s="80"/>
      <c r="AZ7227" s="80"/>
      <c r="BA7227" s="80"/>
      <c r="BB7227" s="80"/>
    </row>
    <row r="7228" spans="9:54" x14ac:dyDescent="0.25">
      <c r="I7228" s="80"/>
      <c r="AX7228" s="80"/>
      <c r="AY7228" s="80"/>
      <c r="AZ7228" s="80"/>
      <c r="BA7228" s="80"/>
      <c r="BB7228" s="80"/>
    </row>
    <row r="7229" spans="9:54" x14ac:dyDescent="0.25">
      <c r="I7229" s="80"/>
      <c r="AX7229" s="80"/>
      <c r="AY7229" s="80"/>
      <c r="AZ7229" s="80"/>
      <c r="BA7229" s="80"/>
      <c r="BB7229" s="80"/>
    </row>
    <row r="7230" spans="9:54" x14ac:dyDescent="0.25">
      <c r="I7230" s="80"/>
      <c r="AX7230" s="80"/>
      <c r="AY7230" s="80"/>
      <c r="AZ7230" s="80"/>
      <c r="BA7230" s="80"/>
      <c r="BB7230" s="80"/>
    </row>
    <row r="7231" spans="9:54" x14ac:dyDescent="0.25">
      <c r="I7231" s="80"/>
      <c r="AX7231" s="80"/>
      <c r="AY7231" s="80"/>
      <c r="AZ7231" s="80"/>
      <c r="BA7231" s="80"/>
      <c r="BB7231" s="80"/>
    </row>
    <row r="7232" spans="9:54" x14ac:dyDescent="0.25">
      <c r="I7232" s="80"/>
      <c r="AX7232" s="80"/>
      <c r="AY7232" s="80"/>
      <c r="AZ7232" s="80"/>
      <c r="BA7232" s="80"/>
      <c r="BB7232" s="80"/>
    </row>
    <row r="7233" spans="9:54" x14ac:dyDescent="0.25">
      <c r="I7233" s="80"/>
      <c r="AX7233" s="80"/>
      <c r="AY7233" s="80"/>
      <c r="AZ7233" s="80"/>
      <c r="BA7233" s="80"/>
      <c r="BB7233" s="80"/>
    </row>
    <row r="7234" spans="9:54" x14ac:dyDescent="0.25">
      <c r="I7234" s="80"/>
      <c r="AX7234" s="80"/>
      <c r="AY7234" s="80"/>
      <c r="AZ7234" s="80"/>
      <c r="BA7234" s="80"/>
      <c r="BB7234" s="80"/>
    </row>
    <row r="7235" spans="9:54" x14ac:dyDescent="0.25">
      <c r="I7235" s="80"/>
      <c r="AX7235" s="80"/>
      <c r="AY7235" s="80"/>
      <c r="AZ7235" s="80"/>
      <c r="BA7235" s="80"/>
      <c r="BB7235" s="80"/>
    </row>
    <row r="7236" spans="9:54" x14ac:dyDescent="0.25">
      <c r="I7236" s="80"/>
      <c r="AX7236" s="80"/>
      <c r="AY7236" s="80"/>
      <c r="AZ7236" s="80"/>
      <c r="BA7236" s="80"/>
      <c r="BB7236" s="80"/>
    </row>
    <row r="7237" spans="9:54" x14ac:dyDescent="0.25">
      <c r="I7237" s="80"/>
      <c r="AX7237" s="80"/>
      <c r="AY7237" s="80"/>
      <c r="AZ7237" s="80"/>
      <c r="BA7237" s="80"/>
      <c r="BB7237" s="80"/>
    </row>
    <row r="7238" spans="9:54" x14ac:dyDescent="0.25">
      <c r="I7238" s="80"/>
      <c r="AX7238" s="80"/>
      <c r="AY7238" s="80"/>
      <c r="AZ7238" s="80"/>
      <c r="BA7238" s="80"/>
      <c r="BB7238" s="80"/>
    </row>
    <row r="7239" spans="9:54" x14ac:dyDescent="0.25">
      <c r="I7239" s="80"/>
      <c r="AX7239" s="80"/>
      <c r="AY7239" s="80"/>
      <c r="AZ7239" s="80"/>
      <c r="BA7239" s="80"/>
      <c r="BB7239" s="80"/>
    </row>
    <row r="7240" spans="9:54" x14ac:dyDescent="0.25">
      <c r="I7240" s="80"/>
      <c r="AX7240" s="80"/>
      <c r="AY7240" s="80"/>
      <c r="AZ7240" s="80"/>
      <c r="BA7240" s="80"/>
      <c r="BB7240" s="80"/>
    </row>
    <row r="7241" spans="9:54" x14ac:dyDescent="0.25">
      <c r="I7241" s="80"/>
      <c r="AX7241" s="80"/>
      <c r="AY7241" s="80"/>
      <c r="AZ7241" s="80"/>
      <c r="BA7241" s="80"/>
      <c r="BB7241" s="80"/>
    </row>
    <row r="7242" spans="9:54" x14ac:dyDescent="0.25">
      <c r="I7242" s="80"/>
      <c r="AX7242" s="80"/>
      <c r="AY7242" s="80"/>
      <c r="AZ7242" s="80"/>
      <c r="BA7242" s="80"/>
      <c r="BB7242" s="80"/>
    </row>
    <row r="7243" spans="9:54" x14ac:dyDescent="0.25">
      <c r="I7243" s="80"/>
      <c r="AX7243" s="80"/>
      <c r="AY7243" s="80"/>
      <c r="AZ7243" s="80"/>
      <c r="BA7243" s="80"/>
      <c r="BB7243" s="80"/>
    </row>
    <row r="7244" spans="9:54" x14ac:dyDescent="0.25">
      <c r="I7244" s="80"/>
      <c r="AX7244" s="80"/>
      <c r="AY7244" s="80"/>
      <c r="AZ7244" s="80"/>
      <c r="BA7244" s="80"/>
      <c r="BB7244" s="80"/>
    </row>
    <row r="7245" spans="9:54" x14ac:dyDescent="0.25">
      <c r="I7245" s="80"/>
      <c r="AX7245" s="80"/>
      <c r="AY7245" s="80"/>
      <c r="AZ7245" s="80"/>
      <c r="BA7245" s="80"/>
      <c r="BB7245" s="80"/>
    </row>
    <row r="7246" spans="9:54" x14ac:dyDescent="0.25">
      <c r="I7246" s="80"/>
      <c r="AX7246" s="80"/>
      <c r="AY7246" s="80"/>
      <c r="AZ7246" s="80"/>
      <c r="BA7246" s="80"/>
      <c r="BB7246" s="80"/>
    </row>
    <row r="7247" spans="9:54" x14ac:dyDescent="0.25">
      <c r="I7247" s="80"/>
      <c r="AX7247" s="80"/>
      <c r="AY7247" s="80"/>
      <c r="AZ7247" s="80"/>
      <c r="BA7247" s="80"/>
      <c r="BB7247" s="80"/>
    </row>
    <row r="7248" spans="9:54" x14ac:dyDescent="0.25">
      <c r="I7248" s="80"/>
      <c r="AX7248" s="80"/>
      <c r="AY7248" s="80"/>
      <c r="AZ7248" s="80"/>
      <c r="BA7248" s="80"/>
      <c r="BB7248" s="80"/>
    </row>
    <row r="7249" spans="9:54" x14ac:dyDescent="0.25">
      <c r="I7249" s="80"/>
      <c r="AX7249" s="80"/>
      <c r="AY7249" s="80"/>
      <c r="AZ7249" s="80"/>
      <c r="BA7249" s="80"/>
      <c r="BB7249" s="80"/>
    </row>
    <row r="7250" spans="9:54" x14ac:dyDescent="0.25">
      <c r="I7250" s="80"/>
      <c r="AX7250" s="80"/>
      <c r="AY7250" s="80"/>
      <c r="AZ7250" s="80"/>
      <c r="BA7250" s="80"/>
      <c r="BB7250" s="80"/>
    </row>
    <row r="7251" spans="9:54" x14ac:dyDescent="0.25">
      <c r="I7251" s="80"/>
      <c r="AX7251" s="80"/>
      <c r="AY7251" s="80"/>
      <c r="AZ7251" s="80"/>
      <c r="BA7251" s="80"/>
      <c r="BB7251" s="80"/>
    </row>
    <row r="7252" spans="9:54" x14ac:dyDescent="0.25">
      <c r="I7252" s="80"/>
      <c r="AX7252" s="80"/>
      <c r="AY7252" s="80"/>
      <c r="AZ7252" s="80"/>
      <c r="BA7252" s="80"/>
      <c r="BB7252" s="80"/>
    </row>
    <row r="7253" spans="9:54" x14ac:dyDescent="0.25">
      <c r="I7253" s="80"/>
      <c r="AX7253" s="80"/>
      <c r="AY7253" s="80"/>
      <c r="AZ7253" s="80"/>
      <c r="BA7253" s="80"/>
      <c r="BB7253" s="80"/>
    </row>
    <row r="7254" spans="9:54" x14ac:dyDescent="0.25">
      <c r="I7254" s="80"/>
      <c r="AX7254" s="80"/>
      <c r="AY7254" s="80"/>
      <c r="AZ7254" s="80"/>
      <c r="BA7254" s="80"/>
      <c r="BB7254" s="80"/>
    </row>
    <row r="7255" spans="9:54" x14ac:dyDescent="0.25">
      <c r="I7255" s="80"/>
      <c r="AX7255" s="80"/>
      <c r="AY7255" s="80"/>
      <c r="AZ7255" s="80"/>
      <c r="BA7255" s="80"/>
      <c r="BB7255" s="80"/>
    </row>
    <row r="7256" spans="9:54" x14ac:dyDescent="0.25">
      <c r="I7256" s="80"/>
      <c r="AX7256" s="80"/>
      <c r="AY7256" s="80"/>
      <c r="AZ7256" s="80"/>
      <c r="BA7256" s="80"/>
      <c r="BB7256" s="80"/>
    </row>
    <row r="7257" spans="9:54" x14ac:dyDescent="0.25">
      <c r="I7257" s="80"/>
      <c r="AX7257" s="80"/>
      <c r="AY7257" s="80"/>
      <c r="AZ7257" s="80"/>
      <c r="BA7257" s="80"/>
      <c r="BB7257" s="80"/>
    </row>
    <row r="7258" spans="9:54" x14ac:dyDescent="0.25">
      <c r="I7258" s="80"/>
      <c r="AX7258" s="80"/>
      <c r="AY7258" s="80"/>
      <c r="AZ7258" s="80"/>
      <c r="BA7258" s="80"/>
      <c r="BB7258" s="80"/>
    </row>
    <row r="7259" spans="9:54" x14ac:dyDescent="0.25">
      <c r="I7259" s="80"/>
      <c r="AX7259" s="80"/>
      <c r="AY7259" s="80"/>
      <c r="AZ7259" s="80"/>
      <c r="BA7259" s="80"/>
      <c r="BB7259" s="80"/>
    </row>
    <row r="7260" spans="9:54" x14ac:dyDescent="0.25">
      <c r="I7260" s="80"/>
      <c r="AX7260" s="80"/>
      <c r="AY7260" s="80"/>
      <c r="AZ7260" s="80"/>
      <c r="BA7260" s="80"/>
      <c r="BB7260" s="80"/>
    </row>
    <row r="7261" spans="9:54" x14ac:dyDescent="0.25">
      <c r="I7261" s="80"/>
      <c r="AX7261" s="80"/>
      <c r="AY7261" s="80"/>
      <c r="AZ7261" s="80"/>
      <c r="BA7261" s="80"/>
      <c r="BB7261" s="80"/>
    </row>
    <row r="7262" spans="9:54" x14ac:dyDescent="0.25">
      <c r="I7262" s="80"/>
      <c r="AX7262" s="80"/>
      <c r="AY7262" s="80"/>
      <c r="AZ7262" s="80"/>
      <c r="BA7262" s="80"/>
      <c r="BB7262" s="80"/>
    </row>
    <row r="7263" spans="9:54" x14ac:dyDescent="0.25">
      <c r="I7263" s="80"/>
      <c r="AX7263" s="80"/>
      <c r="AY7263" s="80"/>
      <c r="AZ7263" s="80"/>
      <c r="BA7263" s="80"/>
      <c r="BB7263" s="80"/>
    </row>
    <row r="7264" spans="9:54" x14ac:dyDescent="0.25">
      <c r="I7264" s="80"/>
      <c r="AX7264" s="80"/>
      <c r="AY7264" s="80"/>
      <c r="AZ7264" s="80"/>
      <c r="BA7264" s="80"/>
      <c r="BB7264" s="80"/>
    </row>
    <row r="7265" spans="9:54" x14ac:dyDescent="0.25">
      <c r="I7265" s="80"/>
      <c r="AX7265" s="80"/>
      <c r="AY7265" s="80"/>
      <c r="AZ7265" s="80"/>
      <c r="BA7265" s="80"/>
      <c r="BB7265" s="80"/>
    </row>
    <row r="7266" spans="9:54" x14ac:dyDescent="0.25">
      <c r="I7266" s="80"/>
      <c r="AX7266" s="80"/>
      <c r="AY7266" s="80"/>
      <c r="AZ7266" s="80"/>
      <c r="BA7266" s="80"/>
      <c r="BB7266" s="80"/>
    </row>
    <row r="7267" spans="9:54" x14ac:dyDescent="0.25">
      <c r="I7267" s="80"/>
      <c r="AX7267" s="80"/>
      <c r="AY7267" s="80"/>
      <c r="AZ7267" s="80"/>
      <c r="BA7267" s="80"/>
      <c r="BB7267" s="80"/>
    </row>
    <row r="7268" spans="9:54" x14ac:dyDescent="0.25">
      <c r="I7268" s="80"/>
      <c r="AX7268" s="80"/>
      <c r="AY7268" s="80"/>
      <c r="AZ7268" s="80"/>
      <c r="BA7268" s="80"/>
      <c r="BB7268" s="80"/>
    </row>
    <row r="7269" spans="9:54" x14ac:dyDescent="0.25">
      <c r="I7269" s="80"/>
      <c r="AX7269" s="80"/>
      <c r="AY7269" s="80"/>
      <c r="AZ7269" s="80"/>
      <c r="BA7269" s="80"/>
      <c r="BB7269" s="80"/>
    </row>
    <row r="7270" spans="9:54" x14ac:dyDescent="0.25">
      <c r="I7270" s="80"/>
      <c r="AX7270" s="80"/>
      <c r="AY7270" s="80"/>
      <c r="AZ7270" s="80"/>
      <c r="BA7270" s="80"/>
      <c r="BB7270" s="80"/>
    </row>
    <row r="7271" spans="9:54" x14ac:dyDescent="0.25">
      <c r="I7271" s="80"/>
      <c r="AX7271" s="80"/>
      <c r="AY7271" s="80"/>
      <c r="AZ7271" s="80"/>
      <c r="BA7271" s="80"/>
      <c r="BB7271" s="80"/>
    </row>
    <row r="7272" spans="9:54" x14ac:dyDescent="0.25">
      <c r="I7272" s="80"/>
      <c r="AX7272" s="80"/>
      <c r="AY7272" s="80"/>
      <c r="AZ7272" s="80"/>
      <c r="BA7272" s="80"/>
      <c r="BB7272" s="80"/>
    </row>
    <row r="7273" spans="9:54" x14ac:dyDescent="0.25">
      <c r="I7273" s="80"/>
      <c r="AX7273" s="80"/>
      <c r="AY7273" s="80"/>
      <c r="AZ7273" s="80"/>
      <c r="BA7273" s="80"/>
      <c r="BB7273" s="80"/>
    </row>
    <row r="7274" spans="9:54" x14ac:dyDescent="0.25">
      <c r="I7274" s="80"/>
      <c r="AX7274" s="80"/>
      <c r="AY7274" s="80"/>
      <c r="AZ7274" s="80"/>
      <c r="BA7274" s="80"/>
      <c r="BB7274" s="80"/>
    </row>
    <row r="7275" spans="9:54" x14ac:dyDescent="0.25">
      <c r="I7275" s="80"/>
      <c r="AX7275" s="80"/>
      <c r="AY7275" s="80"/>
      <c r="AZ7275" s="80"/>
      <c r="BA7275" s="80"/>
      <c r="BB7275" s="80"/>
    </row>
    <row r="7276" spans="9:54" x14ac:dyDescent="0.25">
      <c r="I7276" s="80"/>
      <c r="AX7276" s="80"/>
      <c r="AY7276" s="80"/>
      <c r="AZ7276" s="80"/>
      <c r="BA7276" s="80"/>
      <c r="BB7276" s="80"/>
    </row>
    <row r="7277" spans="9:54" x14ac:dyDescent="0.25">
      <c r="I7277" s="80"/>
      <c r="AX7277" s="80"/>
      <c r="AY7277" s="80"/>
      <c r="AZ7277" s="80"/>
      <c r="BA7277" s="80"/>
      <c r="BB7277" s="80"/>
    </row>
    <row r="7278" spans="9:54" x14ac:dyDescent="0.25">
      <c r="I7278" s="80"/>
      <c r="AX7278" s="80"/>
      <c r="AY7278" s="80"/>
      <c r="AZ7278" s="80"/>
      <c r="BA7278" s="80"/>
      <c r="BB7278" s="80"/>
    </row>
    <row r="7279" spans="9:54" x14ac:dyDescent="0.25">
      <c r="I7279" s="80"/>
      <c r="AX7279" s="80"/>
      <c r="AY7279" s="80"/>
      <c r="AZ7279" s="80"/>
      <c r="BA7279" s="80"/>
      <c r="BB7279" s="80"/>
    </row>
    <row r="7280" spans="9:54" x14ac:dyDescent="0.25">
      <c r="I7280" s="80"/>
      <c r="AX7280" s="80"/>
      <c r="AY7280" s="80"/>
      <c r="AZ7280" s="80"/>
      <c r="BA7280" s="80"/>
      <c r="BB7280" s="80"/>
    </row>
    <row r="7281" spans="9:54" x14ac:dyDescent="0.25">
      <c r="I7281" s="80"/>
      <c r="AX7281" s="80"/>
      <c r="AY7281" s="80"/>
      <c r="AZ7281" s="80"/>
      <c r="BA7281" s="80"/>
      <c r="BB7281" s="80"/>
    </row>
    <row r="7282" spans="9:54" x14ac:dyDescent="0.25">
      <c r="I7282" s="80"/>
      <c r="AX7282" s="80"/>
      <c r="AY7282" s="80"/>
      <c r="AZ7282" s="80"/>
      <c r="BA7282" s="80"/>
      <c r="BB7282" s="80"/>
    </row>
    <row r="7283" spans="9:54" x14ac:dyDescent="0.25">
      <c r="I7283" s="80"/>
      <c r="AX7283" s="80"/>
      <c r="AY7283" s="80"/>
      <c r="AZ7283" s="80"/>
      <c r="BA7283" s="80"/>
      <c r="BB7283" s="80"/>
    </row>
    <row r="7284" spans="9:54" x14ac:dyDescent="0.25">
      <c r="I7284" s="80"/>
      <c r="AX7284" s="80"/>
      <c r="AY7284" s="80"/>
      <c r="AZ7284" s="80"/>
      <c r="BA7284" s="80"/>
      <c r="BB7284" s="80"/>
    </row>
    <row r="7285" spans="9:54" x14ac:dyDescent="0.25">
      <c r="I7285" s="80"/>
      <c r="AX7285" s="80"/>
      <c r="AY7285" s="80"/>
      <c r="AZ7285" s="80"/>
      <c r="BA7285" s="80"/>
      <c r="BB7285" s="80"/>
    </row>
    <row r="7286" spans="9:54" x14ac:dyDescent="0.25">
      <c r="I7286" s="80"/>
      <c r="AX7286" s="80"/>
      <c r="AY7286" s="80"/>
      <c r="AZ7286" s="80"/>
      <c r="BA7286" s="80"/>
      <c r="BB7286" s="80"/>
    </row>
    <row r="7287" spans="9:54" x14ac:dyDescent="0.25">
      <c r="I7287" s="80"/>
      <c r="AX7287" s="80"/>
      <c r="AY7287" s="80"/>
      <c r="AZ7287" s="80"/>
      <c r="BA7287" s="80"/>
      <c r="BB7287" s="80"/>
    </row>
    <row r="7288" spans="9:54" x14ac:dyDescent="0.25">
      <c r="I7288" s="80"/>
      <c r="AX7288" s="80"/>
      <c r="AY7288" s="80"/>
      <c r="AZ7288" s="80"/>
      <c r="BA7288" s="80"/>
      <c r="BB7288" s="80"/>
    </row>
    <row r="7289" spans="9:54" x14ac:dyDescent="0.25">
      <c r="I7289" s="80"/>
      <c r="AX7289" s="80"/>
      <c r="AY7289" s="80"/>
      <c r="AZ7289" s="80"/>
      <c r="BA7289" s="80"/>
      <c r="BB7289" s="80"/>
    </row>
    <row r="7290" spans="9:54" x14ac:dyDescent="0.25">
      <c r="I7290" s="80"/>
      <c r="AX7290" s="80"/>
      <c r="AY7290" s="80"/>
      <c r="AZ7290" s="80"/>
      <c r="BA7290" s="80"/>
      <c r="BB7290" s="80"/>
    </row>
    <row r="7291" spans="9:54" x14ac:dyDescent="0.25">
      <c r="I7291" s="80"/>
      <c r="AX7291" s="80"/>
      <c r="AY7291" s="80"/>
      <c r="AZ7291" s="80"/>
      <c r="BA7291" s="80"/>
      <c r="BB7291" s="80"/>
    </row>
    <row r="7292" spans="9:54" x14ac:dyDescent="0.25">
      <c r="I7292" s="80"/>
      <c r="AX7292" s="80"/>
      <c r="AY7292" s="80"/>
      <c r="AZ7292" s="80"/>
      <c r="BA7292" s="80"/>
      <c r="BB7292" s="80"/>
    </row>
    <row r="7293" spans="9:54" x14ac:dyDescent="0.25">
      <c r="I7293" s="80"/>
      <c r="AX7293" s="80"/>
      <c r="AY7293" s="80"/>
      <c r="AZ7293" s="80"/>
      <c r="BA7293" s="80"/>
      <c r="BB7293" s="80"/>
    </row>
    <row r="7294" spans="9:54" x14ac:dyDescent="0.25">
      <c r="I7294" s="80"/>
      <c r="AX7294" s="80"/>
      <c r="AY7294" s="80"/>
      <c r="AZ7294" s="80"/>
      <c r="BA7294" s="80"/>
      <c r="BB7294" s="80"/>
    </row>
    <row r="7295" spans="9:54" x14ac:dyDescent="0.25">
      <c r="I7295" s="80"/>
      <c r="AX7295" s="80"/>
      <c r="AY7295" s="80"/>
      <c r="AZ7295" s="80"/>
      <c r="BA7295" s="80"/>
      <c r="BB7295" s="80"/>
    </row>
    <row r="7296" spans="9:54" x14ac:dyDescent="0.25">
      <c r="I7296" s="80"/>
      <c r="AX7296" s="80"/>
      <c r="AY7296" s="80"/>
      <c r="AZ7296" s="80"/>
      <c r="BA7296" s="80"/>
      <c r="BB7296" s="80"/>
    </row>
    <row r="7297" spans="9:54" x14ac:dyDescent="0.25">
      <c r="I7297" s="80"/>
      <c r="AX7297" s="80"/>
      <c r="AY7297" s="80"/>
      <c r="AZ7297" s="80"/>
      <c r="BA7297" s="80"/>
      <c r="BB7297" s="80"/>
    </row>
    <row r="7298" spans="9:54" x14ac:dyDescent="0.25">
      <c r="I7298" s="80"/>
      <c r="AX7298" s="80"/>
      <c r="AY7298" s="80"/>
      <c r="AZ7298" s="80"/>
      <c r="BA7298" s="80"/>
      <c r="BB7298" s="80"/>
    </row>
    <row r="7299" spans="9:54" x14ac:dyDescent="0.25">
      <c r="I7299" s="80"/>
      <c r="AX7299" s="80"/>
      <c r="AY7299" s="80"/>
      <c r="AZ7299" s="80"/>
      <c r="BA7299" s="80"/>
      <c r="BB7299" s="80"/>
    </row>
    <row r="7300" spans="9:54" x14ac:dyDescent="0.25">
      <c r="I7300" s="80"/>
      <c r="AX7300" s="80"/>
      <c r="AY7300" s="80"/>
      <c r="AZ7300" s="80"/>
      <c r="BA7300" s="80"/>
      <c r="BB7300" s="80"/>
    </row>
    <row r="7301" spans="9:54" x14ac:dyDescent="0.25">
      <c r="I7301" s="80"/>
      <c r="AX7301" s="80"/>
      <c r="AY7301" s="80"/>
      <c r="AZ7301" s="80"/>
      <c r="BA7301" s="80"/>
      <c r="BB7301" s="80"/>
    </row>
    <row r="7302" spans="9:54" x14ac:dyDescent="0.25">
      <c r="I7302" s="80"/>
      <c r="AX7302" s="80"/>
      <c r="AY7302" s="80"/>
      <c r="AZ7302" s="80"/>
      <c r="BA7302" s="80"/>
      <c r="BB7302" s="80"/>
    </row>
    <row r="7303" spans="9:54" x14ac:dyDescent="0.25">
      <c r="I7303" s="80"/>
      <c r="AX7303" s="80"/>
      <c r="AY7303" s="80"/>
      <c r="AZ7303" s="80"/>
      <c r="BA7303" s="80"/>
      <c r="BB7303" s="80"/>
    </row>
    <row r="7304" spans="9:54" x14ac:dyDescent="0.25">
      <c r="I7304" s="80"/>
      <c r="AX7304" s="80"/>
      <c r="AY7304" s="80"/>
      <c r="AZ7304" s="80"/>
      <c r="BA7304" s="80"/>
      <c r="BB7304" s="80"/>
    </row>
    <row r="7305" spans="9:54" x14ac:dyDescent="0.25">
      <c r="I7305" s="80"/>
      <c r="AX7305" s="80"/>
      <c r="AY7305" s="80"/>
      <c r="AZ7305" s="80"/>
      <c r="BA7305" s="80"/>
      <c r="BB7305" s="80"/>
    </row>
    <row r="7306" spans="9:54" x14ac:dyDescent="0.25">
      <c r="I7306" s="80"/>
      <c r="AX7306" s="80"/>
      <c r="AY7306" s="80"/>
      <c r="AZ7306" s="80"/>
      <c r="BA7306" s="80"/>
      <c r="BB7306" s="80"/>
    </row>
    <row r="7307" spans="9:54" x14ac:dyDescent="0.25">
      <c r="I7307" s="80"/>
      <c r="AX7307" s="80"/>
      <c r="AY7307" s="80"/>
      <c r="AZ7307" s="80"/>
      <c r="BA7307" s="80"/>
      <c r="BB7307" s="80"/>
    </row>
    <row r="7308" spans="9:54" x14ac:dyDescent="0.25">
      <c r="I7308" s="80"/>
      <c r="AX7308" s="80"/>
      <c r="AY7308" s="80"/>
      <c r="AZ7308" s="80"/>
      <c r="BA7308" s="80"/>
      <c r="BB7308" s="80"/>
    </row>
    <row r="7309" spans="9:54" x14ac:dyDescent="0.25">
      <c r="I7309" s="80"/>
      <c r="AX7309" s="80"/>
      <c r="AY7309" s="80"/>
      <c r="AZ7309" s="80"/>
      <c r="BA7309" s="80"/>
      <c r="BB7309" s="80"/>
    </row>
    <row r="7310" spans="9:54" x14ac:dyDescent="0.25">
      <c r="I7310" s="80"/>
      <c r="AX7310" s="80"/>
      <c r="AY7310" s="80"/>
      <c r="AZ7310" s="80"/>
      <c r="BA7310" s="80"/>
      <c r="BB7310" s="80"/>
    </row>
    <row r="7311" spans="9:54" x14ac:dyDescent="0.25">
      <c r="I7311" s="80"/>
      <c r="AX7311" s="80"/>
      <c r="AY7311" s="80"/>
      <c r="AZ7311" s="80"/>
      <c r="BA7311" s="80"/>
      <c r="BB7311" s="80"/>
    </row>
    <row r="7312" spans="9:54" x14ac:dyDescent="0.25">
      <c r="I7312" s="80"/>
      <c r="AX7312" s="80"/>
      <c r="AY7312" s="80"/>
      <c r="AZ7312" s="80"/>
      <c r="BA7312" s="80"/>
      <c r="BB7312" s="80"/>
    </row>
    <row r="7313" spans="9:54" x14ac:dyDescent="0.25">
      <c r="I7313" s="80"/>
      <c r="AX7313" s="80"/>
      <c r="AY7313" s="80"/>
      <c r="AZ7313" s="80"/>
      <c r="BA7313" s="80"/>
      <c r="BB7313" s="80"/>
    </row>
    <row r="7314" spans="9:54" x14ac:dyDescent="0.25">
      <c r="I7314" s="80"/>
      <c r="AX7314" s="80"/>
      <c r="AY7314" s="80"/>
      <c r="AZ7314" s="80"/>
      <c r="BA7314" s="80"/>
      <c r="BB7314" s="80"/>
    </row>
    <row r="7315" spans="9:54" x14ac:dyDescent="0.25">
      <c r="I7315" s="80"/>
      <c r="AX7315" s="80"/>
      <c r="AY7315" s="80"/>
      <c r="AZ7315" s="80"/>
      <c r="BA7315" s="80"/>
      <c r="BB7315" s="80"/>
    </row>
    <row r="7316" spans="9:54" x14ac:dyDescent="0.25">
      <c r="I7316" s="80"/>
      <c r="AX7316" s="80"/>
      <c r="AY7316" s="80"/>
      <c r="AZ7316" s="80"/>
      <c r="BA7316" s="80"/>
      <c r="BB7316" s="80"/>
    </row>
    <row r="7317" spans="9:54" x14ac:dyDescent="0.25">
      <c r="I7317" s="80"/>
      <c r="AX7317" s="80"/>
      <c r="AY7317" s="80"/>
      <c r="AZ7317" s="80"/>
      <c r="BA7317" s="80"/>
      <c r="BB7317" s="80"/>
    </row>
    <row r="7318" spans="9:54" x14ac:dyDescent="0.25">
      <c r="I7318" s="80"/>
      <c r="AX7318" s="80"/>
      <c r="AY7318" s="80"/>
      <c r="AZ7318" s="80"/>
      <c r="BA7318" s="80"/>
      <c r="BB7318" s="80"/>
    </row>
    <row r="7319" spans="9:54" x14ac:dyDescent="0.25">
      <c r="I7319" s="80"/>
      <c r="AX7319" s="80"/>
      <c r="AY7319" s="80"/>
      <c r="AZ7319" s="80"/>
      <c r="BA7319" s="80"/>
      <c r="BB7319" s="80"/>
    </row>
    <row r="7320" spans="9:54" x14ac:dyDescent="0.25">
      <c r="I7320" s="80"/>
      <c r="AX7320" s="80"/>
      <c r="AY7320" s="80"/>
      <c r="AZ7320" s="80"/>
      <c r="BA7320" s="80"/>
      <c r="BB7320" s="80"/>
    </row>
    <row r="7321" spans="9:54" x14ac:dyDescent="0.25">
      <c r="I7321" s="80"/>
      <c r="AX7321" s="80"/>
      <c r="AY7321" s="80"/>
      <c r="AZ7321" s="80"/>
      <c r="BA7321" s="80"/>
      <c r="BB7321" s="80"/>
    </row>
    <row r="7322" spans="9:54" x14ac:dyDescent="0.25">
      <c r="I7322" s="80"/>
      <c r="AX7322" s="80"/>
      <c r="AY7322" s="80"/>
      <c r="AZ7322" s="80"/>
      <c r="BA7322" s="80"/>
      <c r="BB7322" s="80"/>
    </row>
    <row r="7323" spans="9:54" x14ac:dyDescent="0.25">
      <c r="I7323" s="80"/>
      <c r="AX7323" s="80"/>
      <c r="AY7323" s="80"/>
      <c r="AZ7323" s="80"/>
      <c r="BA7323" s="80"/>
      <c r="BB7323" s="80"/>
    </row>
    <row r="7324" spans="9:54" x14ac:dyDescent="0.25">
      <c r="I7324" s="80"/>
      <c r="AX7324" s="80"/>
      <c r="AY7324" s="80"/>
      <c r="AZ7324" s="80"/>
      <c r="BA7324" s="80"/>
      <c r="BB7324" s="80"/>
    </row>
    <row r="7325" spans="9:54" x14ac:dyDescent="0.25">
      <c r="I7325" s="80"/>
      <c r="AX7325" s="80"/>
      <c r="AY7325" s="80"/>
      <c r="AZ7325" s="80"/>
      <c r="BA7325" s="80"/>
      <c r="BB7325" s="80"/>
    </row>
    <row r="7326" spans="9:54" x14ac:dyDescent="0.25">
      <c r="I7326" s="80"/>
      <c r="AX7326" s="80"/>
      <c r="AY7326" s="80"/>
      <c r="AZ7326" s="80"/>
      <c r="BA7326" s="80"/>
      <c r="BB7326" s="80"/>
    </row>
    <row r="7327" spans="9:54" x14ac:dyDescent="0.25">
      <c r="I7327" s="80"/>
      <c r="AX7327" s="80"/>
      <c r="AY7327" s="80"/>
      <c r="AZ7327" s="80"/>
      <c r="BA7327" s="80"/>
      <c r="BB7327" s="80"/>
    </row>
    <row r="7328" spans="9:54" x14ac:dyDescent="0.25">
      <c r="I7328" s="80"/>
      <c r="AX7328" s="80"/>
      <c r="AY7328" s="80"/>
      <c r="AZ7328" s="80"/>
      <c r="BA7328" s="80"/>
      <c r="BB7328" s="80"/>
    </row>
    <row r="7329" spans="9:54" x14ac:dyDescent="0.25">
      <c r="I7329" s="80"/>
      <c r="AX7329" s="80"/>
      <c r="AY7329" s="80"/>
      <c r="AZ7329" s="80"/>
      <c r="BA7329" s="80"/>
      <c r="BB7329" s="80"/>
    </row>
    <row r="7330" spans="9:54" x14ac:dyDescent="0.25">
      <c r="I7330" s="80"/>
      <c r="AX7330" s="80"/>
      <c r="AY7330" s="80"/>
      <c r="AZ7330" s="80"/>
      <c r="BA7330" s="80"/>
      <c r="BB7330" s="80"/>
    </row>
    <row r="7331" spans="9:54" x14ac:dyDescent="0.25">
      <c r="I7331" s="80"/>
      <c r="AX7331" s="80"/>
      <c r="AY7331" s="80"/>
      <c r="AZ7331" s="80"/>
      <c r="BA7331" s="80"/>
      <c r="BB7331" s="80"/>
    </row>
    <row r="7332" spans="9:54" x14ac:dyDescent="0.25">
      <c r="I7332" s="80"/>
      <c r="AX7332" s="80"/>
      <c r="AY7332" s="80"/>
      <c r="AZ7332" s="80"/>
      <c r="BA7332" s="80"/>
      <c r="BB7332" s="80"/>
    </row>
    <row r="7333" spans="9:54" x14ac:dyDescent="0.25">
      <c r="I7333" s="80"/>
      <c r="AX7333" s="80"/>
      <c r="AY7333" s="80"/>
      <c r="AZ7333" s="80"/>
      <c r="BA7333" s="80"/>
      <c r="BB7333" s="80"/>
    </row>
    <row r="7334" spans="9:54" x14ac:dyDescent="0.25">
      <c r="I7334" s="80"/>
      <c r="AX7334" s="80"/>
      <c r="AY7334" s="80"/>
      <c r="AZ7334" s="80"/>
      <c r="BA7334" s="80"/>
      <c r="BB7334" s="80"/>
    </row>
    <row r="7335" spans="9:54" x14ac:dyDescent="0.25">
      <c r="I7335" s="80"/>
      <c r="AX7335" s="80"/>
      <c r="AY7335" s="80"/>
      <c r="AZ7335" s="80"/>
      <c r="BA7335" s="80"/>
      <c r="BB7335" s="80"/>
    </row>
    <row r="7336" spans="9:54" x14ac:dyDescent="0.25">
      <c r="I7336" s="80"/>
      <c r="AX7336" s="80"/>
      <c r="AY7336" s="80"/>
      <c r="AZ7336" s="80"/>
      <c r="BA7336" s="80"/>
      <c r="BB7336" s="80"/>
    </row>
    <row r="7337" spans="9:54" x14ac:dyDescent="0.25">
      <c r="I7337" s="80"/>
      <c r="AX7337" s="80"/>
      <c r="AY7337" s="80"/>
      <c r="AZ7337" s="80"/>
      <c r="BA7337" s="80"/>
      <c r="BB7337" s="80"/>
    </row>
    <row r="7338" spans="9:54" x14ac:dyDescent="0.25">
      <c r="I7338" s="80"/>
      <c r="AX7338" s="80"/>
      <c r="AY7338" s="80"/>
      <c r="AZ7338" s="80"/>
      <c r="BA7338" s="80"/>
      <c r="BB7338" s="80"/>
    </row>
    <row r="7339" spans="9:54" x14ac:dyDescent="0.25">
      <c r="I7339" s="80"/>
      <c r="AX7339" s="80"/>
      <c r="AY7339" s="80"/>
      <c r="AZ7339" s="80"/>
      <c r="BA7339" s="80"/>
      <c r="BB7339" s="80"/>
    </row>
    <row r="7340" spans="9:54" x14ac:dyDescent="0.25">
      <c r="I7340" s="80"/>
      <c r="AX7340" s="80"/>
      <c r="AY7340" s="80"/>
      <c r="AZ7340" s="80"/>
      <c r="BA7340" s="80"/>
      <c r="BB7340" s="80"/>
    </row>
    <row r="7341" spans="9:54" x14ac:dyDescent="0.25">
      <c r="I7341" s="80"/>
      <c r="AX7341" s="80"/>
      <c r="AY7341" s="80"/>
      <c r="AZ7341" s="80"/>
      <c r="BA7341" s="80"/>
      <c r="BB7341" s="80"/>
    </row>
    <row r="7342" spans="9:54" x14ac:dyDescent="0.25">
      <c r="I7342" s="80"/>
      <c r="AX7342" s="80"/>
      <c r="AY7342" s="80"/>
      <c r="AZ7342" s="80"/>
      <c r="BA7342" s="80"/>
      <c r="BB7342" s="80"/>
    </row>
    <row r="7343" spans="9:54" x14ac:dyDescent="0.25">
      <c r="I7343" s="80"/>
      <c r="AX7343" s="80"/>
      <c r="AY7343" s="80"/>
      <c r="AZ7343" s="80"/>
      <c r="BA7343" s="80"/>
      <c r="BB7343" s="80"/>
    </row>
    <row r="7344" spans="9:54" x14ac:dyDescent="0.25">
      <c r="I7344" s="80"/>
      <c r="AX7344" s="80"/>
      <c r="AY7344" s="80"/>
      <c r="AZ7344" s="80"/>
      <c r="BA7344" s="80"/>
      <c r="BB7344" s="80"/>
    </row>
    <row r="7345" spans="9:54" x14ac:dyDescent="0.25">
      <c r="I7345" s="80"/>
      <c r="AX7345" s="80"/>
      <c r="AY7345" s="80"/>
      <c r="AZ7345" s="80"/>
      <c r="BA7345" s="80"/>
      <c r="BB7345" s="80"/>
    </row>
    <row r="7346" spans="9:54" x14ac:dyDescent="0.25">
      <c r="I7346" s="80"/>
      <c r="AX7346" s="80"/>
      <c r="AY7346" s="80"/>
      <c r="AZ7346" s="80"/>
      <c r="BA7346" s="80"/>
      <c r="BB7346" s="80"/>
    </row>
    <row r="7347" spans="9:54" x14ac:dyDescent="0.25">
      <c r="I7347" s="80"/>
      <c r="AX7347" s="80"/>
      <c r="AY7347" s="80"/>
      <c r="AZ7347" s="80"/>
      <c r="BA7347" s="80"/>
      <c r="BB7347" s="80"/>
    </row>
    <row r="7348" spans="9:54" x14ac:dyDescent="0.25">
      <c r="I7348" s="80"/>
      <c r="AX7348" s="80"/>
      <c r="AY7348" s="80"/>
      <c r="AZ7348" s="80"/>
      <c r="BA7348" s="80"/>
      <c r="BB7348" s="80"/>
    </row>
    <row r="7349" spans="9:54" x14ac:dyDescent="0.25">
      <c r="I7349" s="80"/>
      <c r="AX7349" s="80"/>
      <c r="AY7349" s="80"/>
      <c r="AZ7349" s="80"/>
      <c r="BA7349" s="80"/>
      <c r="BB7349" s="80"/>
    </row>
    <row r="7350" spans="9:54" x14ac:dyDescent="0.25">
      <c r="I7350" s="80"/>
      <c r="AX7350" s="80"/>
      <c r="AY7350" s="80"/>
      <c r="AZ7350" s="80"/>
      <c r="BA7350" s="80"/>
      <c r="BB7350" s="80"/>
    </row>
    <row r="7351" spans="9:54" x14ac:dyDescent="0.25">
      <c r="I7351" s="80"/>
      <c r="AX7351" s="80"/>
      <c r="AY7351" s="80"/>
      <c r="AZ7351" s="80"/>
      <c r="BA7351" s="80"/>
      <c r="BB7351" s="80"/>
    </row>
    <row r="7352" spans="9:54" x14ac:dyDescent="0.25">
      <c r="I7352" s="80"/>
      <c r="AX7352" s="80"/>
      <c r="AY7352" s="80"/>
      <c r="AZ7352" s="80"/>
      <c r="BA7352" s="80"/>
      <c r="BB7352" s="80"/>
    </row>
    <row r="7353" spans="9:54" x14ac:dyDescent="0.25">
      <c r="I7353" s="80"/>
      <c r="AX7353" s="80"/>
      <c r="AY7353" s="80"/>
      <c r="AZ7353" s="80"/>
      <c r="BA7353" s="80"/>
      <c r="BB7353" s="80"/>
    </row>
    <row r="7354" spans="9:54" x14ac:dyDescent="0.25">
      <c r="I7354" s="80"/>
      <c r="AX7354" s="80"/>
      <c r="AY7354" s="80"/>
      <c r="AZ7354" s="80"/>
      <c r="BA7354" s="80"/>
      <c r="BB7354" s="80"/>
    </row>
    <row r="7355" spans="9:54" x14ac:dyDescent="0.25">
      <c r="I7355" s="80"/>
      <c r="AX7355" s="80"/>
      <c r="AY7355" s="80"/>
      <c r="AZ7355" s="80"/>
      <c r="BA7355" s="80"/>
      <c r="BB7355" s="80"/>
    </row>
    <row r="7356" spans="9:54" x14ac:dyDescent="0.25">
      <c r="I7356" s="80"/>
      <c r="AX7356" s="80"/>
      <c r="AY7356" s="80"/>
      <c r="AZ7356" s="80"/>
      <c r="BA7356" s="80"/>
      <c r="BB7356" s="80"/>
    </row>
    <row r="7357" spans="9:54" x14ac:dyDescent="0.25">
      <c r="I7357" s="80"/>
      <c r="AX7357" s="80"/>
      <c r="AY7357" s="80"/>
      <c r="AZ7357" s="80"/>
      <c r="BA7357" s="80"/>
      <c r="BB7357" s="80"/>
    </row>
    <row r="7358" spans="9:54" x14ac:dyDescent="0.25">
      <c r="I7358" s="80"/>
      <c r="AX7358" s="80"/>
      <c r="AY7358" s="80"/>
      <c r="AZ7358" s="80"/>
      <c r="BA7358" s="80"/>
      <c r="BB7358" s="80"/>
    </row>
    <row r="7359" spans="9:54" x14ac:dyDescent="0.25">
      <c r="I7359" s="80"/>
      <c r="AX7359" s="80"/>
      <c r="AY7359" s="80"/>
      <c r="AZ7359" s="80"/>
      <c r="BA7359" s="80"/>
      <c r="BB7359" s="80"/>
    </row>
    <row r="7360" spans="9:54" x14ac:dyDescent="0.25">
      <c r="I7360" s="80"/>
      <c r="AX7360" s="80"/>
      <c r="AY7360" s="80"/>
      <c r="AZ7360" s="80"/>
      <c r="BA7360" s="80"/>
      <c r="BB7360" s="80"/>
    </row>
    <row r="7361" spans="9:54" x14ac:dyDescent="0.25">
      <c r="I7361" s="80"/>
      <c r="AX7361" s="80"/>
      <c r="AY7361" s="80"/>
      <c r="AZ7361" s="80"/>
      <c r="BA7361" s="80"/>
      <c r="BB7361" s="80"/>
    </row>
    <row r="7362" spans="9:54" x14ac:dyDescent="0.25">
      <c r="I7362" s="80"/>
      <c r="AX7362" s="80"/>
      <c r="AY7362" s="80"/>
      <c r="AZ7362" s="80"/>
      <c r="BA7362" s="80"/>
      <c r="BB7362" s="80"/>
    </row>
    <row r="7363" spans="9:54" x14ac:dyDescent="0.25">
      <c r="I7363" s="80"/>
      <c r="AX7363" s="80"/>
      <c r="AY7363" s="80"/>
      <c r="AZ7363" s="80"/>
      <c r="BA7363" s="80"/>
      <c r="BB7363" s="80"/>
    </row>
    <row r="7364" spans="9:54" x14ac:dyDescent="0.25">
      <c r="I7364" s="80"/>
      <c r="AX7364" s="80"/>
      <c r="AY7364" s="80"/>
      <c r="AZ7364" s="80"/>
      <c r="BA7364" s="80"/>
      <c r="BB7364" s="80"/>
    </row>
    <row r="7365" spans="9:54" x14ac:dyDescent="0.25">
      <c r="I7365" s="80"/>
      <c r="AX7365" s="80"/>
      <c r="AY7365" s="80"/>
      <c r="AZ7365" s="80"/>
      <c r="BA7365" s="80"/>
      <c r="BB7365" s="80"/>
    </row>
    <row r="7366" spans="9:54" x14ac:dyDescent="0.25">
      <c r="I7366" s="80"/>
      <c r="AX7366" s="80"/>
      <c r="AY7366" s="80"/>
      <c r="AZ7366" s="80"/>
      <c r="BA7366" s="80"/>
      <c r="BB7366" s="80"/>
    </row>
    <row r="7367" spans="9:54" x14ac:dyDescent="0.25">
      <c r="I7367" s="80"/>
      <c r="AX7367" s="80"/>
      <c r="AY7367" s="80"/>
      <c r="AZ7367" s="80"/>
      <c r="BA7367" s="80"/>
      <c r="BB7367" s="80"/>
    </row>
    <row r="7368" spans="9:54" x14ac:dyDescent="0.25">
      <c r="I7368" s="80"/>
      <c r="AX7368" s="80"/>
      <c r="AY7368" s="80"/>
      <c r="AZ7368" s="80"/>
      <c r="BA7368" s="80"/>
      <c r="BB7368" s="80"/>
    </row>
    <row r="7369" spans="9:54" x14ac:dyDescent="0.25">
      <c r="I7369" s="80"/>
      <c r="AX7369" s="80"/>
      <c r="AY7369" s="80"/>
      <c r="AZ7369" s="80"/>
      <c r="BA7369" s="80"/>
      <c r="BB7369" s="80"/>
    </row>
    <row r="7370" spans="9:54" x14ac:dyDescent="0.25">
      <c r="I7370" s="80"/>
      <c r="AX7370" s="80"/>
      <c r="AY7370" s="80"/>
      <c r="AZ7370" s="80"/>
      <c r="BA7370" s="80"/>
      <c r="BB7370" s="80"/>
    </row>
    <row r="7371" spans="9:54" x14ac:dyDescent="0.25">
      <c r="I7371" s="80"/>
      <c r="AX7371" s="80"/>
      <c r="AY7371" s="80"/>
      <c r="AZ7371" s="80"/>
      <c r="BA7371" s="80"/>
      <c r="BB7371" s="80"/>
    </row>
    <row r="7372" spans="9:54" x14ac:dyDescent="0.25">
      <c r="I7372" s="80"/>
      <c r="AX7372" s="80"/>
      <c r="AY7372" s="80"/>
      <c r="AZ7372" s="80"/>
      <c r="BA7372" s="80"/>
      <c r="BB7372" s="80"/>
    </row>
    <row r="7373" spans="9:54" x14ac:dyDescent="0.25">
      <c r="I7373" s="80"/>
      <c r="AX7373" s="80"/>
      <c r="AY7373" s="80"/>
      <c r="AZ7373" s="80"/>
      <c r="BA7373" s="80"/>
      <c r="BB7373" s="80"/>
    </row>
    <row r="7374" spans="9:54" x14ac:dyDescent="0.25">
      <c r="I7374" s="80"/>
      <c r="AX7374" s="80"/>
      <c r="AY7374" s="80"/>
      <c r="AZ7374" s="80"/>
      <c r="BA7374" s="80"/>
      <c r="BB7374" s="80"/>
    </row>
    <row r="7375" spans="9:54" x14ac:dyDescent="0.25">
      <c r="I7375" s="80"/>
      <c r="AX7375" s="80"/>
      <c r="AY7375" s="80"/>
      <c r="AZ7375" s="80"/>
      <c r="BA7375" s="80"/>
      <c r="BB7375" s="80"/>
    </row>
    <row r="7376" spans="9:54" x14ac:dyDescent="0.25">
      <c r="I7376" s="80"/>
      <c r="AX7376" s="80"/>
      <c r="AY7376" s="80"/>
      <c r="AZ7376" s="80"/>
      <c r="BA7376" s="80"/>
      <c r="BB7376" s="80"/>
    </row>
    <row r="7377" spans="9:54" x14ac:dyDescent="0.25">
      <c r="I7377" s="80"/>
      <c r="AX7377" s="80"/>
      <c r="AY7377" s="80"/>
      <c r="AZ7377" s="80"/>
      <c r="BA7377" s="80"/>
      <c r="BB7377" s="80"/>
    </row>
    <row r="7378" spans="9:54" x14ac:dyDescent="0.25">
      <c r="I7378" s="80"/>
      <c r="AX7378" s="80"/>
      <c r="AY7378" s="80"/>
      <c r="AZ7378" s="80"/>
      <c r="BA7378" s="80"/>
      <c r="BB7378" s="80"/>
    </row>
    <row r="7379" spans="9:54" x14ac:dyDescent="0.25">
      <c r="I7379" s="80"/>
      <c r="AX7379" s="80"/>
      <c r="AY7379" s="80"/>
      <c r="AZ7379" s="80"/>
      <c r="BA7379" s="80"/>
      <c r="BB7379" s="80"/>
    </row>
    <row r="7380" spans="9:54" x14ac:dyDescent="0.25">
      <c r="I7380" s="80"/>
      <c r="AX7380" s="80"/>
      <c r="AY7380" s="80"/>
      <c r="AZ7380" s="80"/>
      <c r="BA7380" s="80"/>
      <c r="BB7380" s="80"/>
    </row>
    <row r="7381" spans="9:54" x14ac:dyDescent="0.25">
      <c r="I7381" s="80"/>
      <c r="AX7381" s="80"/>
      <c r="AY7381" s="80"/>
      <c r="AZ7381" s="80"/>
      <c r="BA7381" s="80"/>
      <c r="BB7381" s="80"/>
    </row>
    <row r="7382" spans="9:54" x14ac:dyDescent="0.25">
      <c r="I7382" s="80"/>
      <c r="AX7382" s="80"/>
      <c r="AY7382" s="80"/>
      <c r="AZ7382" s="80"/>
      <c r="BA7382" s="80"/>
      <c r="BB7382" s="80"/>
    </row>
    <row r="7383" spans="9:54" x14ac:dyDescent="0.25">
      <c r="I7383" s="80"/>
      <c r="AX7383" s="80"/>
      <c r="AY7383" s="80"/>
      <c r="AZ7383" s="80"/>
      <c r="BA7383" s="80"/>
      <c r="BB7383" s="80"/>
    </row>
    <row r="7384" spans="9:54" x14ac:dyDescent="0.25">
      <c r="I7384" s="80"/>
      <c r="AX7384" s="80"/>
      <c r="AY7384" s="80"/>
      <c r="AZ7384" s="80"/>
      <c r="BA7384" s="80"/>
      <c r="BB7384" s="80"/>
    </row>
    <row r="7385" spans="9:54" x14ac:dyDescent="0.25">
      <c r="I7385" s="80"/>
      <c r="AX7385" s="80"/>
      <c r="AY7385" s="80"/>
      <c r="AZ7385" s="80"/>
      <c r="BA7385" s="80"/>
      <c r="BB7385" s="80"/>
    </row>
    <row r="7386" spans="9:54" x14ac:dyDescent="0.25">
      <c r="I7386" s="80"/>
      <c r="AX7386" s="80"/>
      <c r="AY7386" s="80"/>
      <c r="AZ7386" s="80"/>
      <c r="BA7386" s="80"/>
      <c r="BB7386" s="80"/>
    </row>
    <row r="7387" spans="9:54" x14ac:dyDescent="0.25">
      <c r="I7387" s="80"/>
      <c r="AX7387" s="80"/>
      <c r="AY7387" s="80"/>
      <c r="AZ7387" s="80"/>
      <c r="BA7387" s="80"/>
      <c r="BB7387" s="80"/>
    </row>
    <row r="7388" spans="9:54" x14ac:dyDescent="0.25">
      <c r="I7388" s="80"/>
      <c r="AX7388" s="80"/>
      <c r="AY7388" s="80"/>
      <c r="AZ7388" s="80"/>
      <c r="BA7388" s="80"/>
      <c r="BB7388" s="80"/>
    </row>
    <row r="7389" spans="9:54" x14ac:dyDescent="0.25">
      <c r="I7389" s="80"/>
      <c r="AX7389" s="80"/>
      <c r="AY7389" s="80"/>
      <c r="AZ7389" s="80"/>
      <c r="BA7389" s="80"/>
      <c r="BB7389" s="80"/>
    </row>
    <row r="7390" spans="9:54" x14ac:dyDescent="0.25">
      <c r="I7390" s="80"/>
      <c r="AX7390" s="80"/>
      <c r="AY7390" s="80"/>
      <c r="AZ7390" s="80"/>
      <c r="BA7390" s="80"/>
      <c r="BB7390" s="80"/>
    </row>
    <row r="7391" spans="9:54" x14ac:dyDescent="0.25">
      <c r="I7391" s="80"/>
      <c r="AX7391" s="80"/>
      <c r="AY7391" s="80"/>
      <c r="AZ7391" s="80"/>
      <c r="BA7391" s="80"/>
      <c r="BB7391" s="80"/>
    </row>
    <row r="7392" spans="9:54" x14ac:dyDescent="0.25">
      <c r="I7392" s="80"/>
      <c r="AX7392" s="80"/>
      <c r="AY7392" s="80"/>
      <c r="AZ7392" s="80"/>
      <c r="BA7392" s="80"/>
      <c r="BB7392" s="80"/>
    </row>
    <row r="7393" spans="9:54" x14ac:dyDescent="0.25">
      <c r="I7393" s="80"/>
      <c r="AX7393" s="80"/>
      <c r="AY7393" s="80"/>
      <c r="AZ7393" s="80"/>
      <c r="BA7393" s="80"/>
      <c r="BB7393" s="80"/>
    </row>
    <row r="7394" spans="9:54" x14ac:dyDescent="0.25">
      <c r="I7394" s="80"/>
      <c r="AX7394" s="80"/>
      <c r="AY7394" s="80"/>
      <c r="AZ7394" s="80"/>
      <c r="BA7394" s="80"/>
      <c r="BB7394" s="80"/>
    </row>
    <row r="7395" spans="9:54" x14ac:dyDescent="0.25">
      <c r="I7395" s="80"/>
      <c r="AX7395" s="80"/>
      <c r="AY7395" s="80"/>
      <c r="AZ7395" s="80"/>
      <c r="BA7395" s="80"/>
      <c r="BB7395" s="80"/>
    </row>
    <row r="7396" spans="9:54" x14ac:dyDescent="0.25">
      <c r="I7396" s="80"/>
      <c r="AX7396" s="80"/>
      <c r="AY7396" s="80"/>
      <c r="AZ7396" s="80"/>
      <c r="BA7396" s="80"/>
      <c r="BB7396" s="80"/>
    </row>
    <row r="7397" spans="9:54" x14ac:dyDescent="0.25">
      <c r="I7397" s="80"/>
      <c r="AX7397" s="80"/>
      <c r="AY7397" s="80"/>
      <c r="AZ7397" s="80"/>
      <c r="BA7397" s="80"/>
      <c r="BB7397" s="80"/>
    </row>
    <row r="7398" spans="9:54" x14ac:dyDescent="0.25">
      <c r="I7398" s="80"/>
      <c r="AX7398" s="80"/>
      <c r="AY7398" s="80"/>
      <c r="AZ7398" s="80"/>
      <c r="BA7398" s="80"/>
      <c r="BB7398" s="80"/>
    </row>
    <row r="7399" spans="9:54" x14ac:dyDescent="0.25">
      <c r="I7399" s="80"/>
      <c r="AX7399" s="80"/>
      <c r="AY7399" s="80"/>
      <c r="AZ7399" s="80"/>
      <c r="BA7399" s="80"/>
      <c r="BB7399" s="80"/>
    </row>
    <row r="7400" spans="9:54" x14ac:dyDescent="0.25">
      <c r="I7400" s="80"/>
      <c r="AX7400" s="80"/>
      <c r="AY7400" s="80"/>
      <c r="AZ7400" s="80"/>
      <c r="BA7400" s="80"/>
      <c r="BB7400" s="80"/>
    </row>
    <row r="7401" spans="9:54" x14ac:dyDescent="0.25">
      <c r="I7401" s="80"/>
      <c r="AX7401" s="80"/>
      <c r="AY7401" s="80"/>
      <c r="AZ7401" s="80"/>
      <c r="BA7401" s="80"/>
      <c r="BB7401" s="80"/>
    </row>
    <row r="7402" spans="9:54" x14ac:dyDescent="0.25">
      <c r="I7402" s="80"/>
      <c r="AX7402" s="80"/>
      <c r="AY7402" s="80"/>
      <c r="AZ7402" s="80"/>
      <c r="BA7402" s="80"/>
      <c r="BB7402" s="80"/>
    </row>
    <row r="7403" spans="9:54" x14ac:dyDescent="0.25">
      <c r="I7403" s="80"/>
      <c r="AX7403" s="80"/>
      <c r="AY7403" s="80"/>
      <c r="AZ7403" s="80"/>
      <c r="BA7403" s="80"/>
      <c r="BB7403" s="80"/>
    </row>
    <row r="7404" spans="9:54" x14ac:dyDescent="0.25">
      <c r="I7404" s="80"/>
      <c r="AX7404" s="80"/>
      <c r="AY7404" s="80"/>
      <c r="AZ7404" s="80"/>
      <c r="BA7404" s="80"/>
      <c r="BB7404" s="80"/>
    </row>
    <row r="7405" spans="9:54" x14ac:dyDescent="0.25">
      <c r="I7405" s="80"/>
      <c r="AX7405" s="80"/>
      <c r="AY7405" s="80"/>
      <c r="AZ7405" s="80"/>
      <c r="BA7405" s="80"/>
      <c r="BB7405" s="80"/>
    </row>
    <row r="7406" spans="9:54" x14ac:dyDescent="0.25">
      <c r="I7406" s="80"/>
      <c r="AX7406" s="80"/>
      <c r="AY7406" s="80"/>
      <c r="AZ7406" s="80"/>
      <c r="BA7406" s="80"/>
      <c r="BB7406" s="80"/>
    </row>
    <row r="7407" spans="9:54" x14ac:dyDescent="0.25">
      <c r="I7407" s="80"/>
      <c r="AX7407" s="80"/>
      <c r="AY7407" s="80"/>
      <c r="AZ7407" s="80"/>
      <c r="BA7407" s="80"/>
      <c r="BB7407" s="80"/>
    </row>
    <row r="7408" spans="9:54" x14ac:dyDescent="0.25">
      <c r="I7408" s="80"/>
      <c r="AX7408" s="80"/>
      <c r="AY7408" s="80"/>
      <c r="AZ7408" s="80"/>
      <c r="BA7408" s="80"/>
      <c r="BB7408" s="80"/>
    </row>
    <row r="7409" spans="9:54" x14ac:dyDescent="0.25">
      <c r="I7409" s="80"/>
      <c r="AX7409" s="80"/>
      <c r="AY7409" s="80"/>
      <c r="AZ7409" s="80"/>
      <c r="BA7409" s="80"/>
      <c r="BB7409" s="80"/>
    </row>
    <row r="7410" spans="9:54" x14ac:dyDescent="0.25">
      <c r="I7410" s="80"/>
      <c r="AX7410" s="80"/>
      <c r="AY7410" s="80"/>
      <c r="AZ7410" s="80"/>
      <c r="BA7410" s="80"/>
      <c r="BB7410" s="80"/>
    </row>
    <row r="7411" spans="9:54" x14ac:dyDescent="0.25">
      <c r="I7411" s="80"/>
      <c r="AX7411" s="80"/>
      <c r="AY7411" s="80"/>
      <c r="AZ7411" s="80"/>
      <c r="BA7411" s="80"/>
      <c r="BB7411" s="80"/>
    </row>
    <row r="7412" spans="9:54" x14ac:dyDescent="0.25">
      <c r="I7412" s="80"/>
      <c r="AX7412" s="80"/>
      <c r="AY7412" s="80"/>
      <c r="AZ7412" s="80"/>
      <c r="BA7412" s="80"/>
      <c r="BB7412" s="80"/>
    </row>
    <row r="7413" spans="9:54" x14ac:dyDescent="0.25">
      <c r="I7413" s="80"/>
      <c r="AX7413" s="80"/>
      <c r="AY7413" s="80"/>
      <c r="AZ7413" s="80"/>
      <c r="BA7413" s="80"/>
      <c r="BB7413" s="80"/>
    </row>
    <row r="7414" spans="9:54" x14ac:dyDescent="0.25">
      <c r="I7414" s="80"/>
      <c r="AX7414" s="80"/>
      <c r="AY7414" s="80"/>
      <c r="AZ7414" s="80"/>
      <c r="BA7414" s="80"/>
      <c r="BB7414" s="80"/>
    </row>
    <row r="7415" spans="9:54" x14ac:dyDescent="0.25">
      <c r="I7415" s="80"/>
      <c r="AX7415" s="80"/>
      <c r="AY7415" s="80"/>
      <c r="AZ7415" s="80"/>
      <c r="BA7415" s="80"/>
      <c r="BB7415" s="80"/>
    </row>
    <row r="7416" spans="9:54" x14ac:dyDescent="0.25">
      <c r="I7416" s="80"/>
      <c r="AX7416" s="80"/>
      <c r="AY7416" s="80"/>
      <c r="AZ7416" s="80"/>
      <c r="BA7416" s="80"/>
      <c r="BB7416" s="80"/>
    </row>
    <row r="7417" spans="9:54" x14ac:dyDescent="0.25">
      <c r="I7417" s="80"/>
      <c r="AX7417" s="80"/>
      <c r="AY7417" s="80"/>
      <c r="AZ7417" s="80"/>
      <c r="BA7417" s="80"/>
      <c r="BB7417" s="80"/>
    </row>
    <row r="7418" spans="9:54" x14ac:dyDescent="0.25">
      <c r="I7418" s="80"/>
      <c r="AX7418" s="80"/>
      <c r="AY7418" s="80"/>
      <c r="AZ7418" s="80"/>
      <c r="BA7418" s="80"/>
      <c r="BB7418" s="80"/>
    </row>
    <row r="7419" spans="9:54" x14ac:dyDescent="0.25">
      <c r="I7419" s="80"/>
      <c r="AX7419" s="80"/>
      <c r="AY7419" s="80"/>
      <c r="AZ7419" s="80"/>
      <c r="BA7419" s="80"/>
      <c r="BB7419" s="80"/>
    </row>
    <row r="7420" spans="9:54" x14ac:dyDescent="0.25">
      <c r="I7420" s="80"/>
      <c r="AX7420" s="80"/>
      <c r="AY7420" s="80"/>
      <c r="AZ7420" s="80"/>
      <c r="BA7420" s="80"/>
      <c r="BB7420" s="80"/>
    </row>
    <row r="7421" spans="9:54" x14ac:dyDescent="0.25">
      <c r="I7421" s="80"/>
      <c r="AX7421" s="80"/>
      <c r="AY7421" s="80"/>
      <c r="AZ7421" s="80"/>
      <c r="BA7421" s="80"/>
      <c r="BB7421" s="80"/>
    </row>
    <row r="7422" spans="9:54" x14ac:dyDescent="0.25">
      <c r="I7422" s="80"/>
      <c r="AX7422" s="80"/>
      <c r="AY7422" s="80"/>
      <c r="AZ7422" s="80"/>
      <c r="BA7422" s="80"/>
      <c r="BB7422" s="80"/>
    </row>
    <row r="7423" spans="9:54" x14ac:dyDescent="0.25">
      <c r="I7423" s="80"/>
      <c r="AX7423" s="80"/>
      <c r="AY7423" s="80"/>
      <c r="AZ7423" s="80"/>
      <c r="BA7423" s="80"/>
      <c r="BB7423" s="80"/>
    </row>
    <row r="7424" spans="9:54" x14ac:dyDescent="0.25">
      <c r="I7424" s="80"/>
      <c r="AX7424" s="80"/>
      <c r="AY7424" s="80"/>
      <c r="AZ7424" s="80"/>
      <c r="BA7424" s="80"/>
      <c r="BB7424" s="80"/>
    </row>
    <row r="7425" spans="9:54" x14ac:dyDescent="0.25">
      <c r="I7425" s="80"/>
      <c r="AX7425" s="80"/>
      <c r="AY7425" s="80"/>
      <c r="AZ7425" s="80"/>
      <c r="BA7425" s="80"/>
      <c r="BB7425" s="80"/>
    </row>
    <row r="7426" spans="9:54" x14ac:dyDescent="0.25">
      <c r="I7426" s="80"/>
      <c r="AX7426" s="80"/>
      <c r="AY7426" s="80"/>
      <c r="AZ7426" s="80"/>
      <c r="BA7426" s="80"/>
      <c r="BB7426" s="80"/>
    </row>
    <row r="7427" spans="9:54" x14ac:dyDescent="0.25">
      <c r="I7427" s="80"/>
      <c r="AX7427" s="80"/>
      <c r="AY7427" s="80"/>
      <c r="AZ7427" s="80"/>
      <c r="BA7427" s="80"/>
      <c r="BB7427" s="80"/>
    </row>
    <row r="7428" spans="9:54" x14ac:dyDescent="0.25">
      <c r="I7428" s="80"/>
      <c r="AX7428" s="80"/>
      <c r="AY7428" s="80"/>
      <c r="AZ7428" s="80"/>
      <c r="BA7428" s="80"/>
      <c r="BB7428" s="80"/>
    </row>
    <row r="7429" spans="9:54" x14ac:dyDescent="0.25">
      <c r="I7429" s="80"/>
      <c r="AX7429" s="80"/>
      <c r="AY7429" s="80"/>
      <c r="AZ7429" s="80"/>
      <c r="BA7429" s="80"/>
      <c r="BB7429" s="80"/>
    </row>
    <row r="7430" spans="9:54" x14ac:dyDescent="0.25">
      <c r="I7430" s="80"/>
      <c r="AX7430" s="80"/>
      <c r="AY7430" s="80"/>
      <c r="AZ7430" s="80"/>
      <c r="BA7430" s="80"/>
      <c r="BB7430" s="80"/>
    </row>
    <row r="7431" spans="9:54" x14ac:dyDescent="0.25">
      <c r="I7431" s="80"/>
      <c r="AX7431" s="80"/>
      <c r="AY7431" s="80"/>
      <c r="AZ7431" s="80"/>
      <c r="BA7431" s="80"/>
      <c r="BB7431" s="80"/>
    </row>
    <row r="7432" spans="9:54" x14ac:dyDescent="0.25">
      <c r="I7432" s="80"/>
      <c r="AX7432" s="80"/>
      <c r="AY7432" s="80"/>
      <c r="AZ7432" s="80"/>
      <c r="BA7432" s="80"/>
      <c r="BB7432" s="80"/>
    </row>
    <row r="7433" spans="9:54" x14ac:dyDescent="0.25">
      <c r="I7433" s="80"/>
      <c r="AX7433" s="80"/>
      <c r="AY7433" s="80"/>
      <c r="AZ7433" s="80"/>
      <c r="BA7433" s="80"/>
      <c r="BB7433" s="80"/>
    </row>
    <row r="7434" spans="9:54" x14ac:dyDescent="0.25">
      <c r="I7434" s="80"/>
      <c r="AX7434" s="80"/>
      <c r="AY7434" s="80"/>
      <c r="AZ7434" s="80"/>
      <c r="BA7434" s="80"/>
      <c r="BB7434" s="80"/>
    </row>
    <row r="7435" spans="9:54" x14ac:dyDescent="0.25">
      <c r="I7435" s="80"/>
      <c r="AX7435" s="80"/>
      <c r="AY7435" s="80"/>
      <c r="AZ7435" s="80"/>
      <c r="BA7435" s="80"/>
      <c r="BB7435" s="80"/>
    </row>
    <row r="7436" spans="9:54" x14ac:dyDescent="0.25">
      <c r="I7436" s="80"/>
      <c r="AX7436" s="80"/>
      <c r="AY7436" s="80"/>
      <c r="AZ7436" s="80"/>
      <c r="BA7436" s="80"/>
      <c r="BB7436" s="80"/>
    </row>
    <row r="7437" spans="9:54" x14ac:dyDescent="0.25">
      <c r="I7437" s="80"/>
      <c r="AX7437" s="80"/>
      <c r="AY7437" s="80"/>
      <c r="AZ7437" s="80"/>
      <c r="BA7437" s="80"/>
      <c r="BB7437" s="80"/>
    </row>
    <row r="7438" spans="9:54" x14ac:dyDescent="0.25">
      <c r="I7438" s="80"/>
      <c r="AX7438" s="80"/>
      <c r="AY7438" s="80"/>
      <c r="AZ7438" s="80"/>
      <c r="BA7438" s="80"/>
      <c r="BB7438" s="80"/>
    </row>
    <row r="7439" spans="9:54" x14ac:dyDescent="0.25">
      <c r="I7439" s="80"/>
      <c r="AX7439" s="80"/>
      <c r="AY7439" s="80"/>
      <c r="AZ7439" s="80"/>
      <c r="BA7439" s="80"/>
      <c r="BB7439" s="80"/>
    </row>
    <row r="7440" spans="9:54" x14ac:dyDescent="0.25">
      <c r="I7440" s="80"/>
      <c r="AX7440" s="80"/>
      <c r="AY7440" s="80"/>
      <c r="AZ7440" s="80"/>
      <c r="BA7440" s="80"/>
      <c r="BB7440" s="80"/>
    </row>
    <row r="7441" spans="9:54" x14ac:dyDescent="0.25">
      <c r="I7441" s="80"/>
      <c r="AX7441" s="80"/>
      <c r="AY7441" s="80"/>
      <c r="AZ7441" s="80"/>
      <c r="BA7441" s="80"/>
      <c r="BB7441" s="80"/>
    </row>
    <row r="7442" spans="9:54" x14ac:dyDescent="0.25">
      <c r="I7442" s="80"/>
      <c r="AX7442" s="80"/>
      <c r="AY7442" s="80"/>
      <c r="AZ7442" s="80"/>
      <c r="BA7442" s="80"/>
      <c r="BB7442" s="80"/>
    </row>
    <row r="7443" spans="9:54" x14ac:dyDescent="0.25">
      <c r="I7443" s="80"/>
      <c r="AX7443" s="80"/>
      <c r="AY7443" s="80"/>
      <c r="AZ7443" s="80"/>
      <c r="BA7443" s="80"/>
      <c r="BB7443" s="80"/>
    </row>
    <row r="7444" spans="9:54" x14ac:dyDescent="0.25">
      <c r="I7444" s="80"/>
      <c r="AX7444" s="80"/>
      <c r="AY7444" s="80"/>
      <c r="AZ7444" s="80"/>
      <c r="BA7444" s="80"/>
      <c r="BB7444" s="80"/>
    </row>
    <row r="7445" spans="9:54" x14ac:dyDescent="0.25">
      <c r="I7445" s="80"/>
      <c r="AX7445" s="80"/>
      <c r="AY7445" s="80"/>
      <c r="AZ7445" s="80"/>
      <c r="BA7445" s="80"/>
      <c r="BB7445" s="80"/>
    </row>
    <row r="7446" spans="9:54" x14ac:dyDescent="0.25">
      <c r="I7446" s="80"/>
      <c r="AX7446" s="80"/>
      <c r="AY7446" s="80"/>
      <c r="AZ7446" s="80"/>
      <c r="BA7446" s="80"/>
      <c r="BB7446" s="80"/>
    </row>
    <row r="7447" spans="9:54" x14ac:dyDescent="0.25">
      <c r="I7447" s="80"/>
      <c r="AX7447" s="80"/>
      <c r="AY7447" s="80"/>
      <c r="AZ7447" s="80"/>
      <c r="BA7447" s="80"/>
      <c r="BB7447" s="80"/>
    </row>
    <row r="7448" spans="9:54" x14ac:dyDescent="0.25">
      <c r="I7448" s="80"/>
      <c r="AX7448" s="80"/>
      <c r="AY7448" s="80"/>
      <c r="AZ7448" s="80"/>
      <c r="BA7448" s="80"/>
      <c r="BB7448" s="80"/>
    </row>
    <row r="7449" spans="9:54" x14ac:dyDescent="0.25">
      <c r="I7449" s="80"/>
      <c r="AX7449" s="80"/>
      <c r="AY7449" s="80"/>
      <c r="AZ7449" s="80"/>
      <c r="BA7449" s="80"/>
      <c r="BB7449" s="80"/>
    </row>
    <row r="7450" spans="9:54" x14ac:dyDescent="0.25">
      <c r="I7450" s="80"/>
      <c r="AX7450" s="80"/>
      <c r="AY7450" s="80"/>
      <c r="AZ7450" s="80"/>
      <c r="BA7450" s="80"/>
      <c r="BB7450" s="80"/>
    </row>
    <row r="7451" spans="9:54" x14ac:dyDescent="0.25">
      <c r="I7451" s="80"/>
      <c r="AX7451" s="80"/>
      <c r="AY7451" s="80"/>
      <c r="AZ7451" s="80"/>
      <c r="BA7451" s="80"/>
      <c r="BB7451" s="80"/>
    </row>
    <row r="7452" spans="9:54" x14ac:dyDescent="0.25">
      <c r="I7452" s="80"/>
      <c r="AX7452" s="80"/>
      <c r="AY7452" s="80"/>
      <c r="AZ7452" s="80"/>
      <c r="BA7452" s="80"/>
      <c r="BB7452" s="80"/>
    </row>
    <row r="7453" spans="9:54" x14ac:dyDescent="0.25">
      <c r="I7453" s="80"/>
      <c r="AX7453" s="80"/>
      <c r="AY7453" s="80"/>
      <c r="AZ7453" s="80"/>
      <c r="BA7453" s="80"/>
      <c r="BB7453" s="80"/>
    </row>
    <row r="7454" spans="9:54" x14ac:dyDescent="0.25">
      <c r="I7454" s="80"/>
      <c r="AX7454" s="80"/>
      <c r="AY7454" s="80"/>
      <c r="AZ7454" s="80"/>
      <c r="BA7454" s="80"/>
      <c r="BB7454" s="80"/>
    </row>
    <row r="7455" spans="9:54" x14ac:dyDescent="0.25">
      <c r="I7455" s="80"/>
      <c r="AX7455" s="80"/>
      <c r="AY7455" s="80"/>
      <c r="AZ7455" s="80"/>
      <c r="BA7455" s="80"/>
      <c r="BB7455" s="80"/>
    </row>
    <row r="7456" spans="9:54" x14ac:dyDescent="0.25">
      <c r="I7456" s="80"/>
      <c r="AX7456" s="80"/>
      <c r="AY7456" s="80"/>
      <c r="AZ7456" s="80"/>
      <c r="BA7456" s="80"/>
      <c r="BB7456" s="80"/>
    </row>
    <row r="7457" spans="9:54" x14ac:dyDescent="0.25">
      <c r="I7457" s="80"/>
      <c r="AX7457" s="80"/>
      <c r="AY7457" s="80"/>
      <c r="AZ7457" s="80"/>
      <c r="BA7457" s="80"/>
      <c r="BB7457" s="80"/>
    </row>
    <row r="7458" spans="9:54" x14ac:dyDescent="0.25">
      <c r="I7458" s="80"/>
      <c r="AX7458" s="80"/>
      <c r="AY7458" s="80"/>
      <c r="AZ7458" s="80"/>
      <c r="BA7458" s="80"/>
      <c r="BB7458" s="80"/>
    </row>
    <row r="7459" spans="9:54" x14ac:dyDescent="0.25">
      <c r="I7459" s="80"/>
      <c r="AX7459" s="80"/>
      <c r="AY7459" s="80"/>
      <c r="AZ7459" s="80"/>
      <c r="BA7459" s="80"/>
      <c r="BB7459" s="80"/>
    </row>
    <row r="7460" spans="9:54" x14ac:dyDescent="0.25">
      <c r="I7460" s="80"/>
      <c r="AX7460" s="80"/>
      <c r="AY7460" s="80"/>
      <c r="AZ7460" s="80"/>
      <c r="BA7460" s="80"/>
      <c r="BB7460" s="80"/>
    </row>
    <row r="7461" spans="9:54" x14ac:dyDescent="0.25">
      <c r="I7461" s="80"/>
      <c r="AX7461" s="80"/>
      <c r="AY7461" s="80"/>
      <c r="AZ7461" s="80"/>
      <c r="BA7461" s="80"/>
      <c r="BB7461" s="80"/>
    </row>
    <row r="7462" spans="9:54" x14ac:dyDescent="0.25">
      <c r="I7462" s="80"/>
      <c r="AX7462" s="80"/>
      <c r="AY7462" s="80"/>
      <c r="AZ7462" s="80"/>
      <c r="BA7462" s="80"/>
      <c r="BB7462" s="80"/>
    </row>
    <row r="7463" spans="9:54" x14ac:dyDescent="0.25">
      <c r="I7463" s="80"/>
      <c r="AX7463" s="80"/>
      <c r="AY7463" s="80"/>
      <c r="AZ7463" s="80"/>
      <c r="BA7463" s="80"/>
      <c r="BB7463" s="80"/>
    </row>
    <row r="7464" spans="9:54" x14ac:dyDescent="0.25">
      <c r="I7464" s="80"/>
      <c r="AX7464" s="80"/>
      <c r="AY7464" s="80"/>
      <c r="AZ7464" s="80"/>
      <c r="BA7464" s="80"/>
      <c r="BB7464" s="80"/>
    </row>
    <row r="7465" spans="9:54" x14ac:dyDescent="0.25">
      <c r="I7465" s="80"/>
      <c r="AX7465" s="80"/>
      <c r="AY7465" s="80"/>
      <c r="AZ7465" s="80"/>
      <c r="BA7465" s="80"/>
      <c r="BB7465" s="80"/>
    </row>
    <row r="7466" spans="9:54" x14ac:dyDescent="0.25">
      <c r="I7466" s="80"/>
      <c r="AX7466" s="80"/>
      <c r="AY7466" s="80"/>
      <c r="AZ7466" s="80"/>
      <c r="BA7466" s="80"/>
      <c r="BB7466" s="80"/>
    </row>
    <row r="7467" spans="9:54" x14ac:dyDescent="0.25">
      <c r="I7467" s="80"/>
      <c r="AX7467" s="80"/>
      <c r="AY7467" s="80"/>
      <c r="AZ7467" s="80"/>
      <c r="BA7467" s="80"/>
      <c r="BB7467" s="80"/>
    </row>
    <row r="7468" spans="9:54" x14ac:dyDescent="0.25">
      <c r="I7468" s="80"/>
      <c r="AX7468" s="80"/>
      <c r="AY7468" s="80"/>
      <c r="AZ7468" s="80"/>
      <c r="BA7468" s="80"/>
      <c r="BB7468" s="80"/>
    </row>
    <row r="7469" spans="9:54" x14ac:dyDescent="0.25">
      <c r="I7469" s="80"/>
      <c r="AX7469" s="80"/>
      <c r="AY7469" s="80"/>
      <c r="AZ7469" s="80"/>
      <c r="BA7469" s="80"/>
      <c r="BB7469" s="80"/>
    </row>
    <row r="7470" spans="9:54" x14ac:dyDescent="0.25">
      <c r="I7470" s="80"/>
      <c r="AX7470" s="80"/>
      <c r="AY7470" s="80"/>
      <c r="AZ7470" s="80"/>
      <c r="BA7470" s="80"/>
      <c r="BB7470" s="80"/>
    </row>
    <row r="7471" spans="9:54" x14ac:dyDescent="0.25">
      <c r="I7471" s="80"/>
      <c r="AX7471" s="80"/>
      <c r="AY7471" s="80"/>
      <c r="AZ7471" s="80"/>
      <c r="BA7471" s="80"/>
      <c r="BB7471" s="80"/>
    </row>
    <row r="7472" spans="9:54" x14ac:dyDescent="0.25">
      <c r="I7472" s="80"/>
      <c r="AX7472" s="80"/>
      <c r="AY7472" s="80"/>
      <c r="AZ7472" s="80"/>
      <c r="BA7472" s="80"/>
      <c r="BB7472" s="80"/>
    </row>
    <row r="7473" spans="9:54" x14ac:dyDescent="0.25">
      <c r="I7473" s="80"/>
      <c r="AX7473" s="80"/>
      <c r="AY7473" s="80"/>
      <c r="AZ7473" s="80"/>
      <c r="BA7473" s="80"/>
      <c r="BB7473" s="80"/>
    </row>
    <row r="7474" spans="9:54" x14ac:dyDescent="0.25">
      <c r="I7474" s="80"/>
      <c r="AX7474" s="80"/>
      <c r="AY7474" s="80"/>
      <c r="AZ7474" s="80"/>
      <c r="BA7474" s="80"/>
      <c r="BB7474" s="80"/>
    </row>
    <row r="7475" spans="9:54" x14ac:dyDescent="0.25">
      <c r="I7475" s="80"/>
      <c r="AX7475" s="80"/>
      <c r="AY7475" s="80"/>
      <c r="AZ7475" s="80"/>
      <c r="BA7475" s="80"/>
      <c r="BB7475" s="80"/>
    </row>
    <row r="7476" spans="9:54" x14ac:dyDescent="0.25">
      <c r="I7476" s="80"/>
      <c r="AX7476" s="80"/>
      <c r="AY7476" s="80"/>
      <c r="AZ7476" s="80"/>
      <c r="BA7476" s="80"/>
      <c r="BB7476" s="80"/>
    </row>
    <row r="7477" spans="9:54" x14ac:dyDescent="0.25">
      <c r="I7477" s="80"/>
      <c r="AX7477" s="80"/>
      <c r="AY7477" s="80"/>
      <c r="AZ7477" s="80"/>
      <c r="BA7477" s="80"/>
      <c r="BB7477" s="80"/>
    </row>
    <row r="7478" spans="9:54" x14ac:dyDescent="0.25">
      <c r="I7478" s="80"/>
      <c r="AX7478" s="80"/>
      <c r="AY7478" s="80"/>
      <c r="AZ7478" s="80"/>
      <c r="BA7478" s="80"/>
      <c r="BB7478" s="80"/>
    </row>
    <row r="7479" spans="9:54" x14ac:dyDescent="0.25">
      <c r="I7479" s="80"/>
      <c r="AX7479" s="80"/>
      <c r="AY7479" s="80"/>
      <c r="AZ7479" s="80"/>
      <c r="BA7479" s="80"/>
      <c r="BB7479" s="80"/>
    </row>
    <row r="7480" spans="9:54" x14ac:dyDescent="0.25">
      <c r="I7480" s="80"/>
      <c r="AX7480" s="80"/>
      <c r="AY7480" s="80"/>
      <c r="AZ7480" s="80"/>
      <c r="BA7480" s="80"/>
      <c r="BB7480" s="80"/>
    </row>
    <row r="7481" spans="9:54" x14ac:dyDescent="0.25">
      <c r="I7481" s="80"/>
      <c r="AX7481" s="80"/>
      <c r="AY7481" s="80"/>
      <c r="AZ7481" s="80"/>
      <c r="BA7481" s="80"/>
      <c r="BB7481" s="80"/>
    </row>
    <row r="7482" spans="9:54" x14ac:dyDescent="0.25">
      <c r="I7482" s="80"/>
      <c r="AX7482" s="80"/>
      <c r="AY7482" s="80"/>
      <c r="AZ7482" s="80"/>
      <c r="BA7482" s="80"/>
      <c r="BB7482" s="80"/>
    </row>
    <row r="7483" spans="9:54" x14ac:dyDescent="0.25">
      <c r="I7483" s="80"/>
      <c r="AX7483" s="80"/>
      <c r="AY7483" s="80"/>
      <c r="AZ7483" s="80"/>
      <c r="BA7483" s="80"/>
      <c r="BB7483" s="80"/>
    </row>
    <row r="7484" spans="9:54" x14ac:dyDescent="0.25">
      <c r="I7484" s="80"/>
      <c r="AX7484" s="80"/>
      <c r="AY7484" s="80"/>
      <c r="AZ7484" s="80"/>
      <c r="BA7484" s="80"/>
      <c r="BB7484" s="80"/>
    </row>
    <row r="7485" spans="9:54" x14ac:dyDescent="0.25">
      <c r="I7485" s="80"/>
      <c r="AX7485" s="80"/>
      <c r="AY7485" s="80"/>
      <c r="AZ7485" s="80"/>
      <c r="BA7485" s="80"/>
      <c r="BB7485" s="80"/>
    </row>
    <row r="7486" spans="9:54" x14ac:dyDescent="0.25">
      <c r="I7486" s="80"/>
      <c r="AX7486" s="80"/>
      <c r="AY7486" s="80"/>
      <c r="AZ7486" s="80"/>
      <c r="BA7486" s="80"/>
      <c r="BB7486" s="80"/>
    </row>
    <row r="7487" spans="9:54" x14ac:dyDescent="0.25">
      <c r="I7487" s="80"/>
      <c r="AX7487" s="80"/>
      <c r="AY7487" s="80"/>
      <c r="AZ7487" s="80"/>
      <c r="BA7487" s="80"/>
      <c r="BB7487" s="80"/>
    </row>
    <row r="7488" spans="9:54" x14ac:dyDescent="0.25">
      <c r="I7488" s="80"/>
      <c r="AX7488" s="80"/>
      <c r="AY7488" s="80"/>
      <c r="AZ7488" s="80"/>
      <c r="BA7488" s="80"/>
      <c r="BB7488" s="80"/>
    </row>
    <row r="7489" spans="9:54" x14ac:dyDescent="0.25">
      <c r="I7489" s="80"/>
      <c r="AX7489" s="80"/>
      <c r="AY7489" s="80"/>
      <c r="AZ7489" s="80"/>
      <c r="BA7489" s="80"/>
      <c r="BB7489" s="80"/>
    </row>
    <row r="7490" spans="9:54" x14ac:dyDescent="0.25">
      <c r="I7490" s="80"/>
      <c r="AX7490" s="80"/>
      <c r="AY7490" s="80"/>
      <c r="AZ7490" s="80"/>
      <c r="BA7490" s="80"/>
      <c r="BB7490" s="80"/>
    </row>
    <row r="7491" spans="9:54" x14ac:dyDescent="0.25">
      <c r="I7491" s="80"/>
      <c r="AX7491" s="80"/>
      <c r="AY7491" s="80"/>
      <c r="AZ7491" s="80"/>
      <c r="BA7491" s="80"/>
      <c r="BB7491" s="80"/>
    </row>
    <row r="7492" spans="9:54" x14ac:dyDescent="0.25">
      <c r="I7492" s="80"/>
      <c r="AX7492" s="80"/>
      <c r="AY7492" s="80"/>
      <c r="AZ7492" s="80"/>
      <c r="BA7492" s="80"/>
      <c r="BB7492" s="80"/>
    </row>
    <row r="7493" spans="9:54" x14ac:dyDescent="0.25">
      <c r="I7493" s="80"/>
      <c r="AX7493" s="80"/>
      <c r="AY7493" s="80"/>
      <c r="AZ7493" s="80"/>
      <c r="BA7493" s="80"/>
      <c r="BB7493" s="80"/>
    </row>
    <row r="7494" spans="9:54" x14ac:dyDescent="0.25">
      <c r="I7494" s="80"/>
      <c r="AX7494" s="80"/>
      <c r="AY7494" s="80"/>
      <c r="AZ7494" s="80"/>
      <c r="BA7494" s="80"/>
      <c r="BB7494" s="80"/>
    </row>
    <row r="7495" spans="9:54" x14ac:dyDescent="0.25">
      <c r="I7495" s="80"/>
      <c r="AX7495" s="80"/>
      <c r="AY7495" s="80"/>
      <c r="AZ7495" s="80"/>
      <c r="BA7495" s="80"/>
      <c r="BB7495" s="80"/>
    </row>
    <row r="7496" spans="9:54" x14ac:dyDescent="0.25">
      <c r="I7496" s="80"/>
      <c r="AX7496" s="80"/>
      <c r="AY7496" s="80"/>
      <c r="AZ7496" s="80"/>
      <c r="BA7496" s="80"/>
      <c r="BB7496" s="80"/>
    </row>
    <row r="7497" spans="9:54" x14ac:dyDescent="0.25">
      <c r="I7497" s="80"/>
      <c r="AX7497" s="80"/>
      <c r="AY7497" s="80"/>
      <c r="AZ7497" s="80"/>
      <c r="BA7497" s="80"/>
      <c r="BB7497" s="80"/>
    </row>
    <row r="7498" spans="9:54" x14ac:dyDescent="0.25">
      <c r="I7498" s="80"/>
      <c r="AX7498" s="80"/>
      <c r="AY7498" s="80"/>
      <c r="AZ7498" s="80"/>
      <c r="BA7498" s="80"/>
      <c r="BB7498" s="80"/>
    </row>
    <row r="7499" spans="9:54" x14ac:dyDescent="0.25">
      <c r="I7499" s="80"/>
      <c r="AX7499" s="80"/>
      <c r="AY7499" s="80"/>
      <c r="AZ7499" s="80"/>
      <c r="BA7499" s="80"/>
      <c r="BB7499" s="80"/>
    </row>
    <row r="7500" spans="9:54" x14ac:dyDescent="0.25">
      <c r="I7500" s="80"/>
      <c r="AX7500" s="80"/>
      <c r="AY7500" s="80"/>
      <c r="AZ7500" s="80"/>
      <c r="BA7500" s="80"/>
      <c r="BB7500" s="80"/>
    </row>
    <row r="7501" spans="9:54" x14ac:dyDescent="0.25">
      <c r="I7501" s="80"/>
      <c r="AX7501" s="80"/>
      <c r="AY7501" s="80"/>
      <c r="AZ7501" s="80"/>
      <c r="BA7501" s="80"/>
      <c r="BB7501" s="80"/>
    </row>
    <row r="7502" spans="9:54" x14ac:dyDescent="0.25">
      <c r="I7502" s="80"/>
      <c r="AX7502" s="80"/>
      <c r="AY7502" s="80"/>
      <c r="AZ7502" s="80"/>
      <c r="BA7502" s="80"/>
      <c r="BB7502" s="80"/>
    </row>
    <row r="7503" spans="9:54" x14ac:dyDescent="0.25">
      <c r="I7503" s="80"/>
      <c r="AX7503" s="80"/>
      <c r="AY7503" s="80"/>
      <c r="AZ7503" s="80"/>
      <c r="BA7503" s="80"/>
      <c r="BB7503" s="80"/>
    </row>
    <row r="7504" spans="9:54" x14ac:dyDescent="0.25">
      <c r="I7504" s="80"/>
      <c r="AX7504" s="80"/>
      <c r="AY7504" s="80"/>
      <c r="AZ7504" s="80"/>
      <c r="BA7504" s="80"/>
      <c r="BB7504" s="80"/>
    </row>
    <row r="7505" spans="9:54" x14ac:dyDescent="0.25">
      <c r="I7505" s="80"/>
      <c r="AX7505" s="80"/>
      <c r="AY7505" s="80"/>
      <c r="AZ7505" s="80"/>
      <c r="BA7505" s="80"/>
      <c r="BB7505" s="80"/>
    </row>
    <row r="7506" spans="9:54" x14ac:dyDescent="0.25">
      <c r="I7506" s="80"/>
      <c r="AX7506" s="80"/>
      <c r="AY7506" s="80"/>
      <c r="AZ7506" s="80"/>
      <c r="BA7506" s="80"/>
      <c r="BB7506" s="80"/>
    </row>
    <row r="7507" spans="9:54" x14ac:dyDescent="0.25">
      <c r="I7507" s="80"/>
      <c r="AX7507" s="80"/>
      <c r="AY7507" s="80"/>
      <c r="AZ7507" s="80"/>
      <c r="BA7507" s="80"/>
      <c r="BB7507" s="80"/>
    </row>
    <row r="7508" spans="9:54" x14ac:dyDescent="0.25">
      <c r="I7508" s="80"/>
      <c r="AX7508" s="80"/>
      <c r="AY7508" s="80"/>
      <c r="AZ7508" s="80"/>
      <c r="BA7508" s="80"/>
      <c r="BB7508" s="80"/>
    </row>
    <row r="7509" spans="9:54" x14ac:dyDescent="0.25">
      <c r="I7509" s="80"/>
      <c r="AX7509" s="80"/>
      <c r="AY7509" s="80"/>
      <c r="AZ7509" s="80"/>
      <c r="BA7509" s="80"/>
      <c r="BB7509" s="80"/>
    </row>
    <row r="7510" spans="9:54" x14ac:dyDescent="0.25">
      <c r="I7510" s="80"/>
      <c r="AX7510" s="80"/>
      <c r="AY7510" s="80"/>
      <c r="AZ7510" s="80"/>
      <c r="BA7510" s="80"/>
      <c r="BB7510" s="80"/>
    </row>
    <row r="7511" spans="9:54" x14ac:dyDescent="0.25">
      <c r="I7511" s="80"/>
      <c r="AX7511" s="80"/>
      <c r="AY7511" s="80"/>
      <c r="AZ7511" s="80"/>
      <c r="BA7511" s="80"/>
      <c r="BB7511" s="80"/>
    </row>
    <row r="7512" spans="9:54" x14ac:dyDescent="0.25">
      <c r="I7512" s="80"/>
      <c r="AX7512" s="80"/>
      <c r="AY7512" s="80"/>
      <c r="AZ7512" s="80"/>
      <c r="BA7512" s="80"/>
      <c r="BB7512" s="80"/>
    </row>
    <row r="7513" spans="9:54" x14ac:dyDescent="0.25">
      <c r="I7513" s="80"/>
      <c r="AX7513" s="80"/>
      <c r="AY7513" s="80"/>
      <c r="AZ7513" s="80"/>
      <c r="BA7513" s="80"/>
      <c r="BB7513" s="80"/>
    </row>
    <row r="7514" spans="9:54" x14ac:dyDescent="0.25">
      <c r="I7514" s="80"/>
      <c r="AX7514" s="80"/>
      <c r="AY7514" s="80"/>
      <c r="AZ7514" s="80"/>
      <c r="BA7514" s="80"/>
      <c r="BB7514" s="80"/>
    </row>
    <row r="7515" spans="9:54" x14ac:dyDescent="0.25">
      <c r="I7515" s="80"/>
      <c r="AX7515" s="80"/>
      <c r="AY7515" s="80"/>
      <c r="AZ7515" s="80"/>
      <c r="BA7515" s="80"/>
      <c r="BB7515" s="80"/>
    </row>
    <row r="7516" spans="9:54" x14ac:dyDescent="0.25">
      <c r="I7516" s="80"/>
      <c r="AX7516" s="80"/>
      <c r="AY7516" s="80"/>
      <c r="AZ7516" s="80"/>
      <c r="BA7516" s="80"/>
      <c r="BB7516" s="80"/>
    </row>
    <row r="7517" spans="9:54" x14ac:dyDescent="0.25">
      <c r="I7517" s="80"/>
      <c r="AX7517" s="80"/>
      <c r="AY7517" s="80"/>
      <c r="AZ7517" s="80"/>
      <c r="BA7517" s="80"/>
      <c r="BB7517" s="80"/>
    </row>
    <row r="7518" spans="9:54" x14ac:dyDescent="0.25">
      <c r="I7518" s="80"/>
      <c r="AX7518" s="80"/>
      <c r="AY7518" s="80"/>
      <c r="AZ7518" s="80"/>
      <c r="BA7518" s="80"/>
      <c r="BB7518" s="80"/>
    </row>
    <row r="7519" spans="9:54" x14ac:dyDescent="0.25">
      <c r="I7519" s="80"/>
      <c r="AX7519" s="80"/>
      <c r="AY7519" s="80"/>
      <c r="AZ7519" s="80"/>
      <c r="BA7519" s="80"/>
      <c r="BB7519" s="80"/>
    </row>
    <row r="7520" spans="9:54" x14ac:dyDescent="0.25">
      <c r="I7520" s="80"/>
      <c r="AX7520" s="80"/>
      <c r="AY7520" s="80"/>
      <c r="AZ7520" s="80"/>
      <c r="BA7520" s="80"/>
      <c r="BB7520" s="80"/>
    </row>
    <row r="7521" spans="9:54" x14ac:dyDescent="0.25">
      <c r="I7521" s="80"/>
      <c r="AX7521" s="80"/>
      <c r="AY7521" s="80"/>
      <c r="AZ7521" s="80"/>
      <c r="BA7521" s="80"/>
      <c r="BB7521" s="80"/>
    </row>
    <row r="7522" spans="9:54" x14ac:dyDescent="0.25">
      <c r="I7522" s="80"/>
      <c r="AX7522" s="80"/>
      <c r="AY7522" s="80"/>
      <c r="AZ7522" s="80"/>
      <c r="BA7522" s="80"/>
      <c r="BB7522" s="80"/>
    </row>
    <row r="7523" spans="9:54" x14ac:dyDescent="0.25">
      <c r="I7523" s="80"/>
      <c r="AX7523" s="80"/>
      <c r="AY7523" s="80"/>
      <c r="AZ7523" s="80"/>
      <c r="BA7523" s="80"/>
      <c r="BB7523" s="80"/>
    </row>
    <row r="7524" spans="9:54" x14ac:dyDescent="0.25">
      <c r="I7524" s="80"/>
      <c r="AX7524" s="80"/>
      <c r="AY7524" s="80"/>
      <c r="AZ7524" s="80"/>
      <c r="BA7524" s="80"/>
      <c r="BB7524" s="80"/>
    </row>
    <row r="7525" spans="9:54" x14ac:dyDescent="0.25">
      <c r="I7525" s="80"/>
      <c r="AX7525" s="80"/>
      <c r="AY7525" s="80"/>
      <c r="AZ7525" s="80"/>
      <c r="BA7525" s="80"/>
      <c r="BB7525" s="80"/>
    </row>
    <row r="7526" spans="9:54" x14ac:dyDescent="0.25">
      <c r="I7526" s="80"/>
      <c r="AX7526" s="80"/>
      <c r="AY7526" s="80"/>
      <c r="AZ7526" s="80"/>
      <c r="BA7526" s="80"/>
      <c r="BB7526" s="80"/>
    </row>
    <row r="7527" spans="9:54" x14ac:dyDescent="0.25">
      <c r="I7527" s="80"/>
      <c r="AX7527" s="80"/>
      <c r="AY7527" s="80"/>
      <c r="AZ7527" s="80"/>
      <c r="BA7527" s="80"/>
      <c r="BB7527" s="80"/>
    </row>
    <row r="7528" spans="9:54" x14ac:dyDescent="0.25">
      <c r="I7528" s="80"/>
      <c r="AX7528" s="80"/>
      <c r="AY7528" s="80"/>
      <c r="AZ7528" s="80"/>
      <c r="BA7528" s="80"/>
      <c r="BB7528" s="80"/>
    </row>
    <row r="7529" spans="9:54" x14ac:dyDescent="0.25">
      <c r="I7529" s="80"/>
      <c r="AX7529" s="80"/>
      <c r="AY7529" s="80"/>
      <c r="AZ7529" s="80"/>
      <c r="BA7529" s="80"/>
      <c r="BB7529" s="80"/>
    </row>
    <row r="7530" spans="9:54" x14ac:dyDescent="0.25">
      <c r="I7530" s="80"/>
      <c r="AX7530" s="80"/>
      <c r="AY7530" s="80"/>
      <c r="AZ7530" s="80"/>
      <c r="BA7530" s="80"/>
      <c r="BB7530" s="80"/>
    </row>
    <row r="7531" spans="9:54" x14ac:dyDescent="0.25">
      <c r="I7531" s="80"/>
      <c r="AX7531" s="80"/>
      <c r="AY7531" s="80"/>
      <c r="AZ7531" s="80"/>
      <c r="BA7531" s="80"/>
      <c r="BB7531" s="80"/>
    </row>
    <row r="7532" spans="9:54" x14ac:dyDescent="0.25">
      <c r="I7532" s="80"/>
      <c r="AX7532" s="80"/>
      <c r="AY7532" s="80"/>
      <c r="AZ7532" s="80"/>
      <c r="BA7532" s="80"/>
      <c r="BB7532" s="80"/>
    </row>
    <row r="7533" spans="9:54" x14ac:dyDescent="0.25">
      <c r="I7533" s="80"/>
      <c r="AX7533" s="80"/>
      <c r="AY7533" s="80"/>
      <c r="AZ7533" s="80"/>
      <c r="BA7533" s="80"/>
      <c r="BB7533" s="80"/>
    </row>
    <row r="7534" spans="9:54" x14ac:dyDescent="0.25">
      <c r="I7534" s="80"/>
      <c r="AX7534" s="80"/>
      <c r="AY7534" s="80"/>
      <c r="AZ7534" s="80"/>
      <c r="BA7534" s="80"/>
      <c r="BB7534" s="80"/>
    </row>
    <row r="7535" spans="9:54" x14ac:dyDescent="0.25">
      <c r="I7535" s="80"/>
      <c r="AX7535" s="80"/>
      <c r="AY7535" s="80"/>
      <c r="AZ7535" s="80"/>
      <c r="BA7535" s="80"/>
      <c r="BB7535" s="80"/>
    </row>
    <row r="7536" spans="9:54" x14ac:dyDescent="0.25">
      <c r="I7536" s="80"/>
      <c r="AX7536" s="80"/>
      <c r="AY7536" s="80"/>
      <c r="AZ7536" s="80"/>
      <c r="BA7536" s="80"/>
      <c r="BB7536" s="80"/>
    </row>
    <row r="7537" spans="9:54" x14ac:dyDescent="0.25">
      <c r="I7537" s="80"/>
      <c r="AX7537" s="80"/>
      <c r="AY7537" s="80"/>
      <c r="AZ7537" s="80"/>
      <c r="BA7537" s="80"/>
      <c r="BB7537" s="80"/>
    </row>
    <row r="7538" spans="9:54" x14ac:dyDescent="0.25">
      <c r="I7538" s="80"/>
      <c r="AX7538" s="80"/>
      <c r="AY7538" s="80"/>
      <c r="AZ7538" s="80"/>
      <c r="BA7538" s="80"/>
      <c r="BB7538" s="80"/>
    </row>
    <row r="7539" spans="9:54" x14ac:dyDescent="0.25">
      <c r="I7539" s="80"/>
      <c r="AX7539" s="80"/>
      <c r="AY7539" s="80"/>
      <c r="AZ7539" s="80"/>
      <c r="BA7539" s="80"/>
      <c r="BB7539" s="80"/>
    </row>
    <row r="7540" spans="9:54" x14ac:dyDescent="0.25">
      <c r="I7540" s="80"/>
      <c r="AX7540" s="80"/>
      <c r="AY7540" s="80"/>
      <c r="AZ7540" s="80"/>
      <c r="BA7540" s="80"/>
      <c r="BB7540" s="80"/>
    </row>
    <row r="7541" spans="9:54" x14ac:dyDescent="0.25">
      <c r="I7541" s="80"/>
      <c r="AX7541" s="80"/>
      <c r="AY7541" s="80"/>
      <c r="AZ7541" s="80"/>
      <c r="BA7541" s="80"/>
      <c r="BB7541" s="80"/>
    </row>
    <row r="7542" spans="9:54" x14ac:dyDescent="0.25">
      <c r="I7542" s="80"/>
      <c r="AX7542" s="80"/>
      <c r="AY7542" s="80"/>
      <c r="AZ7542" s="80"/>
      <c r="BA7542" s="80"/>
      <c r="BB7542" s="80"/>
    </row>
    <row r="7543" spans="9:54" x14ac:dyDescent="0.25">
      <c r="I7543" s="80"/>
      <c r="AX7543" s="80"/>
      <c r="AY7543" s="80"/>
      <c r="AZ7543" s="80"/>
      <c r="BA7543" s="80"/>
      <c r="BB7543" s="80"/>
    </row>
    <row r="7544" spans="9:54" x14ac:dyDescent="0.25">
      <c r="I7544" s="80"/>
      <c r="AX7544" s="80"/>
      <c r="AY7544" s="80"/>
      <c r="AZ7544" s="80"/>
      <c r="BA7544" s="80"/>
      <c r="BB7544" s="80"/>
    </row>
    <row r="7545" spans="9:54" x14ac:dyDescent="0.25">
      <c r="I7545" s="80"/>
      <c r="AX7545" s="80"/>
      <c r="AY7545" s="80"/>
      <c r="AZ7545" s="80"/>
      <c r="BA7545" s="80"/>
      <c r="BB7545" s="80"/>
    </row>
    <row r="7546" spans="9:54" x14ac:dyDescent="0.25">
      <c r="I7546" s="80"/>
      <c r="AX7546" s="80"/>
      <c r="AY7546" s="80"/>
      <c r="AZ7546" s="80"/>
      <c r="BA7546" s="80"/>
      <c r="BB7546" s="80"/>
    </row>
    <row r="7547" spans="9:54" x14ac:dyDescent="0.25">
      <c r="I7547" s="80"/>
      <c r="AX7547" s="80"/>
      <c r="AY7547" s="80"/>
      <c r="AZ7547" s="80"/>
      <c r="BA7547" s="80"/>
      <c r="BB7547" s="80"/>
    </row>
    <row r="7548" spans="9:54" x14ac:dyDescent="0.25">
      <c r="I7548" s="80"/>
      <c r="AX7548" s="80"/>
      <c r="AY7548" s="80"/>
      <c r="AZ7548" s="80"/>
      <c r="BA7548" s="80"/>
      <c r="BB7548" s="80"/>
    </row>
    <row r="7549" spans="9:54" x14ac:dyDescent="0.25">
      <c r="I7549" s="80"/>
      <c r="AX7549" s="80"/>
      <c r="AY7549" s="80"/>
      <c r="AZ7549" s="80"/>
      <c r="BA7549" s="80"/>
      <c r="BB7549" s="80"/>
    </row>
    <row r="7550" spans="9:54" x14ac:dyDescent="0.25">
      <c r="I7550" s="80"/>
      <c r="AX7550" s="80"/>
      <c r="AY7550" s="80"/>
      <c r="AZ7550" s="80"/>
      <c r="BA7550" s="80"/>
      <c r="BB7550" s="80"/>
    </row>
    <row r="7551" spans="9:54" x14ac:dyDescent="0.25">
      <c r="I7551" s="80"/>
      <c r="AX7551" s="80"/>
      <c r="AY7551" s="80"/>
      <c r="AZ7551" s="80"/>
      <c r="BA7551" s="80"/>
      <c r="BB7551" s="80"/>
    </row>
    <row r="7552" spans="9:54" x14ac:dyDescent="0.25">
      <c r="I7552" s="80"/>
      <c r="AX7552" s="80"/>
      <c r="AY7552" s="80"/>
      <c r="AZ7552" s="80"/>
      <c r="BA7552" s="80"/>
      <c r="BB7552" s="80"/>
    </row>
    <row r="7553" spans="9:54" x14ac:dyDescent="0.25">
      <c r="I7553" s="80"/>
      <c r="AX7553" s="80"/>
      <c r="AY7553" s="80"/>
      <c r="AZ7553" s="80"/>
      <c r="BA7553" s="80"/>
      <c r="BB7553" s="80"/>
    </row>
    <row r="7554" spans="9:54" x14ac:dyDescent="0.25">
      <c r="I7554" s="80"/>
      <c r="AX7554" s="80"/>
      <c r="AY7554" s="80"/>
      <c r="AZ7554" s="80"/>
      <c r="BA7554" s="80"/>
      <c r="BB7554" s="80"/>
    </row>
    <row r="7555" spans="9:54" x14ac:dyDescent="0.25">
      <c r="I7555" s="80"/>
      <c r="AX7555" s="80"/>
      <c r="AY7555" s="80"/>
      <c r="AZ7555" s="80"/>
      <c r="BA7555" s="80"/>
      <c r="BB7555" s="80"/>
    </row>
    <row r="7556" spans="9:54" x14ac:dyDescent="0.25">
      <c r="I7556" s="80"/>
      <c r="AX7556" s="80"/>
      <c r="AY7556" s="80"/>
      <c r="AZ7556" s="80"/>
      <c r="BA7556" s="80"/>
      <c r="BB7556" s="80"/>
    </row>
    <row r="7557" spans="9:54" x14ac:dyDescent="0.25">
      <c r="I7557" s="80"/>
      <c r="AX7557" s="80"/>
      <c r="AY7557" s="80"/>
      <c r="AZ7557" s="80"/>
      <c r="BA7557" s="80"/>
      <c r="BB7557" s="80"/>
    </row>
    <row r="7558" spans="9:54" x14ac:dyDescent="0.25">
      <c r="I7558" s="80"/>
      <c r="AX7558" s="80"/>
      <c r="AY7558" s="80"/>
      <c r="AZ7558" s="80"/>
      <c r="BA7558" s="80"/>
      <c r="BB7558" s="80"/>
    </row>
    <row r="7559" spans="9:54" x14ac:dyDescent="0.25">
      <c r="I7559" s="80"/>
      <c r="AX7559" s="80"/>
      <c r="AY7559" s="80"/>
      <c r="AZ7559" s="80"/>
      <c r="BA7559" s="80"/>
      <c r="BB7559" s="80"/>
    </row>
    <row r="7560" spans="9:54" x14ac:dyDescent="0.25">
      <c r="I7560" s="80"/>
      <c r="AX7560" s="80"/>
      <c r="AY7560" s="80"/>
      <c r="AZ7560" s="80"/>
      <c r="BA7560" s="80"/>
      <c r="BB7560" s="80"/>
    </row>
    <row r="7561" spans="9:54" x14ac:dyDescent="0.25">
      <c r="I7561" s="80"/>
      <c r="AX7561" s="80"/>
      <c r="AY7561" s="80"/>
      <c r="AZ7561" s="80"/>
      <c r="BA7561" s="80"/>
      <c r="BB7561" s="80"/>
    </row>
    <row r="7562" spans="9:54" x14ac:dyDescent="0.25">
      <c r="I7562" s="80"/>
      <c r="AX7562" s="80"/>
      <c r="AY7562" s="80"/>
      <c r="AZ7562" s="80"/>
      <c r="BA7562" s="80"/>
      <c r="BB7562" s="80"/>
    </row>
    <row r="7563" spans="9:54" x14ac:dyDescent="0.25">
      <c r="I7563" s="80"/>
      <c r="AX7563" s="80"/>
      <c r="AY7563" s="80"/>
      <c r="AZ7563" s="80"/>
      <c r="BA7563" s="80"/>
      <c r="BB7563" s="80"/>
    </row>
    <row r="7564" spans="9:54" x14ac:dyDescent="0.25">
      <c r="I7564" s="80"/>
      <c r="AX7564" s="80"/>
      <c r="AY7564" s="80"/>
      <c r="AZ7564" s="80"/>
      <c r="BA7564" s="80"/>
      <c r="BB7564" s="80"/>
    </row>
    <row r="7565" spans="9:54" x14ac:dyDescent="0.25">
      <c r="I7565" s="80"/>
      <c r="AX7565" s="80"/>
      <c r="AY7565" s="80"/>
      <c r="AZ7565" s="80"/>
      <c r="BA7565" s="80"/>
      <c r="BB7565" s="80"/>
    </row>
    <row r="7566" spans="9:54" x14ac:dyDescent="0.25">
      <c r="I7566" s="80"/>
      <c r="AX7566" s="80"/>
      <c r="AY7566" s="80"/>
      <c r="AZ7566" s="80"/>
      <c r="BA7566" s="80"/>
      <c r="BB7566" s="80"/>
    </row>
    <row r="7567" spans="9:54" x14ac:dyDescent="0.25">
      <c r="I7567" s="80"/>
      <c r="AX7567" s="80"/>
      <c r="AY7567" s="80"/>
      <c r="AZ7567" s="80"/>
      <c r="BA7567" s="80"/>
      <c r="BB7567" s="80"/>
    </row>
    <row r="7568" spans="9:54" x14ac:dyDescent="0.25">
      <c r="I7568" s="80"/>
      <c r="AX7568" s="80"/>
      <c r="AY7568" s="80"/>
      <c r="AZ7568" s="80"/>
      <c r="BA7568" s="80"/>
      <c r="BB7568" s="80"/>
    </row>
    <row r="7569" spans="9:54" x14ac:dyDescent="0.25">
      <c r="I7569" s="80"/>
      <c r="AX7569" s="80"/>
      <c r="AY7569" s="80"/>
      <c r="AZ7569" s="80"/>
      <c r="BA7569" s="80"/>
      <c r="BB7569" s="80"/>
    </row>
    <row r="7570" spans="9:54" x14ac:dyDescent="0.25">
      <c r="I7570" s="80"/>
      <c r="AX7570" s="80"/>
      <c r="AY7570" s="80"/>
      <c r="AZ7570" s="80"/>
      <c r="BA7570" s="80"/>
      <c r="BB7570" s="80"/>
    </row>
    <row r="7571" spans="9:54" x14ac:dyDescent="0.25">
      <c r="I7571" s="80"/>
      <c r="AX7571" s="80"/>
      <c r="AY7571" s="80"/>
      <c r="AZ7571" s="80"/>
      <c r="BA7571" s="80"/>
      <c r="BB7571" s="80"/>
    </row>
    <row r="7572" spans="9:54" x14ac:dyDescent="0.25">
      <c r="I7572" s="80"/>
      <c r="AX7572" s="80"/>
      <c r="AY7572" s="80"/>
      <c r="AZ7572" s="80"/>
      <c r="BA7572" s="80"/>
      <c r="BB7572" s="80"/>
    </row>
    <row r="7573" spans="9:54" x14ac:dyDescent="0.25">
      <c r="I7573" s="80"/>
      <c r="AX7573" s="80"/>
      <c r="AY7573" s="80"/>
      <c r="AZ7573" s="80"/>
      <c r="BA7573" s="80"/>
      <c r="BB7573" s="80"/>
    </row>
    <row r="7574" spans="9:54" x14ac:dyDescent="0.25">
      <c r="I7574" s="80"/>
      <c r="AX7574" s="80"/>
      <c r="AY7574" s="80"/>
      <c r="AZ7574" s="80"/>
      <c r="BA7574" s="80"/>
      <c r="BB7574" s="80"/>
    </row>
    <row r="7575" spans="9:54" x14ac:dyDescent="0.25">
      <c r="I7575" s="80"/>
      <c r="AX7575" s="80"/>
      <c r="AY7575" s="80"/>
      <c r="AZ7575" s="80"/>
      <c r="BA7575" s="80"/>
      <c r="BB7575" s="80"/>
    </row>
    <row r="7576" spans="9:54" x14ac:dyDescent="0.25">
      <c r="I7576" s="80"/>
      <c r="AX7576" s="80"/>
      <c r="AY7576" s="80"/>
      <c r="AZ7576" s="80"/>
      <c r="BA7576" s="80"/>
      <c r="BB7576" s="80"/>
    </row>
    <row r="7577" spans="9:54" x14ac:dyDescent="0.25">
      <c r="I7577" s="80"/>
      <c r="AX7577" s="80"/>
      <c r="AY7577" s="80"/>
      <c r="AZ7577" s="80"/>
      <c r="BA7577" s="80"/>
      <c r="BB7577" s="80"/>
    </row>
    <row r="7578" spans="9:54" x14ac:dyDescent="0.25">
      <c r="I7578" s="80"/>
      <c r="AX7578" s="80"/>
      <c r="AY7578" s="80"/>
      <c r="AZ7578" s="80"/>
      <c r="BA7578" s="80"/>
      <c r="BB7578" s="80"/>
    </row>
    <row r="7579" spans="9:54" x14ac:dyDescent="0.25">
      <c r="I7579" s="80"/>
      <c r="AX7579" s="80"/>
      <c r="AY7579" s="80"/>
      <c r="AZ7579" s="80"/>
      <c r="BA7579" s="80"/>
      <c r="BB7579" s="80"/>
    </row>
    <row r="7580" spans="9:54" x14ac:dyDescent="0.25">
      <c r="I7580" s="80"/>
      <c r="AX7580" s="80"/>
      <c r="AY7580" s="80"/>
      <c r="AZ7580" s="80"/>
      <c r="BA7580" s="80"/>
      <c r="BB7580" s="80"/>
    </row>
    <row r="7581" spans="9:54" x14ac:dyDescent="0.25">
      <c r="I7581" s="80"/>
      <c r="AX7581" s="80"/>
      <c r="AY7581" s="80"/>
      <c r="AZ7581" s="80"/>
      <c r="BA7581" s="80"/>
      <c r="BB7581" s="80"/>
    </row>
    <row r="7582" spans="9:54" x14ac:dyDescent="0.25">
      <c r="I7582" s="80"/>
      <c r="AX7582" s="80"/>
      <c r="AY7582" s="80"/>
      <c r="AZ7582" s="80"/>
      <c r="BA7582" s="80"/>
      <c r="BB7582" s="80"/>
    </row>
    <row r="7583" spans="9:54" x14ac:dyDescent="0.25">
      <c r="I7583" s="80"/>
      <c r="AX7583" s="80"/>
      <c r="AY7583" s="80"/>
      <c r="AZ7583" s="80"/>
      <c r="BA7583" s="80"/>
      <c r="BB7583" s="80"/>
    </row>
    <row r="7584" spans="9:54" x14ac:dyDescent="0.25">
      <c r="I7584" s="80"/>
      <c r="AX7584" s="80"/>
      <c r="AY7584" s="80"/>
      <c r="AZ7584" s="80"/>
      <c r="BA7584" s="80"/>
      <c r="BB7584" s="80"/>
    </row>
    <row r="7585" spans="9:54" x14ac:dyDescent="0.25">
      <c r="I7585" s="80"/>
      <c r="AX7585" s="80"/>
      <c r="AY7585" s="80"/>
      <c r="AZ7585" s="80"/>
      <c r="BA7585" s="80"/>
      <c r="BB7585" s="80"/>
    </row>
    <row r="7586" spans="9:54" x14ac:dyDescent="0.25">
      <c r="I7586" s="80"/>
      <c r="AX7586" s="80"/>
      <c r="AY7586" s="80"/>
      <c r="AZ7586" s="80"/>
      <c r="BA7586" s="80"/>
      <c r="BB7586" s="80"/>
    </row>
    <row r="7587" spans="9:54" x14ac:dyDescent="0.25">
      <c r="I7587" s="80"/>
      <c r="AX7587" s="80"/>
      <c r="AY7587" s="80"/>
      <c r="AZ7587" s="80"/>
      <c r="BA7587" s="80"/>
      <c r="BB7587" s="80"/>
    </row>
    <row r="7588" spans="9:54" x14ac:dyDescent="0.25">
      <c r="I7588" s="80"/>
      <c r="AX7588" s="80"/>
      <c r="AY7588" s="80"/>
      <c r="AZ7588" s="80"/>
      <c r="BA7588" s="80"/>
      <c r="BB7588" s="80"/>
    </row>
    <row r="7589" spans="9:54" x14ac:dyDescent="0.25">
      <c r="I7589" s="80"/>
      <c r="AX7589" s="80"/>
      <c r="AY7589" s="80"/>
      <c r="AZ7589" s="80"/>
      <c r="BA7589" s="80"/>
      <c r="BB7589" s="80"/>
    </row>
    <row r="7590" spans="9:54" x14ac:dyDescent="0.25">
      <c r="I7590" s="80"/>
      <c r="AX7590" s="80"/>
      <c r="AY7590" s="80"/>
      <c r="AZ7590" s="80"/>
      <c r="BA7590" s="80"/>
      <c r="BB7590" s="80"/>
    </row>
    <row r="7591" spans="9:54" x14ac:dyDescent="0.25">
      <c r="I7591" s="80"/>
      <c r="AX7591" s="80"/>
      <c r="AY7591" s="80"/>
      <c r="AZ7591" s="80"/>
      <c r="BA7591" s="80"/>
      <c r="BB7591" s="80"/>
    </row>
    <row r="7592" spans="9:54" x14ac:dyDescent="0.25">
      <c r="I7592" s="80"/>
      <c r="AX7592" s="80"/>
      <c r="AY7592" s="80"/>
      <c r="AZ7592" s="80"/>
      <c r="BA7592" s="80"/>
      <c r="BB7592" s="80"/>
    </row>
    <row r="7593" spans="9:54" x14ac:dyDescent="0.25">
      <c r="I7593" s="80"/>
      <c r="AX7593" s="80"/>
      <c r="AY7593" s="80"/>
      <c r="AZ7593" s="80"/>
      <c r="BA7593" s="80"/>
      <c r="BB7593" s="80"/>
    </row>
    <row r="7594" spans="9:54" x14ac:dyDescent="0.25">
      <c r="I7594" s="80"/>
      <c r="AX7594" s="80"/>
      <c r="AY7594" s="80"/>
      <c r="AZ7594" s="80"/>
      <c r="BA7594" s="80"/>
      <c r="BB7594" s="80"/>
    </row>
    <row r="7595" spans="9:54" x14ac:dyDescent="0.25">
      <c r="I7595" s="80"/>
      <c r="AX7595" s="80"/>
      <c r="AY7595" s="80"/>
      <c r="AZ7595" s="80"/>
      <c r="BA7595" s="80"/>
      <c r="BB7595" s="80"/>
    </row>
    <row r="7596" spans="9:54" x14ac:dyDescent="0.25">
      <c r="I7596" s="80"/>
      <c r="AX7596" s="80"/>
      <c r="AY7596" s="80"/>
      <c r="AZ7596" s="80"/>
      <c r="BA7596" s="80"/>
      <c r="BB7596" s="80"/>
    </row>
    <row r="7597" spans="9:54" x14ac:dyDescent="0.25">
      <c r="I7597" s="80"/>
      <c r="AX7597" s="80"/>
      <c r="AY7597" s="80"/>
      <c r="AZ7597" s="80"/>
      <c r="BA7597" s="80"/>
      <c r="BB7597" s="80"/>
    </row>
    <row r="7598" spans="9:54" x14ac:dyDescent="0.25">
      <c r="I7598" s="80"/>
      <c r="AX7598" s="80"/>
      <c r="AY7598" s="80"/>
      <c r="AZ7598" s="80"/>
      <c r="BA7598" s="80"/>
      <c r="BB7598" s="80"/>
    </row>
    <row r="7599" spans="9:54" x14ac:dyDescent="0.25">
      <c r="I7599" s="80"/>
      <c r="AX7599" s="80"/>
      <c r="AY7599" s="80"/>
      <c r="AZ7599" s="80"/>
      <c r="BA7599" s="80"/>
      <c r="BB7599" s="80"/>
    </row>
    <row r="7600" spans="9:54" x14ac:dyDescent="0.25">
      <c r="I7600" s="80"/>
      <c r="AX7600" s="80"/>
      <c r="AY7600" s="80"/>
      <c r="AZ7600" s="80"/>
      <c r="BA7600" s="80"/>
      <c r="BB7600" s="80"/>
    </row>
    <row r="7601" spans="9:54" x14ac:dyDescent="0.25">
      <c r="I7601" s="80"/>
      <c r="AX7601" s="80"/>
      <c r="AY7601" s="80"/>
      <c r="AZ7601" s="80"/>
      <c r="BA7601" s="80"/>
      <c r="BB7601" s="80"/>
    </row>
    <row r="7602" spans="9:54" x14ac:dyDescent="0.25">
      <c r="I7602" s="80"/>
      <c r="AX7602" s="80"/>
      <c r="AY7602" s="80"/>
      <c r="AZ7602" s="80"/>
      <c r="BA7602" s="80"/>
      <c r="BB7602" s="80"/>
    </row>
    <row r="7603" spans="9:54" x14ac:dyDescent="0.25">
      <c r="I7603" s="80"/>
      <c r="AX7603" s="80"/>
      <c r="AY7603" s="80"/>
      <c r="AZ7603" s="80"/>
      <c r="BA7603" s="80"/>
      <c r="BB7603" s="80"/>
    </row>
    <row r="7604" spans="9:54" x14ac:dyDescent="0.25">
      <c r="I7604" s="80"/>
      <c r="AX7604" s="80"/>
      <c r="AY7604" s="80"/>
      <c r="AZ7604" s="80"/>
      <c r="BA7604" s="80"/>
      <c r="BB7604" s="80"/>
    </row>
    <row r="7605" spans="9:54" x14ac:dyDescent="0.25">
      <c r="I7605" s="80"/>
      <c r="AX7605" s="80"/>
      <c r="AY7605" s="80"/>
      <c r="AZ7605" s="80"/>
      <c r="BA7605" s="80"/>
      <c r="BB7605" s="80"/>
    </row>
    <row r="7606" spans="9:54" x14ac:dyDescent="0.25">
      <c r="I7606" s="80"/>
      <c r="AX7606" s="80"/>
      <c r="AY7606" s="80"/>
      <c r="AZ7606" s="80"/>
      <c r="BA7606" s="80"/>
      <c r="BB7606" s="80"/>
    </row>
    <row r="7607" spans="9:54" x14ac:dyDescent="0.25">
      <c r="I7607" s="80"/>
      <c r="AX7607" s="80"/>
      <c r="AY7607" s="80"/>
      <c r="AZ7607" s="80"/>
      <c r="BA7607" s="80"/>
      <c r="BB7607" s="80"/>
    </row>
    <row r="7608" spans="9:54" x14ac:dyDescent="0.25">
      <c r="I7608" s="80"/>
      <c r="AX7608" s="80"/>
      <c r="AY7608" s="80"/>
      <c r="AZ7608" s="80"/>
      <c r="BA7608" s="80"/>
      <c r="BB7608" s="80"/>
    </row>
    <row r="7609" spans="9:54" x14ac:dyDescent="0.25">
      <c r="I7609" s="80"/>
      <c r="AX7609" s="80"/>
      <c r="AY7609" s="80"/>
      <c r="AZ7609" s="80"/>
      <c r="BA7609" s="80"/>
      <c r="BB7609" s="80"/>
    </row>
    <row r="7610" spans="9:54" x14ac:dyDescent="0.25">
      <c r="I7610" s="80"/>
      <c r="AX7610" s="80"/>
      <c r="AY7610" s="80"/>
      <c r="AZ7610" s="80"/>
      <c r="BA7610" s="80"/>
      <c r="BB7610" s="80"/>
    </row>
    <row r="7611" spans="9:54" x14ac:dyDescent="0.25">
      <c r="I7611" s="80"/>
      <c r="AX7611" s="80"/>
      <c r="AY7611" s="80"/>
      <c r="AZ7611" s="80"/>
      <c r="BA7611" s="80"/>
      <c r="BB7611" s="80"/>
    </row>
    <row r="7612" spans="9:54" x14ac:dyDescent="0.25">
      <c r="I7612" s="80"/>
      <c r="AX7612" s="80"/>
      <c r="AY7612" s="80"/>
      <c r="AZ7612" s="80"/>
      <c r="BA7612" s="80"/>
      <c r="BB7612" s="80"/>
    </row>
    <row r="7613" spans="9:54" x14ac:dyDescent="0.25">
      <c r="I7613" s="80"/>
      <c r="AX7613" s="80"/>
      <c r="AY7613" s="80"/>
      <c r="AZ7613" s="80"/>
      <c r="BA7613" s="80"/>
      <c r="BB7613" s="80"/>
    </row>
    <row r="7614" spans="9:54" x14ac:dyDescent="0.25">
      <c r="I7614" s="80"/>
      <c r="AX7614" s="80"/>
      <c r="AY7614" s="80"/>
      <c r="AZ7614" s="80"/>
      <c r="BA7614" s="80"/>
      <c r="BB7614" s="80"/>
    </row>
    <row r="7615" spans="9:54" x14ac:dyDescent="0.25">
      <c r="I7615" s="80"/>
      <c r="AX7615" s="80"/>
      <c r="AY7615" s="80"/>
      <c r="AZ7615" s="80"/>
      <c r="BA7615" s="80"/>
      <c r="BB7615" s="80"/>
    </row>
    <row r="7616" spans="9:54" x14ac:dyDescent="0.25">
      <c r="I7616" s="80"/>
      <c r="AX7616" s="80"/>
      <c r="AY7616" s="80"/>
      <c r="AZ7616" s="80"/>
      <c r="BA7616" s="80"/>
      <c r="BB7616" s="80"/>
    </row>
    <row r="7617" spans="9:54" x14ac:dyDescent="0.25">
      <c r="I7617" s="80"/>
      <c r="AX7617" s="80"/>
      <c r="AY7617" s="80"/>
      <c r="AZ7617" s="80"/>
      <c r="BA7617" s="80"/>
      <c r="BB7617" s="80"/>
    </row>
    <row r="7618" spans="9:54" x14ac:dyDescent="0.25">
      <c r="I7618" s="80"/>
      <c r="AX7618" s="80"/>
      <c r="AY7618" s="80"/>
      <c r="AZ7618" s="80"/>
      <c r="BA7618" s="80"/>
      <c r="BB7618" s="80"/>
    </row>
    <row r="7619" spans="9:54" x14ac:dyDescent="0.25">
      <c r="I7619" s="80"/>
      <c r="AX7619" s="80"/>
      <c r="AY7619" s="80"/>
      <c r="AZ7619" s="80"/>
      <c r="BA7619" s="80"/>
      <c r="BB7619" s="80"/>
    </row>
    <row r="7620" spans="9:54" x14ac:dyDescent="0.25">
      <c r="I7620" s="80"/>
      <c r="AX7620" s="80"/>
      <c r="AY7620" s="80"/>
      <c r="AZ7620" s="80"/>
      <c r="BA7620" s="80"/>
      <c r="BB7620" s="80"/>
    </row>
    <row r="7621" spans="9:54" x14ac:dyDescent="0.25">
      <c r="I7621" s="80"/>
      <c r="AX7621" s="80"/>
      <c r="AY7621" s="80"/>
      <c r="AZ7621" s="80"/>
      <c r="BA7621" s="80"/>
      <c r="BB7621" s="80"/>
    </row>
    <row r="7622" spans="9:54" x14ac:dyDescent="0.25">
      <c r="I7622" s="80"/>
      <c r="AX7622" s="80"/>
      <c r="AY7622" s="80"/>
      <c r="AZ7622" s="80"/>
      <c r="BA7622" s="80"/>
      <c r="BB7622" s="80"/>
    </row>
    <row r="7623" spans="9:54" x14ac:dyDescent="0.25">
      <c r="I7623" s="80"/>
      <c r="AX7623" s="80"/>
      <c r="AY7623" s="80"/>
      <c r="AZ7623" s="80"/>
      <c r="BA7623" s="80"/>
      <c r="BB7623" s="80"/>
    </row>
    <row r="7624" spans="9:54" x14ac:dyDescent="0.25">
      <c r="I7624" s="80"/>
      <c r="AX7624" s="80"/>
      <c r="AY7624" s="80"/>
      <c r="AZ7624" s="80"/>
      <c r="BA7624" s="80"/>
      <c r="BB7624" s="80"/>
    </row>
    <row r="7625" spans="9:54" x14ac:dyDescent="0.25">
      <c r="I7625" s="80"/>
      <c r="AX7625" s="80"/>
      <c r="AY7625" s="80"/>
      <c r="AZ7625" s="80"/>
      <c r="BA7625" s="80"/>
      <c r="BB7625" s="80"/>
    </row>
    <row r="7626" spans="9:54" x14ac:dyDescent="0.25">
      <c r="I7626" s="80"/>
      <c r="AX7626" s="80"/>
      <c r="AY7626" s="80"/>
      <c r="AZ7626" s="80"/>
      <c r="BA7626" s="80"/>
      <c r="BB7626" s="80"/>
    </row>
    <row r="7627" spans="9:54" x14ac:dyDescent="0.25">
      <c r="I7627" s="80"/>
      <c r="AX7627" s="80"/>
      <c r="AY7627" s="80"/>
      <c r="AZ7627" s="80"/>
      <c r="BA7627" s="80"/>
      <c r="BB7627" s="80"/>
    </row>
    <row r="7628" spans="9:54" x14ac:dyDescent="0.25">
      <c r="I7628" s="80"/>
      <c r="AX7628" s="80"/>
      <c r="AY7628" s="80"/>
      <c r="AZ7628" s="80"/>
      <c r="BA7628" s="80"/>
      <c r="BB7628" s="80"/>
    </row>
    <row r="7629" spans="9:54" x14ac:dyDescent="0.25">
      <c r="I7629" s="80"/>
      <c r="AX7629" s="80"/>
      <c r="AY7629" s="80"/>
      <c r="AZ7629" s="80"/>
      <c r="BA7629" s="80"/>
      <c r="BB7629" s="80"/>
    </row>
    <row r="7630" spans="9:54" x14ac:dyDescent="0.25">
      <c r="I7630" s="80"/>
      <c r="AX7630" s="80"/>
      <c r="AY7630" s="80"/>
      <c r="AZ7630" s="80"/>
      <c r="BA7630" s="80"/>
      <c r="BB7630" s="80"/>
    </row>
    <row r="7631" spans="9:54" x14ac:dyDescent="0.25">
      <c r="I7631" s="80"/>
      <c r="AX7631" s="80"/>
      <c r="AY7631" s="80"/>
      <c r="AZ7631" s="80"/>
      <c r="BA7631" s="80"/>
      <c r="BB7631" s="80"/>
    </row>
    <row r="7632" spans="9:54" x14ac:dyDescent="0.25">
      <c r="I7632" s="80"/>
      <c r="AX7632" s="80"/>
      <c r="AY7632" s="80"/>
      <c r="AZ7632" s="80"/>
      <c r="BA7632" s="80"/>
      <c r="BB7632" s="80"/>
    </row>
    <row r="7633" spans="9:54" x14ac:dyDescent="0.25">
      <c r="I7633" s="80"/>
      <c r="AX7633" s="80"/>
      <c r="AY7633" s="80"/>
      <c r="AZ7633" s="80"/>
      <c r="BA7633" s="80"/>
      <c r="BB7633" s="80"/>
    </row>
    <row r="7634" spans="9:54" x14ac:dyDescent="0.25">
      <c r="I7634" s="80"/>
      <c r="AX7634" s="80"/>
      <c r="AY7634" s="80"/>
      <c r="AZ7634" s="80"/>
      <c r="BA7634" s="80"/>
      <c r="BB7634" s="80"/>
    </row>
    <row r="7635" spans="9:54" x14ac:dyDescent="0.25">
      <c r="I7635" s="80"/>
      <c r="AX7635" s="80"/>
      <c r="AY7635" s="80"/>
      <c r="AZ7635" s="80"/>
      <c r="BA7635" s="80"/>
      <c r="BB7635" s="80"/>
    </row>
    <row r="7636" spans="9:54" x14ac:dyDescent="0.25">
      <c r="I7636" s="80"/>
      <c r="AX7636" s="80"/>
      <c r="AY7636" s="80"/>
      <c r="AZ7636" s="80"/>
      <c r="BA7636" s="80"/>
      <c r="BB7636" s="80"/>
    </row>
    <row r="7637" spans="9:54" x14ac:dyDescent="0.25">
      <c r="I7637" s="80"/>
      <c r="AX7637" s="80"/>
      <c r="AY7637" s="80"/>
      <c r="AZ7637" s="80"/>
      <c r="BA7637" s="80"/>
      <c r="BB7637" s="80"/>
    </row>
    <row r="7638" spans="9:54" x14ac:dyDescent="0.25">
      <c r="I7638" s="80"/>
      <c r="AX7638" s="80"/>
      <c r="AY7638" s="80"/>
      <c r="AZ7638" s="80"/>
      <c r="BA7638" s="80"/>
      <c r="BB7638" s="80"/>
    </row>
    <row r="7639" spans="9:54" x14ac:dyDescent="0.25">
      <c r="I7639" s="80"/>
      <c r="AX7639" s="80"/>
      <c r="AY7639" s="80"/>
      <c r="AZ7639" s="80"/>
      <c r="BA7639" s="80"/>
      <c r="BB7639" s="80"/>
    </row>
    <row r="7640" spans="9:54" x14ac:dyDescent="0.25">
      <c r="I7640" s="80"/>
      <c r="AX7640" s="80"/>
      <c r="AY7640" s="80"/>
      <c r="AZ7640" s="80"/>
      <c r="BA7640" s="80"/>
      <c r="BB7640" s="80"/>
    </row>
    <row r="7641" spans="9:54" x14ac:dyDescent="0.25">
      <c r="I7641" s="80"/>
      <c r="AX7641" s="80"/>
      <c r="AY7641" s="80"/>
      <c r="AZ7641" s="80"/>
      <c r="BA7641" s="80"/>
      <c r="BB7641" s="80"/>
    </row>
    <row r="7642" spans="9:54" x14ac:dyDescent="0.25">
      <c r="I7642" s="80"/>
      <c r="AX7642" s="80"/>
      <c r="AY7642" s="80"/>
      <c r="AZ7642" s="80"/>
      <c r="BA7642" s="80"/>
      <c r="BB7642" s="80"/>
    </row>
    <row r="7643" spans="9:54" x14ac:dyDescent="0.25">
      <c r="I7643" s="80"/>
      <c r="AX7643" s="80"/>
      <c r="AY7643" s="80"/>
      <c r="AZ7643" s="80"/>
      <c r="BA7643" s="80"/>
      <c r="BB7643" s="80"/>
    </row>
    <row r="7644" spans="9:54" x14ac:dyDescent="0.25">
      <c r="I7644" s="80"/>
      <c r="AX7644" s="80"/>
      <c r="AY7644" s="80"/>
      <c r="AZ7644" s="80"/>
      <c r="BA7644" s="80"/>
      <c r="BB7644" s="80"/>
    </row>
    <row r="7645" spans="9:54" x14ac:dyDescent="0.25">
      <c r="I7645" s="80"/>
      <c r="AX7645" s="80"/>
      <c r="AY7645" s="80"/>
      <c r="AZ7645" s="80"/>
      <c r="BA7645" s="80"/>
      <c r="BB7645" s="80"/>
    </row>
    <row r="7646" spans="9:54" x14ac:dyDescent="0.25">
      <c r="I7646" s="80"/>
      <c r="AX7646" s="80"/>
      <c r="AY7646" s="80"/>
      <c r="AZ7646" s="80"/>
      <c r="BA7646" s="80"/>
      <c r="BB7646" s="80"/>
    </row>
    <row r="7647" spans="9:54" x14ac:dyDescent="0.25">
      <c r="I7647" s="80"/>
      <c r="AX7647" s="80"/>
      <c r="AY7647" s="80"/>
      <c r="AZ7647" s="80"/>
      <c r="BA7647" s="80"/>
      <c r="BB7647" s="80"/>
    </row>
    <row r="7648" spans="9:54" x14ac:dyDescent="0.25">
      <c r="I7648" s="80"/>
      <c r="AX7648" s="80"/>
      <c r="AY7648" s="80"/>
      <c r="AZ7648" s="80"/>
      <c r="BA7648" s="80"/>
      <c r="BB7648" s="80"/>
    </row>
    <row r="7649" spans="9:54" x14ac:dyDescent="0.25">
      <c r="I7649" s="80"/>
      <c r="AX7649" s="80"/>
      <c r="AY7649" s="80"/>
      <c r="AZ7649" s="80"/>
      <c r="BA7649" s="80"/>
      <c r="BB7649" s="80"/>
    </row>
    <row r="7650" spans="9:54" x14ac:dyDescent="0.25">
      <c r="I7650" s="80"/>
      <c r="AX7650" s="80"/>
      <c r="AY7650" s="80"/>
      <c r="AZ7650" s="80"/>
      <c r="BA7650" s="80"/>
      <c r="BB7650" s="80"/>
    </row>
    <row r="7651" spans="9:54" x14ac:dyDescent="0.25">
      <c r="I7651" s="80"/>
      <c r="AX7651" s="80"/>
      <c r="AY7651" s="80"/>
      <c r="AZ7651" s="80"/>
      <c r="BA7651" s="80"/>
      <c r="BB7651" s="80"/>
    </row>
    <row r="7652" spans="9:54" x14ac:dyDescent="0.25">
      <c r="I7652" s="80"/>
      <c r="AX7652" s="80"/>
      <c r="AY7652" s="80"/>
      <c r="AZ7652" s="80"/>
      <c r="BA7652" s="80"/>
      <c r="BB7652" s="80"/>
    </row>
    <row r="7653" spans="9:54" x14ac:dyDescent="0.25">
      <c r="I7653" s="80"/>
      <c r="AX7653" s="80"/>
      <c r="AY7653" s="80"/>
      <c r="AZ7653" s="80"/>
      <c r="BA7653" s="80"/>
      <c r="BB7653" s="80"/>
    </row>
    <row r="7654" spans="9:54" x14ac:dyDescent="0.25">
      <c r="I7654" s="80"/>
      <c r="AX7654" s="80"/>
      <c r="AY7654" s="80"/>
      <c r="AZ7654" s="80"/>
      <c r="BA7654" s="80"/>
      <c r="BB7654" s="80"/>
    </row>
    <row r="7655" spans="9:54" x14ac:dyDescent="0.25">
      <c r="I7655" s="80"/>
      <c r="AX7655" s="80"/>
      <c r="AY7655" s="80"/>
      <c r="AZ7655" s="80"/>
      <c r="BA7655" s="80"/>
      <c r="BB7655" s="80"/>
    </row>
    <row r="7656" spans="9:54" x14ac:dyDescent="0.25">
      <c r="I7656" s="80"/>
      <c r="AX7656" s="80"/>
      <c r="AY7656" s="80"/>
      <c r="AZ7656" s="80"/>
      <c r="BA7656" s="80"/>
      <c r="BB7656" s="80"/>
    </row>
    <row r="7657" spans="9:54" x14ac:dyDescent="0.25">
      <c r="I7657" s="80"/>
      <c r="AX7657" s="80"/>
      <c r="AY7657" s="80"/>
      <c r="AZ7657" s="80"/>
      <c r="BA7657" s="80"/>
      <c r="BB7657" s="80"/>
    </row>
    <row r="7658" spans="9:54" x14ac:dyDescent="0.25">
      <c r="I7658" s="80"/>
      <c r="AX7658" s="80"/>
      <c r="AY7658" s="80"/>
      <c r="AZ7658" s="80"/>
      <c r="BA7658" s="80"/>
      <c r="BB7658" s="80"/>
    </row>
    <row r="7659" spans="9:54" x14ac:dyDescent="0.25">
      <c r="I7659" s="80"/>
      <c r="AX7659" s="80"/>
      <c r="AY7659" s="80"/>
      <c r="AZ7659" s="80"/>
      <c r="BA7659" s="80"/>
      <c r="BB7659" s="80"/>
    </row>
    <row r="7660" spans="9:54" x14ac:dyDescent="0.25">
      <c r="I7660" s="80"/>
      <c r="AX7660" s="80"/>
      <c r="AY7660" s="80"/>
      <c r="AZ7660" s="80"/>
      <c r="BA7660" s="80"/>
      <c r="BB7660" s="80"/>
    </row>
    <row r="7661" spans="9:54" x14ac:dyDescent="0.25">
      <c r="I7661" s="80"/>
      <c r="AX7661" s="80"/>
      <c r="AY7661" s="80"/>
      <c r="AZ7661" s="80"/>
      <c r="BA7661" s="80"/>
      <c r="BB7661" s="80"/>
    </row>
    <row r="7662" spans="9:54" x14ac:dyDescent="0.25">
      <c r="I7662" s="80"/>
      <c r="AX7662" s="80"/>
      <c r="AY7662" s="80"/>
      <c r="AZ7662" s="80"/>
      <c r="BA7662" s="80"/>
      <c r="BB7662" s="80"/>
    </row>
    <row r="7663" spans="9:54" x14ac:dyDescent="0.25">
      <c r="I7663" s="80"/>
      <c r="AX7663" s="80"/>
      <c r="AY7663" s="80"/>
      <c r="AZ7663" s="80"/>
      <c r="BA7663" s="80"/>
      <c r="BB7663" s="80"/>
    </row>
    <row r="7664" spans="9:54" x14ac:dyDescent="0.25">
      <c r="I7664" s="80"/>
      <c r="AX7664" s="80"/>
      <c r="AY7664" s="80"/>
      <c r="AZ7664" s="80"/>
      <c r="BA7664" s="80"/>
      <c r="BB7664" s="80"/>
    </row>
    <row r="7665" spans="9:54" x14ac:dyDescent="0.25">
      <c r="I7665" s="80"/>
      <c r="AX7665" s="80"/>
      <c r="AY7665" s="80"/>
      <c r="AZ7665" s="80"/>
      <c r="BA7665" s="80"/>
      <c r="BB7665" s="80"/>
    </row>
    <row r="7666" spans="9:54" x14ac:dyDescent="0.25">
      <c r="I7666" s="80"/>
      <c r="AX7666" s="80"/>
      <c r="AY7666" s="80"/>
      <c r="AZ7666" s="80"/>
      <c r="BA7666" s="80"/>
      <c r="BB7666" s="80"/>
    </row>
    <row r="7667" spans="9:54" x14ac:dyDescent="0.25">
      <c r="I7667" s="80"/>
      <c r="AX7667" s="80"/>
      <c r="AY7667" s="80"/>
      <c r="AZ7667" s="80"/>
      <c r="BA7667" s="80"/>
      <c r="BB7667" s="80"/>
    </row>
    <row r="7668" spans="9:54" x14ac:dyDescent="0.25">
      <c r="I7668" s="80"/>
      <c r="AX7668" s="80"/>
      <c r="AY7668" s="80"/>
      <c r="AZ7668" s="80"/>
      <c r="BA7668" s="80"/>
      <c r="BB7668" s="80"/>
    </row>
    <row r="7669" spans="9:54" x14ac:dyDescent="0.25">
      <c r="I7669" s="80"/>
      <c r="AX7669" s="80"/>
      <c r="AY7669" s="80"/>
      <c r="AZ7669" s="80"/>
      <c r="BA7669" s="80"/>
      <c r="BB7669" s="80"/>
    </row>
    <row r="7670" spans="9:54" x14ac:dyDescent="0.25">
      <c r="I7670" s="80"/>
      <c r="AX7670" s="80"/>
      <c r="AY7670" s="80"/>
      <c r="AZ7670" s="80"/>
      <c r="BA7670" s="80"/>
      <c r="BB7670" s="80"/>
    </row>
    <row r="7671" spans="9:54" x14ac:dyDescent="0.25">
      <c r="I7671" s="80"/>
      <c r="AX7671" s="80"/>
      <c r="AY7671" s="80"/>
      <c r="AZ7671" s="80"/>
      <c r="BA7671" s="80"/>
      <c r="BB7671" s="80"/>
    </row>
    <row r="7672" spans="9:54" x14ac:dyDescent="0.25">
      <c r="I7672" s="80"/>
      <c r="AX7672" s="80"/>
      <c r="AY7672" s="80"/>
      <c r="AZ7672" s="80"/>
      <c r="BA7672" s="80"/>
      <c r="BB7672" s="80"/>
    </row>
    <row r="7673" spans="9:54" x14ac:dyDescent="0.25">
      <c r="I7673" s="80"/>
      <c r="AX7673" s="80"/>
      <c r="AY7673" s="80"/>
      <c r="AZ7673" s="80"/>
      <c r="BA7673" s="80"/>
      <c r="BB7673" s="80"/>
    </row>
    <row r="7674" spans="9:54" x14ac:dyDescent="0.25">
      <c r="I7674" s="80"/>
      <c r="AX7674" s="80"/>
      <c r="AY7674" s="80"/>
      <c r="AZ7674" s="80"/>
      <c r="BA7674" s="80"/>
      <c r="BB7674" s="80"/>
    </row>
    <row r="7675" spans="9:54" x14ac:dyDescent="0.25">
      <c r="I7675" s="80"/>
      <c r="AX7675" s="80"/>
      <c r="AY7675" s="80"/>
      <c r="AZ7675" s="80"/>
      <c r="BA7675" s="80"/>
      <c r="BB7675" s="80"/>
    </row>
    <row r="7676" spans="9:54" x14ac:dyDescent="0.25">
      <c r="I7676" s="80"/>
      <c r="AX7676" s="80"/>
      <c r="AY7676" s="80"/>
      <c r="AZ7676" s="80"/>
      <c r="BA7676" s="80"/>
      <c r="BB7676" s="80"/>
    </row>
    <row r="7677" spans="9:54" x14ac:dyDescent="0.25">
      <c r="I7677" s="80"/>
      <c r="AX7677" s="80"/>
      <c r="AY7677" s="80"/>
      <c r="AZ7677" s="80"/>
      <c r="BA7677" s="80"/>
      <c r="BB7677" s="80"/>
    </row>
    <row r="7678" spans="9:54" x14ac:dyDescent="0.25">
      <c r="I7678" s="80"/>
      <c r="AX7678" s="80"/>
      <c r="AY7678" s="80"/>
      <c r="AZ7678" s="80"/>
      <c r="BA7678" s="80"/>
      <c r="BB7678" s="80"/>
    </row>
    <row r="7679" spans="9:54" x14ac:dyDescent="0.25">
      <c r="I7679" s="80"/>
      <c r="AX7679" s="80"/>
      <c r="AY7679" s="80"/>
      <c r="AZ7679" s="80"/>
      <c r="BA7679" s="80"/>
      <c r="BB7679" s="80"/>
    </row>
    <row r="7680" spans="9:54" x14ac:dyDescent="0.25">
      <c r="I7680" s="80"/>
      <c r="AX7680" s="80"/>
      <c r="AY7680" s="80"/>
      <c r="AZ7680" s="80"/>
      <c r="BA7680" s="80"/>
      <c r="BB7680" s="80"/>
    </row>
    <row r="7681" spans="9:54" x14ac:dyDescent="0.25">
      <c r="I7681" s="80"/>
      <c r="AX7681" s="80"/>
      <c r="AY7681" s="80"/>
      <c r="AZ7681" s="80"/>
      <c r="BA7681" s="80"/>
      <c r="BB7681" s="80"/>
    </row>
    <row r="7682" spans="9:54" x14ac:dyDescent="0.25">
      <c r="I7682" s="80"/>
      <c r="AX7682" s="80"/>
      <c r="AY7682" s="80"/>
      <c r="AZ7682" s="80"/>
      <c r="BA7682" s="80"/>
      <c r="BB7682" s="80"/>
    </row>
    <row r="7683" spans="9:54" x14ac:dyDescent="0.25">
      <c r="I7683" s="80"/>
      <c r="AX7683" s="80"/>
      <c r="AY7683" s="80"/>
      <c r="AZ7683" s="80"/>
      <c r="BA7683" s="80"/>
      <c r="BB7683" s="80"/>
    </row>
    <row r="7684" spans="9:54" x14ac:dyDescent="0.25">
      <c r="I7684" s="80"/>
      <c r="AX7684" s="80"/>
      <c r="AY7684" s="80"/>
      <c r="AZ7684" s="80"/>
      <c r="BA7684" s="80"/>
      <c r="BB7684" s="80"/>
    </row>
    <row r="7685" spans="9:54" x14ac:dyDescent="0.25">
      <c r="I7685" s="80"/>
      <c r="AX7685" s="80"/>
      <c r="AY7685" s="80"/>
      <c r="AZ7685" s="80"/>
      <c r="BA7685" s="80"/>
      <c r="BB7685" s="80"/>
    </row>
    <row r="7686" spans="9:54" x14ac:dyDescent="0.25">
      <c r="I7686" s="80"/>
      <c r="AX7686" s="80"/>
      <c r="AY7686" s="80"/>
      <c r="AZ7686" s="80"/>
      <c r="BA7686" s="80"/>
      <c r="BB7686" s="80"/>
    </row>
    <row r="7687" spans="9:54" x14ac:dyDescent="0.25">
      <c r="I7687" s="80"/>
      <c r="AX7687" s="80"/>
      <c r="AY7687" s="80"/>
      <c r="AZ7687" s="80"/>
      <c r="BA7687" s="80"/>
      <c r="BB7687" s="80"/>
    </row>
    <row r="7688" spans="9:54" x14ac:dyDescent="0.25">
      <c r="I7688" s="80"/>
      <c r="AX7688" s="80"/>
      <c r="AY7688" s="80"/>
      <c r="AZ7688" s="80"/>
      <c r="BA7688" s="80"/>
      <c r="BB7688" s="80"/>
    </row>
    <row r="7689" spans="9:54" x14ac:dyDescent="0.25">
      <c r="I7689" s="80"/>
      <c r="AX7689" s="80"/>
      <c r="AY7689" s="80"/>
      <c r="AZ7689" s="80"/>
      <c r="BA7689" s="80"/>
      <c r="BB7689" s="80"/>
    </row>
    <row r="7690" spans="9:54" x14ac:dyDescent="0.25">
      <c r="I7690" s="80"/>
      <c r="AX7690" s="80"/>
      <c r="AY7690" s="80"/>
      <c r="AZ7690" s="80"/>
      <c r="BA7690" s="80"/>
      <c r="BB7690" s="80"/>
    </row>
    <row r="7691" spans="9:54" x14ac:dyDescent="0.25">
      <c r="I7691" s="80"/>
      <c r="AX7691" s="80"/>
      <c r="AY7691" s="80"/>
      <c r="AZ7691" s="80"/>
      <c r="BA7691" s="80"/>
      <c r="BB7691" s="80"/>
    </row>
    <row r="7692" spans="9:54" x14ac:dyDescent="0.25">
      <c r="I7692" s="80"/>
      <c r="AX7692" s="80"/>
      <c r="AY7692" s="80"/>
      <c r="AZ7692" s="80"/>
      <c r="BA7692" s="80"/>
      <c r="BB7692" s="80"/>
    </row>
    <row r="7693" spans="9:54" x14ac:dyDescent="0.25">
      <c r="I7693" s="80"/>
      <c r="AX7693" s="80"/>
      <c r="AY7693" s="80"/>
      <c r="AZ7693" s="80"/>
      <c r="BA7693" s="80"/>
      <c r="BB7693" s="80"/>
    </row>
    <row r="7694" spans="9:54" x14ac:dyDescent="0.25">
      <c r="I7694" s="80"/>
      <c r="AX7694" s="80"/>
      <c r="AY7694" s="80"/>
      <c r="AZ7694" s="80"/>
      <c r="BA7694" s="80"/>
      <c r="BB7694" s="80"/>
    </row>
    <row r="7695" spans="9:54" x14ac:dyDescent="0.25">
      <c r="I7695" s="80"/>
      <c r="AX7695" s="80"/>
      <c r="AY7695" s="80"/>
      <c r="AZ7695" s="80"/>
      <c r="BA7695" s="80"/>
      <c r="BB7695" s="80"/>
    </row>
    <row r="7696" spans="9:54" x14ac:dyDescent="0.25">
      <c r="I7696" s="80"/>
      <c r="AX7696" s="80"/>
      <c r="AY7696" s="80"/>
      <c r="AZ7696" s="80"/>
      <c r="BA7696" s="80"/>
      <c r="BB7696" s="80"/>
    </row>
    <row r="7697" spans="9:54" x14ac:dyDescent="0.25">
      <c r="I7697" s="80"/>
      <c r="AX7697" s="80"/>
      <c r="AY7697" s="80"/>
      <c r="AZ7697" s="80"/>
      <c r="BA7697" s="80"/>
      <c r="BB7697" s="80"/>
    </row>
    <row r="7698" spans="9:54" x14ac:dyDescent="0.25">
      <c r="I7698" s="80"/>
      <c r="AX7698" s="80"/>
      <c r="AY7698" s="80"/>
      <c r="AZ7698" s="80"/>
      <c r="BA7698" s="80"/>
      <c r="BB7698" s="80"/>
    </row>
    <row r="7699" spans="9:54" x14ac:dyDescent="0.25">
      <c r="I7699" s="80"/>
      <c r="AX7699" s="80"/>
      <c r="AY7699" s="80"/>
      <c r="AZ7699" s="80"/>
      <c r="BA7699" s="80"/>
      <c r="BB7699" s="80"/>
    </row>
    <row r="7700" spans="9:54" x14ac:dyDescent="0.25">
      <c r="I7700" s="80"/>
      <c r="AX7700" s="80"/>
      <c r="AY7700" s="80"/>
      <c r="AZ7700" s="80"/>
      <c r="BA7700" s="80"/>
      <c r="BB7700" s="80"/>
    </row>
    <row r="7701" spans="9:54" x14ac:dyDescent="0.25">
      <c r="I7701" s="80"/>
      <c r="AX7701" s="80"/>
      <c r="AY7701" s="80"/>
      <c r="AZ7701" s="80"/>
      <c r="BA7701" s="80"/>
      <c r="BB7701" s="80"/>
    </row>
    <row r="7702" spans="9:54" x14ac:dyDescent="0.25">
      <c r="I7702" s="80"/>
      <c r="AX7702" s="80"/>
      <c r="AY7702" s="80"/>
      <c r="AZ7702" s="80"/>
      <c r="BA7702" s="80"/>
      <c r="BB7702" s="80"/>
    </row>
    <row r="7703" spans="9:54" x14ac:dyDescent="0.25">
      <c r="I7703" s="80"/>
      <c r="AX7703" s="80"/>
      <c r="AY7703" s="80"/>
      <c r="AZ7703" s="80"/>
      <c r="BA7703" s="80"/>
      <c r="BB7703" s="80"/>
    </row>
    <row r="7704" spans="9:54" x14ac:dyDescent="0.25">
      <c r="I7704" s="80"/>
      <c r="AX7704" s="80"/>
      <c r="AY7704" s="80"/>
      <c r="AZ7704" s="80"/>
      <c r="BA7704" s="80"/>
      <c r="BB7704" s="80"/>
    </row>
    <row r="7705" spans="9:54" x14ac:dyDescent="0.25">
      <c r="I7705" s="80"/>
      <c r="AX7705" s="80"/>
      <c r="AY7705" s="80"/>
      <c r="AZ7705" s="80"/>
      <c r="BA7705" s="80"/>
      <c r="BB7705" s="80"/>
    </row>
    <row r="7706" spans="9:54" x14ac:dyDescent="0.25">
      <c r="I7706" s="80"/>
      <c r="AX7706" s="80"/>
      <c r="AY7706" s="80"/>
      <c r="AZ7706" s="80"/>
      <c r="BA7706" s="80"/>
      <c r="BB7706" s="80"/>
    </row>
    <row r="7707" spans="9:54" x14ac:dyDescent="0.25">
      <c r="I7707" s="80"/>
      <c r="AX7707" s="80"/>
      <c r="AY7707" s="80"/>
      <c r="AZ7707" s="80"/>
      <c r="BA7707" s="80"/>
      <c r="BB7707" s="80"/>
    </row>
    <row r="7708" spans="9:54" x14ac:dyDescent="0.25">
      <c r="I7708" s="80"/>
      <c r="AX7708" s="80"/>
      <c r="AY7708" s="80"/>
      <c r="AZ7708" s="80"/>
      <c r="BA7708" s="80"/>
      <c r="BB7708" s="80"/>
    </row>
    <row r="7709" spans="9:54" x14ac:dyDescent="0.25">
      <c r="I7709" s="80"/>
      <c r="AX7709" s="80"/>
      <c r="AY7709" s="80"/>
      <c r="AZ7709" s="80"/>
      <c r="BA7709" s="80"/>
      <c r="BB7709" s="80"/>
    </row>
    <row r="7710" spans="9:54" x14ac:dyDescent="0.25">
      <c r="I7710" s="80"/>
      <c r="AX7710" s="80"/>
      <c r="AY7710" s="80"/>
      <c r="AZ7710" s="80"/>
      <c r="BA7710" s="80"/>
      <c r="BB7710" s="80"/>
    </row>
    <row r="7711" spans="9:54" x14ac:dyDescent="0.25">
      <c r="I7711" s="80"/>
      <c r="AX7711" s="80"/>
      <c r="AY7711" s="80"/>
      <c r="AZ7711" s="80"/>
      <c r="BA7711" s="80"/>
      <c r="BB7711" s="80"/>
    </row>
    <row r="7712" spans="9:54" x14ac:dyDescent="0.25">
      <c r="I7712" s="80"/>
      <c r="AX7712" s="80"/>
      <c r="AY7712" s="80"/>
      <c r="AZ7712" s="80"/>
      <c r="BA7712" s="80"/>
      <c r="BB7712" s="80"/>
    </row>
    <row r="7713" spans="9:54" x14ac:dyDescent="0.25">
      <c r="I7713" s="80"/>
      <c r="AX7713" s="80"/>
      <c r="AY7713" s="80"/>
      <c r="AZ7713" s="80"/>
      <c r="BA7713" s="80"/>
      <c r="BB7713" s="80"/>
    </row>
    <row r="7714" spans="9:54" x14ac:dyDescent="0.25">
      <c r="I7714" s="80"/>
      <c r="AX7714" s="80"/>
      <c r="AY7714" s="80"/>
      <c r="AZ7714" s="80"/>
      <c r="BA7714" s="80"/>
      <c r="BB7714" s="80"/>
    </row>
    <row r="7715" spans="9:54" x14ac:dyDescent="0.25">
      <c r="I7715" s="80"/>
      <c r="AX7715" s="80"/>
      <c r="AY7715" s="80"/>
      <c r="AZ7715" s="80"/>
      <c r="BA7715" s="80"/>
      <c r="BB7715" s="80"/>
    </row>
    <row r="7716" spans="9:54" x14ac:dyDescent="0.25">
      <c r="I7716" s="80"/>
      <c r="AX7716" s="80"/>
      <c r="AY7716" s="80"/>
      <c r="AZ7716" s="80"/>
      <c r="BA7716" s="80"/>
      <c r="BB7716" s="80"/>
    </row>
    <row r="7717" spans="9:54" x14ac:dyDescent="0.25">
      <c r="I7717" s="80"/>
      <c r="AX7717" s="80"/>
      <c r="AY7717" s="80"/>
      <c r="AZ7717" s="80"/>
      <c r="BA7717" s="80"/>
      <c r="BB7717" s="80"/>
    </row>
    <row r="7718" spans="9:54" x14ac:dyDescent="0.25">
      <c r="I7718" s="80"/>
      <c r="AX7718" s="80"/>
      <c r="AY7718" s="80"/>
      <c r="AZ7718" s="80"/>
      <c r="BA7718" s="80"/>
      <c r="BB7718" s="80"/>
    </row>
    <row r="7719" spans="9:54" x14ac:dyDescent="0.25">
      <c r="I7719" s="80"/>
      <c r="AX7719" s="80"/>
      <c r="AY7719" s="80"/>
      <c r="AZ7719" s="80"/>
      <c r="BA7719" s="80"/>
      <c r="BB7719" s="80"/>
    </row>
    <row r="7720" spans="9:54" x14ac:dyDescent="0.25">
      <c r="I7720" s="80"/>
      <c r="AX7720" s="80"/>
      <c r="AY7720" s="80"/>
      <c r="AZ7720" s="80"/>
      <c r="BA7720" s="80"/>
      <c r="BB7720" s="80"/>
    </row>
    <row r="7721" spans="9:54" x14ac:dyDescent="0.25">
      <c r="I7721" s="80"/>
      <c r="AX7721" s="80"/>
      <c r="AY7721" s="80"/>
      <c r="AZ7721" s="80"/>
      <c r="BA7721" s="80"/>
      <c r="BB7721" s="80"/>
    </row>
    <row r="7722" spans="9:54" x14ac:dyDescent="0.25">
      <c r="I7722" s="80"/>
      <c r="AX7722" s="80"/>
      <c r="AY7722" s="80"/>
      <c r="AZ7722" s="80"/>
      <c r="BA7722" s="80"/>
      <c r="BB7722" s="80"/>
    </row>
    <row r="7723" spans="9:54" x14ac:dyDescent="0.25">
      <c r="I7723" s="80"/>
      <c r="AX7723" s="80"/>
      <c r="AY7723" s="80"/>
      <c r="AZ7723" s="80"/>
      <c r="BA7723" s="80"/>
      <c r="BB7723" s="80"/>
    </row>
    <row r="7724" spans="9:54" x14ac:dyDescent="0.25">
      <c r="I7724" s="80"/>
      <c r="AX7724" s="80"/>
      <c r="AY7724" s="80"/>
      <c r="AZ7724" s="80"/>
      <c r="BA7724" s="80"/>
      <c r="BB7724" s="80"/>
    </row>
    <row r="7725" spans="9:54" x14ac:dyDescent="0.25">
      <c r="I7725" s="80"/>
      <c r="AX7725" s="80"/>
      <c r="AY7725" s="80"/>
      <c r="AZ7725" s="80"/>
      <c r="BA7725" s="80"/>
      <c r="BB7725" s="80"/>
    </row>
    <row r="7726" spans="9:54" x14ac:dyDescent="0.25">
      <c r="I7726" s="80"/>
      <c r="AX7726" s="80"/>
      <c r="AY7726" s="80"/>
      <c r="AZ7726" s="80"/>
      <c r="BA7726" s="80"/>
      <c r="BB7726" s="80"/>
    </row>
    <row r="7727" spans="9:54" x14ac:dyDescent="0.25">
      <c r="I7727" s="80"/>
      <c r="AX7727" s="80"/>
      <c r="AY7727" s="80"/>
      <c r="AZ7727" s="80"/>
      <c r="BA7727" s="80"/>
      <c r="BB7727" s="80"/>
    </row>
    <row r="7728" spans="9:54" x14ac:dyDescent="0.25">
      <c r="I7728" s="80"/>
      <c r="AX7728" s="80"/>
      <c r="AY7728" s="80"/>
      <c r="AZ7728" s="80"/>
      <c r="BA7728" s="80"/>
      <c r="BB7728" s="80"/>
    </row>
    <row r="7729" spans="9:54" x14ac:dyDescent="0.25">
      <c r="I7729" s="80"/>
      <c r="AX7729" s="80"/>
      <c r="AY7729" s="80"/>
      <c r="AZ7729" s="80"/>
      <c r="BA7729" s="80"/>
      <c r="BB7729" s="80"/>
    </row>
    <row r="7730" spans="9:54" x14ac:dyDescent="0.25">
      <c r="I7730" s="80"/>
      <c r="AX7730" s="80"/>
      <c r="AY7730" s="80"/>
      <c r="AZ7730" s="80"/>
      <c r="BA7730" s="80"/>
      <c r="BB7730" s="80"/>
    </row>
    <row r="7731" spans="9:54" x14ac:dyDescent="0.25">
      <c r="I7731" s="80"/>
      <c r="AX7731" s="80"/>
      <c r="AY7731" s="80"/>
      <c r="AZ7731" s="80"/>
      <c r="BA7731" s="80"/>
      <c r="BB7731" s="80"/>
    </row>
    <row r="7732" spans="9:54" x14ac:dyDescent="0.25">
      <c r="I7732" s="80"/>
      <c r="AX7732" s="80"/>
      <c r="AY7732" s="80"/>
      <c r="AZ7732" s="80"/>
      <c r="BA7732" s="80"/>
      <c r="BB7732" s="80"/>
    </row>
    <row r="7733" spans="9:54" x14ac:dyDescent="0.25">
      <c r="I7733" s="80"/>
      <c r="AX7733" s="80"/>
      <c r="AY7733" s="80"/>
      <c r="AZ7733" s="80"/>
      <c r="BA7733" s="80"/>
      <c r="BB7733" s="80"/>
    </row>
    <row r="7734" spans="9:54" x14ac:dyDescent="0.25">
      <c r="I7734" s="80"/>
      <c r="AX7734" s="80"/>
      <c r="AY7734" s="80"/>
      <c r="AZ7734" s="80"/>
      <c r="BA7734" s="80"/>
      <c r="BB7734" s="80"/>
    </row>
    <row r="7735" spans="9:54" x14ac:dyDescent="0.25">
      <c r="I7735" s="80"/>
      <c r="AX7735" s="80"/>
      <c r="AY7735" s="80"/>
      <c r="AZ7735" s="80"/>
      <c r="BA7735" s="80"/>
      <c r="BB7735" s="80"/>
    </row>
    <row r="7736" spans="9:54" x14ac:dyDescent="0.25">
      <c r="I7736" s="80"/>
      <c r="AX7736" s="80"/>
      <c r="AY7736" s="80"/>
      <c r="AZ7736" s="80"/>
      <c r="BA7736" s="80"/>
      <c r="BB7736" s="80"/>
    </row>
    <row r="7737" spans="9:54" x14ac:dyDescent="0.25">
      <c r="I7737" s="80"/>
      <c r="AX7737" s="80"/>
      <c r="AY7737" s="80"/>
      <c r="AZ7737" s="80"/>
      <c r="BA7737" s="80"/>
      <c r="BB7737" s="80"/>
    </row>
    <row r="7738" spans="9:54" x14ac:dyDescent="0.25">
      <c r="I7738" s="80"/>
      <c r="AX7738" s="80"/>
      <c r="AY7738" s="80"/>
      <c r="AZ7738" s="80"/>
      <c r="BA7738" s="80"/>
      <c r="BB7738" s="80"/>
    </row>
    <row r="7739" spans="9:54" x14ac:dyDescent="0.25">
      <c r="I7739" s="80"/>
      <c r="AX7739" s="80"/>
      <c r="AY7739" s="80"/>
      <c r="AZ7739" s="80"/>
      <c r="BA7739" s="80"/>
      <c r="BB7739" s="80"/>
    </row>
    <row r="7740" spans="9:54" x14ac:dyDescent="0.25">
      <c r="I7740" s="80"/>
      <c r="AX7740" s="80"/>
      <c r="AY7740" s="80"/>
      <c r="AZ7740" s="80"/>
      <c r="BA7740" s="80"/>
      <c r="BB7740" s="80"/>
    </row>
    <row r="7741" spans="9:54" x14ac:dyDescent="0.25">
      <c r="I7741" s="80"/>
      <c r="AX7741" s="80"/>
      <c r="AY7741" s="80"/>
      <c r="AZ7741" s="80"/>
      <c r="BA7741" s="80"/>
      <c r="BB7741" s="80"/>
    </row>
    <row r="7742" spans="9:54" x14ac:dyDescent="0.25">
      <c r="I7742" s="80"/>
      <c r="AX7742" s="80"/>
      <c r="AY7742" s="80"/>
      <c r="AZ7742" s="80"/>
      <c r="BA7742" s="80"/>
      <c r="BB7742" s="80"/>
    </row>
    <row r="7743" spans="9:54" x14ac:dyDescent="0.25">
      <c r="I7743" s="80"/>
      <c r="AX7743" s="80"/>
      <c r="AY7743" s="80"/>
      <c r="AZ7743" s="80"/>
      <c r="BA7743" s="80"/>
      <c r="BB7743" s="80"/>
    </row>
    <row r="7744" spans="9:54" x14ac:dyDescent="0.25">
      <c r="I7744" s="80"/>
      <c r="AX7744" s="80"/>
      <c r="AY7744" s="80"/>
      <c r="AZ7744" s="80"/>
      <c r="BA7744" s="80"/>
      <c r="BB7744" s="80"/>
    </row>
    <row r="7745" spans="9:54" x14ac:dyDescent="0.25">
      <c r="I7745" s="80"/>
      <c r="AX7745" s="80"/>
      <c r="AY7745" s="80"/>
      <c r="AZ7745" s="80"/>
      <c r="BA7745" s="80"/>
      <c r="BB7745" s="80"/>
    </row>
    <row r="7746" spans="9:54" x14ac:dyDescent="0.25">
      <c r="I7746" s="80"/>
      <c r="AX7746" s="80"/>
      <c r="AY7746" s="80"/>
      <c r="AZ7746" s="80"/>
      <c r="BA7746" s="80"/>
      <c r="BB7746" s="80"/>
    </row>
    <row r="7747" spans="9:54" x14ac:dyDescent="0.25">
      <c r="I7747" s="80"/>
      <c r="AX7747" s="80"/>
      <c r="AY7747" s="80"/>
      <c r="AZ7747" s="80"/>
      <c r="BA7747" s="80"/>
      <c r="BB7747" s="80"/>
    </row>
    <row r="7748" spans="9:54" x14ac:dyDescent="0.25">
      <c r="I7748" s="80"/>
      <c r="AX7748" s="80"/>
      <c r="AY7748" s="80"/>
      <c r="AZ7748" s="80"/>
      <c r="BA7748" s="80"/>
      <c r="BB7748" s="80"/>
    </row>
    <row r="7749" spans="9:54" x14ac:dyDescent="0.25">
      <c r="I7749" s="80"/>
      <c r="AX7749" s="80"/>
      <c r="AY7749" s="80"/>
      <c r="AZ7749" s="80"/>
      <c r="BA7749" s="80"/>
      <c r="BB7749" s="80"/>
    </row>
    <row r="7750" spans="9:54" x14ac:dyDescent="0.25">
      <c r="I7750" s="80"/>
      <c r="AX7750" s="80"/>
      <c r="AY7750" s="80"/>
      <c r="AZ7750" s="80"/>
      <c r="BA7750" s="80"/>
      <c r="BB7750" s="80"/>
    </row>
    <row r="7751" spans="9:54" x14ac:dyDescent="0.25">
      <c r="I7751" s="80"/>
      <c r="AX7751" s="80"/>
      <c r="AY7751" s="80"/>
      <c r="AZ7751" s="80"/>
      <c r="BA7751" s="80"/>
      <c r="BB7751" s="80"/>
    </row>
    <row r="7752" spans="9:54" x14ac:dyDescent="0.25">
      <c r="I7752" s="80"/>
      <c r="AX7752" s="80"/>
      <c r="AY7752" s="80"/>
      <c r="AZ7752" s="80"/>
      <c r="BA7752" s="80"/>
      <c r="BB7752" s="80"/>
    </row>
    <row r="7753" spans="9:54" x14ac:dyDescent="0.25">
      <c r="I7753" s="80"/>
      <c r="AX7753" s="80"/>
      <c r="AY7753" s="80"/>
      <c r="AZ7753" s="80"/>
      <c r="BA7753" s="80"/>
      <c r="BB7753" s="80"/>
    </row>
    <row r="7754" spans="9:54" x14ac:dyDescent="0.25">
      <c r="I7754" s="80"/>
      <c r="AX7754" s="80"/>
      <c r="AY7754" s="80"/>
      <c r="AZ7754" s="80"/>
      <c r="BA7754" s="80"/>
      <c r="BB7754" s="80"/>
    </row>
    <row r="7755" spans="9:54" x14ac:dyDescent="0.25">
      <c r="I7755" s="80"/>
      <c r="AX7755" s="80"/>
      <c r="AY7755" s="80"/>
      <c r="AZ7755" s="80"/>
      <c r="BA7755" s="80"/>
      <c r="BB7755" s="80"/>
    </row>
    <row r="7756" spans="9:54" x14ac:dyDescent="0.25">
      <c r="I7756" s="80"/>
      <c r="AX7756" s="80"/>
      <c r="AY7756" s="80"/>
      <c r="AZ7756" s="80"/>
      <c r="BA7756" s="80"/>
      <c r="BB7756" s="80"/>
    </row>
    <row r="7757" spans="9:54" x14ac:dyDescent="0.25">
      <c r="I7757" s="80"/>
      <c r="AX7757" s="80"/>
      <c r="AY7757" s="80"/>
      <c r="AZ7757" s="80"/>
      <c r="BA7757" s="80"/>
      <c r="BB7757" s="80"/>
    </row>
    <row r="7758" spans="9:54" x14ac:dyDescent="0.25">
      <c r="I7758" s="80"/>
      <c r="AX7758" s="80"/>
      <c r="AY7758" s="80"/>
      <c r="AZ7758" s="80"/>
      <c r="BA7758" s="80"/>
      <c r="BB7758" s="80"/>
    </row>
    <row r="7759" spans="9:54" x14ac:dyDescent="0.25">
      <c r="I7759" s="80"/>
      <c r="AX7759" s="80"/>
      <c r="AY7759" s="80"/>
      <c r="AZ7759" s="80"/>
      <c r="BA7759" s="80"/>
      <c r="BB7759" s="80"/>
    </row>
    <row r="7760" spans="9:54" x14ac:dyDescent="0.25">
      <c r="I7760" s="80"/>
      <c r="AX7760" s="80"/>
      <c r="AY7760" s="80"/>
      <c r="AZ7760" s="80"/>
      <c r="BA7760" s="80"/>
      <c r="BB7760" s="80"/>
    </row>
    <row r="7761" spans="9:54" x14ac:dyDescent="0.25">
      <c r="I7761" s="80"/>
      <c r="AX7761" s="80"/>
      <c r="AY7761" s="80"/>
      <c r="AZ7761" s="80"/>
      <c r="BA7761" s="80"/>
      <c r="BB7761" s="80"/>
    </row>
    <row r="7762" spans="9:54" x14ac:dyDescent="0.25">
      <c r="I7762" s="80"/>
      <c r="AX7762" s="80"/>
      <c r="AY7762" s="80"/>
      <c r="AZ7762" s="80"/>
      <c r="BA7762" s="80"/>
      <c r="BB7762" s="80"/>
    </row>
    <row r="7763" spans="9:54" x14ac:dyDescent="0.25">
      <c r="I7763" s="80"/>
      <c r="AX7763" s="80"/>
      <c r="AY7763" s="80"/>
      <c r="AZ7763" s="80"/>
      <c r="BA7763" s="80"/>
      <c r="BB7763" s="80"/>
    </row>
    <row r="7764" spans="9:54" x14ac:dyDescent="0.25">
      <c r="I7764" s="80"/>
      <c r="AX7764" s="80"/>
      <c r="AY7764" s="80"/>
      <c r="AZ7764" s="80"/>
      <c r="BA7764" s="80"/>
      <c r="BB7764" s="80"/>
    </row>
    <row r="7765" spans="9:54" x14ac:dyDescent="0.25">
      <c r="I7765" s="80"/>
      <c r="AX7765" s="80"/>
      <c r="AY7765" s="80"/>
      <c r="AZ7765" s="80"/>
      <c r="BA7765" s="80"/>
      <c r="BB7765" s="80"/>
    </row>
    <row r="7766" spans="9:54" x14ac:dyDescent="0.25">
      <c r="I7766" s="80"/>
      <c r="AX7766" s="80"/>
      <c r="AY7766" s="80"/>
      <c r="AZ7766" s="80"/>
      <c r="BA7766" s="80"/>
      <c r="BB7766" s="80"/>
    </row>
    <row r="7767" spans="9:54" x14ac:dyDescent="0.25">
      <c r="I7767" s="80"/>
      <c r="AX7767" s="80"/>
      <c r="AY7767" s="80"/>
      <c r="AZ7767" s="80"/>
      <c r="BA7767" s="80"/>
      <c r="BB7767" s="80"/>
    </row>
    <row r="7768" spans="9:54" x14ac:dyDescent="0.25">
      <c r="I7768" s="80"/>
      <c r="AX7768" s="80"/>
      <c r="AY7768" s="80"/>
      <c r="AZ7768" s="80"/>
      <c r="BA7768" s="80"/>
      <c r="BB7768" s="80"/>
    </row>
    <row r="7769" spans="9:54" x14ac:dyDescent="0.25">
      <c r="I7769" s="80"/>
      <c r="AX7769" s="80"/>
      <c r="AY7769" s="80"/>
      <c r="AZ7769" s="80"/>
      <c r="BA7769" s="80"/>
      <c r="BB7769" s="80"/>
    </row>
    <row r="7770" spans="9:54" x14ac:dyDescent="0.25">
      <c r="I7770" s="80"/>
      <c r="AX7770" s="80"/>
      <c r="AY7770" s="80"/>
      <c r="AZ7770" s="80"/>
      <c r="BA7770" s="80"/>
      <c r="BB7770" s="80"/>
    </row>
    <row r="7771" spans="9:54" x14ac:dyDescent="0.25">
      <c r="I7771" s="80"/>
      <c r="AX7771" s="80"/>
      <c r="AY7771" s="80"/>
      <c r="AZ7771" s="80"/>
      <c r="BA7771" s="80"/>
      <c r="BB7771" s="80"/>
    </row>
    <row r="7772" spans="9:54" x14ac:dyDescent="0.25">
      <c r="I7772" s="80"/>
      <c r="AX7772" s="80"/>
      <c r="AY7772" s="80"/>
      <c r="AZ7772" s="80"/>
      <c r="BA7772" s="80"/>
      <c r="BB7772" s="80"/>
    </row>
    <row r="7773" spans="9:54" x14ac:dyDescent="0.25">
      <c r="I7773" s="80"/>
      <c r="AX7773" s="80"/>
      <c r="AY7773" s="80"/>
      <c r="AZ7773" s="80"/>
      <c r="BA7773" s="80"/>
      <c r="BB7773" s="80"/>
    </row>
    <row r="7774" spans="9:54" x14ac:dyDescent="0.25">
      <c r="I7774" s="80"/>
      <c r="AX7774" s="80"/>
      <c r="AY7774" s="80"/>
      <c r="AZ7774" s="80"/>
      <c r="BA7774" s="80"/>
      <c r="BB7774" s="80"/>
    </row>
    <row r="7775" spans="9:54" x14ac:dyDescent="0.25">
      <c r="I7775" s="80"/>
      <c r="AX7775" s="80"/>
      <c r="AY7775" s="80"/>
      <c r="AZ7775" s="80"/>
      <c r="BA7775" s="80"/>
      <c r="BB7775" s="80"/>
    </row>
    <row r="7776" spans="9:54" x14ac:dyDescent="0.25">
      <c r="I7776" s="80"/>
      <c r="AX7776" s="80"/>
      <c r="AY7776" s="80"/>
      <c r="AZ7776" s="80"/>
      <c r="BA7776" s="80"/>
      <c r="BB7776" s="80"/>
    </row>
    <row r="7777" spans="9:54" x14ac:dyDescent="0.25">
      <c r="I7777" s="80"/>
      <c r="AX7777" s="80"/>
      <c r="AY7777" s="80"/>
      <c r="AZ7777" s="80"/>
      <c r="BA7777" s="80"/>
      <c r="BB7777" s="80"/>
    </row>
    <row r="7778" spans="9:54" x14ac:dyDescent="0.25">
      <c r="I7778" s="80"/>
      <c r="AX7778" s="80"/>
      <c r="AY7778" s="80"/>
      <c r="AZ7778" s="80"/>
      <c r="BA7778" s="80"/>
      <c r="BB7778" s="80"/>
    </row>
    <row r="7779" spans="9:54" x14ac:dyDescent="0.25">
      <c r="I7779" s="80"/>
      <c r="AX7779" s="80"/>
      <c r="AY7779" s="80"/>
      <c r="AZ7779" s="80"/>
      <c r="BA7779" s="80"/>
      <c r="BB7779" s="80"/>
    </row>
    <row r="7780" spans="9:54" x14ac:dyDescent="0.25">
      <c r="I7780" s="80"/>
      <c r="AX7780" s="80"/>
      <c r="AY7780" s="80"/>
      <c r="AZ7780" s="80"/>
      <c r="BA7780" s="80"/>
      <c r="BB7780" s="80"/>
    </row>
    <row r="7781" spans="9:54" x14ac:dyDescent="0.25">
      <c r="I7781" s="80"/>
      <c r="AX7781" s="80"/>
      <c r="AY7781" s="80"/>
      <c r="AZ7781" s="80"/>
      <c r="BA7781" s="80"/>
      <c r="BB7781" s="80"/>
    </row>
    <row r="7782" spans="9:54" x14ac:dyDescent="0.25">
      <c r="I7782" s="80"/>
      <c r="AX7782" s="80"/>
      <c r="AY7782" s="80"/>
      <c r="AZ7782" s="80"/>
      <c r="BA7782" s="80"/>
      <c r="BB7782" s="80"/>
    </row>
    <row r="7783" spans="9:54" x14ac:dyDescent="0.25">
      <c r="I7783" s="80"/>
      <c r="AX7783" s="80"/>
      <c r="AY7783" s="80"/>
      <c r="AZ7783" s="80"/>
      <c r="BA7783" s="80"/>
      <c r="BB7783" s="80"/>
    </row>
    <row r="7784" spans="9:54" x14ac:dyDescent="0.25">
      <c r="I7784" s="80"/>
      <c r="AX7784" s="80"/>
      <c r="AY7784" s="80"/>
      <c r="AZ7784" s="80"/>
      <c r="BA7784" s="80"/>
      <c r="BB7784" s="80"/>
    </row>
    <row r="7785" spans="9:54" x14ac:dyDescent="0.25">
      <c r="I7785" s="80"/>
      <c r="AX7785" s="80"/>
      <c r="AY7785" s="80"/>
      <c r="AZ7785" s="80"/>
      <c r="BA7785" s="80"/>
      <c r="BB7785" s="80"/>
    </row>
    <row r="7786" spans="9:54" x14ac:dyDescent="0.25">
      <c r="I7786" s="80"/>
      <c r="AX7786" s="80"/>
      <c r="AY7786" s="80"/>
      <c r="AZ7786" s="80"/>
      <c r="BA7786" s="80"/>
      <c r="BB7786" s="80"/>
    </row>
    <row r="7787" spans="9:54" x14ac:dyDescent="0.25">
      <c r="I7787" s="80"/>
      <c r="AX7787" s="80"/>
      <c r="AY7787" s="80"/>
      <c r="AZ7787" s="80"/>
      <c r="BA7787" s="80"/>
      <c r="BB7787" s="80"/>
    </row>
    <row r="7788" spans="9:54" x14ac:dyDescent="0.25">
      <c r="I7788" s="80"/>
      <c r="AX7788" s="80"/>
      <c r="AY7788" s="80"/>
      <c r="AZ7788" s="80"/>
      <c r="BA7788" s="80"/>
      <c r="BB7788" s="80"/>
    </row>
    <row r="7789" spans="9:54" x14ac:dyDescent="0.25">
      <c r="I7789" s="80"/>
      <c r="AX7789" s="80"/>
      <c r="AY7789" s="80"/>
      <c r="AZ7789" s="80"/>
      <c r="BA7789" s="80"/>
      <c r="BB7789" s="80"/>
    </row>
    <row r="7790" spans="9:54" x14ac:dyDescent="0.25">
      <c r="I7790" s="80"/>
      <c r="AX7790" s="80"/>
      <c r="AY7790" s="80"/>
      <c r="AZ7790" s="80"/>
      <c r="BA7790" s="80"/>
      <c r="BB7790" s="80"/>
    </row>
    <row r="7791" spans="9:54" x14ac:dyDescent="0.25">
      <c r="I7791" s="80"/>
      <c r="AX7791" s="80"/>
      <c r="AY7791" s="80"/>
      <c r="AZ7791" s="80"/>
      <c r="BA7791" s="80"/>
      <c r="BB7791" s="80"/>
    </row>
    <row r="7792" spans="9:54" x14ac:dyDescent="0.25">
      <c r="I7792" s="80"/>
      <c r="AX7792" s="80"/>
      <c r="AY7792" s="80"/>
      <c r="AZ7792" s="80"/>
      <c r="BA7792" s="80"/>
      <c r="BB7792" s="80"/>
    </row>
    <row r="7793" spans="9:54" x14ac:dyDescent="0.25">
      <c r="I7793" s="80"/>
      <c r="AX7793" s="80"/>
      <c r="AY7793" s="80"/>
      <c r="AZ7793" s="80"/>
      <c r="BA7793" s="80"/>
      <c r="BB7793" s="80"/>
    </row>
    <row r="7794" spans="9:54" x14ac:dyDescent="0.25">
      <c r="I7794" s="80"/>
      <c r="AX7794" s="80"/>
      <c r="AY7794" s="80"/>
      <c r="AZ7794" s="80"/>
      <c r="BA7794" s="80"/>
      <c r="BB7794" s="80"/>
    </row>
    <row r="7795" spans="9:54" x14ac:dyDescent="0.25">
      <c r="I7795" s="80"/>
      <c r="AX7795" s="80"/>
      <c r="AY7795" s="80"/>
      <c r="AZ7795" s="80"/>
      <c r="BA7795" s="80"/>
      <c r="BB7795" s="80"/>
    </row>
    <row r="7796" spans="9:54" x14ac:dyDescent="0.25">
      <c r="I7796" s="80"/>
      <c r="AX7796" s="80"/>
      <c r="AY7796" s="80"/>
      <c r="AZ7796" s="80"/>
      <c r="BA7796" s="80"/>
      <c r="BB7796" s="80"/>
    </row>
    <row r="7797" spans="9:54" x14ac:dyDescent="0.25">
      <c r="I7797" s="80"/>
      <c r="AX7797" s="80"/>
      <c r="AY7797" s="80"/>
      <c r="AZ7797" s="80"/>
      <c r="BA7797" s="80"/>
      <c r="BB7797" s="80"/>
    </row>
    <row r="7798" spans="9:54" x14ac:dyDescent="0.25">
      <c r="I7798" s="80"/>
      <c r="AX7798" s="80"/>
      <c r="AY7798" s="80"/>
      <c r="AZ7798" s="80"/>
      <c r="BA7798" s="80"/>
      <c r="BB7798" s="80"/>
    </row>
    <row r="7799" spans="9:54" x14ac:dyDescent="0.25">
      <c r="I7799" s="80"/>
      <c r="AX7799" s="80"/>
      <c r="AY7799" s="80"/>
      <c r="AZ7799" s="80"/>
      <c r="BA7799" s="80"/>
      <c r="BB7799" s="80"/>
    </row>
    <row r="7800" spans="9:54" x14ac:dyDescent="0.25">
      <c r="I7800" s="80"/>
      <c r="AX7800" s="80"/>
      <c r="AY7800" s="80"/>
      <c r="AZ7800" s="80"/>
      <c r="BA7800" s="80"/>
      <c r="BB7800" s="80"/>
    </row>
    <row r="7801" spans="9:54" x14ac:dyDescent="0.25">
      <c r="I7801" s="80"/>
      <c r="AX7801" s="80"/>
      <c r="AY7801" s="80"/>
      <c r="AZ7801" s="80"/>
      <c r="BA7801" s="80"/>
      <c r="BB7801" s="80"/>
    </row>
    <row r="7802" spans="9:54" x14ac:dyDescent="0.25">
      <c r="I7802" s="80"/>
      <c r="AX7802" s="80"/>
      <c r="AY7802" s="80"/>
      <c r="AZ7802" s="80"/>
      <c r="BA7802" s="80"/>
      <c r="BB7802" s="80"/>
    </row>
    <row r="7803" spans="9:54" x14ac:dyDescent="0.25">
      <c r="I7803" s="80"/>
      <c r="AX7803" s="80"/>
      <c r="AY7803" s="80"/>
      <c r="AZ7803" s="80"/>
      <c r="BA7803" s="80"/>
      <c r="BB7803" s="80"/>
    </row>
    <row r="7804" spans="9:54" x14ac:dyDescent="0.25">
      <c r="I7804" s="80"/>
      <c r="AX7804" s="80"/>
      <c r="AY7804" s="80"/>
      <c r="AZ7804" s="80"/>
      <c r="BA7804" s="80"/>
      <c r="BB7804" s="80"/>
    </row>
    <row r="7805" spans="9:54" x14ac:dyDescent="0.25">
      <c r="I7805" s="80"/>
      <c r="AX7805" s="80"/>
      <c r="AY7805" s="80"/>
      <c r="AZ7805" s="80"/>
      <c r="BA7805" s="80"/>
      <c r="BB7805" s="80"/>
    </row>
    <row r="7806" spans="9:54" x14ac:dyDescent="0.25">
      <c r="I7806" s="80"/>
      <c r="AX7806" s="80"/>
      <c r="AY7806" s="80"/>
      <c r="AZ7806" s="80"/>
      <c r="BA7806" s="80"/>
      <c r="BB7806" s="80"/>
    </row>
    <row r="7807" spans="9:54" x14ac:dyDescent="0.25">
      <c r="I7807" s="80"/>
      <c r="AX7807" s="80"/>
      <c r="AY7807" s="80"/>
      <c r="AZ7807" s="80"/>
      <c r="BA7807" s="80"/>
      <c r="BB7807" s="80"/>
    </row>
    <row r="7808" spans="9:54" x14ac:dyDescent="0.25">
      <c r="I7808" s="80"/>
      <c r="AX7808" s="80"/>
      <c r="AY7808" s="80"/>
      <c r="AZ7808" s="80"/>
      <c r="BA7808" s="80"/>
      <c r="BB7808" s="80"/>
    </row>
    <row r="7809" spans="9:54" x14ac:dyDescent="0.25">
      <c r="I7809" s="80"/>
      <c r="AX7809" s="80"/>
      <c r="AY7809" s="80"/>
      <c r="AZ7809" s="80"/>
      <c r="BA7809" s="80"/>
      <c r="BB7809" s="80"/>
    </row>
    <row r="7810" spans="9:54" x14ac:dyDescent="0.25">
      <c r="I7810" s="80"/>
      <c r="AX7810" s="80"/>
      <c r="AY7810" s="80"/>
      <c r="AZ7810" s="80"/>
      <c r="BA7810" s="80"/>
      <c r="BB7810" s="80"/>
    </row>
    <row r="7811" spans="9:54" x14ac:dyDescent="0.25">
      <c r="I7811" s="80"/>
      <c r="AX7811" s="80"/>
      <c r="AY7811" s="80"/>
      <c r="AZ7811" s="80"/>
      <c r="BA7811" s="80"/>
      <c r="BB7811" s="80"/>
    </row>
    <row r="7812" spans="9:54" x14ac:dyDescent="0.25">
      <c r="I7812" s="80"/>
      <c r="AX7812" s="80"/>
      <c r="AY7812" s="80"/>
      <c r="AZ7812" s="80"/>
      <c r="BA7812" s="80"/>
      <c r="BB7812" s="80"/>
    </row>
    <row r="7813" spans="9:54" x14ac:dyDescent="0.25">
      <c r="I7813" s="80"/>
      <c r="AX7813" s="80"/>
      <c r="AY7813" s="80"/>
      <c r="AZ7813" s="80"/>
      <c r="BA7813" s="80"/>
      <c r="BB7813" s="80"/>
    </row>
    <row r="7814" spans="9:54" x14ac:dyDescent="0.25">
      <c r="I7814" s="80"/>
      <c r="AX7814" s="80"/>
      <c r="AY7814" s="80"/>
      <c r="AZ7814" s="80"/>
      <c r="BA7814" s="80"/>
      <c r="BB7814" s="80"/>
    </row>
    <row r="7815" spans="9:54" x14ac:dyDescent="0.25">
      <c r="I7815" s="80"/>
      <c r="AX7815" s="80"/>
      <c r="AY7815" s="80"/>
      <c r="AZ7815" s="80"/>
      <c r="BA7815" s="80"/>
      <c r="BB7815" s="80"/>
    </row>
    <row r="7816" spans="9:54" x14ac:dyDescent="0.25">
      <c r="I7816" s="80"/>
      <c r="AX7816" s="80"/>
      <c r="AY7816" s="80"/>
      <c r="AZ7816" s="80"/>
      <c r="BA7816" s="80"/>
      <c r="BB7816" s="80"/>
    </row>
    <row r="7817" spans="9:54" x14ac:dyDescent="0.25">
      <c r="I7817" s="80"/>
      <c r="AX7817" s="80"/>
      <c r="AY7817" s="80"/>
      <c r="AZ7817" s="80"/>
      <c r="BA7817" s="80"/>
      <c r="BB7817" s="80"/>
    </row>
    <row r="7818" spans="9:54" x14ac:dyDescent="0.25">
      <c r="I7818" s="80"/>
      <c r="AX7818" s="80"/>
      <c r="AY7818" s="80"/>
      <c r="AZ7818" s="80"/>
      <c r="BA7818" s="80"/>
      <c r="BB7818" s="80"/>
    </row>
    <row r="7819" spans="9:54" x14ac:dyDescent="0.25">
      <c r="I7819" s="80"/>
      <c r="AX7819" s="80"/>
      <c r="AY7819" s="80"/>
      <c r="AZ7819" s="80"/>
      <c r="BA7819" s="80"/>
      <c r="BB7819" s="80"/>
    </row>
    <row r="7820" spans="9:54" x14ac:dyDescent="0.25">
      <c r="I7820" s="80"/>
      <c r="AX7820" s="80"/>
      <c r="AY7820" s="80"/>
      <c r="AZ7820" s="80"/>
      <c r="BA7820" s="80"/>
      <c r="BB7820" s="80"/>
    </row>
    <row r="7821" spans="9:54" x14ac:dyDescent="0.25">
      <c r="I7821" s="80"/>
      <c r="AX7821" s="80"/>
      <c r="AY7821" s="80"/>
      <c r="AZ7821" s="80"/>
      <c r="BA7821" s="80"/>
      <c r="BB7821" s="80"/>
    </row>
    <row r="7822" spans="9:54" x14ac:dyDescent="0.25">
      <c r="I7822" s="80"/>
      <c r="AX7822" s="80"/>
      <c r="AY7822" s="80"/>
      <c r="AZ7822" s="80"/>
      <c r="BA7822" s="80"/>
      <c r="BB7822" s="80"/>
    </row>
    <row r="7823" spans="9:54" x14ac:dyDescent="0.25">
      <c r="I7823" s="80"/>
      <c r="AX7823" s="80"/>
      <c r="AY7823" s="80"/>
      <c r="AZ7823" s="80"/>
      <c r="BA7823" s="80"/>
      <c r="BB7823" s="80"/>
    </row>
    <row r="7824" spans="9:54" x14ac:dyDescent="0.25">
      <c r="I7824" s="80"/>
      <c r="AX7824" s="80"/>
      <c r="AY7824" s="80"/>
      <c r="AZ7824" s="80"/>
      <c r="BA7824" s="80"/>
      <c r="BB7824" s="80"/>
    </row>
    <row r="7825" spans="9:54" x14ac:dyDescent="0.25">
      <c r="I7825" s="80"/>
      <c r="AX7825" s="80"/>
      <c r="AY7825" s="80"/>
      <c r="AZ7825" s="80"/>
      <c r="BA7825" s="80"/>
      <c r="BB7825" s="80"/>
    </row>
    <row r="7826" spans="9:54" x14ac:dyDescent="0.25">
      <c r="I7826" s="80"/>
      <c r="AX7826" s="80"/>
      <c r="AY7826" s="80"/>
      <c r="AZ7826" s="80"/>
      <c r="BA7826" s="80"/>
      <c r="BB7826" s="80"/>
    </row>
    <row r="7827" spans="9:54" x14ac:dyDescent="0.25">
      <c r="I7827" s="80"/>
      <c r="AX7827" s="80"/>
      <c r="AY7827" s="80"/>
      <c r="AZ7827" s="80"/>
      <c r="BA7827" s="80"/>
      <c r="BB7827" s="80"/>
    </row>
    <row r="7828" spans="9:54" x14ac:dyDescent="0.25">
      <c r="I7828" s="80"/>
      <c r="AX7828" s="80"/>
      <c r="AY7828" s="80"/>
      <c r="AZ7828" s="80"/>
      <c r="BA7828" s="80"/>
      <c r="BB7828" s="80"/>
    </row>
    <row r="7829" spans="9:54" x14ac:dyDescent="0.25">
      <c r="I7829" s="80"/>
      <c r="AX7829" s="80"/>
      <c r="AY7829" s="80"/>
      <c r="AZ7829" s="80"/>
      <c r="BA7829" s="80"/>
      <c r="BB7829" s="80"/>
    </row>
    <row r="7830" spans="9:54" x14ac:dyDescent="0.25">
      <c r="I7830" s="80"/>
      <c r="AX7830" s="80"/>
      <c r="AY7830" s="80"/>
      <c r="AZ7830" s="80"/>
      <c r="BA7830" s="80"/>
      <c r="BB7830" s="80"/>
    </row>
    <row r="7831" spans="9:54" x14ac:dyDescent="0.25">
      <c r="I7831" s="80"/>
      <c r="AX7831" s="80"/>
      <c r="AY7831" s="80"/>
      <c r="AZ7831" s="80"/>
      <c r="BA7831" s="80"/>
      <c r="BB7831" s="80"/>
    </row>
    <row r="7832" spans="9:54" x14ac:dyDescent="0.25">
      <c r="I7832" s="80"/>
      <c r="AX7832" s="80"/>
      <c r="AY7832" s="80"/>
      <c r="AZ7832" s="80"/>
      <c r="BA7832" s="80"/>
      <c r="BB7832" s="80"/>
    </row>
    <row r="7833" spans="9:54" x14ac:dyDescent="0.25">
      <c r="I7833" s="80"/>
      <c r="AX7833" s="80"/>
      <c r="AY7833" s="80"/>
      <c r="AZ7833" s="80"/>
      <c r="BA7833" s="80"/>
      <c r="BB7833" s="80"/>
    </row>
    <row r="7834" spans="9:54" x14ac:dyDescent="0.25">
      <c r="I7834" s="80"/>
      <c r="AX7834" s="80"/>
      <c r="AY7834" s="80"/>
      <c r="AZ7834" s="80"/>
      <c r="BA7834" s="80"/>
      <c r="BB7834" s="80"/>
    </row>
    <row r="7835" spans="9:54" x14ac:dyDescent="0.25">
      <c r="I7835" s="80"/>
      <c r="AX7835" s="80"/>
      <c r="AY7835" s="80"/>
      <c r="AZ7835" s="80"/>
      <c r="BA7835" s="80"/>
      <c r="BB7835" s="80"/>
    </row>
    <row r="7836" spans="9:54" x14ac:dyDescent="0.25">
      <c r="I7836" s="80"/>
      <c r="AX7836" s="80"/>
      <c r="AY7836" s="80"/>
      <c r="AZ7836" s="80"/>
      <c r="BA7836" s="80"/>
      <c r="BB7836" s="80"/>
    </row>
    <row r="7837" spans="9:54" x14ac:dyDescent="0.25">
      <c r="I7837" s="80"/>
      <c r="AX7837" s="80"/>
      <c r="AY7837" s="80"/>
      <c r="AZ7837" s="80"/>
      <c r="BA7837" s="80"/>
      <c r="BB7837" s="80"/>
    </row>
    <row r="7838" spans="9:54" x14ac:dyDescent="0.25">
      <c r="I7838" s="80"/>
      <c r="AX7838" s="80"/>
      <c r="AY7838" s="80"/>
      <c r="AZ7838" s="80"/>
      <c r="BA7838" s="80"/>
      <c r="BB7838" s="80"/>
    </row>
    <row r="7839" spans="9:54" x14ac:dyDescent="0.25">
      <c r="I7839" s="80"/>
      <c r="AX7839" s="80"/>
      <c r="AY7839" s="80"/>
      <c r="AZ7839" s="80"/>
      <c r="BA7839" s="80"/>
      <c r="BB7839" s="80"/>
    </row>
    <row r="7840" spans="9:54" x14ac:dyDescent="0.25">
      <c r="I7840" s="80"/>
      <c r="AX7840" s="80"/>
      <c r="AY7840" s="80"/>
      <c r="AZ7840" s="80"/>
      <c r="BA7840" s="80"/>
      <c r="BB7840" s="80"/>
    </row>
    <row r="7841" spans="9:54" x14ac:dyDescent="0.25">
      <c r="I7841" s="80"/>
      <c r="AX7841" s="80"/>
      <c r="AY7841" s="80"/>
      <c r="AZ7841" s="80"/>
      <c r="BA7841" s="80"/>
      <c r="BB7841" s="80"/>
    </row>
    <row r="7842" spans="9:54" x14ac:dyDescent="0.25">
      <c r="I7842" s="80"/>
      <c r="AX7842" s="80"/>
      <c r="AY7842" s="80"/>
      <c r="AZ7842" s="80"/>
      <c r="BA7842" s="80"/>
      <c r="BB7842" s="80"/>
    </row>
    <row r="7843" spans="9:54" x14ac:dyDescent="0.25">
      <c r="I7843" s="80"/>
      <c r="AX7843" s="80"/>
      <c r="AY7843" s="80"/>
      <c r="AZ7843" s="80"/>
      <c r="BA7843" s="80"/>
      <c r="BB7843" s="80"/>
    </row>
    <row r="7844" spans="9:54" x14ac:dyDescent="0.25">
      <c r="I7844" s="80"/>
      <c r="AX7844" s="80"/>
      <c r="AY7844" s="80"/>
      <c r="AZ7844" s="80"/>
      <c r="BA7844" s="80"/>
      <c r="BB7844" s="80"/>
    </row>
    <row r="7845" spans="9:54" x14ac:dyDescent="0.25">
      <c r="I7845" s="80"/>
      <c r="AX7845" s="80"/>
      <c r="AY7845" s="80"/>
      <c r="AZ7845" s="80"/>
      <c r="BA7845" s="80"/>
      <c r="BB7845" s="80"/>
    </row>
    <row r="7846" spans="9:54" x14ac:dyDescent="0.25">
      <c r="I7846" s="80"/>
      <c r="AX7846" s="80"/>
      <c r="AY7846" s="80"/>
      <c r="AZ7846" s="80"/>
      <c r="BA7846" s="80"/>
      <c r="BB7846" s="80"/>
    </row>
    <row r="7847" spans="9:54" x14ac:dyDescent="0.25">
      <c r="I7847" s="80"/>
      <c r="AX7847" s="80"/>
      <c r="AY7847" s="80"/>
      <c r="AZ7847" s="80"/>
      <c r="BA7847" s="80"/>
      <c r="BB7847" s="80"/>
    </row>
    <row r="7848" spans="9:54" x14ac:dyDescent="0.25">
      <c r="I7848" s="80"/>
      <c r="AX7848" s="80"/>
      <c r="AY7848" s="80"/>
      <c r="AZ7848" s="80"/>
      <c r="BA7848" s="80"/>
      <c r="BB7848" s="80"/>
    </row>
    <row r="7849" spans="9:54" x14ac:dyDescent="0.25">
      <c r="I7849" s="80"/>
      <c r="AX7849" s="80"/>
      <c r="AY7849" s="80"/>
      <c r="AZ7849" s="80"/>
      <c r="BA7849" s="80"/>
      <c r="BB7849" s="80"/>
    </row>
    <row r="7850" spans="9:54" x14ac:dyDescent="0.25">
      <c r="I7850" s="80"/>
      <c r="AX7850" s="80"/>
      <c r="AY7850" s="80"/>
      <c r="AZ7850" s="80"/>
      <c r="BA7850" s="80"/>
      <c r="BB7850" s="80"/>
    </row>
    <row r="7851" spans="9:54" x14ac:dyDescent="0.25">
      <c r="I7851" s="80"/>
      <c r="AX7851" s="80"/>
      <c r="AY7851" s="80"/>
      <c r="AZ7851" s="80"/>
      <c r="BA7851" s="80"/>
      <c r="BB7851" s="80"/>
    </row>
    <row r="7852" spans="9:54" x14ac:dyDescent="0.25">
      <c r="I7852" s="80"/>
      <c r="AX7852" s="80"/>
      <c r="AY7852" s="80"/>
      <c r="AZ7852" s="80"/>
      <c r="BA7852" s="80"/>
      <c r="BB7852" s="80"/>
    </row>
    <row r="7853" spans="9:54" x14ac:dyDescent="0.25">
      <c r="I7853" s="80"/>
      <c r="AX7853" s="80"/>
      <c r="AY7853" s="80"/>
      <c r="AZ7853" s="80"/>
      <c r="BA7853" s="80"/>
      <c r="BB7853" s="80"/>
    </row>
    <row r="7854" spans="9:54" x14ac:dyDescent="0.25">
      <c r="I7854" s="80"/>
      <c r="AX7854" s="80"/>
      <c r="AY7854" s="80"/>
      <c r="AZ7854" s="80"/>
      <c r="BA7854" s="80"/>
      <c r="BB7854" s="80"/>
    </row>
    <row r="7855" spans="9:54" x14ac:dyDescent="0.25">
      <c r="I7855" s="80"/>
      <c r="AX7855" s="80"/>
      <c r="AY7855" s="80"/>
      <c r="AZ7855" s="80"/>
      <c r="BA7855" s="80"/>
      <c r="BB7855" s="80"/>
    </row>
    <row r="7856" spans="9:54" x14ac:dyDescent="0.25">
      <c r="I7856" s="80"/>
      <c r="AX7856" s="80"/>
      <c r="AY7856" s="80"/>
      <c r="AZ7856" s="80"/>
      <c r="BA7856" s="80"/>
      <c r="BB7856" s="80"/>
    </row>
    <row r="7857" spans="9:54" x14ac:dyDescent="0.25">
      <c r="I7857" s="80"/>
      <c r="AX7857" s="80"/>
      <c r="AY7857" s="80"/>
      <c r="AZ7857" s="80"/>
      <c r="BA7857" s="80"/>
      <c r="BB7857" s="80"/>
    </row>
    <row r="7858" spans="9:54" x14ac:dyDescent="0.25">
      <c r="I7858" s="80"/>
      <c r="AX7858" s="80"/>
      <c r="AY7858" s="80"/>
      <c r="AZ7858" s="80"/>
      <c r="BA7858" s="80"/>
      <c r="BB7858" s="80"/>
    </row>
    <row r="7859" spans="9:54" x14ac:dyDescent="0.25">
      <c r="I7859" s="80"/>
      <c r="AX7859" s="80"/>
      <c r="AY7859" s="80"/>
      <c r="AZ7859" s="80"/>
      <c r="BA7859" s="80"/>
      <c r="BB7859" s="80"/>
    </row>
    <row r="7860" spans="9:54" x14ac:dyDescent="0.25">
      <c r="I7860" s="80"/>
      <c r="AX7860" s="80"/>
      <c r="AY7860" s="80"/>
      <c r="AZ7860" s="80"/>
      <c r="BA7860" s="80"/>
      <c r="BB7860" s="80"/>
    </row>
    <row r="7861" spans="9:54" x14ac:dyDescent="0.25">
      <c r="I7861" s="80"/>
      <c r="AX7861" s="80"/>
      <c r="AY7861" s="80"/>
      <c r="AZ7861" s="80"/>
      <c r="BA7861" s="80"/>
      <c r="BB7861" s="80"/>
    </row>
    <row r="7862" spans="9:54" x14ac:dyDescent="0.25">
      <c r="I7862" s="80"/>
      <c r="AX7862" s="80"/>
      <c r="AY7862" s="80"/>
      <c r="AZ7862" s="80"/>
      <c r="BA7862" s="80"/>
      <c r="BB7862" s="80"/>
    </row>
    <row r="7863" spans="9:54" x14ac:dyDescent="0.25">
      <c r="I7863" s="80"/>
      <c r="AX7863" s="80"/>
      <c r="AY7863" s="80"/>
      <c r="AZ7863" s="80"/>
      <c r="BA7863" s="80"/>
      <c r="BB7863" s="80"/>
    </row>
    <row r="7864" spans="9:54" x14ac:dyDescent="0.25">
      <c r="I7864" s="80"/>
      <c r="AX7864" s="80"/>
      <c r="AY7864" s="80"/>
      <c r="AZ7864" s="80"/>
      <c r="BA7864" s="80"/>
      <c r="BB7864" s="80"/>
    </row>
    <row r="7865" spans="9:54" x14ac:dyDescent="0.25">
      <c r="I7865" s="80"/>
      <c r="AX7865" s="80"/>
      <c r="AY7865" s="80"/>
      <c r="AZ7865" s="80"/>
      <c r="BA7865" s="80"/>
      <c r="BB7865" s="80"/>
    </row>
    <row r="7866" spans="9:54" x14ac:dyDescent="0.25">
      <c r="I7866" s="80"/>
      <c r="AX7866" s="80"/>
      <c r="AY7866" s="80"/>
      <c r="AZ7866" s="80"/>
      <c r="BA7866" s="80"/>
      <c r="BB7866" s="80"/>
    </row>
    <row r="7867" spans="9:54" x14ac:dyDescent="0.25">
      <c r="I7867" s="80"/>
      <c r="AX7867" s="80"/>
      <c r="AY7867" s="80"/>
      <c r="AZ7867" s="80"/>
      <c r="BA7867" s="80"/>
      <c r="BB7867" s="80"/>
    </row>
    <row r="7868" spans="9:54" x14ac:dyDescent="0.25">
      <c r="I7868" s="80"/>
      <c r="AX7868" s="80"/>
      <c r="AY7868" s="80"/>
      <c r="AZ7868" s="80"/>
      <c r="BA7868" s="80"/>
      <c r="BB7868" s="80"/>
    </row>
    <row r="7869" spans="9:54" x14ac:dyDescent="0.25">
      <c r="I7869" s="80"/>
      <c r="AX7869" s="80"/>
      <c r="AY7869" s="80"/>
      <c r="AZ7869" s="80"/>
      <c r="BA7869" s="80"/>
      <c r="BB7869" s="80"/>
    </row>
    <row r="7870" spans="9:54" x14ac:dyDescent="0.25">
      <c r="I7870" s="80"/>
      <c r="AX7870" s="80"/>
      <c r="AY7870" s="80"/>
      <c r="AZ7870" s="80"/>
      <c r="BA7870" s="80"/>
      <c r="BB7870" s="80"/>
    </row>
    <row r="7871" spans="9:54" x14ac:dyDescent="0.25">
      <c r="I7871" s="80"/>
      <c r="AX7871" s="80"/>
      <c r="AY7871" s="80"/>
      <c r="AZ7871" s="80"/>
      <c r="BA7871" s="80"/>
      <c r="BB7871" s="80"/>
    </row>
    <row r="7872" spans="9:54" x14ac:dyDescent="0.25">
      <c r="I7872" s="80"/>
      <c r="AX7872" s="80"/>
      <c r="AY7872" s="80"/>
      <c r="AZ7872" s="80"/>
      <c r="BA7872" s="80"/>
      <c r="BB7872" s="80"/>
    </row>
    <row r="7873" spans="9:54" x14ac:dyDescent="0.25">
      <c r="I7873" s="80"/>
      <c r="AX7873" s="80"/>
      <c r="AY7873" s="80"/>
      <c r="AZ7873" s="80"/>
      <c r="BA7873" s="80"/>
      <c r="BB7873" s="80"/>
    </row>
    <row r="7874" spans="9:54" x14ac:dyDescent="0.25">
      <c r="I7874" s="80"/>
      <c r="AX7874" s="80"/>
      <c r="AY7874" s="80"/>
      <c r="AZ7874" s="80"/>
      <c r="BA7874" s="80"/>
      <c r="BB7874" s="80"/>
    </row>
    <row r="7875" spans="9:54" x14ac:dyDescent="0.25">
      <c r="I7875" s="80"/>
      <c r="AX7875" s="80"/>
      <c r="AY7875" s="80"/>
      <c r="AZ7875" s="80"/>
      <c r="BA7875" s="80"/>
      <c r="BB7875" s="80"/>
    </row>
    <row r="7876" spans="9:54" x14ac:dyDescent="0.25">
      <c r="I7876" s="80"/>
      <c r="AX7876" s="80"/>
      <c r="AY7876" s="80"/>
      <c r="AZ7876" s="80"/>
      <c r="BA7876" s="80"/>
      <c r="BB7876" s="80"/>
    </row>
    <row r="7877" spans="9:54" x14ac:dyDescent="0.25">
      <c r="I7877" s="80"/>
      <c r="AX7877" s="80"/>
      <c r="AY7877" s="80"/>
      <c r="AZ7877" s="80"/>
      <c r="BA7877" s="80"/>
      <c r="BB7877" s="80"/>
    </row>
    <row r="7878" spans="9:54" x14ac:dyDescent="0.25">
      <c r="I7878" s="80"/>
      <c r="AX7878" s="80"/>
      <c r="AY7878" s="80"/>
      <c r="AZ7878" s="80"/>
      <c r="BA7878" s="80"/>
      <c r="BB7878" s="80"/>
    </row>
    <row r="7879" spans="9:54" x14ac:dyDescent="0.25">
      <c r="I7879" s="80"/>
      <c r="AX7879" s="80"/>
      <c r="AY7879" s="80"/>
      <c r="AZ7879" s="80"/>
      <c r="BA7879" s="80"/>
      <c r="BB7879" s="80"/>
    </row>
    <row r="7880" spans="9:54" x14ac:dyDescent="0.25">
      <c r="I7880" s="80"/>
      <c r="AX7880" s="80"/>
      <c r="AY7880" s="80"/>
      <c r="AZ7880" s="80"/>
      <c r="BA7880" s="80"/>
      <c r="BB7880" s="80"/>
    </row>
    <row r="7881" spans="9:54" x14ac:dyDescent="0.25">
      <c r="I7881" s="80"/>
      <c r="AX7881" s="80"/>
      <c r="AY7881" s="80"/>
      <c r="AZ7881" s="80"/>
      <c r="BA7881" s="80"/>
      <c r="BB7881" s="80"/>
    </row>
    <row r="7882" spans="9:54" x14ac:dyDescent="0.25">
      <c r="I7882" s="80"/>
      <c r="AX7882" s="80"/>
      <c r="AY7882" s="80"/>
      <c r="AZ7882" s="80"/>
      <c r="BA7882" s="80"/>
      <c r="BB7882" s="80"/>
    </row>
    <row r="7883" spans="9:54" x14ac:dyDescent="0.25">
      <c r="I7883" s="80"/>
      <c r="AX7883" s="80"/>
      <c r="AY7883" s="80"/>
      <c r="AZ7883" s="80"/>
      <c r="BA7883" s="80"/>
      <c r="BB7883" s="80"/>
    </row>
    <row r="7884" spans="9:54" x14ac:dyDescent="0.25">
      <c r="I7884" s="80"/>
      <c r="AX7884" s="80"/>
      <c r="AY7884" s="80"/>
      <c r="AZ7884" s="80"/>
      <c r="BA7884" s="80"/>
      <c r="BB7884" s="80"/>
    </row>
    <row r="7885" spans="9:54" x14ac:dyDescent="0.25">
      <c r="I7885" s="80"/>
      <c r="AX7885" s="80"/>
      <c r="AY7885" s="80"/>
      <c r="AZ7885" s="80"/>
      <c r="BA7885" s="80"/>
      <c r="BB7885" s="80"/>
    </row>
    <row r="7886" spans="9:54" x14ac:dyDescent="0.25">
      <c r="I7886" s="80"/>
      <c r="AX7886" s="80"/>
      <c r="AY7886" s="80"/>
      <c r="AZ7886" s="80"/>
      <c r="BA7886" s="80"/>
      <c r="BB7886" s="80"/>
    </row>
    <row r="7887" spans="9:54" x14ac:dyDescent="0.25">
      <c r="I7887" s="80"/>
      <c r="AX7887" s="80"/>
      <c r="AY7887" s="80"/>
      <c r="AZ7887" s="80"/>
      <c r="BA7887" s="80"/>
      <c r="BB7887" s="80"/>
    </row>
    <row r="7888" spans="9:54" x14ac:dyDescent="0.25">
      <c r="I7888" s="80"/>
      <c r="AX7888" s="80"/>
      <c r="AY7888" s="80"/>
      <c r="AZ7888" s="80"/>
      <c r="BA7888" s="80"/>
      <c r="BB7888" s="80"/>
    </row>
    <row r="7889" spans="9:54" x14ac:dyDescent="0.25">
      <c r="I7889" s="80"/>
      <c r="AX7889" s="80"/>
      <c r="AY7889" s="80"/>
      <c r="AZ7889" s="80"/>
      <c r="BA7889" s="80"/>
      <c r="BB7889" s="80"/>
    </row>
    <row r="7890" spans="9:54" x14ac:dyDescent="0.25">
      <c r="I7890" s="80"/>
      <c r="AX7890" s="80"/>
      <c r="AY7890" s="80"/>
      <c r="AZ7890" s="80"/>
      <c r="BA7890" s="80"/>
      <c r="BB7890" s="80"/>
    </row>
    <row r="7891" spans="9:54" x14ac:dyDescent="0.25">
      <c r="I7891" s="80"/>
      <c r="AX7891" s="80"/>
      <c r="AY7891" s="80"/>
      <c r="AZ7891" s="80"/>
      <c r="BA7891" s="80"/>
      <c r="BB7891" s="80"/>
    </row>
    <row r="7892" spans="9:54" x14ac:dyDescent="0.25">
      <c r="I7892" s="80"/>
      <c r="AX7892" s="80"/>
      <c r="AY7892" s="80"/>
      <c r="AZ7892" s="80"/>
      <c r="BA7892" s="80"/>
      <c r="BB7892" s="80"/>
    </row>
    <row r="7893" spans="9:54" x14ac:dyDescent="0.25">
      <c r="I7893" s="80"/>
      <c r="AX7893" s="80"/>
      <c r="AY7893" s="80"/>
      <c r="AZ7893" s="80"/>
      <c r="BA7893" s="80"/>
      <c r="BB7893" s="80"/>
    </row>
    <row r="7894" spans="9:54" x14ac:dyDescent="0.25">
      <c r="I7894" s="80"/>
      <c r="AX7894" s="80"/>
      <c r="AY7894" s="80"/>
      <c r="AZ7894" s="80"/>
      <c r="BA7894" s="80"/>
      <c r="BB7894" s="80"/>
    </row>
    <row r="7895" spans="9:54" x14ac:dyDescent="0.25">
      <c r="I7895" s="80"/>
      <c r="AX7895" s="80"/>
      <c r="AY7895" s="80"/>
      <c r="AZ7895" s="80"/>
      <c r="BA7895" s="80"/>
      <c r="BB7895" s="80"/>
    </row>
    <row r="7896" spans="9:54" x14ac:dyDescent="0.25">
      <c r="I7896" s="80"/>
      <c r="AX7896" s="80"/>
      <c r="AY7896" s="80"/>
      <c r="AZ7896" s="80"/>
      <c r="BA7896" s="80"/>
      <c r="BB7896" s="80"/>
    </row>
    <row r="7897" spans="9:54" x14ac:dyDescent="0.25">
      <c r="I7897" s="80"/>
      <c r="AX7897" s="80"/>
      <c r="AY7897" s="80"/>
      <c r="AZ7897" s="80"/>
      <c r="BA7897" s="80"/>
      <c r="BB7897" s="80"/>
    </row>
    <row r="7898" spans="9:54" x14ac:dyDescent="0.25">
      <c r="I7898" s="80"/>
      <c r="AX7898" s="80"/>
      <c r="AY7898" s="80"/>
      <c r="AZ7898" s="80"/>
      <c r="BA7898" s="80"/>
      <c r="BB7898" s="80"/>
    </row>
    <row r="7899" spans="9:54" x14ac:dyDescent="0.25">
      <c r="I7899" s="80"/>
      <c r="AX7899" s="80"/>
      <c r="AY7899" s="80"/>
      <c r="AZ7899" s="80"/>
      <c r="BA7899" s="80"/>
      <c r="BB7899" s="80"/>
    </row>
    <row r="7900" spans="9:54" x14ac:dyDescent="0.25">
      <c r="I7900" s="80"/>
      <c r="AX7900" s="80"/>
      <c r="AY7900" s="80"/>
      <c r="AZ7900" s="80"/>
      <c r="BA7900" s="80"/>
      <c r="BB7900" s="80"/>
    </row>
    <row r="7901" spans="9:54" x14ac:dyDescent="0.25">
      <c r="I7901" s="80"/>
      <c r="AX7901" s="80"/>
      <c r="AY7901" s="80"/>
      <c r="AZ7901" s="80"/>
      <c r="BA7901" s="80"/>
      <c r="BB7901" s="80"/>
    </row>
    <row r="7902" spans="9:54" x14ac:dyDescent="0.25">
      <c r="I7902" s="80"/>
      <c r="AX7902" s="80"/>
      <c r="AY7902" s="80"/>
      <c r="AZ7902" s="80"/>
      <c r="BA7902" s="80"/>
      <c r="BB7902" s="80"/>
    </row>
    <row r="7903" spans="9:54" x14ac:dyDescent="0.25">
      <c r="I7903" s="80"/>
      <c r="AX7903" s="80"/>
      <c r="AY7903" s="80"/>
      <c r="AZ7903" s="80"/>
      <c r="BA7903" s="80"/>
      <c r="BB7903" s="80"/>
    </row>
    <row r="7904" spans="9:54" x14ac:dyDescent="0.25">
      <c r="I7904" s="80"/>
      <c r="AX7904" s="80"/>
      <c r="AY7904" s="80"/>
      <c r="AZ7904" s="80"/>
      <c r="BA7904" s="80"/>
      <c r="BB7904" s="80"/>
    </row>
    <row r="7905" spans="9:54" x14ac:dyDescent="0.25">
      <c r="I7905" s="80"/>
      <c r="AX7905" s="80"/>
      <c r="AY7905" s="80"/>
      <c r="AZ7905" s="80"/>
      <c r="BA7905" s="80"/>
      <c r="BB7905" s="80"/>
    </row>
    <row r="7906" spans="9:54" x14ac:dyDescent="0.25">
      <c r="I7906" s="80"/>
      <c r="AX7906" s="80"/>
      <c r="AY7906" s="80"/>
      <c r="AZ7906" s="80"/>
      <c r="BA7906" s="80"/>
      <c r="BB7906" s="80"/>
    </row>
    <row r="7907" spans="9:54" x14ac:dyDescent="0.25">
      <c r="I7907" s="80"/>
      <c r="AX7907" s="80"/>
      <c r="AY7907" s="80"/>
      <c r="AZ7907" s="80"/>
      <c r="BA7907" s="80"/>
      <c r="BB7907" s="80"/>
    </row>
    <row r="7908" spans="9:54" x14ac:dyDescent="0.25">
      <c r="I7908" s="80"/>
      <c r="AX7908" s="80"/>
      <c r="AY7908" s="80"/>
      <c r="AZ7908" s="80"/>
      <c r="BA7908" s="80"/>
      <c r="BB7908" s="80"/>
    </row>
    <row r="7909" spans="9:54" x14ac:dyDescent="0.25">
      <c r="I7909" s="80"/>
      <c r="AX7909" s="80"/>
      <c r="AY7909" s="80"/>
      <c r="AZ7909" s="80"/>
      <c r="BA7909" s="80"/>
      <c r="BB7909" s="80"/>
    </row>
    <row r="7910" spans="9:54" x14ac:dyDescent="0.25">
      <c r="I7910" s="80"/>
      <c r="AX7910" s="80"/>
      <c r="AY7910" s="80"/>
      <c r="AZ7910" s="80"/>
      <c r="BA7910" s="80"/>
      <c r="BB7910" s="80"/>
    </row>
    <row r="7911" spans="9:54" x14ac:dyDescent="0.25">
      <c r="I7911" s="80"/>
      <c r="AX7911" s="80"/>
      <c r="AY7911" s="80"/>
      <c r="AZ7911" s="80"/>
      <c r="BA7911" s="80"/>
      <c r="BB7911" s="80"/>
    </row>
    <row r="7912" spans="9:54" x14ac:dyDescent="0.25">
      <c r="I7912" s="80"/>
      <c r="AX7912" s="80"/>
      <c r="AY7912" s="80"/>
      <c r="AZ7912" s="80"/>
      <c r="BA7912" s="80"/>
      <c r="BB7912" s="80"/>
    </row>
    <row r="7913" spans="9:54" x14ac:dyDescent="0.25">
      <c r="I7913" s="80"/>
      <c r="AX7913" s="80"/>
      <c r="AY7913" s="80"/>
      <c r="AZ7913" s="80"/>
      <c r="BA7913" s="80"/>
      <c r="BB7913" s="80"/>
    </row>
    <row r="7914" spans="9:54" x14ac:dyDescent="0.25">
      <c r="I7914" s="80"/>
      <c r="AX7914" s="80"/>
      <c r="AY7914" s="80"/>
      <c r="AZ7914" s="80"/>
      <c r="BA7914" s="80"/>
      <c r="BB7914" s="80"/>
    </row>
    <row r="7915" spans="9:54" x14ac:dyDescent="0.25">
      <c r="I7915" s="80"/>
      <c r="AX7915" s="80"/>
      <c r="AY7915" s="80"/>
      <c r="AZ7915" s="80"/>
      <c r="BA7915" s="80"/>
      <c r="BB7915" s="80"/>
    </row>
    <row r="7916" spans="9:54" x14ac:dyDescent="0.25">
      <c r="I7916" s="80"/>
      <c r="AX7916" s="80"/>
      <c r="AY7916" s="80"/>
      <c r="AZ7916" s="80"/>
      <c r="BA7916" s="80"/>
      <c r="BB7916" s="80"/>
    </row>
    <row r="7917" spans="9:54" x14ac:dyDescent="0.25">
      <c r="I7917" s="80"/>
      <c r="AX7917" s="80"/>
      <c r="AY7917" s="80"/>
      <c r="AZ7917" s="80"/>
      <c r="BA7917" s="80"/>
      <c r="BB7917" s="80"/>
    </row>
    <row r="7918" spans="9:54" x14ac:dyDescent="0.25">
      <c r="I7918" s="80"/>
      <c r="AX7918" s="80"/>
      <c r="AY7918" s="80"/>
      <c r="AZ7918" s="80"/>
      <c r="BA7918" s="80"/>
      <c r="BB7918" s="80"/>
    </row>
    <row r="7919" spans="9:54" x14ac:dyDescent="0.25">
      <c r="I7919" s="80"/>
      <c r="AX7919" s="80"/>
      <c r="AY7919" s="80"/>
      <c r="AZ7919" s="80"/>
      <c r="BA7919" s="80"/>
      <c r="BB7919" s="80"/>
    </row>
    <row r="7920" spans="9:54" x14ac:dyDescent="0.25">
      <c r="I7920" s="80"/>
      <c r="AX7920" s="80"/>
      <c r="AY7920" s="80"/>
      <c r="AZ7920" s="80"/>
      <c r="BA7920" s="80"/>
      <c r="BB7920" s="80"/>
    </row>
    <row r="7921" spans="9:54" x14ac:dyDescent="0.25">
      <c r="I7921" s="80"/>
      <c r="AX7921" s="80"/>
      <c r="AY7921" s="80"/>
      <c r="AZ7921" s="80"/>
      <c r="BA7921" s="80"/>
      <c r="BB7921" s="80"/>
    </row>
    <row r="7922" spans="9:54" x14ac:dyDescent="0.25">
      <c r="I7922" s="80"/>
      <c r="AX7922" s="80"/>
      <c r="AY7922" s="80"/>
      <c r="AZ7922" s="80"/>
      <c r="BA7922" s="80"/>
      <c r="BB7922" s="80"/>
    </row>
    <row r="7923" spans="9:54" x14ac:dyDescent="0.25">
      <c r="I7923" s="80"/>
      <c r="AX7923" s="80"/>
      <c r="AY7923" s="80"/>
      <c r="AZ7923" s="80"/>
      <c r="BA7923" s="80"/>
      <c r="BB7923" s="80"/>
    </row>
    <row r="7924" spans="9:54" x14ac:dyDescent="0.25">
      <c r="I7924" s="80"/>
      <c r="AX7924" s="80"/>
      <c r="AY7924" s="80"/>
      <c r="AZ7924" s="80"/>
      <c r="BA7924" s="80"/>
      <c r="BB7924" s="80"/>
    </row>
    <row r="7925" spans="9:54" x14ac:dyDescent="0.25">
      <c r="I7925" s="80"/>
      <c r="AX7925" s="80"/>
      <c r="AY7925" s="80"/>
      <c r="AZ7925" s="80"/>
      <c r="BA7925" s="80"/>
      <c r="BB7925" s="80"/>
    </row>
    <row r="7926" spans="9:54" x14ac:dyDescent="0.25">
      <c r="I7926" s="80"/>
      <c r="AX7926" s="80"/>
      <c r="AY7926" s="80"/>
      <c r="AZ7926" s="80"/>
      <c r="BA7926" s="80"/>
      <c r="BB7926" s="80"/>
    </row>
    <row r="7927" spans="9:54" x14ac:dyDescent="0.25">
      <c r="I7927" s="80"/>
      <c r="AX7927" s="80"/>
      <c r="AY7927" s="80"/>
      <c r="AZ7927" s="80"/>
      <c r="BA7927" s="80"/>
      <c r="BB7927" s="80"/>
    </row>
    <row r="7928" spans="9:54" x14ac:dyDescent="0.25">
      <c r="I7928" s="80"/>
      <c r="AX7928" s="80"/>
      <c r="AY7928" s="80"/>
      <c r="AZ7928" s="80"/>
      <c r="BA7928" s="80"/>
      <c r="BB7928" s="80"/>
    </row>
    <row r="7929" spans="9:54" x14ac:dyDescent="0.25">
      <c r="I7929" s="80"/>
      <c r="AX7929" s="80"/>
      <c r="AY7929" s="80"/>
      <c r="AZ7929" s="80"/>
      <c r="BA7929" s="80"/>
      <c r="BB7929" s="80"/>
    </row>
    <row r="7930" spans="9:54" x14ac:dyDescent="0.25">
      <c r="I7930" s="80"/>
      <c r="AX7930" s="80"/>
      <c r="AY7930" s="80"/>
      <c r="AZ7930" s="80"/>
      <c r="BA7930" s="80"/>
      <c r="BB7930" s="80"/>
    </row>
    <row r="7931" spans="9:54" x14ac:dyDescent="0.25">
      <c r="I7931" s="80"/>
      <c r="AX7931" s="80"/>
      <c r="AY7931" s="80"/>
      <c r="AZ7931" s="80"/>
      <c r="BA7931" s="80"/>
      <c r="BB7931" s="80"/>
    </row>
    <row r="7932" spans="9:54" x14ac:dyDescent="0.25">
      <c r="I7932" s="80"/>
      <c r="AX7932" s="80"/>
      <c r="AY7932" s="80"/>
      <c r="AZ7932" s="80"/>
      <c r="BA7932" s="80"/>
      <c r="BB7932" s="80"/>
    </row>
    <row r="7933" spans="9:54" x14ac:dyDescent="0.25">
      <c r="I7933" s="80"/>
      <c r="AX7933" s="80"/>
      <c r="AY7933" s="80"/>
      <c r="AZ7933" s="80"/>
      <c r="BA7933" s="80"/>
      <c r="BB7933" s="80"/>
    </row>
    <row r="7934" spans="9:54" x14ac:dyDescent="0.25">
      <c r="I7934" s="80"/>
      <c r="AX7934" s="80"/>
      <c r="AY7934" s="80"/>
      <c r="AZ7934" s="80"/>
      <c r="BA7934" s="80"/>
      <c r="BB7934" s="80"/>
    </row>
    <row r="7935" spans="9:54" x14ac:dyDescent="0.25">
      <c r="I7935" s="80"/>
      <c r="AX7935" s="80"/>
      <c r="AY7935" s="80"/>
      <c r="AZ7935" s="80"/>
      <c r="BA7935" s="80"/>
      <c r="BB7935" s="80"/>
    </row>
    <row r="7936" spans="9:54" x14ac:dyDescent="0.25">
      <c r="I7936" s="80"/>
      <c r="AX7936" s="80"/>
      <c r="AY7936" s="80"/>
      <c r="AZ7936" s="80"/>
      <c r="BA7936" s="80"/>
      <c r="BB7936" s="80"/>
    </row>
    <row r="7937" spans="9:54" x14ac:dyDescent="0.25">
      <c r="I7937" s="80"/>
      <c r="AX7937" s="80"/>
      <c r="AY7937" s="80"/>
      <c r="AZ7937" s="80"/>
      <c r="BA7937" s="80"/>
      <c r="BB7937" s="80"/>
    </row>
    <row r="7938" spans="9:54" x14ac:dyDescent="0.25">
      <c r="I7938" s="80"/>
      <c r="AX7938" s="80"/>
      <c r="AY7938" s="80"/>
      <c r="AZ7938" s="80"/>
      <c r="BA7938" s="80"/>
      <c r="BB7938" s="80"/>
    </row>
    <row r="7939" spans="9:54" x14ac:dyDescent="0.25">
      <c r="I7939" s="80"/>
      <c r="AX7939" s="80"/>
      <c r="AY7939" s="80"/>
      <c r="AZ7939" s="80"/>
      <c r="BA7939" s="80"/>
      <c r="BB7939" s="80"/>
    </row>
    <row r="7940" spans="9:54" x14ac:dyDescent="0.25">
      <c r="I7940" s="80"/>
      <c r="AX7940" s="80"/>
      <c r="AY7940" s="80"/>
      <c r="AZ7940" s="80"/>
      <c r="BA7940" s="80"/>
      <c r="BB7940" s="80"/>
    </row>
    <row r="7941" spans="9:54" x14ac:dyDescent="0.25">
      <c r="I7941" s="80"/>
      <c r="AX7941" s="80"/>
      <c r="AY7941" s="80"/>
      <c r="AZ7941" s="80"/>
      <c r="BA7941" s="80"/>
      <c r="BB7941" s="80"/>
    </row>
    <row r="7942" spans="9:54" x14ac:dyDescent="0.25">
      <c r="I7942" s="80"/>
      <c r="AX7942" s="80"/>
      <c r="AY7942" s="80"/>
      <c r="AZ7942" s="80"/>
      <c r="BA7942" s="80"/>
      <c r="BB7942" s="80"/>
    </row>
    <row r="7943" spans="9:54" x14ac:dyDescent="0.25">
      <c r="I7943" s="80"/>
      <c r="AX7943" s="80"/>
      <c r="AY7943" s="80"/>
      <c r="AZ7943" s="80"/>
      <c r="BA7943" s="80"/>
      <c r="BB7943" s="80"/>
    </row>
    <row r="7944" spans="9:54" x14ac:dyDescent="0.25">
      <c r="I7944" s="80"/>
      <c r="AX7944" s="80"/>
      <c r="AY7944" s="80"/>
      <c r="AZ7944" s="80"/>
      <c r="BA7944" s="80"/>
      <c r="BB7944" s="80"/>
    </row>
    <row r="7945" spans="9:54" x14ac:dyDescent="0.25">
      <c r="I7945" s="80"/>
      <c r="AX7945" s="80"/>
      <c r="AY7945" s="80"/>
      <c r="AZ7945" s="80"/>
      <c r="BA7945" s="80"/>
      <c r="BB7945" s="80"/>
    </row>
    <row r="7946" spans="9:54" x14ac:dyDescent="0.25">
      <c r="I7946" s="80"/>
      <c r="AX7946" s="80"/>
      <c r="AY7946" s="80"/>
      <c r="AZ7946" s="80"/>
      <c r="BA7946" s="80"/>
      <c r="BB7946" s="80"/>
    </row>
    <row r="7947" spans="9:54" x14ac:dyDescent="0.25">
      <c r="I7947" s="80"/>
      <c r="AX7947" s="80"/>
      <c r="AY7947" s="80"/>
      <c r="AZ7947" s="80"/>
      <c r="BA7947" s="80"/>
      <c r="BB7947" s="80"/>
    </row>
    <row r="7948" spans="9:54" x14ac:dyDescent="0.25">
      <c r="I7948" s="80"/>
      <c r="AX7948" s="80"/>
      <c r="AY7948" s="80"/>
      <c r="AZ7948" s="80"/>
      <c r="BA7948" s="80"/>
      <c r="BB7948" s="80"/>
    </row>
    <row r="7949" spans="9:54" x14ac:dyDescent="0.25">
      <c r="I7949" s="80"/>
      <c r="AX7949" s="80"/>
      <c r="AY7949" s="80"/>
      <c r="AZ7949" s="80"/>
      <c r="BA7949" s="80"/>
      <c r="BB7949" s="80"/>
    </row>
    <row r="7950" spans="9:54" x14ac:dyDescent="0.25">
      <c r="I7950" s="80"/>
      <c r="AX7950" s="80"/>
      <c r="AY7950" s="80"/>
      <c r="AZ7950" s="80"/>
      <c r="BA7950" s="80"/>
      <c r="BB7950" s="80"/>
    </row>
    <row r="7951" spans="9:54" x14ac:dyDescent="0.25">
      <c r="I7951" s="80"/>
      <c r="AX7951" s="80"/>
      <c r="AY7951" s="80"/>
      <c r="AZ7951" s="80"/>
      <c r="BA7951" s="80"/>
      <c r="BB7951" s="80"/>
    </row>
    <row r="7952" spans="9:54" x14ac:dyDescent="0.25">
      <c r="I7952" s="80"/>
      <c r="AX7952" s="80"/>
      <c r="AY7952" s="80"/>
      <c r="AZ7952" s="80"/>
      <c r="BA7952" s="80"/>
      <c r="BB7952" s="80"/>
    </row>
    <row r="7953" spans="9:54" x14ac:dyDescent="0.25">
      <c r="I7953" s="80"/>
      <c r="AX7953" s="80"/>
      <c r="AY7953" s="80"/>
      <c r="AZ7953" s="80"/>
      <c r="BA7953" s="80"/>
      <c r="BB7953" s="80"/>
    </row>
    <row r="7954" spans="9:54" x14ac:dyDescent="0.25">
      <c r="I7954" s="80"/>
      <c r="AX7954" s="80"/>
      <c r="AY7954" s="80"/>
      <c r="AZ7954" s="80"/>
      <c r="BA7954" s="80"/>
      <c r="BB7954" s="80"/>
    </row>
    <row r="7955" spans="9:54" x14ac:dyDescent="0.25">
      <c r="I7955" s="80"/>
      <c r="AX7955" s="80"/>
      <c r="AY7955" s="80"/>
      <c r="AZ7955" s="80"/>
      <c r="BA7955" s="80"/>
      <c r="BB7955" s="80"/>
    </row>
    <row r="7956" spans="9:54" x14ac:dyDescent="0.25">
      <c r="I7956" s="80"/>
      <c r="AX7956" s="80"/>
      <c r="AY7956" s="80"/>
      <c r="AZ7956" s="80"/>
      <c r="BA7956" s="80"/>
      <c r="BB7956" s="80"/>
    </row>
    <row r="7957" spans="9:54" x14ac:dyDescent="0.25">
      <c r="I7957" s="80"/>
      <c r="AX7957" s="80"/>
      <c r="AY7957" s="80"/>
      <c r="AZ7957" s="80"/>
      <c r="BA7957" s="80"/>
      <c r="BB7957" s="80"/>
    </row>
    <row r="7958" spans="9:54" x14ac:dyDescent="0.25">
      <c r="I7958" s="80"/>
      <c r="AX7958" s="80"/>
      <c r="AY7958" s="80"/>
      <c r="AZ7958" s="80"/>
      <c r="BA7958" s="80"/>
      <c r="BB7958" s="80"/>
    </row>
    <row r="7959" spans="9:54" x14ac:dyDescent="0.25">
      <c r="I7959" s="80"/>
      <c r="AX7959" s="80"/>
      <c r="AY7959" s="80"/>
      <c r="AZ7959" s="80"/>
      <c r="BA7959" s="80"/>
      <c r="BB7959" s="80"/>
    </row>
    <row r="7960" spans="9:54" x14ac:dyDescent="0.25">
      <c r="I7960" s="80"/>
      <c r="AX7960" s="80"/>
      <c r="AY7960" s="80"/>
      <c r="AZ7960" s="80"/>
      <c r="BA7960" s="80"/>
      <c r="BB7960" s="80"/>
    </row>
    <row r="7961" spans="9:54" x14ac:dyDescent="0.25">
      <c r="I7961" s="80"/>
      <c r="AX7961" s="80"/>
      <c r="AY7961" s="80"/>
      <c r="AZ7961" s="80"/>
      <c r="BA7961" s="80"/>
      <c r="BB7961" s="80"/>
    </row>
    <row r="7962" spans="9:54" x14ac:dyDescent="0.25">
      <c r="I7962" s="80"/>
      <c r="AX7962" s="80"/>
      <c r="AY7962" s="80"/>
      <c r="AZ7962" s="80"/>
      <c r="BA7962" s="80"/>
      <c r="BB7962" s="80"/>
    </row>
    <row r="7963" spans="9:54" x14ac:dyDescent="0.25">
      <c r="I7963" s="80"/>
      <c r="AX7963" s="80"/>
      <c r="AY7963" s="80"/>
      <c r="AZ7963" s="80"/>
      <c r="BA7963" s="80"/>
      <c r="BB7963" s="80"/>
    </row>
    <row r="7964" spans="9:54" x14ac:dyDescent="0.25">
      <c r="I7964" s="80"/>
      <c r="AX7964" s="80"/>
      <c r="AY7964" s="80"/>
      <c r="AZ7964" s="80"/>
      <c r="BA7964" s="80"/>
      <c r="BB7964" s="80"/>
    </row>
    <row r="7965" spans="9:54" x14ac:dyDescent="0.25">
      <c r="I7965" s="80"/>
      <c r="AX7965" s="80"/>
      <c r="AY7965" s="80"/>
      <c r="AZ7965" s="80"/>
      <c r="BA7965" s="80"/>
      <c r="BB7965" s="80"/>
    </row>
    <row r="7966" spans="9:54" x14ac:dyDescent="0.25">
      <c r="I7966" s="80"/>
      <c r="AX7966" s="80"/>
      <c r="AY7966" s="80"/>
      <c r="AZ7966" s="80"/>
      <c r="BA7966" s="80"/>
      <c r="BB7966" s="80"/>
    </row>
    <row r="7967" spans="9:54" x14ac:dyDescent="0.25">
      <c r="I7967" s="80"/>
      <c r="AX7967" s="80"/>
      <c r="AY7967" s="80"/>
      <c r="AZ7967" s="80"/>
      <c r="BA7967" s="80"/>
      <c r="BB7967" s="80"/>
    </row>
    <row r="7968" spans="9:54" x14ac:dyDescent="0.25">
      <c r="I7968" s="80"/>
      <c r="AX7968" s="80"/>
      <c r="AY7968" s="80"/>
      <c r="AZ7968" s="80"/>
      <c r="BA7968" s="80"/>
      <c r="BB7968" s="80"/>
    </row>
    <row r="7969" spans="9:54" x14ac:dyDescent="0.25">
      <c r="I7969" s="80"/>
      <c r="AX7969" s="80"/>
      <c r="AY7969" s="80"/>
      <c r="AZ7969" s="80"/>
      <c r="BA7969" s="80"/>
      <c r="BB7969" s="80"/>
    </row>
    <row r="7970" spans="9:54" x14ac:dyDescent="0.25">
      <c r="I7970" s="80"/>
      <c r="AX7970" s="80"/>
      <c r="AY7970" s="80"/>
      <c r="AZ7970" s="80"/>
      <c r="BA7970" s="80"/>
      <c r="BB7970" s="80"/>
    </row>
    <row r="7971" spans="9:54" x14ac:dyDescent="0.25">
      <c r="I7971" s="80"/>
      <c r="AX7971" s="80"/>
      <c r="AY7971" s="80"/>
      <c r="AZ7971" s="80"/>
      <c r="BA7971" s="80"/>
      <c r="BB7971" s="80"/>
    </row>
    <row r="7972" spans="9:54" x14ac:dyDescent="0.25">
      <c r="I7972" s="80"/>
      <c r="AX7972" s="80"/>
      <c r="AY7972" s="80"/>
      <c r="AZ7972" s="80"/>
      <c r="BA7972" s="80"/>
      <c r="BB7972" s="80"/>
    </row>
    <row r="7973" spans="9:54" x14ac:dyDescent="0.25">
      <c r="I7973" s="80"/>
      <c r="AX7973" s="80"/>
      <c r="AY7973" s="80"/>
      <c r="AZ7973" s="80"/>
      <c r="BA7973" s="80"/>
      <c r="BB7973" s="80"/>
    </row>
    <row r="7974" spans="9:54" x14ac:dyDescent="0.25">
      <c r="I7974" s="80"/>
      <c r="AX7974" s="80"/>
      <c r="AY7974" s="80"/>
      <c r="AZ7974" s="80"/>
      <c r="BA7974" s="80"/>
      <c r="BB7974" s="80"/>
    </row>
    <row r="7975" spans="9:54" x14ac:dyDescent="0.25">
      <c r="I7975" s="80"/>
      <c r="AX7975" s="80"/>
      <c r="AY7975" s="80"/>
      <c r="AZ7975" s="80"/>
      <c r="BA7975" s="80"/>
      <c r="BB7975" s="80"/>
    </row>
    <row r="7976" spans="9:54" x14ac:dyDescent="0.25">
      <c r="I7976" s="80"/>
      <c r="AX7976" s="80"/>
      <c r="AY7976" s="80"/>
      <c r="AZ7976" s="80"/>
      <c r="BA7976" s="80"/>
      <c r="BB7976" s="80"/>
    </row>
    <row r="7977" spans="9:54" x14ac:dyDescent="0.25">
      <c r="I7977" s="80"/>
      <c r="AX7977" s="80"/>
      <c r="AY7977" s="80"/>
      <c r="AZ7977" s="80"/>
      <c r="BA7977" s="80"/>
      <c r="BB7977" s="80"/>
    </row>
    <row r="7978" spans="9:54" x14ac:dyDescent="0.25">
      <c r="I7978" s="80"/>
      <c r="AX7978" s="80"/>
      <c r="AY7978" s="80"/>
      <c r="AZ7978" s="80"/>
      <c r="BA7978" s="80"/>
      <c r="BB7978" s="80"/>
    </row>
    <row r="7979" spans="9:54" x14ac:dyDescent="0.25">
      <c r="I7979" s="80"/>
      <c r="AX7979" s="80"/>
      <c r="AY7979" s="80"/>
      <c r="AZ7979" s="80"/>
      <c r="BA7979" s="80"/>
      <c r="BB7979" s="80"/>
    </row>
    <row r="7980" spans="9:54" x14ac:dyDescent="0.25">
      <c r="I7980" s="80"/>
      <c r="AX7980" s="80"/>
      <c r="AY7980" s="80"/>
      <c r="AZ7980" s="80"/>
      <c r="BA7980" s="80"/>
      <c r="BB7980" s="80"/>
    </row>
    <row r="7981" spans="9:54" x14ac:dyDescent="0.25">
      <c r="I7981" s="80"/>
      <c r="AX7981" s="80"/>
      <c r="AY7981" s="80"/>
      <c r="AZ7981" s="80"/>
      <c r="BA7981" s="80"/>
      <c r="BB7981" s="80"/>
    </row>
    <row r="7982" spans="9:54" x14ac:dyDescent="0.25">
      <c r="I7982" s="80"/>
      <c r="AX7982" s="80"/>
      <c r="AY7982" s="80"/>
      <c r="AZ7982" s="80"/>
      <c r="BA7982" s="80"/>
      <c r="BB7982" s="80"/>
    </row>
    <row r="7983" spans="9:54" x14ac:dyDescent="0.25">
      <c r="I7983" s="80"/>
      <c r="AX7983" s="80"/>
      <c r="AY7983" s="80"/>
      <c r="AZ7983" s="80"/>
      <c r="BA7983" s="80"/>
      <c r="BB7983" s="80"/>
    </row>
    <row r="7984" spans="9:54" x14ac:dyDescent="0.25">
      <c r="I7984" s="80"/>
      <c r="AX7984" s="80"/>
      <c r="AY7984" s="80"/>
      <c r="AZ7984" s="80"/>
      <c r="BA7984" s="80"/>
      <c r="BB7984" s="80"/>
    </row>
    <row r="7985" spans="9:54" x14ac:dyDescent="0.25">
      <c r="I7985" s="80"/>
      <c r="AX7985" s="80"/>
      <c r="AY7985" s="80"/>
      <c r="AZ7985" s="80"/>
      <c r="BA7985" s="80"/>
      <c r="BB7985" s="80"/>
    </row>
    <row r="7986" spans="9:54" x14ac:dyDescent="0.25">
      <c r="I7986" s="80"/>
      <c r="AX7986" s="80"/>
      <c r="AY7986" s="80"/>
      <c r="AZ7986" s="80"/>
      <c r="BA7986" s="80"/>
      <c r="BB7986" s="80"/>
    </row>
    <row r="7987" spans="9:54" x14ac:dyDescent="0.25">
      <c r="I7987" s="80"/>
      <c r="AX7987" s="80"/>
      <c r="AY7987" s="80"/>
      <c r="AZ7987" s="80"/>
      <c r="BA7987" s="80"/>
      <c r="BB7987" s="80"/>
    </row>
    <row r="7988" spans="9:54" x14ac:dyDescent="0.25">
      <c r="I7988" s="80"/>
      <c r="AX7988" s="80"/>
      <c r="AY7988" s="80"/>
      <c r="AZ7988" s="80"/>
      <c r="BA7988" s="80"/>
      <c r="BB7988" s="80"/>
    </row>
    <row r="7989" spans="9:54" x14ac:dyDescent="0.25">
      <c r="I7989" s="80"/>
      <c r="AX7989" s="80"/>
      <c r="AY7989" s="80"/>
      <c r="AZ7989" s="80"/>
      <c r="BA7989" s="80"/>
      <c r="BB7989" s="80"/>
    </row>
    <row r="7990" spans="9:54" x14ac:dyDescent="0.25">
      <c r="I7990" s="80"/>
      <c r="AX7990" s="80"/>
      <c r="AY7990" s="80"/>
      <c r="AZ7990" s="80"/>
      <c r="BA7990" s="80"/>
      <c r="BB7990" s="80"/>
    </row>
    <row r="7991" spans="9:54" x14ac:dyDescent="0.25">
      <c r="I7991" s="80"/>
      <c r="AX7991" s="80"/>
      <c r="AY7991" s="80"/>
      <c r="AZ7991" s="80"/>
      <c r="BA7991" s="80"/>
      <c r="BB7991" s="80"/>
    </row>
    <row r="7992" spans="9:54" x14ac:dyDescent="0.25">
      <c r="I7992" s="80"/>
      <c r="AX7992" s="80"/>
      <c r="AY7992" s="80"/>
      <c r="AZ7992" s="80"/>
      <c r="BA7992" s="80"/>
      <c r="BB7992" s="80"/>
    </row>
    <row r="7993" spans="9:54" x14ac:dyDescent="0.25">
      <c r="I7993" s="80"/>
      <c r="AX7993" s="80"/>
      <c r="AY7993" s="80"/>
      <c r="AZ7993" s="80"/>
      <c r="BA7993" s="80"/>
      <c r="BB7993" s="80"/>
    </row>
    <row r="7994" spans="9:54" x14ac:dyDescent="0.25">
      <c r="I7994" s="80"/>
      <c r="AX7994" s="80"/>
      <c r="AY7994" s="80"/>
      <c r="AZ7994" s="80"/>
      <c r="BA7994" s="80"/>
      <c r="BB7994" s="80"/>
    </row>
    <row r="7995" spans="9:54" x14ac:dyDescent="0.25">
      <c r="I7995" s="80"/>
      <c r="AX7995" s="80"/>
      <c r="AY7995" s="80"/>
      <c r="AZ7995" s="80"/>
      <c r="BA7995" s="80"/>
      <c r="BB7995" s="80"/>
    </row>
    <row r="7996" spans="9:54" x14ac:dyDescent="0.25">
      <c r="I7996" s="80"/>
      <c r="AX7996" s="80"/>
      <c r="AY7996" s="80"/>
      <c r="AZ7996" s="80"/>
      <c r="BA7996" s="80"/>
      <c r="BB7996" s="80"/>
    </row>
    <row r="7997" spans="9:54" x14ac:dyDescent="0.25">
      <c r="I7997" s="80"/>
      <c r="AX7997" s="80"/>
      <c r="AY7997" s="80"/>
      <c r="AZ7997" s="80"/>
      <c r="BA7997" s="80"/>
      <c r="BB7997" s="80"/>
    </row>
    <row r="7998" spans="9:54" x14ac:dyDescent="0.25">
      <c r="I7998" s="80"/>
      <c r="AX7998" s="80"/>
      <c r="AY7998" s="80"/>
      <c r="AZ7998" s="80"/>
      <c r="BA7998" s="80"/>
      <c r="BB7998" s="80"/>
    </row>
    <row r="7999" spans="9:54" x14ac:dyDescent="0.25">
      <c r="I7999" s="80"/>
      <c r="AX7999" s="80"/>
      <c r="AY7999" s="80"/>
      <c r="AZ7999" s="80"/>
      <c r="BA7999" s="80"/>
      <c r="BB7999" s="80"/>
    </row>
    <row r="8000" spans="9:54" x14ac:dyDescent="0.25">
      <c r="I8000" s="80"/>
      <c r="AX8000" s="80"/>
      <c r="AY8000" s="80"/>
      <c r="AZ8000" s="80"/>
      <c r="BA8000" s="80"/>
      <c r="BB8000" s="80"/>
    </row>
    <row r="8001" spans="9:54" x14ac:dyDescent="0.25">
      <c r="I8001" s="80"/>
      <c r="AX8001" s="80"/>
      <c r="AY8001" s="80"/>
      <c r="AZ8001" s="80"/>
      <c r="BA8001" s="80"/>
      <c r="BB8001" s="80"/>
    </row>
    <row r="8002" spans="9:54" x14ac:dyDescent="0.25">
      <c r="I8002" s="80"/>
      <c r="AX8002" s="80"/>
      <c r="AY8002" s="80"/>
      <c r="AZ8002" s="80"/>
      <c r="BA8002" s="80"/>
      <c r="BB8002" s="80"/>
    </row>
    <row r="8003" spans="9:54" x14ac:dyDescent="0.25">
      <c r="I8003" s="80"/>
      <c r="AX8003" s="80"/>
      <c r="AY8003" s="80"/>
      <c r="AZ8003" s="80"/>
      <c r="BA8003" s="80"/>
      <c r="BB8003" s="80"/>
    </row>
    <row r="8004" spans="9:54" x14ac:dyDescent="0.25">
      <c r="I8004" s="80"/>
      <c r="AX8004" s="80"/>
      <c r="AY8004" s="80"/>
      <c r="AZ8004" s="80"/>
      <c r="BA8004" s="80"/>
      <c r="BB8004" s="80"/>
    </row>
    <row r="8005" spans="9:54" x14ac:dyDescent="0.25">
      <c r="I8005" s="80"/>
      <c r="AX8005" s="80"/>
      <c r="AY8005" s="80"/>
      <c r="AZ8005" s="80"/>
      <c r="BA8005" s="80"/>
      <c r="BB8005" s="80"/>
    </row>
    <row r="8006" spans="9:54" x14ac:dyDescent="0.25">
      <c r="I8006" s="80"/>
      <c r="AX8006" s="80"/>
      <c r="AY8006" s="80"/>
      <c r="AZ8006" s="80"/>
      <c r="BA8006" s="80"/>
      <c r="BB8006" s="80"/>
    </row>
    <row r="8007" spans="9:54" x14ac:dyDescent="0.25">
      <c r="I8007" s="80"/>
      <c r="AX8007" s="80"/>
      <c r="AY8007" s="80"/>
      <c r="AZ8007" s="80"/>
      <c r="BA8007" s="80"/>
      <c r="BB8007" s="80"/>
    </row>
    <row r="8008" spans="9:54" x14ac:dyDescent="0.25">
      <c r="I8008" s="80"/>
      <c r="AX8008" s="80"/>
      <c r="AY8008" s="80"/>
      <c r="AZ8008" s="80"/>
      <c r="BA8008" s="80"/>
      <c r="BB8008" s="80"/>
    </row>
    <row r="8009" spans="9:54" x14ac:dyDescent="0.25">
      <c r="I8009" s="80"/>
      <c r="AX8009" s="80"/>
      <c r="AY8009" s="80"/>
      <c r="AZ8009" s="80"/>
      <c r="BA8009" s="80"/>
      <c r="BB8009" s="80"/>
    </row>
    <row r="8010" spans="9:54" x14ac:dyDescent="0.25">
      <c r="I8010" s="80"/>
      <c r="AX8010" s="80"/>
      <c r="AY8010" s="80"/>
      <c r="AZ8010" s="80"/>
      <c r="BA8010" s="80"/>
      <c r="BB8010" s="80"/>
    </row>
    <row r="8011" spans="9:54" x14ac:dyDescent="0.25">
      <c r="I8011" s="80"/>
      <c r="AX8011" s="80"/>
      <c r="AY8011" s="80"/>
      <c r="AZ8011" s="80"/>
      <c r="BA8011" s="80"/>
      <c r="BB8011" s="80"/>
    </row>
    <row r="8012" spans="9:54" x14ac:dyDescent="0.25">
      <c r="I8012" s="80"/>
      <c r="AX8012" s="80"/>
      <c r="AY8012" s="80"/>
      <c r="AZ8012" s="80"/>
      <c r="BA8012" s="80"/>
      <c r="BB8012" s="80"/>
    </row>
    <row r="8013" spans="9:54" x14ac:dyDescent="0.25">
      <c r="I8013" s="80"/>
      <c r="AX8013" s="80"/>
      <c r="AY8013" s="80"/>
      <c r="AZ8013" s="80"/>
      <c r="BA8013" s="80"/>
      <c r="BB8013" s="80"/>
    </row>
    <row r="8014" spans="9:54" x14ac:dyDescent="0.25">
      <c r="I8014" s="80"/>
      <c r="AX8014" s="80"/>
      <c r="AY8014" s="80"/>
      <c r="AZ8014" s="80"/>
      <c r="BA8014" s="80"/>
      <c r="BB8014" s="80"/>
    </row>
    <row r="8015" spans="9:54" x14ac:dyDescent="0.25">
      <c r="I8015" s="80"/>
      <c r="AX8015" s="80"/>
      <c r="AY8015" s="80"/>
      <c r="AZ8015" s="80"/>
      <c r="BA8015" s="80"/>
      <c r="BB8015" s="80"/>
    </row>
    <row r="8016" spans="9:54" x14ac:dyDescent="0.25">
      <c r="I8016" s="80"/>
      <c r="AX8016" s="80"/>
      <c r="AY8016" s="80"/>
      <c r="AZ8016" s="80"/>
      <c r="BA8016" s="80"/>
      <c r="BB8016" s="80"/>
    </row>
    <row r="8017" spans="9:54" x14ac:dyDescent="0.25">
      <c r="I8017" s="80"/>
      <c r="AX8017" s="80"/>
      <c r="AY8017" s="80"/>
      <c r="AZ8017" s="80"/>
      <c r="BA8017" s="80"/>
      <c r="BB8017" s="80"/>
    </row>
    <row r="8018" spans="9:54" x14ac:dyDescent="0.25">
      <c r="I8018" s="80"/>
      <c r="AX8018" s="80"/>
      <c r="AY8018" s="80"/>
      <c r="AZ8018" s="80"/>
      <c r="BA8018" s="80"/>
      <c r="BB8018" s="80"/>
    </row>
    <row r="8019" spans="9:54" x14ac:dyDescent="0.25">
      <c r="I8019" s="80"/>
      <c r="AX8019" s="80"/>
      <c r="AY8019" s="80"/>
      <c r="AZ8019" s="80"/>
      <c r="BA8019" s="80"/>
      <c r="BB8019" s="80"/>
    </row>
    <row r="8020" spans="9:54" x14ac:dyDescent="0.25">
      <c r="I8020" s="80"/>
      <c r="AX8020" s="80"/>
      <c r="AY8020" s="80"/>
      <c r="AZ8020" s="80"/>
      <c r="BA8020" s="80"/>
      <c r="BB8020" s="80"/>
    </row>
    <row r="8021" spans="9:54" x14ac:dyDescent="0.25">
      <c r="I8021" s="80"/>
      <c r="AX8021" s="80"/>
      <c r="AY8021" s="80"/>
      <c r="AZ8021" s="80"/>
      <c r="BA8021" s="80"/>
      <c r="BB8021" s="80"/>
    </row>
    <row r="8022" spans="9:54" x14ac:dyDescent="0.25">
      <c r="I8022" s="80"/>
      <c r="AX8022" s="80"/>
      <c r="AY8022" s="80"/>
      <c r="AZ8022" s="80"/>
      <c r="BA8022" s="80"/>
      <c r="BB8022" s="80"/>
    </row>
    <row r="8023" spans="9:54" x14ac:dyDescent="0.25">
      <c r="I8023" s="80"/>
      <c r="AX8023" s="80"/>
      <c r="AY8023" s="80"/>
      <c r="AZ8023" s="80"/>
      <c r="BA8023" s="80"/>
      <c r="BB8023" s="80"/>
    </row>
    <row r="8024" spans="9:54" x14ac:dyDescent="0.25">
      <c r="I8024" s="80"/>
      <c r="AX8024" s="80"/>
      <c r="AY8024" s="80"/>
      <c r="AZ8024" s="80"/>
      <c r="BA8024" s="80"/>
      <c r="BB8024" s="80"/>
    </row>
    <row r="8025" spans="9:54" x14ac:dyDescent="0.25">
      <c r="I8025" s="80"/>
      <c r="AX8025" s="80"/>
      <c r="AY8025" s="80"/>
      <c r="AZ8025" s="80"/>
      <c r="BA8025" s="80"/>
      <c r="BB8025" s="80"/>
    </row>
    <row r="8026" spans="9:54" x14ac:dyDescent="0.25">
      <c r="I8026" s="80"/>
      <c r="AX8026" s="80"/>
      <c r="AY8026" s="80"/>
      <c r="AZ8026" s="80"/>
      <c r="BA8026" s="80"/>
      <c r="BB8026" s="80"/>
    </row>
    <row r="8027" spans="9:54" x14ac:dyDescent="0.25">
      <c r="I8027" s="80"/>
      <c r="AX8027" s="80"/>
      <c r="AY8027" s="80"/>
      <c r="AZ8027" s="80"/>
      <c r="BA8027" s="80"/>
      <c r="BB8027" s="80"/>
    </row>
    <row r="8028" spans="9:54" x14ac:dyDescent="0.25">
      <c r="I8028" s="80"/>
      <c r="AX8028" s="80"/>
      <c r="AY8028" s="80"/>
      <c r="AZ8028" s="80"/>
      <c r="BA8028" s="80"/>
      <c r="BB8028" s="80"/>
    </row>
    <row r="8029" spans="9:54" x14ac:dyDescent="0.25">
      <c r="I8029" s="80"/>
      <c r="AX8029" s="80"/>
      <c r="AY8029" s="80"/>
      <c r="AZ8029" s="80"/>
      <c r="BA8029" s="80"/>
      <c r="BB8029" s="80"/>
    </row>
    <row r="8030" spans="9:54" x14ac:dyDescent="0.25">
      <c r="I8030" s="80"/>
      <c r="AX8030" s="80"/>
      <c r="AY8030" s="80"/>
      <c r="AZ8030" s="80"/>
      <c r="BA8030" s="80"/>
      <c r="BB8030" s="80"/>
    </row>
    <row r="8031" spans="9:54" x14ac:dyDescent="0.25">
      <c r="I8031" s="80"/>
      <c r="AX8031" s="80"/>
      <c r="AY8031" s="80"/>
      <c r="AZ8031" s="80"/>
      <c r="BA8031" s="80"/>
      <c r="BB8031" s="80"/>
    </row>
    <row r="8032" spans="9:54" x14ac:dyDescent="0.25">
      <c r="I8032" s="80"/>
      <c r="AX8032" s="80"/>
      <c r="AY8032" s="80"/>
      <c r="AZ8032" s="80"/>
      <c r="BA8032" s="80"/>
      <c r="BB8032" s="80"/>
    </row>
    <row r="8033" spans="9:54" x14ac:dyDescent="0.25">
      <c r="I8033" s="80"/>
      <c r="AX8033" s="80"/>
      <c r="AY8033" s="80"/>
      <c r="AZ8033" s="80"/>
      <c r="BA8033" s="80"/>
      <c r="BB8033" s="80"/>
    </row>
    <row r="8034" spans="9:54" x14ac:dyDescent="0.25">
      <c r="I8034" s="80"/>
      <c r="AX8034" s="80"/>
      <c r="AY8034" s="80"/>
      <c r="AZ8034" s="80"/>
      <c r="BA8034" s="80"/>
      <c r="BB8034" s="80"/>
    </row>
    <row r="8035" spans="9:54" x14ac:dyDescent="0.25">
      <c r="I8035" s="80"/>
      <c r="AX8035" s="80"/>
      <c r="AY8035" s="80"/>
      <c r="AZ8035" s="80"/>
      <c r="BA8035" s="80"/>
      <c r="BB8035" s="80"/>
    </row>
    <row r="8036" spans="9:54" x14ac:dyDescent="0.25">
      <c r="I8036" s="80"/>
      <c r="AX8036" s="80"/>
      <c r="AY8036" s="80"/>
      <c r="AZ8036" s="80"/>
      <c r="BA8036" s="80"/>
      <c r="BB8036" s="80"/>
    </row>
    <row r="8037" spans="9:54" x14ac:dyDescent="0.25">
      <c r="I8037" s="80"/>
      <c r="AX8037" s="80"/>
      <c r="AY8037" s="80"/>
      <c r="AZ8037" s="80"/>
      <c r="BA8037" s="80"/>
      <c r="BB8037" s="80"/>
    </row>
    <row r="8038" spans="9:54" x14ac:dyDescent="0.25">
      <c r="I8038" s="80"/>
      <c r="AX8038" s="80"/>
      <c r="AY8038" s="80"/>
      <c r="AZ8038" s="80"/>
      <c r="BA8038" s="80"/>
      <c r="BB8038" s="80"/>
    </row>
    <row r="8039" spans="9:54" x14ac:dyDescent="0.25">
      <c r="I8039" s="80"/>
      <c r="AX8039" s="80"/>
      <c r="AY8039" s="80"/>
      <c r="AZ8039" s="80"/>
      <c r="BA8039" s="80"/>
      <c r="BB8039" s="80"/>
    </row>
    <row r="8040" spans="9:54" x14ac:dyDescent="0.25">
      <c r="I8040" s="80"/>
      <c r="AX8040" s="80"/>
      <c r="AY8040" s="80"/>
      <c r="AZ8040" s="80"/>
      <c r="BA8040" s="80"/>
      <c r="BB8040" s="80"/>
    </row>
    <row r="8041" spans="9:54" x14ac:dyDescent="0.25">
      <c r="I8041" s="80"/>
      <c r="AX8041" s="80"/>
      <c r="AY8041" s="80"/>
      <c r="AZ8041" s="80"/>
      <c r="BA8041" s="80"/>
      <c r="BB8041" s="80"/>
    </row>
    <row r="8042" spans="9:54" x14ac:dyDescent="0.25">
      <c r="I8042" s="80"/>
      <c r="AX8042" s="80"/>
      <c r="AY8042" s="80"/>
      <c r="AZ8042" s="80"/>
      <c r="BA8042" s="80"/>
      <c r="BB8042" s="80"/>
    </row>
    <row r="8043" spans="9:54" x14ac:dyDescent="0.25">
      <c r="I8043" s="80"/>
      <c r="AX8043" s="80"/>
      <c r="AY8043" s="80"/>
      <c r="AZ8043" s="80"/>
      <c r="BA8043" s="80"/>
      <c r="BB8043" s="80"/>
    </row>
    <row r="8044" spans="9:54" x14ac:dyDescent="0.25">
      <c r="I8044" s="80"/>
      <c r="AX8044" s="80"/>
      <c r="AY8044" s="80"/>
      <c r="AZ8044" s="80"/>
      <c r="BA8044" s="80"/>
      <c r="BB8044" s="80"/>
    </row>
    <row r="8045" spans="9:54" x14ac:dyDescent="0.25">
      <c r="I8045" s="80"/>
      <c r="AX8045" s="80"/>
      <c r="AY8045" s="80"/>
      <c r="AZ8045" s="80"/>
      <c r="BA8045" s="80"/>
      <c r="BB8045" s="80"/>
    </row>
    <row r="8046" spans="9:54" x14ac:dyDescent="0.25">
      <c r="I8046" s="80"/>
      <c r="AX8046" s="80"/>
      <c r="AY8046" s="80"/>
      <c r="AZ8046" s="80"/>
      <c r="BA8046" s="80"/>
      <c r="BB8046" s="80"/>
    </row>
    <row r="8047" spans="9:54" x14ac:dyDescent="0.25">
      <c r="I8047" s="80"/>
      <c r="AX8047" s="80"/>
      <c r="AY8047" s="80"/>
      <c r="AZ8047" s="80"/>
      <c r="BA8047" s="80"/>
      <c r="BB8047" s="80"/>
    </row>
    <row r="8048" spans="9:54" x14ac:dyDescent="0.25">
      <c r="I8048" s="80"/>
      <c r="AX8048" s="80"/>
      <c r="AY8048" s="80"/>
      <c r="AZ8048" s="80"/>
      <c r="BA8048" s="80"/>
      <c r="BB8048" s="80"/>
    </row>
    <row r="8049" spans="9:54" x14ac:dyDescent="0.25">
      <c r="I8049" s="80"/>
      <c r="AX8049" s="80"/>
      <c r="AY8049" s="80"/>
      <c r="AZ8049" s="80"/>
      <c r="BA8049" s="80"/>
      <c r="BB8049" s="80"/>
    </row>
    <row r="8050" spans="9:54" x14ac:dyDescent="0.25">
      <c r="I8050" s="80"/>
      <c r="AX8050" s="80"/>
      <c r="AY8050" s="80"/>
      <c r="AZ8050" s="80"/>
      <c r="BA8050" s="80"/>
      <c r="BB8050" s="80"/>
    </row>
    <row r="8051" spans="9:54" x14ac:dyDescent="0.25">
      <c r="I8051" s="80"/>
      <c r="AX8051" s="80"/>
      <c r="AY8051" s="80"/>
      <c r="AZ8051" s="80"/>
      <c r="BA8051" s="80"/>
      <c r="BB8051" s="80"/>
    </row>
    <row r="8052" spans="9:54" x14ac:dyDescent="0.25">
      <c r="I8052" s="80"/>
      <c r="AX8052" s="80"/>
      <c r="AY8052" s="80"/>
      <c r="AZ8052" s="80"/>
      <c r="BA8052" s="80"/>
      <c r="BB8052" s="80"/>
    </row>
    <row r="8053" spans="9:54" x14ac:dyDescent="0.25">
      <c r="I8053" s="80"/>
      <c r="AX8053" s="80"/>
      <c r="AY8053" s="80"/>
      <c r="AZ8053" s="80"/>
      <c r="BA8053" s="80"/>
      <c r="BB8053" s="80"/>
    </row>
    <row r="8054" spans="9:54" x14ac:dyDescent="0.25">
      <c r="I8054" s="80"/>
      <c r="AX8054" s="80"/>
      <c r="AY8054" s="80"/>
      <c r="AZ8054" s="80"/>
      <c r="BA8054" s="80"/>
      <c r="BB8054" s="80"/>
    </row>
    <row r="8055" spans="9:54" x14ac:dyDescent="0.25">
      <c r="I8055" s="80"/>
      <c r="AX8055" s="80"/>
      <c r="AY8055" s="80"/>
      <c r="AZ8055" s="80"/>
      <c r="BA8055" s="80"/>
      <c r="BB8055" s="80"/>
    </row>
    <row r="8056" spans="9:54" x14ac:dyDescent="0.25">
      <c r="I8056" s="80"/>
      <c r="AX8056" s="80"/>
      <c r="AY8056" s="80"/>
      <c r="AZ8056" s="80"/>
      <c r="BA8056" s="80"/>
      <c r="BB8056" s="80"/>
    </row>
    <row r="8057" spans="9:54" x14ac:dyDescent="0.25">
      <c r="I8057" s="80"/>
      <c r="AX8057" s="80"/>
      <c r="AY8057" s="80"/>
      <c r="AZ8057" s="80"/>
      <c r="BA8057" s="80"/>
      <c r="BB8057" s="80"/>
    </row>
    <row r="8058" spans="9:54" x14ac:dyDescent="0.25">
      <c r="I8058" s="80"/>
      <c r="AX8058" s="80"/>
      <c r="AY8058" s="80"/>
      <c r="AZ8058" s="80"/>
      <c r="BA8058" s="80"/>
      <c r="BB8058" s="80"/>
    </row>
    <row r="8059" spans="9:54" x14ac:dyDescent="0.25">
      <c r="I8059" s="80"/>
      <c r="AX8059" s="80"/>
      <c r="AY8059" s="80"/>
      <c r="AZ8059" s="80"/>
      <c r="BA8059" s="80"/>
      <c r="BB8059" s="80"/>
    </row>
    <row r="8060" spans="9:54" x14ac:dyDescent="0.25">
      <c r="I8060" s="80"/>
      <c r="AX8060" s="80"/>
      <c r="AY8060" s="80"/>
      <c r="AZ8060" s="80"/>
      <c r="BA8060" s="80"/>
      <c r="BB8060" s="80"/>
    </row>
    <row r="8061" spans="9:54" x14ac:dyDescent="0.25">
      <c r="I8061" s="80"/>
      <c r="AX8061" s="80"/>
      <c r="AY8061" s="80"/>
      <c r="AZ8061" s="80"/>
      <c r="BA8061" s="80"/>
      <c r="BB8061" s="80"/>
    </row>
    <row r="8062" spans="9:54" x14ac:dyDescent="0.25">
      <c r="I8062" s="80"/>
      <c r="AX8062" s="80"/>
      <c r="AY8062" s="80"/>
      <c r="AZ8062" s="80"/>
      <c r="BA8062" s="80"/>
      <c r="BB8062" s="80"/>
    </row>
    <row r="8063" spans="9:54" x14ac:dyDescent="0.25">
      <c r="I8063" s="80"/>
      <c r="AX8063" s="80"/>
      <c r="AY8063" s="80"/>
      <c r="AZ8063" s="80"/>
      <c r="BA8063" s="80"/>
      <c r="BB8063" s="80"/>
    </row>
    <row r="8064" spans="9:54" x14ac:dyDescent="0.25">
      <c r="I8064" s="80"/>
      <c r="AX8064" s="80"/>
      <c r="AY8064" s="80"/>
      <c r="AZ8064" s="80"/>
      <c r="BA8064" s="80"/>
      <c r="BB8064" s="80"/>
    </row>
    <row r="8065" spans="9:54" x14ac:dyDescent="0.25">
      <c r="I8065" s="80"/>
      <c r="AX8065" s="80"/>
      <c r="AY8065" s="80"/>
      <c r="AZ8065" s="80"/>
      <c r="BA8065" s="80"/>
      <c r="BB8065" s="80"/>
    </row>
    <row r="8066" spans="9:54" x14ac:dyDescent="0.25">
      <c r="I8066" s="80"/>
      <c r="AX8066" s="80"/>
      <c r="AY8066" s="80"/>
      <c r="AZ8066" s="80"/>
      <c r="BA8066" s="80"/>
      <c r="BB8066" s="80"/>
    </row>
    <row r="8067" spans="9:54" x14ac:dyDescent="0.25">
      <c r="I8067" s="80"/>
      <c r="AX8067" s="80"/>
      <c r="AY8067" s="80"/>
      <c r="AZ8067" s="80"/>
      <c r="BA8067" s="80"/>
      <c r="BB8067" s="80"/>
    </row>
    <row r="8068" spans="9:54" x14ac:dyDescent="0.25">
      <c r="I8068" s="80"/>
      <c r="AX8068" s="80"/>
      <c r="AY8068" s="80"/>
      <c r="AZ8068" s="80"/>
      <c r="BA8068" s="80"/>
      <c r="BB8068" s="80"/>
    </row>
    <row r="8069" spans="9:54" x14ac:dyDescent="0.25">
      <c r="I8069" s="80"/>
      <c r="AX8069" s="80"/>
      <c r="AY8069" s="80"/>
      <c r="AZ8069" s="80"/>
      <c r="BA8069" s="80"/>
      <c r="BB8069" s="80"/>
    </row>
    <row r="8070" spans="9:54" x14ac:dyDescent="0.25">
      <c r="I8070" s="80"/>
      <c r="AX8070" s="80"/>
      <c r="AY8070" s="80"/>
      <c r="AZ8070" s="80"/>
      <c r="BA8070" s="80"/>
      <c r="BB8070" s="80"/>
    </row>
    <row r="8071" spans="9:54" x14ac:dyDescent="0.25">
      <c r="I8071" s="80"/>
      <c r="AX8071" s="80"/>
      <c r="AY8071" s="80"/>
      <c r="AZ8071" s="80"/>
      <c r="BA8071" s="80"/>
      <c r="BB8071" s="80"/>
    </row>
    <row r="8072" spans="9:54" x14ac:dyDescent="0.25">
      <c r="I8072" s="80"/>
      <c r="AX8072" s="80"/>
      <c r="AY8072" s="80"/>
      <c r="AZ8072" s="80"/>
      <c r="BA8072" s="80"/>
      <c r="BB8072" s="80"/>
    </row>
    <row r="8073" spans="9:54" x14ac:dyDescent="0.25">
      <c r="I8073" s="80"/>
      <c r="AX8073" s="80"/>
      <c r="AY8073" s="80"/>
      <c r="AZ8073" s="80"/>
      <c r="BA8073" s="80"/>
      <c r="BB8073" s="80"/>
    </row>
    <row r="8074" spans="9:54" x14ac:dyDescent="0.25">
      <c r="I8074" s="80"/>
      <c r="AX8074" s="80"/>
      <c r="AY8074" s="80"/>
      <c r="AZ8074" s="80"/>
      <c r="BA8074" s="80"/>
      <c r="BB8074" s="80"/>
    </row>
    <row r="8075" spans="9:54" x14ac:dyDescent="0.25">
      <c r="I8075" s="80"/>
      <c r="AX8075" s="80"/>
      <c r="AY8075" s="80"/>
      <c r="AZ8075" s="80"/>
      <c r="BA8075" s="80"/>
      <c r="BB8075" s="80"/>
    </row>
    <row r="8076" spans="9:54" x14ac:dyDescent="0.25">
      <c r="I8076" s="80"/>
      <c r="AX8076" s="80"/>
      <c r="AY8076" s="80"/>
      <c r="AZ8076" s="80"/>
      <c r="BA8076" s="80"/>
      <c r="BB8076" s="80"/>
    </row>
    <row r="8077" spans="9:54" x14ac:dyDescent="0.25">
      <c r="I8077" s="80"/>
      <c r="AX8077" s="80"/>
      <c r="AY8077" s="80"/>
      <c r="AZ8077" s="80"/>
      <c r="BA8077" s="80"/>
      <c r="BB8077" s="80"/>
    </row>
    <row r="8078" spans="9:54" x14ac:dyDescent="0.25">
      <c r="I8078" s="80"/>
      <c r="AX8078" s="80"/>
      <c r="AY8078" s="80"/>
      <c r="AZ8078" s="80"/>
      <c r="BA8078" s="80"/>
      <c r="BB8078" s="80"/>
    </row>
    <row r="8079" spans="9:54" x14ac:dyDescent="0.25">
      <c r="I8079" s="80"/>
      <c r="AX8079" s="80"/>
      <c r="AY8079" s="80"/>
      <c r="AZ8079" s="80"/>
      <c r="BA8079" s="80"/>
      <c r="BB8079" s="80"/>
    </row>
    <row r="8080" spans="9:54" x14ac:dyDescent="0.25">
      <c r="I8080" s="80"/>
      <c r="AX8080" s="80"/>
      <c r="AY8080" s="80"/>
      <c r="AZ8080" s="80"/>
      <c r="BA8080" s="80"/>
      <c r="BB8080" s="80"/>
    </row>
    <row r="8081" spans="9:54" x14ac:dyDescent="0.25">
      <c r="I8081" s="80"/>
      <c r="AX8081" s="80"/>
      <c r="AY8081" s="80"/>
      <c r="AZ8081" s="80"/>
      <c r="BA8081" s="80"/>
      <c r="BB8081" s="80"/>
    </row>
    <row r="8082" spans="9:54" x14ac:dyDescent="0.25">
      <c r="I8082" s="80"/>
      <c r="AX8082" s="80"/>
      <c r="AY8082" s="80"/>
      <c r="AZ8082" s="80"/>
      <c r="BA8082" s="80"/>
      <c r="BB8082" s="80"/>
    </row>
    <row r="8083" spans="9:54" x14ac:dyDescent="0.25">
      <c r="I8083" s="80"/>
      <c r="AX8083" s="80"/>
      <c r="AY8083" s="80"/>
      <c r="AZ8083" s="80"/>
      <c r="BA8083" s="80"/>
      <c r="BB8083" s="80"/>
    </row>
    <row r="8084" spans="9:54" x14ac:dyDescent="0.25">
      <c r="I8084" s="80"/>
      <c r="AX8084" s="80"/>
      <c r="AY8084" s="80"/>
      <c r="AZ8084" s="80"/>
      <c r="BA8084" s="80"/>
      <c r="BB8084" s="80"/>
    </row>
    <row r="8085" spans="9:54" x14ac:dyDescent="0.25">
      <c r="I8085" s="80"/>
      <c r="AX8085" s="80"/>
      <c r="AY8085" s="80"/>
      <c r="AZ8085" s="80"/>
      <c r="BA8085" s="80"/>
      <c r="BB8085" s="80"/>
    </row>
    <row r="8086" spans="9:54" x14ac:dyDescent="0.25">
      <c r="I8086" s="80"/>
      <c r="AX8086" s="80"/>
      <c r="AY8086" s="80"/>
      <c r="AZ8086" s="80"/>
      <c r="BA8086" s="80"/>
      <c r="BB8086" s="80"/>
    </row>
    <row r="8087" spans="9:54" x14ac:dyDescent="0.25">
      <c r="I8087" s="80"/>
      <c r="AX8087" s="80"/>
      <c r="AY8087" s="80"/>
      <c r="AZ8087" s="80"/>
      <c r="BA8087" s="80"/>
      <c r="BB8087" s="80"/>
    </row>
    <row r="8088" spans="9:54" x14ac:dyDescent="0.25">
      <c r="I8088" s="80"/>
      <c r="AX8088" s="80"/>
      <c r="AY8088" s="80"/>
      <c r="AZ8088" s="80"/>
      <c r="BA8088" s="80"/>
      <c r="BB8088" s="80"/>
    </row>
    <row r="8089" spans="9:54" x14ac:dyDescent="0.25">
      <c r="I8089" s="80"/>
      <c r="AX8089" s="80"/>
      <c r="AY8089" s="80"/>
      <c r="AZ8089" s="80"/>
      <c r="BA8089" s="80"/>
      <c r="BB8089" s="80"/>
    </row>
    <row r="8090" spans="9:54" x14ac:dyDescent="0.25">
      <c r="I8090" s="80"/>
      <c r="AX8090" s="80"/>
      <c r="AY8090" s="80"/>
      <c r="AZ8090" s="80"/>
      <c r="BA8090" s="80"/>
      <c r="BB8090" s="80"/>
    </row>
    <row r="8091" spans="9:54" x14ac:dyDescent="0.25">
      <c r="I8091" s="80"/>
      <c r="AX8091" s="80"/>
      <c r="AY8091" s="80"/>
      <c r="AZ8091" s="80"/>
      <c r="BA8091" s="80"/>
      <c r="BB8091" s="80"/>
    </row>
    <row r="8092" spans="9:54" x14ac:dyDescent="0.25">
      <c r="I8092" s="80"/>
      <c r="AX8092" s="80"/>
      <c r="AY8092" s="80"/>
      <c r="AZ8092" s="80"/>
      <c r="BA8092" s="80"/>
      <c r="BB8092" s="80"/>
    </row>
    <row r="8093" spans="9:54" x14ac:dyDescent="0.25">
      <c r="I8093" s="80"/>
      <c r="AX8093" s="80"/>
      <c r="AY8093" s="80"/>
      <c r="AZ8093" s="80"/>
      <c r="BA8093" s="80"/>
      <c r="BB8093" s="80"/>
    </row>
    <row r="8094" spans="9:54" x14ac:dyDescent="0.25">
      <c r="I8094" s="80"/>
      <c r="AX8094" s="80"/>
      <c r="AY8094" s="80"/>
      <c r="AZ8094" s="80"/>
      <c r="BA8094" s="80"/>
      <c r="BB8094" s="80"/>
    </row>
    <row r="8095" spans="9:54" x14ac:dyDescent="0.25">
      <c r="I8095" s="80"/>
      <c r="AX8095" s="80"/>
      <c r="AY8095" s="80"/>
      <c r="AZ8095" s="80"/>
      <c r="BA8095" s="80"/>
      <c r="BB8095" s="80"/>
    </row>
    <row r="8096" spans="9:54" x14ac:dyDescent="0.25">
      <c r="I8096" s="80"/>
      <c r="AX8096" s="80"/>
      <c r="AY8096" s="80"/>
      <c r="AZ8096" s="80"/>
      <c r="BA8096" s="80"/>
      <c r="BB8096" s="80"/>
    </row>
    <row r="8097" spans="9:54" x14ac:dyDescent="0.25">
      <c r="I8097" s="80"/>
      <c r="AX8097" s="80"/>
      <c r="AY8097" s="80"/>
      <c r="AZ8097" s="80"/>
      <c r="BA8097" s="80"/>
      <c r="BB8097" s="80"/>
    </row>
    <row r="8098" spans="9:54" x14ac:dyDescent="0.25">
      <c r="I8098" s="80"/>
      <c r="AX8098" s="80"/>
      <c r="AY8098" s="80"/>
      <c r="AZ8098" s="80"/>
      <c r="BA8098" s="80"/>
      <c r="BB8098" s="80"/>
    </row>
    <row r="8099" spans="9:54" x14ac:dyDescent="0.25">
      <c r="I8099" s="80"/>
      <c r="AX8099" s="80"/>
      <c r="AY8099" s="80"/>
      <c r="AZ8099" s="80"/>
      <c r="BA8099" s="80"/>
      <c r="BB8099" s="80"/>
    </row>
    <row r="8100" spans="9:54" x14ac:dyDescent="0.25">
      <c r="I8100" s="80"/>
      <c r="AX8100" s="80"/>
      <c r="AY8100" s="80"/>
      <c r="AZ8100" s="80"/>
      <c r="BA8100" s="80"/>
      <c r="BB8100" s="80"/>
    </row>
    <row r="8101" spans="9:54" x14ac:dyDescent="0.25">
      <c r="I8101" s="80"/>
      <c r="AX8101" s="80"/>
      <c r="AY8101" s="80"/>
      <c r="AZ8101" s="80"/>
      <c r="BA8101" s="80"/>
      <c r="BB8101" s="80"/>
    </row>
    <row r="8102" spans="9:54" x14ac:dyDescent="0.25">
      <c r="I8102" s="80"/>
      <c r="AX8102" s="80"/>
      <c r="AY8102" s="80"/>
      <c r="AZ8102" s="80"/>
      <c r="BA8102" s="80"/>
      <c r="BB8102" s="80"/>
    </row>
    <row r="8103" spans="9:54" x14ac:dyDescent="0.25">
      <c r="I8103" s="80"/>
      <c r="AX8103" s="80"/>
      <c r="AY8103" s="80"/>
      <c r="AZ8103" s="80"/>
      <c r="BA8103" s="80"/>
      <c r="BB8103" s="80"/>
    </row>
    <row r="8104" spans="9:54" x14ac:dyDescent="0.25">
      <c r="I8104" s="80"/>
      <c r="AX8104" s="80"/>
      <c r="AY8104" s="80"/>
      <c r="AZ8104" s="80"/>
      <c r="BA8104" s="80"/>
      <c r="BB8104" s="80"/>
    </row>
    <row r="8105" spans="9:54" x14ac:dyDescent="0.25">
      <c r="I8105" s="80"/>
      <c r="AX8105" s="80"/>
      <c r="AY8105" s="80"/>
      <c r="AZ8105" s="80"/>
      <c r="BA8105" s="80"/>
      <c r="BB8105" s="80"/>
    </row>
    <row r="8106" spans="9:54" x14ac:dyDescent="0.25">
      <c r="I8106" s="80"/>
      <c r="AX8106" s="80"/>
      <c r="AY8106" s="80"/>
      <c r="AZ8106" s="80"/>
      <c r="BA8106" s="80"/>
      <c r="BB8106" s="80"/>
    </row>
    <row r="8107" spans="9:54" x14ac:dyDescent="0.25">
      <c r="I8107" s="80"/>
      <c r="AX8107" s="80"/>
      <c r="AY8107" s="80"/>
      <c r="AZ8107" s="80"/>
      <c r="BA8107" s="80"/>
      <c r="BB8107" s="80"/>
    </row>
    <row r="8108" spans="9:54" x14ac:dyDescent="0.25">
      <c r="I8108" s="80"/>
      <c r="AX8108" s="80"/>
      <c r="AY8108" s="80"/>
      <c r="AZ8108" s="80"/>
      <c r="BA8108" s="80"/>
      <c r="BB8108" s="80"/>
    </row>
    <row r="8109" spans="9:54" x14ac:dyDescent="0.25">
      <c r="I8109" s="80"/>
      <c r="AX8109" s="80"/>
      <c r="AY8109" s="80"/>
      <c r="AZ8109" s="80"/>
      <c r="BA8109" s="80"/>
      <c r="BB8109" s="80"/>
    </row>
    <row r="8110" spans="9:54" x14ac:dyDescent="0.25">
      <c r="I8110" s="80"/>
      <c r="AX8110" s="80"/>
      <c r="AY8110" s="80"/>
      <c r="AZ8110" s="80"/>
      <c r="BA8110" s="80"/>
      <c r="BB8110" s="80"/>
    </row>
    <row r="8111" spans="9:54" x14ac:dyDescent="0.25">
      <c r="I8111" s="80"/>
      <c r="AX8111" s="80"/>
      <c r="AY8111" s="80"/>
      <c r="AZ8111" s="80"/>
      <c r="BA8111" s="80"/>
      <c r="BB8111" s="80"/>
    </row>
    <row r="8112" spans="9:54" x14ac:dyDescent="0.25">
      <c r="I8112" s="80"/>
      <c r="AX8112" s="80"/>
      <c r="AY8112" s="80"/>
      <c r="AZ8112" s="80"/>
      <c r="BA8112" s="80"/>
      <c r="BB8112" s="80"/>
    </row>
    <row r="8113" spans="9:54" x14ac:dyDescent="0.25">
      <c r="I8113" s="80"/>
      <c r="AX8113" s="80"/>
      <c r="AY8113" s="80"/>
      <c r="AZ8113" s="80"/>
      <c r="BA8113" s="80"/>
      <c r="BB8113" s="80"/>
    </row>
    <row r="8114" spans="9:54" x14ac:dyDescent="0.25">
      <c r="I8114" s="80"/>
      <c r="AX8114" s="80"/>
      <c r="AY8114" s="80"/>
      <c r="AZ8114" s="80"/>
      <c r="BA8114" s="80"/>
      <c r="BB8114" s="80"/>
    </row>
    <row r="8115" spans="9:54" x14ac:dyDescent="0.25">
      <c r="I8115" s="80"/>
      <c r="AX8115" s="80"/>
      <c r="AY8115" s="80"/>
      <c r="AZ8115" s="80"/>
      <c r="BA8115" s="80"/>
      <c r="BB8115" s="80"/>
    </row>
    <row r="8116" spans="9:54" x14ac:dyDescent="0.25">
      <c r="I8116" s="80"/>
      <c r="AX8116" s="80"/>
      <c r="AY8116" s="80"/>
      <c r="AZ8116" s="80"/>
      <c r="BA8116" s="80"/>
      <c r="BB8116" s="80"/>
    </row>
    <row r="8117" spans="9:54" x14ac:dyDescent="0.25">
      <c r="I8117" s="80"/>
      <c r="AX8117" s="80"/>
      <c r="AY8117" s="80"/>
      <c r="AZ8117" s="80"/>
      <c r="BA8117" s="80"/>
      <c r="BB8117" s="80"/>
    </row>
    <row r="8118" spans="9:54" x14ac:dyDescent="0.25">
      <c r="I8118" s="80"/>
      <c r="AX8118" s="80"/>
      <c r="AY8118" s="80"/>
      <c r="AZ8118" s="80"/>
      <c r="BA8118" s="80"/>
      <c r="BB8118" s="80"/>
    </row>
    <row r="8119" spans="9:54" x14ac:dyDescent="0.25">
      <c r="I8119" s="80"/>
      <c r="AX8119" s="80"/>
      <c r="AY8119" s="80"/>
      <c r="AZ8119" s="80"/>
      <c r="BA8119" s="80"/>
      <c r="BB8119" s="80"/>
    </row>
    <row r="8120" spans="9:54" x14ac:dyDescent="0.25">
      <c r="I8120" s="80"/>
      <c r="AX8120" s="80"/>
      <c r="AY8120" s="80"/>
      <c r="AZ8120" s="80"/>
      <c r="BA8120" s="80"/>
      <c r="BB8120" s="80"/>
    </row>
    <row r="8121" spans="9:54" x14ac:dyDescent="0.25">
      <c r="I8121" s="80"/>
      <c r="AX8121" s="80"/>
      <c r="AY8121" s="80"/>
      <c r="AZ8121" s="80"/>
      <c r="BA8121" s="80"/>
      <c r="BB8121" s="80"/>
    </row>
    <row r="8122" spans="9:54" x14ac:dyDescent="0.25">
      <c r="I8122" s="80"/>
      <c r="AX8122" s="80"/>
      <c r="AY8122" s="80"/>
      <c r="AZ8122" s="80"/>
      <c r="BA8122" s="80"/>
      <c r="BB8122" s="80"/>
    </row>
    <row r="8123" spans="9:54" x14ac:dyDescent="0.25">
      <c r="I8123" s="80"/>
      <c r="AX8123" s="80"/>
      <c r="AY8123" s="80"/>
      <c r="AZ8123" s="80"/>
      <c r="BA8123" s="80"/>
      <c r="BB8123" s="80"/>
    </row>
    <row r="8124" spans="9:54" x14ac:dyDescent="0.25">
      <c r="I8124" s="80"/>
      <c r="AX8124" s="80"/>
      <c r="AY8124" s="80"/>
      <c r="AZ8124" s="80"/>
      <c r="BA8124" s="80"/>
      <c r="BB8124" s="80"/>
    </row>
    <row r="8125" spans="9:54" x14ac:dyDescent="0.25">
      <c r="I8125" s="80"/>
      <c r="AX8125" s="80"/>
      <c r="AY8125" s="80"/>
      <c r="AZ8125" s="80"/>
      <c r="BA8125" s="80"/>
      <c r="BB8125" s="80"/>
    </row>
    <row r="8126" spans="9:54" x14ac:dyDescent="0.25">
      <c r="I8126" s="80"/>
      <c r="AX8126" s="80"/>
      <c r="AY8126" s="80"/>
      <c r="AZ8126" s="80"/>
      <c r="BA8126" s="80"/>
      <c r="BB8126" s="80"/>
    </row>
    <row r="8127" spans="9:54" x14ac:dyDescent="0.25">
      <c r="I8127" s="80"/>
      <c r="AX8127" s="80"/>
      <c r="AY8127" s="80"/>
      <c r="AZ8127" s="80"/>
      <c r="BA8127" s="80"/>
      <c r="BB8127" s="80"/>
    </row>
    <row r="8128" spans="9:54" x14ac:dyDescent="0.25">
      <c r="I8128" s="80"/>
      <c r="AX8128" s="80"/>
      <c r="AY8128" s="80"/>
      <c r="AZ8128" s="80"/>
      <c r="BA8128" s="80"/>
      <c r="BB8128" s="80"/>
    </row>
    <row r="8129" spans="9:54" x14ac:dyDescent="0.25">
      <c r="I8129" s="80"/>
      <c r="AX8129" s="80"/>
      <c r="AY8129" s="80"/>
      <c r="AZ8129" s="80"/>
      <c r="BA8129" s="80"/>
      <c r="BB8129" s="80"/>
    </row>
    <row r="8130" spans="9:54" x14ac:dyDescent="0.25">
      <c r="I8130" s="80"/>
      <c r="AX8130" s="80"/>
      <c r="AY8130" s="80"/>
      <c r="AZ8130" s="80"/>
      <c r="BA8130" s="80"/>
      <c r="BB8130" s="80"/>
    </row>
    <row r="8131" spans="9:54" x14ac:dyDescent="0.25">
      <c r="I8131" s="80"/>
      <c r="AX8131" s="80"/>
      <c r="AY8131" s="80"/>
      <c r="AZ8131" s="80"/>
      <c r="BA8131" s="80"/>
      <c r="BB8131" s="80"/>
    </row>
    <row r="8132" spans="9:54" x14ac:dyDescent="0.25">
      <c r="I8132" s="80"/>
      <c r="AX8132" s="80"/>
      <c r="AY8132" s="80"/>
      <c r="AZ8132" s="80"/>
      <c r="BA8132" s="80"/>
      <c r="BB8132" s="80"/>
    </row>
    <row r="8133" spans="9:54" x14ac:dyDescent="0.25">
      <c r="I8133" s="80"/>
      <c r="AX8133" s="80"/>
      <c r="AY8133" s="80"/>
      <c r="AZ8133" s="80"/>
      <c r="BA8133" s="80"/>
      <c r="BB8133" s="80"/>
    </row>
    <row r="8134" spans="9:54" x14ac:dyDescent="0.25">
      <c r="I8134" s="80"/>
      <c r="AX8134" s="80"/>
      <c r="AY8134" s="80"/>
      <c r="AZ8134" s="80"/>
      <c r="BA8134" s="80"/>
      <c r="BB8134" s="80"/>
    </row>
    <row r="8135" spans="9:54" x14ac:dyDescent="0.25">
      <c r="I8135" s="80"/>
      <c r="AX8135" s="80"/>
      <c r="AY8135" s="80"/>
      <c r="AZ8135" s="80"/>
      <c r="BA8135" s="80"/>
      <c r="BB8135" s="80"/>
    </row>
    <row r="8136" spans="9:54" x14ac:dyDescent="0.25">
      <c r="I8136" s="80"/>
      <c r="AX8136" s="80"/>
      <c r="AY8136" s="80"/>
      <c r="AZ8136" s="80"/>
      <c r="BA8136" s="80"/>
      <c r="BB8136" s="80"/>
    </row>
    <row r="8137" spans="9:54" x14ac:dyDescent="0.25">
      <c r="I8137" s="80"/>
      <c r="AX8137" s="80"/>
      <c r="AY8137" s="80"/>
      <c r="AZ8137" s="80"/>
      <c r="BA8137" s="80"/>
      <c r="BB8137" s="80"/>
    </row>
    <row r="8138" spans="9:54" x14ac:dyDescent="0.25">
      <c r="I8138" s="80"/>
      <c r="AX8138" s="80"/>
      <c r="AY8138" s="80"/>
      <c r="AZ8138" s="80"/>
      <c r="BA8138" s="80"/>
      <c r="BB8138" s="80"/>
    </row>
    <row r="8139" spans="9:54" x14ac:dyDescent="0.25">
      <c r="I8139" s="80"/>
      <c r="AX8139" s="80"/>
      <c r="AY8139" s="80"/>
      <c r="AZ8139" s="80"/>
      <c r="BA8139" s="80"/>
      <c r="BB8139" s="80"/>
    </row>
    <row r="8140" spans="9:54" x14ac:dyDescent="0.25">
      <c r="I8140" s="80"/>
      <c r="AX8140" s="80"/>
      <c r="AY8140" s="80"/>
      <c r="AZ8140" s="80"/>
      <c r="BA8140" s="80"/>
      <c r="BB8140" s="80"/>
    </row>
    <row r="8141" spans="9:54" x14ac:dyDescent="0.25">
      <c r="I8141" s="80"/>
      <c r="AX8141" s="80"/>
      <c r="AY8141" s="80"/>
      <c r="AZ8141" s="80"/>
      <c r="BA8141" s="80"/>
      <c r="BB8141" s="80"/>
    </row>
    <row r="8142" spans="9:54" x14ac:dyDescent="0.25">
      <c r="I8142" s="80"/>
      <c r="AX8142" s="80"/>
      <c r="AY8142" s="80"/>
      <c r="AZ8142" s="80"/>
      <c r="BA8142" s="80"/>
      <c r="BB8142" s="80"/>
    </row>
    <row r="8143" spans="9:54" x14ac:dyDescent="0.25">
      <c r="I8143" s="80"/>
      <c r="AX8143" s="80"/>
      <c r="AY8143" s="80"/>
      <c r="AZ8143" s="80"/>
      <c r="BA8143" s="80"/>
      <c r="BB8143" s="80"/>
    </row>
    <row r="8144" spans="9:54" x14ac:dyDescent="0.25">
      <c r="I8144" s="80"/>
      <c r="AX8144" s="80"/>
      <c r="AY8144" s="80"/>
      <c r="AZ8144" s="80"/>
      <c r="BA8144" s="80"/>
      <c r="BB8144" s="80"/>
    </row>
    <row r="8145" spans="9:54" x14ac:dyDescent="0.25">
      <c r="I8145" s="80"/>
      <c r="AX8145" s="80"/>
      <c r="AY8145" s="80"/>
      <c r="AZ8145" s="80"/>
      <c r="BA8145" s="80"/>
      <c r="BB8145" s="80"/>
    </row>
    <row r="8146" spans="9:54" x14ac:dyDescent="0.25">
      <c r="I8146" s="80"/>
      <c r="AX8146" s="80"/>
      <c r="AY8146" s="80"/>
      <c r="AZ8146" s="80"/>
      <c r="BA8146" s="80"/>
      <c r="BB8146" s="80"/>
    </row>
    <row r="8147" spans="9:54" x14ac:dyDescent="0.25">
      <c r="I8147" s="80"/>
      <c r="AX8147" s="80"/>
      <c r="AY8147" s="80"/>
      <c r="AZ8147" s="80"/>
      <c r="BA8147" s="80"/>
      <c r="BB8147" s="80"/>
    </row>
    <row r="8148" spans="9:54" x14ac:dyDescent="0.25">
      <c r="I8148" s="80"/>
      <c r="AX8148" s="80"/>
      <c r="AY8148" s="80"/>
      <c r="AZ8148" s="80"/>
      <c r="BA8148" s="80"/>
      <c r="BB8148" s="80"/>
    </row>
    <row r="8149" spans="9:54" x14ac:dyDescent="0.25">
      <c r="I8149" s="80"/>
      <c r="AX8149" s="80"/>
      <c r="AY8149" s="80"/>
      <c r="AZ8149" s="80"/>
      <c r="BA8149" s="80"/>
      <c r="BB8149" s="80"/>
    </row>
    <row r="8150" spans="9:54" x14ac:dyDescent="0.25">
      <c r="I8150" s="80"/>
      <c r="AX8150" s="80"/>
      <c r="AY8150" s="80"/>
      <c r="AZ8150" s="80"/>
      <c r="BA8150" s="80"/>
      <c r="BB8150" s="80"/>
    </row>
    <row r="8151" spans="9:54" x14ac:dyDescent="0.25">
      <c r="I8151" s="80"/>
      <c r="AX8151" s="80"/>
      <c r="AY8151" s="80"/>
      <c r="AZ8151" s="80"/>
      <c r="BA8151" s="80"/>
      <c r="BB8151" s="80"/>
    </row>
    <row r="8152" spans="9:54" x14ac:dyDescent="0.25">
      <c r="I8152" s="80"/>
      <c r="AX8152" s="80"/>
      <c r="AY8152" s="80"/>
      <c r="AZ8152" s="80"/>
      <c r="BA8152" s="80"/>
      <c r="BB8152" s="80"/>
    </row>
    <row r="8153" spans="9:54" x14ac:dyDescent="0.25">
      <c r="I8153" s="80"/>
      <c r="AX8153" s="80"/>
      <c r="AY8153" s="80"/>
      <c r="AZ8153" s="80"/>
      <c r="BA8153" s="80"/>
      <c r="BB8153" s="80"/>
    </row>
    <row r="8154" spans="9:54" x14ac:dyDescent="0.25">
      <c r="I8154" s="80"/>
      <c r="AX8154" s="80"/>
      <c r="AY8154" s="80"/>
      <c r="AZ8154" s="80"/>
      <c r="BA8154" s="80"/>
      <c r="BB8154" s="80"/>
    </row>
    <row r="8155" spans="9:54" x14ac:dyDescent="0.25">
      <c r="I8155" s="80"/>
      <c r="AX8155" s="80"/>
      <c r="AY8155" s="80"/>
      <c r="AZ8155" s="80"/>
      <c r="BA8155" s="80"/>
      <c r="BB8155" s="80"/>
    </row>
    <row r="8156" spans="9:54" x14ac:dyDescent="0.25">
      <c r="I8156" s="80"/>
      <c r="AX8156" s="80"/>
      <c r="AY8156" s="80"/>
      <c r="AZ8156" s="80"/>
      <c r="BA8156" s="80"/>
      <c r="BB8156" s="80"/>
    </row>
    <row r="8157" spans="9:54" x14ac:dyDescent="0.25">
      <c r="I8157" s="80"/>
      <c r="AX8157" s="80"/>
      <c r="AY8157" s="80"/>
      <c r="AZ8157" s="80"/>
      <c r="BA8157" s="80"/>
      <c r="BB8157" s="80"/>
    </row>
    <row r="8158" spans="9:54" x14ac:dyDescent="0.25">
      <c r="I8158" s="80"/>
      <c r="AX8158" s="80"/>
      <c r="AY8158" s="80"/>
      <c r="AZ8158" s="80"/>
      <c r="BA8158" s="80"/>
      <c r="BB8158" s="80"/>
    </row>
    <row r="8159" spans="9:54" x14ac:dyDescent="0.25">
      <c r="I8159" s="80"/>
      <c r="AX8159" s="80"/>
      <c r="AY8159" s="80"/>
      <c r="AZ8159" s="80"/>
      <c r="BA8159" s="80"/>
      <c r="BB8159" s="80"/>
    </row>
    <row r="8160" spans="9:54" x14ac:dyDescent="0.25">
      <c r="I8160" s="80"/>
      <c r="AX8160" s="80"/>
      <c r="AY8160" s="80"/>
      <c r="AZ8160" s="80"/>
      <c r="BA8160" s="80"/>
      <c r="BB8160" s="80"/>
    </row>
    <row r="8161" spans="9:54" x14ac:dyDescent="0.25">
      <c r="I8161" s="80"/>
      <c r="AX8161" s="80"/>
      <c r="AY8161" s="80"/>
      <c r="AZ8161" s="80"/>
      <c r="BA8161" s="80"/>
      <c r="BB8161" s="80"/>
    </row>
    <row r="8162" spans="9:54" x14ac:dyDescent="0.25">
      <c r="I8162" s="80"/>
      <c r="AX8162" s="80"/>
      <c r="AY8162" s="80"/>
      <c r="AZ8162" s="80"/>
      <c r="BA8162" s="80"/>
      <c r="BB8162" s="80"/>
    </row>
    <row r="8163" spans="9:54" x14ac:dyDescent="0.25">
      <c r="I8163" s="80"/>
      <c r="AX8163" s="80"/>
      <c r="AY8163" s="80"/>
      <c r="AZ8163" s="80"/>
      <c r="BA8163" s="80"/>
      <c r="BB8163" s="80"/>
    </row>
    <row r="8164" spans="9:54" x14ac:dyDescent="0.25">
      <c r="I8164" s="80"/>
      <c r="AX8164" s="80"/>
      <c r="AY8164" s="80"/>
      <c r="AZ8164" s="80"/>
      <c r="BA8164" s="80"/>
      <c r="BB8164" s="80"/>
    </row>
    <row r="8165" spans="9:54" x14ac:dyDescent="0.25">
      <c r="I8165" s="80"/>
      <c r="AX8165" s="80"/>
      <c r="AY8165" s="80"/>
      <c r="AZ8165" s="80"/>
      <c r="BA8165" s="80"/>
      <c r="BB8165" s="80"/>
    </row>
    <row r="8166" spans="9:54" x14ac:dyDescent="0.25">
      <c r="I8166" s="80"/>
      <c r="AX8166" s="80"/>
      <c r="AY8166" s="80"/>
      <c r="AZ8166" s="80"/>
      <c r="BA8166" s="80"/>
      <c r="BB8166" s="80"/>
    </row>
    <row r="8167" spans="9:54" x14ac:dyDescent="0.25">
      <c r="I8167" s="80"/>
      <c r="AX8167" s="80"/>
      <c r="AY8167" s="80"/>
      <c r="AZ8167" s="80"/>
      <c r="BA8167" s="80"/>
      <c r="BB8167" s="80"/>
    </row>
    <row r="8168" spans="9:54" x14ac:dyDescent="0.25">
      <c r="I8168" s="80"/>
      <c r="AX8168" s="80"/>
      <c r="AY8168" s="80"/>
      <c r="AZ8168" s="80"/>
      <c r="BA8168" s="80"/>
      <c r="BB8168" s="80"/>
    </row>
    <row r="8169" spans="9:54" x14ac:dyDescent="0.25">
      <c r="I8169" s="80"/>
      <c r="AX8169" s="80"/>
      <c r="AY8169" s="80"/>
      <c r="AZ8169" s="80"/>
      <c r="BA8169" s="80"/>
      <c r="BB8169" s="80"/>
    </row>
    <row r="8170" spans="9:54" x14ac:dyDescent="0.25">
      <c r="I8170" s="80"/>
      <c r="AX8170" s="80"/>
      <c r="AY8170" s="80"/>
      <c r="AZ8170" s="80"/>
      <c r="BA8170" s="80"/>
      <c r="BB8170" s="80"/>
    </row>
    <row r="8171" spans="9:54" x14ac:dyDescent="0.25">
      <c r="I8171" s="80"/>
      <c r="AX8171" s="80"/>
      <c r="AY8171" s="80"/>
      <c r="AZ8171" s="80"/>
      <c r="BA8171" s="80"/>
      <c r="BB8171" s="80"/>
    </row>
    <row r="8172" spans="9:54" x14ac:dyDescent="0.25">
      <c r="I8172" s="80"/>
      <c r="AX8172" s="80"/>
      <c r="AY8172" s="80"/>
      <c r="AZ8172" s="80"/>
      <c r="BA8172" s="80"/>
      <c r="BB8172" s="80"/>
    </row>
    <row r="8173" spans="9:54" x14ac:dyDescent="0.25">
      <c r="I8173" s="80"/>
      <c r="AX8173" s="80"/>
      <c r="AY8173" s="80"/>
      <c r="AZ8173" s="80"/>
      <c r="BA8173" s="80"/>
      <c r="BB8173" s="80"/>
    </row>
    <row r="8174" spans="9:54" x14ac:dyDescent="0.25">
      <c r="I8174" s="80"/>
      <c r="AX8174" s="80"/>
      <c r="AY8174" s="80"/>
      <c r="AZ8174" s="80"/>
      <c r="BA8174" s="80"/>
      <c r="BB8174" s="80"/>
    </row>
    <row r="8175" spans="9:54" x14ac:dyDescent="0.25">
      <c r="I8175" s="80"/>
      <c r="AX8175" s="80"/>
      <c r="AY8175" s="80"/>
      <c r="AZ8175" s="80"/>
      <c r="BA8175" s="80"/>
      <c r="BB8175" s="80"/>
    </row>
    <row r="8176" spans="9:54" x14ac:dyDescent="0.25">
      <c r="I8176" s="80"/>
      <c r="AX8176" s="80"/>
      <c r="AY8176" s="80"/>
      <c r="AZ8176" s="80"/>
      <c r="BA8176" s="80"/>
      <c r="BB8176" s="80"/>
    </row>
    <row r="8177" spans="9:54" x14ac:dyDescent="0.25">
      <c r="I8177" s="80"/>
      <c r="AX8177" s="80"/>
      <c r="AY8177" s="80"/>
      <c r="AZ8177" s="80"/>
      <c r="BA8177" s="80"/>
      <c r="BB8177" s="80"/>
    </row>
    <row r="8178" spans="9:54" x14ac:dyDescent="0.25">
      <c r="I8178" s="80"/>
      <c r="AX8178" s="80"/>
      <c r="AY8178" s="80"/>
      <c r="AZ8178" s="80"/>
      <c r="BA8178" s="80"/>
      <c r="BB8178" s="80"/>
    </row>
    <row r="8179" spans="9:54" x14ac:dyDescent="0.25">
      <c r="I8179" s="80"/>
      <c r="AX8179" s="80"/>
      <c r="AY8179" s="80"/>
      <c r="AZ8179" s="80"/>
      <c r="BA8179" s="80"/>
      <c r="BB8179" s="80"/>
    </row>
    <row r="8180" spans="9:54" x14ac:dyDescent="0.25">
      <c r="I8180" s="80"/>
      <c r="AX8180" s="80"/>
      <c r="AY8180" s="80"/>
      <c r="AZ8180" s="80"/>
      <c r="BA8180" s="80"/>
      <c r="BB8180" s="80"/>
    </row>
    <row r="8181" spans="9:54" x14ac:dyDescent="0.25">
      <c r="I8181" s="80"/>
      <c r="AX8181" s="80"/>
      <c r="AY8181" s="80"/>
      <c r="AZ8181" s="80"/>
      <c r="BA8181" s="80"/>
      <c r="BB8181" s="80"/>
    </row>
    <row r="8182" spans="9:54" x14ac:dyDescent="0.25">
      <c r="I8182" s="80"/>
      <c r="AX8182" s="80"/>
      <c r="AY8182" s="80"/>
      <c r="AZ8182" s="80"/>
      <c r="BA8182" s="80"/>
      <c r="BB8182" s="80"/>
    </row>
    <row r="8183" spans="9:54" x14ac:dyDescent="0.25">
      <c r="I8183" s="80"/>
      <c r="AX8183" s="80"/>
      <c r="AY8183" s="80"/>
      <c r="AZ8183" s="80"/>
      <c r="BA8183" s="80"/>
      <c r="BB8183" s="80"/>
    </row>
    <row r="8184" spans="9:54" x14ac:dyDescent="0.25">
      <c r="I8184" s="80"/>
      <c r="AX8184" s="80"/>
      <c r="AY8184" s="80"/>
      <c r="AZ8184" s="80"/>
      <c r="BA8184" s="80"/>
      <c r="BB8184" s="80"/>
    </row>
    <row r="8185" spans="9:54" x14ac:dyDescent="0.25">
      <c r="I8185" s="80"/>
      <c r="AX8185" s="80"/>
      <c r="AY8185" s="80"/>
      <c r="AZ8185" s="80"/>
      <c r="BA8185" s="80"/>
      <c r="BB8185" s="80"/>
    </row>
    <row r="8186" spans="9:54" x14ac:dyDescent="0.25">
      <c r="I8186" s="80"/>
      <c r="AX8186" s="80"/>
      <c r="AY8186" s="80"/>
      <c r="AZ8186" s="80"/>
      <c r="BA8186" s="80"/>
      <c r="BB8186" s="80"/>
    </row>
    <row r="8187" spans="9:54" x14ac:dyDescent="0.25">
      <c r="I8187" s="80"/>
      <c r="AX8187" s="80"/>
      <c r="AY8187" s="80"/>
      <c r="AZ8187" s="80"/>
      <c r="BA8187" s="80"/>
      <c r="BB8187" s="80"/>
    </row>
    <row r="8188" spans="9:54" x14ac:dyDescent="0.25">
      <c r="I8188" s="80"/>
      <c r="AX8188" s="80"/>
      <c r="AY8188" s="80"/>
      <c r="AZ8188" s="80"/>
      <c r="BA8188" s="80"/>
      <c r="BB8188" s="80"/>
    </row>
    <row r="8189" spans="9:54" x14ac:dyDescent="0.25">
      <c r="I8189" s="80"/>
      <c r="AX8189" s="80"/>
      <c r="AY8189" s="80"/>
      <c r="AZ8189" s="80"/>
      <c r="BA8189" s="80"/>
      <c r="BB8189" s="80"/>
    </row>
    <row r="8190" spans="9:54" x14ac:dyDescent="0.25">
      <c r="I8190" s="80"/>
      <c r="AX8190" s="80"/>
      <c r="AY8190" s="80"/>
      <c r="AZ8190" s="80"/>
      <c r="BA8190" s="80"/>
      <c r="BB8190" s="80"/>
    </row>
    <row r="8191" spans="9:54" x14ac:dyDescent="0.25">
      <c r="I8191" s="80"/>
      <c r="AX8191" s="80"/>
      <c r="AY8191" s="80"/>
      <c r="AZ8191" s="80"/>
      <c r="BA8191" s="80"/>
      <c r="BB8191" s="80"/>
    </row>
    <row r="8192" spans="9:54" x14ac:dyDescent="0.25">
      <c r="I8192" s="80"/>
      <c r="AX8192" s="80"/>
      <c r="AY8192" s="80"/>
      <c r="AZ8192" s="80"/>
      <c r="BA8192" s="80"/>
      <c r="BB8192" s="80"/>
    </row>
    <row r="8193" spans="9:54" x14ac:dyDescent="0.25">
      <c r="I8193" s="80"/>
      <c r="AX8193" s="80"/>
      <c r="AY8193" s="80"/>
      <c r="AZ8193" s="80"/>
      <c r="BA8193" s="80"/>
      <c r="BB8193" s="80"/>
    </row>
    <row r="8194" spans="9:54" x14ac:dyDescent="0.25">
      <c r="I8194" s="80"/>
      <c r="AX8194" s="80"/>
      <c r="AY8194" s="80"/>
      <c r="AZ8194" s="80"/>
      <c r="BA8194" s="80"/>
      <c r="BB8194" s="80"/>
    </row>
    <row r="8195" spans="9:54" x14ac:dyDescent="0.25">
      <c r="I8195" s="80"/>
      <c r="AX8195" s="80"/>
      <c r="AY8195" s="80"/>
      <c r="AZ8195" s="80"/>
      <c r="BA8195" s="80"/>
      <c r="BB8195" s="80"/>
    </row>
    <row r="8196" spans="9:54" x14ac:dyDescent="0.25">
      <c r="I8196" s="80"/>
      <c r="AX8196" s="80"/>
      <c r="AY8196" s="80"/>
      <c r="AZ8196" s="80"/>
      <c r="BA8196" s="80"/>
      <c r="BB8196" s="80"/>
    </row>
    <row r="8197" spans="9:54" x14ac:dyDescent="0.25">
      <c r="I8197" s="80"/>
      <c r="AX8197" s="80"/>
      <c r="AY8197" s="80"/>
      <c r="AZ8197" s="80"/>
      <c r="BA8197" s="80"/>
      <c r="BB8197" s="80"/>
    </row>
    <row r="8198" spans="9:54" x14ac:dyDescent="0.25">
      <c r="I8198" s="80"/>
      <c r="AX8198" s="80"/>
      <c r="AY8198" s="80"/>
      <c r="AZ8198" s="80"/>
      <c r="BA8198" s="80"/>
      <c r="BB8198" s="80"/>
    </row>
    <row r="8199" spans="9:54" x14ac:dyDescent="0.25">
      <c r="I8199" s="80"/>
      <c r="AX8199" s="80"/>
      <c r="AY8199" s="80"/>
      <c r="AZ8199" s="80"/>
      <c r="BA8199" s="80"/>
      <c r="BB8199" s="80"/>
    </row>
    <row r="8200" spans="9:54" x14ac:dyDescent="0.25">
      <c r="I8200" s="80"/>
      <c r="AX8200" s="80"/>
      <c r="AY8200" s="80"/>
      <c r="AZ8200" s="80"/>
      <c r="BA8200" s="80"/>
      <c r="BB8200" s="80"/>
    </row>
    <row r="8201" spans="9:54" x14ac:dyDescent="0.25">
      <c r="I8201" s="80"/>
      <c r="AX8201" s="80"/>
      <c r="AY8201" s="80"/>
      <c r="AZ8201" s="80"/>
      <c r="BA8201" s="80"/>
      <c r="BB8201" s="80"/>
    </row>
    <row r="8202" spans="9:54" x14ac:dyDescent="0.25">
      <c r="I8202" s="80"/>
      <c r="AX8202" s="80"/>
      <c r="AY8202" s="80"/>
      <c r="AZ8202" s="80"/>
      <c r="BA8202" s="80"/>
      <c r="BB8202" s="80"/>
    </row>
    <row r="8203" spans="9:54" x14ac:dyDescent="0.25">
      <c r="I8203" s="80"/>
      <c r="AX8203" s="80"/>
      <c r="AY8203" s="80"/>
      <c r="AZ8203" s="80"/>
      <c r="BA8203" s="80"/>
      <c r="BB8203" s="80"/>
    </row>
    <row r="8204" spans="9:54" x14ac:dyDescent="0.25">
      <c r="I8204" s="80"/>
      <c r="AX8204" s="80"/>
      <c r="AY8204" s="80"/>
      <c r="AZ8204" s="80"/>
      <c r="BA8204" s="80"/>
      <c r="BB8204" s="80"/>
    </row>
    <row r="8205" spans="9:54" x14ac:dyDescent="0.25">
      <c r="I8205" s="80"/>
      <c r="AX8205" s="80"/>
      <c r="AY8205" s="80"/>
      <c r="AZ8205" s="80"/>
      <c r="BA8205" s="80"/>
      <c r="BB8205" s="80"/>
    </row>
    <row r="8206" spans="9:54" x14ac:dyDescent="0.25">
      <c r="I8206" s="80"/>
      <c r="AX8206" s="80"/>
      <c r="AY8206" s="80"/>
      <c r="AZ8206" s="80"/>
      <c r="BA8206" s="80"/>
      <c r="BB8206" s="80"/>
    </row>
    <row r="8207" spans="9:54" x14ac:dyDescent="0.25">
      <c r="I8207" s="80"/>
      <c r="AX8207" s="80"/>
      <c r="AY8207" s="80"/>
      <c r="AZ8207" s="80"/>
      <c r="BA8207" s="80"/>
      <c r="BB8207" s="80"/>
    </row>
    <row r="8208" spans="9:54" x14ac:dyDescent="0.25">
      <c r="I8208" s="80"/>
      <c r="AX8208" s="80"/>
      <c r="AY8208" s="80"/>
      <c r="AZ8208" s="80"/>
      <c r="BA8208" s="80"/>
      <c r="BB8208" s="80"/>
    </row>
    <row r="8209" spans="9:54" x14ac:dyDescent="0.25">
      <c r="I8209" s="80"/>
      <c r="AX8209" s="80"/>
      <c r="AY8209" s="80"/>
      <c r="AZ8209" s="80"/>
      <c r="BA8209" s="80"/>
      <c r="BB8209" s="80"/>
    </row>
    <row r="8210" spans="9:54" x14ac:dyDescent="0.25">
      <c r="I8210" s="80"/>
      <c r="AX8210" s="80"/>
      <c r="AY8210" s="80"/>
      <c r="AZ8210" s="80"/>
      <c r="BA8210" s="80"/>
      <c r="BB8210" s="80"/>
    </row>
    <row r="8211" spans="9:54" x14ac:dyDescent="0.25">
      <c r="I8211" s="80"/>
      <c r="AX8211" s="80"/>
      <c r="AY8211" s="80"/>
      <c r="AZ8211" s="80"/>
      <c r="BA8211" s="80"/>
      <c r="BB8211" s="80"/>
    </row>
    <row r="8212" spans="9:54" x14ac:dyDescent="0.25">
      <c r="I8212" s="80"/>
      <c r="AX8212" s="80"/>
      <c r="AY8212" s="80"/>
      <c r="AZ8212" s="80"/>
      <c r="BA8212" s="80"/>
      <c r="BB8212" s="80"/>
    </row>
    <row r="8213" spans="9:54" x14ac:dyDescent="0.25">
      <c r="I8213" s="80"/>
      <c r="AX8213" s="80"/>
      <c r="AY8213" s="80"/>
      <c r="AZ8213" s="80"/>
      <c r="BA8213" s="80"/>
      <c r="BB8213" s="80"/>
    </row>
    <row r="8214" spans="9:54" x14ac:dyDescent="0.25">
      <c r="I8214" s="80"/>
      <c r="AX8214" s="80"/>
      <c r="AY8214" s="80"/>
      <c r="AZ8214" s="80"/>
      <c r="BA8214" s="80"/>
      <c r="BB8214" s="80"/>
    </row>
    <row r="8215" spans="9:54" x14ac:dyDescent="0.25">
      <c r="I8215" s="80"/>
      <c r="AX8215" s="80"/>
      <c r="AY8215" s="80"/>
      <c r="AZ8215" s="80"/>
      <c r="BA8215" s="80"/>
      <c r="BB8215" s="80"/>
    </row>
    <row r="8216" spans="9:54" x14ac:dyDescent="0.25">
      <c r="I8216" s="80"/>
      <c r="AX8216" s="80"/>
      <c r="AY8216" s="80"/>
      <c r="AZ8216" s="80"/>
      <c r="BA8216" s="80"/>
      <c r="BB8216" s="80"/>
    </row>
    <row r="8217" spans="9:54" x14ac:dyDescent="0.25">
      <c r="I8217" s="80"/>
      <c r="AX8217" s="80"/>
      <c r="AY8217" s="80"/>
      <c r="AZ8217" s="80"/>
      <c r="BA8217" s="80"/>
      <c r="BB8217" s="80"/>
    </row>
    <row r="8218" spans="9:54" x14ac:dyDescent="0.25">
      <c r="I8218" s="80"/>
      <c r="AX8218" s="80"/>
      <c r="AY8218" s="80"/>
      <c r="AZ8218" s="80"/>
      <c r="BA8218" s="80"/>
      <c r="BB8218" s="80"/>
    </row>
    <row r="8219" spans="9:54" x14ac:dyDescent="0.25">
      <c r="I8219" s="80"/>
      <c r="AX8219" s="80"/>
      <c r="AY8219" s="80"/>
      <c r="AZ8219" s="80"/>
      <c r="BA8219" s="80"/>
      <c r="BB8219" s="80"/>
    </row>
    <row r="8220" spans="9:54" x14ac:dyDescent="0.25">
      <c r="I8220" s="80"/>
      <c r="AX8220" s="80"/>
      <c r="AY8220" s="80"/>
      <c r="AZ8220" s="80"/>
      <c r="BA8220" s="80"/>
      <c r="BB8220" s="80"/>
    </row>
    <row r="8221" spans="9:54" x14ac:dyDescent="0.25">
      <c r="I8221" s="80"/>
      <c r="AX8221" s="80"/>
      <c r="AY8221" s="80"/>
      <c r="AZ8221" s="80"/>
      <c r="BA8221" s="80"/>
      <c r="BB8221" s="80"/>
    </row>
    <row r="8222" spans="9:54" x14ac:dyDescent="0.25">
      <c r="I8222" s="80"/>
      <c r="AX8222" s="80"/>
      <c r="AY8222" s="80"/>
      <c r="AZ8222" s="80"/>
      <c r="BA8222" s="80"/>
      <c r="BB8222" s="80"/>
    </row>
    <row r="8223" spans="9:54" x14ac:dyDescent="0.25">
      <c r="I8223" s="80"/>
      <c r="AX8223" s="80"/>
      <c r="AY8223" s="80"/>
      <c r="AZ8223" s="80"/>
      <c r="BA8223" s="80"/>
      <c r="BB8223" s="80"/>
    </row>
    <row r="8224" spans="9:54" x14ac:dyDescent="0.25">
      <c r="I8224" s="80"/>
      <c r="AX8224" s="80"/>
      <c r="AY8224" s="80"/>
      <c r="AZ8224" s="80"/>
      <c r="BA8224" s="80"/>
      <c r="BB8224" s="80"/>
    </row>
    <row r="8225" spans="9:54" x14ac:dyDescent="0.25">
      <c r="I8225" s="80"/>
      <c r="AX8225" s="80"/>
      <c r="AY8225" s="80"/>
      <c r="AZ8225" s="80"/>
      <c r="BA8225" s="80"/>
      <c r="BB8225" s="80"/>
    </row>
    <row r="8226" spans="9:54" x14ac:dyDescent="0.25">
      <c r="I8226" s="80"/>
      <c r="AX8226" s="80"/>
      <c r="AY8226" s="80"/>
      <c r="AZ8226" s="80"/>
      <c r="BA8226" s="80"/>
      <c r="BB8226" s="80"/>
    </row>
    <row r="8227" spans="9:54" x14ac:dyDescent="0.25">
      <c r="I8227" s="80"/>
      <c r="AX8227" s="80"/>
      <c r="AY8227" s="80"/>
      <c r="AZ8227" s="80"/>
      <c r="BA8227" s="80"/>
      <c r="BB8227" s="80"/>
    </row>
    <row r="8228" spans="9:54" x14ac:dyDescent="0.25">
      <c r="I8228" s="80"/>
      <c r="AX8228" s="80"/>
      <c r="AY8228" s="80"/>
      <c r="AZ8228" s="80"/>
      <c r="BA8228" s="80"/>
      <c r="BB8228" s="80"/>
    </row>
    <row r="8229" spans="9:54" x14ac:dyDescent="0.25">
      <c r="I8229" s="80"/>
      <c r="AX8229" s="80"/>
      <c r="AY8229" s="80"/>
      <c r="AZ8229" s="80"/>
      <c r="BA8229" s="80"/>
      <c r="BB8229" s="80"/>
    </row>
    <row r="8230" spans="9:54" x14ac:dyDescent="0.25">
      <c r="I8230" s="80"/>
      <c r="AX8230" s="80"/>
      <c r="AY8230" s="80"/>
      <c r="AZ8230" s="80"/>
      <c r="BA8230" s="80"/>
      <c r="BB8230" s="80"/>
    </row>
    <row r="8231" spans="9:54" x14ac:dyDescent="0.25">
      <c r="I8231" s="80"/>
      <c r="AX8231" s="80"/>
      <c r="AY8231" s="80"/>
      <c r="AZ8231" s="80"/>
      <c r="BA8231" s="80"/>
      <c r="BB8231" s="80"/>
    </row>
    <row r="8232" spans="9:54" x14ac:dyDescent="0.25">
      <c r="I8232" s="80"/>
      <c r="AX8232" s="80"/>
      <c r="AY8232" s="80"/>
      <c r="AZ8232" s="80"/>
      <c r="BA8232" s="80"/>
      <c r="BB8232" s="80"/>
    </row>
    <row r="8233" spans="9:54" x14ac:dyDescent="0.25">
      <c r="I8233" s="80"/>
      <c r="AX8233" s="80"/>
      <c r="AY8233" s="80"/>
      <c r="AZ8233" s="80"/>
      <c r="BA8233" s="80"/>
      <c r="BB8233" s="80"/>
    </row>
    <row r="8234" spans="9:54" x14ac:dyDescent="0.25">
      <c r="I8234" s="80"/>
      <c r="AX8234" s="80"/>
      <c r="AY8234" s="80"/>
      <c r="AZ8234" s="80"/>
      <c r="BA8234" s="80"/>
      <c r="BB8234" s="80"/>
    </row>
    <row r="8235" spans="9:54" x14ac:dyDescent="0.25">
      <c r="I8235" s="80"/>
      <c r="AX8235" s="80"/>
      <c r="AY8235" s="80"/>
      <c r="AZ8235" s="80"/>
      <c r="BA8235" s="80"/>
      <c r="BB8235" s="80"/>
    </row>
    <row r="8236" spans="9:54" x14ac:dyDescent="0.25">
      <c r="I8236" s="80"/>
      <c r="AX8236" s="80"/>
      <c r="AY8236" s="80"/>
      <c r="AZ8236" s="80"/>
      <c r="BA8236" s="80"/>
      <c r="BB8236" s="80"/>
    </row>
    <row r="8237" spans="9:54" x14ac:dyDescent="0.25">
      <c r="I8237" s="80"/>
      <c r="AX8237" s="80"/>
      <c r="AY8237" s="80"/>
      <c r="AZ8237" s="80"/>
      <c r="BA8237" s="80"/>
      <c r="BB8237" s="80"/>
    </row>
    <row r="8238" spans="9:54" x14ac:dyDescent="0.25">
      <c r="I8238" s="80"/>
      <c r="AX8238" s="80"/>
      <c r="AY8238" s="80"/>
      <c r="AZ8238" s="80"/>
      <c r="BA8238" s="80"/>
      <c r="BB8238" s="80"/>
    </row>
    <row r="8239" spans="9:54" x14ac:dyDescent="0.25">
      <c r="I8239" s="80"/>
      <c r="AX8239" s="80"/>
      <c r="AY8239" s="80"/>
      <c r="AZ8239" s="80"/>
      <c r="BA8239" s="80"/>
      <c r="BB8239" s="80"/>
    </row>
    <row r="8240" spans="9:54" x14ac:dyDescent="0.25">
      <c r="I8240" s="80"/>
      <c r="AX8240" s="80"/>
      <c r="AY8240" s="80"/>
      <c r="AZ8240" s="80"/>
      <c r="BA8240" s="80"/>
      <c r="BB8240" s="80"/>
    </row>
    <row r="8241" spans="9:54" x14ac:dyDescent="0.25">
      <c r="I8241" s="80"/>
      <c r="AX8241" s="80"/>
      <c r="AY8241" s="80"/>
      <c r="AZ8241" s="80"/>
      <c r="BA8241" s="80"/>
      <c r="BB8241" s="80"/>
    </row>
    <row r="8242" spans="9:54" x14ac:dyDescent="0.25">
      <c r="I8242" s="80"/>
      <c r="AX8242" s="80"/>
      <c r="AY8242" s="80"/>
      <c r="AZ8242" s="80"/>
      <c r="BA8242" s="80"/>
      <c r="BB8242" s="80"/>
    </row>
    <row r="8243" spans="9:54" x14ac:dyDescent="0.25">
      <c r="I8243" s="80"/>
      <c r="AX8243" s="80"/>
      <c r="AY8243" s="80"/>
      <c r="AZ8243" s="80"/>
      <c r="BA8243" s="80"/>
      <c r="BB8243" s="80"/>
    </row>
    <row r="8244" spans="9:54" x14ac:dyDescent="0.25">
      <c r="I8244" s="80"/>
      <c r="AX8244" s="80"/>
      <c r="AY8244" s="80"/>
      <c r="AZ8244" s="80"/>
      <c r="BA8244" s="80"/>
      <c r="BB8244" s="80"/>
    </row>
    <row r="8245" spans="9:54" x14ac:dyDescent="0.25">
      <c r="I8245" s="80"/>
      <c r="AX8245" s="80"/>
      <c r="AY8245" s="80"/>
      <c r="AZ8245" s="80"/>
      <c r="BA8245" s="80"/>
      <c r="BB8245" s="80"/>
    </row>
    <row r="8246" spans="9:54" x14ac:dyDescent="0.25">
      <c r="I8246" s="80"/>
      <c r="AX8246" s="80"/>
      <c r="AY8246" s="80"/>
      <c r="AZ8246" s="80"/>
      <c r="BA8246" s="80"/>
      <c r="BB8246" s="80"/>
    </row>
    <row r="8247" spans="9:54" x14ac:dyDescent="0.25">
      <c r="I8247" s="80"/>
      <c r="AX8247" s="80"/>
      <c r="AY8247" s="80"/>
      <c r="AZ8247" s="80"/>
      <c r="BA8247" s="80"/>
      <c r="BB8247" s="80"/>
    </row>
    <row r="8248" spans="9:54" x14ac:dyDescent="0.25">
      <c r="I8248" s="80"/>
      <c r="AX8248" s="80"/>
      <c r="AY8248" s="80"/>
      <c r="AZ8248" s="80"/>
      <c r="BA8248" s="80"/>
      <c r="BB8248" s="80"/>
    </row>
    <row r="8249" spans="9:54" x14ac:dyDescent="0.25">
      <c r="I8249" s="80"/>
      <c r="AX8249" s="80"/>
      <c r="AY8249" s="80"/>
      <c r="AZ8249" s="80"/>
      <c r="BA8249" s="80"/>
      <c r="BB8249" s="80"/>
    </row>
    <row r="8250" spans="9:54" x14ac:dyDescent="0.25">
      <c r="I8250" s="80"/>
      <c r="AX8250" s="80"/>
      <c r="AY8250" s="80"/>
      <c r="AZ8250" s="80"/>
      <c r="BA8250" s="80"/>
      <c r="BB8250" s="80"/>
    </row>
    <row r="8251" spans="9:54" x14ac:dyDescent="0.25">
      <c r="I8251" s="80"/>
      <c r="AX8251" s="80"/>
      <c r="AY8251" s="80"/>
      <c r="AZ8251" s="80"/>
      <c r="BA8251" s="80"/>
      <c r="BB8251" s="80"/>
    </row>
    <row r="8252" spans="9:54" x14ac:dyDescent="0.25">
      <c r="I8252" s="80"/>
      <c r="AX8252" s="80"/>
      <c r="AY8252" s="80"/>
      <c r="AZ8252" s="80"/>
      <c r="BA8252" s="80"/>
      <c r="BB8252" s="80"/>
    </row>
    <row r="8253" spans="9:54" x14ac:dyDescent="0.25">
      <c r="I8253" s="80"/>
      <c r="AX8253" s="80"/>
      <c r="AY8253" s="80"/>
      <c r="AZ8253" s="80"/>
      <c r="BA8253" s="80"/>
      <c r="BB8253" s="80"/>
    </row>
    <row r="8254" spans="9:54" x14ac:dyDescent="0.25">
      <c r="I8254" s="80"/>
      <c r="AX8254" s="80"/>
      <c r="AY8254" s="80"/>
      <c r="AZ8254" s="80"/>
      <c r="BA8254" s="80"/>
      <c r="BB8254" s="80"/>
    </row>
    <row r="8255" spans="9:54" x14ac:dyDescent="0.25">
      <c r="I8255" s="80"/>
      <c r="AX8255" s="80"/>
      <c r="AY8255" s="80"/>
      <c r="AZ8255" s="80"/>
      <c r="BA8255" s="80"/>
      <c r="BB8255" s="80"/>
    </row>
    <row r="8256" spans="9:54" x14ac:dyDescent="0.25">
      <c r="I8256" s="80"/>
      <c r="AX8256" s="80"/>
      <c r="AY8256" s="80"/>
      <c r="AZ8256" s="80"/>
      <c r="BA8256" s="80"/>
      <c r="BB8256" s="80"/>
    </row>
    <row r="8257" spans="9:54" x14ac:dyDescent="0.25">
      <c r="I8257" s="80"/>
      <c r="AX8257" s="80"/>
      <c r="AY8257" s="80"/>
      <c r="AZ8257" s="80"/>
      <c r="BA8257" s="80"/>
      <c r="BB8257" s="80"/>
    </row>
    <row r="8258" spans="9:54" x14ac:dyDescent="0.25">
      <c r="I8258" s="80"/>
      <c r="AX8258" s="80"/>
      <c r="AY8258" s="80"/>
      <c r="AZ8258" s="80"/>
      <c r="BA8258" s="80"/>
      <c r="BB8258" s="80"/>
    </row>
    <row r="8259" spans="9:54" x14ac:dyDescent="0.25">
      <c r="I8259" s="80"/>
      <c r="AX8259" s="80"/>
      <c r="AY8259" s="80"/>
      <c r="AZ8259" s="80"/>
      <c r="BA8259" s="80"/>
      <c r="BB8259" s="80"/>
    </row>
    <row r="8260" spans="9:54" x14ac:dyDescent="0.25">
      <c r="I8260" s="80"/>
      <c r="AX8260" s="80"/>
      <c r="AY8260" s="80"/>
      <c r="AZ8260" s="80"/>
      <c r="BA8260" s="80"/>
      <c r="BB8260" s="80"/>
    </row>
    <row r="8261" spans="9:54" x14ac:dyDescent="0.25">
      <c r="I8261" s="80"/>
      <c r="AX8261" s="80"/>
      <c r="AY8261" s="80"/>
      <c r="AZ8261" s="80"/>
      <c r="BA8261" s="80"/>
      <c r="BB8261" s="80"/>
    </row>
    <row r="8262" spans="9:54" x14ac:dyDescent="0.25">
      <c r="I8262" s="80"/>
      <c r="AX8262" s="80"/>
      <c r="AY8262" s="80"/>
      <c r="AZ8262" s="80"/>
      <c r="BA8262" s="80"/>
      <c r="BB8262" s="80"/>
    </row>
    <row r="8263" spans="9:54" x14ac:dyDescent="0.25">
      <c r="I8263" s="80"/>
      <c r="AX8263" s="80"/>
      <c r="AY8263" s="80"/>
      <c r="AZ8263" s="80"/>
      <c r="BA8263" s="80"/>
      <c r="BB8263" s="80"/>
    </row>
    <row r="8264" spans="9:54" x14ac:dyDescent="0.25">
      <c r="I8264" s="80"/>
      <c r="AX8264" s="80"/>
      <c r="AY8264" s="80"/>
      <c r="AZ8264" s="80"/>
      <c r="BA8264" s="80"/>
      <c r="BB8264" s="80"/>
    </row>
    <row r="8265" spans="9:54" x14ac:dyDescent="0.25">
      <c r="I8265" s="80"/>
      <c r="AX8265" s="80"/>
      <c r="AY8265" s="80"/>
      <c r="AZ8265" s="80"/>
      <c r="BA8265" s="80"/>
      <c r="BB8265" s="80"/>
    </row>
    <row r="8266" spans="9:54" x14ac:dyDescent="0.25">
      <c r="I8266" s="80"/>
      <c r="AX8266" s="80"/>
      <c r="AY8266" s="80"/>
      <c r="AZ8266" s="80"/>
      <c r="BA8266" s="80"/>
      <c r="BB8266" s="80"/>
    </row>
    <row r="8267" spans="9:54" x14ac:dyDescent="0.25">
      <c r="I8267" s="80"/>
      <c r="AX8267" s="80"/>
      <c r="AY8267" s="80"/>
      <c r="AZ8267" s="80"/>
      <c r="BA8267" s="80"/>
      <c r="BB8267" s="80"/>
    </row>
    <row r="8268" spans="9:54" x14ac:dyDescent="0.25">
      <c r="I8268" s="80"/>
      <c r="AX8268" s="80"/>
      <c r="AY8268" s="80"/>
      <c r="AZ8268" s="80"/>
      <c r="BA8268" s="80"/>
      <c r="BB8268" s="80"/>
    </row>
    <row r="8269" spans="9:54" x14ac:dyDescent="0.25">
      <c r="I8269" s="80"/>
      <c r="AX8269" s="80"/>
      <c r="AY8269" s="80"/>
      <c r="AZ8269" s="80"/>
      <c r="BA8269" s="80"/>
      <c r="BB8269" s="80"/>
    </row>
    <row r="8270" spans="9:54" x14ac:dyDescent="0.25">
      <c r="I8270" s="80"/>
      <c r="AX8270" s="80"/>
      <c r="AY8270" s="80"/>
      <c r="AZ8270" s="80"/>
      <c r="BA8270" s="80"/>
      <c r="BB8270" s="80"/>
    </row>
    <row r="8271" spans="9:54" x14ac:dyDescent="0.25">
      <c r="I8271" s="80"/>
      <c r="AX8271" s="80"/>
      <c r="AY8271" s="80"/>
      <c r="AZ8271" s="80"/>
      <c r="BA8271" s="80"/>
      <c r="BB8271" s="80"/>
    </row>
    <row r="8272" spans="9:54" x14ac:dyDescent="0.25">
      <c r="I8272" s="80"/>
      <c r="AX8272" s="80"/>
      <c r="AY8272" s="80"/>
      <c r="AZ8272" s="80"/>
      <c r="BA8272" s="80"/>
      <c r="BB8272" s="80"/>
    </row>
    <row r="8273" spans="9:54" x14ac:dyDescent="0.25">
      <c r="I8273" s="80"/>
      <c r="AX8273" s="80"/>
      <c r="AY8273" s="80"/>
      <c r="AZ8273" s="80"/>
      <c r="BA8273" s="80"/>
      <c r="BB8273" s="80"/>
    </row>
    <row r="8274" spans="9:54" x14ac:dyDescent="0.25">
      <c r="I8274" s="80"/>
      <c r="AX8274" s="80"/>
      <c r="AY8274" s="80"/>
      <c r="AZ8274" s="80"/>
      <c r="BA8274" s="80"/>
      <c r="BB8274" s="80"/>
    </row>
    <row r="8275" spans="9:54" x14ac:dyDescent="0.25">
      <c r="I8275" s="80"/>
      <c r="AX8275" s="80"/>
      <c r="AY8275" s="80"/>
      <c r="AZ8275" s="80"/>
      <c r="BA8275" s="80"/>
      <c r="BB8275" s="80"/>
    </row>
    <row r="8276" spans="9:54" x14ac:dyDescent="0.25">
      <c r="I8276" s="80"/>
      <c r="AX8276" s="80"/>
      <c r="AY8276" s="80"/>
      <c r="AZ8276" s="80"/>
      <c r="BA8276" s="80"/>
      <c r="BB8276" s="80"/>
    </row>
    <row r="8277" spans="9:54" x14ac:dyDescent="0.25">
      <c r="I8277" s="80"/>
      <c r="AX8277" s="80"/>
      <c r="AY8277" s="80"/>
      <c r="AZ8277" s="80"/>
      <c r="BA8277" s="80"/>
      <c r="BB8277" s="80"/>
    </row>
    <row r="8278" spans="9:54" x14ac:dyDescent="0.25">
      <c r="I8278" s="80"/>
      <c r="AX8278" s="80"/>
      <c r="AY8278" s="80"/>
      <c r="AZ8278" s="80"/>
      <c r="BA8278" s="80"/>
      <c r="BB8278" s="80"/>
    </row>
    <row r="8279" spans="9:54" x14ac:dyDescent="0.25">
      <c r="I8279" s="80"/>
      <c r="AX8279" s="80"/>
      <c r="AY8279" s="80"/>
      <c r="AZ8279" s="80"/>
      <c r="BA8279" s="80"/>
      <c r="BB8279" s="80"/>
    </row>
    <row r="8280" spans="9:54" x14ac:dyDescent="0.25">
      <c r="I8280" s="80"/>
      <c r="AX8280" s="80"/>
      <c r="AY8280" s="80"/>
      <c r="AZ8280" s="80"/>
      <c r="BA8280" s="80"/>
      <c r="BB8280" s="80"/>
    </row>
    <row r="8281" spans="9:54" x14ac:dyDescent="0.25">
      <c r="I8281" s="80"/>
      <c r="AX8281" s="80"/>
      <c r="AY8281" s="80"/>
      <c r="AZ8281" s="80"/>
      <c r="BA8281" s="80"/>
      <c r="BB8281" s="80"/>
    </row>
    <row r="8282" spans="9:54" x14ac:dyDescent="0.25">
      <c r="I8282" s="80"/>
      <c r="AX8282" s="80"/>
      <c r="AY8282" s="80"/>
      <c r="AZ8282" s="80"/>
      <c r="BA8282" s="80"/>
      <c r="BB8282" s="80"/>
    </row>
    <row r="8283" spans="9:54" x14ac:dyDescent="0.25">
      <c r="I8283" s="80"/>
      <c r="AX8283" s="80"/>
      <c r="AY8283" s="80"/>
      <c r="AZ8283" s="80"/>
      <c r="BA8283" s="80"/>
      <c r="BB8283" s="80"/>
    </row>
    <row r="8284" spans="9:54" x14ac:dyDescent="0.25">
      <c r="I8284" s="80"/>
      <c r="AX8284" s="80"/>
      <c r="AY8284" s="80"/>
      <c r="AZ8284" s="80"/>
      <c r="BA8284" s="80"/>
      <c r="BB8284" s="80"/>
    </row>
    <row r="8285" spans="9:54" x14ac:dyDescent="0.25">
      <c r="I8285" s="80"/>
      <c r="AX8285" s="80"/>
      <c r="AY8285" s="80"/>
      <c r="AZ8285" s="80"/>
      <c r="BA8285" s="80"/>
      <c r="BB8285" s="80"/>
    </row>
    <row r="8286" spans="9:54" x14ac:dyDescent="0.25">
      <c r="I8286" s="80"/>
      <c r="AX8286" s="80"/>
      <c r="AY8286" s="80"/>
      <c r="AZ8286" s="80"/>
      <c r="BA8286" s="80"/>
      <c r="BB8286" s="80"/>
    </row>
    <row r="8287" spans="9:54" x14ac:dyDescent="0.25">
      <c r="I8287" s="80"/>
      <c r="AX8287" s="80"/>
      <c r="AY8287" s="80"/>
      <c r="AZ8287" s="80"/>
      <c r="BA8287" s="80"/>
      <c r="BB8287" s="80"/>
    </row>
    <row r="8288" spans="9:54" x14ac:dyDescent="0.25">
      <c r="I8288" s="80"/>
      <c r="AX8288" s="80"/>
      <c r="AY8288" s="80"/>
      <c r="AZ8288" s="80"/>
      <c r="BA8288" s="80"/>
      <c r="BB8288" s="80"/>
    </row>
    <row r="8289" spans="9:54" x14ac:dyDescent="0.25">
      <c r="I8289" s="80"/>
      <c r="AX8289" s="80"/>
      <c r="AY8289" s="80"/>
      <c r="AZ8289" s="80"/>
      <c r="BA8289" s="80"/>
      <c r="BB8289" s="80"/>
    </row>
    <row r="8290" spans="9:54" x14ac:dyDescent="0.25">
      <c r="I8290" s="80"/>
      <c r="AX8290" s="80"/>
      <c r="AY8290" s="80"/>
      <c r="AZ8290" s="80"/>
      <c r="BA8290" s="80"/>
      <c r="BB8290" s="80"/>
    </row>
    <row r="8291" spans="9:54" x14ac:dyDescent="0.25">
      <c r="I8291" s="80"/>
      <c r="AX8291" s="80"/>
      <c r="AY8291" s="80"/>
      <c r="AZ8291" s="80"/>
      <c r="BA8291" s="80"/>
      <c r="BB8291" s="80"/>
    </row>
    <row r="8292" spans="9:54" x14ac:dyDescent="0.25">
      <c r="I8292" s="80"/>
      <c r="AX8292" s="80"/>
      <c r="AY8292" s="80"/>
      <c r="AZ8292" s="80"/>
      <c r="BA8292" s="80"/>
      <c r="BB8292" s="80"/>
    </row>
    <row r="8293" spans="9:54" x14ac:dyDescent="0.25">
      <c r="I8293" s="80"/>
      <c r="AX8293" s="80"/>
      <c r="AY8293" s="80"/>
      <c r="AZ8293" s="80"/>
      <c r="BA8293" s="80"/>
      <c r="BB8293" s="80"/>
    </row>
    <row r="8294" spans="9:54" x14ac:dyDescent="0.25">
      <c r="I8294" s="80"/>
      <c r="AX8294" s="80"/>
      <c r="AY8294" s="80"/>
      <c r="AZ8294" s="80"/>
      <c r="BA8294" s="80"/>
      <c r="BB8294" s="80"/>
    </row>
    <row r="8295" spans="9:54" x14ac:dyDescent="0.25">
      <c r="I8295" s="80"/>
      <c r="AX8295" s="80"/>
      <c r="AY8295" s="80"/>
      <c r="AZ8295" s="80"/>
      <c r="BA8295" s="80"/>
      <c r="BB8295" s="80"/>
    </row>
    <row r="8296" spans="9:54" x14ac:dyDescent="0.25">
      <c r="I8296" s="80"/>
      <c r="AX8296" s="80"/>
      <c r="AY8296" s="80"/>
      <c r="AZ8296" s="80"/>
      <c r="BA8296" s="80"/>
      <c r="BB8296" s="80"/>
    </row>
    <row r="8297" spans="9:54" x14ac:dyDescent="0.25">
      <c r="I8297" s="80"/>
      <c r="AX8297" s="80"/>
      <c r="AY8297" s="80"/>
      <c r="AZ8297" s="80"/>
      <c r="BA8297" s="80"/>
      <c r="BB8297" s="80"/>
    </row>
    <row r="8298" spans="9:54" x14ac:dyDescent="0.25">
      <c r="I8298" s="80"/>
      <c r="AX8298" s="80"/>
      <c r="AY8298" s="80"/>
      <c r="AZ8298" s="80"/>
      <c r="BA8298" s="80"/>
      <c r="BB8298" s="80"/>
    </row>
    <row r="8299" spans="9:54" x14ac:dyDescent="0.25">
      <c r="I8299" s="80"/>
      <c r="AX8299" s="80"/>
      <c r="AY8299" s="80"/>
      <c r="AZ8299" s="80"/>
      <c r="BA8299" s="80"/>
      <c r="BB8299" s="80"/>
    </row>
    <row r="8300" spans="9:54" x14ac:dyDescent="0.25">
      <c r="I8300" s="80"/>
      <c r="AX8300" s="80"/>
      <c r="AY8300" s="80"/>
      <c r="AZ8300" s="80"/>
      <c r="BA8300" s="80"/>
      <c r="BB8300" s="80"/>
    </row>
    <row r="8301" spans="9:54" x14ac:dyDescent="0.25">
      <c r="I8301" s="80"/>
      <c r="AX8301" s="80"/>
      <c r="AY8301" s="80"/>
      <c r="AZ8301" s="80"/>
      <c r="BA8301" s="80"/>
      <c r="BB8301" s="80"/>
    </row>
    <row r="8302" spans="9:54" x14ac:dyDescent="0.25">
      <c r="I8302" s="80"/>
      <c r="AX8302" s="80"/>
      <c r="AY8302" s="80"/>
      <c r="AZ8302" s="80"/>
      <c r="BA8302" s="80"/>
      <c r="BB8302" s="80"/>
    </row>
    <row r="8303" spans="9:54" x14ac:dyDescent="0.25">
      <c r="I8303" s="80"/>
      <c r="AX8303" s="80"/>
      <c r="AY8303" s="80"/>
      <c r="AZ8303" s="80"/>
      <c r="BA8303" s="80"/>
      <c r="BB8303" s="80"/>
    </row>
    <row r="8304" spans="9:54" x14ac:dyDescent="0.25">
      <c r="I8304" s="80"/>
      <c r="AX8304" s="80"/>
      <c r="AY8304" s="80"/>
      <c r="AZ8304" s="80"/>
      <c r="BA8304" s="80"/>
      <c r="BB8304" s="80"/>
    </row>
    <row r="8305" spans="9:54" x14ac:dyDescent="0.25">
      <c r="I8305" s="80"/>
      <c r="AX8305" s="80"/>
      <c r="AY8305" s="80"/>
      <c r="AZ8305" s="80"/>
      <c r="BA8305" s="80"/>
      <c r="BB8305" s="80"/>
    </row>
    <row r="8306" spans="9:54" x14ac:dyDescent="0.25">
      <c r="I8306" s="80"/>
      <c r="AX8306" s="80"/>
      <c r="AY8306" s="80"/>
      <c r="AZ8306" s="80"/>
      <c r="BA8306" s="80"/>
      <c r="BB8306" s="80"/>
    </row>
    <row r="8307" spans="9:54" x14ac:dyDescent="0.25">
      <c r="I8307" s="80"/>
      <c r="AX8307" s="80"/>
      <c r="AY8307" s="80"/>
      <c r="AZ8307" s="80"/>
      <c r="BA8307" s="80"/>
      <c r="BB8307" s="80"/>
    </row>
    <row r="8308" spans="9:54" x14ac:dyDescent="0.25">
      <c r="I8308" s="80"/>
      <c r="AX8308" s="80"/>
      <c r="AY8308" s="80"/>
      <c r="AZ8308" s="80"/>
      <c r="BA8308" s="80"/>
      <c r="BB8308" s="80"/>
    </row>
    <row r="8309" spans="9:54" x14ac:dyDescent="0.25">
      <c r="I8309" s="80"/>
      <c r="AX8309" s="80"/>
      <c r="AY8309" s="80"/>
      <c r="AZ8309" s="80"/>
      <c r="BA8309" s="80"/>
      <c r="BB8309" s="80"/>
    </row>
    <row r="8310" spans="9:54" x14ac:dyDescent="0.25">
      <c r="I8310" s="80"/>
      <c r="AX8310" s="80"/>
      <c r="AY8310" s="80"/>
      <c r="AZ8310" s="80"/>
      <c r="BA8310" s="80"/>
      <c r="BB8310" s="80"/>
    </row>
    <row r="8311" spans="9:54" x14ac:dyDescent="0.25">
      <c r="I8311" s="80"/>
      <c r="AX8311" s="80"/>
      <c r="AY8311" s="80"/>
      <c r="AZ8311" s="80"/>
      <c r="BA8311" s="80"/>
      <c r="BB8311" s="80"/>
    </row>
    <row r="8312" spans="9:54" x14ac:dyDescent="0.25">
      <c r="I8312" s="80"/>
      <c r="AX8312" s="80"/>
      <c r="AY8312" s="80"/>
      <c r="AZ8312" s="80"/>
      <c r="BA8312" s="80"/>
      <c r="BB8312" s="80"/>
    </row>
    <row r="8313" spans="9:54" x14ac:dyDescent="0.25">
      <c r="I8313" s="80"/>
      <c r="AX8313" s="80"/>
      <c r="AY8313" s="80"/>
      <c r="AZ8313" s="80"/>
      <c r="BA8313" s="80"/>
      <c r="BB8313" s="80"/>
    </row>
    <row r="8314" spans="9:54" x14ac:dyDescent="0.25">
      <c r="I8314" s="80"/>
      <c r="AX8314" s="80"/>
      <c r="AY8314" s="80"/>
      <c r="AZ8314" s="80"/>
      <c r="BA8314" s="80"/>
      <c r="BB8314" s="80"/>
    </row>
    <row r="8315" spans="9:54" x14ac:dyDescent="0.25">
      <c r="I8315" s="80"/>
      <c r="AX8315" s="80"/>
      <c r="AY8315" s="80"/>
      <c r="AZ8315" s="80"/>
      <c r="BA8315" s="80"/>
      <c r="BB8315" s="80"/>
    </row>
    <row r="8316" spans="9:54" x14ac:dyDescent="0.25">
      <c r="I8316" s="80"/>
      <c r="AX8316" s="80"/>
      <c r="AY8316" s="80"/>
      <c r="AZ8316" s="80"/>
      <c r="BA8316" s="80"/>
      <c r="BB8316" s="80"/>
    </row>
    <row r="8317" spans="9:54" x14ac:dyDescent="0.25">
      <c r="I8317" s="80"/>
      <c r="AX8317" s="80"/>
      <c r="AY8317" s="80"/>
      <c r="AZ8317" s="80"/>
      <c r="BA8317" s="80"/>
      <c r="BB8317" s="80"/>
    </row>
    <row r="8318" spans="9:54" x14ac:dyDescent="0.25">
      <c r="I8318" s="80"/>
      <c r="AX8318" s="80"/>
      <c r="AY8318" s="80"/>
      <c r="AZ8318" s="80"/>
      <c r="BA8318" s="80"/>
      <c r="BB8318" s="80"/>
    </row>
    <row r="8319" spans="9:54" x14ac:dyDescent="0.25">
      <c r="I8319" s="80"/>
      <c r="AX8319" s="80"/>
      <c r="AY8319" s="80"/>
      <c r="AZ8319" s="80"/>
      <c r="BA8319" s="80"/>
      <c r="BB8319" s="80"/>
    </row>
    <row r="8320" spans="9:54" x14ac:dyDescent="0.25">
      <c r="I8320" s="80"/>
      <c r="AX8320" s="80"/>
      <c r="AY8320" s="80"/>
      <c r="AZ8320" s="80"/>
      <c r="BA8320" s="80"/>
      <c r="BB8320" s="80"/>
    </row>
    <row r="8321" spans="9:54" x14ac:dyDescent="0.25">
      <c r="I8321" s="80"/>
      <c r="AX8321" s="80"/>
      <c r="AY8321" s="80"/>
      <c r="AZ8321" s="80"/>
      <c r="BA8321" s="80"/>
      <c r="BB8321" s="80"/>
    </row>
    <row r="8322" spans="9:54" x14ac:dyDescent="0.25">
      <c r="I8322" s="80"/>
      <c r="AX8322" s="80"/>
      <c r="AY8322" s="80"/>
      <c r="AZ8322" s="80"/>
      <c r="BA8322" s="80"/>
      <c r="BB8322" s="80"/>
    </row>
    <row r="8323" spans="9:54" x14ac:dyDescent="0.25">
      <c r="I8323" s="80"/>
      <c r="AX8323" s="80"/>
      <c r="AY8323" s="80"/>
      <c r="AZ8323" s="80"/>
      <c r="BA8323" s="80"/>
      <c r="BB8323" s="80"/>
    </row>
    <row r="8324" spans="9:54" x14ac:dyDescent="0.25">
      <c r="I8324" s="80"/>
      <c r="AX8324" s="80"/>
      <c r="AY8324" s="80"/>
      <c r="AZ8324" s="80"/>
      <c r="BA8324" s="80"/>
      <c r="BB8324" s="80"/>
    </row>
    <row r="8325" spans="9:54" x14ac:dyDescent="0.25">
      <c r="I8325" s="80"/>
      <c r="AX8325" s="80"/>
      <c r="AY8325" s="80"/>
      <c r="AZ8325" s="80"/>
      <c r="BA8325" s="80"/>
      <c r="BB8325" s="80"/>
    </row>
    <row r="8326" spans="9:54" x14ac:dyDescent="0.25">
      <c r="I8326" s="80"/>
      <c r="AX8326" s="80"/>
      <c r="AY8326" s="80"/>
      <c r="AZ8326" s="80"/>
      <c r="BA8326" s="80"/>
      <c r="BB8326" s="80"/>
    </row>
    <row r="8327" spans="9:54" x14ac:dyDescent="0.25">
      <c r="I8327" s="80"/>
      <c r="AX8327" s="80"/>
      <c r="AY8327" s="80"/>
      <c r="AZ8327" s="80"/>
      <c r="BA8327" s="80"/>
      <c r="BB8327" s="80"/>
    </row>
    <row r="8328" spans="9:54" x14ac:dyDescent="0.25">
      <c r="I8328" s="80"/>
      <c r="AX8328" s="80"/>
      <c r="AY8328" s="80"/>
      <c r="AZ8328" s="80"/>
      <c r="BA8328" s="80"/>
      <c r="BB8328" s="80"/>
    </row>
    <row r="8329" spans="9:54" x14ac:dyDescent="0.25">
      <c r="I8329" s="80"/>
      <c r="AX8329" s="80"/>
      <c r="AY8329" s="80"/>
      <c r="AZ8329" s="80"/>
      <c r="BA8329" s="80"/>
      <c r="BB8329" s="80"/>
    </row>
    <row r="8330" spans="9:54" x14ac:dyDescent="0.25">
      <c r="I8330" s="80"/>
      <c r="AX8330" s="80"/>
      <c r="AY8330" s="80"/>
      <c r="AZ8330" s="80"/>
      <c r="BA8330" s="80"/>
      <c r="BB8330" s="80"/>
    </row>
    <row r="8331" spans="9:54" x14ac:dyDescent="0.25">
      <c r="I8331" s="80"/>
      <c r="AX8331" s="80"/>
      <c r="AY8331" s="80"/>
      <c r="AZ8331" s="80"/>
      <c r="BA8331" s="80"/>
      <c r="BB8331" s="80"/>
    </row>
    <row r="8332" spans="9:54" x14ac:dyDescent="0.25">
      <c r="I8332" s="80"/>
      <c r="AX8332" s="80"/>
      <c r="AY8332" s="80"/>
      <c r="AZ8332" s="80"/>
      <c r="BA8332" s="80"/>
      <c r="BB8332" s="80"/>
    </row>
    <row r="8333" spans="9:54" x14ac:dyDescent="0.25">
      <c r="I8333" s="80"/>
      <c r="AX8333" s="80"/>
      <c r="AY8333" s="80"/>
      <c r="AZ8333" s="80"/>
      <c r="BA8333" s="80"/>
      <c r="BB8333" s="80"/>
    </row>
    <row r="8334" spans="9:54" x14ac:dyDescent="0.25">
      <c r="I8334" s="80"/>
      <c r="AX8334" s="80"/>
      <c r="AY8334" s="80"/>
      <c r="AZ8334" s="80"/>
      <c r="BA8334" s="80"/>
      <c r="BB8334" s="80"/>
    </row>
    <row r="8335" spans="9:54" x14ac:dyDescent="0.25">
      <c r="I8335" s="80"/>
      <c r="AX8335" s="80"/>
      <c r="AY8335" s="80"/>
      <c r="AZ8335" s="80"/>
      <c r="BA8335" s="80"/>
      <c r="BB8335" s="80"/>
    </row>
    <row r="8336" spans="9:54" x14ac:dyDescent="0.25">
      <c r="I8336" s="80"/>
      <c r="AX8336" s="80"/>
      <c r="AY8336" s="80"/>
      <c r="AZ8336" s="80"/>
      <c r="BA8336" s="80"/>
      <c r="BB8336" s="80"/>
    </row>
    <row r="8337" spans="9:54" x14ac:dyDescent="0.25">
      <c r="I8337" s="80"/>
      <c r="AX8337" s="80"/>
      <c r="AY8337" s="80"/>
      <c r="AZ8337" s="80"/>
      <c r="BA8337" s="80"/>
      <c r="BB8337" s="80"/>
    </row>
    <row r="8338" spans="9:54" x14ac:dyDescent="0.25">
      <c r="I8338" s="80"/>
      <c r="AX8338" s="80"/>
      <c r="AY8338" s="80"/>
      <c r="AZ8338" s="80"/>
      <c r="BA8338" s="80"/>
      <c r="BB8338" s="80"/>
    </row>
    <row r="8339" spans="9:54" x14ac:dyDescent="0.25">
      <c r="I8339" s="80"/>
      <c r="AX8339" s="80"/>
      <c r="AY8339" s="80"/>
      <c r="AZ8339" s="80"/>
      <c r="BA8339" s="80"/>
      <c r="BB8339" s="80"/>
    </row>
    <row r="8340" spans="9:54" x14ac:dyDescent="0.25">
      <c r="I8340" s="80"/>
      <c r="AX8340" s="80"/>
      <c r="AY8340" s="80"/>
      <c r="AZ8340" s="80"/>
      <c r="BA8340" s="80"/>
      <c r="BB8340" s="80"/>
    </row>
    <row r="8341" spans="9:54" x14ac:dyDescent="0.25">
      <c r="I8341" s="80"/>
      <c r="AX8341" s="80"/>
      <c r="AY8341" s="80"/>
      <c r="AZ8341" s="80"/>
      <c r="BA8341" s="80"/>
      <c r="BB8341" s="80"/>
    </row>
    <row r="8342" spans="9:54" x14ac:dyDescent="0.25">
      <c r="I8342" s="80"/>
      <c r="AX8342" s="80"/>
      <c r="AY8342" s="80"/>
      <c r="AZ8342" s="80"/>
      <c r="BA8342" s="80"/>
      <c r="BB8342" s="80"/>
    </row>
    <row r="8343" spans="9:54" x14ac:dyDescent="0.25">
      <c r="I8343" s="80"/>
      <c r="AX8343" s="80"/>
      <c r="AY8343" s="80"/>
      <c r="AZ8343" s="80"/>
      <c r="BA8343" s="80"/>
      <c r="BB8343" s="80"/>
    </row>
    <row r="8344" spans="9:54" x14ac:dyDescent="0.25">
      <c r="I8344" s="80"/>
      <c r="AX8344" s="80"/>
      <c r="AY8344" s="80"/>
      <c r="AZ8344" s="80"/>
      <c r="BA8344" s="80"/>
      <c r="BB8344" s="80"/>
    </row>
    <row r="8345" spans="9:54" x14ac:dyDescent="0.25">
      <c r="I8345" s="80"/>
      <c r="AX8345" s="80"/>
      <c r="AY8345" s="80"/>
      <c r="AZ8345" s="80"/>
      <c r="BA8345" s="80"/>
      <c r="BB8345" s="80"/>
    </row>
    <row r="8346" spans="9:54" x14ac:dyDescent="0.25">
      <c r="I8346" s="80"/>
      <c r="AX8346" s="80"/>
      <c r="AY8346" s="80"/>
      <c r="AZ8346" s="80"/>
      <c r="BA8346" s="80"/>
      <c r="BB8346" s="80"/>
    </row>
    <row r="8347" spans="9:54" x14ac:dyDescent="0.25">
      <c r="I8347" s="80"/>
      <c r="AX8347" s="80"/>
      <c r="AY8347" s="80"/>
      <c r="AZ8347" s="80"/>
      <c r="BA8347" s="80"/>
      <c r="BB8347" s="80"/>
    </row>
    <row r="8348" spans="9:54" x14ac:dyDescent="0.25">
      <c r="I8348" s="80"/>
      <c r="AX8348" s="80"/>
      <c r="AY8348" s="80"/>
      <c r="AZ8348" s="80"/>
      <c r="BA8348" s="80"/>
      <c r="BB8348" s="80"/>
    </row>
    <row r="8349" spans="9:54" x14ac:dyDescent="0.25">
      <c r="I8349" s="80"/>
      <c r="AX8349" s="80"/>
      <c r="AY8349" s="80"/>
      <c r="AZ8349" s="80"/>
      <c r="BA8349" s="80"/>
      <c r="BB8349" s="80"/>
    </row>
    <row r="8350" spans="9:54" x14ac:dyDescent="0.25">
      <c r="I8350" s="80"/>
      <c r="AX8350" s="80"/>
      <c r="AY8350" s="80"/>
      <c r="AZ8350" s="80"/>
      <c r="BA8350" s="80"/>
      <c r="BB8350" s="80"/>
    </row>
    <row r="8351" spans="9:54" x14ac:dyDescent="0.25">
      <c r="I8351" s="80"/>
      <c r="AX8351" s="80"/>
      <c r="AY8351" s="80"/>
      <c r="AZ8351" s="80"/>
      <c r="BA8351" s="80"/>
      <c r="BB8351" s="80"/>
    </row>
    <row r="8352" spans="9:54" x14ac:dyDescent="0.25">
      <c r="I8352" s="80"/>
      <c r="AX8352" s="80"/>
      <c r="AY8352" s="80"/>
      <c r="AZ8352" s="80"/>
      <c r="BA8352" s="80"/>
      <c r="BB8352" s="80"/>
    </row>
    <row r="8353" spans="9:54" x14ac:dyDescent="0.25">
      <c r="I8353" s="80"/>
      <c r="AX8353" s="80"/>
      <c r="AY8353" s="80"/>
      <c r="AZ8353" s="80"/>
      <c r="BA8353" s="80"/>
      <c r="BB8353" s="80"/>
    </row>
    <row r="8354" spans="9:54" x14ac:dyDescent="0.25">
      <c r="I8354" s="80"/>
      <c r="AX8354" s="80"/>
      <c r="AY8354" s="80"/>
      <c r="AZ8354" s="80"/>
      <c r="BA8354" s="80"/>
      <c r="BB8354" s="80"/>
    </row>
    <row r="8355" spans="9:54" x14ac:dyDescent="0.25">
      <c r="I8355" s="80"/>
      <c r="AX8355" s="80"/>
      <c r="AY8355" s="80"/>
      <c r="AZ8355" s="80"/>
      <c r="BA8355" s="80"/>
      <c r="BB8355" s="80"/>
    </row>
    <row r="8356" spans="9:54" x14ac:dyDescent="0.25">
      <c r="I8356" s="80"/>
      <c r="AX8356" s="80"/>
      <c r="AY8356" s="80"/>
      <c r="AZ8356" s="80"/>
      <c r="BA8356" s="80"/>
      <c r="BB8356" s="80"/>
    </row>
    <row r="8357" spans="9:54" x14ac:dyDescent="0.25">
      <c r="I8357" s="80"/>
      <c r="AX8357" s="80"/>
      <c r="AY8357" s="80"/>
      <c r="AZ8357" s="80"/>
      <c r="BA8357" s="80"/>
      <c r="BB8357" s="80"/>
    </row>
    <row r="8358" spans="9:54" x14ac:dyDescent="0.25">
      <c r="I8358" s="80"/>
      <c r="AX8358" s="80"/>
      <c r="AY8358" s="80"/>
      <c r="AZ8358" s="80"/>
      <c r="BA8358" s="80"/>
      <c r="BB8358" s="80"/>
    </row>
    <row r="8359" spans="9:54" x14ac:dyDescent="0.25">
      <c r="I8359" s="80"/>
      <c r="AX8359" s="80"/>
      <c r="AY8359" s="80"/>
      <c r="AZ8359" s="80"/>
      <c r="BA8359" s="80"/>
      <c r="BB8359" s="80"/>
    </row>
    <row r="8360" spans="9:54" x14ac:dyDescent="0.25">
      <c r="I8360" s="80"/>
      <c r="AX8360" s="80"/>
      <c r="AY8360" s="80"/>
      <c r="AZ8360" s="80"/>
      <c r="BA8360" s="80"/>
      <c r="BB8360" s="80"/>
    </row>
    <row r="8361" spans="9:54" x14ac:dyDescent="0.25">
      <c r="I8361" s="80"/>
      <c r="AX8361" s="80"/>
      <c r="AY8361" s="80"/>
      <c r="AZ8361" s="80"/>
      <c r="BA8361" s="80"/>
      <c r="BB8361" s="80"/>
    </row>
    <row r="8362" spans="9:54" x14ac:dyDescent="0.25">
      <c r="I8362" s="80"/>
      <c r="AX8362" s="80"/>
      <c r="AY8362" s="80"/>
      <c r="AZ8362" s="80"/>
      <c r="BA8362" s="80"/>
      <c r="BB8362" s="80"/>
    </row>
    <row r="8363" spans="9:54" x14ac:dyDescent="0.25">
      <c r="I8363" s="80"/>
      <c r="AX8363" s="80"/>
      <c r="AY8363" s="80"/>
      <c r="AZ8363" s="80"/>
      <c r="BA8363" s="80"/>
      <c r="BB8363" s="80"/>
    </row>
    <row r="8364" spans="9:54" x14ac:dyDescent="0.25">
      <c r="I8364" s="80"/>
      <c r="AX8364" s="80"/>
      <c r="AY8364" s="80"/>
      <c r="AZ8364" s="80"/>
      <c r="BA8364" s="80"/>
      <c r="BB8364" s="80"/>
    </row>
    <row r="8365" spans="9:54" x14ac:dyDescent="0.25">
      <c r="I8365" s="80"/>
      <c r="AX8365" s="80"/>
      <c r="AY8365" s="80"/>
      <c r="AZ8365" s="80"/>
      <c r="BA8365" s="80"/>
      <c r="BB8365" s="80"/>
    </row>
    <row r="8366" spans="9:54" x14ac:dyDescent="0.25">
      <c r="I8366" s="80"/>
      <c r="AX8366" s="80"/>
      <c r="AY8366" s="80"/>
      <c r="AZ8366" s="80"/>
      <c r="BA8366" s="80"/>
      <c r="BB8366" s="80"/>
    </row>
    <row r="8367" spans="9:54" x14ac:dyDescent="0.25">
      <c r="I8367" s="80"/>
      <c r="AX8367" s="80"/>
      <c r="AY8367" s="80"/>
      <c r="AZ8367" s="80"/>
      <c r="BA8367" s="80"/>
      <c r="BB8367" s="80"/>
    </row>
    <row r="8368" spans="9:54" x14ac:dyDescent="0.25">
      <c r="I8368" s="80"/>
      <c r="AX8368" s="80"/>
      <c r="AY8368" s="80"/>
      <c r="AZ8368" s="80"/>
      <c r="BA8368" s="80"/>
      <c r="BB8368" s="80"/>
    </row>
    <row r="8369" spans="9:54" x14ac:dyDescent="0.25">
      <c r="I8369" s="80"/>
      <c r="AX8369" s="80"/>
      <c r="AY8369" s="80"/>
      <c r="AZ8369" s="80"/>
      <c r="BA8369" s="80"/>
      <c r="BB8369" s="80"/>
    </row>
    <row r="8370" spans="9:54" x14ac:dyDescent="0.25">
      <c r="I8370" s="80"/>
      <c r="AX8370" s="80"/>
      <c r="AY8370" s="80"/>
      <c r="AZ8370" s="80"/>
      <c r="BA8370" s="80"/>
      <c r="BB8370" s="80"/>
    </row>
    <row r="8371" spans="9:54" x14ac:dyDescent="0.25">
      <c r="I8371" s="80"/>
      <c r="AX8371" s="80"/>
      <c r="AY8371" s="80"/>
      <c r="AZ8371" s="80"/>
      <c r="BA8371" s="80"/>
      <c r="BB8371" s="80"/>
    </row>
    <row r="8372" spans="9:54" x14ac:dyDescent="0.25">
      <c r="I8372" s="80"/>
      <c r="AX8372" s="80"/>
      <c r="AY8372" s="80"/>
      <c r="AZ8372" s="80"/>
      <c r="BA8372" s="80"/>
      <c r="BB8372" s="80"/>
    </row>
    <row r="8373" spans="9:54" x14ac:dyDescent="0.25">
      <c r="I8373" s="80"/>
      <c r="AX8373" s="80"/>
      <c r="AY8373" s="80"/>
      <c r="AZ8373" s="80"/>
      <c r="BA8373" s="80"/>
      <c r="BB8373" s="80"/>
    </row>
    <row r="8374" spans="9:54" x14ac:dyDescent="0.25">
      <c r="I8374" s="80"/>
      <c r="AX8374" s="80"/>
      <c r="AY8374" s="80"/>
      <c r="AZ8374" s="80"/>
      <c r="BA8374" s="80"/>
      <c r="BB8374" s="80"/>
    </row>
    <row r="8375" spans="9:54" x14ac:dyDescent="0.25">
      <c r="I8375" s="80"/>
      <c r="AX8375" s="80"/>
      <c r="AY8375" s="80"/>
      <c r="AZ8375" s="80"/>
      <c r="BA8375" s="80"/>
      <c r="BB8375" s="80"/>
    </row>
    <row r="8376" spans="9:54" x14ac:dyDescent="0.25">
      <c r="I8376" s="80"/>
      <c r="AX8376" s="80"/>
      <c r="AY8376" s="80"/>
      <c r="AZ8376" s="80"/>
      <c r="BA8376" s="80"/>
      <c r="BB8376" s="80"/>
    </row>
    <row r="8377" spans="9:54" x14ac:dyDescent="0.25">
      <c r="I8377" s="80"/>
      <c r="AX8377" s="80"/>
      <c r="AY8377" s="80"/>
      <c r="AZ8377" s="80"/>
      <c r="BA8377" s="80"/>
      <c r="BB8377" s="80"/>
    </row>
    <row r="8378" spans="9:54" x14ac:dyDescent="0.25">
      <c r="I8378" s="80"/>
      <c r="AX8378" s="80"/>
      <c r="AY8378" s="80"/>
      <c r="AZ8378" s="80"/>
      <c r="BA8378" s="80"/>
      <c r="BB8378" s="80"/>
    </row>
    <row r="8379" spans="9:54" x14ac:dyDescent="0.25">
      <c r="I8379" s="80"/>
      <c r="AX8379" s="80"/>
      <c r="AY8379" s="80"/>
      <c r="AZ8379" s="80"/>
      <c r="BA8379" s="80"/>
      <c r="BB8379" s="80"/>
    </row>
    <row r="8380" spans="9:54" x14ac:dyDescent="0.25">
      <c r="I8380" s="80"/>
      <c r="AX8380" s="80"/>
      <c r="AY8380" s="80"/>
      <c r="AZ8380" s="80"/>
      <c r="BA8380" s="80"/>
      <c r="BB8380" s="80"/>
    </row>
    <row r="8381" spans="9:54" x14ac:dyDescent="0.25">
      <c r="I8381" s="80"/>
      <c r="AX8381" s="80"/>
      <c r="AY8381" s="80"/>
      <c r="AZ8381" s="80"/>
      <c r="BA8381" s="80"/>
      <c r="BB8381" s="80"/>
    </row>
    <row r="8382" spans="9:54" x14ac:dyDescent="0.25">
      <c r="I8382" s="80"/>
      <c r="AX8382" s="80"/>
      <c r="AY8382" s="80"/>
      <c r="AZ8382" s="80"/>
      <c r="BA8382" s="80"/>
      <c r="BB8382" s="80"/>
    </row>
    <row r="8383" spans="9:54" x14ac:dyDescent="0.25">
      <c r="I8383" s="80"/>
      <c r="AX8383" s="80"/>
      <c r="AY8383" s="80"/>
      <c r="AZ8383" s="80"/>
      <c r="BA8383" s="80"/>
      <c r="BB8383" s="80"/>
    </row>
    <row r="8384" spans="9:54" x14ac:dyDescent="0.25">
      <c r="I8384" s="80"/>
      <c r="AX8384" s="80"/>
      <c r="AY8384" s="80"/>
      <c r="AZ8384" s="80"/>
      <c r="BA8384" s="80"/>
      <c r="BB8384" s="80"/>
    </row>
    <row r="8385" spans="9:54" x14ac:dyDescent="0.25">
      <c r="I8385" s="80"/>
      <c r="AX8385" s="80"/>
      <c r="AY8385" s="80"/>
      <c r="AZ8385" s="80"/>
      <c r="BA8385" s="80"/>
      <c r="BB8385" s="80"/>
    </row>
    <row r="8386" spans="9:54" x14ac:dyDescent="0.25">
      <c r="I8386" s="80"/>
      <c r="AX8386" s="80"/>
      <c r="AY8386" s="80"/>
      <c r="AZ8386" s="80"/>
      <c r="BA8386" s="80"/>
      <c r="BB8386" s="80"/>
    </row>
    <row r="8387" spans="9:54" x14ac:dyDescent="0.25">
      <c r="I8387" s="80"/>
      <c r="AX8387" s="80"/>
      <c r="AY8387" s="80"/>
      <c r="AZ8387" s="80"/>
      <c r="BA8387" s="80"/>
      <c r="BB8387" s="80"/>
    </row>
    <row r="8388" spans="9:54" x14ac:dyDescent="0.25">
      <c r="I8388" s="80"/>
      <c r="AX8388" s="80"/>
      <c r="AY8388" s="80"/>
      <c r="AZ8388" s="80"/>
      <c r="BA8388" s="80"/>
      <c r="BB8388" s="80"/>
    </row>
    <row r="8389" spans="9:54" x14ac:dyDescent="0.25">
      <c r="I8389" s="80"/>
      <c r="AX8389" s="80"/>
      <c r="AY8389" s="80"/>
      <c r="AZ8389" s="80"/>
      <c r="BA8389" s="80"/>
      <c r="BB8389" s="80"/>
    </row>
    <row r="8390" spans="9:54" x14ac:dyDescent="0.25">
      <c r="I8390" s="80"/>
      <c r="AX8390" s="80"/>
      <c r="AY8390" s="80"/>
      <c r="AZ8390" s="80"/>
      <c r="BA8390" s="80"/>
      <c r="BB8390" s="80"/>
    </row>
    <row r="8391" spans="9:54" x14ac:dyDescent="0.25">
      <c r="I8391" s="80"/>
      <c r="AX8391" s="80"/>
      <c r="AY8391" s="80"/>
      <c r="AZ8391" s="80"/>
      <c r="BA8391" s="80"/>
      <c r="BB8391" s="80"/>
    </row>
    <row r="8392" spans="9:54" x14ac:dyDescent="0.25">
      <c r="I8392" s="80"/>
      <c r="AX8392" s="80"/>
      <c r="AY8392" s="80"/>
      <c r="AZ8392" s="80"/>
      <c r="BA8392" s="80"/>
      <c r="BB8392" s="80"/>
    </row>
    <row r="8393" spans="9:54" x14ac:dyDescent="0.25">
      <c r="I8393" s="80"/>
      <c r="AX8393" s="80"/>
      <c r="AY8393" s="80"/>
      <c r="AZ8393" s="80"/>
      <c r="BA8393" s="80"/>
      <c r="BB8393" s="80"/>
    </row>
    <row r="8394" spans="9:54" x14ac:dyDescent="0.25">
      <c r="I8394" s="80"/>
      <c r="AX8394" s="80"/>
      <c r="AY8394" s="80"/>
      <c r="AZ8394" s="80"/>
      <c r="BA8394" s="80"/>
      <c r="BB8394" s="80"/>
    </row>
    <row r="8395" spans="9:54" x14ac:dyDescent="0.25">
      <c r="I8395" s="80"/>
      <c r="AX8395" s="80"/>
      <c r="AY8395" s="80"/>
      <c r="AZ8395" s="80"/>
      <c r="BA8395" s="80"/>
      <c r="BB8395" s="80"/>
    </row>
    <row r="8396" spans="9:54" x14ac:dyDescent="0.25">
      <c r="I8396" s="80"/>
      <c r="AX8396" s="80"/>
      <c r="AY8396" s="80"/>
      <c r="AZ8396" s="80"/>
      <c r="BA8396" s="80"/>
      <c r="BB8396" s="80"/>
    </row>
    <row r="8397" spans="9:54" x14ac:dyDescent="0.25">
      <c r="I8397" s="80"/>
      <c r="AX8397" s="80"/>
      <c r="AY8397" s="80"/>
      <c r="AZ8397" s="80"/>
      <c r="BA8397" s="80"/>
      <c r="BB8397" s="80"/>
    </row>
    <row r="8398" spans="9:54" x14ac:dyDescent="0.25">
      <c r="I8398" s="80"/>
      <c r="AX8398" s="80"/>
      <c r="AY8398" s="80"/>
      <c r="AZ8398" s="80"/>
      <c r="BA8398" s="80"/>
      <c r="BB8398" s="80"/>
    </row>
    <row r="8399" spans="9:54" x14ac:dyDescent="0.25">
      <c r="I8399" s="80"/>
      <c r="AX8399" s="80"/>
      <c r="AY8399" s="80"/>
      <c r="AZ8399" s="80"/>
      <c r="BA8399" s="80"/>
      <c r="BB8399" s="80"/>
    </row>
    <row r="8400" spans="9:54" x14ac:dyDescent="0.25">
      <c r="I8400" s="80"/>
      <c r="AX8400" s="80"/>
      <c r="AY8400" s="80"/>
      <c r="AZ8400" s="80"/>
      <c r="BA8400" s="80"/>
      <c r="BB8400" s="80"/>
    </row>
    <row r="8401" spans="9:54" x14ac:dyDescent="0.25">
      <c r="I8401" s="80"/>
      <c r="AX8401" s="80"/>
      <c r="AY8401" s="80"/>
      <c r="AZ8401" s="80"/>
      <c r="BA8401" s="80"/>
      <c r="BB8401" s="80"/>
    </row>
    <row r="8402" spans="9:54" x14ac:dyDescent="0.25">
      <c r="I8402" s="80"/>
      <c r="AX8402" s="80"/>
      <c r="AY8402" s="80"/>
      <c r="AZ8402" s="80"/>
      <c r="BA8402" s="80"/>
      <c r="BB8402" s="80"/>
    </row>
    <row r="8403" spans="9:54" x14ac:dyDescent="0.25">
      <c r="I8403" s="80"/>
      <c r="AX8403" s="80"/>
      <c r="AY8403" s="80"/>
      <c r="AZ8403" s="80"/>
      <c r="BA8403" s="80"/>
      <c r="BB8403" s="80"/>
    </row>
    <row r="8404" spans="9:54" x14ac:dyDescent="0.25">
      <c r="I8404" s="80"/>
      <c r="AX8404" s="80"/>
      <c r="AY8404" s="80"/>
      <c r="AZ8404" s="80"/>
      <c r="BA8404" s="80"/>
      <c r="BB8404" s="80"/>
    </row>
    <row r="8405" spans="9:54" x14ac:dyDescent="0.25">
      <c r="I8405" s="80"/>
      <c r="AX8405" s="80"/>
      <c r="AY8405" s="80"/>
      <c r="AZ8405" s="80"/>
      <c r="BA8405" s="80"/>
      <c r="BB8405" s="80"/>
    </row>
    <row r="8406" spans="9:54" x14ac:dyDescent="0.25">
      <c r="I8406" s="80"/>
      <c r="AX8406" s="80"/>
      <c r="AY8406" s="80"/>
      <c r="AZ8406" s="80"/>
      <c r="BA8406" s="80"/>
      <c r="BB8406" s="80"/>
    </row>
    <row r="8407" spans="9:54" x14ac:dyDescent="0.25">
      <c r="I8407" s="80"/>
      <c r="AX8407" s="80"/>
      <c r="AY8407" s="80"/>
      <c r="AZ8407" s="80"/>
      <c r="BA8407" s="80"/>
      <c r="BB8407" s="80"/>
    </row>
    <row r="8408" spans="9:54" x14ac:dyDescent="0.25">
      <c r="I8408" s="80"/>
      <c r="AX8408" s="80"/>
      <c r="AY8408" s="80"/>
      <c r="AZ8408" s="80"/>
      <c r="BA8408" s="80"/>
      <c r="BB8408" s="80"/>
    </row>
    <row r="8409" spans="9:54" x14ac:dyDescent="0.25">
      <c r="I8409" s="80"/>
      <c r="AX8409" s="80"/>
      <c r="AY8409" s="80"/>
      <c r="AZ8409" s="80"/>
      <c r="BA8409" s="80"/>
      <c r="BB8409" s="80"/>
    </row>
    <row r="8410" spans="9:54" x14ac:dyDescent="0.25">
      <c r="I8410" s="80"/>
      <c r="AX8410" s="80"/>
      <c r="AY8410" s="80"/>
      <c r="AZ8410" s="80"/>
      <c r="BA8410" s="80"/>
      <c r="BB8410" s="80"/>
    </row>
    <row r="8411" spans="9:54" x14ac:dyDescent="0.25">
      <c r="I8411" s="80"/>
      <c r="AX8411" s="80"/>
      <c r="AY8411" s="80"/>
      <c r="AZ8411" s="80"/>
      <c r="BA8411" s="80"/>
      <c r="BB8411" s="80"/>
    </row>
    <row r="8412" spans="9:54" x14ac:dyDescent="0.25">
      <c r="I8412" s="80"/>
      <c r="AX8412" s="80"/>
      <c r="AY8412" s="80"/>
      <c r="AZ8412" s="80"/>
      <c r="BA8412" s="80"/>
      <c r="BB8412" s="80"/>
    </row>
    <row r="8413" spans="9:54" x14ac:dyDescent="0.25">
      <c r="I8413" s="80"/>
      <c r="AX8413" s="80"/>
      <c r="AY8413" s="80"/>
      <c r="AZ8413" s="80"/>
      <c r="BA8413" s="80"/>
      <c r="BB8413" s="80"/>
    </row>
    <row r="8414" spans="9:54" x14ac:dyDescent="0.25">
      <c r="I8414" s="80"/>
      <c r="AX8414" s="80"/>
      <c r="AY8414" s="80"/>
      <c r="AZ8414" s="80"/>
      <c r="BA8414" s="80"/>
      <c r="BB8414" s="80"/>
    </row>
    <row r="8415" spans="9:54" x14ac:dyDescent="0.25">
      <c r="I8415" s="80"/>
      <c r="AX8415" s="80"/>
      <c r="AY8415" s="80"/>
      <c r="AZ8415" s="80"/>
      <c r="BA8415" s="80"/>
      <c r="BB8415" s="80"/>
    </row>
    <row r="8416" spans="9:54" x14ac:dyDescent="0.25">
      <c r="I8416" s="80"/>
      <c r="AX8416" s="80"/>
      <c r="AY8416" s="80"/>
      <c r="AZ8416" s="80"/>
      <c r="BA8416" s="80"/>
      <c r="BB8416" s="80"/>
    </row>
    <row r="8417" spans="9:54" x14ac:dyDescent="0.25">
      <c r="I8417" s="80"/>
      <c r="AX8417" s="80"/>
      <c r="AY8417" s="80"/>
      <c r="AZ8417" s="80"/>
      <c r="BA8417" s="80"/>
      <c r="BB8417" s="80"/>
    </row>
    <row r="8418" spans="9:54" x14ac:dyDescent="0.25">
      <c r="I8418" s="80"/>
      <c r="AX8418" s="80"/>
      <c r="AY8418" s="80"/>
      <c r="AZ8418" s="80"/>
      <c r="BA8418" s="80"/>
      <c r="BB8418" s="80"/>
    </row>
    <row r="8419" spans="9:54" x14ac:dyDescent="0.25">
      <c r="I8419" s="80"/>
      <c r="AX8419" s="80"/>
      <c r="AY8419" s="80"/>
      <c r="AZ8419" s="80"/>
      <c r="BA8419" s="80"/>
      <c r="BB8419" s="80"/>
    </row>
    <row r="8420" spans="9:54" x14ac:dyDescent="0.25">
      <c r="I8420" s="80"/>
      <c r="AX8420" s="80"/>
      <c r="AY8420" s="80"/>
      <c r="AZ8420" s="80"/>
      <c r="BA8420" s="80"/>
      <c r="BB8420" s="80"/>
    </row>
    <row r="8421" spans="9:54" x14ac:dyDescent="0.25">
      <c r="I8421" s="80"/>
      <c r="AX8421" s="80"/>
      <c r="AY8421" s="80"/>
      <c r="AZ8421" s="80"/>
      <c r="BA8421" s="80"/>
      <c r="BB8421" s="80"/>
    </row>
    <row r="8422" spans="9:54" x14ac:dyDescent="0.25">
      <c r="I8422" s="80"/>
      <c r="AX8422" s="80"/>
      <c r="AY8422" s="80"/>
      <c r="AZ8422" s="80"/>
      <c r="BA8422" s="80"/>
      <c r="BB8422" s="80"/>
    </row>
    <row r="8423" spans="9:54" x14ac:dyDescent="0.25">
      <c r="I8423" s="80"/>
      <c r="AX8423" s="80"/>
      <c r="AY8423" s="80"/>
      <c r="AZ8423" s="80"/>
      <c r="BA8423" s="80"/>
      <c r="BB8423" s="80"/>
    </row>
    <row r="8424" spans="9:54" x14ac:dyDescent="0.25">
      <c r="I8424" s="80"/>
      <c r="AX8424" s="80"/>
      <c r="AY8424" s="80"/>
      <c r="AZ8424" s="80"/>
      <c r="BA8424" s="80"/>
      <c r="BB8424" s="80"/>
    </row>
    <row r="8425" spans="9:54" x14ac:dyDescent="0.25">
      <c r="I8425" s="80"/>
      <c r="AX8425" s="80"/>
      <c r="AY8425" s="80"/>
      <c r="AZ8425" s="80"/>
      <c r="BA8425" s="80"/>
      <c r="BB8425" s="80"/>
    </row>
    <row r="8426" spans="9:54" x14ac:dyDescent="0.25">
      <c r="I8426" s="80"/>
      <c r="AX8426" s="80"/>
      <c r="AY8426" s="80"/>
      <c r="AZ8426" s="80"/>
      <c r="BA8426" s="80"/>
      <c r="BB8426" s="80"/>
    </row>
    <row r="8427" spans="9:54" x14ac:dyDescent="0.25">
      <c r="I8427" s="80"/>
      <c r="AX8427" s="80"/>
      <c r="AY8427" s="80"/>
      <c r="AZ8427" s="80"/>
      <c r="BA8427" s="80"/>
      <c r="BB8427" s="80"/>
    </row>
    <row r="8428" spans="9:54" x14ac:dyDescent="0.25">
      <c r="I8428" s="80"/>
      <c r="AX8428" s="80"/>
      <c r="AY8428" s="80"/>
      <c r="AZ8428" s="80"/>
      <c r="BA8428" s="80"/>
      <c r="BB8428" s="80"/>
    </row>
    <row r="8429" spans="9:54" x14ac:dyDescent="0.25">
      <c r="I8429" s="80"/>
      <c r="AX8429" s="80"/>
      <c r="AY8429" s="80"/>
      <c r="AZ8429" s="80"/>
      <c r="BA8429" s="80"/>
      <c r="BB8429" s="80"/>
    </row>
    <row r="8430" spans="9:54" x14ac:dyDescent="0.25">
      <c r="I8430" s="80"/>
      <c r="AX8430" s="80"/>
      <c r="AY8430" s="80"/>
      <c r="AZ8430" s="80"/>
      <c r="BA8430" s="80"/>
      <c r="BB8430" s="80"/>
    </row>
    <row r="8431" spans="9:54" x14ac:dyDescent="0.25">
      <c r="I8431" s="80"/>
      <c r="AX8431" s="80"/>
      <c r="AY8431" s="80"/>
      <c r="AZ8431" s="80"/>
      <c r="BA8431" s="80"/>
      <c r="BB8431" s="80"/>
    </row>
    <row r="8432" spans="9:54" x14ac:dyDescent="0.25">
      <c r="I8432" s="80"/>
      <c r="AX8432" s="80"/>
      <c r="AY8432" s="80"/>
      <c r="AZ8432" s="80"/>
      <c r="BA8432" s="80"/>
      <c r="BB8432" s="80"/>
    </row>
    <row r="8433" spans="9:54" x14ac:dyDescent="0.25">
      <c r="I8433" s="80"/>
      <c r="AX8433" s="80"/>
      <c r="AY8433" s="80"/>
      <c r="AZ8433" s="80"/>
      <c r="BA8433" s="80"/>
      <c r="BB8433" s="80"/>
    </row>
    <row r="8434" spans="9:54" x14ac:dyDescent="0.25">
      <c r="I8434" s="80"/>
      <c r="AX8434" s="80"/>
      <c r="AY8434" s="80"/>
      <c r="AZ8434" s="80"/>
      <c r="BA8434" s="80"/>
      <c r="BB8434" s="80"/>
    </row>
    <row r="8435" spans="9:54" x14ac:dyDescent="0.25">
      <c r="I8435" s="80"/>
      <c r="AX8435" s="80"/>
      <c r="AY8435" s="80"/>
      <c r="AZ8435" s="80"/>
      <c r="BA8435" s="80"/>
      <c r="BB8435" s="80"/>
    </row>
    <row r="8436" spans="9:54" x14ac:dyDescent="0.25">
      <c r="I8436" s="80"/>
      <c r="AX8436" s="80"/>
      <c r="AY8436" s="80"/>
      <c r="AZ8436" s="80"/>
      <c r="BA8436" s="80"/>
      <c r="BB8436" s="80"/>
    </row>
    <row r="8437" spans="9:54" x14ac:dyDescent="0.25">
      <c r="I8437" s="80"/>
      <c r="AX8437" s="80"/>
      <c r="AY8437" s="80"/>
      <c r="AZ8437" s="80"/>
      <c r="BA8437" s="80"/>
      <c r="BB8437" s="80"/>
    </row>
    <row r="8438" spans="9:54" x14ac:dyDescent="0.25">
      <c r="I8438" s="80"/>
      <c r="AX8438" s="80"/>
      <c r="AY8438" s="80"/>
      <c r="AZ8438" s="80"/>
      <c r="BA8438" s="80"/>
      <c r="BB8438" s="80"/>
    </row>
    <row r="8439" spans="9:54" x14ac:dyDescent="0.25">
      <c r="I8439" s="80"/>
      <c r="AX8439" s="80"/>
      <c r="AY8439" s="80"/>
      <c r="AZ8439" s="80"/>
      <c r="BA8439" s="80"/>
      <c r="BB8439" s="80"/>
    </row>
    <row r="8440" spans="9:54" x14ac:dyDescent="0.25">
      <c r="I8440" s="80"/>
      <c r="AX8440" s="80"/>
      <c r="AY8440" s="80"/>
      <c r="AZ8440" s="80"/>
      <c r="BA8440" s="80"/>
      <c r="BB8440" s="80"/>
    </row>
    <row r="8441" spans="9:54" x14ac:dyDescent="0.25">
      <c r="I8441" s="80"/>
      <c r="AX8441" s="80"/>
      <c r="AY8441" s="80"/>
      <c r="AZ8441" s="80"/>
      <c r="BA8441" s="80"/>
      <c r="BB8441" s="80"/>
    </row>
    <row r="8442" spans="9:54" x14ac:dyDescent="0.25">
      <c r="I8442" s="80"/>
      <c r="AX8442" s="80"/>
      <c r="AY8442" s="80"/>
      <c r="AZ8442" s="80"/>
      <c r="BA8442" s="80"/>
      <c r="BB8442" s="80"/>
    </row>
    <row r="8443" spans="9:54" x14ac:dyDescent="0.25">
      <c r="I8443" s="80"/>
      <c r="AX8443" s="80"/>
      <c r="AY8443" s="80"/>
      <c r="AZ8443" s="80"/>
      <c r="BA8443" s="80"/>
      <c r="BB8443" s="80"/>
    </row>
    <row r="8444" spans="9:54" x14ac:dyDescent="0.25">
      <c r="I8444" s="80"/>
      <c r="AX8444" s="80"/>
      <c r="AY8444" s="80"/>
      <c r="AZ8444" s="80"/>
      <c r="BA8444" s="80"/>
      <c r="BB8444" s="80"/>
    </row>
    <row r="8445" spans="9:54" x14ac:dyDescent="0.25">
      <c r="I8445" s="80"/>
      <c r="AX8445" s="80"/>
      <c r="AY8445" s="80"/>
      <c r="AZ8445" s="80"/>
      <c r="BA8445" s="80"/>
      <c r="BB8445" s="80"/>
    </row>
    <row r="8446" spans="9:54" x14ac:dyDescent="0.25">
      <c r="I8446" s="80"/>
      <c r="AX8446" s="80"/>
      <c r="AY8446" s="80"/>
      <c r="AZ8446" s="80"/>
      <c r="BA8446" s="80"/>
      <c r="BB8446" s="80"/>
    </row>
    <row r="8447" spans="9:54" x14ac:dyDescent="0.25">
      <c r="I8447" s="80"/>
      <c r="AX8447" s="80"/>
      <c r="AY8447" s="80"/>
      <c r="AZ8447" s="80"/>
      <c r="BA8447" s="80"/>
      <c r="BB8447" s="80"/>
    </row>
    <row r="8448" spans="9:54" x14ac:dyDescent="0.25">
      <c r="I8448" s="80"/>
      <c r="AX8448" s="80"/>
      <c r="AY8448" s="80"/>
      <c r="AZ8448" s="80"/>
      <c r="BA8448" s="80"/>
      <c r="BB8448" s="80"/>
    </row>
    <row r="8449" spans="9:54" x14ac:dyDescent="0.25">
      <c r="I8449" s="80"/>
      <c r="AX8449" s="80"/>
      <c r="AY8449" s="80"/>
      <c r="AZ8449" s="80"/>
      <c r="BA8449" s="80"/>
      <c r="BB8449" s="80"/>
    </row>
    <row r="8450" spans="9:54" x14ac:dyDescent="0.25">
      <c r="I8450" s="80"/>
      <c r="AX8450" s="80"/>
      <c r="AY8450" s="80"/>
      <c r="AZ8450" s="80"/>
      <c r="BA8450" s="80"/>
      <c r="BB8450" s="80"/>
    </row>
    <row r="8451" spans="9:54" x14ac:dyDescent="0.25">
      <c r="I8451" s="80"/>
      <c r="AX8451" s="80"/>
      <c r="AY8451" s="80"/>
      <c r="AZ8451" s="80"/>
      <c r="BA8451" s="80"/>
      <c r="BB8451" s="80"/>
    </row>
    <row r="8452" spans="9:54" x14ac:dyDescent="0.25">
      <c r="I8452" s="80"/>
      <c r="AX8452" s="80"/>
      <c r="AY8452" s="80"/>
      <c r="AZ8452" s="80"/>
      <c r="BA8452" s="80"/>
      <c r="BB8452" s="80"/>
    </row>
    <row r="8453" spans="9:54" x14ac:dyDescent="0.25">
      <c r="I8453" s="80"/>
      <c r="AX8453" s="80"/>
      <c r="AY8453" s="80"/>
      <c r="AZ8453" s="80"/>
      <c r="BA8453" s="80"/>
      <c r="BB8453" s="80"/>
    </row>
    <row r="8454" spans="9:54" x14ac:dyDescent="0.25">
      <c r="I8454" s="80"/>
      <c r="AX8454" s="80"/>
      <c r="AY8454" s="80"/>
      <c r="AZ8454" s="80"/>
      <c r="BA8454" s="80"/>
      <c r="BB8454" s="80"/>
    </row>
    <row r="8455" spans="9:54" x14ac:dyDescent="0.25">
      <c r="I8455" s="80"/>
      <c r="AX8455" s="80"/>
      <c r="AY8455" s="80"/>
      <c r="AZ8455" s="80"/>
      <c r="BA8455" s="80"/>
      <c r="BB8455" s="80"/>
    </row>
    <row r="8456" spans="9:54" x14ac:dyDescent="0.25">
      <c r="I8456" s="80"/>
      <c r="AX8456" s="80"/>
      <c r="AY8456" s="80"/>
      <c r="AZ8456" s="80"/>
      <c r="BA8456" s="80"/>
      <c r="BB8456" s="80"/>
    </row>
    <row r="8457" spans="9:54" x14ac:dyDescent="0.25">
      <c r="I8457" s="80"/>
      <c r="AX8457" s="80"/>
      <c r="AY8457" s="80"/>
      <c r="AZ8457" s="80"/>
      <c r="BA8457" s="80"/>
      <c r="BB8457" s="80"/>
    </row>
    <row r="8458" spans="9:54" x14ac:dyDescent="0.25">
      <c r="I8458" s="80"/>
      <c r="AX8458" s="80"/>
      <c r="AY8458" s="80"/>
      <c r="AZ8458" s="80"/>
      <c r="BA8458" s="80"/>
      <c r="BB8458" s="80"/>
    </row>
    <row r="8459" spans="9:54" x14ac:dyDescent="0.25">
      <c r="I8459" s="80"/>
      <c r="AX8459" s="80"/>
      <c r="AY8459" s="80"/>
      <c r="AZ8459" s="80"/>
      <c r="BA8459" s="80"/>
      <c r="BB8459" s="80"/>
    </row>
    <row r="8460" spans="9:54" x14ac:dyDescent="0.25">
      <c r="I8460" s="80"/>
      <c r="AX8460" s="80"/>
      <c r="AY8460" s="80"/>
      <c r="AZ8460" s="80"/>
      <c r="BA8460" s="80"/>
      <c r="BB8460" s="80"/>
    </row>
    <row r="8461" spans="9:54" x14ac:dyDescent="0.25">
      <c r="I8461" s="80"/>
      <c r="AX8461" s="80"/>
      <c r="AY8461" s="80"/>
      <c r="AZ8461" s="80"/>
      <c r="BA8461" s="80"/>
      <c r="BB8461" s="80"/>
    </row>
    <row r="8462" spans="9:54" x14ac:dyDescent="0.25">
      <c r="I8462" s="80"/>
      <c r="AX8462" s="80"/>
      <c r="AY8462" s="80"/>
      <c r="AZ8462" s="80"/>
      <c r="BA8462" s="80"/>
      <c r="BB8462" s="80"/>
    </row>
    <row r="8463" spans="9:54" x14ac:dyDescent="0.25">
      <c r="I8463" s="80"/>
      <c r="AX8463" s="80"/>
      <c r="AY8463" s="80"/>
      <c r="AZ8463" s="80"/>
      <c r="BA8463" s="80"/>
      <c r="BB8463" s="80"/>
    </row>
    <row r="8464" spans="9:54" x14ac:dyDescent="0.25">
      <c r="I8464" s="80"/>
      <c r="AX8464" s="80"/>
      <c r="AY8464" s="80"/>
      <c r="AZ8464" s="80"/>
      <c r="BA8464" s="80"/>
      <c r="BB8464" s="80"/>
    </row>
    <row r="8465" spans="9:54" x14ac:dyDescent="0.25">
      <c r="I8465" s="80"/>
      <c r="AX8465" s="80"/>
      <c r="AY8465" s="80"/>
      <c r="AZ8465" s="80"/>
      <c r="BA8465" s="80"/>
      <c r="BB8465" s="80"/>
    </row>
    <row r="8466" spans="9:54" x14ac:dyDescent="0.25">
      <c r="I8466" s="80"/>
      <c r="AX8466" s="80"/>
      <c r="AY8466" s="80"/>
      <c r="AZ8466" s="80"/>
      <c r="BA8466" s="80"/>
      <c r="BB8466" s="80"/>
    </row>
    <row r="8467" spans="9:54" x14ac:dyDescent="0.25">
      <c r="I8467" s="80"/>
      <c r="AX8467" s="80"/>
      <c r="AY8467" s="80"/>
      <c r="AZ8467" s="80"/>
      <c r="BA8467" s="80"/>
      <c r="BB8467" s="80"/>
    </row>
    <row r="8468" spans="9:54" x14ac:dyDescent="0.25">
      <c r="I8468" s="80"/>
      <c r="AX8468" s="80"/>
      <c r="AY8468" s="80"/>
      <c r="AZ8468" s="80"/>
      <c r="BA8468" s="80"/>
      <c r="BB8468" s="80"/>
    </row>
    <row r="8469" spans="9:54" x14ac:dyDescent="0.25">
      <c r="I8469" s="80"/>
      <c r="AX8469" s="80"/>
      <c r="AY8469" s="80"/>
      <c r="AZ8469" s="80"/>
      <c r="BA8469" s="80"/>
      <c r="BB8469" s="80"/>
    </row>
    <row r="8470" spans="9:54" x14ac:dyDescent="0.25">
      <c r="I8470" s="80"/>
      <c r="AX8470" s="80"/>
      <c r="AY8470" s="80"/>
      <c r="AZ8470" s="80"/>
      <c r="BA8470" s="80"/>
      <c r="BB8470" s="80"/>
    </row>
    <row r="8471" spans="9:54" x14ac:dyDescent="0.25">
      <c r="I8471" s="80"/>
      <c r="AX8471" s="80"/>
      <c r="AY8471" s="80"/>
      <c r="AZ8471" s="80"/>
      <c r="BA8471" s="80"/>
      <c r="BB8471" s="80"/>
    </row>
    <row r="8472" spans="9:54" x14ac:dyDescent="0.25">
      <c r="I8472" s="80"/>
      <c r="AX8472" s="80"/>
      <c r="AY8472" s="80"/>
      <c r="AZ8472" s="80"/>
      <c r="BA8472" s="80"/>
      <c r="BB8472" s="80"/>
    </row>
    <row r="8473" spans="9:54" x14ac:dyDescent="0.25">
      <c r="I8473" s="80"/>
      <c r="AX8473" s="80"/>
      <c r="AY8473" s="80"/>
      <c r="AZ8473" s="80"/>
      <c r="BA8473" s="80"/>
      <c r="BB8473" s="80"/>
    </row>
    <row r="8474" spans="9:54" x14ac:dyDescent="0.25">
      <c r="I8474" s="80"/>
      <c r="AX8474" s="80"/>
      <c r="AY8474" s="80"/>
      <c r="AZ8474" s="80"/>
      <c r="BA8474" s="80"/>
      <c r="BB8474" s="80"/>
    </row>
    <row r="8475" spans="9:54" x14ac:dyDescent="0.25">
      <c r="I8475" s="80"/>
      <c r="AX8475" s="80"/>
      <c r="AY8475" s="80"/>
      <c r="AZ8475" s="80"/>
      <c r="BA8475" s="80"/>
      <c r="BB8475" s="80"/>
    </row>
    <row r="8476" spans="9:54" x14ac:dyDescent="0.25">
      <c r="I8476" s="80"/>
      <c r="AX8476" s="80"/>
      <c r="AY8476" s="80"/>
      <c r="AZ8476" s="80"/>
      <c r="BA8476" s="80"/>
      <c r="BB8476" s="80"/>
    </row>
    <row r="8477" spans="9:54" x14ac:dyDescent="0.25">
      <c r="I8477" s="80"/>
      <c r="AX8477" s="80"/>
      <c r="AY8477" s="80"/>
      <c r="AZ8477" s="80"/>
      <c r="BA8477" s="80"/>
      <c r="BB8477" s="80"/>
    </row>
    <row r="8478" spans="9:54" x14ac:dyDescent="0.25">
      <c r="I8478" s="80"/>
      <c r="AX8478" s="80"/>
      <c r="AY8478" s="80"/>
      <c r="AZ8478" s="80"/>
      <c r="BA8478" s="80"/>
      <c r="BB8478" s="80"/>
    </row>
    <row r="8479" spans="9:54" x14ac:dyDescent="0.25">
      <c r="I8479" s="80"/>
      <c r="AX8479" s="80"/>
      <c r="AY8479" s="80"/>
      <c r="AZ8479" s="80"/>
      <c r="BA8479" s="80"/>
      <c r="BB8479" s="80"/>
    </row>
    <row r="8480" spans="9:54" x14ac:dyDescent="0.25">
      <c r="I8480" s="80"/>
      <c r="AX8480" s="80"/>
      <c r="AY8480" s="80"/>
      <c r="AZ8480" s="80"/>
      <c r="BA8480" s="80"/>
      <c r="BB8480" s="80"/>
    </row>
    <row r="8481" spans="9:54" x14ac:dyDescent="0.25">
      <c r="I8481" s="80"/>
      <c r="AX8481" s="80"/>
      <c r="AY8481" s="80"/>
      <c r="AZ8481" s="80"/>
      <c r="BA8481" s="80"/>
      <c r="BB8481" s="80"/>
    </row>
    <row r="8482" spans="9:54" x14ac:dyDescent="0.25">
      <c r="I8482" s="80"/>
      <c r="AX8482" s="80"/>
      <c r="AY8482" s="80"/>
      <c r="AZ8482" s="80"/>
      <c r="BA8482" s="80"/>
      <c r="BB8482" s="80"/>
    </row>
    <row r="8483" spans="9:54" x14ac:dyDescent="0.25">
      <c r="I8483" s="80"/>
      <c r="AX8483" s="80"/>
      <c r="AY8483" s="80"/>
      <c r="AZ8483" s="80"/>
      <c r="BA8483" s="80"/>
      <c r="BB8483" s="80"/>
    </row>
    <row r="8484" spans="9:54" x14ac:dyDescent="0.25">
      <c r="I8484" s="80"/>
      <c r="AX8484" s="80"/>
      <c r="AY8484" s="80"/>
      <c r="AZ8484" s="80"/>
      <c r="BA8484" s="80"/>
      <c r="BB8484" s="80"/>
    </row>
    <row r="8485" spans="9:54" x14ac:dyDescent="0.25">
      <c r="I8485" s="80"/>
      <c r="AX8485" s="80"/>
      <c r="AY8485" s="80"/>
      <c r="AZ8485" s="80"/>
      <c r="BA8485" s="80"/>
      <c r="BB8485" s="80"/>
    </row>
    <row r="8486" spans="9:54" x14ac:dyDescent="0.25">
      <c r="I8486" s="80"/>
      <c r="AX8486" s="80"/>
      <c r="AY8486" s="80"/>
      <c r="AZ8486" s="80"/>
      <c r="BA8486" s="80"/>
      <c r="BB8486" s="80"/>
    </row>
    <row r="8487" spans="9:54" x14ac:dyDescent="0.25">
      <c r="I8487" s="80"/>
      <c r="AX8487" s="80"/>
      <c r="AY8487" s="80"/>
      <c r="AZ8487" s="80"/>
      <c r="BA8487" s="80"/>
      <c r="BB8487" s="80"/>
    </row>
    <row r="8488" spans="9:54" x14ac:dyDescent="0.25">
      <c r="I8488" s="80"/>
      <c r="AX8488" s="80"/>
      <c r="AY8488" s="80"/>
      <c r="AZ8488" s="80"/>
      <c r="BA8488" s="80"/>
      <c r="BB8488" s="80"/>
    </row>
    <row r="8489" spans="9:54" x14ac:dyDescent="0.25">
      <c r="I8489" s="80"/>
      <c r="AX8489" s="80"/>
      <c r="AY8489" s="80"/>
      <c r="AZ8489" s="80"/>
      <c r="BA8489" s="80"/>
      <c r="BB8489" s="80"/>
    </row>
    <row r="8490" spans="9:54" x14ac:dyDescent="0.25">
      <c r="I8490" s="80"/>
      <c r="AX8490" s="80"/>
      <c r="AY8490" s="80"/>
      <c r="AZ8490" s="80"/>
      <c r="BA8490" s="80"/>
      <c r="BB8490" s="80"/>
    </row>
    <row r="8491" spans="9:54" x14ac:dyDescent="0.25">
      <c r="I8491" s="80"/>
      <c r="AX8491" s="80"/>
      <c r="AY8491" s="80"/>
      <c r="AZ8491" s="80"/>
      <c r="BA8491" s="80"/>
      <c r="BB8491" s="80"/>
    </row>
    <row r="8492" spans="9:54" x14ac:dyDescent="0.25">
      <c r="I8492" s="80"/>
      <c r="AX8492" s="80"/>
      <c r="AY8492" s="80"/>
      <c r="AZ8492" s="80"/>
      <c r="BA8492" s="80"/>
      <c r="BB8492" s="80"/>
    </row>
    <row r="8493" spans="9:54" x14ac:dyDescent="0.25">
      <c r="I8493" s="80"/>
      <c r="AX8493" s="80"/>
      <c r="AY8493" s="80"/>
      <c r="AZ8493" s="80"/>
      <c r="BA8493" s="80"/>
      <c r="BB8493" s="80"/>
    </row>
    <row r="8494" spans="9:54" x14ac:dyDescent="0.25">
      <c r="I8494" s="80"/>
      <c r="AX8494" s="80"/>
      <c r="AY8494" s="80"/>
      <c r="AZ8494" s="80"/>
      <c r="BA8494" s="80"/>
      <c r="BB8494" s="80"/>
    </row>
    <row r="8495" spans="9:54" x14ac:dyDescent="0.25">
      <c r="I8495" s="80"/>
      <c r="AX8495" s="80"/>
      <c r="AY8495" s="80"/>
      <c r="AZ8495" s="80"/>
      <c r="BA8495" s="80"/>
      <c r="BB8495" s="80"/>
    </row>
    <row r="8496" spans="9:54" x14ac:dyDescent="0.25">
      <c r="I8496" s="80"/>
      <c r="AX8496" s="80"/>
      <c r="AY8496" s="80"/>
      <c r="AZ8496" s="80"/>
      <c r="BA8496" s="80"/>
      <c r="BB8496" s="80"/>
    </row>
    <row r="8497" spans="9:54" x14ac:dyDescent="0.25">
      <c r="I8497" s="80"/>
      <c r="AX8497" s="80"/>
      <c r="AY8497" s="80"/>
      <c r="AZ8497" s="80"/>
      <c r="BA8497" s="80"/>
      <c r="BB8497" s="80"/>
    </row>
    <row r="8498" spans="9:54" x14ac:dyDescent="0.25">
      <c r="I8498" s="80"/>
      <c r="AX8498" s="80"/>
      <c r="AY8498" s="80"/>
      <c r="AZ8498" s="80"/>
      <c r="BA8498" s="80"/>
      <c r="BB8498" s="80"/>
    </row>
    <row r="8499" spans="9:54" x14ac:dyDescent="0.25">
      <c r="I8499" s="80"/>
      <c r="AX8499" s="80"/>
      <c r="AY8499" s="80"/>
      <c r="AZ8499" s="80"/>
      <c r="BA8499" s="80"/>
      <c r="BB8499" s="80"/>
    </row>
    <row r="8500" spans="9:54" x14ac:dyDescent="0.25">
      <c r="I8500" s="80"/>
      <c r="AX8500" s="80"/>
      <c r="AY8500" s="80"/>
      <c r="AZ8500" s="80"/>
      <c r="BA8500" s="80"/>
      <c r="BB8500" s="80"/>
    </row>
    <row r="8501" spans="9:54" x14ac:dyDescent="0.25">
      <c r="I8501" s="80"/>
      <c r="AX8501" s="80"/>
      <c r="AY8501" s="80"/>
      <c r="AZ8501" s="80"/>
      <c r="BA8501" s="80"/>
      <c r="BB8501" s="80"/>
    </row>
    <row r="8502" spans="9:54" x14ac:dyDescent="0.25">
      <c r="I8502" s="80"/>
      <c r="AX8502" s="80"/>
      <c r="AY8502" s="80"/>
      <c r="AZ8502" s="80"/>
      <c r="BA8502" s="80"/>
      <c r="BB8502" s="80"/>
    </row>
    <row r="8503" spans="9:54" x14ac:dyDescent="0.25">
      <c r="I8503" s="80"/>
      <c r="AX8503" s="80"/>
      <c r="AY8503" s="80"/>
      <c r="AZ8503" s="80"/>
      <c r="BA8503" s="80"/>
      <c r="BB8503" s="80"/>
    </row>
    <row r="8504" spans="9:54" x14ac:dyDescent="0.25">
      <c r="I8504" s="80"/>
      <c r="AX8504" s="80"/>
      <c r="AY8504" s="80"/>
      <c r="AZ8504" s="80"/>
      <c r="BA8504" s="80"/>
      <c r="BB8504" s="80"/>
    </row>
    <row r="8505" spans="9:54" x14ac:dyDescent="0.25">
      <c r="I8505" s="80"/>
      <c r="AX8505" s="80"/>
      <c r="AY8505" s="80"/>
      <c r="AZ8505" s="80"/>
      <c r="BA8505" s="80"/>
      <c r="BB8505" s="80"/>
    </row>
    <row r="8506" spans="9:54" x14ac:dyDescent="0.25">
      <c r="I8506" s="80"/>
      <c r="AX8506" s="80"/>
      <c r="AY8506" s="80"/>
      <c r="AZ8506" s="80"/>
      <c r="BA8506" s="80"/>
      <c r="BB8506" s="80"/>
    </row>
    <row r="8507" spans="9:54" x14ac:dyDescent="0.25">
      <c r="I8507" s="80"/>
      <c r="AX8507" s="80"/>
      <c r="AY8507" s="80"/>
      <c r="AZ8507" s="80"/>
      <c r="BA8507" s="80"/>
      <c r="BB8507" s="80"/>
    </row>
    <row r="8508" spans="9:54" x14ac:dyDescent="0.25">
      <c r="I8508" s="80"/>
      <c r="AX8508" s="80"/>
      <c r="AY8508" s="80"/>
      <c r="AZ8508" s="80"/>
      <c r="BA8508" s="80"/>
      <c r="BB8508" s="80"/>
    </row>
    <row r="8509" spans="9:54" x14ac:dyDescent="0.25">
      <c r="I8509" s="80"/>
      <c r="AX8509" s="80"/>
      <c r="AY8509" s="80"/>
      <c r="AZ8509" s="80"/>
      <c r="BA8509" s="80"/>
      <c r="BB8509" s="80"/>
    </row>
    <row r="8510" spans="9:54" x14ac:dyDescent="0.25">
      <c r="I8510" s="80"/>
      <c r="AX8510" s="80"/>
      <c r="AY8510" s="80"/>
      <c r="AZ8510" s="80"/>
      <c r="BA8510" s="80"/>
      <c r="BB8510" s="80"/>
    </row>
    <row r="8511" spans="9:54" x14ac:dyDescent="0.25">
      <c r="I8511" s="80"/>
      <c r="AX8511" s="80"/>
      <c r="AY8511" s="80"/>
      <c r="AZ8511" s="80"/>
      <c r="BA8511" s="80"/>
      <c r="BB8511" s="80"/>
    </row>
    <row r="8512" spans="9:54" x14ac:dyDescent="0.25">
      <c r="I8512" s="80"/>
      <c r="AX8512" s="80"/>
      <c r="AY8512" s="80"/>
      <c r="AZ8512" s="80"/>
      <c r="BA8512" s="80"/>
      <c r="BB8512" s="80"/>
    </row>
    <row r="8513" spans="9:54" x14ac:dyDescent="0.25">
      <c r="I8513" s="80"/>
      <c r="AX8513" s="80"/>
      <c r="AY8513" s="80"/>
      <c r="AZ8513" s="80"/>
      <c r="BA8513" s="80"/>
      <c r="BB8513" s="80"/>
    </row>
    <row r="8514" spans="9:54" x14ac:dyDescent="0.25">
      <c r="I8514" s="80"/>
      <c r="AX8514" s="80"/>
      <c r="AY8514" s="80"/>
      <c r="AZ8514" s="80"/>
      <c r="BA8514" s="80"/>
      <c r="BB8514" s="80"/>
    </row>
    <row r="8515" spans="9:54" x14ac:dyDescent="0.25">
      <c r="I8515" s="80"/>
      <c r="AX8515" s="80"/>
      <c r="AY8515" s="80"/>
      <c r="AZ8515" s="80"/>
      <c r="BA8515" s="80"/>
      <c r="BB8515" s="80"/>
    </row>
    <row r="8516" spans="9:54" x14ac:dyDescent="0.25">
      <c r="I8516" s="80"/>
      <c r="AX8516" s="80"/>
      <c r="AY8516" s="80"/>
      <c r="AZ8516" s="80"/>
      <c r="BA8516" s="80"/>
      <c r="BB8516" s="80"/>
    </row>
    <row r="8517" spans="9:54" x14ac:dyDescent="0.25">
      <c r="I8517" s="80"/>
      <c r="AX8517" s="80"/>
      <c r="AY8517" s="80"/>
      <c r="AZ8517" s="80"/>
      <c r="BA8517" s="80"/>
      <c r="BB8517" s="80"/>
    </row>
    <row r="8518" spans="9:54" x14ac:dyDescent="0.25">
      <c r="I8518" s="80"/>
      <c r="AX8518" s="80"/>
      <c r="AY8518" s="80"/>
      <c r="AZ8518" s="80"/>
      <c r="BA8518" s="80"/>
      <c r="BB8518" s="80"/>
    </row>
    <row r="8519" spans="9:54" x14ac:dyDescent="0.25">
      <c r="I8519" s="80"/>
      <c r="AX8519" s="80"/>
      <c r="AY8519" s="80"/>
      <c r="AZ8519" s="80"/>
      <c r="BA8519" s="80"/>
      <c r="BB8519" s="80"/>
    </row>
    <row r="8520" spans="9:54" x14ac:dyDescent="0.25">
      <c r="I8520" s="80"/>
      <c r="AX8520" s="80"/>
      <c r="AY8520" s="80"/>
      <c r="AZ8520" s="80"/>
      <c r="BA8520" s="80"/>
      <c r="BB8520" s="80"/>
    </row>
    <row r="8521" spans="9:54" x14ac:dyDescent="0.25">
      <c r="I8521" s="80"/>
      <c r="AX8521" s="80"/>
      <c r="AY8521" s="80"/>
      <c r="AZ8521" s="80"/>
      <c r="BA8521" s="80"/>
      <c r="BB8521" s="80"/>
    </row>
    <row r="8522" spans="9:54" x14ac:dyDescent="0.25">
      <c r="I8522" s="80"/>
      <c r="AX8522" s="80"/>
      <c r="AY8522" s="80"/>
      <c r="AZ8522" s="80"/>
      <c r="BA8522" s="80"/>
      <c r="BB8522" s="80"/>
    </row>
    <row r="8523" spans="9:54" x14ac:dyDescent="0.25">
      <c r="I8523" s="80"/>
      <c r="AX8523" s="80"/>
      <c r="AY8523" s="80"/>
      <c r="AZ8523" s="80"/>
      <c r="BA8523" s="80"/>
      <c r="BB8523" s="80"/>
    </row>
    <row r="8524" spans="9:54" x14ac:dyDescent="0.25">
      <c r="I8524" s="80"/>
      <c r="AX8524" s="80"/>
      <c r="AY8524" s="80"/>
      <c r="AZ8524" s="80"/>
      <c r="BA8524" s="80"/>
      <c r="BB8524" s="80"/>
    </row>
    <row r="8525" spans="9:54" x14ac:dyDescent="0.25">
      <c r="I8525" s="80"/>
      <c r="AX8525" s="80"/>
      <c r="AY8525" s="80"/>
      <c r="AZ8525" s="80"/>
      <c r="BA8525" s="80"/>
      <c r="BB8525" s="80"/>
    </row>
    <row r="8526" spans="9:54" x14ac:dyDescent="0.25">
      <c r="I8526" s="80"/>
      <c r="AX8526" s="80"/>
      <c r="AY8526" s="80"/>
      <c r="AZ8526" s="80"/>
      <c r="BA8526" s="80"/>
      <c r="BB8526" s="80"/>
    </row>
    <row r="8527" spans="9:54" x14ac:dyDescent="0.25">
      <c r="I8527" s="80"/>
      <c r="AX8527" s="80"/>
      <c r="AY8527" s="80"/>
      <c r="AZ8527" s="80"/>
      <c r="BA8527" s="80"/>
      <c r="BB8527" s="80"/>
    </row>
    <row r="8528" spans="9:54" x14ac:dyDescent="0.25">
      <c r="I8528" s="80"/>
      <c r="AX8528" s="80"/>
      <c r="AY8528" s="80"/>
      <c r="AZ8528" s="80"/>
      <c r="BA8528" s="80"/>
      <c r="BB8528" s="80"/>
    </row>
    <row r="8529" spans="9:54" x14ac:dyDescent="0.25">
      <c r="I8529" s="80"/>
      <c r="AX8529" s="80"/>
      <c r="AY8529" s="80"/>
      <c r="AZ8529" s="80"/>
      <c r="BA8529" s="80"/>
      <c r="BB8529" s="80"/>
    </row>
    <row r="8530" spans="9:54" x14ac:dyDescent="0.25">
      <c r="I8530" s="80"/>
      <c r="AX8530" s="80"/>
      <c r="AY8530" s="80"/>
      <c r="AZ8530" s="80"/>
      <c r="BA8530" s="80"/>
      <c r="BB8530" s="80"/>
    </row>
    <row r="8531" spans="9:54" x14ac:dyDescent="0.25">
      <c r="I8531" s="80"/>
      <c r="AX8531" s="80"/>
      <c r="AY8531" s="80"/>
      <c r="AZ8531" s="80"/>
      <c r="BA8531" s="80"/>
      <c r="BB8531" s="80"/>
    </row>
    <row r="8532" spans="9:54" x14ac:dyDescent="0.25">
      <c r="I8532" s="80"/>
      <c r="AX8532" s="80"/>
      <c r="AY8532" s="80"/>
      <c r="AZ8532" s="80"/>
      <c r="BA8532" s="80"/>
      <c r="BB8532" s="80"/>
    </row>
    <row r="8533" spans="9:54" x14ac:dyDescent="0.25">
      <c r="I8533" s="80"/>
      <c r="AX8533" s="80"/>
      <c r="AY8533" s="80"/>
      <c r="AZ8533" s="80"/>
      <c r="BA8533" s="80"/>
      <c r="BB8533" s="80"/>
    </row>
    <row r="8534" spans="9:54" x14ac:dyDescent="0.25">
      <c r="I8534" s="80"/>
      <c r="AX8534" s="80"/>
      <c r="AY8534" s="80"/>
      <c r="AZ8534" s="80"/>
      <c r="BA8534" s="80"/>
      <c r="BB8534" s="80"/>
    </row>
    <row r="8535" spans="9:54" x14ac:dyDescent="0.25">
      <c r="I8535" s="80"/>
      <c r="AX8535" s="80"/>
      <c r="AY8535" s="80"/>
      <c r="AZ8535" s="80"/>
      <c r="BA8535" s="80"/>
      <c r="BB8535" s="80"/>
    </row>
    <row r="8536" spans="9:54" x14ac:dyDescent="0.25">
      <c r="I8536" s="80"/>
      <c r="AX8536" s="80"/>
      <c r="AY8536" s="80"/>
      <c r="AZ8536" s="80"/>
      <c r="BA8536" s="80"/>
      <c r="BB8536" s="80"/>
    </row>
    <row r="8537" spans="9:54" x14ac:dyDescent="0.25">
      <c r="I8537" s="80"/>
      <c r="AX8537" s="80"/>
      <c r="AY8537" s="80"/>
      <c r="AZ8537" s="80"/>
      <c r="BA8537" s="80"/>
      <c r="BB8537" s="80"/>
    </row>
    <row r="8538" spans="9:54" x14ac:dyDescent="0.25">
      <c r="I8538" s="80"/>
      <c r="AX8538" s="80"/>
      <c r="AY8538" s="80"/>
      <c r="AZ8538" s="80"/>
      <c r="BA8538" s="80"/>
      <c r="BB8538" s="80"/>
    </row>
    <row r="8539" spans="9:54" x14ac:dyDescent="0.25">
      <c r="I8539" s="80"/>
      <c r="AX8539" s="80"/>
      <c r="AY8539" s="80"/>
      <c r="AZ8539" s="80"/>
      <c r="BA8539" s="80"/>
      <c r="BB8539" s="80"/>
    </row>
    <row r="8540" spans="9:54" x14ac:dyDescent="0.25">
      <c r="I8540" s="80"/>
      <c r="AX8540" s="80"/>
      <c r="AY8540" s="80"/>
      <c r="AZ8540" s="80"/>
      <c r="BA8540" s="80"/>
      <c r="BB8540" s="80"/>
    </row>
    <row r="8541" spans="9:54" x14ac:dyDescent="0.25">
      <c r="I8541" s="80"/>
      <c r="AX8541" s="80"/>
      <c r="AY8541" s="80"/>
      <c r="AZ8541" s="80"/>
      <c r="BA8541" s="80"/>
      <c r="BB8541" s="80"/>
    </row>
    <row r="8542" spans="9:54" x14ac:dyDescent="0.25">
      <c r="I8542" s="80"/>
      <c r="AX8542" s="80"/>
      <c r="AY8542" s="80"/>
      <c r="AZ8542" s="80"/>
      <c r="BA8542" s="80"/>
      <c r="BB8542" s="80"/>
    </row>
    <row r="8543" spans="9:54" x14ac:dyDescent="0.25">
      <c r="I8543" s="80"/>
      <c r="AX8543" s="80"/>
      <c r="AY8543" s="80"/>
      <c r="AZ8543" s="80"/>
      <c r="BA8543" s="80"/>
      <c r="BB8543" s="80"/>
    </row>
    <row r="8544" spans="9:54" x14ac:dyDescent="0.25">
      <c r="I8544" s="80"/>
      <c r="AX8544" s="80"/>
      <c r="AY8544" s="80"/>
      <c r="AZ8544" s="80"/>
      <c r="BA8544" s="80"/>
      <c r="BB8544" s="80"/>
    </row>
    <row r="8545" spans="9:54" x14ac:dyDescent="0.25">
      <c r="I8545" s="80"/>
      <c r="AX8545" s="80"/>
      <c r="AY8545" s="80"/>
      <c r="AZ8545" s="80"/>
      <c r="BA8545" s="80"/>
      <c r="BB8545" s="80"/>
    </row>
    <row r="8546" spans="9:54" x14ac:dyDescent="0.25">
      <c r="I8546" s="80"/>
      <c r="AX8546" s="80"/>
      <c r="AY8546" s="80"/>
      <c r="AZ8546" s="80"/>
      <c r="BA8546" s="80"/>
      <c r="BB8546" s="80"/>
    </row>
    <row r="8547" spans="9:54" x14ac:dyDescent="0.25">
      <c r="I8547" s="80"/>
      <c r="AX8547" s="80"/>
      <c r="AY8547" s="80"/>
      <c r="AZ8547" s="80"/>
      <c r="BA8547" s="80"/>
      <c r="BB8547" s="80"/>
    </row>
    <row r="8548" spans="9:54" x14ac:dyDescent="0.25">
      <c r="I8548" s="80"/>
      <c r="AX8548" s="80"/>
      <c r="AY8548" s="80"/>
      <c r="AZ8548" s="80"/>
      <c r="BA8548" s="80"/>
      <c r="BB8548" s="80"/>
    </row>
    <row r="8549" spans="9:54" x14ac:dyDescent="0.25">
      <c r="I8549" s="80"/>
      <c r="AX8549" s="80"/>
      <c r="AY8549" s="80"/>
      <c r="AZ8549" s="80"/>
      <c r="BA8549" s="80"/>
      <c r="BB8549" s="80"/>
    </row>
    <row r="8550" spans="9:54" x14ac:dyDescent="0.25">
      <c r="I8550" s="80"/>
      <c r="AX8550" s="80"/>
      <c r="AY8550" s="80"/>
      <c r="AZ8550" s="80"/>
      <c r="BA8550" s="80"/>
      <c r="BB8550" s="80"/>
    </row>
    <row r="8551" spans="9:54" x14ac:dyDescent="0.25">
      <c r="I8551" s="80"/>
      <c r="AX8551" s="80"/>
      <c r="AY8551" s="80"/>
      <c r="AZ8551" s="80"/>
      <c r="BA8551" s="80"/>
      <c r="BB8551" s="80"/>
    </row>
    <row r="8552" spans="9:54" x14ac:dyDescent="0.25">
      <c r="I8552" s="80"/>
      <c r="AX8552" s="80"/>
      <c r="AY8552" s="80"/>
      <c r="AZ8552" s="80"/>
      <c r="BA8552" s="80"/>
      <c r="BB8552" s="80"/>
    </row>
    <row r="8553" spans="9:54" x14ac:dyDescent="0.25">
      <c r="I8553" s="80"/>
      <c r="AX8553" s="80"/>
      <c r="AY8553" s="80"/>
      <c r="AZ8553" s="80"/>
      <c r="BA8553" s="80"/>
      <c r="BB8553" s="80"/>
    </row>
    <row r="8554" spans="9:54" x14ac:dyDescent="0.25">
      <c r="I8554" s="80"/>
      <c r="AX8554" s="80"/>
      <c r="AY8554" s="80"/>
      <c r="AZ8554" s="80"/>
      <c r="BA8554" s="80"/>
      <c r="BB8554" s="80"/>
    </row>
    <row r="8555" spans="9:54" x14ac:dyDescent="0.25">
      <c r="I8555" s="80"/>
      <c r="AX8555" s="80"/>
      <c r="AY8555" s="80"/>
      <c r="AZ8555" s="80"/>
      <c r="BA8555" s="80"/>
      <c r="BB8555" s="80"/>
    </row>
    <row r="8556" spans="9:54" x14ac:dyDescent="0.25">
      <c r="I8556" s="80"/>
      <c r="AX8556" s="80"/>
      <c r="AY8556" s="80"/>
      <c r="AZ8556" s="80"/>
      <c r="BA8556" s="80"/>
      <c r="BB8556" s="80"/>
    </row>
    <row r="8557" spans="9:54" x14ac:dyDescent="0.25">
      <c r="I8557" s="80"/>
      <c r="AX8557" s="80"/>
      <c r="AY8557" s="80"/>
      <c r="AZ8557" s="80"/>
      <c r="BA8557" s="80"/>
      <c r="BB8557" s="80"/>
    </row>
    <row r="8558" spans="9:54" x14ac:dyDescent="0.25">
      <c r="I8558" s="80"/>
      <c r="AX8558" s="80"/>
      <c r="AY8558" s="80"/>
      <c r="AZ8558" s="80"/>
      <c r="BA8558" s="80"/>
      <c r="BB8558" s="80"/>
    </row>
    <row r="8559" spans="9:54" x14ac:dyDescent="0.25">
      <c r="I8559" s="80"/>
      <c r="AX8559" s="80"/>
      <c r="AY8559" s="80"/>
      <c r="AZ8559" s="80"/>
      <c r="BA8559" s="80"/>
      <c r="BB8559" s="80"/>
    </row>
    <row r="8560" spans="9:54" x14ac:dyDescent="0.25">
      <c r="I8560" s="80"/>
      <c r="AX8560" s="80"/>
      <c r="AY8560" s="80"/>
      <c r="AZ8560" s="80"/>
      <c r="BA8560" s="80"/>
      <c r="BB8560" s="80"/>
    </row>
    <row r="8561" spans="9:54" x14ac:dyDescent="0.25">
      <c r="I8561" s="80"/>
      <c r="AX8561" s="80"/>
      <c r="AY8561" s="80"/>
      <c r="AZ8561" s="80"/>
      <c r="BA8561" s="80"/>
      <c r="BB8561" s="80"/>
    </row>
    <row r="8562" spans="9:54" x14ac:dyDescent="0.25">
      <c r="I8562" s="80"/>
      <c r="AX8562" s="80"/>
      <c r="AY8562" s="80"/>
      <c r="AZ8562" s="80"/>
      <c r="BA8562" s="80"/>
      <c r="BB8562" s="80"/>
    </row>
    <row r="8563" spans="9:54" x14ac:dyDescent="0.25">
      <c r="I8563" s="80"/>
      <c r="AX8563" s="80"/>
      <c r="AY8563" s="80"/>
      <c r="AZ8563" s="80"/>
      <c r="BA8563" s="80"/>
      <c r="BB8563" s="80"/>
    </row>
    <row r="8564" spans="9:54" x14ac:dyDescent="0.25">
      <c r="I8564" s="80"/>
      <c r="AX8564" s="80"/>
      <c r="AY8564" s="80"/>
      <c r="AZ8564" s="80"/>
      <c r="BA8564" s="80"/>
      <c r="BB8564" s="80"/>
    </row>
    <row r="8565" spans="9:54" x14ac:dyDescent="0.25">
      <c r="I8565" s="80"/>
      <c r="AX8565" s="80"/>
      <c r="AY8565" s="80"/>
      <c r="AZ8565" s="80"/>
      <c r="BA8565" s="80"/>
      <c r="BB8565" s="80"/>
    </row>
    <row r="8566" spans="9:54" x14ac:dyDescent="0.25">
      <c r="I8566" s="80"/>
      <c r="AX8566" s="80"/>
      <c r="AY8566" s="80"/>
      <c r="AZ8566" s="80"/>
      <c r="BA8566" s="80"/>
      <c r="BB8566" s="80"/>
    </row>
    <row r="8567" spans="9:54" x14ac:dyDescent="0.25">
      <c r="I8567" s="80"/>
      <c r="AX8567" s="80"/>
      <c r="AY8567" s="80"/>
      <c r="AZ8567" s="80"/>
      <c r="BA8567" s="80"/>
      <c r="BB8567" s="80"/>
    </row>
    <row r="8568" spans="9:54" x14ac:dyDescent="0.25">
      <c r="I8568" s="80"/>
      <c r="AX8568" s="80"/>
      <c r="AY8568" s="80"/>
      <c r="AZ8568" s="80"/>
      <c r="BA8568" s="80"/>
      <c r="BB8568" s="80"/>
    </row>
    <row r="8569" spans="9:54" x14ac:dyDescent="0.25">
      <c r="I8569" s="80"/>
      <c r="AX8569" s="80"/>
      <c r="AY8569" s="80"/>
      <c r="AZ8569" s="80"/>
      <c r="BA8569" s="80"/>
      <c r="BB8569" s="80"/>
    </row>
    <row r="8570" spans="9:54" x14ac:dyDescent="0.25">
      <c r="I8570" s="80"/>
      <c r="AX8570" s="80"/>
      <c r="AY8570" s="80"/>
      <c r="AZ8570" s="80"/>
      <c r="BA8570" s="80"/>
      <c r="BB8570" s="80"/>
    </row>
    <row r="8571" spans="9:54" x14ac:dyDescent="0.25">
      <c r="I8571" s="80"/>
      <c r="AX8571" s="80"/>
      <c r="AY8571" s="80"/>
      <c r="AZ8571" s="80"/>
      <c r="BA8571" s="80"/>
      <c r="BB8571" s="80"/>
    </row>
    <row r="8572" spans="9:54" x14ac:dyDescent="0.25">
      <c r="I8572" s="80"/>
      <c r="AX8572" s="80"/>
      <c r="AY8572" s="80"/>
      <c r="AZ8572" s="80"/>
      <c r="BA8572" s="80"/>
      <c r="BB8572" s="80"/>
    </row>
    <row r="8573" spans="9:54" x14ac:dyDescent="0.25">
      <c r="I8573" s="80"/>
      <c r="AX8573" s="80"/>
      <c r="AY8573" s="80"/>
      <c r="AZ8573" s="80"/>
      <c r="BA8573" s="80"/>
      <c r="BB8573" s="80"/>
    </row>
    <row r="8574" spans="9:54" x14ac:dyDescent="0.25">
      <c r="I8574" s="80"/>
      <c r="AX8574" s="80"/>
      <c r="AY8574" s="80"/>
      <c r="AZ8574" s="80"/>
      <c r="BA8574" s="80"/>
      <c r="BB8574" s="80"/>
    </row>
    <row r="8575" spans="9:54" x14ac:dyDescent="0.25">
      <c r="I8575" s="80"/>
      <c r="AX8575" s="80"/>
      <c r="AY8575" s="80"/>
      <c r="AZ8575" s="80"/>
      <c r="BA8575" s="80"/>
      <c r="BB8575" s="80"/>
    </row>
    <row r="8576" spans="9:54" x14ac:dyDescent="0.25">
      <c r="I8576" s="80"/>
      <c r="AX8576" s="80"/>
      <c r="AY8576" s="80"/>
      <c r="AZ8576" s="80"/>
      <c r="BA8576" s="80"/>
      <c r="BB8576" s="80"/>
    </row>
    <row r="8577" spans="9:54" x14ac:dyDescent="0.25">
      <c r="I8577" s="80"/>
      <c r="AX8577" s="80"/>
      <c r="AY8577" s="80"/>
      <c r="AZ8577" s="80"/>
      <c r="BA8577" s="80"/>
      <c r="BB8577" s="80"/>
    </row>
    <row r="8578" spans="9:54" x14ac:dyDescent="0.25">
      <c r="I8578" s="80"/>
      <c r="AX8578" s="80"/>
      <c r="AY8578" s="80"/>
      <c r="AZ8578" s="80"/>
      <c r="BA8578" s="80"/>
      <c r="BB8578" s="80"/>
    </row>
    <row r="8579" spans="9:54" x14ac:dyDescent="0.25">
      <c r="I8579" s="80"/>
      <c r="AX8579" s="80"/>
      <c r="AY8579" s="80"/>
      <c r="AZ8579" s="80"/>
      <c r="BA8579" s="80"/>
      <c r="BB8579" s="80"/>
    </row>
    <row r="8580" spans="9:54" x14ac:dyDescent="0.25">
      <c r="I8580" s="80"/>
      <c r="AX8580" s="80"/>
      <c r="AY8580" s="80"/>
      <c r="AZ8580" s="80"/>
      <c r="BA8580" s="80"/>
      <c r="BB8580" s="80"/>
    </row>
    <row r="8581" spans="9:54" x14ac:dyDescent="0.25">
      <c r="I8581" s="80"/>
      <c r="AX8581" s="80"/>
      <c r="AY8581" s="80"/>
      <c r="AZ8581" s="80"/>
      <c r="BA8581" s="80"/>
      <c r="BB8581" s="80"/>
    </row>
    <row r="8582" spans="9:54" x14ac:dyDescent="0.25">
      <c r="I8582" s="80"/>
      <c r="AX8582" s="80"/>
      <c r="AY8582" s="80"/>
      <c r="AZ8582" s="80"/>
      <c r="BA8582" s="80"/>
      <c r="BB8582" s="80"/>
    </row>
    <row r="8583" spans="9:54" x14ac:dyDescent="0.25">
      <c r="I8583" s="80"/>
      <c r="AX8583" s="80"/>
      <c r="AY8583" s="80"/>
      <c r="AZ8583" s="80"/>
      <c r="BA8583" s="80"/>
      <c r="BB8583" s="80"/>
    </row>
    <row r="8584" spans="9:54" x14ac:dyDescent="0.25">
      <c r="I8584" s="80"/>
      <c r="AX8584" s="80"/>
      <c r="AY8584" s="80"/>
      <c r="AZ8584" s="80"/>
      <c r="BA8584" s="80"/>
      <c r="BB8584" s="80"/>
    </row>
    <row r="8585" spans="9:54" x14ac:dyDescent="0.25">
      <c r="I8585" s="80"/>
      <c r="AX8585" s="80"/>
      <c r="AY8585" s="80"/>
      <c r="AZ8585" s="80"/>
      <c r="BA8585" s="80"/>
      <c r="BB8585" s="80"/>
    </row>
    <row r="8586" spans="9:54" x14ac:dyDescent="0.25">
      <c r="I8586" s="80"/>
      <c r="AX8586" s="80"/>
      <c r="AY8586" s="80"/>
      <c r="AZ8586" s="80"/>
      <c r="BA8586" s="80"/>
      <c r="BB8586" s="80"/>
    </row>
    <row r="8587" spans="9:54" x14ac:dyDescent="0.25">
      <c r="I8587" s="80"/>
      <c r="AX8587" s="80"/>
      <c r="AY8587" s="80"/>
      <c r="AZ8587" s="80"/>
      <c r="BA8587" s="80"/>
      <c r="BB8587" s="80"/>
    </row>
    <row r="8588" spans="9:54" x14ac:dyDescent="0.25">
      <c r="I8588" s="80"/>
      <c r="AX8588" s="80"/>
      <c r="AY8588" s="80"/>
      <c r="AZ8588" s="80"/>
      <c r="BA8588" s="80"/>
      <c r="BB8588" s="80"/>
    </row>
    <row r="8589" spans="9:54" x14ac:dyDescent="0.25">
      <c r="I8589" s="80"/>
      <c r="AX8589" s="80"/>
      <c r="AY8589" s="80"/>
      <c r="AZ8589" s="80"/>
      <c r="BA8589" s="80"/>
      <c r="BB8589" s="80"/>
    </row>
    <row r="8590" spans="9:54" x14ac:dyDescent="0.25">
      <c r="I8590" s="80"/>
      <c r="AX8590" s="80"/>
      <c r="AY8590" s="80"/>
      <c r="AZ8590" s="80"/>
      <c r="BA8590" s="80"/>
      <c r="BB8590" s="80"/>
    </row>
    <row r="8591" spans="9:54" x14ac:dyDescent="0.25">
      <c r="I8591" s="80"/>
      <c r="AX8591" s="80"/>
      <c r="AY8591" s="80"/>
      <c r="AZ8591" s="80"/>
      <c r="BA8591" s="80"/>
      <c r="BB8591" s="80"/>
    </row>
    <row r="8592" spans="9:54" x14ac:dyDescent="0.25">
      <c r="I8592" s="80"/>
      <c r="AX8592" s="80"/>
      <c r="AY8592" s="80"/>
      <c r="AZ8592" s="80"/>
      <c r="BA8592" s="80"/>
      <c r="BB8592" s="80"/>
    </row>
    <row r="8593" spans="9:54" x14ac:dyDescent="0.25">
      <c r="I8593" s="80"/>
      <c r="AX8593" s="80"/>
      <c r="AY8593" s="80"/>
      <c r="AZ8593" s="80"/>
      <c r="BA8593" s="80"/>
      <c r="BB8593" s="80"/>
    </row>
    <row r="8594" spans="9:54" x14ac:dyDescent="0.25">
      <c r="I8594" s="80"/>
      <c r="AX8594" s="80"/>
      <c r="AY8594" s="80"/>
      <c r="AZ8594" s="80"/>
      <c r="BA8594" s="80"/>
      <c r="BB8594" s="80"/>
    </row>
    <row r="8595" spans="9:54" x14ac:dyDescent="0.25">
      <c r="I8595" s="80"/>
      <c r="AX8595" s="80"/>
      <c r="AY8595" s="80"/>
      <c r="AZ8595" s="80"/>
      <c r="BA8595" s="80"/>
      <c r="BB8595" s="80"/>
    </row>
    <row r="8596" spans="9:54" x14ac:dyDescent="0.25">
      <c r="I8596" s="80"/>
      <c r="AX8596" s="80"/>
      <c r="AY8596" s="80"/>
      <c r="AZ8596" s="80"/>
      <c r="BA8596" s="80"/>
      <c r="BB8596" s="80"/>
    </row>
    <row r="8597" spans="9:54" x14ac:dyDescent="0.25">
      <c r="I8597" s="80"/>
      <c r="AX8597" s="80"/>
      <c r="AY8597" s="80"/>
      <c r="AZ8597" s="80"/>
      <c r="BA8597" s="80"/>
      <c r="BB8597" s="80"/>
    </row>
    <row r="8598" spans="9:54" x14ac:dyDescent="0.25">
      <c r="I8598" s="80"/>
      <c r="AX8598" s="80"/>
      <c r="AY8598" s="80"/>
      <c r="AZ8598" s="80"/>
      <c r="BA8598" s="80"/>
      <c r="BB8598" s="80"/>
    </row>
    <row r="8599" spans="9:54" x14ac:dyDescent="0.25">
      <c r="I8599" s="80"/>
      <c r="AX8599" s="80"/>
      <c r="AY8599" s="80"/>
      <c r="AZ8599" s="80"/>
      <c r="BA8599" s="80"/>
      <c r="BB8599" s="80"/>
    </row>
    <row r="8600" spans="9:54" x14ac:dyDescent="0.25">
      <c r="I8600" s="80"/>
      <c r="AX8600" s="80"/>
      <c r="AY8600" s="80"/>
      <c r="AZ8600" s="80"/>
      <c r="BA8600" s="80"/>
      <c r="BB8600" s="80"/>
    </row>
    <row r="8601" spans="9:54" x14ac:dyDescent="0.25">
      <c r="I8601" s="80"/>
      <c r="AX8601" s="80"/>
      <c r="AY8601" s="80"/>
      <c r="AZ8601" s="80"/>
      <c r="BA8601" s="80"/>
      <c r="BB8601" s="80"/>
    </row>
    <row r="8602" spans="9:54" x14ac:dyDescent="0.25">
      <c r="I8602" s="80"/>
      <c r="AX8602" s="80"/>
      <c r="AY8602" s="80"/>
      <c r="AZ8602" s="80"/>
      <c r="BA8602" s="80"/>
      <c r="BB8602" s="80"/>
    </row>
    <row r="8603" spans="9:54" x14ac:dyDescent="0.25">
      <c r="I8603" s="80"/>
      <c r="AX8603" s="80"/>
      <c r="AY8603" s="80"/>
      <c r="AZ8603" s="80"/>
      <c r="BA8603" s="80"/>
      <c r="BB8603" s="80"/>
    </row>
    <row r="8604" spans="9:54" x14ac:dyDescent="0.25">
      <c r="I8604" s="80"/>
      <c r="AX8604" s="80"/>
      <c r="AY8604" s="80"/>
      <c r="AZ8604" s="80"/>
      <c r="BA8604" s="80"/>
      <c r="BB8604" s="80"/>
    </row>
    <row r="8605" spans="9:54" x14ac:dyDescent="0.25">
      <c r="I8605" s="80"/>
      <c r="AX8605" s="80"/>
      <c r="AY8605" s="80"/>
      <c r="AZ8605" s="80"/>
      <c r="BA8605" s="80"/>
      <c r="BB8605" s="80"/>
    </row>
    <row r="8606" spans="9:54" x14ac:dyDescent="0.25">
      <c r="I8606" s="80"/>
      <c r="AX8606" s="80"/>
      <c r="AY8606" s="80"/>
      <c r="AZ8606" s="80"/>
      <c r="BA8606" s="80"/>
      <c r="BB8606" s="80"/>
    </row>
    <row r="8607" spans="9:54" x14ac:dyDescent="0.25">
      <c r="I8607" s="80"/>
      <c r="AX8607" s="80"/>
      <c r="AY8607" s="80"/>
      <c r="AZ8607" s="80"/>
      <c r="BA8607" s="80"/>
      <c r="BB8607" s="80"/>
    </row>
    <row r="8608" spans="9:54" x14ac:dyDescent="0.25">
      <c r="I8608" s="80"/>
      <c r="AX8608" s="80"/>
      <c r="AY8608" s="80"/>
      <c r="AZ8608" s="80"/>
      <c r="BA8608" s="80"/>
      <c r="BB8608" s="80"/>
    </row>
    <row r="8609" spans="9:54" x14ac:dyDescent="0.25">
      <c r="I8609" s="80"/>
      <c r="AX8609" s="80"/>
      <c r="AY8609" s="80"/>
      <c r="AZ8609" s="80"/>
      <c r="BA8609" s="80"/>
      <c r="BB8609" s="80"/>
    </row>
    <row r="8610" spans="9:54" x14ac:dyDescent="0.25">
      <c r="I8610" s="80"/>
      <c r="AX8610" s="80"/>
      <c r="AY8610" s="80"/>
      <c r="AZ8610" s="80"/>
      <c r="BA8610" s="80"/>
      <c r="BB8610" s="80"/>
    </row>
    <row r="8611" spans="9:54" x14ac:dyDescent="0.25">
      <c r="I8611" s="80"/>
      <c r="AX8611" s="80"/>
      <c r="AY8611" s="80"/>
      <c r="AZ8611" s="80"/>
      <c r="BA8611" s="80"/>
      <c r="BB8611" s="80"/>
    </row>
    <row r="8612" spans="9:54" x14ac:dyDescent="0.25">
      <c r="I8612" s="80"/>
      <c r="AX8612" s="80"/>
      <c r="AY8612" s="80"/>
      <c r="AZ8612" s="80"/>
      <c r="BA8612" s="80"/>
      <c r="BB8612" s="80"/>
    </row>
    <row r="8613" spans="9:54" x14ac:dyDescent="0.25">
      <c r="I8613" s="80"/>
      <c r="AX8613" s="80"/>
      <c r="AY8613" s="80"/>
      <c r="AZ8613" s="80"/>
      <c r="BA8613" s="80"/>
      <c r="BB8613" s="80"/>
    </row>
    <row r="8614" spans="9:54" x14ac:dyDescent="0.25">
      <c r="I8614" s="80"/>
      <c r="AX8614" s="80"/>
      <c r="AY8614" s="80"/>
      <c r="AZ8614" s="80"/>
      <c r="BA8614" s="80"/>
      <c r="BB8614" s="80"/>
    </row>
    <row r="8615" spans="9:54" x14ac:dyDescent="0.25">
      <c r="I8615" s="80"/>
      <c r="AX8615" s="80"/>
      <c r="AY8615" s="80"/>
      <c r="AZ8615" s="80"/>
      <c r="BA8615" s="80"/>
      <c r="BB8615" s="80"/>
    </row>
    <row r="8616" spans="9:54" x14ac:dyDescent="0.25">
      <c r="I8616" s="80"/>
      <c r="AX8616" s="80"/>
      <c r="AY8616" s="80"/>
      <c r="AZ8616" s="80"/>
      <c r="BA8616" s="80"/>
      <c r="BB8616" s="80"/>
    </row>
    <row r="8617" spans="9:54" x14ac:dyDescent="0.25">
      <c r="I8617" s="80"/>
      <c r="AX8617" s="80"/>
      <c r="AY8617" s="80"/>
      <c r="AZ8617" s="80"/>
      <c r="BA8617" s="80"/>
      <c r="BB8617" s="80"/>
    </row>
    <row r="8618" spans="9:54" x14ac:dyDescent="0.25">
      <c r="I8618" s="80"/>
      <c r="AX8618" s="80"/>
      <c r="AY8618" s="80"/>
      <c r="AZ8618" s="80"/>
      <c r="BA8618" s="80"/>
      <c r="BB8618" s="80"/>
    </row>
    <row r="8619" spans="9:54" x14ac:dyDescent="0.25">
      <c r="I8619" s="80"/>
      <c r="AX8619" s="80"/>
      <c r="AY8619" s="80"/>
      <c r="AZ8619" s="80"/>
      <c r="BA8619" s="80"/>
      <c r="BB8619" s="80"/>
    </row>
    <row r="8620" spans="9:54" x14ac:dyDescent="0.25">
      <c r="I8620" s="80"/>
      <c r="AX8620" s="80"/>
      <c r="AY8620" s="80"/>
      <c r="AZ8620" s="80"/>
      <c r="BA8620" s="80"/>
      <c r="BB8620" s="80"/>
    </row>
    <row r="8621" spans="9:54" x14ac:dyDescent="0.25">
      <c r="I8621" s="80"/>
      <c r="AX8621" s="80"/>
      <c r="AY8621" s="80"/>
      <c r="AZ8621" s="80"/>
      <c r="BA8621" s="80"/>
      <c r="BB8621" s="80"/>
    </row>
    <row r="8622" spans="9:54" x14ac:dyDescent="0.25">
      <c r="I8622" s="80"/>
      <c r="AX8622" s="80"/>
      <c r="AY8622" s="80"/>
      <c r="AZ8622" s="80"/>
      <c r="BA8622" s="80"/>
      <c r="BB8622" s="80"/>
    </row>
    <row r="8623" spans="9:54" x14ac:dyDescent="0.25">
      <c r="I8623" s="80"/>
      <c r="AX8623" s="80"/>
      <c r="AY8623" s="80"/>
      <c r="AZ8623" s="80"/>
      <c r="BA8623" s="80"/>
      <c r="BB8623" s="80"/>
    </row>
    <row r="8624" spans="9:54" x14ac:dyDescent="0.25">
      <c r="I8624" s="80"/>
      <c r="AX8624" s="80"/>
      <c r="AY8624" s="80"/>
      <c r="AZ8624" s="80"/>
      <c r="BA8624" s="80"/>
      <c r="BB8624" s="80"/>
    </row>
    <row r="8625" spans="9:54" x14ac:dyDescent="0.25">
      <c r="I8625" s="80"/>
      <c r="AX8625" s="80"/>
      <c r="AY8625" s="80"/>
      <c r="AZ8625" s="80"/>
      <c r="BA8625" s="80"/>
      <c r="BB8625" s="80"/>
    </row>
    <row r="8626" spans="9:54" x14ac:dyDescent="0.25">
      <c r="I8626" s="80"/>
      <c r="AX8626" s="80"/>
      <c r="AY8626" s="80"/>
      <c r="AZ8626" s="80"/>
      <c r="BA8626" s="80"/>
      <c r="BB8626" s="80"/>
    </row>
    <row r="8627" spans="9:54" x14ac:dyDescent="0.25">
      <c r="I8627" s="80"/>
      <c r="AX8627" s="80"/>
      <c r="AY8627" s="80"/>
      <c r="AZ8627" s="80"/>
      <c r="BA8627" s="80"/>
      <c r="BB8627" s="80"/>
    </row>
    <row r="8628" spans="9:54" x14ac:dyDescent="0.25">
      <c r="I8628" s="80"/>
      <c r="AX8628" s="80"/>
      <c r="AY8628" s="80"/>
      <c r="AZ8628" s="80"/>
      <c r="BA8628" s="80"/>
      <c r="BB8628" s="80"/>
    </row>
    <row r="8629" spans="9:54" x14ac:dyDescent="0.25">
      <c r="I8629" s="80"/>
      <c r="AX8629" s="80"/>
      <c r="AY8629" s="80"/>
      <c r="AZ8629" s="80"/>
      <c r="BA8629" s="80"/>
      <c r="BB8629" s="80"/>
    </row>
    <row r="8630" spans="9:54" x14ac:dyDescent="0.25">
      <c r="I8630" s="80"/>
      <c r="AX8630" s="80"/>
      <c r="AY8630" s="80"/>
      <c r="AZ8630" s="80"/>
      <c r="BA8630" s="80"/>
      <c r="BB8630" s="80"/>
    </row>
    <row r="8631" spans="9:54" x14ac:dyDescent="0.25">
      <c r="I8631" s="80"/>
      <c r="AX8631" s="80"/>
      <c r="AY8631" s="80"/>
      <c r="AZ8631" s="80"/>
      <c r="BA8631" s="80"/>
      <c r="BB8631" s="80"/>
    </row>
    <row r="8632" spans="9:54" x14ac:dyDescent="0.25">
      <c r="I8632" s="80"/>
      <c r="AX8632" s="80"/>
      <c r="AY8632" s="80"/>
      <c r="AZ8632" s="80"/>
      <c r="BA8632" s="80"/>
      <c r="BB8632" s="80"/>
    </row>
    <row r="8633" spans="9:54" x14ac:dyDescent="0.25">
      <c r="I8633" s="80"/>
      <c r="AX8633" s="80"/>
      <c r="AY8633" s="80"/>
      <c r="AZ8633" s="80"/>
      <c r="BA8633" s="80"/>
      <c r="BB8633" s="80"/>
    </row>
    <row r="8634" spans="9:54" x14ac:dyDescent="0.25">
      <c r="I8634" s="80"/>
      <c r="AX8634" s="80"/>
      <c r="AY8634" s="80"/>
      <c r="AZ8634" s="80"/>
      <c r="BA8634" s="80"/>
      <c r="BB8634" s="80"/>
    </row>
    <row r="8635" spans="9:54" x14ac:dyDescent="0.25">
      <c r="I8635" s="80"/>
      <c r="AX8635" s="80"/>
      <c r="AY8635" s="80"/>
      <c r="AZ8635" s="80"/>
      <c r="BA8635" s="80"/>
      <c r="BB8635" s="80"/>
    </row>
    <row r="8636" spans="9:54" x14ac:dyDescent="0.25">
      <c r="I8636" s="80"/>
      <c r="AX8636" s="80"/>
      <c r="AY8636" s="80"/>
      <c r="AZ8636" s="80"/>
      <c r="BA8636" s="80"/>
      <c r="BB8636" s="80"/>
    </row>
    <row r="8637" spans="9:54" x14ac:dyDescent="0.25">
      <c r="I8637" s="80"/>
      <c r="AX8637" s="80"/>
      <c r="AY8637" s="80"/>
      <c r="AZ8637" s="80"/>
      <c r="BA8637" s="80"/>
      <c r="BB8637" s="80"/>
    </row>
    <row r="8638" spans="9:54" x14ac:dyDescent="0.25">
      <c r="I8638" s="80"/>
      <c r="AX8638" s="80"/>
      <c r="AY8638" s="80"/>
      <c r="AZ8638" s="80"/>
      <c r="BA8638" s="80"/>
      <c r="BB8638" s="80"/>
    </row>
    <row r="8639" spans="9:54" x14ac:dyDescent="0.25">
      <c r="I8639" s="80"/>
      <c r="AX8639" s="80"/>
      <c r="AY8639" s="80"/>
      <c r="AZ8639" s="80"/>
      <c r="BA8639" s="80"/>
      <c r="BB8639" s="80"/>
    </row>
    <row r="8640" spans="9:54" x14ac:dyDescent="0.25">
      <c r="I8640" s="80"/>
      <c r="AX8640" s="80"/>
      <c r="AY8640" s="80"/>
      <c r="AZ8640" s="80"/>
      <c r="BA8640" s="80"/>
      <c r="BB8640" s="80"/>
    </row>
    <row r="8641" spans="9:54" x14ac:dyDescent="0.25">
      <c r="I8641" s="80"/>
      <c r="AX8641" s="80"/>
      <c r="AY8641" s="80"/>
      <c r="AZ8641" s="80"/>
      <c r="BA8641" s="80"/>
      <c r="BB8641" s="80"/>
    </row>
    <row r="8642" spans="9:54" x14ac:dyDescent="0.25">
      <c r="I8642" s="80"/>
      <c r="AX8642" s="80"/>
      <c r="AY8642" s="80"/>
      <c r="AZ8642" s="80"/>
      <c r="BA8642" s="80"/>
      <c r="BB8642" s="80"/>
    </row>
    <row r="8643" spans="9:54" x14ac:dyDescent="0.25">
      <c r="I8643" s="80"/>
      <c r="AX8643" s="80"/>
      <c r="AY8643" s="80"/>
      <c r="AZ8643" s="80"/>
      <c r="BA8643" s="80"/>
      <c r="BB8643" s="80"/>
    </row>
    <row r="8644" spans="9:54" x14ac:dyDescent="0.25">
      <c r="I8644" s="80"/>
      <c r="AX8644" s="80"/>
      <c r="AY8644" s="80"/>
      <c r="AZ8644" s="80"/>
      <c r="BA8644" s="80"/>
      <c r="BB8644" s="80"/>
    </row>
    <row r="8645" spans="9:54" x14ac:dyDescent="0.25">
      <c r="I8645" s="80"/>
      <c r="AX8645" s="80"/>
      <c r="AY8645" s="80"/>
      <c r="AZ8645" s="80"/>
      <c r="BA8645" s="80"/>
      <c r="BB8645" s="80"/>
    </row>
    <row r="8646" spans="9:54" x14ac:dyDescent="0.25">
      <c r="I8646" s="80"/>
      <c r="AX8646" s="80"/>
      <c r="AY8646" s="80"/>
      <c r="AZ8646" s="80"/>
      <c r="BA8646" s="80"/>
      <c r="BB8646" s="80"/>
    </row>
    <row r="8647" spans="9:54" x14ac:dyDescent="0.25">
      <c r="I8647" s="80"/>
      <c r="AX8647" s="80"/>
      <c r="AY8647" s="80"/>
      <c r="AZ8647" s="80"/>
      <c r="BA8647" s="80"/>
      <c r="BB8647" s="80"/>
    </row>
    <row r="8648" spans="9:54" x14ac:dyDescent="0.25">
      <c r="I8648" s="80"/>
      <c r="AX8648" s="80"/>
      <c r="AY8648" s="80"/>
      <c r="AZ8648" s="80"/>
      <c r="BA8648" s="80"/>
      <c r="BB8648" s="80"/>
    </row>
    <row r="8649" spans="9:54" x14ac:dyDescent="0.25">
      <c r="I8649" s="80"/>
      <c r="AX8649" s="80"/>
      <c r="AY8649" s="80"/>
      <c r="AZ8649" s="80"/>
      <c r="BA8649" s="80"/>
      <c r="BB8649" s="80"/>
    </row>
    <row r="8650" spans="9:54" x14ac:dyDescent="0.25">
      <c r="I8650" s="80"/>
      <c r="AX8650" s="80"/>
      <c r="AY8650" s="80"/>
      <c r="AZ8650" s="80"/>
      <c r="BA8650" s="80"/>
      <c r="BB8650" s="80"/>
    </row>
    <row r="8651" spans="9:54" x14ac:dyDescent="0.25">
      <c r="I8651" s="80"/>
      <c r="AX8651" s="80"/>
      <c r="AY8651" s="80"/>
      <c r="AZ8651" s="80"/>
      <c r="BA8651" s="80"/>
      <c r="BB8651" s="80"/>
    </row>
    <row r="8652" spans="9:54" x14ac:dyDescent="0.25">
      <c r="I8652" s="80"/>
      <c r="AX8652" s="80"/>
      <c r="AY8652" s="80"/>
      <c r="AZ8652" s="80"/>
      <c r="BA8652" s="80"/>
      <c r="BB8652" s="80"/>
    </row>
    <row r="8653" spans="9:54" x14ac:dyDescent="0.25">
      <c r="I8653" s="80"/>
      <c r="AX8653" s="80"/>
      <c r="AY8653" s="80"/>
      <c r="AZ8653" s="80"/>
      <c r="BA8653" s="80"/>
      <c r="BB8653" s="80"/>
    </row>
    <row r="8654" spans="9:54" x14ac:dyDescent="0.25">
      <c r="I8654" s="80"/>
      <c r="AX8654" s="80"/>
      <c r="AY8654" s="80"/>
      <c r="AZ8654" s="80"/>
      <c r="BA8654" s="80"/>
      <c r="BB8654" s="80"/>
    </row>
    <row r="8655" spans="9:54" x14ac:dyDescent="0.25">
      <c r="I8655" s="80"/>
      <c r="AX8655" s="80"/>
      <c r="AY8655" s="80"/>
      <c r="AZ8655" s="80"/>
      <c r="BA8655" s="80"/>
      <c r="BB8655" s="80"/>
    </row>
    <row r="8656" spans="9:54" x14ac:dyDescent="0.25">
      <c r="I8656" s="80"/>
      <c r="AX8656" s="80"/>
      <c r="AY8656" s="80"/>
      <c r="AZ8656" s="80"/>
      <c r="BA8656" s="80"/>
      <c r="BB8656" s="80"/>
    </row>
    <row r="8657" spans="9:54" x14ac:dyDescent="0.25">
      <c r="I8657" s="80"/>
      <c r="AX8657" s="80"/>
      <c r="AY8657" s="80"/>
      <c r="AZ8657" s="80"/>
      <c r="BA8657" s="80"/>
      <c r="BB8657" s="80"/>
    </row>
    <row r="8658" spans="9:54" x14ac:dyDescent="0.25">
      <c r="I8658" s="80"/>
      <c r="AX8658" s="80"/>
      <c r="AY8658" s="80"/>
      <c r="AZ8658" s="80"/>
      <c r="BA8658" s="80"/>
      <c r="BB8658" s="80"/>
    </row>
    <row r="8659" spans="9:54" x14ac:dyDescent="0.25">
      <c r="I8659" s="80"/>
      <c r="AX8659" s="80"/>
      <c r="AY8659" s="80"/>
      <c r="AZ8659" s="80"/>
      <c r="BA8659" s="80"/>
      <c r="BB8659" s="80"/>
    </row>
    <row r="8660" spans="9:54" x14ac:dyDescent="0.25">
      <c r="I8660" s="80"/>
      <c r="AX8660" s="80"/>
      <c r="AY8660" s="80"/>
      <c r="AZ8660" s="80"/>
      <c r="BA8660" s="80"/>
      <c r="BB8660" s="80"/>
    </row>
    <row r="8661" spans="9:54" x14ac:dyDescent="0.25">
      <c r="I8661" s="80"/>
      <c r="AX8661" s="80"/>
      <c r="AY8661" s="80"/>
      <c r="AZ8661" s="80"/>
      <c r="BA8661" s="80"/>
      <c r="BB8661" s="80"/>
    </row>
    <row r="8662" spans="9:54" x14ac:dyDescent="0.25">
      <c r="I8662" s="80"/>
      <c r="AX8662" s="80"/>
      <c r="AY8662" s="80"/>
      <c r="AZ8662" s="80"/>
      <c r="BA8662" s="80"/>
      <c r="BB8662" s="80"/>
    </row>
    <row r="8663" spans="9:54" x14ac:dyDescent="0.25">
      <c r="I8663" s="80"/>
      <c r="AX8663" s="80"/>
      <c r="AY8663" s="80"/>
      <c r="AZ8663" s="80"/>
      <c r="BA8663" s="80"/>
      <c r="BB8663" s="80"/>
    </row>
    <row r="8664" spans="9:54" x14ac:dyDescent="0.25">
      <c r="I8664" s="80"/>
      <c r="AX8664" s="80"/>
      <c r="AY8664" s="80"/>
      <c r="AZ8664" s="80"/>
      <c r="BA8664" s="80"/>
      <c r="BB8664" s="80"/>
    </row>
    <row r="8665" spans="9:54" x14ac:dyDescent="0.25">
      <c r="I8665" s="80"/>
      <c r="AX8665" s="80"/>
      <c r="AY8665" s="80"/>
      <c r="AZ8665" s="80"/>
      <c r="BA8665" s="80"/>
      <c r="BB8665" s="80"/>
    </row>
    <row r="8666" spans="9:54" x14ac:dyDescent="0.25">
      <c r="I8666" s="80"/>
      <c r="AX8666" s="80"/>
      <c r="AY8666" s="80"/>
      <c r="AZ8666" s="80"/>
      <c r="BA8666" s="80"/>
      <c r="BB8666" s="80"/>
    </row>
    <row r="8667" spans="9:54" x14ac:dyDescent="0.25">
      <c r="I8667" s="80"/>
      <c r="AX8667" s="80"/>
      <c r="AY8667" s="80"/>
      <c r="AZ8667" s="80"/>
      <c r="BA8667" s="80"/>
      <c r="BB8667" s="80"/>
    </row>
    <row r="8668" spans="9:54" x14ac:dyDescent="0.25">
      <c r="I8668" s="80"/>
      <c r="AX8668" s="80"/>
      <c r="AY8668" s="80"/>
      <c r="AZ8668" s="80"/>
      <c r="BA8668" s="80"/>
      <c r="BB8668" s="80"/>
    </row>
    <row r="8669" spans="9:54" x14ac:dyDescent="0.25">
      <c r="I8669" s="80"/>
      <c r="AX8669" s="80"/>
      <c r="AY8669" s="80"/>
      <c r="AZ8669" s="80"/>
      <c r="BA8669" s="80"/>
      <c r="BB8669" s="80"/>
    </row>
    <row r="8670" spans="9:54" x14ac:dyDescent="0.25">
      <c r="I8670" s="80"/>
      <c r="AX8670" s="80"/>
      <c r="AY8670" s="80"/>
      <c r="AZ8670" s="80"/>
      <c r="BA8670" s="80"/>
      <c r="BB8670" s="80"/>
    </row>
    <row r="8671" spans="9:54" x14ac:dyDescent="0.25">
      <c r="I8671" s="80"/>
      <c r="AX8671" s="80"/>
      <c r="AY8671" s="80"/>
      <c r="AZ8671" s="80"/>
      <c r="BA8671" s="80"/>
      <c r="BB8671" s="80"/>
    </row>
    <row r="8672" spans="9:54" x14ac:dyDescent="0.25">
      <c r="I8672" s="80"/>
      <c r="AX8672" s="80"/>
      <c r="AY8672" s="80"/>
      <c r="AZ8672" s="80"/>
      <c r="BA8672" s="80"/>
      <c r="BB8672" s="80"/>
    </row>
    <row r="8673" spans="9:54" x14ac:dyDescent="0.25">
      <c r="I8673" s="80"/>
      <c r="AX8673" s="80"/>
      <c r="AY8673" s="80"/>
      <c r="AZ8673" s="80"/>
      <c r="BA8673" s="80"/>
      <c r="BB8673" s="80"/>
    </row>
    <row r="8674" spans="9:54" x14ac:dyDescent="0.25">
      <c r="I8674" s="80"/>
      <c r="AX8674" s="80"/>
      <c r="AY8674" s="80"/>
      <c r="AZ8674" s="80"/>
      <c r="BA8674" s="80"/>
      <c r="BB8674" s="80"/>
    </row>
    <row r="8675" spans="9:54" x14ac:dyDescent="0.25">
      <c r="I8675" s="80"/>
      <c r="AX8675" s="80"/>
      <c r="AY8675" s="80"/>
      <c r="AZ8675" s="80"/>
      <c r="BA8675" s="80"/>
      <c r="BB8675" s="80"/>
    </row>
    <row r="8676" spans="9:54" x14ac:dyDescent="0.25">
      <c r="I8676" s="80"/>
      <c r="AX8676" s="80"/>
      <c r="AY8676" s="80"/>
      <c r="AZ8676" s="80"/>
      <c r="BA8676" s="80"/>
      <c r="BB8676" s="80"/>
    </row>
    <row r="8677" spans="9:54" x14ac:dyDescent="0.25">
      <c r="I8677" s="80"/>
      <c r="AX8677" s="80"/>
      <c r="AY8677" s="80"/>
      <c r="AZ8677" s="80"/>
      <c r="BA8677" s="80"/>
      <c r="BB8677" s="80"/>
    </row>
    <row r="8678" spans="9:54" x14ac:dyDescent="0.25">
      <c r="I8678" s="80"/>
      <c r="AX8678" s="80"/>
      <c r="AY8678" s="80"/>
      <c r="AZ8678" s="80"/>
      <c r="BA8678" s="80"/>
      <c r="BB8678" s="80"/>
    </row>
    <row r="8679" spans="9:54" x14ac:dyDescent="0.25">
      <c r="I8679" s="80"/>
      <c r="AX8679" s="80"/>
      <c r="AY8679" s="80"/>
      <c r="AZ8679" s="80"/>
      <c r="BA8679" s="80"/>
      <c r="BB8679" s="80"/>
    </row>
    <row r="8680" spans="9:54" x14ac:dyDescent="0.25">
      <c r="I8680" s="80"/>
      <c r="AX8680" s="80"/>
      <c r="AY8680" s="80"/>
      <c r="AZ8680" s="80"/>
      <c r="BA8680" s="80"/>
      <c r="BB8680" s="80"/>
    </row>
    <row r="8681" spans="9:54" x14ac:dyDescent="0.25">
      <c r="I8681" s="80"/>
      <c r="AX8681" s="80"/>
      <c r="AY8681" s="80"/>
      <c r="AZ8681" s="80"/>
      <c r="BA8681" s="80"/>
      <c r="BB8681" s="80"/>
    </row>
    <row r="8682" spans="9:54" x14ac:dyDescent="0.25">
      <c r="I8682" s="80"/>
      <c r="AX8682" s="80"/>
      <c r="AY8682" s="80"/>
      <c r="AZ8682" s="80"/>
      <c r="BA8682" s="80"/>
      <c r="BB8682" s="80"/>
    </row>
    <row r="8683" spans="9:54" x14ac:dyDescent="0.25">
      <c r="I8683" s="80"/>
      <c r="AX8683" s="80"/>
      <c r="AY8683" s="80"/>
      <c r="AZ8683" s="80"/>
      <c r="BA8683" s="80"/>
      <c r="BB8683" s="80"/>
    </row>
    <row r="8684" spans="9:54" x14ac:dyDescent="0.25">
      <c r="I8684" s="80"/>
      <c r="AX8684" s="80"/>
      <c r="AY8684" s="80"/>
      <c r="AZ8684" s="80"/>
      <c r="BA8684" s="80"/>
      <c r="BB8684" s="80"/>
    </row>
    <row r="8685" spans="9:54" x14ac:dyDescent="0.25">
      <c r="I8685" s="80"/>
      <c r="AX8685" s="80"/>
      <c r="AY8685" s="80"/>
      <c r="AZ8685" s="80"/>
      <c r="BA8685" s="80"/>
      <c r="BB8685" s="80"/>
    </row>
    <row r="8686" spans="9:54" x14ac:dyDescent="0.25">
      <c r="I8686" s="80"/>
      <c r="AX8686" s="80"/>
      <c r="AY8686" s="80"/>
      <c r="AZ8686" s="80"/>
      <c r="BA8686" s="80"/>
      <c r="BB8686" s="80"/>
    </row>
    <row r="8687" spans="9:54" x14ac:dyDescent="0.25">
      <c r="I8687" s="80"/>
      <c r="AX8687" s="80"/>
      <c r="AY8687" s="80"/>
      <c r="AZ8687" s="80"/>
      <c r="BA8687" s="80"/>
      <c r="BB8687" s="80"/>
    </row>
    <row r="8688" spans="9:54" x14ac:dyDescent="0.25">
      <c r="I8688" s="80"/>
      <c r="AX8688" s="80"/>
      <c r="AY8688" s="80"/>
      <c r="AZ8688" s="80"/>
      <c r="BA8688" s="80"/>
      <c r="BB8688" s="80"/>
    </row>
    <row r="8689" spans="9:54" x14ac:dyDescent="0.25">
      <c r="I8689" s="80"/>
      <c r="AX8689" s="80"/>
      <c r="AY8689" s="80"/>
      <c r="AZ8689" s="80"/>
      <c r="BA8689" s="80"/>
      <c r="BB8689" s="80"/>
    </row>
    <row r="8690" spans="9:54" x14ac:dyDescent="0.25">
      <c r="I8690" s="80"/>
      <c r="AX8690" s="80"/>
      <c r="AY8690" s="80"/>
      <c r="AZ8690" s="80"/>
      <c r="BA8690" s="80"/>
      <c r="BB8690" s="80"/>
    </row>
    <row r="8691" spans="9:54" x14ac:dyDescent="0.25">
      <c r="I8691" s="80"/>
      <c r="AX8691" s="80"/>
      <c r="AY8691" s="80"/>
      <c r="AZ8691" s="80"/>
      <c r="BA8691" s="80"/>
      <c r="BB8691" s="80"/>
    </row>
    <row r="8692" spans="9:54" x14ac:dyDescent="0.25">
      <c r="I8692" s="80"/>
      <c r="AX8692" s="80"/>
      <c r="AY8692" s="80"/>
      <c r="AZ8692" s="80"/>
      <c r="BA8692" s="80"/>
      <c r="BB8692" s="80"/>
    </row>
    <row r="8693" spans="9:54" x14ac:dyDescent="0.25">
      <c r="I8693" s="80"/>
      <c r="AX8693" s="80"/>
      <c r="AY8693" s="80"/>
      <c r="AZ8693" s="80"/>
      <c r="BA8693" s="80"/>
      <c r="BB8693" s="80"/>
    </row>
    <row r="8694" spans="9:54" x14ac:dyDescent="0.25">
      <c r="I8694" s="80"/>
      <c r="AX8694" s="80"/>
      <c r="AY8694" s="80"/>
      <c r="AZ8694" s="80"/>
      <c r="BA8694" s="80"/>
      <c r="BB8694" s="80"/>
    </row>
    <row r="8695" spans="9:54" x14ac:dyDescent="0.25">
      <c r="I8695" s="80"/>
      <c r="AX8695" s="80"/>
      <c r="AY8695" s="80"/>
      <c r="AZ8695" s="80"/>
      <c r="BA8695" s="80"/>
      <c r="BB8695" s="80"/>
    </row>
    <row r="8696" spans="9:54" x14ac:dyDescent="0.25">
      <c r="I8696" s="80"/>
      <c r="AX8696" s="80"/>
      <c r="AY8696" s="80"/>
      <c r="AZ8696" s="80"/>
      <c r="BA8696" s="80"/>
      <c r="BB8696" s="80"/>
    </row>
    <row r="8697" spans="9:54" x14ac:dyDescent="0.25">
      <c r="I8697" s="80"/>
      <c r="AX8697" s="80"/>
      <c r="AY8697" s="80"/>
      <c r="AZ8697" s="80"/>
      <c r="BA8697" s="80"/>
      <c r="BB8697" s="80"/>
    </row>
    <row r="8698" spans="9:54" x14ac:dyDescent="0.25">
      <c r="I8698" s="80"/>
      <c r="AX8698" s="80"/>
      <c r="AY8698" s="80"/>
      <c r="AZ8698" s="80"/>
      <c r="BA8698" s="80"/>
      <c r="BB8698" s="80"/>
    </row>
    <row r="8699" spans="9:54" x14ac:dyDescent="0.25">
      <c r="I8699" s="80"/>
      <c r="AX8699" s="80"/>
      <c r="AY8699" s="80"/>
      <c r="AZ8699" s="80"/>
      <c r="BA8699" s="80"/>
      <c r="BB8699" s="80"/>
    </row>
    <row r="8700" spans="9:54" x14ac:dyDescent="0.25">
      <c r="I8700" s="80"/>
      <c r="AX8700" s="80"/>
      <c r="AY8700" s="80"/>
      <c r="AZ8700" s="80"/>
      <c r="BA8700" s="80"/>
      <c r="BB8700" s="80"/>
    </row>
    <row r="8701" spans="9:54" x14ac:dyDescent="0.25">
      <c r="I8701" s="80"/>
      <c r="AX8701" s="80"/>
      <c r="AY8701" s="80"/>
      <c r="AZ8701" s="80"/>
      <c r="BA8701" s="80"/>
      <c r="BB8701" s="80"/>
    </row>
    <row r="8702" spans="9:54" x14ac:dyDescent="0.25">
      <c r="I8702" s="80"/>
      <c r="AX8702" s="80"/>
      <c r="AY8702" s="80"/>
      <c r="AZ8702" s="80"/>
      <c r="BA8702" s="80"/>
      <c r="BB8702" s="80"/>
    </row>
    <row r="8703" spans="9:54" x14ac:dyDescent="0.25">
      <c r="I8703" s="80"/>
      <c r="AX8703" s="80"/>
      <c r="AY8703" s="80"/>
      <c r="AZ8703" s="80"/>
      <c r="BA8703" s="80"/>
      <c r="BB8703" s="80"/>
    </row>
    <row r="8704" spans="9:54" x14ac:dyDescent="0.25">
      <c r="I8704" s="80"/>
      <c r="AX8704" s="80"/>
      <c r="AY8704" s="80"/>
      <c r="AZ8704" s="80"/>
      <c r="BA8704" s="80"/>
      <c r="BB8704" s="80"/>
    </row>
    <row r="8705" spans="9:54" x14ac:dyDescent="0.25">
      <c r="I8705" s="80"/>
      <c r="AX8705" s="80"/>
      <c r="AY8705" s="80"/>
      <c r="AZ8705" s="80"/>
      <c r="BA8705" s="80"/>
      <c r="BB8705" s="80"/>
    </row>
    <row r="8706" spans="9:54" x14ac:dyDescent="0.25">
      <c r="I8706" s="80"/>
      <c r="AX8706" s="80"/>
      <c r="AY8706" s="80"/>
      <c r="AZ8706" s="80"/>
      <c r="BA8706" s="80"/>
      <c r="BB8706" s="80"/>
    </row>
    <row r="8707" spans="9:54" x14ac:dyDescent="0.25">
      <c r="I8707" s="80"/>
      <c r="AX8707" s="80"/>
      <c r="AY8707" s="80"/>
      <c r="AZ8707" s="80"/>
      <c r="BA8707" s="80"/>
      <c r="BB8707" s="80"/>
    </row>
    <row r="8708" spans="9:54" x14ac:dyDescent="0.25">
      <c r="I8708" s="80"/>
      <c r="AX8708" s="80"/>
      <c r="AY8708" s="80"/>
      <c r="AZ8708" s="80"/>
      <c r="BA8708" s="80"/>
      <c r="BB8708" s="80"/>
    </row>
    <row r="8709" spans="9:54" x14ac:dyDescent="0.25">
      <c r="I8709" s="80"/>
      <c r="AX8709" s="80"/>
      <c r="AY8709" s="80"/>
      <c r="AZ8709" s="80"/>
      <c r="BA8709" s="80"/>
      <c r="BB8709" s="80"/>
    </row>
    <row r="8710" spans="9:54" x14ac:dyDescent="0.25">
      <c r="I8710" s="80"/>
      <c r="AX8710" s="80"/>
      <c r="AY8710" s="80"/>
      <c r="AZ8710" s="80"/>
      <c r="BA8710" s="80"/>
      <c r="BB8710" s="80"/>
    </row>
    <row r="8711" spans="9:54" x14ac:dyDescent="0.25">
      <c r="I8711" s="80"/>
      <c r="AX8711" s="80"/>
      <c r="AY8711" s="80"/>
      <c r="AZ8711" s="80"/>
      <c r="BA8711" s="80"/>
      <c r="BB8711" s="80"/>
    </row>
    <row r="8712" spans="9:54" x14ac:dyDescent="0.25">
      <c r="I8712" s="80"/>
      <c r="AX8712" s="80"/>
      <c r="AY8712" s="80"/>
      <c r="AZ8712" s="80"/>
      <c r="BA8712" s="80"/>
      <c r="BB8712" s="80"/>
    </row>
    <row r="8713" spans="9:54" x14ac:dyDescent="0.25">
      <c r="I8713" s="80"/>
      <c r="AX8713" s="80"/>
      <c r="AY8713" s="80"/>
      <c r="AZ8713" s="80"/>
      <c r="BA8713" s="80"/>
      <c r="BB8713" s="80"/>
    </row>
    <row r="8714" spans="9:54" x14ac:dyDescent="0.25">
      <c r="I8714" s="80"/>
      <c r="AX8714" s="80"/>
      <c r="AY8714" s="80"/>
      <c r="AZ8714" s="80"/>
      <c r="BA8714" s="80"/>
      <c r="BB8714" s="80"/>
    </row>
    <row r="8715" spans="9:54" x14ac:dyDescent="0.25">
      <c r="I8715" s="80"/>
      <c r="AX8715" s="80"/>
      <c r="AY8715" s="80"/>
      <c r="AZ8715" s="80"/>
      <c r="BA8715" s="80"/>
      <c r="BB8715" s="80"/>
    </row>
    <row r="8716" spans="9:54" x14ac:dyDescent="0.25">
      <c r="I8716" s="80"/>
      <c r="AX8716" s="80"/>
      <c r="AY8716" s="80"/>
      <c r="AZ8716" s="80"/>
      <c r="BA8716" s="80"/>
      <c r="BB8716" s="80"/>
    </row>
    <row r="8717" spans="9:54" x14ac:dyDescent="0.25">
      <c r="I8717" s="80"/>
      <c r="AX8717" s="80"/>
      <c r="AY8717" s="80"/>
      <c r="AZ8717" s="80"/>
      <c r="BA8717" s="80"/>
      <c r="BB8717" s="80"/>
    </row>
    <row r="8718" spans="9:54" x14ac:dyDescent="0.25">
      <c r="I8718" s="80"/>
      <c r="AX8718" s="80"/>
      <c r="AY8718" s="80"/>
      <c r="AZ8718" s="80"/>
      <c r="BA8718" s="80"/>
      <c r="BB8718" s="80"/>
    </row>
    <row r="8719" spans="9:54" x14ac:dyDescent="0.25">
      <c r="I8719" s="80"/>
      <c r="AX8719" s="80"/>
      <c r="AY8719" s="80"/>
      <c r="AZ8719" s="80"/>
      <c r="BA8719" s="80"/>
      <c r="BB8719" s="80"/>
    </row>
    <row r="8720" spans="9:54" x14ac:dyDescent="0.25">
      <c r="I8720" s="80"/>
      <c r="AX8720" s="80"/>
      <c r="AY8720" s="80"/>
      <c r="AZ8720" s="80"/>
      <c r="BA8720" s="80"/>
      <c r="BB8720" s="80"/>
    </row>
    <row r="8721" spans="9:54" x14ac:dyDescent="0.25">
      <c r="I8721" s="80"/>
      <c r="AX8721" s="80"/>
      <c r="AY8721" s="80"/>
      <c r="AZ8721" s="80"/>
      <c r="BA8721" s="80"/>
      <c r="BB8721" s="80"/>
    </row>
    <row r="8722" spans="9:54" x14ac:dyDescent="0.25">
      <c r="I8722" s="80"/>
      <c r="AX8722" s="80"/>
      <c r="AY8722" s="80"/>
      <c r="AZ8722" s="80"/>
      <c r="BA8722" s="80"/>
      <c r="BB8722" s="80"/>
    </row>
    <row r="8723" spans="9:54" x14ac:dyDescent="0.25">
      <c r="I8723" s="80"/>
      <c r="AX8723" s="80"/>
      <c r="AY8723" s="80"/>
      <c r="AZ8723" s="80"/>
      <c r="BA8723" s="80"/>
      <c r="BB8723" s="80"/>
    </row>
    <row r="8724" spans="9:54" x14ac:dyDescent="0.25">
      <c r="I8724" s="80"/>
      <c r="AX8724" s="80"/>
      <c r="AY8724" s="80"/>
      <c r="AZ8724" s="80"/>
      <c r="BA8724" s="80"/>
      <c r="BB8724" s="80"/>
    </row>
    <row r="8725" spans="9:54" x14ac:dyDescent="0.25">
      <c r="I8725" s="80"/>
      <c r="AX8725" s="80"/>
      <c r="AY8725" s="80"/>
      <c r="AZ8725" s="80"/>
      <c r="BA8725" s="80"/>
      <c r="BB8725" s="80"/>
    </row>
    <row r="8726" spans="9:54" x14ac:dyDescent="0.25">
      <c r="I8726" s="80"/>
      <c r="AX8726" s="80"/>
      <c r="AY8726" s="80"/>
      <c r="AZ8726" s="80"/>
      <c r="BA8726" s="80"/>
      <c r="BB8726" s="80"/>
    </row>
    <row r="8727" spans="9:54" x14ac:dyDescent="0.25">
      <c r="I8727" s="80"/>
      <c r="AX8727" s="80"/>
      <c r="AY8727" s="80"/>
      <c r="AZ8727" s="80"/>
      <c r="BA8727" s="80"/>
      <c r="BB8727" s="80"/>
    </row>
    <row r="8728" spans="9:54" x14ac:dyDescent="0.25">
      <c r="I8728" s="80"/>
      <c r="AX8728" s="80"/>
      <c r="AY8728" s="80"/>
      <c r="AZ8728" s="80"/>
      <c r="BA8728" s="80"/>
      <c r="BB8728" s="80"/>
    </row>
    <row r="8729" spans="9:54" x14ac:dyDescent="0.25">
      <c r="I8729" s="80"/>
      <c r="AX8729" s="80"/>
      <c r="AY8729" s="80"/>
      <c r="AZ8729" s="80"/>
      <c r="BA8729" s="80"/>
      <c r="BB8729" s="80"/>
    </row>
    <row r="8730" spans="9:54" x14ac:dyDescent="0.25">
      <c r="I8730" s="80"/>
      <c r="AX8730" s="80"/>
      <c r="AY8730" s="80"/>
      <c r="AZ8730" s="80"/>
      <c r="BA8730" s="80"/>
      <c r="BB8730" s="80"/>
    </row>
    <row r="8731" spans="9:54" x14ac:dyDescent="0.25">
      <c r="I8731" s="80"/>
      <c r="AX8731" s="80"/>
      <c r="AY8731" s="80"/>
      <c r="AZ8731" s="80"/>
      <c r="BA8731" s="80"/>
      <c r="BB8731" s="80"/>
    </row>
    <row r="8732" spans="9:54" x14ac:dyDescent="0.25">
      <c r="I8732" s="80"/>
      <c r="AX8732" s="80"/>
      <c r="AY8732" s="80"/>
      <c r="AZ8732" s="80"/>
      <c r="BA8732" s="80"/>
      <c r="BB8732" s="80"/>
    </row>
    <row r="8733" spans="9:54" x14ac:dyDescent="0.25">
      <c r="I8733" s="80"/>
      <c r="AX8733" s="80"/>
      <c r="AY8733" s="80"/>
      <c r="AZ8733" s="80"/>
      <c r="BA8733" s="80"/>
      <c r="BB8733" s="80"/>
    </row>
    <row r="8734" spans="9:54" x14ac:dyDescent="0.25">
      <c r="I8734" s="80"/>
      <c r="AX8734" s="80"/>
      <c r="AY8734" s="80"/>
      <c r="AZ8734" s="80"/>
      <c r="BA8734" s="80"/>
      <c r="BB8734" s="80"/>
    </row>
    <row r="8735" spans="9:54" x14ac:dyDescent="0.25">
      <c r="I8735" s="80"/>
      <c r="AX8735" s="80"/>
      <c r="AY8735" s="80"/>
      <c r="AZ8735" s="80"/>
      <c r="BA8735" s="80"/>
      <c r="BB8735" s="80"/>
    </row>
    <row r="8736" spans="9:54" x14ac:dyDescent="0.25">
      <c r="I8736" s="80"/>
      <c r="AX8736" s="80"/>
      <c r="AY8736" s="80"/>
      <c r="AZ8736" s="80"/>
      <c r="BA8736" s="80"/>
      <c r="BB8736" s="80"/>
    </row>
    <row r="8737" spans="9:54" x14ac:dyDescent="0.25">
      <c r="I8737" s="80"/>
      <c r="AX8737" s="80"/>
      <c r="AY8737" s="80"/>
      <c r="AZ8737" s="80"/>
      <c r="BA8737" s="80"/>
      <c r="BB8737" s="80"/>
    </row>
    <row r="8738" spans="9:54" x14ac:dyDescent="0.25">
      <c r="I8738" s="80"/>
      <c r="AX8738" s="80"/>
      <c r="AY8738" s="80"/>
      <c r="AZ8738" s="80"/>
      <c r="BA8738" s="80"/>
      <c r="BB8738" s="80"/>
    </row>
    <row r="8739" spans="9:54" x14ac:dyDescent="0.25">
      <c r="I8739" s="80"/>
      <c r="AX8739" s="80"/>
      <c r="AY8739" s="80"/>
      <c r="AZ8739" s="80"/>
      <c r="BA8739" s="80"/>
      <c r="BB8739" s="80"/>
    </row>
    <row r="8740" spans="9:54" x14ac:dyDescent="0.25">
      <c r="I8740" s="80"/>
      <c r="AX8740" s="80"/>
      <c r="AY8740" s="80"/>
      <c r="AZ8740" s="80"/>
      <c r="BA8740" s="80"/>
      <c r="BB8740" s="80"/>
    </row>
    <row r="8741" spans="9:54" x14ac:dyDescent="0.25">
      <c r="I8741" s="80"/>
      <c r="AX8741" s="80"/>
      <c r="AY8741" s="80"/>
      <c r="AZ8741" s="80"/>
      <c r="BA8741" s="80"/>
      <c r="BB8741" s="80"/>
    </row>
    <row r="8742" spans="9:54" x14ac:dyDescent="0.25">
      <c r="I8742" s="80"/>
      <c r="AX8742" s="80"/>
      <c r="AY8742" s="80"/>
      <c r="AZ8742" s="80"/>
      <c r="BA8742" s="80"/>
      <c r="BB8742" s="80"/>
    </row>
    <row r="8743" spans="9:54" x14ac:dyDescent="0.25">
      <c r="I8743" s="80"/>
      <c r="AX8743" s="80"/>
      <c r="AY8743" s="80"/>
      <c r="AZ8743" s="80"/>
      <c r="BA8743" s="80"/>
      <c r="BB8743" s="80"/>
    </row>
    <row r="8744" spans="9:54" x14ac:dyDescent="0.25">
      <c r="I8744" s="80"/>
      <c r="AX8744" s="80"/>
      <c r="AY8744" s="80"/>
      <c r="AZ8744" s="80"/>
      <c r="BA8744" s="80"/>
      <c r="BB8744" s="80"/>
    </row>
    <row r="8745" spans="9:54" x14ac:dyDescent="0.25">
      <c r="I8745" s="80"/>
      <c r="AX8745" s="80"/>
      <c r="AY8745" s="80"/>
      <c r="AZ8745" s="80"/>
      <c r="BA8745" s="80"/>
      <c r="BB8745" s="80"/>
    </row>
    <row r="8746" spans="9:54" x14ac:dyDescent="0.25">
      <c r="I8746" s="80"/>
      <c r="AX8746" s="80"/>
      <c r="AY8746" s="80"/>
      <c r="AZ8746" s="80"/>
      <c r="BA8746" s="80"/>
      <c r="BB8746" s="80"/>
    </row>
    <row r="8747" spans="9:54" x14ac:dyDescent="0.25">
      <c r="I8747" s="80"/>
      <c r="AX8747" s="80"/>
      <c r="AY8747" s="80"/>
      <c r="AZ8747" s="80"/>
      <c r="BA8747" s="80"/>
      <c r="BB8747" s="80"/>
    </row>
    <row r="8748" spans="9:54" x14ac:dyDescent="0.25">
      <c r="I8748" s="80"/>
      <c r="AX8748" s="80"/>
      <c r="AY8748" s="80"/>
      <c r="AZ8748" s="80"/>
      <c r="BA8748" s="80"/>
      <c r="BB8748" s="80"/>
    </row>
    <row r="8749" spans="9:54" x14ac:dyDescent="0.25">
      <c r="I8749" s="80"/>
      <c r="AX8749" s="80"/>
      <c r="AY8749" s="80"/>
      <c r="AZ8749" s="80"/>
      <c r="BA8749" s="80"/>
      <c r="BB8749" s="80"/>
    </row>
    <row r="8750" spans="9:54" x14ac:dyDescent="0.25">
      <c r="I8750" s="80"/>
      <c r="AX8750" s="80"/>
      <c r="AY8750" s="80"/>
      <c r="AZ8750" s="80"/>
      <c r="BA8750" s="80"/>
      <c r="BB8750" s="80"/>
    </row>
    <row r="8751" spans="9:54" x14ac:dyDescent="0.25">
      <c r="I8751" s="80"/>
      <c r="AX8751" s="80"/>
      <c r="AY8751" s="80"/>
      <c r="AZ8751" s="80"/>
      <c r="BA8751" s="80"/>
      <c r="BB8751" s="80"/>
    </row>
    <row r="8752" spans="9:54" x14ac:dyDescent="0.25">
      <c r="I8752" s="80"/>
      <c r="AX8752" s="80"/>
      <c r="AY8752" s="80"/>
      <c r="AZ8752" s="80"/>
      <c r="BA8752" s="80"/>
      <c r="BB8752" s="80"/>
    </row>
    <row r="8753" spans="9:54" x14ac:dyDescent="0.25">
      <c r="I8753" s="80"/>
      <c r="AX8753" s="80"/>
      <c r="AY8753" s="80"/>
      <c r="AZ8753" s="80"/>
      <c r="BA8753" s="80"/>
      <c r="BB8753" s="80"/>
    </row>
    <row r="8754" spans="9:54" x14ac:dyDescent="0.25">
      <c r="I8754" s="80"/>
      <c r="AX8754" s="80"/>
      <c r="AY8754" s="80"/>
      <c r="AZ8754" s="80"/>
      <c r="BA8754" s="80"/>
      <c r="BB8754" s="80"/>
    </row>
    <row r="8755" spans="9:54" x14ac:dyDescent="0.25">
      <c r="I8755" s="80"/>
      <c r="AX8755" s="80"/>
      <c r="AY8755" s="80"/>
      <c r="AZ8755" s="80"/>
      <c r="BA8755" s="80"/>
      <c r="BB8755" s="80"/>
    </row>
    <row r="8756" spans="9:54" x14ac:dyDescent="0.25">
      <c r="I8756" s="80"/>
      <c r="AX8756" s="80"/>
      <c r="AY8756" s="80"/>
      <c r="AZ8756" s="80"/>
      <c r="BA8756" s="80"/>
      <c r="BB8756" s="80"/>
    </row>
    <row r="8757" spans="9:54" x14ac:dyDescent="0.25">
      <c r="I8757" s="80"/>
      <c r="AX8757" s="80"/>
      <c r="AY8757" s="80"/>
      <c r="AZ8757" s="80"/>
      <c r="BA8757" s="80"/>
      <c r="BB8757" s="80"/>
    </row>
    <row r="8758" spans="9:54" x14ac:dyDescent="0.25">
      <c r="I8758" s="80"/>
      <c r="AX8758" s="80"/>
      <c r="AY8758" s="80"/>
      <c r="AZ8758" s="80"/>
      <c r="BA8758" s="80"/>
      <c r="BB8758" s="80"/>
    </row>
    <row r="8759" spans="9:54" x14ac:dyDescent="0.25">
      <c r="I8759" s="80"/>
      <c r="AX8759" s="80"/>
      <c r="AY8759" s="80"/>
      <c r="AZ8759" s="80"/>
      <c r="BA8759" s="80"/>
      <c r="BB8759" s="80"/>
    </row>
    <row r="8760" spans="9:54" x14ac:dyDescent="0.25">
      <c r="I8760" s="80"/>
      <c r="AX8760" s="80"/>
      <c r="AY8760" s="80"/>
      <c r="AZ8760" s="80"/>
      <c r="BA8760" s="80"/>
      <c r="BB8760" s="80"/>
    </row>
    <row r="8761" spans="9:54" x14ac:dyDescent="0.25">
      <c r="I8761" s="80"/>
      <c r="AX8761" s="80"/>
      <c r="AY8761" s="80"/>
      <c r="AZ8761" s="80"/>
      <c r="BA8761" s="80"/>
      <c r="BB8761" s="80"/>
    </row>
    <row r="8762" spans="9:54" x14ac:dyDescent="0.25">
      <c r="I8762" s="80"/>
      <c r="AX8762" s="80"/>
      <c r="AY8762" s="80"/>
      <c r="AZ8762" s="80"/>
      <c r="BA8762" s="80"/>
      <c r="BB8762" s="80"/>
    </row>
    <row r="8763" spans="9:54" x14ac:dyDescent="0.25">
      <c r="I8763" s="80"/>
      <c r="AX8763" s="80"/>
      <c r="AY8763" s="80"/>
      <c r="AZ8763" s="80"/>
      <c r="BA8763" s="80"/>
      <c r="BB8763" s="80"/>
    </row>
    <row r="8764" spans="9:54" x14ac:dyDescent="0.25">
      <c r="I8764" s="80"/>
      <c r="AX8764" s="80"/>
      <c r="AY8764" s="80"/>
      <c r="AZ8764" s="80"/>
      <c r="BA8764" s="80"/>
      <c r="BB8764" s="80"/>
    </row>
    <row r="8765" spans="9:54" x14ac:dyDescent="0.25">
      <c r="I8765" s="80"/>
      <c r="AX8765" s="80"/>
      <c r="AY8765" s="80"/>
      <c r="AZ8765" s="80"/>
      <c r="BA8765" s="80"/>
      <c r="BB8765" s="80"/>
    </row>
    <row r="8766" spans="9:54" x14ac:dyDescent="0.25">
      <c r="I8766" s="80"/>
      <c r="AX8766" s="80"/>
      <c r="AY8766" s="80"/>
      <c r="AZ8766" s="80"/>
      <c r="BA8766" s="80"/>
      <c r="BB8766" s="80"/>
    </row>
    <row r="8767" spans="9:54" x14ac:dyDescent="0.25">
      <c r="I8767" s="80"/>
      <c r="AX8767" s="80"/>
      <c r="AY8767" s="80"/>
      <c r="AZ8767" s="80"/>
      <c r="BA8767" s="80"/>
      <c r="BB8767" s="80"/>
    </row>
    <row r="8768" spans="9:54" x14ac:dyDescent="0.25">
      <c r="I8768" s="80"/>
      <c r="AX8768" s="80"/>
      <c r="AY8768" s="80"/>
      <c r="AZ8768" s="80"/>
      <c r="BA8768" s="80"/>
      <c r="BB8768" s="80"/>
    </row>
    <row r="8769" spans="9:54" x14ac:dyDescent="0.25">
      <c r="I8769" s="80"/>
      <c r="AX8769" s="80"/>
      <c r="AY8769" s="80"/>
      <c r="AZ8769" s="80"/>
      <c r="BA8769" s="80"/>
      <c r="BB8769" s="80"/>
    </row>
    <row r="8770" spans="9:54" x14ac:dyDescent="0.25">
      <c r="I8770" s="80"/>
      <c r="AX8770" s="80"/>
      <c r="AY8770" s="80"/>
      <c r="AZ8770" s="80"/>
      <c r="BA8770" s="80"/>
      <c r="BB8770" s="80"/>
    </row>
    <row r="8771" spans="9:54" x14ac:dyDescent="0.25">
      <c r="I8771" s="80"/>
      <c r="AX8771" s="80"/>
      <c r="AY8771" s="80"/>
      <c r="AZ8771" s="80"/>
      <c r="BA8771" s="80"/>
      <c r="BB8771" s="80"/>
    </row>
    <row r="8772" spans="9:54" x14ac:dyDescent="0.25">
      <c r="I8772" s="80"/>
      <c r="AX8772" s="80"/>
      <c r="AY8772" s="80"/>
      <c r="AZ8772" s="80"/>
      <c r="BA8772" s="80"/>
      <c r="BB8772" s="80"/>
    </row>
    <row r="8773" spans="9:54" x14ac:dyDescent="0.25">
      <c r="I8773" s="80"/>
      <c r="AX8773" s="80"/>
      <c r="AY8773" s="80"/>
      <c r="AZ8773" s="80"/>
      <c r="BA8773" s="80"/>
      <c r="BB8773" s="80"/>
    </row>
    <row r="8774" spans="9:54" x14ac:dyDescent="0.25">
      <c r="I8774" s="80"/>
      <c r="AX8774" s="80"/>
      <c r="AY8774" s="80"/>
      <c r="AZ8774" s="80"/>
      <c r="BA8774" s="80"/>
      <c r="BB8774" s="80"/>
    </row>
    <row r="8775" spans="9:54" x14ac:dyDescent="0.25">
      <c r="I8775" s="80"/>
      <c r="AX8775" s="80"/>
      <c r="AY8775" s="80"/>
      <c r="AZ8775" s="80"/>
      <c r="BA8775" s="80"/>
      <c r="BB8775" s="80"/>
    </row>
    <row r="8776" spans="9:54" x14ac:dyDescent="0.25">
      <c r="I8776" s="80"/>
      <c r="AX8776" s="80"/>
      <c r="AY8776" s="80"/>
      <c r="AZ8776" s="80"/>
      <c r="BA8776" s="80"/>
      <c r="BB8776" s="80"/>
    </row>
    <row r="8777" spans="9:54" x14ac:dyDescent="0.25">
      <c r="I8777" s="80"/>
      <c r="AX8777" s="80"/>
      <c r="AY8777" s="80"/>
      <c r="AZ8777" s="80"/>
      <c r="BA8777" s="80"/>
      <c r="BB8777" s="80"/>
    </row>
    <row r="8778" spans="9:54" x14ac:dyDescent="0.25">
      <c r="I8778" s="80"/>
      <c r="AX8778" s="80"/>
      <c r="AY8778" s="80"/>
      <c r="AZ8778" s="80"/>
      <c r="BA8778" s="80"/>
      <c r="BB8778" s="80"/>
    </row>
    <row r="8779" spans="9:54" x14ac:dyDescent="0.25">
      <c r="I8779" s="80"/>
      <c r="AX8779" s="80"/>
      <c r="AY8779" s="80"/>
      <c r="AZ8779" s="80"/>
      <c r="BA8779" s="80"/>
      <c r="BB8779" s="80"/>
    </row>
    <row r="8780" spans="9:54" x14ac:dyDescent="0.25">
      <c r="I8780" s="80"/>
      <c r="AX8780" s="80"/>
      <c r="AY8780" s="80"/>
      <c r="AZ8780" s="80"/>
      <c r="BA8780" s="80"/>
      <c r="BB8780" s="80"/>
    </row>
    <row r="8781" spans="9:54" x14ac:dyDescent="0.25">
      <c r="I8781" s="80"/>
      <c r="AX8781" s="80"/>
      <c r="AY8781" s="80"/>
      <c r="AZ8781" s="80"/>
      <c r="BA8781" s="80"/>
      <c r="BB8781" s="80"/>
    </row>
    <row r="8782" spans="9:54" x14ac:dyDescent="0.25">
      <c r="I8782" s="80"/>
      <c r="AX8782" s="80"/>
      <c r="AY8782" s="80"/>
      <c r="AZ8782" s="80"/>
      <c r="BA8782" s="80"/>
      <c r="BB8782" s="80"/>
    </row>
    <row r="8783" spans="9:54" x14ac:dyDescent="0.25">
      <c r="I8783" s="80"/>
      <c r="AX8783" s="80"/>
      <c r="AY8783" s="80"/>
      <c r="AZ8783" s="80"/>
      <c r="BA8783" s="80"/>
      <c r="BB8783" s="80"/>
    </row>
    <row r="8784" spans="9:54" x14ac:dyDescent="0.25">
      <c r="I8784" s="80"/>
      <c r="AX8784" s="80"/>
      <c r="AY8784" s="80"/>
      <c r="AZ8784" s="80"/>
      <c r="BA8784" s="80"/>
      <c r="BB8784" s="80"/>
    </row>
    <row r="8785" spans="9:54" x14ac:dyDescent="0.25">
      <c r="I8785" s="80"/>
      <c r="AX8785" s="80"/>
      <c r="AY8785" s="80"/>
      <c r="AZ8785" s="80"/>
      <c r="BA8785" s="80"/>
      <c r="BB8785" s="80"/>
    </row>
    <row r="8786" spans="9:54" x14ac:dyDescent="0.25">
      <c r="I8786" s="80"/>
      <c r="AX8786" s="80"/>
      <c r="AY8786" s="80"/>
      <c r="AZ8786" s="80"/>
      <c r="BA8786" s="80"/>
      <c r="BB8786" s="80"/>
    </row>
    <row r="8787" spans="9:54" x14ac:dyDescent="0.25">
      <c r="I8787" s="80"/>
      <c r="AX8787" s="80"/>
      <c r="AY8787" s="80"/>
      <c r="AZ8787" s="80"/>
      <c r="BA8787" s="80"/>
      <c r="BB8787" s="80"/>
    </row>
    <row r="8788" spans="9:54" x14ac:dyDescent="0.25">
      <c r="I8788" s="80"/>
      <c r="AX8788" s="80"/>
      <c r="AY8788" s="80"/>
      <c r="AZ8788" s="80"/>
      <c r="BA8788" s="80"/>
      <c r="BB8788" s="80"/>
    </row>
    <row r="8789" spans="9:54" x14ac:dyDescent="0.25">
      <c r="I8789" s="80"/>
      <c r="AX8789" s="80"/>
      <c r="AY8789" s="80"/>
      <c r="AZ8789" s="80"/>
      <c r="BA8789" s="80"/>
      <c r="BB8789" s="80"/>
    </row>
    <row r="8790" spans="9:54" x14ac:dyDescent="0.25">
      <c r="I8790" s="80"/>
      <c r="AX8790" s="80"/>
      <c r="AY8790" s="80"/>
      <c r="AZ8790" s="80"/>
      <c r="BA8790" s="80"/>
      <c r="BB8790" s="80"/>
    </row>
    <row r="8791" spans="9:54" x14ac:dyDescent="0.25">
      <c r="I8791" s="80"/>
      <c r="AX8791" s="80"/>
      <c r="AY8791" s="80"/>
      <c r="AZ8791" s="80"/>
      <c r="BA8791" s="80"/>
      <c r="BB8791" s="80"/>
    </row>
    <row r="8792" spans="9:54" x14ac:dyDescent="0.25">
      <c r="I8792" s="80"/>
      <c r="AX8792" s="80"/>
      <c r="AY8792" s="80"/>
      <c r="AZ8792" s="80"/>
      <c r="BA8792" s="80"/>
      <c r="BB8792" s="80"/>
    </row>
    <row r="8793" spans="9:54" x14ac:dyDescent="0.25">
      <c r="I8793" s="80"/>
      <c r="AX8793" s="80"/>
      <c r="AY8793" s="80"/>
      <c r="AZ8793" s="80"/>
      <c r="BA8793" s="80"/>
      <c r="BB8793" s="80"/>
    </row>
    <row r="8794" spans="9:54" x14ac:dyDescent="0.25">
      <c r="I8794" s="80"/>
      <c r="AX8794" s="80"/>
      <c r="AY8794" s="80"/>
      <c r="AZ8794" s="80"/>
      <c r="BA8794" s="80"/>
      <c r="BB8794" s="80"/>
    </row>
    <row r="8795" spans="9:54" x14ac:dyDescent="0.25">
      <c r="I8795" s="80"/>
      <c r="AX8795" s="80"/>
      <c r="AY8795" s="80"/>
      <c r="AZ8795" s="80"/>
      <c r="BA8795" s="80"/>
      <c r="BB8795" s="80"/>
    </row>
    <row r="8796" spans="9:54" x14ac:dyDescent="0.25">
      <c r="I8796" s="80"/>
      <c r="AX8796" s="80"/>
      <c r="AY8796" s="80"/>
      <c r="AZ8796" s="80"/>
      <c r="BA8796" s="80"/>
      <c r="BB8796" s="80"/>
    </row>
    <row r="8797" spans="9:54" x14ac:dyDescent="0.25">
      <c r="I8797" s="80"/>
      <c r="AX8797" s="80"/>
      <c r="AY8797" s="80"/>
      <c r="AZ8797" s="80"/>
      <c r="BA8797" s="80"/>
      <c r="BB8797" s="80"/>
    </row>
    <row r="8798" spans="9:54" x14ac:dyDescent="0.25">
      <c r="I8798" s="80"/>
      <c r="AX8798" s="80"/>
      <c r="AY8798" s="80"/>
      <c r="AZ8798" s="80"/>
      <c r="BA8798" s="80"/>
      <c r="BB8798" s="80"/>
    </row>
    <row r="8799" spans="9:54" x14ac:dyDescent="0.25">
      <c r="I8799" s="80"/>
      <c r="AX8799" s="80"/>
      <c r="AY8799" s="80"/>
      <c r="AZ8799" s="80"/>
      <c r="BA8799" s="80"/>
      <c r="BB8799" s="80"/>
    </row>
    <row r="8800" spans="9:54" x14ac:dyDescent="0.25">
      <c r="I8800" s="80"/>
      <c r="AX8800" s="80"/>
      <c r="AY8800" s="80"/>
      <c r="AZ8800" s="80"/>
      <c r="BA8800" s="80"/>
      <c r="BB8800" s="80"/>
    </row>
    <row r="8801" spans="9:54" x14ac:dyDescent="0.25">
      <c r="I8801" s="80"/>
      <c r="AX8801" s="80"/>
      <c r="AY8801" s="80"/>
      <c r="AZ8801" s="80"/>
      <c r="BA8801" s="80"/>
      <c r="BB8801" s="80"/>
    </row>
    <row r="8802" spans="9:54" x14ac:dyDescent="0.25">
      <c r="I8802" s="80"/>
      <c r="AX8802" s="80"/>
      <c r="AY8802" s="80"/>
      <c r="AZ8802" s="80"/>
      <c r="BA8802" s="80"/>
      <c r="BB8802" s="80"/>
    </row>
    <row r="8803" spans="9:54" x14ac:dyDescent="0.25">
      <c r="I8803" s="80"/>
      <c r="AX8803" s="80"/>
      <c r="AY8803" s="80"/>
      <c r="AZ8803" s="80"/>
      <c r="BA8803" s="80"/>
      <c r="BB8803" s="80"/>
    </row>
    <row r="8804" spans="9:54" x14ac:dyDescent="0.25">
      <c r="I8804" s="80"/>
      <c r="AX8804" s="80"/>
      <c r="AY8804" s="80"/>
      <c r="AZ8804" s="80"/>
      <c r="BA8804" s="80"/>
      <c r="BB8804" s="80"/>
    </row>
    <row r="8805" spans="9:54" x14ac:dyDescent="0.25">
      <c r="I8805" s="80"/>
      <c r="AX8805" s="80"/>
      <c r="AY8805" s="80"/>
      <c r="AZ8805" s="80"/>
      <c r="BA8805" s="80"/>
      <c r="BB8805" s="80"/>
    </row>
    <row r="8806" spans="9:54" x14ac:dyDescent="0.25">
      <c r="I8806" s="80"/>
      <c r="AX8806" s="80"/>
      <c r="AY8806" s="80"/>
      <c r="AZ8806" s="80"/>
      <c r="BA8806" s="80"/>
      <c r="BB8806" s="80"/>
    </row>
    <row r="8807" spans="9:54" x14ac:dyDescent="0.25">
      <c r="I8807" s="80"/>
      <c r="AX8807" s="80"/>
      <c r="AY8807" s="80"/>
      <c r="AZ8807" s="80"/>
      <c r="BA8807" s="80"/>
      <c r="BB8807" s="80"/>
    </row>
    <row r="8808" spans="9:54" x14ac:dyDescent="0.25">
      <c r="I8808" s="80"/>
      <c r="AX8808" s="80"/>
      <c r="AY8808" s="80"/>
      <c r="AZ8808" s="80"/>
      <c r="BA8808" s="80"/>
      <c r="BB8808" s="80"/>
    </row>
    <row r="8809" spans="9:54" x14ac:dyDescent="0.25">
      <c r="I8809" s="80"/>
      <c r="AX8809" s="80"/>
      <c r="AY8809" s="80"/>
      <c r="AZ8809" s="80"/>
      <c r="BA8809" s="80"/>
      <c r="BB8809" s="80"/>
    </row>
    <row r="8810" spans="9:54" x14ac:dyDescent="0.25">
      <c r="I8810" s="80"/>
      <c r="AX8810" s="80"/>
      <c r="AY8810" s="80"/>
      <c r="AZ8810" s="80"/>
      <c r="BA8810" s="80"/>
      <c r="BB8810" s="80"/>
    </row>
    <row r="8811" spans="9:54" x14ac:dyDescent="0.25">
      <c r="I8811" s="80"/>
      <c r="AX8811" s="80"/>
      <c r="AY8811" s="80"/>
      <c r="AZ8811" s="80"/>
      <c r="BA8811" s="80"/>
      <c r="BB8811" s="80"/>
    </row>
    <row r="8812" spans="9:54" x14ac:dyDescent="0.25">
      <c r="I8812" s="80"/>
      <c r="AX8812" s="80"/>
      <c r="AY8812" s="80"/>
      <c r="AZ8812" s="80"/>
      <c r="BA8812" s="80"/>
      <c r="BB8812" s="80"/>
    </row>
    <row r="8813" spans="9:54" x14ac:dyDescent="0.25">
      <c r="I8813" s="80"/>
      <c r="AX8813" s="80"/>
      <c r="AY8813" s="80"/>
      <c r="AZ8813" s="80"/>
      <c r="BA8813" s="80"/>
      <c r="BB8813" s="80"/>
    </row>
    <row r="8814" spans="9:54" x14ac:dyDescent="0.25">
      <c r="I8814" s="80"/>
      <c r="AX8814" s="80"/>
      <c r="AY8814" s="80"/>
      <c r="AZ8814" s="80"/>
      <c r="BA8814" s="80"/>
      <c r="BB8814" s="80"/>
    </row>
    <row r="8815" spans="9:54" x14ac:dyDescent="0.25">
      <c r="I8815" s="80"/>
      <c r="AX8815" s="80"/>
      <c r="AY8815" s="80"/>
      <c r="AZ8815" s="80"/>
      <c r="BA8815" s="80"/>
      <c r="BB8815" s="80"/>
    </row>
    <row r="8816" spans="9:54" x14ac:dyDescent="0.25">
      <c r="I8816" s="80"/>
      <c r="AX8816" s="80"/>
      <c r="AY8816" s="80"/>
      <c r="AZ8816" s="80"/>
      <c r="BA8816" s="80"/>
      <c r="BB8816" s="80"/>
    </row>
    <row r="8817" spans="9:54" x14ac:dyDescent="0.25">
      <c r="I8817" s="80"/>
      <c r="AX8817" s="80"/>
      <c r="AY8817" s="80"/>
      <c r="AZ8817" s="80"/>
      <c r="BA8817" s="80"/>
      <c r="BB8817" s="80"/>
    </row>
    <row r="8818" spans="9:54" x14ac:dyDescent="0.25">
      <c r="I8818" s="80"/>
      <c r="AX8818" s="80"/>
      <c r="AY8818" s="80"/>
      <c r="AZ8818" s="80"/>
      <c r="BA8818" s="80"/>
      <c r="BB8818" s="80"/>
    </row>
    <row r="8819" spans="9:54" x14ac:dyDescent="0.25">
      <c r="I8819" s="80"/>
      <c r="AX8819" s="80"/>
      <c r="AY8819" s="80"/>
      <c r="AZ8819" s="80"/>
      <c r="BA8819" s="80"/>
      <c r="BB8819" s="80"/>
    </row>
    <row r="8820" spans="9:54" x14ac:dyDescent="0.25">
      <c r="I8820" s="80"/>
      <c r="AX8820" s="80"/>
      <c r="AY8820" s="80"/>
      <c r="AZ8820" s="80"/>
      <c r="BA8820" s="80"/>
      <c r="BB8820" s="80"/>
    </row>
    <row r="8821" spans="9:54" x14ac:dyDescent="0.25">
      <c r="I8821" s="80"/>
      <c r="AX8821" s="80"/>
      <c r="AY8821" s="80"/>
      <c r="AZ8821" s="80"/>
      <c r="BA8821" s="80"/>
      <c r="BB8821" s="80"/>
    </row>
    <row r="8822" spans="9:54" x14ac:dyDescent="0.25">
      <c r="I8822" s="80"/>
      <c r="AX8822" s="80"/>
      <c r="AY8822" s="80"/>
      <c r="AZ8822" s="80"/>
      <c r="BA8822" s="80"/>
      <c r="BB8822" s="80"/>
    </row>
    <row r="8823" spans="9:54" x14ac:dyDescent="0.25">
      <c r="I8823" s="80"/>
      <c r="AX8823" s="80"/>
      <c r="AY8823" s="80"/>
      <c r="AZ8823" s="80"/>
      <c r="BA8823" s="80"/>
      <c r="BB8823" s="80"/>
    </row>
    <row r="8824" spans="9:54" x14ac:dyDescent="0.25">
      <c r="I8824" s="80"/>
      <c r="AX8824" s="80"/>
      <c r="AY8824" s="80"/>
      <c r="AZ8824" s="80"/>
      <c r="BA8824" s="80"/>
      <c r="BB8824" s="80"/>
    </row>
    <row r="8825" spans="9:54" x14ac:dyDescent="0.25">
      <c r="I8825" s="80"/>
      <c r="AX8825" s="80"/>
      <c r="AY8825" s="80"/>
      <c r="AZ8825" s="80"/>
      <c r="BA8825" s="80"/>
      <c r="BB8825" s="80"/>
    </row>
    <row r="8826" spans="9:54" x14ac:dyDescent="0.25">
      <c r="I8826" s="80"/>
      <c r="AX8826" s="80"/>
      <c r="AY8826" s="80"/>
      <c r="AZ8826" s="80"/>
      <c r="BA8826" s="80"/>
      <c r="BB8826" s="80"/>
    </row>
    <row r="8827" spans="9:54" x14ac:dyDescent="0.25">
      <c r="I8827" s="80"/>
      <c r="AX8827" s="80"/>
      <c r="AY8827" s="80"/>
      <c r="AZ8827" s="80"/>
      <c r="BA8827" s="80"/>
      <c r="BB8827" s="80"/>
    </row>
    <row r="8828" spans="9:54" x14ac:dyDescent="0.25">
      <c r="I8828" s="80"/>
      <c r="AX8828" s="80"/>
      <c r="AY8828" s="80"/>
      <c r="AZ8828" s="80"/>
      <c r="BA8828" s="80"/>
      <c r="BB8828" s="80"/>
    </row>
    <row r="8829" spans="9:54" x14ac:dyDescent="0.25">
      <c r="I8829" s="80"/>
      <c r="AX8829" s="80"/>
      <c r="AY8829" s="80"/>
      <c r="AZ8829" s="80"/>
      <c r="BA8829" s="80"/>
      <c r="BB8829" s="80"/>
    </row>
    <row r="8830" spans="9:54" x14ac:dyDescent="0.25">
      <c r="I8830" s="80"/>
      <c r="AX8830" s="80"/>
      <c r="AY8830" s="80"/>
      <c r="AZ8830" s="80"/>
      <c r="BA8830" s="80"/>
      <c r="BB8830" s="80"/>
    </row>
    <row r="8831" spans="9:54" x14ac:dyDescent="0.25">
      <c r="I8831" s="80"/>
      <c r="AX8831" s="80"/>
      <c r="AY8831" s="80"/>
      <c r="AZ8831" s="80"/>
      <c r="BA8831" s="80"/>
      <c r="BB8831" s="80"/>
    </row>
    <row r="8832" spans="9:54" x14ac:dyDescent="0.25">
      <c r="I8832" s="80"/>
      <c r="AX8832" s="80"/>
      <c r="AY8832" s="80"/>
      <c r="AZ8832" s="80"/>
      <c r="BA8832" s="80"/>
      <c r="BB8832" s="80"/>
    </row>
    <row r="8833" spans="9:54" x14ac:dyDescent="0.25">
      <c r="I8833" s="80"/>
      <c r="AX8833" s="80"/>
      <c r="AY8833" s="80"/>
      <c r="AZ8833" s="80"/>
      <c r="BA8833" s="80"/>
      <c r="BB8833" s="80"/>
    </row>
    <row r="8834" spans="9:54" x14ac:dyDescent="0.25">
      <c r="I8834" s="80"/>
      <c r="AX8834" s="80"/>
      <c r="AY8834" s="80"/>
      <c r="AZ8834" s="80"/>
      <c r="BA8834" s="80"/>
      <c r="BB8834" s="80"/>
    </row>
    <row r="8835" spans="9:54" x14ac:dyDescent="0.25">
      <c r="I8835" s="80"/>
      <c r="AX8835" s="80"/>
      <c r="AY8835" s="80"/>
      <c r="AZ8835" s="80"/>
      <c r="BA8835" s="80"/>
      <c r="BB8835" s="80"/>
    </row>
    <row r="8836" spans="9:54" x14ac:dyDescent="0.25">
      <c r="I8836" s="80"/>
      <c r="AX8836" s="80"/>
      <c r="AY8836" s="80"/>
      <c r="AZ8836" s="80"/>
      <c r="BA8836" s="80"/>
      <c r="BB8836" s="80"/>
    </row>
    <row r="8837" spans="9:54" x14ac:dyDescent="0.25">
      <c r="I8837" s="80"/>
      <c r="AX8837" s="80"/>
      <c r="AY8837" s="80"/>
      <c r="AZ8837" s="80"/>
      <c r="BA8837" s="80"/>
      <c r="BB8837" s="80"/>
    </row>
    <row r="8838" spans="9:54" x14ac:dyDescent="0.25">
      <c r="I8838" s="80"/>
      <c r="AX8838" s="80"/>
      <c r="AY8838" s="80"/>
      <c r="AZ8838" s="80"/>
      <c r="BA8838" s="80"/>
      <c r="BB8838" s="80"/>
    </row>
    <row r="8839" spans="9:54" x14ac:dyDescent="0.25">
      <c r="I8839" s="80"/>
      <c r="AX8839" s="80"/>
      <c r="AY8839" s="80"/>
      <c r="AZ8839" s="80"/>
      <c r="BA8839" s="80"/>
      <c r="BB8839" s="80"/>
    </row>
    <row r="8840" spans="9:54" x14ac:dyDescent="0.25">
      <c r="I8840" s="80"/>
      <c r="AX8840" s="80"/>
      <c r="AY8840" s="80"/>
      <c r="AZ8840" s="80"/>
      <c r="BA8840" s="80"/>
      <c r="BB8840" s="80"/>
    </row>
    <row r="8841" spans="9:54" x14ac:dyDescent="0.25">
      <c r="I8841" s="80"/>
      <c r="AX8841" s="80"/>
      <c r="AY8841" s="80"/>
      <c r="AZ8841" s="80"/>
      <c r="BA8841" s="80"/>
      <c r="BB8841" s="80"/>
    </row>
    <row r="8842" spans="9:54" x14ac:dyDescent="0.25">
      <c r="I8842" s="80"/>
      <c r="AX8842" s="80"/>
      <c r="AY8842" s="80"/>
      <c r="AZ8842" s="80"/>
      <c r="BA8842" s="80"/>
      <c r="BB8842" s="80"/>
    </row>
    <row r="8843" spans="9:54" x14ac:dyDescent="0.25">
      <c r="I8843" s="80"/>
      <c r="AX8843" s="80"/>
      <c r="AY8843" s="80"/>
      <c r="AZ8843" s="80"/>
      <c r="BA8843" s="80"/>
      <c r="BB8843" s="80"/>
    </row>
    <row r="8844" spans="9:54" x14ac:dyDescent="0.25">
      <c r="I8844" s="80"/>
      <c r="AX8844" s="80"/>
      <c r="AY8844" s="80"/>
      <c r="AZ8844" s="80"/>
      <c r="BA8844" s="80"/>
      <c r="BB8844" s="80"/>
    </row>
    <row r="8845" spans="9:54" x14ac:dyDescent="0.25">
      <c r="I8845" s="80"/>
      <c r="AX8845" s="80"/>
      <c r="AY8845" s="80"/>
      <c r="AZ8845" s="80"/>
      <c r="BA8845" s="80"/>
      <c r="BB8845" s="80"/>
    </row>
    <row r="8846" spans="9:54" x14ac:dyDescent="0.25">
      <c r="I8846" s="80"/>
      <c r="AX8846" s="80"/>
      <c r="AY8846" s="80"/>
      <c r="AZ8846" s="80"/>
      <c r="BA8846" s="80"/>
      <c r="BB8846" s="80"/>
    </row>
    <row r="8847" spans="9:54" x14ac:dyDescent="0.25">
      <c r="I8847" s="80"/>
      <c r="AX8847" s="80"/>
      <c r="AY8847" s="80"/>
      <c r="AZ8847" s="80"/>
      <c r="BA8847" s="80"/>
      <c r="BB8847" s="80"/>
    </row>
    <row r="8848" spans="9:54" x14ac:dyDescent="0.25">
      <c r="I8848" s="80"/>
      <c r="AX8848" s="80"/>
      <c r="AY8848" s="80"/>
      <c r="AZ8848" s="80"/>
      <c r="BA8848" s="80"/>
      <c r="BB8848" s="80"/>
    </row>
    <row r="8849" spans="9:54" x14ac:dyDescent="0.25">
      <c r="I8849" s="80"/>
      <c r="AX8849" s="80"/>
      <c r="AY8849" s="80"/>
      <c r="AZ8849" s="80"/>
      <c r="BA8849" s="80"/>
      <c r="BB8849" s="80"/>
    </row>
    <row r="8850" spans="9:54" x14ac:dyDescent="0.25">
      <c r="I8850" s="80"/>
      <c r="AX8850" s="80"/>
      <c r="AY8850" s="80"/>
      <c r="AZ8850" s="80"/>
      <c r="BA8850" s="80"/>
      <c r="BB8850" s="80"/>
    </row>
    <row r="8851" spans="9:54" x14ac:dyDescent="0.25">
      <c r="I8851" s="80"/>
      <c r="AX8851" s="80"/>
      <c r="AY8851" s="80"/>
      <c r="AZ8851" s="80"/>
      <c r="BA8851" s="80"/>
      <c r="BB8851" s="80"/>
    </row>
    <row r="8852" spans="9:54" x14ac:dyDescent="0.25">
      <c r="I8852" s="80"/>
      <c r="AX8852" s="80"/>
      <c r="AY8852" s="80"/>
      <c r="AZ8852" s="80"/>
      <c r="BA8852" s="80"/>
      <c r="BB8852" s="80"/>
    </row>
    <row r="8853" spans="9:54" x14ac:dyDescent="0.25">
      <c r="I8853" s="80"/>
      <c r="AX8853" s="80"/>
      <c r="AY8853" s="80"/>
      <c r="AZ8853" s="80"/>
      <c r="BA8853" s="80"/>
      <c r="BB8853" s="80"/>
    </row>
    <row r="8854" spans="9:54" x14ac:dyDescent="0.25">
      <c r="I8854" s="80"/>
      <c r="AX8854" s="80"/>
      <c r="AY8854" s="80"/>
      <c r="AZ8854" s="80"/>
      <c r="BA8854" s="80"/>
      <c r="BB8854" s="80"/>
    </row>
    <row r="8855" spans="9:54" x14ac:dyDescent="0.25">
      <c r="I8855" s="80"/>
      <c r="AX8855" s="80"/>
      <c r="AY8855" s="80"/>
      <c r="AZ8855" s="80"/>
      <c r="BA8855" s="80"/>
      <c r="BB8855" s="80"/>
    </row>
    <row r="8856" spans="9:54" x14ac:dyDescent="0.25">
      <c r="I8856" s="80"/>
      <c r="AX8856" s="80"/>
      <c r="AY8856" s="80"/>
      <c r="AZ8856" s="80"/>
      <c r="BA8856" s="80"/>
      <c r="BB8856" s="80"/>
    </row>
    <row r="8857" spans="9:54" x14ac:dyDescent="0.25">
      <c r="I8857" s="80"/>
      <c r="AX8857" s="80"/>
      <c r="AY8857" s="80"/>
      <c r="AZ8857" s="80"/>
      <c r="BA8857" s="80"/>
      <c r="BB8857" s="80"/>
    </row>
    <row r="8858" spans="9:54" x14ac:dyDescent="0.25">
      <c r="I8858" s="80"/>
      <c r="AX8858" s="80"/>
      <c r="AY8858" s="80"/>
      <c r="AZ8858" s="80"/>
      <c r="BA8858" s="80"/>
      <c r="BB8858" s="80"/>
    </row>
    <row r="8859" spans="9:54" x14ac:dyDescent="0.25">
      <c r="I8859" s="80"/>
      <c r="AX8859" s="80"/>
      <c r="AY8859" s="80"/>
      <c r="AZ8859" s="80"/>
      <c r="BA8859" s="80"/>
      <c r="BB8859" s="80"/>
    </row>
    <row r="8860" spans="9:54" x14ac:dyDescent="0.25">
      <c r="I8860" s="80"/>
      <c r="AX8860" s="80"/>
      <c r="AY8860" s="80"/>
      <c r="AZ8860" s="80"/>
      <c r="BA8860" s="80"/>
      <c r="BB8860" s="80"/>
    </row>
    <row r="8861" spans="9:54" x14ac:dyDescent="0.25">
      <c r="I8861" s="80"/>
      <c r="AX8861" s="80"/>
      <c r="AY8861" s="80"/>
      <c r="AZ8861" s="80"/>
      <c r="BA8861" s="80"/>
      <c r="BB8861" s="80"/>
    </row>
    <row r="8862" spans="9:54" x14ac:dyDescent="0.25">
      <c r="I8862" s="80"/>
      <c r="AX8862" s="80"/>
      <c r="AY8862" s="80"/>
      <c r="AZ8862" s="80"/>
      <c r="BA8862" s="80"/>
      <c r="BB8862" s="80"/>
    </row>
    <row r="8863" spans="9:54" x14ac:dyDescent="0.25">
      <c r="I8863" s="80"/>
      <c r="AX8863" s="80"/>
      <c r="AY8863" s="80"/>
      <c r="AZ8863" s="80"/>
      <c r="BA8863" s="80"/>
      <c r="BB8863" s="80"/>
    </row>
    <row r="8864" spans="9:54" x14ac:dyDescent="0.25">
      <c r="I8864" s="80"/>
      <c r="AX8864" s="80"/>
      <c r="AY8864" s="80"/>
      <c r="AZ8864" s="80"/>
      <c r="BA8864" s="80"/>
      <c r="BB8864" s="80"/>
    </row>
    <row r="8865" spans="9:54" x14ac:dyDescent="0.25">
      <c r="I8865" s="80"/>
      <c r="AX8865" s="80"/>
      <c r="AY8865" s="80"/>
      <c r="AZ8865" s="80"/>
      <c r="BA8865" s="80"/>
      <c r="BB8865" s="80"/>
    </row>
    <row r="8866" spans="9:54" x14ac:dyDescent="0.25">
      <c r="I8866" s="80"/>
      <c r="AX8866" s="80"/>
      <c r="AY8866" s="80"/>
      <c r="AZ8866" s="80"/>
      <c r="BA8866" s="80"/>
      <c r="BB8866" s="80"/>
    </row>
    <row r="8867" spans="9:54" x14ac:dyDescent="0.25">
      <c r="I8867" s="80"/>
      <c r="AX8867" s="80"/>
      <c r="AY8867" s="80"/>
      <c r="AZ8867" s="80"/>
      <c r="BA8867" s="80"/>
      <c r="BB8867" s="80"/>
    </row>
    <row r="8868" spans="9:54" x14ac:dyDescent="0.25">
      <c r="I8868" s="80"/>
      <c r="AX8868" s="80"/>
      <c r="AY8868" s="80"/>
      <c r="AZ8868" s="80"/>
      <c r="BA8868" s="80"/>
      <c r="BB8868" s="80"/>
    </row>
    <row r="8869" spans="9:54" x14ac:dyDescent="0.25">
      <c r="I8869" s="80"/>
      <c r="AX8869" s="80"/>
      <c r="AY8869" s="80"/>
      <c r="AZ8869" s="80"/>
      <c r="BA8869" s="80"/>
      <c r="BB8869" s="80"/>
    </row>
    <row r="8870" spans="9:54" x14ac:dyDescent="0.25">
      <c r="I8870" s="80"/>
      <c r="AX8870" s="80"/>
      <c r="AY8870" s="80"/>
      <c r="AZ8870" s="80"/>
      <c r="BA8870" s="80"/>
      <c r="BB8870" s="80"/>
    </row>
    <row r="8871" spans="9:54" x14ac:dyDescent="0.25">
      <c r="I8871" s="80"/>
      <c r="AX8871" s="80"/>
      <c r="AY8871" s="80"/>
      <c r="AZ8871" s="80"/>
      <c r="BA8871" s="80"/>
      <c r="BB8871" s="80"/>
    </row>
    <row r="8872" spans="9:54" x14ac:dyDescent="0.25">
      <c r="I8872" s="80"/>
      <c r="AX8872" s="80"/>
      <c r="AY8872" s="80"/>
      <c r="AZ8872" s="80"/>
      <c r="BA8872" s="80"/>
      <c r="BB8872" s="80"/>
    </row>
    <row r="8873" spans="9:54" x14ac:dyDescent="0.25">
      <c r="I8873" s="80"/>
      <c r="AX8873" s="80"/>
      <c r="AY8873" s="80"/>
      <c r="AZ8873" s="80"/>
      <c r="BA8873" s="80"/>
      <c r="BB8873" s="80"/>
    </row>
    <row r="8874" spans="9:54" x14ac:dyDescent="0.25">
      <c r="I8874" s="80"/>
      <c r="AX8874" s="80"/>
      <c r="AY8874" s="80"/>
      <c r="AZ8874" s="80"/>
      <c r="BA8874" s="80"/>
      <c r="BB8874" s="80"/>
    </row>
    <row r="8875" spans="9:54" x14ac:dyDescent="0.25">
      <c r="I8875" s="80"/>
      <c r="AX8875" s="80"/>
      <c r="AY8875" s="80"/>
      <c r="AZ8875" s="80"/>
      <c r="BA8875" s="80"/>
      <c r="BB8875" s="80"/>
    </row>
    <row r="8876" spans="9:54" x14ac:dyDescent="0.25">
      <c r="I8876" s="80"/>
      <c r="AX8876" s="80"/>
      <c r="AY8876" s="80"/>
      <c r="AZ8876" s="80"/>
      <c r="BA8876" s="80"/>
      <c r="BB8876" s="80"/>
    </row>
    <row r="8877" spans="9:54" x14ac:dyDescent="0.25">
      <c r="I8877" s="80"/>
      <c r="AX8877" s="80"/>
      <c r="AY8877" s="80"/>
      <c r="AZ8877" s="80"/>
      <c r="BA8877" s="80"/>
      <c r="BB8877" s="80"/>
    </row>
    <row r="8878" spans="9:54" x14ac:dyDescent="0.25">
      <c r="I8878" s="80"/>
      <c r="AX8878" s="80"/>
      <c r="AY8878" s="80"/>
      <c r="AZ8878" s="80"/>
      <c r="BA8878" s="80"/>
      <c r="BB8878" s="80"/>
    </row>
    <row r="8879" spans="9:54" x14ac:dyDescent="0.25">
      <c r="I8879" s="80"/>
      <c r="AX8879" s="80"/>
      <c r="AY8879" s="80"/>
      <c r="AZ8879" s="80"/>
      <c r="BA8879" s="80"/>
      <c r="BB8879" s="80"/>
    </row>
    <row r="8880" spans="9:54" x14ac:dyDescent="0.25">
      <c r="I8880" s="80"/>
      <c r="AX8880" s="80"/>
      <c r="AY8880" s="80"/>
      <c r="AZ8880" s="80"/>
      <c r="BA8880" s="80"/>
      <c r="BB8880" s="80"/>
    </row>
    <row r="8881" spans="9:54" x14ac:dyDescent="0.25">
      <c r="I8881" s="80"/>
      <c r="AX8881" s="80"/>
      <c r="AY8881" s="80"/>
      <c r="AZ8881" s="80"/>
      <c r="BA8881" s="80"/>
      <c r="BB8881" s="80"/>
    </row>
    <row r="8882" spans="9:54" x14ac:dyDescent="0.25">
      <c r="I8882" s="80"/>
      <c r="AX8882" s="80"/>
      <c r="AY8882" s="80"/>
      <c r="AZ8882" s="80"/>
      <c r="BA8882" s="80"/>
      <c r="BB8882" s="80"/>
    </row>
    <row r="8883" spans="9:54" x14ac:dyDescent="0.25">
      <c r="I8883" s="80"/>
      <c r="AX8883" s="80"/>
      <c r="AY8883" s="80"/>
      <c r="AZ8883" s="80"/>
      <c r="BA8883" s="80"/>
      <c r="BB8883" s="80"/>
    </row>
    <row r="8884" spans="9:54" x14ac:dyDescent="0.25">
      <c r="I8884" s="80"/>
      <c r="AX8884" s="80"/>
      <c r="AY8884" s="80"/>
      <c r="AZ8884" s="80"/>
      <c r="BA8884" s="80"/>
      <c r="BB8884" s="80"/>
    </row>
    <row r="8885" spans="9:54" x14ac:dyDescent="0.25">
      <c r="I8885" s="80"/>
      <c r="AX8885" s="80"/>
      <c r="AY8885" s="80"/>
      <c r="AZ8885" s="80"/>
      <c r="BA8885" s="80"/>
      <c r="BB8885" s="80"/>
    </row>
    <row r="8886" spans="9:54" x14ac:dyDescent="0.25">
      <c r="I8886" s="80"/>
      <c r="AX8886" s="80"/>
      <c r="AY8886" s="80"/>
      <c r="AZ8886" s="80"/>
      <c r="BA8886" s="80"/>
      <c r="BB8886" s="80"/>
    </row>
    <row r="8887" spans="9:54" x14ac:dyDescent="0.25">
      <c r="I8887" s="80"/>
      <c r="AX8887" s="80"/>
      <c r="AY8887" s="80"/>
      <c r="AZ8887" s="80"/>
      <c r="BA8887" s="80"/>
      <c r="BB8887" s="80"/>
    </row>
    <row r="8888" spans="9:54" x14ac:dyDescent="0.25">
      <c r="I8888" s="80"/>
      <c r="AX8888" s="80"/>
      <c r="AY8888" s="80"/>
      <c r="AZ8888" s="80"/>
      <c r="BA8888" s="80"/>
      <c r="BB8888" s="80"/>
    </row>
    <row r="8889" spans="9:54" x14ac:dyDescent="0.25">
      <c r="I8889" s="80"/>
      <c r="AX8889" s="80"/>
      <c r="AY8889" s="80"/>
      <c r="AZ8889" s="80"/>
      <c r="BA8889" s="80"/>
      <c r="BB8889" s="80"/>
    </row>
    <row r="8890" spans="9:54" x14ac:dyDescent="0.25">
      <c r="I8890" s="80"/>
      <c r="AX8890" s="80"/>
      <c r="AY8890" s="80"/>
      <c r="AZ8890" s="80"/>
      <c r="BA8890" s="80"/>
      <c r="BB8890" s="80"/>
    </row>
    <row r="8891" spans="9:54" x14ac:dyDescent="0.25">
      <c r="I8891" s="80"/>
      <c r="AX8891" s="80"/>
      <c r="AY8891" s="80"/>
      <c r="AZ8891" s="80"/>
      <c r="BA8891" s="80"/>
      <c r="BB8891" s="80"/>
    </row>
    <row r="8892" spans="9:54" x14ac:dyDescent="0.25">
      <c r="I8892" s="80"/>
      <c r="AX8892" s="80"/>
      <c r="AY8892" s="80"/>
      <c r="AZ8892" s="80"/>
      <c r="BA8892" s="80"/>
      <c r="BB8892" s="80"/>
    </row>
    <row r="8893" spans="9:54" x14ac:dyDescent="0.25">
      <c r="I8893" s="80"/>
      <c r="AX8893" s="80"/>
      <c r="AY8893" s="80"/>
      <c r="AZ8893" s="80"/>
      <c r="BA8893" s="80"/>
      <c r="BB8893" s="80"/>
    </row>
    <row r="8894" spans="9:54" x14ac:dyDescent="0.25">
      <c r="I8894" s="80"/>
      <c r="AX8894" s="80"/>
      <c r="AY8894" s="80"/>
      <c r="AZ8894" s="80"/>
      <c r="BA8894" s="80"/>
      <c r="BB8894" s="80"/>
    </row>
    <row r="8895" spans="9:54" x14ac:dyDescent="0.25">
      <c r="I8895" s="80"/>
      <c r="AX8895" s="80"/>
      <c r="AY8895" s="80"/>
      <c r="AZ8895" s="80"/>
      <c r="BA8895" s="80"/>
      <c r="BB8895" s="80"/>
    </row>
    <row r="8896" spans="9:54" x14ac:dyDescent="0.25">
      <c r="I8896" s="80"/>
      <c r="AX8896" s="80"/>
      <c r="AY8896" s="80"/>
      <c r="AZ8896" s="80"/>
      <c r="BA8896" s="80"/>
      <c r="BB8896" s="80"/>
    </row>
    <row r="8897" spans="9:54" x14ac:dyDescent="0.25">
      <c r="I8897" s="80"/>
      <c r="AX8897" s="80"/>
      <c r="AY8897" s="80"/>
      <c r="AZ8897" s="80"/>
      <c r="BA8897" s="80"/>
      <c r="BB8897" s="80"/>
    </row>
    <row r="8898" spans="9:54" x14ac:dyDescent="0.25">
      <c r="I8898" s="80"/>
      <c r="AX8898" s="80"/>
      <c r="AY8898" s="80"/>
      <c r="AZ8898" s="80"/>
      <c r="BA8898" s="80"/>
      <c r="BB8898" s="80"/>
    </row>
    <row r="8899" spans="9:54" x14ac:dyDescent="0.25">
      <c r="I8899" s="80"/>
      <c r="AX8899" s="80"/>
      <c r="AY8899" s="80"/>
      <c r="AZ8899" s="80"/>
      <c r="BA8899" s="80"/>
      <c r="BB8899" s="80"/>
    </row>
    <row r="8900" spans="9:54" x14ac:dyDescent="0.25">
      <c r="I8900" s="80"/>
      <c r="AX8900" s="80"/>
      <c r="AY8900" s="80"/>
      <c r="AZ8900" s="80"/>
      <c r="BA8900" s="80"/>
      <c r="BB8900" s="80"/>
    </row>
    <row r="8901" spans="9:54" x14ac:dyDescent="0.25">
      <c r="I8901" s="80"/>
      <c r="AX8901" s="80"/>
      <c r="AY8901" s="80"/>
      <c r="AZ8901" s="80"/>
      <c r="BA8901" s="80"/>
      <c r="BB8901" s="80"/>
    </row>
    <row r="8902" spans="9:54" x14ac:dyDescent="0.25">
      <c r="I8902" s="80"/>
      <c r="AX8902" s="80"/>
      <c r="AY8902" s="80"/>
      <c r="AZ8902" s="80"/>
      <c r="BA8902" s="80"/>
      <c r="BB8902" s="80"/>
    </row>
    <row r="8903" spans="9:54" x14ac:dyDescent="0.25">
      <c r="I8903" s="80"/>
      <c r="AX8903" s="80"/>
      <c r="AY8903" s="80"/>
      <c r="AZ8903" s="80"/>
      <c r="BA8903" s="80"/>
      <c r="BB8903" s="80"/>
    </row>
    <row r="8904" spans="9:54" x14ac:dyDescent="0.25">
      <c r="I8904" s="80"/>
      <c r="AX8904" s="80"/>
      <c r="AY8904" s="80"/>
      <c r="AZ8904" s="80"/>
      <c r="BA8904" s="80"/>
      <c r="BB8904" s="80"/>
    </row>
    <row r="8905" spans="9:54" x14ac:dyDescent="0.25">
      <c r="I8905" s="80"/>
      <c r="AX8905" s="80"/>
      <c r="AY8905" s="80"/>
      <c r="AZ8905" s="80"/>
      <c r="BA8905" s="80"/>
      <c r="BB8905" s="80"/>
    </row>
    <row r="8906" spans="9:54" x14ac:dyDescent="0.25">
      <c r="I8906" s="80"/>
      <c r="AX8906" s="80"/>
      <c r="AY8906" s="80"/>
      <c r="AZ8906" s="80"/>
      <c r="BA8906" s="80"/>
      <c r="BB8906" s="80"/>
    </row>
    <row r="8907" spans="9:54" x14ac:dyDescent="0.25">
      <c r="I8907" s="80"/>
      <c r="AX8907" s="80"/>
      <c r="AY8907" s="80"/>
      <c r="AZ8907" s="80"/>
      <c r="BA8907" s="80"/>
      <c r="BB8907" s="80"/>
    </row>
    <row r="8908" spans="9:54" x14ac:dyDescent="0.25">
      <c r="I8908" s="80"/>
      <c r="AX8908" s="80"/>
      <c r="AY8908" s="80"/>
      <c r="AZ8908" s="80"/>
      <c r="BA8908" s="80"/>
      <c r="BB8908" s="80"/>
    </row>
    <row r="8909" spans="9:54" x14ac:dyDescent="0.25">
      <c r="I8909" s="80"/>
      <c r="AX8909" s="80"/>
      <c r="AY8909" s="80"/>
      <c r="AZ8909" s="80"/>
      <c r="BA8909" s="80"/>
      <c r="BB8909" s="80"/>
    </row>
    <row r="8910" spans="9:54" x14ac:dyDescent="0.25">
      <c r="I8910" s="80"/>
      <c r="AX8910" s="80"/>
      <c r="AY8910" s="80"/>
      <c r="AZ8910" s="80"/>
      <c r="BA8910" s="80"/>
      <c r="BB8910" s="80"/>
    </row>
    <row r="8911" spans="9:54" x14ac:dyDescent="0.25">
      <c r="I8911" s="80"/>
      <c r="AX8911" s="80"/>
      <c r="AY8911" s="80"/>
      <c r="AZ8911" s="80"/>
      <c r="BA8911" s="80"/>
      <c r="BB8911" s="80"/>
    </row>
    <row r="8912" spans="9:54" x14ac:dyDescent="0.25">
      <c r="I8912" s="80"/>
      <c r="AX8912" s="80"/>
      <c r="AY8912" s="80"/>
      <c r="AZ8912" s="80"/>
      <c r="BA8912" s="80"/>
      <c r="BB8912" s="80"/>
    </row>
    <row r="8913" spans="9:54" x14ac:dyDescent="0.25">
      <c r="I8913" s="80"/>
      <c r="AX8913" s="80"/>
      <c r="AY8913" s="80"/>
      <c r="AZ8913" s="80"/>
      <c r="BA8913" s="80"/>
      <c r="BB8913" s="80"/>
    </row>
    <row r="8914" spans="9:54" x14ac:dyDescent="0.25">
      <c r="I8914" s="80"/>
      <c r="AX8914" s="80"/>
      <c r="AY8914" s="80"/>
      <c r="AZ8914" s="80"/>
      <c r="BA8914" s="80"/>
      <c r="BB8914" s="80"/>
    </row>
    <row r="8915" spans="9:54" x14ac:dyDescent="0.25">
      <c r="I8915" s="80"/>
      <c r="AX8915" s="80"/>
      <c r="AY8915" s="80"/>
      <c r="AZ8915" s="80"/>
      <c r="BA8915" s="80"/>
      <c r="BB8915" s="80"/>
    </row>
    <row r="8916" spans="9:54" x14ac:dyDescent="0.25">
      <c r="I8916" s="80"/>
      <c r="AX8916" s="80"/>
      <c r="AY8916" s="80"/>
      <c r="AZ8916" s="80"/>
      <c r="BA8916" s="80"/>
      <c r="BB8916" s="80"/>
    </row>
    <row r="8917" spans="9:54" x14ac:dyDescent="0.25">
      <c r="I8917" s="80"/>
      <c r="AX8917" s="80"/>
      <c r="AY8917" s="80"/>
      <c r="AZ8917" s="80"/>
      <c r="BA8917" s="80"/>
      <c r="BB8917" s="80"/>
    </row>
    <row r="8918" spans="9:54" x14ac:dyDescent="0.25">
      <c r="I8918" s="80"/>
      <c r="AX8918" s="80"/>
      <c r="AY8918" s="80"/>
      <c r="AZ8918" s="80"/>
      <c r="BA8918" s="80"/>
      <c r="BB8918" s="80"/>
    </row>
    <row r="8919" spans="9:54" x14ac:dyDescent="0.25">
      <c r="I8919" s="80"/>
      <c r="AX8919" s="80"/>
      <c r="AY8919" s="80"/>
      <c r="AZ8919" s="80"/>
      <c r="BA8919" s="80"/>
      <c r="BB8919" s="80"/>
    </row>
    <row r="8920" spans="9:54" x14ac:dyDescent="0.25">
      <c r="I8920" s="80"/>
      <c r="AX8920" s="80"/>
      <c r="AY8920" s="80"/>
      <c r="AZ8920" s="80"/>
      <c r="BA8920" s="80"/>
      <c r="BB8920" s="80"/>
    </row>
    <row r="8921" spans="9:54" x14ac:dyDescent="0.25">
      <c r="I8921" s="80"/>
      <c r="AX8921" s="80"/>
      <c r="AY8921" s="80"/>
      <c r="AZ8921" s="80"/>
      <c r="BA8921" s="80"/>
      <c r="BB8921" s="80"/>
    </row>
    <row r="8922" spans="9:54" x14ac:dyDescent="0.25">
      <c r="I8922" s="80"/>
      <c r="AX8922" s="80"/>
      <c r="AY8922" s="80"/>
      <c r="AZ8922" s="80"/>
      <c r="BA8922" s="80"/>
      <c r="BB8922" s="80"/>
    </row>
    <row r="8923" spans="9:54" x14ac:dyDescent="0.25">
      <c r="I8923" s="80"/>
      <c r="AX8923" s="80"/>
      <c r="AY8923" s="80"/>
      <c r="AZ8923" s="80"/>
      <c r="BA8923" s="80"/>
      <c r="BB8923" s="80"/>
    </row>
    <row r="8924" spans="9:54" x14ac:dyDescent="0.25">
      <c r="I8924" s="80"/>
      <c r="AX8924" s="80"/>
      <c r="AY8924" s="80"/>
      <c r="AZ8924" s="80"/>
      <c r="BA8924" s="80"/>
      <c r="BB8924" s="80"/>
    </row>
    <row r="8925" spans="9:54" x14ac:dyDescent="0.25">
      <c r="I8925" s="80"/>
      <c r="AX8925" s="80"/>
      <c r="AY8925" s="80"/>
      <c r="AZ8925" s="80"/>
      <c r="BA8925" s="80"/>
      <c r="BB8925" s="80"/>
    </row>
    <row r="8926" spans="9:54" x14ac:dyDescent="0.25">
      <c r="I8926" s="80"/>
      <c r="AX8926" s="80"/>
      <c r="AY8926" s="80"/>
      <c r="AZ8926" s="80"/>
      <c r="BA8926" s="80"/>
      <c r="BB8926" s="80"/>
    </row>
    <row r="8927" spans="9:54" x14ac:dyDescent="0.25">
      <c r="I8927" s="80"/>
      <c r="AX8927" s="80"/>
      <c r="AY8927" s="80"/>
      <c r="AZ8927" s="80"/>
      <c r="BA8927" s="80"/>
      <c r="BB8927" s="80"/>
    </row>
    <row r="8928" spans="9:54" x14ac:dyDescent="0.25">
      <c r="I8928" s="80"/>
      <c r="AX8928" s="80"/>
      <c r="AY8928" s="80"/>
      <c r="AZ8928" s="80"/>
      <c r="BA8928" s="80"/>
      <c r="BB8928" s="80"/>
    </row>
    <row r="8929" spans="9:54" x14ac:dyDescent="0.25">
      <c r="I8929" s="80"/>
      <c r="AX8929" s="80"/>
      <c r="AY8929" s="80"/>
      <c r="AZ8929" s="80"/>
      <c r="BA8929" s="80"/>
      <c r="BB8929" s="80"/>
    </row>
    <row r="8930" spans="9:54" x14ac:dyDescent="0.25">
      <c r="I8930" s="80"/>
      <c r="AX8930" s="80"/>
      <c r="AY8930" s="80"/>
      <c r="AZ8930" s="80"/>
      <c r="BA8930" s="80"/>
      <c r="BB8930" s="80"/>
    </row>
    <row r="8931" spans="9:54" x14ac:dyDescent="0.25">
      <c r="I8931" s="80"/>
      <c r="AX8931" s="80"/>
      <c r="AY8931" s="80"/>
      <c r="AZ8931" s="80"/>
      <c r="BA8931" s="80"/>
      <c r="BB8931" s="80"/>
    </row>
    <row r="8932" spans="9:54" x14ac:dyDescent="0.25">
      <c r="I8932" s="80"/>
      <c r="AX8932" s="80"/>
      <c r="AY8932" s="80"/>
      <c r="AZ8932" s="80"/>
      <c r="BA8932" s="80"/>
      <c r="BB8932" s="80"/>
    </row>
    <row r="8933" spans="9:54" x14ac:dyDescent="0.25">
      <c r="I8933" s="80"/>
      <c r="AX8933" s="80"/>
      <c r="AY8933" s="80"/>
      <c r="AZ8933" s="80"/>
      <c r="BA8933" s="80"/>
      <c r="BB8933" s="80"/>
    </row>
    <row r="8934" spans="9:54" x14ac:dyDescent="0.25">
      <c r="I8934" s="80"/>
      <c r="AX8934" s="80"/>
      <c r="AY8934" s="80"/>
      <c r="AZ8934" s="80"/>
      <c r="BA8934" s="80"/>
      <c r="BB8934" s="80"/>
    </row>
    <row r="8935" spans="9:54" x14ac:dyDescent="0.25">
      <c r="I8935" s="80"/>
      <c r="AX8935" s="80"/>
      <c r="AY8935" s="80"/>
      <c r="AZ8935" s="80"/>
      <c r="BA8935" s="80"/>
      <c r="BB8935" s="80"/>
    </row>
    <row r="8936" spans="9:54" x14ac:dyDescent="0.25">
      <c r="I8936" s="80"/>
      <c r="AX8936" s="80"/>
      <c r="AY8936" s="80"/>
      <c r="AZ8936" s="80"/>
      <c r="BA8936" s="80"/>
      <c r="BB8936" s="80"/>
    </row>
    <row r="8937" spans="9:54" x14ac:dyDescent="0.25">
      <c r="I8937" s="80"/>
      <c r="AX8937" s="80"/>
      <c r="AY8937" s="80"/>
      <c r="AZ8937" s="80"/>
      <c r="BA8937" s="80"/>
      <c r="BB8937" s="80"/>
    </row>
    <row r="8938" spans="9:54" x14ac:dyDescent="0.25">
      <c r="I8938" s="80"/>
      <c r="AX8938" s="80"/>
      <c r="AY8938" s="80"/>
      <c r="AZ8938" s="80"/>
      <c r="BA8938" s="80"/>
      <c r="BB8938" s="80"/>
    </row>
    <row r="8939" spans="9:54" x14ac:dyDescent="0.25">
      <c r="I8939" s="80"/>
      <c r="AX8939" s="80"/>
      <c r="AY8939" s="80"/>
      <c r="AZ8939" s="80"/>
      <c r="BA8939" s="80"/>
      <c r="BB8939" s="80"/>
    </row>
    <row r="8940" spans="9:54" x14ac:dyDescent="0.25">
      <c r="I8940" s="80"/>
      <c r="AX8940" s="80"/>
      <c r="AY8940" s="80"/>
      <c r="AZ8940" s="80"/>
      <c r="BA8940" s="80"/>
      <c r="BB8940" s="80"/>
    </row>
    <row r="8941" spans="9:54" x14ac:dyDescent="0.25">
      <c r="I8941" s="80"/>
      <c r="AX8941" s="80"/>
      <c r="AY8941" s="80"/>
      <c r="AZ8941" s="80"/>
      <c r="BA8941" s="80"/>
      <c r="BB8941" s="80"/>
    </row>
    <row r="8942" spans="9:54" x14ac:dyDescent="0.25">
      <c r="I8942" s="80"/>
      <c r="AX8942" s="80"/>
      <c r="AY8942" s="80"/>
      <c r="AZ8942" s="80"/>
      <c r="BA8942" s="80"/>
      <c r="BB8942" s="80"/>
    </row>
    <row r="8943" spans="9:54" x14ac:dyDescent="0.25">
      <c r="I8943" s="80"/>
      <c r="AX8943" s="80"/>
      <c r="AY8943" s="80"/>
      <c r="AZ8943" s="80"/>
      <c r="BA8943" s="80"/>
      <c r="BB8943" s="80"/>
    </row>
    <row r="8944" spans="9:54" x14ac:dyDescent="0.25">
      <c r="I8944" s="80"/>
      <c r="AX8944" s="80"/>
      <c r="AY8944" s="80"/>
      <c r="AZ8944" s="80"/>
      <c r="BA8944" s="80"/>
      <c r="BB8944" s="80"/>
    </row>
    <row r="8945" spans="9:54" x14ac:dyDescent="0.25">
      <c r="I8945" s="80"/>
      <c r="AX8945" s="80"/>
      <c r="AY8945" s="80"/>
      <c r="AZ8945" s="80"/>
      <c r="BA8945" s="80"/>
      <c r="BB8945" s="80"/>
    </row>
    <row r="8946" spans="9:54" x14ac:dyDescent="0.25">
      <c r="I8946" s="80"/>
      <c r="AX8946" s="80"/>
      <c r="AY8946" s="80"/>
      <c r="AZ8946" s="80"/>
      <c r="BA8946" s="80"/>
      <c r="BB8946" s="80"/>
    </row>
    <row r="8947" spans="9:54" x14ac:dyDescent="0.25">
      <c r="I8947" s="80"/>
      <c r="AX8947" s="80"/>
      <c r="AY8947" s="80"/>
      <c r="AZ8947" s="80"/>
      <c r="BA8947" s="80"/>
      <c r="BB8947" s="80"/>
    </row>
    <row r="8948" spans="9:54" x14ac:dyDescent="0.25">
      <c r="I8948" s="80"/>
      <c r="AX8948" s="80"/>
      <c r="AY8948" s="80"/>
      <c r="AZ8948" s="80"/>
      <c r="BA8948" s="80"/>
      <c r="BB8948" s="80"/>
    </row>
    <row r="8949" spans="9:54" x14ac:dyDescent="0.25">
      <c r="I8949" s="80"/>
      <c r="AX8949" s="80"/>
      <c r="AY8949" s="80"/>
      <c r="AZ8949" s="80"/>
      <c r="BA8949" s="80"/>
      <c r="BB8949" s="80"/>
    </row>
    <row r="8950" spans="9:54" x14ac:dyDescent="0.25">
      <c r="I8950" s="80"/>
      <c r="AX8950" s="80"/>
      <c r="AY8950" s="80"/>
      <c r="AZ8950" s="80"/>
      <c r="BA8950" s="80"/>
      <c r="BB8950" s="80"/>
    </row>
    <row r="8951" spans="9:54" x14ac:dyDescent="0.25">
      <c r="I8951" s="80"/>
      <c r="AX8951" s="80"/>
      <c r="AY8951" s="80"/>
      <c r="AZ8951" s="80"/>
      <c r="BA8951" s="80"/>
      <c r="BB8951" s="80"/>
    </row>
    <row r="8952" spans="9:54" x14ac:dyDescent="0.25">
      <c r="I8952" s="80"/>
      <c r="AX8952" s="80"/>
      <c r="AY8952" s="80"/>
      <c r="AZ8952" s="80"/>
      <c r="BA8952" s="80"/>
      <c r="BB8952" s="80"/>
    </row>
    <row r="8953" spans="9:54" x14ac:dyDescent="0.25">
      <c r="I8953" s="80"/>
      <c r="AX8953" s="80"/>
      <c r="AY8953" s="80"/>
      <c r="AZ8953" s="80"/>
      <c r="BA8953" s="80"/>
      <c r="BB8953" s="80"/>
    </row>
    <row r="8954" spans="9:54" x14ac:dyDescent="0.25">
      <c r="I8954" s="80"/>
      <c r="AX8954" s="80"/>
      <c r="AY8954" s="80"/>
      <c r="AZ8954" s="80"/>
      <c r="BA8954" s="80"/>
      <c r="BB8954" s="80"/>
    </row>
    <row r="8955" spans="9:54" x14ac:dyDescent="0.25">
      <c r="I8955" s="80"/>
      <c r="AX8955" s="80"/>
      <c r="AY8955" s="80"/>
      <c r="AZ8955" s="80"/>
      <c r="BA8955" s="80"/>
      <c r="BB8955" s="80"/>
    </row>
    <row r="8956" spans="9:54" x14ac:dyDescent="0.25">
      <c r="I8956" s="80"/>
      <c r="AX8956" s="80"/>
      <c r="AY8956" s="80"/>
      <c r="AZ8956" s="80"/>
      <c r="BA8956" s="80"/>
      <c r="BB8956" s="80"/>
    </row>
    <row r="8957" spans="9:54" x14ac:dyDescent="0.25">
      <c r="I8957" s="80"/>
      <c r="AX8957" s="80"/>
      <c r="AY8957" s="80"/>
      <c r="AZ8957" s="80"/>
      <c r="BA8957" s="80"/>
      <c r="BB8957" s="80"/>
    </row>
    <row r="8958" spans="9:54" x14ac:dyDescent="0.25">
      <c r="I8958" s="80"/>
      <c r="AX8958" s="80"/>
      <c r="AY8958" s="80"/>
      <c r="AZ8958" s="80"/>
      <c r="BA8958" s="80"/>
      <c r="BB8958" s="80"/>
    </row>
    <row r="8959" spans="9:54" x14ac:dyDescent="0.25">
      <c r="I8959" s="80"/>
      <c r="AX8959" s="80"/>
      <c r="AY8959" s="80"/>
      <c r="AZ8959" s="80"/>
      <c r="BA8959" s="80"/>
      <c r="BB8959" s="80"/>
    </row>
    <row r="8960" spans="9:54" x14ac:dyDescent="0.25">
      <c r="I8960" s="80"/>
      <c r="AX8960" s="80"/>
      <c r="AY8960" s="80"/>
      <c r="AZ8960" s="80"/>
      <c r="BA8960" s="80"/>
      <c r="BB8960" s="80"/>
    </row>
    <row r="8961" spans="9:54" x14ac:dyDescent="0.25">
      <c r="I8961" s="80"/>
      <c r="AX8961" s="80"/>
      <c r="AY8961" s="80"/>
      <c r="AZ8961" s="80"/>
      <c r="BA8961" s="80"/>
      <c r="BB8961" s="80"/>
    </row>
    <row r="8962" spans="9:54" x14ac:dyDescent="0.25">
      <c r="I8962" s="80"/>
      <c r="AX8962" s="80"/>
      <c r="AY8962" s="80"/>
      <c r="AZ8962" s="80"/>
      <c r="BA8962" s="80"/>
      <c r="BB8962" s="80"/>
    </row>
    <row r="8963" spans="9:54" x14ac:dyDescent="0.25">
      <c r="I8963" s="80"/>
      <c r="AX8963" s="80"/>
      <c r="AY8963" s="80"/>
      <c r="AZ8963" s="80"/>
      <c r="BA8963" s="80"/>
      <c r="BB8963" s="80"/>
    </row>
    <row r="8964" spans="9:54" x14ac:dyDescent="0.25">
      <c r="I8964" s="80"/>
      <c r="AX8964" s="80"/>
      <c r="AY8964" s="80"/>
      <c r="AZ8964" s="80"/>
      <c r="BA8964" s="80"/>
      <c r="BB8964" s="80"/>
    </row>
    <row r="8965" spans="9:54" x14ac:dyDescent="0.25">
      <c r="I8965" s="80"/>
      <c r="AX8965" s="80"/>
      <c r="AY8965" s="80"/>
      <c r="AZ8965" s="80"/>
      <c r="BA8965" s="80"/>
      <c r="BB8965" s="80"/>
    </row>
    <row r="8966" spans="9:54" x14ac:dyDescent="0.25">
      <c r="I8966" s="80"/>
      <c r="AX8966" s="80"/>
      <c r="AY8966" s="80"/>
      <c r="AZ8966" s="80"/>
      <c r="BA8966" s="80"/>
      <c r="BB8966" s="80"/>
    </row>
    <row r="8967" spans="9:54" x14ac:dyDescent="0.25">
      <c r="I8967" s="80"/>
      <c r="AX8967" s="80"/>
      <c r="AY8967" s="80"/>
      <c r="AZ8967" s="80"/>
      <c r="BA8967" s="80"/>
      <c r="BB8967" s="80"/>
    </row>
    <row r="8968" spans="9:54" x14ac:dyDescent="0.25">
      <c r="I8968" s="80"/>
      <c r="AX8968" s="80"/>
      <c r="AY8968" s="80"/>
      <c r="AZ8968" s="80"/>
      <c r="BA8968" s="80"/>
      <c r="BB8968" s="80"/>
    </row>
    <row r="8969" spans="9:54" x14ac:dyDescent="0.25">
      <c r="I8969" s="80"/>
      <c r="AX8969" s="80"/>
      <c r="AY8969" s="80"/>
      <c r="AZ8969" s="80"/>
      <c r="BA8969" s="80"/>
      <c r="BB8969" s="80"/>
    </row>
    <row r="8970" spans="9:54" x14ac:dyDescent="0.25">
      <c r="I8970" s="80"/>
      <c r="AX8970" s="80"/>
      <c r="AY8970" s="80"/>
      <c r="AZ8970" s="80"/>
      <c r="BA8970" s="80"/>
      <c r="BB8970" s="80"/>
    </row>
    <row r="8971" spans="9:54" x14ac:dyDescent="0.25">
      <c r="I8971" s="80"/>
      <c r="AX8971" s="80"/>
      <c r="AY8971" s="80"/>
      <c r="AZ8971" s="80"/>
      <c r="BA8971" s="80"/>
      <c r="BB8971" s="80"/>
    </row>
    <row r="8972" spans="9:54" x14ac:dyDescent="0.25">
      <c r="I8972" s="80"/>
      <c r="AX8972" s="80"/>
      <c r="AY8972" s="80"/>
      <c r="AZ8972" s="80"/>
      <c r="BA8972" s="80"/>
      <c r="BB8972" s="80"/>
    </row>
    <row r="8973" spans="9:54" x14ac:dyDescent="0.25">
      <c r="I8973" s="80"/>
      <c r="AX8973" s="80"/>
      <c r="AY8973" s="80"/>
      <c r="AZ8973" s="80"/>
      <c r="BA8973" s="80"/>
      <c r="BB8973" s="80"/>
    </row>
    <row r="8974" spans="9:54" x14ac:dyDescent="0.25">
      <c r="I8974" s="80"/>
      <c r="AX8974" s="80"/>
      <c r="AY8974" s="80"/>
      <c r="AZ8974" s="80"/>
      <c r="BA8974" s="80"/>
      <c r="BB8974" s="80"/>
    </row>
    <row r="8975" spans="9:54" x14ac:dyDescent="0.25">
      <c r="I8975" s="80"/>
      <c r="AX8975" s="80"/>
      <c r="AY8975" s="80"/>
      <c r="AZ8975" s="80"/>
      <c r="BA8975" s="80"/>
      <c r="BB8975" s="80"/>
    </row>
    <row r="8976" spans="9:54" x14ac:dyDescent="0.25">
      <c r="I8976" s="80"/>
      <c r="AX8976" s="80"/>
      <c r="AY8976" s="80"/>
      <c r="AZ8976" s="80"/>
      <c r="BA8976" s="80"/>
      <c r="BB8976" s="80"/>
    </row>
    <row r="8977" spans="9:54" x14ac:dyDescent="0.25">
      <c r="I8977" s="80"/>
      <c r="AX8977" s="80"/>
      <c r="AY8977" s="80"/>
      <c r="AZ8977" s="80"/>
      <c r="BA8977" s="80"/>
      <c r="BB8977" s="80"/>
    </row>
    <row r="8978" spans="9:54" x14ac:dyDescent="0.25">
      <c r="I8978" s="80"/>
      <c r="AX8978" s="80"/>
      <c r="AY8978" s="80"/>
      <c r="AZ8978" s="80"/>
      <c r="BA8978" s="80"/>
      <c r="BB8978" s="80"/>
    </row>
    <row r="8979" spans="9:54" x14ac:dyDescent="0.25">
      <c r="I8979" s="80"/>
      <c r="AX8979" s="80"/>
      <c r="AY8979" s="80"/>
      <c r="AZ8979" s="80"/>
      <c r="BA8979" s="80"/>
      <c r="BB8979" s="80"/>
    </row>
    <row r="8980" spans="9:54" x14ac:dyDescent="0.25">
      <c r="I8980" s="80"/>
      <c r="AX8980" s="80"/>
      <c r="AY8980" s="80"/>
      <c r="AZ8980" s="80"/>
      <c r="BA8980" s="80"/>
      <c r="BB8980" s="80"/>
    </row>
    <row r="8981" spans="9:54" x14ac:dyDescent="0.25">
      <c r="I8981" s="80"/>
      <c r="AX8981" s="80"/>
      <c r="AY8981" s="80"/>
      <c r="AZ8981" s="80"/>
      <c r="BA8981" s="80"/>
      <c r="BB8981" s="80"/>
    </row>
    <row r="8982" spans="9:54" x14ac:dyDescent="0.25">
      <c r="I8982" s="80"/>
      <c r="AX8982" s="80"/>
      <c r="AY8982" s="80"/>
      <c r="AZ8982" s="80"/>
      <c r="BA8982" s="80"/>
      <c r="BB8982" s="80"/>
    </row>
    <row r="8983" spans="9:54" x14ac:dyDescent="0.25">
      <c r="I8983" s="80"/>
      <c r="AX8983" s="80"/>
      <c r="AY8983" s="80"/>
      <c r="AZ8983" s="80"/>
      <c r="BA8983" s="80"/>
      <c r="BB8983" s="80"/>
    </row>
    <row r="8984" spans="9:54" x14ac:dyDescent="0.25">
      <c r="I8984" s="80"/>
      <c r="AX8984" s="80"/>
      <c r="AY8984" s="80"/>
      <c r="AZ8984" s="80"/>
      <c r="BA8984" s="80"/>
      <c r="BB8984" s="80"/>
    </row>
    <row r="8985" spans="9:54" x14ac:dyDescent="0.25">
      <c r="I8985" s="80"/>
      <c r="AX8985" s="80"/>
      <c r="AY8985" s="80"/>
      <c r="AZ8985" s="80"/>
      <c r="BA8985" s="80"/>
      <c r="BB8985" s="80"/>
    </row>
    <row r="8986" spans="9:54" x14ac:dyDescent="0.25">
      <c r="I8986" s="80"/>
      <c r="AX8986" s="80"/>
      <c r="AY8986" s="80"/>
      <c r="AZ8986" s="80"/>
      <c r="BA8986" s="80"/>
      <c r="BB8986" s="80"/>
    </row>
    <row r="8987" spans="9:54" x14ac:dyDescent="0.25">
      <c r="I8987" s="80"/>
      <c r="AX8987" s="80"/>
      <c r="AY8987" s="80"/>
      <c r="AZ8987" s="80"/>
      <c r="BA8987" s="80"/>
      <c r="BB8987" s="80"/>
    </row>
    <row r="8988" spans="9:54" x14ac:dyDescent="0.25">
      <c r="I8988" s="80"/>
      <c r="AX8988" s="80"/>
      <c r="AY8988" s="80"/>
      <c r="AZ8988" s="80"/>
      <c r="BA8988" s="80"/>
      <c r="BB8988" s="80"/>
    </row>
    <row r="8989" spans="9:54" x14ac:dyDescent="0.25">
      <c r="I8989" s="80"/>
      <c r="AX8989" s="80"/>
      <c r="AY8989" s="80"/>
      <c r="AZ8989" s="80"/>
      <c r="BA8989" s="80"/>
      <c r="BB8989" s="80"/>
    </row>
    <row r="8990" spans="9:54" x14ac:dyDescent="0.25">
      <c r="I8990" s="80"/>
      <c r="AX8990" s="80"/>
      <c r="AY8990" s="80"/>
      <c r="AZ8990" s="80"/>
      <c r="BA8990" s="80"/>
      <c r="BB8990" s="80"/>
    </row>
    <row r="8991" spans="9:54" x14ac:dyDescent="0.25">
      <c r="I8991" s="80"/>
      <c r="AX8991" s="80"/>
      <c r="AY8991" s="80"/>
      <c r="AZ8991" s="80"/>
      <c r="BA8991" s="80"/>
      <c r="BB8991" s="80"/>
    </row>
    <row r="8992" spans="9:54" x14ac:dyDescent="0.25">
      <c r="I8992" s="80"/>
      <c r="AX8992" s="80"/>
      <c r="AY8992" s="80"/>
      <c r="AZ8992" s="80"/>
      <c r="BA8992" s="80"/>
      <c r="BB8992" s="80"/>
    </row>
    <row r="8993" spans="9:54" x14ac:dyDescent="0.25">
      <c r="I8993" s="80"/>
      <c r="AX8993" s="80"/>
      <c r="AY8993" s="80"/>
      <c r="AZ8993" s="80"/>
      <c r="BA8993" s="80"/>
      <c r="BB8993" s="80"/>
    </row>
    <row r="8994" spans="9:54" x14ac:dyDescent="0.25">
      <c r="I8994" s="80"/>
      <c r="AX8994" s="80"/>
      <c r="AY8994" s="80"/>
      <c r="AZ8994" s="80"/>
      <c r="BA8994" s="80"/>
      <c r="BB8994" s="80"/>
    </row>
    <row r="8995" spans="9:54" x14ac:dyDescent="0.25">
      <c r="I8995" s="80"/>
      <c r="AX8995" s="80"/>
      <c r="AY8995" s="80"/>
      <c r="AZ8995" s="80"/>
      <c r="BA8995" s="80"/>
      <c r="BB8995" s="80"/>
    </row>
    <row r="8996" spans="9:54" x14ac:dyDescent="0.25">
      <c r="I8996" s="80"/>
      <c r="AX8996" s="80"/>
      <c r="AY8996" s="80"/>
      <c r="AZ8996" s="80"/>
      <c r="BA8996" s="80"/>
      <c r="BB8996" s="80"/>
    </row>
    <row r="8997" spans="9:54" x14ac:dyDescent="0.25">
      <c r="I8997" s="80"/>
      <c r="AX8997" s="80"/>
      <c r="AY8997" s="80"/>
      <c r="AZ8997" s="80"/>
      <c r="BA8997" s="80"/>
      <c r="BB8997" s="80"/>
    </row>
    <row r="8998" spans="9:54" x14ac:dyDescent="0.25">
      <c r="I8998" s="80"/>
      <c r="AX8998" s="80"/>
      <c r="AY8998" s="80"/>
      <c r="AZ8998" s="80"/>
      <c r="BA8998" s="80"/>
      <c r="BB8998" s="80"/>
    </row>
    <row r="8999" spans="9:54" x14ac:dyDescent="0.25">
      <c r="I8999" s="80"/>
      <c r="AX8999" s="80"/>
      <c r="AY8999" s="80"/>
      <c r="AZ8999" s="80"/>
      <c r="BA8999" s="80"/>
      <c r="BB8999" s="80"/>
    </row>
    <row r="9000" spans="9:54" x14ac:dyDescent="0.25">
      <c r="I9000" s="80"/>
      <c r="AX9000" s="80"/>
      <c r="AY9000" s="80"/>
      <c r="AZ9000" s="80"/>
      <c r="BA9000" s="80"/>
      <c r="BB9000" s="80"/>
    </row>
    <row r="9001" spans="9:54" x14ac:dyDescent="0.25">
      <c r="I9001" s="80"/>
      <c r="AX9001" s="80"/>
      <c r="AY9001" s="80"/>
      <c r="AZ9001" s="80"/>
      <c r="BA9001" s="80"/>
      <c r="BB9001" s="80"/>
    </row>
    <row r="9002" spans="9:54" x14ac:dyDescent="0.25">
      <c r="I9002" s="80"/>
      <c r="AX9002" s="80"/>
      <c r="AY9002" s="80"/>
      <c r="AZ9002" s="80"/>
      <c r="BA9002" s="80"/>
      <c r="BB9002" s="80"/>
    </row>
    <row r="9003" spans="9:54" x14ac:dyDescent="0.25">
      <c r="I9003" s="80"/>
      <c r="AX9003" s="80"/>
      <c r="AY9003" s="80"/>
      <c r="AZ9003" s="80"/>
      <c r="BA9003" s="80"/>
      <c r="BB9003" s="80"/>
    </row>
    <row r="9004" spans="9:54" x14ac:dyDescent="0.25">
      <c r="I9004" s="80"/>
      <c r="AX9004" s="80"/>
      <c r="AY9004" s="80"/>
      <c r="AZ9004" s="80"/>
      <c r="BA9004" s="80"/>
      <c r="BB9004" s="80"/>
    </row>
    <row r="9005" spans="9:54" x14ac:dyDescent="0.25">
      <c r="I9005" s="80"/>
      <c r="AX9005" s="80"/>
      <c r="AY9005" s="80"/>
      <c r="AZ9005" s="80"/>
      <c r="BA9005" s="80"/>
      <c r="BB9005" s="80"/>
    </row>
    <row r="9006" spans="9:54" x14ac:dyDescent="0.25">
      <c r="I9006" s="80"/>
      <c r="AX9006" s="80"/>
      <c r="AY9006" s="80"/>
      <c r="AZ9006" s="80"/>
      <c r="BA9006" s="80"/>
      <c r="BB9006" s="80"/>
    </row>
    <row r="9007" spans="9:54" x14ac:dyDescent="0.25">
      <c r="I9007" s="80"/>
      <c r="AX9007" s="80"/>
      <c r="AY9007" s="80"/>
      <c r="AZ9007" s="80"/>
      <c r="BA9007" s="80"/>
      <c r="BB9007" s="80"/>
    </row>
    <row r="9008" spans="9:54" x14ac:dyDescent="0.25">
      <c r="I9008" s="80"/>
      <c r="AX9008" s="80"/>
      <c r="AY9008" s="80"/>
      <c r="AZ9008" s="80"/>
      <c r="BA9008" s="80"/>
      <c r="BB9008" s="80"/>
    </row>
    <row r="9009" spans="9:54" x14ac:dyDescent="0.25">
      <c r="I9009" s="80"/>
      <c r="AX9009" s="80"/>
      <c r="AY9009" s="80"/>
      <c r="AZ9009" s="80"/>
      <c r="BA9009" s="80"/>
      <c r="BB9009" s="80"/>
    </row>
    <row r="9010" spans="9:54" x14ac:dyDescent="0.25">
      <c r="I9010" s="80"/>
      <c r="AX9010" s="80"/>
      <c r="AY9010" s="80"/>
      <c r="AZ9010" s="80"/>
      <c r="BA9010" s="80"/>
      <c r="BB9010" s="80"/>
    </row>
    <row r="9011" spans="9:54" x14ac:dyDescent="0.25">
      <c r="I9011" s="80"/>
      <c r="AX9011" s="80"/>
      <c r="AY9011" s="80"/>
      <c r="AZ9011" s="80"/>
      <c r="BA9011" s="80"/>
      <c r="BB9011" s="80"/>
    </row>
    <row r="9012" spans="9:54" x14ac:dyDescent="0.25">
      <c r="I9012" s="80"/>
      <c r="AX9012" s="80"/>
      <c r="AY9012" s="80"/>
      <c r="AZ9012" s="80"/>
      <c r="BA9012" s="80"/>
      <c r="BB9012" s="80"/>
    </row>
    <row r="9013" spans="9:54" x14ac:dyDescent="0.25">
      <c r="I9013" s="80"/>
      <c r="AX9013" s="80"/>
      <c r="AY9013" s="80"/>
      <c r="AZ9013" s="80"/>
      <c r="BA9013" s="80"/>
      <c r="BB9013" s="80"/>
    </row>
    <row r="9014" spans="9:54" x14ac:dyDescent="0.25">
      <c r="I9014" s="80"/>
      <c r="AX9014" s="80"/>
      <c r="AY9014" s="80"/>
      <c r="AZ9014" s="80"/>
      <c r="BA9014" s="80"/>
      <c r="BB9014" s="80"/>
    </row>
    <row r="9015" spans="9:54" x14ac:dyDescent="0.25">
      <c r="I9015" s="80"/>
      <c r="AX9015" s="80"/>
      <c r="AY9015" s="80"/>
      <c r="AZ9015" s="80"/>
      <c r="BA9015" s="80"/>
      <c r="BB9015" s="80"/>
    </row>
    <row r="9016" spans="9:54" x14ac:dyDescent="0.25">
      <c r="I9016" s="80"/>
      <c r="AX9016" s="80"/>
      <c r="AY9016" s="80"/>
      <c r="AZ9016" s="80"/>
      <c r="BA9016" s="80"/>
      <c r="BB9016" s="80"/>
    </row>
    <row r="9017" spans="9:54" x14ac:dyDescent="0.25">
      <c r="I9017" s="80"/>
      <c r="AX9017" s="80"/>
      <c r="AY9017" s="80"/>
      <c r="AZ9017" s="80"/>
      <c r="BA9017" s="80"/>
      <c r="BB9017" s="80"/>
    </row>
    <row r="9018" spans="9:54" x14ac:dyDescent="0.25">
      <c r="I9018" s="80"/>
      <c r="AX9018" s="80"/>
      <c r="AY9018" s="80"/>
      <c r="AZ9018" s="80"/>
      <c r="BA9018" s="80"/>
      <c r="BB9018" s="80"/>
    </row>
    <row r="9019" spans="9:54" x14ac:dyDescent="0.25">
      <c r="I9019" s="80"/>
      <c r="AX9019" s="80"/>
      <c r="AY9019" s="80"/>
      <c r="AZ9019" s="80"/>
      <c r="BA9019" s="80"/>
      <c r="BB9019" s="80"/>
    </row>
    <row r="9020" spans="9:54" x14ac:dyDescent="0.25">
      <c r="I9020" s="80"/>
      <c r="AX9020" s="80"/>
      <c r="AY9020" s="80"/>
      <c r="AZ9020" s="80"/>
      <c r="BA9020" s="80"/>
      <c r="BB9020" s="80"/>
    </row>
    <row r="9021" spans="9:54" x14ac:dyDescent="0.25">
      <c r="I9021" s="80"/>
      <c r="AX9021" s="80"/>
      <c r="AY9021" s="80"/>
      <c r="AZ9021" s="80"/>
      <c r="BA9021" s="80"/>
      <c r="BB9021" s="80"/>
    </row>
    <row r="9022" spans="9:54" x14ac:dyDescent="0.25">
      <c r="I9022" s="80"/>
      <c r="AX9022" s="80"/>
      <c r="AY9022" s="80"/>
      <c r="AZ9022" s="80"/>
      <c r="BA9022" s="80"/>
      <c r="BB9022" s="80"/>
    </row>
    <row r="9023" spans="9:54" x14ac:dyDescent="0.25">
      <c r="I9023" s="80"/>
      <c r="AX9023" s="80"/>
      <c r="AY9023" s="80"/>
      <c r="AZ9023" s="80"/>
      <c r="BA9023" s="80"/>
      <c r="BB9023" s="80"/>
    </row>
    <row r="9024" spans="9:54" x14ac:dyDescent="0.25">
      <c r="I9024" s="80"/>
      <c r="AX9024" s="80"/>
      <c r="AY9024" s="80"/>
      <c r="AZ9024" s="80"/>
      <c r="BA9024" s="80"/>
      <c r="BB9024" s="80"/>
    </row>
    <row r="9025" spans="9:54" x14ac:dyDescent="0.25">
      <c r="I9025" s="80"/>
      <c r="AX9025" s="80"/>
      <c r="AY9025" s="80"/>
      <c r="AZ9025" s="80"/>
      <c r="BA9025" s="80"/>
      <c r="BB9025" s="80"/>
    </row>
    <row r="9026" spans="9:54" x14ac:dyDescent="0.25">
      <c r="I9026" s="80"/>
      <c r="AX9026" s="80"/>
      <c r="AY9026" s="80"/>
      <c r="AZ9026" s="80"/>
      <c r="BA9026" s="80"/>
      <c r="BB9026" s="80"/>
    </row>
    <row r="9027" spans="9:54" x14ac:dyDescent="0.25">
      <c r="I9027" s="80"/>
      <c r="AX9027" s="80"/>
      <c r="AY9027" s="80"/>
      <c r="AZ9027" s="80"/>
      <c r="BA9027" s="80"/>
      <c r="BB9027" s="80"/>
    </row>
    <row r="9028" spans="9:54" x14ac:dyDescent="0.25">
      <c r="I9028" s="80"/>
      <c r="AX9028" s="80"/>
      <c r="AY9028" s="80"/>
      <c r="AZ9028" s="80"/>
      <c r="BA9028" s="80"/>
      <c r="BB9028" s="80"/>
    </row>
    <row r="9029" spans="9:54" x14ac:dyDescent="0.25">
      <c r="I9029" s="80"/>
      <c r="AX9029" s="80"/>
      <c r="AY9029" s="80"/>
      <c r="AZ9029" s="80"/>
      <c r="BA9029" s="80"/>
      <c r="BB9029" s="80"/>
    </row>
    <row r="9030" spans="9:54" x14ac:dyDescent="0.25">
      <c r="I9030" s="80"/>
      <c r="AX9030" s="80"/>
      <c r="AY9030" s="80"/>
      <c r="AZ9030" s="80"/>
      <c r="BA9030" s="80"/>
      <c r="BB9030" s="80"/>
    </row>
    <row r="9031" spans="9:54" x14ac:dyDescent="0.25">
      <c r="I9031" s="80"/>
      <c r="AX9031" s="80"/>
      <c r="AY9031" s="80"/>
      <c r="AZ9031" s="80"/>
      <c r="BA9031" s="80"/>
      <c r="BB9031" s="80"/>
    </row>
    <row r="9032" spans="9:54" x14ac:dyDescent="0.25">
      <c r="I9032" s="80"/>
      <c r="AX9032" s="80"/>
      <c r="AY9032" s="80"/>
      <c r="AZ9032" s="80"/>
      <c r="BA9032" s="80"/>
      <c r="BB9032" s="80"/>
    </row>
    <row r="9033" spans="9:54" x14ac:dyDescent="0.25">
      <c r="I9033" s="80"/>
      <c r="AX9033" s="80"/>
      <c r="AY9033" s="80"/>
      <c r="AZ9033" s="80"/>
      <c r="BA9033" s="80"/>
      <c r="BB9033" s="80"/>
    </row>
    <row r="9034" spans="9:54" x14ac:dyDescent="0.25">
      <c r="I9034" s="80"/>
      <c r="AX9034" s="80"/>
      <c r="AY9034" s="80"/>
      <c r="AZ9034" s="80"/>
      <c r="BA9034" s="80"/>
      <c r="BB9034" s="80"/>
    </row>
    <row r="9035" spans="9:54" x14ac:dyDescent="0.25">
      <c r="I9035" s="80"/>
      <c r="AX9035" s="80"/>
      <c r="AY9035" s="80"/>
      <c r="AZ9035" s="80"/>
      <c r="BA9035" s="80"/>
      <c r="BB9035" s="80"/>
    </row>
    <row r="9036" spans="9:54" x14ac:dyDescent="0.25">
      <c r="I9036" s="80"/>
      <c r="AX9036" s="80"/>
      <c r="AY9036" s="80"/>
      <c r="AZ9036" s="80"/>
      <c r="BA9036" s="80"/>
      <c r="BB9036" s="80"/>
    </row>
    <row r="9037" spans="9:54" x14ac:dyDescent="0.25">
      <c r="I9037" s="80"/>
      <c r="AX9037" s="80"/>
      <c r="AY9037" s="80"/>
      <c r="AZ9037" s="80"/>
      <c r="BA9037" s="80"/>
      <c r="BB9037" s="80"/>
    </row>
    <row r="9038" spans="9:54" x14ac:dyDescent="0.25">
      <c r="I9038" s="80"/>
      <c r="AX9038" s="80"/>
      <c r="AY9038" s="80"/>
      <c r="AZ9038" s="80"/>
      <c r="BA9038" s="80"/>
      <c r="BB9038" s="80"/>
    </row>
    <row r="9039" spans="9:54" x14ac:dyDescent="0.25">
      <c r="I9039" s="80"/>
      <c r="AX9039" s="80"/>
      <c r="AY9039" s="80"/>
      <c r="AZ9039" s="80"/>
      <c r="BA9039" s="80"/>
      <c r="BB9039" s="80"/>
    </row>
    <row r="9040" spans="9:54" x14ac:dyDescent="0.25">
      <c r="I9040" s="80"/>
      <c r="AX9040" s="80"/>
      <c r="AY9040" s="80"/>
      <c r="AZ9040" s="80"/>
      <c r="BA9040" s="80"/>
      <c r="BB9040" s="80"/>
    </row>
    <row r="9041" spans="9:54" x14ac:dyDescent="0.25">
      <c r="I9041" s="80"/>
      <c r="AX9041" s="80"/>
      <c r="AY9041" s="80"/>
      <c r="AZ9041" s="80"/>
      <c r="BA9041" s="80"/>
      <c r="BB9041" s="80"/>
    </row>
    <row r="9042" spans="9:54" x14ac:dyDescent="0.25">
      <c r="I9042" s="80"/>
      <c r="AX9042" s="80"/>
      <c r="AY9042" s="80"/>
      <c r="AZ9042" s="80"/>
      <c r="BA9042" s="80"/>
      <c r="BB9042" s="80"/>
    </row>
    <row r="9043" spans="9:54" x14ac:dyDescent="0.25">
      <c r="I9043" s="80"/>
      <c r="AX9043" s="80"/>
      <c r="AY9043" s="80"/>
      <c r="AZ9043" s="80"/>
      <c r="BA9043" s="80"/>
      <c r="BB9043" s="80"/>
    </row>
    <row r="9044" spans="9:54" x14ac:dyDescent="0.25">
      <c r="I9044" s="80"/>
      <c r="AX9044" s="80"/>
      <c r="AY9044" s="80"/>
      <c r="AZ9044" s="80"/>
      <c r="BA9044" s="80"/>
      <c r="BB9044" s="80"/>
    </row>
    <row r="9045" spans="9:54" x14ac:dyDescent="0.25">
      <c r="I9045" s="80"/>
      <c r="AX9045" s="80"/>
      <c r="AY9045" s="80"/>
      <c r="AZ9045" s="80"/>
      <c r="BA9045" s="80"/>
      <c r="BB9045" s="80"/>
    </row>
    <row r="9046" spans="9:54" x14ac:dyDescent="0.25">
      <c r="I9046" s="80"/>
      <c r="AX9046" s="80"/>
      <c r="AY9046" s="80"/>
      <c r="AZ9046" s="80"/>
      <c r="BA9046" s="80"/>
      <c r="BB9046" s="80"/>
    </row>
    <row r="9047" spans="9:54" x14ac:dyDescent="0.25">
      <c r="I9047" s="80"/>
      <c r="AX9047" s="80"/>
      <c r="AY9047" s="80"/>
      <c r="AZ9047" s="80"/>
      <c r="BA9047" s="80"/>
      <c r="BB9047" s="80"/>
    </row>
    <row r="9048" spans="9:54" x14ac:dyDescent="0.25">
      <c r="I9048" s="80"/>
      <c r="AX9048" s="80"/>
      <c r="AY9048" s="80"/>
      <c r="AZ9048" s="80"/>
      <c r="BA9048" s="80"/>
      <c r="BB9048" s="80"/>
    </row>
    <row r="9049" spans="9:54" x14ac:dyDescent="0.25">
      <c r="I9049" s="80"/>
      <c r="AX9049" s="80"/>
      <c r="AY9049" s="80"/>
      <c r="AZ9049" s="80"/>
      <c r="BA9049" s="80"/>
      <c r="BB9049" s="80"/>
    </row>
    <row r="9050" spans="9:54" x14ac:dyDescent="0.25">
      <c r="I9050" s="80"/>
      <c r="AX9050" s="80"/>
      <c r="AY9050" s="80"/>
      <c r="AZ9050" s="80"/>
      <c r="BA9050" s="80"/>
      <c r="BB9050" s="80"/>
    </row>
    <row r="9051" spans="9:54" x14ac:dyDescent="0.25">
      <c r="I9051" s="80"/>
      <c r="AX9051" s="80"/>
      <c r="AY9051" s="80"/>
      <c r="AZ9051" s="80"/>
      <c r="BA9051" s="80"/>
      <c r="BB9051" s="80"/>
    </row>
    <row r="9052" spans="9:54" x14ac:dyDescent="0.25">
      <c r="I9052" s="80"/>
      <c r="AX9052" s="80"/>
      <c r="AY9052" s="80"/>
      <c r="AZ9052" s="80"/>
      <c r="BA9052" s="80"/>
      <c r="BB9052" s="80"/>
    </row>
    <row r="9053" spans="9:54" x14ac:dyDescent="0.25">
      <c r="I9053" s="80"/>
      <c r="AX9053" s="80"/>
      <c r="AY9053" s="80"/>
      <c r="AZ9053" s="80"/>
      <c r="BA9053" s="80"/>
      <c r="BB9053" s="80"/>
    </row>
    <row r="9054" spans="9:54" x14ac:dyDescent="0.25">
      <c r="I9054" s="80"/>
      <c r="AX9054" s="80"/>
      <c r="AY9054" s="80"/>
      <c r="AZ9054" s="80"/>
      <c r="BA9054" s="80"/>
      <c r="BB9054" s="80"/>
    </row>
    <row r="9055" spans="9:54" x14ac:dyDescent="0.25">
      <c r="I9055" s="80"/>
      <c r="AX9055" s="80"/>
      <c r="AY9055" s="80"/>
      <c r="AZ9055" s="80"/>
      <c r="BA9055" s="80"/>
      <c r="BB9055" s="80"/>
    </row>
    <row r="9056" spans="9:54" x14ac:dyDescent="0.25">
      <c r="I9056" s="80"/>
      <c r="AX9056" s="80"/>
      <c r="AY9056" s="80"/>
      <c r="AZ9056" s="80"/>
      <c r="BA9056" s="80"/>
      <c r="BB9056" s="80"/>
    </row>
    <row r="9057" spans="9:54" x14ac:dyDescent="0.25">
      <c r="I9057" s="80"/>
      <c r="AX9057" s="80"/>
      <c r="AY9057" s="80"/>
      <c r="AZ9057" s="80"/>
      <c r="BA9057" s="80"/>
      <c r="BB9057" s="80"/>
    </row>
    <row r="9058" spans="9:54" x14ac:dyDescent="0.25">
      <c r="I9058" s="80"/>
      <c r="AX9058" s="80"/>
      <c r="AY9058" s="80"/>
      <c r="AZ9058" s="80"/>
      <c r="BA9058" s="80"/>
      <c r="BB9058" s="80"/>
    </row>
    <row r="9059" spans="9:54" x14ac:dyDescent="0.25">
      <c r="I9059" s="80"/>
      <c r="AX9059" s="80"/>
      <c r="AY9059" s="80"/>
      <c r="AZ9059" s="80"/>
      <c r="BA9059" s="80"/>
      <c r="BB9059" s="80"/>
    </row>
    <row r="9060" spans="9:54" x14ac:dyDescent="0.25">
      <c r="I9060" s="80"/>
      <c r="AX9060" s="80"/>
      <c r="AY9060" s="80"/>
      <c r="AZ9060" s="80"/>
      <c r="BA9060" s="80"/>
      <c r="BB9060" s="80"/>
    </row>
    <row r="9061" spans="9:54" x14ac:dyDescent="0.25">
      <c r="I9061" s="80"/>
      <c r="AX9061" s="80"/>
      <c r="AY9061" s="80"/>
      <c r="AZ9061" s="80"/>
      <c r="BA9061" s="80"/>
      <c r="BB9061" s="80"/>
    </row>
    <row r="9062" spans="9:54" x14ac:dyDescent="0.25">
      <c r="I9062" s="80"/>
      <c r="AX9062" s="80"/>
      <c r="AY9062" s="80"/>
      <c r="AZ9062" s="80"/>
      <c r="BA9062" s="80"/>
      <c r="BB9062" s="80"/>
    </row>
    <row r="9063" spans="9:54" x14ac:dyDescent="0.25">
      <c r="I9063" s="80"/>
      <c r="AX9063" s="80"/>
      <c r="AY9063" s="80"/>
      <c r="AZ9063" s="80"/>
      <c r="BA9063" s="80"/>
      <c r="BB9063" s="80"/>
    </row>
    <row r="9064" spans="9:54" x14ac:dyDescent="0.25">
      <c r="I9064" s="80"/>
      <c r="AX9064" s="80"/>
      <c r="AY9064" s="80"/>
      <c r="AZ9064" s="80"/>
      <c r="BA9064" s="80"/>
      <c r="BB9064" s="80"/>
    </row>
    <row r="9065" spans="9:54" x14ac:dyDescent="0.25">
      <c r="I9065" s="80"/>
      <c r="AX9065" s="80"/>
      <c r="AY9065" s="80"/>
      <c r="AZ9065" s="80"/>
      <c r="BA9065" s="80"/>
      <c r="BB9065" s="80"/>
    </row>
    <row r="9066" spans="9:54" x14ac:dyDescent="0.25">
      <c r="I9066" s="80"/>
      <c r="AX9066" s="80"/>
      <c r="AY9066" s="80"/>
      <c r="AZ9066" s="80"/>
      <c r="BA9066" s="80"/>
      <c r="BB9066" s="80"/>
    </row>
    <row r="9067" spans="9:54" x14ac:dyDescent="0.25">
      <c r="I9067" s="80"/>
      <c r="AX9067" s="80"/>
      <c r="AY9067" s="80"/>
      <c r="AZ9067" s="80"/>
      <c r="BA9067" s="80"/>
      <c r="BB9067" s="80"/>
    </row>
    <row r="9068" spans="9:54" x14ac:dyDescent="0.25">
      <c r="I9068" s="80"/>
      <c r="AX9068" s="80"/>
      <c r="AY9068" s="80"/>
      <c r="AZ9068" s="80"/>
      <c r="BA9068" s="80"/>
      <c r="BB9068" s="80"/>
    </row>
    <row r="9069" spans="9:54" x14ac:dyDescent="0.25">
      <c r="I9069" s="80"/>
      <c r="AX9069" s="80"/>
      <c r="AY9069" s="80"/>
      <c r="AZ9069" s="80"/>
      <c r="BA9069" s="80"/>
      <c r="BB9069" s="80"/>
    </row>
    <row r="9070" spans="9:54" x14ac:dyDescent="0.25">
      <c r="I9070" s="80"/>
      <c r="AX9070" s="80"/>
      <c r="AY9070" s="80"/>
      <c r="AZ9070" s="80"/>
      <c r="BA9070" s="80"/>
      <c r="BB9070" s="80"/>
    </row>
    <row r="9071" spans="9:54" x14ac:dyDescent="0.25">
      <c r="I9071" s="80"/>
      <c r="AX9071" s="80"/>
      <c r="AY9071" s="80"/>
      <c r="AZ9071" s="80"/>
      <c r="BA9071" s="80"/>
      <c r="BB9071" s="80"/>
    </row>
    <row r="9072" spans="9:54" x14ac:dyDescent="0.25">
      <c r="I9072" s="80"/>
      <c r="AX9072" s="80"/>
      <c r="AY9072" s="80"/>
      <c r="AZ9072" s="80"/>
      <c r="BA9072" s="80"/>
      <c r="BB9072" s="80"/>
    </row>
    <row r="9073" spans="9:54" x14ac:dyDescent="0.25">
      <c r="I9073" s="80"/>
      <c r="AX9073" s="80"/>
      <c r="AY9073" s="80"/>
      <c r="AZ9073" s="80"/>
      <c r="BA9073" s="80"/>
      <c r="BB9073" s="80"/>
    </row>
    <row r="9074" spans="9:54" x14ac:dyDescent="0.25">
      <c r="I9074" s="80"/>
      <c r="AX9074" s="80"/>
      <c r="AY9074" s="80"/>
      <c r="AZ9074" s="80"/>
      <c r="BA9074" s="80"/>
      <c r="BB9074" s="80"/>
    </row>
    <row r="9075" spans="9:54" x14ac:dyDescent="0.25">
      <c r="I9075" s="80"/>
      <c r="AX9075" s="80"/>
      <c r="AY9075" s="80"/>
      <c r="AZ9075" s="80"/>
      <c r="BA9075" s="80"/>
      <c r="BB9075" s="80"/>
    </row>
    <row r="9076" spans="9:54" x14ac:dyDescent="0.25">
      <c r="I9076" s="80"/>
      <c r="AX9076" s="80"/>
      <c r="AY9076" s="80"/>
      <c r="AZ9076" s="80"/>
      <c r="BA9076" s="80"/>
      <c r="BB9076" s="80"/>
    </row>
    <row r="9077" spans="9:54" x14ac:dyDescent="0.25">
      <c r="I9077" s="80"/>
      <c r="AX9077" s="80"/>
      <c r="AY9077" s="80"/>
      <c r="AZ9077" s="80"/>
      <c r="BA9077" s="80"/>
      <c r="BB9077" s="80"/>
    </row>
    <row r="9078" spans="9:54" x14ac:dyDescent="0.25">
      <c r="I9078" s="80"/>
      <c r="AX9078" s="80"/>
      <c r="AY9078" s="80"/>
      <c r="AZ9078" s="80"/>
      <c r="BA9078" s="80"/>
      <c r="BB9078" s="80"/>
    </row>
    <row r="9079" spans="9:54" x14ac:dyDescent="0.25">
      <c r="I9079" s="80"/>
      <c r="AX9079" s="80"/>
      <c r="AY9079" s="80"/>
      <c r="AZ9079" s="80"/>
      <c r="BA9079" s="80"/>
      <c r="BB9079" s="80"/>
    </row>
    <row r="9080" spans="9:54" x14ac:dyDescent="0.25">
      <c r="I9080" s="80"/>
      <c r="AX9080" s="80"/>
      <c r="AY9080" s="80"/>
      <c r="AZ9080" s="80"/>
      <c r="BA9080" s="80"/>
      <c r="BB9080" s="80"/>
    </row>
    <row r="9081" spans="9:54" x14ac:dyDescent="0.25">
      <c r="I9081" s="80"/>
      <c r="AX9081" s="80"/>
      <c r="AY9081" s="80"/>
      <c r="AZ9081" s="80"/>
      <c r="BA9081" s="80"/>
      <c r="BB9081" s="80"/>
    </row>
    <row r="9082" spans="9:54" x14ac:dyDescent="0.25">
      <c r="I9082" s="80"/>
      <c r="AX9082" s="80"/>
      <c r="AY9082" s="80"/>
      <c r="AZ9082" s="80"/>
      <c r="BA9082" s="80"/>
      <c r="BB9082" s="80"/>
    </row>
    <row r="9083" spans="9:54" x14ac:dyDescent="0.25">
      <c r="I9083" s="80"/>
      <c r="AX9083" s="80"/>
      <c r="AY9083" s="80"/>
      <c r="AZ9083" s="80"/>
      <c r="BA9083" s="80"/>
      <c r="BB9083" s="80"/>
    </row>
    <row r="9084" spans="9:54" x14ac:dyDescent="0.25">
      <c r="I9084" s="80"/>
      <c r="AX9084" s="80"/>
      <c r="AY9084" s="80"/>
      <c r="AZ9084" s="80"/>
      <c r="BA9084" s="80"/>
      <c r="BB9084" s="80"/>
    </row>
    <row r="9085" spans="9:54" x14ac:dyDescent="0.25">
      <c r="I9085" s="80"/>
      <c r="AX9085" s="80"/>
      <c r="AY9085" s="80"/>
      <c r="AZ9085" s="80"/>
      <c r="BA9085" s="80"/>
      <c r="BB9085" s="80"/>
    </row>
    <row r="9086" spans="9:54" x14ac:dyDescent="0.25">
      <c r="I9086" s="80"/>
      <c r="AX9086" s="80"/>
      <c r="AY9086" s="80"/>
      <c r="AZ9086" s="80"/>
      <c r="BA9086" s="80"/>
      <c r="BB9086" s="80"/>
    </row>
    <row r="9087" spans="9:54" x14ac:dyDescent="0.25">
      <c r="I9087" s="80"/>
      <c r="AX9087" s="80"/>
      <c r="AY9087" s="80"/>
      <c r="AZ9087" s="80"/>
      <c r="BA9087" s="80"/>
      <c r="BB9087" s="80"/>
    </row>
    <row r="9088" spans="9:54" x14ac:dyDescent="0.25">
      <c r="I9088" s="80"/>
      <c r="AX9088" s="80"/>
      <c r="AY9088" s="80"/>
      <c r="AZ9088" s="80"/>
      <c r="BA9088" s="80"/>
      <c r="BB9088" s="80"/>
    </row>
    <row r="9089" spans="9:54" x14ac:dyDescent="0.25">
      <c r="I9089" s="80"/>
      <c r="AX9089" s="80"/>
      <c r="AY9089" s="80"/>
      <c r="AZ9089" s="80"/>
      <c r="BA9089" s="80"/>
      <c r="BB9089" s="80"/>
    </row>
    <row r="9090" spans="9:54" x14ac:dyDescent="0.25">
      <c r="I9090" s="80"/>
      <c r="AX9090" s="80"/>
      <c r="AY9090" s="80"/>
      <c r="AZ9090" s="80"/>
      <c r="BA9090" s="80"/>
      <c r="BB9090" s="80"/>
    </row>
    <row r="9091" spans="9:54" x14ac:dyDescent="0.25">
      <c r="I9091" s="80"/>
      <c r="AX9091" s="80"/>
      <c r="AY9091" s="80"/>
      <c r="AZ9091" s="80"/>
      <c r="BA9091" s="80"/>
      <c r="BB9091" s="80"/>
    </row>
    <row r="9092" spans="9:54" x14ac:dyDescent="0.25">
      <c r="I9092" s="80"/>
      <c r="AX9092" s="80"/>
      <c r="AY9092" s="80"/>
      <c r="AZ9092" s="80"/>
      <c r="BA9092" s="80"/>
      <c r="BB9092" s="80"/>
    </row>
    <row r="9093" spans="9:54" x14ac:dyDescent="0.25">
      <c r="I9093" s="80"/>
      <c r="AX9093" s="80"/>
      <c r="AY9093" s="80"/>
      <c r="AZ9093" s="80"/>
      <c r="BA9093" s="80"/>
      <c r="BB9093" s="80"/>
    </row>
    <row r="9094" spans="9:54" x14ac:dyDescent="0.25">
      <c r="I9094" s="80"/>
      <c r="AX9094" s="80"/>
      <c r="AY9094" s="80"/>
      <c r="AZ9094" s="80"/>
      <c r="BA9094" s="80"/>
      <c r="BB9094" s="80"/>
    </row>
    <row r="9095" spans="9:54" x14ac:dyDescent="0.25">
      <c r="I9095" s="80"/>
      <c r="AX9095" s="80"/>
      <c r="AY9095" s="80"/>
      <c r="AZ9095" s="80"/>
      <c r="BA9095" s="80"/>
      <c r="BB9095" s="80"/>
    </row>
    <row r="9096" spans="9:54" x14ac:dyDescent="0.25">
      <c r="I9096" s="80"/>
      <c r="AX9096" s="80"/>
      <c r="AY9096" s="80"/>
      <c r="AZ9096" s="80"/>
      <c r="BA9096" s="80"/>
      <c r="BB9096" s="80"/>
    </row>
    <row r="9097" spans="9:54" x14ac:dyDescent="0.25">
      <c r="I9097" s="80"/>
      <c r="AX9097" s="80"/>
      <c r="AY9097" s="80"/>
      <c r="AZ9097" s="80"/>
      <c r="BA9097" s="80"/>
      <c r="BB9097" s="80"/>
    </row>
    <row r="9098" spans="9:54" x14ac:dyDescent="0.25">
      <c r="I9098" s="80"/>
      <c r="AX9098" s="80"/>
      <c r="AY9098" s="80"/>
      <c r="AZ9098" s="80"/>
      <c r="BA9098" s="80"/>
      <c r="BB9098" s="80"/>
    </row>
    <row r="9099" spans="9:54" x14ac:dyDescent="0.25">
      <c r="I9099" s="80"/>
      <c r="AX9099" s="80"/>
      <c r="AY9099" s="80"/>
      <c r="AZ9099" s="80"/>
      <c r="BA9099" s="80"/>
      <c r="BB9099" s="80"/>
    </row>
    <row r="9100" spans="9:54" x14ac:dyDescent="0.25">
      <c r="I9100" s="80"/>
      <c r="AX9100" s="80"/>
      <c r="AY9100" s="80"/>
      <c r="AZ9100" s="80"/>
      <c r="BA9100" s="80"/>
      <c r="BB9100" s="80"/>
    </row>
    <row r="9101" spans="9:54" x14ac:dyDescent="0.25">
      <c r="I9101" s="80"/>
      <c r="AX9101" s="80"/>
      <c r="AY9101" s="80"/>
      <c r="AZ9101" s="80"/>
      <c r="BA9101" s="80"/>
      <c r="BB9101" s="80"/>
    </row>
    <row r="9102" spans="9:54" x14ac:dyDescent="0.25">
      <c r="I9102" s="80"/>
      <c r="AX9102" s="80"/>
      <c r="AY9102" s="80"/>
      <c r="AZ9102" s="80"/>
      <c r="BA9102" s="80"/>
      <c r="BB9102" s="80"/>
    </row>
    <row r="9103" spans="9:54" x14ac:dyDescent="0.25">
      <c r="I9103" s="80"/>
      <c r="AX9103" s="80"/>
      <c r="AY9103" s="80"/>
      <c r="AZ9103" s="80"/>
      <c r="BA9103" s="80"/>
      <c r="BB9103" s="80"/>
    </row>
    <row r="9104" spans="9:54" x14ac:dyDescent="0.25">
      <c r="I9104" s="80"/>
      <c r="AX9104" s="80"/>
      <c r="AY9104" s="80"/>
      <c r="AZ9104" s="80"/>
      <c r="BA9104" s="80"/>
      <c r="BB9104" s="80"/>
    </row>
    <row r="9105" spans="9:54" x14ac:dyDescent="0.25">
      <c r="I9105" s="80"/>
      <c r="AX9105" s="80"/>
      <c r="AY9105" s="80"/>
      <c r="AZ9105" s="80"/>
      <c r="BA9105" s="80"/>
      <c r="BB9105" s="80"/>
    </row>
    <row r="9106" spans="9:54" x14ac:dyDescent="0.25">
      <c r="I9106" s="80"/>
      <c r="AX9106" s="80"/>
      <c r="AY9106" s="80"/>
      <c r="AZ9106" s="80"/>
      <c r="BA9106" s="80"/>
      <c r="BB9106" s="80"/>
    </row>
    <row r="9107" spans="9:54" x14ac:dyDescent="0.25">
      <c r="I9107" s="80"/>
      <c r="AX9107" s="80"/>
      <c r="AY9107" s="80"/>
      <c r="AZ9107" s="80"/>
      <c r="BA9107" s="80"/>
      <c r="BB9107" s="80"/>
    </row>
    <row r="9108" spans="9:54" x14ac:dyDescent="0.25">
      <c r="I9108" s="80"/>
      <c r="AX9108" s="80"/>
      <c r="AY9108" s="80"/>
      <c r="AZ9108" s="80"/>
      <c r="BA9108" s="80"/>
      <c r="BB9108" s="80"/>
    </row>
    <row r="9109" spans="9:54" x14ac:dyDescent="0.25">
      <c r="I9109" s="80"/>
      <c r="AX9109" s="80"/>
      <c r="AY9109" s="80"/>
      <c r="AZ9109" s="80"/>
      <c r="BA9109" s="80"/>
      <c r="BB9109" s="80"/>
    </row>
    <row r="9110" spans="9:54" x14ac:dyDescent="0.25">
      <c r="I9110" s="80"/>
      <c r="AX9110" s="80"/>
      <c r="AY9110" s="80"/>
      <c r="AZ9110" s="80"/>
      <c r="BA9110" s="80"/>
      <c r="BB9110" s="80"/>
    </row>
    <row r="9111" spans="9:54" x14ac:dyDescent="0.25">
      <c r="I9111" s="80"/>
      <c r="AX9111" s="80"/>
      <c r="AY9111" s="80"/>
      <c r="AZ9111" s="80"/>
      <c r="BA9111" s="80"/>
      <c r="BB9111" s="80"/>
    </row>
    <row r="9112" spans="9:54" x14ac:dyDescent="0.25">
      <c r="I9112" s="80"/>
      <c r="AX9112" s="80"/>
      <c r="AY9112" s="80"/>
      <c r="AZ9112" s="80"/>
      <c r="BA9112" s="80"/>
      <c r="BB9112" s="80"/>
    </row>
    <row r="9113" spans="9:54" x14ac:dyDescent="0.25">
      <c r="I9113" s="80"/>
      <c r="AX9113" s="80"/>
      <c r="AY9113" s="80"/>
      <c r="AZ9113" s="80"/>
      <c r="BA9113" s="80"/>
      <c r="BB9113" s="80"/>
    </row>
    <row r="9114" spans="9:54" x14ac:dyDescent="0.25">
      <c r="I9114" s="80"/>
      <c r="AX9114" s="80"/>
      <c r="AY9114" s="80"/>
      <c r="AZ9114" s="80"/>
      <c r="BA9114" s="80"/>
      <c r="BB9114" s="80"/>
    </row>
    <row r="9115" spans="9:54" x14ac:dyDescent="0.25">
      <c r="I9115" s="80"/>
      <c r="AX9115" s="80"/>
      <c r="AY9115" s="80"/>
      <c r="AZ9115" s="80"/>
      <c r="BA9115" s="80"/>
      <c r="BB9115" s="80"/>
    </row>
    <row r="9116" spans="9:54" x14ac:dyDescent="0.25">
      <c r="I9116" s="80"/>
      <c r="AX9116" s="80"/>
      <c r="AY9116" s="80"/>
      <c r="AZ9116" s="80"/>
      <c r="BA9116" s="80"/>
      <c r="BB9116" s="80"/>
    </row>
    <row r="9117" spans="9:54" x14ac:dyDescent="0.25">
      <c r="I9117" s="80"/>
      <c r="AX9117" s="80"/>
      <c r="AY9117" s="80"/>
      <c r="AZ9117" s="80"/>
      <c r="BA9117" s="80"/>
      <c r="BB9117" s="80"/>
    </row>
    <row r="9118" spans="9:54" x14ac:dyDescent="0.25">
      <c r="I9118" s="80"/>
      <c r="AX9118" s="80"/>
      <c r="AY9118" s="80"/>
      <c r="AZ9118" s="80"/>
      <c r="BA9118" s="80"/>
      <c r="BB9118" s="80"/>
    </row>
    <row r="9119" spans="9:54" x14ac:dyDescent="0.25">
      <c r="I9119" s="80"/>
      <c r="AX9119" s="80"/>
      <c r="AY9119" s="80"/>
      <c r="AZ9119" s="80"/>
      <c r="BA9119" s="80"/>
      <c r="BB9119" s="80"/>
    </row>
    <row r="9120" spans="9:54" x14ac:dyDescent="0.25">
      <c r="I9120" s="80"/>
      <c r="AX9120" s="80"/>
      <c r="AY9120" s="80"/>
      <c r="AZ9120" s="80"/>
      <c r="BA9120" s="80"/>
      <c r="BB9120" s="80"/>
    </row>
    <row r="9121" spans="9:54" x14ac:dyDescent="0.25">
      <c r="I9121" s="80"/>
      <c r="AX9121" s="80"/>
      <c r="AY9121" s="80"/>
      <c r="AZ9121" s="80"/>
      <c r="BA9121" s="80"/>
      <c r="BB9121" s="80"/>
    </row>
    <row r="9122" spans="9:54" x14ac:dyDescent="0.25">
      <c r="I9122" s="80"/>
      <c r="AX9122" s="80"/>
      <c r="AY9122" s="80"/>
      <c r="AZ9122" s="80"/>
      <c r="BA9122" s="80"/>
      <c r="BB9122" s="80"/>
    </row>
    <row r="9123" spans="9:54" x14ac:dyDescent="0.25">
      <c r="I9123" s="80"/>
      <c r="AX9123" s="80"/>
      <c r="AY9123" s="80"/>
      <c r="AZ9123" s="80"/>
      <c r="BA9123" s="80"/>
      <c r="BB9123" s="80"/>
    </row>
    <row r="9124" spans="9:54" x14ac:dyDescent="0.25">
      <c r="I9124" s="80"/>
      <c r="AX9124" s="80"/>
      <c r="AY9124" s="80"/>
      <c r="AZ9124" s="80"/>
      <c r="BA9124" s="80"/>
      <c r="BB9124" s="80"/>
    </row>
    <row r="9125" spans="9:54" x14ac:dyDescent="0.25">
      <c r="I9125" s="80"/>
      <c r="AX9125" s="80"/>
      <c r="AY9125" s="80"/>
      <c r="AZ9125" s="80"/>
      <c r="BA9125" s="80"/>
      <c r="BB9125" s="80"/>
    </row>
    <row r="9126" spans="9:54" x14ac:dyDescent="0.25">
      <c r="I9126" s="80"/>
      <c r="AX9126" s="80"/>
      <c r="AY9126" s="80"/>
      <c r="AZ9126" s="80"/>
      <c r="BA9126" s="80"/>
      <c r="BB9126" s="80"/>
    </row>
    <row r="9127" spans="9:54" x14ac:dyDescent="0.25">
      <c r="I9127" s="80"/>
      <c r="AX9127" s="80"/>
      <c r="AY9127" s="80"/>
      <c r="AZ9127" s="80"/>
      <c r="BA9127" s="80"/>
      <c r="BB9127" s="80"/>
    </row>
    <row r="9128" spans="9:54" x14ac:dyDescent="0.25">
      <c r="I9128" s="80"/>
      <c r="AX9128" s="80"/>
      <c r="AY9128" s="80"/>
      <c r="AZ9128" s="80"/>
      <c r="BA9128" s="80"/>
      <c r="BB9128" s="80"/>
    </row>
    <row r="9129" spans="9:54" x14ac:dyDescent="0.25">
      <c r="I9129" s="80"/>
      <c r="AX9129" s="80"/>
      <c r="AY9129" s="80"/>
      <c r="AZ9129" s="80"/>
      <c r="BA9129" s="80"/>
      <c r="BB9129" s="80"/>
    </row>
    <row r="9130" spans="9:54" x14ac:dyDescent="0.25">
      <c r="I9130" s="80"/>
      <c r="AX9130" s="80"/>
      <c r="AY9130" s="80"/>
      <c r="AZ9130" s="80"/>
      <c r="BA9130" s="80"/>
      <c r="BB9130" s="80"/>
    </row>
    <row r="9131" spans="9:54" x14ac:dyDescent="0.25">
      <c r="I9131" s="80"/>
      <c r="AX9131" s="80"/>
      <c r="AY9131" s="80"/>
      <c r="AZ9131" s="80"/>
      <c r="BA9131" s="80"/>
      <c r="BB9131" s="80"/>
    </row>
    <row r="9132" spans="9:54" x14ac:dyDescent="0.25">
      <c r="I9132" s="80"/>
      <c r="AX9132" s="80"/>
      <c r="AY9132" s="80"/>
      <c r="AZ9132" s="80"/>
      <c r="BA9132" s="80"/>
      <c r="BB9132" s="80"/>
    </row>
    <row r="9133" spans="9:54" x14ac:dyDescent="0.25">
      <c r="I9133" s="80"/>
      <c r="AX9133" s="80"/>
      <c r="AY9133" s="80"/>
      <c r="AZ9133" s="80"/>
      <c r="BA9133" s="80"/>
      <c r="BB9133" s="80"/>
    </row>
    <row r="9134" spans="9:54" x14ac:dyDescent="0.25">
      <c r="I9134" s="80"/>
      <c r="AX9134" s="80"/>
      <c r="AY9134" s="80"/>
      <c r="AZ9134" s="80"/>
      <c r="BA9134" s="80"/>
      <c r="BB9134" s="80"/>
    </row>
    <row r="9135" spans="9:54" x14ac:dyDescent="0.25">
      <c r="I9135" s="80"/>
      <c r="AX9135" s="80"/>
      <c r="AY9135" s="80"/>
      <c r="AZ9135" s="80"/>
      <c r="BA9135" s="80"/>
      <c r="BB9135" s="80"/>
    </row>
    <row r="9136" spans="9:54" x14ac:dyDescent="0.25">
      <c r="I9136" s="80"/>
      <c r="AX9136" s="80"/>
      <c r="AY9136" s="80"/>
      <c r="AZ9136" s="80"/>
      <c r="BA9136" s="80"/>
      <c r="BB9136" s="80"/>
    </row>
    <row r="9137" spans="9:54" x14ac:dyDescent="0.25">
      <c r="I9137" s="80"/>
      <c r="AX9137" s="80"/>
      <c r="AY9137" s="80"/>
      <c r="AZ9137" s="80"/>
      <c r="BA9137" s="80"/>
      <c r="BB9137" s="80"/>
    </row>
    <row r="9138" spans="9:54" x14ac:dyDescent="0.25">
      <c r="I9138" s="80"/>
      <c r="AX9138" s="80"/>
      <c r="AY9138" s="80"/>
      <c r="AZ9138" s="80"/>
      <c r="BA9138" s="80"/>
      <c r="BB9138" s="80"/>
    </row>
    <row r="9139" spans="9:54" x14ac:dyDescent="0.25">
      <c r="I9139" s="80"/>
      <c r="AX9139" s="80"/>
      <c r="AY9139" s="80"/>
      <c r="AZ9139" s="80"/>
      <c r="BA9139" s="80"/>
      <c r="BB9139" s="80"/>
    </row>
    <row r="9140" spans="9:54" x14ac:dyDescent="0.25">
      <c r="I9140" s="80"/>
      <c r="AX9140" s="80"/>
      <c r="AY9140" s="80"/>
      <c r="AZ9140" s="80"/>
      <c r="BA9140" s="80"/>
      <c r="BB9140" s="80"/>
    </row>
    <row r="9141" spans="9:54" x14ac:dyDescent="0.25">
      <c r="I9141" s="80"/>
      <c r="AX9141" s="80"/>
      <c r="AY9141" s="80"/>
      <c r="AZ9141" s="80"/>
      <c r="BA9141" s="80"/>
      <c r="BB9141" s="80"/>
    </row>
    <row r="9142" spans="9:54" x14ac:dyDescent="0.25">
      <c r="I9142" s="80"/>
      <c r="AX9142" s="80"/>
      <c r="AY9142" s="80"/>
      <c r="AZ9142" s="80"/>
      <c r="BA9142" s="80"/>
      <c r="BB9142" s="80"/>
    </row>
    <row r="9143" spans="9:54" x14ac:dyDescent="0.25">
      <c r="I9143" s="80"/>
      <c r="AX9143" s="80"/>
      <c r="AY9143" s="80"/>
      <c r="AZ9143" s="80"/>
      <c r="BA9143" s="80"/>
      <c r="BB9143" s="80"/>
    </row>
    <row r="9144" spans="9:54" x14ac:dyDescent="0.25">
      <c r="I9144" s="80"/>
      <c r="AX9144" s="80"/>
      <c r="AY9144" s="80"/>
      <c r="AZ9144" s="80"/>
      <c r="BA9144" s="80"/>
      <c r="BB9144" s="80"/>
    </row>
    <row r="9145" spans="9:54" x14ac:dyDescent="0.25">
      <c r="I9145" s="80"/>
      <c r="AX9145" s="80"/>
      <c r="AY9145" s="80"/>
      <c r="AZ9145" s="80"/>
      <c r="BA9145" s="80"/>
      <c r="BB9145" s="80"/>
    </row>
    <row r="9146" spans="9:54" x14ac:dyDescent="0.25">
      <c r="I9146" s="80"/>
      <c r="AX9146" s="80"/>
      <c r="AY9146" s="80"/>
      <c r="AZ9146" s="80"/>
      <c r="BA9146" s="80"/>
      <c r="BB9146" s="80"/>
    </row>
    <row r="9147" spans="9:54" x14ac:dyDescent="0.25">
      <c r="I9147" s="80"/>
      <c r="AX9147" s="80"/>
      <c r="AY9147" s="80"/>
      <c r="AZ9147" s="80"/>
      <c r="BA9147" s="80"/>
      <c r="BB9147" s="80"/>
    </row>
    <row r="9148" spans="9:54" x14ac:dyDescent="0.25">
      <c r="I9148" s="80"/>
      <c r="AX9148" s="80"/>
      <c r="AY9148" s="80"/>
      <c r="AZ9148" s="80"/>
      <c r="BA9148" s="80"/>
      <c r="BB9148" s="80"/>
    </row>
    <row r="9149" spans="9:54" x14ac:dyDescent="0.25">
      <c r="I9149" s="80"/>
      <c r="AX9149" s="80"/>
      <c r="AY9149" s="80"/>
      <c r="AZ9149" s="80"/>
      <c r="BA9149" s="80"/>
      <c r="BB9149" s="80"/>
    </row>
    <row r="9150" spans="9:54" x14ac:dyDescent="0.25">
      <c r="I9150" s="80"/>
      <c r="AX9150" s="80"/>
      <c r="AY9150" s="80"/>
      <c r="AZ9150" s="80"/>
      <c r="BA9150" s="80"/>
      <c r="BB9150" s="80"/>
    </row>
    <row r="9151" spans="9:54" x14ac:dyDescent="0.25">
      <c r="I9151" s="80"/>
      <c r="AX9151" s="80"/>
      <c r="AY9151" s="80"/>
      <c r="AZ9151" s="80"/>
      <c r="BA9151" s="80"/>
      <c r="BB9151" s="80"/>
    </row>
    <row r="9152" spans="9:54" x14ac:dyDescent="0.25">
      <c r="I9152" s="80"/>
      <c r="AX9152" s="80"/>
      <c r="AY9152" s="80"/>
      <c r="AZ9152" s="80"/>
      <c r="BA9152" s="80"/>
      <c r="BB9152" s="80"/>
    </row>
    <row r="9153" spans="9:54" x14ac:dyDescent="0.25">
      <c r="I9153" s="80"/>
      <c r="AX9153" s="80"/>
      <c r="AY9153" s="80"/>
      <c r="AZ9153" s="80"/>
      <c r="BA9153" s="80"/>
      <c r="BB9153" s="80"/>
    </row>
    <row r="9154" spans="9:54" x14ac:dyDescent="0.25">
      <c r="I9154" s="80"/>
      <c r="AX9154" s="80"/>
      <c r="AY9154" s="80"/>
      <c r="AZ9154" s="80"/>
      <c r="BA9154" s="80"/>
      <c r="BB9154" s="80"/>
    </row>
    <row r="9155" spans="9:54" x14ac:dyDescent="0.25">
      <c r="I9155" s="80"/>
      <c r="AX9155" s="80"/>
      <c r="AY9155" s="80"/>
      <c r="AZ9155" s="80"/>
      <c r="BA9155" s="80"/>
      <c r="BB9155" s="80"/>
    </row>
    <row r="9156" spans="9:54" x14ac:dyDescent="0.25">
      <c r="I9156" s="80"/>
      <c r="AX9156" s="80"/>
      <c r="AY9156" s="80"/>
      <c r="AZ9156" s="80"/>
      <c r="BA9156" s="80"/>
      <c r="BB9156" s="80"/>
    </row>
    <row r="9157" spans="9:54" x14ac:dyDescent="0.25">
      <c r="I9157" s="80"/>
      <c r="AX9157" s="80"/>
      <c r="AY9157" s="80"/>
      <c r="AZ9157" s="80"/>
      <c r="BA9157" s="80"/>
      <c r="BB9157" s="80"/>
    </row>
    <row r="9158" spans="9:54" x14ac:dyDescent="0.25">
      <c r="I9158" s="80"/>
      <c r="AX9158" s="80"/>
      <c r="AY9158" s="80"/>
      <c r="AZ9158" s="80"/>
      <c r="BA9158" s="80"/>
      <c r="BB9158" s="80"/>
    </row>
    <row r="9159" spans="9:54" x14ac:dyDescent="0.25">
      <c r="I9159" s="80"/>
      <c r="AX9159" s="80"/>
      <c r="AY9159" s="80"/>
      <c r="AZ9159" s="80"/>
      <c r="BA9159" s="80"/>
      <c r="BB9159" s="80"/>
    </row>
    <row r="9160" spans="9:54" x14ac:dyDescent="0.25">
      <c r="I9160" s="80"/>
      <c r="AX9160" s="80"/>
      <c r="AY9160" s="80"/>
      <c r="AZ9160" s="80"/>
      <c r="BA9160" s="80"/>
      <c r="BB9160" s="80"/>
    </row>
    <row r="9161" spans="9:54" x14ac:dyDescent="0.25">
      <c r="I9161" s="80"/>
      <c r="AX9161" s="80"/>
      <c r="AY9161" s="80"/>
      <c r="AZ9161" s="80"/>
      <c r="BA9161" s="80"/>
      <c r="BB9161" s="80"/>
    </row>
    <row r="9162" spans="9:54" x14ac:dyDescent="0.25">
      <c r="I9162" s="80"/>
      <c r="AX9162" s="80"/>
      <c r="AY9162" s="80"/>
      <c r="AZ9162" s="80"/>
      <c r="BA9162" s="80"/>
      <c r="BB9162" s="80"/>
    </row>
    <row r="9163" spans="9:54" x14ac:dyDescent="0.25">
      <c r="I9163" s="80"/>
      <c r="AX9163" s="80"/>
      <c r="AY9163" s="80"/>
      <c r="AZ9163" s="80"/>
      <c r="BA9163" s="80"/>
      <c r="BB9163" s="80"/>
    </row>
    <row r="9164" spans="9:54" x14ac:dyDescent="0.25">
      <c r="I9164" s="80"/>
      <c r="AX9164" s="80"/>
      <c r="AY9164" s="80"/>
      <c r="AZ9164" s="80"/>
      <c r="BA9164" s="80"/>
      <c r="BB9164" s="80"/>
    </row>
    <row r="9165" spans="9:54" x14ac:dyDescent="0.25">
      <c r="I9165" s="80"/>
      <c r="AX9165" s="80"/>
      <c r="AY9165" s="80"/>
      <c r="AZ9165" s="80"/>
      <c r="BA9165" s="80"/>
      <c r="BB9165" s="80"/>
    </row>
    <row r="9166" spans="9:54" x14ac:dyDescent="0.25">
      <c r="I9166" s="80"/>
      <c r="AX9166" s="80"/>
      <c r="AY9166" s="80"/>
      <c r="AZ9166" s="80"/>
      <c r="BA9166" s="80"/>
      <c r="BB9166" s="80"/>
    </row>
    <row r="9167" spans="9:54" x14ac:dyDescent="0.25">
      <c r="I9167" s="80"/>
      <c r="AX9167" s="80"/>
      <c r="AY9167" s="80"/>
      <c r="AZ9167" s="80"/>
      <c r="BA9167" s="80"/>
      <c r="BB9167" s="80"/>
    </row>
    <row r="9168" spans="9:54" x14ac:dyDescent="0.25">
      <c r="I9168" s="80"/>
      <c r="AX9168" s="80"/>
      <c r="AY9168" s="80"/>
      <c r="AZ9168" s="80"/>
      <c r="BA9168" s="80"/>
      <c r="BB9168" s="80"/>
    </row>
    <row r="9169" spans="9:54" x14ac:dyDescent="0.25">
      <c r="I9169" s="80"/>
      <c r="AX9169" s="80"/>
      <c r="AY9169" s="80"/>
      <c r="AZ9169" s="80"/>
      <c r="BA9169" s="80"/>
      <c r="BB9169" s="80"/>
    </row>
    <row r="9170" spans="9:54" x14ac:dyDescent="0.25">
      <c r="I9170" s="80"/>
      <c r="AX9170" s="80"/>
      <c r="AY9170" s="80"/>
      <c r="AZ9170" s="80"/>
      <c r="BA9170" s="80"/>
      <c r="BB9170" s="80"/>
    </row>
    <row r="9171" spans="9:54" x14ac:dyDescent="0.25">
      <c r="I9171" s="80"/>
      <c r="AX9171" s="80"/>
      <c r="AY9171" s="80"/>
      <c r="AZ9171" s="80"/>
      <c r="BA9171" s="80"/>
      <c r="BB9171" s="80"/>
    </row>
    <row r="9172" spans="9:54" x14ac:dyDescent="0.25">
      <c r="I9172" s="80"/>
      <c r="AX9172" s="80"/>
      <c r="AY9172" s="80"/>
      <c r="AZ9172" s="80"/>
      <c r="BA9172" s="80"/>
      <c r="BB9172" s="80"/>
    </row>
    <row r="9173" spans="9:54" x14ac:dyDescent="0.25">
      <c r="I9173" s="80"/>
      <c r="AX9173" s="80"/>
      <c r="AY9173" s="80"/>
      <c r="AZ9173" s="80"/>
      <c r="BA9173" s="80"/>
      <c r="BB9173" s="80"/>
    </row>
    <row r="9174" spans="9:54" x14ac:dyDescent="0.25">
      <c r="I9174" s="80"/>
      <c r="AX9174" s="80"/>
      <c r="AY9174" s="80"/>
      <c r="AZ9174" s="80"/>
      <c r="BA9174" s="80"/>
      <c r="BB9174" s="80"/>
    </row>
    <row r="9175" spans="9:54" x14ac:dyDescent="0.25">
      <c r="I9175" s="80"/>
      <c r="AX9175" s="80"/>
      <c r="AY9175" s="80"/>
      <c r="AZ9175" s="80"/>
      <c r="BA9175" s="80"/>
      <c r="BB9175" s="80"/>
    </row>
    <row r="9176" spans="9:54" x14ac:dyDescent="0.25">
      <c r="I9176" s="80"/>
      <c r="AX9176" s="80"/>
      <c r="AY9176" s="80"/>
      <c r="AZ9176" s="80"/>
      <c r="BA9176" s="80"/>
      <c r="BB9176" s="80"/>
    </row>
    <row r="9177" spans="9:54" x14ac:dyDescent="0.25">
      <c r="I9177" s="80"/>
      <c r="AX9177" s="80"/>
      <c r="AY9177" s="80"/>
      <c r="AZ9177" s="80"/>
      <c r="BA9177" s="80"/>
      <c r="BB9177" s="80"/>
    </row>
    <row r="9178" spans="9:54" x14ac:dyDescent="0.25">
      <c r="I9178" s="80"/>
      <c r="AX9178" s="80"/>
      <c r="AY9178" s="80"/>
      <c r="AZ9178" s="80"/>
      <c r="BA9178" s="80"/>
      <c r="BB9178" s="80"/>
    </row>
    <row r="9179" spans="9:54" x14ac:dyDescent="0.25">
      <c r="I9179" s="80"/>
      <c r="AX9179" s="80"/>
      <c r="AY9179" s="80"/>
      <c r="AZ9179" s="80"/>
      <c r="BA9179" s="80"/>
      <c r="BB9179" s="80"/>
    </row>
    <row r="9180" spans="9:54" x14ac:dyDescent="0.25">
      <c r="I9180" s="80"/>
      <c r="AX9180" s="80"/>
      <c r="AY9180" s="80"/>
      <c r="AZ9180" s="80"/>
      <c r="BA9180" s="80"/>
      <c r="BB9180" s="80"/>
    </row>
    <row r="9181" spans="9:54" x14ac:dyDescent="0.25">
      <c r="I9181" s="80"/>
      <c r="AX9181" s="80"/>
      <c r="AY9181" s="80"/>
      <c r="AZ9181" s="80"/>
      <c r="BA9181" s="80"/>
      <c r="BB9181" s="80"/>
    </row>
    <row r="9182" spans="9:54" x14ac:dyDescent="0.25">
      <c r="I9182" s="80"/>
      <c r="AX9182" s="80"/>
      <c r="AY9182" s="80"/>
      <c r="AZ9182" s="80"/>
      <c r="BA9182" s="80"/>
      <c r="BB9182" s="80"/>
    </row>
    <row r="9183" spans="9:54" x14ac:dyDescent="0.25">
      <c r="I9183" s="80"/>
      <c r="AX9183" s="80"/>
      <c r="AY9183" s="80"/>
      <c r="AZ9183" s="80"/>
      <c r="BA9183" s="80"/>
      <c r="BB9183" s="80"/>
    </row>
    <row r="9184" spans="9:54" x14ac:dyDescent="0.25">
      <c r="I9184" s="80"/>
      <c r="AX9184" s="80"/>
      <c r="AY9184" s="80"/>
      <c r="AZ9184" s="80"/>
      <c r="BA9184" s="80"/>
      <c r="BB9184" s="80"/>
    </row>
    <row r="9185" spans="9:54" x14ac:dyDescent="0.25">
      <c r="I9185" s="80"/>
      <c r="AX9185" s="80"/>
      <c r="AY9185" s="80"/>
      <c r="AZ9185" s="80"/>
      <c r="BA9185" s="80"/>
      <c r="BB9185" s="80"/>
    </row>
    <row r="9186" spans="9:54" x14ac:dyDescent="0.25">
      <c r="I9186" s="80"/>
      <c r="AX9186" s="80"/>
      <c r="AY9186" s="80"/>
      <c r="AZ9186" s="80"/>
      <c r="BA9186" s="80"/>
      <c r="BB9186" s="80"/>
    </row>
    <row r="9187" spans="9:54" x14ac:dyDescent="0.25">
      <c r="I9187" s="80"/>
      <c r="AX9187" s="80"/>
      <c r="AY9187" s="80"/>
      <c r="AZ9187" s="80"/>
      <c r="BA9187" s="80"/>
      <c r="BB9187" s="80"/>
    </row>
    <row r="9188" spans="9:54" x14ac:dyDescent="0.25">
      <c r="I9188" s="80"/>
      <c r="AX9188" s="80"/>
      <c r="AY9188" s="80"/>
      <c r="AZ9188" s="80"/>
      <c r="BA9188" s="80"/>
      <c r="BB9188" s="80"/>
    </row>
    <row r="9189" spans="9:54" x14ac:dyDescent="0.25">
      <c r="I9189" s="80"/>
      <c r="AX9189" s="80"/>
      <c r="AY9189" s="80"/>
      <c r="AZ9189" s="80"/>
      <c r="BA9189" s="80"/>
      <c r="BB9189" s="80"/>
    </row>
    <row r="9190" spans="9:54" x14ac:dyDescent="0.25">
      <c r="I9190" s="80"/>
      <c r="AX9190" s="80"/>
      <c r="AY9190" s="80"/>
      <c r="AZ9190" s="80"/>
      <c r="BA9190" s="80"/>
      <c r="BB9190" s="80"/>
    </row>
    <row r="9191" spans="9:54" x14ac:dyDescent="0.25">
      <c r="I9191" s="80"/>
      <c r="AX9191" s="80"/>
      <c r="AY9191" s="80"/>
      <c r="AZ9191" s="80"/>
      <c r="BA9191" s="80"/>
      <c r="BB9191" s="80"/>
    </row>
    <row r="9192" spans="9:54" x14ac:dyDescent="0.25">
      <c r="I9192" s="80"/>
      <c r="AX9192" s="80"/>
      <c r="AY9192" s="80"/>
      <c r="AZ9192" s="80"/>
      <c r="BA9192" s="80"/>
      <c r="BB9192" s="80"/>
    </row>
    <row r="9193" spans="9:54" x14ac:dyDescent="0.25">
      <c r="I9193" s="80"/>
      <c r="AX9193" s="80"/>
      <c r="AY9193" s="80"/>
      <c r="AZ9193" s="80"/>
      <c r="BA9193" s="80"/>
      <c r="BB9193" s="80"/>
    </row>
    <row r="9194" spans="9:54" x14ac:dyDescent="0.25">
      <c r="I9194" s="80"/>
      <c r="AX9194" s="80"/>
      <c r="AY9194" s="80"/>
      <c r="AZ9194" s="80"/>
      <c r="BA9194" s="80"/>
      <c r="BB9194" s="80"/>
    </row>
    <row r="9195" spans="9:54" x14ac:dyDescent="0.25">
      <c r="I9195" s="80"/>
      <c r="AX9195" s="80"/>
      <c r="AY9195" s="80"/>
      <c r="AZ9195" s="80"/>
      <c r="BA9195" s="80"/>
      <c r="BB9195" s="80"/>
    </row>
    <row r="9196" spans="9:54" x14ac:dyDescent="0.25">
      <c r="I9196" s="80"/>
      <c r="AX9196" s="80"/>
      <c r="AY9196" s="80"/>
      <c r="AZ9196" s="80"/>
      <c r="BA9196" s="80"/>
      <c r="BB9196" s="80"/>
    </row>
    <row r="9197" spans="9:54" x14ac:dyDescent="0.25">
      <c r="I9197" s="80"/>
      <c r="AX9197" s="80"/>
      <c r="AY9197" s="80"/>
      <c r="AZ9197" s="80"/>
      <c r="BA9197" s="80"/>
      <c r="BB9197" s="80"/>
    </row>
    <row r="9198" spans="9:54" x14ac:dyDescent="0.25">
      <c r="I9198" s="80"/>
      <c r="AX9198" s="80"/>
      <c r="AY9198" s="80"/>
      <c r="AZ9198" s="80"/>
      <c r="BA9198" s="80"/>
      <c r="BB9198" s="80"/>
    </row>
    <row r="9199" spans="9:54" x14ac:dyDescent="0.25">
      <c r="I9199" s="80"/>
      <c r="AX9199" s="80"/>
      <c r="AY9199" s="80"/>
      <c r="AZ9199" s="80"/>
      <c r="BA9199" s="80"/>
      <c r="BB9199" s="80"/>
    </row>
    <row r="9200" spans="9:54" x14ac:dyDescent="0.25">
      <c r="I9200" s="80"/>
      <c r="AX9200" s="80"/>
      <c r="AY9200" s="80"/>
      <c r="AZ9200" s="80"/>
      <c r="BA9200" s="80"/>
      <c r="BB9200" s="80"/>
    </row>
    <row r="9201" spans="9:54" x14ac:dyDescent="0.25">
      <c r="I9201" s="80"/>
      <c r="AX9201" s="80"/>
      <c r="AY9201" s="80"/>
      <c r="AZ9201" s="80"/>
      <c r="BA9201" s="80"/>
      <c r="BB9201" s="80"/>
    </row>
    <row r="9202" spans="9:54" x14ac:dyDescent="0.25">
      <c r="I9202" s="80"/>
      <c r="AX9202" s="80"/>
      <c r="AY9202" s="80"/>
      <c r="AZ9202" s="80"/>
      <c r="BA9202" s="80"/>
      <c r="BB9202" s="80"/>
    </row>
    <row r="9203" spans="9:54" x14ac:dyDescent="0.25">
      <c r="I9203" s="80"/>
      <c r="AX9203" s="80"/>
      <c r="AY9203" s="80"/>
      <c r="AZ9203" s="80"/>
      <c r="BA9203" s="80"/>
      <c r="BB9203" s="80"/>
    </row>
    <row r="9204" spans="9:54" x14ac:dyDescent="0.25">
      <c r="I9204" s="80"/>
      <c r="AX9204" s="80"/>
      <c r="AY9204" s="80"/>
      <c r="AZ9204" s="80"/>
      <c r="BA9204" s="80"/>
      <c r="BB9204" s="80"/>
    </row>
    <row r="9205" spans="9:54" x14ac:dyDescent="0.25">
      <c r="I9205" s="80"/>
      <c r="AX9205" s="80"/>
      <c r="AY9205" s="80"/>
      <c r="AZ9205" s="80"/>
      <c r="BA9205" s="80"/>
      <c r="BB9205" s="80"/>
    </row>
    <row r="9206" spans="9:54" x14ac:dyDescent="0.25">
      <c r="I9206" s="80"/>
      <c r="AX9206" s="80"/>
      <c r="AY9206" s="80"/>
      <c r="AZ9206" s="80"/>
      <c r="BA9206" s="80"/>
      <c r="BB9206" s="80"/>
    </row>
    <row r="9207" spans="9:54" x14ac:dyDescent="0.25">
      <c r="I9207" s="80"/>
      <c r="AX9207" s="80"/>
      <c r="AY9207" s="80"/>
      <c r="AZ9207" s="80"/>
      <c r="BA9207" s="80"/>
      <c r="BB9207" s="80"/>
    </row>
    <row r="9208" spans="9:54" x14ac:dyDescent="0.25">
      <c r="I9208" s="80"/>
      <c r="AX9208" s="80"/>
      <c r="AY9208" s="80"/>
      <c r="AZ9208" s="80"/>
      <c r="BA9208" s="80"/>
      <c r="BB9208" s="80"/>
    </row>
    <row r="9209" spans="9:54" x14ac:dyDescent="0.25">
      <c r="I9209" s="80"/>
      <c r="AX9209" s="80"/>
      <c r="AY9209" s="80"/>
      <c r="AZ9209" s="80"/>
      <c r="BA9209" s="80"/>
      <c r="BB9209" s="80"/>
    </row>
    <row r="9210" spans="9:54" x14ac:dyDescent="0.25">
      <c r="I9210" s="80"/>
      <c r="AX9210" s="80"/>
      <c r="AY9210" s="80"/>
      <c r="AZ9210" s="80"/>
      <c r="BA9210" s="80"/>
      <c r="BB9210" s="80"/>
    </row>
    <row r="9211" spans="9:54" x14ac:dyDescent="0.25">
      <c r="I9211" s="80"/>
      <c r="AX9211" s="80"/>
      <c r="AY9211" s="80"/>
      <c r="AZ9211" s="80"/>
      <c r="BA9211" s="80"/>
      <c r="BB9211" s="80"/>
    </row>
    <row r="9212" spans="9:54" x14ac:dyDescent="0.25">
      <c r="I9212" s="80"/>
      <c r="AX9212" s="80"/>
      <c r="AY9212" s="80"/>
      <c r="AZ9212" s="80"/>
      <c r="BA9212" s="80"/>
      <c r="BB9212" s="80"/>
    </row>
    <row r="9213" spans="9:54" x14ac:dyDescent="0.25">
      <c r="I9213" s="80"/>
      <c r="AX9213" s="80"/>
      <c r="AY9213" s="80"/>
      <c r="AZ9213" s="80"/>
      <c r="BA9213" s="80"/>
      <c r="BB9213" s="80"/>
    </row>
    <row r="9214" spans="9:54" x14ac:dyDescent="0.25">
      <c r="I9214" s="80"/>
      <c r="AX9214" s="80"/>
      <c r="AY9214" s="80"/>
      <c r="AZ9214" s="80"/>
      <c r="BA9214" s="80"/>
      <c r="BB9214" s="80"/>
    </row>
    <row r="9215" spans="9:54" x14ac:dyDescent="0.25">
      <c r="I9215" s="80"/>
      <c r="AX9215" s="80"/>
      <c r="AY9215" s="80"/>
      <c r="AZ9215" s="80"/>
      <c r="BA9215" s="80"/>
      <c r="BB9215" s="80"/>
    </row>
    <row r="9216" spans="9:54" x14ac:dyDescent="0.25">
      <c r="I9216" s="80"/>
      <c r="AX9216" s="80"/>
      <c r="AY9216" s="80"/>
      <c r="AZ9216" s="80"/>
      <c r="BA9216" s="80"/>
      <c r="BB9216" s="80"/>
    </row>
    <row r="9217" spans="9:54" x14ac:dyDescent="0.25">
      <c r="I9217" s="80"/>
      <c r="AX9217" s="80"/>
      <c r="AY9217" s="80"/>
      <c r="AZ9217" s="80"/>
      <c r="BA9217" s="80"/>
      <c r="BB9217" s="80"/>
    </row>
    <row r="9218" spans="9:54" x14ac:dyDescent="0.25">
      <c r="I9218" s="80"/>
      <c r="AX9218" s="80"/>
      <c r="AY9218" s="80"/>
      <c r="AZ9218" s="80"/>
      <c r="BA9218" s="80"/>
      <c r="BB9218" s="80"/>
    </row>
    <row r="9219" spans="9:54" x14ac:dyDescent="0.25">
      <c r="I9219" s="80"/>
      <c r="AX9219" s="80"/>
      <c r="AY9219" s="80"/>
      <c r="AZ9219" s="80"/>
      <c r="BA9219" s="80"/>
      <c r="BB9219" s="80"/>
    </row>
    <row r="9220" spans="9:54" x14ac:dyDescent="0.25">
      <c r="I9220" s="80"/>
      <c r="AX9220" s="80"/>
      <c r="AY9220" s="80"/>
      <c r="AZ9220" s="80"/>
      <c r="BA9220" s="80"/>
      <c r="BB9220" s="80"/>
    </row>
    <row r="9221" spans="9:54" x14ac:dyDescent="0.25">
      <c r="I9221" s="80"/>
      <c r="AX9221" s="80"/>
      <c r="AY9221" s="80"/>
      <c r="AZ9221" s="80"/>
      <c r="BA9221" s="80"/>
      <c r="BB9221" s="80"/>
    </row>
    <row r="9222" spans="9:54" x14ac:dyDescent="0.25">
      <c r="I9222" s="80"/>
      <c r="AX9222" s="80"/>
      <c r="AY9222" s="80"/>
      <c r="AZ9222" s="80"/>
      <c r="BA9222" s="80"/>
      <c r="BB9222" s="80"/>
    </row>
    <row r="9223" spans="9:54" x14ac:dyDescent="0.25">
      <c r="I9223" s="80"/>
      <c r="AX9223" s="80"/>
      <c r="AY9223" s="80"/>
      <c r="AZ9223" s="80"/>
      <c r="BA9223" s="80"/>
      <c r="BB9223" s="80"/>
    </row>
    <row r="9224" spans="9:54" x14ac:dyDescent="0.25">
      <c r="I9224" s="80"/>
      <c r="AX9224" s="80"/>
      <c r="AY9224" s="80"/>
      <c r="AZ9224" s="80"/>
      <c r="BA9224" s="80"/>
      <c r="BB9224" s="80"/>
    </row>
    <row r="9225" spans="9:54" x14ac:dyDescent="0.25">
      <c r="I9225" s="80"/>
      <c r="AX9225" s="80"/>
      <c r="AY9225" s="80"/>
      <c r="AZ9225" s="80"/>
      <c r="BA9225" s="80"/>
      <c r="BB9225" s="80"/>
    </row>
    <row r="9226" spans="9:54" x14ac:dyDescent="0.25">
      <c r="I9226" s="80"/>
      <c r="AX9226" s="80"/>
      <c r="AY9226" s="80"/>
      <c r="AZ9226" s="80"/>
      <c r="BA9226" s="80"/>
      <c r="BB9226" s="80"/>
    </row>
    <row r="9227" spans="9:54" x14ac:dyDescent="0.25">
      <c r="I9227" s="80"/>
      <c r="AX9227" s="80"/>
      <c r="AY9227" s="80"/>
      <c r="AZ9227" s="80"/>
      <c r="BA9227" s="80"/>
      <c r="BB9227" s="80"/>
    </row>
    <row r="9228" spans="9:54" x14ac:dyDescent="0.25">
      <c r="I9228" s="80"/>
      <c r="AX9228" s="80"/>
      <c r="AY9228" s="80"/>
      <c r="AZ9228" s="80"/>
      <c r="BA9228" s="80"/>
      <c r="BB9228" s="80"/>
    </row>
    <row r="9229" spans="9:54" x14ac:dyDescent="0.25">
      <c r="I9229" s="80"/>
      <c r="AX9229" s="80"/>
      <c r="AY9229" s="80"/>
      <c r="AZ9229" s="80"/>
      <c r="BA9229" s="80"/>
      <c r="BB9229" s="80"/>
    </row>
    <row r="9230" spans="9:54" x14ac:dyDescent="0.25">
      <c r="I9230" s="80"/>
      <c r="AX9230" s="80"/>
      <c r="AY9230" s="80"/>
      <c r="AZ9230" s="80"/>
      <c r="BA9230" s="80"/>
      <c r="BB9230" s="80"/>
    </row>
    <row r="9231" spans="9:54" x14ac:dyDescent="0.25">
      <c r="I9231" s="80"/>
      <c r="AX9231" s="80"/>
      <c r="AY9231" s="80"/>
      <c r="AZ9231" s="80"/>
      <c r="BA9231" s="80"/>
      <c r="BB9231" s="80"/>
    </row>
    <row r="9232" spans="9:54" x14ac:dyDescent="0.25">
      <c r="I9232" s="80"/>
      <c r="AX9232" s="80"/>
      <c r="AY9232" s="80"/>
      <c r="AZ9232" s="80"/>
      <c r="BA9232" s="80"/>
      <c r="BB9232" s="80"/>
    </row>
    <row r="9233" spans="9:54" x14ac:dyDescent="0.25">
      <c r="I9233" s="80"/>
      <c r="AX9233" s="80"/>
      <c r="AY9233" s="80"/>
      <c r="AZ9233" s="80"/>
      <c r="BA9233" s="80"/>
      <c r="BB9233" s="80"/>
    </row>
    <row r="9234" spans="9:54" x14ac:dyDescent="0.25">
      <c r="I9234" s="80"/>
      <c r="AX9234" s="80"/>
      <c r="AY9234" s="80"/>
      <c r="AZ9234" s="80"/>
      <c r="BA9234" s="80"/>
      <c r="BB9234" s="80"/>
    </row>
    <row r="9235" spans="9:54" x14ac:dyDescent="0.25">
      <c r="I9235" s="80"/>
      <c r="AX9235" s="80"/>
      <c r="AY9235" s="80"/>
      <c r="AZ9235" s="80"/>
      <c r="BA9235" s="80"/>
      <c r="BB9235" s="80"/>
    </row>
    <row r="9236" spans="9:54" x14ac:dyDescent="0.25">
      <c r="I9236" s="80"/>
      <c r="AX9236" s="80"/>
      <c r="AY9236" s="80"/>
      <c r="AZ9236" s="80"/>
      <c r="BA9236" s="80"/>
      <c r="BB9236" s="80"/>
    </row>
    <row r="9237" spans="9:54" x14ac:dyDescent="0.25">
      <c r="I9237" s="80"/>
      <c r="AX9237" s="80"/>
      <c r="AY9237" s="80"/>
      <c r="AZ9237" s="80"/>
      <c r="BA9237" s="80"/>
      <c r="BB9237" s="80"/>
    </row>
    <row r="9238" spans="9:54" x14ac:dyDescent="0.25">
      <c r="I9238" s="80"/>
      <c r="AX9238" s="80"/>
      <c r="AY9238" s="80"/>
      <c r="AZ9238" s="80"/>
      <c r="BA9238" s="80"/>
      <c r="BB9238" s="80"/>
    </row>
    <row r="9239" spans="9:54" x14ac:dyDescent="0.25">
      <c r="I9239" s="80"/>
      <c r="AX9239" s="80"/>
      <c r="AY9239" s="80"/>
      <c r="AZ9239" s="80"/>
      <c r="BA9239" s="80"/>
      <c r="BB9239" s="80"/>
    </row>
    <row r="9240" spans="9:54" x14ac:dyDescent="0.25">
      <c r="I9240" s="80"/>
      <c r="AX9240" s="80"/>
      <c r="AY9240" s="80"/>
      <c r="AZ9240" s="80"/>
      <c r="BA9240" s="80"/>
      <c r="BB9240" s="80"/>
    </row>
    <row r="9241" spans="9:54" x14ac:dyDescent="0.25">
      <c r="I9241" s="80"/>
      <c r="AX9241" s="80"/>
      <c r="AY9241" s="80"/>
      <c r="AZ9241" s="80"/>
      <c r="BA9241" s="80"/>
      <c r="BB9241" s="80"/>
    </row>
    <row r="9242" spans="9:54" x14ac:dyDescent="0.25">
      <c r="I9242" s="80"/>
      <c r="AX9242" s="80"/>
      <c r="AY9242" s="80"/>
      <c r="AZ9242" s="80"/>
      <c r="BA9242" s="80"/>
      <c r="BB9242" s="80"/>
    </row>
    <row r="9243" spans="9:54" x14ac:dyDescent="0.25">
      <c r="I9243" s="80"/>
      <c r="AX9243" s="80"/>
      <c r="AY9243" s="80"/>
      <c r="AZ9243" s="80"/>
      <c r="BA9243" s="80"/>
      <c r="BB9243" s="80"/>
    </row>
    <row r="9244" spans="9:54" x14ac:dyDescent="0.25">
      <c r="I9244" s="80"/>
      <c r="AX9244" s="80"/>
      <c r="AY9244" s="80"/>
      <c r="AZ9244" s="80"/>
      <c r="BA9244" s="80"/>
      <c r="BB9244" s="80"/>
    </row>
    <row r="9245" spans="9:54" x14ac:dyDescent="0.25">
      <c r="I9245" s="80"/>
      <c r="AX9245" s="80"/>
      <c r="AY9245" s="80"/>
      <c r="AZ9245" s="80"/>
      <c r="BA9245" s="80"/>
      <c r="BB9245" s="80"/>
    </row>
    <row r="9246" spans="9:54" x14ac:dyDescent="0.25">
      <c r="I9246" s="80"/>
      <c r="AX9246" s="80"/>
      <c r="AY9246" s="80"/>
      <c r="AZ9246" s="80"/>
      <c r="BA9246" s="80"/>
      <c r="BB9246" s="80"/>
    </row>
    <row r="9247" spans="9:54" x14ac:dyDescent="0.25">
      <c r="I9247" s="80"/>
      <c r="AX9247" s="80"/>
      <c r="AY9247" s="80"/>
      <c r="AZ9247" s="80"/>
      <c r="BA9247" s="80"/>
      <c r="BB9247" s="80"/>
    </row>
    <row r="9248" spans="9:54" x14ac:dyDescent="0.25">
      <c r="I9248" s="80"/>
      <c r="AX9248" s="80"/>
      <c r="AY9248" s="80"/>
      <c r="AZ9248" s="80"/>
      <c r="BA9248" s="80"/>
      <c r="BB9248" s="80"/>
    </row>
    <row r="9249" spans="9:54" x14ac:dyDescent="0.25">
      <c r="I9249" s="80"/>
      <c r="AX9249" s="80"/>
      <c r="AY9249" s="80"/>
      <c r="AZ9249" s="80"/>
      <c r="BA9249" s="80"/>
      <c r="BB9249" s="80"/>
    </row>
    <row r="9250" spans="9:54" x14ac:dyDescent="0.25">
      <c r="I9250" s="80"/>
      <c r="AX9250" s="80"/>
      <c r="AY9250" s="80"/>
      <c r="AZ9250" s="80"/>
      <c r="BA9250" s="80"/>
      <c r="BB9250" s="80"/>
    </row>
    <row r="9251" spans="9:54" x14ac:dyDescent="0.25">
      <c r="I9251" s="80"/>
      <c r="AX9251" s="80"/>
      <c r="AY9251" s="80"/>
      <c r="AZ9251" s="80"/>
      <c r="BA9251" s="80"/>
      <c r="BB9251" s="80"/>
    </row>
    <row r="9252" spans="9:54" x14ac:dyDescent="0.25">
      <c r="I9252" s="80"/>
      <c r="AX9252" s="80"/>
      <c r="AY9252" s="80"/>
      <c r="AZ9252" s="80"/>
      <c r="BA9252" s="80"/>
      <c r="BB9252" s="80"/>
    </row>
    <row r="9253" spans="9:54" x14ac:dyDescent="0.25">
      <c r="I9253" s="80"/>
      <c r="AX9253" s="80"/>
      <c r="AY9253" s="80"/>
      <c r="AZ9253" s="80"/>
      <c r="BA9253" s="80"/>
      <c r="BB9253" s="80"/>
    </row>
    <row r="9254" spans="9:54" x14ac:dyDescent="0.25">
      <c r="I9254" s="80"/>
      <c r="AX9254" s="80"/>
      <c r="AY9254" s="80"/>
      <c r="AZ9254" s="80"/>
      <c r="BA9254" s="80"/>
      <c r="BB9254" s="80"/>
    </row>
    <row r="9255" spans="9:54" x14ac:dyDescent="0.25">
      <c r="I9255" s="80"/>
      <c r="AX9255" s="80"/>
      <c r="AY9255" s="80"/>
      <c r="AZ9255" s="80"/>
      <c r="BA9255" s="80"/>
      <c r="BB9255" s="80"/>
    </row>
    <row r="9256" spans="9:54" x14ac:dyDescent="0.25">
      <c r="I9256" s="80"/>
      <c r="AX9256" s="80"/>
      <c r="AY9256" s="80"/>
      <c r="AZ9256" s="80"/>
      <c r="BA9256" s="80"/>
      <c r="BB9256" s="80"/>
    </row>
    <row r="9257" spans="9:54" x14ac:dyDescent="0.25">
      <c r="I9257" s="80"/>
      <c r="AX9257" s="80"/>
      <c r="AY9257" s="80"/>
      <c r="AZ9257" s="80"/>
      <c r="BA9257" s="80"/>
      <c r="BB9257" s="80"/>
    </row>
    <row r="9258" spans="9:54" x14ac:dyDescent="0.25">
      <c r="I9258" s="80"/>
      <c r="AX9258" s="80"/>
      <c r="AY9258" s="80"/>
      <c r="AZ9258" s="80"/>
      <c r="BA9258" s="80"/>
      <c r="BB9258" s="80"/>
    </row>
    <row r="9259" spans="9:54" x14ac:dyDescent="0.25">
      <c r="I9259" s="80"/>
      <c r="AX9259" s="80"/>
      <c r="AY9259" s="80"/>
      <c r="AZ9259" s="80"/>
      <c r="BA9259" s="80"/>
      <c r="BB9259" s="80"/>
    </row>
    <row r="9260" spans="9:54" x14ac:dyDescent="0.25">
      <c r="I9260" s="80"/>
      <c r="AX9260" s="80"/>
      <c r="AY9260" s="80"/>
      <c r="AZ9260" s="80"/>
      <c r="BA9260" s="80"/>
      <c r="BB9260" s="80"/>
    </row>
    <row r="9261" spans="9:54" x14ac:dyDescent="0.25">
      <c r="I9261" s="80"/>
      <c r="AX9261" s="80"/>
      <c r="AY9261" s="80"/>
      <c r="AZ9261" s="80"/>
      <c r="BA9261" s="80"/>
      <c r="BB9261" s="80"/>
    </row>
    <row r="9262" spans="9:54" x14ac:dyDescent="0.25">
      <c r="I9262" s="80"/>
      <c r="AX9262" s="80"/>
      <c r="AY9262" s="80"/>
      <c r="AZ9262" s="80"/>
      <c r="BA9262" s="80"/>
      <c r="BB9262" s="80"/>
    </row>
    <row r="9263" spans="9:54" x14ac:dyDescent="0.25">
      <c r="I9263" s="80"/>
      <c r="AX9263" s="80"/>
      <c r="AY9263" s="80"/>
      <c r="AZ9263" s="80"/>
      <c r="BA9263" s="80"/>
      <c r="BB9263" s="80"/>
    </row>
    <row r="9264" spans="9:54" x14ac:dyDescent="0.25">
      <c r="I9264" s="80"/>
      <c r="AX9264" s="80"/>
      <c r="AY9264" s="80"/>
      <c r="AZ9264" s="80"/>
      <c r="BA9264" s="80"/>
      <c r="BB9264" s="80"/>
    </row>
    <row r="9265" spans="9:54" x14ac:dyDescent="0.25">
      <c r="I9265" s="80"/>
      <c r="AX9265" s="80"/>
      <c r="AY9265" s="80"/>
      <c r="AZ9265" s="80"/>
      <c r="BA9265" s="80"/>
      <c r="BB9265" s="80"/>
    </row>
    <row r="9266" spans="9:54" x14ac:dyDescent="0.25">
      <c r="I9266" s="80"/>
      <c r="AX9266" s="80"/>
      <c r="AY9266" s="80"/>
      <c r="AZ9266" s="80"/>
      <c r="BA9266" s="80"/>
      <c r="BB9266" s="80"/>
    </row>
    <row r="9267" spans="9:54" x14ac:dyDescent="0.25">
      <c r="I9267" s="80"/>
      <c r="AX9267" s="80"/>
      <c r="AY9267" s="80"/>
      <c r="AZ9267" s="80"/>
      <c r="BA9267" s="80"/>
      <c r="BB9267" s="80"/>
    </row>
    <row r="9268" spans="9:54" x14ac:dyDescent="0.25">
      <c r="I9268" s="80"/>
      <c r="AX9268" s="80"/>
      <c r="AY9268" s="80"/>
      <c r="AZ9268" s="80"/>
      <c r="BA9268" s="80"/>
      <c r="BB9268" s="80"/>
    </row>
    <row r="9269" spans="9:54" x14ac:dyDescent="0.25">
      <c r="I9269" s="80"/>
      <c r="AX9269" s="80"/>
      <c r="AY9269" s="80"/>
      <c r="AZ9269" s="80"/>
      <c r="BA9269" s="80"/>
      <c r="BB9269" s="80"/>
    </row>
    <row r="9270" spans="9:54" x14ac:dyDescent="0.25">
      <c r="I9270" s="80"/>
      <c r="AX9270" s="80"/>
      <c r="AY9270" s="80"/>
      <c r="AZ9270" s="80"/>
      <c r="BA9270" s="80"/>
      <c r="BB9270" s="80"/>
    </row>
    <row r="9271" spans="9:54" x14ac:dyDescent="0.25">
      <c r="I9271" s="80"/>
      <c r="AX9271" s="80"/>
      <c r="AY9271" s="80"/>
      <c r="AZ9271" s="80"/>
      <c r="BA9271" s="80"/>
      <c r="BB9271" s="80"/>
    </row>
    <row r="9272" spans="9:54" x14ac:dyDescent="0.25">
      <c r="I9272" s="80"/>
      <c r="AX9272" s="80"/>
      <c r="AY9272" s="80"/>
      <c r="AZ9272" s="80"/>
      <c r="BA9272" s="80"/>
      <c r="BB9272" s="80"/>
    </row>
    <row r="9273" spans="9:54" x14ac:dyDescent="0.25">
      <c r="I9273" s="80"/>
      <c r="AX9273" s="80"/>
      <c r="AY9273" s="80"/>
      <c r="AZ9273" s="80"/>
      <c r="BA9273" s="80"/>
      <c r="BB9273" s="80"/>
    </row>
    <row r="9274" spans="9:54" x14ac:dyDescent="0.25">
      <c r="I9274" s="80"/>
      <c r="AX9274" s="80"/>
      <c r="AY9274" s="80"/>
      <c r="AZ9274" s="80"/>
      <c r="BA9274" s="80"/>
      <c r="BB9274" s="80"/>
    </row>
    <row r="9275" spans="9:54" x14ac:dyDescent="0.25">
      <c r="I9275" s="80"/>
      <c r="AX9275" s="80"/>
      <c r="AY9275" s="80"/>
      <c r="AZ9275" s="80"/>
      <c r="BA9275" s="80"/>
      <c r="BB9275" s="80"/>
    </row>
    <row r="9276" spans="9:54" x14ac:dyDescent="0.25">
      <c r="I9276" s="80"/>
      <c r="AX9276" s="80"/>
      <c r="AY9276" s="80"/>
      <c r="AZ9276" s="80"/>
      <c r="BA9276" s="80"/>
      <c r="BB9276" s="80"/>
    </row>
    <row r="9277" spans="9:54" x14ac:dyDescent="0.25">
      <c r="I9277" s="80"/>
      <c r="AX9277" s="80"/>
      <c r="AY9277" s="80"/>
      <c r="AZ9277" s="80"/>
      <c r="BA9277" s="80"/>
      <c r="BB9277" s="80"/>
    </row>
    <row r="9278" spans="9:54" x14ac:dyDescent="0.25">
      <c r="I9278" s="80"/>
      <c r="AX9278" s="80"/>
      <c r="AY9278" s="80"/>
      <c r="AZ9278" s="80"/>
      <c r="BA9278" s="80"/>
      <c r="BB9278" s="80"/>
    </row>
    <row r="9279" spans="9:54" x14ac:dyDescent="0.25">
      <c r="I9279" s="80"/>
      <c r="AX9279" s="80"/>
      <c r="AY9279" s="80"/>
      <c r="AZ9279" s="80"/>
      <c r="BA9279" s="80"/>
      <c r="BB9279" s="80"/>
    </row>
    <row r="9280" spans="9:54" x14ac:dyDescent="0.25">
      <c r="I9280" s="80"/>
      <c r="AX9280" s="80"/>
      <c r="AY9280" s="80"/>
      <c r="AZ9280" s="80"/>
      <c r="BA9280" s="80"/>
      <c r="BB9280" s="80"/>
    </row>
    <row r="9281" spans="9:54" x14ac:dyDescent="0.25">
      <c r="I9281" s="80"/>
      <c r="AX9281" s="80"/>
      <c r="AY9281" s="80"/>
      <c r="AZ9281" s="80"/>
      <c r="BA9281" s="80"/>
      <c r="BB9281" s="80"/>
    </row>
    <row r="9282" spans="9:54" x14ac:dyDescent="0.25">
      <c r="I9282" s="80"/>
      <c r="AX9282" s="80"/>
      <c r="AY9282" s="80"/>
      <c r="AZ9282" s="80"/>
      <c r="BA9282" s="80"/>
      <c r="BB9282" s="80"/>
    </row>
    <row r="9283" spans="9:54" x14ac:dyDescent="0.25">
      <c r="I9283" s="80"/>
      <c r="AX9283" s="80"/>
      <c r="AY9283" s="80"/>
      <c r="AZ9283" s="80"/>
      <c r="BA9283" s="80"/>
      <c r="BB9283" s="80"/>
    </row>
    <row r="9284" spans="9:54" x14ac:dyDescent="0.25">
      <c r="I9284" s="80"/>
      <c r="AX9284" s="80"/>
      <c r="AY9284" s="80"/>
      <c r="AZ9284" s="80"/>
      <c r="BA9284" s="80"/>
      <c r="BB9284" s="80"/>
    </row>
    <row r="9285" spans="9:54" x14ac:dyDescent="0.25">
      <c r="I9285" s="80"/>
      <c r="AX9285" s="80"/>
      <c r="AY9285" s="80"/>
      <c r="AZ9285" s="80"/>
      <c r="BA9285" s="80"/>
      <c r="BB9285" s="80"/>
    </row>
    <row r="9286" spans="9:54" x14ac:dyDescent="0.25">
      <c r="I9286" s="80"/>
      <c r="AX9286" s="80"/>
      <c r="AY9286" s="80"/>
      <c r="AZ9286" s="80"/>
      <c r="BA9286" s="80"/>
      <c r="BB9286" s="80"/>
    </row>
    <row r="9287" spans="9:54" x14ac:dyDescent="0.25">
      <c r="I9287" s="80"/>
      <c r="AX9287" s="80"/>
      <c r="AY9287" s="80"/>
      <c r="AZ9287" s="80"/>
      <c r="BA9287" s="80"/>
      <c r="BB9287" s="80"/>
    </row>
    <row r="9288" spans="9:54" x14ac:dyDescent="0.25">
      <c r="I9288" s="80"/>
      <c r="AX9288" s="80"/>
      <c r="AY9288" s="80"/>
      <c r="AZ9288" s="80"/>
      <c r="BA9288" s="80"/>
      <c r="BB9288" s="80"/>
    </row>
    <row r="9289" spans="9:54" x14ac:dyDescent="0.25">
      <c r="I9289" s="80"/>
      <c r="AX9289" s="80"/>
      <c r="AY9289" s="80"/>
      <c r="AZ9289" s="80"/>
      <c r="BA9289" s="80"/>
      <c r="BB9289" s="80"/>
    </row>
    <row r="9290" spans="9:54" x14ac:dyDescent="0.25">
      <c r="I9290" s="80"/>
      <c r="AX9290" s="80"/>
      <c r="AY9290" s="80"/>
      <c r="AZ9290" s="80"/>
      <c r="BA9290" s="80"/>
      <c r="BB9290" s="80"/>
    </row>
    <row r="9291" spans="9:54" x14ac:dyDescent="0.25">
      <c r="I9291" s="80"/>
      <c r="AX9291" s="80"/>
      <c r="AY9291" s="80"/>
      <c r="AZ9291" s="80"/>
      <c r="BA9291" s="80"/>
      <c r="BB9291" s="80"/>
    </row>
    <row r="9292" spans="9:54" x14ac:dyDescent="0.25">
      <c r="I9292" s="80"/>
      <c r="AX9292" s="80"/>
      <c r="AY9292" s="80"/>
      <c r="AZ9292" s="80"/>
      <c r="BA9292" s="80"/>
      <c r="BB9292" s="80"/>
    </row>
    <row r="9293" spans="9:54" x14ac:dyDescent="0.25">
      <c r="I9293" s="80"/>
      <c r="AX9293" s="80"/>
      <c r="AY9293" s="80"/>
      <c r="AZ9293" s="80"/>
      <c r="BA9293" s="80"/>
      <c r="BB9293" s="80"/>
    </row>
    <row r="9294" spans="9:54" x14ac:dyDescent="0.25">
      <c r="I9294" s="80"/>
      <c r="AX9294" s="80"/>
      <c r="AY9294" s="80"/>
      <c r="AZ9294" s="80"/>
      <c r="BA9294" s="80"/>
      <c r="BB9294" s="80"/>
    </row>
    <row r="9295" spans="9:54" x14ac:dyDescent="0.25">
      <c r="I9295" s="80"/>
      <c r="AX9295" s="80"/>
      <c r="AY9295" s="80"/>
      <c r="AZ9295" s="80"/>
      <c r="BA9295" s="80"/>
      <c r="BB9295" s="80"/>
    </row>
    <row r="9296" spans="9:54" x14ac:dyDescent="0.25">
      <c r="I9296" s="80"/>
      <c r="AX9296" s="80"/>
      <c r="AY9296" s="80"/>
      <c r="AZ9296" s="80"/>
      <c r="BA9296" s="80"/>
      <c r="BB9296" s="80"/>
    </row>
    <row r="9297" spans="9:54" x14ac:dyDescent="0.25">
      <c r="I9297" s="80"/>
      <c r="AX9297" s="80"/>
      <c r="AY9297" s="80"/>
      <c r="AZ9297" s="80"/>
      <c r="BA9297" s="80"/>
      <c r="BB9297" s="80"/>
    </row>
    <row r="9298" spans="9:54" x14ac:dyDescent="0.25">
      <c r="I9298" s="80"/>
      <c r="AX9298" s="80"/>
      <c r="AY9298" s="80"/>
      <c r="AZ9298" s="80"/>
      <c r="BA9298" s="80"/>
      <c r="BB9298" s="80"/>
    </row>
    <row r="9299" spans="9:54" x14ac:dyDescent="0.25">
      <c r="I9299" s="80"/>
      <c r="AX9299" s="80"/>
      <c r="AY9299" s="80"/>
      <c r="AZ9299" s="80"/>
      <c r="BA9299" s="80"/>
      <c r="BB9299" s="80"/>
    </row>
    <row r="9300" spans="9:54" x14ac:dyDescent="0.25">
      <c r="I9300" s="80"/>
      <c r="AX9300" s="80"/>
      <c r="AY9300" s="80"/>
      <c r="AZ9300" s="80"/>
      <c r="BA9300" s="80"/>
      <c r="BB9300" s="80"/>
    </row>
    <row r="9301" spans="9:54" x14ac:dyDescent="0.25">
      <c r="I9301" s="80"/>
      <c r="AX9301" s="80"/>
      <c r="AY9301" s="80"/>
      <c r="AZ9301" s="80"/>
      <c r="BA9301" s="80"/>
      <c r="BB9301" s="80"/>
    </row>
    <row r="9302" spans="9:54" x14ac:dyDescent="0.25">
      <c r="I9302" s="80"/>
      <c r="AX9302" s="80"/>
      <c r="AY9302" s="80"/>
      <c r="AZ9302" s="80"/>
      <c r="BA9302" s="80"/>
      <c r="BB9302" s="80"/>
    </row>
    <row r="9303" spans="9:54" x14ac:dyDescent="0.25">
      <c r="I9303" s="80"/>
      <c r="AX9303" s="80"/>
      <c r="AY9303" s="80"/>
      <c r="AZ9303" s="80"/>
      <c r="BA9303" s="80"/>
      <c r="BB9303" s="80"/>
    </row>
    <row r="9304" spans="9:54" x14ac:dyDescent="0.25">
      <c r="I9304" s="80"/>
      <c r="AX9304" s="80"/>
      <c r="AY9304" s="80"/>
      <c r="AZ9304" s="80"/>
      <c r="BA9304" s="80"/>
      <c r="BB9304" s="80"/>
    </row>
    <row r="9305" spans="9:54" x14ac:dyDescent="0.25">
      <c r="I9305" s="80"/>
      <c r="AX9305" s="80"/>
      <c r="AY9305" s="80"/>
      <c r="AZ9305" s="80"/>
      <c r="BA9305" s="80"/>
      <c r="BB9305" s="80"/>
    </row>
    <row r="9306" spans="9:54" x14ac:dyDescent="0.25">
      <c r="I9306" s="80"/>
      <c r="AX9306" s="80"/>
      <c r="AY9306" s="80"/>
      <c r="AZ9306" s="80"/>
      <c r="BA9306" s="80"/>
      <c r="BB9306" s="80"/>
    </row>
    <row r="9307" spans="9:54" x14ac:dyDescent="0.25">
      <c r="I9307" s="80"/>
      <c r="AX9307" s="80"/>
      <c r="AY9307" s="80"/>
      <c r="AZ9307" s="80"/>
      <c r="BA9307" s="80"/>
      <c r="BB9307" s="80"/>
    </row>
    <row r="9308" spans="9:54" x14ac:dyDescent="0.25">
      <c r="I9308" s="80"/>
      <c r="AX9308" s="80"/>
      <c r="AY9308" s="80"/>
      <c r="AZ9308" s="80"/>
      <c r="BA9308" s="80"/>
      <c r="BB9308" s="80"/>
    </row>
    <row r="9309" spans="9:54" x14ac:dyDescent="0.25">
      <c r="I9309" s="80"/>
      <c r="AX9309" s="80"/>
      <c r="AY9309" s="80"/>
      <c r="AZ9309" s="80"/>
      <c r="BA9309" s="80"/>
      <c r="BB9309" s="80"/>
    </row>
    <row r="9310" spans="9:54" x14ac:dyDescent="0.25">
      <c r="I9310" s="80"/>
      <c r="AX9310" s="80"/>
      <c r="AY9310" s="80"/>
      <c r="AZ9310" s="80"/>
      <c r="BA9310" s="80"/>
      <c r="BB9310" s="80"/>
    </row>
    <row r="9311" spans="9:54" x14ac:dyDescent="0.25">
      <c r="I9311" s="80"/>
      <c r="AX9311" s="80"/>
      <c r="AY9311" s="80"/>
      <c r="AZ9311" s="80"/>
      <c r="BA9311" s="80"/>
      <c r="BB9311" s="80"/>
    </row>
    <row r="9312" spans="9:54" x14ac:dyDescent="0.25">
      <c r="I9312" s="80"/>
      <c r="AX9312" s="80"/>
      <c r="AY9312" s="80"/>
      <c r="AZ9312" s="80"/>
      <c r="BA9312" s="80"/>
      <c r="BB9312" s="80"/>
    </row>
    <row r="9313" spans="9:54" x14ac:dyDescent="0.25">
      <c r="I9313" s="80"/>
      <c r="AX9313" s="80"/>
      <c r="AY9313" s="80"/>
      <c r="AZ9313" s="80"/>
      <c r="BA9313" s="80"/>
      <c r="BB9313" s="80"/>
    </row>
    <row r="9314" spans="9:54" x14ac:dyDescent="0.25">
      <c r="I9314" s="80"/>
      <c r="AX9314" s="80"/>
      <c r="AY9314" s="80"/>
      <c r="AZ9314" s="80"/>
      <c r="BA9314" s="80"/>
      <c r="BB9314" s="80"/>
    </row>
    <row r="9315" spans="9:54" x14ac:dyDescent="0.25">
      <c r="I9315" s="80"/>
      <c r="AX9315" s="80"/>
      <c r="AY9315" s="80"/>
      <c r="AZ9315" s="80"/>
      <c r="BA9315" s="80"/>
      <c r="BB9315" s="80"/>
    </row>
    <row r="9316" spans="9:54" x14ac:dyDescent="0.25">
      <c r="I9316" s="80"/>
      <c r="AX9316" s="80"/>
      <c r="AY9316" s="80"/>
      <c r="AZ9316" s="80"/>
      <c r="BA9316" s="80"/>
      <c r="BB9316" s="80"/>
    </row>
    <row r="9317" spans="9:54" x14ac:dyDescent="0.25">
      <c r="I9317" s="80"/>
      <c r="AX9317" s="80"/>
      <c r="AY9317" s="80"/>
      <c r="AZ9317" s="80"/>
      <c r="BA9317" s="80"/>
      <c r="BB9317" s="80"/>
    </row>
    <row r="9318" spans="9:54" x14ac:dyDescent="0.25">
      <c r="I9318" s="80"/>
      <c r="AX9318" s="80"/>
      <c r="AY9318" s="80"/>
      <c r="AZ9318" s="80"/>
      <c r="BA9318" s="80"/>
      <c r="BB9318" s="80"/>
    </row>
    <row r="9319" spans="9:54" x14ac:dyDescent="0.25">
      <c r="I9319" s="80"/>
      <c r="AX9319" s="80"/>
      <c r="AY9319" s="80"/>
      <c r="AZ9319" s="80"/>
      <c r="BA9319" s="80"/>
      <c r="BB9319" s="80"/>
    </row>
    <row r="9320" spans="9:54" x14ac:dyDescent="0.25">
      <c r="I9320" s="80"/>
      <c r="AX9320" s="80"/>
      <c r="AY9320" s="80"/>
      <c r="AZ9320" s="80"/>
      <c r="BA9320" s="80"/>
      <c r="BB9320" s="80"/>
    </row>
    <row r="9321" spans="9:54" x14ac:dyDescent="0.25">
      <c r="I9321" s="80"/>
      <c r="AX9321" s="80"/>
      <c r="AY9321" s="80"/>
      <c r="AZ9321" s="80"/>
      <c r="BA9321" s="80"/>
      <c r="BB9321" s="80"/>
    </row>
    <row r="9322" spans="9:54" x14ac:dyDescent="0.25">
      <c r="I9322" s="80"/>
      <c r="AX9322" s="80"/>
      <c r="AY9322" s="80"/>
      <c r="AZ9322" s="80"/>
      <c r="BA9322" s="80"/>
      <c r="BB9322" s="80"/>
    </row>
    <row r="9323" spans="9:54" x14ac:dyDescent="0.25">
      <c r="I9323" s="80"/>
      <c r="AX9323" s="80"/>
      <c r="AY9323" s="80"/>
      <c r="AZ9323" s="80"/>
      <c r="BA9323" s="80"/>
      <c r="BB9323" s="80"/>
    </row>
    <row r="9324" spans="9:54" x14ac:dyDescent="0.25">
      <c r="I9324" s="80"/>
      <c r="AX9324" s="80"/>
      <c r="AY9324" s="80"/>
      <c r="AZ9324" s="80"/>
      <c r="BA9324" s="80"/>
      <c r="BB9324" s="80"/>
    </row>
    <row r="9325" spans="9:54" x14ac:dyDescent="0.25">
      <c r="I9325" s="80"/>
      <c r="AX9325" s="80"/>
      <c r="AY9325" s="80"/>
      <c r="AZ9325" s="80"/>
      <c r="BA9325" s="80"/>
      <c r="BB9325" s="80"/>
    </row>
    <row r="9326" spans="9:54" x14ac:dyDescent="0.25">
      <c r="I9326" s="80"/>
      <c r="AX9326" s="80"/>
      <c r="AY9326" s="80"/>
      <c r="AZ9326" s="80"/>
      <c r="BA9326" s="80"/>
      <c r="BB9326" s="80"/>
    </row>
    <row r="9327" spans="9:54" x14ac:dyDescent="0.25">
      <c r="I9327" s="80"/>
      <c r="AX9327" s="80"/>
      <c r="AY9327" s="80"/>
      <c r="AZ9327" s="80"/>
      <c r="BA9327" s="80"/>
      <c r="BB9327" s="80"/>
    </row>
    <row r="9328" spans="9:54" x14ac:dyDescent="0.25">
      <c r="I9328" s="80"/>
      <c r="AX9328" s="80"/>
      <c r="AY9328" s="80"/>
      <c r="AZ9328" s="80"/>
      <c r="BA9328" s="80"/>
      <c r="BB9328" s="80"/>
    </row>
    <row r="9329" spans="9:54" x14ac:dyDescent="0.25">
      <c r="I9329" s="80"/>
      <c r="AX9329" s="80"/>
      <c r="AY9329" s="80"/>
      <c r="AZ9329" s="80"/>
      <c r="BA9329" s="80"/>
      <c r="BB9329" s="80"/>
    </row>
    <row r="9330" spans="9:54" x14ac:dyDescent="0.25">
      <c r="I9330" s="80"/>
      <c r="AX9330" s="80"/>
      <c r="AY9330" s="80"/>
      <c r="AZ9330" s="80"/>
      <c r="BA9330" s="80"/>
      <c r="BB9330" s="80"/>
    </row>
    <row r="9331" spans="9:54" x14ac:dyDescent="0.25">
      <c r="I9331" s="80"/>
      <c r="AX9331" s="80"/>
      <c r="AY9331" s="80"/>
      <c r="AZ9331" s="80"/>
      <c r="BA9331" s="80"/>
      <c r="BB9331" s="80"/>
    </row>
    <row r="9332" spans="9:54" x14ac:dyDescent="0.25">
      <c r="I9332" s="80"/>
      <c r="AX9332" s="80"/>
      <c r="AY9332" s="80"/>
      <c r="AZ9332" s="80"/>
      <c r="BA9332" s="80"/>
      <c r="BB9332" s="80"/>
    </row>
    <row r="9333" spans="9:54" x14ac:dyDescent="0.25">
      <c r="I9333" s="80"/>
      <c r="AX9333" s="80"/>
      <c r="AY9333" s="80"/>
      <c r="AZ9333" s="80"/>
      <c r="BA9333" s="80"/>
      <c r="BB9333" s="80"/>
    </row>
    <row r="9334" spans="9:54" x14ac:dyDescent="0.25">
      <c r="I9334" s="80"/>
      <c r="AX9334" s="80"/>
      <c r="AY9334" s="80"/>
      <c r="AZ9334" s="80"/>
      <c r="BA9334" s="80"/>
      <c r="BB9334" s="80"/>
    </row>
    <row r="9335" spans="9:54" x14ac:dyDescent="0.25">
      <c r="I9335" s="80"/>
      <c r="AX9335" s="80"/>
      <c r="AY9335" s="80"/>
      <c r="AZ9335" s="80"/>
      <c r="BA9335" s="80"/>
      <c r="BB9335" s="80"/>
    </row>
    <row r="9336" spans="9:54" x14ac:dyDescent="0.25">
      <c r="I9336" s="80"/>
      <c r="AX9336" s="80"/>
      <c r="AY9336" s="80"/>
      <c r="AZ9336" s="80"/>
      <c r="BA9336" s="80"/>
      <c r="BB9336" s="80"/>
    </row>
    <row r="9337" spans="9:54" x14ac:dyDescent="0.25">
      <c r="I9337" s="80"/>
      <c r="AX9337" s="80"/>
      <c r="AY9337" s="80"/>
      <c r="AZ9337" s="80"/>
      <c r="BA9337" s="80"/>
      <c r="BB9337" s="80"/>
    </row>
    <row r="9338" spans="9:54" x14ac:dyDescent="0.25">
      <c r="I9338" s="80"/>
      <c r="AX9338" s="80"/>
      <c r="AY9338" s="80"/>
      <c r="AZ9338" s="80"/>
      <c r="BA9338" s="80"/>
      <c r="BB9338" s="80"/>
    </row>
    <row r="9339" spans="9:54" x14ac:dyDescent="0.25">
      <c r="I9339" s="80"/>
      <c r="AX9339" s="80"/>
      <c r="AY9339" s="80"/>
      <c r="AZ9339" s="80"/>
      <c r="BA9339" s="80"/>
      <c r="BB9339" s="80"/>
    </row>
    <row r="9340" spans="9:54" x14ac:dyDescent="0.25">
      <c r="I9340" s="80"/>
      <c r="AX9340" s="80"/>
      <c r="AY9340" s="80"/>
      <c r="AZ9340" s="80"/>
      <c r="BA9340" s="80"/>
      <c r="BB9340" s="80"/>
    </row>
    <row r="9341" spans="9:54" x14ac:dyDescent="0.25">
      <c r="I9341" s="80"/>
      <c r="AX9341" s="80"/>
      <c r="AY9341" s="80"/>
      <c r="AZ9341" s="80"/>
      <c r="BA9341" s="80"/>
      <c r="BB9341" s="80"/>
    </row>
    <row r="9342" spans="9:54" x14ac:dyDescent="0.25">
      <c r="I9342" s="80"/>
      <c r="AX9342" s="80"/>
      <c r="AY9342" s="80"/>
      <c r="AZ9342" s="80"/>
      <c r="BA9342" s="80"/>
      <c r="BB9342" s="80"/>
    </row>
    <row r="9343" spans="9:54" x14ac:dyDescent="0.25">
      <c r="I9343" s="80"/>
      <c r="AX9343" s="80"/>
      <c r="AY9343" s="80"/>
      <c r="AZ9343" s="80"/>
      <c r="BA9343" s="80"/>
      <c r="BB9343" s="80"/>
    </row>
    <row r="9344" spans="9:54" x14ac:dyDescent="0.25">
      <c r="I9344" s="80"/>
      <c r="AX9344" s="80"/>
      <c r="AY9344" s="80"/>
      <c r="AZ9344" s="80"/>
      <c r="BA9344" s="80"/>
      <c r="BB9344" s="80"/>
    </row>
    <row r="9345" spans="9:54" x14ac:dyDescent="0.25">
      <c r="I9345" s="80"/>
      <c r="AX9345" s="80"/>
      <c r="AY9345" s="80"/>
      <c r="AZ9345" s="80"/>
      <c r="BA9345" s="80"/>
      <c r="BB9345" s="80"/>
    </row>
    <row r="9346" spans="9:54" x14ac:dyDescent="0.25">
      <c r="I9346" s="80"/>
      <c r="AX9346" s="80"/>
      <c r="AY9346" s="80"/>
      <c r="AZ9346" s="80"/>
      <c r="BA9346" s="80"/>
      <c r="BB9346" s="80"/>
    </row>
    <row r="9347" spans="9:54" x14ac:dyDescent="0.25">
      <c r="I9347" s="80"/>
      <c r="AX9347" s="80"/>
      <c r="AY9347" s="80"/>
      <c r="AZ9347" s="80"/>
      <c r="BA9347" s="80"/>
      <c r="BB9347" s="80"/>
    </row>
    <row r="9348" spans="9:54" x14ac:dyDescent="0.25">
      <c r="I9348" s="80"/>
      <c r="AX9348" s="80"/>
      <c r="AY9348" s="80"/>
      <c r="AZ9348" s="80"/>
      <c r="BA9348" s="80"/>
      <c r="BB9348" s="80"/>
    </row>
    <row r="9349" spans="9:54" x14ac:dyDescent="0.25">
      <c r="I9349" s="80"/>
      <c r="AX9349" s="80"/>
      <c r="AY9349" s="80"/>
      <c r="AZ9349" s="80"/>
      <c r="BA9349" s="80"/>
      <c r="BB9349" s="80"/>
    </row>
    <row r="9350" spans="9:54" x14ac:dyDescent="0.25">
      <c r="I9350" s="80"/>
      <c r="AX9350" s="80"/>
      <c r="AY9350" s="80"/>
      <c r="AZ9350" s="80"/>
      <c r="BA9350" s="80"/>
      <c r="BB9350" s="80"/>
    </row>
    <row r="9351" spans="9:54" x14ac:dyDescent="0.25">
      <c r="I9351" s="80"/>
      <c r="AX9351" s="80"/>
      <c r="AY9351" s="80"/>
      <c r="AZ9351" s="80"/>
      <c r="BA9351" s="80"/>
      <c r="BB9351" s="80"/>
    </row>
    <row r="9352" spans="9:54" x14ac:dyDescent="0.25">
      <c r="I9352" s="80"/>
      <c r="AX9352" s="80"/>
      <c r="AY9352" s="80"/>
      <c r="AZ9352" s="80"/>
      <c r="BA9352" s="80"/>
      <c r="BB9352" s="80"/>
    </row>
    <row r="9353" spans="9:54" x14ac:dyDescent="0.25">
      <c r="I9353" s="80"/>
      <c r="AX9353" s="80"/>
      <c r="AY9353" s="80"/>
      <c r="AZ9353" s="80"/>
      <c r="BA9353" s="80"/>
      <c r="BB9353" s="80"/>
    </row>
    <row r="9354" spans="9:54" x14ac:dyDescent="0.25">
      <c r="I9354" s="80"/>
      <c r="AX9354" s="80"/>
      <c r="AY9354" s="80"/>
      <c r="AZ9354" s="80"/>
      <c r="BA9354" s="80"/>
      <c r="BB9354" s="80"/>
    </row>
    <row r="9355" spans="9:54" x14ac:dyDescent="0.25">
      <c r="I9355" s="80"/>
      <c r="AX9355" s="80"/>
      <c r="AY9355" s="80"/>
      <c r="AZ9355" s="80"/>
      <c r="BA9355" s="80"/>
      <c r="BB9355" s="80"/>
    </row>
    <row r="9356" spans="9:54" x14ac:dyDescent="0.25">
      <c r="I9356" s="80"/>
      <c r="AX9356" s="80"/>
      <c r="AY9356" s="80"/>
      <c r="AZ9356" s="80"/>
      <c r="BA9356" s="80"/>
      <c r="BB9356" s="80"/>
    </row>
    <row r="9357" spans="9:54" x14ac:dyDescent="0.25">
      <c r="I9357" s="80"/>
      <c r="AX9357" s="80"/>
      <c r="AY9357" s="80"/>
      <c r="AZ9357" s="80"/>
      <c r="BA9357" s="80"/>
      <c r="BB9357" s="80"/>
    </row>
    <row r="9358" spans="9:54" x14ac:dyDescent="0.25">
      <c r="I9358" s="80"/>
      <c r="AX9358" s="80"/>
      <c r="AY9358" s="80"/>
      <c r="AZ9358" s="80"/>
      <c r="BA9358" s="80"/>
      <c r="BB9358" s="80"/>
    </row>
    <row r="9359" spans="9:54" x14ac:dyDescent="0.25">
      <c r="I9359" s="80"/>
      <c r="AX9359" s="80"/>
      <c r="AY9359" s="80"/>
      <c r="AZ9359" s="80"/>
      <c r="BA9359" s="80"/>
      <c r="BB9359" s="80"/>
    </row>
    <row r="9360" spans="9:54" x14ac:dyDescent="0.25">
      <c r="I9360" s="80"/>
      <c r="AX9360" s="80"/>
      <c r="AY9360" s="80"/>
      <c r="AZ9360" s="80"/>
      <c r="BA9360" s="80"/>
      <c r="BB9360" s="80"/>
    </row>
    <row r="9361" spans="9:54" x14ac:dyDescent="0.25">
      <c r="I9361" s="80"/>
      <c r="AX9361" s="80"/>
      <c r="AY9361" s="80"/>
      <c r="AZ9361" s="80"/>
      <c r="BA9361" s="80"/>
      <c r="BB9361" s="80"/>
    </row>
    <row r="9362" spans="9:54" x14ac:dyDescent="0.25">
      <c r="I9362" s="80"/>
      <c r="AX9362" s="80"/>
      <c r="AY9362" s="80"/>
      <c r="AZ9362" s="80"/>
      <c r="BA9362" s="80"/>
      <c r="BB9362" s="80"/>
    </row>
    <row r="9363" spans="9:54" x14ac:dyDescent="0.25">
      <c r="I9363" s="80"/>
      <c r="AX9363" s="80"/>
      <c r="AY9363" s="80"/>
      <c r="AZ9363" s="80"/>
      <c r="BA9363" s="80"/>
      <c r="BB9363" s="80"/>
    </row>
    <row r="9364" spans="9:54" x14ac:dyDescent="0.25">
      <c r="I9364" s="80"/>
      <c r="AX9364" s="80"/>
      <c r="AY9364" s="80"/>
      <c r="AZ9364" s="80"/>
      <c r="BA9364" s="80"/>
      <c r="BB9364" s="80"/>
    </row>
    <row r="9365" spans="9:54" x14ac:dyDescent="0.25">
      <c r="I9365" s="80"/>
      <c r="AX9365" s="80"/>
      <c r="AY9365" s="80"/>
      <c r="AZ9365" s="80"/>
      <c r="BA9365" s="80"/>
      <c r="BB9365" s="80"/>
    </row>
    <row r="9366" spans="9:54" x14ac:dyDescent="0.25">
      <c r="I9366" s="80"/>
      <c r="AX9366" s="80"/>
      <c r="AY9366" s="80"/>
      <c r="AZ9366" s="80"/>
      <c r="BA9366" s="80"/>
      <c r="BB9366" s="80"/>
    </row>
    <row r="9367" spans="9:54" x14ac:dyDescent="0.25">
      <c r="I9367" s="80"/>
      <c r="AX9367" s="80"/>
      <c r="AY9367" s="80"/>
      <c r="AZ9367" s="80"/>
      <c r="BA9367" s="80"/>
      <c r="BB9367" s="80"/>
    </row>
    <row r="9368" spans="9:54" x14ac:dyDescent="0.25">
      <c r="I9368" s="80"/>
      <c r="AX9368" s="80"/>
      <c r="AY9368" s="80"/>
      <c r="AZ9368" s="80"/>
      <c r="BA9368" s="80"/>
      <c r="BB9368" s="80"/>
    </row>
    <row r="9369" spans="9:54" x14ac:dyDescent="0.25">
      <c r="I9369" s="80"/>
      <c r="AX9369" s="80"/>
      <c r="AY9369" s="80"/>
      <c r="AZ9369" s="80"/>
      <c r="BA9369" s="80"/>
      <c r="BB9369" s="80"/>
    </row>
    <row r="9370" spans="9:54" x14ac:dyDescent="0.25">
      <c r="I9370" s="80"/>
      <c r="AX9370" s="80"/>
      <c r="AY9370" s="80"/>
      <c r="AZ9370" s="80"/>
      <c r="BA9370" s="80"/>
      <c r="BB9370" s="80"/>
    </row>
    <row r="9371" spans="9:54" x14ac:dyDescent="0.25">
      <c r="I9371" s="80"/>
      <c r="AX9371" s="80"/>
      <c r="AY9371" s="80"/>
      <c r="AZ9371" s="80"/>
      <c r="BA9371" s="80"/>
      <c r="BB9371" s="80"/>
    </row>
    <row r="9372" spans="9:54" x14ac:dyDescent="0.25">
      <c r="I9372" s="80"/>
      <c r="AX9372" s="80"/>
      <c r="AY9372" s="80"/>
      <c r="AZ9372" s="80"/>
      <c r="BA9372" s="80"/>
      <c r="BB9372" s="80"/>
    </row>
    <row r="9373" spans="9:54" x14ac:dyDescent="0.25">
      <c r="I9373" s="80"/>
      <c r="AX9373" s="80"/>
      <c r="AY9373" s="80"/>
      <c r="AZ9373" s="80"/>
      <c r="BA9373" s="80"/>
      <c r="BB9373" s="80"/>
    </row>
    <row r="9374" spans="9:54" x14ac:dyDescent="0.25">
      <c r="I9374" s="80"/>
      <c r="AX9374" s="80"/>
      <c r="AY9374" s="80"/>
      <c r="AZ9374" s="80"/>
      <c r="BA9374" s="80"/>
      <c r="BB9374" s="80"/>
    </row>
    <row r="9375" spans="9:54" x14ac:dyDescent="0.25">
      <c r="I9375" s="80"/>
      <c r="AX9375" s="80"/>
      <c r="AY9375" s="80"/>
      <c r="AZ9375" s="80"/>
      <c r="BA9375" s="80"/>
      <c r="BB9375" s="80"/>
    </row>
    <row r="9376" spans="9:54" x14ac:dyDescent="0.25">
      <c r="I9376" s="80"/>
      <c r="AX9376" s="80"/>
      <c r="AY9376" s="80"/>
      <c r="AZ9376" s="80"/>
      <c r="BA9376" s="80"/>
      <c r="BB9376" s="80"/>
    </row>
    <row r="9377" spans="9:54" x14ac:dyDescent="0.25">
      <c r="I9377" s="80"/>
      <c r="AX9377" s="80"/>
      <c r="AY9377" s="80"/>
      <c r="AZ9377" s="80"/>
      <c r="BA9377" s="80"/>
      <c r="BB9377" s="80"/>
    </row>
    <row r="9378" spans="9:54" x14ac:dyDescent="0.25">
      <c r="I9378" s="80"/>
      <c r="AX9378" s="80"/>
      <c r="AY9378" s="80"/>
      <c r="AZ9378" s="80"/>
      <c r="BA9378" s="80"/>
      <c r="BB9378" s="80"/>
    </row>
    <row r="9379" spans="9:54" x14ac:dyDescent="0.25">
      <c r="I9379" s="80"/>
      <c r="AX9379" s="80"/>
      <c r="AY9379" s="80"/>
      <c r="AZ9379" s="80"/>
      <c r="BA9379" s="80"/>
      <c r="BB9379" s="80"/>
    </row>
    <row r="9380" spans="9:54" x14ac:dyDescent="0.25">
      <c r="I9380" s="80"/>
      <c r="AX9380" s="80"/>
      <c r="AY9380" s="80"/>
      <c r="AZ9380" s="80"/>
      <c r="BA9380" s="80"/>
      <c r="BB9380" s="80"/>
    </row>
    <row r="9381" spans="9:54" x14ac:dyDescent="0.25">
      <c r="I9381" s="80"/>
      <c r="AX9381" s="80"/>
      <c r="AY9381" s="80"/>
      <c r="AZ9381" s="80"/>
      <c r="BA9381" s="80"/>
      <c r="BB9381" s="80"/>
    </row>
    <row r="9382" spans="9:54" x14ac:dyDescent="0.25">
      <c r="I9382" s="80"/>
      <c r="AX9382" s="80"/>
      <c r="AY9382" s="80"/>
      <c r="AZ9382" s="80"/>
      <c r="BA9382" s="80"/>
      <c r="BB9382" s="80"/>
    </row>
    <row r="9383" spans="9:54" x14ac:dyDescent="0.25">
      <c r="I9383" s="80"/>
      <c r="AX9383" s="80"/>
      <c r="AY9383" s="80"/>
      <c r="AZ9383" s="80"/>
      <c r="BA9383" s="80"/>
      <c r="BB9383" s="80"/>
    </row>
    <row r="9384" spans="9:54" x14ac:dyDescent="0.25">
      <c r="I9384" s="80"/>
      <c r="AX9384" s="80"/>
      <c r="AY9384" s="80"/>
      <c r="AZ9384" s="80"/>
      <c r="BA9384" s="80"/>
      <c r="BB9384" s="80"/>
    </row>
    <row r="9385" spans="9:54" x14ac:dyDescent="0.25">
      <c r="I9385" s="80"/>
      <c r="AX9385" s="80"/>
      <c r="AY9385" s="80"/>
      <c r="AZ9385" s="80"/>
      <c r="BA9385" s="80"/>
      <c r="BB9385" s="80"/>
    </row>
    <row r="9386" spans="9:54" x14ac:dyDescent="0.25">
      <c r="I9386" s="80"/>
      <c r="AX9386" s="80"/>
      <c r="AY9386" s="80"/>
      <c r="AZ9386" s="80"/>
      <c r="BA9386" s="80"/>
      <c r="BB9386" s="80"/>
    </row>
    <row r="9387" spans="9:54" x14ac:dyDescent="0.25">
      <c r="I9387" s="80"/>
      <c r="AX9387" s="80"/>
      <c r="AY9387" s="80"/>
      <c r="AZ9387" s="80"/>
      <c r="BA9387" s="80"/>
      <c r="BB9387" s="80"/>
    </row>
    <row r="9388" spans="9:54" x14ac:dyDescent="0.25">
      <c r="I9388" s="80"/>
      <c r="AX9388" s="80"/>
      <c r="AY9388" s="80"/>
      <c r="AZ9388" s="80"/>
      <c r="BA9388" s="80"/>
      <c r="BB9388" s="80"/>
    </row>
    <row r="9389" spans="9:54" x14ac:dyDescent="0.25">
      <c r="I9389" s="80"/>
      <c r="AX9389" s="80"/>
      <c r="AY9389" s="80"/>
      <c r="AZ9389" s="80"/>
      <c r="BA9389" s="80"/>
      <c r="BB9389" s="80"/>
    </row>
    <row r="9390" spans="9:54" x14ac:dyDescent="0.25">
      <c r="I9390" s="80"/>
      <c r="AX9390" s="80"/>
      <c r="AY9390" s="80"/>
      <c r="AZ9390" s="80"/>
      <c r="BA9390" s="80"/>
      <c r="BB9390" s="80"/>
    </row>
    <row r="9391" spans="9:54" x14ac:dyDescent="0.25">
      <c r="I9391" s="80"/>
      <c r="AX9391" s="80"/>
      <c r="AY9391" s="80"/>
      <c r="AZ9391" s="80"/>
      <c r="BA9391" s="80"/>
      <c r="BB9391" s="80"/>
    </row>
    <row r="9392" spans="9:54" x14ac:dyDescent="0.25">
      <c r="I9392" s="80"/>
      <c r="AX9392" s="80"/>
      <c r="AY9392" s="80"/>
      <c r="AZ9392" s="80"/>
      <c r="BA9392" s="80"/>
      <c r="BB9392" s="80"/>
    </row>
    <row r="9393" spans="9:54" x14ac:dyDescent="0.25">
      <c r="I9393" s="80"/>
      <c r="AX9393" s="80"/>
      <c r="AY9393" s="80"/>
      <c r="AZ9393" s="80"/>
      <c r="BA9393" s="80"/>
      <c r="BB9393" s="80"/>
    </row>
    <row r="9394" spans="9:54" x14ac:dyDescent="0.25">
      <c r="I9394" s="80"/>
      <c r="AX9394" s="80"/>
      <c r="AY9394" s="80"/>
      <c r="AZ9394" s="80"/>
      <c r="BA9394" s="80"/>
      <c r="BB9394" s="80"/>
    </row>
    <row r="9395" spans="9:54" x14ac:dyDescent="0.25">
      <c r="I9395" s="80"/>
      <c r="AX9395" s="80"/>
      <c r="AY9395" s="80"/>
      <c r="AZ9395" s="80"/>
      <c r="BA9395" s="80"/>
      <c r="BB9395" s="80"/>
    </row>
    <row r="9396" spans="9:54" x14ac:dyDescent="0.25">
      <c r="I9396" s="80"/>
      <c r="AX9396" s="80"/>
      <c r="AY9396" s="80"/>
      <c r="AZ9396" s="80"/>
      <c r="BA9396" s="80"/>
      <c r="BB9396" s="80"/>
    </row>
    <row r="9397" spans="9:54" x14ac:dyDescent="0.25">
      <c r="I9397" s="80"/>
      <c r="AX9397" s="80"/>
      <c r="AY9397" s="80"/>
      <c r="AZ9397" s="80"/>
      <c r="BA9397" s="80"/>
      <c r="BB9397" s="80"/>
    </row>
    <row r="9398" spans="9:54" x14ac:dyDescent="0.25">
      <c r="I9398" s="80"/>
      <c r="AX9398" s="80"/>
      <c r="AY9398" s="80"/>
      <c r="AZ9398" s="80"/>
      <c r="BA9398" s="80"/>
      <c r="BB9398" s="80"/>
    </row>
    <row r="9399" spans="9:54" x14ac:dyDescent="0.25">
      <c r="I9399" s="80"/>
      <c r="AX9399" s="80"/>
      <c r="AY9399" s="80"/>
      <c r="AZ9399" s="80"/>
      <c r="BA9399" s="80"/>
      <c r="BB9399" s="80"/>
    </row>
    <row r="9400" spans="9:54" x14ac:dyDescent="0.25">
      <c r="I9400" s="80"/>
      <c r="AX9400" s="80"/>
      <c r="AY9400" s="80"/>
      <c r="AZ9400" s="80"/>
      <c r="BA9400" s="80"/>
      <c r="BB9400" s="80"/>
    </row>
    <row r="9401" spans="9:54" x14ac:dyDescent="0.25">
      <c r="I9401" s="80"/>
      <c r="AX9401" s="80"/>
      <c r="AY9401" s="80"/>
      <c r="AZ9401" s="80"/>
      <c r="BA9401" s="80"/>
      <c r="BB9401" s="80"/>
    </row>
    <row r="9402" spans="9:54" x14ac:dyDescent="0.25">
      <c r="I9402" s="80"/>
      <c r="AX9402" s="80"/>
      <c r="AY9402" s="80"/>
      <c r="AZ9402" s="80"/>
      <c r="BA9402" s="80"/>
      <c r="BB9402" s="80"/>
    </row>
    <row r="9403" spans="9:54" x14ac:dyDescent="0.25">
      <c r="I9403" s="80"/>
      <c r="AX9403" s="80"/>
      <c r="AY9403" s="80"/>
      <c r="AZ9403" s="80"/>
      <c r="BA9403" s="80"/>
      <c r="BB9403" s="80"/>
    </row>
    <row r="9404" spans="9:54" x14ac:dyDescent="0.25">
      <c r="I9404" s="80"/>
      <c r="AX9404" s="80"/>
      <c r="AY9404" s="80"/>
      <c r="AZ9404" s="80"/>
      <c r="BA9404" s="80"/>
      <c r="BB9404" s="80"/>
    </row>
    <row r="9405" spans="9:54" x14ac:dyDescent="0.25">
      <c r="I9405" s="80"/>
      <c r="AX9405" s="80"/>
      <c r="AY9405" s="80"/>
      <c r="AZ9405" s="80"/>
      <c r="BA9405" s="80"/>
      <c r="BB9405" s="80"/>
    </row>
    <row r="9406" spans="9:54" x14ac:dyDescent="0.25">
      <c r="I9406" s="80"/>
      <c r="AX9406" s="80"/>
      <c r="AY9406" s="80"/>
      <c r="AZ9406" s="80"/>
      <c r="BA9406" s="80"/>
      <c r="BB9406" s="80"/>
    </row>
    <row r="9407" spans="9:54" x14ac:dyDescent="0.25">
      <c r="I9407" s="80"/>
      <c r="AX9407" s="80"/>
      <c r="AY9407" s="80"/>
      <c r="AZ9407" s="80"/>
      <c r="BA9407" s="80"/>
      <c r="BB9407" s="80"/>
    </row>
    <row r="9408" spans="9:54" x14ac:dyDescent="0.25">
      <c r="I9408" s="80"/>
      <c r="AX9408" s="80"/>
      <c r="AY9408" s="80"/>
      <c r="AZ9408" s="80"/>
      <c r="BA9408" s="80"/>
      <c r="BB9408" s="80"/>
    </row>
    <row r="9409" spans="9:54" x14ac:dyDescent="0.25">
      <c r="I9409" s="80"/>
      <c r="AX9409" s="80"/>
      <c r="AY9409" s="80"/>
      <c r="AZ9409" s="80"/>
      <c r="BA9409" s="80"/>
      <c r="BB9409" s="80"/>
    </row>
    <row r="9410" spans="9:54" x14ac:dyDescent="0.25">
      <c r="I9410" s="80"/>
      <c r="AX9410" s="80"/>
      <c r="AY9410" s="80"/>
      <c r="AZ9410" s="80"/>
      <c r="BA9410" s="80"/>
      <c r="BB9410" s="80"/>
    </row>
    <row r="9411" spans="9:54" x14ac:dyDescent="0.25">
      <c r="I9411" s="80"/>
      <c r="AX9411" s="80"/>
      <c r="AY9411" s="80"/>
      <c r="AZ9411" s="80"/>
      <c r="BA9411" s="80"/>
      <c r="BB9411" s="80"/>
    </row>
    <row r="9412" spans="9:54" x14ac:dyDescent="0.25">
      <c r="I9412" s="80"/>
      <c r="AX9412" s="80"/>
      <c r="AY9412" s="80"/>
      <c r="AZ9412" s="80"/>
      <c r="BA9412" s="80"/>
      <c r="BB9412" s="80"/>
    </row>
    <row r="9413" spans="9:54" x14ac:dyDescent="0.25">
      <c r="I9413" s="80"/>
      <c r="AX9413" s="80"/>
      <c r="AY9413" s="80"/>
      <c r="AZ9413" s="80"/>
      <c r="BA9413" s="80"/>
      <c r="BB9413" s="80"/>
    </row>
    <row r="9414" spans="9:54" x14ac:dyDescent="0.25">
      <c r="I9414" s="80"/>
      <c r="AX9414" s="80"/>
      <c r="AY9414" s="80"/>
      <c r="AZ9414" s="80"/>
      <c r="BA9414" s="80"/>
      <c r="BB9414" s="80"/>
    </row>
    <row r="9415" spans="9:54" x14ac:dyDescent="0.25">
      <c r="I9415" s="80"/>
      <c r="AX9415" s="80"/>
      <c r="AY9415" s="80"/>
      <c r="AZ9415" s="80"/>
      <c r="BA9415" s="80"/>
      <c r="BB9415" s="80"/>
    </row>
    <row r="9416" spans="9:54" x14ac:dyDescent="0.25">
      <c r="I9416" s="80"/>
      <c r="AX9416" s="80"/>
      <c r="AY9416" s="80"/>
      <c r="AZ9416" s="80"/>
      <c r="BA9416" s="80"/>
      <c r="BB9416" s="80"/>
    </row>
    <row r="9417" spans="9:54" x14ac:dyDescent="0.25">
      <c r="I9417" s="80"/>
      <c r="AX9417" s="80"/>
      <c r="AY9417" s="80"/>
      <c r="AZ9417" s="80"/>
      <c r="BA9417" s="80"/>
      <c r="BB9417" s="80"/>
    </row>
    <row r="9418" spans="9:54" x14ac:dyDescent="0.25">
      <c r="I9418" s="80"/>
      <c r="AX9418" s="80"/>
      <c r="AY9418" s="80"/>
      <c r="AZ9418" s="80"/>
      <c r="BA9418" s="80"/>
      <c r="BB9418" s="80"/>
    </row>
    <row r="9419" spans="9:54" x14ac:dyDescent="0.25">
      <c r="I9419" s="80"/>
      <c r="AX9419" s="80"/>
      <c r="AY9419" s="80"/>
      <c r="AZ9419" s="80"/>
      <c r="BA9419" s="80"/>
      <c r="BB9419" s="80"/>
    </row>
    <row r="9420" spans="9:54" x14ac:dyDescent="0.25">
      <c r="I9420" s="80"/>
      <c r="AX9420" s="80"/>
      <c r="AY9420" s="80"/>
      <c r="AZ9420" s="80"/>
      <c r="BA9420" s="80"/>
      <c r="BB9420" s="80"/>
    </row>
    <row r="9421" spans="9:54" x14ac:dyDescent="0.25">
      <c r="I9421" s="80"/>
      <c r="AX9421" s="80"/>
      <c r="AY9421" s="80"/>
      <c r="AZ9421" s="80"/>
      <c r="BA9421" s="80"/>
      <c r="BB9421" s="80"/>
    </row>
    <row r="9422" spans="9:54" x14ac:dyDescent="0.25">
      <c r="I9422" s="80"/>
      <c r="AX9422" s="80"/>
      <c r="AY9422" s="80"/>
      <c r="AZ9422" s="80"/>
      <c r="BA9422" s="80"/>
      <c r="BB9422" s="80"/>
    </row>
    <row r="9423" spans="9:54" x14ac:dyDescent="0.25">
      <c r="I9423" s="80"/>
      <c r="AX9423" s="80"/>
      <c r="AY9423" s="80"/>
      <c r="AZ9423" s="80"/>
      <c r="BA9423" s="80"/>
      <c r="BB9423" s="80"/>
    </row>
    <row r="9424" spans="9:54" x14ac:dyDescent="0.25">
      <c r="I9424" s="80"/>
      <c r="AX9424" s="80"/>
      <c r="AY9424" s="80"/>
      <c r="AZ9424" s="80"/>
      <c r="BA9424" s="80"/>
      <c r="BB9424" s="80"/>
    </row>
    <row r="9425" spans="9:54" x14ac:dyDescent="0.25">
      <c r="I9425" s="80"/>
      <c r="AX9425" s="80"/>
      <c r="AY9425" s="80"/>
      <c r="AZ9425" s="80"/>
      <c r="BA9425" s="80"/>
      <c r="BB9425" s="80"/>
    </row>
    <row r="9426" spans="9:54" x14ac:dyDescent="0.25">
      <c r="I9426" s="80"/>
      <c r="AX9426" s="80"/>
      <c r="AY9426" s="80"/>
      <c r="AZ9426" s="80"/>
      <c r="BA9426" s="80"/>
      <c r="BB9426" s="80"/>
    </row>
    <row r="9427" spans="9:54" x14ac:dyDescent="0.25">
      <c r="I9427" s="80"/>
      <c r="AX9427" s="80"/>
      <c r="AY9427" s="80"/>
      <c r="AZ9427" s="80"/>
      <c r="BA9427" s="80"/>
      <c r="BB9427" s="80"/>
    </row>
    <row r="9428" spans="9:54" x14ac:dyDescent="0.25">
      <c r="I9428" s="80"/>
      <c r="AX9428" s="80"/>
      <c r="AY9428" s="80"/>
      <c r="AZ9428" s="80"/>
      <c r="BA9428" s="80"/>
      <c r="BB9428" s="80"/>
    </row>
    <row r="9429" spans="9:54" x14ac:dyDescent="0.25">
      <c r="I9429" s="80"/>
      <c r="AX9429" s="80"/>
      <c r="AY9429" s="80"/>
      <c r="AZ9429" s="80"/>
      <c r="BA9429" s="80"/>
      <c r="BB9429" s="80"/>
    </row>
    <row r="9430" spans="9:54" x14ac:dyDescent="0.25">
      <c r="I9430" s="80"/>
      <c r="AX9430" s="80"/>
      <c r="AY9430" s="80"/>
      <c r="AZ9430" s="80"/>
      <c r="BA9430" s="80"/>
      <c r="BB9430" s="80"/>
    </row>
    <row r="9431" spans="9:54" x14ac:dyDescent="0.25">
      <c r="I9431" s="80"/>
      <c r="AX9431" s="80"/>
      <c r="AY9431" s="80"/>
      <c r="AZ9431" s="80"/>
      <c r="BA9431" s="80"/>
      <c r="BB9431" s="80"/>
    </row>
    <row r="9432" spans="9:54" x14ac:dyDescent="0.25">
      <c r="I9432" s="80"/>
      <c r="AX9432" s="80"/>
      <c r="AY9432" s="80"/>
      <c r="AZ9432" s="80"/>
      <c r="BA9432" s="80"/>
      <c r="BB9432" s="80"/>
    </row>
    <row r="9433" spans="9:54" x14ac:dyDescent="0.25">
      <c r="I9433" s="80"/>
      <c r="AX9433" s="80"/>
      <c r="AY9433" s="80"/>
      <c r="AZ9433" s="80"/>
      <c r="BA9433" s="80"/>
      <c r="BB9433" s="80"/>
    </row>
    <row r="9434" spans="9:54" x14ac:dyDescent="0.25">
      <c r="I9434" s="80"/>
      <c r="AX9434" s="80"/>
      <c r="AY9434" s="80"/>
      <c r="AZ9434" s="80"/>
      <c r="BA9434" s="80"/>
      <c r="BB9434" s="80"/>
    </row>
    <row r="9435" spans="9:54" x14ac:dyDescent="0.25">
      <c r="I9435" s="80"/>
      <c r="AX9435" s="80"/>
      <c r="AY9435" s="80"/>
      <c r="AZ9435" s="80"/>
      <c r="BA9435" s="80"/>
      <c r="BB9435" s="80"/>
    </row>
    <row r="9436" spans="9:54" x14ac:dyDescent="0.25">
      <c r="I9436" s="80"/>
      <c r="AX9436" s="80"/>
      <c r="AY9436" s="80"/>
      <c r="AZ9436" s="80"/>
      <c r="BA9436" s="80"/>
      <c r="BB9436" s="80"/>
    </row>
    <row r="9437" spans="9:54" x14ac:dyDescent="0.25">
      <c r="I9437" s="80"/>
      <c r="AX9437" s="80"/>
      <c r="AY9437" s="80"/>
      <c r="AZ9437" s="80"/>
      <c r="BA9437" s="80"/>
      <c r="BB9437" s="80"/>
    </row>
    <row r="9438" spans="9:54" x14ac:dyDescent="0.25">
      <c r="I9438" s="80"/>
      <c r="AX9438" s="80"/>
      <c r="AY9438" s="80"/>
      <c r="AZ9438" s="80"/>
      <c r="BA9438" s="80"/>
      <c r="BB9438" s="80"/>
    </row>
    <row r="9439" spans="9:54" x14ac:dyDescent="0.25">
      <c r="I9439" s="80"/>
      <c r="AX9439" s="80"/>
      <c r="AY9439" s="80"/>
      <c r="AZ9439" s="80"/>
      <c r="BA9439" s="80"/>
      <c r="BB9439" s="80"/>
    </row>
    <row r="9440" spans="9:54" x14ac:dyDescent="0.25">
      <c r="I9440" s="80"/>
      <c r="AX9440" s="80"/>
      <c r="AY9440" s="80"/>
      <c r="AZ9440" s="80"/>
      <c r="BA9440" s="80"/>
      <c r="BB9440" s="80"/>
    </row>
    <row r="9441" spans="9:54" x14ac:dyDescent="0.25">
      <c r="I9441" s="80"/>
      <c r="AX9441" s="80"/>
      <c r="AY9441" s="80"/>
      <c r="AZ9441" s="80"/>
      <c r="BA9441" s="80"/>
      <c r="BB9441" s="80"/>
    </row>
    <row r="9442" spans="9:54" x14ac:dyDescent="0.25">
      <c r="I9442" s="80"/>
      <c r="AX9442" s="80"/>
      <c r="AY9442" s="80"/>
      <c r="AZ9442" s="80"/>
      <c r="BA9442" s="80"/>
      <c r="BB9442" s="80"/>
    </row>
    <row r="9443" spans="9:54" x14ac:dyDescent="0.25">
      <c r="I9443" s="80"/>
      <c r="AX9443" s="80"/>
      <c r="AY9443" s="80"/>
      <c r="AZ9443" s="80"/>
      <c r="BA9443" s="80"/>
      <c r="BB9443" s="80"/>
    </row>
    <row r="9444" spans="9:54" x14ac:dyDescent="0.25">
      <c r="I9444" s="80"/>
      <c r="AX9444" s="80"/>
      <c r="AY9444" s="80"/>
      <c r="AZ9444" s="80"/>
      <c r="BA9444" s="80"/>
      <c r="BB9444" s="80"/>
    </row>
    <row r="9445" spans="9:54" x14ac:dyDescent="0.25">
      <c r="I9445" s="80"/>
      <c r="AX9445" s="80"/>
      <c r="AY9445" s="80"/>
      <c r="AZ9445" s="80"/>
      <c r="BA9445" s="80"/>
      <c r="BB9445" s="80"/>
    </row>
    <row r="9446" spans="9:54" x14ac:dyDescent="0.25">
      <c r="I9446" s="80"/>
      <c r="AX9446" s="80"/>
      <c r="AY9446" s="80"/>
      <c r="AZ9446" s="80"/>
      <c r="BA9446" s="80"/>
      <c r="BB9446" s="80"/>
    </row>
    <row r="9447" spans="9:54" x14ac:dyDescent="0.25">
      <c r="I9447" s="80"/>
      <c r="AX9447" s="80"/>
      <c r="AY9447" s="80"/>
      <c r="AZ9447" s="80"/>
      <c r="BA9447" s="80"/>
      <c r="BB9447" s="80"/>
    </row>
    <row r="9448" spans="9:54" x14ac:dyDescent="0.25">
      <c r="I9448" s="80"/>
      <c r="AX9448" s="80"/>
      <c r="AY9448" s="80"/>
      <c r="AZ9448" s="80"/>
      <c r="BA9448" s="80"/>
      <c r="BB9448" s="80"/>
    </row>
    <row r="9449" spans="9:54" x14ac:dyDescent="0.25">
      <c r="I9449" s="80"/>
      <c r="AX9449" s="80"/>
      <c r="AY9449" s="80"/>
      <c r="AZ9449" s="80"/>
      <c r="BA9449" s="80"/>
      <c r="BB9449" s="80"/>
    </row>
    <row r="9450" spans="9:54" x14ac:dyDescent="0.25">
      <c r="I9450" s="80"/>
      <c r="AX9450" s="80"/>
      <c r="AY9450" s="80"/>
      <c r="AZ9450" s="80"/>
      <c r="BA9450" s="80"/>
      <c r="BB9450" s="80"/>
    </row>
    <row r="9451" spans="9:54" x14ac:dyDescent="0.25">
      <c r="I9451" s="80"/>
      <c r="AX9451" s="80"/>
      <c r="AY9451" s="80"/>
      <c r="AZ9451" s="80"/>
      <c r="BA9451" s="80"/>
      <c r="BB9451" s="80"/>
    </row>
    <row r="9452" spans="9:54" x14ac:dyDescent="0.25">
      <c r="I9452" s="80"/>
      <c r="AX9452" s="80"/>
      <c r="AY9452" s="80"/>
      <c r="AZ9452" s="80"/>
      <c r="BA9452" s="80"/>
      <c r="BB9452" s="80"/>
    </row>
    <row r="9453" spans="9:54" x14ac:dyDescent="0.25">
      <c r="I9453" s="80"/>
      <c r="AX9453" s="80"/>
      <c r="AY9453" s="80"/>
      <c r="AZ9453" s="80"/>
      <c r="BA9453" s="80"/>
      <c r="BB9453" s="80"/>
    </row>
    <row r="9454" spans="9:54" x14ac:dyDescent="0.25">
      <c r="I9454" s="80"/>
      <c r="AX9454" s="80"/>
      <c r="AY9454" s="80"/>
      <c r="AZ9454" s="80"/>
      <c r="BA9454" s="80"/>
      <c r="BB9454" s="80"/>
    </row>
    <row r="9455" spans="9:54" x14ac:dyDescent="0.25">
      <c r="I9455" s="80"/>
      <c r="AX9455" s="80"/>
      <c r="AY9455" s="80"/>
      <c r="AZ9455" s="80"/>
      <c r="BA9455" s="80"/>
      <c r="BB9455" s="80"/>
    </row>
    <row r="9456" spans="9:54" x14ac:dyDescent="0.25">
      <c r="I9456" s="80"/>
      <c r="AX9456" s="80"/>
      <c r="AY9456" s="80"/>
      <c r="AZ9456" s="80"/>
      <c r="BA9456" s="80"/>
      <c r="BB9456" s="80"/>
    </row>
    <row r="9457" spans="9:54" x14ac:dyDescent="0.25">
      <c r="I9457" s="80"/>
      <c r="AX9457" s="80"/>
      <c r="AY9457" s="80"/>
      <c r="AZ9457" s="80"/>
      <c r="BA9457" s="80"/>
      <c r="BB9457" s="80"/>
    </row>
    <row r="9458" spans="9:54" x14ac:dyDescent="0.25">
      <c r="I9458" s="80"/>
      <c r="AX9458" s="80"/>
      <c r="AY9458" s="80"/>
      <c r="AZ9458" s="80"/>
      <c r="BA9458" s="80"/>
      <c r="BB9458" s="80"/>
    </row>
    <row r="9459" spans="9:54" x14ac:dyDescent="0.25">
      <c r="I9459" s="80"/>
      <c r="AX9459" s="80"/>
      <c r="AY9459" s="80"/>
      <c r="AZ9459" s="80"/>
      <c r="BA9459" s="80"/>
      <c r="BB9459" s="80"/>
    </row>
    <row r="9460" spans="9:54" x14ac:dyDescent="0.25">
      <c r="I9460" s="80"/>
      <c r="AX9460" s="80"/>
      <c r="AY9460" s="80"/>
      <c r="AZ9460" s="80"/>
      <c r="BA9460" s="80"/>
      <c r="BB9460" s="80"/>
    </row>
    <row r="9461" spans="9:54" x14ac:dyDescent="0.25">
      <c r="I9461" s="80"/>
      <c r="AX9461" s="80"/>
      <c r="AY9461" s="80"/>
      <c r="AZ9461" s="80"/>
      <c r="BA9461" s="80"/>
      <c r="BB9461" s="80"/>
    </row>
    <row r="9462" spans="9:54" x14ac:dyDescent="0.25">
      <c r="I9462" s="80"/>
      <c r="AX9462" s="80"/>
      <c r="AY9462" s="80"/>
      <c r="AZ9462" s="80"/>
      <c r="BA9462" s="80"/>
      <c r="BB9462" s="80"/>
    </row>
    <row r="9463" spans="9:54" x14ac:dyDescent="0.25">
      <c r="I9463" s="80"/>
      <c r="AX9463" s="80"/>
      <c r="AY9463" s="80"/>
      <c r="AZ9463" s="80"/>
      <c r="BA9463" s="80"/>
      <c r="BB9463" s="80"/>
    </row>
    <row r="9464" spans="9:54" x14ac:dyDescent="0.25">
      <c r="I9464" s="80"/>
      <c r="AX9464" s="80"/>
      <c r="AY9464" s="80"/>
      <c r="AZ9464" s="80"/>
      <c r="BA9464" s="80"/>
      <c r="BB9464" s="80"/>
    </row>
    <row r="9465" spans="9:54" x14ac:dyDescent="0.25">
      <c r="I9465" s="80"/>
      <c r="AX9465" s="80"/>
      <c r="AY9465" s="80"/>
      <c r="AZ9465" s="80"/>
      <c r="BA9465" s="80"/>
      <c r="BB9465" s="80"/>
    </row>
    <row r="9466" spans="9:54" x14ac:dyDescent="0.25">
      <c r="I9466" s="80"/>
      <c r="AX9466" s="80"/>
      <c r="AY9466" s="80"/>
      <c r="AZ9466" s="80"/>
      <c r="BA9466" s="80"/>
      <c r="BB9466" s="80"/>
    </row>
    <row r="9467" spans="9:54" x14ac:dyDescent="0.25">
      <c r="I9467" s="80"/>
      <c r="AX9467" s="80"/>
      <c r="AY9467" s="80"/>
      <c r="AZ9467" s="80"/>
      <c r="BA9467" s="80"/>
      <c r="BB9467" s="80"/>
    </row>
    <row r="9468" spans="9:54" x14ac:dyDescent="0.25">
      <c r="I9468" s="80"/>
      <c r="AX9468" s="80"/>
      <c r="AY9468" s="80"/>
      <c r="AZ9468" s="80"/>
      <c r="BA9468" s="80"/>
      <c r="BB9468" s="80"/>
    </row>
    <row r="9469" spans="9:54" x14ac:dyDescent="0.25">
      <c r="I9469" s="80"/>
      <c r="AX9469" s="80"/>
      <c r="AY9469" s="80"/>
      <c r="AZ9469" s="80"/>
      <c r="BA9469" s="80"/>
      <c r="BB9469" s="80"/>
    </row>
    <row r="9470" spans="9:54" x14ac:dyDescent="0.25">
      <c r="I9470" s="80"/>
      <c r="AX9470" s="80"/>
      <c r="AY9470" s="80"/>
      <c r="AZ9470" s="80"/>
      <c r="BA9470" s="80"/>
      <c r="BB9470" s="80"/>
    </row>
    <row r="9471" spans="9:54" x14ac:dyDescent="0.25">
      <c r="I9471" s="80"/>
      <c r="AX9471" s="80"/>
      <c r="AY9471" s="80"/>
      <c r="AZ9471" s="80"/>
      <c r="BA9471" s="80"/>
      <c r="BB9471" s="80"/>
    </row>
    <row r="9472" spans="9:54" x14ac:dyDescent="0.25">
      <c r="I9472" s="80"/>
      <c r="AX9472" s="80"/>
      <c r="AY9472" s="80"/>
      <c r="AZ9472" s="80"/>
      <c r="BA9472" s="80"/>
      <c r="BB9472" s="80"/>
    </row>
    <row r="9473" spans="9:54" x14ac:dyDescent="0.25">
      <c r="I9473" s="80"/>
      <c r="AX9473" s="80"/>
      <c r="AY9473" s="80"/>
      <c r="AZ9473" s="80"/>
      <c r="BA9473" s="80"/>
      <c r="BB9473" s="80"/>
    </row>
    <row r="9474" spans="9:54" x14ac:dyDescent="0.25">
      <c r="I9474" s="80"/>
      <c r="AX9474" s="80"/>
      <c r="AY9474" s="80"/>
      <c r="AZ9474" s="80"/>
      <c r="BA9474" s="80"/>
      <c r="BB9474" s="80"/>
    </row>
    <row r="9475" spans="9:54" x14ac:dyDescent="0.25">
      <c r="I9475" s="80"/>
      <c r="AX9475" s="80"/>
      <c r="AY9475" s="80"/>
      <c r="AZ9475" s="80"/>
      <c r="BA9475" s="80"/>
      <c r="BB9475" s="80"/>
    </row>
    <row r="9476" spans="9:54" x14ac:dyDescent="0.25">
      <c r="I9476" s="80"/>
      <c r="AX9476" s="80"/>
      <c r="AY9476" s="80"/>
      <c r="AZ9476" s="80"/>
      <c r="BA9476" s="80"/>
      <c r="BB9476" s="80"/>
    </row>
    <row r="9477" spans="9:54" x14ac:dyDescent="0.25">
      <c r="I9477" s="80"/>
      <c r="AX9477" s="80"/>
      <c r="AY9477" s="80"/>
      <c r="AZ9477" s="80"/>
      <c r="BA9477" s="80"/>
      <c r="BB9477" s="80"/>
    </row>
    <row r="9478" spans="9:54" x14ac:dyDescent="0.25">
      <c r="I9478" s="80"/>
      <c r="AX9478" s="80"/>
      <c r="AY9478" s="80"/>
      <c r="AZ9478" s="80"/>
      <c r="BA9478" s="80"/>
      <c r="BB9478" s="80"/>
    </row>
    <row r="9479" spans="9:54" x14ac:dyDescent="0.25">
      <c r="I9479" s="80"/>
      <c r="AX9479" s="80"/>
      <c r="AY9479" s="80"/>
      <c r="AZ9479" s="80"/>
      <c r="BA9479" s="80"/>
      <c r="BB9479" s="80"/>
    </row>
    <row r="9480" spans="9:54" x14ac:dyDescent="0.25">
      <c r="I9480" s="80"/>
      <c r="AX9480" s="80"/>
      <c r="AY9480" s="80"/>
      <c r="AZ9480" s="80"/>
      <c r="BA9480" s="80"/>
      <c r="BB9480" s="80"/>
    </row>
    <row r="9481" spans="9:54" x14ac:dyDescent="0.25">
      <c r="I9481" s="80"/>
      <c r="AX9481" s="80"/>
      <c r="AY9481" s="80"/>
      <c r="AZ9481" s="80"/>
      <c r="BA9481" s="80"/>
      <c r="BB9481" s="80"/>
    </row>
    <row r="9482" spans="9:54" x14ac:dyDescent="0.25">
      <c r="I9482" s="80"/>
      <c r="AX9482" s="80"/>
      <c r="AY9482" s="80"/>
      <c r="AZ9482" s="80"/>
      <c r="BA9482" s="80"/>
      <c r="BB9482" s="80"/>
    </row>
    <row r="9483" spans="9:54" x14ac:dyDescent="0.25">
      <c r="I9483" s="80"/>
      <c r="AX9483" s="80"/>
      <c r="AY9483" s="80"/>
      <c r="AZ9483" s="80"/>
      <c r="BA9483" s="80"/>
      <c r="BB9483" s="80"/>
    </row>
    <row r="9484" spans="9:54" x14ac:dyDescent="0.25">
      <c r="I9484" s="80"/>
      <c r="AX9484" s="80"/>
      <c r="AY9484" s="80"/>
      <c r="AZ9484" s="80"/>
      <c r="BA9484" s="80"/>
      <c r="BB9484" s="80"/>
    </row>
    <row r="9485" spans="9:54" x14ac:dyDescent="0.25">
      <c r="I9485" s="80"/>
      <c r="AX9485" s="80"/>
      <c r="AY9485" s="80"/>
      <c r="AZ9485" s="80"/>
      <c r="BA9485" s="80"/>
      <c r="BB9485" s="80"/>
    </row>
    <row r="9486" spans="9:54" x14ac:dyDescent="0.25">
      <c r="I9486" s="80"/>
      <c r="AX9486" s="80"/>
      <c r="AY9486" s="80"/>
      <c r="AZ9486" s="80"/>
      <c r="BA9486" s="80"/>
      <c r="BB9486" s="80"/>
    </row>
    <row r="9487" spans="9:54" x14ac:dyDescent="0.25">
      <c r="I9487" s="80"/>
      <c r="AX9487" s="80"/>
      <c r="AY9487" s="80"/>
      <c r="AZ9487" s="80"/>
      <c r="BA9487" s="80"/>
      <c r="BB9487" s="80"/>
    </row>
    <row r="9488" spans="9:54" x14ac:dyDescent="0.25">
      <c r="I9488" s="80"/>
      <c r="AX9488" s="80"/>
      <c r="AY9488" s="80"/>
      <c r="AZ9488" s="80"/>
      <c r="BA9488" s="80"/>
      <c r="BB9488" s="80"/>
    </row>
    <row r="9489" spans="9:54" x14ac:dyDescent="0.25">
      <c r="I9489" s="80"/>
      <c r="AX9489" s="80"/>
      <c r="AY9489" s="80"/>
      <c r="AZ9489" s="80"/>
      <c r="BA9489" s="80"/>
      <c r="BB9489" s="80"/>
    </row>
    <row r="9490" spans="9:54" x14ac:dyDescent="0.25">
      <c r="I9490" s="80"/>
      <c r="AX9490" s="80"/>
      <c r="AY9490" s="80"/>
      <c r="AZ9490" s="80"/>
      <c r="BA9490" s="80"/>
      <c r="BB9490" s="80"/>
    </row>
    <row r="9491" spans="9:54" x14ac:dyDescent="0.25">
      <c r="I9491" s="80"/>
      <c r="AX9491" s="80"/>
      <c r="AY9491" s="80"/>
      <c r="AZ9491" s="80"/>
      <c r="BA9491" s="80"/>
      <c r="BB9491" s="80"/>
    </row>
    <row r="9492" spans="9:54" x14ac:dyDescent="0.25">
      <c r="I9492" s="80"/>
      <c r="AX9492" s="80"/>
      <c r="AY9492" s="80"/>
      <c r="AZ9492" s="80"/>
      <c r="BA9492" s="80"/>
      <c r="BB9492" s="80"/>
    </row>
    <row r="9493" spans="9:54" x14ac:dyDescent="0.25">
      <c r="I9493" s="80"/>
      <c r="AX9493" s="80"/>
      <c r="AY9493" s="80"/>
      <c r="AZ9493" s="80"/>
      <c r="BA9493" s="80"/>
      <c r="BB9493" s="80"/>
    </row>
    <row r="9494" spans="9:54" x14ac:dyDescent="0.25">
      <c r="I9494" s="80"/>
      <c r="AX9494" s="80"/>
      <c r="AY9494" s="80"/>
      <c r="AZ9494" s="80"/>
      <c r="BA9494" s="80"/>
      <c r="BB9494" s="80"/>
    </row>
    <row r="9495" spans="9:54" x14ac:dyDescent="0.25">
      <c r="I9495" s="80"/>
      <c r="AX9495" s="80"/>
      <c r="AY9495" s="80"/>
      <c r="AZ9495" s="80"/>
      <c r="BA9495" s="80"/>
      <c r="BB9495" s="80"/>
    </row>
    <row r="9496" spans="9:54" x14ac:dyDescent="0.25">
      <c r="I9496" s="80"/>
      <c r="AX9496" s="80"/>
      <c r="AY9496" s="80"/>
      <c r="AZ9496" s="80"/>
      <c r="BA9496" s="80"/>
      <c r="BB9496" s="80"/>
    </row>
    <row r="9497" spans="9:54" x14ac:dyDescent="0.25">
      <c r="I9497" s="80"/>
      <c r="AX9497" s="80"/>
      <c r="AY9497" s="80"/>
      <c r="AZ9497" s="80"/>
      <c r="BA9497" s="80"/>
      <c r="BB9497" s="80"/>
    </row>
    <row r="9498" spans="9:54" x14ac:dyDescent="0.25">
      <c r="I9498" s="80"/>
      <c r="AX9498" s="80"/>
      <c r="AY9498" s="80"/>
      <c r="AZ9498" s="80"/>
      <c r="BA9498" s="80"/>
      <c r="BB9498" s="80"/>
    </row>
    <row r="9499" spans="9:54" x14ac:dyDescent="0.25">
      <c r="I9499" s="80"/>
      <c r="AX9499" s="80"/>
      <c r="AY9499" s="80"/>
      <c r="AZ9499" s="80"/>
      <c r="BA9499" s="80"/>
      <c r="BB9499" s="80"/>
    </row>
    <row r="9500" spans="9:54" x14ac:dyDescent="0.25">
      <c r="I9500" s="80"/>
      <c r="AX9500" s="80"/>
      <c r="AY9500" s="80"/>
      <c r="AZ9500" s="80"/>
      <c r="BA9500" s="80"/>
      <c r="BB9500" s="80"/>
    </row>
    <row r="9501" spans="9:54" x14ac:dyDescent="0.25">
      <c r="I9501" s="80"/>
      <c r="AX9501" s="80"/>
      <c r="AY9501" s="80"/>
      <c r="AZ9501" s="80"/>
      <c r="BA9501" s="80"/>
      <c r="BB9501" s="80"/>
    </row>
    <row r="9502" spans="9:54" x14ac:dyDescent="0.25">
      <c r="I9502" s="80"/>
      <c r="AX9502" s="80"/>
      <c r="AY9502" s="80"/>
      <c r="AZ9502" s="80"/>
      <c r="BA9502" s="80"/>
      <c r="BB9502" s="80"/>
    </row>
    <row r="9503" spans="9:54" x14ac:dyDescent="0.25">
      <c r="I9503" s="80"/>
      <c r="AX9503" s="80"/>
      <c r="AY9503" s="80"/>
      <c r="AZ9503" s="80"/>
      <c r="BA9503" s="80"/>
      <c r="BB9503" s="80"/>
    </row>
    <row r="9504" spans="9:54" x14ac:dyDescent="0.25">
      <c r="I9504" s="80"/>
      <c r="AX9504" s="80"/>
      <c r="AY9504" s="80"/>
      <c r="AZ9504" s="80"/>
      <c r="BA9504" s="80"/>
      <c r="BB9504" s="80"/>
    </row>
    <row r="9505" spans="9:54" x14ac:dyDescent="0.25">
      <c r="I9505" s="80"/>
      <c r="AX9505" s="80"/>
      <c r="AY9505" s="80"/>
      <c r="AZ9505" s="80"/>
      <c r="BA9505" s="80"/>
      <c r="BB9505" s="80"/>
    </row>
    <row r="9506" spans="9:54" x14ac:dyDescent="0.25">
      <c r="I9506" s="80"/>
      <c r="AX9506" s="80"/>
      <c r="AY9506" s="80"/>
      <c r="AZ9506" s="80"/>
      <c r="BA9506" s="80"/>
      <c r="BB9506" s="80"/>
    </row>
    <row r="9507" spans="9:54" x14ac:dyDescent="0.25">
      <c r="I9507" s="80"/>
      <c r="AX9507" s="80"/>
      <c r="AY9507" s="80"/>
      <c r="AZ9507" s="80"/>
      <c r="BA9507" s="80"/>
      <c r="BB9507" s="80"/>
    </row>
    <row r="9508" spans="9:54" x14ac:dyDescent="0.25">
      <c r="I9508" s="80"/>
      <c r="AX9508" s="80"/>
      <c r="AY9508" s="80"/>
      <c r="AZ9508" s="80"/>
      <c r="BA9508" s="80"/>
      <c r="BB9508" s="80"/>
    </row>
    <row r="9509" spans="9:54" x14ac:dyDescent="0.25">
      <c r="I9509" s="80"/>
      <c r="AX9509" s="80"/>
      <c r="AY9509" s="80"/>
      <c r="AZ9509" s="80"/>
      <c r="BA9509" s="80"/>
      <c r="BB9509" s="80"/>
    </row>
    <row r="9510" spans="9:54" x14ac:dyDescent="0.25">
      <c r="I9510" s="80"/>
      <c r="AX9510" s="80"/>
      <c r="AY9510" s="80"/>
      <c r="AZ9510" s="80"/>
      <c r="BA9510" s="80"/>
      <c r="BB9510" s="80"/>
    </row>
    <row r="9511" spans="9:54" x14ac:dyDescent="0.25">
      <c r="I9511" s="80"/>
      <c r="AX9511" s="80"/>
      <c r="AY9511" s="80"/>
      <c r="AZ9511" s="80"/>
      <c r="BA9511" s="80"/>
      <c r="BB9511" s="80"/>
    </row>
    <row r="9512" spans="9:54" x14ac:dyDescent="0.25">
      <c r="I9512" s="80"/>
      <c r="AX9512" s="80"/>
      <c r="AY9512" s="80"/>
      <c r="AZ9512" s="80"/>
      <c r="BA9512" s="80"/>
      <c r="BB9512" s="80"/>
    </row>
    <row r="9513" spans="9:54" x14ac:dyDescent="0.25">
      <c r="I9513" s="80"/>
      <c r="AX9513" s="80"/>
      <c r="AY9513" s="80"/>
      <c r="AZ9513" s="80"/>
      <c r="BA9513" s="80"/>
      <c r="BB9513" s="80"/>
    </row>
    <row r="9514" spans="9:54" x14ac:dyDescent="0.25">
      <c r="I9514" s="80"/>
      <c r="AX9514" s="80"/>
      <c r="AY9514" s="80"/>
      <c r="AZ9514" s="80"/>
      <c r="BA9514" s="80"/>
      <c r="BB9514" s="80"/>
    </row>
    <row r="9515" spans="9:54" x14ac:dyDescent="0.25">
      <c r="I9515" s="80"/>
      <c r="AX9515" s="80"/>
      <c r="AY9515" s="80"/>
      <c r="AZ9515" s="80"/>
      <c r="BA9515" s="80"/>
      <c r="BB9515" s="80"/>
    </row>
    <row r="9516" spans="9:54" x14ac:dyDescent="0.25">
      <c r="I9516" s="80"/>
      <c r="AX9516" s="80"/>
      <c r="AY9516" s="80"/>
      <c r="AZ9516" s="80"/>
      <c r="BA9516" s="80"/>
      <c r="BB9516" s="80"/>
    </row>
    <row r="9517" spans="9:54" x14ac:dyDescent="0.25">
      <c r="I9517" s="80"/>
      <c r="AX9517" s="80"/>
      <c r="AY9517" s="80"/>
      <c r="AZ9517" s="80"/>
      <c r="BA9517" s="80"/>
      <c r="BB9517" s="80"/>
    </row>
    <row r="9518" spans="9:54" x14ac:dyDescent="0.25">
      <c r="I9518" s="80"/>
      <c r="AX9518" s="80"/>
      <c r="AY9518" s="80"/>
      <c r="AZ9518" s="80"/>
      <c r="BA9518" s="80"/>
      <c r="BB9518" s="80"/>
    </row>
    <row r="9519" spans="9:54" x14ac:dyDescent="0.25">
      <c r="I9519" s="80"/>
      <c r="AX9519" s="80"/>
      <c r="AY9519" s="80"/>
      <c r="AZ9519" s="80"/>
      <c r="BA9519" s="80"/>
      <c r="BB9519" s="80"/>
    </row>
    <row r="9520" spans="9:54" x14ac:dyDescent="0.25">
      <c r="I9520" s="80"/>
      <c r="AX9520" s="80"/>
      <c r="AY9520" s="80"/>
      <c r="AZ9520" s="80"/>
      <c r="BA9520" s="80"/>
      <c r="BB9520" s="80"/>
    </row>
    <row r="9521" spans="9:54" x14ac:dyDescent="0.25">
      <c r="I9521" s="80"/>
      <c r="AX9521" s="80"/>
      <c r="AY9521" s="80"/>
      <c r="AZ9521" s="80"/>
      <c r="BA9521" s="80"/>
      <c r="BB9521" s="80"/>
    </row>
    <row r="9522" spans="9:54" x14ac:dyDescent="0.25">
      <c r="I9522" s="80"/>
      <c r="AX9522" s="80"/>
      <c r="AY9522" s="80"/>
      <c r="AZ9522" s="80"/>
      <c r="BA9522" s="80"/>
      <c r="BB9522" s="80"/>
    </row>
    <row r="9523" spans="9:54" x14ac:dyDescent="0.25">
      <c r="I9523" s="80"/>
      <c r="AX9523" s="80"/>
      <c r="AY9523" s="80"/>
      <c r="AZ9523" s="80"/>
      <c r="BA9523" s="80"/>
      <c r="BB9523" s="80"/>
    </row>
    <row r="9524" spans="9:54" x14ac:dyDescent="0.25">
      <c r="I9524" s="80"/>
      <c r="AX9524" s="80"/>
      <c r="AY9524" s="80"/>
      <c r="AZ9524" s="80"/>
      <c r="BA9524" s="80"/>
      <c r="BB9524" s="80"/>
    </row>
    <row r="9525" spans="9:54" x14ac:dyDescent="0.25">
      <c r="I9525" s="80"/>
      <c r="AX9525" s="80"/>
      <c r="AY9525" s="80"/>
      <c r="AZ9525" s="80"/>
      <c r="BA9525" s="80"/>
      <c r="BB9525" s="80"/>
    </row>
    <row r="9526" spans="9:54" x14ac:dyDescent="0.25">
      <c r="I9526" s="80"/>
      <c r="AX9526" s="80"/>
      <c r="AY9526" s="80"/>
      <c r="AZ9526" s="80"/>
      <c r="BA9526" s="80"/>
      <c r="BB9526" s="80"/>
    </row>
    <row r="9527" spans="9:54" x14ac:dyDescent="0.25">
      <c r="I9527" s="80"/>
      <c r="AX9527" s="80"/>
      <c r="AY9527" s="80"/>
      <c r="AZ9527" s="80"/>
      <c r="BA9527" s="80"/>
      <c r="BB9527" s="80"/>
    </row>
    <row r="9528" spans="9:54" x14ac:dyDescent="0.25">
      <c r="I9528" s="80"/>
      <c r="AX9528" s="80"/>
      <c r="AY9528" s="80"/>
      <c r="AZ9528" s="80"/>
      <c r="BA9528" s="80"/>
      <c r="BB9528" s="80"/>
    </row>
    <row r="9529" spans="9:54" x14ac:dyDescent="0.25">
      <c r="I9529" s="80"/>
      <c r="AX9529" s="80"/>
      <c r="AY9529" s="80"/>
      <c r="AZ9529" s="80"/>
      <c r="BA9529" s="80"/>
      <c r="BB9529" s="80"/>
    </row>
    <row r="9530" spans="9:54" x14ac:dyDescent="0.25">
      <c r="I9530" s="80"/>
      <c r="AX9530" s="80"/>
      <c r="AY9530" s="80"/>
      <c r="AZ9530" s="80"/>
      <c r="BA9530" s="80"/>
      <c r="BB9530" s="80"/>
    </row>
    <row r="9531" spans="9:54" x14ac:dyDescent="0.25">
      <c r="I9531" s="80"/>
      <c r="AX9531" s="80"/>
      <c r="AY9531" s="80"/>
      <c r="AZ9531" s="80"/>
      <c r="BA9531" s="80"/>
      <c r="BB9531" s="80"/>
    </row>
    <row r="9532" spans="9:54" x14ac:dyDescent="0.25">
      <c r="I9532" s="80"/>
      <c r="AX9532" s="80"/>
      <c r="AY9532" s="80"/>
      <c r="AZ9532" s="80"/>
      <c r="BA9532" s="80"/>
      <c r="BB9532" s="80"/>
    </row>
    <row r="9533" spans="9:54" x14ac:dyDescent="0.25">
      <c r="I9533" s="80"/>
      <c r="AX9533" s="80"/>
      <c r="AY9533" s="80"/>
      <c r="AZ9533" s="80"/>
      <c r="BA9533" s="80"/>
      <c r="BB9533" s="80"/>
    </row>
    <row r="9534" spans="9:54" x14ac:dyDescent="0.25">
      <c r="I9534" s="80"/>
      <c r="AX9534" s="80"/>
      <c r="AY9534" s="80"/>
      <c r="AZ9534" s="80"/>
      <c r="BA9534" s="80"/>
      <c r="BB9534" s="80"/>
    </row>
    <row r="9535" spans="9:54" x14ac:dyDescent="0.25">
      <c r="I9535" s="80"/>
      <c r="AX9535" s="80"/>
      <c r="AY9535" s="80"/>
      <c r="AZ9535" s="80"/>
      <c r="BA9535" s="80"/>
      <c r="BB9535" s="80"/>
    </row>
    <row r="9536" spans="9:54" x14ac:dyDescent="0.25">
      <c r="I9536" s="80"/>
      <c r="AX9536" s="80"/>
      <c r="AY9536" s="80"/>
      <c r="AZ9536" s="80"/>
      <c r="BA9536" s="80"/>
      <c r="BB9536" s="80"/>
    </row>
    <row r="9537" spans="9:54" x14ac:dyDescent="0.25">
      <c r="I9537" s="80"/>
      <c r="AX9537" s="80"/>
      <c r="AY9537" s="80"/>
      <c r="AZ9537" s="80"/>
      <c r="BA9537" s="80"/>
      <c r="BB9537" s="80"/>
    </row>
    <row r="9538" spans="9:54" x14ac:dyDescent="0.25">
      <c r="I9538" s="80"/>
      <c r="AX9538" s="80"/>
      <c r="AY9538" s="80"/>
      <c r="AZ9538" s="80"/>
      <c r="BA9538" s="80"/>
      <c r="BB9538" s="80"/>
    </row>
    <row r="9539" spans="9:54" x14ac:dyDescent="0.25">
      <c r="I9539" s="80"/>
      <c r="AX9539" s="80"/>
      <c r="AY9539" s="80"/>
      <c r="AZ9539" s="80"/>
      <c r="BA9539" s="80"/>
      <c r="BB9539" s="80"/>
    </row>
    <row r="9540" spans="9:54" x14ac:dyDescent="0.25">
      <c r="I9540" s="80"/>
      <c r="AX9540" s="80"/>
      <c r="AY9540" s="80"/>
      <c r="AZ9540" s="80"/>
      <c r="BA9540" s="80"/>
      <c r="BB9540" s="80"/>
    </row>
    <row r="9541" spans="9:54" x14ac:dyDescent="0.25">
      <c r="I9541" s="80"/>
      <c r="AX9541" s="80"/>
      <c r="AY9541" s="80"/>
      <c r="AZ9541" s="80"/>
      <c r="BA9541" s="80"/>
      <c r="BB9541" s="80"/>
    </row>
    <row r="9542" spans="9:54" x14ac:dyDescent="0.25">
      <c r="I9542" s="80"/>
      <c r="AX9542" s="80"/>
      <c r="AY9542" s="80"/>
      <c r="AZ9542" s="80"/>
      <c r="BA9542" s="80"/>
      <c r="BB9542" s="80"/>
    </row>
    <row r="9543" spans="9:54" x14ac:dyDescent="0.25">
      <c r="I9543" s="80"/>
      <c r="AX9543" s="80"/>
      <c r="AY9543" s="80"/>
      <c r="AZ9543" s="80"/>
      <c r="BA9543" s="80"/>
      <c r="BB9543" s="80"/>
    </row>
    <row r="9544" spans="9:54" x14ac:dyDescent="0.25">
      <c r="I9544" s="80"/>
      <c r="AX9544" s="80"/>
      <c r="AY9544" s="80"/>
      <c r="AZ9544" s="80"/>
      <c r="BA9544" s="80"/>
      <c r="BB9544" s="80"/>
    </row>
    <row r="9545" spans="9:54" x14ac:dyDescent="0.25">
      <c r="I9545" s="80"/>
      <c r="AX9545" s="80"/>
      <c r="AY9545" s="80"/>
      <c r="AZ9545" s="80"/>
      <c r="BA9545" s="80"/>
      <c r="BB9545" s="80"/>
    </row>
    <row r="9546" spans="9:54" x14ac:dyDescent="0.25">
      <c r="I9546" s="80"/>
      <c r="AX9546" s="80"/>
      <c r="AY9546" s="80"/>
      <c r="AZ9546" s="80"/>
      <c r="BA9546" s="80"/>
      <c r="BB9546" s="80"/>
    </row>
    <row r="9547" spans="9:54" x14ac:dyDescent="0.25">
      <c r="I9547" s="80"/>
      <c r="AX9547" s="80"/>
      <c r="AY9547" s="80"/>
      <c r="AZ9547" s="80"/>
      <c r="BA9547" s="80"/>
      <c r="BB9547" s="80"/>
    </row>
    <row r="9548" spans="9:54" x14ac:dyDescent="0.25">
      <c r="I9548" s="80"/>
      <c r="AX9548" s="80"/>
      <c r="AY9548" s="80"/>
      <c r="AZ9548" s="80"/>
      <c r="BA9548" s="80"/>
      <c r="BB9548" s="80"/>
    </row>
    <row r="9549" spans="9:54" x14ac:dyDescent="0.25">
      <c r="I9549" s="80"/>
      <c r="AX9549" s="80"/>
      <c r="AY9549" s="80"/>
      <c r="AZ9549" s="80"/>
      <c r="BA9549" s="80"/>
      <c r="BB9549" s="80"/>
    </row>
    <row r="9550" spans="9:54" x14ac:dyDescent="0.25">
      <c r="I9550" s="80"/>
      <c r="AX9550" s="80"/>
      <c r="AY9550" s="80"/>
      <c r="AZ9550" s="80"/>
      <c r="BA9550" s="80"/>
      <c r="BB9550" s="80"/>
    </row>
    <row r="9551" spans="9:54" x14ac:dyDescent="0.25">
      <c r="I9551" s="80"/>
      <c r="AX9551" s="80"/>
      <c r="AY9551" s="80"/>
      <c r="AZ9551" s="80"/>
      <c r="BA9551" s="80"/>
      <c r="BB9551" s="80"/>
    </row>
    <row r="9552" spans="9:54" x14ac:dyDescent="0.25">
      <c r="I9552" s="80"/>
      <c r="AX9552" s="80"/>
      <c r="AY9552" s="80"/>
      <c r="AZ9552" s="80"/>
      <c r="BA9552" s="80"/>
      <c r="BB9552" s="80"/>
    </row>
    <row r="9553" spans="9:54" x14ac:dyDescent="0.25">
      <c r="I9553" s="80"/>
      <c r="AX9553" s="80"/>
      <c r="AY9553" s="80"/>
      <c r="AZ9553" s="80"/>
      <c r="BA9553" s="80"/>
      <c r="BB9553" s="80"/>
    </row>
    <row r="9554" spans="9:54" x14ac:dyDescent="0.25">
      <c r="I9554" s="80"/>
      <c r="AX9554" s="80"/>
      <c r="AY9554" s="80"/>
      <c r="AZ9554" s="80"/>
      <c r="BA9554" s="80"/>
      <c r="BB9554" s="80"/>
    </row>
    <row r="9555" spans="9:54" x14ac:dyDescent="0.25">
      <c r="I9555" s="80"/>
      <c r="AX9555" s="80"/>
      <c r="AY9555" s="80"/>
      <c r="AZ9555" s="80"/>
      <c r="BA9555" s="80"/>
      <c r="BB9555" s="80"/>
    </row>
    <row r="9556" spans="9:54" x14ac:dyDescent="0.25">
      <c r="I9556" s="80"/>
      <c r="AX9556" s="80"/>
      <c r="AY9556" s="80"/>
      <c r="AZ9556" s="80"/>
      <c r="BA9556" s="80"/>
      <c r="BB9556" s="80"/>
    </row>
    <row r="9557" spans="9:54" x14ac:dyDescent="0.25">
      <c r="I9557" s="80"/>
      <c r="AX9557" s="80"/>
      <c r="AY9557" s="80"/>
      <c r="AZ9557" s="80"/>
      <c r="BA9557" s="80"/>
      <c r="BB9557" s="80"/>
    </row>
    <row r="9558" spans="9:54" x14ac:dyDescent="0.25">
      <c r="I9558" s="80"/>
      <c r="AX9558" s="80"/>
      <c r="AY9558" s="80"/>
      <c r="AZ9558" s="80"/>
      <c r="BA9558" s="80"/>
      <c r="BB9558" s="80"/>
    </row>
    <row r="9559" spans="9:54" x14ac:dyDescent="0.25">
      <c r="I9559" s="80"/>
      <c r="AX9559" s="80"/>
      <c r="AY9559" s="80"/>
      <c r="AZ9559" s="80"/>
      <c r="BA9559" s="80"/>
      <c r="BB9559" s="80"/>
    </row>
    <row r="9560" spans="9:54" x14ac:dyDescent="0.25">
      <c r="I9560" s="80"/>
      <c r="AX9560" s="80"/>
      <c r="AY9560" s="80"/>
      <c r="AZ9560" s="80"/>
      <c r="BA9560" s="80"/>
      <c r="BB9560" s="80"/>
    </row>
    <row r="9561" spans="9:54" x14ac:dyDescent="0.25">
      <c r="I9561" s="80"/>
      <c r="AX9561" s="80"/>
      <c r="AY9561" s="80"/>
      <c r="AZ9561" s="80"/>
      <c r="BA9561" s="80"/>
      <c r="BB9561" s="80"/>
    </row>
    <row r="9562" spans="9:54" x14ac:dyDescent="0.25">
      <c r="I9562" s="80"/>
      <c r="AX9562" s="80"/>
      <c r="AY9562" s="80"/>
      <c r="AZ9562" s="80"/>
      <c r="BA9562" s="80"/>
      <c r="BB9562" s="80"/>
    </row>
    <row r="9563" spans="9:54" x14ac:dyDescent="0.25">
      <c r="I9563" s="80"/>
      <c r="AX9563" s="80"/>
      <c r="AY9563" s="80"/>
      <c r="AZ9563" s="80"/>
      <c r="BA9563" s="80"/>
      <c r="BB9563" s="80"/>
    </row>
    <row r="9564" spans="9:54" x14ac:dyDescent="0.25">
      <c r="I9564" s="80"/>
      <c r="AX9564" s="80"/>
      <c r="AY9564" s="80"/>
      <c r="AZ9564" s="80"/>
      <c r="BA9564" s="80"/>
      <c r="BB9564" s="80"/>
    </row>
    <row r="9565" spans="9:54" x14ac:dyDescent="0.25">
      <c r="I9565" s="80"/>
      <c r="AX9565" s="80"/>
      <c r="AY9565" s="80"/>
      <c r="AZ9565" s="80"/>
      <c r="BA9565" s="80"/>
      <c r="BB9565" s="80"/>
    </row>
    <row r="9566" spans="9:54" x14ac:dyDescent="0.25">
      <c r="I9566" s="80"/>
      <c r="AX9566" s="80"/>
      <c r="AY9566" s="80"/>
      <c r="AZ9566" s="80"/>
      <c r="BA9566" s="80"/>
      <c r="BB9566" s="80"/>
    </row>
    <row r="9567" spans="9:54" x14ac:dyDescent="0.25">
      <c r="I9567" s="80"/>
      <c r="AX9567" s="80"/>
      <c r="AY9567" s="80"/>
      <c r="AZ9567" s="80"/>
      <c r="BA9567" s="80"/>
      <c r="BB9567" s="80"/>
    </row>
    <row r="9568" spans="9:54" x14ac:dyDescent="0.25">
      <c r="I9568" s="80"/>
      <c r="AX9568" s="80"/>
      <c r="AY9568" s="80"/>
      <c r="AZ9568" s="80"/>
      <c r="BA9568" s="80"/>
      <c r="BB9568" s="80"/>
    </row>
    <row r="9569" spans="9:54" x14ac:dyDescent="0.25">
      <c r="I9569" s="80"/>
      <c r="AX9569" s="80"/>
      <c r="AY9569" s="80"/>
      <c r="AZ9569" s="80"/>
      <c r="BA9569" s="80"/>
      <c r="BB9569" s="80"/>
    </row>
    <row r="9570" spans="9:54" x14ac:dyDescent="0.25">
      <c r="I9570" s="80"/>
      <c r="AX9570" s="80"/>
      <c r="AY9570" s="80"/>
      <c r="AZ9570" s="80"/>
      <c r="BA9570" s="80"/>
      <c r="BB9570" s="80"/>
    </row>
    <row r="9571" spans="9:54" x14ac:dyDescent="0.25">
      <c r="I9571" s="80"/>
      <c r="AX9571" s="80"/>
      <c r="AY9571" s="80"/>
      <c r="AZ9571" s="80"/>
      <c r="BA9571" s="80"/>
      <c r="BB9571" s="80"/>
    </row>
    <row r="9572" spans="9:54" x14ac:dyDescent="0.25">
      <c r="I9572" s="80"/>
      <c r="AX9572" s="80"/>
      <c r="AY9572" s="80"/>
      <c r="AZ9572" s="80"/>
      <c r="BA9572" s="80"/>
      <c r="BB9572" s="80"/>
    </row>
    <row r="9573" spans="9:54" x14ac:dyDescent="0.25">
      <c r="I9573" s="80"/>
      <c r="AX9573" s="80"/>
      <c r="AY9573" s="80"/>
      <c r="AZ9573" s="80"/>
      <c r="BA9573" s="80"/>
      <c r="BB9573" s="80"/>
    </row>
    <row r="9574" spans="9:54" x14ac:dyDescent="0.25">
      <c r="I9574" s="80"/>
      <c r="AX9574" s="80"/>
      <c r="AY9574" s="80"/>
      <c r="AZ9574" s="80"/>
      <c r="BA9574" s="80"/>
      <c r="BB9574" s="80"/>
    </row>
    <row r="9575" spans="9:54" x14ac:dyDescent="0.25">
      <c r="I9575" s="80"/>
      <c r="AX9575" s="80"/>
      <c r="AY9575" s="80"/>
      <c r="AZ9575" s="80"/>
      <c r="BA9575" s="80"/>
      <c r="BB9575" s="80"/>
    </row>
    <row r="9576" spans="9:54" x14ac:dyDescent="0.25">
      <c r="I9576" s="80"/>
      <c r="AX9576" s="80"/>
      <c r="AY9576" s="80"/>
      <c r="AZ9576" s="80"/>
      <c r="BA9576" s="80"/>
      <c r="BB9576" s="80"/>
    </row>
    <row r="9577" spans="9:54" x14ac:dyDescent="0.25">
      <c r="I9577" s="80"/>
      <c r="AX9577" s="80"/>
      <c r="AY9577" s="80"/>
      <c r="AZ9577" s="80"/>
      <c r="BA9577" s="80"/>
      <c r="BB9577" s="80"/>
    </row>
    <row r="9578" spans="9:54" x14ac:dyDescent="0.25">
      <c r="I9578" s="80"/>
      <c r="AX9578" s="80"/>
      <c r="AY9578" s="80"/>
      <c r="AZ9578" s="80"/>
      <c r="BA9578" s="80"/>
      <c r="BB9578" s="80"/>
    </row>
    <row r="9579" spans="9:54" x14ac:dyDescent="0.25">
      <c r="I9579" s="80"/>
      <c r="AX9579" s="80"/>
      <c r="AY9579" s="80"/>
      <c r="AZ9579" s="80"/>
      <c r="BA9579" s="80"/>
      <c r="BB9579" s="80"/>
    </row>
    <row r="9580" spans="9:54" x14ac:dyDescent="0.25">
      <c r="I9580" s="80"/>
      <c r="AX9580" s="80"/>
      <c r="AY9580" s="80"/>
      <c r="AZ9580" s="80"/>
      <c r="BA9580" s="80"/>
      <c r="BB9580" s="80"/>
    </row>
    <row r="9581" spans="9:54" x14ac:dyDescent="0.25">
      <c r="I9581" s="80"/>
      <c r="AX9581" s="80"/>
      <c r="AY9581" s="80"/>
      <c r="AZ9581" s="80"/>
      <c r="BA9581" s="80"/>
      <c r="BB9581" s="80"/>
    </row>
    <row r="9582" spans="9:54" x14ac:dyDescent="0.25">
      <c r="I9582" s="80"/>
      <c r="AX9582" s="80"/>
      <c r="AY9582" s="80"/>
      <c r="AZ9582" s="80"/>
      <c r="BA9582" s="80"/>
      <c r="BB9582" s="80"/>
    </row>
    <row r="9583" spans="9:54" x14ac:dyDescent="0.25">
      <c r="I9583" s="80"/>
      <c r="AX9583" s="80"/>
      <c r="AY9583" s="80"/>
      <c r="AZ9583" s="80"/>
      <c r="BA9583" s="80"/>
      <c r="BB9583" s="80"/>
    </row>
    <row r="9584" spans="9:54" x14ac:dyDescent="0.25">
      <c r="I9584" s="80"/>
      <c r="AX9584" s="80"/>
      <c r="AY9584" s="80"/>
      <c r="AZ9584" s="80"/>
      <c r="BA9584" s="80"/>
      <c r="BB9584" s="80"/>
    </row>
    <row r="9585" spans="9:54" x14ac:dyDescent="0.25">
      <c r="I9585" s="80"/>
      <c r="AX9585" s="80"/>
      <c r="AY9585" s="80"/>
      <c r="AZ9585" s="80"/>
      <c r="BA9585" s="80"/>
      <c r="BB9585" s="80"/>
    </row>
    <row r="9586" spans="9:54" x14ac:dyDescent="0.25">
      <c r="I9586" s="80"/>
      <c r="AX9586" s="80"/>
      <c r="AY9586" s="80"/>
      <c r="AZ9586" s="80"/>
      <c r="BA9586" s="80"/>
      <c r="BB9586" s="80"/>
    </row>
    <row r="9587" spans="9:54" x14ac:dyDescent="0.25">
      <c r="I9587" s="80"/>
      <c r="AX9587" s="80"/>
      <c r="AY9587" s="80"/>
      <c r="AZ9587" s="80"/>
      <c r="BA9587" s="80"/>
      <c r="BB9587" s="80"/>
    </row>
    <row r="9588" spans="9:54" x14ac:dyDescent="0.25">
      <c r="I9588" s="80"/>
      <c r="AX9588" s="80"/>
      <c r="AY9588" s="80"/>
      <c r="AZ9588" s="80"/>
      <c r="BA9588" s="80"/>
      <c r="BB9588" s="80"/>
    </row>
    <row r="9589" spans="9:54" x14ac:dyDescent="0.25">
      <c r="I9589" s="80"/>
      <c r="AX9589" s="80"/>
      <c r="AY9589" s="80"/>
      <c r="AZ9589" s="80"/>
      <c r="BA9589" s="80"/>
      <c r="BB9589" s="80"/>
    </row>
    <row r="9590" spans="9:54" x14ac:dyDescent="0.25">
      <c r="I9590" s="80"/>
      <c r="AX9590" s="80"/>
      <c r="AY9590" s="80"/>
      <c r="AZ9590" s="80"/>
      <c r="BA9590" s="80"/>
      <c r="BB9590" s="80"/>
    </row>
    <row r="9591" spans="9:54" x14ac:dyDescent="0.25">
      <c r="I9591" s="80"/>
      <c r="AX9591" s="80"/>
      <c r="AY9591" s="80"/>
      <c r="AZ9591" s="80"/>
      <c r="BA9591" s="80"/>
      <c r="BB9591" s="80"/>
    </row>
    <row r="9592" spans="9:54" x14ac:dyDescent="0.25">
      <c r="I9592" s="80"/>
      <c r="AX9592" s="80"/>
      <c r="AY9592" s="80"/>
      <c r="AZ9592" s="80"/>
      <c r="BA9592" s="80"/>
      <c r="BB9592" s="80"/>
    </row>
    <row r="9593" spans="9:54" x14ac:dyDescent="0.25">
      <c r="I9593" s="80"/>
      <c r="AX9593" s="80"/>
      <c r="AY9593" s="80"/>
      <c r="AZ9593" s="80"/>
      <c r="BA9593" s="80"/>
      <c r="BB9593" s="80"/>
    </row>
    <row r="9594" spans="9:54" x14ac:dyDescent="0.25">
      <c r="I9594" s="80"/>
      <c r="AX9594" s="80"/>
      <c r="AY9594" s="80"/>
      <c r="AZ9594" s="80"/>
      <c r="BA9594" s="80"/>
      <c r="BB9594" s="80"/>
    </row>
    <row r="9595" spans="9:54" x14ac:dyDescent="0.25">
      <c r="I9595" s="80"/>
      <c r="AX9595" s="80"/>
      <c r="AY9595" s="80"/>
      <c r="AZ9595" s="80"/>
      <c r="BA9595" s="80"/>
      <c r="BB9595" s="80"/>
    </row>
    <row r="9596" spans="9:54" x14ac:dyDescent="0.25">
      <c r="I9596" s="80"/>
      <c r="AX9596" s="80"/>
      <c r="AY9596" s="80"/>
      <c r="AZ9596" s="80"/>
      <c r="BA9596" s="80"/>
      <c r="BB9596" s="80"/>
    </row>
    <row r="9597" spans="9:54" x14ac:dyDescent="0.25">
      <c r="I9597" s="80"/>
      <c r="AX9597" s="80"/>
      <c r="AY9597" s="80"/>
      <c r="AZ9597" s="80"/>
      <c r="BA9597" s="80"/>
      <c r="BB9597" s="80"/>
    </row>
    <row r="9598" spans="9:54" x14ac:dyDescent="0.25">
      <c r="I9598" s="80"/>
      <c r="AX9598" s="80"/>
      <c r="AY9598" s="80"/>
      <c r="AZ9598" s="80"/>
      <c r="BA9598" s="80"/>
      <c r="BB9598" s="80"/>
    </row>
    <row r="9599" spans="9:54" x14ac:dyDescent="0.25">
      <c r="I9599" s="80"/>
      <c r="AX9599" s="80"/>
      <c r="AY9599" s="80"/>
      <c r="AZ9599" s="80"/>
      <c r="BA9599" s="80"/>
      <c r="BB9599" s="80"/>
    </row>
    <row r="9600" spans="9:54" x14ac:dyDescent="0.25">
      <c r="I9600" s="80"/>
      <c r="AX9600" s="80"/>
      <c r="AY9600" s="80"/>
      <c r="AZ9600" s="80"/>
      <c r="BA9600" s="80"/>
      <c r="BB9600" s="80"/>
    </row>
    <row r="9601" spans="9:54" x14ac:dyDescent="0.25">
      <c r="I9601" s="80"/>
      <c r="AX9601" s="80"/>
      <c r="AY9601" s="80"/>
      <c r="AZ9601" s="80"/>
      <c r="BA9601" s="80"/>
      <c r="BB9601" s="80"/>
    </row>
    <row r="9602" spans="9:54" x14ac:dyDescent="0.25">
      <c r="I9602" s="80"/>
      <c r="AX9602" s="80"/>
      <c r="AY9602" s="80"/>
      <c r="AZ9602" s="80"/>
      <c r="BA9602" s="80"/>
      <c r="BB9602" s="80"/>
    </row>
    <row r="9603" spans="9:54" x14ac:dyDescent="0.25">
      <c r="I9603" s="80"/>
      <c r="AX9603" s="80"/>
      <c r="AY9603" s="80"/>
      <c r="AZ9603" s="80"/>
      <c r="BA9603" s="80"/>
      <c r="BB9603" s="80"/>
    </row>
    <row r="9604" spans="9:54" x14ac:dyDescent="0.25">
      <c r="I9604" s="80"/>
      <c r="AX9604" s="80"/>
      <c r="AY9604" s="80"/>
      <c r="AZ9604" s="80"/>
      <c r="BA9604" s="80"/>
      <c r="BB9604" s="80"/>
    </row>
    <row r="9605" spans="9:54" x14ac:dyDescent="0.25">
      <c r="I9605" s="80"/>
      <c r="AX9605" s="80"/>
      <c r="AY9605" s="80"/>
      <c r="AZ9605" s="80"/>
      <c r="BA9605" s="80"/>
      <c r="BB9605" s="80"/>
    </row>
    <row r="9606" spans="9:54" x14ac:dyDescent="0.25">
      <c r="I9606" s="80"/>
      <c r="AX9606" s="80"/>
      <c r="AY9606" s="80"/>
      <c r="AZ9606" s="80"/>
      <c r="BA9606" s="80"/>
      <c r="BB9606" s="80"/>
    </row>
    <row r="9607" spans="9:54" x14ac:dyDescent="0.25">
      <c r="I9607" s="80"/>
      <c r="AX9607" s="80"/>
      <c r="AY9607" s="80"/>
      <c r="AZ9607" s="80"/>
      <c r="BA9607" s="80"/>
      <c r="BB9607" s="80"/>
    </row>
    <row r="9608" spans="9:54" x14ac:dyDescent="0.25">
      <c r="I9608" s="80"/>
      <c r="AX9608" s="80"/>
      <c r="AY9608" s="80"/>
      <c r="AZ9608" s="80"/>
      <c r="BA9608" s="80"/>
      <c r="BB9608" s="80"/>
    </row>
    <row r="9609" spans="9:54" x14ac:dyDescent="0.25">
      <c r="I9609" s="80"/>
      <c r="AX9609" s="80"/>
      <c r="AY9609" s="80"/>
      <c r="AZ9609" s="80"/>
      <c r="BA9609" s="80"/>
      <c r="BB9609" s="80"/>
    </row>
    <row r="9610" spans="9:54" x14ac:dyDescent="0.25">
      <c r="I9610" s="80"/>
      <c r="AX9610" s="80"/>
      <c r="AY9610" s="80"/>
      <c r="AZ9610" s="80"/>
      <c r="BA9610" s="80"/>
      <c r="BB9610" s="80"/>
    </row>
    <row r="9611" spans="9:54" x14ac:dyDescent="0.25">
      <c r="I9611" s="80"/>
      <c r="AX9611" s="80"/>
      <c r="AY9611" s="80"/>
      <c r="AZ9611" s="80"/>
      <c r="BA9611" s="80"/>
      <c r="BB9611" s="80"/>
    </row>
    <row r="9612" spans="9:54" x14ac:dyDescent="0.25">
      <c r="I9612" s="80"/>
      <c r="AX9612" s="80"/>
      <c r="AY9612" s="80"/>
      <c r="AZ9612" s="80"/>
      <c r="BA9612" s="80"/>
      <c r="BB9612" s="80"/>
    </row>
    <row r="9613" spans="9:54" x14ac:dyDescent="0.25">
      <c r="I9613" s="80"/>
      <c r="AX9613" s="80"/>
      <c r="AY9613" s="80"/>
      <c r="AZ9613" s="80"/>
      <c r="BA9613" s="80"/>
      <c r="BB9613" s="80"/>
    </row>
    <row r="9614" spans="9:54" x14ac:dyDescent="0.25">
      <c r="I9614" s="80"/>
      <c r="AX9614" s="80"/>
      <c r="AY9614" s="80"/>
      <c r="AZ9614" s="80"/>
      <c r="BA9614" s="80"/>
      <c r="BB9614" s="80"/>
    </row>
    <row r="9615" spans="9:54" x14ac:dyDescent="0.25">
      <c r="I9615" s="80"/>
      <c r="AX9615" s="80"/>
      <c r="AY9615" s="80"/>
      <c r="AZ9615" s="80"/>
      <c r="BA9615" s="80"/>
      <c r="BB9615" s="80"/>
    </row>
    <row r="9616" spans="9:54" x14ac:dyDescent="0.25">
      <c r="I9616" s="80"/>
      <c r="AX9616" s="80"/>
      <c r="AY9616" s="80"/>
      <c r="AZ9616" s="80"/>
      <c r="BA9616" s="80"/>
      <c r="BB9616" s="80"/>
    </row>
    <row r="9617" spans="9:54" x14ac:dyDescent="0.25">
      <c r="I9617" s="80"/>
      <c r="AX9617" s="80"/>
      <c r="AY9617" s="80"/>
      <c r="AZ9617" s="80"/>
      <c r="BA9617" s="80"/>
      <c r="BB9617" s="80"/>
    </row>
    <row r="9618" spans="9:54" x14ac:dyDescent="0.25">
      <c r="I9618" s="80"/>
      <c r="AX9618" s="80"/>
      <c r="AY9618" s="80"/>
      <c r="AZ9618" s="80"/>
      <c r="BA9618" s="80"/>
      <c r="BB9618" s="80"/>
    </row>
    <row r="9619" spans="9:54" x14ac:dyDescent="0.25">
      <c r="I9619" s="80"/>
      <c r="AX9619" s="80"/>
      <c r="AY9619" s="80"/>
      <c r="AZ9619" s="80"/>
      <c r="BA9619" s="80"/>
      <c r="BB9619" s="80"/>
    </row>
    <row r="9620" spans="9:54" x14ac:dyDescent="0.25">
      <c r="I9620" s="80"/>
      <c r="AX9620" s="80"/>
      <c r="AY9620" s="80"/>
      <c r="AZ9620" s="80"/>
      <c r="BA9620" s="80"/>
      <c r="BB9620" s="80"/>
    </row>
    <row r="9621" spans="9:54" x14ac:dyDescent="0.25">
      <c r="I9621" s="80"/>
      <c r="AX9621" s="80"/>
      <c r="AY9621" s="80"/>
      <c r="AZ9621" s="80"/>
      <c r="BA9621" s="80"/>
      <c r="BB9621" s="80"/>
    </row>
    <row r="9622" spans="9:54" x14ac:dyDescent="0.25">
      <c r="I9622" s="80"/>
      <c r="AX9622" s="80"/>
      <c r="AY9622" s="80"/>
      <c r="AZ9622" s="80"/>
      <c r="BA9622" s="80"/>
      <c r="BB9622" s="80"/>
    </row>
    <row r="9623" spans="9:54" x14ac:dyDescent="0.25">
      <c r="I9623" s="80"/>
      <c r="AX9623" s="80"/>
      <c r="AY9623" s="80"/>
      <c r="AZ9623" s="80"/>
      <c r="BA9623" s="80"/>
      <c r="BB9623" s="80"/>
    </row>
    <row r="9624" spans="9:54" x14ac:dyDescent="0.25">
      <c r="I9624" s="80"/>
      <c r="AX9624" s="80"/>
      <c r="AY9624" s="80"/>
      <c r="AZ9624" s="80"/>
      <c r="BA9624" s="80"/>
      <c r="BB9624" s="80"/>
    </row>
    <row r="9625" spans="9:54" x14ac:dyDescent="0.25">
      <c r="I9625" s="80"/>
      <c r="AX9625" s="80"/>
      <c r="AY9625" s="80"/>
      <c r="AZ9625" s="80"/>
      <c r="BA9625" s="80"/>
      <c r="BB9625" s="80"/>
    </row>
    <row r="9626" spans="9:54" x14ac:dyDescent="0.25">
      <c r="I9626" s="80"/>
      <c r="AX9626" s="80"/>
      <c r="AY9626" s="80"/>
      <c r="AZ9626" s="80"/>
      <c r="BA9626" s="80"/>
      <c r="BB9626" s="80"/>
    </row>
    <row r="9627" spans="9:54" x14ac:dyDescent="0.25">
      <c r="I9627" s="80"/>
      <c r="AX9627" s="80"/>
      <c r="AY9627" s="80"/>
      <c r="AZ9627" s="80"/>
      <c r="BA9627" s="80"/>
      <c r="BB9627" s="80"/>
    </row>
    <row r="9628" spans="9:54" x14ac:dyDescent="0.25">
      <c r="I9628" s="80"/>
      <c r="AX9628" s="80"/>
      <c r="AY9628" s="80"/>
      <c r="AZ9628" s="80"/>
      <c r="BA9628" s="80"/>
      <c r="BB9628" s="80"/>
    </row>
    <row r="9629" spans="9:54" x14ac:dyDescent="0.25">
      <c r="I9629" s="80"/>
      <c r="AX9629" s="80"/>
      <c r="AY9629" s="80"/>
      <c r="AZ9629" s="80"/>
      <c r="BA9629" s="80"/>
      <c r="BB9629" s="80"/>
    </row>
    <row r="9630" spans="9:54" x14ac:dyDescent="0.25">
      <c r="I9630" s="80"/>
      <c r="AX9630" s="80"/>
      <c r="AY9630" s="80"/>
      <c r="AZ9630" s="80"/>
      <c r="BA9630" s="80"/>
      <c r="BB9630" s="80"/>
    </row>
    <row r="9631" spans="9:54" x14ac:dyDescent="0.25">
      <c r="I9631" s="80"/>
      <c r="AX9631" s="80"/>
      <c r="AY9631" s="80"/>
      <c r="AZ9631" s="80"/>
      <c r="BA9631" s="80"/>
      <c r="BB9631" s="80"/>
    </row>
    <row r="9632" spans="9:54" x14ac:dyDescent="0.25">
      <c r="I9632" s="80"/>
      <c r="AX9632" s="80"/>
      <c r="AY9632" s="80"/>
      <c r="AZ9632" s="80"/>
      <c r="BA9632" s="80"/>
      <c r="BB9632" s="80"/>
    </row>
    <row r="9633" spans="9:54" x14ac:dyDescent="0.25">
      <c r="I9633" s="80"/>
      <c r="AX9633" s="80"/>
      <c r="AY9633" s="80"/>
      <c r="AZ9633" s="80"/>
      <c r="BA9633" s="80"/>
      <c r="BB9633" s="80"/>
    </row>
    <row r="9634" spans="9:54" x14ac:dyDescent="0.25">
      <c r="I9634" s="80"/>
      <c r="AX9634" s="80"/>
      <c r="AY9634" s="80"/>
      <c r="AZ9634" s="80"/>
      <c r="BA9634" s="80"/>
      <c r="BB9634" s="80"/>
    </row>
    <row r="9635" spans="9:54" x14ac:dyDescent="0.25">
      <c r="I9635" s="80"/>
      <c r="AX9635" s="80"/>
      <c r="AY9635" s="80"/>
      <c r="AZ9635" s="80"/>
      <c r="BA9635" s="80"/>
      <c r="BB9635" s="80"/>
    </row>
    <row r="9636" spans="9:54" x14ac:dyDescent="0.25">
      <c r="I9636" s="80"/>
      <c r="AX9636" s="80"/>
      <c r="AY9636" s="80"/>
      <c r="AZ9636" s="80"/>
      <c r="BA9636" s="80"/>
      <c r="BB9636" s="80"/>
    </row>
    <row r="9637" spans="9:54" x14ac:dyDescent="0.25">
      <c r="I9637" s="80"/>
      <c r="AX9637" s="80"/>
      <c r="AY9637" s="80"/>
      <c r="AZ9637" s="80"/>
      <c r="BA9637" s="80"/>
      <c r="BB9637" s="80"/>
    </row>
    <row r="9638" spans="9:54" x14ac:dyDescent="0.25">
      <c r="I9638" s="80"/>
      <c r="AX9638" s="80"/>
      <c r="AY9638" s="80"/>
      <c r="AZ9638" s="80"/>
      <c r="BA9638" s="80"/>
      <c r="BB9638" s="80"/>
    </row>
    <row r="9639" spans="9:54" x14ac:dyDescent="0.25">
      <c r="I9639" s="80"/>
      <c r="AX9639" s="80"/>
      <c r="AY9639" s="80"/>
      <c r="AZ9639" s="80"/>
      <c r="BA9639" s="80"/>
      <c r="BB9639" s="80"/>
    </row>
    <row r="9640" spans="9:54" x14ac:dyDescent="0.25">
      <c r="I9640" s="80"/>
      <c r="AX9640" s="80"/>
      <c r="AY9640" s="80"/>
      <c r="AZ9640" s="80"/>
      <c r="BA9640" s="80"/>
      <c r="BB9640" s="80"/>
    </row>
    <row r="9641" spans="9:54" x14ac:dyDescent="0.25">
      <c r="I9641" s="80"/>
      <c r="AX9641" s="80"/>
      <c r="AY9641" s="80"/>
      <c r="AZ9641" s="80"/>
      <c r="BA9641" s="80"/>
      <c r="BB9641" s="80"/>
    </row>
    <row r="9642" spans="9:54" x14ac:dyDescent="0.25">
      <c r="I9642" s="80"/>
      <c r="AX9642" s="80"/>
      <c r="AY9642" s="80"/>
      <c r="AZ9642" s="80"/>
      <c r="BA9642" s="80"/>
      <c r="BB9642" s="80"/>
    </row>
    <row r="9643" spans="9:54" x14ac:dyDescent="0.25">
      <c r="I9643" s="80"/>
      <c r="AX9643" s="80"/>
      <c r="AY9643" s="80"/>
      <c r="AZ9643" s="80"/>
      <c r="BA9643" s="80"/>
      <c r="BB9643" s="80"/>
    </row>
    <row r="9644" spans="9:54" x14ac:dyDescent="0.25">
      <c r="I9644" s="80"/>
      <c r="AX9644" s="80"/>
      <c r="AY9644" s="80"/>
      <c r="AZ9644" s="80"/>
      <c r="BA9644" s="80"/>
      <c r="BB9644" s="80"/>
    </row>
    <row r="9645" spans="9:54" x14ac:dyDescent="0.25">
      <c r="I9645" s="80"/>
      <c r="AX9645" s="80"/>
      <c r="AY9645" s="80"/>
      <c r="AZ9645" s="80"/>
      <c r="BA9645" s="80"/>
      <c r="BB9645" s="80"/>
    </row>
    <row r="9646" spans="9:54" x14ac:dyDescent="0.25">
      <c r="I9646" s="80"/>
      <c r="AX9646" s="80"/>
      <c r="AY9646" s="80"/>
      <c r="AZ9646" s="80"/>
      <c r="BA9646" s="80"/>
      <c r="BB9646" s="80"/>
    </row>
    <row r="9647" spans="9:54" x14ac:dyDescent="0.25">
      <c r="I9647" s="80"/>
      <c r="AX9647" s="80"/>
      <c r="AY9647" s="80"/>
      <c r="AZ9647" s="80"/>
      <c r="BA9647" s="80"/>
      <c r="BB9647" s="80"/>
    </row>
    <row r="9648" spans="9:54" x14ac:dyDescent="0.25">
      <c r="I9648" s="80"/>
      <c r="AX9648" s="80"/>
      <c r="AY9648" s="80"/>
      <c r="AZ9648" s="80"/>
      <c r="BA9648" s="80"/>
      <c r="BB9648" s="80"/>
    </row>
    <row r="9649" spans="9:54" x14ac:dyDescent="0.25">
      <c r="I9649" s="80"/>
      <c r="AX9649" s="80"/>
      <c r="AY9649" s="80"/>
      <c r="AZ9649" s="80"/>
      <c r="BA9649" s="80"/>
      <c r="BB9649" s="80"/>
    </row>
    <row r="9650" spans="9:54" x14ac:dyDescent="0.25">
      <c r="I9650" s="80"/>
      <c r="AX9650" s="80"/>
      <c r="AY9650" s="80"/>
      <c r="AZ9650" s="80"/>
      <c r="BA9650" s="80"/>
      <c r="BB9650" s="80"/>
    </row>
    <row r="9651" spans="9:54" x14ac:dyDescent="0.25">
      <c r="I9651" s="80"/>
      <c r="AX9651" s="80"/>
      <c r="AY9651" s="80"/>
      <c r="AZ9651" s="80"/>
      <c r="BA9651" s="80"/>
      <c r="BB9651" s="80"/>
    </row>
    <row r="9652" spans="9:54" x14ac:dyDescent="0.25">
      <c r="I9652" s="80"/>
      <c r="AX9652" s="80"/>
      <c r="AY9652" s="80"/>
      <c r="AZ9652" s="80"/>
      <c r="BA9652" s="80"/>
      <c r="BB9652" s="80"/>
    </row>
    <row r="9653" spans="9:54" x14ac:dyDescent="0.25">
      <c r="I9653" s="80"/>
      <c r="AX9653" s="80"/>
      <c r="AY9653" s="80"/>
      <c r="AZ9653" s="80"/>
      <c r="BA9653" s="80"/>
      <c r="BB9653" s="80"/>
    </row>
    <row r="9654" spans="9:54" x14ac:dyDescent="0.25">
      <c r="I9654" s="80"/>
      <c r="AX9654" s="80"/>
      <c r="AY9654" s="80"/>
      <c r="AZ9654" s="80"/>
      <c r="BA9654" s="80"/>
      <c r="BB9654" s="80"/>
    </row>
    <row r="9655" spans="9:54" x14ac:dyDescent="0.25">
      <c r="I9655" s="80"/>
      <c r="AX9655" s="80"/>
      <c r="AY9655" s="80"/>
      <c r="AZ9655" s="80"/>
      <c r="BA9655" s="80"/>
      <c r="BB9655" s="80"/>
    </row>
    <row r="9656" spans="9:54" x14ac:dyDescent="0.25">
      <c r="I9656" s="80"/>
      <c r="AX9656" s="80"/>
      <c r="AY9656" s="80"/>
      <c r="AZ9656" s="80"/>
      <c r="BA9656" s="80"/>
      <c r="BB9656" s="80"/>
    </row>
    <row r="9657" spans="9:54" x14ac:dyDescent="0.25">
      <c r="I9657" s="80"/>
      <c r="AX9657" s="80"/>
      <c r="AY9657" s="80"/>
      <c r="AZ9657" s="80"/>
      <c r="BA9657" s="80"/>
      <c r="BB9657" s="80"/>
    </row>
    <row r="9658" spans="9:54" x14ac:dyDescent="0.25">
      <c r="I9658" s="80"/>
      <c r="AX9658" s="80"/>
      <c r="AY9658" s="80"/>
      <c r="AZ9658" s="80"/>
      <c r="BA9658" s="80"/>
      <c r="BB9658" s="80"/>
    </row>
    <row r="9659" spans="9:54" x14ac:dyDescent="0.25">
      <c r="I9659" s="80"/>
      <c r="AX9659" s="80"/>
      <c r="AY9659" s="80"/>
      <c r="AZ9659" s="80"/>
      <c r="BA9659" s="80"/>
      <c r="BB9659" s="80"/>
    </row>
    <row r="9660" spans="9:54" x14ac:dyDescent="0.25">
      <c r="I9660" s="80"/>
      <c r="AX9660" s="80"/>
      <c r="AY9660" s="80"/>
      <c r="AZ9660" s="80"/>
      <c r="BA9660" s="80"/>
      <c r="BB9660" s="80"/>
    </row>
    <row r="9661" spans="9:54" x14ac:dyDescent="0.25">
      <c r="I9661" s="80"/>
      <c r="AX9661" s="80"/>
      <c r="AY9661" s="80"/>
      <c r="AZ9661" s="80"/>
      <c r="BA9661" s="80"/>
      <c r="BB9661" s="80"/>
    </row>
    <row r="9662" spans="9:54" x14ac:dyDescent="0.25">
      <c r="I9662" s="80"/>
      <c r="AX9662" s="80"/>
      <c r="AY9662" s="80"/>
      <c r="AZ9662" s="80"/>
      <c r="BA9662" s="80"/>
      <c r="BB9662" s="80"/>
    </row>
    <row r="9663" spans="9:54" x14ac:dyDescent="0.25">
      <c r="I9663" s="80"/>
      <c r="AX9663" s="80"/>
      <c r="AY9663" s="80"/>
      <c r="AZ9663" s="80"/>
      <c r="BA9663" s="80"/>
      <c r="BB9663" s="80"/>
    </row>
    <row r="9664" spans="9:54" x14ac:dyDescent="0.25">
      <c r="I9664" s="80"/>
      <c r="AX9664" s="80"/>
      <c r="AY9664" s="80"/>
      <c r="AZ9664" s="80"/>
      <c r="BA9664" s="80"/>
      <c r="BB9664" s="80"/>
    </row>
    <row r="9665" spans="9:54" x14ac:dyDescent="0.25">
      <c r="I9665" s="80"/>
      <c r="AX9665" s="80"/>
      <c r="AY9665" s="80"/>
      <c r="AZ9665" s="80"/>
      <c r="BA9665" s="80"/>
      <c r="BB9665" s="80"/>
    </row>
    <row r="9666" spans="9:54" x14ac:dyDescent="0.25">
      <c r="I9666" s="80"/>
      <c r="AX9666" s="80"/>
      <c r="AY9666" s="80"/>
      <c r="AZ9666" s="80"/>
      <c r="BA9666" s="80"/>
      <c r="BB9666" s="80"/>
    </row>
    <row r="9667" spans="9:54" x14ac:dyDescent="0.25">
      <c r="I9667" s="80"/>
      <c r="AX9667" s="80"/>
      <c r="AY9667" s="80"/>
      <c r="AZ9667" s="80"/>
      <c r="BA9667" s="80"/>
      <c r="BB9667" s="80"/>
    </row>
    <row r="9668" spans="9:54" x14ac:dyDescent="0.25">
      <c r="I9668" s="80"/>
      <c r="AX9668" s="80"/>
      <c r="AY9668" s="80"/>
      <c r="AZ9668" s="80"/>
      <c r="BA9668" s="80"/>
      <c r="BB9668" s="80"/>
    </row>
    <row r="9669" spans="9:54" x14ac:dyDescent="0.25">
      <c r="I9669" s="80"/>
      <c r="AX9669" s="80"/>
      <c r="AY9669" s="80"/>
      <c r="AZ9669" s="80"/>
      <c r="BA9669" s="80"/>
      <c r="BB9669" s="80"/>
    </row>
    <row r="9670" spans="9:54" x14ac:dyDescent="0.25">
      <c r="I9670" s="80"/>
      <c r="AX9670" s="80"/>
      <c r="AY9670" s="80"/>
      <c r="AZ9670" s="80"/>
      <c r="BA9670" s="80"/>
      <c r="BB9670" s="80"/>
    </row>
    <row r="9671" spans="9:54" x14ac:dyDescent="0.25">
      <c r="I9671" s="80"/>
      <c r="AX9671" s="80"/>
      <c r="AY9671" s="80"/>
      <c r="AZ9671" s="80"/>
      <c r="BA9671" s="80"/>
      <c r="BB9671" s="80"/>
    </row>
    <row r="9672" spans="9:54" x14ac:dyDescent="0.25">
      <c r="I9672" s="80"/>
      <c r="AX9672" s="80"/>
      <c r="AY9672" s="80"/>
      <c r="AZ9672" s="80"/>
      <c r="BA9672" s="80"/>
      <c r="BB9672" s="80"/>
    </row>
    <row r="9673" spans="9:54" x14ac:dyDescent="0.25">
      <c r="I9673" s="80"/>
      <c r="AX9673" s="80"/>
      <c r="AY9673" s="80"/>
      <c r="AZ9673" s="80"/>
      <c r="BA9673" s="80"/>
      <c r="BB9673" s="80"/>
    </row>
    <row r="9674" spans="9:54" x14ac:dyDescent="0.25">
      <c r="I9674" s="80"/>
      <c r="AX9674" s="80"/>
      <c r="AY9674" s="80"/>
      <c r="AZ9674" s="80"/>
      <c r="BA9674" s="80"/>
      <c r="BB9674" s="80"/>
    </row>
    <row r="9675" spans="9:54" x14ac:dyDescent="0.25">
      <c r="I9675" s="80"/>
      <c r="AX9675" s="80"/>
      <c r="AY9675" s="80"/>
      <c r="AZ9675" s="80"/>
      <c r="BA9675" s="80"/>
      <c r="BB9675" s="80"/>
    </row>
    <row r="9676" spans="9:54" x14ac:dyDescent="0.25">
      <c r="I9676" s="80"/>
      <c r="AX9676" s="80"/>
      <c r="AY9676" s="80"/>
      <c r="AZ9676" s="80"/>
      <c r="BA9676" s="80"/>
      <c r="BB9676" s="80"/>
    </row>
    <row r="9677" spans="9:54" x14ac:dyDescent="0.25">
      <c r="I9677" s="80"/>
      <c r="AX9677" s="80"/>
      <c r="AY9677" s="80"/>
      <c r="AZ9677" s="80"/>
      <c r="BA9677" s="80"/>
      <c r="BB9677" s="80"/>
    </row>
    <row r="9678" spans="9:54" x14ac:dyDescent="0.25">
      <c r="I9678" s="80"/>
      <c r="AX9678" s="80"/>
      <c r="AY9678" s="80"/>
      <c r="AZ9678" s="80"/>
      <c r="BA9678" s="80"/>
      <c r="BB9678" s="80"/>
    </row>
    <row r="9679" spans="9:54" x14ac:dyDescent="0.25">
      <c r="I9679" s="80"/>
      <c r="AX9679" s="80"/>
      <c r="AY9679" s="80"/>
      <c r="AZ9679" s="80"/>
      <c r="BA9679" s="80"/>
      <c r="BB9679" s="80"/>
    </row>
    <row r="9680" spans="9:54" x14ac:dyDescent="0.25">
      <c r="I9680" s="80"/>
      <c r="AX9680" s="80"/>
      <c r="AY9680" s="80"/>
      <c r="AZ9680" s="80"/>
      <c r="BA9680" s="80"/>
      <c r="BB9680" s="80"/>
    </row>
    <row r="9681" spans="9:54" x14ac:dyDescent="0.25">
      <c r="I9681" s="80"/>
      <c r="AX9681" s="80"/>
      <c r="AY9681" s="80"/>
      <c r="AZ9681" s="80"/>
      <c r="BA9681" s="80"/>
      <c r="BB9681" s="80"/>
    </row>
    <row r="9682" spans="9:54" x14ac:dyDescent="0.25">
      <c r="I9682" s="80"/>
      <c r="AX9682" s="80"/>
      <c r="AY9682" s="80"/>
      <c r="AZ9682" s="80"/>
      <c r="BA9682" s="80"/>
      <c r="BB9682" s="80"/>
    </row>
    <row r="9683" spans="9:54" x14ac:dyDescent="0.25">
      <c r="I9683" s="80"/>
      <c r="AX9683" s="80"/>
      <c r="AY9683" s="80"/>
      <c r="AZ9683" s="80"/>
      <c r="BA9683" s="80"/>
      <c r="BB9683" s="80"/>
    </row>
    <row r="9684" spans="9:54" x14ac:dyDescent="0.25">
      <c r="I9684" s="80"/>
      <c r="AX9684" s="80"/>
      <c r="AY9684" s="80"/>
      <c r="AZ9684" s="80"/>
      <c r="BA9684" s="80"/>
      <c r="BB9684" s="80"/>
    </row>
    <row r="9685" spans="9:54" x14ac:dyDescent="0.25">
      <c r="I9685" s="80"/>
      <c r="AX9685" s="80"/>
      <c r="AY9685" s="80"/>
      <c r="AZ9685" s="80"/>
      <c r="BA9685" s="80"/>
      <c r="BB9685" s="80"/>
    </row>
    <row r="9686" spans="9:54" x14ac:dyDescent="0.25">
      <c r="I9686" s="80"/>
      <c r="AX9686" s="80"/>
      <c r="AY9686" s="80"/>
      <c r="AZ9686" s="80"/>
      <c r="BA9686" s="80"/>
      <c r="BB9686" s="80"/>
    </row>
    <row r="9687" spans="9:54" x14ac:dyDescent="0.25">
      <c r="I9687" s="80"/>
      <c r="AX9687" s="80"/>
      <c r="AY9687" s="80"/>
      <c r="AZ9687" s="80"/>
      <c r="BA9687" s="80"/>
      <c r="BB9687" s="80"/>
    </row>
    <row r="9688" spans="9:54" x14ac:dyDescent="0.25">
      <c r="I9688" s="80"/>
      <c r="AX9688" s="80"/>
      <c r="AY9688" s="80"/>
      <c r="AZ9688" s="80"/>
      <c r="BA9688" s="80"/>
      <c r="BB9688" s="80"/>
    </row>
    <row r="9689" spans="9:54" x14ac:dyDescent="0.25">
      <c r="I9689" s="80"/>
      <c r="AX9689" s="80"/>
      <c r="AY9689" s="80"/>
      <c r="AZ9689" s="80"/>
      <c r="BA9689" s="80"/>
      <c r="BB9689" s="80"/>
    </row>
    <row r="9690" spans="9:54" x14ac:dyDescent="0.25">
      <c r="I9690" s="80"/>
      <c r="AX9690" s="80"/>
      <c r="AY9690" s="80"/>
      <c r="AZ9690" s="80"/>
      <c r="BA9690" s="80"/>
      <c r="BB9690" s="80"/>
    </row>
    <row r="9691" spans="9:54" x14ac:dyDescent="0.25">
      <c r="I9691" s="80"/>
      <c r="AX9691" s="80"/>
      <c r="AY9691" s="80"/>
      <c r="AZ9691" s="80"/>
      <c r="BA9691" s="80"/>
      <c r="BB9691" s="80"/>
    </row>
    <row r="9692" spans="9:54" x14ac:dyDescent="0.25">
      <c r="I9692" s="80"/>
      <c r="AX9692" s="80"/>
      <c r="AY9692" s="80"/>
      <c r="AZ9692" s="80"/>
      <c r="BA9692" s="80"/>
      <c r="BB9692" s="80"/>
    </row>
    <row r="9693" spans="9:54" x14ac:dyDescent="0.25">
      <c r="I9693" s="80"/>
      <c r="AX9693" s="80"/>
      <c r="AY9693" s="80"/>
      <c r="AZ9693" s="80"/>
      <c r="BA9693" s="80"/>
      <c r="BB9693" s="80"/>
    </row>
    <row r="9694" spans="9:54" x14ac:dyDescent="0.25">
      <c r="I9694" s="80"/>
      <c r="AX9694" s="80"/>
      <c r="AY9694" s="80"/>
      <c r="AZ9694" s="80"/>
      <c r="BA9694" s="80"/>
      <c r="BB9694" s="80"/>
    </row>
    <row r="9695" spans="9:54" x14ac:dyDescent="0.25">
      <c r="I9695" s="80"/>
      <c r="AX9695" s="80"/>
      <c r="AY9695" s="80"/>
      <c r="AZ9695" s="80"/>
      <c r="BA9695" s="80"/>
      <c r="BB9695" s="80"/>
    </row>
    <row r="9696" spans="9:54" x14ac:dyDescent="0.25">
      <c r="I9696" s="80"/>
      <c r="AX9696" s="80"/>
      <c r="AY9696" s="80"/>
      <c r="AZ9696" s="80"/>
      <c r="BA9696" s="80"/>
      <c r="BB9696" s="80"/>
    </row>
    <row r="9697" spans="9:54" x14ac:dyDescent="0.25">
      <c r="I9697" s="80"/>
      <c r="AX9697" s="80"/>
      <c r="AY9697" s="80"/>
      <c r="AZ9697" s="80"/>
      <c r="BA9697" s="80"/>
      <c r="BB9697" s="80"/>
    </row>
    <row r="9698" spans="9:54" x14ac:dyDescent="0.25">
      <c r="I9698" s="80"/>
      <c r="AX9698" s="80"/>
      <c r="AY9698" s="80"/>
      <c r="AZ9698" s="80"/>
      <c r="BA9698" s="80"/>
      <c r="BB9698" s="80"/>
    </row>
    <row r="9699" spans="9:54" x14ac:dyDescent="0.25">
      <c r="I9699" s="80"/>
      <c r="AX9699" s="80"/>
      <c r="AY9699" s="80"/>
      <c r="AZ9699" s="80"/>
      <c r="BA9699" s="80"/>
      <c r="BB9699" s="80"/>
    </row>
    <row r="9700" spans="9:54" x14ac:dyDescent="0.25">
      <c r="I9700" s="80"/>
      <c r="AX9700" s="80"/>
      <c r="AY9700" s="80"/>
      <c r="AZ9700" s="80"/>
      <c r="BA9700" s="80"/>
      <c r="BB9700" s="80"/>
    </row>
    <row r="9701" spans="9:54" x14ac:dyDescent="0.25">
      <c r="I9701" s="80"/>
      <c r="AX9701" s="80"/>
      <c r="AY9701" s="80"/>
      <c r="AZ9701" s="80"/>
      <c r="BA9701" s="80"/>
      <c r="BB9701" s="80"/>
    </row>
    <row r="9702" spans="9:54" x14ac:dyDescent="0.25">
      <c r="I9702" s="80"/>
      <c r="AX9702" s="80"/>
      <c r="AY9702" s="80"/>
      <c r="AZ9702" s="80"/>
      <c r="BA9702" s="80"/>
      <c r="BB9702" s="80"/>
    </row>
    <row r="9703" spans="9:54" x14ac:dyDescent="0.25">
      <c r="I9703" s="80"/>
      <c r="AX9703" s="80"/>
      <c r="AY9703" s="80"/>
      <c r="AZ9703" s="80"/>
      <c r="BA9703" s="80"/>
      <c r="BB9703" s="80"/>
    </row>
    <row r="9704" spans="9:54" x14ac:dyDescent="0.25">
      <c r="I9704" s="80"/>
      <c r="AX9704" s="80"/>
      <c r="AY9704" s="80"/>
      <c r="AZ9704" s="80"/>
      <c r="BA9704" s="80"/>
      <c r="BB9704" s="80"/>
    </row>
    <row r="9705" spans="9:54" x14ac:dyDescent="0.25">
      <c r="I9705" s="80"/>
      <c r="AX9705" s="80"/>
      <c r="AY9705" s="80"/>
      <c r="AZ9705" s="80"/>
      <c r="BA9705" s="80"/>
      <c r="BB9705" s="80"/>
    </row>
    <row r="9706" spans="9:54" x14ac:dyDescent="0.25">
      <c r="I9706" s="80"/>
      <c r="AX9706" s="80"/>
      <c r="AY9706" s="80"/>
      <c r="AZ9706" s="80"/>
      <c r="BA9706" s="80"/>
      <c r="BB9706" s="80"/>
    </row>
    <row r="9707" spans="9:54" x14ac:dyDescent="0.25">
      <c r="I9707" s="80"/>
      <c r="AX9707" s="80"/>
      <c r="AY9707" s="80"/>
      <c r="AZ9707" s="80"/>
      <c r="BA9707" s="80"/>
      <c r="BB9707" s="80"/>
    </row>
    <row r="9708" spans="9:54" x14ac:dyDescent="0.25">
      <c r="I9708" s="80"/>
      <c r="AX9708" s="80"/>
      <c r="AY9708" s="80"/>
      <c r="AZ9708" s="80"/>
      <c r="BA9708" s="80"/>
      <c r="BB9708" s="80"/>
    </row>
    <row r="9709" spans="9:54" x14ac:dyDescent="0.25">
      <c r="I9709" s="80"/>
      <c r="AX9709" s="80"/>
      <c r="AY9709" s="80"/>
      <c r="AZ9709" s="80"/>
      <c r="BA9709" s="80"/>
      <c r="BB9709" s="80"/>
    </row>
    <row r="9710" spans="9:54" x14ac:dyDescent="0.25">
      <c r="I9710" s="80"/>
      <c r="AX9710" s="80"/>
      <c r="AY9710" s="80"/>
      <c r="AZ9710" s="80"/>
      <c r="BA9710" s="80"/>
      <c r="BB9710" s="80"/>
    </row>
    <row r="9711" spans="9:54" x14ac:dyDescent="0.25">
      <c r="I9711" s="80"/>
      <c r="AX9711" s="80"/>
      <c r="AY9711" s="80"/>
      <c r="AZ9711" s="80"/>
      <c r="BA9711" s="80"/>
      <c r="BB9711" s="80"/>
    </row>
    <row r="9712" spans="9:54" x14ac:dyDescent="0.25">
      <c r="I9712" s="80"/>
      <c r="AX9712" s="80"/>
      <c r="AY9712" s="80"/>
      <c r="AZ9712" s="80"/>
      <c r="BA9712" s="80"/>
      <c r="BB9712" s="80"/>
    </row>
    <row r="9713" spans="9:54" x14ac:dyDescent="0.25">
      <c r="I9713" s="80"/>
      <c r="AX9713" s="80"/>
      <c r="AY9713" s="80"/>
      <c r="AZ9713" s="80"/>
      <c r="BA9713" s="80"/>
      <c r="BB9713" s="80"/>
    </row>
    <row r="9714" spans="9:54" x14ac:dyDescent="0.25">
      <c r="I9714" s="80"/>
      <c r="AX9714" s="80"/>
      <c r="AY9714" s="80"/>
      <c r="AZ9714" s="80"/>
      <c r="BA9714" s="80"/>
      <c r="BB9714" s="80"/>
    </row>
    <row r="9715" spans="9:54" x14ac:dyDescent="0.25">
      <c r="I9715" s="80"/>
      <c r="AX9715" s="80"/>
      <c r="AY9715" s="80"/>
      <c r="AZ9715" s="80"/>
      <c r="BA9715" s="80"/>
      <c r="BB9715" s="80"/>
    </row>
    <row r="9716" spans="9:54" x14ac:dyDescent="0.25">
      <c r="I9716" s="80"/>
      <c r="AX9716" s="80"/>
      <c r="AY9716" s="80"/>
      <c r="AZ9716" s="80"/>
      <c r="BA9716" s="80"/>
      <c r="BB9716" s="80"/>
    </row>
    <row r="9717" spans="9:54" x14ac:dyDescent="0.25">
      <c r="I9717" s="80"/>
      <c r="AX9717" s="80"/>
      <c r="AY9717" s="80"/>
      <c r="AZ9717" s="80"/>
      <c r="BA9717" s="80"/>
      <c r="BB9717" s="80"/>
    </row>
    <row r="9718" spans="9:54" x14ac:dyDescent="0.25">
      <c r="I9718" s="80"/>
      <c r="AX9718" s="80"/>
      <c r="AY9718" s="80"/>
      <c r="AZ9718" s="80"/>
      <c r="BA9718" s="80"/>
      <c r="BB9718" s="80"/>
    </row>
    <row r="9719" spans="9:54" x14ac:dyDescent="0.25">
      <c r="I9719" s="80"/>
      <c r="AX9719" s="80"/>
      <c r="AY9719" s="80"/>
      <c r="AZ9719" s="80"/>
      <c r="BA9719" s="80"/>
      <c r="BB9719" s="80"/>
    </row>
    <row r="9720" spans="9:54" x14ac:dyDescent="0.25">
      <c r="I9720" s="80"/>
      <c r="AX9720" s="80"/>
      <c r="AY9720" s="80"/>
      <c r="AZ9720" s="80"/>
      <c r="BA9720" s="80"/>
      <c r="BB9720" s="80"/>
    </row>
    <row r="9721" spans="9:54" x14ac:dyDescent="0.25">
      <c r="I9721" s="80"/>
      <c r="AX9721" s="80"/>
      <c r="AY9721" s="80"/>
      <c r="AZ9721" s="80"/>
      <c r="BA9721" s="80"/>
      <c r="BB9721" s="80"/>
    </row>
    <row r="9722" spans="9:54" x14ac:dyDescent="0.25">
      <c r="I9722" s="80"/>
      <c r="AX9722" s="80"/>
      <c r="AY9722" s="80"/>
      <c r="AZ9722" s="80"/>
      <c r="BA9722" s="80"/>
      <c r="BB9722" s="80"/>
    </row>
    <row r="9723" spans="9:54" x14ac:dyDescent="0.25">
      <c r="I9723" s="80"/>
      <c r="AX9723" s="80"/>
      <c r="AY9723" s="80"/>
      <c r="AZ9723" s="80"/>
      <c r="BA9723" s="80"/>
      <c r="BB9723" s="80"/>
    </row>
    <row r="9724" spans="9:54" x14ac:dyDescent="0.25">
      <c r="I9724" s="80"/>
      <c r="AX9724" s="80"/>
      <c r="AY9724" s="80"/>
      <c r="AZ9724" s="80"/>
      <c r="BA9724" s="80"/>
      <c r="BB9724" s="80"/>
    </row>
    <row r="9725" spans="9:54" x14ac:dyDescent="0.25">
      <c r="I9725" s="80"/>
      <c r="AX9725" s="80"/>
      <c r="AY9725" s="80"/>
      <c r="AZ9725" s="80"/>
      <c r="BA9725" s="80"/>
      <c r="BB9725" s="80"/>
    </row>
    <row r="9726" spans="9:54" x14ac:dyDescent="0.25">
      <c r="I9726" s="80"/>
      <c r="AX9726" s="80"/>
      <c r="AY9726" s="80"/>
      <c r="AZ9726" s="80"/>
      <c r="BA9726" s="80"/>
      <c r="BB9726" s="80"/>
    </row>
    <row r="9727" spans="9:54" x14ac:dyDescent="0.25">
      <c r="I9727" s="80"/>
      <c r="AX9727" s="80"/>
      <c r="AY9727" s="80"/>
      <c r="AZ9727" s="80"/>
      <c r="BA9727" s="80"/>
      <c r="BB9727" s="80"/>
    </row>
    <row r="9728" spans="9:54" x14ac:dyDescent="0.25">
      <c r="I9728" s="80"/>
      <c r="AX9728" s="80"/>
      <c r="AY9728" s="80"/>
      <c r="AZ9728" s="80"/>
      <c r="BA9728" s="80"/>
      <c r="BB9728" s="80"/>
    </row>
    <row r="9729" spans="9:54" x14ac:dyDescent="0.25">
      <c r="I9729" s="80"/>
      <c r="AX9729" s="80"/>
      <c r="AY9729" s="80"/>
      <c r="AZ9729" s="80"/>
      <c r="BA9729" s="80"/>
      <c r="BB9729" s="80"/>
    </row>
    <row r="9730" spans="9:54" x14ac:dyDescent="0.25">
      <c r="I9730" s="80"/>
      <c r="AX9730" s="80"/>
      <c r="AY9730" s="80"/>
      <c r="AZ9730" s="80"/>
      <c r="BA9730" s="80"/>
      <c r="BB9730" s="80"/>
    </row>
    <row r="9731" spans="9:54" x14ac:dyDescent="0.25">
      <c r="I9731" s="80"/>
      <c r="AX9731" s="80"/>
      <c r="AY9731" s="80"/>
      <c r="AZ9731" s="80"/>
      <c r="BA9731" s="80"/>
      <c r="BB9731" s="80"/>
    </row>
    <row r="9732" spans="9:54" x14ac:dyDescent="0.25">
      <c r="I9732" s="80"/>
      <c r="AX9732" s="80"/>
      <c r="AY9732" s="80"/>
      <c r="AZ9732" s="80"/>
      <c r="BA9732" s="80"/>
      <c r="BB9732" s="80"/>
    </row>
    <row r="9733" spans="9:54" x14ac:dyDescent="0.25">
      <c r="I9733" s="80"/>
      <c r="AX9733" s="80"/>
      <c r="AY9733" s="80"/>
      <c r="AZ9733" s="80"/>
      <c r="BA9733" s="80"/>
      <c r="BB9733" s="80"/>
    </row>
    <row r="9734" spans="9:54" x14ac:dyDescent="0.25">
      <c r="I9734" s="80"/>
      <c r="AX9734" s="80"/>
      <c r="AY9734" s="80"/>
      <c r="AZ9734" s="80"/>
      <c r="BA9734" s="80"/>
      <c r="BB9734" s="80"/>
    </row>
    <row r="9735" spans="9:54" x14ac:dyDescent="0.25">
      <c r="I9735" s="80"/>
      <c r="AX9735" s="80"/>
      <c r="AY9735" s="80"/>
      <c r="AZ9735" s="80"/>
      <c r="BA9735" s="80"/>
      <c r="BB9735" s="80"/>
    </row>
    <row r="9736" spans="9:54" x14ac:dyDescent="0.25">
      <c r="I9736" s="80"/>
      <c r="AX9736" s="80"/>
      <c r="AY9736" s="80"/>
      <c r="AZ9736" s="80"/>
      <c r="BA9736" s="80"/>
      <c r="BB9736" s="80"/>
    </row>
    <row r="9737" spans="9:54" x14ac:dyDescent="0.25">
      <c r="I9737" s="80"/>
      <c r="AX9737" s="80"/>
      <c r="AY9737" s="80"/>
      <c r="AZ9737" s="80"/>
      <c r="BA9737" s="80"/>
      <c r="BB9737" s="80"/>
    </row>
    <row r="9738" spans="9:54" x14ac:dyDescent="0.25">
      <c r="I9738" s="80"/>
      <c r="AX9738" s="80"/>
      <c r="AY9738" s="80"/>
      <c r="AZ9738" s="80"/>
      <c r="BA9738" s="80"/>
      <c r="BB9738" s="80"/>
    </row>
    <row r="9739" spans="9:54" x14ac:dyDescent="0.25">
      <c r="I9739" s="80"/>
      <c r="AX9739" s="80"/>
      <c r="AY9739" s="80"/>
      <c r="AZ9739" s="80"/>
      <c r="BA9739" s="80"/>
      <c r="BB9739" s="80"/>
    </row>
    <row r="9740" spans="9:54" x14ac:dyDescent="0.25">
      <c r="I9740" s="80"/>
      <c r="AX9740" s="80"/>
      <c r="AY9740" s="80"/>
      <c r="AZ9740" s="80"/>
      <c r="BA9740" s="80"/>
      <c r="BB9740" s="80"/>
    </row>
    <row r="9741" spans="9:54" x14ac:dyDescent="0.25">
      <c r="I9741" s="80"/>
      <c r="AX9741" s="80"/>
      <c r="AY9741" s="80"/>
      <c r="AZ9741" s="80"/>
      <c r="BA9741" s="80"/>
      <c r="BB9741" s="80"/>
    </row>
    <row r="9742" spans="9:54" x14ac:dyDescent="0.25">
      <c r="I9742" s="80"/>
      <c r="AX9742" s="80"/>
      <c r="AY9742" s="80"/>
      <c r="AZ9742" s="80"/>
      <c r="BA9742" s="80"/>
      <c r="BB9742" s="80"/>
    </row>
    <row r="9743" spans="9:54" x14ac:dyDescent="0.25">
      <c r="I9743" s="80"/>
      <c r="AX9743" s="80"/>
      <c r="AY9743" s="80"/>
      <c r="AZ9743" s="80"/>
      <c r="BA9743" s="80"/>
      <c r="BB9743" s="80"/>
    </row>
    <row r="9744" spans="9:54" x14ac:dyDescent="0.25">
      <c r="I9744" s="80"/>
      <c r="AX9744" s="80"/>
      <c r="AY9744" s="80"/>
      <c r="AZ9744" s="80"/>
      <c r="BA9744" s="80"/>
      <c r="BB9744" s="80"/>
    </row>
    <row r="9745" spans="9:54" x14ac:dyDescent="0.25">
      <c r="I9745" s="80"/>
      <c r="AX9745" s="80"/>
      <c r="AY9745" s="80"/>
      <c r="AZ9745" s="80"/>
      <c r="BA9745" s="80"/>
      <c r="BB9745" s="80"/>
    </row>
    <row r="9746" spans="9:54" x14ac:dyDescent="0.25">
      <c r="I9746" s="80"/>
      <c r="AX9746" s="80"/>
      <c r="AY9746" s="80"/>
      <c r="AZ9746" s="80"/>
      <c r="BA9746" s="80"/>
      <c r="BB9746" s="80"/>
    </row>
    <row r="9747" spans="9:54" x14ac:dyDescent="0.25">
      <c r="I9747" s="80"/>
      <c r="AX9747" s="80"/>
      <c r="AY9747" s="80"/>
      <c r="AZ9747" s="80"/>
      <c r="BA9747" s="80"/>
      <c r="BB9747" s="80"/>
    </row>
    <row r="9748" spans="9:54" x14ac:dyDescent="0.25">
      <c r="I9748" s="80"/>
      <c r="AX9748" s="80"/>
      <c r="AY9748" s="80"/>
      <c r="AZ9748" s="80"/>
      <c r="BA9748" s="80"/>
      <c r="BB9748" s="80"/>
    </row>
    <row r="9749" spans="9:54" x14ac:dyDescent="0.25">
      <c r="I9749" s="80"/>
      <c r="AX9749" s="80"/>
      <c r="AY9749" s="80"/>
      <c r="AZ9749" s="80"/>
      <c r="BA9749" s="80"/>
      <c r="BB9749" s="80"/>
    </row>
    <row r="9750" spans="9:54" x14ac:dyDescent="0.25">
      <c r="I9750" s="80"/>
      <c r="AX9750" s="80"/>
      <c r="AY9750" s="80"/>
      <c r="AZ9750" s="80"/>
      <c r="BA9750" s="80"/>
      <c r="BB9750" s="80"/>
    </row>
    <row r="9751" spans="9:54" x14ac:dyDescent="0.25">
      <c r="I9751" s="80"/>
      <c r="AX9751" s="80"/>
      <c r="AY9751" s="80"/>
      <c r="AZ9751" s="80"/>
      <c r="BA9751" s="80"/>
      <c r="BB9751" s="80"/>
    </row>
    <row r="9752" spans="9:54" x14ac:dyDescent="0.25">
      <c r="I9752" s="80"/>
      <c r="AX9752" s="80"/>
      <c r="AY9752" s="80"/>
      <c r="AZ9752" s="80"/>
      <c r="BA9752" s="80"/>
      <c r="BB9752" s="80"/>
    </row>
    <row r="9753" spans="9:54" x14ac:dyDescent="0.25">
      <c r="I9753" s="80"/>
      <c r="AX9753" s="80"/>
      <c r="AY9753" s="80"/>
      <c r="AZ9753" s="80"/>
      <c r="BA9753" s="80"/>
      <c r="BB9753" s="80"/>
    </row>
    <row r="9754" spans="9:54" x14ac:dyDescent="0.25">
      <c r="I9754" s="80"/>
      <c r="AX9754" s="80"/>
      <c r="AY9754" s="80"/>
      <c r="AZ9754" s="80"/>
      <c r="BA9754" s="80"/>
      <c r="BB9754" s="80"/>
    </row>
    <row r="9755" spans="9:54" x14ac:dyDescent="0.25">
      <c r="I9755" s="80"/>
      <c r="AX9755" s="80"/>
      <c r="AY9755" s="80"/>
      <c r="AZ9755" s="80"/>
      <c r="BA9755" s="80"/>
      <c r="BB9755" s="80"/>
    </row>
    <row r="9756" spans="9:54" x14ac:dyDescent="0.25">
      <c r="I9756" s="80"/>
      <c r="AX9756" s="80"/>
      <c r="AY9756" s="80"/>
      <c r="AZ9756" s="80"/>
      <c r="BA9756" s="80"/>
      <c r="BB9756" s="80"/>
    </row>
    <row r="9757" spans="9:54" x14ac:dyDescent="0.25">
      <c r="I9757" s="80"/>
      <c r="AX9757" s="80"/>
      <c r="AY9757" s="80"/>
      <c r="AZ9757" s="80"/>
      <c r="BA9757" s="80"/>
      <c r="BB9757" s="80"/>
    </row>
    <row r="9758" spans="9:54" x14ac:dyDescent="0.25">
      <c r="I9758" s="80"/>
      <c r="AX9758" s="80"/>
      <c r="AY9758" s="80"/>
      <c r="AZ9758" s="80"/>
      <c r="BA9758" s="80"/>
      <c r="BB9758" s="80"/>
    </row>
    <row r="9759" spans="9:54" x14ac:dyDescent="0.25">
      <c r="I9759" s="80"/>
      <c r="AX9759" s="80"/>
      <c r="AY9759" s="80"/>
      <c r="AZ9759" s="80"/>
      <c r="BA9759" s="80"/>
      <c r="BB9759" s="80"/>
    </row>
    <row r="9760" spans="9:54" x14ac:dyDescent="0.25">
      <c r="I9760" s="80"/>
      <c r="AX9760" s="80"/>
      <c r="AY9760" s="80"/>
      <c r="AZ9760" s="80"/>
      <c r="BA9760" s="80"/>
      <c r="BB9760" s="80"/>
    </row>
    <row r="9761" spans="9:54" x14ac:dyDescent="0.25">
      <c r="I9761" s="80"/>
      <c r="AX9761" s="80"/>
      <c r="AY9761" s="80"/>
      <c r="AZ9761" s="80"/>
      <c r="BA9761" s="80"/>
      <c r="BB9761" s="80"/>
    </row>
    <row r="9762" spans="9:54" x14ac:dyDescent="0.25">
      <c r="I9762" s="80"/>
      <c r="AX9762" s="80"/>
      <c r="AY9762" s="80"/>
      <c r="AZ9762" s="80"/>
      <c r="BA9762" s="80"/>
      <c r="BB9762" s="80"/>
    </row>
    <row r="9763" spans="9:54" x14ac:dyDescent="0.25">
      <c r="I9763" s="80"/>
      <c r="AX9763" s="80"/>
      <c r="AY9763" s="80"/>
      <c r="AZ9763" s="80"/>
      <c r="BA9763" s="80"/>
      <c r="BB9763" s="80"/>
    </row>
    <row r="9764" spans="9:54" x14ac:dyDescent="0.25">
      <c r="I9764" s="80"/>
      <c r="AX9764" s="80"/>
      <c r="AY9764" s="80"/>
      <c r="AZ9764" s="80"/>
      <c r="BA9764" s="80"/>
      <c r="BB9764" s="80"/>
    </row>
    <row r="9765" spans="9:54" x14ac:dyDescent="0.25">
      <c r="I9765" s="80"/>
      <c r="AX9765" s="80"/>
      <c r="AY9765" s="80"/>
      <c r="AZ9765" s="80"/>
      <c r="BA9765" s="80"/>
      <c r="BB9765" s="80"/>
    </row>
    <row r="9766" spans="9:54" x14ac:dyDescent="0.25">
      <c r="I9766" s="80"/>
      <c r="AX9766" s="80"/>
      <c r="AY9766" s="80"/>
      <c r="AZ9766" s="80"/>
      <c r="BA9766" s="80"/>
      <c r="BB9766" s="80"/>
    </row>
    <row r="9767" spans="9:54" x14ac:dyDescent="0.25">
      <c r="I9767" s="80"/>
      <c r="AX9767" s="80"/>
      <c r="AY9767" s="80"/>
      <c r="AZ9767" s="80"/>
      <c r="BA9767" s="80"/>
      <c r="BB9767" s="80"/>
    </row>
    <row r="9768" spans="9:54" x14ac:dyDescent="0.25">
      <c r="I9768" s="80"/>
      <c r="AX9768" s="80"/>
      <c r="AY9768" s="80"/>
      <c r="AZ9768" s="80"/>
      <c r="BA9768" s="80"/>
      <c r="BB9768" s="80"/>
    </row>
    <row r="9769" spans="9:54" x14ac:dyDescent="0.25">
      <c r="I9769" s="80"/>
      <c r="AX9769" s="80"/>
      <c r="AY9769" s="80"/>
      <c r="AZ9769" s="80"/>
      <c r="BA9769" s="80"/>
      <c r="BB9769" s="80"/>
    </row>
    <row r="9770" spans="9:54" x14ac:dyDescent="0.25">
      <c r="I9770" s="80"/>
      <c r="AX9770" s="80"/>
      <c r="AY9770" s="80"/>
      <c r="AZ9770" s="80"/>
      <c r="BA9770" s="80"/>
      <c r="BB9770" s="80"/>
    </row>
    <row r="9771" spans="9:54" x14ac:dyDescent="0.25">
      <c r="I9771" s="80"/>
      <c r="AX9771" s="80"/>
      <c r="AY9771" s="80"/>
      <c r="AZ9771" s="80"/>
      <c r="BA9771" s="80"/>
      <c r="BB9771" s="80"/>
    </row>
    <row r="9772" spans="9:54" x14ac:dyDescent="0.25">
      <c r="I9772" s="80"/>
      <c r="AX9772" s="80"/>
      <c r="AY9772" s="80"/>
      <c r="AZ9772" s="80"/>
      <c r="BA9772" s="80"/>
      <c r="BB9772" s="80"/>
    </row>
    <row r="9773" spans="9:54" x14ac:dyDescent="0.25">
      <c r="I9773" s="80"/>
      <c r="AX9773" s="80"/>
      <c r="AY9773" s="80"/>
      <c r="AZ9773" s="80"/>
      <c r="BA9773" s="80"/>
      <c r="BB9773" s="80"/>
    </row>
    <row r="9774" spans="9:54" x14ac:dyDescent="0.25">
      <c r="I9774" s="80"/>
      <c r="AX9774" s="80"/>
      <c r="AY9774" s="80"/>
      <c r="AZ9774" s="80"/>
      <c r="BA9774" s="80"/>
      <c r="BB9774" s="80"/>
    </row>
    <row r="9775" spans="9:54" x14ac:dyDescent="0.25">
      <c r="I9775" s="80"/>
      <c r="AX9775" s="80"/>
      <c r="AY9775" s="80"/>
      <c r="AZ9775" s="80"/>
      <c r="BA9775" s="80"/>
      <c r="BB9775" s="80"/>
    </row>
    <row r="9776" spans="9:54" x14ac:dyDescent="0.25">
      <c r="I9776" s="80"/>
      <c r="AX9776" s="80"/>
      <c r="AY9776" s="80"/>
      <c r="AZ9776" s="80"/>
      <c r="BA9776" s="80"/>
      <c r="BB9776" s="80"/>
    </row>
    <row r="9777" spans="9:54" x14ac:dyDescent="0.25">
      <c r="I9777" s="80"/>
      <c r="AX9777" s="80"/>
      <c r="AY9777" s="80"/>
      <c r="AZ9777" s="80"/>
      <c r="BA9777" s="80"/>
      <c r="BB9777" s="80"/>
    </row>
    <row r="9778" spans="9:54" x14ac:dyDescent="0.25">
      <c r="I9778" s="80"/>
      <c r="AX9778" s="80"/>
      <c r="AY9778" s="80"/>
      <c r="AZ9778" s="80"/>
      <c r="BA9778" s="80"/>
      <c r="BB9778" s="80"/>
    </row>
    <row r="9779" spans="9:54" x14ac:dyDescent="0.25">
      <c r="I9779" s="80"/>
      <c r="AX9779" s="80"/>
      <c r="AY9779" s="80"/>
      <c r="AZ9779" s="80"/>
      <c r="BA9779" s="80"/>
      <c r="BB9779" s="80"/>
    </row>
    <row r="9780" spans="9:54" x14ac:dyDescent="0.25">
      <c r="I9780" s="80"/>
      <c r="AX9780" s="80"/>
      <c r="AY9780" s="80"/>
      <c r="AZ9780" s="80"/>
      <c r="BA9780" s="80"/>
      <c r="BB9780" s="80"/>
    </row>
    <row r="9781" spans="9:54" x14ac:dyDescent="0.25">
      <c r="I9781" s="80"/>
      <c r="AX9781" s="80"/>
      <c r="AY9781" s="80"/>
      <c r="AZ9781" s="80"/>
      <c r="BA9781" s="80"/>
      <c r="BB9781" s="80"/>
    </row>
    <row r="9782" spans="9:54" x14ac:dyDescent="0.25">
      <c r="I9782" s="80"/>
      <c r="AX9782" s="80"/>
      <c r="AY9782" s="80"/>
      <c r="AZ9782" s="80"/>
      <c r="BA9782" s="80"/>
      <c r="BB9782" s="80"/>
    </row>
    <row r="9783" spans="9:54" x14ac:dyDescent="0.25">
      <c r="I9783" s="80"/>
      <c r="AX9783" s="80"/>
      <c r="AY9783" s="80"/>
      <c r="AZ9783" s="80"/>
      <c r="BA9783" s="80"/>
      <c r="BB9783" s="80"/>
    </row>
    <row r="9784" spans="9:54" x14ac:dyDescent="0.25">
      <c r="I9784" s="80"/>
      <c r="AX9784" s="80"/>
      <c r="AY9784" s="80"/>
      <c r="AZ9784" s="80"/>
      <c r="BA9784" s="80"/>
      <c r="BB9784" s="80"/>
    </row>
    <row r="9785" spans="9:54" x14ac:dyDescent="0.25">
      <c r="I9785" s="80"/>
      <c r="AX9785" s="80"/>
      <c r="AY9785" s="80"/>
      <c r="AZ9785" s="80"/>
      <c r="BA9785" s="80"/>
      <c r="BB9785" s="80"/>
    </row>
    <row r="9786" spans="9:54" x14ac:dyDescent="0.25">
      <c r="I9786" s="80"/>
      <c r="AX9786" s="80"/>
      <c r="AY9786" s="80"/>
      <c r="AZ9786" s="80"/>
      <c r="BA9786" s="80"/>
      <c r="BB9786" s="80"/>
    </row>
    <row r="9787" spans="9:54" x14ac:dyDescent="0.25">
      <c r="I9787" s="80"/>
      <c r="AX9787" s="80"/>
      <c r="AY9787" s="80"/>
      <c r="AZ9787" s="80"/>
      <c r="BA9787" s="80"/>
      <c r="BB9787" s="80"/>
    </row>
    <row r="9788" spans="9:54" x14ac:dyDescent="0.25">
      <c r="I9788" s="80"/>
      <c r="AX9788" s="80"/>
      <c r="AY9788" s="80"/>
      <c r="AZ9788" s="80"/>
      <c r="BA9788" s="80"/>
      <c r="BB9788" s="80"/>
    </row>
    <row r="9789" spans="9:54" x14ac:dyDescent="0.25">
      <c r="I9789" s="80"/>
      <c r="AX9789" s="80"/>
      <c r="AY9789" s="80"/>
      <c r="AZ9789" s="80"/>
      <c r="BA9789" s="80"/>
      <c r="BB9789" s="80"/>
    </row>
    <row r="9790" spans="9:54" x14ac:dyDescent="0.25">
      <c r="I9790" s="80"/>
      <c r="AX9790" s="80"/>
      <c r="AY9790" s="80"/>
      <c r="AZ9790" s="80"/>
      <c r="BA9790" s="80"/>
      <c r="BB9790" s="80"/>
    </row>
    <row r="9791" spans="9:54" x14ac:dyDescent="0.25">
      <c r="I9791" s="80"/>
      <c r="AX9791" s="80"/>
      <c r="AY9791" s="80"/>
      <c r="AZ9791" s="80"/>
      <c r="BA9791" s="80"/>
      <c r="BB9791" s="80"/>
    </row>
    <row r="9792" spans="9:54" x14ac:dyDescent="0.25">
      <c r="I9792" s="80"/>
      <c r="AX9792" s="80"/>
      <c r="AY9792" s="80"/>
      <c r="AZ9792" s="80"/>
      <c r="BA9792" s="80"/>
      <c r="BB9792" s="80"/>
    </row>
    <row r="9793" spans="9:54" x14ac:dyDescent="0.25">
      <c r="I9793" s="80"/>
      <c r="AX9793" s="80"/>
      <c r="AY9793" s="80"/>
      <c r="AZ9793" s="80"/>
      <c r="BA9793" s="80"/>
      <c r="BB9793" s="80"/>
    </row>
    <row r="9794" spans="9:54" x14ac:dyDescent="0.25">
      <c r="I9794" s="80"/>
      <c r="AX9794" s="80"/>
      <c r="AY9794" s="80"/>
      <c r="AZ9794" s="80"/>
      <c r="BA9794" s="80"/>
      <c r="BB9794" s="80"/>
    </row>
    <row r="9795" spans="9:54" x14ac:dyDescent="0.25">
      <c r="I9795" s="80"/>
      <c r="AX9795" s="80"/>
      <c r="AY9795" s="80"/>
      <c r="AZ9795" s="80"/>
      <c r="BA9795" s="80"/>
      <c r="BB9795" s="80"/>
    </row>
    <row r="9796" spans="9:54" x14ac:dyDescent="0.25">
      <c r="I9796" s="80"/>
      <c r="AX9796" s="80"/>
      <c r="AY9796" s="80"/>
      <c r="AZ9796" s="80"/>
      <c r="BA9796" s="80"/>
      <c r="BB9796" s="80"/>
    </row>
    <row r="9797" spans="9:54" x14ac:dyDescent="0.25">
      <c r="I9797" s="80"/>
      <c r="AX9797" s="80"/>
      <c r="AY9797" s="80"/>
      <c r="AZ9797" s="80"/>
      <c r="BA9797" s="80"/>
      <c r="BB9797" s="80"/>
    </row>
    <row r="9798" spans="9:54" x14ac:dyDescent="0.25">
      <c r="I9798" s="80"/>
      <c r="AX9798" s="80"/>
      <c r="AY9798" s="80"/>
      <c r="AZ9798" s="80"/>
      <c r="BA9798" s="80"/>
      <c r="BB9798" s="80"/>
    </row>
    <row r="9799" spans="9:54" x14ac:dyDescent="0.25">
      <c r="I9799" s="80"/>
      <c r="AX9799" s="80"/>
      <c r="AY9799" s="80"/>
      <c r="AZ9799" s="80"/>
      <c r="BA9799" s="80"/>
      <c r="BB9799" s="80"/>
    </row>
    <row r="9800" spans="9:54" x14ac:dyDescent="0.25">
      <c r="I9800" s="80"/>
      <c r="AX9800" s="80"/>
      <c r="AY9800" s="80"/>
      <c r="AZ9800" s="80"/>
      <c r="BA9800" s="80"/>
      <c r="BB9800" s="80"/>
    </row>
    <row r="9801" spans="9:54" x14ac:dyDescent="0.25">
      <c r="I9801" s="80"/>
      <c r="AX9801" s="80"/>
      <c r="AY9801" s="80"/>
      <c r="AZ9801" s="80"/>
      <c r="BA9801" s="80"/>
      <c r="BB9801" s="80"/>
    </row>
    <row r="9802" spans="9:54" x14ac:dyDescent="0.25">
      <c r="I9802" s="80"/>
      <c r="AX9802" s="80"/>
      <c r="AY9802" s="80"/>
      <c r="AZ9802" s="80"/>
      <c r="BA9802" s="80"/>
      <c r="BB9802" s="80"/>
    </row>
    <row r="9803" spans="9:54" x14ac:dyDescent="0.25">
      <c r="I9803" s="80"/>
      <c r="AX9803" s="80"/>
      <c r="AY9803" s="80"/>
      <c r="AZ9803" s="80"/>
      <c r="BA9803" s="80"/>
      <c r="BB9803" s="80"/>
    </row>
    <row r="9804" spans="9:54" x14ac:dyDescent="0.25">
      <c r="I9804" s="80"/>
      <c r="AX9804" s="80"/>
      <c r="AY9804" s="80"/>
      <c r="AZ9804" s="80"/>
      <c r="BA9804" s="80"/>
      <c r="BB9804" s="80"/>
    </row>
    <row r="9805" spans="9:54" x14ac:dyDescent="0.25">
      <c r="I9805" s="80"/>
      <c r="AX9805" s="80"/>
      <c r="AY9805" s="80"/>
      <c r="AZ9805" s="80"/>
      <c r="BA9805" s="80"/>
      <c r="BB9805" s="80"/>
    </row>
    <row r="9806" spans="9:54" x14ac:dyDescent="0.25">
      <c r="I9806" s="80"/>
      <c r="AX9806" s="80"/>
      <c r="AY9806" s="80"/>
      <c r="AZ9806" s="80"/>
      <c r="BA9806" s="80"/>
      <c r="BB9806" s="80"/>
    </row>
    <row r="9807" spans="9:54" x14ac:dyDescent="0.25">
      <c r="I9807" s="80"/>
      <c r="AX9807" s="80"/>
      <c r="AY9807" s="80"/>
      <c r="AZ9807" s="80"/>
      <c r="BA9807" s="80"/>
      <c r="BB9807" s="80"/>
    </row>
    <row r="9808" spans="9:54" x14ac:dyDescent="0.25">
      <c r="I9808" s="80"/>
      <c r="AX9808" s="80"/>
      <c r="AY9808" s="80"/>
      <c r="AZ9808" s="80"/>
      <c r="BA9808" s="80"/>
      <c r="BB9808" s="80"/>
    </row>
    <row r="9809" spans="9:54" x14ac:dyDescent="0.25">
      <c r="I9809" s="80"/>
      <c r="AX9809" s="80"/>
      <c r="AY9809" s="80"/>
      <c r="AZ9809" s="80"/>
      <c r="BA9809" s="80"/>
      <c r="BB9809" s="80"/>
    </row>
    <row r="9810" spans="9:54" x14ac:dyDescent="0.25">
      <c r="I9810" s="80"/>
      <c r="AX9810" s="80"/>
      <c r="AY9810" s="80"/>
      <c r="AZ9810" s="80"/>
      <c r="BA9810" s="80"/>
      <c r="BB9810" s="80"/>
    </row>
    <row r="9811" spans="9:54" x14ac:dyDescent="0.25">
      <c r="I9811" s="80"/>
      <c r="AX9811" s="80"/>
      <c r="AY9811" s="80"/>
      <c r="AZ9811" s="80"/>
      <c r="BA9811" s="80"/>
      <c r="BB9811" s="80"/>
    </row>
    <row r="9812" spans="9:54" x14ac:dyDescent="0.25">
      <c r="I9812" s="80"/>
      <c r="AX9812" s="80"/>
      <c r="AY9812" s="80"/>
      <c r="AZ9812" s="80"/>
      <c r="BA9812" s="80"/>
      <c r="BB9812" s="80"/>
    </row>
    <row r="9813" spans="9:54" x14ac:dyDescent="0.25">
      <c r="I9813" s="80"/>
      <c r="AX9813" s="80"/>
      <c r="AY9813" s="80"/>
      <c r="AZ9813" s="80"/>
      <c r="BA9813" s="80"/>
      <c r="BB9813" s="80"/>
    </row>
    <row r="9814" spans="9:54" x14ac:dyDescent="0.25">
      <c r="I9814" s="80"/>
      <c r="AX9814" s="80"/>
      <c r="AY9814" s="80"/>
      <c r="AZ9814" s="80"/>
      <c r="BA9814" s="80"/>
      <c r="BB9814" s="80"/>
    </row>
    <row r="9815" spans="9:54" x14ac:dyDescent="0.25">
      <c r="I9815" s="80"/>
      <c r="AX9815" s="80"/>
      <c r="AY9815" s="80"/>
      <c r="AZ9815" s="80"/>
      <c r="BA9815" s="80"/>
      <c r="BB9815" s="80"/>
    </row>
    <row r="9816" spans="9:54" x14ac:dyDescent="0.25">
      <c r="I9816" s="80"/>
      <c r="AX9816" s="80"/>
      <c r="AY9816" s="80"/>
      <c r="AZ9816" s="80"/>
      <c r="BA9816" s="80"/>
      <c r="BB9816" s="80"/>
    </row>
    <row r="9817" spans="9:54" x14ac:dyDescent="0.25">
      <c r="I9817" s="80"/>
      <c r="AX9817" s="80"/>
      <c r="AY9817" s="80"/>
      <c r="AZ9817" s="80"/>
      <c r="BA9817" s="80"/>
      <c r="BB9817" s="80"/>
    </row>
    <row r="9818" spans="9:54" x14ac:dyDescent="0.25">
      <c r="I9818" s="80"/>
      <c r="AX9818" s="80"/>
      <c r="AY9818" s="80"/>
      <c r="AZ9818" s="80"/>
      <c r="BA9818" s="80"/>
      <c r="BB9818" s="80"/>
    </row>
    <row r="9819" spans="9:54" x14ac:dyDescent="0.25">
      <c r="I9819" s="80"/>
      <c r="AX9819" s="80"/>
      <c r="AY9819" s="80"/>
      <c r="AZ9819" s="80"/>
      <c r="BA9819" s="80"/>
      <c r="BB9819" s="80"/>
    </row>
    <row r="9820" spans="9:54" x14ac:dyDescent="0.25">
      <c r="I9820" s="80"/>
      <c r="AX9820" s="80"/>
      <c r="AY9820" s="80"/>
      <c r="AZ9820" s="80"/>
      <c r="BA9820" s="80"/>
      <c r="BB9820" s="80"/>
    </row>
    <row r="9821" spans="9:54" x14ac:dyDescent="0.25">
      <c r="I9821" s="80"/>
      <c r="AX9821" s="80"/>
      <c r="AY9821" s="80"/>
      <c r="AZ9821" s="80"/>
      <c r="BA9821" s="80"/>
      <c r="BB9821" s="80"/>
    </row>
    <row r="9822" spans="9:54" x14ac:dyDescent="0.25">
      <c r="I9822" s="80"/>
      <c r="AX9822" s="80"/>
      <c r="AY9822" s="80"/>
      <c r="AZ9822" s="80"/>
      <c r="BA9822" s="80"/>
      <c r="BB9822" s="80"/>
    </row>
    <row r="9823" spans="9:54" x14ac:dyDescent="0.25">
      <c r="I9823" s="80"/>
      <c r="AX9823" s="80"/>
      <c r="AY9823" s="80"/>
      <c r="AZ9823" s="80"/>
      <c r="BA9823" s="80"/>
      <c r="BB9823" s="80"/>
    </row>
    <row r="9824" spans="9:54" x14ac:dyDescent="0.25">
      <c r="I9824" s="80"/>
      <c r="AX9824" s="80"/>
      <c r="AY9824" s="80"/>
      <c r="AZ9824" s="80"/>
      <c r="BA9824" s="80"/>
      <c r="BB9824" s="80"/>
    </row>
    <row r="9825" spans="9:54" x14ac:dyDescent="0.25">
      <c r="I9825" s="80"/>
      <c r="AX9825" s="80"/>
      <c r="AY9825" s="80"/>
      <c r="AZ9825" s="80"/>
      <c r="BA9825" s="80"/>
      <c r="BB9825" s="80"/>
    </row>
    <row r="9826" spans="9:54" x14ac:dyDescent="0.25">
      <c r="I9826" s="80"/>
      <c r="AX9826" s="80"/>
      <c r="AY9826" s="80"/>
      <c r="AZ9826" s="80"/>
      <c r="BA9826" s="80"/>
      <c r="BB9826" s="80"/>
    </row>
    <row r="9827" spans="9:54" x14ac:dyDescent="0.25">
      <c r="I9827" s="80"/>
      <c r="AX9827" s="80"/>
      <c r="AY9827" s="80"/>
      <c r="AZ9827" s="80"/>
      <c r="BA9827" s="80"/>
      <c r="BB9827" s="80"/>
    </row>
    <row r="9828" spans="9:54" x14ac:dyDescent="0.25">
      <c r="I9828" s="80"/>
      <c r="AX9828" s="80"/>
      <c r="AY9828" s="80"/>
      <c r="AZ9828" s="80"/>
      <c r="BA9828" s="80"/>
      <c r="BB9828" s="80"/>
    </row>
    <row r="9829" spans="9:54" x14ac:dyDescent="0.25">
      <c r="I9829" s="80"/>
      <c r="AX9829" s="80"/>
      <c r="AY9829" s="80"/>
      <c r="AZ9829" s="80"/>
      <c r="BA9829" s="80"/>
      <c r="BB9829" s="80"/>
    </row>
    <row r="9830" spans="9:54" x14ac:dyDescent="0.25">
      <c r="I9830" s="80"/>
      <c r="AX9830" s="80"/>
      <c r="AY9830" s="80"/>
      <c r="AZ9830" s="80"/>
      <c r="BA9830" s="80"/>
      <c r="BB9830" s="80"/>
    </row>
    <row r="9831" spans="9:54" x14ac:dyDescent="0.25">
      <c r="I9831" s="80"/>
      <c r="AX9831" s="80"/>
      <c r="AY9831" s="80"/>
      <c r="AZ9831" s="80"/>
      <c r="BA9831" s="80"/>
      <c r="BB9831" s="80"/>
    </row>
    <row r="9832" spans="9:54" x14ac:dyDescent="0.25">
      <c r="I9832" s="80"/>
      <c r="AX9832" s="80"/>
      <c r="AY9832" s="80"/>
      <c r="AZ9832" s="80"/>
      <c r="BA9832" s="80"/>
      <c r="BB9832" s="80"/>
    </row>
    <row r="9833" spans="9:54" x14ac:dyDescent="0.25">
      <c r="I9833" s="80"/>
      <c r="AX9833" s="80"/>
      <c r="AY9833" s="80"/>
      <c r="AZ9833" s="80"/>
      <c r="BA9833" s="80"/>
      <c r="BB9833" s="80"/>
    </row>
    <row r="9834" spans="9:54" x14ac:dyDescent="0.25">
      <c r="I9834" s="80"/>
      <c r="AX9834" s="80"/>
      <c r="AY9834" s="80"/>
      <c r="AZ9834" s="80"/>
      <c r="BA9834" s="80"/>
      <c r="BB9834" s="80"/>
    </row>
    <row r="9835" spans="9:54" x14ac:dyDescent="0.25">
      <c r="I9835" s="80"/>
      <c r="AX9835" s="80"/>
      <c r="AY9835" s="80"/>
      <c r="AZ9835" s="80"/>
      <c r="BA9835" s="80"/>
      <c r="BB9835" s="80"/>
    </row>
    <row r="9836" spans="9:54" x14ac:dyDescent="0.25">
      <c r="I9836" s="80"/>
      <c r="AX9836" s="80"/>
      <c r="AY9836" s="80"/>
      <c r="AZ9836" s="80"/>
      <c r="BA9836" s="80"/>
      <c r="BB9836" s="80"/>
    </row>
    <row r="9837" spans="9:54" x14ac:dyDescent="0.25">
      <c r="I9837" s="80"/>
      <c r="AX9837" s="80"/>
      <c r="AY9837" s="80"/>
      <c r="AZ9837" s="80"/>
      <c r="BA9837" s="80"/>
      <c r="BB9837" s="80"/>
    </row>
    <row r="9838" spans="9:54" x14ac:dyDescent="0.25">
      <c r="I9838" s="80"/>
      <c r="AX9838" s="80"/>
      <c r="AY9838" s="80"/>
      <c r="AZ9838" s="80"/>
      <c r="BA9838" s="80"/>
      <c r="BB9838" s="80"/>
    </row>
    <row r="9839" spans="9:54" x14ac:dyDescent="0.25">
      <c r="I9839" s="80"/>
      <c r="AX9839" s="80"/>
      <c r="AY9839" s="80"/>
      <c r="AZ9839" s="80"/>
      <c r="BA9839" s="80"/>
      <c r="BB9839" s="80"/>
    </row>
    <row r="9840" spans="9:54" x14ac:dyDescent="0.25">
      <c r="I9840" s="80"/>
      <c r="AX9840" s="80"/>
      <c r="AY9840" s="80"/>
      <c r="AZ9840" s="80"/>
      <c r="BA9840" s="80"/>
      <c r="BB9840" s="80"/>
    </row>
    <row r="9841" spans="9:54" x14ac:dyDescent="0.25">
      <c r="I9841" s="80"/>
      <c r="AX9841" s="80"/>
      <c r="AY9841" s="80"/>
      <c r="AZ9841" s="80"/>
      <c r="BA9841" s="80"/>
      <c r="BB9841" s="80"/>
    </row>
    <row r="9842" spans="9:54" x14ac:dyDescent="0.25">
      <c r="I9842" s="80"/>
      <c r="AX9842" s="80"/>
      <c r="AY9842" s="80"/>
      <c r="AZ9842" s="80"/>
      <c r="BA9842" s="80"/>
      <c r="BB9842" s="80"/>
    </row>
    <row r="9843" spans="9:54" x14ac:dyDescent="0.25">
      <c r="I9843" s="80"/>
      <c r="AX9843" s="80"/>
      <c r="AY9843" s="80"/>
      <c r="AZ9843" s="80"/>
      <c r="BA9843" s="80"/>
      <c r="BB9843" s="80"/>
    </row>
    <row r="9844" spans="9:54" x14ac:dyDescent="0.25">
      <c r="I9844" s="80"/>
      <c r="AX9844" s="80"/>
      <c r="AY9844" s="80"/>
      <c r="AZ9844" s="80"/>
      <c r="BA9844" s="80"/>
      <c r="BB9844" s="80"/>
    </row>
    <row r="9845" spans="9:54" x14ac:dyDescent="0.25">
      <c r="I9845" s="80"/>
      <c r="AX9845" s="80"/>
      <c r="AY9845" s="80"/>
      <c r="AZ9845" s="80"/>
      <c r="BA9845" s="80"/>
      <c r="BB9845" s="80"/>
    </row>
    <row r="9846" spans="9:54" x14ac:dyDescent="0.25">
      <c r="I9846" s="80"/>
      <c r="AX9846" s="80"/>
      <c r="AY9846" s="80"/>
      <c r="AZ9846" s="80"/>
      <c r="BA9846" s="80"/>
      <c r="BB9846" s="80"/>
    </row>
    <row r="9847" spans="9:54" x14ac:dyDescent="0.25">
      <c r="I9847" s="80"/>
      <c r="AX9847" s="80"/>
      <c r="AY9847" s="80"/>
      <c r="AZ9847" s="80"/>
      <c r="BA9847" s="80"/>
      <c r="BB9847" s="80"/>
    </row>
    <row r="9848" spans="9:54" x14ac:dyDescent="0.25">
      <c r="I9848" s="80"/>
      <c r="AX9848" s="80"/>
      <c r="AY9848" s="80"/>
      <c r="AZ9848" s="80"/>
      <c r="BA9848" s="80"/>
      <c r="BB9848" s="80"/>
    </row>
    <row r="9849" spans="9:54" x14ac:dyDescent="0.25">
      <c r="I9849" s="80"/>
      <c r="AX9849" s="80"/>
      <c r="AY9849" s="80"/>
      <c r="AZ9849" s="80"/>
      <c r="BA9849" s="80"/>
      <c r="BB9849" s="80"/>
    </row>
    <row r="9850" spans="9:54" x14ac:dyDescent="0.25">
      <c r="I9850" s="80"/>
      <c r="AX9850" s="80"/>
      <c r="AY9850" s="80"/>
      <c r="AZ9850" s="80"/>
      <c r="BA9850" s="80"/>
      <c r="BB9850" s="80"/>
    </row>
    <row r="9851" spans="9:54" x14ac:dyDescent="0.25">
      <c r="I9851" s="80"/>
      <c r="AX9851" s="80"/>
      <c r="AY9851" s="80"/>
      <c r="AZ9851" s="80"/>
      <c r="BA9851" s="80"/>
      <c r="BB9851" s="80"/>
    </row>
    <row r="9852" spans="9:54" x14ac:dyDescent="0.25">
      <c r="I9852" s="80"/>
      <c r="AX9852" s="80"/>
      <c r="AY9852" s="80"/>
      <c r="AZ9852" s="80"/>
      <c r="BA9852" s="80"/>
      <c r="BB9852" s="80"/>
    </row>
    <row r="9853" spans="9:54" x14ac:dyDescent="0.25">
      <c r="I9853" s="80"/>
      <c r="AX9853" s="80"/>
      <c r="AY9853" s="80"/>
      <c r="AZ9853" s="80"/>
      <c r="BA9853" s="80"/>
      <c r="BB9853" s="80"/>
    </row>
    <row r="9854" spans="9:54" x14ac:dyDescent="0.25">
      <c r="I9854" s="80"/>
      <c r="AX9854" s="80"/>
      <c r="AY9854" s="80"/>
      <c r="AZ9854" s="80"/>
      <c r="BA9854" s="80"/>
      <c r="BB9854" s="80"/>
    </row>
    <row r="9855" spans="9:54" x14ac:dyDescent="0.25">
      <c r="I9855" s="80"/>
      <c r="AX9855" s="80"/>
      <c r="AY9855" s="80"/>
      <c r="AZ9855" s="80"/>
      <c r="BA9855" s="80"/>
      <c r="BB9855" s="80"/>
    </row>
    <row r="9856" spans="9:54" x14ac:dyDescent="0.25">
      <c r="I9856" s="80"/>
      <c r="AX9856" s="80"/>
      <c r="AY9856" s="80"/>
      <c r="AZ9856" s="80"/>
      <c r="BA9856" s="80"/>
      <c r="BB9856" s="80"/>
    </row>
    <row r="9857" spans="9:54" x14ac:dyDescent="0.25">
      <c r="I9857" s="80"/>
      <c r="AX9857" s="80"/>
      <c r="AY9857" s="80"/>
      <c r="AZ9857" s="80"/>
      <c r="BA9857" s="80"/>
      <c r="BB9857" s="80"/>
    </row>
    <row r="9858" spans="9:54" x14ac:dyDescent="0.25">
      <c r="I9858" s="80"/>
      <c r="AX9858" s="80"/>
      <c r="AY9858" s="80"/>
      <c r="AZ9858" s="80"/>
      <c r="BA9858" s="80"/>
      <c r="BB9858" s="80"/>
    </row>
    <row r="9859" spans="9:54" x14ac:dyDescent="0.25">
      <c r="I9859" s="80"/>
      <c r="AX9859" s="80"/>
      <c r="AY9859" s="80"/>
      <c r="AZ9859" s="80"/>
      <c r="BA9859" s="80"/>
      <c r="BB9859" s="80"/>
    </row>
    <row r="9860" spans="9:54" x14ac:dyDescent="0.25">
      <c r="I9860" s="80"/>
      <c r="AX9860" s="80"/>
      <c r="AY9860" s="80"/>
      <c r="AZ9860" s="80"/>
      <c r="BA9860" s="80"/>
      <c r="BB9860" s="80"/>
    </row>
    <row r="9861" spans="9:54" x14ac:dyDescent="0.25">
      <c r="I9861" s="80"/>
      <c r="AX9861" s="80"/>
      <c r="AY9861" s="80"/>
      <c r="AZ9861" s="80"/>
      <c r="BA9861" s="80"/>
      <c r="BB9861" s="80"/>
    </row>
    <row r="9862" spans="9:54" x14ac:dyDescent="0.25">
      <c r="I9862" s="80"/>
      <c r="AX9862" s="80"/>
      <c r="AY9862" s="80"/>
      <c r="AZ9862" s="80"/>
      <c r="BA9862" s="80"/>
      <c r="BB9862" s="80"/>
    </row>
    <row r="9863" spans="9:54" x14ac:dyDescent="0.25">
      <c r="I9863" s="80"/>
      <c r="AX9863" s="80"/>
      <c r="AY9863" s="80"/>
      <c r="AZ9863" s="80"/>
      <c r="BA9863" s="80"/>
      <c r="BB9863" s="80"/>
    </row>
    <row r="9864" spans="9:54" x14ac:dyDescent="0.25">
      <c r="I9864" s="80"/>
      <c r="AX9864" s="80"/>
      <c r="AY9864" s="80"/>
      <c r="AZ9864" s="80"/>
      <c r="BA9864" s="80"/>
      <c r="BB9864" s="80"/>
    </row>
    <row r="9865" spans="9:54" x14ac:dyDescent="0.25">
      <c r="I9865" s="80"/>
      <c r="AX9865" s="80"/>
      <c r="AY9865" s="80"/>
      <c r="AZ9865" s="80"/>
      <c r="BA9865" s="80"/>
      <c r="BB9865" s="80"/>
    </row>
    <row r="9866" spans="9:54" x14ac:dyDescent="0.25">
      <c r="I9866" s="80"/>
      <c r="AX9866" s="80"/>
      <c r="AY9866" s="80"/>
      <c r="AZ9866" s="80"/>
      <c r="BA9866" s="80"/>
      <c r="BB9866" s="80"/>
    </row>
    <row r="9867" spans="9:54" x14ac:dyDescent="0.25">
      <c r="I9867" s="80"/>
      <c r="AX9867" s="80"/>
      <c r="AY9867" s="80"/>
      <c r="AZ9867" s="80"/>
      <c r="BA9867" s="80"/>
      <c r="BB9867" s="80"/>
    </row>
    <row r="9868" spans="9:54" x14ac:dyDescent="0.25">
      <c r="I9868" s="80"/>
      <c r="AX9868" s="80"/>
      <c r="AY9868" s="80"/>
      <c r="AZ9868" s="80"/>
      <c r="BA9868" s="80"/>
      <c r="BB9868" s="80"/>
    </row>
    <row r="9869" spans="9:54" x14ac:dyDescent="0.25">
      <c r="I9869" s="80"/>
      <c r="AX9869" s="80"/>
      <c r="AY9869" s="80"/>
      <c r="AZ9869" s="80"/>
      <c r="BA9869" s="80"/>
      <c r="BB9869" s="80"/>
    </row>
    <row r="9870" spans="9:54" x14ac:dyDescent="0.25">
      <c r="I9870" s="80"/>
      <c r="AX9870" s="80"/>
      <c r="AY9870" s="80"/>
      <c r="AZ9870" s="80"/>
      <c r="BA9870" s="80"/>
      <c r="BB9870" s="80"/>
    </row>
    <row r="9871" spans="9:54" x14ac:dyDescent="0.25">
      <c r="I9871" s="80"/>
      <c r="AX9871" s="80"/>
      <c r="AY9871" s="80"/>
      <c r="AZ9871" s="80"/>
      <c r="BA9871" s="80"/>
      <c r="BB9871" s="80"/>
    </row>
    <row r="9872" spans="9:54" x14ac:dyDescent="0.25">
      <c r="I9872" s="80"/>
      <c r="AX9872" s="80"/>
      <c r="AY9872" s="80"/>
      <c r="AZ9872" s="80"/>
      <c r="BA9872" s="80"/>
      <c r="BB9872" s="80"/>
    </row>
    <row r="9873" spans="9:54" x14ac:dyDescent="0.25">
      <c r="I9873" s="80"/>
      <c r="AX9873" s="80"/>
      <c r="AY9873" s="80"/>
      <c r="AZ9873" s="80"/>
      <c r="BA9873" s="80"/>
      <c r="BB9873" s="80"/>
    </row>
    <row r="9874" spans="9:54" x14ac:dyDescent="0.25">
      <c r="I9874" s="80"/>
      <c r="AX9874" s="80"/>
      <c r="AY9874" s="80"/>
      <c r="AZ9874" s="80"/>
      <c r="BA9874" s="80"/>
      <c r="BB9874" s="80"/>
    </row>
    <row r="9875" spans="9:54" x14ac:dyDescent="0.25">
      <c r="I9875" s="80"/>
      <c r="AX9875" s="80"/>
      <c r="AY9875" s="80"/>
      <c r="AZ9875" s="80"/>
      <c r="BA9875" s="80"/>
      <c r="BB9875" s="80"/>
    </row>
    <row r="9876" spans="9:54" x14ac:dyDescent="0.25">
      <c r="I9876" s="80"/>
      <c r="AX9876" s="80"/>
      <c r="AY9876" s="80"/>
      <c r="AZ9876" s="80"/>
      <c r="BA9876" s="80"/>
      <c r="BB9876" s="80"/>
    </row>
    <row r="9877" spans="9:54" x14ac:dyDescent="0.25">
      <c r="I9877" s="80"/>
      <c r="AX9877" s="80"/>
      <c r="AY9877" s="80"/>
      <c r="AZ9877" s="80"/>
      <c r="BA9877" s="80"/>
      <c r="BB9877" s="80"/>
    </row>
    <row r="9878" spans="9:54" x14ac:dyDescent="0.25">
      <c r="I9878" s="80"/>
      <c r="AX9878" s="80"/>
      <c r="AY9878" s="80"/>
      <c r="AZ9878" s="80"/>
      <c r="BA9878" s="80"/>
      <c r="BB9878" s="80"/>
    </row>
    <row r="9879" spans="9:54" x14ac:dyDescent="0.25">
      <c r="I9879" s="80"/>
      <c r="AX9879" s="80"/>
      <c r="AY9879" s="80"/>
      <c r="AZ9879" s="80"/>
      <c r="BA9879" s="80"/>
      <c r="BB9879" s="80"/>
    </row>
    <row r="9880" spans="9:54" x14ac:dyDescent="0.25">
      <c r="I9880" s="80"/>
      <c r="AX9880" s="80"/>
      <c r="AY9880" s="80"/>
      <c r="AZ9880" s="80"/>
      <c r="BA9880" s="80"/>
      <c r="BB9880" s="80"/>
    </row>
    <row r="9881" spans="9:54" x14ac:dyDescent="0.25">
      <c r="I9881" s="80"/>
      <c r="AX9881" s="80"/>
      <c r="AY9881" s="80"/>
      <c r="AZ9881" s="80"/>
      <c r="BA9881" s="80"/>
      <c r="BB9881" s="80"/>
    </row>
    <row r="9882" spans="9:54" x14ac:dyDescent="0.25">
      <c r="I9882" s="80"/>
      <c r="AX9882" s="80"/>
      <c r="AY9882" s="80"/>
      <c r="AZ9882" s="80"/>
      <c r="BA9882" s="80"/>
      <c r="BB9882" s="80"/>
    </row>
    <row r="9883" spans="9:54" x14ac:dyDescent="0.25">
      <c r="I9883" s="80"/>
      <c r="AX9883" s="80"/>
      <c r="AY9883" s="80"/>
      <c r="AZ9883" s="80"/>
      <c r="BA9883" s="80"/>
      <c r="BB9883" s="80"/>
    </row>
    <row r="9884" spans="9:54" x14ac:dyDescent="0.25">
      <c r="I9884" s="80"/>
      <c r="AX9884" s="80"/>
      <c r="AY9884" s="80"/>
      <c r="AZ9884" s="80"/>
      <c r="BA9884" s="80"/>
      <c r="BB9884" s="80"/>
    </row>
    <row r="9885" spans="9:54" x14ac:dyDescent="0.25">
      <c r="I9885" s="80"/>
      <c r="AX9885" s="80"/>
      <c r="AY9885" s="80"/>
      <c r="AZ9885" s="80"/>
      <c r="BA9885" s="80"/>
      <c r="BB9885" s="80"/>
    </row>
    <row r="9886" spans="9:54" x14ac:dyDescent="0.25">
      <c r="I9886" s="80"/>
      <c r="AX9886" s="80"/>
      <c r="AY9886" s="80"/>
      <c r="AZ9886" s="80"/>
      <c r="BA9886" s="80"/>
      <c r="BB9886" s="80"/>
    </row>
    <row r="9887" spans="9:54" x14ac:dyDescent="0.25">
      <c r="I9887" s="80"/>
      <c r="AX9887" s="80"/>
      <c r="AY9887" s="80"/>
      <c r="AZ9887" s="80"/>
      <c r="BA9887" s="80"/>
      <c r="BB9887" s="80"/>
    </row>
    <row r="9888" spans="9:54" x14ac:dyDescent="0.25">
      <c r="I9888" s="80"/>
      <c r="AX9888" s="80"/>
      <c r="AY9888" s="80"/>
      <c r="AZ9888" s="80"/>
      <c r="BA9888" s="80"/>
      <c r="BB9888" s="80"/>
    </row>
    <row r="9889" spans="9:54" x14ac:dyDescent="0.25">
      <c r="I9889" s="80"/>
      <c r="AX9889" s="80"/>
      <c r="AY9889" s="80"/>
      <c r="AZ9889" s="80"/>
      <c r="BA9889" s="80"/>
      <c r="BB9889" s="80"/>
    </row>
    <row r="9890" spans="9:54" x14ac:dyDescent="0.25">
      <c r="I9890" s="80"/>
      <c r="AX9890" s="80"/>
      <c r="AY9890" s="80"/>
      <c r="AZ9890" s="80"/>
      <c r="BA9890" s="80"/>
      <c r="BB9890" s="80"/>
    </row>
    <row r="9891" spans="9:54" x14ac:dyDescent="0.25">
      <c r="I9891" s="80"/>
      <c r="AX9891" s="80"/>
      <c r="AY9891" s="80"/>
      <c r="AZ9891" s="80"/>
      <c r="BA9891" s="80"/>
      <c r="BB9891" s="80"/>
    </row>
    <row r="9892" spans="9:54" x14ac:dyDescent="0.25">
      <c r="I9892" s="80"/>
      <c r="AX9892" s="80"/>
      <c r="AY9892" s="80"/>
      <c r="AZ9892" s="80"/>
      <c r="BA9892" s="80"/>
      <c r="BB9892" s="80"/>
    </row>
    <row r="9893" spans="9:54" x14ac:dyDescent="0.25">
      <c r="I9893" s="80"/>
      <c r="AX9893" s="80"/>
      <c r="AY9893" s="80"/>
      <c r="AZ9893" s="80"/>
      <c r="BA9893" s="80"/>
      <c r="BB9893" s="80"/>
    </row>
    <row r="9894" spans="9:54" x14ac:dyDescent="0.25">
      <c r="I9894" s="80"/>
      <c r="AX9894" s="80"/>
      <c r="AY9894" s="80"/>
      <c r="AZ9894" s="80"/>
      <c r="BA9894" s="80"/>
      <c r="BB9894" s="80"/>
    </row>
    <row r="9895" spans="9:54" x14ac:dyDescent="0.25">
      <c r="I9895" s="80"/>
      <c r="AX9895" s="80"/>
      <c r="AY9895" s="80"/>
      <c r="AZ9895" s="80"/>
      <c r="BA9895" s="80"/>
      <c r="BB9895" s="80"/>
    </row>
    <row r="9896" spans="9:54" x14ac:dyDescent="0.25">
      <c r="I9896" s="80"/>
      <c r="AX9896" s="80"/>
      <c r="AY9896" s="80"/>
      <c r="AZ9896" s="80"/>
      <c r="BA9896" s="80"/>
      <c r="BB9896" s="80"/>
    </row>
    <row r="9897" spans="9:54" x14ac:dyDescent="0.25">
      <c r="I9897" s="80"/>
      <c r="AX9897" s="80"/>
      <c r="AY9897" s="80"/>
      <c r="AZ9897" s="80"/>
      <c r="BA9897" s="80"/>
      <c r="BB9897" s="80"/>
    </row>
    <row r="9898" spans="9:54" x14ac:dyDescent="0.25">
      <c r="I9898" s="80"/>
      <c r="AX9898" s="80"/>
      <c r="AY9898" s="80"/>
      <c r="AZ9898" s="80"/>
      <c r="BA9898" s="80"/>
      <c r="BB9898" s="80"/>
    </row>
    <row r="9899" spans="9:54" x14ac:dyDescent="0.25">
      <c r="I9899" s="80"/>
      <c r="AX9899" s="80"/>
      <c r="AY9899" s="80"/>
      <c r="AZ9899" s="80"/>
      <c r="BA9899" s="80"/>
      <c r="BB9899" s="80"/>
    </row>
    <row r="9900" spans="9:54" x14ac:dyDescent="0.25">
      <c r="I9900" s="80"/>
      <c r="AX9900" s="80"/>
      <c r="AY9900" s="80"/>
      <c r="AZ9900" s="80"/>
      <c r="BA9900" s="80"/>
      <c r="BB9900" s="80"/>
    </row>
    <row r="9901" spans="9:54" x14ac:dyDescent="0.25">
      <c r="I9901" s="80"/>
      <c r="AX9901" s="80"/>
      <c r="AY9901" s="80"/>
      <c r="AZ9901" s="80"/>
      <c r="BA9901" s="80"/>
      <c r="BB9901" s="80"/>
    </row>
    <row r="9902" spans="9:54" x14ac:dyDescent="0.25">
      <c r="I9902" s="80"/>
      <c r="AX9902" s="80"/>
      <c r="AY9902" s="80"/>
      <c r="AZ9902" s="80"/>
      <c r="BA9902" s="80"/>
      <c r="BB9902" s="80"/>
    </row>
    <row r="9903" spans="9:54" x14ac:dyDescent="0.25">
      <c r="I9903" s="80"/>
      <c r="AX9903" s="80"/>
      <c r="AY9903" s="80"/>
      <c r="AZ9903" s="80"/>
      <c r="BA9903" s="80"/>
      <c r="BB9903" s="80"/>
    </row>
    <row r="9904" spans="9:54" x14ac:dyDescent="0.25">
      <c r="I9904" s="80"/>
      <c r="AX9904" s="80"/>
      <c r="AY9904" s="80"/>
      <c r="AZ9904" s="80"/>
      <c r="BA9904" s="80"/>
      <c r="BB9904" s="80"/>
    </row>
    <row r="9905" spans="9:54" x14ac:dyDescent="0.25">
      <c r="I9905" s="80"/>
      <c r="AX9905" s="80"/>
      <c r="AY9905" s="80"/>
      <c r="AZ9905" s="80"/>
      <c r="BA9905" s="80"/>
      <c r="BB9905" s="80"/>
    </row>
    <row r="9906" spans="9:54" x14ac:dyDescent="0.25">
      <c r="I9906" s="80"/>
      <c r="AX9906" s="80"/>
      <c r="AY9906" s="80"/>
      <c r="AZ9906" s="80"/>
      <c r="BA9906" s="80"/>
      <c r="BB9906" s="80"/>
    </row>
    <row r="9907" spans="9:54" x14ac:dyDescent="0.25">
      <c r="I9907" s="80"/>
      <c r="AX9907" s="80"/>
      <c r="AY9907" s="80"/>
      <c r="AZ9907" s="80"/>
      <c r="BA9907" s="80"/>
      <c r="BB9907" s="80"/>
    </row>
    <row r="9908" spans="9:54" x14ac:dyDescent="0.25">
      <c r="I9908" s="80"/>
      <c r="AX9908" s="80"/>
      <c r="AY9908" s="80"/>
      <c r="AZ9908" s="80"/>
      <c r="BA9908" s="80"/>
      <c r="BB9908" s="80"/>
    </row>
    <row r="9909" spans="9:54" x14ac:dyDescent="0.25">
      <c r="I9909" s="80"/>
      <c r="AX9909" s="80"/>
      <c r="AY9909" s="80"/>
      <c r="AZ9909" s="80"/>
      <c r="BA9909" s="80"/>
      <c r="BB9909" s="80"/>
    </row>
    <row r="9910" spans="9:54" x14ac:dyDescent="0.25">
      <c r="I9910" s="80"/>
      <c r="AX9910" s="80"/>
      <c r="AY9910" s="80"/>
      <c r="AZ9910" s="80"/>
      <c r="BA9910" s="80"/>
      <c r="BB9910" s="80"/>
    </row>
    <row r="9911" spans="9:54" x14ac:dyDescent="0.25">
      <c r="I9911" s="80"/>
      <c r="AX9911" s="80"/>
      <c r="AY9911" s="80"/>
      <c r="AZ9911" s="80"/>
      <c r="BA9911" s="80"/>
      <c r="BB9911" s="80"/>
    </row>
    <row r="9912" spans="9:54" x14ac:dyDescent="0.25">
      <c r="I9912" s="80"/>
      <c r="AX9912" s="80"/>
      <c r="AY9912" s="80"/>
      <c r="AZ9912" s="80"/>
      <c r="BA9912" s="80"/>
      <c r="BB9912" s="80"/>
    </row>
    <row r="9913" spans="9:54" x14ac:dyDescent="0.25">
      <c r="I9913" s="80"/>
      <c r="AX9913" s="80"/>
      <c r="AY9913" s="80"/>
      <c r="AZ9913" s="80"/>
      <c r="BA9913" s="80"/>
      <c r="BB9913" s="80"/>
    </row>
    <row r="9914" spans="9:54" x14ac:dyDescent="0.25">
      <c r="I9914" s="80"/>
      <c r="AX9914" s="80"/>
      <c r="AY9914" s="80"/>
      <c r="AZ9914" s="80"/>
      <c r="BA9914" s="80"/>
      <c r="BB9914" s="80"/>
    </row>
    <row r="9915" spans="9:54" x14ac:dyDescent="0.25">
      <c r="I9915" s="80"/>
      <c r="AX9915" s="80"/>
      <c r="AY9915" s="80"/>
      <c r="AZ9915" s="80"/>
      <c r="BA9915" s="80"/>
      <c r="BB9915" s="80"/>
    </row>
    <row r="9916" spans="9:54" x14ac:dyDescent="0.25">
      <c r="I9916" s="80"/>
      <c r="AX9916" s="80"/>
      <c r="AY9916" s="80"/>
      <c r="AZ9916" s="80"/>
      <c r="BA9916" s="80"/>
      <c r="BB9916" s="80"/>
    </row>
    <row r="9917" spans="9:54" x14ac:dyDescent="0.25">
      <c r="I9917" s="80"/>
      <c r="AX9917" s="80"/>
      <c r="AY9917" s="80"/>
      <c r="AZ9917" s="80"/>
      <c r="BA9917" s="80"/>
      <c r="BB9917" s="80"/>
    </row>
    <row r="9918" spans="9:54" x14ac:dyDescent="0.25">
      <c r="I9918" s="80"/>
      <c r="AX9918" s="80"/>
      <c r="AY9918" s="80"/>
      <c r="AZ9918" s="80"/>
      <c r="BA9918" s="80"/>
      <c r="BB9918" s="80"/>
    </row>
    <row r="9919" spans="9:54" x14ac:dyDescent="0.25">
      <c r="I9919" s="80"/>
      <c r="AX9919" s="80"/>
      <c r="AY9919" s="80"/>
      <c r="AZ9919" s="80"/>
      <c r="BA9919" s="80"/>
      <c r="BB9919" s="80"/>
    </row>
    <row r="9920" spans="9:54" x14ac:dyDescent="0.25">
      <c r="I9920" s="80"/>
      <c r="AX9920" s="80"/>
      <c r="AY9920" s="80"/>
      <c r="AZ9920" s="80"/>
      <c r="BA9920" s="80"/>
      <c r="BB9920" s="80"/>
    </row>
    <row r="9921" spans="9:54" x14ac:dyDescent="0.25">
      <c r="I9921" s="80"/>
      <c r="AX9921" s="80"/>
      <c r="AY9921" s="80"/>
      <c r="AZ9921" s="80"/>
      <c r="BA9921" s="80"/>
      <c r="BB9921" s="80"/>
    </row>
    <row r="9922" spans="9:54" x14ac:dyDescent="0.25">
      <c r="I9922" s="80"/>
      <c r="AX9922" s="80"/>
      <c r="AY9922" s="80"/>
      <c r="AZ9922" s="80"/>
      <c r="BA9922" s="80"/>
      <c r="BB9922" s="80"/>
    </row>
    <row r="9923" spans="9:54" x14ac:dyDescent="0.25">
      <c r="I9923" s="80"/>
      <c r="AX9923" s="80"/>
      <c r="AY9923" s="80"/>
      <c r="AZ9923" s="80"/>
      <c r="BA9923" s="80"/>
      <c r="BB9923" s="80"/>
    </row>
    <row r="9924" spans="9:54" x14ac:dyDescent="0.25">
      <c r="I9924" s="80"/>
      <c r="AX9924" s="80"/>
      <c r="AY9924" s="80"/>
      <c r="AZ9924" s="80"/>
      <c r="BA9924" s="80"/>
      <c r="BB9924" s="80"/>
    </row>
    <row r="9925" spans="9:54" x14ac:dyDescent="0.25">
      <c r="I9925" s="80"/>
      <c r="AX9925" s="80"/>
      <c r="AY9925" s="80"/>
      <c r="AZ9925" s="80"/>
      <c r="BA9925" s="80"/>
      <c r="BB9925" s="80"/>
    </row>
    <row r="9926" spans="9:54" x14ac:dyDescent="0.25">
      <c r="I9926" s="80"/>
      <c r="AX9926" s="80"/>
      <c r="AY9926" s="80"/>
      <c r="AZ9926" s="80"/>
      <c r="BA9926" s="80"/>
      <c r="BB9926" s="80"/>
    </row>
    <row r="9927" spans="9:54" x14ac:dyDescent="0.25">
      <c r="I9927" s="80"/>
      <c r="AX9927" s="80"/>
      <c r="AY9927" s="80"/>
      <c r="AZ9927" s="80"/>
      <c r="BA9927" s="80"/>
      <c r="BB9927" s="80"/>
    </row>
    <row r="9928" spans="9:54" x14ac:dyDescent="0.25">
      <c r="I9928" s="80"/>
      <c r="AX9928" s="80"/>
      <c r="AY9928" s="80"/>
      <c r="AZ9928" s="80"/>
      <c r="BA9928" s="80"/>
      <c r="BB9928" s="80"/>
    </row>
    <row r="9929" spans="9:54" x14ac:dyDescent="0.25">
      <c r="I9929" s="80"/>
      <c r="AX9929" s="80"/>
      <c r="AY9929" s="80"/>
      <c r="AZ9929" s="80"/>
      <c r="BA9929" s="80"/>
      <c r="BB9929" s="80"/>
    </row>
    <row r="9930" spans="9:54" x14ac:dyDescent="0.25">
      <c r="I9930" s="80"/>
      <c r="AX9930" s="80"/>
      <c r="AY9930" s="80"/>
      <c r="AZ9930" s="80"/>
      <c r="BA9930" s="80"/>
      <c r="BB9930" s="80"/>
    </row>
    <row r="9931" spans="9:54" x14ac:dyDescent="0.25">
      <c r="I9931" s="80"/>
      <c r="AX9931" s="80"/>
      <c r="AY9931" s="80"/>
      <c r="AZ9931" s="80"/>
      <c r="BA9931" s="80"/>
      <c r="BB9931" s="80"/>
    </row>
    <row r="9932" spans="9:54" x14ac:dyDescent="0.25">
      <c r="I9932" s="80"/>
      <c r="AX9932" s="80"/>
      <c r="AY9932" s="80"/>
      <c r="AZ9932" s="80"/>
      <c r="BA9932" s="80"/>
      <c r="BB9932" s="80"/>
    </row>
    <row r="9933" spans="9:54" x14ac:dyDescent="0.25">
      <c r="I9933" s="80"/>
      <c r="AX9933" s="80"/>
      <c r="AY9933" s="80"/>
      <c r="AZ9933" s="80"/>
      <c r="BA9933" s="80"/>
      <c r="BB9933" s="80"/>
    </row>
    <row r="9934" spans="9:54" x14ac:dyDescent="0.25">
      <c r="I9934" s="80"/>
      <c r="AX9934" s="80"/>
      <c r="AY9934" s="80"/>
      <c r="AZ9934" s="80"/>
      <c r="BA9934" s="80"/>
      <c r="BB9934" s="80"/>
    </row>
    <row r="9935" spans="9:54" x14ac:dyDescent="0.25">
      <c r="I9935" s="80"/>
      <c r="AX9935" s="80"/>
      <c r="AY9935" s="80"/>
      <c r="AZ9935" s="80"/>
      <c r="BA9935" s="80"/>
      <c r="BB9935" s="80"/>
    </row>
    <row r="9936" spans="9:54" x14ac:dyDescent="0.25">
      <c r="I9936" s="80"/>
      <c r="AX9936" s="80"/>
      <c r="AY9936" s="80"/>
      <c r="AZ9936" s="80"/>
      <c r="BA9936" s="80"/>
      <c r="BB9936" s="80"/>
    </row>
    <row r="9937" spans="9:54" x14ac:dyDescent="0.25">
      <c r="I9937" s="80"/>
      <c r="AX9937" s="80"/>
      <c r="AY9937" s="80"/>
      <c r="AZ9937" s="80"/>
      <c r="BA9937" s="80"/>
      <c r="BB9937" s="80"/>
    </row>
    <row r="9938" spans="9:54" x14ac:dyDescent="0.25">
      <c r="I9938" s="80"/>
      <c r="AX9938" s="80"/>
      <c r="AY9938" s="80"/>
      <c r="AZ9938" s="80"/>
      <c r="BA9938" s="80"/>
      <c r="BB9938" s="80"/>
    </row>
    <row r="9939" spans="9:54" x14ac:dyDescent="0.25">
      <c r="I9939" s="80"/>
      <c r="AX9939" s="80"/>
      <c r="AY9939" s="80"/>
      <c r="AZ9939" s="80"/>
      <c r="BA9939" s="80"/>
      <c r="BB9939" s="80"/>
    </row>
    <row r="9940" spans="9:54" x14ac:dyDescent="0.25">
      <c r="I9940" s="80"/>
      <c r="AX9940" s="80"/>
      <c r="AY9940" s="80"/>
      <c r="AZ9940" s="80"/>
      <c r="BA9940" s="80"/>
      <c r="BB9940" s="80"/>
    </row>
    <row r="9941" spans="9:54" x14ac:dyDescent="0.25">
      <c r="I9941" s="80"/>
      <c r="AX9941" s="80"/>
      <c r="AY9941" s="80"/>
      <c r="AZ9941" s="80"/>
      <c r="BA9941" s="80"/>
      <c r="BB9941" s="80"/>
    </row>
    <row r="9942" spans="9:54" x14ac:dyDescent="0.25">
      <c r="I9942" s="80"/>
      <c r="AX9942" s="80"/>
      <c r="AY9942" s="80"/>
      <c r="AZ9942" s="80"/>
      <c r="BA9942" s="80"/>
      <c r="BB9942" s="80"/>
    </row>
    <row r="9943" spans="9:54" x14ac:dyDescent="0.25">
      <c r="I9943" s="80"/>
      <c r="AX9943" s="80"/>
      <c r="AY9943" s="80"/>
      <c r="AZ9943" s="80"/>
      <c r="BA9943" s="80"/>
      <c r="BB9943" s="80"/>
    </row>
    <row r="9944" spans="9:54" x14ac:dyDescent="0.25">
      <c r="I9944" s="80"/>
      <c r="AX9944" s="80"/>
      <c r="AY9944" s="80"/>
      <c r="AZ9944" s="80"/>
      <c r="BA9944" s="80"/>
      <c r="BB9944" s="80"/>
    </row>
    <row r="9945" spans="9:54" x14ac:dyDescent="0.25">
      <c r="I9945" s="80"/>
      <c r="AX9945" s="80"/>
      <c r="AY9945" s="80"/>
      <c r="AZ9945" s="80"/>
      <c r="BA9945" s="80"/>
      <c r="BB9945" s="80"/>
    </row>
    <row r="9946" spans="9:54" x14ac:dyDescent="0.25">
      <c r="I9946" s="80"/>
      <c r="AX9946" s="80"/>
      <c r="AY9946" s="80"/>
      <c r="AZ9946" s="80"/>
      <c r="BA9946" s="80"/>
      <c r="BB9946" s="80"/>
    </row>
    <row r="9947" spans="9:54" x14ac:dyDescent="0.25">
      <c r="I9947" s="80"/>
      <c r="AX9947" s="80"/>
      <c r="AY9947" s="80"/>
      <c r="AZ9947" s="80"/>
      <c r="BA9947" s="80"/>
      <c r="BB9947" s="80"/>
    </row>
    <row r="9948" spans="9:54" x14ac:dyDescent="0.25">
      <c r="I9948" s="80"/>
      <c r="AX9948" s="80"/>
      <c r="AY9948" s="80"/>
      <c r="AZ9948" s="80"/>
      <c r="BA9948" s="80"/>
      <c r="BB9948" s="80"/>
    </row>
    <row r="9949" spans="9:54" x14ac:dyDescent="0.25">
      <c r="I9949" s="80"/>
      <c r="AX9949" s="80"/>
      <c r="AY9949" s="80"/>
      <c r="AZ9949" s="80"/>
      <c r="BA9949" s="80"/>
      <c r="BB9949" s="80"/>
    </row>
    <row r="9950" spans="9:54" x14ac:dyDescent="0.25">
      <c r="I9950" s="80"/>
      <c r="AX9950" s="80"/>
      <c r="AY9950" s="80"/>
      <c r="AZ9950" s="80"/>
      <c r="BA9950" s="80"/>
      <c r="BB9950" s="80"/>
    </row>
    <row r="9951" spans="9:54" x14ac:dyDescent="0.25">
      <c r="I9951" s="80"/>
      <c r="AX9951" s="80"/>
      <c r="AY9951" s="80"/>
      <c r="AZ9951" s="80"/>
      <c r="BA9951" s="80"/>
      <c r="BB9951" s="80"/>
    </row>
    <row r="9952" spans="9:54" x14ac:dyDescent="0.25">
      <c r="I9952" s="80"/>
      <c r="AX9952" s="80"/>
      <c r="AY9952" s="80"/>
      <c r="AZ9952" s="80"/>
      <c r="BA9952" s="80"/>
      <c r="BB9952" s="80"/>
    </row>
    <row r="9953" spans="9:54" x14ac:dyDescent="0.25">
      <c r="I9953" s="80"/>
      <c r="AX9953" s="80"/>
      <c r="AY9953" s="80"/>
      <c r="AZ9953" s="80"/>
      <c r="BA9953" s="80"/>
      <c r="BB9953" s="80"/>
    </row>
    <row r="9954" spans="9:54" x14ac:dyDescent="0.25">
      <c r="I9954" s="80"/>
      <c r="AX9954" s="80"/>
      <c r="AY9954" s="80"/>
      <c r="AZ9954" s="80"/>
      <c r="BA9954" s="80"/>
      <c r="BB9954" s="80"/>
    </row>
    <row r="9955" spans="9:54" x14ac:dyDescent="0.25">
      <c r="I9955" s="80"/>
      <c r="AX9955" s="80"/>
      <c r="AY9955" s="80"/>
      <c r="AZ9955" s="80"/>
      <c r="BA9955" s="80"/>
      <c r="BB9955" s="80"/>
    </row>
    <row r="9956" spans="9:54" x14ac:dyDescent="0.25">
      <c r="I9956" s="80"/>
      <c r="AX9956" s="80"/>
      <c r="AY9956" s="80"/>
      <c r="AZ9956" s="80"/>
      <c r="BA9956" s="80"/>
      <c r="BB9956" s="80"/>
    </row>
    <row r="9957" spans="9:54" x14ac:dyDescent="0.25">
      <c r="I9957" s="80"/>
      <c r="AX9957" s="80"/>
      <c r="AY9957" s="80"/>
      <c r="AZ9957" s="80"/>
      <c r="BA9957" s="80"/>
      <c r="BB9957" s="80"/>
    </row>
    <row r="9958" spans="9:54" x14ac:dyDescent="0.25">
      <c r="I9958" s="80"/>
      <c r="AX9958" s="80"/>
      <c r="AY9958" s="80"/>
      <c r="AZ9958" s="80"/>
      <c r="BA9958" s="80"/>
      <c r="BB9958" s="80"/>
    </row>
    <row r="9959" spans="9:54" x14ac:dyDescent="0.25">
      <c r="I9959" s="80"/>
      <c r="AX9959" s="80"/>
      <c r="AY9959" s="80"/>
      <c r="AZ9959" s="80"/>
      <c r="BA9959" s="80"/>
      <c r="BB9959" s="80"/>
    </row>
    <row r="9960" spans="9:54" x14ac:dyDescent="0.25">
      <c r="I9960" s="80"/>
      <c r="AX9960" s="80"/>
      <c r="AY9960" s="80"/>
      <c r="AZ9960" s="80"/>
      <c r="BA9960" s="80"/>
      <c r="BB9960" s="80"/>
    </row>
    <row r="9961" spans="9:54" x14ac:dyDescent="0.25">
      <c r="I9961" s="80"/>
      <c r="AX9961" s="80"/>
      <c r="AY9961" s="80"/>
      <c r="AZ9961" s="80"/>
      <c r="BA9961" s="80"/>
      <c r="BB9961" s="80"/>
    </row>
    <row r="9962" spans="9:54" x14ac:dyDescent="0.25">
      <c r="I9962" s="80"/>
      <c r="AX9962" s="80"/>
      <c r="AY9962" s="80"/>
      <c r="AZ9962" s="80"/>
      <c r="BA9962" s="80"/>
      <c r="BB9962" s="80"/>
    </row>
    <row r="9963" spans="9:54" x14ac:dyDescent="0.25">
      <c r="I9963" s="80"/>
      <c r="AX9963" s="80"/>
      <c r="AY9963" s="80"/>
      <c r="AZ9963" s="80"/>
      <c r="BA9963" s="80"/>
      <c r="BB9963" s="80"/>
    </row>
    <row r="9964" spans="9:54" x14ac:dyDescent="0.25">
      <c r="I9964" s="80"/>
      <c r="AX9964" s="80"/>
      <c r="AY9964" s="80"/>
      <c r="AZ9964" s="80"/>
      <c r="BA9964" s="80"/>
      <c r="BB9964" s="80"/>
    </row>
    <row r="9965" spans="9:54" x14ac:dyDescent="0.25">
      <c r="I9965" s="80"/>
      <c r="AX9965" s="80"/>
      <c r="AY9965" s="80"/>
      <c r="AZ9965" s="80"/>
      <c r="BA9965" s="80"/>
      <c r="BB9965" s="80"/>
    </row>
    <row r="9966" spans="9:54" x14ac:dyDescent="0.25">
      <c r="I9966" s="80"/>
      <c r="AX9966" s="80"/>
      <c r="AY9966" s="80"/>
      <c r="AZ9966" s="80"/>
      <c r="BA9966" s="80"/>
      <c r="BB9966" s="80"/>
    </row>
    <row r="9967" spans="9:54" x14ac:dyDescent="0.25">
      <c r="I9967" s="80"/>
      <c r="AX9967" s="80"/>
      <c r="AY9967" s="80"/>
      <c r="AZ9967" s="80"/>
      <c r="BA9967" s="80"/>
      <c r="BB9967" s="80"/>
    </row>
    <row r="9968" spans="9:54" x14ac:dyDescent="0.25">
      <c r="I9968" s="80"/>
      <c r="AX9968" s="80"/>
      <c r="AY9968" s="80"/>
      <c r="AZ9968" s="80"/>
      <c r="BA9968" s="80"/>
      <c r="BB9968" s="80"/>
    </row>
    <row r="9969" spans="9:54" x14ac:dyDescent="0.25">
      <c r="I9969" s="80"/>
      <c r="AX9969" s="80"/>
      <c r="AY9969" s="80"/>
      <c r="AZ9969" s="80"/>
      <c r="BA9969" s="80"/>
      <c r="BB9969" s="80"/>
    </row>
    <row r="9970" spans="9:54" x14ac:dyDescent="0.25">
      <c r="I9970" s="80"/>
      <c r="AX9970" s="80"/>
      <c r="AY9970" s="80"/>
      <c r="AZ9970" s="80"/>
      <c r="BA9970" s="80"/>
      <c r="BB9970" s="80"/>
    </row>
    <row r="9971" spans="9:54" x14ac:dyDescent="0.25">
      <c r="I9971" s="80"/>
      <c r="AX9971" s="80"/>
      <c r="AY9971" s="80"/>
      <c r="AZ9971" s="80"/>
      <c r="BA9971" s="80"/>
      <c r="BB9971" s="80"/>
    </row>
    <row r="9972" spans="9:54" x14ac:dyDescent="0.25">
      <c r="I9972" s="80"/>
      <c r="AX9972" s="80"/>
      <c r="AY9972" s="80"/>
      <c r="AZ9972" s="80"/>
      <c r="BA9972" s="80"/>
      <c r="BB9972" s="80"/>
    </row>
    <row r="9973" spans="9:54" x14ac:dyDescent="0.25">
      <c r="I9973" s="80"/>
      <c r="AX9973" s="80"/>
      <c r="AY9973" s="80"/>
      <c r="AZ9973" s="80"/>
      <c r="BA9973" s="80"/>
      <c r="BB9973" s="80"/>
    </row>
    <row r="9974" spans="9:54" x14ac:dyDescent="0.25">
      <c r="I9974" s="80"/>
      <c r="AX9974" s="80"/>
      <c r="AY9974" s="80"/>
      <c r="AZ9974" s="80"/>
      <c r="BA9974" s="80"/>
      <c r="BB9974" s="80"/>
    </row>
    <row r="9975" spans="9:54" x14ac:dyDescent="0.25">
      <c r="I9975" s="80"/>
      <c r="AX9975" s="80"/>
      <c r="AY9975" s="80"/>
      <c r="AZ9975" s="80"/>
      <c r="BA9975" s="80"/>
      <c r="BB9975" s="80"/>
    </row>
    <row r="9976" spans="9:54" x14ac:dyDescent="0.25">
      <c r="I9976" s="80"/>
      <c r="AX9976" s="80"/>
      <c r="AY9976" s="80"/>
      <c r="AZ9976" s="80"/>
      <c r="BA9976" s="80"/>
      <c r="BB9976" s="80"/>
    </row>
    <row r="9977" spans="9:54" x14ac:dyDescent="0.25">
      <c r="I9977" s="80"/>
      <c r="AX9977" s="80"/>
      <c r="AY9977" s="80"/>
      <c r="AZ9977" s="80"/>
      <c r="BA9977" s="80"/>
      <c r="BB9977" s="80"/>
    </row>
    <row r="9978" spans="9:54" x14ac:dyDescent="0.25">
      <c r="I9978" s="80"/>
      <c r="AX9978" s="80"/>
      <c r="AY9978" s="80"/>
      <c r="AZ9978" s="80"/>
      <c r="BA9978" s="80"/>
      <c r="BB9978" s="80"/>
    </row>
    <row r="9979" spans="9:54" x14ac:dyDescent="0.25">
      <c r="I9979" s="80"/>
      <c r="AX9979" s="80"/>
      <c r="AY9979" s="80"/>
      <c r="AZ9979" s="80"/>
      <c r="BA9979" s="80"/>
      <c r="BB9979" s="80"/>
    </row>
    <row r="9980" spans="9:54" x14ac:dyDescent="0.25">
      <c r="I9980" s="80"/>
      <c r="AX9980" s="80"/>
      <c r="AY9980" s="80"/>
      <c r="AZ9980" s="80"/>
      <c r="BA9980" s="80"/>
      <c r="BB9980" s="80"/>
    </row>
    <row r="9981" spans="9:54" x14ac:dyDescent="0.25">
      <c r="I9981" s="80"/>
      <c r="AX9981" s="80"/>
      <c r="AY9981" s="80"/>
      <c r="AZ9981" s="80"/>
      <c r="BA9981" s="80"/>
      <c r="BB9981" s="80"/>
    </row>
    <row r="9982" spans="9:54" x14ac:dyDescent="0.25">
      <c r="I9982" s="80"/>
      <c r="AX9982" s="80"/>
      <c r="AY9982" s="80"/>
      <c r="AZ9982" s="80"/>
      <c r="BA9982" s="80"/>
      <c r="BB9982" s="80"/>
    </row>
    <row r="9983" spans="9:54" x14ac:dyDescent="0.25">
      <c r="I9983" s="80"/>
      <c r="AX9983" s="80"/>
      <c r="AY9983" s="80"/>
      <c r="AZ9983" s="80"/>
      <c r="BA9983" s="80"/>
      <c r="BB9983" s="80"/>
    </row>
    <row r="9984" spans="9:54" x14ac:dyDescent="0.25">
      <c r="I9984" s="80"/>
      <c r="AX9984" s="80"/>
      <c r="AY9984" s="80"/>
      <c r="AZ9984" s="80"/>
      <c r="BA9984" s="80"/>
      <c r="BB9984" s="80"/>
    </row>
    <row r="9985" spans="9:54" x14ac:dyDescent="0.25">
      <c r="I9985" s="80"/>
      <c r="AX9985" s="80"/>
      <c r="AY9985" s="80"/>
      <c r="AZ9985" s="80"/>
      <c r="BA9985" s="80"/>
      <c r="BB9985" s="80"/>
    </row>
    <row r="9986" spans="9:54" x14ac:dyDescent="0.25">
      <c r="I9986" s="80"/>
      <c r="AX9986" s="80"/>
      <c r="AY9986" s="80"/>
      <c r="AZ9986" s="80"/>
      <c r="BA9986" s="80"/>
      <c r="BB9986" s="80"/>
    </row>
    <row r="9987" spans="9:54" x14ac:dyDescent="0.25">
      <c r="I9987" s="80"/>
      <c r="AX9987" s="80"/>
      <c r="AY9987" s="80"/>
      <c r="AZ9987" s="80"/>
      <c r="BA9987" s="80"/>
      <c r="BB9987" s="80"/>
    </row>
    <row r="9988" spans="9:54" x14ac:dyDescent="0.25">
      <c r="I9988" s="80"/>
      <c r="AX9988" s="80"/>
      <c r="AY9988" s="80"/>
      <c r="AZ9988" s="80"/>
      <c r="BA9988" s="80"/>
      <c r="BB9988" s="80"/>
    </row>
    <row r="9989" spans="9:54" x14ac:dyDescent="0.25">
      <c r="I9989" s="80"/>
      <c r="AX9989" s="80"/>
      <c r="AY9989" s="80"/>
      <c r="AZ9989" s="80"/>
      <c r="BA9989" s="80"/>
      <c r="BB9989" s="80"/>
    </row>
    <row r="9990" spans="9:54" x14ac:dyDescent="0.25">
      <c r="I9990" s="80"/>
      <c r="AX9990" s="80"/>
      <c r="AY9990" s="80"/>
      <c r="AZ9990" s="80"/>
      <c r="BA9990" s="80"/>
      <c r="BB9990" s="80"/>
    </row>
    <row r="9991" spans="9:54" x14ac:dyDescent="0.25">
      <c r="I9991" s="80"/>
      <c r="AX9991" s="80"/>
      <c r="AY9991" s="80"/>
      <c r="AZ9991" s="80"/>
      <c r="BA9991" s="80"/>
      <c r="BB9991" s="80"/>
    </row>
    <row r="9992" spans="9:54" x14ac:dyDescent="0.25">
      <c r="I9992" s="80"/>
      <c r="AX9992" s="80"/>
      <c r="AY9992" s="80"/>
      <c r="AZ9992" s="80"/>
      <c r="BA9992" s="80"/>
      <c r="BB9992" s="80"/>
    </row>
    <row r="9993" spans="9:54" x14ac:dyDescent="0.25">
      <c r="I9993" s="80"/>
      <c r="AX9993" s="80"/>
      <c r="AY9993" s="80"/>
      <c r="AZ9993" s="80"/>
      <c r="BA9993" s="80"/>
      <c r="BB9993" s="80"/>
    </row>
    <row r="9994" spans="9:54" x14ac:dyDescent="0.25">
      <c r="I9994" s="80"/>
      <c r="AX9994" s="80"/>
      <c r="AY9994" s="80"/>
      <c r="AZ9994" s="80"/>
      <c r="BA9994" s="80"/>
      <c r="BB9994" s="80"/>
    </row>
    <row r="9995" spans="9:54" x14ac:dyDescent="0.25">
      <c r="I9995" s="80"/>
      <c r="AX9995" s="80"/>
      <c r="AY9995" s="80"/>
      <c r="AZ9995" s="80"/>
      <c r="BA9995" s="80"/>
      <c r="BB9995" s="80"/>
    </row>
    <row r="9996" spans="9:54" x14ac:dyDescent="0.25">
      <c r="I9996" s="80"/>
      <c r="AX9996" s="80"/>
      <c r="AY9996" s="80"/>
      <c r="AZ9996" s="80"/>
      <c r="BA9996" s="80"/>
      <c r="BB9996" s="80"/>
    </row>
    <row r="9997" spans="9:54" x14ac:dyDescent="0.25">
      <c r="I9997" s="80"/>
      <c r="AX9997" s="80"/>
      <c r="AY9997" s="80"/>
      <c r="AZ9997" s="80"/>
      <c r="BA9997" s="80"/>
      <c r="BB9997" s="80"/>
    </row>
    <row r="9998" spans="9:54" x14ac:dyDescent="0.25">
      <c r="I9998" s="80"/>
      <c r="AX9998" s="80"/>
      <c r="AY9998" s="80"/>
      <c r="AZ9998" s="80"/>
      <c r="BA9998" s="80"/>
      <c r="BB9998" s="80"/>
    </row>
    <row r="9999" spans="9:54" x14ac:dyDescent="0.25">
      <c r="I9999" s="80"/>
      <c r="AX9999" s="80"/>
      <c r="AY9999" s="80"/>
      <c r="AZ9999" s="80"/>
      <c r="BA9999" s="80"/>
      <c r="BB9999" s="80"/>
    </row>
    <row r="10000" spans="9:54" x14ac:dyDescent="0.25">
      <c r="I10000" s="80"/>
      <c r="AX10000" s="80"/>
      <c r="AY10000" s="80"/>
      <c r="AZ10000" s="80"/>
      <c r="BA10000" s="80"/>
      <c r="BB10000" s="80"/>
    </row>
    <row r="10001" spans="9:54" x14ac:dyDescent="0.25">
      <c r="I10001" s="80"/>
      <c r="AX10001" s="80"/>
      <c r="AY10001" s="80"/>
      <c r="AZ10001" s="80"/>
      <c r="BA10001" s="80"/>
      <c r="BB10001" s="80"/>
    </row>
    <row r="10002" spans="9:54" x14ac:dyDescent="0.25">
      <c r="I10002" s="80"/>
      <c r="AX10002" s="80"/>
      <c r="AY10002" s="80"/>
      <c r="AZ10002" s="80"/>
      <c r="BA10002" s="80"/>
      <c r="BB10002" s="80"/>
    </row>
    <row r="10003" spans="9:54" x14ac:dyDescent="0.25">
      <c r="I10003" s="80"/>
      <c r="AX10003" s="80"/>
      <c r="AY10003" s="80"/>
      <c r="AZ10003" s="80"/>
      <c r="BA10003" s="80"/>
      <c r="BB10003" s="80"/>
    </row>
    <row r="10004" spans="9:54" x14ac:dyDescent="0.25">
      <c r="I10004" s="80"/>
      <c r="AX10004" s="80"/>
      <c r="AY10004" s="80"/>
      <c r="AZ10004" s="80"/>
      <c r="BA10004" s="80"/>
      <c r="BB10004" s="80"/>
    </row>
    <row r="10005" spans="9:54" x14ac:dyDescent="0.25">
      <c r="I10005" s="80"/>
      <c r="AX10005" s="80"/>
      <c r="AY10005" s="80"/>
      <c r="AZ10005" s="80"/>
      <c r="BA10005" s="80"/>
      <c r="BB10005" s="80"/>
    </row>
    <row r="10006" spans="9:54" x14ac:dyDescent="0.25">
      <c r="I10006" s="80"/>
      <c r="AX10006" s="80"/>
      <c r="AY10006" s="80"/>
      <c r="AZ10006" s="80"/>
      <c r="BA10006" s="80"/>
      <c r="BB10006" s="80"/>
    </row>
    <row r="10007" spans="9:54" x14ac:dyDescent="0.25">
      <c r="I10007" s="80"/>
      <c r="AX10007" s="80"/>
      <c r="AY10007" s="80"/>
      <c r="AZ10007" s="80"/>
      <c r="BA10007" s="80"/>
      <c r="BB10007" s="80"/>
    </row>
    <row r="10008" spans="9:54" x14ac:dyDescent="0.25">
      <c r="I10008" s="80"/>
      <c r="AX10008" s="80"/>
      <c r="AY10008" s="80"/>
      <c r="AZ10008" s="80"/>
      <c r="BA10008" s="80"/>
      <c r="BB10008" s="80"/>
    </row>
    <row r="10009" spans="9:54" x14ac:dyDescent="0.25">
      <c r="I10009" s="80"/>
      <c r="AX10009" s="80"/>
      <c r="AY10009" s="80"/>
      <c r="AZ10009" s="80"/>
      <c r="BA10009" s="80"/>
      <c r="BB10009" s="80"/>
    </row>
    <row r="10010" spans="9:54" x14ac:dyDescent="0.25">
      <c r="I10010" s="80"/>
      <c r="AX10010" s="80"/>
      <c r="AY10010" s="80"/>
      <c r="AZ10010" s="80"/>
      <c r="BA10010" s="80"/>
      <c r="BB10010" s="80"/>
    </row>
    <row r="10011" spans="9:54" x14ac:dyDescent="0.25">
      <c r="I10011" s="80"/>
      <c r="AX10011" s="80"/>
      <c r="AY10011" s="80"/>
      <c r="AZ10011" s="80"/>
      <c r="BA10011" s="80"/>
      <c r="BB10011" s="80"/>
    </row>
    <row r="10012" spans="9:54" x14ac:dyDescent="0.25">
      <c r="I10012" s="80"/>
      <c r="AX10012" s="80"/>
      <c r="AY10012" s="80"/>
      <c r="AZ10012" s="80"/>
      <c r="BA10012" s="80"/>
      <c r="BB10012" s="80"/>
    </row>
    <row r="10013" spans="9:54" x14ac:dyDescent="0.25">
      <c r="I10013" s="80"/>
      <c r="AX10013" s="80"/>
      <c r="AY10013" s="80"/>
      <c r="AZ10013" s="80"/>
      <c r="BA10013" s="80"/>
      <c r="BB10013" s="80"/>
    </row>
    <row r="10014" spans="9:54" x14ac:dyDescent="0.25">
      <c r="I10014" s="80"/>
      <c r="AX10014" s="80"/>
      <c r="AY10014" s="80"/>
      <c r="AZ10014" s="80"/>
      <c r="BA10014" s="80"/>
      <c r="BB10014" s="80"/>
    </row>
    <row r="10015" spans="9:54" x14ac:dyDescent="0.25">
      <c r="I10015" s="80"/>
      <c r="AX10015" s="80"/>
      <c r="AY10015" s="80"/>
      <c r="AZ10015" s="80"/>
      <c r="BA10015" s="80"/>
      <c r="BB10015" s="80"/>
    </row>
    <row r="10016" spans="9:54" x14ac:dyDescent="0.25">
      <c r="I10016" s="80"/>
      <c r="AX10016" s="80"/>
      <c r="AY10016" s="80"/>
      <c r="AZ10016" s="80"/>
      <c r="BA10016" s="80"/>
      <c r="BB10016" s="80"/>
    </row>
    <row r="10017" spans="9:54" x14ac:dyDescent="0.25">
      <c r="I10017" s="80"/>
      <c r="AX10017" s="80"/>
      <c r="AY10017" s="80"/>
      <c r="AZ10017" s="80"/>
      <c r="BA10017" s="80"/>
      <c r="BB10017" s="80"/>
    </row>
    <row r="10018" spans="9:54" x14ac:dyDescent="0.25">
      <c r="I10018" s="80"/>
      <c r="AX10018" s="80"/>
      <c r="AY10018" s="80"/>
      <c r="AZ10018" s="80"/>
      <c r="BA10018" s="80"/>
      <c r="BB10018" s="80"/>
    </row>
    <row r="10019" spans="9:54" x14ac:dyDescent="0.25">
      <c r="I10019" s="80"/>
      <c r="AX10019" s="80"/>
      <c r="AY10019" s="80"/>
      <c r="AZ10019" s="80"/>
      <c r="BA10019" s="80"/>
      <c r="BB10019" s="80"/>
    </row>
    <row r="10020" spans="9:54" x14ac:dyDescent="0.25">
      <c r="I10020" s="80"/>
      <c r="AX10020" s="80"/>
      <c r="AY10020" s="80"/>
      <c r="AZ10020" s="80"/>
      <c r="BA10020" s="80"/>
      <c r="BB10020" s="80"/>
    </row>
    <row r="10021" spans="9:54" x14ac:dyDescent="0.25">
      <c r="I10021" s="80"/>
      <c r="AX10021" s="80"/>
      <c r="AY10021" s="80"/>
      <c r="AZ10021" s="80"/>
      <c r="BA10021" s="80"/>
      <c r="BB10021" s="80"/>
    </row>
    <row r="10022" spans="9:54" x14ac:dyDescent="0.25">
      <c r="I10022" s="80"/>
      <c r="AX10022" s="80"/>
      <c r="AY10022" s="80"/>
      <c r="AZ10022" s="80"/>
      <c r="BA10022" s="80"/>
      <c r="BB10022" s="80"/>
    </row>
    <row r="10023" spans="9:54" x14ac:dyDescent="0.25">
      <c r="I10023" s="80"/>
      <c r="AX10023" s="80"/>
      <c r="AY10023" s="80"/>
      <c r="AZ10023" s="80"/>
      <c r="BA10023" s="80"/>
      <c r="BB10023" s="80"/>
    </row>
    <row r="10024" spans="9:54" x14ac:dyDescent="0.25">
      <c r="I10024" s="80"/>
      <c r="AX10024" s="80"/>
      <c r="AY10024" s="80"/>
      <c r="AZ10024" s="80"/>
      <c r="BA10024" s="80"/>
      <c r="BB10024" s="80"/>
    </row>
    <row r="10025" spans="9:54" x14ac:dyDescent="0.25">
      <c r="I10025" s="80"/>
      <c r="AX10025" s="80"/>
      <c r="AY10025" s="80"/>
      <c r="AZ10025" s="80"/>
      <c r="BA10025" s="80"/>
      <c r="BB10025" s="80"/>
    </row>
    <row r="10026" spans="9:54" x14ac:dyDescent="0.25">
      <c r="I10026" s="80"/>
      <c r="AX10026" s="80"/>
      <c r="AY10026" s="80"/>
      <c r="AZ10026" s="80"/>
      <c r="BA10026" s="80"/>
      <c r="BB10026" s="80"/>
    </row>
    <row r="10027" spans="9:54" x14ac:dyDescent="0.25">
      <c r="I10027" s="80"/>
      <c r="AX10027" s="80"/>
      <c r="AY10027" s="80"/>
      <c r="AZ10027" s="80"/>
      <c r="BA10027" s="80"/>
      <c r="BB10027" s="80"/>
    </row>
    <row r="10028" spans="9:54" x14ac:dyDescent="0.25">
      <c r="I10028" s="80"/>
      <c r="AX10028" s="80"/>
      <c r="AY10028" s="80"/>
      <c r="AZ10028" s="80"/>
      <c r="BA10028" s="80"/>
      <c r="BB10028" s="80"/>
    </row>
    <row r="10029" spans="9:54" x14ac:dyDescent="0.25">
      <c r="I10029" s="80"/>
      <c r="AX10029" s="80"/>
      <c r="AY10029" s="80"/>
      <c r="AZ10029" s="80"/>
      <c r="BA10029" s="80"/>
      <c r="BB10029" s="80"/>
    </row>
    <row r="10030" spans="9:54" x14ac:dyDescent="0.25">
      <c r="I10030" s="80"/>
      <c r="AX10030" s="80"/>
      <c r="AY10030" s="80"/>
      <c r="AZ10030" s="80"/>
      <c r="BA10030" s="80"/>
      <c r="BB10030" s="80"/>
    </row>
    <row r="10031" spans="9:54" x14ac:dyDescent="0.25">
      <c r="I10031" s="80"/>
      <c r="AX10031" s="80"/>
      <c r="AY10031" s="80"/>
      <c r="AZ10031" s="80"/>
      <c r="BA10031" s="80"/>
      <c r="BB10031" s="80"/>
    </row>
    <row r="10032" spans="9:54" x14ac:dyDescent="0.25">
      <c r="I10032" s="80"/>
      <c r="AX10032" s="80"/>
      <c r="AY10032" s="80"/>
      <c r="AZ10032" s="80"/>
      <c r="BA10032" s="80"/>
      <c r="BB10032" s="80"/>
    </row>
    <row r="10033" spans="9:54" x14ac:dyDescent="0.25">
      <c r="I10033" s="80"/>
      <c r="AX10033" s="80"/>
      <c r="AY10033" s="80"/>
      <c r="AZ10033" s="80"/>
      <c r="BA10033" s="80"/>
      <c r="BB10033" s="80"/>
    </row>
    <row r="10034" spans="9:54" x14ac:dyDescent="0.25">
      <c r="I10034" s="80"/>
      <c r="AX10034" s="80"/>
      <c r="AY10034" s="80"/>
      <c r="AZ10034" s="80"/>
      <c r="BA10034" s="80"/>
      <c r="BB10034" s="80"/>
    </row>
    <row r="10035" spans="9:54" x14ac:dyDescent="0.25">
      <c r="I10035" s="80"/>
      <c r="AX10035" s="80"/>
      <c r="AY10035" s="80"/>
      <c r="AZ10035" s="80"/>
      <c r="BA10035" s="80"/>
      <c r="BB10035" s="80"/>
    </row>
    <row r="10036" spans="9:54" x14ac:dyDescent="0.25">
      <c r="I10036" s="80"/>
      <c r="AX10036" s="80"/>
      <c r="AY10036" s="80"/>
      <c r="AZ10036" s="80"/>
      <c r="BA10036" s="80"/>
      <c r="BB10036" s="80"/>
    </row>
    <row r="10037" spans="9:54" x14ac:dyDescent="0.25">
      <c r="I10037" s="80"/>
      <c r="AX10037" s="80"/>
      <c r="AY10037" s="80"/>
      <c r="AZ10037" s="80"/>
      <c r="BA10037" s="80"/>
      <c r="BB10037" s="80"/>
    </row>
    <row r="10038" spans="9:54" x14ac:dyDescent="0.25">
      <c r="I10038" s="80"/>
      <c r="AX10038" s="80"/>
      <c r="AY10038" s="80"/>
      <c r="AZ10038" s="80"/>
      <c r="BA10038" s="80"/>
      <c r="BB10038" s="80"/>
    </row>
    <row r="10039" spans="9:54" x14ac:dyDescent="0.25">
      <c r="I10039" s="80"/>
      <c r="AX10039" s="80"/>
      <c r="AY10039" s="80"/>
      <c r="AZ10039" s="80"/>
      <c r="BA10039" s="80"/>
      <c r="BB10039" s="80"/>
    </row>
    <row r="10040" spans="9:54" x14ac:dyDescent="0.25">
      <c r="I10040" s="80"/>
      <c r="AX10040" s="80"/>
      <c r="AY10040" s="80"/>
      <c r="AZ10040" s="80"/>
      <c r="BA10040" s="80"/>
      <c r="BB10040" s="80"/>
    </row>
    <row r="10041" spans="9:54" x14ac:dyDescent="0.25">
      <c r="I10041" s="80"/>
      <c r="AX10041" s="80"/>
      <c r="AY10041" s="80"/>
      <c r="AZ10041" s="80"/>
      <c r="BA10041" s="80"/>
      <c r="BB10041" s="80"/>
    </row>
    <row r="10042" spans="9:54" x14ac:dyDescent="0.25">
      <c r="I10042" s="80"/>
      <c r="AX10042" s="80"/>
      <c r="AY10042" s="80"/>
      <c r="AZ10042" s="80"/>
      <c r="BA10042" s="80"/>
      <c r="BB10042" s="80"/>
    </row>
    <row r="10043" spans="9:54" x14ac:dyDescent="0.25">
      <c r="I10043" s="80"/>
      <c r="AX10043" s="80"/>
      <c r="AY10043" s="80"/>
      <c r="AZ10043" s="80"/>
      <c r="BA10043" s="80"/>
      <c r="BB10043" s="80"/>
    </row>
    <row r="10044" spans="9:54" x14ac:dyDescent="0.25">
      <c r="I10044" s="80"/>
      <c r="AX10044" s="80"/>
      <c r="AY10044" s="80"/>
      <c r="AZ10044" s="80"/>
      <c r="BA10044" s="80"/>
      <c r="BB10044" s="80"/>
    </row>
    <row r="10045" spans="9:54" x14ac:dyDescent="0.25">
      <c r="I10045" s="80"/>
      <c r="AX10045" s="80"/>
      <c r="AY10045" s="80"/>
      <c r="AZ10045" s="80"/>
      <c r="BA10045" s="80"/>
      <c r="BB10045" s="80"/>
    </row>
    <row r="10046" spans="9:54" x14ac:dyDescent="0.25">
      <c r="I10046" s="80"/>
      <c r="AX10046" s="80"/>
      <c r="AY10046" s="80"/>
      <c r="AZ10046" s="80"/>
      <c r="BA10046" s="80"/>
      <c r="BB10046" s="80"/>
    </row>
    <row r="10047" spans="9:54" x14ac:dyDescent="0.25">
      <c r="I10047" s="80"/>
      <c r="AX10047" s="80"/>
      <c r="AY10047" s="80"/>
      <c r="AZ10047" s="80"/>
      <c r="BA10047" s="80"/>
      <c r="BB10047" s="80"/>
    </row>
    <row r="10048" spans="9:54" x14ac:dyDescent="0.25">
      <c r="I10048" s="80"/>
      <c r="AX10048" s="80"/>
      <c r="AY10048" s="80"/>
      <c r="AZ10048" s="80"/>
      <c r="BA10048" s="80"/>
      <c r="BB10048" s="80"/>
    </row>
    <row r="10049" spans="9:54" x14ac:dyDescent="0.25">
      <c r="I10049" s="80"/>
      <c r="AX10049" s="80"/>
      <c r="AY10049" s="80"/>
      <c r="AZ10049" s="80"/>
      <c r="BA10049" s="80"/>
      <c r="BB10049" s="80"/>
    </row>
    <row r="10050" spans="9:54" x14ac:dyDescent="0.25">
      <c r="I10050" s="80"/>
      <c r="AX10050" s="80"/>
      <c r="AY10050" s="80"/>
      <c r="AZ10050" s="80"/>
      <c r="BA10050" s="80"/>
      <c r="BB10050" s="80"/>
    </row>
    <row r="10051" spans="9:54" x14ac:dyDescent="0.25">
      <c r="I10051" s="80"/>
      <c r="AX10051" s="80"/>
      <c r="AY10051" s="80"/>
      <c r="AZ10051" s="80"/>
      <c r="BA10051" s="80"/>
      <c r="BB10051" s="80"/>
    </row>
    <row r="10052" spans="9:54" x14ac:dyDescent="0.25">
      <c r="I10052" s="80"/>
      <c r="AX10052" s="80"/>
      <c r="AY10052" s="80"/>
      <c r="AZ10052" s="80"/>
      <c r="BA10052" s="80"/>
      <c r="BB10052" s="80"/>
    </row>
    <row r="10053" spans="9:54" x14ac:dyDescent="0.25">
      <c r="I10053" s="80"/>
      <c r="AX10053" s="80"/>
      <c r="AY10053" s="80"/>
      <c r="AZ10053" s="80"/>
      <c r="BA10053" s="80"/>
      <c r="BB10053" s="80"/>
    </row>
    <row r="10054" spans="9:54" x14ac:dyDescent="0.25">
      <c r="I10054" s="80"/>
      <c r="AX10054" s="80"/>
      <c r="AY10054" s="80"/>
      <c r="AZ10054" s="80"/>
      <c r="BA10054" s="80"/>
      <c r="BB10054" s="80"/>
    </row>
    <row r="10055" spans="9:54" x14ac:dyDescent="0.25">
      <c r="I10055" s="80"/>
      <c r="AX10055" s="80"/>
      <c r="AY10055" s="80"/>
      <c r="AZ10055" s="80"/>
      <c r="BA10055" s="80"/>
      <c r="BB10055" s="80"/>
    </row>
    <row r="10056" spans="9:54" x14ac:dyDescent="0.25">
      <c r="I10056" s="80"/>
      <c r="AX10056" s="80"/>
      <c r="AY10056" s="80"/>
      <c r="AZ10056" s="80"/>
      <c r="BA10056" s="80"/>
      <c r="BB10056" s="80"/>
    </row>
    <row r="10057" spans="9:54" x14ac:dyDescent="0.25">
      <c r="I10057" s="80"/>
      <c r="AX10057" s="80"/>
      <c r="AY10057" s="80"/>
      <c r="AZ10057" s="80"/>
      <c r="BA10057" s="80"/>
      <c r="BB10057" s="80"/>
    </row>
    <row r="10058" spans="9:54" x14ac:dyDescent="0.25">
      <c r="I10058" s="80"/>
      <c r="AX10058" s="80"/>
      <c r="AY10058" s="80"/>
      <c r="AZ10058" s="80"/>
      <c r="BA10058" s="80"/>
      <c r="BB10058" s="80"/>
    </row>
    <row r="10059" spans="9:54" x14ac:dyDescent="0.25">
      <c r="I10059" s="80"/>
      <c r="AX10059" s="80"/>
      <c r="AY10059" s="80"/>
      <c r="AZ10059" s="80"/>
      <c r="BA10059" s="80"/>
      <c r="BB10059" s="80"/>
    </row>
    <row r="10060" spans="9:54" x14ac:dyDescent="0.25">
      <c r="I10060" s="80"/>
      <c r="AX10060" s="80"/>
      <c r="AY10060" s="80"/>
      <c r="AZ10060" s="80"/>
      <c r="BA10060" s="80"/>
      <c r="BB10060" s="80"/>
    </row>
    <row r="10061" spans="9:54" x14ac:dyDescent="0.25">
      <c r="I10061" s="80"/>
      <c r="AX10061" s="80"/>
      <c r="AY10061" s="80"/>
      <c r="AZ10061" s="80"/>
      <c r="BA10061" s="80"/>
      <c r="BB10061" s="80"/>
    </row>
    <row r="10062" spans="9:54" x14ac:dyDescent="0.25">
      <c r="I10062" s="80"/>
      <c r="AX10062" s="80"/>
      <c r="AY10062" s="80"/>
      <c r="AZ10062" s="80"/>
      <c r="BA10062" s="80"/>
      <c r="BB10062" s="80"/>
    </row>
    <row r="10063" spans="9:54" x14ac:dyDescent="0.25">
      <c r="I10063" s="80"/>
      <c r="AX10063" s="80"/>
      <c r="AY10063" s="80"/>
      <c r="AZ10063" s="80"/>
      <c r="BA10063" s="80"/>
      <c r="BB10063" s="80"/>
    </row>
    <row r="10064" spans="9:54" x14ac:dyDescent="0.25">
      <c r="I10064" s="80"/>
      <c r="AX10064" s="80"/>
      <c r="AY10064" s="80"/>
      <c r="AZ10064" s="80"/>
      <c r="BA10064" s="80"/>
      <c r="BB10064" s="80"/>
    </row>
    <row r="10065" spans="9:54" x14ac:dyDescent="0.25">
      <c r="I10065" s="80"/>
      <c r="AX10065" s="80"/>
      <c r="AY10065" s="80"/>
      <c r="AZ10065" s="80"/>
      <c r="BA10065" s="80"/>
      <c r="BB10065" s="80"/>
    </row>
    <row r="10066" spans="9:54" x14ac:dyDescent="0.25">
      <c r="I10066" s="80"/>
      <c r="AX10066" s="80"/>
      <c r="AY10066" s="80"/>
      <c r="AZ10066" s="80"/>
      <c r="BA10066" s="80"/>
      <c r="BB10066" s="80"/>
    </row>
    <row r="10067" spans="9:54" x14ac:dyDescent="0.25">
      <c r="I10067" s="80"/>
      <c r="AX10067" s="80"/>
      <c r="AY10067" s="80"/>
      <c r="AZ10067" s="80"/>
      <c r="BA10067" s="80"/>
      <c r="BB10067" s="80"/>
    </row>
    <row r="10068" spans="9:54" x14ac:dyDescent="0.25">
      <c r="I10068" s="80"/>
      <c r="AX10068" s="80"/>
      <c r="AY10068" s="80"/>
      <c r="AZ10068" s="80"/>
      <c r="BA10068" s="80"/>
      <c r="BB10068" s="80"/>
    </row>
    <row r="10069" spans="9:54" x14ac:dyDescent="0.25">
      <c r="I10069" s="80"/>
      <c r="AX10069" s="80"/>
      <c r="AY10069" s="80"/>
      <c r="AZ10069" s="80"/>
      <c r="BA10069" s="80"/>
      <c r="BB10069" s="80"/>
    </row>
    <row r="10070" spans="9:54" x14ac:dyDescent="0.25">
      <c r="I10070" s="80"/>
      <c r="AX10070" s="80"/>
      <c r="AY10070" s="80"/>
      <c r="AZ10070" s="80"/>
      <c r="BA10070" s="80"/>
      <c r="BB10070" s="80"/>
    </row>
    <row r="10071" spans="9:54" x14ac:dyDescent="0.25">
      <c r="I10071" s="80"/>
      <c r="AX10071" s="80"/>
      <c r="AY10071" s="80"/>
      <c r="AZ10071" s="80"/>
      <c r="BA10071" s="80"/>
      <c r="BB10071" s="80"/>
    </row>
    <row r="10072" spans="9:54" x14ac:dyDescent="0.25">
      <c r="I10072" s="80"/>
      <c r="AX10072" s="80"/>
      <c r="AY10072" s="80"/>
      <c r="AZ10072" s="80"/>
      <c r="BA10072" s="80"/>
      <c r="BB10072" s="80"/>
    </row>
    <row r="10073" spans="9:54" x14ac:dyDescent="0.25">
      <c r="I10073" s="80"/>
      <c r="AX10073" s="80"/>
      <c r="AY10073" s="80"/>
      <c r="AZ10073" s="80"/>
      <c r="BA10073" s="80"/>
      <c r="BB10073" s="80"/>
    </row>
    <row r="10074" spans="9:54" x14ac:dyDescent="0.25">
      <c r="I10074" s="80"/>
      <c r="AX10074" s="80"/>
      <c r="AY10074" s="80"/>
      <c r="AZ10074" s="80"/>
      <c r="BA10074" s="80"/>
      <c r="BB10074" s="80"/>
    </row>
    <row r="10075" spans="9:54" x14ac:dyDescent="0.25">
      <c r="I10075" s="80"/>
      <c r="AX10075" s="80"/>
      <c r="AY10075" s="80"/>
      <c r="AZ10075" s="80"/>
      <c r="BA10075" s="80"/>
      <c r="BB10075" s="80"/>
    </row>
    <row r="10076" spans="9:54" x14ac:dyDescent="0.25">
      <c r="I10076" s="80"/>
      <c r="AX10076" s="80"/>
      <c r="AY10076" s="80"/>
      <c r="AZ10076" s="80"/>
      <c r="BA10076" s="80"/>
      <c r="BB10076" s="80"/>
    </row>
    <row r="10077" spans="9:54" x14ac:dyDescent="0.25">
      <c r="I10077" s="80"/>
      <c r="AX10077" s="80"/>
      <c r="AY10077" s="80"/>
      <c r="AZ10077" s="80"/>
      <c r="BA10077" s="80"/>
      <c r="BB10077" s="80"/>
    </row>
    <row r="10078" spans="9:54" x14ac:dyDescent="0.25">
      <c r="I10078" s="80"/>
      <c r="AX10078" s="80"/>
      <c r="AY10078" s="80"/>
      <c r="AZ10078" s="80"/>
      <c r="BA10078" s="80"/>
      <c r="BB10078" s="80"/>
    </row>
    <row r="10079" spans="9:54" x14ac:dyDescent="0.25">
      <c r="I10079" s="80"/>
      <c r="AX10079" s="80"/>
      <c r="AY10079" s="80"/>
      <c r="AZ10079" s="80"/>
      <c r="BA10079" s="80"/>
      <c r="BB10079" s="80"/>
    </row>
    <row r="10080" spans="9:54" x14ac:dyDescent="0.25">
      <c r="I10080" s="80"/>
      <c r="AX10080" s="80"/>
      <c r="AY10080" s="80"/>
      <c r="AZ10080" s="80"/>
      <c r="BA10080" s="80"/>
      <c r="BB10080" s="80"/>
    </row>
    <row r="10081" spans="9:54" x14ac:dyDescent="0.25">
      <c r="I10081" s="80"/>
      <c r="AX10081" s="80"/>
      <c r="AY10081" s="80"/>
      <c r="AZ10081" s="80"/>
      <c r="BA10081" s="80"/>
      <c r="BB10081" s="80"/>
    </row>
    <row r="10082" spans="9:54" x14ac:dyDescent="0.25">
      <c r="I10082" s="80"/>
      <c r="AX10082" s="80"/>
      <c r="AY10082" s="80"/>
      <c r="AZ10082" s="80"/>
      <c r="BA10082" s="80"/>
      <c r="BB10082" s="80"/>
    </row>
    <row r="10083" spans="9:54" x14ac:dyDescent="0.25">
      <c r="I10083" s="80"/>
      <c r="AX10083" s="80"/>
      <c r="AY10083" s="80"/>
      <c r="AZ10083" s="80"/>
      <c r="BA10083" s="80"/>
      <c r="BB10083" s="80"/>
    </row>
    <row r="10084" spans="9:54" x14ac:dyDescent="0.25">
      <c r="I10084" s="80"/>
      <c r="AX10084" s="80"/>
      <c r="AY10084" s="80"/>
      <c r="AZ10084" s="80"/>
      <c r="BA10084" s="80"/>
      <c r="BB10084" s="80"/>
    </row>
    <row r="10085" spans="9:54" x14ac:dyDescent="0.25">
      <c r="I10085" s="80"/>
      <c r="AX10085" s="80"/>
      <c r="AY10085" s="80"/>
      <c r="AZ10085" s="80"/>
      <c r="BA10085" s="80"/>
      <c r="BB10085" s="80"/>
    </row>
    <row r="10086" spans="9:54" x14ac:dyDescent="0.25">
      <c r="I10086" s="80"/>
      <c r="AX10086" s="80"/>
      <c r="AY10086" s="80"/>
      <c r="AZ10086" s="80"/>
      <c r="BA10086" s="80"/>
      <c r="BB10086" s="80"/>
    </row>
    <row r="10087" spans="9:54" x14ac:dyDescent="0.25">
      <c r="I10087" s="80"/>
      <c r="AX10087" s="80"/>
      <c r="AY10087" s="80"/>
      <c r="AZ10087" s="80"/>
      <c r="BA10087" s="80"/>
      <c r="BB10087" s="80"/>
    </row>
    <row r="10088" spans="9:54" x14ac:dyDescent="0.25">
      <c r="I10088" s="80"/>
      <c r="AX10088" s="80"/>
      <c r="AY10088" s="80"/>
      <c r="AZ10088" s="80"/>
      <c r="BA10088" s="80"/>
      <c r="BB10088" s="80"/>
    </row>
    <row r="10089" spans="9:54" x14ac:dyDescent="0.25">
      <c r="I10089" s="80"/>
      <c r="AX10089" s="80"/>
      <c r="AY10089" s="80"/>
      <c r="AZ10089" s="80"/>
      <c r="BA10089" s="80"/>
      <c r="BB10089" s="80"/>
    </row>
    <row r="10090" spans="9:54" x14ac:dyDescent="0.25">
      <c r="I10090" s="80"/>
      <c r="AX10090" s="80"/>
      <c r="AY10090" s="80"/>
      <c r="AZ10090" s="80"/>
      <c r="BA10090" s="80"/>
      <c r="BB10090" s="80"/>
    </row>
    <row r="10091" spans="9:54" x14ac:dyDescent="0.25">
      <c r="I10091" s="80"/>
      <c r="AX10091" s="80"/>
      <c r="AY10091" s="80"/>
      <c r="AZ10091" s="80"/>
      <c r="BA10091" s="80"/>
      <c r="BB10091" s="80"/>
    </row>
    <row r="10092" spans="9:54" x14ac:dyDescent="0.25">
      <c r="I10092" s="80"/>
      <c r="AX10092" s="80"/>
      <c r="AY10092" s="80"/>
      <c r="AZ10092" s="80"/>
      <c r="BA10092" s="80"/>
      <c r="BB10092" s="80"/>
    </row>
    <row r="10093" spans="9:54" x14ac:dyDescent="0.25">
      <c r="I10093" s="80"/>
      <c r="AX10093" s="80"/>
      <c r="AY10093" s="80"/>
      <c r="AZ10093" s="80"/>
      <c r="BA10093" s="80"/>
      <c r="BB10093" s="80"/>
    </row>
    <row r="10094" spans="9:54" x14ac:dyDescent="0.25">
      <c r="I10094" s="80"/>
      <c r="AX10094" s="80"/>
      <c r="AY10094" s="80"/>
      <c r="AZ10094" s="80"/>
      <c r="BA10094" s="80"/>
      <c r="BB10094" s="80"/>
    </row>
    <row r="10095" spans="9:54" x14ac:dyDescent="0.25">
      <c r="I10095" s="80"/>
      <c r="AX10095" s="80"/>
      <c r="AY10095" s="80"/>
      <c r="AZ10095" s="80"/>
      <c r="BA10095" s="80"/>
      <c r="BB10095" s="80"/>
    </row>
    <row r="10096" spans="9:54" x14ac:dyDescent="0.25">
      <c r="I10096" s="80"/>
      <c r="AX10096" s="80"/>
      <c r="AY10096" s="80"/>
      <c r="AZ10096" s="80"/>
      <c r="BA10096" s="80"/>
      <c r="BB10096" s="80"/>
    </row>
    <row r="10097" spans="9:54" x14ac:dyDescent="0.25">
      <c r="I10097" s="80"/>
      <c r="AX10097" s="80"/>
      <c r="AY10097" s="80"/>
      <c r="AZ10097" s="80"/>
      <c r="BA10097" s="80"/>
      <c r="BB10097" s="80"/>
    </row>
    <row r="10098" spans="9:54" x14ac:dyDescent="0.25">
      <c r="I10098" s="80"/>
      <c r="AX10098" s="80"/>
      <c r="AY10098" s="80"/>
      <c r="AZ10098" s="80"/>
      <c r="BA10098" s="80"/>
      <c r="BB10098" s="80"/>
    </row>
    <row r="10099" spans="9:54" x14ac:dyDescent="0.25">
      <c r="I10099" s="80"/>
      <c r="AX10099" s="80"/>
      <c r="AY10099" s="80"/>
      <c r="AZ10099" s="80"/>
      <c r="BA10099" s="80"/>
      <c r="BB10099" s="80"/>
    </row>
    <row r="10100" spans="9:54" x14ac:dyDescent="0.25">
      <c r="I10100" s="80"/>
      <c r="AX10100" s="80"/>
      <c r="AY10100" s="80"/>
      <c r="AZ10100" s="80"/>
      <c r="BA10100" s="80"/>
      <c r="BB10100" s="80"/>
    </row>
    <row r="10101" spans="9:54" x14ac:dyDescent="0.25">
      <c r="I10101" s="80"/>
      <c r="AX10101" s="80"/>
      <c r="AY10101" s="80"/>
      <c r="AZ10101" s="80"/>
      <c r="BA10101" s="80"/>
      <c r="BB10101" s="80"/>
    </row>
    <row r="10102" spans="9:54" x14ac:dyDescent="0.25">
      <c r="I10102" s="80"/>
      <c r="AX10102" s="80"/>
      <c r="AY10102" s="80"/>
      <c r="AZ10102" s="80"/>
      <c r="BA10102" s="80"/>
      <c r="BB10102" s="80"/>
    </row>
    <row r="10103" spans="9:54" x14ac:dyDescent="0.25">
      <c r="I10103" s="80"/>
      <c r="AX10103" s="80"/>
      <c r="AY10103" s="80"/>
      <c r="AZ10103" s="80"/>
      <c r="BA10103" s="80"/>
      <c r="BB10103" s="80"/>
    </row>
    <row r="10104" spans="9:54" x14ac:dyDescent="0.25">
      <c r="I10104" s="80"/>
      <c r="AX10104" s="80"/>
      <c r="AY10104" s="80"/>
      <c r="AZ10104" s="80"/>
      <c r="BA10104" s="80"/>
      <c r="BB10104" s="80"/>
    </row>
    <row r="10105" spans="9:54" x14ac:dyDescent="0.25">
      <c r="I10105" s="80"/>
      <c r="AX10105" s="80"/>
      <c r="AY10105" s="80"/>
      <c r="AZ10105" s="80"/>
      <c r="BA10105" s="80"/>
      <c r="BB10105" s="80"/>
    </row>
    <row r="10106" spans="9:54" x14ac:dyDescent="0.25">
      <c r="I10106" s="80"/>
      <c r="AX10106" s="80"/>
      <c r="AY10106" s="80"/>
      <c r="AZ10106" s="80"/>
      <c r="BA10106" s="80"/>
      <c r="BB10106" s="80"/>
    </row>
    <row r="10107" spans="9:54" x14ac:dyDescent="0.25">
      <c r="I10107" s="80"/>
      <c r="AX10107" s="80"/>
      <c r="AY10107" s="80"/>
      <c r="AZ10107" s="80"/>
      <c r="BA10107" s="80"/>
      <c r="BB10107" s="80"/>
    </row>
    <row r="10108" spans="9:54" x14ac:dyDescent="0.25">
      <c r="I10108" s="80"/>
      <c r="AX10108" s="80"/>
      <c r="AY10108" s="80"/>
      <c r="AZ10108" s="80"/>
      <c r="BA10108" s="80"/>
      <c r="BB10108" s="80"/>
    </row>
    <row r="10109" spans="9:54" x14ac:dyDescent="0.25">
      <c r="I10109" s="80"/>
      <c r="AX10109" s="80"/>
      <c r="AY10109" s="80"/>
      <c r="AZ10109" s="80"/>
      <c r="BA10109" s="80"/>
      <c r="BB10109" s="80"/>
    </row>
    <row r="10110" spans="9:54" x14ac:dyDescent="0.25">
      <c r="I10110" s="80"/>
      <c r="AX10110" s="80"/>
      <c r="AY10110" s="80"/>
      <c r="AZ10110" s="80"/>
      <c r="BA10110" s="80"/>
      <c r="BB10110" s="80"/>
    </row>
    <row r="10111" spans="9:54" x14ac:dyDescent="0.25">
      <c r="I10111" s="80"/>
      <c r="AX10111" s="80"/>
      <c r="AY10111" s="80"/>
      <c r="AZ10111" s="80"/>
      <c r="BA10111" s="80"/>
      <c r="BB10111" s="80"/>
    </row>
    <row r="10112" spans="9:54" x14ac:dyDescent="0.25">
      <c r="I10112" s="80"/>
      <c r="AX10112" s="80"/>
      <c r="AY10112" s="80"/>
      <c r="AZ10112" s="80"/>
      <c r="BA10112" s="80"/>
      <c r="BB10112" s="80"/>
    </row>
    <row r="10113" spans="9:54" x14ac:dyDescent="0.25">
      <c r="I10113" s="80"/>
      <c r="AX10113" s="80"/>
      <c r="AY10113" s="80"/>
      <c r="AZ10113" s="80"/>
      <c r="BA10113" s="80"/>
      <c r="BB10113" s="80"/>
    </row>
    <row r="10114" spans="9:54" x14ac:dyDescent="0.25">
      <c r="I10114" s="80"/>
      <c r="AX10114" s="80"/>
      <c r="AY10114" s="80"/>
      <c r="AZ10114" s="80"/>
      <c r="BA10114" s="80"/>
      <c r="BB10114" s="80"/>
    </row>
    <row r="10115" spans="9:54" x14ac:dyDescent="0.25">
      <c r="I10115" s="80"/>
      <c r="AX10115" s="80"/>
      <c r="AY10115" s="80"/>
      <c r="AZ10115" s="80"/>
      <c r="BA10115" s="80"/>
      <c r="BB10115" s="80"/>
    </row>
    <row r="10116" spans="9:54" x14ac:dyDescent="0.25">
      <c r="I10116" s="80"/>
      <c r="AX10116" s="80"/>
      <c r="AY10116" s="80"/>
      <c r="AZ10116" s="80"/>
      <c r="BA10116" s="80"/>
      <c r="BB10116" s="80"/>
    </row>
    <row r="10117" spans="9:54" x14ac:dyDescent="0.25">
      <c r="I10117" s="80"/>
      <c r="AX10117" s="80"/>
      <c r="AY10117" s="80"/>
      <c r="AZ10117" s="80"/>
      <c r="BA10117" s="80"/>
      <c r="BB10117" s="80"/>
    </row>
    <row r="10118" spans="9:54" x14ac:dyDescent="0.25">
      <c r="I10118" s="80"/>
      <c r="AX10118" s="80"/>
      <c r="AY10118" s="80"/>
      <c r="AZ10118" s="80"/>
      <c r="BA10118" s="80"/>
      <c r="BB10118" s="80"/>
    </row>
    <row r="10119" spans="9:54" x14ac:dyDescent="0.25">
      <c r="I10119" s="80"/>
      <c r="AX10119" s="80"/>
      <c r="AY10119" s="80"/>
      <c r="AZ10119" s="80"/>
      <c r="BA10119" s="80"/>
      <c r="BB10119" s="80"/>
    </row>
    <row r="10120" spans="9:54" x14ac:dyDescent="0.25">
      <c r="I10120" s="80"/>
      <c r="AX10120" s="80"/>
      <c r="AY10120" s="80"/>
      <c r="AZ10120" s="80"/>
      <c r="BA10120" s="80"/>
      <c r="BB10120" s="80"/>
    </row>
    <row r="10121" spans="9:54" x14ac:dyDescent="0.25">
      <c r="I10121" s="80"/>
      <c r="AX10121" s="80"/>
      <c r="AY10121" s="80"/>
      <c r="AZ10121" s="80"/>
      <c r="BA10121" s="80"/>
      <c r="BB10121" s="80"/>
    </row>
    <row r="10122" spans="9:54" x14ac:dyDescent="0.25">
      <c r="I10122" s="80"/>
      <c r="AX10122" s="80"/>
      <c r="AY10122" s="80"/>
      <c r="AZ10122" s="80"/>
      <c r="BA10122" s="80"/>
      <c r="BB10122" s="80"/>
    </row>
    <row r="10123" spans="9:54" x14ac:dyDescent="0.25">
      <c r="I10123" s="80"/>
      <c r="AX10123" s="80"/>
      <c r="AY10123" s="80"/>
      <c r="AZ10123" s="80"/>
      <c r="BA10123" s="80"/>
      <c r="BB10123" s="80"/>
    </row>
    <row r="10124" spans="9:54" x14ac:dyDescent="0.25">
      <c r="I10124" s="80"/>
      <c r="AX10124" s="80"/>
      <c r="AY10124" s="80"/>
      <c r="AZ10124" s="80"/>
      <c r="BA10124" s="80"/>
      <c r="BB10124" s="80"/>
    </row>
    <row r="10125" spans="9:54" x14ac:dyDescent="0.25">
      <c r="I10125" s="80"/>
      <c r="AX10125" s="80"/>
      <c r="AY10125" s="80"/>
      <c r="AZ10125" s="80"/>
      <c r="BA10125" s="80"/>
      <c r="BB10125" s="80"/>
    </row>
    <row r="10126" spans="9:54" x14ac:dyDescent="0.25">
      <c r="I10126" s="80"/>
      <c r="AX10126" s="80"/>
      <c r="AY10126" s="80"/>
      <c r="AZ10126" s="80"/>
      <c r="BA10126" s="80"/>
      <c r="BB10126" s="80"/>
    </row>
    <row r="10127" spans="9:54" x14ac:dyDescent="0.25">
      <c r="I10127" s="80"/>
      <c r="AX10127" s="80"/>
      <c r="AY10127" s="80"/>
      <c r="AZ10127" s="80"/>
      <c r="BA10127" s="80"/>
      <c r="BB10127" s="80"/>
    </row>
    <row r="10128" spans="9:54" x14ac:dyDescent="0.25">
      <c r="I10128" s="80"/>
      <c r="AX10128" s="80"/>
      <c r="AY10128" s="80"/>
      <c r="AZ10128" s="80"/>
      <c r="BA10128" s="80"/>
      <c r="BB10128" s="80"/>
    </row>
    <row r="10129" spans="9:54" x14ac:dyDescent="0.25">
      <c r="I10129" s="80"/>
      <c r="AX10129" s="80"/>
      <c r="AY10129" s="80"/>
      <c r="AZ10129" s="80"/>
      <c r="BA10129" s="80"/>
      <c r="BB10129" s="80"/>
    </row>
    <row r="10130" spans="9:54" x14ac:dyDescent="0.25">
      <c r="I10130" s="80"/>
      <c r="AX10130" s="80"/>
      <c r="AY10130" s="80"/>
      <c r="AZ10130" s="80"/>
      <c r="BA10130" s="80"/>
      <c r="BB10130" s="80"/>
    </row>
    <row r="10131" spans="9:54" x14ac:dyDescent="0.25">
      <c r="I10131" s="80"/>
      <c r="AX10131" s="80"/>
      <c r="AY10131" s="80"/>
      <c r="AZ10131" s="80"/>
      <c r="BA10131" s="80"/>
      <c r="BB10131" s="80"/>
    </row>
    <row r="10132" spans="9:54" x14ac:dyDescent="0.25">
      <c r="I10132" s="80"/>
      <c r="AX10132" s="80"/>
      <c r="AY10132" s="80"/>
      <c r="AZ10132" s="80"/>
      <c r="BA10132" s="80"/>
      <c r="BB10132" s="80"/>
    </row>
    <row r="10133" spans="9:54" x14ac:dyDescent="0.25">
      <c r="I10133" s="80"/>
      <c r="AX10133" s="80"/>
      <c r="AY10133" s="80"/>
      <c r="AZ10133" s="80"/>
      <c r="BA10133" s="80"/>
      <c r="BB10133" s="80"/>
    </row>
    <row r="10134" spans="9:54" x14ac:dyDescent="0.25">
      <c r="I10134" s="80"/>
      <c r="AX10134" s="80"/>
      <c r="AY10134" s="80"/>
      <c r="AZ10134" s="80"/>
      <c r="BA10134" s="80"/>
      <c r="BB10134" s="80"/>
    </row>
    <row r="10135" spans="9:54" x14ac:dyDescent="0.25">
      <c r="I10135" s="80"/>
      <c r="AX10135" s="80"/>
      <c r="AY10135" s="80"/>
      <c r="AZ10135" s="80"/>
      <c r="BA10135" s="80"/>
      <c r="BB10135" s="80"/>
    </row>
    <row r="10136" spans="9:54" x14ac:dyDescent="0.25">
      <c r="I10136" s="80"/>
      <c r="AX10136" s="80"/>
      <c r="AY10136" s="80"/>
      <c r="AZ10136" s="80"/>
      <c r="BA10136" s="80"/>
      <c r="BB10136" s="80"/>
    </row>
    <row r="10137" spans="9:54" x14ac:dyDescent="0.25">
      <c r="I10137" s="80"/>
      <c r="AX10137" s="80"/>
      <c r="AY10137" s="80"/>
      <c r="AZ10137" s="80"/>
      <c r="BA10137" s="80"/>
      <c r="BB10137" s="80"/>
    </row>
    <row r="10138" spans="9:54" x14ac:dyDescent="0.25">
      <c r="I10138" s="80"/>
      <c r="AX10138" s="80"/>
      <c r="AY10138" s="80"/>
      <c r="AZ10138" s="80"/>
      <c r="BA10138" s="80"/>
      <c r="BB10138" s="80"/>
    </row>
    <row r="10139" spans="9:54" x14ac:dyDescent="0.25">
      <c r="I10139" s="80"/>
      <c r="AX10139" s="80"/>
      <c r="AY10139" s="80"/>
      <c r="AZ10139" s="80"/>
      <c r="BA10139" s="80"/>
      <c r="BB10139" s="80"/>
    </row>
    <row r="10140" spans="9:54" x14ac:dyDescent="0.25">
      <c r="I10140" s="80"/>
      <c r="AX10140" s="80"/>
      <c r="AY10140" s="80"/>
      <c r="AZ10140" s="80"/>
      <c r="BA10140" s="80"/>
      <c r="BB10140" s="80"/>
    </row>
    <row r="10141" spans="9:54" x14ac:dyDescent="0.25">
      <c r="I10141" s="80"/>
      <c r="AX10141" s="80"/>
      <c r="AY10141" s="80"/>
      <c r="AZ10141" s="80"/>
      <c r="BA10141" s="80"/>
      <c r="BB10141" s="80"/>
    </row>
    <row r="10142" spans="9:54" x14ac:dyDescent="0.25">
      <c r="I10142" s="80"/>
      <c r="AX10142" s="80"/>
      <c r="AY10142" s="80"/>
      <c r="AZ10142" s="80"/>
      <c r="BA10142" s="80"/>
      <c r="BB10142" s="80"/>
    </row>
    <row r="10143" spans="9:54" x14ac:dyDescent="0.25">
      <c r="I10143" s="80"/>
      <c r="AX10143" s="80"/>
      <c r="AY10143" s="80"/>
      <c r="AZ10143" s="80"/>
      <c r="BA10143" s="80"/>
      <c r="BB10143" s="80"/>
    </row>
    <row r="10144" spans="9:54" x14ac:dyDescent="0.25">
      <c r="I10144" s="80"/>
      <c r="AX10144" s="80"/>
      <c r="AY10144" s="80"/>
      <c r="AZ10144" s="80"/>
      <c r="BA10144" s="80"/>
      <c r="BB10144" s="80"/>
    </row>
    <row r="10145" spans="9:54" x14ac:dyDescent="0.25">
      <c r="I10145" s="80"/>
      <c r="AX10145" s="80"/>
      <c r="AY10145" s="80"/>
      <c r="AZ10145" s="80"/>
      <c r="BA10145" s="80"/>
      <c r="BB10145" s="80"/>
    </row>
    <row r="10146" spans="9:54" x14ac:dyDescent="0.25">
      <c r="I10146" s="80"/>
      <c r="AX10146" s="80"/>
      <c r="AY10146" s="80"/>
      <c r="AZ10146" s="80"/>
      <c r="BA10146" s="80"/>
      <c r="BB10146" s="80"/>
    </row>
    <row r="10147" spans="9:54" x14ac:dyDescent="0.25">
      <c r="I10147" s="80"/>
      <c r="AX10147" s="80"/>
      <c r="AY10147" s="80"/>
      <c r="AZ10147" s="80"/>
      <c r="BA10147" s="80"/>
      <c r="BB10147" s="80"/>
    </row>
    <row r="10148" spans="9:54" x14ac:dyDescent="0.25">
      <c r="I10148" s="80"/>
      <c r="AX10148" s="80"/>
      <c r="AY10148" s="80"/>
      <c r="AZ10148" s="80"/>
      <c r="BA10148" s="80"/>
      <c r="BB10148" s="80"/>
    </row>
    <row r="10149" spans="9:54" x14ac:dyDescent="0.25">
      <c r="I10149" s="80"/>
      <c r="AX10149" s="80"/>
      <c r="AY10149" s="80"/>
      <c r="AZ10149" s="80"/>
      <c r="BA10149" s="80"/>
      <c r="BB10149" s="80"/>
    </row>
    <row r="10150" spans="9:54" x14ac:dyDescent="0.25">
      <c r="I10150" s="80"/>
      <c r="AX10150" s="80"/>
      <c r="AY10150" s="80"/>
      <c r="AZ10150" s="80"/>
      <c r="BA10150" s="80"/>
      <c r="BB10150" s="80"/>
    </row>
    <row r="10151" spans="9:54" x14ac:dyDescent="0.25">
      <c r="I10151" s="80"/>
      <c r="AX10151" s="80"/>
      <c r="AY10151" s="80"/>
      <c r="AZ10151" s="80"/>
      <c r="BA10151" s="80"/>
      <c r="BB10151" s="80"/>
    </row>
    <row r="10152" spans="9:54" x14ac:dyDescent="0.25">
      <c r="I10152" s="80"/>
      <c r="AX10152" s="80"/>
      <c r="AY10152" s="80"/>
      <c r="AZ10152" s="80"/>
      <c r="BA10152" s="80"/>
      <c r="BB10152" s="80"/>
    </row>
    <row r="10153" spans="9:54" x14ac:dyDescent="0.25">
      <c r="I10153" s="80"/>
      <c r="AX10153" s="80"/>
      <c r="AY10153" s="80"/>
      <c r="AZ10153" s="80"/>
      <c r="BA10153" s="80"/>
      <c r="BB10153" s="80"/>
    </row>
    <row r="10154" spans="9:54" x14ac:dyDescent="0.25">
      <c r="I10154" s="80"/>
      <c r="AX10154" s="80"/>
      <c r="AY10154" s="80"/>
      <c r="AZ10154" s="80"/>
      <c r="BA10154" s="80"/>
      <c r="BB10154" s="80"/>
    </row>
    <row r="10155" spans="9:54" x14ac:dyDescent="0.25">
      <c r="I10155" s="80"/>
      <c r="AX10155" s="80"/>
      <c r="AY10155" s="80"/>
      <c r="AZ10155" s="80"/>
      <c r="BA10155" s="80"/>
      <c r="BB10155" s="80"/>
    </row>
    <row r="10156" spans="9:54" x14ac:dyDescent="0.25">
      <c r="I10156" s="80"/>
      <c r="AX10156" s="80"/>
      <c r="AY10156" s="80"/>
      <c r="AZ10156" s="80"/>
      <c r="BA10156" s="80"/>
      <c r="BB10156" s="80"/>
    </row>
    <row r="10157" spans="9:54" x14ac:dyDescent="0.25">
      <c r="I10157" s="80"/>
      <c r="AX10157" s="80"/>
      <c r="AY10157" s="80"/>
      <c r="AZ10157" s="80"/>
      <c r="BA10157" s="80"/>
      <c r="BB10157" s="80"/>
    </row>
    <row r="10158" spans="9:54" x14ac:dyDescent="0.25">
      <c r="I10158" s="80"/>
      <c r="AX10158" s="80"/>
      <c r="AY10158" s="80"/>
      <c r="AZ10158" s="80"/>
      <c r="BA10158" s="80"/>
      <c r="BB10158" s="80"/>
    </row>
    <row r="10159" spans="9:54" x14ac:dyDescent="0.25">
      <c r="I10159" s="80"/>
      <c r="AX10159" s="80"/>
      <c r="AY10159" s="80"/>
      <c r="AZ10159" s="80"/>
      <c r="BA10159" s="80"/>
      <c r="BB10159" s="80"/>
    </row>
    <row r="10160" spans="9:54" x14ac:dyDescent="0.25">
      <c r="I10160" s="80"/>
      <c r="AX10160" s="80"/>
      <c r="AY10160" s="80"/>
      <c r="AZ10160" s="80"/>
      <c r="BA10160" s="80"/>
      <c r="BB10160" s="80"/>
    </row>
    <row r="10161" spans="9:54" x14ac:dyDescent="0.25">
      <c r="I10161" s="80"/>
      <c r="AX10161" s="80"/>
      <c r="AY10161" s="80"/>
      <c r="AZ10161" s="80"/>
      <c r="BA10161" s="80"/>
      <c r="BB10161" s="80"/>
    </row>
    <row r="10162" spans="9:54" x14ac:dyDescent="0.25">
      <c r="I10162" s="80"/>
      <c r="AX10162" s="80"/>
      <c r="AY10162" s="80"/>
      <c r="AZ10162" s="80"/>
      <c r="BA10162" s="80"/>
      <c r="BB10162" s="80"/>
    </row>
    <row r="10163" spans="9:54" x14ac:dyDescent="0.25">
      <c r="I10163" s="80"/>
      <c r="AX10163" s="80"/>
      <c r="AY10163" s="80"/>
      <c r="AZ10163" s="80"/>
      <c r="BA10163" s="80"/>
      <c r="BB10163" s="80"/>
    </row>
    <row r="10164" spans="9:54" x14ac:dyDescent="0.25">
      <c r="I10164" s="80"/>
      <c r="AX10164" s="80"/>
      <c r="AY10164" s="80"/>
      <c r="AZ10164" s="80"/>
      <c r="BA10164" s="80"/>
      <c r="BB10164" s="80"/>
    </row>
    <row r="10165" spans="9:54" x14ac:dyDescent="0.25">
      <c r="I10165" s="80"/>
      <c r="AX10165" s="80"/>
      <c r="AY10165" s="80"/>
      <c r="AZ10165" s="80"/>
      <c r="BA10165" s="80"/>
      <c r="BB10165" s="80"/>
    </row>
    <row r="10166" spans="9:54" x14ac:dyDescent="0.25">
      <c r="I10166" s="80"/>
      <c r="AX10166" s="80"/>
      <c r="AY10166" s="80"/>
      <c r="AZ10166" s="80"/>
      <c r="BA10166" s="80"/>
      <c r="BB10166" s="80"/>
    </row>
    <row r="10167" spans="9:54" x14ac:dyDescent="0.25">
      <c r="I10167" s="80"/>
      <c r="AX10167" s="80"/>
      <c r="AY10167" s="80"/>
      <c r="AZ10167" s="80"/>
      <c r="BA10167" s="80"/>
      <c r="BB10167" s="80"/>
    </row>
    <row r="10168" spans="9:54" x14ac:dyDescent="0.25">
      <c r="I10168" s="80"/>
      <c r="AX10168" s="80"/>
      <c r="AY10168" s="80"/>
      <c r="AZ10168" s="80"/>
      <c r="BA10168" s="80"/>
      <c r="BB10168" s="80"/>
    </row>
    <row r="10169" spans="9:54" x14ac:dyDescent="0.25">
      <c r="I10169" s="80"/>
      <c r="AX10169" s="80"/>
      <c r="AY10169" s="80"/>
      <c r="AZ10169" s="80"/>
      <c r="BA10169" s="80"/>
      <c r="BB10169" s="80"/>
    </row>
    <row r="10170" spans="9:54" x14ac:dyDescent="0.25">
      <c r="I10170" s="80"/>
      <c r="AX10170" s="80"/>
      <c r="AY10170" s="80"/>
      <c r="AZ10170" s="80"/>
      <c r="BA10170" s="80"/>
      <c r="BB10170" s="80"/>
    </row>
    <row r="10171" spans="9:54" x14ac:dyDescent="0.25">
      <c r="I10171" s="80"/>
      <c r="AX10171" s="80"/>
      <c r="AY10171" s="80"/>
      <c r="AZ10171" s="80"/>
      <c r="BA10171" s="80"/>
      <c r="BB10171" s="80"/>
    </row>
    <row r="10172" spans="9:54" x14ac:dyDescent="0.25">
      <c r="I10172" s="80"/>
      <c r="AX10172" s="80"/>
      <c r="AY10172" s="80"/>
      <c r="AZ10172" s="80"/>
      <c r="BA10172" s="80"/>
      <c r="BB10172" s="80"/>
    </row>
    <row r="10173" spans="9:54" x14ac:dyDescent="0.25">
      <c r="I10173" s="80"/>
      <c r="AX10173" s="80"/>
      <c r="AY10173" s="80"/>
      <c r="AZ10173" s="80"/>
      <c r="BA10173" s="80"/>
      <c r="BB10173" s="80"/>
    </row>
    <row r="10174" spans="9:54" x14ac:dyDescent="0.25">
      <c r="I10174" s="80"/>
      <c r="AX10174" s="80"/>
      <c r="AY10174" s="80"/>
      <c r="AZ10174" s="80"/>
      <c r="BA10174" s="80"/>
      <c r="BB10174" s="80"/>
    </row>
    <row r="10175" spans="9:54" x14ac:dyDescent="0.25">
      <c r="I10175" s="80"/>
      <c r="AX10175" s="80"/>
      <c r="AY10175" s="80"/>
      <c r="AZ10175" s="80"/>
      <c r="BA10175" s="80"/>
      <c r="BB10175" s="80"/>
    </row>
    <row r="10176" spans="9:54" x14ac:dyDescent="0.25">
      <c r="I10176" s="80"/>
      <c r="AX10176" s="80"/>
      <c r="AY10176" s="80"/>
      <c r="AZ10176" s="80"/>
      <c r="BA10176" s="80"/>
      <c r="BB10176" s="80"/>
    </row>
    <row r="10177" spans="9:54" x14ac:dyDescent="0.25">
      <c r="I10177" s="80"/>
      <c r="AX10177" s="80"/>
      <c r="AY10177" s="80"/>
      <c r="AZ10177" s="80"/>
      <c r="BA10177" s="80"/>
      <c r="BB10177" s="80"/>
    </row>
    <row r="10178" spans="9:54" x14ac:dyDescent="0.25">
      <c r="I10178" s="80"/>
      <c r="AX10178" s="80"/>
      <c r="AY10178" s="80"/>
      <c r="AZ10178" s="80"/>
      <c r="BA10178" s="80"/>
      <c r="BB10178" s="80"/>
    </row>
    <row r="10179" spans="9:54" x14ac:dyDescent="0.25">
      <c r="I10179" s="80"/>
      <c r="AX10179" s="80"/>
      <c r="AY10179" s="80"/>
      <c r="AZ10179" s="80"/>
      <c r="BA10179" s="80"/>
      <c r="BB10179" s="80"/>
    </row>
    <row r="10180" spans="9:54" x14ac:dyDescent="0.25">
      <c r="I10180" s="80"/>
      <c r="AX10180" s="80"/>
      <c r="AY10180" s="80"/>
      <c r="AZ10180" s="80"/>
      <c r="BA10180" s="80"/>
      <c r="BB10180" s="80"/>
    </row>
    <row r="10181" spans="9:54" x14ac:dyDescent="0.25">
      <c r="I10181" s="80"/>
      <c r="AX10181" s="80"/>
      <c r="AY10181" s="80"/>
      <c r="AZ10181" s="80"/>
      <c r="BA10181" s="80"/>
      <c r="BB10181" s="80"/>
    </row>
    <row r="10182" spans="9:54" x14ac:dyDescent="0.25">
      <c r="I10182" s="80"/>
      <c r="AX10182" s="80"/>
      <c r="AY10182" s="80"/>
      <c r="AZ10182" s="80"/>
      <c r="BA10182" s="80"/>
      <c r="BB10182" s="80"/>
    </row>
    <row r="10183" spans="9:54" x14ac:dyDescent="0.25">
      <c r="I10183" s="80"/>
      <c r="AX10183" s="80"/>
      <c r="AY10183" s="80"/>
      <c r="AZ10183" s="80"/>
      <c r="BA10183" s="80"/>
      <c r="BB10183" s="80"/>
    </row>
    <row r="10184" spans="9:54" x14ac:dyDescent="0.25">
      <c r="I10184" s="80"/>
      <c r="AX10184" s="80"/>
      <c r="AY10184" s="80"/>
      <c r="AZ10184" s="80"/>
      <c r="BA10184" s="80"/>
      <c r="BB10184" s="80"/>
    </row>
    <row r="10185" spans="9:54" x14ac:dyDescent="0.25">
      <c r="I10185" s="80"/>
      <c r="AX10185" s="80"/>
      <c r="AY10185" s="80"/>
      <c r="AZ10185" s="80"/>
      <c r="BA10185" s="80"/>
      <c r="BB10185" s="80"/>
    </row>
    <row r="10186" spans="9:54" x14ac:dyDescent="0.25">
      <c r="I10186" s="80"/>
      <c r="AX10186" s="80"/>
      <c r="AY10186" s="80"/>
      <c r="AZ10186" s="80"/>
      <c r="BA10186" s="80"/>
      <c r="BB10186" s="80"/>
    </row>
    <row r="10187" spans="9:54" x14ac:dyDescent="0.25">
      <c r="I10187" s="80"/>
      <c r="AX10187" s="80"/>
      <c r="AY10187" s="80"/>
      <c r="AZ10187" s="80"/>
      <c r="BA10187" s="80"/>
      <c r="BB10187" s="80"/>
    </row>
    <row r="10188" spans="9:54" x14ac:dyDescent="0.25">
      <c r="I10188" s="80"/>
      <c r="AX10188" s="80"/>
      <c r="AY10188" s="80"/>
      <c r="AZ10188" s="80"/>
      <c r="BA10188" s="80"/>
      <c r="BB10188" s="80"/>
    </row>
    <row r="10189" spans="9:54" x14ac:dyDescent="0.25">
      <c r="I10189" s="80"/>
      <c r="AX10189" s="80"/>
      <c r="AY10189" s="80"/>
      <c r="AZ10189" s="80"/>
      <c r="BA10189" s="80"/>
      <c r="BB10189" s="80"/>
    </row>
    <row r="10190" spans="9:54" x14ac:dyDescent="0.25">
      <c r="I10190" s="80"/>
      <c r="AX10190" s="80"/>
      <c r="AY10190" s="80"/>
      <c r="AZ10190" s="80"/>
      <c r="BA10190" s="80"/>
      <c r="BB10190" s="80"/>
    </row>
    <row r="10191" spans="9:54" x14ac:dyDescent="0.25">
      <c r="I10191" s="80"/>
      <c r="AX10191" s="80"/>
      <c r="AY10191" s="80"/>
      <c r="AZ10191" s="80"/>
      <c r="BA10191" s="80"/>
      <c r="BB10191" s="80"/>
    </row>
    <row r="10192" spans="9:54" x14ac:dyDescent="0.25">
      <c r="I10192" s="80"/>
      <c r="AX10192" s="80"/>
      <c r="AY10192" s="80"/>
      <c r="AZ10192" s="80"/>
      <c r="BA10192" s="80"/>
      <c r="BB10192" s="80"/>
    </row>
    <row r="10193" spans="9:54" x14ac:dyDescent="0.25">
      <c r="I10193" s="80"/>
      <c r="AX10193" s="80"/>
      <c r="AY10193" s="80"/>
      <c r="AZ10193" s="80"/>
      <c r="BA10193" s="80"/>
      <c r="BB10193" s="80"/>
    </row>
    <row r="10194" spans="9:54" x14ac:dyDescent="0.25">
      <c r="I10194" s="80"/>
      <c r="AX10194" s="80"/>
      <c r="AY10194" s="80"/>
      <c r="AZ10194" s="80"/>
      <c r="BA10194" s="80"/>
      <c r="BB10194" s="80"/>
    </row>
    <row r="10195" spans="9:54" x14ac:dyDescent="0.25">
      <c r="I10195" s="80"/>
      <c r="AX10195" s="80"/>
      <c r="AY10195" s="80"/>
      <c r="AZ10195" s="80"/>
      <c r="BA10195" s="80"/>
      <c r="BB10195" s="80"/>
    </row>
    <row r="10196" spans="9:54" x14ac:dyDescent="0.25">
      <c r="I10196" s="80"/>
      <c r="AX10196" s="80"/>
      <c r="AY10196" s="80"/>
      <c r="AZ10196" s="80"/>
      <c r="BA10196" s="80"/>
      <c r="BB10196" s="80"/>
    </row>
    <row r="10197" spans="9:54" x14ac:dyDescent="0.25">
      <c r="I10197" s="80"/>
      <c r="AX10197" s="80"/>
      <c r="AY10197" s="80"/>
      <c r="AZ10197" s="80"/>
      <c r="BA10197" s="80"/>
      <c r="BB10197" s="80"/>
    </row>
    <row r="10198" spans="9:54" x14ac:dyDescent="0.25">
      <c r="I10198" s="80"/>
      <c r="AX10198" s="80"/>
      <c r="AY10198" s="80"/>
      <c r="AZ10198" s="80"/>
      <c r="BA10198" s="80"/>
      <c r="BB10198" s="80"/>
    </row>
    <row r="10199" spans="9:54" x14ac:dyDescent="0.25">
      <c r="I10199" s="80"/>
      <c r="AX10199" s="80"/>
      <c r="AY10199" s="80"/>
      <c r="AZ10199" s="80"/>
      <c r="BA10199" s="80"/>
      <c r="BB10199" s="80"/>
    </row>
    <row r="10200" spans="9:54" x14ac:dyDescent="0.25">
      <c r="I10200" s="80"/>
      <c r="AX10200" s="80"/>
      <c r="AY10200" s="80"/>
      <c r="AZ10200" s="80"/>
      <c r="BA10200" s="80"/>
      <c r="BB10200" s="80"/>
    </row>
    <row r="10201" spans="9:54" x14ac:dyDescent="0.25">
      <c r="I10201" s="80"/>
      <c r="AX10201" s="80"/>
      <c r="AY10201" s="80"/>
      <c r="AZ10201" s="80"/>
      <c r="BA10201" s="80"/>
      <c r="BB10201" s="80"/>
    </row>
    <row r="10202" spans="9:54" x14ac:dyDescent="0.25">
      <c r="I10202" s="80"/>
      <c r="AX10202" s="80"/>
      <c r="AY10202" s="80"/>
      <c r="AZ10202" s="80"/>
      <c r="BA10202" s="80"/>
      <c r="BB10202" s="80"/>
    </row>
    <row r="10203" spans="9:54" x14ac:dyDescent="0.25">
      <c r="I10203" s="80"/>
      <c r="AX10203" s="80"/>
      <c r="AY10203" s="80"/>
      <c r="AZ10203" s="80"/>
      <c r="BA10203" s="80"/>
      <c r="BB10203" s="80"/>
    </row>
    <row r="10204" spans="9:54" x14ac:dyDescent="0.25">
      <c r="I10204" s="80"/>
      <c r="AX10204" s="80"/>
      <c r="AY10204" s="80"/>
      <c r="AZ10204" s="80"/>
      <c r="BA10204" s="80"/>
      <c r="BB10204" s="80"/>
    </row>
    <row r="10205" spans="9:54" x14ac:dyDescent="0.25">
      <c r="I10205" s="80"/>
      <c r="AX10205" s="80"/>
      <c r="AY10205" s="80"/>
      <c r="AZ10205" s="80"/>
      <c r="BA10205" s="80"/>
      <c r="BB10205" s="80"/>
    </row>
    <row r="10206" spans="9:54" x14ac:dyDescent="0.25">
      <c r="I10206" s="80"/>
      <c r="AX10206" s="80"/>
      <c r="AY10206" s="80"/>
      <c r="AZ10206" s="80"/>
      <c r="BA10206" s="80"/>
      <c r="BB10206" s="80"/>
    </row>
    <row r="10207" spans="9:54" x14ac:dyDescent="0.25">
      <c r="I10207" s="80"/>
      <c r="AX10207" s="80"/>
      <c r="AY10207" s="80"/>
      <c r="AZ10207" s="80"/>
      <c r="BA10207" s="80"/>
      <c r="BB10207" s="80"/>
    </row>
    <row r="10208" spans="9:54" x14ac:dyDescent="0.25">
      <c r="I10208" s="80"/>
      <c r="AX10208" s="80"/>
      <c r="AY10208" s="80"/>
      <c r="AZ10208" s="80"/>
      <c r="BA10208" s="80"/>
      <c r="BB10208" s="80"/>
    </row>
    <row r="10209" spans="9:54" x14ac:dyDescent="0.25">
      <c r="I10209" s="80"/>
      <c r="AX10209" s="80"/>
      <c r="AY10209" s="80"/>
      <c r="AZ10209" s="80"/>
      <c r="BA10209" s="80"/>
      <c r="BB10209" s="80"/>
    </row>
    <row r="10210" spans="9:54" x14ac:dyDescent="0.25">
      <c r="I10210" s="80"/>
      <c r="AX10210" s="80"/>
      <c r="AY10210" s="80"/>
      <c r="AZ10210" s="80"/>
      <c r="BA10210" s="80"/>
      <c r="BB10210" s="80"/>
    </row>
    <row r="10211" spans="9:54" x14ac:dyDescent="0.25">
      <c r="I10211" s="80"/>
      <c r="AX10211" s="80"/>
      <c r="AY10211" s="80"/>
      <c r="AZ10211" s="80"/>
      <c r="BA10211" s="80"/>
      <c r="BB10211" s="80"/>
    </row>
    <row r="10212" spans="9:54" x14ac:dyDescent="0.25">
      <c r="I10212" s="80"/>
      <c r="AX10212" s="80"/>
      <c r="AY10212" s="80"/>
      <c r="AZ10212" s="80"/>
      <c r="BA10212" s="80"/>
      <c r="BB10212" s="80"/>
    </row>
    <row r="10213" spans="9:54" x14ac:dyDescent="0.25">
      <c r="I10213" s="80"/>
      <c r="AX10213" s="80"/>
      <c r="AY10213" s="80"/>
      <c r="AZ10213" s="80"/>
      <c r="BA10213" s="80"/>
      <c r="BB10213" s="80"/>
    </row>
    <row r="10214" spans="9:54" x14ac:dyDescent="0.25">
      <c r="I10214" s="80"/>
      <c r="AX10214" s="80"/>
      <c r="AY10214" s="80"/>
      <c r="AZ10214" s="80"/>
      <c r="BA10214" s="80"/>
      <c r="BB10214" s="80"/>
    </row>
    <row r="10215" spans="9:54" x14ac:dyDescent="0.25">
      <c r="I10215" s="80"/>
      <c r="AX10215" s="80"/>
      <c r="AY10215" s="80"/>
      <c r="AZ10215" s="80"/>
      <c r="BA10215" s="80"/>
      <c r="BB10215" s="80"/>
    </row>
    <row r="10216" spans="9:54" x14ac:dyDescent="0.25">
      <c r="I10216" s="80"/>
      <c r="AX10216" s="80"/>
      <c r="AY10216" s="80"/>
      <c r="AZ10216" s="80"/>
      <c r="BA10216" s="80"/>
      <c r="BB10216" s="80"/>
    </row>
    <row r="10217" spans="9:54" x14ac:dyDescent="0.25">
      <c r="I10217" s="80"/>
      <c r="AX10217" s="80"/>
      <c r="AY10217" s="80"/>
      <c r="AZ10217" s="80"/>
      <c r="BA10217" s="80"/>
      <c r="BB10217" s="80"/>
    </row>
    <row r="10218" spans="9:54" x14ac:dyDescent="0.25">
      <c r="I10218" s="80"/>
      <c r="AX10218" s="80"/>
      <c r="AY10218" s="80"/>
      <c r="AZ10218" s="80"/>
      <c r="BA10218" s="80"/>
      <c r="BB10218" s="80"/>
    </row>
    <row r="10219" spans="9:54" x14ac:dyDescent="0.25">
      <c r="I10219" s="80"/>
      <c r="AX10219" s="80"/>
      <c r="AY10219" s="80"/>
      <c r="AZ10219" s="80"/>
      <c r="BA10219" s="80"/>
      <c r="BB10219" s="80"/>
    </row>
    <row r="10220" spans="9:54" x14ac:dyDescent="0.25">
      <c r="I10220" s="80"/>
      <c r="AX10220" s="80"/>
      <c r="AY10220" s="80"/>
      <c r="AZ10220" s="80"/>
      <c r="BA10220" s="80"/>
      <c r="BB10220" s="80"/>
    </row>
    <row r="10221" spans="9:54" x14ac:dyDescent="0.25">
      <c r="I10221" s="80"/>
      <c r="AX10221" s="80"/>
      <c r="AY10221" s="80"/>
      <c r="AZ10221" s="80"/>
      <c r="BA10221" s="80"/>
      <c r="BB10221" s="80"/>
    </row>
    <row r="10222" spans="9:54" x14ac:dyDescent="0.25">
      <c r="I10222" s="80"/>
      <c r="AX10222" s="80"/>
      <c r="AY10222" s="80"/>
      <c r="AZ10222" s="80"/>
      <c r="BA10222" s="80"/>
      <c r="BB10222" s="80"/>
    </row>
    <row r="10223" spans="9:54" x14ac:dyDescent="0.25">
      <c r="I10223" s="80"/>
      <c r="AX10223" s="80"/>
      <c r="AY10223" s="80"/>
      <c r="AZ10223" s="80"/>
      <c r="BA10223" s="80"/>
      <c r="BB10223" s="80"/>
    </row>
    <row r="10224" spans="9:54" x14ac:dyDescent="0.25">
      <c r="I10224" s="80"/>
      <c r="AX10224" s="80"/>
      <c r="AY10224" s="80"/>
      <c r="AZ10224" s="80"/>
      <c r="BA10224" s="80"/>
      <c r="BB10224" s="80"/>
    </row>
    <row r="10225" spans="9:54" x14ac:dyDescent="0.25">
      <c r="I10225" s="80"/>
      <c r="AX10225" s="80"/>
      <c r="AY10225" s="80"/>
      <c r="AZ10225" s="80"/>
      <c r="BA10225" s="80"/>
      <c r="BB10225" s="80"/>
    </row>
    <row r="10226" spans="9:54" x14ac:dyDescent="0.25">
      <c r="I10226" s="80"/>
      <c r="AX10226" s="80"/>
      <c r="AY10226" s="80"/>
      <c r="AZ10226" s="80"/>
      <c r="BA10226" s="80"/>
      <c r="BB10226" s="80"/>
    </row>
    <row r="10227" spans="9:54" x14ac:dyDescent="0.25">
      <c r="I10227" s="80"/>
      <c r="AX10227" s="80"/>
      <c r="AY10227" s="80"/>
      <c r="AZ10227" s="80"/>
      <c r="BA10227" s="80"/>
      <c r="BB10227" s="80"/>
    </row>
    <row r="10228" spans="9:54" x14ac:dyDescent="0.25">
      <c r="I10228" s="80"/>
      <c r="AX10228" s="80"/>
      <c r="AY10228" s="80"/>
      <c r="AZ10228" s="80"/>
      <c r="BA10228" s="80"/>
      <c r="BB10228" s="80"/>
    </row>
    <row r="10229" spans="9:54" x14ac:dyDescent="0.25">
      <c r="I10229" s="80"/>
      <c r="AX10229" s="80"/>
      <c r="AY10229" s="80"/>
      <c r="AZ10229" s="80"/>
      <c r="BA10229" s="80"/>
      <c r="BB10229" s="80"/>
    </row>
    <row r="10230" spans="9:54" x14ac:dyDescent="0.25">
      <c r="I10230" s="80"/>
      <c r="AX10230" s="80"/>
      <c r="AY10230" s="80"/>
      <c r="AZ10230" s="80"/>
      <c r="BA10230" s="80"/>
      <c r="BB10230" s="80"/>
    </row>
    <row r="10231" spans="9:54" x14ac:dyDescent="0.25">
      <c r="I10231" s="80"/>
      <c r="AX10231" s="80"/>
      <c r="AY10231" s="80"/>
      <c r="AZ10231" s="80"/>
      <c r="BA10231" s="80"/>
      <c r="BB10231" s="80"/>
    </row>
    <row r="10232" spans="9:54" x14ac:dyDescent="0.25">
      <c r="I10232" s="80"/>
      <c r="AX10232" s="80"/>
      <c r="AY10232" s="80"/>
      <c r="AZ10232" s="80"/>
      <c r="BA10232" s="80"/>
      <c r="BB10232" s="80"/>
    </row>
    <row r="10233" spans="9:54" x14ac:dyDescent="0.25">
      <c r="I10233" s="80"/>
      <c r="AX10233" s="80"/>
      <c r="AY10233" s="80"/>
      <c r="AZ10233" s="80"/>
      <c r="BA10233" s="80"/>
      <c r="BB10233" s="80"/>
    </row>
    <row r="10234" spans="9:54" x14ac:dyDescent="0.25">
      <c r="I10234" s="80"/>
      <c r="AX10234" s="80"/>
      <c r="AY10234" s="80"/>
      <c r="AZ10234" s="80"/>
      <c r="BA10234" s="80"/>
      <c r="BB10234" s="80"/>
    </row>
    <row r="10235" spans="9:54" x14ac:dyDescent="0.25">
      <c r="I10235" s="80"/>
      <c r="AX10235" s="80"/>
      <c r="AY10235" s="80"/>
      <c r="AZ10235" s="80"/>
      <c r="BA10235" s="80"/>
      <c r="BB10235" s="80"/>
    </row>
    <row r="10236" spans="9:54" x14ac:dyDescent="0.25">
      <c r="I10236" s="80"/>
      <c r="AX10236" s="80"/>
      <c r="AY10236" s="80"/>
      <c r="AZ10236" s="80"/>
      <c r="BA10236" s="80"/>
      <c r="BB10236" s="80"/>
    </row>
    <row r="10237" spans="9:54" x14ac:dyDescent="0.25">
      <c r="I10237" s="80"/>
      <c r="AX10237" s="80"/>
      <c r="AY10237" s="80"/>
      <c r="AZ10237" s="80"/>
      <c r="BA10237" s="80"/>
      <c r="BB10237" s="80"/>
    </row>
    <row r="10238" spans="9:54" x14ac:dyDescent="0.25">
      <c r="I10238" s="80"/>
      <c r="AX10238" s="80"/>
      <c r="AY10238" s="80"/>
      <c r="AZ10238" s="80"/>
      <c r="BA10238" s="80"/>
      <c r="BB10238" s="80"/>
    </row>
    <row r="10239" spans="9:54" x14ac:dyDescent="0.25">
      <c r="I10239" s="80"/>
      <c r="AX10239" s="80"/>
      <c r="AY10239" s="80"/>
      <c r="AZ10239" s="80"/>
      <c r="BA10239" s="80"/>
      <c r="BB10239" s="80"/>
    </row>
    <row r="10240" spans="9:54" x14ac:dyDescent="0.25">
      <c r="I10240" s="80"/>
      <c r="AX10240" s="80"/>
      <c r="AY10240" s="80"/>
      <c r="AZ10240" s="80"/>
      <c r="BA10240" s="80"/>
      <c r="BB10240" s="80"/>
    </row>
    <row r="10241" spans="9:54" x14ac:dyDescent="0.25">
      <c r="I10241" s="80"/>
      <c r="AX10241" s="80"/>
      <c r="AY10241" s="80"/>
      <c r="AZ10241" s="80"/>
      <c r="BA10241" s="80"/>
      <c r="BB10241" s="80"/>
    </row>
    <row r="10242" spans="9:54" x14ac:dyDescent="0.25">
      <c r="I10242" s="80"/>
      <c r="AX10242" s="80"/>
      <c r="AY10242" s="80"/>
      <c r="AZ10242" s="80"/>
      <c r="BA10242" s="80"/>
      <c r="BB10242" s="80"/>
    </row>
    <row r="10243" spans="9:54" x14ac:dyDescent="0.25">
      <c r="I10243" s="80"/>
      <c r="AX10243" s="80"/>
      <c r="AY10243" s="80"/>
      <c r="AZ10243" s="80"/>
      <c r="BA10243" s="80"/>
      <c r="BB10243" s="80"/>
    </row>
    <row r="10244" spans="9:54" x14ac:dyDescent="0.25">
      <c r="I10244" s="80"/>
      <c r="AX10244" s="80"/>
      <c r="AY10244" s="80"/>
      <c r="AZ10244" s="80"/>
      <c r="BA10244" s="80"/>
      <c r="BB10244" s="80"/>
    </row>
    <row r="10245" spans="9:54" x14ac:dyDescent="0.25">
      <c r="I10245" s="80"/>
      <c r="AX10245" s="80"/>
      <c r="AY10245" s="80"/>
      <c r="AZ10245" s="80"/>
      <c r="BA10245" s="80"/>
      <c r="BB10245" s="80"/>
    </row>
    <row r="10246" spans="9:54" x14ac:dyDescent="0.25">
      <c r="I10246" s="80"/>
      <c r="AX10246" s="80"/>
      <c r="AY10246" s="80"/>
      <c r="AZ10246" s="80"/>
      <c r="BA10246" s="80"/>
      <c r="BB10246" s="80"/>
    </row>
    <row r="10247" spans="9:54" x14ac:dyDescent="0.25">
      <c r="I10247" s="80"/>
      <c r="AX10247" s="80"/>
      <c r="AY10247" s="80"/>
      <c r="AZ10247" s="80"/>
      <c r="BA10247" s="80"/>
      <c r="BB10247" s="80"/>
    </row>
    <row r="10248" spans="9:54" x14ac:dyDescent="0.25">
      <c r="I10248" s="80"/>
      <c r="AX10248" s="80"/>
      <c r="AY10248" s="80"/>
      <c r="AZ10248" s="80"/>
      <c r="BA10248" s="80"/>
      <c r="BB10248" s="80"/>
    </row>
    <row r="10249" spans="9:54" x14ac:dyDescent="0.25">
      <c r="I10249" s="80"/>
      <c r="AX10249" s="80"/>
      <c r="AY10249" s="80"/>
      <c r="AZ10249" s="80"/>
      <c r="BA10249" s="80"/>
      <c r="BB10249" s="80"/>
    </row>
    <row r="10250" spans="9:54" x14ac:dyDescent="0.25">
      <c r="I10250" s="80"/>
      <c r="AX10250" s="80"/>
      <c r="AY10250" s="80"/>
      <c r="AZ10250" s="80"/>
      <c r="BA10250" s="80"/>
      <c r="BB10250" s="80"/>
    </row>
    <row r="10251" spans="9:54" x14ac:dyDescent="0.25">
      <c r="I10251" s="80"/>
      <c r="AX10251" s="80"/>
      <c r="AY10251" s="80"/>
      <c r="AZ10251" s="80"/>
      <c r="BA10251" s="80"/>
      <c r="BB10251" s="80"/>
    </row>
    <row r="10252" spans="9:54" x14ac:dyDescent="0.25">
      <c r="I10252" s="80"/>
      <c r="AX10252" s="80"/>
      <c r="AY10252" s="80"/>
      <c r="AZ10252" s="80"/>
      <c r="BA10252" s="80"/>
      <c r="BB10252" s="80"/>
    </row>
    <row r="10253" spans="9:54" x14ac:dyDescent="0.25">
      <c r="I10253" s="80"/>
      <c r="AX10253" s="80"/>
      <c r="AY10253" s="80"/>
      <c r="AZ10253" s="80"/>
      <c r="BA10253" s="80"/>
      <c r="BB10253" s="80"/>
    </row>
    <row r="10254" spans="9:54" x14ac:dyDescent="0.25">
      <c r="I10254" s="80"/>
      <c r="AX10254" s="80"/>
      <c r="AY10254" s="80"/>
      <c r="AZ10254" s="80"/>
      <c r="BA10254" s="80"/>
      <c r="BB10254" s="80"/>
    </row>
    <row r="10255" spans="9:54" x14ac:dyDescent="0.25">
      <c r="I10255" s="80"/>
      <c r="AX10255" s="80"/>
      <c r="AY10255" s="80"/>
      <c r="AZ10255" s="80"/>
      <c r="BA10255" s="80"/>
      <c r="BB10255" s="80"/>
    </row>
    <row r="10256" spans="9:54" x14ac:dyDescent="0.25">
      <c r="I10256" s="80"/>
      <c r="AX10256" s="80"/>
      <c r="AY10256" s="80"/>
      <c r="AZ10256" s="80"/>
      <c r="BA10256" s="80"/>
      <c r="BB10256" s="80"/>
    </row>
    <row r="10257" spans="9:54" x14ac:dyDescent="0.25">
      <c r="I10257" s="80"/>
      <c r="AX10257" s="80"/>
      <c r="AY10257" s="80"/>
      <c r="AZ10257" s="80"/>
      <c r="BA10257" s="80"/>
      <c r="BB10257" s="80"/>
    </row>
    <row r="10258" spans="9:54" x14ac:dyDescent="0.25">
      <c r="I10258" s="80"/>
      <c r="AX10258" s="80"/>
      <c r="AY10258" s="80"/>
      <c r="AZ10258" s="80"/>
      <c r="BA10258" s="80"/>
      <c r="BB10258" s="80"/>
    </row>
    <row r="10259" spans="9:54" x14ac:dyDescent="0.25">
      <c r="I10259" s="80"/>
      <c r="AX10259" s="80"/>
      <c r="AY10259" s="80"/>
      <c r="AZ10259" s="80"/>
      <c r="BA10259" s="80"/>
      <c r="BB10259" s="80"/>
    </row>
    <row r="10260" spans="9:54" x14ac:dyDescent="0.25">
      <c r="I10260" s="80"/>
      <c r="AX10260" s="80"/>
      <c r="AY10260" s="80"/>
      <c r="AZ10260" s="80"/>
      <c r="BA10260" s="80"/>
      <c r="BB10260" s="80"/>
    </row>
    <row r="10261" spans="9:54" x14ac:dyDescent="0.25">
      <c r="I10261" s="80"/>
      <c r="AX10261" s="80"/>
      <c r="AY10261" s="80"/>
      <c r="AZ10261" s="80"/>
      <c r="BA10261" s="80"/>
      <c r="BB10261" s="80"/>
    </row>
    <row r="10262" spans="9:54" x14ac:dyDescent="0.25">
      <c r="I10262" s="80"/>
      <c r="AX10262" s="80"/>
      <c r="AY10262" s="80"/>
      <c r="AZ10262" s="80"/>
      <c r="BA10262" s="80"/>
      <c r="BB10262" s="80"/>
    </row>
    <row r="10263" spans="9:54" x14ac:dyDescent="0.25">
      <c r="I10263" s="80"/>
      <c r="AX10263" s="80"/>
      <c r="AY10263" s="80"/>
      <c r="AZ10263" s="80"/>
      <c r="BA10263" s="80"/>
      <c r="BB10263" s="80"/>
    </row>
    <row r="10264" spans="9:54" x14ac:dyDescent="0.25">
      <c r="I10264" s="80"/>
      <c r="AX10264" s="80"/>
      <c r="AY10264" s="80"/>
      <c r="AZ10264" s="80"/>
      <c r="BA10264" s="80"/>
      <c r="BB10264" s="80"/>
    </row>
    <row r="10265" spans="9:54" x14ac:dyDescent="0.25">
      <c r="I10265" s="80"/>
      <c r="AX10265" s="80"/>
      <c r="AY10265" s="80"/>
      <c r="AZ10265" s="80"/>
      <c r="BA10265" s="80"/>
      <c r="BB10265" s="80"/>
    </row>
    <row r="10266" spans="9:54" x14ac:dyDescent="0.25">
      <c r="I10266" s="80"/>
      <c r="AX10266" s="80"/>
      <c r="AY10266" s="80"/>
      <c r="AZ10266" s="80"/>
      <c r="BA10266" s="80"/>
      <c r="BB10266" s="80"/>
    </row>
    <row r="10267" spans="9:54" x14ac:dyDescent="0.25">
      <c r="I10267" s="80"/>
      <c r="AX10267" s="80"/>
      <c r="AY10267" s="80"/>
      <c r="AZ10267" s="80"/>
      <c r="BA10267" s="80"/>
      <c r="BB10267" s="80"/>
    </row>
    <row r="10268" spans="9:54" x14ac:dyDescent="0.25">
      <c r="I10268" s="80"/>
      <c r="AX10268" s="80"/>
      <c r="AY10268" s="80"/>
      <c r="AZ10268" s="80"/>
      <c r="BA10268" s="80"/>
      <c r="BB10268" s="80"/>
    </row>
    <row r="10269" spans="9:54" x14ac:dyDescent="0.25">
      <c r="I10269" s="80"/>
      <c r="AX10269" s="80"/>
      <c r="AY10269" s="80"/>
      <c r="AZ10269" s="80"/>
      <c r="BA10269" s="80"/>
      <c r="BB10269" s="80"/>
    </row>
    <row r="10270" spans="9:54" x14ac:dyDescent="0.25">
      <c r="I10270" s="80"/>
      <c r="AX10270" s="80"/>
      <c r="AY10270" s="80"/>
      <c r="AZ10270" s="80"/>
      <c r="BA10270" s="80"/>
      <c r="BB10270" s="80"/>
    </row>
    <row r="10271" spans="9:54" x14ac:dyDescent="0.25">
      <c r="I10271" s="80"/>
      <c r="AX10271" s="80"/>
      <c r="AY10271" s="80"/>
      <c r="AZ10271" s="80"/>
      <c r="BA10271" s="80"/>
      <c r="BB10271" s="80"/>
    </row>
    <row r="10272" spans="9:54" x14ac:dyDescent="0.25">
      <c r="I10272" s="80"/>
      <c r="AX10272" s="80"/>
      <c r="AY10272" s="80"/>
      <c r="AZ10272" s="80"/>
      <c r="BA10272" s="80"/>
      <c r="BB10272" s="80"/>
    </row>
    <row r="10273" spans="9:54" x14ac:dyDescent="0.25">
      <c r="I10273" s="80"/>
      <c r="AX10273" s="80"/>
      <c r="AY10273" s="80"/>
      <c r="AZ10273" s="80"/>
      <c r="BA10273" s="80"/>
      <c r="BB10273" s="80"/>
    </row>
    <row r="10274" spans="9:54" x14ac:dyDescent="0.25">
      <c r="I10274" s="80"/>
      <c r="AX10274" s="80"/>
      <c r="AY10274" s="80"/>
      <c r="AZ10274" s="80"/>
      <c r="BA10274" s="80"/>
      <c r="BB10274" s="80"/>
    </row>
    <row r="10275" spans="9:54" x14ac:dyDescent="0.25">
      <c r="I10275" s="80"/>
      <c r="AX10275" s="80"/>
      <c r="AY10275" s="80"/>
      <c r="AZ10275" s="80"/>
      <c r="BA10275" s="80"/>
      <c r="BB10275" s="80"/>
    </row>
    <row r="10276" spans="9:54" x14ac:dyDescent="0.25">
      <c r="I10276" s="80"/>
      <c r="AX10276" s="80"/>
      <c r="AY10276" s="80"/>
      <c r="AZ10276" s="80"/>
      <c r="BA10276" s="80"/>
      <c r="BB10276" s="80"/>
    </row>
    <row r="10277" spans="9:54" x14ac:dyDescent="0.25">
      <c r="I10277" s="80"/>
      <c r="AX10277" s="80"/>
      <c r="AY10277" s="80"/>
      <c r="AZ10277" s="80"/>
      <c r="BA10277" s="80"/>
      <c r="BB10277" s="80"/>
    </row>
    <row r="10278" spans="9:54" x14ac:dyDescent="0.25">
      <c r="I10278" s="80"/>
      <c r="AX10278" s="80"/>
      <c r="AY10278" s="80"/>
      <c r="AZ10278" s="80"/>
      <c r="BA10278" s="80"/>
      <c r="BB10278" s="80"/>
    </row>
    <row r="10279" spans="9:54" x14ac:dyDescent="0.25">
      <c r="I10279" s="80"/>
      <c r="AX10279" s="80"/>
      <c r="AY10279" s="80"/>
      <c r="AZ10279" s="80"/>
      <c r="BA10279" s="80"/>
      <c r="BB10279" s="80"/>
    </row>
    <row r="10280" spans="9:54" x14ac:dyDescent="0.25">
      <c r="I10280" s="80"/>
      <c r="AX10280" s="80"/>
      <c r="AY10280" s="80"/>
      <c r="AZ10280" s="80"/>
      <c r="BA10280" s="80"/>
      <c r="BB10280" s="80"/>
    </row>
    <row r="10281" spans="9:54" x14ac:dyDescent="0.25">
      <c r="I10281" s="80"/>
      <c r="AX10281" s="80"/>
      <c r="AY10281" s="80"/>
      <c r="AZ10281" s="80"/>
      <c r="BA10281" s="80"/>
      <c r="BB10281" s="80"/>
    </row>
    <row r="10282" spans="9:54" x14ac:dyDescent="0.25">
      <c r="I10282" s="80"/>
      <c r="AX10282" s="80"/>
      <c r="AY10282" s="80"/>
      <c r="AZ10282" s="80"/>
      <c r="BA10282" s="80"/>
      <c r="BB10282" s="80"/>
    </row>
    <row r="10283" spans="9:54" x14ac:dyDescent="0.25">
      <c r="I10283" s="80"/>
      <c r="AX10283" s="80"/>
      <c r="AY10283" s="80"/>
      <c r="AZ10283" s="80"/>
      <c r="BA10283" s="80"/>
      <c r="BB10283" s="80"/>
    </row>
    <row r="10284" spans="9:54" x14ac:dyDescent="0.25">
      <c r="I10284" s="80"/>
      <c r="AX10284" s="80"/>
      <c r="AY10284" s="80"/>
      <c r="AZ10284" s="80"/>
      <c r="BA10284" s="80"/>
      <c r="BB10284" s="80"/>
    </row>
    <row r="10285" spans="9:54" x14ac:dyDescent="0.25">
      <c r="I10285" s="80"/>
      <c r="AX10285" s="80"/>
      <c r="AY10285" s="80"/>
      <c r="AZ10285" s="80"/>
      <c r="BA10285" s="80"/>
      <c r="BB10285" s="80"/>
    </row>
    <row r="10286" spans="9:54" x14ac:dyDescent="0.25">
      <c r="I10286" s="80"/>
      <c r="AX10286" s="80"/>
      <c r="AY10286" s="80"/>
      <c r="AZ10286" s="80"/>
      <c r="BA10286" s="80"/>
      <c r="BB10286" s="80"/>
    </row>
    <row r="10287" spans="9:54" x14ac:dyDescent="0.25">
      <c r="I10287" s="80"/>
      <c r="AX10287" s="80"/>
      <c r="AY10287" s="80"/>
      <c r="AZ10287" s="80"/>
      <c r="BA10287" s="80"/>
      <c r="BB10287" s="80"/>
    </row>
    <row r="10288" spans="9:54" x14ac:dyDescent="0.25">
      <c r="I10288" s="80"/>
      <c r="AX10288" s="80"/>
      <c r="AY10288" s="80"/>
      <c r="AZ10288" s="80"/>
      <c r="BA10288" s="80"/>
      <c r="BB10288" s="80"/>
    </row>
    <row r="10289" spans="9:54" x14ac:dyDescent="0.25">
      <c r="I10289" s="80"/>
      <c r="AX10289" s="80"/>
      <c r="AY10289" s="80"/>
      <c r="AZ10289" s="80"/>
      <c r="BA10289" s="80"/>
      <c r="BB10289" s="80"/>
    </row>
    <row r="10290" spans="9:54" x14ac:dyDescent="0.25">
      <c r="I10290" s="80"/>
      <c r="AX10290" s="80"/>
      <c r="AY10290" s="80"/>
      <c r="AZ10290" s="80"/>
      <c r="BA10290" s="80"/>
      <c r="BB10290" s="80"/>
    </row>
    <row r="10291" spans="9:54" x14ac:dyDescent="0.25">
      <c r="I10291" s="80"/>
      <c r="AX10291" s="80"/>
      <c r="AY10291" s="80"/>
      <c r="AZ10291" s="80"/>
      <c r="BA10291" s="80"/>
      <c r="BB10291" s="80"/>
    </row>
    <row r="10292" spans="9:54" x14ac:dyDescent="0.25">
      <c r="I10292" s="80"/>
      <c r="AX10292" s="80"/>
      <c r="AY10292" s="80"/>
      <c r="AZ10292" s="80"/>
      <c r="BA10292" s="80"/>
      <c r="BB10292" s="80"/>
    </row>
    <row r="10293" spans="9:54" x14ac:dyDescent="0.25">
      <c r="I10293" s="80"/>
      <c r="AX10293" s="80"/>
      <c r="AY10293" s="80"/>
      <c r="AZ10293" s="80"/>
      <c r="BA10293" s="80"/>
      <c r="BB10293" s="80"/>
    </row>
    <row r="10294" spans="9:54" x14ac:dyDescent="0.25">
      <c r="I10294" s="80"/>
      <c r="AX10294" s="80"/>
      <c r="AY10294" s="80"/>
      <c r="AZ10294" s="80"/>
      <c r="BA10294" s="80"/>
      <c r="BB10294" s="80"/>
    </row>
    <row r="10295" spans="9:54" x14ac:dyDescent="0.25">
      <c r="I10295" s="80"/>
      <c r="AX10295" s="80"/>
      <c r="AY10295" s="80"/>
      <c r="AZ10295" s="80"/>
      <c r="BA10295" s="80"/>
      <c r="BB10295" s="80"/>
    </row>
    <row r="10296" spans="9:54" x14ac:dyDescent="0.25">
      <c r="I10296" s="80"/>
      <c r="AX10296" s="80"/>
      <c r="AY10296" s="80"/>
      <c r="AZ10296" s="80"/>
      <c r="BA10296" s="80"/>
      <c r="BB10296" s="80"/>
    </row>
    <row r="10297" spans="9:54" x14ac:dyDescent="0.25">
      <c r="I10297" s="80"/>
      <c r="AX10297" s="80"/>
      <c r="AY10297" s="80"/>
      <c r="AZ10297" s="80"/>
      <c r="BA10297" s="80"/>
      <c r="BB10297" s="80"/>
    </row>
    <row r="10298" spans="9:54" x14ac:dyDescent="0.25">
      <c r="I10298" s="80"/>
      <c r="AX10298" s="80"/>
      <c r="AY10298" s="80"/>
      <c r="AZ10298" s="80"/>
      <c r="BA10298" s="80"/>
      <c r="BB10298" s="80"/>
    </row>
    <row r="10299" spans="9:54" x14ac:dyDescent="0.25">
      <c r="I10299" s="80"/>
      <c r="AX10299" s="80"/>
      <c r="AY10299" s="80"/>
      <c r="AZ10299" s="80"/>
      <c r="BA10299" s="80"/>
      <c r="BB10299" s="80"/>
    </row>
    <row r="10300" spans="9:54" x14ac:dyDescent="0.25">
      <c r="I10300" s="80"/>
      <c r="AX10300" s="80"/>
      <c r="AY10300" s="80"/>
      <c r="AZ10300" s="80"/>
      <c r="BA10300" s="80"/>
      <c r="BB10300" s="80"/>
    </row>
    <row r="10301" spans="9:54" x14ac:dyDescent="0.25">
      <c r="I10301" s="80"/>
      <c r="AX10301" s="80"/>
      <c r="AY10301" s="80"/>
      <c r="AZ10301" s="80"/>
      <c r="BA10301" s="80"/>
      <c r="BB10301" s="80"/>
    </row>
    <row r="10302" spans="9:54" x14ac:dyDescent="0.25">
      <c r="I10302" s="80"/>
      <c r="AX10302" s="80"/>
      <c r="AY10302" s="80"/>
      <c r="AZ10302" s="80"/>
      <c r="BA10302" s="80"/>
      <c r="BB10302" s="80"/>
    </row>
    <row r="10303" spans="9:54" x14ac:dyDescent="0.25">
      <c r="I10303" s="80"/>
      <c r="AX10303" s="80"/>
      <c r="AY10303" s="80"/>
      <c r="AZ10303" s="80"/>
      <c r="BA10303" s="80"/>
      <c r="BB10303" s="80"/>
    </row>
    <row r="10304" spans="9:54" x14ac:dyDescent="0.25">
      <c r="I10304" s="80"/>
      <c r="AX10304" s="80"/>
      <c r="AY10304" s="80"/>
      <c r="AZ10304" s="80"/>
      <c r="BA10304" s="80"/>
      <c r="BB10304" s="80"/>
    </row>
    <row r="10305" spans="9:54" x14ac:dyDescent="0.25">
      <c r="I10305" s="80"/>
      <c r="AX10305" s="80"/>
      <c r="AY10305" s="80"/>
      <c r="AZ10305" s="80"/>
      <c r="BA10305" s="80"/>
      <c r="BB10305" s="80"/>
    </row>
    <row r="10306" spans="9:54" x14ac:dyDescent="0.25">
      <c r="I10306" s="80"/>
      <c r="AX10306" s="80"/>
      <c r="AY10306" s="80"/>
      <c r="AZ10306" s="80"/>
      <c r="BA10306" s="80"/>
      <c r="BB10306" s="80"/>
    </row>
    <row r="10307" spans="9:54" x14ac:dyDescent="0.25">
      <c r="I10307" s="80"/>
      <c r="AX10307" s="80"/>
      <c r="AY10307" s="80"/>
      <c r="AZ10307" s="80"/>
      <c r="BA10307" s="80"/>
      <c r="BB10307" s="80"/>
    </row>
    <row r="10308" spans="9:54" x14ac:dyDescent="0.25">
      <c r="I10308" s="80"/>
      <c r="AX10308" s="80"/>
      <c r="AY10308" s="80"/>
      <c r="AZ10308" s="80"/>
      <c r="BA10308" s="80"/>
      <c r="BB10308" s="80"/>
    </row>
    <row r="10309" spans="9:54" x14ac:dyDescent="0.25">
      <c r="I10309" s="80"/>
      <c r="AX10309" s="80"/>
      <c r="AY10309" s="80"/>
      <c r="AZ10309" s="80"/>
      <c r="BA10309" s="80"/>
      <c r="BB10309" s="80"/>
    </row>
    <row r="10310" spans="9:54" x14ac:dyDescent="0.25">
      <c r="I10310" s="80"/>
      <c r="AX10310" s="80"/>
      <c r="AY10310" s="80"/>
      <c r="AZ10310" s="80"/>
      <c r="BA10310" s="80"/>
      <c r="BB10310" s="80"/>
    </row>
    <row r="10311" spans="9:54" x14ac:dyDescent="0.25">
      <c r="I10311" s="80"/>
      <c r="AX10311" s="80"/>
      <c r="AY10311" s="80"/>
      <c r="AZ10311" s="80"/>
      <c r="BA10311" s="80"/>
      <c r="BB10311" s="80"/>
    </row>
    <row r="10312" spans="9:54" x14ac:dyDescent="0.25">
      <c r="I10312" s="80"/>
      <c r="AX10312" s="80"/>
      <c r="AY10312" s="80"/>
      <c r="AZ10312" s="80"/>
      <c r="BA10312" s="80"/>
      <c r="BB10312" s="80"/>
    </row>
    <row r="10313" spans="9:54" x14ac:dyDescent="0.25">
      <c r="I10313" s="80"/>
      <c r="AX10313" s="80"/>
      <c r="AY10313" s="80"/>
      <c r="AZ10313" s="80"/>
      <c r="BA10313" s="80"/>
      <c r="BB10313" s="80"/>
    </row>
    <row r="10314" spans="9:54" x14ac:dyDescent="0.25">
      <c r="I10314" s="80"/>
      <c r="AX10314" s="80"/>
      <c r="AY10314" s="80"/>
      <c r="AZ10314" s="80"/>
      <c r="BA10314" s="80"/>
      <c r="BB10314" s="80"/>
    </row>
    <row r="10315" spans="9:54" x14ac:dyDescent="0.25">
      <c r="I10315" s="80"/>
      <c r="AX10315" s="80"/>
      <c r="AY10315" s="80"/>
      <c r="AZ10315" s="80"/>
      <c r="BA10315" s="80"/>
      <c r="BB10315" s="80"/>
    </row>
    <row r="10316" spans="9:54" x14ac:dyDescent="0.25">
      <c r="I10316" s="80"/>
      <c r="AX10316" s="80"/>
      <c r="AY10316" s="80"/>
      <c r="AZ10316" s="80"/>
      <c r="BA10316" s="80"/>
      <c r="BB10316" s="80"/>
    </row>
    <row r="10317" spans="9:54" x14ac:dyDescent="0.25">
      <c r="I10317" s="80"/>
      <c r="AX10317" s="80"/>
      <c r="AY10317" s="80"/>
      <c r="AZ10317" s="80"/>
      <c r="BA10317" s="80"/>
      <c r="BB10317" s="80"/>
    </row>
    <row r="10318" spans="9:54" x14ac:dyDescent="0.25">
      <c r="I10318" s="80"/>
      <c r="AX10318" s="80"/>
      <c r="AY10318" s="80"/>
      <c r="AZ10318" s="80"/>
      <c r="BA10318" s="80"/>
      <c r="BB10318" s="80"/>
    </row>
    <row r="10319" spans="9:54" x14ac:dyDescent="0.25">
      <c r="I10319" s="80"/>
      <c r="AX10319" s="80"/>
      <c r="AY10319" s="80"/>
      <c r="AZ10319" s="80"/>
      <c r="BA10319" s="80"/>
      <c r="BB10319" s="80"/>
    </row>
    <row r="10320" spans="9:54" x14ac:dyDescent="0.25">
      <c r="I10320" s="80"/>
      <c r="AX10320" s="80"/>
      <c r="AY10320" s="80"/>
      <c r="AZ10320" s="80"/>
      <c r="BA10320" s="80"/>
      <c r="BB10320" s="80"/>
    </row>
    <row r="10321" spans="9:54" x14ac:dyDescent="0.25">
      <c r="I10321" s="80"/>
      <c r="AX10321" s="80"/>
      <c r="AY10321" s="80"/>
      <c r="AZ10321" s="80"/>
      <c r="BA10321" s="80"/>
      <c r="BB10321" s="80"/>
    </row>
    <row r="10322" spans="9:54" x14ac:dyDescent="0.25">
      <c r="I10322" s="80"/>
      <c r="AX10322" s="80"/>
      <c r="AY10322" s="80"/>
      <c r="AZ10322" s="80"/>
      <c r="BA10322" s="80"/>
      <c r="BB10322" s="80"/>
    </row>
    <row r="10323" spans="9:54" x14ac:dyDescent="0.25">
      <c r="I10323" s="80"/>
      <c r="AX10323" s="80"/>
      <c r="AY10323" s="80"/>
      <c r="AZ10323" s="80"/>
      <c r="BA10323" s="80"/>
      <c r="BB10323" s="80"/>
    </row>
    <row r="10324" spans="9:54" x14ac:dyDescent="0.25">
      <c r="I10324" s="80"/>
      <c r="AX10324" s="80"/>
      <c r="AY10324" s="80"/>
      <c r="AZ10324" s="80"/>
      <c r="BA10324" s="80"/>
      <c r="BB10324" s="80"/>
    </row>
    <row r="10325" spans="9:54" x14ac:dyDescent="0.25">
      <c r="I10325" s="80"/>
      <c r="AX10325" s="80"/>
      <c r="AY10325" s="80"/>
      <c r="AZ10325" s="80"/>
      <c r="BA10325" s="80"/>
      <c r="BB10325" s="80"/>
    </row>
    <row r="10326" spans="9:54" x14ac:dyDescent="0.25">
      <c r="I10326" s="80"/>
      <c r="AX10326" s="80"/>
      <c r="AY10326" s="80"/>
      <c r="AZ10326" s="80"/>
      <c r="BA10326" s="80"/>
      <c r="BB10326" s="80"/>
    </row>
    <row r="10327" spans="9:54" x14ac:dyDescent="0.25">
      <c r="I10327" s="80"/>
      <c r="AX10327" s="80"/>
      <c r="AY10327" s="80"/>
      <c r="AZ10327" s="80"/>
      <c r="BA10327" s="80"/>
      <c r="BB10327" s="80"/>
    </row>
    <row r="10328" spans="9:54" x14ac:dyDescent="0.25">
      <c r="I10328" s="80"/>
      <c r="AX10328" s="80"/>
      <c r="AY10328" s="80"/>
      <c r="AZ10328" s="80"/>
      <c r="BA10328" s="80"/>
      <c r="BB10328" s="80"/>
    </row>
    <row r="10329" spans="9:54" x14ac:dyDescent="0.25">
      <c r="I10329" s="80"/>
      <c r="AX10329" s="80"/>
      <c r="AY10329" s="80"/>
      <c r="AZ10329" s="80"/>
      <c r="BA10329" s="80"/>
      <c r="BB10329" s="80"/>
    </row>
    <row r="10330" spans="9:54" x14ac:dyDescent="0.25">
      <c r="I10330" s="80"/>
      <c r="AX10330" s="80"/>
      <c r="AY10330" s="80"/>
      <c r="AZ10330" s="80"/>
      <c r="BA10330" s="80"/>
      <c r="BB10330" s="80"/>
    </row>
    <row r="10331" spans="9:54" x14ac:dyDescent="0.25">
      <c r="I10331" s="80"/>
      <c r="AX10331" s="80"/>
      <c r="AY10331" s="80"/>
      <c r="AZ10331" s="80"/>
      <c r="BA10331" s="80"/>
      <c r="BB10331" s="80"/>
    </row>
    <row r="10332" spans="9:54" x14ac:dyDescent="0.25">
      <c r="I10332" s="80"/>
      <c r="AX10332" s="80"/>
      <c r="AY10332" s="80"/>
      <c r="AZ10332" s="80"/>
      <c r="BA10332" s="80"/>
      <c r="BB10332" s="80"/>
    </row>
    <row r="10333" spans="9:54" x14ac:dyDescent="0.25">
      <c r="I10333" s="80"/>
      <c r="AX10333" s="80"/>
      <c r="AY10333" s="80"/>
      <c r="AZ10333" s="80"/>
      <c r="BA10333" s="80"/>
      <c r="BB10333" s="80"/>
    </row>
    <row r="10334" spans="9:54" x14ac:dyDescent="0.25">
      <c r="I10334" s="80"/>
      <c r="AX10334" s="80"/>
      <c r="AY10334" s="80"/>
      <c r="AZ10334" s="80"/>
      <c r="BA10334" s="80"/>
      <c r="BB10334" s="80"/>
    </row>
    <row r="10335" spans="9:54" x14ac:dyDescent="0.25">
      <c r="I10335" s="80"/>
      <c r="AX10335" s="80"/>
      <c r="AY10335" s="80"/>
      <c r="AZ10335" s="80"/>
      <c r="BA10335" s="80"/>
      <c r="BB10335" s="80"/>
    </row>
    <row r="10336" spans="9:54" x14ac:dyDescent="0.25">
      <c r="I10336" s="80"/>
      <c r="AX10336" s="80"/>
      <c r="AY10336" s="80"/>
      <c r="AZ10336" s="80"/>
      <c r="BA10336" s="80"/>
      <c r="BB10336" s="80"/>
    </row>
    <row r="10337" spans="9:54" x14ac:dyDescent="0.25">
      <c r="I10337" s="80"/>
      <c r="AX10337" s="80"/>
      <c r="AY10337" s="80"/>
      <c r="AZ10337" s="80"/>
      <c r="BA10337" s="80"/>
      <c r="BB10337" s="80"/>
    </row>
    <row r="10338" spans="9:54" x14ac:dyDescent="0.25">
      <c r="I10338" s="80"/>
      <c r="AX10338" s="80"/>
      <c r="AY10338" s="80"/>
      <c r="AZ10338" s="80"/>
      <c r="BA10338" s="80"/>
      <c r="BB10338" s="80"/>
    </row>
    <row r="10339" spans="9:54" x14ac:dyDescent="0.25">
      <c r="I10339" s="80"/>
      <c r="AX10339" s="80"/>
      <c r="AY10339" s="80"/>
      <c r="AZ10339" s="80"/>
      <c r="BA10339" s="80"/>
      <c r="BB10339" s="80"/>
    </row>
    <row r="10340" spans="9:54" x14ac:dyDescent="0.25">
      <c r="I10340" s="80"/>
      <c r="AX10340" s="80"/>
      <c r="AY10340" s="80"/>
      <c r="AZ10340" s="80"/>
      <c r="BA10340" s="80"/>
      <c r="BB10340" s="80"/>
    </row>
    <row r="10341" spans="9:54" x14ac:dyDescent="0.25">
      <c r="I10341" s="80"/>
      <c r="AX10341" s="80"/>
      <c r="AY10341" s="80"/>
      <c r="AZ10341" s="80"/>
      <c r="BA10341" s="80"/>
      <c r="BB10341" s="80"/>
    </row>
    <row r="10342" spans="9:54" x14ac:dyDescent="0.25">
      <c r="I10342" s="80"/>
      <c r="AX10342" s="80"/>
      <c r="AY10342" s="80"/>
      <c r="AZ10342" s="80"/>
      <c r="BA10342" s="80"/>
      <c r="BB10342" s="80"/>
    </row>
    <row r="10343" spans="9:54" x14ac:dyDescent="0.25">
      <c r="I10343" s="80"/>
      <c r="AX10343" s="80"/>
      <c r="AY10343" s="80"/>
      <c r="AZ10343" s="80"/>
      <c r="BA10343" s="80"/>
      <c r="BB10343" s="80"/>
    </row>
    <row r="10344" spans="9:54" x14ac:dyDescent="0.25">
      <c r="I10344" s="80"/>
      <c r="AX10344" s="80"/>
      <c r="AY10344" s="80"/>
      <c r="AZ10344" s="80"/>
      <c r="BA10344" s="80"/>
      <c r="BB10344" s="80"/>
    </row>
    <row r="10345" spans="9:54" x14ac:dyDescent="0.25">
      <c r="I10345" s="80"/>
      <c r="AX10345" s="80"/>
      <c r="AY10345" s="80"/>
      <c r="AZ10345" s="80"/>
      <c r="BA10345" s="80"/>
      <c r="BB10345" s="80"/>
    </row>
    <row r="10346" spans="9:54" x14ac:dyDescent="0.25">
      <c r="I10346" s="80"/>
      <c r="AX10346" s="80"/>
      <c r="AY10346" s="80"/>
      <c r="AZ10346" s="80"/>
      <c r="BA10346" s="80"/>
      <c r="BB10346" s="80"/>
    </row>
    <row r="10347" spans="9:54" x14ac:dyDescent="0.25">
      <c r="I10347" s="80"/>
      <c r="AX10347" s="80"/>
      <c r="AY10347" s="80"/>
      <c r="AZ10347" s="80"/>
      <c r="BA10347" s="80"/>
      <c r="BB10347" s="80"/>
    </row>
    <row r="10348" spans="9:54" x14ac:dyDescent="0.25">
      <c r="I10348" s="80"/>
      <c r="AX10348" s="80"/>
      <c r="AY10348" s="80"/>
      <c r="AZ10348" s="80"/>
      <c r="BA10348" s="80"/>
      <c r="BB10348" s="80"/>
    </row>
    <row r="10349" spans="9:54" x14ac:dyDescent="0.25">
      <c r="I10349" s="80"/>
      <c r="AX10349" s="80"/>
      <c r="AY10349" s="80"/>
      <c r="AZ10349" s="80"/>
      <c r="BA10349" s="80"/>
      <c r="BB10349" s="80"/>
    </row>
    <row r="10350" spans="9:54" x14ac:dyDescent="0.25">
      <c r="I10350" s="80"/>
      <c r="AX10350" s="80"/>
      <c r="AY10350" s="80"/>
      <c r="AZ10350" s="80"/>
      <c r="BA10350" s="80"/>
      <c r="BB10350" s="80"/>
    </row>
    <row r="10351" spans="9:54" x14ac:dyDescent="0.25">
      <c r="I10351" s="80"/>
      <c r="AX10351" s="80"/>
      <c r="AY10351" s="80"/>
      <c r="AZ10351" s="80"/>
      <c r="BA10351" s="80"/>
      <c r="BB10351" s="80"/>
    </row>
    <row r="10352" spans="9:54" x14ac:dyDescent="0.25">
      <c r="I10352" s="80"/>
      <c r="AX10352" s="80"/>
      <c r="AY10352" s="80"/>
      <c r="AZ10352" s="80"/>
      <c r="BA10352" s="80"/>
      <c r="BB10352" s="80"/>
    </row>
    <row r="10353" spans="9:54" x14ac:dyDescent="0.25">
      <c r="I10353" s="80"/>
      <c r="AX10353" s="80"/>
      <c r="AY10353" s="80"/>
      <c r="AZ10353" s="80"/>
      <c r="BA10353" s="80"/>
      <c r="BB10353" s="80"/>
    </row>
    <row r="10354" spans="9:54" x14ac:dyDescent="0.25">
      <c r="I10354" s="80"/>
      <c r="AX10354" s="80"/>
      <c r="AY10354" s="80"/>
      <c r="AZ10354" s="80"/>
      <c r="BA10354" s="80"/>
      <c r="BB10354" s="80"/>
    </row>
    <row r="10355" spans="9:54" x14ac:dyDescent="0.25">
      <c r="I10355" s="80"/>
      <c r="AX10355" s="80"/>
      <c r="AY10355" s="80"/>
      <c r="AZ10355" s="80"/>
      <c r="BA10355" s="80"/>
      <c r="BB10355" s="80"/>
    </row>
    <row r="10356" spans="9:54" x14ac:dyDescent="0.25">
      <c r="I10356" s="80"/>
      <c r="AX10356" s="80"/>
      <c r="AY10356" s="80"/>
      <c r="AZ10356" s="80"/>
      <c r="BA10356" s="80"/>
      <c r="BB10356" s="80"/>
    </row>
    <row r="10357" spans="9:54" x14ac:dyDescent="0.25">
      <c r="I10357" s="80"/>
      <c r="AX10357" s="80"/>
      <c r="AY10357" s="80"/>
      <c r="AZ10357" s="80"/>
      <c r="BA10357" s="80"/>
      <c r="BB10357" s="80"/>
    </row>
    <row r="10358" spans="9:54" x14ac:dyDescent="0.25">
      <c r="I10358" s="80"/>
      <c r="AX10358" s="80"/>
      <c r="AY10358" s="80"/>
      <c r="AZ10358" s="80"/>
      <c r="BA10358" s="80"/>
      <c r="BB10358" s="80"/>
    </row>
    <row r="10359" spans="9:54" x14ac:dyDescent="0.25">
      <c r="I10359" s="80"/>
      <c r="AX10359" s="80"/>
      <c r="AY10359" s="80"/>
      <c r="AZ10359" s="80"/>
      <c r="BA10359" s="80"/>
      <c r="BB10359" s="80"/>
    </row>
    <row r="10360" spans="9:54" x14ac:dyDescent="0.25">
      <c r="I10360" s="80"/>
      <c r="AX10360" s="80"/>
      <c r="AY10360" s="80"/>
      <c r="AZ10360" s="80"/>
      <c r="BA10360" s="80"/>
      <c r="BB10360" s="80"/>
    </row>
    <row r="10361" spans="9:54" x14ac:dyDescent="0.25">
      <c r="I10361" s="80"/>
      <c r="AX10361" s="80"/>
      <c r="AY10361" s="80"/>
      <c r="AZ10361" s="80"/>
      <c r="BA10361" s="80"/>
      <c r="BB10361" s="80"/>
    </row>
    <row r="10362" spans="9:54" x14ac:dyDescent="0.25">
      <c r="I10362" s="80"/>
      <c r="AX10362" s="80"/>
      <c r="AY10362" s="80"/>
      <c r="AZ10362" s="80"/>
      <c r="BA10362" s="80"/>
      <c r="BB10362" s="80"/>
    </row>
    <row r="10363" spans="9:54" x14ac:dyDescent="0.25">
      <c r="I10363" s="80"/>
      <c r="AX10363" s="80"/>
      <c r="AY10363" s="80"/>
      <c r="AZ10363" s="80"/>
      <c r="BA10363" s="80"/>
      <c r="BB10363" s="80"/>
    </row>
    <row r="10364" spans="9:54" x14ac:dyDescent="0.25">
      <c r="I10364" s="80"/>
      <c r="AX10364" s="80"/>
      <c r="AY10364" s="80"/>
      <c r="AZ10364" s="80"/>
      <c r="BA10364" s="80"/>
      <c r="BB10364" s="80"/>
    </row>
    <row r="10365" spans="9:54" x14ac:dyDescent="0.25">
      <c r="I10365" s="80"/>
      <c r="AX10365" s="80"/>
      <c r="AY10365" s="80"/>
      <c r="AZ10365" s="80"/>
      <c r="BA10365" s="80"/>
      <c r="BB10365" s="80"/>
    </row>
    <row r="10366" spans="9:54" x14ac:dyDescent="0.25">
      <c r="I10366" s="80"/>
      <c r="AX10366" s="80"/>
      <c r="AY10366" s="80"/>
      <c r="AZ10366" s="80"/>
      <c r="BA10366" s="80"/>
      <c r="BB10366" s="80"/>
    </row>
    <row r="10367" spans="9:54" x14ac:dyDescent="0.25">
      <c r="I10367" s="80"/>
      <c r="AX10367" s="80"/>
      <c r="AY10367" s="80"/>
      <c r="AZ10367" s="80"/>
      <c r="BA10367" s="80"/>
      <c r="BB10367" s="80"/>
    </row>
    <row r="10368" spans="9:54" x14ac:dyDescent="0.25">
      <c r="I10368" s="80"/>
      <c r="AX10368" s="80"/>
      <c r="AY10368" s="80"/>
      <c r="AZ10368" s="80"/>
      <c r="BA10368" s="80"/>
      <c r="BB10368" s="80"/>
    </row>
    <row r="10369" spans="9:54" x14ac:dyDescent="0.25">
      <c r="I10369" s="80"/>
      <c r="AX10369" s="80"/>
      <c r="AY10369" s="80"/>
      <c r="AZ10369" s="80"/>
      <c r="BA10369" s="80"/>
      <c r="BB10369" s="80"/>
    </row>
    <row r="10370" spans="9:54" x14ac:dyDescent="0.25">
      <c r="I10370" s="80"/>
      <c r="AX10370" s="80"/>
      <c r="AY10370" s="80"/>
      <c r="AZ10370" s="80"/>
      <c r="BA10370" s="80"/>
      <c r="BB10370" s="80"/>
    </row>
    <row r="10371" spans="9:54" x14ac:dyDescent="0.25">
      <c r="I10371" s="80"/>
      <c r="AX10371" s="80"/>
      <c r="AY10371" s="80"/>
      <c r="AZ10371" s="80"/>
      <c r="BA10371" s="80"/>
      <c r="BB10371" s="80"/>
    </row>
    <row r="10372" spans="9:54" x14ac:dyDescent="0.25">
      <c r="I10372" s="80"/>
      <c r="AX10372" s="80"/>
      <c r="AY10372" s="80"/>
      <c r="AZ10372" s="80"/>
      <c r="BA10372" s="80"/>
      <c r="BB10372" s="80"/>
    </row>
    <row r="10373" spans="9:54" x14ac:dyDescent="0.25">
      <c r="I10373" s="80"/>
      <c r="AX10373" s="80"/>
      <c r="AY10373" s="80"/>
      <c r="AZ10373" s="80"/>
      <c r="BA10373" s="80"/>
      <c r="BB10373" s="80"/>
    </row>
    <row r="10374" spans="9:54" x14ac:dyDescent="0.25">
      <c r="I10374" s="80"/>
      <c r="AX10374" s="80"/>
      <c r="AY10374" s="80"/>
      <c r="AZ10374" s="80"/>
      <c r="BA10374" s="80"/>
      <c r="BB10374" s="80"/>
    </row>
    <row r="10375" spans="9:54" x14ac:dyDescent="0.25">
      <c r="I10375" s="80"/>
      <c r="AX10375" s="80"/>
      <c r="AY10375" s="80"/>
      <c r="AZ10375" s="80"/>
      <c r="BA10375" s="80"/>
      <c r="BB10375" s="80"/>
    </row>
    <row r="10376" spans="9:54" x14ac:dyDescent="0.25">
      <c r="I10376" s="80"/>
      <c r="AX10376" s="80"/>
      <c r="AY10376" s="80"/>
      <c r="AZ10376" s="80"/>
      <c r="BA10376" s="80"/>
      <c r="BB10376" s="80"/>
    </row>
    <row r="10377" spans="9:54" x14ac:dyDescent="0.25">
      <c r="I10377" s="80"/>
      <c r="AX10377" s="80"/>
      <c r="AY10377" s="80"/>
      <c r="AZ10377" s="80"/>
      <c r="BA10377" s="80"/>
      <c r="BB10377" s="80"/>
    </row>
    <row r="10378" spans="9:54" x14ac:dyDescent="0.25">
      <c r="I10378" s="80"/>
      <c r="AX10378" s="80"/>
      <c r="AY10378" s="80"/>
      <c r="AZ10378" s="80"/>
      <c r="BA10378" s="80"/>
      <c r="BB10378" s="80"/>
    </row>
    <row r="10379" spans="9:54" x14ac:dyDescent="0.25">
      <c r="I10379" s="80"/>
      <c r="AX10379" s="80"/>
      <c r="AY10379" s="80"/>
      <c r="AZ10379" s="80"/>
      <c r="BA10379" s="80"/>
      <c r="BB10379" s="80"/>
    </row>
    <row r="10380" spans="9:54" x14ac:dyDescent="0.25">
      <c r="I10380" s="80"/>
      <c r="AX10380" s="80"/>
      <c r="AY10380" s="80"/>
      <c r="AZ10380" s="80"/>
      <c r="BA10380" s="80"/>
      <c r="BB10380" s="80"/>
    </row>
    <row r="10381" spans="9:54" x14ac:dyDescent="0.25">
      <c r="I10381" s="80"/>
      <c r="AX10381" s="80"/>
      <c r="AY10381" s="80"/>
      <c r="AZ10381" s="80"/>
      <c r="BA10381" s="80"/>
      <c r="BB10381" s="80"/>
    </row>
    <row r="10382" spans="9:54" x14ac:dyDescent="0.25">
      <c r="I10382" s="80"/>
      <c r="AX10382" s="80"/>
      <c r="AY10382" s="80"/>
      <c r="AZ10382" s="80"/>
      <c r="BA10382" s="80"/>
      <c r="BB10382" s="80"/>
    </row>
    <row r="10383" spans="9:54" x14ac:dyDescent="0.25">
      <c r="I10383" s="80"/>
      <c r="AX10383" s="80"/>
      <c r="AY10383" s="80"/>
      <c r="AZ10383" s="80"/>
      <c r="BA10383" s="80"/>
      <c r="BB10383" s="80"/>
    </row>
    <row r="10384" spans="9:54" x14ac:dyDescent="0.25">
      <c r="I10384" s="80"/>
      <c r="AX10384" s="80"/>
      <c r="AY10384" s="80"/>
      <c r="AZ10384" s="80"/>
      <c r="BA10384" s="80"/>
      <c r="BB10384" s="80"/>
    </row>
    <row r="10385" spans="9:54" x14ac:dyDescent="0.25">
      <c r="I10385" s="80"/>
      <c r="AX10385" s="80"/>
      <c r="AY10385" s="80"/>
      <c r="AZ10385" s="80"/>
      <c r="BA10385" s="80"/>
      <c r="BB10385" s="80"/>
    </row>
    <row r="10386" spans="9:54" x14ac:dyDescent="0.25">
      <c r="I10386" s="80"/>
      <c r="AX10386" s="80"/>
      <c r="AY10386" s="80"/>
      <c r="AZ10386" s="80"/>
      <c r="BA10386" s="80"/>
      <c r="BB10386" s="80"/>
    </row>
    <row r="10387" spans="9:54" x14ac:dyDescent="0.25">
      <c r="I10387" s="80"/>
      <c r="AX10387" s="80"/>
      <c r="AY10387" s="80"/>
      <c r="AZ10387" s="80"/>
      <c r="BA10387" s="80"/>
      <c r="BB10387" s="80"/>
    </row>
    <row r="10388" spans="9:54" x14ac:dyDescent="0.25">
      <c r="I10388" s="80"/>
      <c r="AX10388" s="80"/>
      <c r="AY10388" s="80"/>
      <c r="AZ10388" s="80"/>
      <c r="BA10388" s="80"/>
      <c r="BB10388" s="80"/>
    </row>
    <row r="10389" spans="9:54" x14ac:dyDescent="0.25">
      <c r="I10389" s="80"/>
      <c r="AX10389" s="80"/>
      <c r="AY10389" s="80"/>
      <c r="AZ10389" s="80"/>
      <c r="BA10389" s="80"/>
      <c r="BB10389" s="80"/>
    </row>
    <row r="10390" spans="9:54" x14ac:dyDescent="0.25">
      <c r="I10390" s="80"/>
      <c r="AX10390" s="80"/>
      <c r="AY10390" s="80"/>
      <c r="AZ10390" s="80"/>
      <c r="BA10390" s="80"/>
      <c r="BB10390" s="80"/>
    </row>
    <row r="10391" spans="9:54" x14ac:dyDescent="0.25">
      <c r="I10391" s="80"/>
      <c r="AX10391" s="80"/>
      <c r="AY10391" s="80"/>
      <c r="AZ10391" s="80"/>
      <c r="BA10391" s="80"/>
      <c r="BB10391" s="80"/>
    </row>
    <row r="10392" spans="9:54" x14ac:dyDescent="0.25">
      <c r="I10392" s="80"/>
      <c r="AX10392" s="80"/>
      <c r="AY10392" s="80"/>
      <c r="AZ10392" s="80"/>
      <c r="BA10392" s="80"/>
      <c r="BB10392" s="80"/>
    </row>
    <row r="10393" spans="9:54" x14ac:dyDescent="0.25">
      <c r="I10393" s="80"/>
      <c r="AX10393" s="80"/>
      <c r="AY10393" s="80"/>
      <c r="AZ10393" s="80"/>
      <c r="BA10393" s="80"/>
      <c r="BB10393" s="80"/>
    </row>
    <row r="10394" spans="9:54" x14ac:dyDescent="0.25">
      <c r="I10394" s="80"/>
      <c r="AX10394" s="80"/>
      <c r="AY10394" s="80"/>
      <c r="AZ10394" s="80"/>
      <c r="BA10394" s="80"/>
      <c r="BB10394" s="80"/>
    </row>
    <row r="10395" spans="9:54" x14ac:dyDescent="0.25">
      <c r="I10395" s="80"/>
      <c r="AX10395" s="80"/>
      <c r="AY10395" s="80"/>
      <c r="AZ10395" s="80"/>
      <c r="BA10395" s="80"/>
      <c r="BB10395" s="80"/>
    </row>
    <row r="10396" spans="9:54" x14ac:dyDescent="0.25">
      <c r="I10396" s="80"/>
      <c r="AX10396" s="80"/>
      <c r="AY10396" s="80"/>
      <c r="AZ10396" s="80"/>
      <c r="BA10396" s="80"/>
      <c r="BB10396" s="80"/>
    </row>
    <row r="10397" spans="9:54" x14ac:dyDescent="0.25">
      <c r="I10397" s="80"/>
      <c r="AX10397" s="80"/>
      <c r="AY10397" s="80"/>
      <c r="AZ10397" s="80"/>
      <c r="BA10397" s="80"/>
      <c r="BB10397" s="80"/>
    </row>
    <row r="10398" spans="9:54" x14ac:dyDescent="0.25">
      <c r="I10398" s="80"/>
      <c r="AX10398" s="80"/>
      <c r="AY10398" s="80"/>
      <c r="AZ10398" s="80"/>
      <c r="BA10398" s="80"/>
      <c r="BB10398" s="80"/>
    </row>
    <row r="10399" spans="9:54" x14ac:dyDescent="0.25">
      <c r="I10399" s="80"/>
      <c r="AX10399" s="80"/>
      <c r="AY10399" s="80"/>
      <c r="AZ10399" s="80"/>
      <c r="BA10399" s="80"/>
      <c r="BB10399" s="80"/>
    </row>
    <row r="10400" spans="9:54" x14ac:dyDescent="0.25">
      <c r="I10400" s="80"/>
      <c r="AX10400" s="80"/>
      <c r="AY10400" s="80"/>
      <c r="AZ10400" s="80"/>
      <c r="BA10400" s="80"/>
      <c r="BB10400" s="80"/>
    </row>
    <row r="10401" spans="9:54" x14ac:dyDescent="0.25">
      <c r="I10401" s="80"/>
      <c r="AX10401" s="80"/>
      <c r="AY10401" s="80"/>
      <c r="AZ10401" s="80"/>
      <c r="BA10401" s="80"/>
      <c r="BB10401" s="80"/>
    </row>
    <row r="10402" spans="9:54" x14ac:dyDescent="0.25">
      <c r="I10402" s="80"/>
      <c r="AX10402" s="80"/>
      <c r="AY10402" s="80"/>
      <c r="AZ10402" s="80"/>
      <c r="BA10402" s="80"/>
      <c r="BB10402" s="80"/>
    </row>
    <row r="10403" spans="9:54" x14ac:dyDescent="0.25">
      <c r="I10403" s="80"/>
      <c r="AX10403" s="80"/>
      <c r="AY10403" s="80"/>
      <c r="AZ10403" s="80"/>
      <c r="BA10403" s="80"/>
      <c r="BB10403" s="80"/>
    </row>
    <row r="10404" spans="9:54" x14ac:dyDescent="0.25">
      <c r="I10404" s="80"/>
      <c r="AX10404" s="80"/>
      <c r="AY10404" s="80"/>
      <c r="AZ10404" s="80"/>
      <c r="BA10404" s="80"/>
      <c r="BB10404" s="80"/>
    </row>
    <row r="10405" spans="9:54" x14ac:dyDescent="0.25">
      <c r="I10405" s="80"/>
      <c r="AX10405" s="80"/>
      <c r="AY10405" s="80"/>
      <c r="AZ10405" s="80"/>
      <c r="BA10405" s="80"/>
      <c r="BB10405" s="80"/>
    </row>
    <row r="10406" spans="9:54" x14ac:dyDescent="0.25">
      <c r="I10406" s="80"/>
      <c r="AX10406" s="80"/>
      <c r="AY10406" s="80"/>
      <c r="AZ10406" s="80"/>
      <c r="BA10406" s="80"/>
      <c r="BB10406" s="80"/>
    </row>
    <row r="10407" spans="9:54" x14ac:dyDescent="0.25">
      <c r="I10407" s="80"/>
      <c r="AX10407" s="80"/>
      <c r="AY10407" s="80"/>
      <c r="AZ10407" s="80"/>
      <c r="BA10407" s="80"/>
      <c r="BB10407" s="80"/>
    </row>
    <row r="10408" spans="9:54" x14ac:dyDescent="0.25">
      <c r="I10408" s="80"/>
      <c r="AX10408" s="80"/>
      <c r="AY10408" s="80"/>
      <c r="AZ10408" s="80"/>
      <c r="BA10408" s="80"/>
      <c r="BB10408" s="80"/>
    </row>
    <row r="10409" spans="9:54" x14ac:dyDescent="0.25">
      <c r="I10409" s="80"/>
      <c r="AX10409" s="80"/>
      <c r="AY10409" s="80"/>
      <c r="AZ10409" s="80"/>
      <c r="BA10409" s="80"/>
      <c r="BB10409" s="80"/>
    </row>
    <row r="10410" spans="9:54" x14ac:dyDescent="0.25">
      <c r="I10410" s="80"/>
      <c r="AX10410" s="80"/>
      <c r="AY10410" s="80"/>
      <c r="AZ10410" s="80"/>
      <c r="BA10410" s="80"/>
      <c r="BB10410" s="80"/>
    </row>
    <row r="10411" spans="9:54" x14ac:dyDescent="0.25">
      <c r="I10411" s="80"/>
      <c r="AX10411" s="80"/>
      <c r="AY10411" s="80"/>
      <c r="AZ10411" s="80"/>
      <c r="BA10411" s="80"/>
      <c r="BB10411" s="80"/>
    </row>
    <row r="10412" spans="9:54" x14ac:dyDescent="0.25">
      <c r="I10412" s="80"/>
      <c r="AX10412" s="80"/>
      <c r="AY10412" s="80"/>
      <c r="AZ10412" s="80"/>
      <c r="BA10412" s="80"/>
      <c r="BB10412" s="80"/>
    </row>
    <row r="10413" spans="9:54" x14ac:dyDescent="0.25">
      <c r="I10413" s="80"/>
      <c r="AX10413" s="80"/>
      <c r="AY10413" s="80"/>
      <c r="AZ10413" s="80"/>
      <c r="BA10413" s="80"/>
      <c r="BB10413" s="80"/>
    </row>
    <row r="10414" spans="9:54" x14ac:dyDescent="0.25">
      <c r="I10414" s="80"/>
      <c r="AX10414" s="80"/>
      <c r="AY10414" s="80"/>
      <c r="AZ10414" s="80"/>
      <c r="BA10414" s="80"/>
      <c r="BB10414" s="80"/>
    </row>
    <row r="10415" spans="9:54" x14ac:dyDescent="0.25">
      <c r="I10415" s="80"/>
      <c r="AX10415" s="80"/>
      <c r="AY10415" s="80"/>
      <c r="AZ10415" s="80"/>
      <c r="BA10415" s="80"/>
      <c r="BB10415" s="80"/>
    </row>
    <row r="10416" spans="9:54" x14ac:dyDescent="0.25">
      <c r="I10416" s="80"/>
      <c r="AX10416" s="80"/>
      <c r="AY10416" s="80"/>
      <c r="AZ10416" s="80"/>
      <c r="BA10416" s="80"/>
      <c r="BB10416" s="80"/>
    </row>
    <row r="10417" spans="9:54" x14ac:dyDescent="0.25">
      <c r="I10417" s="80"/>
      <c r="AX10417" s="80"/>
      <c r="AY10417" s="80"/>
      <c r="AZ10417" s="80"/>
      <c r="BA10417" s="80"/>
      <c r="BB10417" s="80"/>
    </row>
    <row r="10418" spans="9:54" x14ac:dyDescent="0.25">
      <c r="I10418" s="80"/>
      <c r="AX10418" s="80"/>
      <c r="AY10418" s="80"/>
      <c r="AZ10418" s="80"/>
      <c r="BA10418" s="80"/>
      <c r="BB10418" s="80"/>
    </row>
    <row r="10419" spans="9:54" x14ac:dyDescent="0.25">
      <c r="I10419" s="80"/>
      <c r="AX10419" s="80"/>
      <c r="AY10419" s="80"/>
      <c r="AZ10419" s="80"/>
      <c r="BA10419" s="80"/>
      <c r="BB10419" s="80"/>
    </row>
    <row r="10420" spans="9:54" x14ac:dyDescent="0.25">
      <c r="I10420" s="80"/>
      <c r="AX10420" s="80"/>
      <c r="AY10420" s="80"/>
      <c r="AZ10420" s="80"/>
      <c r="BA10420" s="80"/>
      <c r="BB10420" s="80"/>
    </row>
    <row r="10421" spans="9:54" x14ac:dyDescent="0.25">
      <c r="I10421" s="80"/>
      <c r="AX10421" s="80"/>
      <c r="AY10421" s="80"/>
      <c r="AZ10421" s="80"/>
      <c r="BA10421" s="80"/>
      <c r="BB10421" s="80"/>
    </row>
    <row r="10422" spans="9:54" x14ac:dyDescent="0.25">
      <c r="I10422" s="80"/>
      <c r="AX10422" s="80"/>
      <c r="AY10422" s="80"/>
      <c r="AZ10422" s="80"/>
      <c r="BA10422" s="80"/>
      <c r="BB10422" s="80"/>
    </row>
    <row r="10423" spans="9:54" x14ac:dyDescent="0.25">
      <c r="I10423" s="80"/>
      <c r="AX10423" s="80"/>
      <c r="AY10423" s="80"/>
      <c r="AZ10423" s="80"/>
      <c r="BA10423" s="80"/>
      <c r="BB10423" s="80"/>
    </row>
    <row r="10424" spans="9:54" x14ac:dyDescent="0.25">
      <c r="I10424" s="80"/>
      <c r="AX10424" s="80"/>
      <c r="AY10424" s="80"/>
      <c r="AZ10424" s="80"/>
      <c r="BA10424" s="80"/>
      <c r="BB10424" s="80"/>
    </row>
    <row r="10425" spans="9:54" x14ac:dyDescent="0.25">
      <c r="I10425" s="80"/>
      <c r="AX10425" s="80"/>
      <c r="AY10425" s="80"/>
      <c r="AZ10425" s="80"/>
      <c r="BA10425" s="80"/>
      <c r="BB10425" s="80"/>
    </row>
    <row r="10426" spans="9:54" x14ac:dyDescent="0.25">
      <c r="I10426" s="80"/>
      <c r="AX10426" s="80"/>
      <c r="AY10426" s="80"/>
      <c r="AZ10426" s="80"/>
      <c r="BA10426" s="80"/>
      <c r="BB10426" s="80"/>
    </row>
    <row r="10427" spans="9:54" x14ac:dyDescent="0.25">
      <c r="I10427" s="80"/>
      <c r="AX10427" s="80"/>
      <c r="AY10427" s="80"/>
      <c r="AZ10427" s="80"/>
      <c r="BA10427" s="80"/>
      <c r="BB10427" s="80"/>
    </row>
    <row r="10428" spans="9:54" x14ac:dyDescent="0.25">
      <c r="I10428" s="80"/>
      <c r="AX10428" s="80"/>
      <c r="AY10428" s="80"/>
      <c r="AZ10428" s="80"/>
      <c r="BA10428" s="80"/>
      <c r="BB10428" s="80"/>
    </row>
    <row r="10429" spans="9:54" x14ac:dyDescent="0.25">
      <c r="I10429" s="80"/>
      <c r="AX10429" s="80"/>
      <c r="AY10429" s="80"/>
      <c r="AZ10429" s="80"/>
      <c r="BA10429" s="80"/>
      <c r="BB10429" s="80"/>
    </row>
    <row r="10430" spans="9:54" x14ac:dyDescent="0.25">
      <c r="I10430" s="80"/>
      <c r="AX10430" s="80"/>
      <c r="AY10430" s="80"/>
      <c r="AZ10430" s="80"/>
      <c r="BA10430" s="80"/>
      <c r="BB10430" s="80"/>
    </row>
    <row r="10431" spans="9:54" x14ac:dyDescent="0.25">
      <c r="I10431" s="80"/>
      <c r="AX10431" s="80"/>
      <c r="AY10431" s="80"/>
      <c r="AZ10431" s="80"/>
      <c r="BA10431" s="80"/>
      <c r="BB10431" s="80"/>
    </row>
    <row r="10432" spans="9:54" x14ac:dyDescent="0.25">
      <c r="I10432" s="80"/>
      <c r="AX10432" s="80"/>
      <c r="AY10432" s="80"/>
      <c r="AZ10432" s="80"/>
      <c r="BA10432" s="80"/>
      <c r="BB10432" s="80"/>
    </row>
    <row r="10433" spans="9:54" x14ac:dyDescent="0.25">
      <c r="I10433" s="80"/>
      <c r="AX10433" s="80"/>
      <c r="AY10433" s="80"/>
      <c r="AZ10433" s="80"/>
      <c r="BA10433" s="80"/>
      <c r="BB10433" s="80"/>
    </row>
    <row r="10434" spans="9:54" x14ac:dyDescent="0.25">
      <c r="I10434" s="80"/>
      <c r="AX10434" s="80"/>
      <c r="AY10434" s="80"/>
      <c r="AZ10434" s="80"/>
      <c r="BA10434" s="80"/>
      <c r="BB10434" s="80"/>
    </row>
    <row r="10435" spans="9:54" x14ac:dyDescent="0.25">
      <c r="I10435" s="80"/>
      <c r="AX10435" s="80"/>
      <c r="AY10435" s="80"/>
      <c r="AZ10435" s="80"/>
      <c r="BA10435" s="80"/>
      <c r="BB10435" s="80"/>
    </row>
    <row r="10436" spans="9:54" x14ac:dyDescent="0.25">
      <c r="I10436" s="80"/>
      <c r="AX10436" s="80"/>
      <c r="AY10436" s="80"/>
      <c r="AZ10436" s="80"/>
      <c r="BA10436" s="80"/>
      <c r="BB10436" s="80"/>
    </row>
    <row r="10437" spans="9:54" x14ac:dyDescent="0.25">
      <c r="I10437" s="80"/>
      <c r="AX10437" s="80"/>
      <c r="AY10437" s="80"/>
      <c r="AZ10437" s="80"/>
      <c r="BA10437" s="80"/>
      <c r="BB10437" s="80"/>
    </row>
    <row r="10438" spans="9:54" x14ac:dyDescent="0.25">
      <c r="I10438" s="80"/>
      <c r="AX10438" s="80"/>
      <c r="AY10438" s="80"/>
      <c r="AZ10438" s="80"/>
      <c r="BA10438" s="80"/>
      <c r="BB10438" s="80"/>
    </row>
    <row r="10439" spans="9:54" x14ac:dyDescent="0.25">
      <c r="I10439" s="80"/>
      <c r="AX10439" s="80"/>
      <c r="AY10439" s="80"/>
      <c r="AZ10439" s="80"/>
      <c r="BA10439" s="80"/>
      <c r="BB10439" s="80"/>
    </row>
    <row r="10440" spans="9:54" x14ac:dyDescent="0.25">
      <c r="I10440" s="80"/>
      <c r="AX10440" s="80"/>
      <c r="AY10440" s="80"/>
      <c r="AZ10440" s="80"/>
      <c r="BA10440" s="80"/>
      <c r="BB10440" s="80"/>
    </row>
    <row r="10441" spans="9:54" x14ac:dyDescent="0.25">
      <c r="I10441" s="80"/>
      <c r="AX10441" s="80"/>
      <c r="AY10441" s="80"/>
      <c r="AZ10441" s="80"/>
      <c r="BA10441" s="80"/>
      <c r="BB10441" s="80"/>
    </row>
    <row r="10442" spans="9:54" x14ac:dyDescent="0.25">
      <c r="I10442" s="80"/>
      <c r="AX10442" s="80"/>
      <c r="AY10442" s="80"/>
      <c r="AZ10442" s="80"/>
      <c r="BA10442" s="80"/>
      <c r="BB10442" s="80"/>
    </row>
    <row r="10443" spans="9:54" x14ac:dyDescent="0.25">
      <c r="I10443" s="80"/>
      <c r="AX10443" s="80"/>
      <c r="AY10443" s="80"/>
      <c r="AZ10443" s="80"/>
      <c r="BA10443" s="80"/>
      <c r="BB10443" s="80"/>
    </row>
    <row r="10444" spans="9:54" x14ac:dyDescent="0.25">
      <c r="I10444" s="80"/>
      <c r="AX10444" s="80"/>
      <c r="AY10444" s="80"/>
      <c r="AZ10444" s="80"/>
      <c r="BA10444" s="80"/>
      <c r="BB10444" s="80"/>
    </row>
    <row r="10445" spans="9:54" x14ac:dyDescent="0.25">
      <c r="I10445" s="80"/>
      <c r="AX10445" s="80"/>
      <c r="AY10445" s="80"/>
      <c r="AZ10445" s="80"/>
      <c r="BA10445" s="80"/>
      <c r="BB10445" s="80"/>
    </row>
    <row r="10446" spans="9:54" x14ac:dyDescent="0.25">
      <c r="I10446" s="80"/>
      <c r="AX10446" s="80"/>
      <c r="AY10446" s="80"/>
      <c r="AZ10446" s="80"/>
      <c r="BA10446" s="80"/>
      <c r="BB10446" s="80"/>
    </row>
    <row r="10447" spans="9:54" x14ac:dyDescent="0.25">
      <c r="I10447" s="80"/>
      <c r="AX10447" s="80"/>
      <c r="AY10447" s="80"/>
      <c r="AZ10447" s="80"/>
      <c r="BA10447" s="80"/>
      <c r="BB10447" s="80"/>
    </row>
    <row r="10448" spans="9:54" x14ac:dyDescent="0.25">
      <c r="I10448" s="80"/>
      <c r="AX10448" s="80"/>
      <c r="AY10448" s="80"/>
      <c r="AZ10448" s="80"/>
      <c r="BA10448" s="80"/>
      <c r="BB10448" s="80"/>
    </row>
    <row r="10449" spans="9:54" x14ac:dyDescent="0.25">
      <c r="I10449" s="80"/>
      <c r="AX10449" s="80"/>
      <c r="AY10449" s="80"/>
      <c r="AZ10449" s="80"/>
      <c r="BA10449" s="80"/>
      <c r="BB10449" s="80"/>
    </row>
    <row r="10450" spans="9:54" x14ac:dyDescent="0.25">
      <c r="I10450" s="80"/>
      <c r="AX10450" s="80"/>
      <c r="AY10450" s="80"/>
      <c r="AZ10450" s="80"/>
      <c r="BA10450" s="80"/>
      <c r="BB10450" s="80"/>
    </row>
    <row r="10451" spans="9:54" x14ac:dyDescent="0.25">
      <c r="I10451" s="80"/>
      <c r="AX10451" s="80"/>
      <c r="AY10451" s="80"/>
      <c r="AZ10451" s="80"/>
      <c r="BA10451" s="80"/>
      <c r="BB10451" s="80"/>
    </row>
    <row r="10452" spans="9:54" x14ac:dyDescent="0.25">
      <c r="I10452" s="80"/>
      <c r="AX10452" s="80"/>
      <c r="AY10452" s="80"/>
      <c r="AZ10452" s="80"/>
      <c r="BA10452" s="80"/>
      <c r="BB10452" s="80"/>
    </row>
    <row r="10453" spans="9:54" x14ac:dyDescent="0.25">
      <c r="I10453" s="80"/>
      <c r="AX10453" s="80"/>
      <c r="AY10453" s="80"/>
      <c r="AZ10453" s="80"/>
      <c r="BA10453" s="80"/>
      <c r="BB10453" s="80"/>
    </row>
    <row r="10454" spans="9:54" x14ac:dyDescent="0.25">
      <c r="I10454" s="80"/>
      <c r="AX10454" s="80"/>
      <c r="AY10454" s="80"/>
      <c r="AZ10454" s="80"/>
      <c r="BA10454" s="80"/>
      <c r="BB10454" s="80"/>
    </row>
    <row r="10455" spans="9:54" x14ac:dyDescent="0.25">
      <c r="I10455" s="80"/>
      <c r="AX10455" s="80"/>
      <c r="AY10455" s="80"/>
      <c r="AZ10455" s="80"/>
      <c r="BA10455" s="80"/>
      <c r="BB10455" s="80"/>
    </row>
    <row r="10456" spans="9:54" x14ac:dyDescent="0.25">
      <c r="I10456" s="80"/>
      <c r="AX10456" s="80"/>
      <c r="AY10456" s="80"/>
      <c r="AZ10456" s="80"/>
      <c r="BA10456" s="80"/>
      <c r="BB10456" s="80"/>
    </row>
    <row r="10457" spans="9:54" x14ac:dyDescent="0.25">
      <c r="I10457" s="80"/>
      <c r="AX10457" s="80"/>
      <c r="AY10457" s="80"/>
      <c r="AZ10457" s="80"/>
      <c r="BA10457" s="80"/>
      <c r="BB10457" s="80"/>
    </row>
    <row r="10458" spans="9:54" x14ac:dyDescent="0.25">
      <c r="I10458" s="80"/>
      <c r="AX10458" s="80"/>
      <c r="AY10458" s="80"/>
      <c r="AZ10458" s="80"/>
      <c r="BA10458" s="80"/>
      <c r="BB10458" s="80"/>
    </row>
    <row r="10459" spans="9:54" x14ac:dyDescent="0.25">
      <c r="I10459" s="80"/>
      <c r="AX10459" s="80"/>
      <c r="AY10459" s="80"/>
      <c r="AZ10459" s="80"/>
      <c r="BA10459" s="80"/>
      <c r="BB10459" s="80"/>
    </row>
    <row r="10460" spans="9:54" x14ac:dyDescent="0.25">
      <c r="I10460" s="80"/>
      <c r="AX10460" s="80"/>
      <c r="AY10460" s="80"/>
      <c r="AZ10460" s="80"/>
      <c r="BA10460" s="80"/>
      <c r="BB10460" s="80"/>
    </row>
    <row r="10461" spans="9:54" x14ac:dyDescent="0.25">
      <c r="I10461" s="80"/>
      <c r="AX10461" s="80"/>
      <c r="AY10461" s="80"/>
      <c r="AZ10461" s="80"/>
      <c r="BA10461" s="80"/>
      <c r="BB10461" s="80"/>
    </row>
    <row r="10462" spans="9:54" x14ac:dyDescent="0.25">
      <c r="I10462" s="80"/>
      <c r="AX10462" s="80"/>
      <c r="AY10462" s="80"/>
      <c r="AZ10462" s="80"/>
      <c r="BA10462" s="80"/>
      <c r="BB10462" s="80"/>
    </row>
    <row r="10463" spans="9:54" x14ac:dyDescent="0.25">
      <c r="I10463" s="80"/>
      <c r="AX10463" s="80"/>
      <c r="AY10463" s="80"/>
      <c r="AZ10463" s="80"/>
      <c r="BA10463" s="80"/>
      <c r="BB10463" s="80"/>
    </row>
    <row r="10464" spans="9:54" x14ac:dyDescent="0.25">
      <c r="I10464" s="80"/>
      <c r="AX10464" s="80"/>
      <c r="AY10464" s="80"/>
      <c r="AZ10464" s="80"/>
      <c r="BA10464" s="80"/>
      <c r="BB10464" s="80"/>
    </row>
    <row r="10465" spans="9:54" x14ac:dyDescent="0.25">
      <c r="I10465" s="80"/>
      <c r="AX10465" s="80"/>
      <c r="AY10465" s="80"/>
      <c r="AZ10465" s="80"/>
      <c r="BA10465" s="80"/>
      <c r="BB10465" s="80"/>
    </row>
    <row r="10466" spans="9:54" x14ac:dyDescent="0.25">
      <c r="I10466" s="80"/>
      <c r="AX10466" s="80"/>
      <c r="AY10466" s="80"/>
      <c r="AZ10466" s="80"/>
      <c r="BA10466" s="80"/>
      <c r="BB10466" s="80"/>
    </row>
    <row r="10467" spans="9:54" x14ac:dyDescent="0.25">
      <c r="I10467" s="80"/>
      <c r="AX10467" s="80"/>
      <c r="AY10467" s="80"/>
      <c r="AZ10467" s="80"/>
      <c r="BA10467" s="80"/>
      <c r="BB10467" s="80"/>
    </row>
    <row r="10468" spans="9:54" x14ac:dyDescent="0.25">
      <c r="I10468" s="80"/>
      <c r="AX10468" s="80"/>
      <c r="AY10468" s="80"/>
      <c r="AZ10468" s="80"/>
      <c r="BA10468" s="80"/>
      <c r="BB10468" s="80"/>
    </row>
    <row r="10469" spans="9:54" x14ac:dyDescent="0.25">
      <c r="I10469" s="80"/>
      <c r="AX10469" s="80"/>
      <c r="AY10469" s="80"/>
      <c r="AZ10469" s="80"/>
      <c r="BA10469" s="80"/>
      <c r="BB10469" s="80"/>
    </row>
    <row r="10470" spans="9:54" x14ac:dyDescent="0.25">
      <c r="I10470" s="80"/>
      <c r="AX10470" s="80"/>
      <c r="AY10470" s="80"/>
      <c r="AZ10470" s="80"/>
      <c r="BA10470" s="80"/>
      <c r="BB10470" s="80"/>
    </row>
    <row r="10471" spans="9:54" x14ac:dyDescent="0.25">
      <c r="I10471" s="80"/>
      <c r="AX10471" s="80"/>
      <c r="AY10471" s="80"/>
      <c r="AZ10471" s="80"/>
      <c r="BA10471" s="80"/>
      <c r="BB10471" s="80"/>
    </row>
    <row r="10472" spans="9:54" x14ac:dyDescent="0.25">
      <c r="I10472" s="80"/>
      <c r="AX10472" s="80"/>
      <c r="AY10472" s="80"/>
      <c r="AZ10472" s="80"/>
      <c r="BA10472" s="80"/>
      <c r="BB10472" s="80"/>
    </row>
    <row r="10473" spans="9:54" x14ac:dyDescent="0.25">
      <c r="I10473" s="80"/>
      <c r="AX10473" s="80"/>
      <c r="AY10473" s="80"/>
      <c r="AZ10473" s="80"/>
      <c r="BA10473" s="80"/>
      <c r="BB10473" s="80"/>
    </row>
    <row r="10474" spans="9:54" x14ac:dyDescent="0.25">
      <c r="I10474" s="80"/>
      <c r="AX10474" s="80"/>
      <c r="AY10474" s="80"/>
      <c r="AZ10474" s="80"/>
      <c r="BA10474" s="80"/>
      <c r="BB10474" s="80"/>
    </row>
    <row r="10475" spans="9:54" x14ac:dyDescent="0.25">
      <c r="I10475" s="80"/>
      <c r="AX10475" s="80"/>
      <c r="AY10475" s="80"/>
      <c r="AZ10475" s="80"/>
      <c r="BA10475" s="80"/>
      <c r="BB10475" s="80"/>
    </row>
    <row r="10476" spans="9:54" x14ac:dyDescent="0.25">
      <c r="I10476" s="80"/>
      <c r="AX10476" s="80"/>
      <c r="AY10476" s="80"/>
      <c r="AZ10476" s="80"/>
      <c r="BA10476" s="80"/>
      <c r="BB10476" s="80"/>
    </row>
    <row r="10477" spans="9:54" x14ac:dyDescent="0.25">
      <c r="I10477" s="80"/>
      <c r="AX10477" s="80"/>
      <c r="AY10477" s="80"/>
      <c r="AZ10477" s="80"/>
      <c r="BA10477" s="80"/>
      <c r="BB10477" s="80"/>
    </row>
    <row r="10478" spans="9:54" x14ac:dyDescent="0.25">
      <c r="I10478" s="80"/>
      <c r="AX10478" s="80"/>
      <c r="AY10478" s="80"/>
      <c r="AZ10478" s="80"/>
      <c r="BA10478" s="80"/>
      <c r="BB10478" s="80"/>
    </row>
    <row r="10479" spans="9:54" x14ac:dyDescent="0.25">
      <c r="I10479" s="80"/>
      <c r="AX10479" s="80"/>
      <c r="AY10479" s="80"/>
      <c r="AZ10479" s="80"/>
      <c r="BA10479" s="80"/>
      <c r="BB10479" s="80"/>
    </row>
    <row r="10480" spans="9:54" x14ac:dyDescent="0.25">
      <c r="I10480" s="80"/>
      <c r="AX10480" s="80"/>
      <c r="AY10480" s="80"/>
      <c r="AZ10480" s="80"/>
      <c r="BA10480" s="80"/>
      <c r="BB10480" s="80"/>
    </row>
    <row r="10481" spans="9:54" x14ac:dyDescent="0.25">
      <c r="I10481" s="80"/>
      <c r="AX10481" s="80"/>
      <c r="AY10481" s="80"/>
      <c r="AZ10481" s="80"/>
      <c r="BA10481" s="80"/>
      <c r="BB10481" s="80"/>
    </row>
    <row r="10482" spans="9:54" x14ac:dyDescent="0.25">
      <c r="I10482" s="80"/>
      <c r="AX10482" s="80"/>
      <c r="AY10482" s="80"/>
      <c r="AZ10482" s="80"/>
      <c r="BA10482" s="80"/>
      <c r="BB10482" s="80"/>
    </row>
    <row r="10483" spans="9:54" x14ac:dyDescent="0.25">
      <c r="I10483" s="80"/>
      <c r="AX10483" s="80"/>
      <c r="AY10483" s="80"/>
      <c r="AZ10483" s="80"/>
      <c r="BA10483" s="80"/>
      <c r="BB10483" s="80"/>
    </row>
    <row r="10484" spans="9:54" x14ac:dyDescent="0.25">
      <c r="I10484" s="80"/>
      <c r="AX10484" s="80"/>
      <c r="AY10484" s="80"/>
      <c r="AZ10484" s="80"/>
      <c r="BA10484" s="80"/>
      <c r="BB10484" s="80"/>
    </row>
    <row r="10485" spans="9:54" x14ac:dyDescent="0.25">
      <c r="I10485" s="80"/>
      <c r="AX10485" s="80"/>
      <c r="AY10485" s="80"/>
      <c r="AZ10485" s="80"/>
      <c r="BA10485" s="80"/>
      <c r="BB10485" s="80"/>
    </row>
    <row r="10486" spans="9:54" x14ac:dyDescent="0.25">
      <c r="I10486" s="80"/>
      <c r="AX10486" s="80"/>
      <c r="AY10486" s="80"/>
      <c r="AZ10486" s="80"/>
      <c r="BA10486" s="80"/>
      <c r="BB10486" s="80"/>
    </row>
    <row r="10487" spans="9:54" x14ac:dyDescent="0.25">
      <c r="I10487" s="80"/>
      <c r="AX10487" s="80"/>
      <c r="AY10487" s="80"/>
      <c r="AZ10487" s="80"/>
      <c r="BA10487" s="80"/>
      <c r="BB10487" s="80"/>
    </row>
    <row r="10488" spans="9:54" x14ac:dyDescent="0.25">
      <c r="I10488" s="80"/>
      <c r="AX10488" s="80"/>
      <c r="AY10488" s="80"/>
      <c r="AZ10488" s="80"/>
      <c r="BA10488" s="80"/>
      <c r="BB10488" s="80"/>
    </row>
    <row r="10489" spans="9:54" x14ac:dyDescent="0.25">
      <c r="I10489" s="80"/>
      <c r="AX10489" s="80"/>
      <c r="AY10489" s="80"/>
      <c r="AZ10489" s="80"/>
      <c r="BA10489" s="80"/>
      <c r="BB10489" s="80"/>
    </row>
    <row r="10490" spans="9:54" x14ac:dyDescent="0.25">
      <c r="I10490" s="80"/>
      <c r="AX10490" s="80"/>
      <c r="AY10490" s="80"/>
      <c r="AZ10490" s="80"/>
      <c r="BA10490" s="80"/>
      <c r="BB10490" s="80"/>
    </row>
    <row r="10491" spans="9:54" x14ac:dyDescent="0.25">
      <c r="I10491" s="80"/>
      <c r="AX10491" s="80"/>
      <c r="AY10491" s="80"/>
      <c r="AZ10491" s="80"/>
      <c r="BA10491" s="80"/>
      <c r="BB10491" s="80"/>
    </row>
    <row r="10492" spans="9:54" x14ac:dyDescent="0.25">
      <c r="I10492" s="80"/>
      <c r="AX10492" s="80"/>
      <c r="AY10492" s="80"/>
      <c r="AZ10492" s="80"/>
      <c r="BA10492" s="80"/>
      <c r="BB10492" s="80"/>
    </row>
    <row r="10493" spans="9:54" x14ac:dyDescent="0.25">
      <c r="I10493" s="80"/>
      <c r="AX10493" s="80"/>
      <c r="AY10493" s="80"/>
      <c r="AZ10493" s="80"/>
      <c r="BA10493" s="80"/>
      <c r="BB10493" s="80"/>
    </row>
    <row r="10494" spans="9:54" x14ac:dyDescent="0.25">
      <c r="I10494" s="80"/>
      <c r="AX10494" s="80"/>
      <c r="AY10494" s="80"/>
      <c r="AZ10494" s="80"/>
      <c r="BA10494" s="80"/>
      <c r="BB10494" s="80"/>
    </row>
    <row r="10495" spans="9:54" x14ac:dyDescent="0.25">
      <c r="I10495" s="80"/>
      <c r="AX10495" s="80"/>
      <c r="AY10495" s="80"/>
      <c r="AZ10495" s="80"/>
      <c r="BA10495" s="80"/>
      <c r="BB10495" s="80"/>
    </row>
    <row r="10496" spans="9:54" x14ac:dyDescent="0.25">
      <c r="I10496" s="80"/>
      <c r="AX10496" s="80"/>
      <c r="AY10496" s="80"/>
      <c r="AZ10496" s="80"/>
      <c r="BA10496" s="80"/>
      <c r="BB10496" s="80"/>
    </row>
    <row r="10497" spans="9:54" x14ac:dyDescent="0.25">
      <c r="I10497" s="80"/>
      <c r="AX10497" s="80"/>
      <c r="AY10497" s="80"/>
      <c r="AZ10497" s="80"/>
      <c r="BA10497" s="80"/>
      <c r="BB10497" s="80"/>
    </row>
    <row r="10498" spans="9:54" x14ac:dyDescent="0.25">
      <c r="I10498" s="80"/>
      <c r="AX10498" s="80"/>
      <c r="AY10498" s="80"/>
      <c r="AZ10498" s="80"/>
      <c r="BA10498" s="80"/>
      <c r="BB10498" s="80"/>
    </row>
    <row r="10499" spans="9:54" x14ac:dyDescent="0.25">
      <c r="I10499" s="80"/>
      <c r="AX10499" s="80"/>
      <c r="AY10499" s="80"/>
      <c r="AZ10499" s="80"/>
      <c r="BA10499" s="80"/>
      <c r="BB10499" s="80"/>
    </row>
    <row r="10500" spans="9:54" x14ac:dyDescent="0.25">
      <c r="I10500" s="80"/>
      <c r="AX10500" s="80"/>
      <c r="AY10500" s="80"/>
      <c r="AZ10500" s="80"/>
      <c r="BA10500" s="80"/>
      <c r="BB10500" s="80"/>
    </row>
    <row r="10501" spans="9:54" x14ac:dyDescent="0.25">
      <c r="I10501" s="80"/>
      <c r="AX10501" s="80"/>
      <c r="AY10501" s="80"/>
      <c r="AZ10501" s="80"/>
      <c r="BA10501" s="80"/>
      <c r="BB10501" s="80"/>
    </row>
    <row r="10502" spans="9:54" x14ac:dyDescent="0.25">
      <c r="I10502" s="80"/>
      <c r="AX10502" s="80"/>
      <c r="AY10502" s="80"/>
      <c r="AZ10502" s="80"/>
      <c r="BA10502" s="80"/>
      <c r="BB10502" s="80"/>
    </row>
    <row r="10503" spans="9:54" x14ac:dyDescent="0.25">
      <c r="I10503" s="80"/>
      <c r="AX10503" s="80"/>
      <c r="AY10503" s="80"/>
      <c r="AZ10503" s="80"/>
      <c r="BA10503" s="80"/>
      <c r="BB10503" s="80"/>
    </row>
    <row r="10504" spans="9:54" x14ac:dyDescent="0.25">
      <c r="I10504" s="80"/>
      <c r="AX10504" s="80"/>
      <c r="AY10504" s="80"/>
      <c r="AZ10504" s="80"/>
      <c r="BA10504" s="80"/>
      <c r="BB10504" s="80"/>
    </row>
    <row r="10505" spans="9:54" x14ac:dyDescent="0.25">
      <c r="I10505" s="80"/>
      <c r="AX10505" s="80"/>
      <c r="AY10505" s="80"/>
      <c r="AZ10505" s="80"/>
      <c r="BA10505" s="80"/>
      <c r="BB10505" s="80"/>
    </row>
    <row r="10506" spans="9:54" x14ac:dyDescent="0.25">
      <c r="I10506" s="80"/>
      <c r="AX10506" s="80"/>
      <c r="AY10506" s="80"/>
      <c r="AZ10506" s="80"/>
      <c r="BA10506" s="80"/>
      <c r="BB10506" s="80"/>
    </row>
    <row r="10507" spans="9:54" x14ac:dyDescent="0.25">
      <c r="I10507" s="80"/>
      <c r="AX10507" s="80"/>
      <c r="AY10507" s="80"/>
      <c r="AZ10507" s="80"/>
      <c r="BA10507" s="80"/>
      <c r="BB10507" s="80"/>
    </row>
    <row r="10508" spans="9:54" x14ac:dyDescent="0.25">
      <c r="I10508" s="80"/>
      <c r="AX10508" s="80"/>
      <c r="AY10508" s="80"/>
      <c r="AZ10508" s="80"/>
      <c r="BA10508" s="80"/>
      <c r="BB10508" s="80"/>
    </row>
    <row r="10509" spans="9:54" x14ac:dyDescent="0.25">
      <c r="I10509" s="80"/>
      <c r="AX10509" s="80"/>
      <c r="AY10509" s="80"/>
      <c r="AZ10509" s="80"/>
      <c r="BA10509" s="80"/>
      <c r="BB10509" s="80"/>
    </row>
    <row r="10510" spans="9:54" x14ac:dyDescent="0.25">
      <c r="I10510" s="80"/>
      <c r="AX10510" s="80"/>
      <c r="AY10510" s="80"/>
      <c r="AZ10510" s="80"/>
      <c r="BA10510" s="80"/>
      <c r="BB10510" s="80"/>
    </row>
    <row r="10511" spans="9:54" x14ac:dyDescent="0.25">
      <c r="I10511" s="80"/>
      <c r="AX10511" s="80"/>
      <c r="AY10511" s="80"/>
      <c r="AZ10511" s="80"/>
      <c r="BA10511" s="80"/>
      <c r="BB10511" s="80"/>
    </row>
    <row r="10512" spans="9:54" x14ac:dyDescent="0.25">
      <c r="I10512" s="80"/>
      <c r="AX10512" s="80"/>
      <c r="AY10512" s="80"/>
      <c r="AZ10512" s="80"/>
      <c r="BA10512" s="80"/>
      <c r="BB10512" s="80"/>
    </row>
    <row r="10513" spans="9:54" x14ac:dyDescent="0.25">
      <c r="I10513" s="80"/>
      <c r="AX10513" s="80"/>
      <c r="AY10513" s="80"/>
      <c r="AZ10513" s="80"/>
      <c r="BA10513" s="80"/>
      <c r="BB10513" s="80"/>
    </row>
    <row r="10514" spans="9:54" x14ac:dyDescent="0.25">
      <c r="I10514" s="80"/>
      <c r="AX10514" s="80"/>
      <c r="AY10514" s="80"/>
      <c r="AZ10514" s="80"/>
      <c r="BA10514" s="80"/>
      <c r="BB10514" s="80"/>
    </row>
    <row r="10515" spans="9:54" x14ac:dyDescent="0.25">
      <c r="I10515" s="80"/>
      <c r="AX10515" s="80"/>
      <c r="AY10515" s="80"/>
      <c r="AZ10515" s="80"/>
      <c r="BA10515" s="80"/>
      <c r="BB10515" s="80"/>
    </row>
    <row r="10516" spans="9:54" x14ac:dyDescent="0.25">
      <c r="I10516" s="80"/>
      <c r="AX10516" s="80"/>
      <c r="AY10516" s="80"/>
      <c r="AZ10516" s="80"/>
      <c r="BA10516" s="80"/>
      <c r="BB10516" s="80"/>
    </row>
    <row r="10517" spans="9:54" x14ac:dyDescent="0.25">
      <c r="I10517" s="80"/>
      <c r="AX10517" s="80"/>
      <c r="AY10517" s="80"/>
      <c r="AZ10517" s="80"/>
      <c r="BA10517" s="80"/>
      <c r="BB10517" s="80"/>
    </row>
    <row r="10518" spans="9:54" x14ac:dyDescent="0.25">
      <c r="I10518" s="80"/>
      <c r="AX10518" s="80"/>
      <c r="AY10518" s="80"/>
      <c r="AZ10518" s="80"/>
      <c r="BA10518" s="80"/>
      <c r="BB10518" s="80"/>
    </row>
    <row r="10519" spans="9:54" x14ac:dyDescent="0.25">
      <c r="I10519" s="80"/>
      <c r="AX10519" s="80"/>
      <c r="AY10519" s="80"/>
      <c r="AZ10519" s="80"/>
      <c r="BA10519" s="80"/>
      <c r="BB10519" s="80"/>
    </row>
    <row r="10520" spans="9:54" x14ac:dyDescent="0.25">
      <c r="I10520" s="80"/>
      <c r="AX10520" s="80"/>
      <c r="AY10520" s="80"/>
      <c r="AZ10520" s="80"/>
      <c r="BA10520" s="80"/>
      <c r="BB10520" s="80"/>
    </row>
    <row r="10521" spans="9:54" x14ac:dyDescent="0.25">
      <c r="I10521" s="80"/>
      <c r="AX10521" s="80"/>
      <c r="AY10521" s="80"/>
      <c r="AZ10521" s="80"/>
      <c r="BA10521" s="80"/>
      <c r="BB10521" s="80"/>
    </row>
    <row r="10522" spans="9:54" x14ac:dyDescent="0.25">
      <c r="I10522" s="80"/>
      <c r="AX10522" s="80"/>
      <c r="AY10522" s="80"/>
      <c r="AZ10522" s="80"/>
      <c r="BA10522" s="80"/>
      <c r="BB10522" s="80"/>
    </row>
    <row r="10523" spans="9:54" x14ac:dyDescent="0.25">
      <c r="I10523" s="80"/>
      <c r="AX10523" s="80"/>
      <c r="AY10523" s="80"/>
      <c r="AZ10523" s="80"/>
      <c r="BA10523" s="80"/>
      <c r="BB10523" s="80"/>
    </row>
    <row r="10524" spans="9:54" x14ac:dyDescent="0.25">
      <c r="I10524" s="80"/>
      <c r="AX10524" s="80"/>
      <c r="AY10524" s="80"/>
      <c r="AZ10524" s="80"/>
      <c r="BA10524" s="80"/>
      <c r="BB10524" s="80"/>
    </row>
    <row r="10525" spans="9:54" x14ac:dyDescent="0.25">
      <c r="I10525" s="80"/>
      <c r="AX10525" s="80"/>
      <c r="AY10525" s="80"/>
      <c r="AZ10525" s="80"/>
      <c r="BA10525" s="80"/>
      <c r="BB10525" s="80"/>
    </row>
    <row r="10526" spans="9:54" x14ac:dyDescent="0.25">
      <c r="I10526" s="80"/>
      <c r="AX10526" s="80"/>
      <c r="AY10526" s="80"/>
      <c r="AZ10526" s="80"/>
      <c r="BA10526" s="80"/>
      <c r="BB10526" s="80"/>
    </row>
    <row r="10527" spans="9:54" x14ac:dyDescent="0.25">
      <c r="I10527" s="80"/>
      <c r="AX10527" s="80"/>
      <c r="AY10527" s="80"/>
      <c r="AZ10527" s="80"/>
      <c r="BA10527" s="80"/>
      <c r="BB10527" s="80"/>
    </row>
    <row r="10528" spans="9:54" x14ac:dyDescent="0.25">
      <c r="I10528" s="80"/>
      <c r="AX10528" s="80"/>
      <c r="AY10528" s="80"/>
      <c r="AZ10528" s="80"/>
      <c r="BA10528" s="80"/>
      <c r="BB10528" s="80"/>
    </row>
    <row r="10529" spans="9:54" x14ac:dyDescent="0.25">
      <c r="I10529" s="80"/>
      <c r="AX10529" s="80"/>
      <c r="AY10529" s="80"/>
      <c r="AZ10529" s="80"/>
      <c r="BA10529" s="80"/>
      <c r="BB10529" s="80"/>
    </row>
    <row r="10530" spans="9:54" x14ac:dyDescent="0.25">
      <c r="I10530" s="80"/>
      <c r="AX10530" s="80"/>
      <c r="AY10530" s="80"/>
      <c r="AZ10530" s="80"/>
      <c r="BA10530" s="80"/>
      <c r="BB10530" s="80"/>
    </row>
    <row r="10531" spans="9:54" x14ac:dyDescent="0.25">
      <c r="I10531" s="80"/>
      <c r="AX10531" s="80"/>
      <c r="AY10531" s="80"/>
      <c r="AZ10531" s="80"/>
      <c r="BA10531" s="80"/>
      <c r="BB10531" s="80"/>
    </row>
    <row r="10532" spans="9:54" x14ac:dyDescent="0.25">
      <c r="I10532" s="80"/>
      <c r="AX10532" s="80"/>
      <c r="AY10532" s="80"/>
      <c r="AZ10532" s="80"/>
      <c r="BA10532" s="80"/>
      <c r="BB10532" s="80"/>
    </row>
    <row r="10533" spans="9:54" x14ac:dyDescent="0.25">
      <c r="I10533" s="80"/>
      <c r="AX10533" s="80"/>
      <c r="AY10533" s="80"/>
      <c r="AZ10533" s="80"/>
      <c r="BA10533" s="80"/>
      <c r="BB10533" s="80"/>
    </row>
    <row r="10534" spans="9:54" x14ac:dyDescent="0.25">
      <c r="I10534" s="80"/>
      <c r="AX10534" s="80"/>
      <c r="AY10534" s="80"/>
      <c r="AZ10534" s="80"/>
      <c r="BA10534" s="80"/>
      <c r="BB10534" s="80"/>
    </row>
    <row r="10535" spans="9:54" x14ac:dyDescent="0.25">
      <c r="I10535" s="80"/>
      <c r="AX10535" s="80"/>
      <c r="AY10535" s="80"/>
      <c r="AZ10535" s="80"/>
      <c r="BA10535" s="80"/>
      <c r="BB10535" s="80"/>
    </row>
    <row r="10536" spans="9:54" x14ac:dyDescent="0.25">
      <c r="I10536" s="80"/>
      <c r="AX10536" s="80"/>
      <c r="AY10536" s="80"/>
      <c r="AZ10536" s="80"/>
      <c r="BA10536" s="80"/>
      <c r="BB10536" s="80"/>
    </row>
    <row r="10537" spans="9:54" x14ac:dyDescent="0.25">
      <c r="I10537" s="80"/>
      <c r="AX10537" s="80"/>
      <c r="AY10537" s="80"/>
      <c r="AZ10537" s="80"/>
      <c r="BA10537" s="80"/>
      <c r="BB10537" s="80"/>
    </row>
    <row r="10538" spans="9:54" x14ac:dyDescent="0.25">
      <c r="I10538" s="80"/>
      <c r="AX10538" s="80"/>
      <c r="AY10538" s="80"/>
      <c r="AZ10538" s="80"/>
      <c r="BA10538" s="80"/>
      <c r="BB10538" s="80"/>
    </row>
    <row r="10539" spans="9:54" x14ac:dyDescent="0.25">
      <c r="I10539" s="80"/>
      <c r="AX10539" s="80"/>
      <c r="AY10539" s="80"/>
      <c r="AZ10539" s="80"/>
      <c r="BA10539" s="80"/>
      <c r="BB10539" s="80"/>
    </row>
    <row r="10540" spans="9:54" x14ac:dyDescent="0.25">
      <c r="I10540" s="80"/>
      <c r="AX10540" s="80"/>
      <c r="AY10540" s="80"/>
      <c r="AZ10540" s="80"/>
      <c r="BA10540" s="80"/>
      <c r="BB10540" s="80"/>
    </row>
    <row r="10541" spans="9:54" x14ac:dyDescent="0.25">
      <c r="I10541" s="80"/>
      <c r="AX10541" s="80"/>
      <c r="AY10541" s="80"/>
      <c r="AZ10541" s="80"/>
      <c r="BA10541" s="80"/>
      <c r="BB10541" s="80"/>
    </row>
    <row r="10542" spans="9:54" x14ac:dyDescent="0.25">
      <c r="I10542" s="80"/>
      <c r="AX10542" s="80"/>
      <c r="AY10542" s="80"/>
      <c r="AZ10542" s="80"/>
      <c r="BA10542" s="80"/>
      <c r="BB10542" s="80"/>
    </row>
    <row r="10543" spans="9:54" x14ac:dyDescent="0.25">
      <c r="I10543" s="80"/>
      <c r="AX10543" s="80"/>
      <c r="AY10543" s="80"/>
      <c r="AZ10543" s="80"/>
      <c r="BA10543" s="80"/>
      <c r="BB10543" s="80"/>
    </row>
    <row r="10544" spans="9:54" x14ac:dyDescent="0.25">
      <c r="I10544" s="80"/>
      <c r="AX10544" s="80"/>
      <c r="AY10544" s="80"/>
      <c r="AZ10544" s="80"/>
      <c r="BA10544" s="80"/>
      <c r="BB10544" s="80"/>
    </row>
    <row r="10545" spans="9:54" x14ac:dyDescent="0.25">
      <c r="I10545" s="80"/>
      <c r="AX10545" s="80"/>
      <c r="AY10545" s="80"/>
      <c r="AZ10545" s="80"/>
      <c r="BA10545" s="80"/>
      <c r="BB10545" s="80"/>
    </row>
    <row r="10546" spans="9:54" x14ac:dyDescent="0.25">
      <c r="I10546" s="80"/>
      <c r="AX10546" s="80"/>
      <c r="AY10546" s="80"/>
      <c r="AZ10546" s="80"/>
      <c r="BA10546" s="80"/>
      <c r="BB10546" s="80"/>
    </row>
    <row r="10547" spans="9:54" x14ac:dyDescent="0.25">
      <c r="I10547" s="80"/>
      <c r="AX10547" s="80"/>
      <c r="AY10547" s="80"/>
      <c r="AZ10547" s="80"/>
      <c r="BA10547" s="80"/>
      <c r="BB10547" s="80"/>
    </row>
    <row r="10548" spans="9:54" x14ac:dyDescent="0.25">
      <c r="I10548" s="80"/>
      <c r="AX10548" s="80"/>
      <c r="AY10548" s="80"/>
      <c r="AZ10548" s="80"/>
      <c r="BA10548" s="80"/>
      <c r="BB10548" s="80"/>
    </row>
    <row r="10549" spans="9:54" x14ac:dyDescent="0.25">
      <c r="I10549" s="80"/>
      <c r="AX10549" s="80"/>
      <c r="AY10549" s="80"/>
      <c r="AZ10549" s="80"/>
      <c r="BA10549" s="80"/>
      <c r="BB10549" s="80"/>
    </row>
    <row r="10550" spans="9:54" x14ac:dyDescent="0.25">
      <c r="I10550" s="80"/>
      <c r="AX10550" s="80"/>
      <c r="AY10550" s="80"/>
      <c r="AZ10550" s="80"/>
      <c r="BA10550" s="80"/>
      <c r="BB10550" s="80"/>
    </row>
    <row r="10551" spans="9:54" x14ac:dyDescent="0.25">
      <c r="I10551" s="80"/>
      <c r="AX10551" s="80"/>
      <c r="AY10551" s="80"/>
      <c r="AZ10551" s="80"/>
      <c r="BA10551" s="80"/>
      <c r="BB10551" s="80"/>
    </row>
    <row r="10552" spans="9:54" x14ac:dyDescent="0.25">
      <c r="I10552" s="80"/>
      <c r="AX10552" s="80"/>
      <c r="AY10552" s="80"/>
      <c r="AZ10552" s="80"/>
      <c r="BA10552" s="80"/>
      <c r="BB10552" s="80"/>
    </row>
    <row r="10553" spans="9:54" x14ac:dyDescent="0.25">
      <c r="I10553" s="80"/>
      <c r="AX10553" s="80"/>
      <c r="AY10553" s="80"/>
      <c r="AZ10553" s="80"/>
      <c r="BA10553" s="80"/>
      <c r="BB10553" s="80"/>
    </row>
    <row r="10554" spans="9:54" x14ac:dyDescent="0.25">
      <c r="I10554" s="80"/>
      <c r="AX10554" s="80"/>
      <c r="AY10554" s="80"/>
      <c r="AZ10554" s="80"/>
      <c r="BA10554" s="80"/>
      <c r="BB10554" s="80"/>
    </row>
    <row r="10555" spans="9:54" x14ac:dyDescent="0.25">
      <c r="I10555" s="80"/>
      <c r="AX10555" s="80"/>
      <c r="AY10555" s="80"/>
      <c r="AZ10555" s="80"/>
      <c r="BA10555" s="80"/>
      <c r="BB10555" s="80"/>
    </row>
    <row r="10556" spans="9:54" x14ac:dyDescent="0.25">
      <c r="I10556" s="80"/>
      <c r="AX10556" s="80"/>
      <c r="AY10556" s="80"/>
      <c r="AZ10556" s="80"/>
      <c r="BA10556" s="80"/>
      <c r="BB10556" s="80"/>
    </row>
    <row r="10557" spans="9:54" x14ac:dyDescent="0.25">
      <c r="I10557" s="80"/>
      <c r="AX10557" s="80"/>
      <c r="AY10557" s="80"/>
      <c r="AZ10557" s="80"/>
      <c r="BA10557" s="80"/>
      <c r="BB10557" s="80"/>
    </row>
    <row r="10558" spans="9:54" x14ac:dyDescent="0.25">
      <c r="I10558" s="80"/>
      <c r="AX10558" s="80"/>
      <c r="AY10558" s="80"/>
      <c r="AZ10558" s="80"/>
      <c r="BA10558" s="80"/>
      <c r="BB10558" s="80"/>
    </row>
    <row r="10559" spans="9:54" x14ac:dyDescent="0.25">
      <c r="I10559" s="80"/>
      <c r="AX10559" s="80"/>
      <c r="AY10559" s="80"/>
      <c r="AZ10559" s="80"/>
      <c r="BA10559" s="80"/>
      <c r="BB10559" s="80"/>
    </row>
    <row r="10560" spans="9:54" x14ac:dyDescent="0.25">
      <c r="I10560" s="80"/>
      <c r="AX10560" s="80"/>
      <c r="AY10560" s="80"/>
      <c r="AZ10560" s="80"/>
      <c r="BA10560" s="80"/>
      <c r="BB10560" s="80"/>
    </row>
    <row r="10561" spans="9:54" x14ac:dyDescent="0.25">
      <c r="I10561" s="80"/>
      <c r="AX10561" s="80"/>
      <c r="AY10561" s="80"/>
      <c r="AZ10561" s="80"/>
      <c r="BA10561" s="80"/>
      <c r="BB10561" s="80"/>
    </row>
    <row r="10562" spans="9:54" x14ac:dyDescent="0.25">
      <c r="I10562" s="80"/>
      <c r="AX10562" s="80"/>
      <c r="AY10562" s="80"/>
      <c r="AZ10562" s="80"/>
      <c r="BA10562" s="80"/>
      <c r="BB10562" s="80"/>
    </row>
    <row r="10563" spans="9:54" x14ac:dyDescent="0.25">
      <c r="I10563" s="80"/>
      <c r="AX10563" s="80"/>
      <c r="AY10563" s="80"/>
      <c r="AZ10563" s="80"/>
      <c r="BA10563" s="80"/>
      <c r="BB10563" s="80"/>
    </row>
    <row r="10564" spans="9:54" x14ac:dyDescent="0.25">
      <c r="I10564" s="80"/>
      <c r="AX10564" s="80"/>
      <c r="AY10564" s="80"/>
      <c r="AZ10564" s="80"/>
      <c r="BA10564" s="80"/>
      <c r="BB10564" s="80"/>
    </row>
    <row r="10565" spans="9:54" x14ac:dyDescent="0.25">
      <c r="I10565" s="80"/>
      <c r="AX10565" s="80"/>
      <c r="AY10565" s="80"/>
      <c r="AZ10565" s="80"/>
      <c r="BA10565" s="80"/>
      <c r="BB10565" s="80"/>
    </row>
    <row r="10566" spans="9:54" x14ac:dyDescent="0.25">
      <c r="I10566" s="80"/>
      <c r="AX10566" s="80"/>
      <c r="AY10566" s="80"/>
      <c r="AZ10566" s="80"/>
      <c r="BA10566" s="80"/>
      <c r="BB10566" s="80"/>
    </row>
    <row r="10567" spans="9:54" x14ac:dyDescent="0.25">
      <c r="I10567" s="80"/>
      <c r="AX10567" s="80"/>
      <c r="AY10567" s="80"/>
      <c r="AZ10567" s="80"/>
      <c r="BA10567" s="80"/>
      <c r="BB10567" s="80"/>
    </row>
    <row r="10568" spans="9:54" x14ac:dyDescent="0.25">
      <c r="I10568" s="80"/>
      <c r="AX10568" s="80"/>
      <c r="AY10568" s="80"/>
      <c r="AZ10568" s="80"/>
      <c r="BA10568" s="80"/>
      <c r="BB10568" s="80"/>
    </row>
    <row r="10569" spans="9:54" x14ac:dyDescent="0.25">
      <c r="I10569" s="80"/>
      <c r="AX10569" s="80"/>
      <c r="AY10569" s="80"/>
      <c r="AZ10569" s="80"/>
      <c r="BA10569" s="80"/>
      <c r="BB10569" s="80"/>
    </row>
    <row r="10570" spans="9:54" x14ac:dyDescent="0.25">
      <c r="I10570" s="80"/>
      <c r="AX10570" s="80"/>
      <c r="AY10570" s="80"/>
      <c r="AZ10570" s="80"/>
      <c r="BA10570" s="80"/>
      <c r="BB10570" s="80"/>
    </row>
    <row r="10571" spans="9:54" x14ac:dyDescent="0.25">
      <c r="I10571" s="80"/>
      <c r="AX10571" s="80"/>
      <c r="AY10571" s="80"/>
      <c r="AZ10571" s="80"/>
      <c r="BA10571" s="80"/>
      <c r="BB10571" s="80"/>
    </row>
    <row r="10572" spans="9:54" x14ac:dyDescent="0.25">
      <c r="I10572" s="80"/>
      <c r="AX10572" s="80"/>
      <c r="AY10572" s="80"/>
      <c r="AZ10572" s="80"/>
      <c r="BA10572" s="80"/>
      <c r="BB10572" s="80"/>
    </row>
    <row r="10573" spans="9:54" x14ac:dyDescent="0.25">
      <c r="I10573" s="80"/>
      <c r="AX10573" s="80"/>
      <c r="AY10573" s="80"/>
      <c r="AZ10573" s="80"/>
      <c r="BA10573" s="80"/>
      <c r="BB10573" s="80"/>
    </row>
    <row r="10574" spans="9:54" x14ac:dyDescent="0.25">
      <c r="I10574" s="80"/>
      <c r="AX10574" s="80"/>
      <c r="AY10574" s="80"/>
      <c r="AZ10574" s="80"/>
      <c r="BA10574" s="80"/>
      <c r="BB10574" s="80"/>
    </row>
    <row r="10575" spans="9:54" x14ac:dyDescent="0.25">
      <c r="I10575" s="80"/>
      <c r="AX10575" s="80"/>
      <c r="AY10575" s="80"/>
      <c r="AZ10575" s="80"/>
      <c r="BA10575" s="80"/>
      <c r="BB10575" s="80"/>
    </row>
    <row r="10576" spans="9:54" x14ac:dyDescent="0.25">
      <c r="I10576" s="80"/>
      <c r="AX10576" s="80"/>
      <c r="AY10576" s="80"/>
      <c r="AZ10576" s="80"/>
      <c r="BA10576" s="80"/>
      <c r="BB10576" s="80"/>
    </row>
    <row r="10577" spans="9:54" x14ac:dyDescent="0.25">
      <c r="I10577" s="80"/>
      <c r="AX10577" s="80"/>
      <c r="AY10577" s="80"/>
      <c r="AZ10577" s="80"/>
      <c r="BA10577" s="80"/>
      <c r="BB10577" s="80"/>
    </row>
    <row r="10578" spans="9:54" x14ac:dyDescent="0.25">
      <c r="I10578" s="80"/>
      <c r="AX10578" s="80"/>
      <c r="AY10578" s="80"/>
      <c r="AZ10578" s="80"/>
      <c r="BA10578" s="80"/>
      <c r="BB10578" s="80"/>
    </row>
    <row r="10579" spans="9:54" x14ac:dyDescent="0.25">
      <c r="I10579" s="80"/>
      <c r="AX10579" s="80"/>
      <c r="AY10579" s="80"/>
      <c r="AZ10579" s="80"/>
      <c r="BA10579" s="80"/>
      <c r="BB10579" s="80"/>
    </row>
    <row r="10580" spans="9:54" x14ac:dyDescent="0.25">
      <c r="I10580" s="80"/>
      <c r="AX10580" s="80"/>
      <c r="AY10580" s="80"/>
      <c r="AZ10580" s="80"/>
      <c r="BA10580" s="80"/>
      <c r="BB10580" s="80"/>
    </row>
    <row r="10581" spans="9:54" x14ac:dyDescent="0.25">
      <c r="I10581" s="80"/>
      <c r="AX10581" s="80"/>
      <c r="AY10581" s="80"/>
      <c r="AZ10581" s="80"/>
      <c r="BA10581" s="80"/>
      <c r="BB10581" s="80"/>
    </row>
    <row r="10582" spans="9:54" x14ac:dyDescent="0.25">
      <c r="I10582" s="80"/>
      <c r="AX10582" s="80"/>
      <c r="AY10582" s="80"/>
      <c r="AZ10582" s="80"/>
      <c r="BA10582" s="80"/>
      <c r="BB10582" s="80"/>
    </row>
    <row r="10583" spans="9:54" x14ac:dyDescent="0.25">
      <c r="I10583" s="80"/>
      <c r="AX10583" s="80"/>
      <c r="AY10583" s="80"/>
      <c r="AZ10583" s="80"/>
      <c r="BA10583" s="80"/>
      <c r="BB10583" s="80"/>
    </row>
    <row r="10584" spans="9:54" x14ac:dyDescent="0.25">
      <c r="I10584" s="80"/>
      <c r="AX10584" s="80"/>
      <c r="AY10584" s="80"/>
      <c r="AZ10584" s="80"/>
      <c r="BA10584" s="80"/>
      <c r="BB10584" s="80"/>
    </row>
    <row r="10585" spans="9:54" x14ac:dyDescent="0.25">
      <c r="I10585" s="80"/>
      <c r="AX10585" s="80"/>
      <c r="AY10585" s="80"/>
      <c r="AZ10585" s="80"/>
      <c r="BA10585" s="80"/>
      <c r="BB10585" s="80"/>
    </row>
    <row r="10586" spans="9:54" x14ac:dyDescent="0.25">
      <c r="I10586" s="80"/>
      <c r="AX10586" s="80"/>
      <c r="AY10586" s="80"/>
      <c r="AZ10586" s="80"/>
      <c r="BA10586" s="80"/>
      <c r="BB10586" s="80"/>
    </row>
    <row r="10587" spans="9:54" x14ac:dyDescent="0.25">
      <c r="I10587" s="80"/>
      <c r="AX10587" s="80"/>
      <c r="AY10587" s="80"/>
      <c r="AZ10587" s="80"/>
      <c r="BA10587" s="80"/>
      <c r="BB10587" s="80"/>
    </row>
    <row r="10588" spans="9:54" x14ac:dyDescent="0.25">
      <c r="I10588" s="80"/>
      <c r="AX10588" s="80"/>
      <c r="AY10588" s="80"/>
      <c r="AZ10588" s="80"/>
      <c r="BA10588" s="80"/>
      <c r="BB10588" s="80"/>
    </row>
    <row r="10589" spans="9:54" x14ac:dyDescent="0.25">
      <c r="I10589" s="80"/>
      <c r="AX10589" s="80"/>
      <c r="AY10589" s="80"/>
      <c r="AZ10589" s="80"/>
      <c r="BA10589" s="80"/>
      <c r="BB10589" s="80"/>
    </row>
    <row r="10590" spans="9:54" x14ac:dyDescent="0.25">
      <c r="I10590" s="80"/>
      <c r="AX10590" s="80"/>
      <c r="AY10590" s="80"/>
      <c r="AZ10590" s="80"/>
      <c r="BA10590" s="80"/>
      <c r="BB10590" s="80"/>
    </row>
    <row r="10591" spans="9:54" x14ac:dyDescent="0.25">
      <c r="I10591" s="80"/>
      <c r="AX10591" s="80"/>
      <c r="AY10591" s="80"/>
      <c r="AZ10591" s="80"/>
      <c r="BA10591" s="80"/>
      <c r="BB10591" s="80"/>
    </row>
    <row r="10592" spans="9:54" x14ac:dyDescent="0.25">
      <c r="I10592" s="80"/>
      <c r="AX10592" s="80"/>
      <c r="AY10592" s="80"/>
      <c r="AZ10592" s="80"/>
      <c r="BA10592" s="80"/>
      <c r="BB10592" s="80"/>
    </row>
    <row r="10593" spans="9:54" x14ac:dyDescent="0.25">
      <c r="I10593" s="80"/>
      <c r="AX10593" s="80"/>
      <c r="AY10593" s="80"/>
      <c r="AZ10593" s="80"/>
      <c r="BA10593" s="80"/>
      <c r="BB10593" s="80"/>
    </row>
    <row r="10594" spans="9:54" x14ac:dyDescent="0.25">
      <c r="I10594" s="80"/>
      <c r="AX10594" s="80"/>
      <c r="AY10594" s="80"/>
      <c r="AZ10594" s="80"/>
      <c r="BA10594" s="80"/>
      <c r="BB10594" s="80"/>
    </row>
    <row r="10595" spans="9:54" x14ac:dyDescent="0.25">
      <c r="I10595" s="80"/>
      <c r="AX10595" s="80"/>
      <c r="AY10595" s="80"/>
      <c r="AZ10595" s="80"/>
      <c r="BA10595" s="80"/>
      <c r="BB10595" s="80"/>
    </row>
    <row r="10596" spans="9:54" x14ac:dyDescent="0.25">
      <c r="I10596" s="80"/>
      <c r="AX10596" s="80"/>
      <c r="AY10596" s="80"/>
      <c r="AZ10596" s="80"/>
      <c r="BA10596" s="80"/>
      <c r="BB10596" s="80"/>
    </row>
    <row r="10597" spans="9:54" x14ac:dyDescent="0.25">
      <c r="I10597" s="80"/>
      <c r="AX10597" s="80"/>
      <c r="AY10597" s="80"/>
      <c r="AZ10597" s="80"/>
      <c r="BA10597" s="80"/>
      <c r="BB10597" s="80"/>
    </row>
    <row r="10598" spans="9:54" x14ac:dyDescent="0.25">
      <c r="I10598" s="80"/>
      <c r="AX10598" s="80"/>
      <c r="AY10598" s="80"/>
      <c r="AZ10598" s="80"/>
      <c r="BA10598" s="80"/>
      <c r="BB10598" s="80"/>
    </row>
    <row r="10599" spans="9:54" x14ac:dyDescent="0.25">
      <c r="I10599" s="80"/>
      <c r="AX10599" s="80"/>
      <c r="AY10599" s="80"/>
      <c r="AZ10599" s="80"/>
      <c r="BA10599" s="80"/>
      <c r="BB10599" s="80"/>
    </row>
    <row r="10600" spans="9:54" x14ac:dyDescent="0.25">
      <c r="I10600" s="80"/>
      <c r="AX10600" s="80"/>
      <c r="AY10600" s="80"/>
      <c r="AZ10600" s="80"/>
      <c r="BA10600" s="80"/>
      <c r="BB10600" s="80"/>
    </row>
    <row r="10601" spans="9:54" x14ac:dyDescent="0.25">
      <c r="I10601" s="80"/>
      <c r="AX10601" s="80"/>
      <c r="AY10601" s="80"/>
      <c r="AZ10601" s="80"/>
      <c r="BA10601" s="80"/>
      <c r="BB10601" s="80"/>
    </row>
    <row r="10602" spans="9:54" x14ac:dyDescent="0.25">
      <c r="I10602" s="80"/>
      <c r="AX10602" s="80"/>
      <c r="AY10602" s="80"/>
      <c r="AZ10602" s="80"/>
      <c r="BA10602" s="80"/>
      <c r="BB10602" s="80"/>
    </row>
    <row r="10603" spans="9:54" x14ac:dyDescent="0.25">
      <c r="I10603" s="80"/>
      <c r="AX10603" s="80"/>
      <c r="AY10603" s="80"/>
      <c r="AZ10603" s="80"/>
      <c r="BA10603" s="80"/>
      <c r="BB10603" s="80"/>
    </row>
    <row r="10604" spans="9:54" x14ac:dyDescent="0.25">
      <c r="I10604" s="80"/>
      <c r="AX10604" s="80"/>
      <c r="AY10604" s="80"/>
      <c r="AZ10604" s="80"/>
      <c r="BA10604" s="80"/>
      <c r="BB10604" s="80"/>
    </row>
    <row r="10605" spans="9:54" x14ac:dyDescent="0.25">
      <c r="I10605" s="80"/>
      <c r="AX10605" s="80"/>
      <c r="AY10605" s="80"/>
      <c r="AZ10605" s="80"/>
      <c r="BA10605" s="80"/>
      <c r="BB10605" s="80"/>
    </row>
    <row r="10606" spans="9:54" x14ac:dyDescent="0.25">
      <c r="I10606" s="80"/>
      <c r="AX10606" s="80"/>
      <c r="AY10606" s="80"/>
      <c r="AZ10606" s="80"/>
      <c r="BA10606" s="80"/>
      <c r="BB10606" s="80"/>
    </row>
    <row r="10607" spans="9:54" x14ac:dyDescent="0.25">
      <c r="I10607" s="80"/>
      <c r="AX10607" s="80"/>
      <c r="AY10607" s="80"/>
      <c r="AZ10607" s="80"/>
      <c r="BA10607" s="80"/>
      <c r="BB10607" s="80"/>
    </row>
    <row r="10608" spans="9:54" x14ac:dyDescent="0.25">
      <c r="I10608" s="80"/>
      <c r="AX10608" s="80"/>
      <c r="AY10608" s="80"/>
      <c r="AZ10608" s="80"/>
      <c r="BA10608" s="80"/>
      <c r="BB10608" s="80"/>
    </row>
    <row r="10609" spans="9:54" x14ac:dyDescent="0.25">
      <c r="I10609" s="80"/>
      <c r="AX10609" s="80"/>
      <c r="AY10609" s="80"/>
      <c r="AZ10609" s="80"/>
      <c r="BA10609" s="80"/>
      <c r="BB10609" s="80"/>
    </row>
    <row r="10610" spans="9:54" x14ac:dyDescent="0.25">
      <c r="I10610" s="80"/>
      <c r="AX10610" s="80"/>
      <c r="AY10610" s="80"/>
      <c r="AZ10610" s="80"/>
      <c r="BA10610" s="80"/>
      <c r="BB10610" s="80"/>
    </row>
    <row r="10611" spans="9:54" x14ac:dyDescent="0.25">
      <c r="I10611" s="80"/>
      <c r="AX10611" s="80"/>
      <c r="AY10611" s="80"/>
      <c r="AZ10611" s="80"/>
      <c r="BA10611" s="80"/>
      <c r="BB10611" s="80"/>
    </row>
    <row r="10612" spans="9:54" x14ac:dyDescent="0.25">
      <c r="I10612" s="80"/>
      <c r="AX10612" s="80"/>
      <c r="AY10612" s="80"/>
      <c r="AZ10612" s="80"/>
      <c r="BA10612" s="80"/>
      <c r="BB10612" s="80"/>
    </row>
    <row r="10613" spans="9:54" x14ac:dyDescent="0.25">
      <c r="I10613" s="80"/>
      <c r="AX10613" s="80"/>
      <c r="AY10613" s="80"/>
      <c r="AZ10613" s="80"/>
      <c r="BA10613" s="80"/>
      <c r="BB10613" s="80"/>
    </row>
    <row r="10614" spans="9:54" x14ac:dyDescent="0.25">
      <c r="I10614" s="80"/>
      <c r="AX10614" s="80"/>
      <c r="AY10614" s="80"/>
      <c r="AZ10614" s="80"/>
      <c r="BA10614" s="80"/>
      <c r="BB10614" s="80"/>
    </row>
    <row r="10615" spans="9:54" x14ac:dyDescent="0.25">
      <c r="I10615" s="80"/>
      <c r="AX10615" s="80"/>
      <c r="AY10615" s="80"/>
      <c r="AZ10615" s="80"/>
      <c r="BA10615" s="80"/>
      <c r="BB10615" s="80"/>
    </row>
    <row r="10616" spans="9:54" x14ac:dyDescent="0.25">
      <c r="I10616" s="80"/>
      <c r="AX10616" s="80"/>
      <c r="AY10616" s="80"/>
      <c r="AZ10616" s="80"/>
      <c r="BA10616" s="80"/>
      <c r="BB10616" s="80"/>
    </row>
    <row r="10617" spans="9:54" x14ac:dyDescent="0.25">
      <c r="I10617" s="80"/>
      <c r="AX10617" s="80"/>
      <c r="AY10617" s="80"/>
      <c r="AZ10617" s="80"/>
      <c r="BA10617" s="80"/>
      <c r="BB10617" s="80"/>
    </row>
    <row r="10618" spans="9:54" x14ac:dyDescent="0.25">
      <c r="I10618" s="80"/>
      <c r="AX10618" s="80"/>
      <c r="AY10618" s="80"/>
      <c r="AZ10618" s="80"/>
      <c r="BA10618" s="80"/>
      <c r="BB10618" s="80"/>
    </row>
    <row r="10619" spans="9:54" x14ac:dyDescent="0.25">
      <c r="I10619" s="80"/>
      <c r="AX10619" s="80"/>
      <c r="AY10619" s="80"/>
      <c r="AZ10619" s="80"/>
      <c r="BA10619" s="80"/>
      <c r="BB10619" s="80"/>
    </row>
    <row r="10620" spans="9:54" x14ac:dyDescent="0.25">
      <c r="I10620" s="80"/>
      <c r="AX10620" s="80"/>
      <c r="AY10620" s="80"/>
      <c r="AZ10620" s="80"/>
      <c r="BA10620" s="80"/>
      <c r="BB10620" s="80"/>
    </row>
    <row r="10621" spans="9:54" x14ac:dyDescent="0.25">
      <c r="I10621" s="80"/>
      <c r="AX10621" s="80"/>
      <c r="AY10621" s="80"/>
      <c r="AZ10621" s="80"/>
      <c r="BA10621" s="80"/>
      <c r="BB10621" s="80"/>
    </row>
    <row r="10622" spans="9:54" x14ac:dyDescent="0.25">
      <c r="I10622" s="80"/>
      <c r="AX10622" s="80"/>
      <c r="AY10622" s="80"/>
      <c r="AZ10622" s="80"/>
      <c r="BA10622" s="80"/>
      <c r="BB10622" s="80"/>
    </row>
    <row r="10623" spans="9:54" x14ac:dyDescent="0.25">
      <c r="I10623" s="80"/>
      <c r="AX10623" s="80"/>
      <c r="AY10623" s="80"/>
      <c r="AZ10623" s="80"/>
      <c r="BA10623" s="80"/>
      <c r="BB10623" s="80"/>
    </row>
    <row r="10624" spans="9:54" x14ac:dyDescent="0.25">
      <c r="I10624" s="80"/>
      <c r="AX10624" s="80"/>
      <c r="AY10624" s="80"/>
      <c r="AZ10624" s="80"/>
      <c r="BA10624" s="80"/>
      <c r="BB10624" s="80"/>
    </row>
    <row r="10625" spans="9:54" x14ac:dyDescent="0.25">
      <c r="I10625" s="80"/>
      <c r="AX10625" s="80"/>
      <c r="AY10625" s="80"/>
      <c r="AZ10625" s="80"/>
      <c r="BA10625" s="80"/>
      <c r="BB10625" s="80"/>
    </row>
    <row r="10626" spans="9:54" x14ac:dyDescent="0.25">
      <c r="I10626" s="80"/>
      <c r="AX10626" s="80"/>
      <c r="AY10626" s="80"/>
      <c r="AZ10626" s="80"/>
      <c r="BA10626" s="80"/>
      <c r="BB10626" s="80"/>
    </row>
    <row r="10627" spans="9:54" x14ac:dyDescent="0.25">
      <c r="I10627" s="80"/>
      <c r="AX10627" s="80"/>
      <c r="AY10627" s="80"/>
      <c r="AZ10627" s="80"/>
      <c r="BA10627" s="80"/>
      <c r="BB10627" s="80"/>
    </row>
    <row r="10628" spans="9:54" x14ac:dyDescent="0.25">
      <c r="I10628" s="80"/>
      <c r="AX10628" s="80"/>
      <c r="AY10628" s="80"/>
      <c r="AZ10628" s="80"/>
      <c r="BA10628" s="80"/>
      <c r="BB10628" s="80"/>
    </row>
    <row r="10629" spans="9:54" x14ac:dyDescent="0.25">
      <c r="I10629" s="80"/>
      <c r="AX10629" s="80"/>
      <c r="AY10629" s="80"/>
      <c r="AZ10629" s="80"/>
      <c r="BA10629" s="80"/>
      <c r="BB10629" s="80"/>
    </row>
    <row r="10630" spans="9:54" x14ac:dyDescent="0.25">
      <c r="I10630" s="80"/>
      <c r="AX10630" s="80"/>
      <c r="AY10630" s="80"/>
      <c r="AZ10630" s="80"/>
      <c r="BA10630" s="80"/>
      <c r="BB10630" s="80"/>
    </row>
    <row r="10631" spans="9:54" x14ac:dyDescent="0.25">
      <c r="I10631" s="80"/>
      <c r="AX10631" s="80"/>
      <c r="AY10631" s="80"/>
      <c r="AZ10631" s="80"/>
      <c r="BA10631" s="80"/>
      <c r="BB10631" s="80"/>
    </row>
    <row r="10632" spans="9:54" x14ac:dyDescent="0.25">
      <c r="I10632" s="80"/>
      <c r="AX10632" s="80"/>
      <c r="AY10632" s="80"/>
      <c r="AZ10632" s="80"/>
      <c r="BA10632" s="80"/>
      <c r="BB10632" s="80"/>
    </row>
    <row r="10633" spans="9:54" x14ac:dyDescent="0.25">
      <c r="I10633" s="80"/>
      <c r="AX10633" s="80"/>
      <c r="AY10633" s="80"/>
      <c r="AZ10633" s="80"/>
      <c r="BA10633" s="80"/>
      <c r="BB10633" s="80"/>
    </row>
    <row r="10634" spans="9:54" x14ac:dyDescent="0.25">
      <c r="I10634" s="80"/>
      <c r="AX10634" s="80"/>
      <c r="AY10634" s="80"/>
      <c r="AZ10634" s="80"/>
      <c r="BA10634" s="80"/>
      <c r="BB10634" s="80"/>
    </row>
    <row r="10635" spans="9:54" x14ac:dyDescent="0.25">
      <c r="I10635" s="80"/>
      <c r="AX10635" s="80"/>
      <c r="AY10635" s="80"/>
      <c r="AZ10635" s="80"/>
      <c r="BA10635" s="80"/>
      <c r="BB10635" s="80"/>
    </row>
    <row r="10636" spans="9:54" x14ac:dyDescent="0.25">
      <c r="I10636" s="80"/>
      <c r="AX10636" s="80"/>
      <c r="AY10636" s="80"/>
      <c r="AZ10636" s="80"/>
      <c r="BA10636" s="80"/>
      <c r="BB10636" s="80"/>
    </row>
    <row r="10637" spans="9:54" x14ac:dyDescent="0.25">
      <c r="I10637" s="80"/>
      <c r="AX10637" s="80"/>
      <c r="AY10637" s="80"/>
      <c r="AZ10637" s="80"/>
      <c r="BA10637" s="80"/>
      <c r="BB10637" s="80"/>
    </row>
    <row r="10638" spans="9:54" x14ac:dyDescent="0.25">
      <c r="I10638" s="80"/>
      <c r="AX10638" s="80"/>
      <c r="AY10638" s="80"/>
      <c r="AZ10638" s="80"/>
      <c r="BA10638" s="80"/>
      <c r="BB10638" s="80"/>
    </row>
    <row r="10639" spans="9:54" x14ac:dyDescent="0.25">
      <c r="I10639" s="80"/>
      <c r="AX10639" s="80"/>
      <c r="AY10639" s="80"/>
      <c r="AZ10639" s="80"/>
      <c r="BA10639" s="80"/>
      <c r="BB10639" s="80"/>
    </row>
    <row r="10640" spans="9:54" x14ac:dyDescent="0.25">
      <c r="I10640" s="80"/>
      <c r="AX10640" s="80"/>
      <c r="AY10640" s="80"/>
      <c r="AZ10640" s="80"/>
      <c r="BA10640" s="80"/>
      <c r="BB10640" s="80"/>
    </row>
    <row r="10641" spans="9:54" x14ac:dyDescent="0.25">
      <c r="I10641" s="80"/>
      <c r="AX10641" s="80"/>
      <c r="AY10641" s="80"/>
      <c r="AZ10641" s="80"/>
      <c r="BA10641" s="80"/>
      <c r="BB10641" s="80"/>
    </row>
    <row r="10642" spans="9:54" x14ac:dyDescent="0.25">
      <c r="I10642" s="80"/>
      <c r="AX10642" s="80"/>
      <c r="AY10642" s="80"/>
      <c r="AZ10642" s="80"/>
      <c r="BA10642" s="80"/>
      <c r="BB10642" s="80"/>
    </row>
    <row r="10643" spans="9:54" x14ac:dyDescent="0.25">
      <c r="I10643" s="80"/>
      <c r="AX10643" s="80"/>
      <c r="AY10643" s="80"/>
      <c r="AZ10643" s="80"/>
      <c r="BA10643" s="80"/>
      <c r="BB10643" s="80"/>
    </row>
    <row r="10644" spans="9:54" x14ac:dyDescent="0.25">
      <c r="I10644" s="80"/>
      <c r="AX10644" s="80"/>
      <c r="AY10644" s="80"/>
      <c r="AZ10644" s="80"/>
      <c r="BA10644" s="80"/>
      <c r="BB10644" s="80"/>
    </row>
    <row r="10645" spans="9:54" x14ac:dyDescent="0.25">
      <c r="I10645" s="80"/>
      <c r="AX10645" s="80"/>
      <c r="AY10645" s="80"/>
      <c r="AZ10645" s="80"/>
      <c r="BA10645" s="80"/>
      <c r="BB10645" s="80"/>
    </row>
    <row r="10646" spans="9:54" x14ac:dyDescent="0.25">
      <c r="I10646" s="80"/>
      <c r="AX10646" s="80"/>
      <c r="AY10646" s="80"/>
      <c r="AZ10646" s="80"/>
      <c r="BA10646" s="80"/>
      <c r="BB10646" s="80"/>
    </row>
    <row r="10647" spans="9:54" x14ac:dyDescent="0.25">
      <c r="I10647" s="80"/>
      <c r="AX10647" s="80"/>
      <c r="AY10647" s="80"/>
      <c r="AZ10647" s="80"/>
      <c r="BA10647" s="80"/>
      <c r="BB10647" s="80"/>
    </row>
    <row r="10648" spans="9:54" x14ac:dyDescent="0.25">
      <c r="I10648" s="80"/>
      <c r="AX10648" s="80"/>
      <c r="AY10648" s="80"/>
      <c r="AZ10648" s="80"/>
      <c r="BA10648" s="80"/>
      <c r="BB10648" s="80"/>
    </row>
    <row r="10649" spans="9:54" x14ac:dyDescent="0.25">
      <c r="I10649" s="80"/>
      <c r="AX10649" s="80"/>
      <c r="AY10649" s="80"/>
      <c r="AZ10649" s="80"/>
      <c r="BA10649" s="80"/>
      <c r="BB10649" s="80"/>
    </row>
    <row r="10650" spans="9:54" x14ac:dyDescent="0.25">
      <c r="I10650" s="80"/>
      <c r="AX10650" s="80"/>
      <c r="AY10650" s="80"/>
      <c r="AZ10650" s="80"/>
      <c r="BA10650" s="80"/>
      <c r="BB10650" s="80"/>
    </row>
    <row r="10651" spans="9:54" x14ac:dyDescent="0.25">
      <c r="I10651" s="80"/>
      <c r="AX10651" s="80"/>
      <c r="AY10651" s="80"/>
      <c r="AZ10651" s="80"/>
      <c r="BA10651" s="80"/>
      <c r="BB10651" s="80"/>
    </row>
    <row r="10652" spans="9:54" x14ac:dyDescent="0.25">
      <c r="I10652" s="80"/>
      <c r="AX10652" s="80"/>
      <c r="AY10652" s="80"/>
      <c r="AZ10652" s="80"/>
      <c r="BA10652" s="80"/>
      <c r="BB10652" s="80"/>
    </row>
    <row r="10653" spans="9:54" x14ac:dyDescent="0.25">
      <c r="I10653" s="80"/>
      <c r="AX10653" s="80"/>
      <c r="AY10653" s="80"/>
      <c r="AZ10653" s="80"/>
      <c r="BA10653" s="80"/>
      <c r="BB10653" s="80"/>
    </row>
    <row r="10654" spans="9:54" x14ac:dyDescent="0.25">
      <c r="I10654" s="80"/>
      <c r="AX10654" s="80"/>
      <c r="AY10654" s="80"/>
      <c r="AZ10654" s="80"/>
      <c r="BA10654" s="80"/>
      <c r="BB10654" s="80"/>
    </row>
    <row r="10655" spans="9:54" x14ac:dyDescent="0.25">
      <c r="I10655" s="80"/>
      <c r="AX10655" s="80"/>
      <c r="AY10655" s="80"/>
      <c r="AZ10655" s="80"/>
      <c r="BA10655" s="80"/>
      <c r="BB10655" s="80"/>
    </row>
    <row r="10656" spans="9:54" x14ac:dyDescent="0.25">
      <c r="I10656" s="80"/>
      <c r="AX10656" s="80"/>
      <c r="AY10656" s="80"/>
      <c r="AZ10656" s="80"/>
      <c r="BA10656" s="80"/>
      <c r="BB10656" s="80"/>
    </row>
    <row r="10657" spans="9:54" x14ac:dyDescent="0.25">
      <c r="I10657" s="80"/>
      <c r="AX10657" s="80"/>
      <c r="AY10657" s="80"/>
      <c r="AZ10657" s="80"/>
      <c r="BA10657" s="80"/>
      <c r="BB10657" s="80"/>
    </row>
    <row r="10658" spans="9:54" x14ac:dyDescent="0.25">
      <c r="I10658" s="80"/>
      <c r="AX10658" s="80"/>
      <c r="AY10658" s="80"/>
      <c r="AZ10658" s="80"/>
      <c r="BA10658" s="80"/>
      <c r="BB10658" s="80"/>
    </row>
    <row r="10659" spans="9:54" x14ac:dyDescent="0.25">
      <c r="I10659" s="80"/>
      <c r="AX10659" s="80"/>
      <c r="AY10659" s="80"/>
      <c r="AZ10659" s="80"/>
      <c r="BA10659" s="80"/>
      <c r="BB10659" s="80"/>
    </row>
    <row r="10660" spans="9:54" x14ac:dyDescent="0.25">
      <c r="I10660" s="80"/>
      <c r="AX10660" s="80"/>
      <c r="AY10660" s="80"/>
      <c r="AZ10660" s="80"/>
      <c r="BA10660" s="80"/>
      <c r="BB10660" s="80"/>
    </row>
    <row r="10661" spans="9:54" x14ac:dyDescent="0.25">
      <c r="I10661" s="80"/>
      <c r="AX10661" s="80"/>
      <c r="AY10661" s="80"/>
      <c r="AZ10661" s="80"/>
      <c r="BA10661" s="80"/>
      <c r="BB10661" s="80"/>
    </row>
    <row r="10662" spans="9:54" x14ac:dyDescent="0.25">
      <c r="I10662" s="80"/>
      <c r="AX10662" s="80"/>
      <c r="AY10662" s="80"/>
      <c r="AZ10662" s="80"/>
      <c r="BA10662" s="80"/>
      <c r="BB10662" s="80"/>
    </row>
    <row r="10663" spans="9:54" x14ac:dyDescent="0.25">
      <c r="I10663" s="80"/>
      <c r="AX10663" s="80"/>
      <c r="AY10663" s="80"/>
      <c r="AZ10663" s="80"/>
      <c r="BA10663" s="80"/>
      <c r="BB10663" s="80"/>
    </row>
    <row r="10664" spans="9:54" x14ac:dyDescent="0.25">
      <c r="I10664" s="80"/>
      <c r="AX10664" s="80"/>
      <c r="AY10664" s="80"/>
      <c r="AZ10664" s="80"/>
      <c r="BA10664" s="80"/>
      <c r="BB10664" s="80"/>
    </row>
    <row r="10665" spans="9:54" x14ac:dyDescent="0.25">
      <c r="I10665" s="80"/>
      <c r="AX10665" s="80"/>
      <c r="AY10665" s="80"/>
      <c r="AZ10665" s="80"/>
      <c r="BA10665" s="80"/>
      <c r="BB10665" s="80"/>
    </row>
    <row r="10666" spans="9:54" x14ac:dyDescent="0.25">
      <c r="I10666" s="80"/>
      <c r="AX10666" s="80"/>
      <c r="AY10666" s="80"/>
      <c r="AZ10666" s="80"/>
      <c r="BA10666" s="80"/>
      <c r="BB10666" s="80"/>
    </row>
    <row r="10667" spans="9:54" x14ac:dyDescent="0.25">
      <c r="I10667" s="80"/>
      <c r="AX10667" s="80"/>
      <c r="AY10667" s="80"/>
      <c r="AZ10667" s="80"/>
      <c r="BA10667" s="80"/>
      <c r="BB10667" s="80"/>
    </row>
    <row r="10668" spans="9:54" x14ac:dyDescent="0.25">
      <c r="I10668" s="80"/>
      <c r="AX10668" s="80"/>
      <c r="AY10668" s="80"/>
      <c r="AZ10668" s="80"/>
      <c r="BA10668" s="80"/>
      <c r="BB10668" s="80"/>
    </row>
    <row r="10669" spans="9:54" x14ac:dyDescent="0.25">
      <c r="I10669" s="80"/>
      <c r="AX10669" s="80"/>
      <c r="AY10669" s="80"/>
      <c r="AZ10669" s="80"/>
      <c r="BA10669" s="80"/>
      <c r="BB10669" s="80"/>
    </row>
    <row r="10670" spans="9:54" x14ac:dyDescent="0.25">
      <c r="I10670" s="80"/>
      <c r="AX10670" s="80"/>
      <c r="AY10670" s="80"/>
      <c r="AZ10670" s="80"/>
      <c r="BA10670" s="80"/>
      <c r="BB10670" s="80"/>
    </row>
    <row r="10671" spans="9:54" x14ac:dyDescent="0.25">
      <c r="I10671" s="80"/>
      <c r="AX10671" s="80"/>
      <c r="AY10671" s="80"/>
      <c r="AZ10671" s="80"/>
      <c r="BA10671" s="80"/>
      <c r="BB10671" s="80"/>
    </row>
    <row r="10672" spans="9:54" x14ac:dyDescent="0.25">
      <c r="I10672" s="80"/>
      <c r="AX10672" s="80"/>
      <c r="AY10672" s="80"/>
      <c r="AZ10672" s="80"/>
      <c r="BA10672" s="80"/>
      <c r="BB10672" s="80"/>
    </row>
    <row r="10673" spans="9:54" x14ac:dyDescent="0.25">
      <c r="I10673" s="80"/>
      <c r="AX10673" s="80"/>
      <c r="AY10673" s="80"/>
      <c r="AZ10673" s="80"/>
      <c r="BA10673" s="80"/>
      <c r="BB10673" s="80"/>
    </row>
    <row r="10674" spans="9:54" x14ac:dyDescent="0.25">
      <c r="I10674" s="80"/>
      <c r="AX10674" s="80"/>
      <c r="AY10674" s="80"/>
      <c r="AZ10674" s="80"/>
      <c r="BA10674" s="80"/>
      <c r="BB10674" s="80"/>
    </row>
    <row r="10675" spans="9:54" x14ac:dyDescent="0.25">
      <c r="I10675" s="80"/>
      <c r="AX10675" s="80"/>
      <c r="AY10675" s="80"/>
      <c r="AZ10675" s="80"/>
      <c r="BA10675" s="80"/>
      <c r="BB10675" s="80"/>
    </row>
    <row r="10676" spans="9:54" x14ac:dyDescent="0.25">
      <c r="I10676" s="80"/>
      <c r="AX10676" s="80"/>
      <c r="AY10676" s="80"/>
      <c r="AZ10676" s="80"/>
      <c r="BA10676" s="80"/>
      <c r="BB10676" s="80"/>
    </row>
    <row r="10677" spans="9:54" x14ac:dyDescent="0.25">
      <c r="I10677" s="80"/>
      <c r="AX10677" s="80"/>
      <c r="AY10677" s="80"/>
      <c r="AZ10677" s="80"/>
      <c r="BA10677" s="80"/>
      <c r="BB10677" s="80"/>
    </row>
    <row r="10678" spans="9:54" x14ac:dyDescent="0.25">
      <c r="I10678" s="80"/>
      <c r="AX10678" s="80"/>
      <c r="AY10678" s="80"/>
      <c r="AZ10678" s="80"/>
      <c r="BA10678" s="80"/>
      <c r="BB10678" s="80"/>
    </row>
    <row r="10679" spans="9:54" x14ac:dyDescent="0.25">
      <c r="I10679" s="80"/>
      <c r="AX10679" s="80"/>
      <c r="AY10679" s="80"/>
      <c r="AZ10679" s="80"/>
      <c r="BA10679" s="80"/>
      <c r="BB10679" s="80"/>
    </row>
    <row r="10680" spans="9:54" x14ac:dyDescent="0.25">
      <c r="I10680" s="80"/>
      <c r="AX10680" s="80"/>
      <c r="AY10680" s="80"/>
      <c r="AZ10680" s="80"/>
      <c r="BA10680" s="80"/>
      <c r="BB10680" s="80"/>
    </row>
    <row r="10681" spans="9:54" x14ac:dyDescent="0.25">
      <c r="I10681" s="80"/>
      <c r="AX10681" s="80"/>
      <c r="AY10681" s="80"/>
      <c r="AZ10681" s="80"/>
      <c r="BA10681" s="80"/>
      <c r="BB10681" s="80"/>
    </row>
    <row r="10682" spans="9:54" x14ac:dyDescent="0.25">
      <c r="I10682" s="80"/>
      <c r="AX10682" s="80"/>
      <c r="AY10682" s="80"/>
      <c r="AZ10682" s="80"/>
      <c r="BA10682" s="80"/>
      <c r="BB10682" s="80"/>
    </row>
    <row r="10683" spans="9:54" x14ac:dyDescent="0.25">
      <c r="I10683" s="80"/>
      <c r="AX10683" s="80"/>
      <c r="AY10683" s="80"/>
      <c r="AZ10683" s="80"/>
      <c r="BA10683" s="80"/>
      <c r="BB10683" s="80"/>
    </row>
    <row r="10684" spans="9:54" x14ac:dyDescent="0.25">
      <c r="I10684" s="80"/>
      <c r="AX10684" s="80"/>
      <c r="AY10684" s="80"/>
      <c r="AZ10684" s="80"/>
      <c r="BA10684" s="80"/>
      <c r="BB10684" s="80"/>
    </row>
    <row r="10685" spans="9:54" x14ac:dyDescent="0.25">
      <c r="I10685" s="80"/>
      <c r="AX10685" s="80"/>
      <c r="AY10685" s="80"/>
      <c r="AZ10685" s="80"/>
      <c r="BA10685" s="80"/>
      <c r="BB10685" s="80"/>
    </row>
    <row r="10686" spans="9:54" x14ac:dyDescent="0.25">
      <c r="I10686" s="80"/>
      <c r="AX10686" s="80"/>
      <c r="AY10686" s="80"/>
      <c r="AZ10686" s="80"/>
      <c r="BA10686" s="80"/>
      <c r="BB10686" s="80"/>
    </row>
    <row r="10687" spans="9:54" x14ac:dyDescent="0.25">
      <c r="I10687" s="80"/>
      <c r="AX10687" s="80"/>
      <c r="AY10687" s="80"/>
      <c r="AZ10687" s="80"/>
      <c r="BA10687" s="80"/>
      <c r="BB10687" s="80"/>
    </row>
    <row r="10688" spans="9:54" x14ac:dyDescent="0.25">
      <c r="I10688" s="80"/>
      <c r="AX10688" s="80"/>
      <c r="AY10688" s="80"/>
      <c r="AZ10688" s="80"/>
      <c r="BA10688" s="80"/>
      <c r="BB10688" s="80"/>
    </row>
    <row r="10689" spans="9:54" x14ac:dyDescent="0.25">
      <c r="I10689" s="80"/>
      <c r="AX10689" s="80"/>
      <c r="AY10689" s="80"/>
      <c r="AZ10689" s="80"/>
      <c r="BA10689" s="80"/>
      <c r="BB10689" s="80"/>
    </row>
    <row r="10690" spans="9:54" x14ac:dyDescent="0.25">
      <c r="I10690" s="80"/>
      <c r="AX10690" s="80"/>
      <c r="AY10690" s="80"/>
      <c r="AZ10690" s="80"/>
      <c r="BA10690" s="80"/>
      <c r="BB10690" s="80"/>
    </row>
    <row r="10691" spans="9:54" x14ac:dyDescent="0.25">
      <c r="I10691" s="80"/>
      <c r="AX10691" s="80"/>
      <c r="AY10691" s="80"/>
      <c r="AZ10691" s="80"/>
      <c r="BA10691" s="80"/>
      <c r="BB10691" s="80"/>
    </row>
    <row r="10692" spans="9:54" x14ac:dyDescent="0.25">
      <c r="I10692" s="80"/>
      <c r="AX10692" s="80"/>
      <c r="AY10692" s="80"/>
      <c r="AZ10692" s="80"/>
      <c r="BA10692" s="80"/>
      <c r="BB10692" s="80"/>
    </row>
    <row r="10693" spans="9:54" x14ac:dyDescent="0.25">
      <c r="I10693" s="80"/>
      <c r="AX10693" s="80"/>
      <c r="AY10693" s="80"/>
      <c r="AZ10693" s="80"/>
      <c r="BA10693" s="80"/>
      <c r="BB10693" s="80"/>
    </row>
    <row r="10694" spans="9:54" x14ac:dyDescent="0.25">
      <c r="I10694" s="80"/>
      <c r="AX10694" s="80"/>
      <c r="AY10694" s="80"/>
      <c r="AZ10694" s="80"/>
      <c r="BA10694" s="80"/>
      <c r="BB10694" s="80"/>
    </row>
    <row r="10695" spans="9:54" x14ac:dyDescent="0.25">
      <c r="I10695" s="80"/>
      <c r="AX10695" s="80"/>
      <c r="AY10695" s="80"/>
      <c r="AZ10695" s="80"/>
      <c r="BA10695" s="80"/>
      <c r="BB10695" s="80"/>
    </row>
    <row r="10696" spans="9:54" x14ac:dyDescent="0.25">
      <c r="I10696" s="80"/>
      <c r="AX10696" s="80"/>
      <c r="AY10696" s="80"/>
      <c r="AZ10696" s="80"/>
      <c r="BA10696" s="80"/>
      <c r="BB10696" s="80"/>
    </row>
    <row r="10697" spans="9:54" x14ac:dyDescent="0.25">
      <c r="I10697" s="80"/>
      <c r="AX10697" s="80"/>
      <c r="AY10697" s="80"/>
      <c r="AZ10697" s="80"/>
      <c r="BA10697" s="80"/>
      <c r="BB10697" s="80"/>
    </row>
    <row r="10698" spans="9:54" x14ac:dyDescent="0.25">
      <c r="I10698" s="80"/>
      <c r="AX10698" s="80"/>
      <c r="AY10698" s="80"/>
      <c r="AZ10698" s="80"/>
      <c r="BA10698" s="80"/>
      <c r="BB10698" s="80"/>
    </row>
    <row r="10699" spans="9:54" x14ac:dyDescent="0.25">
      <c r="I10699" s="80"/>
      <c r="AX10699" s="80"/>
      <c r="AY10699" s="80"/>
      <c r="AZ10699" s="80"/>
      <c r="BA10699" s="80"/>
      <c r="BB10699" s="80"/>
    </row>
    <row r="10700" spans="9:54" x14ac:dyDescent="0.25">
      <c r="I10700" s="80"/>
      <c r="AX10700" s="80"/>
      <c r="AY10700" s="80"/>
      <c r="AZ10700" s="80"/>
      <c r="BA10700" s="80"/>
      <c r="BB10700" s="80"/>
    </row>
    <row r="10701" spans="9:54" x14ac:dyDescent="0.25">
      <c r="I10701" s="80"/>
      <c r="AX10701" s="80"/>
      <c r="AY10701" s="80"/>
      <c r="AZ10701" s="80"/>
      <c r="BA10701" s="80"/>
      <c r="BB10701" s="80"/>
    </row>
    <row r="10702" spans="9:54" x14ac:dyDescent="0.25">
      <c r="I10702" s="80"/>
      <c r="AX10702" s="80"/>
      <c r="AY10702" s="80"/>
      <c r="AZ10702" s="80"/>
      <c r="BA10702" s="80"/>
      <c r="BB10702" s="80"/>
    </row>
    <row r="10703" spans="9:54" x14ac:dyDescent="0.25">
      <c r="I10703" s="80"/>
      <c r="AX10703" s="80"/>
      <c r="AY10703" s="80"/>
      <c r="AZ10703" s="80"/>
      <c r="BA10703" s="80"/>
      <c r="BB10703" s="80"/>
    </row>
    <row r="10704" spans="9:54" x14ac:dyDescent="0.25">
      <c r="I10704" s="80"/>
      <c r="AX10704" s="80"/>
      <c r="AY10704" s="80"/>
      <c r="AZ10704" s="80"/>
      <c r="BA10704" s="80"/>
      <c r="BB10704" s="80"/>
    </row>
    <row r="10705" spans="9:54" x14ac:dyDescent="0.25">
      <c r="I10705" s="80"/>
      <c r="AX10705" s="80"/>
      <c r="AY10705" s="80"/>
      <c r="AZ10705" s="80"/>
      <c r="BA10705" s="80"/>
      <c r="BB10705" s="80"/>
    </row>
    <row r="10706" spans="9:54" x14ac:dyDescent="0.25">
      <c r="I10706" s="80"/>
      <c r="AX10706" s="80"/>
      <c r="AY10706" s="80"/>
      <c r="AZ10706" s="80"/>
      <c r="BA10706" s="80"/>
      <c r="BB10706" s="80"/>
    </row>
    <row r="10707" spans="9:54" x14ac:dyDescent="0.25">
      <c r="I10707" s="80"/>
      <c r="AX10707" s="80"/>
      <c r="AY10707" s="80"/>
      <c r="AZ10707" s="80"/>
      <c r="BA10707" s="80"/>
      <c r="BB10707" s="80"/>
    </row>
    <row r="10708" spans="9:54" x14ac:dyDescent="0.25">
      <c r="I10708" s="80"/>
      <c r="AX10708" s="80"/>
      <c r="AY10708" s="80"/>
      <c r="AZ10708" s="80"/>
      <c r="BA10708" s="80"/>
      <c r="BB10708" s="80"/>
    </row>
    <row r="10709" spans="9:54" x14ac:dyDescent="0.25">
      <c r="I10709" s="80"/>
      <c r="AX10709" s="80"/>
      <c r="AY10709" s="80"/>
      <c r="AZ10709" s="80"/>
      <c r="BA10709" s="80"/>
      <c r="BB10709" s="80"/>
    </row>
    <row r="10710" spans="9:54" x14ac:dyDescent="0.25">
      <c r="I10710" s="80"/>
      <c r="AX10710" s="80"/>
      <c r="AY10710" s="80"/>
      <c r="AZ10710" s="80"/>
      <c r="BA10710" s="80"/>
      <c r="BB10710" s="80"/>
    </row>
    <row r="10711" spans="9:54" x14ac:dyDescent="0.25">
      <c r="I10711" s="80"/>
      <c r="AX10711" s="80"/>
      <c r="AY10711" s="80"/>
      <c r="AZ10711" s="80"/>
      <c r="BA10711" s="80"/>
      <c r="BB10711" s="80"/>
    </row>
    <row r="10712" spans="9:54" x14ac:dyDescent="0.25">
      <c r="I10712" s="80"/>
      <c r="AX10712" s="80"/>
      <c r="AY10712" s="80"/>
      <c r="AZ10712" s="80"/>
      <c r="BA10712" s="80"/>
      <c r="BB10712" s="80"/>
    </row>
    <row r="10713" spans="9:54" x14ac:dyDescent="0.25">
      <c r="I10713" s="80"/>
      <c r="AX10713" s="80"/>
      <c r="AY10713" s="80"/>
      <c r="AZ10713" s="80"/>
      <c r="BA10713" s="80"/>
      <c r="BB10713" s="80"/>
    </row>
    <row r="10714" spans="9:54" x14ac:dyDescent="0.25">
      <c r="I10714" s="80"/>
      <c r="AX10714" s="80"/>
      <c r="AY10714" s="80"/>
      <c r="AZ10714" s="80"/>
      <c r="BA10714" s="80"/>
      <c r="BB10714" s="80"/>
    </row>
    <row r="10715" spans="9:54" x14ac:dyDescent="0.25">
      <c r="I10715" s="80"/>
      <c r="AX10715" s="80"/>
      <c r="AY10715" s="80"/>
      <c r="AZ10715" s="80"/>
      <c r="BA10715" s="80"/>
      <c r="BB10715" s="80"/>
    </row>
    <row r="10716" spans="9:54" x14ac:dyDescent="0.25">
      <c r="I10716" s="80"/>
      <c r="AX10716" s="80"/>
      <c r="AY10716" s="80"/>
      <c r="AZ10716" s="80"/>
      <c r="BA10716" s="80"/>
      <c r="BB10716" s="80"/>
    </row>
    <row r="10717" spans="9:54" x14ac:dyDescent="0.25">
      <c r="I10717" s="80"/>
      <c r="AX10717" s="80"/>
      <c r="AY10717" s="80"/>
      <c r="AZ10717" s="80"/>
      <c r="BA10717" s="80"/>
      <c r="BB10717" s="80"/>
    </row>
    <row r="10718" spans="9:54" x14ac:dyDescent="0.25">
      <c r="I10718" s="80"/>
      <c r="AX10718" s="80"/>
      <c r="AY10718" s="80"/>
      <c r="AZ10718" s="80"/>
      <c r="BA10718" s="80"/>
      <c r="BB10718" s="80"/>
    </row>
    <row r="10719" spans="9:54" x14ac:dyDescent="0.25">
      <c r="I10719" s="80"/>
      <c r="AX10719" s="80"/>
      <c r="AY10719" s="80"/>
      <c r="AZ10719" s="80"/>
      <c r="BA10719" s="80"/>
      <c r="BB10719" s="80"/>
    </row>
    <row r="10720" spans="9:54" x14ac:dyDescent="0.25">
      <c r="I10720" s="80"/>
      <c r="AX10720" s="80"/>
      <c r="AY10720" s="80"/>
      <c r="AZ10720" s="80"/>
      <c r="BA10720" s="80"/>
      <c r="BB10720" s="80"/>
    </row>
    <row r="10721" spans="9:54" x14ac:dyDescent="0.25">
      <c r="I10721" s="80"/>
      <c r="AX10721" s="80"/>
      <c r="AY10721" s="80"/>
      <c r="AZ10721" s="80"/>
      <c r="BA10721" s="80"/>
      <c r="BB10721" s="80"/>
    </row>
    <row r="10722" spans="9:54" x14ac:dyDescent="0.25">
      <c r="I10722" s="80"/>
      <c r="AX10722" s="80"/>
      <c r="AY10722" s="80"/>
      <c r="AZ10722" s="80"/>
      <c r="BA10722" s="80"/>
      <c r="BB10722" s="80"/>
    </row>
    <row r="10723" spans="9:54" x14ac:dyDescent="0.25">
      <c r="I10723" s="80"/>
      <c r="AX10723" s="80"/>
      <c r="AY10723" s="80"/>
      <c r="AZ10723" s="80"/>
      <c r="BA10723" s="80"/>
      <c r="BB10723" s="80"/>
    </row>
    <row r="10724" spans="9:54" x14ac:dyDescent="0.25">
      <c r="I10724" s="80"/>
      <c r="AX10724" s="80"/>
      <c r="AY10724" s="80"/>
      <c r="AZ10724" s="80"/>
      <c r="BA10724" s="80"/>
      <c r="BB10724" s="80"/>
    </row>
    <row r="10725" spans="9:54" x14ac:dyDescent="0.25">
      <c r="I10725" s="80"/>
      <c r="AX10725" s="80"/>
      <c r="AY10725" s="80"/>
      <c r="AZ10725" s="80"/>
      <c r="BA10725" s="80"/>
      <c r="BB10725" s="80"/>
    </row>
    <row r="10726" spans="9:54" x14ac:dyDescent="0.25">
      <c r="I10726" s="80"/>
      <c r="AX10726" s="80"/>
      <c r="AY10726" s="80"/>
      <c r="AZ10726" s="80"/>
      <c r="BA10726" s="80"/>
      <c r="BB10726" s="80"/>
    </row>
    <row r="10727" spans="9:54" x14ac:dyDescent="0.25">
      <c r="I10727" s="80"/>
      <c r="AX10727" s="80"/>
      <c r="AY10727" s="80"/>
      <c r="AZ10727" s="80"/>
      <c r="BA10727" s="80"/>
      <c r="BB10727" s="80"/>
    </row>
    <row r="10728" spans="9:54" x14ac:dyDescent="0.25">
      <c r="I10728" s="80"/>
      <c r="AX10728" s="80"/>
      <c r="AY10728" s="80"/>
      <c r="AZ10728" s="80"/>
      <c r="BA10728" s="80"/>
      <c r="BB10728" s="80"/>
    </row>
    <row r="10729" spans="9:54" x14ac:dyDescent="0.25">
      <c r="I10729" s="80"/>
      <c r="AX10729" s="80"/>
      <c r="AY10729" s="80"/>
      <c r="AZ10729" s="80"/>
      <c r="BA10729" s="80"/>
      <c r="BB10729" s="80"/>
    </row>
    <row r="10730" spans="9:54" x14ac:dyDescent="0.25">
      <c r="I10730" s="80"/>
      <c r="AX10730" s="80"/>
      <c r="AY10730" s="80"/>
      <c r="AZ10730" s="80"/>
      <c r="BA10730" s="80"/>
      <c r="BB10730" s="80"/>
    </row>
    <row r="10731" spans="9:54" x14ac:dyDescent="0.25">
      <c r="I10731" s="80"/>
      <c r="AX10731" s="80"/>
      <c r="AY10731" s="80"/>
      <c r="AZ10731" s="80"/>
      <c r="BA10731" s="80"/>
      <c r="BB10731" s="80"/>
    </row>
    <row r="10732" spans="9:54" x14ac:dyDescent="0.25">
      <c r="I10732" s="80"/>
      <c r="AX10732" s="80"/>
      <c r="AY10732" s="80"/>
      <c r="AZ10732" s="80"/>
      <c r="BA10732" s="80"/>
      <c r="BB10732" s="80"/>
    </row>
    <row r="10733" spans="9:54" x14ac:dyDescent="0.25">
      <c r="I10733" s="80"/>
      <c r="AX10733" s="80"/>
      <c r="AY10733" s="80"/>
      <c r="AZ10733" s="80"/>
      <c r="BA10733" s="80"/>
      <c r="BB10733" s="80"/>
    </row>
    <row r="10734" spans="9:54" x14ac:dyDescent="0.25">
      <c r="I10734" s="80"/>
      <c r="AX10734" s="80"/>
      <c r="AY10734" s="80"/>
      <c r="AZ10734" s="80"/>
      <c r="BA10734" s="80"/>
      <c r="BB10734" s="80"/>
    </row>
    <row r="10735" spans="9:54" x14ac:dyDescent="0.25">
      <c r="I10735" s="80"/>
      <c r="AX10735" s="80"/>
      <c r="AY10735" s="80"/>
      <c r="AZ10735" s="80"/>
      <c r="BA10735" s="80"/>
      <c r="BB10735" s="80"/>
    </row>
    <row r="10736" spans="9:54" x14ac:dyDescent="0.25">
      <c r="I10736" s="80"/>
      <c r="AX10736" s="80"/>
      <c r="AY10736" s="80"/>
      <c r="AZ10736" s="80"/>
      <c r="BA10736" s="80"/>
      <c r="BB10736" s="80"/>
    </row>
    <row r="10737" spans="9:54" x14ac:dyDescent="0.25">
      <c r="I10737" s="80"/>
      <c r="AX10737" s="80"/>
      <c r="AY10737" s="80"/>
      <c r="AZ10737" s="80"/>
      <c r="BA10737" s="80"/>
      <c r="BB10737" s="80"/>
    </row>
    <row r="10738" spans="9:54" x14ac:dyDescent="0.25">
      <c r="I10738" s="80"/>
      <c r="AX10738" s="80"/>
      <c r="AY10738" s="80"/>
      <c r="AZ10738" s="80"/>
      <c r="BA10738" s="80"/>
      <c r="BB10738" s="80"/>
    </row>
    <row r="10739" spans="9:54" x14ac:dyDescent="0.25">
      <c r="I10739" s="80"/>
      <c r="AX10739" s="80"/>
      <c r="AY10739" s="80"/>
      <c r="AZ10739" s="80"/>
      <c r="BA10739" s="80"/>
      <c r="BB10739" s="80"/>
    </row>
    <row r="10740" spans="9:54" x14ac:dyDescent="0.25">
      <c r="I10740" s="80"/>
      <c r="AX10740" s="80"/>
      <c r="AY10740" s="80"/>
      <c r="AZ10740" s="80"/>
      <c r="BA10740" s="80"/>
      <c r="BB10740" s="80"/>
    </row>
    <row r="10741" spans="9:54" x14ac:dyDescent="0.25">
      <c r="I10741" s="80"/>
      <c r="AX10741" s="80"/>
      <c r="AY10741" s="80"/>
      <c r="AZ10741" s="80"/>
      <c r="BA10741" s="80"/>
      <c r="BB10741" s="80"/>
    </row>
    <row r="10742" spans="9:54" x14ac:dyDescent="0.25">
      <c r="I10742" s="80"/>
      <c r="AX10742" s="80"/>
      <c r="AY10742" s="80"/>
      <c r="AZ10742" s="80"/>
      <c r="BA10742" s="80"/>
      <c r="BB10742" s="80"/>
    </row>
    <row r="10743" spans="9:54" x14ac:dyDescent="0.25">
      <c r="I10743" s="80"/>
      <c r="AX10743" s="80"/>
      <c r="AY10743" s="80"/>
      <c r="AZ10743" s="80"/>
      <c r="BA10743" s="80"/>
      <c r="BB10743" s="80"/>
    </row>
    <row r="10744" spans="9:54" x14ac:dyDescent="0.25">
      <c r="I10744" s="80"/>
      <c r="AX10744" s="80"/>
      <c r="AY10744" s="80"/>
      <c r="AZ10744" s="80"/>
      <c r="BA10744" s="80"/>
      <c r="BB10744" s="80"/>
    </row>
    <row r="10745" spans="9:54" x14ac:dyDescent="0.25">
      <c r="I10745" s="80"/>
      <c r="AX10745" s="80"/>
      <c r="AY10745" s="80"/>
      <c r="AZ10745" s="80"/>
      <c r="BA10745" s="80"/>
      <c r="BB10745" s="80"/>
    </row>
    <row r="10746" spans="9:54" x14ac:dyDescent="0.25">
      <c r="I10746" s="80"/>
      <c r="AX10746" s="80"/>
      <c r="AY10746" s="80"/>
      <c r="AZ10746" s="80"/>
      <c r="BA10746" s="80"/>
      <c r="BB10746" s="80"/>
    </row>
    <row r="10747" spans="9:54" x14ac:dyDescent="0.25">
      <c r="I10747" s="80"/>
      <c r="AX10747" s="80"/>
      <c r="AY10747" s="80"/>
      <c r="AZ10747" s="80"/>
      <c r="BA10747" s="80"/>
      <c r="BB10747" s="80"/>
    </row>
    <row r="10748" spans="9:54" x14ac:dyDescent="0.25">
      <c r="I10748" s="80"/>
      <c r="AX10748" s="80"/>
      <c r="AY10748" s="80"/>
      <c r="AZ10748" s="80"/>
      <c r="BA10748" s="80"/>
      <c r="BB10748" s="80"/>
    </row>
    <row r="10749" spans="9:54" x14ac:dyDescent="0.25">
      <c r="I10749" s="80"/>
      <c r="AX10749" s="80"/>
      <c r="AY10749" s="80"/>
      <c r="AZ10749" s="80"/>
      <c r="BA10749" s="80"/>
      <c r="BB10749" s="80"/>
    </row>
    <row r="10750" spans="9:54" x14ac:dyDescent="0.25">
      <c r="I10750" s="80"/>
      <c r="AX10750" s="80"/>
      <c r="AY10750" s="80"/>
      <c r="AZ10750" s="80"/>
      <c r="BA10750" s="80"/>
      <c r="BB10750" s="80"/>
    </row>
    <row r="10751" spans="9:54" x14ac:dyDescent="0.25">
      <c r="I10751" s="80"/>
      <c r="AX10751" s="80"/>
      <c r="AY10751" s="80"/>
      <c r="AZ10751" s="80"/>
      <c r="BA10751" s="80"/>
      <c r="BB10751" s="80"/>
    </row>
    <row r="10752" spans="9:54" x14ac:dyDescent="0.25">
      <c r="I10752" s="80"/>
      <c r="AX10752" s="80"/>
      <c r="AY10752" s="80"/>
      <c r="AZ10752" s="80"/>
      <c r="BA10752" s="80"/>
      <c r="BB10752" s="80"/>
    </row>
    <row r="10753" spans="9:54" x14ac:dyDescent="0.25">
      <c r="I10753" s="80"/>
      <c r="AX10753" s="80"/>
      <c r="AY10753" s="80"/>
      <c r="AZ10753" s="80"/>
      <c r="BA10753" s="80"/>
      <c r="BB10753" s="80"/>
    </row>
    <row r="10754" spans="9:54" x14ac:dyDescent="0.25">
      <c r="I10754" s="80"/>
      <c r="AX10754" s="80"/>
      <c r="AY10754" s="80"/>
      <c r="AZ10754" s="80"/>
      <c r="BA10754" s="80"/>
      <c r="BB10754" s="80"/>
    </row>
    <row r="10755" spans="9:54" x14ac:dyDescent="0.25">
      <c r="I10755" s="80"/>
      <c r="AX10755" s="80"/>
      <c r="AY10755" s="80"/>
      <c r="AZ10755" s="80"/>
      <c r="BA10755" s="80"/>
      <c r="BB10755" s="80"/>
    </row>
    <row r="10756" spans="9:54" x14ac:dyDescent="0.25">
      <c r="I10756" s="80"/>
      <c r="AX10756" s="80"/>
      <c r="AY10756" s="80"/>
      <c r="AZ10756" s="80"/>
      <c r="BA10756" s="80"/>
      <c r="BB10756" s="80"/>
    </row>
    <row r="10757" spans="9:54" x14ac:dyDescent="0.25">
      <c r="I10757" s="80"/>
      <c r="AX10757" s="80"/>
      <c r="AY10757" s="80"/>
      <c r="AZ10757" s="80"/>
      <c r="BA10757" s="80"/>
      <c r="BB10757" s="80"/>
    </row>
    <row r="10758" spans="9:54" x14ac:dyDescent="0.25">
      <c r="I10758" s="80"/>
      <c r="AX10758" s="80"/>
      <c r="AY10758" s="80"/>
      <c r="AZ10758" s="80"/>
      <c r="BA10758" s="80"/>
      <c r="BB10758" s="80"/>
    </row>
    <row r="10759" spans="9:54" x14ac:dyDescent="0.25">
      <c r="I10759" s="80"/>
      <c r="AX10759" s="80"/>
      <c r="AY10759" s="80"/>
      <c r="AZ10759" s="80"/>
      <c r="BA10759" s="80"/>
      <c r="BB10759" s="80"/>
    </row>
    <row r="10760" spans="9:54" x14ac:dyDescent="0.25">
      <c r="I10760" s="80"/>
      <c r="AX10760" s="80"/>
      <c r="AY10760" s="80"/>
      <c r="AZ10760" s="80"/>
      <c r="BA10760" s="80"/>
      <c r="BB10760" s="80"/>
    </row>
    <row r="10761" spans="9:54" x14ac:dyDescent="0.25">
      <c r="I10761" s="80"/>
      <c r="AX10761" s="80"/>
      <c r="AY10761" s="80"/>
      <c r="AZ10761" s="80"/>
      <c r="BA10761" s="80"/>
      <c r="BB10761" s="80"/>
    </row>
    <row r="10762" spans="9:54" x14ac:dyDescent="0.25">
      <c r="I10762" s="80"/>
      <c r="AX10762" s="80"/>
      <c r="AY10762" s="80"/>
      <c r="AZ10762" s="80"/>
      <c r="BA10762" s="80"/>
      <c r="BB10762" s="80"/>
    </row>
    <row r="10763" spans="9:54" x14ac:dyDescent="0.25">
      <c r="I10763" s="80"/>
      <c r="AX10763" s="80"/>
      <c r="AY10763" s="80"/>
      <c r="AZ10763" s="80"/>
      <c r="BA10763" s="80"/>
      <c r="BB10763" s="80"/>
    </row>
    <row r="10764" spans="9:54" x14ac:dyDescent="0.25">
      <c r="I10764" s="80"/>
      <c r="AX10764" s="80"/>
      <c r="AY10764" s="80"/>
      <c r="AZ10764" s="80"/>
      <c r="BA10764" s="80"/>
      <c r="BB10764" s="80"/>
    </row>
    <row r="10765" spans="9:54" x14ac:dyDescent="0.25">
      <c r="I10765" s="80"/>
      <c r="AX10765" s="80"/>
      <c r="AY10765" s="80"/>
      <c r="AZ10765" s="80"/>
      <c r="BA10765" s="80"/>
      <c r="BB10765" s="80"/>
    </row>
    <row r="10766" spans="9:54" x14ac:dyDescent="0.25">
      <c r="I10766" s="80"/>
      <c r="AX10766" s="80"/>
      <c r="AY10766" s="80"/>
      <c r="AZ10766" s="80"/>
      <c r="BA10766" s="80"/>
      <c r="BB10766" s="80"/>
    </row>
    <row r="10767" spans="9:54" x14ac:dyDescent="0.25">
      <c r="I10767" s="80"/>
      <c r="AX10767" s="80"/>
      <c r="AY10767" s="80"/>
      <c r="AZ10767" s="80"/>
      <c r="BA10767" s="80"/>
      <c r="BB10767" s="80"/>
    </row>
    <row r="10768" spans="9:54" x14ac:dyDescent="0.25">
      <c r="I10768" s="80"/>
      <c r="AX10768" s="80"/>
      <c r="AY10768" s="80"/>
      <c r="AZ10768" s="80"/>
      <c r="BA10768" s="80"/>
      <c r="BB10768" s="80"/>
    </row>
    <row r="10769" spans="9:54" x14ac:dyDescent="0.25">
      <c r="I10769" s="80"/>
      <c r="AX10769" s="80"/>
      <c r="AY10769" s="80"/>
      <c r="AZ10769" s="80"/>
      <c r="BA10769" s="80"/>
      <c r="BB10769" s="80"/>
    </row>
    <row r="10770" spans="9:54" x14ac:dyDescent="0.25">
      <c r="I10770" s="80"/>
      <c r="AX10770" s="80"/>
      <c r="AY10770" s="80"/>
      <c r="AZ10770" s="80"/>
      <c r="BA10770" s="80"/>
      <c r="BB10770" s="80"/>
    </row>
    <row r="10771" spans="9:54" x14ac:dyDescent="0.25">
      <c r="I10771" s="80"/>
      <c r="AX10771" s="80"/>
      <c r="AY10771" s="80"/>
      <c r="AZ10771" s="80"/>
      <c r="BA10771" s="80"/>
      <c r="BB10771" s="80"/>
    </row>
    <row r="10772" spans="9:54" x14ac:dyDescent="0.25">
      <c r="I10772" s="80"/>
      <c r="AX10772" s="80"/>
      <c r="AY10772" s="80"/>
      <c r="AZ10772" s="80"/>
      <c r="BA10772" s="80"/>
      <c r="BB10772" s="80"/>
    </row>
    <row r="10773" spans="9:54" x14ac:dyDescent="0.25">
      <c r="I10773" s="80"/>
      <c r="AX10773" s="80"/>
      <c r="AY10773" s="80"/>
      <c r="AZ10773" s="80"/>
      <c r="BA10773" s="80"/>
      <c r="BB10773" s="80"/>
    </row>
    <row r="10774" spans="9:54" x14ac:dyDescent="0.25">
      <c r="I10774" s="80"/>
      <c r="AX10774" s="80"/>
      <c r="AY10774" s="80"/>
      <c r="AZ10774" s="80"/>
      <c r="BA10774" s="80"/>
      <c r="BB10774" s="80"/>
    </row>
    <row r="10775" spans="9:54" x14ac:dyDescent="0.25">
      <c r="I10775" s="80"/>
      <c r="AX10775" s="80"/>
      <c r="AY10775" s="80"/>
      <c r="AZ10775" s="80"/>
      <c r="BA10775" s="80"/>
      <c r="BB10775" s="80"/>
    </row>
    <row r="10776" spans="9:54" x14ac:dyDescent="0.25">
      <c r="I10776" s="80"/>
      <c r="AX10776" s="80"/>
      <c r="AY10776" s="80"/>
      <c r="AZ10776" s="80"/>
      <c r="BA10776" s="80"/>
      <c r="BB10776" s="80"/>
    </row>
    <row r="10777" spans="9:54" x14ac:dyDescent="0.25">
      <c r="I10777" s="80"/>
      <c r="AX10777" s="80"/>
      <c r="AY10777" s="80"/>
      <c r="AZ10777" s="80"/>
      <c r="BA10777" s="80"/>
      <c r="BB10777" s="80"/>
    </row>
    <row r="10778" spans="9:54" x14ac:dyDescent="0.25">
      <c r="I10778" s="80"/>
      <c r="AX10778" s="80"/>
      <c r="AY10778" s="80"/>
      <c r="AZ10778" s="80"/>
      <c r="BA10778" s="80"/>
      <c r="BB10778" s="80"/>
    </row>
    <row r="10779" spans="9:54" x14ac:dyDescent="0.25">
      <c r="I10779" s="80"/>
      <c r="AX10779" s="80"/>
      <c r="AY10779" s="80"/>
      <c r="AZ10779" s="80"/>
      <c r="BA10779" s="80"/>
      <c r="BB10779" s="80"/>
    </row>
    <row r="10780" spans="9:54" x14ac:dyDescent="0.25">
      <c r="I10780" s="80"/>
      <c r="AX10780" s="80"/>
      <c r="AY10780" s="80"/>
      <c r="AZ10780" s="80"/>
      <c r="BA10780" s="80"/>
      <c r="BB10780" s="80"/>
    </row>
    <row r="10781" spans="9:54" x14ac:dyDescent="0.25">
      <c r="I10781" s="80"/>
      <c r="AX10781" s="80"/>
      <c r="AY10781" s="80"/>
      <c r="AZ10781" s="80"/>
      <c r="BA10781" s="80"/>
      <c r="BB10781" s="80"/>
    </row>
    <row r="10782" spans="9:54" x14ac:dyDescent="0.25">
      <c r="I10782" s="80"/>
      <c r="AX10782" s="80"/>
      <c r="AY10782" s="80"/>
      <c r="AZ10782" s="80"/>
      <c r="BA10782" s="80"/>
      <c r="BB10782" s="80"/>
    </row>
    <row r="10783" spans="9:54" x14ac:dyDescent="0.25">
      <c r="I10783" s="80"/>
      <c r="AX10783" s="80"/>
      <c r="AY10783" s="80"/>
      <c r="AZ10783" s="80"/>
      <c r="BA10783" s="80"/>
      <c r="BB10783" s="80"/>
    </row>
    <row r="10784" spans="9:54" x14ac:dyDescent="0.25">
      <c r="I10784" s="80"/>
      <c r="AX10784" s="80"/>
      <c r="AY10784" s="80"/>
      <c r="AZ10784" s="80"/>
      <c r="BA10784" s="80"/>
      <c r="BB10784" s="80"/>
    </row>
    <row r="10785" spans="9:54" x14ac:dyDescent="0.25">
      <c r="I10785" s="80"/>
      <c r="AX10785" s="80"/>
      <c r="AY10785" s="80"/>
      <c r="AZ10785" s="80"/>
      <c r="BA10785" s="80"/>
      <c r="BB10785" s="80"/>
    </row>
    <row r="10786" spans="9:54" x14ac:dyDescent="0.25">
      <c r="I10786" s="80"/>
      <c r="AX10786" s="80"/>
      <c r="AY10786" s="80"/>
      <c r="AZ10786" s="80"/>
      <c r="BA10786" s="80"/>
      <c r="BB10786" s="80"/>
    </row>
    <row r="10787" spans="9:54" x14ac:dyDescent="0.25">
      <c r="I10787" s="80"/>
      <c r="AX10787" s="80"/>
      <c r="AY10787" s="80"/>
      <c r="AZ10787" s="80"/>
      <c r="BA10787" s="80"/>
      <c r="BB10787" s="80"/>
    </row>
    <row r="10788" spans="9:54" x14ac:dyDescent="0.25">
      <c r="I10788" s="80"/>
      <c r="AX10788" s="80"/>
      <c r="AY10788" s="80"/>
      <c r="AZ10788" s="80"/>
      <c r="BA10788" s="80"/>
      <c r="BB10788" s="80"/>
    </row>
    <row r="10789" spans="9:54" x14ac:dyDescent="0.25">
      <c r="I10789" s="80"/>
      <c r="AX10789" s="80"/>
      <c r="AY10789" s="80"/>
      <c r="AZ10789" s="80"/>
      <c r="BA10789" s="80"/>
      <c r="BB10789" s="80"/>
    </row>
    <row r="10790" spans="9:54" x14ac:dyDescent="0.25">
      <c r="I10790" s="80"/>
      <c r="AX10790" s="80"/>
      <c r="AY10790" s="80"/>
      <c r="AZ10790" s="80"/>
      <c r="BA10790" s="80"/>
      <c r="BB10790" s="80"/>
    </row>
    <row r="10791" spans="9:54" x14ac:dyDescent="0.25">
      <c r="I10791" s="80"/>
      <c r="AX10791" s="80"/>
      <c r="AY10791" s="80"/>
      <c r="AZ10791" s="80"/>
      <c r="BA10791" s="80"/>
      <c r="BB10791" s="80"/>
    </row>
    <row r="10792" spans="9:54" x14ac:dyDescent="0.25">
      <c r="I10792" s="80"/>
      <c r="AX10792" s="80"/>
      <c r="AY10792" s="80"/>
      <c r="AZ10792" s="80"/>
      <c r="BA10792" s="80"/>
      <c r="BB10792" s="80"/>
    </row>
    <row r="10793" spans="9:54" x14ac:dyDescent="0.25">
      <c r="I10793" s="80"/>
      <c r="AX10793" s="80"/>
      <c r="AY10793" s="80"/>
      <c r="AZ10793" s="80"/>
      <c r="BA10793" s="80"/>
      <c r="BB10793" s="80"/>
    </row>
    <row r="10794" spans="9:54" x14ac:dyDescent="0.25">
      <c r="I10794" s="80"/>
      <c r="AX10794" s="80"/>
      <c r="AY10794" s="80"/>
      <c r="AZ10794" s="80"/>
      <c r="BA10794" s="80"/>
      <c r="BB10794" s="80"/>
    </row>
    <row r="10795" spans="9:54" x14ac:dyDescent="0.25">
      <c r="I10795" s="80"/>
      <c r="AX10795" s="80"/>
      <c r="AY10795" s="80"/>
      <c r="AZ10795" s="80"/>
      <c r="BA10795" s="80"/>
      <c r="BB10795" s="80"/>
    </row>
    <row r="10796" spans="9:54" x14ac:dyDescent="0.25">
      <c r="I10796" s="80"/>
      <c r="AX10796" s="80"/>
      <c r="AY10796" s="80"/>
      <c r="AZ10796" s="80"/>
      <c r="BA10796" s="80"/>
      <c r="BB10796" s="80"/>
    </row>
    <row r="10797" spans="9:54" x14ac:dyDescent="0.25">
      <c r="I10797" s="80"/>
      <c r="AX10797" s="80"/>
      <c r="AY10797" s="80"/>
      <c r="AZ10797" s="80"/>
      <c r="BA10797" s="80"/>
      <c r="BB10797" s="80"/>
    </row>
    <row r="10798" spans="9:54" x14ac:dyDescent="0.25">
      <c r="I10798" s="80"/>
      <c r="AX10798" s="80"/>
      <c r="AY10798" s="80"/>
      <c r="AZ10798" s="80"/>
      <c r="BA10798" s="80"/>
      <c r="BB10798" s="80"/>
    </row>
    <row r="10799" spans="9:54" x14ac:dyDescent="0.25">
      <c r="I10799" s="80"/>
      <c r="AX10799" s="80"/>
      <c r="AY10799" s="80"/>
      <c r="AZ10799" s="80"/>
      <c r="BA10799" s="80"/>
      <c r="BB10799" s="80"/>
    </row>
    <row r="10800" spans="9:54" x14ac:dyDescent="0.25">
      <c r="I10800" s="80"/>
      <c r="AX10800" s="80"/>
      <c r="AY10800" s="80"/>
      <c r="AZ10800" s="80"/>
      <c r="BA10800" s="80"/>
      <c r="BB10800" s="80"/>
    </row>
    <row r="10801" spans="9:54" x14ac:dyDescent="0.25">
      <c r="I10801" s="80"/>
      <c r="AX10801" s="80"/>
      <c r="AY10801" s="80"/>
      <c r="AZ10801" s="80"/>
      <c r="BA10801" s="80"/>
      <c r="BB10801" s="80"/>
    </row>
    <row r="10802" spans="9:54" x14ac:dyDescent="0.25">
      <c r="I10802" s="80"/>
      <c r="AX10802" s="80"/>
      <c r="AY10802" s="80"/>
      <c r="AZ10802" s="80"/>
      <c r="BA10802" s="80"/>
      <c r="BB10802" s="80"/>
    </row>
    <row r="10803" spans="9:54" x14ac:dyDescent="0.25">
      <c r="I10803" s="80"/>
      <c r="AX10803" s="80"/>
      <c r="AY10803" s="80"/>
      <c r="AZ10803" s="80"/>
      <c r="BA10803" s="80"/>
      <c r="BB10803" s="80"/>
    </row>
    <row r="10804" spans="9:54" x14ac:dyDescent="0.25">
      <c r="I10804" s="80"/>
      <c r="AX10804" s="80"/>
      <c r="AY10804" s="80"/>
      <c r="AZ10804" s="80"/>
      <c r="BA10804" s="80"/>
      <c r="BB10804" s="80"/>
    </row>
    <row r="10805" spans="9:54" x14ac:dyDescent="0.25">
      <c r="I10805" s="80"/>
      <c r="AX10805" s="80"/>
      <c r="AY10805" s="80"/>
      <c r="AZ10805" s="80"/>
      <c r="BA10805" s="80"/>
      <c r="BB10805" s="80"/>
    </row>
    <row r="10806" spans="9:54" x14ac:dyDescent="0.25">
      <c r="I10806" s="80"/>
      <c r="AX10806" s="80"/>
      <c r="AY10806" s="80"/>
      <c r="AZ10806" s="80"/>
      <c r="BA10806" s="80"/>
      <c r="BB10806" s="80"/>
    </row>
    <row r="10807" spans="9:54" x14ac:dyDescent="0.25">
      <c r="I10807" s="80"/>
      <c r="AX10807" s="80"/>
      <c r="AY10807" s="80"/>
      <c r="AZ10807" s="80"/>
      <c r="BA10807" s="80"/>
      <c r="BB10807" s="80"/>
    </row>
    <row r="10808" spans="9:54" x14ac:dyDescent="0.25">
      <c r="I10808" s="80"/>
      <c r="AX10808" s="80"/>
      <c r="AY10808" s="80"/>
      <c r="AZ10808" s="80"/>
      <c r="BA10808" s="80"/>
      <c r="BB10808" s="80"/>
    </row>
    <row r="10809" spans="9:54" x14ac:dyDescent="0.25">
      <c r="I10809" s="80"/>
      <c r="AX10809" s="80"/>
      <c r="AY10809" s="80"/>
      <c r="AZ10809" s="80"/>
      <c r="BA10809" s="80"/>
      <c r="BB10809" s="80"/>
    </row>
    <row r="10810" spans="9:54" x14ac:dyDescent="0.25">
      <c r="I10810" s="80"/>
      <c r="AX10810" s="80"/>
      <c r="AY10810" s="80"/>
      <c r="AZ10810" s="80"/>
      <c r="BA10810" s="80"/>
      <c r="BB10810" s="80"/>
    </row>
    <row r="10811" spans="9:54" x14ac:dyDescent="0.25">
      <c r="I10811" s="80"/>
      <c r="AX10811" s="80"/>
      <c r="AY10811" s="80"/>
      <c r="AZ10811" s="80"/>
      <c r="BA10811" s="80"/>
      <c r="BB10811" s="80"/>
    </row>
    <row r="10812" spans="9:54" x14ac:dyDescent="0.25">
      <c r="I10812" s="80"/>
      <c r="AX10812" s="80"/>
      <c r="AY10812" s="80"/>
      <c r="AZ10812" s="80"/>
      <c r="BA10812" s="80"/>
      <c r="BB10812" s="80"/>
    </row>
    <row r="10813" spans="9:54" x14ac:dyDescent="0.25">
      <c r="I10813" s="80"/>
      <c r="AX10813" s="80"/>
      <c r="AY10813" s="80"/>
      <c r="AZ10813" s="80"/>
      <c r="BA10813" s="80"/>
      <c r="BB10813" s="80"/>
    </row>
    <row r="10814" spans="9:54" x14ac:dyDescent="0.25">
      <c r="I10814" s="80"/>
      <c r="AX10814" s="80"/>
      <c r="AY10814" s="80"/>
      <c r="AZ10814" s="80"/>
      <c r="BA10814" s="80"/>
      <c r="BB10814" s="80"/>
    </row>
    <row r="10815" spans="9:54" x14ac:dyDescent="0.25">
      <c r="I10815" s="80"/>
      <c r="AX10815" s="80"/>
      <c r="AY10815" s="80"/>
      <c r="AZ10815" s="80"/>
      <c r="BA10815" s="80"/>
      <c r="BB10815" s="80"/>
    </row>
    <row r="10816" spans="9:54" x14ac:dyDescent="0.25">
      <c r="I10816" s="80"/>
      <c r="AX10816" s="80"/>
      <c r="AY10816" s="80"/>
      <c r="AZ10816" s="80"/>
      <c r="BA10816" s="80"/>
      <c r="BB10816" s="80"/>
    </row>
    <row r="10817" spans="9:54" x14ac:dyDescent="0.25">
      <c r="I10817" s="80"/>
      <c r="AX10817" s="80"/>
      <c r="AY10817" s="80"/>
      <c r="AZ10817" s="80"/>
      <c r="BA10817" s="80"/>
      <c r="BB10817" s="80"/>
    </row>
    <row r="10818" spans="9:54" x14ac:dyDescent="0.25">
      <c r="I10818" s="80"/>
      <c r="AX10818" s="80"/>
      <c r="AY10818" s="80"/>
      <c r="AZ10818" s="80"/>
      <c r="BA10818" s="80"/>
      <c r="BB10818" s="80"/>
    </row>
    <row r="10819" spans="9:54" x14ac:dyDescent="0.25">
      <c r="I10819" s="80"/>
      <c r="AX10819" s="80"/>
      <c r="AY10819" s="80"/>
      <c r="AZ10819" s="80"/>
      <c r="BA10819" s="80"/>
      <c r="BB10819" s="80"/>
    </row>
    <row r="10820" spans="9:54" x14ac:dyDescent="0.25">
      <c r="I10820" s="80"/>
      <c r="AX10820" s="80"/>
      <c r="AY10820" s="80"/>
      <c r="AZ10820" s="80"/>
      <c r="BA10820" s="80"/>
      <c r="BB10820" s="80"/>
    </row>
    <row r="10821" spans="9:54" x14ac:dyDescent="0.25">
      <c r="I10821" s="80"/>
      <c r="AX10821" s="80"/>
      <c r="AY10821" s="80"/>
      <c r="AZ10821" s="80"/>
      <c r="BA10821" s="80"/>
      <c r="BB10821" s="80"/>
    </row>
    <row r="10822" spans="9:54" x14ac:dyDescent="0.25">
      <c r="I10822" s="80"/>
      <c r="AX10822" s="80"/>
      <c r="AY10822" s="80"/>
      <c r="AZ10822" s="80"/>
      <c r="BA10822" s="80"/>
      <c r="BB10822" s="80"/>
    </row>
    <row r="10823" spans="9:54" x14ac:dyDescent="0.25">
      <c r="I10823" s="80"/>
      <c r="AX10823" s="80"/>
      <c r="AY10823" s="80"/>
      <c r="AZ10823" s="80"/>
      <c r="BA10823" s="80"/>
      <c r="BB10823" s="80"/>
    </row>
    <row r="10824" spans="9:54" x14ac:dyDescent="0.25">
      <c r="I10824" s="80"/>
      <c r="AX10824" s="80"/>
      <c r="AY10824" s="80"/>
      <c r="AZ10824" s="80"/>
      <c r="BA10824" s="80"/>
      <c r="BB10824" s="80"/>
    </row>
    <row r="10825" spans="9:54" x14ac:dyDescent="0.25">
      <c r="I10825" s="80"/>
      <c r="AX10825" s="80"/>
      <c r="AY10825" s="80"/>
      <c r="AZ10825" s="80"/>
      <c r="BA10825" s="80"/>
      <c r="BB10825" s="80"/>
    </row>
    <row r="10826" spans="9:54" x14ac:dyDescent="0.25">
      <c r="I10826" s="80"/>
      <c r="AX10826" s="80"/>
      <c r="AY10826" s="80"/>
      <c r="AZ10826" s="80"/>
      <c r="BA10826" s="80"/>
      <c r="BB10826" s="80"/>
    </row>
    <row r="10827" spans="9:54" x14ac:dyDescent="0.25">
      <c r="I10827" s="80"/>
      <c r="AX10827" s="80"/>
      <c r="AY10827" s="80"/>
      <c r="AZ10827" s="80"/>
      <c r="BA10827" s="80"/>
      <c r="BB10827" s="80"/>
    </row>
    <row r="10828" spans="9:54" x14ac:dyDescent="0.25">
      <c r="I10828" s="80"/>
      <c r="AX10828" s="80"/>
      <c r="AY10828" s="80"/>
      <c r="AZ10828" s="80"/>
      <c r="BA10828" s="80"/>
      <c r="BB10828" s="80"/>
    </row>
    <row r="10829" spans="9:54" x14ac:dyDescent="0.25">
      <c r="I10829" s="80"/>
      <c r="AX10829" s="80"/>
      <c r="AY10829" s="80"/>
      <c r="AZ10829" s="80"/>
      <c r="BA10829" s="80"/>
      <c r="BB10829" s="80"/>
    </row>
    <row r="10830" spans="9:54" x14ac:dyDescent="0.25">
      <c r="I10830" s="80"/>
      <c r="AX10830" s="80"/>
      <c r="AY10830" s="80"/>
      <c r="AZ10830" s="80"/>
      <c r="BA10830" s="80"/>
      <c r="BB10830" s="80"/>
    </row>
    <row r="10831" spans="9:54" x14ac:dyDescent="0.25">
      <c r="I10831" s="80"/>
      <c r="AX10831" s="80"/>
      <c r="AY10831" s="80"/>
      <c r="AZ10831" s="80"/>
      <c r="BA10831" s="80"/>
      <c r="BB10831" s="80"/>
    </row>
    <row r="10832" spans="9:54" x14ac:dyDescent="0.25">
      <c r="I10832" s="80"/>
      <c r="AX10832" s="80"/>
      <c r="AY10832" s="80"/>
      <c r="AZ10832" s="80"/>
      <c r="BA10832" s="80"/>
      <c r="BB10832" s="80"/>
    </row>
    <row r="10833" spans="9:54" x14ac:dyDescent="0.25">
      <c r="I10833" s="80"/>
      <c r="AX10833" s="80"/>
      <c r="AY10833" s="80"/>
      <c r="AZ10833" s="80"/>
      <c r="BA10833" s="80"/>
      <c r="BB10833" s="80"/>
    </row>
    <row r="10834" spans="9:54" x14ac:dyDescent="0.25">
      <c r="I10834" s="80"/>
      <c r="AX10834" s="80"/>
      <c r="AY10834" s="80"/>
      <c r="AZ10834" s="80"/>
      <c r="BA10834" s="80"/>
      <c r="BB10834" s="80"/>
    </row>
    <row r="10835" spans="9:54" x14ac:dyDescent="0.25">
      <c r="I10835" s="80"/>
      <c r="AX10835" s="80"/>
      <c r="AY10835" s="80"/>
      <c r="AZ10835" s="80"/>
      <c r="BA10835" s="80"/>
      <c r="BB10835" s="80"/>
    </row>
    <row r="10836" spans="9:54" x14ac:dyDescent="0.25">
      <c r="I10836" s="80"/>
      <c r="AX10836" s="80"/>
      <c r="AY10836" s="80"/>
      <c r="AZ10836" s="80"/>
      <c r="BA10836" s="80"/>
      <c r="BB10836" s="80"/>
    </row>
    <row r="10837" spans="9:54" x14ac:dyDescent="0.25">
      <c r="I10837" s="80"/>
      <c r="AX10837" s="80"/>
      <c r="AY10837" s="80"/>
      <c r="AZ10837" s="80"/>
      <c r="BA10837" s="80"/>
      <c r="BB10837" s="80"/>
    </row>
    <row r="10838" spans="9:54" x14ac:dyDescent="0.25">
      <c r="I10838" s="80"/>
      <c r="AX10838" s="80"/>
      <c r="AY10838" s="80"/>
      <c r="AZ10838" s="80"/>
      <c r="BA10838" s="80"/>
      <c r="BB10838" s="80"/>
    </row>
    <row r="10839" spans="9:54" x14ac:dyDescent="0.25">
      <c r="I10839" s="80"/>
      <c r="AX10839" s="80"/>
      <c r="AY10839" s="80"/>
      <c r="AZ10839" s="80"/>
      <c r="BA10839" s="80"/>
      <c r="BB10839" s="80"/>
    </row>
    <row r="10840" spans="9:54" x14ac:dyDescent="0.25">
      <c r="I10840" s="80"/>
      <c r="AX10840" s="80"/>
      <c r="AY10840" s="80"/>
      <c r="AZ10840" s="80"/>
      <c r="BA10840" s="80"/>
      <c r="BB10840" s="80"/>
    </row>
    <row r="10841" spans="9:54" x14ac:dyDescent="0.25">
      <c r="I10841" s="80"/>
      <c r="AX10841" s="80"/>
      <c r="AY10841" s="80"/>
      <c r="AZ10841" s="80"/>
      <c r="BA10841" s="80"/>
      <c r="BB10841" s="80"/>
    </row>
    <row r="10842" spans="9:54" x14ac:dyDescent="0.25">
      <c r="I10842" s="80"/>
      <c r="AX10842" s="80"/>
      <c r="AY10842" s="80"/>
      <c r="AZ10842" s="80"/>
      <c r="BA10842" s="80"/>
      <c r="BB10842" s="80"/>
    </row>
    <row r="10843" spans="9:54" x14ac:dyDescent="0.25">
      <c r="I10843" s="80"/>
      <c r="AX10843" s="80"/>
      <c r="AY10843" s="80"/>
      <c r="AZ10843" s="80"/>
      <c r="BA10843" s="80"/>
      <c r="BB10843" s="80"/>
    </row>
    <row r="10844" spans="9:54" x14ac:dyDescent="0.25">
      <c r="I10844" s="80"/>
      <c r="AX10844" s="80"/>
      <c r="AY10844" s="80"/>
      <c r="AZ10844" s="80"/>
      <c r="BA10844" s="80"/>
      <c r="BB10844" s="80"/>
    </row>
    <row r="10845" spans="9:54" x14ac:dyDescent="0.25">
      <c r="I10845" s="80"/>
      <c r="AX10845" s="80"/>
      <c r="AY10845" s="80"/>
      <c r="AZ10845" s="80"/>
      <c r="BA10845" s="80"/>
      <c r="BB10845" s="80"/>
    </row>
    <row r="10846" spans="9:54" x14ac:dyDescent="0.25">
      <c r="I10846" s="80"/>
      <c r="AX10846" s="80"/>
      <c r="AY10846" s="80"/>
      <c r="AZ10846" s="80"/>
      <c r="BA10846" s="80"/>
      <c r="BB10846" s="80"/>
    </row>
    <row r="10847" spans="9:54" x14ac:dyDescent="0.25">
      <c r="I10847" s="80"/>
      <c r="AX10847" s="80"/>
      <c r="AY10847" s="80"/>
      <c r="AZ10847" s="80"/>
      <c r="BA10847" s="80"/>
      <c r="BB10847" s="80"/>
    </row>
    <row r="10848" spans="9:54" x14ac:dyDescent="0.25">
      <c r="I10848" s="80"/>
      <c r="AX10848" s="80"/>
      <c r="AY10848" s="80"/>
      <c r="AZ10848" s="80"/>
      <c r="BA10848" s="80"/>
      <c r="BB10848" s="80"/>
    </row>
    <row r="10849" spans="9:54" x14ac:dyDescent="0.25">
      <c r="I10849" s="80"/>
      <c r="AX10849" s="80"/>
      <c r="AY10849" s="80"/>
      <c r="AZ10849" s="80"/>
      <c r="BA10849" s="80"/>
      <c r="BB10849" s="80"/>
    </row>
    <row r="10850" spans="9:54" x14ac:dyDescent="0.25">
      <c r="I10850" s="80"/>
      <c r="AX10850" s="80"/>
      <c r="AY10850" s="80"/>
      <c r="AZ10850" s="80"/>
      <c r="BA10850" s="80"/>
      <c r="BB10850" s="80"/>
    </row>
    <row r="10851" spans="9:54" x14ac:dyDescent="0.25">
      <c r="I10851" s="80"/>
      <c r="AX10851" s="80"/>
      <c r="AY10851" s="80"/>
      <c r="AZ10851" s="80"/>
      <c r="BA10851" s="80"/>
      <c r="BB10851" s="80"/>
    </row>
    <row r="10852" spans="9:54" x14ac:dyDescent="0.25">
      <c r="I10852" s="80"/>
      <c r="AX10852" s="80"/>
      <c r="AY10852" s="80"/>
      <c r="AZ10852" s="80"/>
      <c r="BA10852" s="80"/>
      <c r="BB10852" s="80"/>
    </row>
    <row r="10853" spans="9:54" x14ac:dyDescent="0.25">
      <c r="I10853" s="80"/>
      <c r="AX10853" s="80"/>
      <c r="AY10853" s="80"/>
      <c r="AZ10853" s="80"/>
      <c r="BA10853" s="80"/>
      <c r="BB10853" s="80"/>
    </row>
    <row r="10854" spans="9:54" x14ac:dyDescent="0.25">
      <c r="I10854" s="80"/>
      <c r="AX10854" s="80"/>
      <c r="AY10854" s="80"/>
      <c r="AZ10854" s="80"/>
      <c r="BA10854" s="80"/>
      <c r="BB10854" s="80"/>
    </row>
    <row r="10855" spans="9:54" x14ac:dyDescent="0.25">
      <c r="I10855" s="80"/>
      <c r="AX10855" s="80"/>
      <c r="AY10855" s="80"/>
      <c r="AZ10855" s="80"/>
      <c r="BA10855" s="80"/>
      <c r="BB10855" s="80"/>
    </row>
    <row r="10856" spans="9:54" x14ac:dyDescent="0.25">
      <c r="I10856" s="80"/>
      <c r="AX10856" s="80"/>
      <c r="AY10856" s="80"/>
      <c r="AZ10856" s="80"/>
      <c r="BA10856" s="80"/>
      <c r="BB10856" s="80"/>
    </row>
    <row r="10857" spans="9:54" x14ac:dyDescent="0.25">
      <c r="I10857" s="80"/>
      <c r="AX10857" s="80"/>
      <c r="AY10857" s="80"/>
      <c r="AZ10857" s="80"/>
      <c r="BA10857" s="80"/>
      <c r="BB10857" s="80"/>
    </row>
    <row r="10858" spans="9:54" x14ac:dyDescent="0.25">
      <c r="I10858" s="80"/>
      <c r="AX10858" s="80"/>
      <c r="AY10858" s="80"/>
      <c r="AZ10858" s="80"/>
      <c r="BA10858" s="80"/>
      <c r="BB10858" s="80"/>
    </row>
    <row r="10859" spans="9:54" x14ac:dyDescent="0.25">
      <c r="I10859" s="80"/>
      <c r="AX10859" s="80"/>
      <c r="AY10859" s="80"/>
      <c r="AZ10859" s="80"/>
      <c r="BA10859" s="80"/>
      <c r="BB10859" s="80"/>
    </row>
    <row r="10860" spans="9:54" x14ac:dyDescent="0.25">
      <c r="I10860" s="80"/>
      <c r="AX10860" s="80"/>
      <c r="AY10860" s="80"/>
      <c r="AZ10860" s="80"/>
      <c r="BA10860" s="80"/>
      <c r="BB10860" s="80"/>
    </row>
    <row r="10861" spans="9:54" x14ac:dyDescent="0.25">
      <c r="I10861" s="80"/>
      <c r="AX10861" s="80"/>
      <c r="AY10861" s="80"/>
      <c r="AZ10861" s="80"/>
      <c r="BA10861" s="80"/>
      <c r="BB10861" s="80"/>
    </row>
    <row r="10862" spans="9:54" x14ac:dyDescent="0.25">
      <c r="I10862" s="80"/>
      <c r="AX10862" s="80"/>
      <c r="AY10862" s="80"/>
      <c r="AZ10862" s="80"/>
      <c r="BA10862" s="80"/>
      <c r="BB10862" s="80"/>
    </row>
    <row r="10863" spans="9:54" x14ac:dyDescent="0.25">
      <c r="I10863" s="80"/>
      <c r="AX10863" s="80"/>
      <c r="AY10863" s="80"/>
      <c r="AZ10863" s="80"/>
      <c r="BA10863" s="80"/>
      <c r="BB10863" s="80"/>
    </row>
    <row r="10864" spans="9:54" x14ac:dyDescent="0.25">
      <c r="I10864" s="80"/>
      <c r="AX10864" s="80"/>
      <c r="AY10864" s="80"/>
      <c r="AZ10864" s="80"/>
      <c r="BA10864" s="80"/>
      <c r="BB10864" s="80"/>
    </row>
    <row r="10865" spans="9:54" x14ac:dyDescent="0.25">
      <c r="I10865" s="80"/>
      <c r="AX10865" s="80"/>
      <c r="AY10865" s="80"/>
      <c r="AZ10865" s="80"/>
      <c r="BA10865" s="80"/>
      <c r="BB10865" s="80"/>
    </row>
    <row r="10866" spans="9:54" x14ac:dyDescent="0.25">
      <c r="I10866" s="80"/>
      <c r="AX10866" s="80"/>
      <c r="AY10866" s="80"/>
      <c r="AZ10866" s="80"/>
      <c r="BA10866" s="80"/>
      <c r="BB10866" s="80"/>
    </row>
    <row r="10867" spans="9:54" x14ac:dyDescent="0.25">
      <c r="I10867" s="80"/>
      <c r="AX10867" s="80"/>
      <c r="AY10867" s="80"/>
      <c r="AZ10867" s="80"/>
      <c r="BA10867" s="80"/>
      <c r="BB10867" s="80"/>
    </row>
    <row r="10868" spans="9:54" x14ac:dyDescent="0.25">
      <c r="I10868" s="80"/>
      <c r="AX10868" s="80"/>
      <c r="AY10868" s="80"/>
      <c r="AZ10868" s="80"/>
      <c r="BA10868" s="80"/>
      <c r="BB10868" s="80"/>
    </row>
    <row r="10869" spans="9:54" x14ac:dyDescent="0.25">
      <c r="I10869" s="80"/>
      <c r="AX10869" s="80"/>
      <c r="AY10869" s="80"/>
      <c r="AZ10869" s="80"/>
      <c r="BA10869" s="80"/>
      <c r="BB10869" s="80"/>
    </row>
    <row r="10870" spans="9:54" x14ac:dyDescent="0.25">
      <c r="I10870" s="80"/>
      <c r="AX10870" s="80"/>
      <c r="AY10870" s="80"/>
      <c r="AZ10870" s="80"/>
      <c r="BA10870" s="80"/>
      <c r="BB10870" s="80"/>
    </row>
    <row r="10871" spans="9:54" x14ac:dyDescent="0.25">
      <c r="I10871" s="80"/>
      <c r="AX10871" s="80"/>
      <c r="AY10871" s="80"/>
      <c r="AZ10871" s="80"/>
      <c r="BA10871" s="80"/>
      <c r="BB10871" s="80"/>
    </row>
    <row r="10872" spans="9:54" x14ac:dyDescent="0.25">
      <c r="I10872" s="80"/>
      <c r="AX10872" s="80"/>
      <c r="AY10872" s="80"/>
      <c r="AZ10872" s="80"/>
      <c r="BA10872" s="80"/>
      <c r="BB10872" s="80"/>
    </row>
    <row r="10873" spans="9:54" x14ac:dyDescent="0.25">
      <c r="I10873" s="80"/>
      <c r="AX10873" s="80"/>
      <c r="AY10873" s="80"/>
      <c r="AZ10873" s="80"/>
      <c r="BA10873" s="80"/>
      <c r="BB10873" s="80"/>
    </row>
    <row r="10874" spans="9:54" x14ac:dyDescent="0.25">
      <c r="I10874" s="80"/>
      <c r="AX10874" s="80"/>
      <c r="AY10874" s="80"/>
      <c r="AZ10874" s="80"/>
      <c r="BA10874" s="80"/>
      <c r="BB10874" s="80"/>
    </row>
    <row r="10875" spans="9:54" x14ac:dyDescent="0.25">
      <c r="I10875" s="80"/>
      <c r="AX10875" s="80"/>
      <c r="AY10875" s="80"/>
      <c r="AZ10875" s="80"/>
      <c r="BA10875" s="80"/>
      <c r="BB10875" s="80"/>
    </row>
    <row r="10876" spans="9:54" x14ac:dyDescent="0.25">
      <c r="I10876" s="80"/>
      <c r="AX10876" s="80"/>
      <c r="AY10876" s="80"/>
      <c r="AZ10876" s="80"/>
      <c r="BA10876" s="80"/>
      <c r="BB10876" s="80"/>
    </row>
    <row r="10877" spans="9:54" x14ac:dyDescent="0.25">
      <c r="I10877" s="80"/>
      <c r="AX10877" s="80"/>
      <c r="AY10877" s="80"/>
      <c r="AZ10877" s="80"/>
      <c r="BA10877" s="80"/>
      <c r="BB10877" s="80"/>
    </row>
    <row r="10878" spans="9:54" x14ac:dyDescent="0.25">
      <c r="I10878" s="80"/>
      <c r="AX10878" s="80"/>
      <c r="AY10878" s="80"/>
      <c r="AZ10878" s="80"/>
      <c r="BA10878" s="80"/>
      <c r="BB10878" s="80"/>
    </row>
    <row r="10879" spans="9:54" x14ac:dyDescent="0.25">
      <c r="I10879" s="80"/>
      <c r="AX10879" s="80"/>
      <c r="AY10879" s="80"/>
      <c r="AZ10879" s="80"/>
      <c r="BA10879" s="80"/>
      <c r="BB10879" s="80"/>
    </row>
    <row r="10880" spans="9:54" x14ac:dyDescent="0.25">
      <c r="I10880" s="80"/>
      <c r="AX10880" s="80"/>
      <c r="AY10880" s="80"/>
      <c r="AZ10880" s="80"/>
      <c r="BA10880" s="80"/>
      <c r="BB10880" s="80"/>
    </row>
    <row r="10881" spans="9:54" x14ac:dyDescent="0.25">
      <c r="I10881" s="80"/>
      <c r="AX10881" s="80"/>
      <c r="AY10881" s="80"/>
      <c r="AZ10881" s="80"/>
      <c r="BA10881" s="80"/>
      <c r="BB10881" s="80"/>
    </row>
    <row r="10882" spans="9:54" x14ac:dyDescent="0.25">
      <c r="I10882" s="80"/>
      <c r="AX10882" s="80"/>
      <c r="AY10882" s="80"/>
      <c r="AZ10882" s="80"/>
      <c r="BA10882" s="80"/>
      <c r="BB10882" s="80"/>
    </row>
    <row r="10883" spans="9:54" x14ac:dyDescent="0.25">
      <c r="I10883" s="80"/>
      <c r="AX10883" s="80"/>
      <c r="AY10883" s="80"/>
      <c r="AZ10883" s="80"/>
      <c r="BA10883" s="80"/>
      <c r="BB10883" s="80"/>
    </row>
    <row r="10884" spans="9:54" x14ac:dyDescent="0.25">
      <c r="I10884" s="80"/>
      <c r="AX10884" s="80"/>
      <c r="AY10884" s="80"/>
      <c r="AZ10884" s="80"/>
      <c r="BA10884" s="80"/>
      <c r="BB10884" s="80"/>
    </row>
    <row r="10885" spans="9:54" x14ac:dyDescent="0.25">
      <c r="I10885" s="80"/>
      <c r="AX10885" s="80"/>
      <c r="AY10885" s="80"/>
      <c r="AZ10885" s="80"/>
      <c r="BA10885" s="80"/>
      <c r="BB10885" s="80"/>
    </row>
    <row r="10886" spans="9:54" x14ac:dyDescent="0.25">
      <c r="I10886" s="80"/>
      <c r="AX10886" s="80"/>
      <c r="AY10886" s="80"/>
      <c r="AZ10886" s="80"/>
      <c r="BA10886" s="80"/>
      <c r="BB10886" s="80"/>
    </row>
    <row r="10887" spans="9:54" x14ac:dyDescent="0.25">
      <c r="I10887" s="80"/>
      <c r="AX10887" s="80"/>
      <c r="AY10887" s="80"/>
      <c r="AZ10887" s="80"/>
      <c r="BA10887" s="80"/>
      <c r="BB10887" s="80"/>
    </row>
    <row r="10888" spans="9:54" x14ac:dyDescent="0.25">
      <c r="I10888" s="80"/>
      <c r="AX10888" s="80"/>
      <c r="AY10888" s="80"/>
      <c r="AZ10888" s="80"/>
      <c r="BA10888" s="80"/>
      <c r="BB10888" s="80"/>
    </row>
    <row r="10889" spans="9:54" x14ac:dyDescent="0.25">
      <c r="I10889" s="80"/>
      <c r="AX10889" s="80"/>
      <c r="AY10889" s="80"/>
      <c r="AZ10889" s="80"/>
      <c r="BA10889" s="80"/>
      <c r="BB10889" s="80"/>
    </row>
    <row r="10890" spans="9:54" x14ac:dyDescent="0.25">
      <c r="I10890" s="80"/>
      <c r="AX10890" s="80"/>
      <c r="AY10890" s="80"/>
      <c r="AZ10890" s="80"/>
      <c r="BA10890" s="80"/>
      <c r="BB10890" s="80"/>
    </row>
    <row r="10891" spans="9:54" x14ac:dyDescent="0.25">
      <c r="I10891" s="80"/>
      <c r="AX10891" s="80"/>
      <c r="AY10891" s="80"/>
      <c r="AZ10891" s="80"/>
      <c r="BA10891" s="80"/>
      <c r="BB10891" s="80"/>
    </row>
    <row r="10892" spans="9:54" x14ac:dyDescent="0.25">
      <c r="I10892" s="80"/>
      <c r="AX10892" s="80"/>
      <c r="AY10892" s="80"/>
      <c r="AZ10892" s="80"/>
      <c r="BA10892" s="80"/>
      <c r="BB10892" s="80"/>
    </row>
    <row r="10893" spans="9:54" x14ac:dyDescent="0.25">
      <c r="I10893" s="80"/>
      <c r="AX10893" s="80"/>
      <c r="AY10893" s="80"/>
      <c r="AZ10893" s="80"/>
      <c r="BA10893" s="80"/>
      <c r="BB10893" s="80"/>
    </row>
    <row r="10894" spans="9:54" x14ac:dyDescent="0.25">
      <c r="I10894" s="80"/>
      <c r="AX10894" s="80"/>
      <c r="AY10894" s="80"/>
      <c r="AZ10894" s="80"/>
      <c r="BA10894" s="80"/>
      <c r="BB10894" s="80"/>
    </row>
    <row r="10895" spans="9:54" x14ac:dyDescent="0.25">
      <c r="I10895" s="80"/>
      <c r="AX10895" s="80"/>
      <c r="AY10895" s="80"/>
      <c r="AZ10895" s="80"/>
      <c r="BA10895" s="80"/>
      <c r="BB10895" s="80"/>
    </row>
    <row r="10896" spans="9:54" x14ac:dyDescent="0.25">
      <c r="I10896" s="80"/>
      <c r="AX10896" s="80"/>
      <c r="AY10896" s="80"/>
      <c r="AZ10896" s="80"/>
      <c r="BA10896" s="80"/>
      <c r="BB10896" s="80"/>
    </row>
    <row r="10897" spans="9:54" x14ac:dyDescent="0.25">
      <c r="I10897" s="80"/>
      <c r="AX10897" s="80"/>
      <c r="AY10897" s="80"/>
      <c r="AZ10897" s="80"/>
      <c r="BA10897" s="80"/>
      <c r="BB10897" s="80"/>
    </row>
    <row r="10898" spans="9:54" x14ac:dyDescent="0.25">
      <c r="I10898" s="80"/>
      <c r="AX10898" s="80"/>
      <c r="AY10898" s="80"/>
      <c r="AZ10898" s="80"/>
      <c r="BA10898" s="80"/>
      <c r="BB10898" s="80"/>
    </row>
    <row r="10899" spans="9:54" x14ac:dyDescent="0.25">
      <c r="I10899" s="80"/>
      <c r="AX10899" s="80"/>
      <c r="AY10899" s="80"/>
      <c r="AZ10899" s="80"/>
      <c r="BA10899" s="80"/>
      <c r="BB10899" s="80"/>
    </row>
    <row r="10900" spans="9:54" x14ac:dyDescent="0.25">
      <c r="I10900" s="80"/>
      <c r="AX10900" s="80"/>
      <c r="AY10900" s="80"/>
      <c r="AZ10900" s="80"/>
      <c r="BA10900" s="80"/>
      <c r="BB10900" s="80"/>
    </row>
    <row r="10901" spans="9:54" x14ac:dyDescent="0.25">
      <c r="I10901" s="80"/>
      <c r="AX10901" s="80"/>
      <c r="AY10901" s="80"/>
      <c r="AZ10901" s="80"/>
      <c r="BA10901" s="80"/>
      <c r="BB10901" s="80"/>
    </row>
    <row r="10902" spans="9:54" x14ac:dyDescent="0.25">
      <c r="I10902" s="80"/>
      <c r="AX10902" s="80"/>
      <c r="AY10902" s="80"/>
      <c r="AZ10902" s="80"/>
      <c r="BA10902" s="80"/>
      <c r="BB10902" s="80"/>
    </row>
    <row r="10903" spans="9:54" x14ac:dyDescent="0.25">
      <c r="I10903" s="80"/>
      <c r="AX10903" s="80"/>
      <c r="AY10903" s="80"/>
      <c r="AZ10903" s="80"/>
      <c r="BA10903" s="80"/>
      <c r="BB10903" s="80"/>
    </row>
    <row r="10904" spans="9:54" x14ac:dyDescent="0.25">
      <c r="I10904" s="80"/>
      <c r="AX10904" s="80"/>
      <c r="AY10904" s="80"/>
      <c r="AZ10904" s="80"/>
      <c r="BA10904" s="80"/>
      <c r="BB10904" s="80"/>
    </row>
    <row r="10905" spans="9:54" x14ac:dyDescent="0.25">
      <c r="I10905" s="80"/>
      <c r="AX10905" s="80"/>
      <c r="AY10905" s="80"/>
      <c r="AZ10905" s="80"/>
      <c r="BA10905" s="80"/>
      <c r="BB10905" s="80"/>
    </row>
    <row r="10906" spans="9:54" x14ac:dyDescent="0.25">
      <c r="I10906" s="80"/>
      <c r="AX10906" s="80"/>
      <c r="AY10906" s="80"/>
      <c r="AZ10906" s="80"/>
      <c r="BA10906" s="80"/>
      <c r="BB10906" s="80"/>
    </row>
    <row r="10907" spans="9:54" x14ac:dyDescent="0.25">
      <c r="I10907" s="80"/>
      <c r="AX10907" s="80"/>
      <c r="AY10907" s="80"/>
      <c r="AZ10907" s="80"/>
      <c r="BA10907" s="80"/>
      <c r="BB10907" s="80"/>
    </row>
    <row r="10908" spans="9:54" x14ac:dyDescent="0.25">
      <c r="I10908" s="80"/>
      <c r="AX10908" s="80"/>
      <c r="AY10908" s="80"/>
      <c r="AZ10908" s="80"/>
      <c r="BA10908" s="80"/>
      <c r="BB10908" s="80"/>
    </row>
    <row r="10909" spans="9:54" x14ac:dyDescent="0.25">
      <c r="I10909" s="80"/>
      <c r="AX10909" s="80"/>
      <c r="AY10909" s="80"/>
      <c r="AZ10909" s="80"/>
      <c r="BA10909" s="80"/>
      <c r="BB10909" s="80"/>
    </row>
    <row r="10910" spans="9:54" x14ac:dyDescent="0.25">
      <c r="I10910" s="80"/>
      <c r="AX10910" s="80"/>
      <c r="AY10910" s="80"/>
      <c r="AZ10910" s="80"/>
      <c r="BA10910" s="80"/>
      <c r="BB10910" s="80"/>
    </row>
    <row r="10911" spans="9:54" x14ac:dyDescent="0.25">
      <c r="I10911" s="80"/>
      <c r="AX10911" s="80"/>
      <c r="AY10911" s="80"/>
      <c r="AZ10911" s="80"/>
      <c r="BA10911" s="80"/>
      <c r="BB10911" s="80"/>
    </row>
    <row r="10912" spans="9:54" x14ac:dyDescent="0.25">
      <c r="I10912" s="80"/>
      <c r="AX10912" s="80"/>
      <c r="AY10912" s="80"/>
      <c r="AZ10912" s="80"/>
      <c r="BA10912" s="80"/>
      <c r="BB10912" s="80"/>
    </row>
    <row r="10913" spans="9:54" x14ac:dyDescent="0.25">
      <c r="I10913" s="80"/>
      <c r="AX10913" s="80"/>
      <c r="AY10913" s="80"/>
      <c r="AZ10913" s="80"/>
      <c r="BA10913" s="80"/>
      <c r="BB10913" s="80"/>
    </row>
    <row r="10914" spans="9:54" x14ac:dyDescent="0.25">
      <c r="I10914" s="80"/>
      <c r="AX10914" s="80"/>
      <c r="AY10914" s="80"/>
      <c r="AZ10914" s="80"/>
      <c r="BA10914" s="80"/>
      <c r="BB10914" s="80"/>
    </row>
    <row r="10915" spans="9:54" x14ac:dyDescent="0.25">
      <c r="I10915" s="80"/>
      <c r="AX10915" s="80"/>
      <c r="AY10915" s="80"/>
      <c r="AZ10915" s="80"/>
      <c r="BA10915" s="80"/>
      <c r="BB10915" s="80"/>
    </row>
    <row r="10916" spans="9:54" x14ac:dyDescent="0.25">
      <c r="I10916" s="80"/>
      <c r="AX10916" s="80"/>
      <c r="AY10916" s="80"/>
      <c r="AZ10916" s="80"/>
      <c r="BA10916" s="80"/>
      <c r="BB10916" s="80"/>
    </row>
    <row r="10917" spans="9:54" x14ac:dyDescent="0.25">
      <c r="I10917" s="80"/>
      <c r="AX10917" s="80"/>
      <c r="AY10917" s="80"/>
      <c r="AZ10917" s="80"/>
      <c r="BA10917" s="80"/>
      <c r="BB10917" s="80"/>
    </row>
    <row r="10918" spans="9:54" x14ac:dyDescent="0.25">
      <c r="I10918" s="80"/>
      <c r="AX10918" s="80"/>
      <c r="AY10918" s="80"/>
      <c r="AZ10918" s="80"/>
      <c r="BA10918" s="80"/>
      <c r="BB10918" s="80"/>
    </row>
    <row r="10919" spans="9:54" x14ac:dyDescent="0.25">
      <c r="I10919" s="80"/>
      <c r="AX10919" s="80"/>
      <c r="AY10919" s="80"/>
      <c r="AZ10919" s="80"/>
      <c r="BA10919" s="80"/>
      <c r="BB10919" s="80"/>
    </row>
    <row r="10920" spans="9:54" x14ac:dyDescent="0.25">
      <c r="I10920" s="80"/>
      <c r="AX10920" s="80"/>
      <c r="AY10920" s="80"/>
      <c r="AZ10920" s="80"/>
      <c r="BA10920" s="80"/>
      <c r="BB10920" s="80"/>
    </row>
    <row r="10921" spans="9:54" x14ac:dyDescent="0.25">
      <c r="I10921" s="80"/>
      <c r="AX10921" s="80"/>
      <c r="AY10921" s="80"/>
      <c r="AZ10921" s="80"/>
      <c r="BA10921" s="80"/>
      <c r="BB10921" s="80"/>
    </row>
    <row r="10922" spans="9:54" x14ac:dyDescent="0.25">
      <c r="I10922" s="80"/>
      <c r="AX10922" s="80"/>
      <c r="AY10922" s="80"/>
      <c r="AZ10922" s="80"/>
      <c r="BA10922" s="80"/>
      <c r="BB10922" s="80"/>
    </row>
    <row r="10923" spans="9:54" x14ac:dyDescent="0.25">
      <c r="I10923" s="80"/>
      <c r="AX10923" s="80"/>
      <c r="AY10923" s="80"/>
      <c r="AZ10923" s="80"/>
      <c r="BA10923" s="80"/>
      <c r="BB10923" s="80"/>
    </row>
    <row r="10924" spans="9:54" x14ac:dyDescent="0.25">
      <c r="I10924" s="80"/>
      <c r="AX10924" s="80"/>
      <c r="AY10924" s="80"/>
      <c r="AZ10924" s="80"/>
      <c r="BA10924" s="80"/>
      <c r="BB10924" s="80"/>
    </row>
    <row r="10925" spans="9:54" x14ac:dyDescent="0.25">
      <c r="I10925" s="80"/>
      <c r="AX10925" s="80"/>
      <c r="AY10925" s="80"/>
      <c r="AZ10925" s="80"/>
      <c r="BA10925" s="80"/>
      <c r="BB10925" s="80"/>
    </row>
    <row r="10926" spans="9:54" x14ac:dyDescent="0.25">
      <c r="I10926" s="80"/>
      <c r="AX10926" s="80"/>
      <c r="AY10926" s="80"/>
      <c r="AZ10926" s="80"/>
      <c r="BA10926" s="80"/>
      <c r="BB10926" s="80"/>
    </row>
    <row r="10927" spans="9:54" x14ac:dyDescent="0.25">
      <c r="I10927" s="80"/>
      <c r="AX10927" s="80"/>
      <c r="AY10927" s="80"/>
      <c r="AZ10927" s="80"/>
      <c r="BA10927" s="80"/>
      <c r="BB10927" s="80"/>
    </row>
    <row r="10928" spans="9:54" x14ac:dyDescent="0.25">
      <c r="I10928" s="80"/>
      <c r="AX10928" s="80"/>
      <c r="AY10928" s="80"/>
      <c r="AZ10928" s="80"/>
      <c r="BA10928" s="80"/>
      <c r="BB10928" s="80"/>
    </row>
    <row r="10929" spans="9:54" x14ac:dyDescent="0.25">
      <c r="I10929" s="80"/>
      <c r="AX10929" s="80"/>
      <c r="AY10929" s="80"/>
      <c r="AZ10929" s="80"/>
      <c r="BA10929" s="80"/>
      <c r="BB10929" s="80"/>
    </row>
    <row r="10930" spans="9:54" x14ac:dyDescent="0.25">
      <c r="I10930" s="80"/>
      <c r="AX10930" s="80"/>
      <c r="AY10930" s="80"/>
      <c r="AZ10930" s="80"/>
      <c r="BA10930" s="80"/>
      <c r="BB10930" s="80"/>
    </row>
    <row r="10931" spans="9:54" x14ac:dyDescent="0.25">
      <c r="I10931" s="80"/>
      <c r="AX10931" s="80"/>
      <c r="AY10931" s="80"/>
      <c r="AZ10931" s="80"/>
      <c r="BA10931" s="80"/>
      <c r="BB10931" s="80"/>
    </row>
    <row r="10932" spans="9:54" x14ac:dyDescent="0.25">
      <c r="I10932" s="80"/>
      <c r="AX10932" s="80"/>
      <c r="AY10932" s="80"/>
      <c r="AZ10932" s="80"/>
      <c r="BA10932" s="80"/>
      <c r="BB10932" s="80"/>
    </row>
    <row r="10933" spans="9:54" x14ac:dyDescent="0.25">
      <c r="I10933" s="80"/>
      <c r="AX10933" s="80"/>
      <c r="AY10933" s="80"/>
      <c r="AZ10933" s="80"/>
      <c r="BA10933" s="80"/>
      <c r="BB10933" s="80"/>
    </row>
    <row r="10934" spans="9:54" x14ac:dyDescent="0.25">
      <c r="I10934" s="80"/>
      <c r="AX10934" s="80"/>
      <c r="AY10934" s="80"/>
      <c r="AZ10934" s="80"/>
      <c r="BA10934" s="80"/>
      <c r="BB10934" s="80"/>
    </row>
    <row r="10935" spans="9:54" x14ac:dyDescent="0.25">
      <c r="I10935" s="80"/>
      <c r="AX10935" s="80"/>
      <c r="AY10935" s="80"/>
      <c r="AZ10935" s="80"/>
      <c r="BA10935" s="80"/>
      <c r="BB10935" s="80"/>
    </row>
    <row r="10936" spans="9:54" x14ac:dyDescent="0.25">
      <c r="I10936" s="80"/>
      <c r="AX10936" s="80"/>
      <c r="AY10936" s="80"/>
      <c r="AZ10936" s="80"/>
      <c r="BA10936" s="80"/>
      <c r="BB10936" s="80"/>
    </row>
    <row r="10937" spans="9:54" x14ac:dyDescent="0.25">
      <c r="I10937" s="80"/>
      <c r="AX10937" s="80"/>
      <c r="AY10937" s="80"/>
      <c r="AZ10937" s="80"/>
      <c r="BA10937" s="80"/>
      <c r="BB10937" s="80"/>
    </row>
    <row r="10938" spans="9:54" x14ac:dyDescent="0.25">
      <c r="I10938" s="80"/>
      <c r="AX10938" s="80"/>
      <c r="AY10938" s="80"/>
      <c r="AZ10938" s="80"/>
      <c r="BA10938" s="80"/>
      <c r="BB10938" s="80"/>
    </row>
    <row r="10939" spans="9:54" x14ac:dyDescent="0.25">
      <c r="I10939" s="80"/>
      <c r="AX10939" s="80"/>
      <c r="AY10939" s="80"/>
      <c r="AZ10939" s="80"/>
      <c r="BA10939" s="80"/>
      <c r="BB10939" s="80"/>
    </row>
    <row r="10940" spans="9:54" x14ac:dyDescent="0.25">
      <c r="I10940" s="80"/>
      <c r="AX10940" s="80"/>
      <c r="AY10940" s="80"/>
      <c r="AZ10940" s="80"/>
      <c r="BA10940" s="80"/>
      <c r="BB10940" s="80"/>
    </row>
    <row r="10941" spans="9:54" x14ac:dyDescent="0.25">
      <c r="I10941" s="80"/>
      <c r="AX10941" s="80"/>
      <c r="AY10941" s="80"/>
      <c r="AZ10941" s="80"/>
      <c r="BA10941" s="80"/>
      <c r="BB10941" s="80"/>
    </row>
    <row r="10942" spans="9:54" x14ac:dyDescent="0.25">
      <c r="I10942" s="80"/>
      <c r="AX10942" s="80"/>
      <c r="AY10942" s="80"/>
      <c r="AZ10942" s="80"/>
      <c r="BA10942" s="80"/>
      <c r="BB10942" s="80"/>
    </row>
    <row r="10943" spans="9:54" x14ac:dyDescent="0.25">
      <c r="I10943" s="80"/>
      <c r="AX10943" s="80"/>
      <c r="AY10943" s="80"/>
      <c r="AZ10943" s="80"/>
      <c r="BA10943" s="80"/>
      <c r="BB10943" s="80"/>
    </row>
    <row r="10944" spans="9:54" x14ac:dyDescent="0.25">
      <c r="I10944" s="80"/>
      <c r="AX10944" s="80"/>
      <c r="AY10944" s="80"/>
      <c r="AZ10944" s="80"/>
      <c r="BA10944" s="80"/>
      <c r="BB10944" s="80"/>
    </row>
    <row r="10945" spans="9:54" x14ac:dyDescent="0.25">
      <c r="I10945" s="80"/>
      <c r="AX10945" s="80"/>
      <c r="AY10945" s="80"/>
      <c r="AZ10945" s="80"/>
      <c r="BA10945" s="80"/>
      <c r="BB10945" s="80"/>
    </row>
    <row r="10946" spans="9:54" x14ac:dyDescent="0.25">
      <c r="I10946" s="80"/>
      <c r="AX10946" s="80"/>
      <c r="AY10946" s="80"/>
      <c r="AZ10946" s="80"/>
      <c r="BA10946" s="80"/>
      <c r="BB10946" s="80"/>
    </row>
    <row r="10947" spans="9:54" x14ac:dyDescent="0.25">
      <c r="I10947" s="80"/>
      <c r="AX10947" s="80"/>
      <c r="AY10947" s="80"/>
      <c r="AZ10947" s="80"/>
      <c r="BA10947" s="80"/>
      <c r="BB10947" s="80"/>
    </row>
    <row r="10948" spans="9:54" x14ac:dyDescent="0.25">
      <c r="I10948" s="80"/>
      <c r="AX10948" s="80"/>
      <c r="AY10948" s="80"/>
      <c r="AZ10948" s="80"/>
      <c r="BA10948" s="80"/>
      <c r="BB10948" s="80"/>
    </row>
    <row r="10949" spans="9:54" x14ac:dyDescent="0.25">
      <c r="I10949" s="80"/>
      <c r="AX10949" s="80"/>
      <c r="AY10949" s="80"/>
      <c r="AZ10949" s="80"/>
      <c r="BA10949" s="80"/>
      <c r="BB10949" s="80"/>
    </row>
    <row r="10950" spans="9:54" x14ac:dyDescent="0.25">
      <c r="I10950" s="80"/>
      <c r="AX10950" s="80"/>
      <c r="AY10950" s="80"/>
      <c r="AZ10950" s="80"/>
      <c r="BA10950" s="80"/>
      <c r="BB10950" s="80"/>
    </row>
    <row r="10951" spans="9:54" x14ac:dyDescent="0.25">
      <c r="I10951" s="80"/>
      <c r="AX10951" s="80"/>
      <c r="AY10951" s="80"/>
      <c r="AZ10951" s="80"/>
      <c r="BA10951" s="80"/>
      <c r="BB10951" s="80"/>
    </row>
    <row r="10952" spans="9:54" x14ac:dyDescent="0.25">
      <c r="I10952" s="80"/>
      <c r="AX10952" s="80"/>
      <c r="AY10952" s="80"/>
      <c r="AZ10952" s="80"/>
      <c r="BA10952" s="80"/>
      <c r="BB10952" s="80"/>
    </row>
    <row r="10953" spans="9:54" x14ac:dyDescent="0.25">
      <c r="I10953" s="80"/>
      <c r="AX10953" s="80"/>
      <c r="AY10953" s="80"/>
      <c r="AZ10953" s="80"/>
      <c r="BA10953" s="80"/>
      <c r="BB10953" s="80"/>
    </row>
    <row r="10954" spans="9:54" x14ac:dyDescent="0.25">
      <c r="I10954" s="80"/>
      <c r="AX10954" s="80"/>
      <c r="AY10954" s="80"/>
      <c r="AZ10954" s="80"/>
      <c r="BA10954" s="80"/>
      <c r="BB10954" s="80"/>
    </row>
    <row r="10955" spans="9:54" x14ac:dyDescent="0.25">
      <c r="I10955" s="80"/>
      <c r="AX10955" s="80"/>
      <c r="AY10955" s="80"/>
      <c r="AZ10955" s="80"/>
      <c r="BA10955" s="80"/>
      <c r="BB10955" s="80"/>
    </row>
    <row r="10956" spans="9:54" x14ac:dyDescent="0.25">
      <c r="I10956" s="80"/>
      <c r="AX10956" s="80"/>
      <c r="AY10956" s="80"/>
      <c r="AZ10956" s="80"/>
      <c r="BA10956" s="80"/>
      <c r="BB10956" s="80"/>
    </row>
    <row r="10957" spans="9:54" x14ac:dyDescent="0.25">
      <c r="I10957" s="80"/>
      <c r="AX10957" s="80"/>
      <c r="AY10957" s="80"/>
      <c r="AZ10957" s="80"/>
      <c r="BA10957" s="80"/>
      <c r="BB10957" s="80"/>
    </row>
    <row r="10958" spans="9:54" x14ac:dyDescent="0.25">
      <c r="I10958" s="80"/>
      <c r="AX10958" s="80"/>
      <c r="AY10958" s="80"/>
      <c r="AZ10958" s="80"/>
      <c r="BA10958" s="80"/>
      <c r="BB10958" s="80"/>
    </row>
    <row r="10959" spans="9:54" x14ac:dyDescent="0.25">
      <c r="I10959" s="80"/>
      <c r="AX10959" s="80"/>
      <c r="AY10959" s="80"/>
      <c r="AZ10959" s="80"/>
      <c r="BA10959" s="80"/>
      <c r="BB10959" s="80"/>
    </row>
    <row r="10960" spans="9:54" x14ac:dyDescent="0.25">
      <c r="I10960" s="80"/>
      <c r="AX10960" s="80"/>
      <c r="AY10960" s="80"/>
      <c r="AZ10960" s="80"/>
      <c r="BA10960" s="80"/>
      <c r="BB10960" s="80"/>
    </row>
    <row r="10961" spans="9:54" x14ac:dyDescent="0.25">
      <c r="I10961" s="80"/>
      <c r="AX10961" s="80"/>
      <c r="AY10961" s="80"/>
      <c r="AZ10961" s="80"/>
      <c r="BA10961" s="80"/>
      <c r="BB10961" s="80"/>
    </row>
    <row r="10962" spans="9:54" x14ac:dyDescent="0.25">
      <c r="I10962" s="80"/>
      <c r="AX10962" s="80"/>
      <c r="AY10962" s="80"/>
      <c r="AZ10962" s="80"/>
      <c r="BA10962" s="80"/>
      <c r="BB10962" s="80"/>
    </row>
    <row r="10963" spans="9:54" x14ac:dyDescent="0.25">
      <c r="I10963" s="80"/>
      <c r="AX10963" s="80"/>
      <c r="AY10963" s="80"/>
      <c r="AZ10963" s="80"/>
      <c r="BA10963" s="80"/>
      <c r="BB10963" s="80"/>
    </row>
    <row r="10964" spans="9:54" x14ac:dyDescent="0.25">
      <c r="I10964" s="80"/>
      <c r="AX10964" s="80"/>
      <c r="AY10964" s="80"/>
      <c r="AZ10964" s="80"/>
      <c r="BA10964" s="80"/>
      <c r="BB10964" s="80"/>
    </row>
    <row r="10965" spans="9:54" x14ac:dyDescent="0.25">
      <c r="I10965" s="80"/>
      <c r="AX10965" s="80"/>
      <c r="AY10965" s="80"/>
      <c r="AZ10965" s="80"/>
      <c r="BA10965" s="80"/>
      <c r="BB10965" s="80"/>
    </row>
    <row r="10966" spans="9:54" x14ac:dyDescent="0.25">
      <c r="I10966" s="80"/>
      <c r="AX10966" s="80"/>
      <c r="AY10966" s="80"/>
      <c r="AZ10966" s="80"/>
      <c r="BA10966" s="80"/>
      <c r="BB10966" s="80"/>
    </row>
    <row r="10967" spans="9:54" x14ac:dyDescent="0.25">
      <c r="I10967" s="80"/>
      <c r="AX10967" s="80"/>
      <c r="AY10967" s="80"/>
      <c r="AZ10967" s="80"/>
      <c r="BA10967" s="80"/>
      <c r="BB10967" s="80"/>
    </row>
    <row r="10968" spans="9:54" x14ac:dyDescent="0.25">
      <c r="I10968" s="80"/>
      <c r="AX10968" s="80"/>
      <c r="AY10968" s="80"/>
      <c r="AZ10968" s="80"/>
      <c r="BA10968" s="80"/>
      <c r="BB10968" s="80"/>
    </row>
    <row r="10969" spans="9:54" x14ac:dyDescent="0.25">
      <c r="I10969" s="80"/>
      <c r="AX10969" s="80"/>
      <c r="AY10969" s="80"/>
      <c r="AZ10969" s="80"/>
      <c r="BA10969" s="80"/>
      <c r="BB10969" s="80"/>
    </row>
    <row r="10970" spans="9:54" x14ac:dyDescent="0.25">
      <c r="I10970" s="80"/>
      <c r="AX10970" s="80"/>
      <c r="AY10970" s="80"/>
      <c r="AZ10970" s="80"/>
      <c r="BA10970" s="80"/>
      <c r="BB10970" s="80"/>
    </row>
    <row r="10971" spans="9:54" x14ac:dyDescent="0.25">
      <c r="I10971" s="80"/>
      <c r="AX10971" s="80"/>
      <c r="AY10971" s="80"/>
      <c r="AZ10971" s="80"/>
      <c r="BA10971" s="80"/>
      <c r="BB10971" s="80"/>
    </row>
    <row r="10972" spans="9:54" x14ac:dyDescent="0.25">
      <c r="I10972" s="80"/>
      <c r="AX10972" s="80"/>
      <c r="AY10972" s="80"/>
      <c r="AZ10972" s="80"/>
      <c r="BA10972" s="80"/>
      <c r="BB10972" s="80"/>
    </row>
    <row r="10973" spans="9:54" x14ac:dyDescent="0.25">
      <c r="I10973" s="80"/>
      <c r="AX10973" s="80"/>
      <c r="AY10973" s="80"/>
      <c r="AZ10973" s="80"/>
      <c r="BA10973" s="80"/>
      <c r="BB10973" s="80"/>
    </row>
    <row r="10974" spans="9:54" x14ac:dyDescent="0.25">
      <c r="I10974" s="80"/>
      <c r="AX10974" s="80"/>
      <c r="AY10974" s="80"/>
      <c r="AZ10974" s="80"/>
      <c r="BA10974" s="80"/>
      <c r="BB10974" s="80"/>
    </row>
    <row r="10975" spans="9:54" x14ac:dyDescent="0.25">
      <c r="I10975" s="80"/>
      <c r="AX10975" s="80"/>
      <c r="AY10975" s="80"/>
      <c r="AZ10975" s="80"/>
      <c r="BA10975" s="80"/>
      <c r="BB10975" s="80"/>
    </row>
    <row r="10976" spans="9:54" x14ac:dyDescent="0.25">
      <c r="I10976" s="80"/>
      <c r="AX10976" s="80"/>
      <c r="AY10976" s="80"/>
      <c r="AZ10976" s="80"/>
      <c r="BA10976" s="80"/>
      <c r="BB10976" s="80"/>
    </row>
    <row r="10977" spans="9:54" x14ac:dyDescent="0.25">
      <c r="I10977" s="80"/>
      <c r="AX10977" s="80"/>
      <c r="AY10977" s="80"/>
      <c r="AZ10977" s="80"/>
      <c r="BA10977" s="80"/>
      <c r="BB10977" s="80"/>
    </row>
    <row r="10978" spans="9:54" x14ac:dyDescent="0.25">
      <c r="I10978" s="80"/>
      <c r="AX10978" s="80"/>
      <c r="AY10978" s="80"/>
      <c r="AZ10978" s="80"/>
      <c r="BA10978" s="80"/>
      <c r="BB10978" s="80"/>
    </row>
    <row r="10979" spans="9:54" x14ac:dyDescent="0.25">
      <c r="I10979" s="80"/>
      <c r="AX10979" s="80"/>
      <c r="AY10979" s="80"/>
      <c r="AZ10979" s="80"/>
      <c r="BA10979" s="80"/>
      <c r="BB10979" s="80"/>
    </row>
    <row r="10980" spans="9:54" x14ac:dyDescent="0.25">
      <c r="I10980" s="80"/>
      <c r="AX10980" s="80"/>
      <c r="AY10980" s="80"/>
      <c r="AZ10980" s="80"/>
      <c r="BA10980" s="80"/>
      <c r="BB10980" s="80"/>
    </row>
    <row r="10981" spans="9:54" x14ac:dyDescent="0.25">
      <c r="I10981" s="80"/>
      <c r="AX10981" s="80"/>
      <c r="AY10981" s="80"/>
      <c r="AZ10981" s="80"/>
      <c r="BA10981" s="80"/>
      <c r="BB10981" s="80"/>
    </row>
    <row r="10982" spans="9:54" x14ac:dyDescent="0.25">
      <c r="I10982" s="80"/>
      <c r="AX10982" s="80"/>
      <c r="AY10982" s="80"/>
      <c r="AZ10982" s="80"/>
      <c r="BA10982" s="80"/>
      <c r="BB10982" s="80"/>
    </row>
    <row r="10983" spans="9:54" x14ac:dyDescent="0.25">
      <c r="I10983" s="80"/>
      <c r="AX10983" s="80"/>
      <c r="AY10983" s="80"/>
      <c r="AZ10983" s="80"/>
      <c r="BA10983" s="80"/>
      <c r="BB10983" s="80"/>
    </row>
    <row r="10984" spans="9:54" x14ac:dyDescent="0.25">
      <c r="I10984" s="80"/>
      <c r="AX10984" s="80"/>
      <c r="AY10984" s="80"/>
      <c r="AZ10984" s="80"/>
      <c r="BA10984" s="80"/>
      <c r="BB10984" s="80"/>
    </row>
    <row r="10985" spans="9:54" x14ac:dyDescent="0.25">
      <c r="I10985" s="80"/>
      <c r="AX10985" s="80"/>
      <c r="AY10985" s="80"/>
      <c r="AZ10985" s="80"/>
      <c r="BA10985" s="80"/>
      <c r="BB10985" s="80"/>
    </row>
    <row r="10986" spans="9:54" x14ac:dyDescent="0.25">
      <c r="I10986" s="80"/>
      <c r="AX10986" s="80"/>
      <c r="AY10986" s="80"/>
      <c r="AZ10986" s="80"/>
      <c r="BA10986" s="80"/>
      <c r="BB10986" s="80"/>
    </row>
    <row r="10987" spans="9:54" x14ac:dyDescent="0.25">
      <c r="I10987" s="80"/>
      <c r="AX10987" s="80"/>
      <c r="AY10987" s="80"/>
      <c r="AZ10987" s="80"/>
      <c r="BA10987" s="80"/>
      <c r="BB10987" s="80"/>
    </row>
    <row r="10988" spans="9:54" x14ac:dyDescent="0.25">
      <c r="I10988" s="80"/>
      <c r="AX10988" s="80"/>
      <c r="AY10988" s="80"/>
      <c r="AZ10988" s="80"/>
      <c r="BA10988" s="80"/>
      <c r="BB10988" s="80"/>
    </row>
    <row r="10989" spans="9:54" x14ac:dyDescent="0.25">
      <c r="I10989" s="80"/>
      <c r="AX10989" s="80"/>
      <c r="AY10989" s="80"/>
      <c r="AZ10989" s="80"/>
      <c r="BA10989" s="80"/>
      <c r="BB10989" s="80"/>
    </row>
    <row r="10990" spans="9:54" x14ac:dyDescent="0.25">
      <c r="I10990" s="80"/>
      <c r="AX10990" s="80"/>
      <c r="AY10990" s="80"/>
      <c r="AZ10990" s="80"/>
      <c r="BA10990" s="80"/>
      <c r="BB10990" s="80"/>
    </row>
    <row r="10991" spans="9:54" x14ac:dyDescent="0.25">
      <c r="I10991" s="80"/>
      <c r="AX10991" s="80"/>
      <c r="AY10991" s="80"/>
      <c r="AZ10991" s="80"/>
      <c r="BA10991" s="80"/>
      <c r="BB10991" s="80"/>
    </row>
    <row r="10992" spans="9:54" x14ac:dyDescent="0.25">
      <c r="I10992" s="80"/>
      <c r="AX10992" s="80"/>
      <c r="AY10992" s="80"/>
      <c r="AZ10992" s="80"/>
      <c r="BA10992" s="80"/>
      <c r="BB10992" s="80"/>
    </row>
    <row r="10993" spans="9:54" x14ac:dyDescent="0.25">
      <c r="I10993" s="80"/>
      <c r="AX10993" s="80"/>
      <c r="AY10993" s="80"/>
      <c r="AZ10993" s="80"/>
      <c r="BA10993" s="80"/>
      <c r="BB10993" s="80"/>
    </row>
    <row r="10994" spans="9:54" x14ac:dyDescent="0.25">
      <c r="I10994" s="80"/>
      <c r="AX10994" s="80"/>
      <c r="AY10994" s="80"/>
      <c r="AZ10994" s="80"/>
      <c r="BA10994" s="80"/>
      <c r="BB10994" s="80"/>
    </row>
    <row r="10995" spans="9:54" x14ac:dyDescent="0.25">
      <c r="I10995" s="80"/>
      <c r="AX10995" s="80"/>
      <c r="AY10995" s="80"/>
      <c r="AZ10995" s="80"/>
      <c r="BA10995" s="80"/>
      <c r="BB10995" s="80"/>
    </row>
    <row r="10996" spans="9:54" x14ac:dyDescent="0.25">
      <c r="I10996" s="80"/>
      <c r="AX10996" s="80"/>
      <c r="AY10996" s="80"/>
      <c r="AZ10996" s="80"/>
      <c r="BA10996" s="80"/>
      <c r="BB10996" s="80"/>
    </row>
    <row r="10997" spans="9:54" x14ac:dyDescent="0.25">
      <c r="I10997" s="80"/>
      <c r="AX10997" s="80"/>
      <c r="AY10997" s="80"/>
      <c r="AZ10997" s="80"/>
      <c r="BA10997" s="80"/>
      <c r="BB10997" s="80"/>
    </row>
    <row r="10998" spans="9:54" x14ac:dyDescent="0.25">
      <c r="I10998" s="80"/>
      <c r="AX10998" s="80"/>
      <c r="AY10998" s="80"/>
      <c r="AZ10998" s="80"/>
      <c r="BA10998" s="80"/>
      <c r="BB10998" s="80"/>
    </row>
    <row r="10999" spans="9:54" x14ac:dyDescent="0.25">
      <c r="I10999" s="80"/>
      <c r="AX10999" s="80"/>
      <c r="AY10999" s="80"/>
      <c r="AZ10999" s="80"/>
      <c r="BA10999" s="80"/>
      <c r="BB10999" s="80"/>
    </row>
    <row r="11000" spans="9:54" x14ac:dyDescent="0.25">
      <c r="I11000" s="80"/>
      <c r="AX11000" s="80"/>
      <c r="AY11000" s="80"/>
      <c r="AZ11000" s="80"/>
      <c r="BA11000" s="80"/>
      <c r="BB11000" s="80"/>
    </row>
    <row r="11001" spans="9:54" x14ac:dyDescent="0.25">
      <c r="I11001" s="80"/>
      <c r="AX11001" s="80"/>
      <c r="AY11001" s="80"/>
      <c r="AZ11001" s="80"/>
      <c r="BA11001" s="80"/>
      <c r="BB11001" s="80"/>
    </row>
    <row r="11002" spans="9:54" x14ac:dyDescent="0.25">
      <c r="I11002" s="80"/>
      <c r="AX11002" s="80"/>
      <c r="AY11002" s="80"/>
      <c r="AZ11002" s="80"/>
      <c r="BA11002" s="80"/>
      <c r="BB11002" s="80"/>
    </row>
    <row r="11003" spans="9:54" x14ac:dyDescent="0.25">
      <c r="I11003" s="80"/>
      <c r="AX11003" s="80"/>
      <c r="AY11003" s="80"/>
      <c r="AZ11003" s="80"/>
      <c r="BA11003" s="80"/>
      <c r="BB11003" s="80"/>
    </row>
    <row r="11004" spans="9:54" x14ac:dyDescent="0.25">
      <c r="I11004" s="80"/>
      <c r="AX11004" s="80"/>
      <c r="AY11004" s="80"/>
      <c r="AZ11004" s="80"/>
      <c r="BA11004" s="80"/>
      <c r="BB11004" s="80"/>
    </row>
    <row r="11005" spans="9:54" x14ac:dyDescent="0.25">
      <c r="I11005" s="80"/>
      <c r="AX11005" s="80"/>
      <c r="AY11005" s="80"/>
      <c r="AZ11005" s="80"/>
      <c r="BA11005" s="80"/>
      <c r="BB11005" s="80"/>
    </row>
    <row r="11006" spans="9:54" x14ac:dyDescent="0.25">
      <c r="I11006" s="80"/>
      <c r="AX11006" s="80"/>
      <c r="AY11006" s="80"/>
      <c r="AZ11006" s="80"/>
      <c r="BA11006" s="80"/>
      <c r="BB11006" s="80"/>
    </row>
    <row r="11007" spans="9:54" x14ac:dyDescent="0.25">
      <c r="I11007" s="80"/>
      <c r="AX11007" s="80"/>
      <c r="AY11007" s="80"/>
      <c r="AZ11007" s="80"/>
      <c r="BA11007" s="80"/>
      <c r="BB11007" s="80"/>
    </row>
    <row r="11008" spans="9:54" x14ac:dyDescent="0.25">
      <c r="I11008" s="80"/>
      <c r="AX11008" s="80"/>
      <c r="AY11008" s="80"/>
      <c r="AZ11008" s="80"/>
      <c r="BA11008" s="80"/>
      <c r="BB11008" s="80"/>
    </row>
    <row r="11009" spans="9:54" x14ac:dyDescent="0.25">
      <c r="I11009" s="80"/>
      <c r="AX11009" s="80"/>
      <c r="AY11009" s="80"/>
      <c r="AZ11009" s="80"/>
      <c r="BA11009" s="80"/>
      <c r="BB11009" s="80"/>
    </row>
    <row r="11010" spans="9:54" x14ac:dyDescent="0.25">
      <c r="I11010" s="80"/>
      <c r="AX11010" s="80"/>
      <c r="AY11010" s="80"/>
      <c r="AZ11010" s="80"/>
      <c r="BA11010" s="80"/>
      <c r="BB11010" s="80"/>
    </row>
    <row r="11011" spans="9:54" x14ac:dyDescent="0.25">
      <c r="I11011" s="80"/>
      <c r="AX11011" s="80"/>
      <c r="AY11011" s="80"/>
      <c r="AZ11011" s="80"/>
      <c r="BA11011" s="80"/>
      <c r="BB11011" s="80"/>
    </row>
    <row r="11012" spans="9:54" x14ac:dyDescent="0.25">
      <c r="I11012" s="80"/>
      <c r="AX11012" s="80"/>
      <c r="AY11012" s="80"/>
      <c r="AZ11012" s="80"/>
      <c r="BA11012" s="80"/>
      <c r="BB11012" s="80"/>
    </row>
    <row r="11013" spans="9:54" x14ac:dyDescent="0.25">
      <c r="I11013" s="80"/>
      <c r="AX11013" s="80"/>
      <c r="AY11013" s="80"/>
      <c r="AZ11013" s="80"/>
      <c r="BA11013" s="80"/>
      <c r="BB11013" s="80"/>
    </row>
    <row r="11014" spans="9:54" x14ac:dyDescent="0.25">
      <c r="I11014" s="80"/>
      <c r="AX11014" s="80"/>
      <c r="AY11014" s="80"/>
      <c r="AZ11014" s="80"/>
      <c r="BA11014" s="80"/>
      <c r="BB11014" s="80"/>
    </row>
    <row r="11015" spans="9:54" x14ac:dyDescent="0.25">
      <c r="I11015" s="80"/>
      <c r="AX11015" s="80"/>
      <c r="AY11015" s="80"/>
      <c r="AZ11015" s="80"/>
      <c r="BA11015" s="80"/>
      <c r="BB11015" s="80"/>
    </row>
    <row r="11016" spans="9:54" x14ac:dyDescent="0.25">
      <c r="I11016" s="80"/>
      <c r="AX11016" s="80"/>
      <c r="AY11016" s="80"/>
      <c r="AZ11016" s="80"/>
      <c r="BA11016" s="80"/>
      <c r="BB11016" s="80"/>
    </row>
    <row r="11017" spans="9:54" x14ac:dyDescent="0.25">
      <c r="I11017" s="80"/>
      <c r="AX11017" s="80"/>
      <c r="AY11017" s="80"/>
      <c r="AZ11017" s="80"/>
      <c r="BA11017" s="80"/>
      <c r="BB11017" s="80"/>
    </row>
    <row r="11018" spans="9:54" x14ac:dyDescent="0.25">
      <c r="I11018" s="80"/>
      <c r="AX11018" s="80"/>
      <c r="AY11018" s="80"/>
      <c r="AZ11018" s="80"/>
      <c r="BA11018" s="80"/>
      <c r="BB11018" s="80"/>
    </row>
    <row r="11019" spans="9:54" x14ac:dyDescent="0.25">
      <c r="I11019" s="80"/>
      <c r="AX11019" s="80"/>
      <c r="AY11019" s="80"/>
      <c r="AZ11019" s="80"/>
      <c r="BA11019" s="80"/>
      <c r="BB11019" s="80"/>
    </row>
    <row r="11020" spans="9:54" x14ac:dyDescent="0.25">
      <c r="I11020" s="80"/>
      <c r="AX11020" s="80"/>
      <c r="AY11020" s="80"/>
      <c r="AZ11020" s="80"/>
      <c r="BA11020" s="80"/>
      <c r="BB11020" s="80"/>
    </row>
    <row r="11021" spans="9:54" x14ac:dyDescent="0.25">
      <c r="I11021" s="80"/>
      <c r="AX11021" s="80"/>
      <c r="AY11021" s="80"/>
      <c r="AZ11021" s="80"/>
      <c r="BA11021" s="80"/>
      <c r="BB11021" s="80"/>
    </row>
    <row r="11022" spans="9:54" x14ac:dyDescent="0.25">
      <c r="I11022" s="80"/>
      <c r="AX11022" s="80"/>
      <c r="AY11022" s="80"/>
      <c r="AZ11022" s="80"/>
      <c r="BA11022" s="80"/>
      <c r="BB11022" s="80"/>
    </row>
    <row r="11023" spans="9:54" x14ac:dyDescent="0.25">
      <c r="I11023" s="80"/>
      <c r="AX11023" s="80"/>
      <c r="AY11023" s="80"/>
      <c r="AZ11023" s="80"/>
      <c r="BA11023" s="80"/>
      <c r="BB11023" s="80"/>
    </row>
    <row r="11024" spans="9:54" x14ac:dyDescent="0.25">
      <c r="I11024" s="80"/>
      <c r="AX11024" s="80"/>
      <c r="AY11024" s="80"/>
      <c r="AZ11024" s="80"/>
      <c r="BA11024" s="80"/>
      <c r="BB11024" s="80"/>
    </row>
    <row r="11025" spans="9:54" x14ac:dyDescent="0.25">
      <c r="I11025" s="80"/>
      <c r="AX11025" s="80"/>
      <c r="AY11025" s="80"/>
      <c r="AZ11025" s="80"/>
      <c r="BA11025" s="80"/>
      <c r="BB11025" s="80"/>
    </row>
    <row r="11026" spans="9:54" x14ac:dyDescent="0.25">
      <c r="I11026" s="80"/>
      <c r="AX11026" s="80"/>
      <c r="AY11026" s="80"/>
      <c r="AZ11026" s="80"/>
      <c r="BA11026" s="80"/>
      <c r="BB11026" s="80"/>
    </row>
    <row r="11027" spans="9:54" x14ac:dyDescent="0.25">
      <c r="I11027" s="80"/>
      <c r="AX11027" s="80"/>
      <c r="AY11027" s="80"/>
      <c r="AZ11027" s="80"/>
      <c r="BA11027" s="80"/>
      <c r="BB11027" s="80"/>
    </row>
    <row r="11028" spans="9:54" x14ac:dyDescent="0.25">
      <c r="I11028" s="80"/>
      <c r="AX11028" s="80"/>
      <c r="AY11028" s="80"/>
      <c r="AZ11028" s="80"/>
      <c r="BA11028" s="80"/>
      <c r="BB11028" s="80"/>
    </row>
    <row r="11029" spans="9:54" x14ac:dyDescent="0.25">
      <c r="I11029" s="80"/>
      <c r="AX11029" s="80"/>
      <c r="AY11029" s="80"/>
      <c r="AZ11029" s="80"/>
      <c r="BA11029" s="80"/>
      <c r="BB11029" s="80"/>
    </row>
    <row r="11030" spans="9:54" x14ac:dyDescent="0.25">
      <c r="I11030" s="80"/>
      <c r="AX11030" s="80"/>
      <c r="AY11030" s="80"/>
      <c r="AZ11030" s="80"/>
      <c r="BA11030" s="80"/>
      <c r="BB11030" s="80"/>
    </row>
    <row r="11031" spans="9:54" x14ac:dyDescent="0.25">
      <c r="I11031" s="80"/>
      <c r="AX11031" s="80"/>
      <c r="AY11031" s="80"/>
      <c r="AZ11031" s="80"/>
      <c r="BA11031" s="80"/>
      <c r="BB11031" s="80"/>
    </row>
    <row r="11032" spans="9:54" x14ac:dyDescent="0.25">
      <c r="I11032" s="80"/>
      <c r="AX11032" s="80"/>
      <c r="AY11032" s="80"/>
      <c r="AZ11032" s="80"/>
      <c r="BA11032" s="80"/>
      <c r="BB11032" s="80"/>
    </row>
    <row r="11033" spans="9:54" x14ac:dyDescent="0.25">
      <c r="I11033" s="80"/>
      <c r="AX11033" s="80"/>
      <c r="AY11033" s="80"/>
      <c r="AZ11033" s="80"/>
      <c r="BA11033" s="80"/>
      <c r="BB11033" s="80"/>
    </row>
    <row r="11034" spans="9:54" x14ac:dyDescent="0.25">
      <c r="I11034" s="80"/>
      <c r="AX11034" s="80"/>
      <c r="AY11034" s="80"/>
      <c r="AZ11034" s="80"/>
      <c r="BA11034" s="80"/>
      <c r="BB11034" s="80"/>
    </row>
    <row r="11035" spans="9:54" x14ac:dyDescent="0.25">
      <c r="I11035" s="80"/>
      <c r="AX11035" s="80"/>
      <c r="AY11035" s="80"/>
      <c r="AZ11035" s="80"/>
      <c r="BA11035" s="80"/>
      <c r="BB11035" s="80"/>
    </row>
    <row r="11036" spans="9:54" x14ac:dyDescent="0.25">
      <c r="I11036" s="80"/>
      <c r="AX11036" s="80"/>
      <c r="AY11036" s="80"/>
      <c r="AZ11036" s="80"/>
      <c r="BA11036" s="80"/>
      <c r="BB11036" s="80"/>
    </row>
    <row r="11037" spans="9:54" x14ac:dyDescent="0.25">
      <c r="I11037" s="80"/>
      <c r="AX11037" s="80"/>
      <c r="AY11037" s="80"/>
      <c r="AZ11037" s="80"/>
      <c r="BA11037" s="80"/>
      <c r="BB11037" s="80"/>
    </row>
    <row r="11038" spans="9:54" x14ac:dyDescent="0.25">
      <c r="I11038" s="80"/>
      <c r="AX11038" s="80"/>
      <c r="AY11038" s="80"/>
      <c r="AZ11038" s="80"/>
      <c r="BA11038" s="80"/>
      <c r="BB11038" s="80"/>
    </row>
    <row r="11039" spans="9:54" x14ac:dyDescent="0.25">
      <c r="I11039" s="80"/>
      <c r="AX11039" s="80"/>
      <c r="AY11039" s="80"/>
      <c r="AZ11039" s="80"/>
      <c r="BA11039" s="80"/>
      <c r="BB11039" s="80"/>
    </row>
    <row r="11040" spans="9:54" x14ac:dyDescent="0.25">
      <c r="I11040" s="80"/>
      <c r="AX11040" s="80"/>
      <c r="AY11040" s="80"/>
      <c r="AZ11040" s="80"/>
      <c r="BA11040" s="80"/>
      <c r="BB11040" s="80"/>
    </row>
    <row r="11041" spans="9:54" x14ac:dyDescent="0.25">
      <c r="I11041" s="80"/>
      <c r="AX11041" s="80"/>
      <c r="AY11041" s="80"/>
      <c r="AZ11041" s="80"/>
      <c r="BA11041" s="80"/>
      <c r="BB11041" s="80"/>
    </row>
    <row r="11042" spans="9:54" x14ac:dyDescent="0.25">
      <c r="I11042" s="80"/>
      <c r="AX11042" s="80"/>
      <c r="AY11042" s="80"/>
      <c r="AZ11042" s="80"/>
      <c r="BA11042" s="80"/>
      <c r="BB11042" s="80"/>
    </row>
    <row r="11043" spans="9:54" x14ac:dyDescent="0.25">
      <c r="I11043" s="80"/>
      <c r="AX11043" s="80"/>
      <c r="AY11043" s="80"/>
      <c r="AZ11043" s="80"/>
      <c r="BA11043" s="80"/>
      <c r="BB11043" s="80"/>
    </row>
    <row r="11044" spans="9:54" x14ac:dyDescent="0.25">
      <c r="I11044" s="80"/>
      <c r="AX11044" s="80"/>
      <c r="AY11044" s="80"/>
      <c r="AZ11044" s="80"/>
      <c r="BA11044" s="80"/>
      <c r="BB11044" s="80"/>
    </row>
    <row r="11045" spans="9:54" x14ac:dyDescent="0.25">
      <c r="I11045" s="80"/>
      <c r="AX11045" s="80"/>
      <c r="AY11045" s="80"/>
      <c r="AZ11045" s="80"/>
      <c r="BA11045" s="80"/>
      <c r="BB11045" s="80"/>
    </row>
    <row r="11046" spans="9:54" x14ac:dyDescent="0.25">
      <c r="I11046" s="80"/>
      <c r="AX11046" s="80"/>
      <c r="AY11046" s="80"/>
      <c r="AZ11046" s="80"/>
      <c r="BA11046" s="80"/>
      <c r="BB11046" s="80"/>
    </row>
    <row r="11047" spans="9:54" x14ac:dyDescent="0.25">
      <c r="I11047" s="80"/>
      <c r="AX11047" s="80"/>
      <c r="AY11047" s="80"/>
      <c r="AZ11047" s="80"/>
      <c r="BA11047" s="80"/>
      <c r="BB11047" s="80"/>
    </row>
    <row r="11048" spans="9:54" x14ac:dyDescent="0.25">
      <c r="I11048" s="80"/>
      <c r="AX11048" s="80"/>
      <c r="AY11048" s="80"/>
      <c r="AZ11048" s="80"/>
      <c r="BA11048" s="80"/>
      <c r="BB11048" s="80"/>
    </row>
    <row r="11049" spans="9:54" x14ac:dyDescent="0.25">
      <c r="I11049" s="80"/>
      <c r="AX11049" s="80"/>
      <c r="AY11049" s="80"/>
      <c r="AZ11049" s="80"/>
      <c r="BA11049" s="80"/>
      <c r="BB11049" s="80"/>
    </row>
    <row r="11050" spans="9:54" x14ac:dyDescent="0.25">
      <c r="I11050" s="80"/>
      <c r="AX11050" s="80"/>
      <c r="AY11050" s="80"/>
      <c r="AZ11050" s="80"/>
      <c r="BA11050" s="80"/>
      <c r="BB11050" s="80"/>
    </row>
    <row r="11051" spans="9:54" x14ac:dyDescent="0.25">
      <c r="I11051" s="80"/>
      <c r="AX11051" s="80"/>
      <c r="AY11051" s="80"/>
      <c r="AZ11051" s="80"/>
      <c r="BA11051" s="80"/>
      <c r="BB11051" s="80"/>
    </row>
    <row r="11052" spans="9:54" x14ac:dyDescent="0.25">
      <c r="I11052" s="80"/>
      <c r="AX11052" s="80"/>
      <c r="AY11052" s="80"/>
      <c r="AZ11052" s="80"/>
      <c r="BA11052" s="80"/>
      <c r="BB11052" s="80"/>
    </row>
    <row r="11053" spans="9:54" x14ac:dyDescent="0.25">
      <c r="I11053" s="80"/>
      <c r="AX11053" s="80"/>
      <c r="AY11053" s="80"/>
      <c r="AZ11053" s="80"/>
      <c r="BA11053" s="80"/>
      <c r="BB11053" s="80"/>
    </row>
    <row r="11054" spans="9:54" x14ac:dyDescent="0.25">
      <c r="I11054" s="80"/>
      <c r="AX11054" s="80"/>
      <c r="AY11054" s="80"/>
      <c r="AZ11054" s="80"/>
      <c r="BA11054" s="80"/>
      <c r="BB11054" s="80"/>
    </row>
    <row r="11055" spans="9:54" x14ac:dyDescent="0.25">
      <c r="I11055" s="80"/>
      <c r="AX11055" s="80"/>
      <c r="AY11055" s="80"/>
      <c r="AZ11055" s="80"/>
      <c r="BA11055" s="80"/>
      <c r="BB11055" s="80"/>
    </row>
    <row r="11056" spans="9:54" x14ac:dyDescent="0.25">
      <c r="I11056" s="80"/>
      <c r="AX11056" s="80"/>
      <c r="AY11056" s="80"/>
      <c r="AZ11056" s="80"/>
      <c r="BA11056" s="80"/>
      <c r="BB11056" s="80"/>
    </row>
    <row r="11057" spans="9:54" x14ac:dyDescent="0.25">
      <c r="I11057" s="80"/>
      <c r="AX11057" s="80"/>
      <c r="AY11057" s="80"/>
      <c r="AZ11057" s="80"/>
      <c r="BA11057" s="80"/>
      <c r="BB11057" s="80"/>
    </row>
    <row r="11058" spans="9:54" x14ac:dyDescent="0.25">
      <c r="I11058" s="80"/>
      <c r="AX11058" s="80"/>
      <c r="AY11058" s="80"/>
      <c r="AZ11058" s="80"/>
      <c r="BA11058" s="80"/>
      <c r="BB11058" s="80"/>
    </row>
    <row r="11059" spans="9:54" x14ac:dyDescent="0.25">
      <c r="I11059" s="80"/>
      <c r="AX11059" s="80"/>
      <c r="AY11059" s="80"/>
      <c r="AZ11059" s="80"/>
      <c r="BA11059" s="80"/>
      <c r="BB11059" s="80"/>
    </row>
    <row r="11060" spans="9:54" x14ac:dyDescent="0.25">
      <c r="I11060" s="80"/>
      <c r="AX11060" s="80"/>
      <c r="AY11060" s="80"/>
      <c r="AZ11060" s="80"/>
      <c r="BA11060" s="80"/>
      <c r="BB11060" s="80"/>
    </row>
    <row r="11061" spans="9:54" x14ac:dyDescent="0.25">
      <c r="I11061" s="80"/>
      <c r="AX11061" s="80"/>
      <c r="AY11061" s="80"/>
      <c r="AZ11061" s="80"/>
      <c r="BA11061" s="80"/>
      <c r="BB11061" s="80"/>
    </row>
    <row r="11062" spans="9:54" x14ac:dyDescent="0.25">
      <c r="I11062" s="80"/>
      <c r="AX11062" s="80"/>
      <c r="AY11062" s="80"/>
      <c r="AZ11062" s="80"/>
      <c r="BA11062" s="80"/>
      <c r="BB11062" s="80"/>
    </row>
    <row r="11063" spans="9:54" x14ac:dyDescent="0.25">
      <c r="I11063" s="80"/>
      <c r="AX11063" s="80"/>
      <c r="AY11063" s="80"/>
      <c r="AZ11063" s="80"/>
      <c r="BA11063" s="80"/>
      <c r="BB11063" s="80"/>
    </row>
    <row r="11064" spans="9:54" x14ac:dyDescent="0.25">
      <c r="I11064" s="80"/>
      <c r="AX11064" s="80"/>
      <c r="AY11064" s="80"/>
      <c r="AZ11064" s="80"/>
      <c r="BA11064" s="80"/>
      <c r="BB11064" s="80"/>
    </row>
    <row r="11065" spans="9:54" x14ac:dyDescent="0.25">
      <c r="I11065" s="80"/>
      <c r="AX11065" s="80"/>
      <c r="AY11065" s="80"/>
      <c r="AZ11065" s="80"/>
      <c r="BA11065" s="80"/>
      <c r="BB11065" s="80"/>
    </row>
    <row r="11066" spans="9:54" x14ac:dyDescent="0.25">
      <c r="I11066" s="80"/>
      <c r="AX11066" s="80"/>
      <c r="AY11066" s="80"/>
      <c r="AZ11066" s="80"/>
      <c r="BA11066" s="80"/>
      <c r="BB11066" s="80"/>
    </row>
    <row r="11067" spans="9:54" x14ac:dyDescent="0.25">
      <c r="I11067" s="80"/>
      <c r="AX11067" s="80"/>
      <c r="AY11067" s="80"/>
      <c r="AZ11067" s="80"/>
      <c r="BA11067" s="80"/>
      <c r="BB11067" s="80"/>
    </row>
    <row r="11068" spans="9:54" x14ac:dyDescent="0.25">
      <c r="I11068" s="80"/>
      <c r="AX11068" s="80"/>
      <c r="AY11068" s="80"/>
      <c r="AZ11068" s="80"/>
      <c r="BA11068" s="80"/>
      <c r="BB11068" s="80"/>
    </row>
    <row r="11069" spans="9:54" x14ac:dyDescent="0.25">
      <c r="I11069" s="80"/>
      <c r="AX11069" s="80"/>
      <c r="AY11069" s="80"/>
      <c r="AZ11069" s="80"/>
      <c r="BA11069" s="80"/>
      <c r="BB11069" s="80"/>
    </row>
    <row r="11070" spans="9:54" x14ac:dyDescent="0.25">
      <c r="I11070" s="80"/>
      <c r="AX11070" s="80"/>
      <c r="AY11070" s="80"/>
      <c r="AZ11070" s="80"/>
      <c r="BA11070" s="80"/>
      <c r="BB11070" s="80"/>
    </row>
    <row r="11071" spans="9:54" x14ac:dyDescent="0.25">
      <c r="I11071" s="80"/>
      <c r="AX11071" s="80"/>
      <c r="AY11071" s="80"/>
      <c r="AZ11071" s="80"/>
      <c r="BA11071" s="80"/>
      <c r="BB11071" s="80"/>
    </row>
    <row r="11072" spans="9:54" x14ac:dyDescent="0.25">
      <c r="I11072" s="80"/>
      <c r="AX11072" s="80"/>
      <c r="AY11072" s="80"/>
      <c r="AZ11072" s="80"/>
      <c r="BA11072" s="80"/>
      <c r="BB11072" s="80"/>
    </row>
    <row r="11073" spans="9:54" x14ac:dyDescent="0.25">
      <c r="I11073" s="80"/>
      <c r="AX11073" s="80"/>
      <c r="AY11073" s="80"/>
      <c r="AZ11073" s="80"/>
      <c r="BA11073" s="80"/>
      <c r="BB11073" s="80"/>
    </row>
    <row r="11074" spans="9:54" x14ac:dyDescent="0.25">
      <c r="I11074" s="80"/>
      <c r="AX11074" s="80"/>
      <c r="AY11074" s="80"/>
      <c r="AZ11074" s="80"/>
      <c r="BA11074" s="80"/>
      <c r="BB11074" s="80"/>
    </row>
    <row r="11075" spans="9:54" x14ac:dyDescent="0.25">
      <c r="I11075" s="80"/>
      <c r="AX11075" s="80"/>
      <c r="AY11075" s="80"/>
      <c r="AZ11075" s="80"/>
      <c r="BA11075" s="80"/>
      <c r="BB11075" s="80"/>
    </row>
    <row r="11076" spans="9:54" x14ac:dyDescent="0.25">
      <c r="I11076" s="80"/>
      <c r="AX11076" s="80"/>
      <c r="AY11076" s="80"/>
      <c r="AZ11076" s="80"/>
      <c r="BA11076" s="80"/>
      <c r="BB11076" s="80"/>
    </row>
    <row r="11077" spans="9:54" x14ac:dyDescent="0.25">
      <c r="I11077" s="80"/>
      <c r="AX11077" s="80"/>
      <c r="AY11077" s="80"/>
      <c r="AZ11077" s="80"/>
      <c r="BA11077" s="80"/>
      <c r="BB11077" s="80"/>
    </row>
    <row r="11078" spans="9:54" x14ac:dyDescent="0.25">
      <c r="I11078" s="80"/>
      <c r="AX11078" s="80"/>
      <c r="AY11078" s="80"/>
      <c r="AZ11078" s="80"/>
      <c r="BA11078" s="80"/>
      <c r="BB11078" s="80"/>
    </row>
    <row r="11079" spans="9:54" x14ac:dyDescent="0.25">
      <c r="I11079" s="80"/>
      <c r="AX11079" s="80"/>
      <c r="AY11079" s="80"/>
      <c r="AZ11079" s="80"/>
      <c r="BA11079" s="80"/>
      <c r="BB11079" s="80"/>
    </row>
    <row r="11080" spans="9:54" x14ac:dyDescent="0.25">
      <c r="I11080" s="80"/>
      <c r="AX11080" s="80"/>
      <c r="AY11080" s="80"/>
      <c r="AZ11080" s="80"/>
      <c r="BA11080" s="80"/>
      <c r="BB11080" s="80"/>
    </row>
    <row r="11081" spans="9:54" x14ac:dyDescent="0.25">
      <c r="I11081" s="80"/>
      <c r="AX11081" s="80"/>
      <c r="AY11081" s="80"/>
      <c r="AZ11081" s="80"/>
      <c r="BA11081" s="80"/>
      <c r="BB11081" s="80"/>
    </row>
    <row r="11082" spans="9:54" x14ac:dyDescent="0.25">
      <c r="I11082" s="80"/>
      <c r="AX11082" s="80"/>
      <c r="AY11082" s="80"/>
      <c r="AZ11082" s="80"/>
      <c r="BA11082" s="80"/>
      <c r="BB11082" s="80"/>
    </row>
    <row r="11083" spans="9:54" x14ac:dyDescent="0.25">
      <c r="I11083" s="80"/>
      <c r="AX11083" s="80"/>
      <c r="AY11083" s="80"/>
      <c r="AZ11083" s="80"/>
      <c r="BA11083" s="80"/>
      <c r="BB11083" s="80"/>
    </row>
    <row r="11084" spans="9:54" x14ac:dyDescent="0.25">
      <c r="I11084" s="80"/>
      <c r="AX11084" s="80"/>
      <c r="AY11084" s="80"/>
      <c r="AZ11084" s="80"/>
      <c r="BA11084" s="80"/>
      <c r="BB11084" s="80"/>
    </row>
    <row r="11085" spans="9:54" x14ac:dyDescent="0.25">
      <c r="I11085" s="80"/>
      <c r="AX11085" s="80"/>
      <c r="AY11085" s="80"/>
      <c r="AZ11085" s="80"/>
      <c r="BA11085" s="80"/>
      <c r="BB11085" s="80"/>
    </row>
    <row r="11086" spans="9:54" x14ac:dyDescent="0.25">
      <c r="I11086" s="80"/>
      <c r="AX11086" s="80"/>
      <c r="AY11086" s="80"/>
      <c r="AZ11086" s="80"/>
      <c r="BA11086" s="80"/>
      <c r="BB11086" s="80"/>
    </row>
    <row r="11087" spans="9:54" x14ac:dyDescent="0.25">
      <c r="I11087" s="80"/>
      <c r="AX11087" s="80"/>
      <c r="AY11087" s="80"/>
      <c r="AZ11087" s="80"/>
      <c r="BA11087" s="80"/>
      <c r="BB11087" s="80"/>
    </row>
    <row r="11088" spans="9:54" x14ac:dyDescent="0.25">
      <c r="I11088" s="80"/>
      <c r="AX11088" s="80"/>
      <c r="AY11088" s="80"/>
      <c r="AZ11088" s="80"/>
      <c r="BA11088" s="80"/>
      <c r="BB11088" s="80"/>
    </row>
    <row r="11089" spans="9:54" x14ac:dyDescent="0.25">
      <c r="I11089" s="80"/>
      <c r="AX11089" s="80"/>
      <c r="AY11089" s="80"/>
      <c r="AZ11089" s="80"/>
      <c r="BA11089" s="80"/>
      <c r="BB11089" s="80"/>
    </row>
    <row r="11090" spans="9:54" x14ac:dyDescent="0.25">
      <c r="I11090" s="80"/>
      <c r="AX11090" s="80"/>
      <c r="AY11090" s="80"/>
      <c r="AZ11090" s="80"/>
      <c r="BA11090" s="80"/>
      <c r="BB11090" s="80"/>
    </row>
    <row r="11091" spans="9:54" x14ac:dyDescent="0.25">
      <c r="I11091" s="80"/>
      <c r="AX11091" s="80"/>
      <c r="AY11091" s="80"/>
      <c r="AZ11091" s="80"/>
      <c r="BA11091" s="80"/>
      <c r="BB11091" s="80"/>
    </row>
    <row r="11092" spans="9:54" x14ac:dyDescent="0.25">
      <c r="I11092" s="80"/>
      <c r="AX11092" s="80"/>
      <c r="AY11092" s="80"/>
      <c r="AZ11092" s="80"/>
      <c r="BA11092" s="80"/>
      <c r="BB11092" s="80"/>
    </row>
    <row r="11093" spans="9:54" x14ac:dyDescent="0.25">
      <c r="I11093" s="80"/>
      <c r="AX11093" s="80"/>
      <c r="AY11093" s="80"/>
      <c r="AZ11093" s="80"/>
      <c r="BA11093" s="80"/>
      <c r="BB11093" s="80"/>
    </row>
    <row r="11094" spans="9:54" x14ac:dyDescent="0.25">
      <c r="I11094" s="80"/>
      <c r="AX11094" s="80"/>
      <c r="AY11094" s="80"/>
      <c r="AZ11094" s="80"/>
      <c r="BA11094" s="80"/>
      <c r="BB11094" s="80"/>
    </row>
    <row r="11095" spans="9:54" x14ac:dyDescent="0.25">
      <c r="I11095" s="80"/>
      <c r="AX11095" s="80"/>
      <c r="AY11095" s="80"/>
      <c r="AZ11095" s="80"/>
      <c r="BA11095" s="80"/>
      <c r="BB11095" s="80"/>
    </row>
    <row r="11096" spans="9:54" x14ac:dyDescent="0.25">
      <c r="I11096" s="80"/>
      <c r="AX11096" s="80"/>
      <c r="AY11096" s="80"/>
      <c r="AZ11096" s="80"/>
      <c r="BA11096" s="80"/>
      <c r="BB11096" s="80"/>
    </row>
    <row r="11097" spans="9:54" x14ac:dyDescent="0.25">
      <c r="I11097" s="80"/>
      <c r="AX11097" s="80"/>
      <c r="AY11097" s="80"/>
      <c r="AZ11097" s="80"/>
      <c r="BA11097" s="80"/>
      <c r="BB11097" s="80"/>
    </row>
    <row r="11098" spans="9:54" x14ac:dyDescent="0.25">
      <c r="I11098" s="80"/>
      <c r="AX11098" s="80"/>
      <c r="AY11098" s="80"/>
      <c r="AZ11098" s="80"/>
      <c r="BA11098" s="80"/>
      <c r="BB11098" s="80"/>
    </row>
    <row r="11099" spans="9:54" x14ac:dyDescent="0.25">
      <c r="I11099" s="80"/>
      <c r="AX11099" s="80"/>
      <c r="AY11099" s="80"/>
      <c r="AZ11099" s="80"/>
      <c r="BA11099" s="80"/>
      <c r="BB11099" s="80"/>
    </row>
    <row r="11100" spans="9:54" x14ac:dyDescent="0.25">
      <c r="I11100" s="80"/>
      <c r="AX11100" s="80"/>
      <c r="AY11100" s="80"/>
      <c r="AZ11100" s="80"/>
      <c r="BA11100" s="80"/>
      <c r="BB11100" s="80"/>
    </row>
    <row r="11101" spans="9:54" x14ac:dyDescent="0.25">
      <c r="I11101" s="80"/>
      <c r="AX11101" s="80"/>
      <c r="AY11101" s="80"/>
      <c r="AZ11101" s="80"/>
      <c r="BA11101" s="80"/>
      <c r="BB11101" s="80"/>
    </row>
    <row r="11102" spans="9:54" x14ac:dyDescent="0.25">
      <c r="I11102" s="80"/>
      <c r="AX11102" s="80"/>
      <c r="AY11102" s="80"/>
      <c r="AZ11102" s="80"/>
      <c r="BA11102" s="80"/>
      <c r="BB11102" s="80"/>
    </row>
    <row r="11103" spans="9:54" x14ac:dyDescent="0.25">
      <c r="I11103" s="80"/>
      <c r="AX11103" s="80"/>
      <c r="AY11103" s="80"/>
      <c r="AZ11103" s="80"/>
      <c r="BA11103" s="80"/>
      <c r="BB11103" s="80"/>
    </row>
    <row r="11104" spans="9:54" x14ac:dyDescent="0.25">
      <c r="I11104" s="80"/>
      <c r="AX11104" s="80"/>
      <c r="AY11104" s="80"/>
      <c r="AZ11104" s="80"/>
      <c r="BA11104" s="80"/>
      <c r="BB11104" s="80"/>
    </row>
    <row r="11105" spans="9:54" x14ac:dyDescent="0.25">
      <c r="I11105" s="80"/>
      <c r="AX11105" s="80"/>
      <c r="AY11105" s="80"/>
      <c r="AZ11105" s="80"/>
      <c r="BA11105" s="80"/>
      <c r="BB11105" s="80"/>
    </row>
    <row r="11106" spans="9:54" x14ac:dyDescent="0.25">
      <c r="I11106" s="80"/>
      <c r="AX11106" s="80"/>
      <c r="AY11106" s="80"/>
      <c r="AZ11106" s="80"/>
      <c r="BA11106" s="80"/>
      <c r="BB11106" s="80"/>
    </row>
    <row r="11107" spans="9:54" x14ac:dyDescent="0.25">
      <c r="I11107" s="80"/>
      <c r="AX11107" s="80"/>
      <c r="AY11107" s="80"/>
      <c r="AZ11107" s="80"/>
      <c r="BA11107" s="80"/>
      <c r="BB11107" s="80"/>
    </row>
    <row r="11108" spans="9:54" x14ac:dyDescent="0.25">
      <c r="I11108" s="80"/>
      <c r="AX11108" s="80"/>
      <c r="AY11108" s="80"/>
      <c r="AZ11108" s="80"/>
      <c r="BA11108" s="80"/>
      <c r="BB11108" s="80"/>
    </row>
    <row r="11109" spans="9:54" x14ac:dyDescent="0.25">
      <c r="I11109" s="80"/>
      <c r="AX11109" s="80"/>
      <c r="AY11109" s="80"/>
      <c r="AZ11109" s="80"/>
      <c r="BA11109" s="80"/>
      <c r="BB11109" s="80"/>
    </row>
    <row r="11110" spans="9:54" x14ac:dyDescent="0.25">
      <c r="I11110" s="80"/>
      <c r="AX11110" s="80"/>
      <c r="AY11110" s="80"/>
      <c r="AZ11110" s="80"/>
      <c r="BA11110" s="80"/>
      <c r="BB11110" s="80"/>
    </row>
    <row r="11111" spans="9:54" x14ac:dyDescent="0.25">
      <c r="I11111" s="80"/>
      <c r="AX11111" s="80"/>
      <c r="AY11111" s="80"/>
      <c r="AZ11111" s="80"/>
      <c r="BA11111" s="80"/>
      <c r="BB11111" s="80"/>
    </row>
    <row r="11112" spans="9:54" x14ac:dyDescent="0.25">
      <c r="I11112" s="80"/>
      <c r="AX11112" s="80"/>
      <c r="AY11112" s="80"/>
      <c r="AZ11112" s="80"/>
      <c r="BA11112" s="80"/>
      <c r="BB11112" s="80"/>
    </row>
    <row r="11113" spans="9:54" x14ac:dyDescent="0.25">
      <c r="I11113" s="80"/>
      <c r="AX11113" s="80"/>
      <c r="AY11113" s="80"/>
      <c r="AZ11113" s="80"/>
      <c r="BA11113" s="80"/>
      <c r="BB11113" s="80"/>
    </row>
    <row r="11114" spans="9:54" x14ac:dyDescent="0.25">
      <c r="I11114" s="80"/>
      <c r="AX11114" s="80"/>
      <c r="AY11114" s="80"/>
      <c r="AZ11114" s="80"/>
      <c r="BA11114" s="80"/>
      <c r="BB11114" s="80"/>
    </row>
    <row r="11115" spans="9:54" x14ac:dyDescent="0.25">
      <c r="I11115" s="80"/>
      <c r="AX11115" s="80"/>
      <c r="AY11115" s="80"/>
      <c r="AZ11115" s="80"/>
      <c r="BA11115" s="80"/>
      <c r="BB11115" s="80"/>
    </row>
    <row r="11116" spans="9:54" x14ac:dyDescent="0.25">
      <c r="I11116" s="80"/>
      <c r="AX11116" s="80"/>
      <c r="AY11116" s="80"/>
      <c r="AZ11116" s="80"/>
      <c r="BA11116" s="80"/>
      <c r="BB11116" s="80"/>
    </row>
    <row r="11117" spans="9:54" x14ac:dyDescent="0.25">
      <c r="I11117" s="80"/>
      <c r="AX11117" s="80"/>
      <c r="AY11117" s="80"/>
      <c r="AZ11117" s="80"/>
      <c r="BA11117" s="80"/>
      <c r="BB11117" s="80"/>
    </row>
    <row r="11118" spans="9:54" x14ac:dyDescent="0.25">
      <c r="I11118" s="80"/>
      <c r="AX11118" s="80"/>
      <c r="AY11118" s="80"/>
      <c r="AZ11118" s="80"/>
      <c r="BA11118" s="80"/>
      <c r="BB11118" s="80"/>
    </row>
    <row r="11119" spans="9:54" x14ac:dyDescent="0.25">
      <c r="I11119" s="80"/>
      <c r="AX11119" s="80"/>
      <c r="AY11119" s="80"/>
      <c r="AZ11119" s="80"/>
      <c r="BA11119" s="80"/>
      <c r="BB11119" s="80"/>
    </row>
    <row r="11120" spans="9:54" x14ac:dyDescent="0.25">
      <c r="I11120" s="80"/>
      <c r="AX11120" s="80"/>
      <c r="AY11120" s="80"/>
      <c r="AZ11120" s="80"/>
      <c r="BA11120" s="80"/>
      <c r="BB11120" s="80"/>
    </row>
    <row r="11121" spans="9:54" x14ac:dyDescent="0.25">
      <c r="I11121" s="80"/>
      <c r="AX11121" s="80"/>
      <c r="AY11121" s="80"/>
      <c r="AZ11121" s="80"/>
      <c r="BA11121" s="80"/>
      <c r="BB11121" s="80"/>
    </row>
    <row r="11122" spans="9:54" x14ac:dyDescent="0.25">
      <c r="I11122" s="80"/>
      <c r="AX11122" s="80"/>
      <c r="AY11122" s="80"/>
      <c r="AZ11122" s="80"/>
      <c r="BA11122" s="80"/>
      <c r="BB11122" s="80"/>
    </row>
    <row r="11123" spans="9:54" x14ac:dyDescent="0.25">
      <c r="I11123" s="80"/>
      <c r="AX11123" s="80"/>
      <c r="AY11123" s="80"/>
      <c r="AZ11123" s="80"/>
      <c r="BA11123" s="80"/>
      <c r="BB11123" s="80"/>
    </row>
    <row r="11124" spans="9:54" x14ac:dyDescent="0.25">
      <c r="I11124" s="80"/>
      <c r="AX11124" s="80"/>
      <c r="AY11124" s="80"/>
      <c r="AZ11124" s="80"/>
      <c r="BA11124" s="80"/>
      <c r="BB11124" s="80"/>
    </row>
    <row r="11125" spans="9:54" x14ac:dyDescent="0.25">
      <c r="I11125" s="80"/>
      <c r="AX11125" s="80"/>
      <c r="AY11125" s="80"/>
      <c r="AZ11125" s="80"/>
      <c r="BA11125" s="80"/>
      <c r="BB11125" s="80"/>
    </row>
    <row r="11126" spans="9:54" x14ac:dyDescent="0.25">
      <c r="I11126" s="80"/>
      <c r="AX11126" s="80"/>
      <c r="AY11126" s="80"/>
      <c r="AZ11126" s="80"/>
      <c r="BA11126" s="80"/>
      <c r="BB11126" s="80"/>
    </row>
    <row r="11127" spans="9:54" x14ac:dyDescent="0.25">
      <c r="I11127" s="80"/>
      <c r="AX11127" s="80"/>
      <c r="AY11127" s="80"/>
      <c r="AZ11127" s="80"/>
      <c r="BA11127" s="80"/>
      <c r="BB11127" s="80"/>
    </row>
    <row r="11128" spans="9:54" x14ac:dyDescent="0.25">
      <c r="I11128" s="80"/>
      <c r="AX11128" s="80"/>
      <c r="AY11128" s="80"/>
      <c r="AZ11128" s="80"/>
      <c r="BA11128" s="80"/>
      <c r="BB11128" s="80"/>
    </row>
    <row r="11129" spans="9:54" x14ac:dyDescent="0.25">
      <c r="I11129" s="80"/>
      <c r="AX11129" s="80"/>
      <c r="AY11129" s="80"/>
      <c r="AZ11129" s="80"/>
      <c r="BA11129" s="80"/>
      <c r="BB11129" s="80"/>
    </row>
    <row r="11130" spans="9:54" x14ac:dyDescent="0.25">
      <c r="I11130" s="80"/>
      <c r="AX11130" s="80"/>
      <c r="AY11130" s="80"/>
      <c r="AZ11130" s="80"/>
      <c r="BA11130" s="80"/>
      <c r="BB11130" s="80"/>
    </row>
    <row r="11131" spans="9:54" x14ac:dyDescent="0.25">
      <c r="I11131" s="80"/>
      <c r="AX11131" s="80"/>
      <c r="AY11131" s="80"/>
      <c r="AZ11131" s="80"/>
      <c r="BA11131" s="80"/>
      <c r="BB11131" s="80"/>
    </row>
    <row r="11132" spans="9:54" x14ac:dyDescent="0.25">
      <c r="I11132" s="80"/>
      <c r="AX11132" s="80"/>
      <c r="AY11132" s="80"/>
      <c r="AZ11132" s="80"/>
      <c r="BA11132" s="80"/>
      <c r="BB11132" s="80"/>
    </row>
    <row r="11133" spans="9:54" x14ac:dyDescent="0.25">
      <c r="I11133" s="80"/>
      <c r="AX11133" s="80"/>
      <c r="AY11133" s="80"/>
      <c r="AZ11133" s="80"/>
      <c r="BA11133" s="80"/>
      <c r="BB11133" s="80"/>
    </row>
    <row r="11134" spans="9:54" x14ac:dyDescent="0.25">
      <c r="I11134" s="80"/>
      <c r="AX11134" s="80"/>
      <c r="AY11134" s="80"/>
      <c r="AZ11134" s="80"/>
      <c r="BA11134" s="80"/>
      <c r="BB11134" s="80"/>
    </row>
    <row r="11135" spans="9:54" x14ac:dyDescent="0.25">
      <c r="I11135" s="80"/>
      <c r="AX11135" s="80"/>
      <c r="AY11135" s="80"/>
      <c r="AZ11135" s="80"/>
      <c r="BA11135" s="80"/>
      <c r="BB11135" s="80"/>
    </row>
    <row r="11136" spans="9:54" x14ac:dyDescent="0.25">
      <c r="I11136" s="80"/>
      <c r="AX11136" s="80"/>
      <c r="AY11136" s="80"/>
      <c r="AZ11136" s="80"/>
      <c r="BA11136" s="80"/>
      <c r="BB11136" s="80"/>
    </row>
    <row r="11137" spans="9:54" x14ac:dyDescent="0.25">
      <c r="I11137" s="80"/>
      <c r="AX11137" s="80"/>
      <c r="AY11137" s="80"/>
      <c r="AZ11137" s="80"/>
      <c r="BA11137" s="80"/>
      <c r="BB11137" s="80"/>
    </row>
    <row r="11138" spans="9:54" x14ac:dyDescent="0.25">
      <c r="I11138" s="80"/>
      <c r="AX11138" s="80"/>
      <c r="AY11138" s="80"/>
      <c r="AZ11138" s="80"/>
      <c r="BA11138" s="80"/>
      <c r="BB11138" s="80"/>
    </row>
    <row r="11139" spans="9:54" x14ac:dyDescent="0.25">
      <c r="I11139" s="80"/>
      <c r="AX11139" s="80"/>
      <c r="AY11139" s="80"/>
      <c r="AZ11139" s="80"/>
      <c r="BA11139" s="80"/>
      <c r="BB11139" s="80"/>
    </row>
    <row r="11140" spans="9:54" x14ac:dyDescent="0.25">
      <c r="I11140" s="80"/>
      <c r="AX11140" s="80"/>
      <c r="AY11140" s="80"/>
      <c r="AZ11140" s="80"/>
      <c r="BA11140" s="80"/>
      <c r="BB11140" s="80"/>
    </row>
    <row r="11141" spans="9:54" x14ac:dyDescent="0.25">
      <c r="I11141" s="80"/>
      <c r="AX11141" s="80"/>
      <c r="AY11141" s="80"/>
      <c r="AZ11141" s="80"/>
      <c r="BA11141" s="80"/>
      <c r="BB11141" s="80"/>
    </row>
    <row r="11142" spans="9:54" x14ac:dyDescent="0.25">
      <c r="I11142" s="80"/>
      <c r="AX11142" s="80"/>
      <c r="AY11142" s="80"/>
      <c r="AZ11142" s="80"/>
      <c r="BA11142" s="80"/>
      <c r="BB11142" s="80"/>
    </row>
    <row r="11143" spans="9:54" x14ac:dyDescent="0.25">
      <c r="I11143" s="80"/>
      <c r="AX11143" s="80"/>
      <c r="AY11143" s="80"/>
      <c r="AZ11143" s="80"/>
      <c r="BA11143" s="80"/>
      <c r="BB11143" s="80"/>
    </row>
    <row r="11144" spans="9:54" x14ac:dyDescent="0.25">
      <c r="I11144" s="80"/>
      <c r="AX11144" s="80"/>
      <c r="AY11144" s="80"/>
      <c r="AZ11144" s="80"/>
      <c r="BA11144" s="80"/>
      <c r="BB11144" s="80"/>
    </row>
    <row r="11145" spans="9:54" x14ac:dyDescent="0.25">
      <c r="I11145" s="80"/>
      <c r="AX11145" s="80"/>
      <c r="AY11145" s="80"/>
      <c r="AZ11145" s="80"/>
      <c r="BA11145" s="80"/>
      <c r="BB11145" s="80"/>
    </row>
    <row r="11146" spans="9:54" x14ac:dyDescent="0.25">
      <c r="I11146" s="80"/>
      <c r="AX11146" s="80"/>
      <c r="AY11146" s="80"/>
      <c r="AZ11146" s="80"/>
      <c r="BA11146" s="80"/>
      <c r="BB11146" s="80"/>
    </row>
    <row r="11147" spans="9:54" x14ac:dyDescent="0.25">
      <c r="I11147" s="80"/>
      <c r="AX11147" s="80"/>
      <c r="AY11147" s="80"/>
      <c r="AZ11147" s="80"/>
      <c r="BA11147" s="80"/>
      <c r="BB11147" s="80"/>
    </row>
    <row r="11148" spans="9:54" x14ac:dyDescent="0.25">
      <c r="I11148" s="80"/>
      <c r="AX11148" s="80"/>
      <c r="AY11148" s="80"/>
      <c r="AZ11148" s="80"/>
      <c r="BA11148" s="80"/>
      <c r="BB11148" s="80"/>
    </row>
    <row r="11149" spans="9:54" x14ac:dyDescent="0.25">
      <c r="I11149" s="80"/>
      <c r="AX11149" s="80"/>
      <c r="AY11149" s="80"/>
      <c r="AZ11149" s="80"/>
      <c r="BA11149" s="80"/>
      <c r="BB11149" s="80"/>
    </row>
    <row r="11150" spans="9:54" x14ac:dyDescent="0.25">
      <c r="I11150" s="80"/>
      <c r="AX11150" s="80"/>
      <c r="AY11150" s="80"/>
      <c r="AZ11150" s="80"/>
      <c r="BA11150" s="80"/>
      <c r="BB11150" s="80"/>
    </row>
    <row r="11151" spans="9:54" x14ac:dyDescent="0.25">
      <c r="I11151" s="80"/>
      <c r="AX11151" s="80"/>
      <c r="AY11151" s="80"/>
      <c r="AZ11151" s="80"/>
      <c r="BA11151" s="80"/>
      <c r="BB11151" s="80"/>
    </row>
    <row r="11152" spans="9:54" x14ac:dyDescent="0.25">
      <c r="I11152" s="80"/>
      <c r="AX11152" s="80"/>
      <c r="AY11152" s="80"/>
      <c r="AZ11152" s="80"/>
      <c r="BA11152" s="80"/>
      <c r="BB11152" s="80"/>
    </row>
    <row r="11153" spans="9:54" x14ac:dyDescent="0.25">
      <c r="I11153" s="80"/>
      <c r="AX11153" s="80"/>
      <c r="AY11153" s="80"/>
      <c r="AZ11153" s="80"/>
      <c r="BA11153" s="80"/>
      <c r="BB11153" s="80"/>
    </row>
    <row r="11154" spans="9:54" x14ac:dyDescent="0.25">
      <c r="I11154" s="80"/>
      <c r="AX11154" s="80"/>
      <c r="AY11154" s="80"/>
      <c r="AZ11154" s="80"/>
      <c r="BA11154" s="80"/>
      <c r="BB11154" s="80"/>
    </row>
    <row r="11155" spans="9:54" x14ac:dyDescent="0.25">
      <c r="I11155" s="80"/>
      <c r="AX11155" s="80"/>
      <c r="AY11155" s="80"/>
      <c r="AZ11155" s="80"/>
      <c r="BA11155" s="80"/>
      <c r="BB11155" s="80"/>
    </row>
    <row r="11156" spans="9:54" x14ac:dyDescent="0.25">
      <c r="I11156" s="80"/>
      <c r="AX11156" s="80"/>
      <c r="AY11156" s="80"/>
      <c r="AZ11156" s="80"/>
      <c r="BA11156" s="80"/>
      <c r="BB11156" s="80"/>
    </row>
    <row r="11157" spans="9:54" x14ac:dyDescent="0.25">
      <c r="I11157" s="80"/>
      <c r="AX11157" s="80"/>
      <c r="AY11157" s="80"/>
      <c r="AZ11157" s="80"/>
      <c r="BA11157" s="80"/>
      <c r="BB11157" s="80"/>
    </row>
    <row r="11158" spans="9:54" x14ac:dyDescent="0.25">
      <c r="I11158" s="80"/>
      <c r="AX11158" s="80"/>
      <c r="AY11158" s="80"/>
      <c r="AZ11158" s="80"/>
      <c r="BA11158" s="80"/>
      <c r="BB11158" s="80"/>
    </row>
    <row r="11159" spans="9:54" x14ac:dyDescent="0.25">
      <c r="I11159" s="80"/>
      <c r="AX11159" s="80"/>
      <c r="AY11159" s="80"/>
      <c r="AZ11159" s="80"/>
      <c r="BA11159" s="80"/>
      <c r="BB11159" s="80"/>
    </row>
    <row r="11160" spans="9:54" x14ac:dyDescent="0.25">
      <c r="I11160" s="80"/>
      <c r="AX11160" s="80"/>
      <c r="AY11160" s="80"/>
      <c r="AZ11160" s="80"/>
      <c r="BA11160" s="80"/>
      <c r="BB11160" s="80"/>
    </row>
    <row r="11161" spans="9:54" x14ac:dyDescent="0.25">
      <c r="I11161" s="80"/>
      <c r="AX11161" s="80"/>
      <c r="AY11161" s="80"/>
      <c r="AZ11161" s="80"/>
      <c r="BA11161" s="80"/>
      <c r="BB11161" s="80"/>
    </row>
    <row r="11162" spans="9:54" x14ac:dyDescent="0.25">
      <c r="I11162" s="80"/>
      <c r="AX11162" s="80"/>
      <c r="AY11162" s="80"/>
      <c r="AZ11162" s="80"/>
      <c r="BA11162" s="80"/>
      <c r="BB11162" s="80"/>
    </row>
    <row r="11163" spans="9:54" x14ac:dyDescent="0.25">
      <c r="I11163" s="80"/>
      <c r="AX11163" s="80"/>
      <c r="AY11163" s="80"/>
      <c r="AZ11163" s="80"/>
      <c r="BA11163" s="80"/>
      <c r="BB11163" s="80"/>
    </row>
    <row r="11164" spans="9:54" x14ac:dyDescent="0.25">
      <c r="I11164" s="80"/>
      <c r="AX11164" s="80"/>
      <c r="AY11164" s="80"/>
      <c r="AZ11164" s="80"/>
      <c r="BA11164" s="80"/>
      <c r="BB11164" s="80"/>
    </row>
    <row r="11165" spans="9:54" x14ac:dyDescent="0.25">
      <c r="I11165" s="80"/>
      <c r="AX11165" s="80"/>
      <c r="AY11165" s="80"/>
      <c r="AZ11165" s="80"/>
      <c r="BA11165" s="80"/>
      <c r="BB11165" s="80"/>
    </row>
    <row r="11166" spans="9:54" x14ac:dyDescent="0.25">
      <c r="I11166" s="80"/>
      <c r="AX11166" s="80"/>
      <c r="AY11166" s="80"/>
      <c r="AZ11166" s="80"/>
      <c r="BA11166" s="80"/>
      <c r="BB11166" s="80"/>
    </row>
    <row r="11167" spans="9:54" x14ac:dyDescent="0.25">
      <c r="I11167" s="80"/>
      <c r="AX11167" s="80"/>
      <c r="AY11167" s="80"/>
      <c r="AZ11167" s="80"/>
      <c r="BA11167" s="80"/>
      <c r="BB11167" s="80"/>
    </row>
    <row r="11168" spans="9:54" x14ac:dyDescent="0.25">
      <c r="I11168" s="80"/>
      <c r="AX11168" s="80"/>
      <c r="AY11168" s="80"/>
      <c r="AZ11168" s="80"/>
      <c r="BA11168" s="80"/>
      <c r="BB11168" s="80"/>
    </row>
    <row r="11169" spans="9:54" x14ac:dyDescent="0.25">
      <c r="I11169" s="80"/>
      <c r="AX11169" s="80"/>
      <c r="AY11169" s="80"/>
      <c r="AZ11169" s="80"/>
      <c r="BA11169" s="80"/>
      <c r="BB11169" s="80"/>
    </row>
    <row r="11170" spans="9:54" x14ac:dyDescent="0.25">
      <c r="I11170" s="80"/>
      <c r="AX11170" s="80"/>
      <c r="AY11170" s="80"/>
      <c r="AZ11170" s="80"/>
      <c r="BA11170" s="80"/>
      <c r="BB11170" s="80"/>
    </row>
    <row r="11171" spans="9:54" x14ac:dyDescent="0.25">
      <c r="I11171" s="80"/>
      <c r="AX11171" s="80"/>
      <c r="AY11171" s="80"/>
      <c r="AZ11171" s="80"/>
      <c r="BA11171" s="80"/>
      <c r="BB11171" s="80"/>
    </row>
    <row r="11172" spans="9:54" x14ac:dyDescent="0.25">
      <c r="I11172" s="80"/>
      <c r="AX11172" s="80"/>
      <c r="AY11172" s="80"/>
      <c r="AZ11172" s="80"/>
      <c r="BA11172" s="80"/>
      <c r="BB11172" s="80"/>
    </row>
    <row r="11173" spans="9:54" x14ac:dyDescent="0.25">
      <c r="I11173" s="80"/>
      <c r="AX11173" s="80"/>
      <c r="AY11173" s="80"/>
      <c r="AZ11173" s="80"/>
      <c r="BA11173" s="80"/>
      <c r="BB11173" s="80"/>
    </row>
    <row r="11174" spans="9:54" x14ac:dyDescent="0.25">
      <c r="I11174" s="80"/>
      <c r="AX11174" s="80"/>
      <c r="AY11174" s="80"/>
      <c r="AZ11174" s="80"/>
      <c r="BA11174" s="80"/>
      <c r="BB11174" s="80"/>
    </row>
    <row r="11175" spans="9:54" x14ac:dyDescent="0.25">
      <c r="I11175" s="80"/>
      <c r="AX11175" s="80"/>
      <c r="AY11175" s="80"/>
      <c r="AZ11175" s="80"/>
      <c r="BA11175" s="80"/>
      <c r="BB11175" s="80"/>
    </row>
    <row r="11176" spans="9:54" x14ac:dyDescent="0.25">
      <c r="I11176" s="80"/>
      <c r="AX11176" s="80"/>
      <c r="AY11176" s="80"/>
      <c r="AZ11176" s="80"/>
      <c r="BA11176" s="80"/>
      <c r="BB11176" s="80"/>
    </row>
    <row r="11177" spans="9:54" x14ac:dyDescent="0.25">
      <c r="I11177" s="80"/>
      <c r="AX11177" s="80"/>
      <c r="AY11177" s="80"/>
      <c r="AZ11177" s="80"/>
      <c r="BA11177" s="80"/>
      <c r="BB11177" s="80"/>
    </row>
    <row r="11178" spans="9:54" x14ac:dyDescent="0.25">
      <c r="I11178" s="80"/>
      <c r="AX11178" s="80"/>
      <c r="AY11178" s="80"/>
      <c r="AZ11178" s="80"/>
      <c r="BA11178" s="80"/>
      <c r="BB11178" s="80"/>
    </row>
    <row r="11179" spans="9:54" x14ac:dyDescent="0.25">
      <c r="I11179" s="80"/>
      <c r="AX11179" s="80"/>
      <c r="AY11179" s="80"/>
      <c r="AZ11179" s="80"/>
      <c r="BA11179" s="80"/>
      <c r="BB11179" s="80"/>
    </row>
    <row r="11180" spans="9:54" x14ac:dyDescent="0.25">
      <c r="I11180" s="80"/>
      <c r="AX11180" s="80"/>
      <c r="AY11180" s="80"/>
      <c r="AZ11180" s="80"/>
      <c r="BA11180" s="80"/>
      <c r="BB11180" s="80"/>
    </row>
    <row r="11181" spans="9:54" x14ac:dyDescent="0.25">
      <c r="I11181" s="80"/>
      <c r="AX11181" s="80"/>
      <c r="AY11181" s="80"/>
      <c r="AZ11181" s="80"/>
      <c r="BA11181" s="80"/>
      <c r="BB11181" s="80"/>
    </row>
    <row r="11182" spans="9:54" x14ac:dyDescent="0.25">
      <c r="I11182" s="80"/>
      <c r="AX11182" s="80"/>
      <c r="AY11182" s="80"/>
      <c r="AZ11182" s="80"/>
      <c r="BA11182" s="80"/>
      <c r="BB11182" s="80"/>
    </row>
    <row r="11183" spans="9:54" x14ac:dyDescent="0.25">
      <c r="I11183" s="80"/>
      <c r="AX11183" s="80"/>
      <c r="AY11183" s="80"/>
      <c r="AZ11183" s="80"/>
      <c r="BA11183" s="80"/>
      <c r="BB11183" s="80"/>
    </row>
    <row r="11184" spans="9:54" x14ac:dyDescent="0.25">
      <c r="I11184" s="80"/>
      <c r="AX11184" s="80"/>
      <c r="AY11184" s="80"/>
      <c r="AZ11184" s="80"/>
      <c r="BA11184" s="80"/>
      <c r="BB11184" s="80"/>
    </row>
    <row r="11185" spans="9:54" x14ac:dyDescent="0.25">
      <c r="I11185" s="80"/>
      <c r="AX11185" s="80"/>
      <c r="AY11185" s="80"/>
      <c r="AZ11185" s="80"/>
      <c r="BA11185" s="80"/>
      <c r="BB11185" s="80"/>
    </row>
    <row r="11186" spans="9:54" x14ac:dyDescent="0.25">
      <c r="I11186" s="80"/>
      <c r="AX11186" s="80"/>
      <c r="AY11186" s="80"/>
      <c r="AZ11186" s="80"/>
      <c r="BA11186" s="80"/>
      <c r="BB11186" s="80"/>
    </row>
    <row r="11187" spans="9:54" x14ac:dyDescent="0.25">
      <c r="I11187" s="80"/>
      <c r="AX11187" s="80"/>
      <c r="AY11187" s="80"/>
      <c r="AZ11187" s="80"/>
      <c r="BA11187" s="80"/>
      <c r="BB11187" s="80"/>
    </row>
    <row r="11188" spans="9:54" x14ac:dyDescent="0.25">
      <c r="I11188" s="80"/>
      <c r="AX11188" s="80"/>
      <c r="AY11188" s="80"/>
      <c r="AZ11188" s="80"/>
      <c r="BA11188" s="80"/>
      <c r="BB11188" s="80"/>
    </row>
    <row r="11189" spans="9:54" x14ac:dyDescent="0.25">
      <c r="I11189" s="80"/>
      <c r="AX11189" s="80"/>
      <c r="AY11189" s="80"/>
      <c r="AZ11189" s="80"/>
      <c r="BA11189" s="80"/>
      <c r="BB11189" s="80"/>
    </row>
    <row r="11190" spans="9:54" x14ac:dyDescent="0.25">
      <c r="I11190" s="80"/>
      <c r="AX11190" s="80"/>
      <c r="AY11190" s="80"/>
      <c r="AZ11190" s="80"/>
      <c r="BA11190" s="80"/>
      <c r="BB11190" s="80"/>
    </row>
    <row r="11191" spans="9:54" x14ac:dyDescent="0.25">
      <c r="I11191" s="80"/>
      <c r="AX11191" s="80"/>
      <c r="AY11191" s="80"/>
      <c r="AZ11191" s="80"/>
      <c r="BA11191" s="80"/>
      <c r="BB11191" s="80"/>
    </row>
    <row r="11192" spans="9:54" x14ac:dyDescent="0.25">
      <c r="I11192" s="80"/>
      <c r="AX11192" s="80"/>
      <c r="AY11192" s="80"/>
      <c r="AZ11192" s="80"/>
      <c r="BA11192" s="80"/>
      <c r="BB11192" s="80"/>
    </row>
    <row r="11193" spans="9:54" x14ac:dyDescent="0.25">
      <c r="I11193" s="80"/>
      <c r="AX11193" s="80"/>
      <c r="AY11193" s="80"/>
      <c r="AZ11193" s="80"/>
      <c r="BA11193" s="80"/>
      <c r="BB11193" s="80"/>
    </row>
    <row r="11194" spans="9:54" x14ac:dyDescent="0.25">
      <c r="I11194" s="80"/>
      <c r="AX11194" s="80"/>
      <c r="AY11194" s="80"/>
      <c r="AZ11194" s="80"/>
      <c r="BA11194" s="80"/>
      <c r="BB11194" s="80"/>
    </row>
    <row r="11195" spans="9:54" x14ac:dyDescent="0.25">
      <c r="I11195" s="80"/>
      <c r="AX11195" s="80"/>
      <c r="AY11195" s="80"/>
      <c r="AZ11195" s="80"/>
      <c r="BA11195" s="80"/>
      <c r="BB11195" s="80"/>
    </row>
    <row r="11196" spans="9:54" x14ac:dyDescent="0.25">
      <c r="I11196" s="80"/>
      <c r="AX11196" s="80"/>
      <c r="AY11196" s="80"/>
      <c r="AZ11196" s="80"/>
      <c r="BA11196" s="80"/>
      <c r="BB11196" s="80"/>
    </row>
    <row r="11197" spans="9:54" x14ac:dyDescent="0.25">
      <c r="I11197" s="80"/>
      <c r="AX11197" s="80"/>
      <c r="AY11197" s="80"/>
      <c r="AZ11197" s="80"/>
      <c r="BA11197" s="80"/>
      <c r="BB11197" s="80"/>
    </row>
    <row r="11198" spans="9:54" x14ac:dyDescent="0.25">
      <c r="I11198" s="80"/>
      <c r="AX11198" s="80"/>
      <c r="AY11198" s="80"/>
      <c r="AZ11198" s="80"/>
      <c r="BA11198" s="80"/>
      <c r="BB11198" s="80"/>
    </row>
    <row r="11199" spans="9:54" x14ac:dyDescent="0.25">
      <c r="I11199" s="80"/>
      <c r="AX11199" s="80"/>
      <c r="AY11199" s="80"/>
      <c r="AZ11199" s="80"/>
      <c r="BA11199" s="80"/>
      <c r="BB11199" s="80"/>
    </row>
    <row r="11200" spans="9:54" x14ac:dyDescent="0.25">
      <c r="I11200" s="80"/>
      <c r="AX11200" s="80"/>
      <c r="AY11200" s="80"/>
      <c r="AZ11200" s="80"/>
      <c r="BA11200" s="80"/>
      <c r="BB11200" s="80"/>
    </row>
    <row r="11201" spans="9:54" x14ac:dyDescent="0.25">
      <c r="I11201" s="80"/>
      <c r="AX11201" s="80"/>
      <c r="AY11201" s="80"/>
      <c r="AZ11201" s="80"/>
      <c r="BA11201" s="80"/>
      <c r="BB11201" s="80"/>
    </row>
    <row r="11202" spans="9:54" x14ac:dyDescent="0.25">
      <c r="I11202" s="80"/>
      <c r="AX11202" s="80"/>
      <c r="AY11202" s="80"/>
      <c r="AZ11202" s="80"/>
      <c r="BA11202" s="80"/>
      <c r="BB11202" s="80"/>
    </row>
    <row r="11203" spans="9:54" x14ac:dyDescent="0.25">
      <c r="I11203" s="80"/>
      <c r="AX11203" s="80"/>
      <c r="AY11203" s="80"/>
      <c r="AZ11203" s="80"/>
      <c r="BA11203" s="80"/>
      <c r="BB11203" s="80"/>
    </row>
    <row r="11204" spans="9:54" x14ac:dyDescent="0.25">
      <c r="I11204" s="80"/>
      <c r="AX11204" s="80"/>
      <c r="AY11204" s="80"/>
      <c r="AZ11204" s="80"/>
      <c r="BA11204" s="80"/>
      <c r="BB11204" s="80"/>
    </row>
    <row r="11205" spans="9:54" x14ac:dyDescent="0.25">
      <c r="I11205" s="80"/>
      <c r="AX11205" s="80"/>
      <c r="AY11205" s="80"/>
      <c r="AZ11205" s="80"/>
      <c r="BA11205" s="80"/>
      <c r="BB11205" s="80"/>
    </row>
    <row r="11206" spans="9:54" x14ac:dyDescent="0.25">
      <c r="I11206" s="80"/>
      <c r="AX11206" s="80"/>
      <c r="AY11206" s="80"/>
      <c r="AZ11206" s="80"/>
      <c r="BA11206" s="80"/>
      <c r="BB11206" s="80"/>
    </row>
    <row r="11207" spans="9:54" x14ac:dyDescent="0.25">
      <c r="I11207" s="80"/>
      <c r="AX11207" s="80"/>
      <c r="AY11207" s="80"/>
      <c r="AZ11207" s="80"/>
      <c r="BA11207" s="80"/>
      <c r="BB11207" s="80"/>
    </row>
    <row r="11208" spans="9:54" x14ac:dyDescent="0.25">
      <c r="I11208" s="80"/>
      <c r="AX11208" s="80"/>
      <c r="AY11208" s="80"/>
      <c r="AZ11208" s="80"/>
      <c r="BA11208" s="80"/>
      <c r="BB11208" s="80"/>
    </row>
    <row r="11209" spans="9:54" x14ac:dyDescent="0.25">
      <c r="I11209" s="80"/>
      <c r="AX11209" s="80"/>
      <c r="AY11209" s="80"/>
      <c r="AZ11209" s="80"/>
      <c r="BA11209" s="80"/>
      <c r="BB11209" s="80"/>
    </row>
    <row r="11210" spans="9:54" x14ac:dyDescent="0.25">
      <c r="I11210" s="80"/>
      <c r="AX11210" s="80"/>
      <c r="AY11210" s="80"/>
      <c r="AZ11210" s="80"/>
      <c r="BA11210" s="80"/>
      <c r="BB11210" s="80"/>
    </row>
    <row r="11211" spans="9:54" x14ac:dyDescent="0.25">
      <c r="I11211" s="80"/>
      <c r="AX11211" s="80"/>
      <c r="AY11211" s="80"/>
      <c r="AZ11211" s="80"/>
      <c r="BA11211" s="80"/>
      <c r="BB11211" s="80"/>
    </row>
    <row r="11212" spans="9:54" x14ac:dyDescent="0.25">
      <c r="I11212" s="80"/>
      <c r="AX11212" s="80"/>
      <c r="AY11212" s="80"/>
      <c r="AZ11212" s="80"/>
      <c r="BA11212" s="80"/>
      <c r="BB11212" s="80"/>
    </row>
    <row r="11213" spans="9:54" x14ac:dyDescent="0.25">
      <c r="I11213" s="80"/>
      <c r="AX11213" s="80"/>
      <c r="AY11213" s="80"/>
      <c r="AZ11213" s="80"/>
      <c r="BA11213" s="80"/>
      <c r="BB11213" s="80"/>
    </row>
    <row r="11214" spans="9:54" x14ac:dyDescent="0.25">
      <c r="I11214" s="80"/>
      <c r="AX11214" s="80"/>
      <c r="AY11214" s="80"/>
      <c r="AZ11214" s="80"/>
      <c r="BA11214" s="80"/>
      <c r="BB11214" s="80"/>
    </row>
    <row r="11215" spans="9:54" x14ac:dyDescent="0.25">
      <c r="I11215" s="80"/>
      <c r="AX11215" s="80"/>
      <c r="AY11215" s="80"/>
      <c r="AZ11215" s="80"/>
      <c r="BA11215" s="80"/>
      <c r="BB11215" s="80"/>
    </row>
    <row r="11216" spans="9:54" x14ac:dyDescent="0.25">
      <c r="I11216" s="80"/>
      <c r="AX11216" s="80"/>
      <c r="AY11216" s="80"/>
      <c r="AZ11216" s="80"/>
      <c r="BA11216" s="80"/>
      <c r="BB11216" s="80"/>
    </row>
    <row r="11217" spans="9:54" x14ac:dyDescent="0.25">
      <c r="I11217" s="80"/>
      <c r="AX11217" s="80"/>
      <c r="AY11217" s="80"/>
      <c r="AZ11217" s="80"/>
      <c r="BA11217" s="80"/>
      <c r="BB11217" s="80"/>
    </row>
    <row r="11218" spans="9:54" x14ac:dyDescent="0.25">
      <c r="I11218" s="80"/>
      <c r="AX11218" s="80"/>
      <c r="AY11218" s="80"/>
      <c r="AZ11218" s="80"/>
      <c r="BA11218" s="80"/>
      <c r="BB11218" s="80"/>
    </row>
    <row r="11219" spans="9:54" x14ac:dyDescent="0.25">
      <c r="I11219" s="80"/>
      <c r="AX11219" s="80"/>
      <c r="AY11219" s="80"/>
      <c r="AZ11219" s="80"/>
      <c r="BA11219" s="80"/>
      <c r="BB11219" s="80"/>
    </row>
    <row r="11220" spans="9:54" x14ac:dyDescent="0.25">
      <c r="I11220" s="80"/>
      <c r="AX11220" s="80"/>
      <c r="AY11220" s="80"/>
      <c r="AZ11220" s="80"/>
      <c r="BA11220" s="80"/>
      <c r="BB11220" s="80"/>
    </row>
    <row r="11221" spans="9:54" x14ac:dyDescent="0.25">
      <c r="I11221" s="80"/>
      <c r="AX11221" s="80"/>
      <c r="AY11221" s="80"/>
      <c r="AZ11221" s="80"/>
      <c r="BA11221" s="80"/>
      <c r="BB11221" s="80"/>
    </row>
    <row r="11222" spans="9:54" x14ac:dyDescent="0.25">
      <c r="I11222" s="80"/>
      <c r="AX11222" s="80"/>
      <c r="AY11222" s="80"/>
      <c r="AZ11222" s="80"/>
      <c r="BA11222" s="80"/>
      <c r="BB11222" s="80"/>
    </row>
    <row r="11223" spans="9:54" x14ac:dyDescent="0.25">
      <c r="I11223" s="80"/>
      <c r="AX11223" s="80"/>
      <c r="AY11223" s="80"/>
      <c r="AZ11223" s="80"/>
      <c r="BA11223" s="80"/>
      <c r="BB11223" s="80"/>
    </row>
    <row r="11224" spans="9:54" x14ac:dyDescent="0.25">
      <c r="I11224" s="80"/>
      <c r="AX11224" s="80"/>
      <c r="AY11224" s="80"/>
      <c r="AZ11224" s="80"/>
      <c r="BA11224" s="80"/>
      <c r="BB11224" s="80"/>
    </row>
    <row r="11225" spans="9:54" x14ac:dyDescent="0.25">
      <c r="I11225" s="80"/>
      <c r="AX11225" s="80"/>
      <c r="AY11225" s="80"/>
      <c r="AZ11225" s="80"/>
      <c r="BA11225" s="80"/>
      <c r="BB11225" s="80"/>
    </row>
    <row r="11226" spans="9:54" x14ac:dyDescent="0.25">
      <c r="I11226" s="80"/>
      <c r="AX11226" s="80"/>
      <c r="AY11226" s="80"/>
      <c r="AZ11226" s="80"/>
      <c r="BA11226" s="80"/>
      <c r="BB11226" s="80"/>
    </row>
    <row r="11227" spans="9:54" x14ac:dyDescent="0.25">
      <c r="I11227" s="80"/>
      <c r="AX11227" s="80"/>
      <c r="AY11227" s="80"/>
      <c r="AZ11227" s="80"/>
      <c r="BA11227" s="80"/>
      <c r="BB11227" s="80"/>
    </row>
    <row r="11228" spans="9:54" x14ac:dyDescent="0.25">
      <c r="I11228" s="80"/>
      <c r="AX11228" s="80"/>
      <c r="AY11228" s="80"/>
      <c r="AZ11228" s="80"/>
      <c r="BA11228" s="80"/>
      <c r="BB11228" s="80"/>
    </row>
    <row r="11229" spans="9:54" x14ac:dyDescent="0.25">
      <c r="I11229" s="80"/>
      <c r="AX11229" s="80"/>
      <c r="AY11229" s="80"/>
      <c r="AZ11229" s="80"/>
      <c r="BA11229" s="80"/>
      <c r="BB11229" s="80"/>
    </row>
    <row r="11230" spans="9:54" x14ac:dyDescent="0.25">
      <c r="I11230" s="80"/>
      <c r="AX11230" s="80"/>
      <c r="AY11230" s="80"/>
      <c r="AZ11230" s="80"/>
      <c r="BA11230" s="80"/>
      <c r="BB11230" s="80"/>
    </row>
    <row r="11231" spans="9:54" x14ac:dyDescent="0.25">
      <c r="I11231" s="80"/>
      <c r="AX11231" s="80"/>
      <c r="AY11231" s="80"/>
      <c r="AZ11231" s="80"/>
      <c r="BA11231" s="80"/>
      <c r="BB11231" s="80"/>
    </row>
    <row r="11232" spans="9:54" x14ac:dyDescent="0.25">
      <c r="I11232" s="80"/>
      <c r="AX11232" s="80"/>
      <c r="AY11232" s="80"/>
      <c r="AZ11232" s="80"/>
      <c r="BA11232" s="80"/>
      <c r="BB11232" s="80"/>
    </row>
    <row r="11233" spans="9:54" x14ac:dyDescent="0.25">
      <c r="I11233" s="80"/>
      <c r="AX11233" s="80"/>
      <c r="AY11233" s="80"/>
      <c r="AZ11233" s="80"/>
      <c r="BA11233" s="80"/>
      <c r="BB11233" s="80"/>
    </row>
    <row r="11234" spans="9:54" x14ac:dyDescent="0.25">
      <c r="I11234" s="80"/>
      <c r="AX11234" s="80"/>
      <c r="AY11234" s="80"/>
      <c r="AZ11234" s="80"/>
      <c r="BA11234" s="80"/>
      <c r="BB11234" s="80"/>
    </row>
    <row r="11235" spans="9:54" x14ac:dyDescent="0.25">
      <c r="I11235" s="80"/>
      <c r="AX11235" s="80"/>
      <c r="AY11235" s="80"/>
      <c r="AZ11235" s="80"/>
      <c r="BA11235" s="80"/>
      <c r="BB11235" s="80"/>
    </row>
    <row r="11236" spans="9:54" x14ac:dyDescent="0.25">
      <c r="I11236" s="80"/>
      <c r="AX11236" s="80"/>
      <c r="AY11236" s="80"/>
      <c r="AZ11236" s="80"/>
      <c r="BA11236" s="80"/>
      <c r="BB11236" s="80"/>
    </row>
    <row r="11237" spans="9:54" x14ac:dyDescent="0.25">
      <c r="I11237" s="80"/>
      <c r="AX11237" s="80"/>
      <c r="AY11237" s="80"/>
      <c r="AZ11237" s="80"/>
      <c r="BA11237" s="80"/>
      <c r="BB11237" s="80"/>
    </row>
    <row r="11238" spans="9:54" x14ac:dyDescent="0.25">
      <c r="I11238" s="80"/>
      <c r="AX11238" s="80"/>
      <c r="AY11238" s="80"/>
      <c r="AZ11238" s="80"/>
      <c r="BA11238" s="80"/>
      <c r="BB11238" s="80"/>
    </row>
    <row r="11239" spans="9:54" x14ac:dyDescent="0.25">
      <c r="I11239" s="80"/>
      <c r="AX11239" s="80"/>
      <c r="AY11239" s="80"/>
      <c r="AZ11239" s="80"/>
      <c r="BA11239" s="80"/>
      <c r="BB11239" s="80"/>
    </row>
    <row r="11240" spans="9:54" x14ac:dyDescent="0.25">
      <c r="I11240" s="80"/>
      <c r="AX11240" s="80"/>
      <c r="AY11240" s="80"/>
      <c r="AZ11240" s="80"/>
      <c r="BA11240" s="80"/>
      <c r="BB11240" s="80"/>
    </row>
    <row r="11241" spans="9:54" x14ac:dyDescent="0.25">
      <c r="I11241" s="80"/>
      <c r="AX11241" s="80"/>
      <c r="AY11241" s="80"/>
      <c r="AZ11241" s="80"/>
      <c r="BA11241" s="80"/>
      <c r="BB11241" s="80"/>
    </row>
    <row r="11242" spans="9:54" x14ac:dyDescent="0.25">
      <c r="I11242" s="80"/>
      <c r="AX11242" s="80"/>
      <c r="AY11242" s="80"/>
      <c r="AZ11242" s="80"/>
      <c r="BA11242" s="80"/>
      <c r="BB11242" s="80"/>
    </row>
    <row r="11243" spans="9:54" x14ac:dyDescent="0.25">
      <c r="I11243" s="80"/>
      <c r="AX11243" s="80"/>
      <c r="AY11243" s="80"/>
      <c r="AZ11243" s="80"/>
      <c r="BA11243" s="80"/>
      <c r="BB11243" s="80"/>
    </row>
    <row r="11244" spans="9:54" x14ac:dyDescent="0.25">
      <c r="I11244" s="80"/>
      <c r="AX11244" s="80"/>
      <c r="AY11244" s="80"/>
      <c r="AZ11244" s="80"/>
      <c r="BA11244" s="80"/>
      <c r="BB11244" s="80"/>
    </row>
    <row r="11245" spans="9:54" x14ac:dyDescent="0.25">
      <c r="I11245" s="80"/>
      <c r="AX11245" s="80"/>
      <c r="AY11245" s="80"/>
      <c r="AZ11245" s="80"/>
      <c r="BA11245" s="80"/>
      <c r="BB11245" s="80"/>
    </row>
    <row r="11246" spans="9:54" x14ac:dyDescent="0.25">
      <c r="I11246" s="80"/>
      <c r="AX11246" s="80"/>
      <c r="AY11246" s="80"/>
      <c r="AZ11246" s="80"/>
      <c r="BA11246" s="80"/>
      <c r="BB11246" s="80"/>
    </row>
    <row r="11247" spans="9:54" x14ac:dyDescent="0.25">
      <c r="I11247" s="80"/>
      <c r="AX11247" s="80"/>
      <c r="AY11247" s="80"/>
      <c r="AZ11247" s="80"/>
      <c r="BA11247" s="80"/>
      <c r="BB11247" s="80"/>
    </row>
    <row r="11248" spans="9:54" x14ac:dyDescent="0.25">
      <c r="I11248" s="80"/>
      <c r="AX11248" s="80"/>
      <c r="AY11248" s="80"/>
      <c r="AZ11248" s="80"/>
      <c r="BA11248" s="80"/>
      <c r="BB11248" s="80"/>
    </row>
    <row r="11249" spans="9:54" x14ac:dyDescent="0.25">
      <c r="I11249" s="80"/>
      <c r="AX11249" s="80"/>
      <c r="AY11249" s="80"/>
      <c r="AZ11249" s="80"/>
      <c r="BA11249" s="80"/>
      <c r="BB11249" s="80"/>
    </row>
    <row r="11250" spans="9:54" x14ac:dyDescent="0.25">
      <c r="I11250" s="80"/>
      <c r="AX11250" s="80"/>
      <c r="AY11250" s="80"/>
      <c r="AZ11250" s="80"/>
      <c r="BA11250" s="80"/>
      <c r="BB11250" s="80"/>
    </row>
    <row r="11251" spans="9:54" x14ac:dyDescent="0.25">
      <c r="I11251" s="80"/>
      <c r="AX11251" s="80"/>
      <c r="AY11251" s="80"/>
      <c r="AZ11251" s="80"/>
      <c r="BA11251" s="80"/>
      <c r="BB11251" s="80"/>
    </row>
    <row r="11252" spans="9:54" x14ac:dyDescent="0.25">
      <c r="I11252" s="80"/>
      <c r="AX11252" s="80"/>
      <c r="AY11252" s="80"/>
      <c r="AZ11252" s="80"/>
      <c r="BA11252" s="80"/>
      <c r="BB11252" s="80"/>
    </row>
    <row r="11253" spans="9:54" x14ac:dyDescent="0.25">
      <c r="I11253" s="80"/>
      <c r="AX11253" s="80"/>
      <c r="AY11253" s="80"/>
      <c r="AZ11253" s="80"/>
      <c r="BA11253" s="80"/>
      <c r="BB11253" s="80"/>
    </row>
    <row r="11254" spans="9:54" x14ac:dyDescent="0.25">
      <c r="I11254" s="80"/>
      <c r="AX11254" s="80"/>
      <c r="AY11254" s="80"/>
      <c r="AZ11254" s="80"/>
      <c r="BA11254" s="80"/>
      <c r="BB11254" s="80"/>
    </row>
    <row r="11255" spans="9:54" x14ac:dyDescent="0.25">
      <c r="I11255" s="80"/>
      <c r="AX11255" s="80"/>
      <c r="AY11255" s="80"/>
      <c r="AZ11255" s="80"/>
      <c r="BA11255" s="80"/>
      <c r="BB11255" s="80"/>
    </row>
    <row r="11256" spans="9:54" x14ac:dyDescent="0.25">
      <c r="I11256" s="80"/>
      <c r="AX11256" s="80"/>
      <c r="AY11256" s="80"/>
      <c r="AZ11256" s="80"/>
      <c r="BA11256" s="80"/>
      <c r="BB11256" s="80"/>
    </row>
    <row r="11257" spans="9:54" x14ac:dyDescent="0.25">
      <c r="I11257" s="80"/>
      <c r="AX11257" s="80"/>
      <c r="AY11257" s="80"/>
      <c r="AZ11257" s="80"/>
      <c r="BA11257" s="80"/>
      <c r="BB11257" s="80"/>
    </row>
    <row r="11258" spans="9:54" x14ac:dyDescent="0.25">
      <c r="I11258" s="80"/>
      <c r="AX11258" s="80"/>
      <c r="AY11258" s="80"/>
      <c r="AZ11258" s="80"/>
      <c r="BA11258" s="80"/>
      <c r="BB11258" s="80"/>
    </row>
    <row r="11259" spans="9:54" x14ac:dyDescent="0.25">
      <c r="I11259" s="80"/>
      <c r="AX11259" s="80"/>
      <c r="AY11259" s="80"/>
      <c r="AZ11259" s="80"/>
      <c r="BA11259" s="80"/>
      <c r="BB11259" s="80"/>
    </row>
    <row r="11260" spans="9:54" x14ac:dyDescent="0.25">
      <c r="I11260" s="80"/>
      <c r="AX11260" s="80"/>
      <c r="AY11260" s="80"/>
      <c r="AZ11260" s="80"/>
      <c r="BA11260" s="80"/>
      <c r="BB11260" s="80"/>
    </row>
    <row r="11261" spans="9:54" x14ac:dyDescent="0.25">
      <c r="I11261" s="80"/>
      <c r="AX11261" s="80"/>
      <c r="AY11261" s="80"/>
      <c r="AZ11261" s="80"/>
      <c r="BA11261" s="80"/>
      <c r="BB11261" s="80"/>
    </row>
    <row r="11262" spans="9:54" x14ac:dyDescent="0.25">
      <c r="I11262" s="80"/>
      <c r="AX11262" s="80"/>
      <c r="AY11262" s="80"/>
      <c r="AZ11262" s="80"/>
      <c r="BA11262" s="80"/>
      <c r="BB11262" s="80"/>
    </row>
    <row r="11263" spans="9:54" x14ac:dyDescent="0.25">
      <c r="I11263" s="80"/>
      <c r="AX11263" s="80"/>
      <c r="AY11263" s="80"/>
      <c r="AZ11263" s="80"/>
      <c r="BA11263" s="80"/>
      <c r="BB11263" s="80"/>
    </row>
    <row r="11264" spans="9:54" x14ac:dyDescent="0.25">
      <c r="I11264" s="80"/>
      <c r="AX11264" s="80"/>
      <c r="AY11264" s="80"/>
      <c r="AZ11264" s="80"/>
      <c r="BA11264" s="80"/>
      <c r="BB11264" s="80"/>
    </row>
    <row r="11265" spans="9:54" x14ac:dyDescent="0.25">
      <c r="I11265" s="80"/>
      <c r="AX11265" s="80"/>
      <c r="AY11265" s="80"/>
      <c r="AZ11265" s="80"/>
      <c r="BA11265" s="80"/>
      <c r="BB11265" s="80"/>
    </row>
    <row r="11266" spans="9:54" x14ac:dyDescent="0.25">
      <c r="I11266" s="80"/>
      <c r="AX11266" s="80"/>
      <c r="AY11266" s="80"/>
      <c r="AZ11266" s="80"/>
      <c r="BA11266" s="80"/>
      <c r="BB11266" s="80"/>
    </row>
    <row r="11267" spans="9:54" x14ac:dyDescent="0.25">
      <c r="I11267" s="80"/>
      <c r="AX11267" s="80"/>
      <c r="AY11267" s="80"/>
      <c r="AZ11267" s="80"/>
      <c r="BA11267" s="80"/>
      <c r="BB11267" s="80"/>
    </row>
    <row r="11268" spans="9:54" x14ac:dyDescent="0.25">
      <c r="I11268" s="80"/>
      <c r="AX11268" s="80"/>
      <c r="AY11268" s="80"/>
      <c r="AZ11268" s="80"/>
      <c r="BA11268" s="80"/>
      <c r="BB11268" s="80"/>
    </row>
    <row r="11269" spans="9:54" x14ac:dyDescent="0.25">
      <c r="I11269" s="80"/>
      <c r="AX11269" s="80"/>
      <c r="AY11269" s="80"/>
      <c r="AZ11269" s="80"/>
      <c r="BA11269" s="80"/>
      <c r="BB11269" s="80"/>
    </row>
    <row r="11270" spans="9:54" x14ac:dyDescent="0.25">
      <c r="I11270" s="80"/>
      <c r="AX11270" s="80"/>
      <c r="AY11270" s="80"/>
      <c r="AZ11270" s="80"/>
      <c r="BA11270" s="80"/>
      <c r="BB11270" s="80"/>
    </row>
    <row r="11271" spans="9:54" x14ac:dyDescent="0.25">
      <c r="I11271" s="80"/>
      <c r="AX11271" s="80"/>
      <c r="AY11271" s="80"/>
      <c r="AZ11271" s="80"/>
      <c r="BA11271" s="80"/>
      <c r="BB11271" s="80"/>
    </row>
    <row r="11272" spans="9:54" x14ac:dyDescent="0.25">
      <c r="I11272" s="80"/>
      <c r="AX11272" s="80"/>
      <c r="AY11272" s="80"/>
      <c r="AZ11272" s="80"/>
      <c r="BA11272" s="80"/>
      <c r="BB11272" s="80"/>
    </row>
    <row r="11273" spans="9:54" x14ac:dyDescent="0.25">
      <c r="I11273" s="80"/>
      <c r="AX11273" s="80"/>
      <c r="AY11273" s="80"/>
      <c r="AZ11273" s="80"/>
      <c r="BA11273" s="80"/>
      <c r="BB11273" s="80"/>
    </row>
    <row r="11274" spans="9:54" x14ac:dyDescent="0.25">
      <c r="I11274" s="80"/>
      <c r="AX11274" s="80"/>
      <c r="AY11274" s="80"/>
      <c r="AZ11274" s="80"/>
      <c r="BA11274" s="80"/>
      <c r="BB11274" s="80"/>
    </row>
    <row r="11275" spans="9:54" x14ac:dyDescent="0.25">
      <c r="I11275" s="80"/>
      <c r="AX11275" s="80"/>
      <c r="AY11275" s="80"/>
      <c r="AZ11275" s="80"/>
      <c r="BA11275" s="80"/>
      <c r="BB11275" s="80"/>
    </row>
    <row r="11276" spans="9:54" x14ac:dyDescent="0.25">
      <c r="I11276" s="80"/>
      <c r="AX11276" s="80"/>
      <c r="AY11276" s="80"/>
      <c r="AZ11276" s="80"/>
      <c r="BA11276" s="80"/>
      <c r="BB11276" s="80"/>
    </row>
    <row r="11277" spans="9:54" x14ac:dyDescent="0.25">
      <c r="I11277" s="80"/>
      <c r="AX11277" s="80"/>
      <c r="AY11277" s="80"/>
      <c r="AZ11277" s="80"/>
      <c r="BA11277" s="80"/>
      <c r="BB11277" s="80"/>
    </row>
    <row r="11278" spans="9:54" x14ac:dyDescent="0.25">
      <c r="I11278" s="80"/>
      <c r="AX11278" s="80"/>
      <c r="AY11278" s="80"/>
      <c r="AZ11278" s="80"/>
      <c r="BA11278" s="80"/>
      <c r="BB11278" s="80"/>
    </row>
    <row r="11279" spans="9:54" x14ac:dyDescent="0.25">
      <c r="I11279" s="80"/>
      <c r="AX11279" s="80"/>
      <c r="AY11279" s="80"/>
      <c r="AZ11279" s="80"/>
      <c r="BA11279" s="80"/>
      <c r="BB11279" s="80"/>
    </row>
    <row r="11280" spans="9:54" x14ac:dyDescent="0.25">
      <c r="I11280" s="80"/>
      <c r="AX11280" s="80"/>
      <c r="AY11280" s="80"/>
      <c r="AZ11280" s="80"/>
      <c r="BA11280" s="80"/>
      <c r="BB11280" s="80"/>
    </row>
    <row r="11281" spans="9:54" x14ac:dyDescent="0.25">
      <c r="I11281" s="80"/>
      <c r="AX11281" s="80"/>
      <c r="AY11281" s="80"/>
      <c r="AZ11281" s="80"/>
      <c r="BA11281" s="80"/>
      <c r="BB11281" s="80"/>
    </row>
    <row r="11282" spans="9:54" x14ac:dyDescent="0.25">
      <c r="I11282" s="80"/>
      <c r="AX11282" s="80"/>
      <c r="AY11282" s="80"/>
      <c r="AZ11282" s="80"/>
      <c r="BA11282" s="80"/>
      <c r="BB11282" s="80"/>
    </row>
    <row r="11283" spans="9:54" x14ac:dyDescent="0.25">
      <c r="I11283" s="80"/>
      <c r="AX11283" s="80"/>
      <c r="AY11283" s="80"/>
      <c r="AZ11283" s="80"/>
      <c r="BA11283" s="80"/>
      <c r="BB11283" s="80"/>
    </row>
    <row r="11284" spans="9:54" x14ac:dyDescent="0.25">
      <c r="I11284" s="80"/>
      <c r="AX11284" s="80"/>
      <c r="AY11284" s="80"/>
      <c r="AZ11284" s="80"/>
      <c r="BA11284" s="80"/>
      <c r="BB11284" s="80"/>
    </row>
    <row r="11285" spans="9:54" x14ac:dyDescent="0.25">
      <c r="I11285" s="80"/>
      <c r="AX11285" s="80"/>
      <c r="AY11285" s="80"/>
      <c r="AZ11285" s="80"/>
      <c r="BA11285" s="80"/>
      <c r="BB11285" s="80"/>
    </row>
    <row r="11286" spans="9:54" x14ac:dyDescent="0.25">
      <c r="I11286" s="80"/>
      <c r="AX11286" s="80"/>
      <c r="AY11286" s="80"/>
      <c r="AZ11286" s="80"/>
      <c r="BA11286" s="80"/>
      <c r="BB11286" s="80"/>
    </row>
    <row r="11287" spans="9:54" x14ac:dyDescent="0.25">
      <c r="I11287" s="80"/>
      <c r="AX11287" s="80"/>
      <c r="AY11287" s="80"/>
      <c r="AZ11287" s="80"/>
      <c r="BA11287" s="80"/>
      <c r="BB11287" s="80"/>
    </row>
    <row r="11288" spans="9:54" x14ac:dyDescent="0.25">
      <c r="I11288" s="80"/>
      <c r="AX11288" s="80"/>
      <c r="AY11288" s="80"/>
      <c r="AZ11288" s="80"/>
      <c r="BA11288" s="80"/>
      <c r="BB11288" s="80"/>
    </row>
    <row r="11289" spans="9:54" x14ac:dyDescent="0.25">
      <c r="I11289" s="80"/>
      <c r="AX11289" s="80"/>
      <c r="AY11289" s="80"/>
      <c r="AZ11289" s="80"/>
      <c r="BA11289" s="80"/>
      <c r="BB11289" s="80"/>
    </row>
    <row r="11290" spans="9:54" x14ac:dyDescent="0.25">
      <c r="I11290" s="80"/>
      <c r="AX11290" s="80"/>
      <c r="AY11290" s="80"/>
      <c r="AZ11290" s="80"/>
      <c r="BA11290" s="80"/>
      <c r="BB11290" s="80"/>
    </row>
    <row r="11291" spans="9:54" x14ac:dyDescent="0.25">
      <c r="I11291" s="80"/>
      <c r="AX11291" s="80"/>
      <c r="AY11291" s="80"/>
      <c r="AZ11291" s="80"/>
      <c r="BA11291" s="80"/>
      <c r="BB11291" s="80"/>
    </row>
    <row r="11292" spans="9:54" x14ac:dyDescent="0.25">
      <c r="I11292" s="80"/>
      <c r="AX11292" s="80"/>
      <c r="AY11292" s="80"/>
      <c r="AZ11292" s="80"/>
      <c r="BA11292" s="80"/>
      <c r="BB11292" s="80"/>
    </row>
    <row r="11293" spans="9:54" x14ac:dyDescent="0.25">
      <c r="I11293" s="80"/>
      <c r="AX11293" s="80"/>
      <c r="AY11293" s="80"/>
      <c r="AZ11293" s="80"/>
      <c r="BA11293" s="80"/>
      <c r="BB11293" s="80"/>
    </row>
    <row r="11294" spans="9:54" x14ac:dyDescent="0.25">
      <c r="I11294" s="80"/>
      <c r="AX11294" s="80"/>
      <c r="AY11294" s="80"/>
      <c r="AZ11294" s="80"/>
      <c r="BA11294" s="80"/>
      <c r="BB11294" s="80"/>
    </row>
    <row r="11295" spans="9:54" x14ac:dyDescent="0.25">
      <c r="I11295" s="80"/>
      <c r="AX11295" s="80"/>
      <c r="AY11295" s="80"/>
      <c r="AZ11295" s="80"/>
      <c r="BA11295" s="80"/>
      <c r="BB11295" s="80"/>
    </row>
    <row r="11296" spans="9:54" x14ac:dyDescent="0.25">
      <c r="I11296" s="80"/>
      <c r="AX11296" s="80"/>
      <c r="AY11296" s="80"/>
      <c r="AZ11296" s="80"/>
      <c r="BA11296" s="80"/>
      <c r="BB11296" s="80"/>
    </row>
    <row r="11297" spans="9:54" x14ac:dyDescent="0.25">
      <c r="I11297" s="80"/>
      <c r="AX11297" s="80"/>
      <c r="AY11297" s="80"/>
      <c r="AZ11297" s="80"/>
      <c r="BA11297" s="80"/>
      <c r="BB11297" s="80"/>
    </row>
    <row r="11298" spans="9:54" x14ac:dyDescent="0.25">
      <c r="I11298" s="80"/>
      <c r="AX11298" s="80"/>
      <c r="AY11298" s="80"/>
      <c r="AZ11298" s="80"/>
      <c r="BA11298" s="80"/>
      <c r="BB11298" s="80"/>
    </row>
    <row r="11299" spans="9:54" x14ac:dyDescent="0.25">
      <c r="I11299" s="80"/>
      <c r="AX11299" s="80"/>
      <c r="AY11299" s="80"/>
      <c r="AZ11299" s="80"/>
      <c r="BA11299" s="80"/>
      <c r="BB11299" s="80"/>
    </row>
    <row r="11300" spans="9:54" x14ac:dyDescent="0.25">
      <c r="I11300" s="80"/>
      <c r="AX11300" s="80"/>
      <c r="AY11300" s="80"/>
      <c r="AZ11300" s="80"/>
      <c r="BA11300" s="80"/>
      <c r="BB11300" s="80"/>
    </row>
    <row r="11301" spans="9:54" x14ac:dyDescent="0.25">
      <c r="I11301" s="80"/>
      <c r="AX11301" s="80"/>
      <c r="AY11301" s="80"/>
      <c r="AZ11301" s="80"/>
      <c r="BA11301" s="80"/>
      <c r="BB11301" s="80"/>
    </row>
    <row r="11302" spans="9:54" x14ac:dyDescent="0.25">
      <c r="I11302" s="80"/>
      <c r="AX11302" s="80"/>
      <c r="AY11302" s="80"/>
      <c r="AZ11302" s="80"/>
      <c r="BA11302" s="80"/>
      <c r="BB11302" s="80"/>
    </row>
    <row r="11303" spans="9:54" x14ac:dyDescent="0.25">
      <c r="I11303" s="80"/>
      <c r="AX11303" s="80"/>
      <c r="AY11303" s="80"/>
      <c r="AZ11303" s="80"/>
      <c r="BA11303" s="80"/>
      <c r="BB11303" s="80"/>
    </row>
    <row r="11304" spans="9:54" x14ac:dyDescent="0.25">
      <c r="I11304" s="80"/>
      <c r="AX11304" s="80"/>
      <c r="AY11304" s="80"/>
      <c r="AZ11304" s="80"/>
      <c r="BA11304" s="80"/>
      <c r="BB11304" s="80"/>
    </row>
    <row r="11305" spans="9:54" x14ac:dyDescent="0.25">
      <c r="I11305" s="80"/>
      <c r="AX11305" s="80"/>
      <c r="AY11305" s="80"/>
      <c r="AZ11305" s="80"/>
      <c r="BA11305" s="80"/>
      <c r="BB11305" s="80"/>
    </row>
    <row r="11306" spans="9:54" x14ac:dyDescent="0.25">
      <c r="I11306" s="80"/>
      <c r="AX11306" s="80"/>
      <c r="AY11306" s="80"/>
      <c r="AZ11306" s="80"/>
      <c r="BA11306" s="80"/>
      <c r="BB11306" s="80"/>
    </row>
    <row r="11307" spans="9:54" x14ac:dyDescent="0.25">
      <c r="I11307" s="80"/>
      <c r="AX11307" s="80"/>
      <c r="AY11307" s="80"/>
      <c r="AZ11307" s="80"/>
      <c r="BA11307" s="80"/>
      <c r="BB11307" s="80"/>
    </row>
    <row r="11308" spans="9:54" x14ac:dyDescent="0.25">
      <c r="I11308" s="80"/>
      <c r="AX11308" s="80"/>
      <c r="AY11308" s="80"/>
      <c r="AZ11308" s="80"/>
      <c r="BA11308" s="80"/>
      <c r="BB11308" s="80"/>
    </row>
    <row r="11309" spans="9:54" x14ac:dyDescent="0.25">
      <c r="I11309" s="80"/>
      <c r="AX11309" s="80"/>
      <c r="AY11309" s="80"/>
      <c r="AZ11309" s="80"/>
      <c r="BA11309" s="80"/>
      <c r="BB11309" s="80"/>
    </row>
    <row r="11310" spans="9:54" x14ac:dyDescent="0.25">
      <c r="I11310" s="80"/>
      <c r="AX11310" s="80"/>
      <c r="AY11310" s="80"/>
      <c r="AZ11310" s="80"/>
      <c r="BA11310" s="80"/>
      <c r="BB11310" s="80"/>
    </row>
    <row r="11311" spans="9:54" x14ac:dyDescent="0.25">
      <c r="I11311" s="80"/>
      <c r="AX11311" s="80"/>
      <c r="AY11311" s="80"/>
      <c r="AZ11311" s="80"/>
      <c r="BA11311" s="80"/>
      <c r="BB11311" s="80"/>
    </row>
    <row r="11312" spans="9:54" x14ac:dyDescent="0.25">
      <c r="I11312" s="80"/>
      <c r="AX11312" s="80"/>
      <c r="AY11312" s="80"/>
      <c r="AZ11312" s="80"/>
      <c r="BA11312" s="80"/>
      <c r="BB11312" s="80"/>
    </row>
    <row r="11313" spans="9:54" x14ac:dyDescent="0.25">
      <c r="I11313" s="80"/>
      <c r="AX11313" s="80"/>
      <c r="AY11313" s="80"/>
      <c r="AZ11313" s="80"/>
      <c r="BA11313" s="80"/>
      <c r="BB11313" s="80"/>
    </row>
    <row r="11314" spans="9:54" x14ac:dyDescent="0.25">
      <c r="I11314" s="80"/>
      <c r="AX11314" s="80"/>
      <c r="AY11314" s="80"/>
      <c r="AZ11314" s="80"/>
      <c r="BA11314" s="80"/>
      <c r="BB11314" s="80"/>
    </row>
    <row r="11315" spans="9:54" x14ac:dyDescent="0.25">
      <c r="I11315" s="80"/>
      <c r="AX11315" s="80"/>
      <c r="AY11315" s="80"/>
      <c r="AZ11315" s="80"/>
      <c r="BA11315" s="80"/>
      <c r="BB11315" s="80"/>
    </row>
    <row r="11316" spans="9:54" x14ac:dyDescent="0.25">
      <c r="I11316" s="80"/>
      <c r="AX11316" s="80"/>
      <c r="AY11316" s="80"/>
      <c r="AZ11316" s="80"/>
      <c r="BA11316" s="80"/>
      <c r="BB11316" s="80"/>
    </row>
    <row r="11317" spans="9:54" x14ac:dyDescent="0.25">
      <c r="I11317" s="80"/>
      <c r="AX11317" s="80"/>
      <c r="AY11317" s="80"/>
      <c r="AZ11317" s="80"/>
      <c r="BA11317" s="80"/>
      <c r="BB11317" s="80"/>
    </row>
    <row r="11318" spans="9:54" x14ac:dyDescent="0.25">
      <c r="I11318" s="80"/>
      <c r="AX11318" s="80"/>
      <c r="AY11318" s="80"/>
      <c r="AZ11318" s="80"/>
      <c r="BA11318" s="80"/>
      <c r="BB11318" s="80"/>
    </row>
    <row r="11319" spans="9:54" x14ac:dyDescent="0.25">
      <c r="I11319" s="80"/>
      <c r="AX11319" s="80"/>
      <c r="AY11319" s="80"/>
      <c r="AZ11319" s="80"/>
      <c r="BA11319" s="80"/>
      <c r="BB11319" s="80"/>
    </row>
    <row r="11320" spans="9:54" x14ac:dyDescent="0.25">
      <c r="I11320" s="80"/>
      <c r="AX11320" s="80"/>
      <c r="AY11320" s="80"/>
      <c r="AZ11320" s="80"/>
      <c r="BA11320" s="80"/>
      <c r="BB11320" s="80"/>
    </row>
    <row r="11321" spans="9:54" x14ac:dyDescent="0.25">
      <c r="I11321" s="80"/>
      <c r="AX11321" s="80"/>
      <c r="AY11321" s="80"/>
      <c r="AZ11321" s="80"/>
      <c r="BA11321" s="80"/>
      <c r="BB11321" s="80"/>
    </row>
    <row r="11322" spans="9:54" x14ac:dyDescent="0.25">
      <c r="I11322" s="80"/>
      <c r="AX11322" s="80"/>
      <c r="AY11322" s="80"/>
      <c r="AZ11322" s="80"/>
      <c r="BA11322" s="80"/>
      <c r="BB11322" s="80"/>
    </row>
    <row r="11323" spans="9:54" x14ac:dyDescent="0.25">
      <c r="I11323" s="80"/>
      <c r="AX11323" s="80"/>
      <c r="AY11323" s="80"/>
      <c r="AZ11323" s="80"/>
      <c r="BA11323" s="80"/>
      <c r="BB11323" s="80"/>
    </row>
    <row r="11324" spans="9:54" x14ac:dyDescent="0.25">
      <c r="I11324" s="80"/>
      <c r="AX11324" s="80"/>
      <c r="AY11324" s="80"/>
      <c r="AZ11324" s="80"/>
      <c r="BA11324" s="80"/>
      <c r="BB11324" s="80"/>
    </row>
    <row r="11325" spans="9:54" x14ac:dyDescent="0.25">
      <c r="I11325" s="80"/>
      <c r="AX11325" s="80"/>
      <c r="AY11325" s="80"/>
      <c r="AZ11325" s="80"/>
      <c r="BA11325" s="80"/>
      <c r="BB11325" s="80"/>
    </row>
    <row r="11326" spans="9:54" x14ac:dyDescent="0.25">
      <c r="I11326" s="80"/>
      <c r="AX11326" s="80"/>
      <c r="AY11326" s="80"/>
      <c r="AZ11326" s="80"/>
      <c r="BA11326" s="80"/>
      <c r="BB11326" s="80"/>
    </row>
    <row r="11327" spans="9:54" x14ac:dyDescent="0.25">
      <c r="I11327" s="80"/>
      <c r="AX11327" s="80"/>
      <c r="AY11327" s="80"/>
      <c r="AZ11327" s="80"/>
      <c r="BA11327" s="80"/>
      <c r="BB11327" s="80"/>
    </row>
    <row r="11328" spans="9:54" x14ac:dyDescent="0.25">
      <c r="I11328" s="80"/>
      <c r="AX11328" s="80"/>
      <c r="AY11328" s="80"/>
      <c r="AZ11328" s="80"/>
      <c r="BA11328" s="80"/>
      <c r="BB11328" s="80"/>
    </row>
    <row r="11329" spans="9:54" x14ac:dyDescent="0.25">
      <c r="I11329" s="80"/>
      <c r="AX11329" s="80"/>
      <c r="AY11329" s="80"/>
      <c r="AZ11329" s="80"/>
      <c r="BA11329" s="80"/>
      <c r="BB11329" s="80"/>
    </row>
    <row r="11330" spans="9:54" x14ac:dyDescent="0.25">
      <c r="I11330" s="80"/>
      <c r="AX11330" s="80"/>
      <c r="AY11330" s="80"/>
      <c r="AZ11330" s="80"/>
      <c r="BA11330" s="80"/>
      <c r="BB11330" s="80"/>
    </row>
    <row r="11331" spans="9:54" x14ac:dyDescent="0.25">
      <c r="I11331" s="80"/>
      <c r="AX11331" s="80"/>
      <c r="AY11331" s="80"/>
      <c r="AZ11331" s="80"/>
      <c r="BA11331" s="80"/>
      <c r="BB11331" s="80"/>
    </row>
    <row r="11332" spans="9:54" x14ac:dyDescent="0.25">
      <c r="I11332" s="80"/>
      <c r="AX11332" s="80"/>
      <c r="AY11332" s="80"/>
      <c r="AZ11332" s="80"/>
      <c r="BA11332" s="80"/>
      <c r="BB11332" s="80"/>
    </row>
    <row r="11333" spans="9:54" x14ac:dyDescent="0.25">
      <c r="I11333" s="80"/>
      <c r="AX11333" s="80"/>
      <c r="AY11333" s="80"/>
      <c r="AZ11333" s="80"/>
      <c r="BA11333" s="80"/>
      <c r="BB11333" s="80"/>
    </row>
    <row r="11334" spans="9:54" x14ac:dyDescent="0.25">
      <c r="I11334" s="80"/>
      <c r="AX11334" s="80"/>
      <c r="AY11334" s="80"/>
      <c r="AZ11334" s="80"/>
      <c r="BA11334" s="80"/>
      <c r="BB11334" s="80"/>
    </row>
    <row r="11335" spans="9:54" x14ac:dyDescent="0.25">
      <c r="I11335" s="80"/>
      <c r="AX11335" s="80"/>
      <c r="AY11335" s="80"/>
      <c r="AZ11335" s="80"/>
      <c r="BA11335" s="80"/>
      <c r="BB11335" s="80"/>
    </row>
    <row r="11336" spans="9:54" x14ac:dyDescent="0.25">
      <c r="I11336" s="80"/>
      <c r="AX11336" s="80"/>
      <c r="AY11336" s="80"/>
      <c r="AZ11336" s="80"/>
      <c r="BA11336" s="80"/>
      <c r="BB11336" s="80"/>
    </row>
    <row r="11337" spans="9:54" x14ac:dyDescent="0.25">
      <c r="I11337" s="80"/>
      <c r="AX11337" s="80"/>
      <c r="AY11337" s="80"/>
      <c r="AZ11337" s="80"/>
      <c r="BA11337" s="80"/>
      <c r="BB11337" s="80"/>
    </row>
    <row r="11338" spans="9:54" x14ac:dyDescent="0.25">
      <c r="I11338" s="80"/>
      <c r="AX11338" s="80"/>
      <c r="AY11338" s="80"/>
      <c r="AZ11338" s="80"/>
      <c r="BA11338" s="80"/>
      <c r="BB11338" s="80"/>
    </row>
    <row r="11339" spans="9:54" x14ac:dyDescent="0.25">
      <c r="I11339" s="80"/>
      <c r="AX11339" s="80"/>
      <c r="AY11339" s="80"/>
      <c r="AZ11339" s="80"/>
      <c r="BA11339" s="80"/>
      <c r="BB11339" s="80"/>
    </row>
    <row r="11340" spans="9:54" x14ac:dyDescent="0.25">
      <c r="I11340" s="80"/>
      <c r="AX11340" s="80"/>
      <c r="AY11340" s="80"/>
      <c r="AZ11340" s="80"/>
      <c r="BA11340" s="80"/>
      <c r="BB11340" s="80"/>
    </row>
    <row r="11341" spans="9:54" x14ac:dyDescent="0.25">
      <c r="I11341" s="80"/>
      <c r="AX11341" s="80"/>
      <c r="AY11341" s="80"/>
      <c r="AZ11341" s="80"/>
      <c r="BA11341" s="80"/>
      <c r="BB11341" s="80"/>
    </row>
    <row r="11342" spans="9:54" x14ac:dyDescent="0.25">
      <c r="I11342" s="80"/>
      <c r="AX11342" s="80"/>
      <c r="AY11342" s="80"/>
      <c r="AZ11342" s="80"/>
      <c r="BA11342" s="80"/>
      <c r="BB11342" s="80"/>
    </row>
    <row r="11343" spans="9:54" x14ac:dyDescent="0.25">
      <c r="I11343" s="80"/>
      <c r="AX11343" s="80"/>
      <c r="AY11343" s="80"/>
      <c r="AZ11343" s="80"/>
      <c r="BA11343" s="80"/>
      <c r="BB11343" s="80"/>
    </row>
    <row r="11344" spans="9:54" x14ac:dyDescent="0.25">
      <c r="I11344" s="80"/>
      <c r="AX11344" s="80"/>
      <c r="AY11344" s="80"/>
      <c r="AZ11344" s="80"/>
      <c r="BA11344" s="80"/>
      <c r="BB11344" s="80"/>
    </row>
    <row r="11345" spans="9:54" x14ac:dyDescent="0.25">
      <c r="I11345" s="80"/>
      <c r="AX11345" s="80"/>
      <c r="AY11345" s="80"/>
      <c r="AZ11345" s="80"/>
      <c r="BA11345" s="80"/>
      <c r="BB11345" s="80"/>
    </row>
    <row r="11346" spans="9:54" x14ac:dyDescent="0.25">
      <c r="I11346" s="80"/>
      <c r="AX11346" s="80"/>
      <c r="AY11346" s="80"/>
      <c r="AZ11346" s="80"/>
      <c r="BA11346" s="80"/>
      <c r="BB11346" s="80"/>
    </row>
    <row r="11347" spans="9:54" x14ac:dyDescent="0.25">
      <c r="I11347" s="80"/>
      <c r="AX11347" s="80"/>
      <c r="AY11347" s="80"/>
      <c r="AZ11347" s="80"/>
      <c r="BA11347" s="80"/>
      <c r="BB11347" s="80"/>
    </row>
    <row r="11348" spans="9:54" x14ac:dyDescent="0.25">
      <c r="I11348" s="80"/>
      <c r="AX11348" s="80"/>
      <c r="AY11348" s="80"/>
      <c r="AZ11348" s="80"/>
      <c r="BA11348" s="80"/>
      <c r="BB11348" s="80"/>
    </row>
    <row r="11349" spans="9:54" x14ac:dyDescent="0.25">
      <c r="I11349" s="80"/>
      <c r="AX11349" s="80"/>
      <c r="AY11349" s="80"/>
      <c r="AZ11349" s="80"/>
      <c r="BA11349" s="80"/>
      <c r="BB11349" s="80"/>
    </row>
    <row r="11350" spans="9:54" x14ac:dyDescent="0.25">
      <c r="I11350" s="80"/>
      <c r="AX11350" s="80"/>
      <c r="AY11350" s="80"/>
      <c r="AZ11350" s="80"/>
      <c r="BA11350" s="80"/>
      <c r="BB11350" s="80"/>
    </row>
    <row r="11351" spans="9:54" x14ac:dyDescent="0.25">
      <c r="I11351" s="80"/>
      <c r="AX11351" s="80"/>
      <c r="AY11351" s="80"/>
      <c r="AZ11351" s="80"/>
      <c r="BA11351" s="80"/>
      <c r="BB11351" s="80"/>
    </row>
    <row r="11352" spans="9:54" x14ac:dyDescent="0.25">
      <c r="I11352" s="80"/>
      <c r="AX11352" s="80"/>
      <c r="AY11352" s="80"/>
      <c r="AZ11352" s="80"/>
      <c r="BA11352" s="80"/>
      <c r="BB11352" s="80"/>
    </row>
    <row r="11353" spans="9:54" x14ac:dyDescent="0.25">
      <c r="I11353" s="80"/>
      <c r="AX11353" s="80"/>
      <c r="AY11353" s="80"/>
      <c r="AZ11353" s="80"/>
      <c r="BA11353" s="80"/>
      <c r="BB11353" s="80"/>
    </row>
    <row r="11354" spans="9:54" x14ac:dyDescent="0.25">
      <c r="I11354" s="80"/>
      <c r="AX11354" s="80"/>
      <c r="AY11354" s="80"/>
      <c r="AZ11354" s="80"/>
      <c r="BA11354" s="80"/>
      <c r="BB11354" s="80"/>
    </row>
    <row r="11355" spans="9:54" x14ac:dyDescent="0.25">
      <c r="I11355" s="80"/>
      <c r="AX11355" s="80"/>
      <c r="AY11355" s="80"/>
      <c r="AZ11355" s="80"/>
      <c r="BA11355" s="80"/>
      <c r="BB11355" s="80"/>
    </row>
    <row r="11356" spans="9:54" x14ac:dyDescent="0.25">
      <c r="I11356" s="80"/>
      <c r="AX11356" s="80"/>
      <c r="AY11356" s="80"/>
      <c r="AZ11356" s="80"/>
      <c r="BA11356" s="80"/>
      <c r="BB11356" s="80"/>
    </row>
    <row r="11357" spans="9:54" x14ac:dyDescent="0.25">
      <c r="I11357" s="80"/>
      <c r="AX11357" s="80"/>
      <c r="AY11357" s="80"/>
      <c r="AZ11357" s="80"/>
      <c r="BA11357" s="80"/>
      <c r="BB11357" s="80"/>
    </row>
    <row r="11358" spans="9:54" x14ac:dyDescent="0.25">
      <c r="I11358" s="80"/>
      <c r="AX11358" s="80"/>
      <c r="AY11358" s="80"/>
      <c r="AZ11358" s="80"/>
      <c r="BA11358" s="80"/>
      <c r="BB11358" s="80"/>
    </row>
    <row r="11359" spans="9:54" x14ac:dyDescent="0.25">
      <c r="I11359" s="80"/>
      <c r="AX11359" s="80"/>
      <c r="AY11359" s="80"/>
      <c r="AZ11359" s="80"/>
      <c r="BA11359" s="80"/>
      <c r="BB11359" s="80"/>
    </row>
    <row r="11360" spans="9:54" x14ac:dyDescent="0.25">
      <c r="I11360" s="80"/>
      <c r="AX11360" s="80"/>
      <c r="AY11360" s="80"/>
      <c r="AZ11360" s="80"/>
      <c r="BA11360" s="80"/>
      <c r="BB11360" s="80"/>
    </row>
    <row r="11361" spans="9:54" x14ac:dyDescent="0.25">
      <c r="I11361" s="80"/>
      <c r="AX11361" s="80"/>
      <c r="AY11361" s="80"/>
      <c r="AZ11361" s="80"/>
      <c r="BA11361" s="80"/>
      <c r="BB11361" s="80"/>
    </row>
    <row r="11362" spans="9:54" x14ac:dyDescent="0.25">
      <c r="I11362" s="80"/>
      <c r="AX11362" s="80"/>
      <c r="AY11362" s="80"/>
      <c r="AZ11362" s="80"/>
      <c r="BA11362" s="80"/>
      <c r="BB11362" s="80"/>
    </row>
    <row r="11363" spans="9:54" x14ac:dyDescent="0.25">
      <c r="I11363" s="80"/>
      <c r="AX11363" s="80"/>
      <c r="AY11363" s="80"/>
      <c r="AZ11363" s="80"/>
      <c r="BA11363" s="80"/>
      <c r="BB11363" s="80"/>
    </row>
    <row r="11364" spans="9:54" x14ac:dyDescent="0.25">
      <c r="I11364" s="80"/>
      <c r="AX11364" s="80"/>
      <c r="AY11364" s="80"/>
      <c r="AZ11364" s="80"/>
      <c r="BA11364" s="80"/>
      <c r="BB11364" s="80"/>
    </row>
    <row r="11365" spans="9:54" x14ac:dyDescent="0.25">
      <c r="I11365" s="80"/>
      <c r="AX11365" s="80"/>
      <c r="AY11365" s="80"/>
      <c r="AZ11365" s="80"/>
      <c r="BA11365" s="80"/>
      <c r="BB11365" s="80"/>
    </row>
    <row r="11366" spans="9:54" x14ac:dyDescent="0.25">
      <c r="I11366" s="80"/>
      <c r="AX11366" s="80"/>
      <c r="AY11366" s="80"/>
      <c r="AZ11366" s="80"/>
      <c r="BA11366" s="80"/>
      <c r="BB11366" s="80"/>
    </row>
    <row r="11367" spans="9:54" x14ac:dyDescent="0.25">
      <c r="I11367" s="80"/>
      <c r="AX11367" s="80"/>
      <c r="AY11367" s="80"/>
      <c r="AZ11367" s="80"/>
      <c r="BA11367" s="80"/>
      <c r="BB11367" s="80"/>
    </row>
    <row r="11368" spans="9:54" x14ac:dyDescent="0.25">
      <c r="I11368" s="80"/>
      <c r="AX11368" s="80"/>
      <c r="AY11368" s="80"/>
      <c r="AZ11368" s="80"/>
      <c r="BA11368" s="80"/>
      <c r="BB11368" s="80"/>
    </row>
    <row r="11369" spans="9:54" x14ac:dyDescent="0.25">
      <c r="I11369" s="80"/>
      <c r="AX11369" s="80"/>
      <c r="AY11369" s="80"/>
      <c r="AZ11369" s="80"/>
      <c r="BA11369" s="80"/>
      <c r="BB11369" s="80"/>
    </row>
    <row r="11370" spans="9:54" x14ac:dyDescent="0.25">
      <c r="I11370" s="80"/>
      <c r="AX11370" s="80"/>
      <c r="AY11370" s="80"/>
      <c r="AZ11370" s="80"/>
      <c r="BA11370" s="80"/>
      <c r="BB11370" s="80"/>
    </row>
    <row r="11371" spans="9:54" x14ac:dyDescent="0.25">
      <c r="I11371" s="80"/>
      <c r="AX11371" s="80"/>
      <c r="AY11371" s="80"/>
      <c r="AZ11371" s="80"/>
      <c r="BA11371" s="80"/>
      <c r="BB11371" s="80"/>
    </row>
    <row r="11372" spans="9:54" x14ac:dyDescent="0.25">
      <c r="I11372" s="80"/>
      <c r="AX11372" s="80"/>
      <c r="AY11372" s="80"/>
      <c r="AZ11372" s="80"/>
      <c r="BA11372" s="80"/>
      <c r="BB11372" s="80"/>
    </row>
    <row r="11373" spans="9:54" x14ac:dyDescent="0.25">
      <c r="I11373" s="80"/>
      <c r="AX11373" s="80"/>
      <c r="AY11373" s="80"/>
      <c r="AZ11373" s="80"/>
      <c r="BA11373" s="80"/>
      <c r="BB11373" s="80"/>
    </row>
    <row r="11374" spans="9:54" x14ac:dyDescent="0.25">
      <c r="I11374" s="80"/>
      <c r="AX11374" s="80"/>
      <c r="AY11374" s="80"/>
      <c r="AZ11374" s="80"/>
      <c r="BA11374" s="80"/>
      <c r="BB11374" s="80"/>
    </row>
    <row r="11375" spans="9:54" x14ac:dyDescent="0.25">
      <c r="I11375" s="80"/>
      <c r="AX11375" s="80"/>
      <c r="AY11375" s="80"/>
      <c r="AZ11375" s="80"/>
      <c r="BA11375" s="80"/>
      <c r="BB11375" s="80"/>
    </row>
    <row r="11376" spans="9:54" x14ac:dyDescent="0.25">
      <c r="I11376" s="80"/>
      <c r="AX11376" s="80"/>
      <c r="AY11376" s="80"/>
      <c r="AZ11376" s="80"/>
      <c r="BA11376" s="80"/>
      <c r="BB11376" s="80"/>
    </row>
    <row r="11377" spans="9:54" x14ac:dyDescent="0.25">
      <c r="I11377" s="80"/>
      <c r="AX11377" s="80"/>
      <c r="AY11377" s="80"/>
      <c r="AZ11377" s="80"/>
      <c r="BA11377" s="80"/>
      <c r="BB11377" s="80"/>
    </row>
    <row r="11378" spans="9:54" x14ac:dyDescent="0.25">
      <c r="I11378" s="80"/>
      <c r="AX11378" s="80"/>
      <c r="AY11378" s="80"/>
      <c r="AZ11378" s="80"/>
      <c r="BA11378" s="80"/>
      <c r="BB11378" s="80"/>
    </row>
    <row r="11379" spans="9:54" x14ac:dyDescent="0.25">
      <c r="I11379" s="80"/>
      <c r="AX11379" s="80"/>
      <c r="AY11379" s="80"/>
      <c r="AZ11379" s="80"/>
      <c r="BA11379" s="80"/>
      <c r="BB11379" s="80"/>
    </row>
    <row r="11380" spans="9:54" x14ac:dyDescent="0.25">
      <c r="I11380" s="80"/>
      <c r="AX11380" s="80"/>
      <c r="AY11380" s="80"/>
      <c r="AZ11380" s="80"/>
      <c r="BA11380" s="80"/>
      <c r="BB11380" s="80"/>
    </row>
    <row r="11381" spans="9:54" x14ac:dyDescent="0.25">
      <c r="I11381" s="80"/>
      <c r="AX11381" s="80"/>
      <c r="AY11381" s="80"/>
      <c r="AZ11381" s="80"/>
      <c r="BA11381" s="80"/>
      <c r="BB11381" s="80"/>
    </row>
    <row r="11382" spans="9:54" x14ac:dyDescent="0.25">
      <c r="I11382" s="80"/>
      <c r="AX11382" s="80"/>
      <c r="AY11382" s="80"/>
      <c r="AZ11382" s="80"/>
      <c r="BA11382" s="80"/>
      <c r="BB11382" s="80"/>
    </row>
    <row r="11383" spans="9:54" x14ac:dyDescent="0.25">
      <c r="I11383" s="80"/>
      <c r="AX11383" s="80"/>
      <c r="AY11383" s="80"/>
      <c r="AZ11383" s="80"/>
      <c r="BA11383" s="80"/>
      <c r="BB11383" s="80"/>
    </row>
    <row r="11384" spans="9:54" x14ac:dyDescent="0.25">
      <c r="I11384" s="80"/>
      <c r="AX11384" s="80"/>
      <c r="AY11384" s="80"/>
      <c r="AZ11384" s="80"/>
      <c r="BA11384" s="80"/>
      <c r="BB11384" s="80"/>
    </row>
    <row r="11385" spans="9:54" x14ac:dyDescent="0.25">
      <c r="I11385" s="80"/>
      <c r="AX11385" s="80"/>
      <c r="AY11385" s="80"/>
      <c r="AZ11385" s="80"/>
      <c r="BA11385" s="80"/>
      <c r="BB11385" s="80"/>
    </row>
    <row r="11386" spans="9:54" x14ac:dyDescent="0.25">
      <c r="I11386" s="80"/>
      <c r="AX11386" s="80"/>
      <c r="AY11386" s="80"/>
      <c r="AZ11386" s="80"/>
      <c r="BA11386" s="80"/>
      <c r="BB11386" s="80"/>
    </row>
    <row r="11387" spans="9:54" x14ac:dyDescent="0.25">
      <c r="I11387" s="80"/>
      <c r="AX11387" s="80"/>
      <c r="AY11387" s="80"/>
      <c r="AZ11387" s="80"/>
      <c r="BA11387" s="80"/>
      <c r="BB11387" s="80"/>
    </row>
    <row r="11388" spans="9:54" x14ac:dyDescent="0.25">
      <c r="I11388" s="80"/>
      <c r="AX11388" s="80"/>
      <c r="AY11388" s="80"/>
      <c r="AZ11388" s="80"/>
      <c r="BA11388" s="80"/>
      <c r="BB11388" s="80"/>
    </row>
    <row r="11389" spans="9:54" x14ac:dyDescent="0.25">
      <c r="I11389" s="80"/>
      <c r="AX11389" s="80"/>
      <c r="AY11389" s="80"/>
      <c r="AZ11389" s="80"/>
      <c r="BA11389" s="80"/>
      <c r="BB11389" s="80"/>
    </row>
    <row r="11390" spans="9:54" x14ac:dyDescent="0.25">
      <c r="I11390" s="80"/>
      <c r="AX11390" s="80"/>
      <c r="AY11390" s="80"/>
      <c r="AZ11390" s="80"/>
      <c r="BA11390" s="80"/>
      <c r="BB11390" s="80"/>
    </row>
    <row r="11391" spans="9:54" x14ac:dyDescent="0.25">
      <c r="I11391" s="80"/>
      <c r="AX11391" s="80"/>
      <c r="AY11391" s="80"/>
      <c r="AZ11391" s="80"/>
      <c r="BA11391" s="80"/>
      <c r="BB11391" s="80"/>
    </row>
    <row r="11392" spans="9:54" x14ac:dyDescent="0.25">
      <c r="I11392" s="80"/>
      <c r="AX11392" s="80"/>
      <c r="AY11392" s="80"/>
      <c r="AZ11392" s="80"/>
      <c r="BA11392" s="80"/>
      <c r="BB11392" s="80"/>
    </row>
    <row r="11393" spans="9:54" x14ac:dyDescent="0.25">
      <c r="I11393" s="80"/>
      <c r="AX11393" s="80"/>
      <c r="AY11393" s="80"/>
      <c r="AZ11393" s="80"/>
      <c r="BA11393" s="80"/>
      <c r="BB11393" s="80"/>
    </row>
    <row r="11394" spans="9:54" x14ac:dyDescent="0.25">
      <c r="I11394" s="80"/>
      <c r="AX11394" s="80"/>
      <c r="AY11394" s="80"/>
      <c r="AZ11394" s="80"/>
      <c r="BA11394" s="80"/>
      <c r="BB11394" s="80"/>
    </row>
    <row r="11395" spans="9:54" x14ac:dyDescent="0.25">
      <c r="I11395" s="80"/>
      <c r="AX11395" s="80"/>
      <c r="AY11395" s="80"/>
      <c r="AZ11395" s="80"/>
      <c r="BA11395" s="80"/>
      <c r="BB11395" s="80"/>
    </row>
    <row r="11396" spans="9:54" x14ac:dyDescent="0.25">
      <c r="I11396" s="80"/>
      <c r="AX11396" s="80"/>
      <c r="AY11396" s="80"/>
      <c r="AZ11396" s="80"/>
      <c r="BA11396" s="80"/>
      <c r="BB11396" s="80"/>
    </row>
    <row r="11397" spans="9:54" x14ac:dyDescent="0.25">
      <c r="I11397" s="80"/>
      <c r="AX11397" s="80"/>
      <c r="AY11397" s="80"/>
      <c r="AZ11397" s="80"/>
      <c r="BA11397" s="80"/>
      <c r="BB11397" s="80"/>
    </row>
    <row r="11398" spans="9:54" x14ac:dyDescent="0.25">
      <c r="I11398" s="80"/>
      <c r="AX11398" s="80"/>
      <c r="AY11398" s="80"/>
      <c r="AZ11398" s="80"/>
      <c r="BA11398" s="80"/>
      <c r="BB11398" s="80"/>
    </row>
    <row r="11399" spans="9:54" x14ac:dyDescent="0.25">
      <c r="I11399" s="80"/>
      <c r="AX11399" s="80"/>
      <c r="AY11399" s="80"/>
      <c r="AZ11399" s="80"/>
      <c r="BA11399" s="80"/>
      <c r="BB11399" s="80"/>
    </row>
    <row r="11400" spans="9:54" x14ac:dyDescent="0.25">
      <c r="I11400" s="80"/>
      <c r="AX11400" s="80"/>
      <c r="AY11400" s="80"/>
      <c r="AZ11400" s="80"/>
      <c r="BA11400" s="80"/>
      <c r="BB11400" s="80"/>
    </row>
    <row r="11401" spans="9:54" x14ac:dyDescent="0.25">
      <c r="I11401" s="80"/>
      <c r="AX11401" s="80"/>
      <c r="AY11401" s="80"/>
      <c r="AZ11401" s="80"/>
      <c r="BA11401" s="80"/>
      <c r="BB11401" s="80"/>
    </row>
    <row r="11402" spans="9:54" x14ac:dyDescent="0.25">
      <c r="I11402" s="80"/>
      <c r="AX11402" s="80"/>
      <c r="AY11402" s="80"/>
      <c r="AZ11402" s="80"/>
      <c r="BA11402" s="80"/>
      <c r="BB11402" s="80"/>
    </row>
    <row r="11403" spans="9:54" x14ac:dyDescent="0.25">
      <c r="I11403" s="80"/>
      <c r="AX11403" s="80"/>
      <c r="AY11403" s="80"/>
      <c r="AZ11403" s="80"/>
      <c r="BA11403" s="80"/>
      <c r="BB11403" s="80"/>
    </row>
    <row r="11404" spans="9:54" x14ac:dyDescent="0.25">
      <c r="I11404" s="80"/>
      <c r="AX11404" s="80"/>
      <c r="AY11404" s="80"/>
      <c r="AZ11404" s="80"/>
      <c r="BA11404" s="80"/>
      <c r="BB11404" s="80"/>
    </row>
    <row r="11405" spans="9:54" x14ac:dyDescent="0.25">
      <c r="I11405" s="80"/>
      <c r="AX11405" s="80"/>
      <c r="AY11405" s="80"/>
      <c r="AZ11405" s="80"/>
      <c r="BA11405" s="80"/>
      <c r="BB11405" s="80"/>
    </row>
    <row r="11406" spans="9:54" x14ac:dyDescent="0.25">
      <c r="I11406" s="80"/>
      <c r="AX11406" s="80"/>
      <c r="AY11406" s="80"/>
      <c r="AZ11406" s="80"/>
      <c r="BA11406" s="80"/>
      <c r="BB11406" s="80"/>
    </row>
    <row r="11407" spans="9:54" x14ac:dyDescent="0.25">
      <c r="I11407" s="80"/>
      <c r="AX11407" s="80"/>
      <c r="AY11407" s="80"/>
      <c r="AZ11407" s="80"/>
      <c r="BA11407" s="80"/>
      <c r="BB11407" s="80"/>
    </row>
    <row r="11408" spans="9:54" x14ac:dyDescent="0.25">
      <c r="I11408" s="80"/>
      <c r="AX11408" s="80"/>
      <c r="AY11408" s="80"/>
      <c r="AZ11408" s="80"/>
      <c r="BA11408" s="80"/>
      <c r="BB11408" s="80"/>
    </row>
    <row r="11409" spans="9:54" x14ac:dyDescent="0.25">
      <c r="I11409" s="80"/>
      <c r="AX11409" s="80"/>
      <c r="AY11409" s="80"/>
      <c r="AZ11409" s="80"/>
      <c r="BA11409" s="80"/>
      <c r="BB11409" s="80"/>
    </row>
    <row r="11410" spans="9:54" x14ac:dyDescent="0.25">
      <c r="I11410" s="80"/>
      <c r="AX11410" s="80"/>
      <c r="AY11410" s="80"/>
      <c r="AZ11410" s="80"/>
      <c r="BA11410" s="80"/>
      <c r="BB11410" s="80"/>
    </row>
    <row r="11411" spans="9:54" x14ac:dyDescent="0.25">
      <c r="I11411" s="80"/>
      <c r="AX11411" s="80"/>
      <c r="AY11411" s="80"/>
      <c r="AZ11411" s="80"/>
      <c r="BA11411" s="80"/>
      <c r="BB11411" s="80"/>
    </row>
    <row r="11412" spans="9:54" x14ac:dyDescent="0.25">
      <c r="I11412" s="80"/>
      <c r="AX11412" s="80"/>
      <c r="AY11412" s="80"/>
      <c r="AZ11412" s="80"/>
      <c r="BA11412" s="80"/>
      <c r="BB11412" s="80"/>
    </row>
    <row r="11413" spans="9:54" x14ac:dyDescent="0.25">
      <c r="I11413" s="80"/>
      <c r="AX11413" s="80"/>
      <c r="AY11413" s="80"/>
      <c r="AZ11413" s="80"/>
      <c r="BA11413" s="80"/>
      <c r="BB11413" s="80"/>
    </row>
    <row r="11414" spans="9:54" x14ac:dyDescent="0.25">
      <c r="I11414" s="80"/>
      <c r="AX11414" s="80"/>
      <c r="AY11414" s="80"/>
      <c r="AZ11414" s="80"/>
      <c r="BA11414" s="80"/>
      <c r="BB11414" s="80"/>
    </row>
    <row r="11415" spans="9:54" x14ac:dyDescent="0.25">
      <c r="I11415" s="80"/>
      <c r="AX11415" s="80"/>
      <c r="AY11415" s="80"/>
      <c r="AZ11415" s="80"/>
      <c r="BA11415" s="80"/>
      <c r="BB11415" s="80"/>
    </row>
    <row r="11416" spans="9:54" x14ac:dyDescent="0.25">
      <c r="I11416" s="80"/>
      <c r="AX11416" s="80"/>
      <c r="AY11416" s="80"/>
      <c r="AZ11416" s="80"/>
      <c r="BA11416" s="80"/>
      <c r="BB11416" s="80"/>
    </row>
    <row r="11417" spans="9:54" x14ac:dyDescent="0.25">
      <c r="I11417" s="80"/>
      <c r="AX11417" s="80"/>
      <c r="AY11417" s="80"/>
      <c r="AZ11417" s="80"/>
      <c r="BA11417" s="80"/>
      <c r="BB11417" s="80"/>
    </row>
    <row r="11418" spans="9:54" x14ac:dyDescent="0.25">
      <c r="I11418" s="80"/>
      <c r="AX11418" s="80"/>
      <c r="AY11418" s="80"/>
      <c r="AZ11418" s="80"/>
      <c r="BA11418" s="80"/>
      <c r="BB11418" s="80"/>
    </row>
    <row r="11419" spans="9:54" x14ac:dyDescent="0.25">
      <c r="I11419" s="80"/>
      <c r="AX11419" s="80"/>
      <c r="AY11419" s="80"/>
      <c r="AZ11419" s="80"/>
      <c r="BA11419" s="80"/>
      <c r="BB11419" s="80"/>
    </row>
    <row r="11420" spans="9:54" x14ac:dyDescent="0.25">
      <c r="I11420" s="80"/>
      <c r="AX11420" s="80"/>
      <c r="AY11420" s="80"/>
      <c r="AZ11420" s="80"/>
      <c r="BA11420" s="80"/>
      <c r="BB11420" s="80"/>
    </row>
    <row r="11421" spans="9:54" x14ac:dyDescent="0.25">
      <c r="I11421" s="80"/>
      <c r="AX11421" s="80"/>
      <c r="AY11421" s="80"/>
      <c r="AZ11421" s="80"/>
      <c r="BA11421" s="80"/>
      <c r="BB11421" s="80"/>
    </row>
    <row r="11422" spans="9:54" x14ac:dyDescent="0.25">
      <c r="I11422" s="80"/>
      <c r="AX11422" s="80"/>
      <c r="AY11422" s="80"/>
      <c r="AZ11422" s="80"/>
      <c r="BA11422" s="80"/>
      <c r="BB11422" s="80"/>
    </row>
    <row r="11423" spans="9:54" x14ac:dyDescent="0.25">
      <c r="I11423" s="80"/>
      <c r="AX11423" s="80"/>
      <c r="AY11423" s="80"/>
      <c r="AZ11423" s="80"/>
      <c r="BA11423" s="80"/>
      <c r="BB11423" s="80"/>
    </row>
    <row r="11424" spans="9:54" x14ac:dyDescent="0.25">
      <c r="I11424" s="80"/>
      <c r="AX11424" s="80"/>
      <c r="AY11424" s="80"/>
      <c r="AZ11424" s="80"/>
      <c r="BA11424" s="80"/>
      <c r="BB11424" s="80"/>
    </row>
    <row r="11425" spans="9:54" x14ac:dyDescent="0.25">
      <c r="I11425" s="80"/>
      <c r="AX11425" s="80"/>
      <c r="AY11425" s="80"/>
      <c r="AZ11425" s="80"/>
      <c r="BA11425" s="80"/>
      <c r="BB11425" s="80"/>
    </row>
    <row r="11426" spans="9:54" x14ac:dyDescent="0.25">
      <c r="I11426" s="80"/>
      <c r="AX11426" s="80"/>
      <c r="AY11426" s="80"/>
      <c r="AZ11426" s="80"/>
      <c r="BA11426" s="80"/>
      <c r="BB11426" s="80"/>
    </row>
    <row r="11427" spans="9:54" x14ac:dyDescent="0.25">
      <c r="I11427" s="80"/>
      <c r="AX11427" s="80"/>
      <c r="AY11427" s="80"/>
      <c r="AZ11427" s="80"/>
      <c r="BA11427" s="80"/>
      <c r="BB11427" s="80"/>
    </row>
    <row r="11428" spans="9:54" x14ac:dyDescent="0.25">
      <c r="I11428" s="80"/>
      <c r="AX11428" s="80"/>
      <c r="AY11428" s="80"/>
      <c r="AZ11428" s="80"/>
      <c r="BA11428" s="80"/>
      <c r="BB11428" s="80"/>
    </row>
    <row r="11429" spans="9:54" x14ac:dyDescent="0.25">
      <c r="I11429" s="80"/>
      <c r="AX11429" s="80"/>
      <c r="AY11429" s="80"/>
      <c r="AZ11429" s="80"/>
      <c r="BA11429" s="80"/>
      <c r="BB11429" s="80"/>
    </row>
    <row r="11430" spans="9:54" x14ac:dyDescent="0.25">
      <c r="I11430" s="80"/>
      <c r="AX11430" s="80"/>
      <c r="AY11430" s="80"/>
      <c r="AZ11430" s="80"/>
      <c r="BA11430" s="80"/>
      <c r="BB11430" s="80"/>
    </row>
    <row r="11431" spans="9:54" x14ac:dyDescent="0.25">
      <c r="I11431" s="80"/>
      <c r="AX11431" s="80"/>
      <c r="AY11431" s="80"/>
      <c r="AZ11431" s="80"/>
      <c r="BA11431" s="80"/>
      <c r="BB11431" s="80"/>
    </row>
    <row r="11432" spans="9:54" x14ac:dyDescent="0.25">
      <c r="I11432" s="80"/>
      <c r="AX11432" s="80"/>
      <c r="AY11432" s="80"/>
      <c r="AZ11432" s="80"/>
      <c r="BA11432" s="80"/>
      <c r="BB11432" s="80"/>
    </row>
    <row r="11433" spans="9:54" x14ac:dyDescent="0.25">
      <c r="I11433" s="80"/>
      <c r="AX11433" s="80"/>
      <c r="AY11433" s="80"/>
      <c r="AZ11433" s="80"/>
      <c r="BA11433" s="80"/>
      <c r="BB11433" s="80"/>
    </row>
    <row r="11434" spans="9:54" x14ac:dyDescent="0.25">
      <c r="I11434" s="80"/>
      <c r="AX11434" s="80"/>
      <c r="AY11434" s="80"/>
      <c r="AZ11434" s="80"/>
      <c r="BA11434" s="80"/>
      <c r="BB11434" s="80"/>
    </row>
    <row r="11435" spans="9:54" x14ac:dyDescent="0.25">
      <c r="I11435" s="80"/>
      <c r="AX11435" s="80"/>
      <c r="AY11435" s="80"/>
      <c r="AZ11435" s="80"/>
      <c r="BA11435" s="80"/>
      <c r="BB11435" s="80"/>
    </row>
    <row r="11436" spans="9:54" x14ac:dyDescent="0.25">
      <c r="I11436" s="80"/>
      <c r="AX11436" s="80"/>
      <c r="AY11436" s="80"/>
      <c r="AZ11436" s="80"/>
      <c r="BA11436" s="80"/>
      <c r="BB11436" s="80"/>
    </row>
    <row r="11437" spans="9:54" x14ac:dyDescent="0.25">
      <c r="I11437" s="80"/>
      <c r="AX11437" s="80"/>
      <c r="AY11437" s="80"/>
      <c r="AZ11437" s="80"/>
      <c r="BA11437" s="80"/>
      <c r="BB11437" s="80"/>
    </row>
    <row r="11438" spans="9:54" x14ac:dyDescent="0.25">
      <c r="I11438" s="80"/>
      <c r="AX11438" s="80"/>
      <c r="AY11438" s="80"/>
      <c r="AZ11438" s="80"/>
      <c r="BA11438" s="80"/>
      <c r="BB11438" s="80"/>
    </row>
    <row r="11439" spans="9:54" x14ac:dyDescent="0.25">
      <c r="I11439" s="80"/>
      <c r="AX11439" s="80"/>
      <c r="AY11439" s="80"/>
      <c r="AZ11439" s="80"/>
      <c r="BA11439" s="80"/>
      <c r="BB11439" s="80"/>
    </row>
    <row r="11440" spans="9:54" x14ac:dyDescent="0.25">
      <c r="I11440" s="80"/>
      <c r="AX11440" s="80"/>
      <c r="AY11440" s="80"/>
      <c r="AZ11440" s="80"/>
      <c r="BA11440" s="80"/>
      <c r="BB11440" s="80"/>
    </row>
    <row r="11441" spans="9:54" x14ac:dyDescent="0.25">
      <c r="I11441" s="80"/>
      <c r="AX11441" s="80"/>
      <c r="AY11441" s="80"/>
      <c r="AZ11441" s="80"/>
      <c r="BA11441" s="80"/>
      <c r="BB11441" s="80"/>
    </row>
    <row r="11442" spans="9:54" x14ac:dyDescent="0.25">
      <c r="I11442" s="80"/>
      <c r="AX11442" s="80"/>
      <c r="AY11442" s="80"/>
      <c r="AZ11442" s="80"/>
      <c r="BA11442" s="80"/>
      <c r="BB11442" s="80"/>
    </row>
    <row r="11443" spans="9:54" x14ac:dyDescent="0.25">
      <c r="I11443" s="80"/>
      <c r="AX11443" s="80"/>
      <c r="AY11443" s="80"/>
      <c r="AZ11443" s="80"/>
      <c r="BA11443" s="80"/>
      <c r="BB11443" s="80"/>
    </row>
    <row r="11444" spans="9:54" x14ac:dyDescent="0.25">
      <c r="I11444" s="80"/>
      <c r="AX11444" s="80"/>
      <c r="AY11444" s="80"/>
      <c r="AZ11444" s="80"/>
      <c r="BA11444" s="80"/>
      <c r="BB11444" s="80"/>
    </row>
    <row r="11445" spans="9:54" x14ac:dyDescent="0.25">
      <c r="I11445" s="80"/>
      <c r="AX11445" s="80"/>
      <c r="AY11445" s="80"/>
      <c r="AZ11445" s="80"/>
      <c r="BA11445" s="80"/>
      <c r="BB11445" s="80"/>
    </row>
    <row r="11446" spans="9:54" x14ac:dyDescent="0.25">
      <c r="I11446" s="80"/>
      <c r="AX11446" s="80"/>
      <c r="AY11446" s="80"/>
      <c r="AZ11446" s="80"/>
      <c r="BA11446" s="80"/>
      <c r="BB11446" s="80"/>
    </row>
    <row r="11447" spans="9:54" x14ac:dyDescent="0.25">
      <c r="I11447" s="80"/>
      <c r="AX11447" s="80"/>
      <c r="AY11447" s="80"/>
      <c r="AZ11447" s="80"/>
      <c r="BA11447" s="80"/>
      <c r="BB11447" s="80"/>
    </row>
    <row r="11448" spans="9:54" x14ac:dyDescent="0.25">
      <c r="I11448" s="80"/>
      <c r="AX11448" s="80"/>
      <c r="AY11448" s="80"/>
      <c r="AZ11448" s="80"/>
      <c r="BA11448" s="80"/>
      <c r="BB11448" s="80"/>
    </row>
    <row r="11449" spans="9:54" x14ac:dyDescent="0.25">
      <c r="I11449" s="80"/>
      <c r="AX11449" s="80"/>
      <c r="AY11449" s="80"/>
      <c r="AZ11449" s="80"/>
      <c r="BA11449" s="80"/>
      <c r="BB11449" s="80"/>
    </row>
    <row r="11450" spans="9:54" x14ac:dyDescent="0.25">
      <c r="I11450" s="80"/>
      <c r="AX11450" s="80"/>
      <c r="AY11450" s="80"/>
      <c r="AZ11450" s="80"/>
      <c r="BA11450" s="80"/>
      <c r="BB11450" s="80"/>
    </row>
    <row r="11451" spans="9:54" x14ac:dyDescent="0.25">
      <c r="I11451" s="80"/>
      <c r="AX11451" s="80"/>
      <c r="AY11451" s="80"/>
      <c r="AZ11451" s="80"/>
      <c r="BA11451" s="80"/>
      <c r="BB11451" s="80"/>
    </row>
    <row r="11452" spans="9:54" x14ac:dyDescent="0.25">
      <c r="I11452" s="80"/>
      <c r="AX11452" s="80"/>
      <c r="AY11452" s="80"/>
      <c r="AZ11452" s="80"/>
      <c r="BA11452" s="80"/>
      <c r="BB11452" s="80"/>
    </row>
    <row r="11453" spans="9:54" x14ac:dyDescent="0.25">
      <c r="I11453" s="80"/>
      <c r="AX11453" s="80"/>
      <c r="AY11453" s="80"/>
      <c r="AZ11453" s="80"/>
      <c r="BA11453" s="80"/>
      <c r="BB11453" s="80"/>
    </row>
    <row r="11454" spans="9:54" x14ac:dyDescent="0.25">
      <c r="I11454" s="80"/>
      <c r="AX11454" s="80"/>
      <c r="AY11454" s="80"/>
      <c r="AZ11454" s="80"/>
      <c r="BA11454" s="80"/>
      <c r="BB11454" s="80"/>
    </row>
    <row r="11455" spans="9:54" x14ac:dyDescent="0.25">
      <c r="I11455" s="80"/>
      <c r="AX11455" s="80"/>
      <c r="AY11455" s="80"/>
      <c r="AZ11455" s="80"/>
      <c r="BA11455" s="80"/>
      <c r="BB11455" s="80"/>
    </row>
    <row r="11456" spans="9:54" x14ac:dyDescent="0.25">
      <c r="I11456" s="80"/>
      <c r="AX11456" s="80"/>
      <c r="AY11456" s="80"/>
      <c r="AZ11456" s="80"/>
      <c r="BA11456" s="80"/>
      <c r="BB11456" s="80"/>
    </row>
    <row r="11457" spans="9:54" x14ac:dyDescent="0.25">
      <c r="I11457" s="80"/>
      <c r="AX11457" s="80"/>
      <c r="AY11457" s="80"/>
      <c r="AZ11457" s="80"/>
      <c r="BA11457" s="80"/>
      <c r="BB11457" s="80"/>
    </row>
    <row r="11458" spans="9:54" x14ac:dyDescent="0.25">
      <c r="I11458" s="80"/>
      <c r="AX11458" s="80"/>
      <c r="AY11458" s="80"/>
      <c r="AZ11458" s="80"/>
      <c r="BA11458" s="80"/>
      <c r="BB11458" s="80"/>
    </row>
    <row r="11459" spans="9:54" x14ac:dyDescent="0.25">
      <c r="I11459" s="80"/>
      <c r="AX11459" s="80"/>
      <c r="AY11459" s="80"/>
      <c r="AZ11459" s="80"/>
      <c r="BA11459" s="80"/>
      <c r="BB11459" s="80"/>
    </row>
    <row r="11460" spans="9:54" x14ac:dyDescent="0.25">
      <c r="I11460" s="80"/>
      <c r="AX11460" s="80"/>
      <c r="AY11460" s="80"/>
      <c r="AZ11460" s="80"/>
      <c r="BA11460" s="80"/>
      <c r="BB11460" s="80"/>
    </row>
    <row r="11461" spans="9:54" x14ac:dyDescent="0.25">
      <c r="I11461" s="80"/>
      <c r="AX11461" s="80"/>
      <c r="AY11461" s="80"/>
      <c r="AZ11461" s="80"/>
      <c r="BA11461" s="80"/>
      <c r="BB11461" s="80"/>
    </row>
    <row r="11462" spans="9:54" x14ac:dyDescent="0.25">
      <c r="I11462" s="80"/>
      <c r="AX11462" s="80"/>
      <c r="AY11462" s="80"/>
      <c r="AZ11462" s="80"/>
      <c r="BA11462" s="80"/>
      <c r="BB11462" s="80"/>
    </row>
    <row r="11463" spans="9:54" x14ac:dyDescent="0.25">
      <c r="I11463" s="80"/>
      <c r="AX11463" s="80"/>
      <c r="AY11463" s="80"/>
      <c r="AZ11463" s="80"/>
      <c r="BA11463" s="80"/>
      <c r="BB11463" s="80"/>
    </row>
    <row r="11464" spans="9:54" x14ac:dyDescent="0.25">
      <c r="I11464" s="80"/>
      <c r="AX11464" s="80"/>
      <c r="AY11464" s="80"/>
      <c r="AZ11464" s="80"/>
      <c r="BA11464" s="80"/>
      <c r="BB11464" s="80"/>
    </row>
    <row r="11465" spans="9:54" x14ac:dyDescent="0.25">
      <c r="I11465" s="80"/>
      <c r="AX11465" s="80"/>
      <c r="AY11465" s="80"/>
      <c r="AZ11465" s="80"/>
      <c r="BA11465" s="80"/>
      <c r="BB11465" s="80"/>
    </row>
    <row r="11466" spans="9:54" x14ac:dyDescent="0.25">
      <c r="I11466" s="80"/>
      <c r="AX11466" s="80"/>
      <c r="AY11466" s="80"/>
      <c r="AZ11466" s="80"/>
      <c r="BA11466" s="80"/>
      <c r="BB11466" s="80"/>
    </row>
    <row r="11467" spans="9:54" x14ac:dyDescent="0.25">
      <c r="I11467" s="80"/>
      <c r="AX11467" s="80"/>
      <c r="AY11467" s="80"/>
      <c r="AZ11467" s="80"/>
      <c r="BA11467" s="80"/>
      <c r="BB11467" s="80"/>
    </row>
    <row r="11468" spans="9:54" x14ac:dyDescent="0.25">
      <c r="I11468" s="80"/>
      <c r="AX11468" s="80"/>
      <c r="AY11468" s="80"/>
      <c r="AZ11468" s="80"/>
      <c r="BA11468" s="80"/>
      <c r="BB11468" s="80"/>
    </row>
    <row r="11469" spans="9:54" x14ac:dyDescent="0.25">
      <c r="I11469" s="80"/>
      <c r="AX11469" s="80"/>
      <c r="AY11469" s="80"/>
      <c r="AZ11469" s="80"/>
      <c r="BA11469" s="80"/>
      <c r="BB11469" s="80"/>
    </row>
    <row r="11470" spans="9:54" x14ac:dyDescent="0.25">
      <c r="I11470" s="80"/>
      <c r="AX11470" s="80"/>
      <c r="AY11470" s="80"/>
      <c r="AZ11470" s="80"/>
      <c r="BA11470" s="80"/>
      <c r="BB11470" s="80"/>
    </row>
    <row r="11471" spans="9:54" x14ac:dyDescent="0.25">
      <c r="I11471" s="80"/>
      <c r="AX11471" s="80"/>
      <c r="AY11471" s="80"/>
      <c r="AZ11471" s="80"/>
      <c r="BA11471" s="80"/>
      <c r="BB11471" s="80"/>
    </row>
    <row r="11472" spans="9:54" x14ac:dyDescent="0.25">
      <c r="I11472" s="80"/>
      <c r="AX11472" s="80"/>
      <c r="AY11472" s="80"/>
      <c r="AZ11472" s="80"/>
      <c r="BA11472" s="80"/>
      <c r="BB11472" s="80"/>
    </row>
    <row r="11473" spans="9:54" x14ac:dyDescent="0.25">
      <c r="I11473" s="80"/>
      <c r="AX11473" s="80"/>
      <c r="AY11473" s="80"/>
      <c r="AZ11473" s="80"/>
      <c r="BA11473" s="80"/>
      <c r="BB11473" s="80"/>
    </row>
    <row r="11474" spans="9:54" x14ac:dyDescent="0.25">
      <c r="I11474" s="80"/>
      <c r="AX11474" s="80"/>
      <c r="AY11474" s="80"/>
      <c r="AZ11474" s="80"/>
      <c r="BA11474" s="80"/>
      <c r="BB11474" s="80"/>
    </row>
    <row r="11475" spans="9:54" x14ac:dyDescent="0.25">
      <c r="I11475" s="80"/>
      <c r="AX11475" s="80"/>
      <c r="AY11475" s="80"/>
      <c r="AZ11475" s="80"/>
      <c r="BA11475" s="80"/>
      <c r="BB11475" s="80"/>
    </row>
    <row r="11476" spans="9:54" x14ac:dyDescent="0.25">
      <c r="I11476" s="80"/>
      <c r="AX11476" s="80"/>
      <c r="AY11476" s="80"/>
      <c r="AZ11476" s="80"/>
      <c r="BA11476" s="80"/>
      <c r="BB11476" s="80"/>
    </row>
    <row r="11477" spans="9:54" x14ac:dyDescent="0.25">
      <c r="I11477" s="80"/>
      <c r="AX11477" s="80"/>
      <c r="AY11477" s="80"/>
      <c r="AZ11477" s="80"/>
      <c r="BA11477" s="80"/>
      <c r="BB11477" s="80"/>
    </row>
    <row r="11478" spans="9:54" x14ac:dyDescent="0.25">
      <c r="I11478" s="80"/>
      <c r="AX11478" s="80"/>
      <c r="AY11478" s="80"/>
      <c r="AZ11478" s="80"/>
      <c r="BA11478" s="80"/>
      <c r="BB11478" s="80"/>
    </row>
    <row r="11479" spans="9:54" x14ac:dyDescent="0.25">
      <c r="I11479" s="80"/>
      <c r="AX11479" s="80"/>
      <c r="AY11479" s="80"/>
      <c r="AZ11479" s="80"/>
      <c r="BA11479" s="80"/>
      <c r="BB11479" s="80"/>
    </row>
    <row r="11480" spans="9:54" x14ac:dyDescent="0.25">
      <c r="I11480" s="80"/>
      <c r="AX11480" s="80"/>
      <c r="AY11480" s="80"/>
      <c r="AZ11480" s="80"/>
      <c r="BA11480" s="80"/>
      <c r="BB11480" s="80"/>
    </row>
    <row r="11481" spans="9:54" x14ac:dyDescent="0.25">
      <c r="I11481" s="80"/>
      <c r="AX11481" s="80"/>
      <c r="AY11481" s="80"/>
      <c r="AZ11481" s="80"/>
      <c r="BA11481" s="80"/>
      <c r="BB11481" s="80"/>
    </row>
    <row r="11482" spans="9:54" x14ac:dyDescent="0.25">
      <c r="I11482" s="80"/>
      <c r="AX11482" s="80"/>
      <c r="AY11482" s="80"/>
      <c r="AZ11482" s="80"/>
      <c r="BA11482" s="80"/>
      <c r="BB11482" s="80"/>
    </row>
    <row r="11483" spans="9:54" x14ac:dyDescent="0.25">
      <c r="I11483" s="80"/>
      <c r="AX11483" s="80"/>
      <c r="AY11483" s="80"/>
      <c r="AZ11483" s="80"/>
      <c r="BA11483" s="80"/>
      <c r="BB11483" s="80"/>
    </row>
    <row r="11484" spans="9:54" x14ac:dyDescent="0.25">
      <c r="I11484" s="80"/>
      <c r="AX11484" s="80"/>
      <c r="AY11484" s="80"/>
      <c r="AZ11484" s="80"/>
      <c r="BA11484" s="80"/>
      <c r="BB11484" s="80"/>
    </row>
    <row r="11485" spans="9:54" x14ac:dyDescent="0.25">
      <c r="I11485" s="80"/>
      <c r="AX11485" s="80"/>
      <c r="AY11485" s="80"/>
      <c r="AZ11485" s="80"/>
      <c r="BA11485" s="80"/>
      <c r="BB11485" s="80"/>
    </row>
    <row r="11486" spans="9:54" x14ac:dyDescent="0.25">
      <c r="I11486" s="80"/>
      <c r="AX11486" s="80"/>
      <c r="AY11486" s="80"/>
      <c r="AZ11486" s="80"/>
      <c r="BA11486" s="80"/>
      <c r="BB11486" s="80"/>
    </row>
    <row r="11487" spans="9:54" x14ac:dyDescent="0.25">
      <c r="I11487" s="80"/>
      <c r="AX11487" s="80"/>
      <c r="AY11487" s="80"/>
      <c r="AZ11487" s="80"/>
      <c r="BA11487" s="80"/>
      <c r="BB11487" s="80"/>
    </row>
    <row r="11488" spans="9:54" x14ac:dyDescent="0.25">
      <c r="I11488" s="80"/>
      <c r="AX11488" s="80"/>
      <c r="AY11488" s="80"/>
      <c r="AZ11488" s="80"/>
      <c r="BA11488" s="80"/>
      <c r="BB11488" s="80"/>
    </row>
    <row r="11489" spans="9:54" x14ac:dyDescent="0.25">
      <c r="I11489" s="80"/>
      <c r="AX11489" s="80"/>
      <c r="AY11489" s="80"/>
      <c r="AZ11489" s="80"/>
      <c r="BA11489" s="80"/>
      <c r="BB11489" s="80"/>
    </row>
    <row r="11490" spans="9:54" x14ac:dyDescent="0.25">
      <c r="I11490" s="80"/>
      <c r="AX11490" s="80"/>
      <c r="AY11490" s="80"/>
      <c r="AZ11490" s="80"/>
      <c r="BA11490" s="80"/>
      <c r="BB11490" s="80"/>
    </row>
    <row r="11491" spans="9:54" x14ac:dyDescent="0.25">
      <c r="I11491" s="80"/>
      <c r="AX11491" s="80"/>
      <c r="AY11491" s="80"/>
      <c r="AZ11491" s="80"/>
      <c r="BA11491" s="80"/>
      <c r="BB11491" s="80"/>
    </row>
    <row r="11492" spans="9:54" x14ac:dyDescent="0.25">
      <c r="I11492" s="80"/>
      <c r="AX11492" s="80"/>
      <c r="AY11492" s="80"/>
      <c r="AZ11492" s="80"/>
      <c r="BA11492" s="80"/>
      <c r="BB11492" s="80"/>
    </row>
    <row r="11493" spans="9:54" x14ac:dyDescent="0.25">
      <c r="I11493" s="80"/>
      <c r="AX11493" s="80"/>
      <c r="AY11493" s="80"/>
      <c r="AZ11493" s="80"/>
      <c r="BA11493" s="80"/>
      <c r="BB11493" s="80"/>
    </row>
    <row r="11494" spans="9:54" x14ac:dyDescent="0.25">
      <c r="I11494" s="80"/>
      <c r="AX11494" s="80"/>
      <c r="AY11494" s="80"/>
      <c r="AZ11494" s="80"/>
      <c r="BA11494" s="80"/>
      <c r="BB11494" s="80"/>
    </row>
    <row r="11495" spans="9:54" x14ac:dyDescent="0.25">
      <c r="I11495" s="80"/>
      <c r="AX11495" s="80"/>
      <c r="AY11495" s="80"/>
      <c r="AZ11495" s="80"/>
      <c r="BA11495" s="80"/>
      <c r="BB11495" s="80"/>
    </row>
    <row r="11496" spans="9:54" x14ac:dyDescent="0.25">
      <c r="I11496" s="80"/>
      <c r="AX11496" s="80"/>
      <c r="AY11496" s="80"/>
      <c r="AZ11496" s="80"/>
      <c r="BA11496" s="80"/>
      <c r="BB11496" s="80"/>
    </row>
    <row r="11497" spans="9:54" x14ac:dyDescent="0.25">
      <c r="I11497" s="80"/>
      <c r="AX11497" s="80"/>
      <c r="AY11497" s="80"/>
      <c r="AZ11497" s="80"/>
      <c r="BA11497" s="80"/>
      <c r="BB11497" s="80"/>
    </row>
    <row r="11498" spans="9:54" x14ac:dyDescent="0.25">
      <c r="I11498" s="80"/>
      <c r="AX11498" s="80"/>
      <c r="AY11498" s="80"/>
      <c r="AZ11498" s="80"/>
      <c r="BA11498" s="80"/>
      <c r="BB11498" s="80"/>
    </row>
    <row r="11499" spans="9:54" x14ac:dyDescent="0.25">
      <c r="I11499" s="80"/>
      <c r="AX11499" s="80"/>
      <c r="AY11499" s="80"/>
      <c r="AZ11499" s="80"/>
      <c r="BA11499" s="80"/>
      <c r="BB11499" s="80"/>
    </row>
    <row r="11500" spans="9:54" x14ac:dyDescent="0.25">
      <c r="I11500" s="80"/>
      <c r="AX11500" s="80"/>
      <c r="AY11500" s="80"/>
      <c r="AZ11500" s="80"/>
      <c r="BA11500" s="80"/>
      <c r="BB11500" s="80"/>
    </row>
    <row r="11501" spans="9:54" x14ac:dyDescent="0.25">
      <c r="I11501" s="80"/>
      <c r="AX11501" s="80"/>
      <c r="AY11501" s="80"/>
      <c r="AZ11501" s="80"/>
      <c r="BA11501" s="80"/>
      <c r="BB11501" s="80"/>
    </row>
    <row r="11502" spans="9:54" x14ac:dyDescent="0.25">
      <c r="I11502" s="80"/>
      <c r="AX11502" s="80"/>
      <c r="AY11502" s="80"/>
      <c r="AZ11502" s="80"/>
      <c r="BA11502" s="80"/>
      <c r="BB11502" s="80"/>
    </row>
    <row r="11503" spans="9:54" x14ac:dyDescent="0.25">
      <c r="I11503" s="80"/>
      <c r="AX11503" s="80"/>
      <c r="AY11503" s="80"/>
      <c r="AZ11503" s="80"/>
      <c r="BA11503" s="80"/>
      <c r="BB11503" s="80"/>
    </row>
    <row r="11504" spans="9:54" x14ac:dyDescent="0.25">
      <c r="I11504" s="80"/>
      <c r="AX11504" s="80"/>
      <c r="AY11504" s="80"/>
      <c r="AZ11504" s="80"/>
      <c r="BA11504" s="80"/>
      <c r="BB11504" s="80"/>
    </row>
    <row r="11505" spans="9:54" x14ac:dyDescent="0.25">
      <c r="I11505" s="80"/>
      <c r="AX11505" s="80"/>
      <c r="AY11505" s="80"/>
      <c r="AZ11505" s="80"/>
      <c r="BA11505" s="80"/>
      <c r="BB11505" s="80"/>
    </row>
    <row r="11506" spans="9:54" x14ac:dyDescent="0.25">
      <c r="I11506" s="80"/>
      <c r="AX11506" s="80"/>
      <c r="AY11506" s="80"/>
      <c r="AZ11506" s="80"/>
      <c r="BA11506" s="80"/>
      <c r="BB11506" s="80"/>
    </row>
    <row r="11507" spans="9:54" x14ac:dyDescent="0.25">
      <c r="I11507" s="80"/>
      <c r="AX11507" s="80"/>
      <c r="AY11507" s="80"/>
      <c r="AZ11507" s="80"/>
      <c r="BA11507" s="80"/>
      <c r="BB11507" s="80"/>
    </row>
    <row r="11508" spans="9:54" x14ac:dyDescent="0.25">
      <c r="I11508" s="80"/>
      <c r="AX11508" s="80"/>
      <c r="AY11508" s="80"/>
      <c r="AZ11508" s="80"/>
      <c r="BA11508" s="80"/>
      <c r="BB11508" s="80"/>
    </row>
    <row r="11509" spans="9:54" x14ac:dyDescent="0.25">
      <c r="I11509" s="80"/>
      <c r="AX11509" s="80"/>
      <c r="AY11509" s="80"/>
      <c r="AZ11509" s="80"/>
      <c r="BA11509" s="80"/>
      <c r="BB11509" s="80"/>
    </row>
    <row r="11510" spans="9:54" x14ac:dyDescent="0.25">
      <c r="I11510" s="80"/>
      <c r="AX11510" s="80"/>
      <c r="AY11510" s="80"/>
      <c r="AZ11510" s="80"/>
      <c r="BA11510" s="80"/>
      <c r="BB11510" s="80"/>
    </row>
    <row r="11511" spans="9:54" x14ac:dyDescent="0.25">
      <c r="I11511" s="80"/>
      <c r="AX11511" s="80"/>
      <c r="AY11511" s="80"/>
      <c r="AZ11511" s="80"/>
      <c r="BA11511" s="80"/>
      <c r="BB11511" s="80"/>
    </row>
    <row r="11512" spans="9:54" x14ac:dyDescent="0.25">
      <c r="I11512" s="80"/>
      <c r="AX11512" s="80"/>
      <c r="AY11512" s="80"/>
      <c r="AZ11512" s="80"/>
      <c r="BA11512" s="80"/>
      <c r="BB11512" s="80"/>
    </row>
    <row r="11513" spans="9:54" x14ac:dyDescent="0.25">
      <c r="I11513" s="80"/>
      <c r="AX11513" s="80"/>
      <c r="AY11513" s="80"/>
      <c r="AZ11513" s="80"/>
      <c r="BA11513" s="80"/>
      <c r="BB11513" s="80"/>
    </row>
    <row r="11514" spans="9:54" x14ac:dyDescent="0.25">
      <c r="I11514" s="80"/>
      <c r="AX11514" s="80"/>
      <c r="AY11514" s="80"/>
      <c r="AZ11514" s="80"/>
      <c r="BA11514" s="80"/>
      <c r="BB11514" s="80"/>
    </row>
    <row r="11515" spans="9:54" x14ac:dyDescent="0.25">
      <c r="I11515" s="80"/>
      <c r="AX11515" s="80"/>
      <c r="AY11515" s="80"/>
      <c r="AZ11515" s="80"/>
      <c r="BA11515" s="80"/>
      <c r="BB11515" s="80"/>
    </row>
    <row r="11516" spans="9:54" x14ac:dyDescent="0.25">
      <c r="I11516" s="80"/>
      <c r="AX11516" s="80"/>
      <c r="AY11516" s="80"/>
      <c r="AZ11516" s="80"/>
      <c r="BA11516" s="80"/>
      <c r="BB11516" s="80"/>
    </row>
    <row r="11517" spans="9:54" x14ac:dyDescent="0.25">
      <c r="I11517" s="80"/>
      <c r="AX11517" s="80"/>
      <c r="AY11517" s="80"/>
      <c r="AZ11517" s="80"/>
      <c r="BA11517" s="80"/>
      <c r="BB11517" s="80"/>
    </row>
    <row r="11518" spans="9:54" x14ac:dyDescent="0.25">
      <c r="I11518" s="80"/>
      <c r="AX11518" s="80"/>
      <c r="AY11518" s="80"/>
      <c r="AZ11518" s="80"/>
      <c r="BA11518" s="80"/>
      <c r="BB11518" s="80"/>
    </row>
    <row r="11519" spans="9:54" x14ac:dyDescent="0.25">
      <c r="I11519" s="80"/>
      <c r="AX11519" s="80"/>
      <c r="AY11519" s="80"/>
      <c r="AZ11519" s="80"/>
      <c r="BA11519" s="80"/>
      <c r="BB11519" s="80"/>
    </row>
    <row r="11520" spans="9:54" x14ac:dyDescent="0.25">
      <c r="I11520" s="80"/>
      <c r="AX11520" s="80"/>
      <c r="AY11520" s="80"/>
      <c r="AZ11520" s="80"/>
      <c r="BA11520" s="80"/>
      <c r="BB11520" s="80"/>
    </row>
    <row r="11521" spans="9:54" x14ac:dyDescent="0.25">
      <c r="I11521" s="80"/>
      <c r="AX11521" s="80"/>
      <c r="AY11521" s="80"/>
      <c r="AZ11521" s="80"/>
      <c r="BA11521" s="80"/>
      <c r="BB11521" s="80"/>
    </row>
    <row r="11522" spans="9:54" x14ac:dyDescent="0.25">
      <c r="I11522" s="80"/>
      <c r="AX11522" s="80"/>
      <c r="AY11522" s="80"/>
      <c r="AZ11522" s="80"/>
      <c r="BA11522" s="80"/>
      <c r="BB11522" s="80"/>
    </row>
    <row r="11523" spans="9:54" x14ac:dyDescent="0.25">
      <c r="I11523" s="80"/>
      <c r="AX11523" s="80"/>
      <c r="AY11523" s="80"/>
      <c r="AZ11523" s="80"/>
      <c r="BA11523" s="80"/>
      <c r="BB11523" s="80"/>
    </row>
    <row r="11524" spans="9:54" x14ac:dyDescent="0.25">
      <c r="I11524" s="80"/>
      <c r="AX11524" s="80"/>
      <c r="AY11524" s="80"/>
      <c r="AZ11524" s="80"/>
      <c r="BA11524" s="80"/>
      <c r="BB11524" s="80"/>
    </row>
    <row r="11525" spans="9:54" x14ac:dyDescent="0.25">
      <c r="I11525" s="80"/>
      <c r="AX11525" s="80"/>
      <c r="AY11525" s="80"/>
      <c r="AZ11525" s="80"/>
      <c r="BA11525" s="80"/>
      <c r="BB11525" s="80"/>
    </row>
    <row r="11526" spans="9:54" x14ac:dyDescent="0.25">
      <c r="I11526" s="80"/>
      <c r="AX11526" s="80"/>
      <c r="AY11526" s="80"/>
      <c r="AZ11526" s="80"/>
      <c r="BA11526" s="80"/>
      <c r="BB11526" s="80"/>
    </row>
    <row r="11527" spans="9:54" x14ac:dyDescent="0.25">
      <c r="I11527" s="80"/>
      <c r="AX11527" s="80"/>
      <c r="AY11527" s="80"/>
      <c r="AZ11527" s="80"/>
      <c r="BA11527" s="80"/>
      <c r="BB11527" s="80"/>
    </row>
    <row r="11528" spans="9:54" x14ac:dyDescent="0.25">
      <c r="I11528" s="80"/>
      <c r="AX11528" s="80"/>
      <c r="AY11528" s="80"/>
      <c r="AZ11528" s="80"/>
      <c r="BA11528" s="80"/>
      <c r="BB11528" s="80"/>
    </row>
    <row r="11529" spans="9:54" x14ac:dyDescent="0.25">
      <c r="I11529" s="80"/>
      <c r="AX11529" s="80"/>
      <c r="AY11529" s="80"/>
      <c r="AZ11529" s="80"/>
      <c r="BA11529" s="80"/>
      <c r="BB11529" s="80"/>
    </row>
    <row r="11530" spans="9:54" x14ac:dyDescent="0.25">
      <c r="I11530" s="80"/>
      <c r="AX11530" s="80"/>
      <c r="AY11530" s="80"/>
      <c r="AZ11530" s="80"/>
      <c r="BA11530" s="80"/>
      <c r="BB11530" s="80"/>
    </row>
    <row r="11531" spans="9:54" x14ac:dyDescent="0.25">
      <c r="I11531" s="80"/>
      <c r="AX11531" s="80"/>
      <c r="AY11531" s="80"/>
      <c r="AZ11531" s="80"/>
      <c r="BA11531" s="80"/>
      <c r="BB11531" s="80"/>
    </row>
    <row r="11532" spans="9:54" x14ac:dyDescent="0.25">
      <c r="I11532" s="80"/>
      <c r="AX11532" s="80"/>
      <c r="AY11532" s="80"/>
      <c r="AZ11532" s="80"/>
      <c r="BA11532" s="80"/>
      <c r="BB11532" s="80"/>
    </row>
    <row r="11533" spans="9:54" x14ac:dyDescent="0.25">
      <c r="I11533" s="80"/>
      <c r="AX11533" s="80"/>
      <c r="AY11533" s="80"/>
      <c r="AZ11533" s="80"/>
      <c r="BA11533" s="80"/>
      <c r="BB11533" s="80"/>
    </row>
    <row r="11534" spans="9:54" x14ac:dyDescent="0.25">
      <c r="I11534" s="80"/>
      <c r="AX11534" s="80"/>
      <c r="AY11534" s="80"/>
      <c r="AZ11534" s="80"/>
      <c r="BA11534" s="80"/>
      <c r="BB11534" s="80"/>
    </row>
    <row r="11535" spans="9:54" x14ac:dyDescent="0.25">
      <c r="I11535" s="80"/>
      <c r="AX11535" s="80"/>
      <c r="AY11535" s="80"/>
      <c r="AZ11535" s="80"/>
      <c r="BA11535" s="80"/>
      <c r="BB11535" s="80"/>
    </row>
    <row r="11536" spans="9:54" x14ac:dyDescent="0.25">
      <c r="I11536" s="80"/>
      <c r="AX11536" s="80"/>
      <c r="AY11536" s="80"/>
      <c r="AZ11536" s="80"/>
      <c r="BA11536" s="80"/>
      <c r="BB11536" s="80"/>
    </row>
    <row r="11537" spans="9:54" x14ac:dyDescent="0.25">
      <c r="I11537" s="80"/>
      <c r="AX11537" s="80"/>
      <c r="AY11537" s="80"/>
      <c r="AZ11537" s="80"/>
      <c r="BA11537" s="80"/>
      <c r="BB11537" s="80"/>
    </row>
    <row r="11538" spans="9:54" x14ac:dyDescent="0.25">
      <c r="I11538" s="80"/>
      <c r="AX11538" s="80"/>
      <c r="AY11538" s="80"/>
      <c r="AZ11538" s="80"/>
      <c r="BA11538" s="80"/>
      <c r="BB11538" s="80"/>
    </row>
    <row r="11539" spans="9:54" x14ac:dyDescent="0.25">
      <c r="I11539" s="80"/>
      <c r="AX11539" s="80"/>
      <c r="AY11539" s="80"/>
      <c r="AZ11539" s="80"/>
      <c r="BA11539" s="80"/>
      <c r="BB11539" s="80"/>
    </row>
    <row r="11540" spans="9:54" x14ac:dyDescent="0.25">
      <c r="I11540" s="80"/>
      <c r="AX11540" s="80"/>
      <c r="AY11540" s="80"/>
      <c r="AZ11540" s="80"/>
      <c r="BA11540" s="80"/>
      <c r="BB11540" s="80"/>
    </row>
    <row r="11541" spans="9:54" x14ac:dyDescent="0.25">
      <c r="I11541" s="80"/>
      <c r="AX11541" s="80"/>
      <c r="AY11541" s="80"/>
      <c r="AZ11541" s="80"/>
      <c r="BA11541" s="80"/>
      <c r="BB11541" s="80"/>
    </row>
    <row r="11542" spans="9:54" x14ac:dyDescent="0.25">
      <c r="I11542" s="80"/>
      <c r="AX11542" s="80"/>
      <c r="AY11542" s="80"/>
      <c r="AZ11542" s="80"/>
      <c r="BA11542" s="80"/>
      <c r="BB11542" s="80"/>
    </row>
    <row r="11543" spans="9:54" x14ac:dyDescent="0.25">
      <c r="I11543" s="80"/>
      <c r="AX11543" s="80"/>
      <c r="AY11543" s="80"/>
      <c r="AZ11543" s="80"/>
      <c r="BA11543" s="80"/>
      <c r="BB11543" s="80"/>
    </row>
    <row r="11544" spans="9:54" x14ac:dyDescent="0.25">
      <c r="I11544" s="80"/>
      <c r="AX11544" s="80"/>
      <c r="AY11544" s="80"/>
      <c r="AZ11544" s="80"/>
      <c r="BA11544" s="80"/>
      <c r="BB11544" s="80"/>
    </row>
    <row r="11545" spans="9:54" x14ac:dyDescent="0.25">
      <c r="I11545" s="80"/>
      <c r="AX11545" s="80"/>
      <c r="AY11545" s="80"/>
      <c r="AZ11545" s="80"/>
      <c r="BA11545" s="80"/>
      <c r="BB11545" s="80"/>
    </row>
    <row r="11546" spans="9:54" x14ac:dyDescent="0.25">
      <c r="I11546" s="80"/>
      <c r="AX11546" s="80"/>
      <c r="AY11546" s="80"/>
      <c r="AZ11546" s="80"/>
      <c r="BA11546" s="80"/>
      <c r="BB11546" s="80"/>
    </row>
    <row r="11547" spans="9:54" x14ac:dyDescent="0.25">
      <c r="I11547" s="80"/>
      <c r="AX11547" s="80"/>
      <c r="AY11547" s="80"/>
      <c r="AZ11547" s="80"/>
      <c r="BA11547" s="80"/>
      <c r="BB11547" s="80"/>
    </row>
    <row r="11548" spans="9:54" x14ac:dyDescent="0.25">
      <c r="I11548" s="80"/>
      <c r="AX11548" s="80"/>
      <c r="AY11548" s="80"/>
      <c r="AZ11548" s="80"/>
      <c r="BA11548" s="80"/>
      <c r="BB11548" s="80"/>
    </row>
    <row r="11549" spans="9:54" x14ac:dyDescent="0.25">
      <c r="I11549" s="80"/>
      <c r="AX11549" s="80"/>
      <c r="AY11549" s="80"/>
      <c r="AZ11549" s="80"/>
      <c r="BA11549" s="80"/>
      <c r="BB11549" s="80"/>
    </row>
    <row r="11550" spans="9:54" x14ac:dyDescent="0.25">
      <c r="I11550" s="80"/>
      <c r="AX11550" s="80"/>
      <c r="AY11550" s="80"/>
      <c r="AZ11550" s="80"/>
      <c r="BA11550" s="80"/>
      <c r="BB11550" s="80"/>
    </row>
    <row r="11551" spans="9:54" x14ac:dyDescent="0.25">
      <c r="I11551" s="80"/>
      <c r="AX11551" s="80"/>
      <c r="AY11551" s="80"/>
      <c r="AZ11551" s="80"/>
      <c r="BA11551" s="80"/>
      <c r="BB11551" s="80"/>
    </row>
    <row r="11552" spans="9:54" x14ac:dyDescent="0.25">
      <c r="I11552" s="80"/>
      <c r="AX11552" s="80"/>
      <c r="AY11552" s="80"/>
      <c r="AZ11552" s="80"/>
      <c r="BA11552" s="80"/>
      <c r="BB11552" s="80"/>
    </row>
    <row r="11553" spans="9:54" x14ac:dyDescent="0.25">
      <c r="I11553" s="80"/>
      <c r="AX11553" s="80"/>
      <c r="AY11553" s="80"/>
      <c r="AZ11553" s="80"/>
      <c r="BA11553" s="80"/>
      <c r="BB11553" s="80"/>
    </row>
    <row r="11554" spans="9:54" x14ac:dyDescent="0.25">
      <c r="I11554" s="80"/>
      <c r="AX11554" s="80"/>
      <c r="AY11554" s="80"/>
      <c r="AZ11554" s="80"/>
      <c r="BA11554" s="80"/>
      <c r="BB11554" s="80"/>
    </row>
    <row r="11555" spans="9:54" x14ac:dyDescent="0.25">
      <c r="I11555" s="80"/>
      <c r="AX11555" s="80"/>
      <c r="AY11555" s="80"/>
      <c r="AZ11555" s="80"/>
      <c r="BA11555" s="80"/>
      <c r="BB11555" s="80"/>
    </row>
    <row r="11556" spans="9:54" x14ac:dyDescent="0.25">
      <c r="I11556" s="80"/>
      <c r="AX11556" s="80"/>
      <c r="AY11556" s="80"/>
      <c r="AZ11556" s="80"/>
      <c r="BA11556" s="80"/>
      <c r="BB11556" s="80"/>
    </row>
    <row r="11557" spans="9:54" x14ac:dyDescent="0.25">
      <c r="I11557" s="80"/>
      <c r="AX11557" s="80"/>
      <c r="AY11557" s="80"/>
      <c r="AZ11557" s="80"/>
      <c r="BA11557" s="80"/>
      <c r="BB11557" s="80"/>
    </row>
    <row r="11558" spans="9:54" x14ac:dyDescent="0.25">
      <c r="I11558" s="80"/>
      <c r="AX11558" s="80"/>
      <c r="AY11558" s="80"/>
      <c r="AZ11558" s="80"/>
      <c r="BA11558" s="80"/>
      <c r="BB11558" s="80"/>
    </row>
    <row r="11559" spans="9:54" x14ac:dyDescent="0.25">
      <c r="I11559" s="80"/>
      <c r="AX11559" s="80"/>
      <c r="AY11559" s="80"/>
      <c r="AZ11559" s="80"/>
      <c r="BA11559" s="80"/>
      <c r="BB11559" s="80"/>
    </row>
    <row r="11560" spans="9:54" x14ac:dyDescent="0.25">
      <c r="I11560" s="80"/>
      <c r="AX11560" s="80"/>
      <c r="AY11560" s="80"/>
      <c r="AZ11560" s="80"/>
      <c r="BA11560" s="80"/>
      <c r="BB11560" s="80"/>
    </row>
    <row r="11561" spans="9:54" x14ac:dyDescent="0.25">
      <c r="I11561" s="80"/>
      <c r="AX11561" s="80"/>
      <c r="AY11561" s="80"/>
      <c r="AZ11561" s="80"/>
      <c r="BA11561" s="80"/>
      <c r="BB11561" s="80"/>
    </row>
    <row r="11562" spans="9:54" x14ac:dyDescent="0.25">
      <c r="I11562" s="80"/>
      <c r="AX11562" s="80"/>
      <c r="AY11562" s="80"/>
      <c r="AZ11562" s="80"/>
      <c r="BA11562" s="80"/>
      <c r="BB11562" s="80"/>
    </row>
    <row r="11563" spans="9:54" x14ac:dyDescent="0.25">
      <c r="I11563" s="80"/>
      <c r="AX11563" s="80"/>
      <c r="AY11563" s="80"/>
      <c r="AZ11563" s="80"/>
      <c r="BA11563" s="80"/>
      <c r="BB11563" s="80"/>
    </row>
    <row r="11564" spans="9:54" x14ac:dyDescent="0.25">
      <c r="I11564" s="80"/>
      <c r="AX11564" s="80"/>
      <c r="AY11564" s="80"/>
      <c r="AZ11564" s="80"/>
      <c r="BA11564" s="80"/>
      <c r="BB11564" s="80"/>
    </row>
    <row r="11565" spans="9:54" x14ac:dyDescent="0.25">
      <c r="I11565" s="80"/>
      <c r="AX11565" s="80"/>
      <c r="AY11565" s="80"/>
      <c r="AZ11565" s="80"/>
      <c r="BA11565" s="80"/>
      <c r="BB11565" s="80"/>
    </row>
    <row r="11566" spans="9:54" x14ac:dyDescent="0.25">
      <c r="I11566" s="80"/>
      <c r="AX11566" s="80"/>
      <c r="AY11566" s="80"/>
      <c r="AZ11566" s="80"/>
      <c r="BA11566" s="80"/>
      <c r="BB11566" s="80"/>
    </row>
    <row r="11567" spans="9:54" x14ac:dyDescent="0.25">
      <c r="I11567" s="80"/>
      <c r="AX11567" s="80"/>
      <c r="AY11567" s="80"/>
      <c r="AZ11567" s="80"/>
      <c r="BA11567" s="80"/>
      <c r="BB11567" s="80"/>
    </row>
    <row r="11568" spans="9:54" x14ac:dyDescent="0.25">
      <c r="I11568" s="80"/>
      <c r="AX11568" s="80"/>
      <c r="AY11568" s="80"/>
      <c r="AZ11568" s="80"/>
      <c r="BA11568" s="80"/>
      <c r="BB11568" s="80"/>
    </row>
    <row r="11569" spans="9:54" x14ac:dyDescent="0.25">
      <c r="I11569" s="80"/>
      <c r="AX11569" s="80"/>
      <c r="AY11569" s="80"/>
      <c r="AZ11569" s="80"/>
      <c r="BA11569" s="80"/>
      <c r="BB11569" s="80"/>
    </row>
    <row r="11570" spans="9:54" x14ac:dyDescent="0.25">
      <c r="I11570" s="80"/>
      <c r="AX11570" s="80"/>
      <c r="AY11570" s="80"/>
      <c r="AZ11570" s="80"/>
      <c r="BA11570" s="80"/>
      <c r="BB11570" s="80"/>
    </row>
    <row r="11571" spans="9:54" x14ac:dyDescent="0.25">
      <c r="I11571" s="80"/>
      <c r="AX11571" s="80"/>
      <c r="AY11571" s="80"/>
      <c r="AZ11571" s="80"/>
      <c r="BA11571" s="80"/>
      <c r="BB11571" s="80"/>
    </row>
    <row r="11572" spans="9:54" x14ac:dyDescent="0.25">
      <c r="I11572" s="80"/>
      <c r="AX11572" s="80"/>
      <c r="AY11572" s="80"/>
      <c r="AZ11572" s="80"/>
      <c r="BA11572" s="80"/>
      <c r="BB11572" s="80"/>
    </row>
    <row r="11573" spans="9:54" x14ac:dyDescent="0.25">
      <c r="I11573" s="80"/>
      <c r="AX11573" s="80"/>
      <c r="AY11573" s="80"/>
      <c r="AZ11573" s="80"/>
      <c r="BA11573" s="80"/>
      <c r="BB11573" s="80"/>
    </row>
    <row r="11574" spans="9:54" x14ac:dyDescent="0.25">
      <c r="I11574" s="80"/>
      <c r="AX11574" s="80"/>
      <c r="AY11574" s="80"/>
      <c r="AZ11574" s="80"/>
      <c r="BA11574" s="80"/>
      <c r="BB11574" s="80"/>
    </row>
    <row r="11575" spans="9:54" x14ac:dyDescent="0.25">
      <c r="I11575" s="80"/>
      <c r="AX11575" s="80"/>
      <c r="AY11575" s="80"/>
      <c r="AZ11575" s="80"/>
      <c r="BA11575" s="80"/>
      <c r="BB11575" s="80"/>
    </row>
    <row r="11576" spans="9:54" x14ac:dyDescent="0.25">
      <c r="I11576" s="80"/>
      <c r="AX11576" s="80"/>
      <c r="AY11576" s="80"/>
      <c r="AZ11576" s="80"/>
      <c r="BA11576" s="80"/>
      <c r="BB11576" s="80"/>
    </row>
    <row r="11577" spans="9:54" x14ac:dyDescent="0.25">
      <c r="I11577" s="80"/>
      <c r="AX11577" s="80"/>
      <c r="AY11577" s="80"/>
      <c r="AZ11577" s="80"/>
      <c r="BA11577" s="80"/>
      <c r="BB11577" s="80"/>
    </row>
    <row r="11578" spans="9:54" x14ac:dyDescent="0.25">
      <c r="I11578" s="80"/>
      <c r="AX11578" s="80"/>
      <c r="AY11578" s="80"/>
      <c r="AZ11578" s="80"/>
      <c r="BA11578" s="80"/>
      <c r="BB11578" s="80"/>
    </row>
    <row r="11579" spans="9:54" x14ac:dyDescent="0.25">
      <c r="I11579" s="80"/>
      <c r="AX11579" s="80"/>
      <c r="AY11579" s="80"/>
      <c r="AZ11579" s="80"/>
      <c r="BA11579" s="80"/>
      <c r="BB11579" s="80"/>
    </row>
    <row r="11580" spans="9:54" x14ac:dyDescent="0.25">
      <c r="I11580" s="80"/>
      <c r="AX11580" s="80"/>
      <c r="AY11580" s="80"/>
      <c r="AZ11580" s="80"/>
      <c r="BA11580" s="80"/>
      <c r="BB11580" s="80"/>
    </row>
    <row r="11581" spans="9:54" x14ac:dyDescent="0.25">
      <c r="I11581" s="80"/>
      <c r="AX11581" s="80"/>
      <c r="AY11581" s="80"/>
      <c r="AZ11581" s="80"/>
      <c r="BA11581" s="80"/>
      <c r="BB11581" s="80"/>
    </row>
    <row r="11582" spans="9:54" x14ac:dyDescent="0.25">
      <c r="I11582" s="80"/>
      <c r="AX11582" s="80"/>
      <c r="AY11582" s="80"/>
      <c r="AZ11582" s="80"/>
      <c r="BA11582" s="80"/>
      <c r="BB11582" s="80"/>
    </row>
    <row r="11583" spans="9:54" x14ac:dyDescent="0.25">
      <c r="I11583" s="80"/>
      <c r="AX11583" s="80"/>
      <c r="AY11583" s="80"/>
      <c r="AZ11583" s="80"/>
      <c r="BA11583" s="80"/>
      <c r="BB11583" s="80"/>
    </row>
    <row r="11584" spans="9:54" x14ac:dyDescent="0.25">
      <c r="I11584" s="80"/>
      <c r="AX11584" s="80"/>
      <c r="AY11584" s="80"/>
      <c r="AZ11584" s="80"/>
      <c r="BA11584" s="80"/>
      <c r="BB11584" s="80"/>
    </row>
    <row r="11585" spans="9:54" x14ac:dyDescent="0.25">
      <c r="I11585" s="80"/>
      <c r="AX11585" s="80"/>
      <c r="AY11585" s="80"/>
      <c r="AZ11585" s="80"/>
      <c r="BA11585" s="80"/>
      <c r="BB11585" s="80"/>
    </row>
    <row r="11586" spans="9:54" x14ac:dyDescent="0.25">
      <c r="I11586" s="80"/>
      <c r="AX11586" s="80"/>
      <c r="AY11586" s="80"/>
      <c r="AZ11586" s="80"/>
      <c r="BA11586" s="80"/>
      <c r="BB11586" s="80"/>
    </row>
    <row r="11587" spans="9:54" x14ac:dyDescent="0.25">
      <c r="I11587" s="80"/>
      <c r="AX11587" s="80"/>
      <c r="AY11587" s="80"/>
      <c r="AZ11587" s="80"/>
      <c r="BA11587" s="80"/>
      <c r="BB11587" s="80"/>
    </row>
    <row r="11588" spans="9:54" x14ac:dyDescent="0.25">
      <c r="I11588" s="80"/>
      <c r="AX11588" s="80"/>
      <c r="AY11588" s="80"/>
      <c r="AZ11588" s="80"/>
      <c r="BA11588" s="80"/>
      <c r="BB11588" s="80"/>
    </row>
    <row r="11589" spans="9:54" x14ac:dyDescent="0.25">
      <c r="I11589" s="80"/>
      <c r="AX11589" s="80"/>
      <c r="AY11589" s="80"/>
      <c r="AZ11589" s="80"/>
      <c r="BA11589" s="80"/>
      <c r="BB11589" s="80"/>
    </row>
    <row r="11590" spans="9:54" x14ac:dyDescent="0.25">
      <c r="I11590" s="80"/>
      <c r="AX11590" s="80"/>
      <c r="AY11590" s="80"/>
      <c r="AZ11590" s="80"/>
      <c r="BA11590" s="80"/>
      <c r="BB11590" s="80"/>
    </row>
    <row r="11591" spans="9:54" x14ac:dyDescent="0.25">
      <c r="I11591" s="80"/>
      <c r="AX11591" s="80"/>
      <c r="AY11591" s="80"/>
      <c r="AZ11591" s="80"/>
      <c r="BA11591" s="80"/>
      <c r="BB11591" s="80"/>
    </row>
    <row r="11592" spans="9:54" x14ac:dyDescent="0.25">
      <c r="I11592" s="80"/>
      <c r="AX11592" s="80"/>
      <c r="AY11592" s="80"/>
      <c r="AZ11592" s="80"/>
      <c r="BA11592" s="80"/>
      <c r="BB11592" s="80"/>
    </row>
    <row r="11593" spans="9:54" x14ac:dyDescent="0.25">
      <c r="I11593" s="80"/>
      <c r="AX11593" s="80"/>
      <c r="AY11593" s="80"/>
      <c r="AZ11593" s="80"/>
      <c r="BA11593" s="80"/>
      <c r="BB11593" s="80"/>
    </row>
    <row r="11594" spans="9:54" x14ac:dyDescent="0.25">
      <c r="I11594" s="80"/>
      <c r="AX11594" s="80"/>
      <c r="AY11594" s="80"/>
      <c r="AZ11594" s="80"/>
      <c r="BA11594" s="80"/>
      <c r="BB11594" s="80"/>
    </row>
    <row r="11595" spans="9:54" x14ac:dyDescent="0.25">
      <c r="I11595" s="80"/>
      <c r="AX11595" s="80"/>
      <c r="AY11595" s="80"/>
      <c r="AZ11595" s="80"/>
      <c r="BA11595" s="80"/>
      <c r="BB11595" s="80"/>
    </row>
    <row r="11596" spans="9:54" x14ac:dyDescent="0.25">
      <c r="I11596" s="80"/>
      <c r="AX11596" s="80"/>
      <c r="AY11596" s="80"/>
      <c r="AZ11596" s="80"/>
      <c r="BA11596" s="80"/>
      <c r="BB11596" s="80"/>
    </row>
    <row r="11597" spans="9:54" x14ac:dyDescent="0.25">
      <c r="I11597" s="80"/>
      <c r="AX11597" s="80"/>
      <c r="AY11597" s="80"/>
      <c r="AZ11597" s="80"/>
      <c r="BA11597" s="80"/>
      <c r="BB11597" s="80"/>
    </row>
    <row r="11598" spans="9:54" x14ac:dyDescent="0.25">
      <c r="I11598" s="80"/>
      <c r="AX11598" s="80"/>
      <c r="AY11598" s="80"/>
      <c r="AZ11598" s="80"/>
      <c r="BA11598" s="80"/>
      <c r="BB11598" s="80"/>
    </row>
    <row r="11599" spans="9:54" x14ac:dyDescent="0.25">
      <c r="I11599" s="80"/>
      <c r="AX11599" s="80"/>
      <c r="AY11599" s="80"/>
      <c r="AZ11599" s="80"/>
      <c r="BA11599" s="80"/>
      <c r="BB11599" s="80"/>
    </row>
    <row r="11600" spans="9:54" x14ac:dyDescent="0.25">
      <c r="I11600" s="80"/>
      <c r="AX11600" s="80"/>
      <c r="AY11600" s="80"/>
      <c r="AZ11600" s="80"/>
      <c r="BA11600" s="80"/>
      <c r="BB11600" s="80"/>
    </row>
    <row r="11601" spans="9:54" x14ac:dyDescent="0.25">
      <c r="I11601" s="80"/>
      <c r="AX11601" s="80"/>
      <c r="AY11601" s="80"/>
      <c r="AZ11601" s="80"/>
      <c r="BA11601" s="80"/>
      <c r="BB11601" s="80"/>
    </row>
    <row r="11602" spans="9:54" x14ac:dyDescent="0.25">
      <c r="I11602" s="80"/>
      <c r="AX11602" s="80"/>
      <c r="AY11602" s="80"/>
      <c r="AZ11602" s="80"/>
      <c r="BA11602" s="80"/>
      <c r="BB11602" s="80"/>
    </row>
    <row r="11603" spans="9:54" x14ac:dyDescent="0.25">
      <c r="I11603" s="80"/>
      <c r="AX11603" s="80"/>
      <c r="AY11603" s="80"/>
      <c r="AZ11603" s="80"/>
      <c r="BA11603" s="80"/>
      <c r="BB11603" s="80"/>
    </row>
    <row r="11604" spans="9:54" x14ac:dyDescent="0.25">
      <c r="I11604" s="80"/>
      <c r="AX11604" s="80"/>
      <c r="AY11604" s="80"/>
      <c r="AZ11604" s="80"/>
      <c r="BA11604" s="80"/>
      <c r="BB11604" s="80"/>
    </row>
    <row r="11605" spans="9:54" x14ac:dyDescent="0.25">
      <c r="I11605" s="80"/>
      <c r="AX11605" s="80"/>
      <c r="AY11605" s="80"/>
      <c r="AZ11605" s="80"/>
      <c r="BA11605" s="80"/>
      <c r="BB11605" s="80"/>
    </row>
    <row r="11606" spans="9:54" x14ac:dyDescent="0.25">
      <c r="I11606" s="80"/>
      <c r="AX11606" s="80"/>
      <c r="AY11606" s="80"/>
      <c r="AZ11606" s="80"/>
      <c r="BA11606" s="80"/>
      <c r="BB11606" s="80"/>
    </row>
    <row r="11607" spans="9:54" x14ac:dyDescent="0.25">
      <c r="I11607" s="80"/>
      <c r="AX11607" s="80"/>
      <c r="AY11607" s="80"/>
      <c r="AZ11607" s="80"/>
      <c r="BA11607" s="80"/>
      <c r="BB11607" s="80"/>
    </row>
    <row r="11608" spans="9:54" x14ac:dyDescent="0.25">
      <c r="I11608" s="80"/>
      <c r="AX11608" s="80"/>
      <c r="AY11608" s="80"/>
      <c r="AZ11608" s="80"/>
      <c r="BA11608" s="80"/>
      <c r="BB11608" s="80"/>
    </row>
    <row r="11609" spans="9:54" x14ac:dyDescent="0.25">
      <c r="I11609" s="80"/>
      <c r="AX11609" s="80"/>
      <c r="AY11609" s="80"/>
      <c r="AZ11609" s="80"/>
      <c r="BA11609" s="80"/>
      <c r="BB11609" s="80"/>
    </row>
    <row r="11610" spans="9:54" x14ac:dyDescent="0.25">
      <c r="I11610" s="80"/>
      <c r="AX11610" s="80"/>
      <c r="AY11610" s="80"/>
      <c r="AZ11610" s="80"/>
      <c r="BA11610" s="80"/>
      <c r="BB11610" s="80"/>
    </row>
    <row r="11611" spans="9:54" x14ac:dyDescent="0.25">
      <c r="I11611" s="80"/>
      <c r="AX11611" s="80"/>
      <c r="AY11611" s="80"/>
      <c r="AZ11611" s="80"/>
      <c r="BA11611" s="80"/>
      <c r="BB11611" s="80"/>
    </row>
    <row r="11612" spans="9:54" x14ac:dyDescent="0.25">
      <c r="I11612" s="80"/>
      <c r="AX11612" s="80"/>
      <c r="AY11612" s="80"/>
      <c r="AZ11612" s="80"/>
      <c r="BA11612" s="80"/>
      <c r="BB11612" s="80"/>
    </row>
    <row r="11613" spans="9:54" x14ac:dyDescent="0.25">
      <c r="I11613" s="80"/>
      <c r="AX11613" s="80"/>
      <c r="AY11613" s="80"/>
      <c r="AZ11613" s="80"/>
      <c r="BA11613" s="80"/>
      <c r="BB11613" s="80"/>
    </row>
    <row r="11614" spans="9:54" x14ac:dyDescent="0.25">
      <c r="I11614" s="80"/>
      <c r="AX11614" s="80"/>
      <c r="AY11614" s="80"/>
      <c r="AZ11614" s="80"/>
      <c r="BA11614" s="80"/>
      <c r="BB11614" s="80"/>
    </row>
    <row r="11615" spans="9:54" x14ac:dyDescent="0.25">
      <c r="I11615" s="80"/>
      <c r="AX11615" s="80"/>
      <c r="AY11615" s="80"/>
      <c r="AZ11615" s="80"/>
      <c r="BA11615" s="80"/>
      <c r="BB11615" s="80"/>
    </row>
    <row r="11616" spans="9:54" x14ac:dyDescent="0.25">
      <c r="I11616" s="80"/>
      <c r="AX11616" s="80"/>
      <c r="AY11616" s="80"/>
      <c r="AZ11616" s="80"/>
      <c r="BA11616" s="80"/>
      <c r="BB11616" s="80"/>
    </row>
    <row r="11617" spans="9:54" x14ac:dyDescent="0.25">
      <c r="I11617" s="80"/>
      <c r="AX11617" s="80"/>
      <c r="AY11617" s="80"/>
      <c r="AZ11617" s="80"/>
      <c r="BA11617" s="80"/>
      <c r="BB11617" s="80"/>
    </row>
    <row r="11618" spans="9:54" x14ac:dyDescent="0.25">
      <c r="I11618" s="80"/>
      <c r="AX11618" s="80"/>
      <c r="AY11618" s="80"/>
      <c r="AZ11618" s="80"/>
      <c r="BA11618" s="80"/>
      <c r="BB11618" s="80"/>
    </row>
    <row r="11619" spans="9:54" x14ac:dyDescent="0.25">
      <c r="I11619" s="80"/>
      <c r="AX11619" s="80"/>
      <c r="AY11619" s="80"/>
      <c r="AZ11619" s="80"/>
      <c r="BA11619" s="80"/>
      <c r="BB11619" s="80"/>
    </row>
    <row r="11620" spans="9:54" x14ac:dyDescent="0.25">
      <c r="I11620" s="80"/>
      <c r="AX11620" s="80"/>
      <c r="AY11620" s="80"/>
      <c r="AZ11620" s="80"/>
      <c r="BA11620" s="80"/>
      <c r="BB11620" s="80"/>
    </row>
    <row r="11621" spans="9:54" x14ac:dyDescent="0.25">
      <c r="I11621" s="80"/>
      <c r="AX11621" s="80"/>
      <c r="AY11621" s="80"/>
      <c r="AZ11621" s="80"/>
      <c r="BA11621" s="80"/>
      <c r="BB11621" s="80"/>
    </row>
    <row r="11622" spans="9:54" x14ac:dyDescent="0.25">
      <c r="I11622" s="80"/>
      <c r="AX11622" s="80"/>
      <c r="AY11622" s="80"/>
      <c r="AZ11622" s="80"/>
      <c r="BA11622" s="80"/>
      <c r="BB11622" s="80"/>
    </row>
    <row r="11623" spans="9:54" x14ac:dyDescent="0.25">
      <c r="I11623" s="80"/>
      <c r="AX11623" s="80"/>
      <c r="AY11623" s="80"/>
      <c r="AZ11623" s="80"/>
      <c r="BA11623" s="80"/>
      <c r="BB11623" s="80"/>
    </row>
    <row r="11624" spans="9:54" x14ac:dyDescent="0.25">
      <c r="I11624" s="80"/>
      <c r="AX11624" s="80"/>
      <c r="AY11624" s="80"/>
      <c r="AZ11624" s="80"/>
      <c r="BA11624" s="80"/>
      <c r="BB11624" s="80"/>
    </row>
    <row r="11625" spans="9:54" x14ac:dyDescent="0.25">
      <c r="I11625" s="80"/>
      <c r="AX11625" s="80"/>
      <c r="AY11625" s="80"/>
      <c r="AZ11625" s="80"/>
      <c r="BA11625" s="80"/>
      <c r="BB11625" s="80"/>
    </row>
    <row r="11626" spans="9:54" x14ac:dyDescent="0.25">
      <c r="I11626" s="80"/>
      <c r="AX11626" s="80"/>
      <c r="AY11626" s="80"/>
      <c r="AZ11626" s="80"/>
      <c r="BA11626" s="80"/>
      <c r="BB11626" s="80"/>
    </row>
    <row r="11627" spans="9:54" x14ac:dyDescent="0.25">
      <c r="I11627" s="80"/>
      <c r="AX11627" s="80"/>
      <c r="AY11627" s="80"/>
      <c r="AZ11627" s="80"/>
      <c r="BA11627" s="80"/>
      <c r="BB11627" s="80"/>
    </row>
    <row r="11628" spans="9:54" x14ac:dyDescent="0.25">
      <c r="I11628" s="80"/>
      <c r="AX11628" s="80"/>
      <c r="AY11628" s="80"/>
      <c r="AZ11628" s="80"/>
      <c r="BA11628" s="80"/>
      <c r="BB11628" s="80"/>
    </row>
    <row r="11629" spans="9:54" x14ac:dyDescent="0.25">
      <c r="I11629" s="80"/>
      <c r="AX11629" s="80"/>
      <c r="AY11629" s="80"/>
      <c r="AZ11629" s="80"/>
      <c r="BA11629" s="80"/>
      <c r="BB11629" s="80"/>
    </row>
    <row r="11630" spans="9:54" x14ac:dyDescent="0.25">
      <c r="I11630" s="80"/>
      <c r="AX11630" s="80"/>
      <c r="AY11630" s="80"/>
      <c r="AZ11630" s="80"/>
      <c r="BA11630" s="80"/>
      <c r="BB11630" s="80"/>
    </row>
    <row r="11631" spans="9:54" x14ac:dyDescent="0.25">
      <c r="I11631" s="80"/>
      <c r="AX11631" s="80"/>
      <c r="AY11631" s="80"/>
      <c r="AZ11631" s="80"/>
      <c r="BA11631" s="80"/>
      <c r="BB11631" s="80"/>
    </row>
    <row r="11632" spans="9:54" x14ac:dyDescent="0.25">
      <c r="I11632" s="80"/>
      <c r="AX11632" s="80"/>
      <c r="AY11632" s="80"/>
      <c r="AZ11632" s="80"/>
      <c r="BA11632" s="80"/>
      <c r="BB11632" s="80"/>
    </row>
    <row r="11633" spans="9:54" x14ac:dyDescent="0.25">
      <c r="I11633" s="80"/>
      <c r="AX11633" s="80"/>
      <c r="AY11633" s="80"/>
      <c r="AZ11633" s="80"/>
      <c r="BA11633" s="80"/>
      <c r="BB11633" s="80"/>
    </row>
    <row r="11634" spans="9:54" x14ac:dyDescent="0.25">
      <c r="I11634" s="80"/>
      <c r="AX11634" s="80"/>
      <c r="AY11634" s="80"/>
      <c r="AZ11634" s="80"/>
      <c r="BA11634" s="80"/>
      <c r="BB11634" s="80"/>
    </row>
    <row r="11635" spans="9:54" x14ac:dyDescent="0.25">
      <c r="I11635" s="80"/>
      <c r="AX11635" s="80"/>
      <c r="AY11635" s="80"/>
      <c r="AZ11635" s="80"/>
      <c r="BA11635" s="80"/>
      <c r="BB11635" s="80"/>
    </row>
    <row r="11636" spans="9:54" x14ac:dyDescent="0.25">
      <c r="I11636" s="80"/>
      <c r="AX11636" s="80"/>
      <c r="AY11636" s="80"/>
      <c r="AZ11636" s="80"/>
      <c r="BA11636" s="80"/>
      <c r="BB11636" s="80"/>
    </row>
    <row r="11637" spans="9:54" x14ac:dyDescent="0.25">
      <c r="I11637" s="80"/>
      <c r="AX11637" s="80"/>
      <c r="AY11637" s="80"/>
      <c r="AZ11637" s="80"/>
      <c r="BA11637" s="80"/>
      <c r="BB11637" s="80"/>
    </row>
    <row r="11638" spans="9:54" x14ac:dyDescent="0.25">
      <c r="I11638" s="80"/>
      <c r="AX11638" s="80"/>
      <c r="AY11638" s="80"/>
      <c r="AZ11638" s="80"/>
      <c r="BA11638" s="80"/>
      <c r="BB11638" s="80"/>
    </row>
    <row r="11639" spans="9:54" x14ac:dyDescent="0.25">
      <c r="I11639" s="80"/>
      <c r="AX11639" s="80"/>
      <c r="AY11639" s="80"/>
      <c r="AZ11639" s="80"/>
      <c r="BA11639" s="80"/>
      <c r="BB11639" s="80"/>
    </row>
    <row r="11640" spans="9:54" x14ac:dyDescent="0.25">
      <c r="I11640" s="80"/>
      <c r="AX11640" s="80"/>
      <c r="AY11640" s="80"/>
      <c r="AZ11640" s="80"/>
      <c r="BA11640" s="80"/>
      <c r="BB11640" s="80"/>
    </row>
    <row r="11641" spans="9:54" x14ac:dyDescent="0.25">
      <c r="I11641" s="80"/>
      <c r="AX11641" s="80"/>
      <c r="AY11641" s="80"/>
      <c r="AZ11641" s="80"/>
      <c r="BA11641" s="80"/>
      <c r="BB11641" s="80"/>
    </row>
    <row r="11642" spans="9:54" x14ac:dyDescent="0.25">
      <c r="I11642" s="80"/>
      <c r="AX11642" s="80"/>
      <c r="AY11642" s="80"/>
      <c r="AZ11642" s="80"/>
      <c r="BA11642" s="80"/>
      <c r="BB11642" s="80"/>
    </row>
    <row r="11643" spans="9:54" x14ac:dyDescent="0.25">
      <c r="I11643" s="80"/>
      <c r="AX11643" s="80"/>
      <c r="AY11643" s="80"/>
      <c r="AZ11643" s="80"/>
      <c r="BA11643" s="80"/>
      <c r="BB11643" s="80"/>
    </row>
    <row r="11644" spans="9:54" x14ac:dyDescent="0.25">
      <c r="I11644" s="80"/>
      <c r="AX11644" s="80"/>
      <c r="AY11644" s="80"/>
      <c r="AZ11644" s="80"/>
      <c r="BA11644" s="80"/>
      <c r="BB11644" s="80"/>
    </row>
    <row r="11645" spans="9:54" x14ac:dyDescent="0.25">
      <c r="I11645" s="80"/>
      <c r="AX11645" s="80"/>
      <c r="AY11645" s="80"/>
      <c r="AZ11645" s="80"/>
      <c r="BA11645" s="80"/>
      <c r="BB11645" s="80"/>
    </row>
    <row r="11646" spans="9:54" x14ac:dyDescent="0.25">
      <c r="I11646" s="80"/>
      <c r="AX11646" s="80"/>
      <c r="AY11646" s="80"/>
      <c r="AZ11646" s="80"/>
      <c r="BA11646" s="80"/>
      <c r="BB11646" s="80"/>
    </row>
    <row r="11647" spans="9:54" x14ac:dyDescent="0.25">
      <c r="I11647" s="80"/>
      <c r="AX11647" s="80"/>
      <c r="AY11647" s="80"/>
      <c r="AZ11647" s="80"/>
      <c r="BA11647" s="80"/>
      <c r="BB11647" s="80"/>
    </row>
    <row r="11648" spans="9:54" x14ac:dyDescent="0.25">
      <c r="I11648" s="80"/>
      <c r="AX11648" s="80"/>
      <c r="AY11648" s="80"/>
      <c r="AZ11648" s="80"/>
      <c r="BA11648" s="80"/>
      <c r="BB11648" s="80"/>
    </row>
    <row r="11649" spans="9:54" x14ac:dyDescent="0.25">
      <c r="I11649" s="80"/>
      <c r="AX11649" s="80"/>
      <c r="AY11649" s="80"/>
      <c r="AZ11649" s="80"/>
      <c r="BA11649" s="80"/>
      <c r="BB11649" s="80"/>
    </row>
    <row r="11650" spans="9:54" x14ac:dyDescent="0.25">
      <c r="I11650" s="80"/>
      <c r="AX11650" s="80"/>
      <c r="AY11650" s="80"/>
      <c r="AZ11650" s="80"/>
      <c r="BA11650" s="80"/>
      <c r="BB11650" s="80"/>
    </row>
    <row r="11651" spans="9:54" x14ac:dyDescent="0.25">
      <c r="I11651" s="80"/>
      <c r="AX11651" s="80"/>
      <c r="AY11651" s="80"/>
      <c r="AZ11651" s="80"/>
      <c r="BA11651" s="80"/>
      <c r="BB11651" s="80"/>
    </row>
    <row r="11652" spans="9:54" x14ac:dyDescent="0.25">
      <c r="I11652" s="80"/>
      <c r="AX11652" s="80"/>
      <c r="AY11652" s="80"/>
      <c r="AZ11652" s="80"/>
      <c r="BA11652" s="80"/>
      <c r="BB11652" s="80"/>
    </row>
    <row r="11653" spans="9:54" x14ac:dyDescent="0.25">
      <c r="I11653" s="80"/>
      <c r="AX11653" s="80"/>
      <c r="AY11653" s="80"/>
      <c r="AZ11653" s="80"/>
      <c r="BA11653" s="80"/>
      <c r="BB11653" s="80"/>
    </row>
    <row r="11654" spans="9:54" x14ac:dyDescent="0.25">
      <c r="I11654" s="80"/>
      <c r="AX11654" s="80"/>
      <c r="AY11654" s="80"/>
      <c r="AZ11654" s="80"/>
      <c r="BA11654" s="80"/>
      <c r="BB11654" s="80"/>
    </row>
    <row r="11655" spans="9:54" x14ac:dyDescent="0.25">
      <c r="I11655" s="80"/>
      <c r="AX11655" s="80"/>
      <c r="AY11655" s="80"/>
      <c r="AZ11655" s="80"/>
      <c r="BA11655" s="80"/>
      <c r="BB11655" s="80"/>
    </row>
    <row r="11656" spans="9:54" x14ac:dyDescent="0.25">
      <c r="I11656" s="80"/>
      <c r="AX11656" s="80"/>
      <c r="AY11656" s="80"/>
      <c r="AZ11656" s="80"/>
      <c r="BA11656" s="80"/>
      <c r="BB11656" s="80"/>
    </row>
    <row r="11657" spans="9:54" x14ac:dyDescent="0.25">
      <c r="I11657" s="80"/>
      <c r="AX11657" s="80"/>
      <c r="AY11657" s="80"/>
      <c r="AZ11657" s="80"/>
      <c r="BA11657" s="80"/>
      <c r="BB11657" s="80"/>
    </row>
    <row r="11658" spans="9:54" x14ac:dyDescent="0.25">
      <c r="I11658" s="80"/>
      <c r="AX11658" s="80"/>
      <c r="AY11658" s="80"/>
      <c r="AZ11658" s="80"/>
      <c r="BA11658" s="80"/>
      <c r="BB11658" s="80"/>
    </row>
    <row r="11659" spans="9:54" x14ac:dyDescent="0.25">
      <c r="I11659" s="80"/>
      <c r="AX11659" s="80"/>
      <c r="AY11659" s="80"/>
      <c r="AZ11659" s="80"/>
      <c r="BA11659" s="80"/>
      <c r="BB11659" s="80"/>
    </row>
    <row r="11660" spans="9:54" x14ac:dyDescent="0.25">
      <c r="I11660" s="80"/>
      <c r="AX11660" s="80"/>
      <c r="AY11660" s="80"/>
      <c r="AZ11660" s="80"/>
      <c r="BA11660" s="80"/>
      <c r="BB11660" s="80"/>
    </row>
    <row r="11661" spans="9:54" x14ac:dyDescent="0.25">
      <c r="I11661" s="80"/>
      <c r="AX11661" s="80"/>
      <c r="AY11661" s="80"/>
      <c r="AZ11661" s="80"/>
      <c r="BA11661" s="80"/>
      <c r="BB11661" s="80"/>
    </row>
    <row r="11662" spans="9:54" x14ac:dyDescent="0.25">
      <c r="I11662" s="80"/>
      <c r="AX11662" s="80"/>
      <c r="AY11662" s="80"/>
      <c r="AZ11662" s="80"/>
      <c r="BA11662" s="80"/>
      <c r="BB11662" s="80"/>
    </row>
    <row r="11663" spans="9:54" x14ac:dyDescent="0.25">
      <c r="I11663" s="80"/>
      <c r="AX11663" s="80"/>
      <c r="AY11663" s="80"/>
      <c r="AZ11663" s="80"/>
      <c r="BA11663" s="80"/>
      <c r="BB11663" s="80"/>
    </row>
    <row r="11664" spans="9:54" x14ac:dyDescent="0.25">
      <c r="I11664" s="80"/>
      <c r="AX11664" s="80"/>
      <c r="AY11664" s="80"/>
      <c r="AZ11664" s="80"/>
      <c r="BA11664" s="80"/>
      <c r="BB11664" s="80"/>
    </row>
    <row r="11665" spans="9:54" x14ac:dyDescent="0.25">
      <c r="I11665" s="80"/>
      <c r="AX11665" s="80"/>
      <c r="AY11665" s="80"/>
      <c r="AZ11665" s="80"/>
      <c r="BA11665" s="80"/>
      <c r="BB11665" s="80"/>
    </row>
    <row r="11666" spans="9:54" x14ac:dyDescent="0.25">
      <c r="I11666" s="80"/>
      <c r="AX11666" s="80"/>
      <c r="AY11666" s="80"/>
      <c r="AZ11666" s="80"/>
      <c r="BA11666" s="80"/>
      <c r="BB11666" s="80"/>
    </row>
    <row r="11667" spans="9:54" x14ac:dyDescent="0.25">
      <c r="I11667" s="80"/>
      <c r="AX11667" s="80"/>
      <c r="AY11667" s="80"/>
      <c r="AZ11667" s="80"/>
      <c r="BA11667" s="80"/>
      <c r="BB11667" s="80"/>
    </row>
    <row r="11668" spans="9:54" x14ac:dyDescent="0.25">
      <c r="I11668" s="80"/>
      <c r="AX11668" s="80"/>
      <c r="AY11668" s="80"/>
      <c r="AZ11668" s="80"/>
      <c r="BA11668" s="80"/>
      <c r="BB11668" s="80"/>
    </row>
    <row r="11669" spans="9:54" x14ac:dyDescent="0.25">
      <c r="I11669" s="80"/>
      <c r="AX11669" s="80"/>
      <c r="AY11669" s="80"/>
      <c r="AZ11669" s="80"/>
      <c r="BA11669" s="80"/>
      <c r="BB11669" s="80"/>
    </row>
    <row r="11670" spans="9:54" x14ac:dyDescent="0.25">
      <c r="I11670" s="80"/>
      <c r="AX11670" s="80"/>
      <c r="AY11670" s="80"/>
      <c r="AZ11670" s="80"/>
      <c r="BA11670" s="80"/>
      <c r="BB11670" s="80"/>
    </row>
    <row r="11671" spans="9:54" x14ac:dyDescent="0.25">
      <c r="I11671" s="80"/>
      <c r="AX11671" s="80"/>
      <c r="AY11671" s="80"/>
      <c r="AZ11671" s="80"/>
      <c r="BA11671" s="80"/>
      <c r="BB11671" s="80"/>
    </row>
    <row r="11672" spans="9:54" x14ac:dyDescent="0.25">
      <c r="I11672" s="80"/>
      <c r="AX11672" s="80"/>
      <c r="AY11672" s="80"/>
      <c r="AZ11672" s="80"/>
      <c r="BA11672" s="80"/>
      <c r="BB11672" s="80"/>
    </row>
    <row r="11673" spans="9:54" x14ac:dyDescent="0.25">
      <c r="I11673" s="80"/>
      <c r="AX11673" s="80"/>
      <c r="AY11673" s="80"/>
      <c r="AZ11673" s="80"/>
      <c r="BA11673" s="80"/>
      <c r="BB11673" s="80"/>
    </row>
    <row r="11674" spans="9:54" x14ac:dyDescent="0.25">
      <c r="I11674" s="80"/>
      <c r="AX11674" s="80"/>
      <c r="AY11674" s="80"/>
      <c r="AZ11674" s="80"/>
      <c r="BA11674" s="80"/>
      <c r="BB11674" s="80"/>
    </row>
    <row r="11675" spans="9:54" x14ac:dyDescent="0.25">
      <c r="I11675" s="80"/>
      <c r="AX11675" s="80"/>
      <c r="AY11675" s="80"/>
      <c r="AZ11675" s="80"/>
      <c r="BA11675" s="80"/>
      <c r="BB11675" s="80"/>
    </row>
    <row r="11676" spans="9:54" x14ac:dyDescent="0.25">
      <c r="I11676" s="80"/>
      <c r="AX11676" s="80"/>
      <c r="AY11676" s="80"/>
      <c r="AZ11676" s="80"/>
      <c r="BA11676" s="80"/>
      <c r="BB11676" s="80"/>
    </row>
    <row r="11677" spans="9:54" x14ac:dyDescent="0.25">
      <c r="I11677" s="80"/>
      <c r="AX11677" s="80"/>
      <c r="AY11677" s="80"/>
      <c r="AZ11677" s="80"/>
      <c r="BA11677" s="80"/>
      <c r="BB11677" s="80"/>
    </row>
    <row r="11678" spans="9:54" x14ac:dyDescent="0.25">
      <c r="I11678" s="80"/>
      <c r="AX11678" s="80"/>
      <c r="AY11678" s="80"/>
      <c r="AZ11678" s="80"/>
      <c r="BA11678" s="80"/>
      <c r="BB11678" s="80"/>
    </row>
    <row r="11679" spans="9:54" x14ac:dyDescent="0.25">
      <c r="I11679" s="80"/>
      <c r="AX11679" s="80"/>
      <c r="AY11679" s="80"/>
      <c r="AZ11679" s="80"/>
      <c r="BA11679" s="80"/>
      <c r="BB11679" s="80"/>
    </row>
    <row r="11680" spans="9:54" x14ac:dyDescent="0.25">
      <c r="I11680" s="80"/>
      <c r="AX11680" s="80"/>
      <c r="AY11680" s="80"/>
      <c r="AZ11680" s="80"/>
      <c r="BA11680" s="80"/>
      <c r="BB11680" s="80"/>
    </row>
    <row r="11681" spans="9:54" x14ac:dyDescent="0.25">
      <c r="I11681" s="80"/>
      <c r="AX11681" s="80"/>
      <c r="AY11681" s="80"/>
      <c r="AZ11681" s="80"/>
      <c r="BA11681" s="80"/>
      <c r="BB11681" s="80"/>
    </row>
    <row r="11682" spans="9:54" x14ac:dyDescent="0.25">
      <c r="I11682" s="80"/>
      <c r="AX11682" s="80"/>
      <c r="AY11682" s="80"/>
      <c r="AZ11682" s="80"/>
      <c r="BA11682" s="80"/>
      <c r="BB11682" s="80"/>
    </row>
    <row r="11683" spans="9:54" x14ac:dyDescent="0.25">
      <c r="I11683" s="80"/>
      <c r="AX11683" s="80"/>
      <c r="AY11683" s="80"/>
      <c r="AZ11683" s="80"/>
      <c r="BA11683" s="80"/>
      <c r="BB11683" s="80"/>
    </row>
    <row r="11684" spans="9:54" x14ac:dyDescent="0.25">
      <c r="I11684" s="80"/>
      <c r="AX11684" s="80"/>
      <c r="AY11684" s="80"/>
      <c r="AZ11684" s="80"/>
      <c r="BA11684" s="80"/>
      <c r="BB11684" s="80"/>
    </row>
    <row r="11685" spans="9:54" x14ac:dyDescent="0.25">
      <c r="I11685" s="80"/>
      <c r="AX11685" s="80"/>
      <c r="AY11685" s="80"/>
      <c r="AZ11685" s="80"/>
      <c r="BA11685" s="80"/>
      <c r="BB11685" s="80"/>
    </row>
    <row r="11686" spans="9:54" x14ac:dyDescent="0.25">
      <c r="I11686" s="80"/>
      <c r="AX11686" s="80"/>
      <c r="AY11686" s="80"/>
      <c r="AZ11686" s="80"/>
      <c r="BA11686" s="80"/>
      <c r="BB11686" s="80"/>
    </row>
    <row r="11687" spans="9:54" x14ac:dyDescent="0.25">
      <c r="I11687" s="80"/>
      <c r="AX11687" s="80"/>
      <c r="AY11687" s="80"/>
      <c r="AZ11687" s="80"/>
      <c r="BA11687" s="80"/>
      <c r="BB11687" s="80"/>
    </row>
    <row r="11688" spans="9:54" x14ac:dyDescent="0.25">
      <c r="I11688" s="80"/>
      <c r="AX11688" s="80"/>
      <c r="AY11688" s="80"/>
      <c r="AZ11688" s="80"/>
      <c r="BA11688" s="80"/>
      <c r="BB11688" s="80"/>
    </row>
    <row r="11689" spans="9:54" x14ac:dyDescent="0.25">
      <c r="I11689" s="80"/>
      <c r="AX11689" s="80"/>
      <c r="AY11689" s="80"/>
      <c r="AZ11689" s="80"/>
      <c r="BA11689" s="80"/>
      <c r="BB11689" s="80"/>
    </row>
    <row r="11690" spans="9:54" x14ac:dyDescent="0.25">
      <c r="I11690" s="80"/>
      <c r="AX11690" s="80"/>
      <c r="AY11690" s="80"/>
      <c r="AZ11690" s="80"/>
      <c r="BA11690" s="80"/>
      <c r="BB11690" s="80"/>
    </row>
    <row r="11691" spans="9:54" x14ac:dyDescent="0.25">
      <c r="I11691" s="80"/>
      <c r="AX11691" s="80"/>
      <c r="AY11691" s="80"/>
      <c r="AZ11691" s="80"/>
      <c r="BA11691" s="80"/>
      <c r="BB11691" s="80"/>
    </row>
    <row r="11692" spans="9:54" x14ac:dyDescent="0.25">
      <c r="I11692" s="80"/>
      <c r="AX11692" s="80"/>
      <c r="AY11692" s="80"/>
      <c r="AZ11692" s="80"/>
      <c r="BA11692" s="80"/>
      <c r="BB11692" s="80"/>
    </row>
    <row r="11693" spans="9:54" x14ac:dyDescent="0.25">
      <c r="I11693" s="80"/>
      <c r="AX11693" s="80"/>
      <c r="AY11693" s="80"/>
      <c r="AZ11693" s="80"/>
      <c r="BA11693" s="80"/>
      <c r="BB11693" s="80"/>
    </row>
    <row r="11694" spans="9:54" x14ac:dyDescent="0.25">
      <c r="I11694" s="80"/>
      <c r="AX11694" s="80"/>
      <c r="AY11694" s="80"/>
      <c r="AZ11694" s="80"/>
      <c r="BA11694" s="80"/>
      <c r="BB11694" s="80"/>
    </row>
    <row r="11695" spans="9:54" x14ac:dyDescent="0.25">
      <c r="I11695" s="80"/>
      <c r="AX11695" s="80"/>
      <c r="AY11695" s="80"/>
      <c r="AZ11695" s="80"/>
      <c r="BA11695" s="80"/>
      <c r="BB11695" s="80"/>
    </row>
    <row r="11696" spans="9:54" x14ac:dyDescent="0.25">
      <c r="I11696" s="80"/>
      <c r="AX11696" s="80"/>
      <c r="AY11696" s="80"/>
      <c r="AZ11696" s="80"/>
      <c r="BA11696" s="80"/>
      <c r="BB11696" s="80"/>
    </row>
    <row r="11697" spans="9:54" x14ac:dyDescent="0.25">
      <c r="I11697" s="80"/>
      <c r="AX11697" s="80"/>
      <c r="AY11697" s="80"/>
      <c r="AZ11697" s="80"/>
      <c r="BA11697" s="80"/>
      <c r="BB11697" s="80"/>
    </row>
    <row r="11698" spans="9:54" x14ac:dyDescent="0.25">
      <c r="I11698" s="80"/>
      <c r="AX11698" s="80"/>
      <c r="AY11698" s="80"/>
      <c r="AZ11698" s="80"/>
      <c r="BA11698" s="80"/>
      <c r="BB11698" s="80"/>
    </row>
    <row r="11699" spans="9:54" x14ac:dyDescent="0.25">
      <c r="I11699" s="80"/>
      <c r="AX11699" s="80"/>
      <c r="AY11699" s="80"/>
      <c r="AZ11699" s="80"/>
      <c r="BA11699" s="80"/>
      <c r="BB11699" s="80"/>
    </row>
    <row r="11700" spans="9:54" x14ac:dyDescent="0.25">
      <c r="I11700" s="80"/>
      <c r="AX11700" s="80"/>
      <c r="AY11700" s="80"/>
      <c r="AZ11700" s="80"/>
      <c r="BA11700" s="80"/>
      <c r="BB11700" s="80"/>
    </row>
    <row r="11701" spans="9:54" x14ac:dyDescent="0.25">
      <c r="I11701" s="80"/>
      <c r="AX11701" s="80"/>
      <c r="AY11701" s="80"/>
      <c r="AZ11701" s="80"/>
      <c r="BA11701" s="80"/>
      <c r="BB11701" s="80"/>
    </row>
    <row r="11702" spans="9:54" x14ac:dyDescent="0.25">
      <c r="I11702" s="80"/>
      <c r="AX11702" s="80"/>
      <c r="AY11702" s="80"/>
      <c r="AZ11702" s="80"/>
      <c r="BA11702" s="80"/>
      <c r="BB11702" s="80"/>
    </row>
    <row r="11703" spans="9:54" x14ac:dyDescent="0.25">
      <c r="I11703" s="80"/>
      <c r="AX11703" s="80"/>
      <c r="AY11703" s="80"/>
      <c r="AZ11703" s="80"/>
      <c r="BA11703" s="80"/>
      <c r="BB11703" s="80"/>
    </row>
    <row r="11704" spans="9:54" x14ac:dyDescent="0.25">
      <c r="I11704" s="80"/>
      <c r="AX11704" s="80"/>
      <c r="AY11704" s="80"/>
      <c r="AZ11704" s="80"/>
      <c r="BA11704" s="80"/>
      <c r="BB11704" s="80"/>
    </row>
    <row r="11705" spans="9:54" x14ac:dyDescent="0.25">
      <c r="I11705" s="80"/>
      <c r="AX11705" s="80"/>
      <c r="AY11705" s="80"/>
      <c r="AZ11705" s="80"/>
      <c r="BA11705" s="80"/>
      <c r="BB11705" s="80"/>
    </row>
    <row r="11706" spans="9:54" x14ac:dyDescent="0.25">
      <c r="I11706" s="80"/>
      <c r="AX11706" s="80"/>
      <c r="AY11706" s="80"/>
      <c r="AZ11706" s="80"/>
      <c r="BA11706" s="80"/>
      <c r="BB11706" s="80"/>
    </row>
    <row r="11707" spans="9:54" x14ac:dyDescent="0.25">
      <c r="I11707" s="80"/>
      <c r="AX11707" s="80"/>
      <c r="AY11707" s="80"/>
      <c r="AZ11707" s="80"/>
      <c r="BA11707" s="80"/>
      <c r="BB11707" s="80"/>
    </row>
    <row r="11708" spans="9:54" x14ac:dyDescent="0.25">
      <c r="I11708" s="80"/>
      <c r="AX11708" s="80"/>
      <c r="AY11708" s="80"/>
      <c r="AZ11708" s="80"/>
      <c r="BA11708" s="80"/>
      <c r="BB11708" s="80"/>
    </row>
    <row r="11709" spans="9:54" x14ac:dyDescent="0.25">
      <c r="I11709" s="80"/>
      <c r="AX11709" s="80"/>
      <c r="AY11709" s="80"/>
      <c r="AZ11709" s="80"/>
      <c r="BA11709" s="80"/>
      <c r="BB11709" s="80"/>
    </row>
    <row r="11710" spans="9:54" x14ac:dyDescent="0.25">
      <c r="I11710" s="80"/>
      <c r="AX11710" s="80"/>
      <c r="AY11710" s="80"/>
      <c r="AZ11710" s="80"/>
      <c r="BA11710" s="80"/>
      <c r="BB11710" s="80"/>
    </row>
    <row r="11711" spans="9:54" x14ac:dyDescent="0.25">
      <c r="I11711" s="80"/>
      <c r="AX11711" s="80"/>
      <c r="AY11711" s="80"/>
      <c r="AZ11711" s="80"/>
      <c r="BA11711" s="80"/>
      <c r="BB11711" s="80"/>
    </row>
    <row r="11712" spans="9:54" x14ac:dyDescent="0.25">
      <c r="I11712" s="80"/>
      <c r="AX11712" s="80"/>
      <c r="AY11712" s="80"/>
      <c r="AZ11712" s="80"/>
      <c r="BA11712" s="80"/>
      <c r="BB11712" s="80"/>
    </row>
    <row r="11713" spans="9:54" x14ac:dyDescent="0.25">
      <c r="I11713" s="80"/>
      <c r="AX11713" s="80"/>
      <c r="AY11713" s="80"/>
      <c r="AZ11713" s="80"/>
      <c r="BA11713" s="80"/>
      <c r="BB11713" s="80"/>
    </row>
    <row r="11714" spans="9:54" x14ac:dyDescent="0.25">
      <c r="I11714" s="80"/>
      <c r="AX11714" s="80"/>
      <c r="AY11714" s="80"/>
      <c r="AZ11714" s="80"/>
      <c r="BA11714" s="80"/>
      <c r="BB11714" s="80"/>
    </row>
    <row r="11715" spans="9:54" x14ac:dyDescent="0.25">
      <c r="I11715" s="80"/>
      <c r="AX11715" s="80"/>
      <c r="AY11715" s="80"/>
      <c r="AZ11715" s="80"/>
      <c r="BA11715" s="80"/>
      <c r="BB11715" s="80"/>
    </row>
    <row r="11716" spans="9:54" x14ac:dyDescent="0.25">
      <c r="I11716" s="80"/>
      <c r="AX11716" s="80"/>
      <c r="AY11716" s="80"/>
      <c r="AZ11716" s="80"/>
      <c r="BA11716" s="80"/>
      <c r="BB11716" s="80"/>
    </row>
    <row r="11717" spans="9:54" x14ac:dyDescent="0.25">
      <c r="I11717" s="80"/>
      <c r="AX11717" s="80"/>
      <c r="AY11717" s="80"/>
      <c r="AZ11717" s="80"/>
      <c r="BA11717" s="80"/>
      <c r="BB11717" s="80"/>
    </row>
    <row r="11718" spans="9:54" x14ac:dyDescent="0.25">
      <c r="I11718" s="80"/>
      <c r="AX11718" s="80"/>
      <c r="AY11718" s="80"/>
      <c r="AZ11718" s="80"/>
      <c r="BA11718" s="80"/>
      <c r="BB11718" s="80"/>
    </row>
    <row r="11719" spans="9:54" x14ac:dyDescent="0.25">
      <c r="I11719" s="80"/>
      <c r="AX11719" s="80"/>
      <c r="AY11719" s="80"/>
      <c r="AZ11719" s="80"/>
      <c r="BA11719" s="80"/>
      <c r="BB11719" s="80"/>
    </row>
    <row r="11720" spans="9:54" x14ac:dyDescent="0.25">
      <c r="I11720" s="80"/>
      <c r="AX11720" s="80"/>
      <c r="AY11720" s="80"/>
      <c r="AZ11720" s="80"/>
      <c r="BA11720" s="80"/>
      <c r="BB11720" s="80"/>
    </row>
    <row r="11721" spans="9:54" x14ac:dyDescent="0.25">
      <c r="I11721" s="80"/>
      <c r="AX11721" s="80"/>
      <c r="AY11721" s="80"/>
      <c r="AZ11721" s="80"/>
      <c r="BA11721" s="80"/>
      <c r="BB11721" s="80"/>
    </row>
    <row r="11722" spans="9:54" x14ac:dyDescent="0.25">
      <c r="I11722" s="80"/>
      <c r="AX11722" s="80"/>
      <c r="AY11722" s="80"/>
      <c r="AZ11722" s="80"/>
      <c r="BA11722" s="80"/>
      <c r="BB11722" s="80"/>
    </row>
    <row r="11723" spans="9:54" x14ac:dyDescent="0.25">
      <c r="I11723" s="80"/>
      <c r="AX11723" s="80"/>
      <c r="AY11723" s="80"/>
      <c r="AZ11723" s="80"/>
      <c r="BA11723" s="80"/>
      <c r="BB11723" s="80"/>
    </row>
    <row r="11724" spans="9:54" x14ac:dyDescent="0.25">
      <c r="I11724" s="80"/>
      <c r="AX11724" s="80"/>
      <c r="AY11724" s="80"/>
      <c r="AZ11724" s="80"/>
      <c r="BA11724" s="80"/>
      <c r="BB11724" s="80"/>
    </row>
    <row r="11725" spans="9:54" x14ac:dyDescent="0.25">
      <c r="I11725" s="80"/>
      <c r="AX11725" s="80"/>
      <c r="AY11725" s="80"/>
      <c r="AZ11725" s="80"/>
      <c r="BA11725" s="80"/>
      <c r="BB11725" s="80"/>
    </row>
    <row r="11726" spans="9:54" x14ac:dyDescent="0.25">
      <c r="I11726" s="80"/>
      <c r="AX11726" s="80"/>
      <c r="AY11726" s="80"/>
      <c r="AZ11726" s="80"/>
      <c r="BA11726" s="80"/>
      <c r="BB11726" s="80"/>
    </row>
    <row r="11727" spans="9:54" x14ac:dyDescent="0.25">
      <c r="I11727" s="80"/>
      <c r="AX11727" s="80"/>
      <c r="AY11727" s="80"/>
      <c r="AZ11727" s="80"/>
      <c r="BA11727" s="80"/>
      <c r="BB11727" s="80"/>
    </row>
    <row r="11728" spans="9:54" x14ac:dyDescent="0.25">
      <c r="I11728" s="80"/>
      <c r="AX11728" s="80"/>
      <c r="AY11728" s="80"/>
      <c r="AZ11728" s="80"/>
      <c r="BA11728" s="80"/>
      <c r="BB11728" s="80"/>
    </row>
    <row r="11729" spans="9:54" x14ac:dyDescent="0.25">
      <c r="I11729" s="80"/>
      <c r="AX11729" s="80"/>
      <c r="AY11729" s="80"/>
      <c r="AZ11729" s="80"/>
      <c r="BA11729" s="80"/>
      <c r="BB11729" s="80"/>
    </row>
    <row r="11730" spans="9:54" x14ac:dyDescent="0.25">
      <c r="I11730" s="80"/>
      <c r="AX11730" s="80"/>
      <c r="AY11730" s="80"/>
      <c r="AZ11730" s="80"/>
      <c r="BA11730" s="80"/>
      <c r="BB11730" s="80"/>
    </row>
    <row r="11731" spans="9:54" x14ac:dyDescent="0.25">
      <c r="I11731" s="80"/>
      <c r="AX11731" s="80"/>
      <c r="AY11731" s="80"/>
      <c r="AZ11731" s="80"/>
      <c r="BA11731" s="80"/>
      <c r="BB11731" s="80"/>
    </row>
    <row r="11732" spans="9:54" x14ac:dyDescent="0.25">
      <c r="I11732" s="80"/>
      <c r="AX11732" s="80"/>
      <c r="AY11732" s="80"/>
      <c r="AZ11732" s="80"/>
      <c r="BA11732" s="80"/>
      <c r="BB11732" s="80"/>
    </row>
    <row r="11733" spans="9:54" x14ac:dyDescent="0.25">
      <c r="I11733" s="80"/>
      <c r="AX11733" s="80"/>
      <c r="AY11733" s="80"/>
      <c r="AZ11733" s="80"/>
      <c r="BA11733" s="80"/>
      <c r="BB11733" s="80"/>
    </row>
    <row r="11734" spans="9:54" x14ac:dyDescent="0.25">
      <c r="I11734" s="80"/>
      <c r="AX11734" s="80"/>
      <c r="AY11734" s="80"/>
      <c r="AZ11734" s="80"/>
      <c r="BA11734" s="80"/>
      <c r="BB11734" s="80"/>
    </row>
    <row r="11735" spans="9:54" x14ac:dyDescent="0.25">
      <c r="I11735" s="80"/>
      <c r="AX11735" s="80"/>
      <c r="AY11735" s="80"/>
      <c r="AZ11735" s="80"/>
      <c r="BA11735" s="80"/>
      <c r="BB11735" s="80"/>
    </row>
    <row r="11736" spans="9:54" x14ac:dyDescent="0.25">
      <c r="I11736" s="80"/>
      <c r="AX11736" s="80"/>
      <c r="AY11736" s="80"/>
      <c r="AZ11736" s="80"/>
      <c r="BA11736" s="80"/>
      <c r="BB11736" s="80"/>
    </row>
    <row r="11737" spans="9:54" x14ac:dyDescent="0.25">
      <c r="I11737" s="80"/>
      <c r="AX11737" s="80"/>
      <c r="AY11737" s="80"/>
      <c r="AZ11737" s="80"/>
      <c r="BA11737" s="80"/>
      <c r="BB11737" s="80"/>
    </row>
    <row r="11738" spans="9:54" x14ac:dyDescent="0.25">
      <c r="I11738" s="80"/>
      <c r="AX11738" s="80"/>
      <c r="AY11738" s="80"/>
      <c r="AZ11738" s="80"/>
      <c r="BA11738" s="80"/>
      <c r="BB11738" s="80"/>
    </row>
    <row r="11739" spans="9:54" x14ac:dyDescent="0.25">
      <c r="I11739" s="80"/>
      <c r="AX11739" s="80"/>
      <c r="AY11739" s="80"/>
      <c r="AZ11739" s="80"/>
      <c r="BA11739" s="80"/>
      <c r="BB11739" s="80"/>
    </row>
    <row r="11740" spans="9:54" x14ac:dyDescent="0.25">
      <c r="I11740" s="80"/>
      <c r="AX11740" s="80"/>
      <c r="AY11740" s="80"/>
      <c r="AZ11740" s="80"/>
      <c r="BA11740" s="80"/>
      <c r="BB11740" s="80"/>
    </row>
    <row r="11741" spans="9:54" x14ac:dyDescent="0.25">
      <c r="I11741" s="80"/>
      <c r="AX11741" s="80"/>
      <c r="AY11741" s="80"/>
      <c r="AZ11741" s="80"/>
      <c r="BA11741" s="80"/>
      <c r="BB11741" s="80"/>
    </row>
    <row r="11742" spans="9:54" x14ac:dyDescent="0.25">
      <c r="I11742" s="80"/>
      <c r="AX11742" s="80"/>
      <c r="AY11742" s="80"/>
      <c r="AZ11742" s="80"/>
      <c r="BA11742" s="80"/>
      <c r="BB11742" s="80"/>
    </row>
    <row r="11743" spans="9:54" x14ac:dyDescent="0.25">
      <c r="I11743" s="80"/>
      <c r="AX11743" s="80"/>
      <c r="AY11743" s="80"/>
      <c r="AZ11743" s="80"/>
      <c r="BA11743" s="80"/>
      <c r="BB11743" s="80"/>
    </row>
    <row r="11744" spans="9:54" x14ac:dyDescent="0.25">
      <c r="I11744" s="80"/>
      <c r="AX11744" s="80"/>
      <c r="AY11744" s="80"/>
      <c r="AZ11744" s="80"/>
      <c r="BA11744" s="80"/>
      <c r="BB11744" s="80"/>
    </row>
    <row r="11745" spans="9:54" x14ac:dyDescent="0.25">
      <c r="I11745" s="80"/>
      <c r="AX11745" s="80"/>
      <c r="AY11745" s="80"/>
      <c r="AZ11745" s="80"/>
      <c r="BA11745" s="80"/>
      <c r="BB11745" s="80"/>
    </row>
    <row r="11746" spans="9:54" x14ac:dyDescent="0.25">
      <c r="I11746" s="80"/>
      <c r="AX11746" s="80"/>
      <c r="AY11746" s="80"/>
      <c r="AZ11746" s="80"/>
      <c r="BA11746" s="80"/>
      <c r="BB11746" s="80"/>
    </row>
    <row r="11747" spans="9:54" x14ac:dyDescent="0.25">
      <c r="I11747" s="80"/>
      <c r="AX11747" s="80"/>
      <c r="AY11747" s="80"/>
      <c r="AZ11747" s="80"/>
      <c r="BA11747" s="80"/>
      <c r="BB11747" s="80"/>
    </row>
    <row r="11748" spans="9:54" x14ac:dyDescent="0.25">
      <c r="I11748" s="80"/>
      <c r="AX11748" s="80"/>
      <c r="AY11748" s="80"/>
      <c r="AZ11748" s="80"/>
      <c r="BA11748" s="80"/>
      <c r="BB11748" s="80"/>
    </row>
    <row r="11749" spans="9:54" x14ac:dyDescent="0.25">
      <c r="I11749" s="80"/>
      <c r="AX11749" s="80"/>
      <c r="AY11749" s="80"/>
      <c r="AZ11749" s="80"/>
      <c r="BA11749" s="80"/>
      <c r="BB11749" s="80"/>
    </row>
    <row r="11750" spans="9:54" x14ac:dyDescent="0.25">
      <c r="I11750" s="80"/>
      <c r="AX11750" s="80"/>
      <c r="AY11750" s="80"/>
      <c r="AZ11750" s="80"/>
      <c r="BA11750" s="80"/>
      <c r="BB11750" s="80"/>
    </row>
    <row r="11751" spans="9:54" x14ac:dyDescent="0.25">
      <c r="I11751" s="80"/>
      <c r="AX11751" s="80"/>
      <c r="AY11751" s="80"/>
      <c r="AZ11751" s="80"/>
      <c r="BA11751" s="80"/>
      <c r="BB11751" s="80"/>
    </row>
    <row r="11752" spans="9:54" x14ac:dyDescent="0.25">
      <c r="I11752" s="80"/>
      <c r="AX11752" s="80"/>
      <c r="AY11752" s="80"/>
      <c r="AZ11752" s="80"/>
      <c r="BA11752" s="80"/>
      <c r="BB11752" s="80"/>
    </row>
    <row r="11753" spans="9:54" x14ac:dyDescent="0.25">
      <c r="I11753" s="80"/>
      <c r="AX11753" s="80"/>
      <c r="AY11753" s="80"/>
      <c r="AZ11753" s="80"/>
      <c r="BA11753" s="80"/>
      <c r="BB11753" s="80"/>
    </row>
    <row r="11754" spans="9:54" x14ac:dyDescent="0.25">
      <c r="I11754" s="80"/>
      <c r="AX11754" s="80"/>
      <c r="AY11754" s="80"/>
      <c r="AZ11754" s="80"/>
      <c r="BA11754" s="80"/>
      <c r="BB11754" s="80"/>
    </row>
    <row r="11755" spans="9:54" x14ac:dyDescent="0.25">
      <c r="I11755" s="80"/>
      <c r="AX11755" s="80"/>
      <c r="AY11755" s="80"/>
      <c r="AZ11755" s="80"/>
      <c r="BA11755" s="80"/>
      <c r="BB11755" s="80"/>
    </row>
    <row r="11756" spans="9:54" x14ac:dyDescent="0.25">
      <c r="I11756" s="80"/>
      <c r="AX11756" s="80"/>
      <c r="AY11756" s="80"/>
      <c r="AZ11756" s="80"/>
      <c r="BA11756" s="80"/>
      <c r="BB11756" s="80"/>
    </row>
    <row r="11757" spans="9:54" x14ac:dyDescent="0.25">
      <c r="I11757" s="80"/>
      <c r="AX11757" s="80"/>
      <c r="AY11757" s="80"/>
      <c r="AZ11757" s="80"/>
      <c r="BA11757" s="80"/>
      <c r="BB11757" s="80"/>
    </row>
    <row r="11758" spans="9:54" x14ac:dyDescent="0.25">
      <c r="I11758" s="80"/>
      <c r="AX11758" s="80"/>
      <c r="AY11758" s="80"/>
      <c r="AZ11758" s="80"/>
      <c r="BA11758" s="80"/>
      <c r="BB11758" s="80"/>
    </row>
    <row r="11759" spans="9:54" x14ac:dyDescent="0.25">
      <c r="I11759" s="80"/>
      <c r="AX11759" s="80"/>
      <c r="AY11759" s="80"/>
      <c r="AZ11759" s="80"/>
      <c r="BA11759" s="80"/>
      <c r="BB11759" s="80"/>
    </row>
    <row r="11760" spans="9:54" x14ac:dyDescent="0.25">
      <c r="I11760" s="80"/>
      <c r="AX11760" s="80"/>
      <c r="AY11760" s="80"/>
      <c r="AZ11760" s="80"/>
      <c r="BA11760" s="80"/>
      <c r="BB11760" s="80"/>
    </row>
    <row r="11761" spans="9:54" x14ac:dyDescent="0.25">
      <c r="I11761" s="80"/>
      <c r="AX11761" s="80"/>
      <c r="AY11761" s="80"/>
      <c r="AZ11761" s="80"/>
      <c r="BA11761" s="80"/>
      <c r="BB11761" s="80"/>
    </row>
    <row r="11762" spans="9:54" x14ac:dyDescent="0.25">
      <c r="I11762" s="80"/>
      <c r="AX11762" s="80"/>
      <c r="AY11762" s="80"/>
      <c r="AZ11762" s="80"/>
      <c r="BA11762" s="80"/>
      <c r="BB11762" s="80"/>
    </row>
    <row r="11763" spans="9:54" x14ac:dyDescent="0.25">
      <c r="I11763" s="80"/>
      <c r="AX11763" s="80"/>
      <c r="AY11763" s="80"/>
      <c r="AZ11763" s="80"/>
      <c r="BA11763" s="80"/>
      <c r="BB11763" s="80"/>
    </row>
    <row r="11764" spans="9:54" x14ac:dyDescent="0.25">
      <c r="I11764" s="80"/>
      <c r="AX11764" s="80"/>
      <c r="AY11764" s="80"/>
      <c r="AZ11764" s="80"/>
      <c r="BA11764" s="80"/>
      <c r="BB11764" s="80"/>
    </row>
    <row r="11765" spans="9:54" x14ac:dyDescent="0.25">
      <c r="I11765" s="80"/>
      <c r="AX11765" s="80"/>
      <c r="AY11765" s="80"/>
      <c r="AZ11765" s="80"/>
      <c r="BA11765" s="80"/>
      <c r="BB11765" s="80"/>
    </row>
    <row r="11766" spans="9:54" x14ac:dyDescent="0.25">
      <c r="I11766" s="80"/>
      <c r="AX11766" s="80"/>
      <c r="AY11766" s="80"/>
      <c r="AZ11766" s="80"/>
      <c r="BA11766" s="80"/>
      <c r="BB11766" s="80"/>
    </row>
    <row r="11767" spans="9:54" x14ac:dyDescent="0.25">
      <c r="I11767" s="80"/>
      <c r="AX11767" s="80"/>
      <c r="AY11767" s="80"/>
      <c r="AZ11767" s="80"/>
      <c r="BA11767" s="80"/>
      <c r="BB11767" s="80"/>
    </row>
    <row r="11768" spans="9:54" x14ac:dyDescent="0.25">
      <c r="I11768" s="80"/>
      <c r="AX11768" s="80"/>
      <c r="AY11768" s="80"/>
      <c r="AZ11768" s="80"/>
      <c r="BA11768" s="80"/>
      <c r="BB11768" s="80"/>
    </row>
    <row r="11769" spans="9:54" x14ac:dyDescent="0.25">
      <c r="I11769" s="80"/>
      <c r="AX11769" s="80"/>
      <c r="AY11769" s="80"/>
      <c r="AZ11769" s="80"/>
      <c r="BA11769" s="80"/>
      <c r="BB11769" s="80"/>
    </row>
    <row r="11770" spans="9:54" x14ac:dyDescent="0.25">
      <c r="I11770" s="80"/>
      <c r="AX11770" s="80"/>
      <c r="AY11770" s="80"/>
      <c r="AZ11770" s="80"/>
      <c r="BA11770" s="80"/>
      <c r="BB11770" s="80"/>
    </row>
    <row r="11771" spans="9:54" x14ac:dyDescent="0.25">
      <c r="I11771" s="80"/>
      <c r="AX11771" s="80"/>
      <c r="AY11771" s="80"/>
      <c r="AZ11771" s="80"/>
      <c r="BA11771" s="80"/>
      <c r="BB11771" s="80"/>
    </row>
    <row r="11772" spans="9:54" x14ac:dyDescent="0.25">
      <c r="I11772" s="80"/>
      <c r="AX11772" s="80"/>
      <c r="AY11772" s="80"/>
      <c r="AZ11772" s="80"/>
      <c r="BA11772" s="80"/>
      <c r="BB11772" s="80"/>
    </row>
    <row r="11773" spans="9:54" x14ac:dyDescent="0.25">
      <c r="I11773" s="80"/>
      <c r="AX11773" s="80"/>
      <c r="AY11773" s="80"/>
      <c r="AZ11773" s="80"/>
      <c r="BA11773" s="80"/>
      <c r="BB11773" s="80"/>
    </row>
    <row r="11774" spans="9:54" x14ac:dyDescent="0.25">
      <c r="I11774" s="80"/>
      <c r="AX11774" s="80"/>
      <c r="AY11774" s="80"/>
      <c r="AZ11774" s="80"/>
      <c r="BA11774" s="80"/>
      <c r="BB11774" s="80"/>
    </row>
    <row r="11775" spans="9:54" x14ac:dyDescent="0.25">
      <c r="I11775" s="80"/>
      <c r="AX11775" s="80"/>
      <c r="AY11775" s="80"/>
      <c r="AZ11775" s="80"/>
      <c r="BA11775" s="80"/>
      <c r="BB11775" s="80"/>
    </row>
    <row r="11776" spans="9:54" x14ac:dyDescent="0.25">
      <c r="I11776" s="80"/>
      <c r="AX11776" s="80"/>
      <c r="AY11776" s="80"/>
      <c r="AZ11776" s="80"/>
      <c r="BA11776" s="80"/>
      <c r="BB11776" s="80"/>
    </row>
    <row r="11777" spans="9:54" x14ac:dyDescent="0.25">
      <c r="I11777" s="80"/>
      <c r="AX11777" s="80"/>
      <c r="AY11777" s="80"/>
      <c r="AZ11777" s="80"/>
      <c r="BA11777" s="80"/>
      <c r="BB11777" s="80"/>
    </row>
    <row r="11778" spans="9:54" x14ac:dyDescent="0.25">
      <c r="I11778" s="80"/>
      <c r="AX11778" s="80"/>
      <c r="AY11778" s="80"/>
      <c r="AZ11778" s="80"/>
      <c r="BA11778" s="80"/>
      <c r="BB11778" s="80"/>
    </row>
    <row r="11779" spans="9:54" x14ac:dyDescent="0.25">
      <c r="I11779" s="80"/>
      <c r="AX11779" s="80"/>
      <c r="AY11779" s="80"/>
      <c r="AZ11779" s="80"/>
      <c r="BA11779" s="80"/>
      <c r="BB11779" s="80"/>
    </row>
    <row r="11780" spans="9:54" x14ac:dyDescent="0.25">
      <c r="I11780" s="80"/>
      <c r="AX11780" s="80"/>
      <c r="AY11780" s="80"/>
      <c r="AZ11780" s="80"/>
      <c r="BA11780" s="80"/>
      <c r="BB11780" s="80"/>
    </row>
    <row r="11781" spans="9:54" x14ac:dyDescent="0.25">
      <c r="I11781" s="80"/>
      <c r="AX11781" s="80"/>
      <c r="AY11781" s="80"/>
      <c r="AZ11781" s="80"/>
      <c r="BA11781" s="80"/>
      <c r="BB11781" s="80"/>
    </row>
    <row r="11782" spans="9:54" x14ac:dyDescent="0.25">
      <c r="I11782" s="80"/>
      <c r="AX11782" s="80"/>
      <c r="AY11782" s="80"/>
      <c r="AZ11782" s="80"/>
      <c r="BA11782" s="80"/>
      <c r="BB11782" s="80"/>
    </row>
    <row r="11783" spans="9:54" x14ac:dyDescent="0.25">
      <c r="I11783" s="80"/>
      <c r="AX11783" s="80"/>
      <c r="AY11783" s="80"/>
      <c r="AZ11783" s="80"/>
      <c r="BA11783" s="80"/>
      <c r="BB11783" s="80"/>
    </row>
    <row r="11784" spans="9:54" x14ac:dyDescent="0.25">
      <c r="I11784" s="80"/>
      <c r="AX11784" s="80"/>
      <c r="AY11784" s="80"/>
      <c r="AZ11784" s="80"/>
      <c r="BA11784" s="80"/>
      <c r="BB11784" s="80"/>
    </row>
    <row r="11785" spans="9:54" x14ac:dyDescent="0.25">
      <c r="I11785" s="80"/>
      <c r="AX11785" s="80"/>
      <c r="AY11785" s="80"/>
      <c r="AZ11785" s="80"/>
      <c r="BA11785" s="80"/>
      <c r="BB11785" s="80"/>
    </row>
    <row r="11786" spans="9:54" x14ac:dyDescent="0.25">
      <c r="I11786" s="80"/>
      <c r="AX11786" s="80"/>
      <c r="AY11786" s="80"/>
      <c r="AZ11786" s="80"/>
      <c r="BA11786" s="80"/>
      <c r="BB11786" s="80"/>
    </row>
    <row r="11787" spans="9:54" x14ac:dyDescent="0.25">
      <c r="I11787" s="80"/>
      <c r="AX11787" s="80"/>
      <c r="AY11787" s="80"/>
      <c r="AZ11787" s="80"/>
      <c r="BA11787" s="80"/>
      <c r="BB11787" s="80"/>
    </row>
    <row r="11788" spans="9:54" x14ac:dyDescent="0.25">
      <c r="I11788" s="80"/>
      <c r="AX11788" s="80"/>
      <c r="AY11788" s="80"/>
      <c r="AZ11788" s="80"/>
      <c r="BA11788" s="80"/>
      <c r="BB11788" s="80"/>
    </row>
    <row r="11789" spans="9:54" x14ac:dyDescent="0.25">
      <c r="I11789" s="80"/>
      <c r="AX11789" s="80"/>
      <c r="AY11789" s="80"/>
      <c r="AZ11789" s="80"/>
      <c r="BA11789" s="80"/>
      <c r="BB11789" s="80"/>
    </row>
    <row r="11790" spans="9:54" x14ac:dyDescent="0.25">
      <c r="I11790" s="80"/>
      <c r="AX11790" s="80"/>
      <c r="AY11790" s="80"/>
      <c r="AZ11790" s="80"/>
      <c r="BA11790" s="80"/>
      <c r="BB11790" s="80"/>
    </row>
    <row r="11791" spans="9:54" x14ac:dyDescent="0.25">
      <c r="I11791" s="80"/>
      <c r="AX11791" s="80"/>
      <c r="AY11791" s="80"/>
      <c r="AZ11791" s="80"/>
      <c r="BA11791" s="80"/>
      <c r="BB11791" s="80"/>
    </row>
    <row r="11792" spans="9:54" x14ac:dyDescent="0.25">
      <c r="I11792" s="80"/>
      <c r="AX11792" s="80"/>
      <c r="AY11792" s="80"/>
      <c r="AZ11792" s="80"/>
      <c r="BA11792" s="80"/>
      <c r="BB11792" s="80"/>
    </row>
    <row r="11793" spans="9:54" x14ac:dyDescent="0.25">
      <c r="I11793" s="80"/>
      <c r="AX11793" s="80"/>
      <c r="AY11793" s="80"/>
      <c r="AZ11793" s="80"/>
      <c r="BA11793" s="80"/>
      <c r="BB11793" s="80"/>
    </row>
    <row r="11794" spans="9:54" x14ac:dyDescent="0.25">
      <c r="I11794" s="80"/>
      <c r="AX11794" s="80"/>
      <c r="AY11794" s="80"/>
      <c r="AZ11794" s="80"/>
      <c r="BA11794" s="80"/>
      <c r="BB11794" s="80"/>
    </row>
    <row r="11795" spans="9:54" x14ac:dyDescent="0.25">
      <c r="I11795" s="80"/>
      <c r="AX11795" s="80"/>
      <c r="AY11795" s="80"/>
      <c r="AZ11795" s="80"/>
      <c r="BA11795" s="80"/>
      <c r="BB11795" s="80"/>
    </row>
    <row r="11796" spans="9:54" x14ac:dyDescent="0.25">
      <c r="I11796" s="80"/>
      <c r="AX11796" s="80"/>
      <c r="AY11796" s="80"/>
      <c r="AZ11796" s="80"/>
      <c r="BA11796" s="80"/>
      <c r="BB11796" s="80"/>
    </row>
    <row r="11797" spans="9:54" x14ac:dyDescent="0.25">
      <c r="I11797" s="80"/>
      <c r="AX11797" s="80"/>
      <c r="AY11797" s="80"/>
      <c r="AZ11797" s="80"/>
      <c r="BA11797" s="80"/>
      <c r="BB11797" s="80"/>
    </row>
    <row r="11798" spans="9:54" x14ac:dyDescent="0.25">
      <c r="I11798" s="80"/>
      <c r="AX11798" s="80"/>
      <c r="AY11798" s="80"/>
      <c r="AZ11798" s="80"/>
      <c r="BA11798" s="80"/>
      <c r="BB11798" s="80"/>
    </row>
    <row r="11799" spans="9:54" x14ac:dyDescent="0.25">
      <c r="I11799" s="80"/>
      <c r="AX11799" s="80"/>
      <c r="AY11799" s="80"/>
      <c r="AZ11799" s="80"/>
      <c r="BA11799" s="80"/>
      <c r="BB11799" s="80"/>
    </row>
    <row r="11800" spans="9:54" x14ac:dyDescent="0.25">
      <c r="I11800" s="80"/>
      <c r="AX11800" s="80"/>
      <c r="AY11800" s="80"/>
      <c r="AZ11800" s="80"/>
      <c r="BA11800" s="80"/>
      <c r="BB11800" s="80"/>
    </row>
    <row r="11801" spans="9:54" x14ac:dyDescent="0.25">
      <c r="I11801" s="80"/>
      <c r="AX11801" s="80"/>
      <c r="AY11801" s="80"/>
      <c r="AZ11801" s="80"/>
      <c r="BA11801" s="80"/>
      <c r="BB11801" s="80"/>
    </row>
    <row r="11802" spans="9:54" x14ac:dyDescent="0.25">
      <c r="I11802" s="80"/>
      <c r="AX11802" s="80"/>
      <c r="AY11802" s="80"/>
      <c r="AZ11802" s="80"/>
      <c r="BA11802" s="80"/>
      <c r="BB11802" s="80"/>
    </row>
    <row r="11803" spans="9:54" x14ac:dyDescent="0.25">
      <c r="I11803" s="80"/>
      <c r="AX11803" s="80"/>
      <c r="AY11803" s="80"/>
      <c r="AZ11803" s="80"/>
      <c r="BA11803" s="80"/>
      <c r="BB11803" s="80"/>
    </row>
    <row r="11804" spans="9:54" x14ac:dyDescent="0.25">
      <c r="I11804" s="80"/>
      <c r="AX11804" s="80"/>
      <c r="AY11804" s="80"/>
      <c r="AZ11804" s="80"/>
      <c r="BA11804" s="80"/>
      <c r="BB11804" s="80"/>
    </row>
    <row r="11805" spans="9:54" x14ac:dyDescent="0.25">
      <c r="I11805" s="80"/>
      <c r="AX11805" s="80"/>
      <c r="AY11805" s="80"/>
      <c r="AZ11805" s="80"/>
      <c r="BA11805" s="80"/>
      <c r="BB11805" s="80"/>
    </row>
    <row r="11806" spans="9:54" x14ac:dyDescent="0.25">
      <c r="I11806" s="80"/>
      <c r="AX11806" s="80"/>
      <c r="AY11806" s="80"/>
      <c r="AZ11806" s="80"/>
      <c r="BA11806" s="80"/>
      <c r="BB11806" s="80"/>
    </row>
    <row r="11807" spans="9:54" x14ac:dyDescent="0.25">
      <c r="I11807" s="80"/>
      <c r="AX11807" s="80"/>
      <c r="AY11807" s="80"/>
      <c r="AZ11807" s="80"/>
      <c r="BA11807" s="80"/>
      <c r="BB11807" s="80"/>
    </row>
    <row r="11808" spans="9:54" x14ac:dyDescent="0.25">
      <c r="I11808" s="80"/>
      <c r="AX11808" s="80"/>
      <c r="AY11808" s="80"/>
      <c r="AZ11808" s="80"/>
      <c r="BA11808" s="80"/>
      <c r="BB11808" s="80"/>
    </row>
    <row r="11809" spans="9:54" x14ac:dyDescent="0.25">
      <c r="I11809" s="80"/>
      <c r="AX11809" s="80"/>
      <c r="AY11809" s="80"/>
      <c r="AZ11809" s="80"/>
      <c r="BA11809" s="80"/>
      <c r="BB11809" s="80"/>
    </row>
    <row r="11810" spans="9:54" x14ac:dyDescent="0.25">
      <c r="I11810" s="80"/>
      <c r="AX11810" s="80"/>
      <c r="AY11810" s="80"/>
      <c r="AZ11810" s="80"/>
      <c r="BA11810" s="80"/>
      <c r="BB11810" s="80"/>
    </row>
    <row r="11811" spans="9:54" x14ac:dyDescent="0.25">
      <c r="I11811" s="80"/>
      <c r="AX11811" s="80"/>
      <c r="AY11811" s="80"/>
      <c r="AZ11811" s="80"/>
      <c r="BA11811" s="80"/>
      <c r="BB11811" s="80"/>
    </row>
    <row r="11812" spans="9:54" x14ac:dyDescent="0.25">
      <c r="I11812" s="80"/>
      <c r="AX11812" s="80"/>
      <c r="AY11812" s="80"/>
      <c r="AZ11812" s="80"/>
      <c r="BA11812" s="80"/>
      <c r="BB11812" s="80"/>
    </row>
    <row r="11813" spans="9:54" x14ac:dyDescent="0.25">
      <c r="I11813" s="80"/>
      <c r="AX11813" s="80"/>
      <c r="AY11813" s="80"/>
      <c r="AZ11813" s="80"/>
      <c r="BA11813" s="80"/>
      <c r="BB11813" s="80"/>
    </row>
    <row r="11814" spans="9:54" x14ac:dyDescent="0.25">
      <c r="I11814" s="80"/>
      <c r="AX11814" s="80"/>
      <c r="AY11814" s="80"/>
      <c r="AZ11814" s="80"/>
      <c r="BA11814" s="80"/>
      <c r="BB11814" s="80"/>
    </row>
    <row r="11815" spans="9:54" x14ac:dyDescent="0.25">
      <c r="I11815" s="80"/>
      <c r="AX11815" s="80"/>
      <c r="AY11815" s="80"/>
      <c r="AZ11815" s="80"/>
      <c r="BA11815" s="80"/>
      <c r="BB11815" s="80"/>
    </row>
    <row r="11816" spans="9:54" x14ac:dyDescent="0.25">
      <c r="I11816" s="80"/>
      <c r="AX11816" s="80"/>
      <c r="AY11816" s="80"/>
      <c r="AZ11816" s="80"/>
      <c r="BA11816" s="80"/>
      <c r="BB11816" s="80"/>
    </row>
    <row r="11817" spans="9:54" x14ac:dyDescent="0.25">
      <c r="I11817" s="80"/>
      <c r="AX11817" s="80"/>
      <c r="AY11817" s="80"/>
      <c r="AZ11817" s="80"/>
      <c r="BA11817" s="80"/>
      <c r="BB11817" s="80"/>
    </row>
    <row r="11818" spans="9:54" x14ac:dyDescent="0.25">
      <c r="I11818" s="80"/>
      <c r="AX11818" s="80"/>
      <c r="AY11818" s="80"/>
      <c r="AZ11818" s="80"/>
      <c r="BA11818" s="80"/>
      <c r="BB11818" s="80"/>
    </row>
    <row r="11819" spans="9:54" x14ac:dyDescent="0.25">
      <c r="I11819" s="80"/>
      <c r="AX11819" s="80"/>
      <c r="AY11819" s="80"/>
      <c r="AZ11819" s="80"/>
      <c r="BA11819" s="80"/>
      <c r="BB11819" s="80"/>
    </row>
    <row r="11820" spans="9:54" x14ac:dyDescent="0.25">
      <c r="I11820" s="80"/>
      <c r="AX11820" s="80"/>
      <c r="AY11820" s="80"/>
      <c r="AZ11820" s="80"/>
      <c r="BA11820" s="80"/>
      <c r="BB11820" s="80"/>
    </row>
    <row r="11821" spans="9:54" x14ac:dyDescent="0.25">
      <c r="I11821" s="80"/>
      <c r="AX11821" s="80"/>
      <c r="AY11821" s="80"/>
      <c r="AZ11821" s="80"/>
      <c r="BA11821" s="80"/>
      <c r="BB11821" s="80"/>
    </row>
    <row r="11822" spans="9:54" x14ac:dyDescent="0.25">
      <c r="I11822" s="80"/>
      <c r="AX11822" s="80"/>
      <c r="AY11822" s="80"/>
      <c r="AZ11822" s="80"/>
      <c r="BA11822" s="80"/>
      <c r="BB11822" s="80"/>
    </row>
    <row r="11823" spans="9:54" x14ac:dyDescent="0.25">
      <c r="I11823" s="80"/>
      <c r="AX11823" s="80"/>
      <c r="AY11823" s="80"/>
      <c r="AZ11823" s="80"/>
      <c r="BA11823" s="80"/>
      <c r="BB11823" s="80"/>
    </row>
    <row r="11824" spans="9:54" x14ac:dyDescent="0.25">
      <c r="I11824" s="80"/>
      <c r="AX11824" s="80"/>
      <c r="AY11824" s="80"/>
      <c r="AZ11824" s="80"/>
      <c r="BA11824" s="80"/>
      <c r="BB11824" s="80"/>
    </row>
    <row r="11825" spans="9:54" x14ac:dyDescent="0.25">
      <c r="I11825" s="80"/>
      <c r="AX11825" s="80"/>
      <c r="AY11825" s="80"/>
      <c r="AZ11825" s="80"/>
      <c r="BA11825" s="80"/>
      <c r="BB11825" s="80"/>
    </row>
    <row r="11826" spans="9:54" x14ac:dyDescent="0.25">
      <c r="I11826" s="80"/>
      <c r="AX11826" s="80"/>
      <c r="AY11826" s="80"/>
      <c r="AZ11826" s="80"/>
      <c r="BA11826" s="80"/>
      <c r="BB11826" s="80"/>
    </row>
    <row r="11827" spans="9:54" x14ac:dyDescent="0.25">
      <c r="I11827" s="80"/>
      <c r="AX11827" s="80"/>
      <c r="AY11827" s="80"/>
      <c r="AZ11827" s="80"/>
      <c r="BA11827" s="80"/>
      <c r="BB11827" s="80"/>
    </row>
    <row r="11828" spans="9:54" x14ac:dyDescent="0.25">
      <c r="I11828" s="80"/>
      <c r="AX11828" s="80"/>
      <c r="AY11828" s="80"/>
      <c r="AZ11828" s="80"/>
      <c r="BA11828" s="80"/>
      <c r="BB11828" s="80"/>
    </row>
    <row r="11829" spans="9:54" x14ac:dyDescent="0.25">
      <c r="I11829" s="80"/>
      <c r="AX11829" s="80"/>
      <c r="AY11829" s="80"/>
      <c r="AZ11829" s="80"/>
      <c r="BA11829" s="80"/>
      <c r="BB11829" s="80"/>
    </row>
    <row r="11830" spans="9:54" x14ac:dyDescent="0.25">
      <c r="I11830" s="80"/>
      <c r="AX11830" s="80"/>
      <c r="AY11830" s="80"/>
      <c r="AZ11830" s="80"/>
      <c r="BA11830" s="80"/>
      <c r="BB11830" s="80"/>
    </row>
    <row r="11831" spans="9:54" x14ac:dyDescent="0.25">
      <c r="I11831" s="80"/>
      <c r="AX11831" s="80"/>
      <c r="AY11831" s="80"/>
      <c r="AZ11831" s="80"/>
      <c r="BA11831" s="80"/>
      <c r="BB11831" s="80"/>
    </row>
    <row r="11832" spans="9:54" x14ac:dyDescent="0.25">
      <c r="I11832" s="80"/>
      <c r="AX11832" s="80"/>
      <c r="AY11832" s="80"/>
      <c r="AZ11832" s="80"/>
      <c r="BA11832" s="80"/>
      <c r="BB11832" s="80"/>
    </row>
    <row r="11833" spans="9:54" x14ac:dyDescent="0.25">
      <c r="I11833" s="80"/>
      <c r="AX11833" s="80"/>
      <c r="AY11833" s="80"/>
      <c r="AZ11833" s="80"/>
      <c r="BA11833" s="80"/>
      <c r="BB11833" s="80"/>
    </row>
    <row r="11834" spans="9:54" x14ac:dyDescent="0.25">
      <c r="I11834" s="80"/>
      <c r="AX11834" s="80"/>
      <c r="AY11834" s="80"/>
      <c r="AZ11834" s="80"/>
      <c r="BA11834" s="80"/>
      <c r="BB11834" s="80"/>
    </row>
    <row r="11835" spans="9:54" x14ac:dyDescent="0.25">
      <c r="I11835" s="80"/>
      <c r="AX11835" s="80"/>
      <c r="AY11835" s="80"/>
      <c r="AZ11835" s="80"/>
      <c r="BA11835" s="80"/>
      <c r="BB11835" s="80"/>
    </row>
    <row r="11836" spans="9:54" x14ac:dyDescent="0.25">
      <c r="I11836" s="80"/>
      <c r="AX11836" s="80"/>
      <c r="AY11836" s="80"/>
      <c r="AZ11836" s="80"/>
      <c r="BA11836" s="80"/>
      <c r="BB11836" s="80"/>
    </row>
    <row r="11837" spans="9:54" x14ac:dyDescent="0.25">
      <c r="I11837" s="80"/>
      <c r="AX11837" s="80"/>
      <c r="AY11837" s="80"/>
      <c r="AZ11837" s="80"/>
      <c r="BA11837" s="80"/>
      <c r="BB11837" s="80"/>
    </row>
    <row r="11838" spans="9:54" x14ac:dyDescent="0.25">
      <c r="I11838" s="80"/>
      <c r="AX11838" s="80"/>
      <c r="AY11838" s="80"/>
      <c r="AZ11838" s="80"/>
      <c r="BA11838" s="80"/>
      <c r="BB11838" s="80"/>
    </row>
    <row r="11839" spans="9:54" x14ac:dyDescent="0.25">
      <c r="I11839" s="80"/>
      <c r="AX11839" s="80"/>
      <c r="AY11839" s="80"/>
      <c r="AZ11839" s="80"/>
      <c r="BA11839" s="80"/>
      <c r="BB11839" s="80"/>
    </row>
    <row r="11840" spans="9:54" x14ac:dyDescent="0.25">
      <c r="I11840" s="80"/>
      <c r="AX11840" s="80"/>
      <c r="AY11840" s="80"/>
      <c r="AZ11840" s="80"/>
      <c r="BA11840" s="80"/>
      <c r="BB11840" s="80"/>
    </row>
    <row r="11841" spans="9:54" x14ac:dyDescent="0.25">
      <c r="I11841" s="80"/>
      <c r="AX11841" s="80"/>
      <c r="AY11841" s="80"/>
      <c r="AZ11841" s="80"/>
      <c r="BA11841" s="80"/>
      <c r="BB11841" s="80"/>
    </row>
    <row r="11842" spans="9:54" x14ac:dyDescent="0.25">
      <c r="I11842" s="80"/>
      <c r="AX11842" s="80"/>
      <c r="AY11842" s="80"/>
      <c r="AZ11842" s="80"/>
      <c r="BA11842" s="80"/>
      <c r="BB11842" s="80"/>
    </row>
    <row r="11843" spans="9:54" x14ac:dyDescent="0.25">
      <c r="I11843" s="80"/>
      <c r="AX11843" s="80"/>
      <c r="AY11843" s="80"/>
      <c r="AZ11843" s="80"/>
      <c r="BA11843" s="80"/>
      <c r="BB11843" s="80"/>
    </row>
    <row r="11844" spans="9:54" x14ac:dyDescent="0.25">
      <c r="I11844" s="80"/>
      <c r="AX11844" s="80"/>
      <c r="AY11844" s="80"/>
      <c r="AZ11844" s="80"/>
      <c r="BA11844" s="80"/>
      <c r="BB11844" s="80"/>
    </row>
    <row r="11845" spans="9:54" x14ac:dyDescent="0.25">
      <c r="I11845" s="80"/>
      <c r="AX11845" s="80"/>
      <c r="AY11845" s="80"/>
      <c r="AZ11845" s="80"/>
      <c r="BA11845" s="80"/>
      <c r="BB11845" s="80"/>
    </row>
    <row r="11846" spans="9:54" x14ac:dyDescent="0.25">
      <c r="I11846" s="80"/>
      <c r="AX11846" s="80"/>
      <c r="AY11846" s="80"/>
      <c r="AZ11846" s="80"/>
      <c r="BA11846" s="80"/>
      <c r="BB11846" s="80"/>
    </row>
    <row r="11847" spans="9:54" x14ac:dyDescent="0.25">
      <c r="I11847" s="80"/>
      <c r="AX11847" s="80"/>
      <c r="AY11847" s="80"/>
      <c r="AZ11847" s="80"/>
      <c r="BA11847" s="80"/>
      <c r="BB11847" s="80"/>
    </row>
    <row r="11848" spans="9:54" x14ac:dyDescent="0.25">
      <c r="I11848" s="80"/>
      <c r="AX11848" s="80"/>
      <c r="AY11848" s="80"/>
      <c r="AZ11848" s="80"/>
      <c r="BA11848" s="80"/>
      <c r="BB11848" s="80"/>
    </row>
    <row r="11849" spans="9:54" x14ac:dyDescent="0.25">
      <c r="I11849" s="80"/>
      <c r="AX11849" s="80"/>
      <c r="AY11849" s="80"/>
      <c r="AZ11849" s="80"/>
      <c r="BA11849" s="80"/>
      <c r="BB11849" s="80"/>
    </row>
    <row r="11850" spans="9:54" x14ac:dyDescent="0.25">
      <c r="I11850" s="80"/>
      <c r="AX11850" s="80"/>
      <c r="AY11850" s="80"/>
      <c r="AZ11850" s="80"/>
      <c r="BA11850" s="80"/>
      <c r="BB11850" s="80"/>
    </row>
    <row r="11851" spans="9:54" x14ac:dyDescent="0.25">
      <c r="I11851" s="80"/>
      <c r="AX11851" s="80"/>
      <c r="AY11851" s="80"/>
      <c r="AZ11851" s="80"/>
      <c r="BA11851" s="80"/>
      <c r="BB11851" s="80"/>
    </row>
    <row r="11852" spans="9:54" x14ac:dyDescent="0.25">
      <c r="I11852" s="80"/>
      <c r="AX11852" s="80"/>
      <c r="AY11852" s="80"/>
      <c r="AZ11852" s="80"/>
      <c r="BA11852" s="80"/>
      <c r="BB11852" s="80"/>
    </row>
    <row r="11853" spans="9:54" x14ac:dyDescent="0.25">
      <c r="I11853" s="80"/>
      <c r="AX11853" s="80"/>
      <c r="AY11853" s="80"/>
      <c r="AZ11853" s="80"/>
      <c r="BA11853" s="80"/>
      <c r="BB11853" s="80"/>
    </row>
    <row r="11854" spans="9:54" x14ac:dyDescent="0.25">
      <c r="I11854" s="80"/>
      <c r="AX11854" s="80"/>
      <c r="AY11854" s="80"/>
      <c r="AZ11854" s="80"/>
      <c r="BA11854" s="80"/>
      <c r="BB11854" s="80"/>
    </row>
    <row r="11855" spans="9:54" x14ac:dyDescent="0.25">
      <c r="I11855" s="80"/>
      <c r="AX11855" s="80"/>
      <c r="AY11855" s="80"/>
      <c r="AZ11855" s="80"/>
      <c r="BA11855" s="80"/>
      <c r="BB11855" s="80"/>
    </row>
    <row r="11856" spans="9:54" x14ac:dyDescent="0.25">
      <c r="I11856" s="80"/>
      <c r="AX11856" s="80"/>
      <c r="AY11856" s="80"/>
      <c r="AZ11856" s="80"/>
      <c r="BA11856" s="80"/>
      <c r="BB11856" s="80"/>
    </row>
    <row r="11857" spans="9:54" x14ac:dyDescent="0.25">
      <c r="I11857" s="80"/>
      <c r="AX11857" s="80"/>
      <c r="AY11857" s="80"/>
      <c r="AZ11857" s="80"/>
      <c r="BA11857" s="80"/>
      <c r="BB11857" s="80"/>
    </row>
    <row r="11858" spans="9:54" x14ac:dyDescent="0.25">
      <c r="I11858" s="80"/>
      <c r="AX11858" s="80"/>
      <c r="AY11858" s="80"/>
      <c r="AZ11858" s="80"/>
      <c r="BA11858" s="80"/>
      <c r="BB11858" s="80"/>
    </row>
    <row r="11859" spans="9:54" x14ac:dyDescent="0.25">
      <c r="I11859" s="80"/>
      <c r="AX11859" s="80"/>
      <c r="AY11859" s="80"/>
      <c r="AZ11859" s="80"/>
      <c r="BA11859" s="80"/>
      <c r="BB11859" s="80"/>
    </row>
    <row r="11860" spans="9:54" x14ac:dyDescent="0.25">
      <c r="I11860" s="80"/>
      <c r="AX11860" s="80"/>
      <c r="AY11860" s="80"/>
      <c r="AZ11860" s="80"/>
      <c r="BA11860" s="80"/>
      <c r="BB11860" s="80"/>
    </row>
    <row r="11861" spans="9:54" x14ac:dyDescent="0.25">
      <c r="I11861" s="80"/>
      <c r="AX11861" s="80"/>
      <c r="AY11861" s="80"/>
      <c r="AZ11861" s="80"/>
      <c r="BA11861" s="80"/>
      <c r="BB11861" s="80"/>
    </row>
    <row r="11862" spans="9:54" x14ac:dyDescent="0.25">
      <c r="I11862" s="80"/>
      <c r="AX11862" s="80"/>
      <c r="AY11862" s="80"/>
      <c r="AZ11862" s="80"/>
      <c r="BA11862" s="80"/>
      <c r="BB11862" s="80"/>
    </row>
    <row r="11863" spans="9:54" x14ac:dyDescent="0.25">
      <c r="I11863" s="80"/>
      <c r="AX11863" s="80"/>
      <c r="AY11863" s="80"/>
      <c r="AZ11863" s="80"/>
      <c r="BA11863" s="80"/>
      <c r="BB11863" s="80"/>
    </row>
    <row r="11864" spans="9:54" x14ac:dyDescent="0.25">
      <c r="I11864" s="80"/>
      <c r="AX11864" s="80"/>
      <c r="AY11864" s="80"/>
      <c r="AZ11864" s="80"/>
      <c r="BA11864" s="80"/>
      <c r="BB11864" s="80"/>
    </row>
    <row r="11865" spans="9:54" x14ac:dyDescent="0.25">
      <c r="I11865" s="80"/>
      <c r="AX11865" s="80"/>
      <c r="AY11865" s="80"/>
      <c r="AZ11865" s="80"/>
      <c r="BA11865" s="80"/>
      <c r="BB11865" s="80"/>
    </row>
    <row r="11866" spans="9:54" x14ac:dyDescent="0.25">
      <c r="I11866" s="80"/>
      <c r="AX11866" s="80"/>
      <c r="AY11866" s="80"/>
      <c r="AZ11866" s="80"/>
      <c r="BA11866" s="80"/>
      <c r="BB11866" s="80"/>
    </row>
    <row r="11867" spans="9:54" x14ac:dyDescent="0.25">
      <c r="I11867" s="80"/>
      <c r="AX11867" s="80"/>
      <c r="AY11867" s="80"/>
      <c r="AZ11867" s="80"/>
      <c r="BA11867" s="80"/>
      <c r="BB11867" s="80"/>
    </row>
    <row r="11868" spans="9:54" x14ac:dyDescent="0.25">
      <c r="I11868" s="80"/>
      <c r="AX11868" s="80"/>
      <c r="AY11868" s="80"/>
      <c r="AZ11868" s="80"/>
      <c r="BA11868" s="80"/>
      <c r="BB11868" s="80"/>
    </row>
    <row r="11869" spans="9:54" x14ac:dyDescent="0.25">
      <c r="I11869" s="80"/>
      <c r="AX11869" s="80"/>
      <c r="AY11869" s="80"/>
      <c r="AZ11869" s="80"/>
      <c r="BA11869" s="80"/>
      <c r="BB11869" s="80"/>
    </row>
    <row r="11870" spans="9:54" x14ac:dyDescent="0.25">
      <c r="I11870" s="80"/>
      <c r="AX11870" s="80"/>
      <c r="AY11870" s="80"/>
      <c r="AZ11870" s="80"/>
      <c r="BA11870" s="80"/>
      <c r="BB11870" s="80"/>
    </row>
    <row r="11871" spans="9:54" x14ac:dyDescent="0.25">
      <c r="I11871" s="80"/>
      <c r="AX11871" s="80"/>
      <c r="AY11871" s="80"/>
      <c r="AZ11871" s="80"/>
      <c r="BA11871" s="80"/>
      <c r="BB11871" s="80"/>
    </row>
    <row r="11872" spans="9:54" x14ac:dyDescent="0.25">
      <c r="I11872" s="80"/>
      <c r="AX11872" s="80"/>
      <c r="AY11872" s="80"/>
      <c r="AZ11872" s="80"/>
      <c r="BA11872" s="80"/>
      <c r="BB11872" s="80"/>
    </row>
    <row r="11873" spans="9:54" x14ac:dyDescent="0.25">
      <c r="I11873" s="80"/>
      <c r="AX11873" s="80"/>
      <c r="AY11873" s="80"/>
      <c r="AZ11873" s="80"/>
      <c r="BA11873" s="80"/>
      <c r="BB11873" s="80"/>
    </row>
    <row r="11874" spans="9:54" x14ac:dyDescent="0.25">
      <c r="I11874" s="80"/>
      <c r="AX11874" s="80"/>
      <c r="AY11874" s="80"/>
      <c r="AZ11874" s="80"/>
      <c r="BA11874" s="80"/>
      <c r="BB11874" s="80"/>
    </row>
    <row r="11875" spans="9:54" x14ac:dyDescent="0.25">
      <c r="I11875" s="80"/>
      <c r="AX11875" s="80"/>
      <c r="AY11875" s="80"/>
      <c r="AZ11875" s="80"/>
      <c r="BA11875" s="80"/>
      <c r="BB11875" s="80"/>
    </row>
    <row r="11876" spans="9:54" x14ac:dyDescent="0.25">
      <c r="I11876" s="80"/>
      <c r="AX11876" s="80"/>
      <c r="AY11876" s="80"/>
      <c r="AZ11876" s="80"/>
      <c r="BA11876" s="80"/>
      <c r="BB11876" s="80"/>
    </row>
    <row r="11877" spans="9:54" x14ac:dyDescent="0.25">
      <c r="I11877" s="80"/>
      <c r="AX11877" s="80"/>
      <c r="AY11877" s="80"/>
      <c r="AZ11877" s="80"/>
      <c r="BA11877" s="80"/>
      <c r="BB11877" s="80"/>
    </row>
    <row r="11878" spans="9:54" x14ac:dyDescent="0.25">
      <c r="I11878" s="80"/>
      <c r="AX11878" s="80"/>
      <c r="AY11878" s="80"/>
      <c r="AZ11878" s="80"/>
      <c r="BA11878" s="80"/>
      <c r="BB11878" s="80"/>
    </row>
    <row r="11879" spans="9:54" x14ac:dyDescent="0.25">
      <c r="I11879" s="80"/>
      <c r="AX11879" s="80"/>
      <c r="AY11879" s="80"/>
      <c r="AZ11879" s="80"/>
      <c r="BA11879" s="80"/>
      <c r="BB11879" s="80"/>
    </row>
    <row r="11880" spans="9:54" x14ac:dyDescent="0.25">
      <c r="I11880" s="80"/>
      <c r="AX11880" s="80"/>
      <c r="AY11880" s="80"/>
      <c r="AZ11880" s="80"/>
      <c r="BA11880" s="80"/>
      <c r="BB11880" s="80"/>
    </row>
    <row r="11881" spans="9:54" x14ac:dyDescent="0.25">
      <c r="I11881" s="80"/>
      <c r="AX11881" s="80"/>
      <c r="AY11881" s="80"/>
      <c r="AZ11881" s="80"/>
      <c r="BA11881" s="80"/>
      <c r="BB11881" s="80"/>
    </row>
    <row r="11882" spans="9:54" x14ac:dyDescent="0.25">
      <c r="I11882" s="80"/>
      <c r="AX11882" s="80"/>
      <c r="AY11882" s="80"/>
      <c r="AZ11882" s="80"/>
      <c r="BA11882" s="80"/>
      <c r="BB11882" s="80"/>
    </row>
    <row r="11883" spans="9:54" x14ac:dyDescent="0.25">
      <c r="I11883" s="80"/>
      <c r="AX11883" s="80"/>
      <c r="AY11883" s="80"/>
      <c r="AZ11883" s="80"/>
      <c r="BA11883" s="80"/>
      <c r="BB11883" s="80"/>
    </row>
    <row r="11884" spans="9:54" x14ac:dyDescent="0.25">
      <c r="I11884" s="80"/>
      <c r="AX11884" s="80"/>
      <c r="AY11884" s="80"/>
      <c r="AZ11884" s="80"/>
      <c r="BA11884" s="80"/>
      <c r="BB11884" s="80"/>
    </row>
    <row r="11885" spans="9:54" x14ac:dyDescent="0.25">
      <c r="I11885" s="80"/>
      <c r="AX11885" s="80"/>
      <c r="AY11885" s="80"/>
      <c r="AZ11885" s="80"/>
      <c r="BA11885" s="80"/>
      <c r="BB11885" s="80"/>
    </row>
    <row r="11886" spans="9:54" x14ac:dyDescent="0.25">
      <c r="I11886" s="80"/>
      <c r="AX11886" s="80"/>
      <c r="AY11886" s="80"/>
      <c r="AZ11886" s="80"/>
      <c r="BA11886" s="80"/>
      <c r="BB11886" s="80"/>
    </row>
    <row r="11887" spans="9:54" x14ac:dyDescent="0.25">
      <c r="I11887" s="80"/>
      <c r="AX11887" s="80"/>
      <c r="AY11887" s="80"/>
      <c r="AZ11887" s="80"/>
      <c r="BA11887" s="80"/>
      <c r="BB11887" s="80"/>
    </row>
    <row r="11888" spans="9:54" x14ac:dyDescent="0.25">
      <c r="I11888" s="80"/>
      <c r="AX11888" s="80"/>
      <c r="AY11888" s="80"/>
      <c r="AZ11888" s="80"/>
      <c r="BA11888" s="80"/>
      <c r="BB11888" s="80"/>
    </row>
    <row r="11889" spans="9:54" x14ac:dyDescent="0.25">
      <c r="I11889" s="80"/>
      <c r="AX11889" s="80"/>
      <c r="AY11889" s="80"/>
      <c r="AZ11889" s="80"/>
      <c r="BA11889" s="80"/>
      <c r="BB11889" s="80"/>
    </row>
    <row r="11890" spans="9:54" x14ac:dyDescent="0.25">
      <c r="I11890" s="80"/>
      <c r="AX11890" s="80"/>
      <c r="AY11890" s="80"/>
      <c r="AZ11890" s="80"/>
      <c r="BA11890" s="80"/>
      <c r="BB11890" s="80"/>
    </row>
    <row r="11891" spans="9:54" x14ac:dyDescent="0.25">
      <c r="I11891" s="80"/>
      <c r="AX11891" s="80"/>
      <c r="AY11891" s="80"/>
      <c r="AZ11891" s="80"/>
      <c r="BA11891" s="80"/>
      <c r="BB11891" s="80"/>
    </row>
    <row r="11892" spans="9:54" x14ac:dyDescent="0.25">
      <c r="I11892" s="80"/>
      <c r="AX11892" s="80"/>
      <c r="AY11892" s="80"/>
      <c r="AZ11892" s="80"/>
      <c r="BA11892" s="80"/>
      <c r="BB11892" s="80"/>
    </row>
    <row r="11893" spans="9:54" x14ac:dyDescent="0.25">
      <c r="I11893" s="80"/>
      <c r="AX11893" s="80"/>
      <c r="AY11893" s="80"/>
      <c r="AZ11893" s="80"/>
      <c r="BA11893" s="80"/>
      <c r="BB11893" s="80"/>
    </row>
    <row r="11894" spans="9:54" x14ac:dyDescent="0.25">
      <c r="I11894" s="80"/>
      <c r="AX11894" s="80"/>
      <c r="AY11894" s="80"/>
      <c r="AZ11894" s="80"/>
      <c r="BA11894" s="80"/>
      <c r="BB11894" s="80"/>
    </row>
    <row r="11895" spans="9:54" x14ac:dyDescent="0.25">
      <c r="I11895" s="80"/>
      <c r="AX11895" s="80"/>
      <c r="AY11895" s="80"/>
      <c r="AZ11895" s="80"/>
      <c r="BA11895" s="80"/>
      <c r="BB11895" s="80"/>
    </row>
    <row r="11896" spans="9:54" x14ac:dyDescent="0.25">
      <c r="I11896" s="80"/>
      <c r="AX11896" s="80"/>
      <c r="AY11896" s="80"/>
      <c r="AZ11896" s="80"/>
      <c r="BA11896" s="80"/>
      <c r="BB11896" s="80"/>
    </row>
    <row r="11897" spans="9:54" x14ac:dyDescent="0.25">
      <c r="I11897" s="80"/>
      <c r="AX11897" s="80"/>
      <c r="AY11897" s="80"/>
      <c r="AZ11897" s="80"/>
      <c r="BA11897" s="80"/>
      <c r="BB11897" s="80"/>
    </row>
    <row r="11898" spans="9:54" x14ac:dyDescent="0.25">
      <c r="I11898" s="80"/>
      <c r="AX11898" s="80"/>
      <c r="AY11898" s="80"/>
      <c r="AZ11898" s="80"/>
      <c r="BA11898" s="80"/>
      <c r="BB11898" s="80"/>
    </row>
    <row r="11899" spans="9:54" x14ac:dyDescent="0.25">
      <c r="I11899" s="80"/>
      <c r="AX11899" s="80"/>
      <c r="AY11899" s="80"/>
      <c r="AZ11899" s="80"/>
      <c r="BA11899" s="80"/>
      <c r="BB11899" s="80"/>
    </row>
    <row r="11900" spans="9:54" x14ac:dyDescent="0.25">
      <c r="I11900" s="80"/>
      <c r="AX11900" s="80"/>
      <c r="AY11900" s="80"/>
      <c r="AZ11900" s="80"/>
      <c r="BA11900" s="80"/>
      <c r="BB11900" s="80"/>
    </row>
    <row r="11901" spans="9:54" x14ac:dyDescent="0.25">
      <c r="I11901" s="80"/>
      <c r="AX11901" s="80"/>
      <c r="AY11901" s="80"/>
      <c r="AZ11901" s="80"/>
      <c r="BA11901" s="80"/>
      <c r="BB11901" s="80"/>
    </row>
    <row r="11902" spans="9:54" x14ac:dyDescent="0.25">
      <c r="I11902" s="80"/>
      <c r="AX11902" s="80"/>
      <c r="AY11902" s="80"/>
      <c r="AZ11902" s="80"/>
      <c r="BA11902" s="80"/>
      <c r="BB11902" s="80"/>
    </row>
    <row r="11903" spans="9:54" x14ac:dyDescent="0.25">
      <c r="I11903" s="80"/>
      <c r="AX11903" s="80"/>
      <c r="AY11903" s="80"/>
      <c r="AZ11903" s="80"/>
      <c r="BA11903" s="80"/>
      <c r="BB11903" s="80"/>
    </row>
    <row r="11904" spans="9:54" x14ac:dyDescent="0.25">
      <c r="I11904" s="80"/>
      <c r="AX11904" s="80"/>
      <c r="AY11904" s="80"/>
      <c r="AZ11904" s="80"/>
      <c r="BA11904" s="80"/>
      <c r="BB11904" s="80"/>
    </row>
    <row r="11905" spans="9:54" x14ac:dyDescent="0.25">
      <c r="I11905" s="80"/>
      <c r="AX11905" s="80"/>
      <c r="AY11905" s="80"/>
      <c r="AZ11905" s="80"/>
      <c r="BA11905" s="80"/>
      <c r="BB11905" s="80"/>
    </row>
    <row r="11906" spans="9:54" x14ac:dyDescent="0.25">
      <c r="I11906" s="80"/>
      <c r="AX11906" s="80"/>
      <c r="AY11906" s="80"/>
      <c r="AZ11906" s="80"/>
      <c r="BA11906" s="80"/>
      <c r="BB11906" s="80"/>
    </row>
    <row r="11907" spans="9:54" x14ac:dyDescent="0.25">
      <c r="I11907" s="80"/>
      <c r="AX11907" s="80"/>
      <c r="AY11907" s="80"/>
      <c r="AZ11907" s="80"/>
      <c r="BA11907" s="80"/>
      <c r="BB11907" s="80"/>
    </row>
    <row r="11908" spans="9:54" x14ac:dyDescent="0.25">
      <c r="I11908" s="80"/>
      <c r="AX11908" s="80"/>
      <c r="AY11908" s="80"/>
      <c r="AZ11908" s="80"/>
      <c r="BA11908" s="80"/>
      <c r="BB11908" s="80"/>
    </row>
    <row r="11909" spans="9:54" x14ac:dyDescent="0.25">
      <c r="I11909" s="80"/>
      <c r="AX11909" s="80"/>
      <c r="AY11909" s="80"/>
      <c r="AZ11909" s="80"/>
      <c r="BA11909" s="80"/>
      <c r="BB11909" s="80"/>
    </row>
    <row r="11910" spans="9:54" x14ac:dyDescent="0.25">
      <c r="I11910" s="80"/>
      <c r="AX11910" s="80"/>
      <c r="AY11910" s="80"/>
      <c r="AZ11910" s="80"/>
      <c r="BA11910" s="80"/>
      <c r="BB11910" s="80"/>
    </row>
    <row r="11911" spans="9:54" x14ac:dyDescent="0.25">
      <c r="I11911" s="80"/>
      <c r="AX11911" s="80"/>
      <c r="AY11911" s="80"/>
      <c r="AZ11911" s="80"/>
      <c r="BA11911" s="80"/>
      <c r="BB11911" s="80"/>
    </row>
    <row r="11912" spans="9:54" x14ac:dyDescent="0.25">
      <c r="I11912" s="80"/>
      <c r="AX11912" s="80"/>
      <c r="AY11912" s="80"/>
      <c r="AZ11912" s="80"/>
      <c r="BA11912" s="80"/>
      <c r="BB11912" s="80"/>
    </row>
    <row r="11913" spans="9:54" x14ac:dyDescent="0.25">
      <c r="I11913" s="80"/>
      <c r="AX11913" s="80"/>
      <c r="AY11913" s="80"/>
      <c r="AZ11913" s="80"/>
      <c r="BA11913" s="80"/>
      <c r="BB11913" s="80"/>
    </row>
    <row r="11914" spans="9:54" x14ac:dyDescent="0.25">
      <c r="I11914" s="80"/>
      <c r="AX11914" s="80"/>
      <c r="AY11914" s="80"/>
      <c r="AZ11914" s="80"/>
      <c r="BA11914" s="80"/>
      <c r="BB11914" s="80"/>
    </row>
    <row r="11915" spans="9:54" x14ac:dyDescent="0.25">
      <c r="I11915" s="80"/>
      <c r="AX11915" s="80"/>
      <c r="AY11915" s="80"/>
      <c r="AZ11915" s="80"/>
      <c r="BA11915" s="80"/>
      <c r="BB11915" s="80"/>
    </row>
    <row r="11916" spans="9:54" x14ac:dyDescent="0.25">
      <c r="I11916" s="80"/>
      <c r="AX11916" s="80"/>
      <c r="AY11916" s="80"/>
      <c r="AZ11916" s="80"/>
      <c r="BA11916" s="80"/>
      <c r="BB11916" s="80"/>
    </row>
    <row r="11917" spans="9:54" x14ac:dyDescent="0.25">
      <c r="I11917" s="80"/>
      <c r="AX11917" s="80"/>
      <c r="AY11917" s="80"/>
      <c r="AZ11917" s="80"/>
      <c r="BA11917" s="80"/>
      <c r="BB11917" s="80"/>
    </row>
    <row r="11918" spans="9:54" x14ac:dyDescent="0.25">
      <c r="I11918" s="80"/>
      <c r="AX11918" s="80"/>
      <c r="AY11918" s="80"/>
      <c r="AZ11918" s="80"/>
      <c r="BA11918" s="80"/>
      <c r="BB11918" s="80"/>
    </row>
    <row r="11919" spans="9:54" x14ac:dyDescent="0.25">
      <c r="I11919" s="80"/>
      <c r="AX11919" s="80"/>
      <c r="AY11919" s="80"/>
      <c r="AZ11919" s="80"/>
      <c r="BA11919" s="80"/>
      <c r="BB11919" s="80"/>
    </row>
    <row r="11920" spans="9:54" x14ac:dyDescent="0.25">
      <c r="I11920" s="80"/>
      <c r="AX11920" s="80"/>
      <c r="AY11920" s="80"/>
      <c r="AZ11920" s="80"/>
      <c r="BA11920" s="80"/>
      <c r="BB11920" s="80"/>
    </row>
    <row r="11921" spans="9:54" x14ac:dyDescent="0.25">
      <c r="I11921" s="80"/>
      <c r="AX11921" s="80"/>
      <c r="AY11921" s="80"/>
      <c r="AZ11921" s="80"/>
      <c r="BA11921" s="80"/>
      <c r="BB11921" s="80"/>
    </row>
    <row r="11922" spans="9:54" x14ac:dyDescent="0.25">
      <c r="I11922" s="80"/>
      <c r="AX11922" s="80"/>
      <c r="AY11922" s="80"/>
      <c r="AZ11922" s="80"/>
      <c r="BA11922" s="80"/>
      <c r="BB11922" s="80"/>
    </row>
    <row r="11923" spans="9:54" x14ac:dyDescent="0.25">
      <c r="I11923" s="80"/>
      <c r="AX11923" s="80"/>
      <c r="AY11923" s="80"/>
      <c r="AZ11923" s="80"/>
      <c r="BA11923" s="80"/>
      <c r="BB11923" s="80"/>
    </row>
    <row r="11924" spans="9:54" x14ac:dyDescent="0.25">
      <c r="I11924" s="80"/>
      <c r="AX11924" s="80"/>
      <c r="AY11924" s="80"/>
      <c r="AZ11924" s="80"/>
      <c r="BA11924" s="80"/>
      <c r="BB11924" s="80"/>
    </row>
    <row r="11925" spans="9:54" x14ac:dyDescent="0.25">
      <c r="I11925" s="80"/>
      <c r="AX11925" s="80"/>
      <c r="AY11925" s="80"/>
      <c r="AZ11925" s="80"/>
      <c r="BA11925" s="80"/>
      <c r="BB11925" s="80"/>
    </row>
    <row r="11926" spans="9:54" x14ac:dyDescent="0.25">
      <c r="I11926" s="80"/>
      <c r="AX11926" s="80"/>
      <c r="AY11926" s="80"/>
      <c r="AZ11926" s="80"/>
      <c r="BA11926" s="80"/>
      <c r="BB11926" s="80"/>
    </row>
    <row r="11927" spans="9:54" x14ac:dyDescent="0.25">
      <c r="I11927" s="80"/>
      <c r="AX11927" s="80"/>
      <c r="AY11927" s="80"/>
      <c r="AZ11927" s="80"/>
      <c r="BA11927" s="80"/>
      <c r="BB11927" s="80"/>
    </row>
    <row r="11928" spans="9:54" x14ac:dyDescent="0.25">
      <c r="I11928" s="80"/>
      <c r="AX11928" s="80"/>
      <c r="AY11928" s="80"/>
      <c r="AZ11928" s="80"/>
      <c r="BA11928" s="80"/>
      <c r="BB11928" s="80"/>
    </row>
    <row r="11929" spans="9:54" x14ac:dyDescent="0.25">
      <c r="I11929" s="80"/>
      <c r="AX11929" s="80"/>
      <c r="AY11929" s="80"/>
      <c r="AZ11929" s="80"/>
      <c r="BA11929" s="80"/>
      <c r="BB11929" s="80"/>
    </row>
    <row r="11930" spans="9:54" x14ac:dyDescent="0.25">
      <c r="I11930" s="80"/>
      <c r="AX11930" s="80"/>
      <c r="AY11930" s="80"/>
      <c r="AZ11930" s="80"/>
      <c r="BA11930" s="80"/>
      <c r="BB11930" s="80"/>
    </row>
    <row r="11931" spans="9:54" x14ac:dyDescent="0.25">
      <c r="I11931" s="80"/>
      <c r="AX11931" s="80"/>
      <c r="AY11931" s="80"/>
      <c r="AZ11931" s="80"/>
      <c r="BA11931" s="80"/>
      <c r="BB11931" s="80"/>
    </row>
    <row r="11932" spans="9:54" x14ac:dyDescent="0.25">
      <c r="I11932" s="80"/>
      <c r="AX11932" s="80"/>
      <c r="AY11932" s="80"/>
      <c r="AZ11932" s="80"/>
      <c r="BA11932" s="80"/>
      <c r="BB11932" s="80"/>
    </row>
    <row r="11933" spans="9:54" x14ac:dyDescent="0.25">
      <c r="I11933" s="80"/>
      <c r="AX11933" s="80"/>
      <c r="AY11933" s="80"/>
      <c r="AZ11933" s="80"/>
      <c r="BA11933" s="80"/>
      <c r="BB11933" s="80"/>
    </row>
    <row r="11934" spans="9:54" x14ac:dyDescent="0.25">
      <c r="I11934" s="80"/>
      <c r="AX11934" s="80"/>
      <c r="AY11934" s="80"/>
      <c r="AZ11934" s="80"/>
      <c r="BA11934" s="80"/>
      <c r="BB11934" s="80"/>
    </row>
    <row r="11935" spans="9:54" x14ac:dyDescent="0.25">
      <c r="I11935" s="80"/>
      <c r="AX11935" s="80"/>
      <c r="AY11935" s="80"/>
      <c r="AZ11935" s="80"/>
      <c r="BA11935" s="80"/>
      <c r="BB11935" s="80"/>
    </row>
    <row r="11936" spans="9:54" x14ac:dyDescent="0.25">
      <c r="I11936" s="80"/>
      <c r="AX11936" s="80"/>
      <c r="AY11936" s="80"/>
      <c r="AZ11936" s="80"/>
      <c r="BA11936" s="80"/>
      <c r="BB11936" s="80"/>
    </row>
    <row r="11937" spans="9:54" x14ac:dyDescent="0.25">
      <c r="I11937" s="80"/>
      <c r="AX11937" s="80"/>
      <c r="AY11937" s="80"/>
      <c r="AZ11937" s="80"/>
      <c r="BA11937" s="80"/>
      <c r="BB11937" s="80"/>
    </row>
    <row r="11938" spans="9:54" x14ac:dyDescent="0.25">
      <c r="I11938" s="80"/>
      <c r="AX11938" s="80"/>
      <c r="AY11938" s="80"/>
      <c r="AZ11938" s="80"/>
      <c r="BA11938" s="80"/>
      <c r="BB11938" s="80"/>
    </row>
    <row r="11939" spans="9:54" x14ac:dyDescent="0.25">
      <c r="I11939" s="80"/>
      <c r="AX11939" s="80"/>
      <c r="AY11939" s="80"/>
      <c r="AZ11939" s="80"/>
      <c r="BA11939" s="80"/>
      <c r="BB11939" s="80"/>
    </row>
    <row r="11940" spans="9:54" x14ac:dyDescent="0.25">
      <c r="I11940" s="80"/>
      <c r="AX11940" s="80"/>
      <c r="AY11940" s="80"/>
      <c r="AZ11940" s="80"/>
      <c r="BA11940" s="80"/>
      <c r="BB11940" s="80"/>
    </row>
    <row r="11941" spans="9:54" x14ac:dyDescent="0.25">
      <c r="I11941" s="80"/>
      <c r="AX11941" s="80"/>
      <c r="AY11941" s="80"/>
      <c r="AZ11941" s="80"/>
      <c r="BA11941" s="80"/>
      <c r="BB11941" s="80"/>
    </row>
    <row r="11942" spans="9:54" x14ac:dyDescent="0.25">
      <c r="I11942" s="80"/>
      <c r="AX11942" s="80"/>
      <c r="AY11942" s="80"/>
      <c r="AZ11942" s="80"/>
      <c r="BA11942" s="80"/>
      <c r="BB11942" s="80"/>
    </row>
    <row r="11943" spans="9:54" x14ac:dyDescent="0.25">
      <c r="I11943" s="80"/>
      <c r="AX11943" s="80"/>
      <c r="AY11943" s="80"/>
      <c r="AZ11943" s="80"/>
      <c r="BA11943" s="80"/>
      <c r="BB11943" s="80"/>
    </row>
    <row r="11944" spans="9:54" x14ac:dyDescent="0.25">
      <c r="I11944" s="80"/>
      <c r="AX11944" s="80"/>
      <c r="AY11944" s="80"/>
      <c r="AZ11944" s="80"/>
      <c r="BA11944" s="80"/>
      <c r="BB11944" s="80"/>
    </row>
    <row r="11945" spans="9:54" x14ac:dyDescent="0.25">
      <c r="I11945" s="80"/>
      <c r="AX11945" s="80"/>
      <c r="AY11945" s="80"/>
      <c r="AZ11945" s="80"/>
      <c r="BA11945" s="80"/>
      <c r="BB11945" s="80"/>
    </row>
    <row r="11946" spans="9:54" x14ac:dyDescent="0.25">
      <c r="I11946" s="80"/>
      <c r="AX11946" s="80"/>
      <c r="AY11946" s="80"/>
      <c r="AZ11946" s="80"/>
      <c r="BA11946" s="80"/>
      <c r="BB11946" s="80"/>
    </row>
    <row r="11947" spans="9:54" x14ac:dyDescent="0.25">
      <c r="I11947" s="80"/>
      <c r="AX11947" s="80"/>
      <c r="AY11947" s="80"/>
      <c r="AZ11947" s="80"/>
      <c r="BA11947" s="80"/>
      <c r="BB11947" s="80"/>
    </row>
    <row r="11948" spans="9:54" x14ac:dyDescent="0.25">
      <c r="I11948" s="80"/>
      <c r="AX11948" s="80"/>
      <c r="AY11948" s="80"/>
      <c r="AZ11948" s="80"/>
      <c r="BA11948" s="80"/>
      <c r="BB11948" s="80"/>
    </row>
    <row r="11949" spans="9:54" x14ac:dyDescent="0.25">
      <c r="I11949" s="80"/>
      <c r="AX11949" s="80"/>
      <c r="AY11949" s="80"/>
      <c r="AZ11949" s="80"/>
      <c r="BA11949" s="80"/>
      <c r="BB11949" s="80"/>
    </row>
    <row r="11950" spans="9:54" x14ac:dyDescent="0.25">
      <c r="I11950" s="80"/>
      <c r="AX11950" s="80"/>
      <c r="AY11950" s="80"/>
      <c r="AZ11950" s="80"/>
      <c r="BA11950" s="80"/>
      <c r="BB11950" s="80"/>
    </row>
    <row r="11951" spans="9:54" x14ac:dyDescent="0.25">
      <c r="I11951" s="80"/>
      <c r="AX11951" s="80"/>
      <c r="AY11951" s="80"/>
      <c r="AZ11951" s="80"/>
      <c r="BA11951" s="80"/>
      <c r="BB11951" s="80"/>
    </row>
    <row r="11952" spans="9:54" x14ac:dyDescent="0.25">
      <c r="I11952" s="80"/>
      <c r="AX11952" s="80"/>
      <c r="AY11952" s="80"/>
      <c r="AZ11952" s="80"/>
      <c r="BA11952" s="80"/>
      <c r="BB11952" s="80"/>
    </row>
    <row r="11953" spans="9:54" x14ac:dyDescent="0.25">
      <c r="I11953" s="80"/>
      <c r="AX11953" s="80"/>
      <c r="AY11953" s="80"/>
      <c r="AZ11953" s="80"/>
      <c r="BA11953" s="80"/>
      <c r="BB11953" s="80"/>
    </row>
    <row r="11954" spans="9:54" x14ac:dyDescent="0.25">
      <c r="I11954" s="80"/>
      <c r="AX11954" s="80"/>
      <c r="AY11954" s="80"/>
      <c r="AZ11954" s="80"/>
      <c r="BA11954" s="80"/>
      <c r="BB11954" s="80"/>
    </row>
    <row r="11955" spans="9:54" x14ac:dyDescent="0.25">
      <c r="I11955" s="80"/>
      <c r="AX11955" s="80"/>
      <c r="AY11955" s="80"/>
      <c r="AZ11955" s="80"/>
      <c r="BA11955" s="80"/>
      <c r="BB11955" s="80"/>
    </row>
    <row r="11956" spans="9:54" x14ac:dyDescent="0.25">
      <c r="I11956" s="80"/>
      <c r="AX11956" s="80"/>
      <c r="AY11956" s="80"/>
      <c r="AZ11956" s="80"/>
      <c r="BA11956" s="80"/>
      <c r="BB11956" s="80"/>
    </row>
    <row r="11957" spans="9:54" x14ac:dyDescent="0.25">
      <c r="I11957" s="80"/>
      <c r="AX11957" s="80"/>
      <c r="AY11957" s="80"/>
      <c r="AZ11957" s="80"/>
      <c r="BA11957" s="80"/>
      <c r="BB11957" s="80"/>
    </row>
    <row r="11958" spans="9:54" x14ac:dyDescent="0.25">
      <c r="I11958" s="80"/>
      <c r="AX11958" s="80"/>
      <c r="AY11958" s="80"/>
      <c r="AZ11958" s="80"/>
      <c r="BA11958" s="80"/>
      <c r="BB11958" s="80"/>
    </row>
    <row r="11959" spans="9:54" x14ac:dyDescent="0.25">
      <c r="I11959" s="80"/>
      <c r="AX11959" s="80"/>
      <c r="AY11959" s="80"/>
      <c r="AZ11959" s="80"/>
      <c r="BA11959" s="80"/>
      <c r="BB11959" s="80"/>
    </row>
    <row r="11960" spans="9:54" x14ac:dyDescent="0.25">
      <c r="I11960" s="80"/>
      <c r="AX11960" s="80"/>
      <c r="AY11960" s="80"/>
      <c r="AZ11960" s="80"/>
      <c r="BA11960" s="80"/>
      <c r="BB11960" s="80"/>
    </row>
    <row r="11961" spans="9:54" x14ac:dyDescent="0.25">
      <c r="I11961" s="80"/>
      <c r="AX11961" s="80"/>
      <c r="AY11961" s="80"/>
      <c r="AZ11961" s="80"/>
      <c r="BA11961" s="80"/>
      <c r="BB11961" s="80"/>
    </row>
    <row r="11962" spans="9:54" x14ac:dyDescent="0.25">
      <c r="I11962" s="80"/>
      <c r="AX11962" s="80"/>
      <c r="AY11962" s="80"/>
      <c r="AZ11962" s="80"/>
      <c r="BA11962" s="80"/>
      <c r="BB11962" s="80"/>
    </row>
    <row r="11963" spans="9:54" x14ac:dyDescent="0.25">
      <c r="I11963" s="80"/>
      <c r="AX11963" s="80"/>
      <c r="AY11963" s="80"/>
      <c r="AZ11963" s="80"/>
      <c r="BA11963" s="80"/>
      <c r="BB11963" s="80"/>
    </row>
    <row r="11964" spans="9:54" x14ac:dyDescent="0.25">
      <c r="I11964" s="80"/>
      <c r="AX11964" s="80"/>
      <c r="AY11964" s="80"/>
      <c r="AZ11964" s="80"/>
      <c r="BA11964" s="80"/>
      <c r="BB11964" s="80"/>
    </row>
    <row r="11965" spans="9:54" x14ac:dyDescent="0.25">
      <c r="I11965" s="80"/>
      <c r="AX11965" s="80"/>
      <c r="AY11965" s="80"/>
      <c r="AZ11965" s="80"/>
      <c r="BA11965" s="80"/>
      <c r="BB11965" s="80"/>
    </row>
    <row r="11966" spans="9:54" x14ac:dyDescent="0.25">
      <c r="I11966" s="80"/>
      <c r="AX11966" s="80"/>
      <c r="AY11966" s="80"/>
      <c r="AZ11966" s="80"/>
      <c r="BA11966" s="80"/>
      <c r="BB11966" s="80"/>
    </row>
    <row r="11967" spans="9:54" x14ac:dyDescent="0.25">
      <c r="I11967" s="80"/>
      <c r="AX11967" s="80"/>
      <c r="AY11967" s="80"/>
      <c r="AZ11967" s="80"/>
      <c r="BA11967" s="80"/>
      <c r="BB11967" s="80"/>
    </row>
    <row r="11968" spans="9:54" x14ac:dyDescent="0.25">
      <c r="I11968" s="80"/>
      <c r="AX11968" s="80"/>
      <c r="AY11968" s="80"/>
      <c r="AZ11968" s="80"/>
      <c r="BA11968" s="80"/>
      <c r="BB11968" s="80"/>
    </row>
    <row r="11969" spans="9:54" x14ac:dyDescent="0.25">
      <c r="I11969" s="80"/>
      <c r="AX11969" s="80"/>
      <c r="AY11969" s="80"/>
      <c r="AZ11969" s="80"/>
      <c r="BA11969" s="80"/>
      <c r="BB11969" s="80"/>
    </row>
    <row r="11970" spans="9:54" x14ac:dyDescent="0.25">
      <c r="I11970" s="80"/>
      <c r="AX11970" s="80"/>
      <c r="AY11970" s="80"/>
      <c r="AZ11970" s="80"/>
      <c r="BA11970" s="80"/>
      <c r="BB11970" s="80"/>
    </row>
    <row r="11971" spans="9:54" x14ac:dyDescent="0.25">
      <c r="I11971" s="80"/>
      <c r="AX11971" s="80"/>
      <c r="AY11971" s="80"/>
      <c r="AZ11971" s="80"/>
      <c r="BA11971" s="80"/>
      <c r="BB11971" s="80"/>
    </row>
    <row r="11972" spans="9:54" x14ac:dyDescent="0.25">
      <c r="I11972" s="80"/>
      <c r="AX11972" s="80"/>
      <c r="AY11972" s="80"/>
      <c r="AZ11972" s="80"/>
      <c r="BA11972" s="80"/>
      <c r="BB11972" s="80"/>
    </row>
    <row r="11973" spans="9:54" x14ac:dyDescent="0.25">
      <c r="I11973" s="80"/>
      <c r="AX11973" s="80"/>
      <c r="AY11973" s="80"/>
      <c r="AZ11973" s="80"/>
      <c r="BA11973" s="80"/>
      <c r="BB11973" s="80"/>
    </row>
    <row r="11974" spans="9:54" x14ac:dyDescent="0.25">
      <c r="I11974" s="80"/>
      <c r="AX11974" s="80"/>
      <c r="AY11974" s="80"/>
      <c r="AZ11974" s="80"/>
      <c r="BA11974" s="80"/>
      <c r="BB11974" s="80"/>
    </row>
    <row r="11975" spans="9:54" x14ac:dyDescent="0.25">
      <c r="I11975" s="80"/>
      <c r="AX11975" s="80"/>
      <c r="AY11975" s="80"/>
      <c r="AZ11975" s="80"/>
      <c r="BA11975" s="80"/>
      <c r="BB11975" s="80"/>
    </row>
    <row r="11976" spans="9:54" x14ac:dyDescent="0.25">
      <c r="I11976" s="80"/>
      <c r="AX11976" s="80"/>
      <c r="AY11976" s="80"/>
      <c r="AZ11976" s="80"/>
      <c r="BA11976" s="80"/>
      <c r="BB11976" s="80"/>
    </row>
    <row r="11977" spans="9:54" x14ac:dyDescent="0.25">
      <c r="I11977" s="80"/>
      <c r="AX11977" s="80"/>
      <c r="AY11977" s="80"/>
      <c r="AZ11977" s="80"/>
      <c r="BA11977" s="80"/>
      <c r="BB11977" s="80"/>
    </row>
    <row r="11978" spans="9:54" x14ac:dyDescent="0.25">
      <c r="I11978" s="80"/>
      <c r="AX11978" s="80"/>
      <c r="AY11978" s="80"/>
      <c r="AZ11978" s="80"/>
      <c r="BA11978" s="80"/>
      <c r="BB11978" s="80"/>
    </row>
    <row r="11979" spans="9:54" x14ac:dyDescent="0.25">
      <c r="I11979" s="80"/>
      <c r="AX11979" s="80"/>
      <c r="AY11979" s="80"/>
      <c r="AZ11979" s="80"/>
      <c r="BA11979" s="80"/>
      <c r="BB11979" s="80"/>
    </row>
    <row r="11980" spans="9:54" x14ac:dyDescent="0.25">
      <c r="I11980" s="80"/>
      <c r="AX11980" s="80"/>
      <c r="AY11980" s="80"/>
      <c r="AZ11980" s="80"/>
      <c r="BA11980" s="80"/>
      <c r="BB11980" s="80"/>
    </row>
    <row r="11981" spans="9:54" x14ac:dyDescent="0.25">
      <c r="I11981" s="80"/>
      <c r="AX11981" s="80"/>
      <c r="AY11981" s="80"/>
      <c r="AZ11981" s="80"/>
      <c r="BA11981" s="80"/>
      <c r="BB11981" s="80"/>
    </row>
    <row r="11982" spans="9:54" x14ac:dyDescent="0.25">
      <c r="I11982" s="80"/>
      <c r="AX11982" s="80"/>
      <c r="AY11982" s="80"/>
      <c r="AZ11982" s="80"/>
      <c r="BA11982" s="80"/>
      <c r="BB11982" s="80"/>
    </row>
    <row r="11983" spans="9:54" x14ac:dyDescent="0.25">
      <c r="I11983" s="80"/>
      <c r="AX11983" s="80"/>
      <c r="AY11983" s="80"/>
      <c r="AZ11983" s="80"/>
      <c r="BA11983" s="80"/>
      <c r="BB11983" s="80"/>
    </row>
    <row r="11984" spans="9:54" x14ac:dyDescent="0.25">
      <c r="I11984" s="80"/>
      <c r="AX11984" s="80"/>
      <c r="AY11984" s="80"/>
      <c r="AZ11984" s="80"/>
      <c r="BA11984" s="80"/>
      <c r="BB11984" s="80"/>
    </row>
    <row r="11985" spans="9:54" x14ac:dyDescent="0.25">
      <c r="I11985" s="80"/>
      <c r="AX11985" s="80"/>
      <c r="AY11985" s="80"/>
      <c r="AZ11985" s="80"/>
      <c r="BA11985" s="80"/>
      <c r="BB11985" s="80"/>
    </row>
    <row r="11986" spans="9:54" x14ac:dyDescent="0.25">
      <c r="I11986" s="80"/>
      <c r="AX11986" s="80"/>
      <c r="AY11986" s="80"/>
      <c r="AZ11986" s="80"/>
      <c r="BA11986" s="80"/>
      <c r="BB11986" s="80"/>
    </row>
    <row r="11987" spans="9:54" x14ac:dyDescent="0.25">
      <c r="I11987" s="80"/>
      <c r="AX11987" s="80"/>
      <c r="AY11987" s="80"/>
      <c r="AZ11987" s="80"/>
      <c r="BA11987" s="80"/>
      <c r="BB11987" s="80"/>
    </row>
    <row r="11988" spans="9:54" x14ac:dyDescent="0.25">
      <c r="I11988" s="80"/>
      <c r="AX11988" s="80"/>
      <c r="AY11988" s="80"/>
      <c r="AZ11988" s="80"/>
      <c r="BA11988" s="80"/>
      <c r="BB11988" s="80"/>
    </row>
    <row r="11989" spans="9:54" x14ac:dyDescent="0.25">
      <c r="I11989" s="80"/>
      <c r="AX11989" s="80"/>
      <c r="AY11989" s="80"/>
      <c r="AZ11989" s="80"/>
      <c r="BA11989" s="80"/>
      <c r="BB11989" s="80"/>
    </row>
    <row r="11990" spans="9:54" x14ac:dyDescent="0.25">
      <c r="I11990" s="80"/>
      <c r="AX11990" s="80"/>
      <c r="AY11990" s="80"/>
      <c r="AZ11990" s="80"/>
      <c r="BA11990" s="80"/>
      <c r="BB11990" s="80"/>
    </row>
    <row r="11991" spans="9:54" x14ac:dyDescent="0.25">
      <c r="I11991" s="80"/>
      <c r="AX11991" s="80"/>
      <c r="AY11991" s="80"/>
      <c r="AZ11991" s="80"/>
      <c r="BA11991" s="80"/>
      <c r="BB11991" s="80"/>
    </row>
    <row r="11992" spans="9:54" x14ac:dyDescent="0.25">
      <c r="I11992" s="80"/>
      <c r="AX11992" s="80"/>
      <c r="AY11992" s="80"/>
      <c r="AZ11992" s="80"/>
      <c r="BA11992" s="80"/>
      <c r="BB11992" s="80"/>
    </row>
    <row r="11993" spans="9:54" x14ac:dyDescent="0.25">
      <c r="I11993" s="80"/>
      <c r="AX11993" s="80"/>
      <c r="AY11993" s="80"/>
      <c r="AZ11993" s="80"/>
      <c r="BA11993" s="80"/>
      <c r="BB11993" s="80"/>
    </row>
    <row r="11994" spans="9:54" x14ac:dyDescent="0.25">
      <c r="I11994" s="80"/>
      <c r="AX11994" s="80"/>
      <c r="AY11994" s="80"/>
      <c r="AZ11994" s="80"/>
      <c r="BA11994" s="80"/>
      <c r="BB11994" s="80"/>
    </row>
    <row r="11995" spans="9:54" x14ac:dyDescent="0.25">
      <c r="I11995" s="80"/>
      <c r="AX11995" s="80"/>
      <c r="AY11995" s="80"/>
      <c r="AZ11995" s="80"/>
      <c r="BA11995" s="80"/>
      <c r="BB11995" s="80"/>
    </row>
    <row r="11996" spans="9:54" x14ac:dyDescent="0.25">
      <c r="I11996" s="80"/>
      <c r="AX11996" s="80"/>
      <c r="AY11996" s="80"/>
      <c r="AZ11996" s="80"/>
      <c r="BA11996" s="80"/>
      <c r="BB11996" s="80"/>
    </row>
    <row r="11997" spans="9:54" x14ac:dyDescent="0.25">
      <c r="I11997" s="80"/>
      <c r="AX11997" s="80"/>
      <c r="AY11997" s="80"/>
      <c r="AZ11997" s="80"/>
      <c r="BA11997" s="80"/>
      <c r="BB11997" s="80"/>
    </row>
    <row r="11998" spans="9:54" x14ac:dyDescent="0.25">
      <c r="I11998" s="80"/>
      <c r="AX11998" s="80"/>
      <c r="AY11998" s="80"/>
      <c r="AZ11998" s="80"/>
      <c r="BA11998" s="80"/>
      <c r="BB11998" s="80"/>
    </row>
    <row r="11999" spans="9:54" x14ac:dyDescent="0.25">
      <c r="I11999" s="80"/>
      <c r="AX11999" s="80"/>
      <c r="AY11999" s="80"/>
      <c r="AZ11999" s="80"/>
      <c r="BA11999" s="80"/>
      <c r="BB11999" s="80"/>
    </row>
    <row r="12000" spans="9:54" x14ac:dyDescent="0.25">
      <c r="I12000" s="80"/>
      <c r="AX12000" s="80"/>
      <c r="AY12000" s="80"/>
      <c r="AZ12000" s="80"/>
      <c r="BA12000" s="80"/>
      <c r="BB12000" s="80"/>
    </row>
    <row r="12001" spans="9:54" x14ac:dyDescent="0.25">
      <c r="I12001" s="80"/>
      <c r="AX12001" s="80"/>
      <c r="AY12001" s="80"/>
      <c r="AZ12001" s="80"/>
      <c r="BA12001" s="80"/>
      <c r="BB12001" s="80"/>
    </row>
    <row r="12002" spans="9:54" x14ac:dyDescent="0.25">
      <c r="I12002" s="80"/>
      <c r="AX12002" s="80"/>
      <c r="AY12002" s="80"/>
      <c r="AZ12002" s="80"/>
      <c r="BA12002" s="80"/>
      <c r="BB12002" s="80"/>
    </row>
    <row r="12003" spans="9:54" x14ac:dyDescent="0.25">
      <c r="I12003" s="80"/>
      <c r="AX12003" s="80"/>
      <c r="AY12003" s="80"/>
      <c r="AZ12003" s="80"/>
      <c r="BA12003" s="80"/>
      <c r="BB12003" s="80"/>
    </row>
    <row r="12004" spans="9:54" x14ac:dyDescent="0.25">
      <c r="I12004" s="80"/>
      <c r="AX12004" s="80"/>
      <c r="AY12004" s="80"/>
      <c r="AZ12004" s="80"/>
      <c r="BA12004" s="80"/>
      <c r="BB12004" s="80"/>
    </row>
    <row r="12005" spans="9:54" x14ac:dyDescent="0.25">
      <c r="I12005" s="80"/>
      <c r="AX12005" s="80"/>
      <c r="AY12005" s="80"/>
      <c r="AZ12005" s="80"/>
      <c r="BA12005" s="80"/>
      <c r="BB12005" s="80"/>
    </row>
    <row r="12006" spans="9:54" x14ac:dyDescent="0.25">
      <c r="I12006" s="80"/>
      <c r="AX12006" s="80"/>
      <c r="AY12006" s="80"/>
      <c r="AZ12006" s="80"/>
      <c r="BA12006" s="80"/>
      <c r="BB12006" s="80"/>
    </row>
    <row r="12007" spans="9:54" x14ac:dyDescent="0.25">
      <c r="I12007" s="80"/>
      <c r="AX12007" s="80"/>
      <c r="AY12007" s="80"/>
      <c r="AZ12007" s="80"/>
      <c r="BA12007" s="80"/>
      <c r="BB12007" s="80"/>
    </row>
    <row r="12008" spans="9:54" x14ac:dyDescent="0.25">
      <c r="I12008" s="80"/>
      <c r="AX12008" s="80"/>
      <c r="AY12008" s="80"/>
      <c r="AZ12008" s="80"/>
      <c r="BA12008" s="80"/>
      <c r="BB12008" s="80"/>
    </row>
    <row r="12009" spans="9:54" x14ac:dyDescent="0.25">
      <c r="I12009" s="80"/>
      <c r="AX12009" s="80"/>
      <c r="AY12009" s="80"/>
      <c r="AZ12009" s="80"/>
      <c r="BA12009" s="80"/>
      <c r="BB12009" s="80"/>
    </row>
    <row r="12010" spans="9:54" x14ac:dyDescent="0.25">
      <c r="I12010" s="80"/>
      <c r="AX12010" s="80"/>
      <c r="AY12010" s="80"/>
      <c r="AZ12010" s="80"/>
      <c r="BA12010" s="80"/>
      <c r="BB12010" s="80"/>
    </row>
    <row r="12011" spans="9:54" x14ac:dyDescent="0.25">
      <c r="I12011" s="80"/>
      <c r="AX12011" s="80"/>
      <c r="AY12011" s="80"/>
      <c r="AZ12011" s="80"/>
      <c r="BA12011" s="80"/>
      <c r="BB12011" s="80"/>
    </row>
    <row r="12012" spans="9:54" x14ac:dyDescent="0.25">
      <c r="I12012" s="80"/>
      <c r="AX12012" s="80"/>
      <c r="AY12012" s="80"/>
      <c r="AZ12012" s="80"/>
      <c r="BA12012" s="80"/>
      <c r="BB12012" s="80"/>
    </row>
    <row r="12013" spans="9:54" x14ac:dyDescent="0.25">
      <c r="I12013" s="80"/>
      <c r="AX12013" s="80"/>
      <c r="AY12013" s="80"/>
      <c r="AZ12013" s="80"/>
      <c r="BA12013" s="80"/>
      <c r="BB12013" s="80"/>
    </row>
    <row r="12014" spans="9:54" x14ac:dyDescent="0.25">
      <c r="I12014" s="80"/>
      <c r="AX12014" s="80"/>
      <c r="AY12014" s="80"/>
      <c r="AZ12014" s="80"/>
      <c r="BA12014" s="80"/>
      <c r="BB12014" s="80"/>
    </row>
    <row r="12015" spans="9:54" x14ac:dyDescent="0.25">
      <c r="I12015" s="80"/>
      <c r="AX12015" s="80"/>
      <c r="AY12015" s="80"/>
      <c r="AZ12015" s="80"/>
      <c r="BA12015" s="80"/>
      <c r="BB12015" s="80"/>
    </row>
    <row r="12016" spans="9:54" x14ac:dyDescent="0.25">
      <c r="I12016" s="80"/>
      <c r="AX12016" s="80"/>
      <c r="AY12016" s="80"/>
      <c r="AZ12016" s="80"/>
      <c r="BA12016" s="80"/>
      <c r="BB12016" s="80"/>
    </row>
    <row r="12017" spans="9:54" x14ac:dyDescent="0.25">
      <c r="I12017" s="80"/>
      <c r="AX12017" s="80"/>
      <c r="AY12017" s="80"/>
      <c r="AZ12017" s="80"/>
      <c r="BA12017" s="80"/>
      <c r="BB12017" s="80"/>
    </row>
    <row r="12018" spans="9:54" x14ac:dyDescent="0.25">
      <c r="I12018" s="80"/>
      <c r="AX12018" s="80"/>
      <c r="AY12018" s="80"/>
      <c r="AZ12018" s="80"/>
      <c r="BA12018" s="80"/>
      <c r="BB12018" s="80"/>
    </row>
    <row r="12019" spans="9:54" x14ac:dyDescent="0.25">
      <c r="I12019" s="80"/>
      <c r="AX12019" s="80"/>
      <c r="AY12019" s="80"/>
      <c r="AZ12019" s="80"/>
      <c r="BA12019" s="80"/>
      <c r="BB12019" s="80"/>
    </row>
    <row r="12020" spans="9:54" x14ac:dyDescent="0.25">
      <c r="I12020" s="80"/>
      <c r="AX12020" s="80"/>
      <c r="AY12020" s="80"/>
      <c r="AZ12020" s="80"/>
      <c r="BA12020" s="80"/>
      <c r="BB12020" s="80"/>
    </row>
    <row r="12021" spans="9:54" x14ac:dyDescent="0.25">
      <c r="I12021" s="80"/>
      <c r="AX12021" s="80"/>
      <c r="AY12021" s="80"/>
      <c r="AZ12021" s="80"/>
      <c r="BA12021" s="80"/>
      <c r="BB12021" s="80"/>
    </row>
    <row r="12022" spans="9:54" x14ac:dyDescent="0.25">
      <c r="I12022" s="80"/>
      <c r="AX12022" s="80"/>
      <c r="AY12022" s="80"/>
      <c r="AZ12022" s="80"/>
      <c r="BA12022" s="80"/>
      <c r="BB12022" s="80"/>
    </row>
    <row r="12023" spans="9:54" x14ac:dyDescent="0.25">
      <c r="I12023" s="80"/>
      <c r="AX12023" s="80"/>
      <c r="AY12023" s="80"/>
      <c r="AZ12023" s="80"/>
      <c r="BA12023" s="80"/>
      <c r="BB12023" s="80"/>
    </row>
    <row r="12024" spans="9:54" x14ac:dyDescent="0.25">
      <c r="I12024" s="80"/>
      <c r="AX12024" s="80"/>
      <c r="AY12024" s="80"/>
      <c r="AZ12024" s="80"/>
      <c r="BA12024" s="80"/>
      <c r="BB12024" s="80"/>
    </row>
    <row r="12025" spans="9:54" x14ac:dyDescent="0.25">
      <c r="I12025" s="80"/>
      <c r="AX12025" s="80"/>
      <c r="AY12025" s="80"/>
      <c r="AZ12025" s="80"/>
      <c r="BA12025" s="80"/>
      <c r="BB12025" s="80"/>
    </row>
    <row r="12026" spans="9:54" x14ac:dyDescent="0.25">
      <c r="I12026" s="80"/>
      <c r="AX12026" s="80"/>
      <c r="AY12026" s="80"/>
      <c r="AZ12026" s="80"/>
      <c r="BA12026" s="80"/>
      <c r="BB12026" s="80"/>
    </row>
    <row r="12027" spans="9:54" x14ac:dyDescent="0.25">
      <c r="I12027" s="80"/>
      <c r="AX12027" s="80"/>
      <c r="AY12027" s="80"/>
      <c r="AZ12027" s="80"/>
      <c r="BA12027" s="80"/>
      <c r="BB12027" s="80"/>
    </row>
    <row r="12028" spans="9:54" x14ac:dyDescent="0.25">
      <c r="I12028" s="80"/>
      <c r="AX12028" s="80"/>
      <c r="AY12028" s="80"/>
      <c r="AZ12028" s="80"/>
      <c r="BA12028" s="80"/>
      <c r="BB12028" s="80"/>
    </row>
    <row r="12029" spans="9:54" x14ac:dyDescent="0.25">
      <c r="I12029" s="80"/>
      <c r="AX12029" s="80"/>
      <c r="AY12029" s="80"/>
      <c r="AZ12029" s="80"/>
      <c r="BA12029" s="80"/>
      <c r="BB12029" s="80"/>
    </row>
    <row r="12030" spans="9:54" x14ac:dyDescent="0.25">
      <c r="I12030" s="80"/>
      <c r="AX12030" s="80"/>
      <c r="AY12030" s="80"/>
      <c r="AZ12030" s="80"/>
      <c r="BA12030" s="80"/>
      <c r="BB12030" s="80"/>
    </row>
    <row r="12031" spans="9:54" x14ac:dyDescent="0.25">
      <c r="I12031" s="80"/>
      <c r="AX12031" s="80"/>
      <c r="AY12031" s="80"/>
      <c r="AZ12031" s="80"/>
      <c r="BA12031" s="80"/>
      <c r="BB12031" s="80"/>
    </row>
    <row r="12032" spans="9:54" x14ac:dyDescent="0.25">
      <c r="I12032" s="80"/>
      <c r="AX12032" s="80"/>
      <c r="AY12032" s="80"/>
      <c r="AZ12032" s="80"/>
      <c r="BA12032" s="80"/>
      <c r="BB12032" s="80"/>
    </row>
    <row r="12033" spans="9:54" x14ac:dyDescent="0.25">
      <c r="I12033" s="80"/>
      <c r="AX12033" s="80"/>
      <c r="AY12033" s="80"/>
      <c r="AZ12033" s="80"/>
      <c r="BA12033" s="80"/>
      <c r="BB12033" s="80"/>
    </row>
    <row r="12034" spans="9:54" x14ac:dyDescent="0.25">
      <c r="I12034" s="80"/>
      <c r="AX12034" s="80"/>
      <c r="AY12034" s="80"/>
      <c r="AZ12034" s="80"/>
      <c r="BA12034" s="80"/>
      <c r="BB12034" s="80"/>
    </row>
    <row r="12035" spans="9:54" x14ac:dyDescent="0.25">
      <c r="I12035" s="80"/>
      <c r="AX12035" s="80"/>
      <c r="AY12035" s="80"/>
      <c r="AZ12035" s="80"/>
      <c r="BA12035" s="80"/>
      <c r="BB12035" s="80"/>
    </row>
    <row r="12036" spans="9:54" x14ac:dyDescent="0.25">
      <c r="I12036" s="80"/>
      <c r="AX12036" s="80"/>
      <c r="AY12036" s="80"/>
      <c r="AZ12036" s="80"/>
      <c r="BA12036" s="80"/>
      <c r="BB12036" s="80"/>
    </row>
    <row r="12037" spans="9:54" x14ac:dyDescent="0.25">
      <c r="I12037" s="80"/>
      <c r="AX12037" s="80"/>
      <c r="AY12037" s="80"/>
      <c r="AZ12037" s="80"/>
      <c r="BA12037" s="80"/>
      <c r="BB12037" s="80"/>
    </row>
    <row r="12038" spans="9:54" x14ac:dyDescent="0.25">
      <c r="I12038" s="80"/>
      <c r="AX12038" s="80"/>
      <c r="AY12038" s="80"/>
      <c r="AZ12038" s="80"/>
      <c r="BA12038" s="80"/>
      <c r="BB12038" s="80"/>
    </row>
    <row r="12039" spans="9:54" x14ac:dyDescent="0.25">
      <c r="I12039" s="80"/>
      <c r="AX12039" s="80"/>
      <c r="AY12039" s="80"/>
      <c r="AZ12039" s="80"/>
      <c r="BA12039" s="80"/>
      <c r="BB12039" s="80"/>
    </row>
    <row r="12040" spans="9:54" x14ac:dyDescent="0.25">
      <c r="I12040" s="80"/>
      <c r="AX12040" s="80"/>
      <c r="AY12040" s="80"/>
      <c r="AZ12040" s="80"/>
      <c r="BA12040" s="80"/>
      <c r="BB12040" s="80"/>
    </row>
    <row r="12041" spans="9:54" x14ac:dyDescent="0.25">
      <c r="I12041" s="80"/>
      <c r="AX12041" s="80"/>
      <c r="AY12041" s="80"/>
      <c r="AZ12041" s="80"/>
      <c r="BA12041" s="80"/>
      <c r="BB12041" s="80"/>
    </row>
    <row r="12042" spans="9:54" x14ac:dyDescent="0.25">
      <c r="I12042" s="80"/>
      <c r="AX12042" s="80"/>
      <c r="AY12042" s="80"/>
      <c r="AZ12042" s="80"/>
      <c r="BA12042" s="80"/>
      <c r="BB12042" s="80"/>
    </row>
    <row r="12043" spans="9:54" x14ac:dyDescent="0.25">
      <c r="I12043" s="80"/>
      <c r="AX12043" s="80"/>
      <c r="AY12043" s="80"/>
      <c r="AZ12043" s="80"/>
      <c r="BA12043" s="80"/>
      <c r="BB12043" s="80"/>
    </row>
    <row r="12044" spans="9:54" x14ac:dyDescent="0.25">
      <c r="I12044" s="80"/>
      <c r="AX12044" s="80"/>
      <c r="AY12044" s="80"/>
      <c r="AZ12044" s="80"/>
      <c r="BA12044" s="80"/>
      <c r="BB12044" s="80"/>
    </row>
    <row r="12045" spans="9:54" x14ac:dyDescent="0.25">
      <c r="I12045" s="80"/>
      <c r="AX12045" s="80"/>
      <c r="AY12045" s="80"/>
      <c r="AZ12045" s="80"/>
      <c r="BA12045" s="80"/>
      <c r="BB12045" s="80"/>
    </row>
    <row r="12046" spans="9:54" x14ac:dyDescent="0.25">
      <c r="I12046" s="80"/>
      <c r="AX12046" s="80"/>
      <c r="AY12046" s="80"/>
      <c r="AZ12046" s="80"/>
      <c r="BA12046" s="80"/>
      <c r="BB12046" s="80"/>
    </row>
    <row r="12047" spans="9:54" x14ac:dyDescent="0.25">
      <c r="I12047" s="80"/>
      <c r="AX12047" s="80"/>
      <c r="AY12047" s="80"/>
      <c r="AZ12047" s="80"/>
      <c r="BA12047" s="80"/>
      <c r="BB12047" s="80"/>
    </row>
    <row r="12048" spans="9:54" x14ac:dyDescent="0.25">
      <c r="I12048" s="80"/>
      <c r="AX12048" s="80"/>
      <c r="AY12048" s="80"/>
      <c r="AZ12048" s="80"/>
      <c r="BA12048" s="80"/>
      <c r="BB12048" s="80"/>
    </row>
    <row r="12049" spans="9:54" x14ac:dyDescent="0.25">
      <c r="I12049" s="80"/>
      <c r="AX12049" s="80"/>
      <c r="AY12049" s="80"/>
      <c r="AZ12049" s="80"/>
      <c r="BA12049" s="80"/>
      <c r="BB12049" s="80"/>
    </row>
    <row r="12050" spans="9:54" x14ac:dyDescent="0.25">
      <c r="I12050" s="80"/>
      <c r="AX12050" s="80"/>
      <c r="AY12050" s="80"/>
      <c r="AZ12050" s="80"/>
      <c r="BA12050" s="80"/>
      <c r="BB12050" s="80"/>
    </row>
    <row r="12051" spans="9:54" x14ac:dyDescent="0.25">
      <c r="I12051" s="80"/>
      <c r="AX12051" s="80"/>
      <c r="AY12051" s="80"/>
      <c r="AZ12051" s="80"/>
      <c r="BA12051" s="80"/>
      <c r="BB12051" s="80"/>
    </row>
    <row r="12052" spans="9:54" x14ac:dyDescent="0.25">
      <c r="I12052" s="80"/>
      <c r="AX12052" s="80"/>
      <c r="AY12052" s="80"/>
      <c r="AZ12052" s="80"/>
      <c r="BA12052" s="80"/>
      <c r="BB12052" s="80"/>
    </row>
    <row r="12053" spans="9:54" x14ac:dyDescent="0.25">
      <c r="I12053" s="80"/>
      <c r="AX12053" s="80"/>
      <c r="AY12053" s="80"/>
      <c r="AZ12053" s="80"/>
      <c r="BA12053" s="80"/>
      <c r="BB12053" s="80"/>
    </row>
    <row r="12054" spans="9:54" x14ac:dyDescent="0.25">
      <c r="I12054" s="80"/>
      <c r="AX12054" s="80"/>
      <c r="AY12054" s="80"/>
      <c r="AZ12054" s="80"/>
      <c r="BA12054" s="80"/>
      <c r="BB12054" s="80"/>
    </row>
    <row r="12055" spans="9:54" x14ac:dyDescent="0.25">
      <c r="I12055" s="80"/>
      <c r="AX12055" s="80"/>
      <c r="AY12055" s="80"/>
      <c r="AZ12055" s="80"/>
      <c r="BA12055" s="80"/>
      <c r="BB12055" s="80"/>
    </row>
    <row r="12056" spans="9:54" x14ac:dyDescent="0.25">
      <c r="I12056" s="80"/>
      <c r="AX12056" s="80"/>
      <c r="AY12056" s="80"/>
      <c r="AZ12056" s="80"/>
      <c r="BA12056" s="80"/>
      <c r="BB12056" s="80"/>
    </row>
    <row r="12057" spans="9:54" x14ac:dyDescent="0.25">
      <c r="I12057" s="80"/>
      <c r="AX12057" s="80"/>
      <c r="AY12057" s="80"/>
      <c r="AZ12057" s="80"/>
      <c r="BA12057" s="80"/>
      <c r="BB12057" s="80"/>
    </row>
    <row r="12058" spans="9:54" x14ac:dyDescent="0.25">
      <c r="I12058" s="80"/>
      <c r="AX12058" s="80"/>
      <c r="AY12058" s="80"/>
      <c r="AZ12058" s="80"/>
      <c r="BA12058" s="80"/>
      <c r="BB12058" s="80"/>
    </row>
    <row r="12059" spans="9:54" x14ac:dyDescent="0.25">
      <c r="I12059" s="80"/>
      <c r="AX12059" s="80"/>
      <c r="AY12059" s="80"/>
      <c r="AZ12059" s="80"/>
      <c r="BA12059" s="80"/>
      <c r="BB12059" s="80"/>
    </row>
    <row r="12060" spans="9:54" x14ac:dyDescent="0.25">
      <c r="I12060" s="80"/>
      <c r="AX12060" s="80"/>
      <c r="AY12060" s="80"/>
      <c r="AZ12060" s="80"/>
      <c r="BA12060" s="80"/>
      <c r="BB12060" s="80"/>
    </row>
    <row r="12061" spans="9:54" x14ac:dyDescent="0.25">
      <c r="I12061" s="80"/>
      <c r="AX12061" s="80"/>
      <c r="AY12061" s="80"/>
      <c r="AZ12061" s="80"/>
      <c r="BA12061" s="80"/>
      <c r="BB12061" s="80"/>
    </row>
    <row r="12062" spans="9:54" x14ac:dyDescent="0.25">
      <c r="I12062" s="80"/>
      <c r="AX12062" s="80"/>
      <c r="AY12062" s="80"/>
      <c r="AZ12062" s="80"/>
      <c r="BA12062" s="80"/>
      <c r="BB12062" s="80"/>
    </row>
    <row r="12063" spans="9:54" x14ac:dyDescent="0.25">
      <c r="I12063" s="80"/>
      <c r="AX12063" s="80"/>
      <c r="AY12063" s="80"/>
      <c r="AZ12063" s="80"/>
      <c r="BA12063" s="80"/>
      <c r="BB12063" s="80"/>
    </row>
    <row r="12064" spans="9:54" x14ac:dyDescent="0.25">
      <c r="I12064" s="80"/>
      <c r="AX12064" s="80"/>
      <c r="AY12064" s="80"/>
      <c r="AZ12064" s="80"/>
      <c r="BA12064" s="80"/>
      <c r="BB12064" s="80"/>
    </row>
    <row r="12065" spans="9:54" x14ac:dyDescent="0.25">
      <c r="I12065" s="80"/>
      <c r="AX12065" s="80"/>
      <c r="AY12065" s="80"/>
      <c r="AZ12065" s="80"/>
      <c r="BA12065" s="80"/>
      <c r="BB12065" s="80"/>
    </row>
    <row r="12066" spans="9:54" x14ac:dyDescent="0.25">
      <c r="I12066" s="80"/>
      <c r="AX12066" s="80"/>
      <c r="AY12066" s="80"/>
      <c r="AZ12066" s="80"/>
      <c r="BA12066" s="80"/>
      <c r="BB12066" s="80"/>
    </row>
    <row r="12067" spans="9:54" x14ac:dyDescent="0.25">
      <c r="I12067" s="80"/>
      <c r="AX12067" s="80"/>
      <c r="AY12067" s="80"/>
      <c r="AZ12067" s="80"/>
      <c r="BA12067" s="80"/>
      <c r="BB12067" s="80"/>
    </row>
    <row r="12068" spans="9:54" x14ac:dyDescent="0.25">
      <c r="I12068" s="80"/>
      <c r="AX12068" s="80"/>
      <c r="AY12068" s="80"/>
      <c r="AZ12068" s="80"/>
      <c r="BA12068" s="80"/>
      <c r="BB12068" s="80"/>
    </row>
    <row r="12069" spans="9:54" x14ac:dyDescent="0.25">
      <c r="I12069" s="80"/>
      <c r="AX12069" s="80"/>
      <c r="AY12069" s="80"/>
      <c r="AZ12069" s="80"/>
      <c r="BA12069" s="80"/>
      <c r="BB12069" s="80"/>
    </row>
    <row r="12070" spans="9:54" x14ac:dyDescent="0.25">
      <c r="I12070" s="80"/>
      <c r="AX12070" s="80"/>
      <c r="AY12070" s="80"/>
      <c r="AZ12070" s="80"/>
      <c r="BA12070" s="80"/>
      <c r="BB12070" s="80"/>
    </row>
    <row r="12071" spans="9:54" x14ac:dyDescent="0.25">
      <c r="I12071" s="80"/>
      <c r="AX12071" s="80"/>
      <c r="AY12071" s="80"/>
      <c r="AZ12071" s="80"/>
      <c r="BA12071" s="80"/>
      <c r="BB12071" s="80"/>
    </row>
    <row r="12072" spans="9:54" x14ac:dyDescent="0.25">
      <c r="I12072" s="80"/>
      <c r="AX12072" s="80"/>
      <c r="AY12072" s="80"/>
      <c r="AZ12072" s="80"/>
      <c r="BA12072" s="80"/>
      <c r="BB12072" s="80"/>
    </row>
    <row r="12073" spans="9:54" x14ac:dyDescent="0.25">
      <c r="I12073" s="80"/>
      <c r="AX12073" s="80"/>
      <c r="AY12073" s="80"/>
      <c r="AZ12073" s="80"/>
      <c r="BA12073" s="80"/>
      <c r="BB12073" s="80"/>
    </row>
    <row r="12074" spans="9:54" x14ac:dyDescent="0.25">
      <c r="I12074" s="80"/>
      <c r="AX12074" s="80"/>
      <c r="AY12074" s="80"/>
      <c r="AZ12074" s="80"/>
      <c r="BA12074" s="80"/>
      <c r="BB12074" s="80"/>
    </row>
    <row r="12075" spans="9:54" x14ac:dyDescent="0.25">
      <c r="I12075" s="80"/>
      <c r="AX12075" s="80"/>
      <c r="AY12075" s="80"/>
      <c r="AZ12075" s="80"/>
      <c r="BA12075" s="80"/>
      <c r="BB12075" s="80"/>
    </row>
    <row r="12076" spans="9:54" x14ac:dyDescent="0.25">
      <c r="I12076" s="80"/>
      <c r="AX12076" s="80"/>
      <c r="AY12076" s="80"/>
      <c r="AZ12076" s="80"/>
      <c r="BA12076" s="80"/>
      <c r="BB12076" s="80"/>
    </row>
    <row r="12077" spans="9:54" x14ac:dyDescent="0.25">
      <c r="I12077" s="80"/>
      <c r="AX12077" s="80"/>
      <c r="AY12077" s="80"/>
      <c r="AZ12077" s="80"/>
      <c r="BA12077" s="80"/>
      <c r="BB12077" s="80"/>
    </row>
    <row r="12078" spans="9:54" x14ac:dyDescent="0.25">
      <c r="I12078" s="80"/>
      <c r="AX12078" s="80"/>
      <c r="AY12078" s="80"/>
      <c r="AZ12078" s="80"/>
      <c r="BA12078" s="80"/>
      <c r="BB12078" s="80"/>
    </row>
    <row r="12079" spans="9:54" x14ac:dyDescent="0.25">
      <c r="I12079" s="80"/>
      <c r="AX12079" s="80"/>
      <c r="AY12079" s="80"/>
      <c r="AZ12079" s="80"/>
      <c r="BA12079" s="80"/>
      <c r="BB12079" s="80"/>
    </row>
    <row r="12080" spans="9:54" x14ac:dyDescent="0.25">
      <c r="I12080" s="80"/>
      <c r="AX12080" s="80"/>
      <c r="AY12080" s="80"/>
      <c r="AZ12080" s="80"/>
      <c r="BA12080" s="80"/>
      <c r="BB12080" s="80"/>
    </row>
    <row r="12081" spans="9:54" x14ac:dyDescent="0.25">
      <c r="I12081" s="80"/>
      <c r="AX12081" s="80"/>
      <c r="AY12081" s="80"/>
      <c r="AZ12081" s="80"/>
      <c r="BA12081" s="80"/>
      <c r="BB12081" s="80"/>
    </row>
    <row r="12082" spans="9:54" x14ac:dyDescent="0.25">
      <c r="I12082" s="80"/>
      <c r="AX12082" s="80"/>
      <c r="AY12082" s="80"/>
      <c r="AZ12082" s="80"/>
      <c r="BA12082" s="80"/>
      <c r="BB12082" s="80"/>
    </row>
    <row r="12083" spans="9:54" x14ac:dyDescent="0.25">
      <c r="I12083" s="80"/>
      <c r="AX12083" s="80"/>
      <c r="AY12083" s="80"/>
      <c r="AZ12083" s="80"/>
      <c r="BA12083" s="80"/>
      <c r="BB12083" s="80"/>
    </row>
    <row r="12084" spans="9:54" x14ac:dyDescent="0.25">
      <c r="I12084" s="80"/>
      <c r="AX12084" s="80"/>
      <c r="AY12084" s="80"/>
      <c r="AZ12084" s="80"/>
      <c r="BA12084" s="80"/>
      <c r="BB12084" s="80"/>
    </row>
    <row r="12085" spans="9:54" x14ac:dyDescent="0.25">
      <c r="I12085" s="80"/>
      <c r="AX12085" s="80"/>
      <c r="AY12085" s="80"/>
      <c r="AZ12085" s="80"/>
      <c r="BA12085" s="80"/>
      <c r="BB12085" s="80"/>
    </row>
    <row r="12086" spans="9:54" x14ac:dyDescent="0.25">
      <c r="I12086" s="80"/>
      <c r="AX12086" s="80"/>
      <c r="AY12086" s="80"/>
      <c r="AZ12086" s="80"/>
      <c r="BA12086" s="80"/>
      <c r="BB12086" s="80"/>
    </row>
    <row r="12087" spans="9:54" x14ac:dyDescent="0.25">
      <c r="I12087" s="80"/>
      <c r="AX12087" s="80"/>
      <c r="AY12087" s="80"/>
      <c r="AZ12087" s="80"/>
      <c r="BA12087" s="80"/>
      <c r="BB12087" s="80"/>
    </row>
    <row r="12088" spans="9:54" x14ac:dyDescent="0.25">
      <c r="I12088" s="80"/>
      <c r="AX12088" s="80"/>
      <c r="AY12088" s="80"/>
      <c r="AZ12088" s="80"/>
      <c r="BA12088" s="80"/>
      <c r="BB12088" s="80"/>
    </row>
    <row r="12089" spans="9:54" x14ac:dyDescent="0.25">
      <c r="I12089" s="80"/>
      <c r="AX12089" s="80"/>
      <c r="AY12089" s="80"/>
      <c r="AZ12089" s="80"/>
      <c r="BA12089" s="80"/>
      <c r="BB12089" s="80"/>
    </row>
    <row r="12090" spans="9:54" x14ac:dyDescent="0.25">
      <c r="I12090" s="80"/>
      <c r="AX12090" s="80"/>
      <c r="AY12090" s="80"/>
      <c r="AZ12090" s="80"/>
      <c r="BA12090" s="80"/>
      <c r="BB12090" s="80"/>
    </row>
    <row r="12091" spans="9:54" x14ac:dyDescent="0.25">
      <c r="I12091" s="80"/>
      <c r="AX12091" s="80"/>
      <c r="AY12091" s="80"/>
      <c r="AZ12091" s="80"/>
      <c r="BA12091" s="80"/>
      <c r="BB12091" s="80"/>
    </row>
    <row r="12092" spans="9:54" x14ac:dyDescent="0.25">
      <c r="I12092" s="80"/>
      <c r="AX12092" s="80"/>
      <c r="AY12092" s="80"/>
      <c r="AZ12092" s="80"/>
      <c r="BA12092" s="80"/>
      <c r="BB12092" s="80"/>
    </row>
    <row r="12093" spans="9:54" x14ac:dyDescent="0.25">
      <c r="I12093" s="80"/>
      <c r="AX12093" s="80"/>
      <c r="AY12093" s="80"/>
      <c r="AZ12093" s="80"/>
      <c r="BA12093" s="80"/>
      <c r="BB12093" s="80"/>
    </row>
    <row r="12094" spans="9:54" x14ac:dyDescent="0.25">
      <c r="I12094" s="80"/>
      <c r="AX12094" s="80"/>
      <c r="AY12094" s="80"/>
      <c r="AZ12094" s="80"/>
      <c r="BA12094" s="80"/>
      <c r="BB12094" s="80"/>
    </row>
    <row r="12095" spans="9:54" x14ac:dyDescent="0.25">
      <c r="I12095" s="80"/>
      <c r="AX12095" s="80"/>
      <c r="AY12095" s="80"/>
      <c r="AZ12095" s="80"/>
      <c r="BA12095" s="80"/>
      <c r="BB12095" s="80"/>
    </row>
    <row r="12096" spans="9:54" x14ac:dyDescent="0.25">
      <c r="I12096" s="80"/>
      <c r="AX12096" s="80"/>
      <c r="AY12096" s="80"/>
      <c r="AZ12096" s="80"/>
      <c r="BA12096" s="80"/>
      <c r="BB12096" s="80"/>
    </row>
    <row r="12097" spans="9:54" x14ac:dyDescent="0.25">
      <c r="I12097" s="80"/>
      <c r="AX12097" s="80"/>
      <c r="AY12097" s="80"/>
      <c r="AZ12097" s="80"/>
      <c r="BA12097" s="80"/>
      <c r="BB12097" s="80"/>
    </row>
    <row r="12098" spans="9:54" x14ac:dyDescent="0.25">
      <c r="I12098" s="80"/>
      <c r="AX12098" s="80"/>
      <c r="AY12098" s="80"/>
      <c r="AZ12098" s="80"/>
      <c r="BA12098" s="80"/>
      <c r="BB12098" s="80"/>
    </row>
    <row r="12099" spans="9:54" x14ac:dyDescent="0.25">
      <c r="I12099" s="80"/>
      <c r="AX12099" s="80"/>
      <c r="AY12099" s="80"/>
      <c r="AZ12099" s="80"/>
      <c r="BA12099" s="80"/>
      <c r="BB12099" s="80"/>
    </row>
    <row r="12100" spans="9:54" x14ac:dyDescent="0.25">
      <c r="I12100" s="80"/>
      <c r="AX12100" s="80"/>
      <c r="AY12100" s="80"/>
      <c r="AZ12100" s="80"/>
      <c r="BA12100" s="80"/>
      <c r="BB12100" s="80"/>
    </row>
    <row r="12101" spans="9:54" x14ac:dyDescent="0.25">
      <c r="I12101" s="80"/>
      <c r="AX12101" s="80"/>
      <c r="AY12101" s="80"/>
      <c r="AZ12101" s="80"/>
      <c r="BA12101" s="80"/>
      <c r="BB12101" s="80"/>
    </row>
    <row r="12102" spans="9:54" x14ac:dyDescent="0.25">
      <c r="I12102" s="80"/>
      <c r="AX12102" s="80"/>
      <c r="AY12102" s="80"/>
      <c r="AZ12102" s="80"/>
      <c r="BA12102" s="80"/>
      <c r="BB12102" s="80"/>
    </row>
    <row r="12103" spans="9:54" x14ac:dyDescent="0.25">
      <c r="I12103" s="80"/>
      <c r="AX12103" s="80"/>
      <c r="AY12103" s="80"/>
      <c r="AZ12103" s="80"/>
      <c r="BA12103" s="80"/>
      <c r="BB12103" s="80"/>
    </row>
    <row r="12104" spans="9:54" x14ac:dyDescent="0.25">
      <c r="I12104" s="80"/>
      <c r="AX12104" s="80"/>
      <c r="AY12104" s="80"/>
      <c r="AZ12104" s="80"/>
      <c r="BA12104" s="80"/>
      <c r="BB12104" s="80"/>
    </row>
    <row r="12105" spans="9:54" x14ac:dyDescent="0.25">
      <c r="I12105" s="80"/>
      <c r="AX12105" s="80"/>
      <c r="AY12105" s="80"/>
      <c r="AZ12105" s="80"/>
      <c r="BA12105" s="80"/>
      <c r="BB12105" s="80"/>
    </row>
    <row r="12106" spans="9:54" x14ac:dyDescent="0.25">
      <c r="I12106" s="80"/>
      <c r="AX12106" s="80"/>
      <c r="AY12106" s="80"/>
      <c r="AZ12106" s="80"/>
      <c r="BA12106" s="80"/>
      <c r="BB12106" s="80"/>
    </row>
    <row r="12107" spans="9:54" x14ac:dyDescent="0.25">
      <c r="I12107" s="80"/>
      <c r="AX12107" s="80"/>
      <c r="AY12107" s="80"/>
      <c r="AZ12107" s="80"/>
      <c r="BA12107" s="80"/>
      <c r="BB12107" s="80"/>
    </row>
    <row r="12108" spans="9:54" x14ac:dyDescent="0.25">
      <c r="I12108" s="80"/>
      <c r="AX12108" s="80"/>
      <c r="AY12108" s="80"/>
      <c r="AZ12108" s="80"/>
      <c r="BA12108" s="80"/>
      <c r="BB12108" s="80"/>
    </row>
    <row r="12109" spans="9:54" x14ac:dyDescent="0.25">
      <c r="I12109" s="80"/>
      <c r="AX12109" s="80"/>
      <c r="AY12109" s="80"/>
      <c r="AZ12109" s="80"/>
      <c r="BA12109" s="80"/>
      <c r="BB12109" s="80"/>
    </row>
    <row r="12110" spans="9:54" x14ac:dyDescent="0.25">
      <c r="I12110" s="80"/>
      <c r="AX12110" s="80"/>
      <c r="AY12110" s="80"/>
      <c r="AZ12110" s="80"/>
      <c r="BA12110" s="80"/>
      <c r="BB12110" s="80"/>
    </row>
    <row r="12111" spans="9:54" x14ac:dyDescent="0.25">
      <c r="I12111" s="80"/>
      <c r="AX12111" s="80"/>
      <c r="AY12111" s="80"/>
      <c r="AZ12111" s="80"/>
      <c r="BA12111" s="80"/>
      <c r="BB12111" s="80"/>
    </row>
    <row r="12112" spans="9:54" x14ac:dyDescent="0.25">
      <c r="I12112" s="80"/>
      <c r="AX12112" s="80"/>
      <c r="AY12112" s="80"/>
      <c r="AZ12112" s="80"/>
      <c r="BA12112" s="80"/>
      <c r="BB12112" s="80"/>
    </row>
    <row r="12113" spans="9:54" x14ac:dyDescent="0.25">
      <c r="I12113" s="80"/>
      <c r="AX12113" s="80"/>
      <c r="AY12113" s="80"/>
      <c r="AZ12113" s="80"/>
      <c r="BA12113" s="80"/>
      <c r="BB12113" s="80"/>
    </row>
    <row r="12114" spans="9:54" x14ac:dyDescent="0.25">
      <c r="I12114" s="80"/>
      <c r="AX12114" s="80"/>
      <c r="AY12114" s="80"/>
      <c r="AZ12114" s="80"/>
      <c r="BA12114" s="80"/>
      <c r="BB12114" s="80"/>
    </row>
    <row r="12115" spans="9:54" x14ac:dyDescent="0.25">
      <c r="I12115" s="80"/>
      <c r="AX12115" s="80"/>
      <c r="AY12115" s="80"/>
      <c r="AZ12115" s="80"/>
      <c r="BA12115" s="80"/>
      <c r="BB12115" s="80"/>
    </row>
    <row r="12116" spans="9:54" x14ac:dyDescent="0.25">
      <c r="I12116" s="80"/>
      <c r="AX12116" s="80"/>
      <c r="AY12116" s="80"/>
      <c r="AZ12116" s="80"/>
      <c r="BA12116" s="80"/>
      <c r="BB12116" s="80"/>
    </row>
    <row r="12117" spans="9:54" x14ac:dyDescent="0.25">
      <c r="I12117" s="80"/>
      <c r="AX12117" s="80"/>
      <c r="AY12117" s="80"/>
      <c r="AZ12117" s="80"/>
      <c r="BA12117" s="80"/>
      <c r="BB12117" s="80"/>
    </row>
    <row r="12118" spans="9:54" x14ac:dyDescent="0.25">
      <c r="I12118" s="80"/>
      <c r="AX12118" s="80"/>
      <c r="AY12118" s="80"/>
      <c r="AZ12118" s="80"/>
      <c r="BA12118" s="80"/>
      <c r="BB12118" s="80"/>
    </row>
    <row r="12119" spans="9:54" x14ac:dyDescent="0.25">
      <c r="I12119" s="80"/>
      <c r="AX12119" s="80"/>
      <c r="AY12119" s="80"/>
      <c r="AZ12119" s="80"/>
      <c r="BA12119" s="80"/>
      <c r="BB12119" s="80"/>
    </row>
    <row r="12120" spans="9:54" x14ac:dyDescent="0.25">
      <c r="I12120" s="80"/>
      <c r="AX12120" s="80"/>
      <c r="AY12120" s="80"/>
      <c r="AZ12120" s="80"/>
      <c r="BA12120" s="80"/>
      <c r="BB12120" s="80"/>
    </row>
    <row r="12121" spans="9:54" x14ac:dyDescent="0.25">
      <c r="I12121" s="80"/>
      <c r="AX12121" s="80"/>
      <c r="AY12121" s="80"/>
      <c r="AZ12121" s="80"/>
      <c r="BA12121" s="80"/>
      <c r="BB12121" s="80"/>
    </row>
    <row r="12122" spans="9:54" x14ac:dyDescent="0.25">
      <c r="I12122" s="80"/>
      <c r="AX12122" s="80"/>
      <c r="AY12122" s="80"/>
      <c r="AZ12122" s="80"/>
      <c r="BA12122" s="80"/>
      <c r="BB12122" s="80"/>
    </row>
    <row r="12123" spans="9:54" x14ac:dyDescent="0.25">
      <c r="I12123" s="80"/>
      <c r="AX12123" s="80"/>
      <c r="AY12123" s="80"/>
      <c r="AZ12123" s="80"/>
      <c r="BA12123" s="80"/>
      <c r="BB12123" s="80"/>
    </row>
    <row r="12124" spans="9:54" x14ac:dyDescent="0.25">
      <c r="I12124" s="80"/>
      <c r="AX12124" s="80"/>
      <c r="AY12124" s="80"/>
      <c r="AZ12124" s="80"/>
      <c r="BA12124" s="80"/>
      <c r="BB12124" s="80"/>
    </row>
    <row r="12125" spans="9:54" x14ac:dyDescent="0.25">
      <c r="I12125" s="80"/>
      <c r="AX12125" s="80"/>
      <c r="AY12125" s="80"/>
      <c r="AZ12125" s="80"/>
      <c r="BA12125" s="80"/>
      <c r="BB12125" s="80"/>
    </row>
    <row r="12126" spans="9:54" x14ac:dyDescent="0.25">
      <c r="I12126" s="80"/>
      <c r="AX12126" s="80"/>
      <c r="AY12126" s="80"/>
      <c r="AZ12126" s="80"/>
      <c r="BA12126" s="80"/>
      <c r="BB12126" s="80"/>
    </row>
    <row r="12127" spans="9:54" x14ac:dyDescent="0.25">
      <c r="I12127" s="80"/>
      <c r="AX12127" s="80"/>
      <c r="AY12127" s="80"/>
      <c r="AZ12127" s="80"/>
      <c r="BA12127" s="80"/>
      <c r="BB12127" s="80"/>
    </row>
    <row r="12128" spans="9:54" x14ac:dyDescent="0.25">
      <c r="I12128" s="80"/>
      <c r="AX12128" s="80"/>
      <c r="AY12128" s="80"/>
      <c r="AZ12128" s="80"/>
      <c r="BA12128" s="80"/>
      <c r="BB12128" s="80"/>
    </row>
    <row r="12129" spans="9:54" x14ac:dyDescent="0.25">
      <c r="I12129" s="80"/>
      <c r="AX12129" s="80"/>
      <c r="AY12129" s="80"/>
      <c r="AZ12129" s="80"/>
      <c r="BA12129" s="80"/>
      <c r="BB12129" s="80"/>
    </row>
    <row r="12130" spans="9:54" x14ac:dyDescent="0.25">
      <c r="I12130" s="80"/>
      <c r="AX12130" s="80"/>
      <c r="AY12130" s="80"/>
      <c r="AZ12130" s="80"/>
      <c r="BA12130" s="80"/>
      <c r="BB12130" s="80"/>
    </row>
    <row r="12131" spans="9:54" x14ac:dyDescent="0.25">
      <c r="I12131" s="80"/>
      <c r="AX12131" s="80"/>
      <c r="AY12131" s="80"/>
      <c r="AZ12131" s="80"/>
      <c r="BA12131" s="80"/>
      <c r="BB12131" s="80"/>
    </row>
    <row r="12132" spans="9:54" x14ac:dyDescent="0.25">
      <c r="I12132" s="80"/>
      <c r="AX12132" s="80"/>
      <c r="AY12132" s="80"/>
      <c r="AZ12132" s="80"/>
      <c r="BA12132" s="80"/>
      <c r="BB12132" s="80"/>
    </row>
    <row r="12133" spans="9:54" x14ac:dyDescent="0.25">
      <c r="I12133" s="80"/>
      <c r="AX12133" s="80"/>
      <c r="AY12133" s="80"/>
      <c r="AZ12133" s="80"/>
      <c r="BA12133" s="80"/>
      <c r="BB12133" s="80"/>
    </row>
    <row r="12134" spans="9:54" x14ac:dyDescent="0.25">
      <c r="I12134" s="80"/>
      <c r="AX12134" s="80"/>
      <c r="AY12134" s="80"/>
      <c r="AZ12134" s="80"/>
      <c r="BA12134" s="80"/>
      <c r="BB12134" s="80"/>
    </row>
    <row r="12135" spans="9:54" x14ac:dyDescent="0.25">
      <c r="I12135" s="80"/>
      <c r="AX12135" s="80"/>
      <c r="AY12135" s="80"/>
      <c r="AZ12135" s="80"/>
      <c r="BA12135" s="80"/>
      <c r="BB12135" s="80"/>
    </row>
    <row r="12136" spans="9:54" x14ac:dyDescent="0.25">
      <c r="I12136" s="80"/>
      <c r="AX12136" s="80"/>
      <c r="AY12136" s="80"/>
      <c r="AZ12136" s="80"/>
      <c r="BA12136" s="80"/>
      <c r="BB12136" s="80"/>
    </row>
    <row r="12137" spans="9:54" x14ac:dyDescent="0.25">
      <c r="I12137" s="80"/>
      <c r="AX12137" s="80"/>
      <c r="AY12137" s="80"/>
      <c r="AZ12137" s="80"/>
      <c r="BA12137" s="80"/>
      <c r="BB12137" s="80"/>
    </row>
    <row r="12138" spans="9:54" x14ac:dyDescent="0.25">
      <c r="I12138" s="80"/>
      <c r="AX12138" s="80"/>
      <c r="AY12138" s="80"/>
      <c r="AZ12138" s="80"/>
      <c r="BA12138" s="80"/>
      <c r="BB12138" s="80"/>
    </row>
    <row r="12139" spans="9:54" x14ac:dyDescent="0.25">
      <c r="I12139" s="80"/>
      <c r="AX12139" s="80"/>
      <c r="AY12139" s="80"/>
      <c r="AZ12139" s="80"/>
      <c r="BA12139" s="80"/>
      <c r="BB12139" s="80"/>
    </row>
    <row r="12140" spans="9:54" x14ac:dyDescent="0.25">
      <c r="I12140" s="80"/>
      <c r="AX12140" s="80"/>
      <c r="AY12140" s="80"/>
      <c r="AZ12140" s="80"/>
      <c r="BA12140" s="80"/>
      <c r="BB12140" s="80"/>
    </row>
    <row r="12141" spans="9:54" x14ac:dyDescent="0.25">
      <c r="I12141" s="80"/>
      <c r="AX12141" s="80"/>
      <c r="AY12141" s="80"/>
      <c r="AZ12141" s="80"/>
      <c r="BA12141" s="80"/>
      <c r="BB12141" s="80"/>
    </row>
    <row r="12142" spans="9:54" x14ac:dyDescent="0.25">
      <c r="I12142" s="80"/>
      <c r="AX12142" s="80"/>
      <c r="AY12142" s="80"/>
      <c r="AZ12142" s="80"/>
      <c r="BA12142" s="80"/>
      <c r="BB12142" s="80"/>
    </row>
    <row r="12143" spans="9:54" x14ac:dyDescent="0.25">
      <c r="I12143" s="80"/>
      <c r="AX12143" s="80"/>
      <c r="AY12143" s="80"/>
      <c r="AZ12143" s="80"/>
      <c r="BA12143" s="80"/>
      <c r="BB12143" s="80"/>
    </row>
    <row r="12144" spans="9:54" x14ac:dyDescent="0.25">
      <c r="I12144" s="80"/>
      <c r="AX12144" s="80"/>
      <c r="AY12144" s="80"/>
      <c r="AZ12144" s="80"/>
      <c r="BA12144" s="80"/>
      <c r="BB12144" s="80"/>
    </row>
    <row r="12145" spans="9:54" x14ac:dyDescent="0.25">
      <c r="I12145" s="80"/>
      <c r="AX12145" s="80"/>
      <c r="AY12145" s="80"/>
      <c r="AZ12145" s="80"/>
      <c r="BA12145" s="80"/>
      <c r="BB12145" s="80"/>
    </row>
    <row r="12146" spans="9:54" x14ac:dyDescent="0.25">
      <c r="I12146" s="80"/>
      <c r="AX12146" s="80"/>
      <c r="AY12146" s="80"/>
      <c r="AZ12146" s="80"/>
      <c r="BA12146" s="80"/>
      <c r="BB12146" s="80"/>
    </row>
    <row r="12147" spans="9:54" x14ac:dyDescent="0.25">
      <c r="I12147" s="80"/>
      <c r="AX12147" s="80"/>
      <c r="AY12147" s="80"/>
      <c r="AZ12147" s="80"/>
      <c r="BA12147" s="80"/>
      <c r="BB12147" s="80"/>
    </row>
    <row r="12148" spans="9:54" x14ac:dyDescent="0.25">
      <c r="I12148" s="80"/>
      <c r="AX12148" s="80"/>
      <c r="AY12148" s="80"/>
      <c r="AZ12148" s="80"/>
      <c r="BA12148" s="80"/>
      <c r="BB12148" s="80"/>
    </row>
    <row r="12149" spans="9:54" x14ac:dyDescent="0.25">
      <c r="I12149" s="80"/>
      <c r="AX12149" s="80"/>
      <c r="AY12149" s="80"/>
      <c r="AZ12149" s="80"/>
      <c r="BA12149" s="80"/>
      <c r="BB12149" s="80"/>
    </row>
    <row r="12150" spans="9:54" x14ac:dyDescent="0.25">
      <c r="I12150" s="80"/>
      <c r="AX12150" s="80"/>
      <c r="AY12150" s="80"/>
      <c r="AZ12150" s="80"/>
      <c r="BA12150" s="80"/>
      <c r="BB12150" s="80"/>
    </row>
    <row r="12151" spans="9:54" x14ac:dyDescent="0.25">
      <c r="I12151" s="80"/>
      <c r="AX12151" s="80"/>
      <c r="AY12151" s="80"/>
      <c r="AZ12151" s="80"/>
      <c r="BA12151" s="80"/>
      <c r="BB12151" s="80"/>
    </row>
    <row r="12152" spans="9:54" x14ac:dyDescent="0.25">
      <c r="I12152" s="80"/>
      <c r="AX12152" s="80"/>
      <c r="AY12152" s="80"/>
      <c r="AZ12152" s="80"/>
      <c r="BA12152" s="80"/>
      <c r="BB12152" s="80"/>
    </row>
    <row r="12153" spans="9:54" x14ac:dyDescent="0.25">
      <c r="I12153" s="80"/>
      <c r="AX12153" s="80"/>
      <c r="AY12153" s="80"/>
      <c r="AZ12153" s="80"/>
      <c r="BA12153" s="80"/>
      <c r="BB12153" s="80"/>
    </row>
    <row r="12154" spans="9:54" x14ac:dyDescent="0.25">
      <c r="I12154" s="80"/>
      <c r="AX12154" s="80"/>
      <c r="AY12154" s="80"/>
      <c r="AZ12154" s="80"/>
      <c r="BA12154" s="80"/>
      <c r="BB12154" s="80"/>
    </row>
    <row r="12155" spans="9:54" x14ac:dyDescent="0.25">
      <c r="I12155" s="80"/>
      <c r="AX12155" s="80"/>
      <c r="AY12155" s="80"/>
      <c r="AZ12155" s="80"/>
      <c r="BA12155" s="80"/>
      <c r="BB12155" s="80"/>
    </row>
    <row r="12156" spans="9:54" x14ac:dyDescent="0.25">
      <c r="I12156" s="80"/>
      <c r="AX12156" s="80"/>
      <c r="AY12156" s="80"/>
      <c r="AZ12156" s="80"/>
      <c r="BA12156" s="80"/>
      <c r="BB12156" s="80"/>
    </row>
    <row r="12157" spans="9:54" x14ac:dyDescent="0.25">
      <c r="I12157" s="80"/>
      <c r="AX12157" s="80"/>
      <c r="AY12157" s="80"/>
      <c r="AZ12157" s="80"/>
      <c r="BA12157" s="80"/>
      <c r="BB12157" s="80"/>
    </row>
    <row r="12158" spans="9:54" x14ac:dyDescent="0.25">
      <c r="I12158" s="80"/>
      <c r="AX12158" s="80"/>
      <c r="AY12158" s="80"/>
      <c r="AZ12158" s="80"/>
      <c r="BA12158" s="80"/>
      <c r="BB12158" s="80"/>
    </row>
    <row r="12159" spans="9:54" x14ac:dyDescent="0.25">
      <c r="I12159" s="80"/>
      <c r="AX12159" s="80"/>
      <c r="AY12159" s="80"/>
      <c r="AZ12159" s="80"/>
      <c r="BA12159" s="80"/>
      <c r="BB12159" s="80"/>
    </row>
    <row r="12160" spans="9:54" x14ac:dyDescent="0.25">
      <c r="I12160" s="80"/>
      <c r="AX12160" s="80"/>
      <c r="AY12160" s="80"/>
      <c r="AZ12160" s="80"/>
      <c r="BA12160" s="80"/>
      <c r="BB12160" s="80"/>
    </row>
    <row r="12161" spans="9:54" x14ac:dyDescent="0.25">
      <c r="I12161" s="80"/>
      <c r="AX12161" s="80"/>
      <c r="AY12161" s="80"/>
      <c r="AZ12161" s="80"/>
      <c r="BA12161" s="80"/>
      <c r="BB12161" s="80"/>
    </row>
    <row r="12162" spans="9:54" x14ac:dyDescent="0.25">
      <c r="I12162" s="80"/>
      <c r="AX12162" s="80"/>
      <c r="AY12162" s="80"/>
      <c r="AZ12162" s="80"/>
      <c r="BA12162" s="80"/>
      <c r="BB12162" s="80"/>
    </row>
    <row r="12163" spans="9:54" x14ac:dyDescent="0.25">
      <c r="I12163" s="80"/>
      <c r="AX12163" s="80"/>
      <c r="AY12163" s="80"/>
      <c r="AZ12163" s="80"/>
      <c r="BA12163" s="80"/>
      <c r="BB12163" s="80"/>
    </row>
    <row r="12164" spans="9:54" x14ac:dyDescent="0.25">
      <c r="I12164" s="80"/>
      <c r="AX12164" s="80"/>
      <c r="AY12164" s="80"/>
      <c r="AZ12164" s="80"/>
      <c r="BA12164" s="80"/>
      <c r="BB12164" s="80"/>
    </row>
    <row r="12165" spans="9:54" x14ac:dyDescent="0.25">
      <c r="I12165" s="80"/>
      <c r="AX12165" s="80"/>
      <c r="AY12165" s="80"/>
      <c r="AZ12165" s="80"/>
      <c r="BA12165" s="80"/>
      <c r="BB12165" s="80"/>
    </row>
    <row r="12166" spans="9:54" x14ac:dyDescent="0.25">
      <c r="I12166" s="80"/>
      <c r="AX12166" s="80"/>
      <c r="AY12166" s="80"/>
      <c r="AZ12166" s="80"/>
      <c r="BA12166" s="80"/>
      <c r="BB12166" s="80"/>
    </row>
    <row r="12167" spans="9:54" x14ac:dyDescent="0.25">
      <c r="I12167" s="80"/>
      <c r="AX12167" s="80"/>
      <c r="AY12167" s="80"/>
      <c r="AZ12167" s="80"/>
      <c r="BA12167" s="80"/>
      <c r="BB12167" s="80"/>
    </row>
    <row r="12168" spans="9:54" x14ac:dyDescent="0.25">
      <c r="I12168" s="80"/>
      <c r="AX12168" s="80"/>
      <c r="AY12168" s="80"/>
      <c r="AZ12168" s="80"/>
      <c r="BA12168" s="80"/>
      <c r="BB12168" s="80"/>
    </row>
    <row r="12169" spans="9:54" x14ac:dyDescent="0.25">
      <c r="I12169" s="80"/>
      <c r="AX12169" s="80"/>
      <c r="AY12169" s="80"/>
      <c r="AZ12169" s="80"/>
      <c r="BA12169" s="80"/>
      <c r="BB12169" s="80"/>
    </row>
    <row r="12170" spans="9:54" x14ac:dyDescent="0.25">
      <c r="I12170" s="80"/>
      <c r="AX12170" s="80"/>
      <c r="AY12170" s="80"/>
      <c r="AZ12170" s="80"/>
      <c r="BA12170" s="80"/>
      <c r="BB12170" s="80"/>
    </row>
    <row r="12171" spans="9:54" x14ac:dyDescent="0.25">
      <c r="I12171" s="80"/>
      <c r="AX12171" s="80"/>
      <c r="AY12171" s="80"/>
      <c r="AZ12171" s="80"/>
      <c r="BA12171" s="80"/>
      <c r="BB12171" s="80"/>
    </row>
    <row r="12172" spans="9:54" x14ac:dyDescent="0.25">
      <c r="I12172" s="80"/>
      <c r="AX12172" s="80"/>
      <c r="AY12172" s="80"/>
      <c r="AZ12172" s="80"/>
      <c r="BA12172" s="80"/>
      <c r="BB12172" s="80"/>
    </row>
    <row r="12173" spans="9:54" x14ac:dyDescent="0.25">
      <c r="I12173" s="80"/>
      <c r="AX12173" s="80"/>
      <c r="AY12173" s="80"/>
      <c r="AZ12173" s="80"/>
      <c r="BA12173" s="80"/>
      <c r="BB12173" s="80"/>
    </row>
    <row r="12174" spans="9:54" x14ac:dyDescent="0.25">
      <c r="I12174" s="80"/>
      <c r="AX12174" s="80"/>
      <c r="AY12174" s="80"/>
      <c r="AZ12174" s="80"/>
      <c r="BA12174" s="80"/>
      <c r="BB12174" s="80"/>
    </row>
    <row r="12175" spans="9:54" x14ac:dyDescent="0.25">
      <c r="I12175" s="80"/>
      <c r="AX12175" s="80"/>
      <c r="AY12175" s="80"/>
      <c r="AZ12175" s="80"/>
      <c r="BA12175" s="80"/>
      <c r="BB12175" s="80"/>
    </row>
    <row r="12176" spans="9:54" x14ac:dyDescent="0.25">
      <c r="I12176" s="80"/>
      <c r="AX12176" s="80"/>
      <c r="AY12176" s="80"/>
      <c r="AZ12176" s="80"/>
      <c r="BA12176" s="80"/>
      <c r="BB12176" s="80"/>
    </row>
    <row r="12177" spans="9:54" x14ac:dyDescent="0.25">
      <c r="I12177" s="80"/>
      <c r="AX12177" s="80"/>
      <c r="AY12177" s="80"/>
      <c r="AZ12177" s="80"/>
      <c r="BA12177" s="80"/>
      <c r="BB12177" s="80"/>
    </row>
    <row r="12178" spans="9:54" x14ac:dyDescent="0.25">
      <c r="I12178" s="80"/>
      <c r="AX12178" s="80"/>
      <c r="AY12178" s="80"/>
      <c r="AZ12178" s="80"/>
      <c r="BA12178" s="80"/>
      <c r="BB12178" s="80"/>
    </row>
    <row r="12179" spans="9:54" x14ac:dyDescent="0.25">
      <c r="I12179" s="80"/>
      <c r="AX12179" s="80"/>
      <c r="AY12179" s="80"/>
      <c r="AZ12179" s="80"/>
      <c r="BA12179" s="80"/>
      <c r="BB12179" s="80"/>
    </row>
    <row r="12180" spans="9:54" x14ac:dyDescent="0.25">
      <c r="I12180" s="80"/>
      <c r="AX12180" s="80"/>
      <c r="AY12180" s="80"/>
      <c r="AZ12180" s="80"/>
      <c r="BA12180" s="80"/>
      <c r="BB12180" s="80"/>
    </row>
    <row r="12181" spans="9:54" x14ac:dyDescent="0.25">
      <c r="I12181" s="80"/>
      <c r="AX12181" s="80"/>
      <c r="AY12181" s="80"/>
      <c r="AZ12181" s="80"/>
      <c r="BA12181" s="80"/>
      <c r="BB12181" s="80"/>
    </row>
    <row r="12182" spans="9:54" x14ac:dyDescent="0.25">
      <c r="I12182" s="80"/>
      <c r="AX12182" s="80"/>
      <c r="AY12182" s="80"/>
      <c r="AZ12182" s="80"/>
      <c r="BA12182" s="80"/>
      <c r="BB12182" s="80"/>
    </row>
    <row r="12183" spans="9:54" x14ac:dyDescent="0.25">
      <c r="I12183" s="80"/>
      <c r="AX12183" s="80"/>
      <c r="AY12183" s="80"/>
      <c r="AZ12183" s="80"/>
      <c r="BA12183" s="80"/>
      <c r="BB12183" s="80"/>
    </row>
    <row r="12184" spans="9:54" x14ac:dyDescent="0.25">
      <c r="I12184" s="80"/>
      <c r="AX12184" s="80"/>
      <c r="AY12184" s="80"/>
      <c r="AZ12184" s="80"/>
      <c r="BA12184" s="80"/>
      <c r="BB12184" s="80"/>
    </row>
    <row r="12185" spans="9:54" x14ac:dyDescent="0.25">
      <c r="I12185" s="80"/>
      <c r="AX12185" s="80"/>
      <c r="AY12185" s="80"/>
      <c r="AZ12185" s="80"/>
      <c r="BA12185" s="80"/>
      <c r="BB12185" s="80"/>
    </row>
    <row r="12186" spans="9:54" x14ac:dyDescent="0.25">
      <c r="I12186" s="80"/>
      <c r="AX12186" s="80"/>
      <c r="AY12186" s="80"/>
      <c r="AZ12186" s="80"/>
      <c r="BA12186" s="80"/>
      <c r="BB12186" s="80"/>
    </row>
    <row r="12187" spans="9:54" x14ac:dyDescent="0.25">
      <c r="I12187" s="80"/>
      <c r="AX12187" s="80"/>
      <c r="AY12187" s="80"/>
      <c r="AZ12187" s="80"/>
      <c r="BA12187" s="80"/>
      <c r="BB12187" s="80"/>
    </row>
    <row r="12188" spans="9:54" x14ac:dyDescent="0.25">
      <c r="I12188" s="80"/>
      <c r="AX12188" s="80"/>
      <c r="AY12188" s="80"/>
      <c r="AZ12188" s="80"/>
      <c r="BA12188" s="80"/>
      <c r="BB12188" s="80"/>
    </row>
    <row r="12189" spans="9:54" x14ac:dyDescent="0.25">
      <c r="I12189" s="80"/>
      <c r="AX12189" s="80"/>
      <c r="AY12189" s="80"/>
      <c r="AZ12189" s="80"/>
      <c r="BA12189" s="80"/>
      <c r="BB12189" s="80"/>
    </row>
    <row r="12190" spans="9:54" x14ac:dyDescent="0.25">
      <c r="I12190" s="80"/>
      <c r="AX12190" s="80"/>
      <c r="AY12190" s="80"/>
      <c r="AZ12190" s="80"/>
      <c r="BA12190" s="80"/>
      <c r="BB12190" s="80"/>
    </row>
    <row r="12191" spans="9:54" x14ac:dyDescent="0.25">
      <c r="I12191" s="80"/>
      <c r="AX12191" s="80"/>
      <c r="AY12191" s="80"/>
      <c r="AZ12191" s="80"/>
      <c r="BA12191" s="80"/>
      <c r="BB12191" s="80"/>
    </row>
    <row r="12192" spans="9:54" x14ac:dyDescent="0.25">
      <c r="I12192" s="80"/>
      <c r="AX12192" s="80"/>
      <c r="AY12192" s="80"/>
      <c r="AZ12192" s="80"/>
      <c r="BA12192" s="80"/>
      <c r="BB12192" s="80"/>
    </row>
    <row r="12193" spans="9:54" x14ac:dyDescent="0.25">
      <c r="I12193" s="80"/>
      <c r="AX12193" s="80"/>
      <c r="AY12193" s="80"/>
      <c r="AZ12193" s="80"/>
      <c r="BA12193" s="80"/>
      <c r="BB12193" s="80"/>
    </row>
    <row r="12194" spans="9:54" x14ac:dyDescent="0.25">
      <c r="I12194" s="80"/>
      <c r="AX12194" s="80"/>
      <c r="AY12194" s="80"/>
      <c r="AZ12194" s="80"/>
      <c r="BA12194" s="80"/>
      <c r="BB12194" s="80"/>
    </row>
    <row r="12195" spans="9:54" x14ac:dyDescent="0.25">
      <c r="I12195" s="80"/>
      <c r="AX12195" s="80"/>
      <c r="AY12195" s="80"/>
      <c r="AZ12195" s="80"/>
      <c r="BA12195" s="80"/>
      <c r="BB12195" s="80"/>
    </row>
    <row r="12196" spans="9:54" x14ac:dyDescent="0.25">
      <c r="I12196" s="80"/>
      <c r="AX12196" s="80"/>
      <c r="AY12196" s="80"/>
      <c r="AZ12196" s="80"/>
      <c r="BA12196" s="80"/>
      <c r="BB12196" s="80"/>
    </row>
    <row r="12197" spans="9:54" x14ac:dyDescent="0.25">
      <c r="I12197" s="80"/>
      <c r="AX12197" s="80"/>
      <c r="AY12197" s="80"/>
      <c r="AZ12197" s="80"/>
      <c r="BA12197" s="80"/>
      <c r="BB12197" s="80"/>
    </row>
    <row r="12198" spans="9:54" x14ac:dyDescent="0.25">
      <c r="I12198" s="80"/>
      <c r="AX12198" s="80"/>
      <c r="AY12198" s="80"/>
      <c r="AZ12198" s="80"/>
      <c r="BA12198" s="80"/>
      <c r="BB12198" s="80"/>
    </row>
    <row r="12199" spans="9:54" x14ac:dyDescent="0.25">
      <c r="I12199" s="80"/>
      <c r="AX12199" s="80"/>
      <c r="AY12199" s="80"/>
      <c r="AZ12199" s="80"/>
      <c r="BA12199" s="80"/>
      <c r="BB12199" s="80"/>
    </row>
    <row r="12200" spans="9:54" x14ac:dyDescent="0.25">
      <c r="I12200" s="80"/>
      <c r="AX12200" s="80"/>
      <c r="AY12200" s="80"/>
      <c r="AZ12200" s="80"/>
      <c r="BA12200" s="80"/>
      <c r="BB12200" s="80"/>
    </row>
    <row r="12201" spans="9:54" x14ac:dyDescent="0.25">
      <c r="I12201" s="80"/>
      <c r="AX12201" s="80"/>
      <c r="AY12201" s="80"/>
      <c r="AZ12201" s="80"/>
      <c r="BA12201" s="80"/>
      <c r="BB12201" s="80"/>
    </row>
    <row r="12202" spans="9:54" x14ac:dyDescent="0.25">
      <c r="I12202" s="80"/>
      <c r="AX12202" s="80"/>
      <c r="AY12202" s="80"/>
      <c r="AZ12202" s="80"/>
      <c r="BA12202" s="80"/>
      <c r="BB12202" s="80"/>
    </row>
    <row r="12203" spans="9:54" x14ac:dyDescent="0.25">
      <c r="I12203" s="80"/>
      <c r="AX12203" s="80"/>
      <c r="AY12203" s="80"/>
      <c r="AZ12203" s="80"/>
      <c r="BA12203" s="80"/>
      <c r="BB12203" s="80"/>
    </row>
    <row r="12204" spans="9:54" x14ac:dyDescent="0.25">
      <c r="I12204" s="80"/>
      <c r="AX12204" s="80"/>
      <c r="AY12204" s="80"/>
      <c r="AZ12204" s="80"/>
      <c r="BA12204" s="80"/>
      <c r="BB12204" s="80"/>
    </row>
    <row r="12205" spans="9:54" x14ac:dyDescent="0.25">
      <c r="I12205" s="80"/>
      <c r="AX12205" s="80"/>
      <c r="AY12205" s="80"/>
      <c r="AZ12205" s="80"/>
      <c r="BA12205" s="80"/>
      <c r="BB12205" s="80"/>
    </row>
    <row r="12206" spans="9:54" x14ac:dyDescent="0.25">
      <c r="I12206" s="80"/>
      <c r="AX12206" s="80"/>
      <c r="AY12206" s="80"/>
      <c r="AZ12206" s="80"/>
      <c r="BA12206" s="80"/>
      <c r="BB12206" s="80"/>
    </row>
    <row r="12207" spans="9:54" x14ac:dyDescent="0.25">
      <c r="I12207" s="80"/>
      <c r="AX12207" s="80"/>
      <c r="AY12207" s="80"/>
      <c r="AZ12207" s="80"/>
      <c r="BA12207" s="80"/>
      <c r="BB12207" s="80"/>
    </row>
    <row r="12208" spans="9:54" x14ac:dyDescent="0.25">
      <c r="I12208" s="80"/>
      <c r="AX12208" s="80"/>
      <c r="AY12208" s="80"/>
      <c r="AZ12208" s="80"/>
      <c r="BA12208" s="80"/>
      <c r="BB12208" s="80"/>
    </row>
    <row r="12209" spans="9:54" x14ac:dyDescent="0.25">
      <c r="I12209" s="80"/>
      <c r="AX12209" s="80"/>
      <c r="AY12209" s="80"/>
      <c r="AZ12209" s="80"/>
      <c r="BA12209" s="80"/>
      <c r="BB12209" s="80"/>
    </row>
    <row r="12210" spans="9:54" x14ac:dyDescent="0.25">
      <c r="I12210" s="80"/>
      <c r="AX12210" s="80"/>
      <c r="AY12210" s="80"/>
      <c r="AZ12210" s="80"/>
      <c r="BA12210" s="80"/>
      <c r="BB12210" s="80"/>
    </row>
    <row r="12211" spans="9:54" x14ac:dyDescent="0.25">
      <c r="I12211" s="80"/>
      <c r="AX12211" s="80"/>
      <c r="AY12211" s="80"/>
      <c r="AZ12211" s="80"/>
      <c r="BA12211" s="80"/>
      <c r="BB12211" s="80"/>
    </row>
    <row r="12212" spans="9:54" x14ac:dyDescent="0.25">
      <c r="I12212" s="80"/>
      <c r="AX12212" s="80"/>
      <c r="AY12212" s="80"/>
      <c r="AZ12212" s="80"/>
      <c r="BA12212" s="80"/>
      <c r="BB12212" s="80"/>
    </row>
    <row r="12213" spans="9:54" x14ac:dyDescent="0.25">
      <c r="I12213" s="80"/>
      <c r="AX12213" s="80"/>
      <c r="AY12213" s="80"/>
      <c r="AZ12213" s="80"/>
      <c r="BA12213" s="80"/>
      <c r="BB12213" s="80"/>
    </row>
    <row r="12214" spans="9:54" x14ac:dyDescent="0.25">
      <c r="I12214" s="80"/>
      <c r="AX12214" s="80"/>
      <c r="AY12214" s="80"/>
      <c r="AZ12214" s="80"/>
      <c r="BA12214" s="80"/>
      <c r="BB12214" s="80"/>
    </row>
    <row r="12215" spans="9:54" x14ac:dyDescent="0.25">
      <c r="I12215" s="80"/>
      <c r="AX12215" s="80"/>
      <c r="AY12215" s="80"/>
      <c r="AZ12215" s="80"/>
      <c r="BA12215" s="80"/>
      <c r="BB12215" s="80"/>
    </row>
    <row r="12216" spans="9:54" x14ac:dyDescent="0.25">
      <c r="I12216" s="80"/>
      <c r="AX12216" s="80"/>
      <c r="AY12216" s="80"/>
      <c r="AZ12216" s="80"/>
      <c r="BA12216" s="80"/>
      <c r="BB12216" s="80"/>
    </row>
    <row r="12217" spans="9:54" x14ac:dyDescent="0.25">
      <c r="I12217" s="80"/>
      <c r="AX12217" s="80"/>
      <c r="AY12217" s="80"/>
      <c r="AZ12217" s="80"/>
      <c r="BA12217" s="80"/>
      <c r="BB12217" s="80"/>
    </row>
    <row r="12218" spans="9:54" x14ac:dyDescent="0.25">
      <c r="I12218" s="80"/>
      <c r="AX12218" s="80"/>
      <c r="AY12218" s="80"/>
      <c r="AZ12218" s="80"/>
      <c r="BA12218" s="80"/>
      <c r="BB12218" s="80"/>
    </row>
    <row r="12219" spans="9:54" x14ac:dyDescent="0.25">
      <c r="I12219" s="80"/>
      <c r="AX12219" s="80"/>
      <c r="AY12219" s="80"/>
      <c r="AZ12219" s="80"/>
      <c r="BA12219" s="80"/>
      <c r="BB12219" s="80"/>
    </row>
    <row r="12220" spans="9:54" x14ac:dyDescent="0.25">
      <c r="I12220" s="80"/>
      <c r="AX12220" s="80"/>
      <c r="AY12220" s="80"/>
      <c r="AZ12220" s="80"/>
      <c r="BA12220" s="80"/>
      <c r="BB12220" s="80"/>
    </row>
    <row r="12221" spans="9:54" x14ac:dyDescent="0.25">
      <c r="I12221" s="80"/>
      <c r="AX12221" s="80"/>
      <c r="AY12221" s="80"/>
      <c r="AZ12221" s="80"/>
      <c r="BA12221" s="80"/>
      <c r="BB12221" s="80"/>
    </row>
    <row r="12222" spans="9:54" x14ac:dyDescent="0.25">
      <c r="I12222" s="80"/>
      <c r="AX12222" s="80"/>
      <c r="AY12222" s="80"/>
      <c r="AZ12222" s="80"/>
      <c r="BA12222" s="80"/>
      <c r="BB12222" s="80"/>
    </row>
    <row r="12223" spans="9:54" x14ac:dyDescent="0.25">
      <c r="I12223" s="80"/>
      <c r="AX12223" s="80"/>
      <c r="AY12223" s="80"/>
      <c r="AZ12223" s="80"/>
      <c r="BA12223" s="80"/>
      <c r="BB12223" s="80"/>
    </row>
    <row r="12224" spans="9:54" x14ac:dyDescent="0.25">
      <c r="I12224" s="80"/>
      <c r="AX12224" s="80"/>
      <c r="AY12224" s="80"/>
      <c r="AZ12224" s="80"/>
      <c r="BA12224" s="80"/>
      <c r="BB12224" s="80"/>
    </row>
    <row r="12225" spans="9:54" x14ac:dyDescent="0.25">
      <c r="I12225" s="80"/>
      <c r="AX12225" s="80"/>
      <c r="AY12225" s="80"/>
      <c r="AZ12225" s="80"/>
      <c r="BA12225" s="80"/>
      <c r="BB12225" s="80"/>
    </row>
    <row r="12226" spans="9:54" x14ac:dyDescent="0.25">
      <c r="I12226" s="80"/>
      <c r="AX12226" s="80"/>
      <c r="AY12226" s="80"/>
      <c r="AZ12226" s="80"/>
      <c r="BA12226" s="80"/>
      <c r="BB12226" s="80"/>
    </row>
    <row r="12227" spans="9:54" x14ac:dyDescent="0.25">
      <c r="I12227" s="80"/>
      <c r="AX12227" s="80"/>
      <c r="AY12227" s="80"/>
      <c r="AZ12227" s="80"/>
      <c r="BA12227" s="80"/>
      <c r="BB12227" s="80"/>
    </row>
    <row r="12228" spans="9:54" x14ac:dyDescent="0.25">
      <c r="I12228" s="80"/>
      <c r="AX12228" s="80"/>
      <c r="AY12228" s="80"/>
      <c r="AZ12228" s="80"/>
      <c r="BA12228" s="80"/>
      <c r="BB12228" s="80"/>
    </row>
    <row r="12229" spans="9:54" x14ac:dyDescent="0.25">
      <c r="I12229" s="80"/>
      <c r="AX12229" s="80"/>
      <c r="AY12229" s="80"/>
      <c r="AZ12229" s="80"/>
      <c r="BA12229" s="80"/>
      <c r="BB12229" s="80"/>
    </row>
    <row r="12230" spans="9:54" x14ac:dyDescent="0.25">
      <c r="I12230" s="80"/>
      <c r="AX12230" s="80"/>
      <c r="AY12230" s="80"/>
      <c r="AZ12230" s="80"/>
      <c r="BA12230" s="80"/>
      <c r="BB12230" s="80"/>
    </row>
    <row r="12231" spans="9:54" x14ac:dyDescent="0.25">
      <c r="I12231" s="80"/>
      <c r="AX12231" s="80"/>
      <c r="AY12231" s="80"/>
      <c r="AZ12231" s="80"/>
      <c r="BA12231" s="80"/>
      <c r="BB12231" s="80"/>
    </row>
    <row r="12232" spans="9:54" x14ac:dyDescent="0.25">
      <c r="I12232" s="80"/>
      <c r="AX12232" s="80"/>
      <c r="AY12232" s="80"/>
      <c r="AZ12232" s="80"/>
      <c r="BA12232" s="80"/>
      <c r="BB12232" s="80"/>
    </row>
    <row r="12233" spans="9:54" x14ac:dyDescent="0.25">
      <c r="I12233" s="80"/>
      <c r="AX12233" s="80"/>
      <c r="AY12233" s="80"/>
      <c r="AZ12233" s="80"/>
      <c r="BA12233" s="80"/>
      <c r="BB12233" s="80"/>
    </row>
    <row r="12234" spans="9:54" x14ac:dyDescent="0.25">
      <c r="I12234" s="80"/>
      <c r="AX12234" s="80"/>
      <c r="AY12234" s="80"/>
      <c r="AZ12234" s="80"/>
      <c r="BA12234" s="80"/>
      <c r="BB12234" s="80"/>
    </row>
    <row r="12235" spans="9:54" x14ac:dyDescent="0.25">
      <c r="I12235" s="80"/>
      <c r="AX12235" s="80"/>
      <c r="AY12235" s="80"/>
      <c r="AZ12235" s="80"/>
      <c r="BA12235" s="80"/>
      <c r="BB12235" s="80"/>
    </row>
    <row r="12236" spans="9:54" x14ac:dyDescent="0.25">
      <c r="I12236" s="80"/>
      <c r="AX12236" s="80"/>
      <c r="AY12236" s="80"/>
      <c r="AZ12236" s="80"/>
      <c r="BA12236" s="80"/>
      <c r="BB12236" s="80"/>
    </row>
    <row r="12237" spans="9:54" x14ac:dyDescent="0.25">
      <c r="I12237" s="80"/>
      <c r="AX12237" s="80"/>
      <c r="AY12237" s="80"/>
      <c r="AZ12237" s="80"/>
      <c r="BA12237" s="80"/>
      <c r="BB12237" s="80"/>
    </row>
    <row r="12238" spans="9:54" x14ac:dyDescent="0.25">
      <c r="I12238" s="80"/>
      <c r="AX12238" s="80"/>
      <c r="AY12238" s="80"/>
      <c r="AZ12238" s="80"/>
      <c r="BA12238" s="80"/>
      <c r="BB12238" s="80"/>
    </row>
    <row r="12239" spans="9:54" x14ac:dyDescent="0.25">
      <c r="I12239" s="80"/>
      <c r="AX12239" s="80"/>
      <c r="AY12239" s="80"/>
      <c r="AZ12239" s="80"/>
      <c r="BA12239" s="80"/>
      <c r="BB12239" s="80"/>
    </row>
    <row r="12240" spans="9:54" x14ac:dyDescent="0.25">
      <c r="I12240" s="80"/>
      <c r="AX12240" s="80"/>
      <c r="AY12240" s="80"/>
      <c r="AZ12240" s="80"/>
      <c r="BA12240" s="80"/>
      <c r="BB12240" s="80"/>
    </row>
    <row r="12241" spans="9:54" x14ac:dyDescent="0.25">
      <c r="I12241" s="80"/>
      <c r="AX12241" s="80"/>
      <c r="AY12241" s="80"/>
      <c r="AZ12241" s="80"/>
      <c r="BA12241" s="80"/>
      <c r="BB12241" s="80"/>
    </row>
    <row r="12242" spans="9:54" x14ac:dyDescent="0.25">
      <c r="I12242" s="80"/>
      <c r="AX12242" s="80"/>
      <c r="AY12242" s="80"/>
      <c r="AZ12242" s="80"/>
      <c r="BA12242" s="80"/>
      <c r="BB12242" s="80"/>
    </row>
    <row r="12243" spans="9:54" x14ac:dyDescent="0.25">
      <c r="I12243" s="80"/>
      <c r="AX12243" s="80"/>
      <c r="AY12243" s="80"/>
      <c r="AZ12243" s="80"/>
      <c r="BA12243" s="80"/>
      <c r="BB12243" s="80"/>
    </row>
    <row r="12244" spans="9:54" x14ac:dyDescent="0.25">
      <c r="I12244" s="80"/>
      <c r="AX12244" s="80"/>
      <c r="AY12244" s="80"/>
      <c r="AZ12244" s="80"/>
      <c r="BA12244" s="80"/>
      <c r="BB12244" s="80"/>
    </row>
    <row r="12245" spans="9:54" x14ac:dyDescent="0.25">
      <c r="I12245" s="80"/>
      <c r="AX12245" s="80"/>
      <c r="AY12245" s="80"/>
      <c r="AZ12245" s="80"/>
      <c r="BA12245" s="80"/>
      <c r="BB12245" s="80"/>
    </row>
    <row r="12246" spans="9:54" x14ac:dyDescent="0.25">
      <c r="I12246" s="80"/>
      <c r="AX12246" s="80"/>
      <c r="AY12246" s="80"/>
      <c r="AZ12246" s="80"/>
      <c r="BA12246" s="80"/>
      <c r="BB12246" s="80"/>
    </row>
    <row r="12247" spans="9:54" x14ac:dyDescent="0.25">
      <c r="I12247" s="80"/>
      <c r="AX12247" s="80"/>
      <c r="AY12247" s="80"/>
      <c r="AZ12247" s="80"/>
      <c r="BA12247" s="80"/>
      <c r="BB12247" s="80"/>
    </row>
    <row r="12248" spans="9:54" x14ac:dyDescent="0.25">
      <c r="I12248" s="80"/>
      <c r="AX12248" s="80"/>
      <c r="AY12248" s="80"/>
      <c r="AZ12248" s="80"/>
      <c r="BA12248" s="80"/>
      <c r="BB12248" s="80"/>
    </row>
    <row r="12249" spans="9:54" x14ac:dyDescent="0.25">
      <c r="I12249" s="80"/>
      <c r="AX12249" s="80"/>
      <c r="AY12249" s="80"/>
      <c r="AZ12249" s="80"/>
      <c r="BA12249" s="80"/>
      <c r="BB12249" s="80"/>
    </row>
    <row r="12250" spans="9:54" x14ac:dyDescent="0.25">
      <c r="I12250" s="80"/>
      <c r="AX12250" s="80"/>
      <c r="AY12250" s="80"/>
      <c r="AZ12250" s="80"/>
      <c r="BA12250" s="80"/>
      <c r="BB12250" s="80"/>
    </row>
    <row r="12251" spans="9:54" x14ac:dyDescent="0.25">
      <c r="I12251" s="80"/>
      <c r="AX12251" s="80"/>
      <c r="AY12251" s="80"/>
      <c r="AZ12251" s="80"/>
      <c r="BA12251" s="80"/>
      <c r="BB12251" s="80"/>
    </row>
    <row r="12252" spans="9:54" x14ac:dyDescent="0.25">
      <c r="I12252" s="80"/>
      <c r="AX12252" s="80"/>
      <c r="AY12252" s="80"/>
      <c r="AZ12252" s="80"/>
      <c r="BA12252" s="80"/>
      <c r="BB12252" s="80"/>
    </row>
    <row r="12253" spans="9:54" x14ac:dyDescent="0.25">
      <c r="I12253" s="80"/>
      <c r="AX12253" s="80"/>
      <c r="AY12253" s="80"/>
      <c r="AZ12253" s="80"/>
      <c r="BA12253" s="80"/>
      <c r="BB12253" s="80"/>
    </row>
    <row r="12254" spans="9:54" x14ac:dyDescent="0.25">
      <c r="I12254" s="80"/>
      <c r="AX12254" s="80"/>
      <c r="AY12254" s="80"/>
      <c r="AZ12254" s="80"/>
      <c r="BA12254" s="80"/>
      <c r="BB12254" s="80"/>
    </row>
    <row r="12255" spans="9:54" x14ac:dyDescent="0.25">
      <c r="I12255" s="80"/>
      <c r="AX12255" s="80"/>
      <c r="AY12255" s="80"/>
      <c r="AZ12255" s="80"/>
      <c r="BA12255" s="80"/>
      <c r="BB12255" s="80"/>
    </row>
    <row r="12256" spans="9:54" x14ac:dyDescent="0.25">
      <c r="I12256" s="80"/>
      <c r="AX12256" s="80"/>
      <c r="AY12256" s="80"/>
      <c r="AZ12256" s="80"/>
      <c r="BA12256" s="80"/>
      <c r="BB12256" s="80"/>
    </row>
    <row r="12257" spans="9:54" x14ac:dyDescent="0.25">
      <c r="I12257" s="80"/>
      <c r="AX12257" s="80"/>
      <c r="AY12257" s="80"/>
      <c r="AZ12257" s="80"/>
      <c r="BA12257" s="80"/>
      <c r="BB12257" s="80"/>
    </row>
    <row r="12258" spans="9:54" x14ac:dyDescent="0.25">
      <c r="I12258" s="80"/>
      <c r="AX12258" s="80"/>
      <c r="AY12258" s="80"/>
      <c r="AZ12258" s="80"/>
      <c r="BA12258" s="80"/>
      <c r="BB12258" s="80"/>
    </row>
    <row r="12259" spans="9:54" x14ac:dyDescent="0.25">
      <c r="I12259" s="80"/>
      <c r="AX12259" s="80"/>
      <c r="AY12259" s="80"/>
      <c r="AZ12259" s="80"/>
      <c r="BA12259" s="80"/>
      <c r="BB12259" s="80"/>
    </row>
    <row r="12260" spans="9:54" x14ac:dyDescent="0.25">
      <c r="I12260" s="80"/>
      <c r="AX12260" s="80"/>
      <c r="AY12260" s="80"/>
      <c r="AZ12260" s="80"/>
      <c r="BA12260" s="80"/>
      <c r="BB12260" s="80"/>
    </row>
    <row r="12261" spans="9:54" x14ac:dyDescent="0.25">
      <c r="I12261" s="80"/>
      <c r="AX12261" s="80"/>
      <c r="AY12261" s="80"/>
      <c r="AZ12261" s="80"/>
      <c r="BA12261" s="80"/>
      <c r="BB12261" s="80"/>
    </row>
    <row r="12262" spans="9:54" x14ac:dyDescent="0.25">
      <c r="I12262" s="80"/>
      <c r="AX12262" s="80"/>
      <c r="AY12262" s="80"/>
      <c r="AZ12262" s="80"/>
      <c r="BA12262" s="80"/>
      <c r="BB12262" s="80"/>
    </row>
    <row r="12263" spans="9:54" x14ac:dyDescent="0.25">
      <c r="I12263" s="80"/>
      <c r="AX12263" s="80"/>
      <c r="AY12263" s="80"/>
      <c r="AZ12263" s="80"/>
      <c r="BA12263" s="80"/>
      <c r="BB12263" s="80"/>
    </row>
    <row r="12264" spans="9:54" x14ac:dyDescent="0.25">
      <c r="I12264" s="80"/>
      <c r="AX12264" s="80"/>
      <c r="AY12264" s="80"/>
      <c r="AZ12264" s="80"/>
      <c r="BA12264" s="80"/>
      <c r="BB12264" s="80"/>
    </row>
    <row r="12265" spans="9:54" x14ac:dyDescent="0.25">
      <c r="I12265" s="80"/>
      <c r="AX12265" s="80"/>
      <c r="AY12265" s="80"/>
      <c r="AZ12265" s="80"/>
      <c r="BA12265" s="80"/>
      <c r="BB12265" s="80"/>
    </row>
    <row r="12266" spans="9:54" x14ac:dyDescent="0.25">
      <c r="I12266" s="80"/>
      <c r="AX12266" s="80"/>
      <c r="AY12266" s="80"/>
      <c r="AZ12266" s="80"/>
      <c r="BA12266" s="80"/>
      <c r="BB12266" s="80"/>
    </row>
    <row r="12267" spans="9:54" x14ac:dyDescent="0.25">
      <c r="I12267" s="80"/>
      <c r="AX12267" s="80"/>
      <c r="AY12267" s="80"/>
      <c r="AZ12267" s="80"/>
      <c r="BA12267" s="80"/>
      <c r="BB12267" s="80"/>
    </row>
    <row r="12268" spans="9:54" x14ac:dyDescent="0.25">
      <c r="I12268" s="80"/>
      <c r="AX12268" s="80"/>
      <c r="AY12268" s="80"/>
      <c r="AZ12268" s="80"/>
      <c r="BA12268" s="80"/>
      <c r="BB12268" s="80"/>
    </row>
    <row r="12269" spans="9:54" x14ac:dyDescent="0.25">
      <c r="I12269" s="80"/>
      <c r="AX12269" s="80"/>
      <c r="AY12269" s="80"/>
      <c r="AZ12269" s="80"/>
      <c r="BA12269" s="80"/>
      <c r="BB12269" s="80"/>
    </row>
    <row r="12270" spans="9:54" x14ac:dyDescent="0.25">
      <c r="I12270" s="80"/>
      <c r="AX12270" s="80"/>
      <c r="AY12270" s="80"/>
      <c r="AZ12270" s="80"/>
      <c r="BA12270" s="80"/>
      <c r="BB12270" s="80"/>
    </row>
    <row r="12271" spans="9:54" x14ac:dyDescent="0.25">
      <c r="I12271" s="80"/>
      <c r="AX12271" s="80"/>
      <c r="AY12271" s="80"/>
      <c r="AZ12271" s="80"/>
      <c r="BA12271" s="80"/>
      <c r="BB12271" s="80"/>
    </row>
    <row r="12272" spans="9:54" x14ac:dyDescent="0.25">
      <c r="I12272" s="80"/>
      <c r="AX12272" s="80"/>
      <c r="AY12272" s="80"/>
      <c r="AZ12272" s="80"/>
      <c r="BA12272" s="80"/>
      <c r="BB12272" s="80"/>
    </row>
    <row r="12273" spans="9:54" x14ac:dyDescent="0.25">
      <c r="I12273" s="80"/>
      <c r="AX12273" s="80"/>
      <c r="AY12273" s="80"/>
      <c r="AZ12273" s="80"/>
      <c r="BA12273" s="80"/>
      <c r="BB12273" s="80"/>
    </row>
    <row r="12274" spans="9:54" x14ac:dyDescent="0.25">
      <c r="I12274" s="80"/>
      <c r="AX12274" s="80"/>
      <c r="AY12274" s="80"/>
      <c r="AZ12274" s="80"/>
      <c r="BA12274" s="80"/>
      <c r="BB12274" s="80"/>
    </row>
    <row r="12275" spans="9:54" x14ac:dyDescent="0.25">
      <c r="I12275" s="80"/>
      <c r="AX12275" s="80"/>
      <c r="AY12275" s="80"/>
      <c r="AZ12275" s="80"/>
      <c r="BA12275" s="80"/>
      <c r="BB12275" s="80"/>
    </row>
    <row r="12276" spans="9:54" x14ac:dyDescent="0.25">
      <c r="I12276" s="80"/>
      <c r="AX12276" s="80"/>
      <c r="AY12276" s="80"/>
      <c r="AZ12276" s="80"/>
      <c r="BA12276" s="80"/>
      <c r="BB12276" s="80"/>
    </row>
    <row r="12277" spans="9:54" x14ac:dyDescent="0.25">
      <c r="I12277" s="80"/>
      <c r="AX12277" s="80"/>
      <c r="AY12277" s="80"/>
      <c r="AZ12277" s="80"/>
      <c r="BA12277" s="80"/>
      <c r="BB12277" s="80"/>
    </row>
    <row r="12278" spans="9:54" x14ac:dyDescent="0.25">
      <c r="I12278" s="80"/>
      <c r="AX12278" s="80"/>
      <c r="AY12278" s="80"/>
      <c r="AZ12278" s="80"/>
      <c r="BA12278" s="80"/>
      <c r="BB12278" s="80"/>
    </row>
    <row r="12279" spans="9:54" x14ac:dyDescent="0.25">
      <c r="I12279" s="80"/>
      <c r="AX12279" s="80"/>
      <c r="AY12279" s="80"/>
      <c r="AZ12279" s="80"/>
      <c r="BA12279" s="80"/>
      <c r="BB12279" s="80"/>
    </row>
    <row r="12280" spans="9:54" x14ac:dyDescent="0.25">
      <c r="I12280" s="80"/>
      <c r="AX12280" s="80"/>
      <c r="AY12280" s="80"/>
      <c r="AZ12280" s="80"/>
      <c r="BA12280" s="80"/>
      <c r="BB12280" s="80"/>
    </row>
    <row r="12281" spans="9:54" x14ac:dyDescent="0.25">
      <c r="I12281" s="80"/>
      <c r="AX12281" s="80"/>
      <c r="AY12281" s="80"/>
      <c r="AZ12281" s="80"/>
      <c r="BA12281" s="80"/>
      <c r="BB12281" s="80"/>
    </row>
    <row r="12282" spans="9:54" x14ac:dyDescent="0.25">
      <c r="I12282" s="80"/>
      <c r="AX12282" s="80"/>
      <c r="AY12282" s="80"/>
      <c r="AZ12282" s="80"/>
      <c r="BA12282" s="80"/>
      <c r="BB12282" s="80"/>
    </row>
    <row r="12283" spans="9:54" x14ac:dyDescent="0.25">
      <c r="I12283" s="80"/>
      <c r="AX12283" s="80"/>
      <c r="AY12283" s="80"/>
      <c r="AZ12283" s="80"/>
      <c r="BA12283" s="80"/>
      <c r="BB12283" s="80"/>
    </row>
    <row r="12284" spans="9:54" x14ac:dyDescent="0.25">
      <c r="I12284" s="80"/>
      <c r="AX12284" s="80"/>
      <c r="AY12284" s="80"/>
      <c r="AZ12284" s="80"/>
      <c r="BA12284" s="80"/>
      <c r="BB12284" s="80"/>
    </row>
    <row r="12285" spans="9:54" x14ac:dyDescent="0.25">
      <c r="I12285" s="80"/>
      <c r="AX12285" s="80"/>
      <c r="AY12285" s="80"/>
      <c r="AZ12285" s="80"/>
      <c r="BA12285" s="80"/>
      <c r="BB12285" s="80"/>
    </row>
    <row r="12286" spans="9:54" x14ac:dyDescent="0.25">
      <c r="I12286" s="80"/>
      <c r="AX12286" s="80"/>
      <c r="AY12286" s="80"/>
      <c r="AZ12286" s="80"/>
      <c r="BA12286" s="80"/>
      <c r="BB12286" s="80"/>
    </row>
    <row r="12287" spans="9:54" x14ac:dyDescent="0.25">
      <c r="I12287" s="80"/>
      <c r="AX12287" s="80"/>
      <c r="AY12287" s="80"/>
      <c r="AZ12287" s="80"/>
      <c r="BA12287" s="80"/>
      <c r="BB12287" s="80"/>
    </row>
    <row r="12288" spans="9:54" x14ac:dyDescent="0.25">
      <c r="I12288" s="80"/>
      <c r="AX12288" s="80"/>
      <c r="AY12288" s="80"/>
      <c r="AZ12288" s="80"/>
      <c r="BA12288" s="80"/>
      <c r="BB12288" s="80"/>
    </row>
    <row r="12289" spans="9:54" x14ac:dyDescent="0.25">
      <c r="I12289" s="80"/>
      <c r="AX12289" s="80"/>
      <c r="AY12289" s="80"/>
      <c r="AZ12289" s="80"/>
      <c r="BA12289" s="80"/>
      <c r="BB12289" s="80"/>
    </row>
    <row r="12290" spans="9:54" x14ac:dyDescent="0.25">
      <c r="I12290" s="80"/>
      <c r="AX12290" s="80"/>
      <c r="AY12290" s="80"/>
      <c r="AZ12290" s="80"/>
      <c r="BA12290" s="80"/>
      <c r="BB12290" s="80"/>
    </row>
    <row r="12291" spans="9:54" x14ac:dyDescent="0.25">
      <c r="I12291" s="80"/>
      <c r="AX12291" s="80"/>
      <c r="AY12291" s="80"/>
      <c r="AZ12291" s="80"/>
      <c r="BA12291" s="80"/>
      <c r="BB12291" s="80"/>
    </row>
    <row r="12292" spans="9:54" x14ac:dyDescent="0.25">
      <c r="I12292" s="80"/>
      <c r="AX12292" s="80"/>
      <c r="AY12292" s="80"/>
      <c r="AZ12292" s="80"/>
      <c r="BA12292" s="80"/>
      <c r="BB12292" s="80"/>
    </row>
    <row r="12293" spans="9:54" x14ac:dyDescent="0.25">
      <c r="I12293" s="80"/>
      <c r="AX12293" s="80"/>
      <c r="AY12293" s="80"/>
      <c r="AZ12293" s="80"/>
      <c r="BA12293" s="80"/>
      <c r="BB12293" s="80"/>
    </row>
    <row r="12294" spans="9:54" x14ac:dyDescent="0.25">
      <c r="I12294" s="80"/>
      <c r="AX12294" s="80"/>
      <c r="AY12294" s="80"/>
      <c r="AZ12294" s="80"/>
      <c r="BA12294" s="80"/>
      <c r="BB12294" s="80"/>
    </row>
    <row r="12295" spans="9:54" x14ac:dyDescent="0.25">
      <c r="I12295" s="80"/>
      <c r="AX12295" s="80"/>
      <c r="AY12295" s="80"/>
      <c r="AZ12295" s="80"/>
      <c r="BA12295" s="80"/>
      <c r="BB12295" s="80"/>
    </row>
    <row r="12296" spans="9:54" x14ac:dyDescent="0.25">
      <c r="I12296" s="80"/>
      <c r="AX12296" s="80"/>
      <c r="AY12296" s="80"/>
      <c r="AZ12296" s="80"/>
      <c r="BA12296" s="80"/>
      <c r="BB12296" s="80"/>
    </row>
    <row r="12297" spans="9:54" x14ac:dyDescent="0.25">
      <c r="I12297" s="80"/>
      <c r="AX12297" s="80"/>
      <c r="AY12297" s="80"/>
      <c r="AZ12297" s="80"/>
      <c r="BA12297" s="80"/>
      <c r="BB12297" s="80"/>
    </row>
    <row r="12298" spans="9:54" x14ac:dyDescent="0.25">
      <c r="I12298" s="80"/>
      <c r="AX12298" s="80"/>
      <c r="AY12298" s="80"/>
      <c r="AZ12298" s="80"/>
      <c r="BA12298" s="80"/>
      <c r="BB12298" s="80"/>
    </row>
    <row r="12299" spans="9:54" x14ac:dyDescent="0.25">
      <c r="I12299" s="80"/>
      <c r="AX12299" s="80"/>
      <c r="AY12299" s="80"/>
      <c r="AZ12299" s="80"/>
      <c r="BA12299" s="80"/>
      <c r="BB12299" s="80"/>
    </row>
    <row r="12300" spans="9:54" x14ac:dyDescent="0.25">
      <c r="I12300" s="80"/>
      <c r="AX12300" s="80"/>
      <c r="AY12300" s="80"/>
      <c r="AZ12300" s="80"/>
      <c r="BA12300" s="80"/>
      <c r="BB12300" s="80"/>
    </row>
    <row r="12301" spans="9:54" x14ac:dyDescent="0.25">
      <c r="I12301" s="80"/>
      <c r="AX12301" s="80"/>
      <c r="AY12301" s="80"/>
      <c r="AZ12301" s="80"/>
      <c r="BA12301" s="80"/>
      <c r="BB12301" s="80"/>
    </row>
    <row r="12302" spans="9:54" x14ac:dyDescent="0.25">
      <c r="I12302" s="80"/>
      <c r="AX12302" s="80"/>
      <c r="AY12302" s="80"/>
      <c r="AZ12302" s="80"/>
      <c r="BA12302" s="80"/>
      <c r="BB12302" s="80"/>
    </row>
    <row r="12303" spans="9:54" x14ac:dyDescent="0.25">
      <c r="I12303" s="80"/>
      <c r="AX12303" s="80"/>
      <c r="AY12303" s="80"/>
      <c r="AZ12303" s="80"/>
      <c r="BA12303" s="80"/>
      <c r="BB12303" s="80"/>
    </row>
    <row r="12304" spans="9:54" x14ac:dyDescent="0.25">
      <c r="I12304" s="80"/>
      <c r="AX12304" s="80"/>
      <c r="AY12304" s="80"/>
      <c r="AZ12304" s="80"/>
      <c r="BA12304" s="80"/>
      <c r="BB12304" s="80"/>
    </row>
    <row r="12305" spans="9:54" x14ac:dyDescent="0.25">
      <c r="I12305" s="80"/>
      <c r="AX12305" s="80"/>
      <c r="AY12305" s="80"/>
      <c r="AZ12305" s="80"/>
      <c r="BA12305" s="80"/>
      <c r="BB12305" s="80"/>
    </row>
    <row r="12306" spans="9:54" x14ac:dyDescent="0.25">
      <c r="I12306" s="80"/>
      <c r="AX12306" s="80"/>
      <c r="AY12306" s="80"/>
      <c r="AZ12306" s="80"/>
      <c r="BA12306" s="80"/>
      <c r="BB12306" s="80"/>
    </row>
    <row r="12307" spans="9:54" x14ac:dyDescent="0.25">
      <c r="I12307" s="80"/>
      <c r="AX12307" s="80"/>
      <c r="AY12307" s="80"/>
      <c r="AZ12307" s="80"/>
      <c r="BA12307" s="80"/>
      <c r="BB12307" s="80"/>
    </row>
    <row r="12308" spans="9:54" x14ac:dyDescent="0.25">
      <c r="I12308" s="80"/>
      <c r="AX12308" s="80"/>
      <c r="AY12308" s="80"/>
      <c r="AZ12308" s="80"/>
      <c r="BA12308" s="80"/>
      <c r="BB12308" s="80"/>
    </row>
    <row r="12309" spans="9:54" x14ac:dyDescent="0.25">
      <c r="I12309" s="80"/>
      <c r="AX12309" s="80"/>
      <c r="AY12309" s="80"/>
      <c r="AZ12309" s="80"/>
      <c r="BA12309" s="80"/>
      <c r="BB12309" s="80"/>
    </row>
    <row r="12310" spans="9:54" x14ac:dyDescent="0.25">
      <c r="I12310" s="80"/>
      <c r="AX12310" s="80"/>
      <c r="AY12310" s="80"/>
      <c r="AZ12310" s="80"/>
      <c r="BA12310" s="80"/>
      <c r="BB12310" s="80"/>
    </row>
    <row r="12311" spans="9:54" x14ac:dyDescent="0.25">
      <c r="I12311" s="80"/>
      <c r="AX12311" s="80"/>
      <c r="AY12311" s="80"/>
      <c r="AZ12311" s="80"/>
      <c r="BA12311" s="80"/>
      <c r="BB12311" s="80"/>
    </row>
    <row r="12312" spans="9:54" x14ac:dyDescent="0.25">
      <c r="I12312" s="80"/>
      <c r="AX12312" s="80"/>
      <c r="AY12312" s="80"/>
      <c r="AZ12312" s="80"/>
      <c r="BA12312" s="80"/>
      <c r="BB12312" s="80"/>
    </row>
    <row r="12313" spans="9:54" x14ac:dyDescent="0.25">
      <c r="I12313" s="80"/>
      <c r="AX12313" s="80"/>
      <c r="AY12313" s="80"/>
      <c r="AZ12313" s="80"/>
      <c r="BA12313" s="80"/>
      <c r="BB12313" s="80"/>
    </row>
    <row r="12314" spans="9:54" x14ac:dyDescent="0.25">
      <c r="I12314" s="80"/>
      <c r="AX12314" s="80"/>
      <c r="AY12314" s="80"/>
      <c r="AZ12314" s="80"/>
      <c r="BA12314" s="80"/>
      <c r="BB12314" s="80"/>
    </row>
    <row r="12315" spans="9:54" x14ac:dyDescent="0.25">
      <c r="I12315" s="80"/>
      <c r="AX12315" s="80"/>
      <c r="AY12315" s="80"/>
      <c r="AZ12315" s="80"/>
      <c r="BA12315" s="80"/>
      <c r="BB12315" s="80"/>
    </row>
    <row r="12316" spans="9:54" x14ac:dyDescent="0.25">
      <c r="I12316" s="80"/>
      <c r="AX12316" s="80"/>
      <c r="AY12316" s="80"/>
      <c r="AZ12316" s="80"/>
      <c r="BA12316" s="80"/>
      <c r="BB12316" s="80"/>
    </row>
    <row r="12317" spans="9:54" x14ac:dyDescent="0.25">
      <c r="I12317" s="80"/>
      <c r="AX12317" s="80"/>
      <c r="AY12317" s="80"/>
      <c r="AZ12317" s="80"/>
      <c r="BA12317" s="80"/>
      <c r="BB12317" s="80"/>
    </row>
    <row r="12318" spans="9:54" x14ac:dyDescent="0.25">
      <c r="I12318" s="80"/>
      <c r="AX12318" s="80"/>
      <c r="AY12318" s="80"/>
      <c r="AZ12318" s="80"/>
      <c r="BA12318" s="80"/>
      <c r="BB12318" s="80"/>
    </row>
    <row r="12319" spans="9:54" x14ac:dyDescent="0.25">
      <c r="I12319" s="80"/>
      <c r="AX12319" s="80"/>
      <c r="AY12319" s="80"/>
      <c r="AZ12319" s="80"/>
      <c r="BA12319" s="80"/>
      <c r="BB12319" s="80"/>
    </row>
    <row r="12320" spans="9:54" x14ac:dyDescent="0.25">
      <c r="I12320" s="80"/>
      <c r="AX12320" s="80"/>
      <c r="AY12320" s="80"/>
      <c r="AZ12320" s="80"/>
      <c r="BA12320" s="80"/>
      <c r="BB12320" s="80"/>
    </row>
    <row r="12321" spans="9:54" x14ac:dyDescent="0.25">
      <c r="I12321" s="80"/>
      <c r="AX12321" s="80"/>
      <c r="AY12321" s="80"/>
      <c r="AZ12321" s="80"/>
      <c r="BA12321" s="80"/>
      <c r="BB12321" s="80"/>
    </row>
    <row r="12322" spans="9:54" x14ac:dyDescent="0.25">
      <c r="I12322" s="80"/>
      <c r="AX12322" s="80"/>
      <c r="AY12322" s="80"/>
      <c r="AZ12322" s="80"/>
      <c r="BA12322" s="80"/>
      <c r="BB12322" s="80"/>
    </row>
    <row r="12323" spans="9:54" x14ac:dyDescent="0.25">
      <c r="I12323" s="80"/>
      <c r="AX12323" s="80"/>
      <c r="AY12323" s="80"/>
      <c r="AZ12323" s="80"/>
      <c r="BA12323" s="80"/>
      <c r="BB12323" s="80"/>
    </row>
    <row r="12324" spans="9:54" x14ac:dyDescent="0.25">
      <c r="I12324" s="80"/>
      <c r="AX12324" s="80"/>
      <c r="AY12324" s="80"/>
      <c r="AZ12324" s="80"/>
      <c r="BA12324" s="80"/>
      <c r="BB12324" s="80"/>
    </row>
    <row r="12325" spans="9:54" x14ac:dyDescent="0.25">
      <c r="I12325" s="80"/>
      <c r="AX12325" s="80"/>
      <c r="AY12325" s="80"/>
      <c r="AZ12325" s="80"/>
      <c r="BA12325" s="80"/>
      <c r="BB12325" s="80"/>
    </row>
    <row r="12326" spans="9:54" x14ac:dyDescent="0.25">
      <c r="I12326" s="80"/>
      <c r="AX12326" s="80"/>
      <c r="AY12326" s="80"/>
      <c r="AZ12326" s="80"/>
      <c r="BA12326" s="80"/>
      <c r="BB12326" s="80"/>
    </row>
    <row r="12327" spans="9:54" x14ac:dyDescent="0.25">
      <c r="I12327" s="80"/>
      <c r="AX12327" s="80"/>
      <c r="AY12327" s="80"/>
      <c r="AZ12327" s="80"/>
      <c r="BA12327" s="80"/>
      <c r="BB12327" s="80"/>
    </row>
    <row r="12328" spans="9:54" x14ac:dyDescent="0.25">
      <c r="I12328" s="80"/>
      <c r="AX12328" s="80"/>
      <c r="AY12328" s="80"/>
      <c r="AZ12328" s="80"/>
      <c r="BA12328" s="80"/>
      <c r="BB12328" s="80"/>
    </row>
    <row r="12329" spans="9:54" x14ac:dyDescent="0.25">
      <c r="I12329" s="80"/>
      <c r="AX12329" s="80"/>
      <c r="AY12329" s="80"/>
      <c r="AZ12329" s="80"/>
      <c r="BA12329" s="80"/>
      <c r="BB12329" s="80"/>
    </row>
    <row r="12330" spans="9:54" x14ac:dyDescent="0.25">
      <c r="I12330" s="80"/>
      <c r="AX12330" s="80"/>
      <c r="AY12330" s="80"/>
      <c r="AZ12330" s="80"/>
      <c r="BA12330" s="80"/>
      <c r="BB12330" s="80"/>
    </row>
    <row r="12331" spans="9:54" x14ac:dyDescent="0.25">
      <c r="I12331" s="80"/>
      <c r="AX12331" s="80"/>
      <c r="AY12331" s="80"/>
      <c r="AZ12331" s="80"/>
      <c r="BA12331" s="80"/>
      <c r="BB12331" s="80"/>
    </row>
    <row r="12332" spans="9:54" x14ac:dyDescent="0.25">
      <c r="I12332" s="80"/>
      <c r="AX12332" s="80"/>
      <c r="AY12332" s="80"/>
      <c r="AZ12332" s="80"/>
      <c r="BA12332" s="80"/>
      <c r="BB12332" s="80"/>
    </row>
    <row r="12333" spans="9:54" x14ac:dyDescent="0.25">
      <c r="I12333" s="80"/>
      <c r="AX12333" s="80"/>
      <c r="AY12333" s="80"/>
      <c r="AZ12333" s="80"/>
      <c r="BA12333" s="80"/>
      <c r="BB12333" s="80"/>
    </row>
    <row r="12334" spans="9:54" x14ac:dyDescent="0.25">
      <c r="I12334" s="80"/>
      <c r="AX12334" s="80"/>
      <c r="AY12334" s="80"/>
      <c r="AZ12334" s="80"/>
      <c r="BA12334" s="80"/>
      <c r="BB12334" s="80"/>
    </row>
    <row r="12335" spans="9:54" x14ac:dyDescent="0.25">
      <c r="I12335" s="80"/>
      <c r="AX12335" s="80"/>
      <c r="AY12335" s="80"/>
      <c r="AZ12335" s="80"/>
      <c r="BA12335" s="80"/>
      <c r="BB12335" s="80"/>
    </row>
    <row r="12336" spans="9:54" x14ac:dyDescent="0.25">
      <c r="I12336" s="80"/>
      <c r="AX12336" s="80"/>
      <c r="AY12336" s="80"/>
      <c r="AZ12336" s="80"/>
      <c r="BA12336" s="80"/>
      <c r="BB12336" s="80"/>
    </row>
    <row r="12337" spans="9:54" x14ac:dyDescent="0.25">
      <c r="I12337" s="80"/>
      <c r="AX12337" s="80"/>
      <c r="AY12337" s="80"/>
      <c r="AZ12337" s="80"/>
      <c r="BA12337" s="80"/>
      <c r="BB12337" s="80"/>
    </row>
    <row r="12338" spans="9:54" x14ac:dyDescent="0.25">
      <c r="I12338" s="80"/>
      <c r="AX12338" s="80"/>
      <c r="AY12338" s="80"/>
      <c r="AZ12338" s="80"/>
      <c r="BA12338" s="80"/>
      <c r="BB12338" s="80"/>
    </row>
    <row r="12339" spans="9:54" x14ac:dyDescent="0.25">
      <c r="I12339" s="80"/>
      <c r="AX12339" s="80"/>
      <c r="AY12339" s="80"/>
      <c r="AZ12339" s="80"/>
      <c r="BA12339" s="80"/>
      <c r="BB12339" s="80"/>
    </row>
    <row r="12340" spans="9:54" x14ac:dyDescent="0.25">
      <c r="I12340" s="80"/>
      <c r="AX12340" s="80"/>
      <c r="AY12340" s="80"/>
      <c r="AZ12340" s="80"/>
      <c r="BA12340" s="80"/>
      <c r="BB12340" s="80"/>
    </row>
    <row r="12341" spans="9:54" x14ac:dyDescent="0.25">
      <c r="I12341" s="80"/>
      <c r="AX12341" s="80"/>
      <c r="AY12341" s="80"/>
      <c r="AZ12341" s="80"/>
      <c r="BA12341" s="80"/>
      <c r="BB12341" s="80"/>
    </row>
    <row r="12342" spans="9:54" x14ac:dyDescent="0.25">
      <c r="I12342" s="80"/>
      <c r="AX12342" s="80"/>
      <c r="AY12342" s="80"/>
      <c r="AZ12342" s="80"/>
      <c r="BA12342" s="80"/>
      <c r="BB12342" s="80"/>
    </row>
    <row r="12343" spans="9:54" x14ac:dyDescent="0.25">
      <c r="I12343" s="80"/>
      <c r="AX12343" s="80"/>
      <c r="AY12343" s="80"/>
      <c r="AZ12343" s="80"/>
      <c r="BA12343" s="80"/>
      <c r="BB12343" s="80"/>
    </row>
    <row r="12344" spans="9:54" x14ac:dyDescent="0.25">
      <c r="I12344" s="80"/>
      <c r="AX12344" s="80"/>
      <c r="AY12344" s="80"/>
      <c r="AZ12344" s="80"/>
      <c r="BA12344" s="80"/>
      <c r="BB12344" s="80"/>
    </row>
    <row r="12345" spans="9:54" x14ac:dyDescent="0.25">
      <c r="I12345" s="80"/>
      <c r="AX12345" s="80"/>
      <c r="AY12345" s="80"/>
      <c r="AZ12345" s="80"/>
      <c r="BA12345" s="80"/>
      <c r="BB12345" s="80"/>
    </row>
    <row r="12346" spans="9:54" x14ac:dyDescent="0.25">
      <c r="I12346" s="80"/>
      <c r="AX12346" s="80"/>
      <c r="AY12346" s="80"/>
      <c r="AZ12346" s="80"/>
      <c r="BA12346" s="80"/>
      <c r="BB12346" s="80"/>
    </row>
    <row r="12347" spans="9:54" x14ac:dyDescent="0.25">
      <c r="I12347" s="80"/>
      <c r="AX12347" s="80"/>
      <c r="AY12347" s="80"/>
      <c r="AZ12347" s="80"/>
      <c r="BA12347" s="80"/>
      <c r="BB12347" s="80"/>
    </row>
    <row r="12348" spans="9:54" x14ac:dyDescent="0.25">
      <c r="I12348" s="80"/>
      <c r="AX12348" s="80"/>
      <c r="AY12348" s="80"/>
      <c r="AZ12348" s="80"/>
      <c r="BA12348" s="80"/>
      <c r="BB12348" s="80"/>
    </row>
    <row r="12349" spans="9:54" x14ac:dyDescent="0.25">
      <c r="I12349" s="80"/>
      <c r="AX12349" s="80"/>
      <c r="AY12349" s="80"/>
      <c r="AZ12349" s="80"/>
      <c r="BA12349" s="80"/>
      <c r="BB12349" s="80"/>
    </row>
    <row r="12350" spans="9:54" x14ac:dyDescent="0.25">
      <c r="I12350" s="80"/>
      <c r="AX12350" s="80"/>
      <c r="AY12350" s="80"/>
      <c r="AZ12350" s="80"/>
      <c r="BA12350" s="80"/>
      <c r="BB12350" s="80"/>
    </row>
    <row r="12351" spans="9:54" x14ac:dyDescent="0.25">
      <c r="I12351" s="80"/>
      <c r="AX12351" s="80"/>
      <c r="AY12351" s="80"/>
      <c r="AZ12351" s="80"/>
      <c r="BA12351" s="80"/>
      <c r="BB12351" s="80"/>
    </row>
    <row r="12352" spans="9:54" x14ac:dyDescent="0.25">
      <c r="I12352" s="80"/>
      <c r="AX12352" s="80"/>
      <c r="AY12352" s="80"/>
      <c r="AZ12352" s="80"/>
      <c r="BA12352" s="80"/>
      <c r="BB12352" s="80"/>
    </row>
    <row r="12353" spans="9:54" x14ac:dyDescent="0.25">
      <c r="I12353" s="80"/>
      <c r="AX12353" s="80"/>
      <c r="AY12353" s="80"/>
      <c r="AZ12353" s="80"/>
      <c r="BA12353" s="80"/>
      <c r="BB12353" s="80"/>
    </row>
    <row r="12354" spans="9:54" x14ac:dyDescent="0.25">
      <c r="I12354" s="80"/>
      <c r="AX12354" s="80"/>
      <c r="AY12354" s="80"/>
      <c r="AZ12354" s="80"/>
      <c r="BA12354" s="80"/>
      <c r="BB12354" s="80"/>
    </row>
    <row r="12355" spans="9:54" x14ac:dyDescent="0.25">
      <c r="I12355" s="80"/>
      <c r="AX12355" s="80"/>
      <c r="AY12355" s="80"/>
      <c r="AZ12355" s="80"/>
      <c r="BA12355" s="80"/>
      <c r="BB12355" s="80"/>
    </row>
    <row r="12356" spans="9:54" x14ac:dyDescent="0.25">
      <c r="I12356" s="80"/>
      <c r="AX12356" s="80"/>
      <c r="AY12356" s="80"/>
      <c r="AZ12356" s="80"/>
      <c r="BA12356" s="80"/>
      <c r="BB12356" s="80"/>
    </row>
    <row r="12357" spans="9:54" x14ac:dyDescent="0.25">
      <c r="I12357" s="80"/>
      <c r="AX12357" s="80"/>
      <c r="AY12357" s="80"/>
      <c r="AZ12357" s="80"/>
      <c r="BA12357" s="80"/>
      <c r="BB12357" s="80"/>
    </row>
    <row r="12358" spans="9:54" x14ac:dyDescent="0.25">
      <c r="I12358" s="80"/>
      <c r="AX12358" s="80"/>
      <c r="AY12358" s="80"/>
      <c r="AZ12358" s="80"/>
      <c r="BA12358" s="80"/>
      <c r="BB12358" s="80"/>
    </row>
    <row r="12359" spans="9:54" x14ac:dyDescent="0.25">
      <c r="I12359" s="80"/>
      <c r="AX12359" s="80"/>
      <c r="AY12359" s="80"/>
      <c r="AZ12359" s="80"/>
      <c r="BA12359" s="80"/>
      <c r="BB12359" s="80"/>
    </row>
    <row r="12360" spans="9:54" x14ac:dyDescent="0.25">
      <c r="I12360" s="80"/>
      <c r="AX12360" s="80"/>
      <c r="AY12360" s="80"/>
      <c r="AZ12360" s="80"/>
      <c r="BA12360" s="80"/>
      <c r="BB12360" s="80"/>
    </row>
    <row r="12361" spans="9:54" x14ac:dyDescent="0.25">
      <c r="I12361" s="80"/>
      <c r="AX12361" s="80"/>
      <c r="AY12361" s="80"/>
      <c r="AZ12361" s="80"/>
      <c r="BA12361" s="80"/>
      <c r="BB12361" s="80"/>
    </row>
    <row r="12362" spans="9:54" x14ac:dyDescent="0.25">
      <c r="I12362" s="80"/>
      <c r="AX12362" s="80"/>
      <c r="AY12362" s="80"/>
      <c r="AZ12362" s="80"/>
      <c r="BA12362" s="80"/>
      <c r="BB12362" s="80"/>
    </row>
    <row r="12363" spans="9:54" x14ac:dyDescent="0.25">
      <c r="I12363" s="80"/>
      <c r="AX12363" s="80"/>
      <c r="AY12363" s="80"/>
      <c r="AZ12363" s="80"/>
      <c r="BA12363" s="80"/>
      <c r="BB12363" s="80"/>
    </row>
    <row r="12364" spans="9:54" x14ac:dyDescent="0.25">
      <c r="I12364" s="80"/>
      <c r="AX12364" s="80"/>
      <c r="AY12364" s="80"/>
      <c r="AZ12364" s="80"/>
      <c r="BA12364" s="80"/>
      <c r="BB12364" s="80"/>
    </row>
    <row r="12365" spans="9:54" x14ac:dyDescent="0.25">
      <c r="I12365" s="80"/>
      <c r="AX12365" s="80"/>
      <c r="AY12365" s="80"/>
      <c r="AZ12365" s="80"/>
      <c r="BA12365" s="80"/>
      <c r="BB12365" s="80"/>
    </row>
    <row r="12366" spans="9:54" x14ac:dyDescent="0.25">
      <c r="I12366" s="80"/>
      <c r="AX12366" s="80"/>
      <c r="AY12366" s="80"/>
      <c r="AZ12366" s="80"/>
      <c r="BA12366" s="80"/>
      <c r="BB12366" s="80"/>
    </row>
    <row r="12367" spans="9:54" x14ac:dyDescent="0.25">
      <c r="I12367" s="80"/>
      <c r="AX12367" s="80"/>
      <c r="AY12367" s="80"/>
      <c r="AZ12367" s="80"/>
      <c r="BA12367" s="80"/>
      <c r="BB12367" s="80"/>
    </row>
    <row r="12368" spans="9:54" x14ac:dyDescent="0.25">
      <c r="I12368" s="80"/>
      <c r="AX12368" s="80"/>
      <c r="AY12368" s="80"/>
      <c r="AZ12368" s="80"/>
      <c r="BA12368" s="80"/>
      <c r="BB12368" s="80"/>
    </row>
    <row r="12369" spans="9:54" x14ac:dyDescent="0.25">
      <c r="I12369" s="80"/>
      <c r="AX12369" s="80"/>
      <c r="AY12369" s="80"/>
      <c r="AZ12369" s="80"/>
      <c r="BA12369" s="80"/>
      <c r="BB12369" s="80"/>
    </row>
    <row r="12370" spans="9:54" x14ac:dyDescent="0.25">
      <c r="I12370" s="80"/>
      <c r="AX12370" s="80"/>
      <c r="AY12370" s="80"/>
      <c r="AZ12370" s="80"/>
      <c r="BA12370" s="80"/>
      <c r="BB12370" s="80"/>
    </row>
    <row r="12371" spans="9:54" x14ac:dyDescent="0.25">
      <c r="I12371" s="80"/>
      <c r="AX12371" s="80"/>
      <c r="AY12371" s="80"/>
      <c r="AZ12371" s="80"/>
      <c r="BA12371" s="80"/>
      <c r="BB12371" s="80"/>
    </row>
    <row r="12372" spans="9:54" x14ac:dyDescent="0.25">
      <c r="I12372" s="80"/>
      <c r="AX12372" s="80"/>
      <c r="AY12372" s="80"/>
      <c r="AZ12372" s="80"/>
      <c r="BA12372" s="80"/>
      <c r="BB12372" s="80"/>
    </row>
    <row r="12373" spans="9:54" x14ac:dyDescent="0.25">
      <c r="I12373" s="80"/>
      <c r="AX12373" s="80"/>
      <c r="AY12373" s="80"/>
      <c r="AZ12373" s="80"/>
      <c r="BA12373" s="80"/>
      <c r="BB12373" s="80"/>
    </row>
    <row r="12374" spans="9:54" x14ac:dyDescent="0.25">
      <c r="I12374" s="80"/>
      <c r="AX12374" s="80"/>
      <c r="AY12374" s="80"/>
      <c r="AZ12374" s="80"/>
      <c r="BA12374" s="80"/>
      <c r="BB12374" s="80"/>
    </row>
    <row r="12375" spans="9:54" x14ac:dyDescent="0.25">
      <c r="I12375" s="80"/>
      <c r="AX12375" s="80"/>
      <c r="AY12375" s="80"/>
      <c r="AZ12375" s="80"/>
      <c r="BA12375" s="80"/>
      <c r="BB12375" s="80"/>
    </row>
    <row r="12376" spans="9:54" x14ac:dyDescent="0.25">
      <c r="I12376" s="80"/>
      <c r="AX12376" s="80"/>
      <c r="AY12376" s="80"/>
      <c r="AZ12376" s="80"/>
      <c r="BA12376" s="80"/>
      <c r="BB12376" s="80"/>
    </row>
    <row r="12377" spans="9:54" x14ac:dyDescent="0.25">
      <c r="I12377" s="80"/>
      <c r="AX12377" s="80"/>
      <c r="AY12377" s="80"/>
      <c r="AZ12377" s="80"/>
      <c r="BA12377" s="80"/>
      <c r="BB12377" s="80"/>
    </row>
    <row r="12378" spans="9:54" x14ac:dyDescent="0.25">
      <c r="I12378" s="80"/>
      <c r="AX12378" s="80"/>
      <c r="AY12378" s="80"/>
      <c r="AZ12378" s="80"/>
      <c r="BA12378" s="80"/>
      <c r="BB12378" s="80"/>
    </row>
    <row r="12379" spans="9:54" x14ac:dyDescent="0.25">
      <c r="I12379" s="80"/>
      <c r="AX12379" s="80"/>
      <c r="AY12379" s="80"/>
      <c r="AZ12379" s="80"/>
      <c r="BA12379" s="80"/>
      <c r="BB12379" s="80"/>
    </row>
    <row r="12380" spans="9:54" x14ac:dyDescent="0.25">
      <c r="I12380" s="80"/>
      <c r="AX12380" s="80"/>
      <c r="AY12380" s="80"/>
      <c r="AZ12380" s="80"/>
      <c r="BA12380" s="80"/>
      <c r="BB12380" s="80"/>
    </row>
    <row r="12381" spans="9:54" x14ac:dyDescent="0.25">
      <c r="I12381" s="80"/>
      <c r="AX12381" s="80"/>
      <c r="AY12381" s="80"/>
      <c r="AZ12381" s="80"/>
      <c r="BA12381" s="80"/>
      <c r="BB12381" s="80"/>
    </row>
    <row r="12382" spans="9:54" x14ac:dyDescent="0.25">
      <c r="I12382" s="80"/>
      <c r="AX12382" s="80"/>
      <c r="AY12382" s="80"/>
      <c r="AZ12382" s="80"/>
      <c r="BA12382" s="80"/>
      <c r="BB12382" s="80"/>
    </row>
    <row r="12383" spans="9:54" x14ac:dyDescent="0.25">
      <c r="I12383" s="80"/>
      <c r="AX12383" s="80"/>
      <c r="AY12383" s="80"/>
      <c r="AZ12383" s="80"/>
      <c r="BA12383" s="80"/>
      <c r="BB12383" s="80"/>
    </row>
    <row r="12384" spans="9:54" x14ac:dyDescent="0.25">
      <c r="I12384" s="80"/>
      <c r="AX12384" s="80"/>
      <c r="AY12384" s="80"/>
      <c r="AZ12384" s="80"/>
      <c r="BA12384" s="80"/>
      <c r="BB12384" s="80"/>
    </row>
    <row r="12385" spans="9:54" x14ac:dyDescent="0.25">
      <c r="I12385" s="80"/>
      <c r="AX12385" s="80"/>
      <c r="AY12385" s="80"/>
      <c r="AZ12385" s="80"/>
      <c r="BA12385" s="80"/>
      <c r="BB12385" s="80"/>
    </row>
    <row r="12386" spans="9:54" x14ac:dyDescent="0.25">
      <c r="I12386" s="80"/>
      <c r="AX12386" s="80"/>
      <c r="AY12386" s="80"/>
      <c r="AZ12386" s="80"/>
      <c r="BA12386" s="80"/>
      <c r="BB12386" s="80"/>
    </row>
    <row r="12387" spans="9:54" x14ac:dyDescent="0.25">
      <c r="I12387" s="80"/>
      <c r="AX12387" s="80"/>
      <c r="AY12387" s="80"/>
      <c r="AZ12387" s="80"/>
      <c r="BA12387" s="80"/>
      <c r="BB12387" s="80"/>
    </row>
    <row r="12388" spans="9:54" x14ac:dyDescent="0.25">
      <c r="I12388" s="80"/>
      <c r="AX12388" s="80"/>
      <c r="AY12388" s="80"/>
      <c r="AZ12388" s="80"/>
      <c r="BA12388" s="80"/>
      <c r="BB12388" s="80"/>
    </row>
    <row r="12389" spans="9:54" x14ac:dyDescent="0.25">
      <c r="I12389" s="80"/>
      <c r="AX12389" s="80"/>
      <c r="AY12389" s="80"/>
      <c r="AZ12389" s="80"/>
      <c r="BA12389" s="80"/>
      <c r="BB12389" s="80"/>
    </row>
    <row r="12390" spans="9:54" x14ac:dyDescent="0.25">
      <c r="I12390" s="80"/>
      <c r="AX12390" s="80"/>
      <c r="AY12390" s="80"/>
      <c r="AZ12390" s="80"/>
      <c r="BA12390" s="80"/>
      <c r="BB12390" s="80"/>
    </row>
    <row r="12391" spans="9:54" x14ac:dyDescent="0.25">
      <c r="I12391" s="80"/>
      <c r="AX12391" s="80"/>
      <c r="AY12391" s="80"/>
      <c r="AZ12391" s="80"/>
      <c r="BA12391" s="80"/>
      <c r="BB12391" s="80"/>
    </row>
    <row r="12392" spans="9:54" x14ac:dyDescent="0.25">
      <c r="I12392" s="80"/>
      <c r="AX12392" s="80"/>
      <c r="AY12392" s="80"/>
      <c r="AZ12392" s="80"/>
      <c r="BA12392" s="80"/>
      <c r="BB12392" s="80"/>
    </row>
    <row r="12393" spans="9:54" x14ac:dyDescent="0.25">
      <c r="I12393" s="80"/>
      <c r="AX12393" s="80"/>
      <c r="AY12393" s="80"/>
      <c r="AZ12393" s="80"/>
      <c r="BA12393" s="80"/>
      <c r="BB12393" s="80"/>
    </row>
    <row r="12394" spans="9:54" x14ac:dyDescent="0.25">
      <c r="I12394" s="80"/>
      <c r="AX12394" s="80"/>
      <c r="AY12394" s="80"/>
      <c r="AZ12394" s="80"/>
      <c r="BA12394" s="80"/>
      <c r="BB12394" s="80"/>
    </row>
    <row r="12395" spans="9:54" x14ac:dyDescent="0.25">
      <c r="I12395" s="80"/>
      <c r="AX12395" s="80"/>
      <c r="AY12395" s="80"/>
      <c r="AZ12395" s="80"/>
      <c r="BA12395" s="80"/>
      <c r="BB12395" s="80"/>
    </row>
    <row r="12396" spans="9:54" x14ac:dyDescent="0.25">
      <c r="I12396" s="80"/>
      <c r="AX12396" s="80"/>
      <c r="AY12396" s="80"/>
      <c r="AZ12396" s="80"/>
      <c r="BA12396" s="80"/>
      <c r="BB12396" s="80"/>
    </row>
    <row r="12397" spans="9:54" x14ac:dyDescent="0.25">
      <c r="I12397" s="80"/>
      <c r="AX12397" s="80"/>
      <c r="AY12397" s="80"/>
      <c r="AZ12397" s="80"/>
      <c r="BA12397" s="80"/>
      <c r="BB12397" s="80"/>
    </row>
    <row r="12398" spans="9:54" x14ac:dyDescent="0.25">
      <c r="I12398" s="80"/>
      <c r="AX12398" s="80"/>
      <c r="AY12398" s="80"/>
      <c r="AZ12398" s="80"/>
      <c r="BA12398" s="80"/>
      <c r="BB12398" s="80"/>
    </row>
    <row r="12399" spans="9:54" x14ac:dyDescent="0.25">
      <c r="I12399" s="80"/>
      <c r="AX12399" s="80"/>
      <c r="AY12399" s="80"/>
      <c r="AZ12399" s="80"/>
      <c r="BA12399" s="80"/>
      <c r="BB12399" s="80"/>
    </row>
    <row r="12400" spans="9:54" x14ac:dyDescent="0.25">
      <c r="I12400" s="80"/>
      <c r="AX12400" s="80"/>
      <c r="AY12400" s="80"/>
      <c r="AZ12400" s="80"/>
      <c r="BA12400" s="80"/>
      <c r="BB12400" s="80"/>
    </row>
    <row r="12401" spans="9:54" x14ac:dyDescent="0.25">
      <c r="I12401" s="80"/>
      <c r="AX12401" s="80"/>
      <c r="AY12401" s="80"/>
      <c r="AZ12401" s="80"/>
      <c r="BA12401" s="80"/>
      <c r="BB12401" s="80"/>
    </row>
    <row r="12402" spans="9:54" x14ac:dyDescent="0.25">
      <c r="I12402" s="80"/>
      <c r="AX12402" s="80"/>
      <c r="AY12402" s="80"/>
      <c r="AZ12402" s="80"/>
      <c r="BA12402" s="80"/>
      <c r="BB12402" s="80"/>
    </row>
    <row r="12403" spans="9:54" x14ac:dyDescent="0.25">
      <c r="I12403" s="80"/>
      <c r="AX12403" s="80"/>
      <c r="AY12403" s="80"/>
      <c r="AZ12403" s="80"/>
      <c r="BA12403" s="80"/>
      <c r="BB12403" s="80"/>
    </row>
    <row r="12404" spans="9:54" x14ac:dyDescent="0.25">
      <c r="I12404" s="80"/>
      <c r="AX12404" s="80"/>
      <c r="AY12404" s="80"/>
      <c r="AZ12404" s="80"/>
      <c r="BA12404" s="80"/>
      <c r="BB12404" s="80"/>
    </row>
    <row r="12405" spans="9:54" x14ac:dyDescent="0.25">
      <c r="I12405" s="80"/>
      <c r="AX12405" s="80"/>
      <c r="AY12405" s="80"/>
      <c r="AZ12405" s="80"/>
      <c r="BA12405" s="80"/>
      <c r="BB12405" s="80"/>
    </row>
    <row r="12406" spans="9:54" x14ac:dyDescent="0.25">
      <c r="I12406" s="80"/>
      <c r="AX12406" s="80"/>
      <c r="AY12406" s="80"/>
      <c r="AZ12406" s="80"/>
      <c r="BA12406" s="80"/>
      <c r="BB12406" s="80"/>
    </row>
    <row r="12407" spans="9:54" x14ac:dyDescent="0.25">
      <c r="I12407" s="80"/>
      <c r="AX12407" s="80"/>
      <c r="AY12407" s="80"/>
      <c r="AZ12407" s="80"/>
      <c r="BA12407" s="80"/>
      <c r="BB12407" s="80"/>
    </row>
    <row r="12408" spans="9:54" x14ac:dyDescent="0.25">
      <c r="I12408" s="80"/>
      <c r="AX12408" s="80"/>
      <c r="AY12408" s="80"/>
      <c r="AZ12408" s="80"/>
      <c r="BA12408" s="80"/>
      <c r="BB12408" s="80"/>
    </row>
    <row r="12409" spans="9:54" x14ac:dyDescent="0.25">
      <c r="I12409" s="80"/>
      <c r="AX12409" s="80"/>
      <c r="AY12409" s="80"/>
      <c r="AZ12409" s="80"/>
      <c r="BA12409" s="80"/>
      <c r="BB12409" s="80"/>
    </row>
    <row r="12410" spans="9:54" x14ac:dyDescent="0.25">
      <c r="I12410" s="80"/>
      <c r="AX12410" s="80"/>
      <c r="AY12410" s="80"/>
      <c r="AZ12410" s="80"/>
      <c r="BA12410" s="80"/>
      <c r="BB12410" s="80"/>
    </row>
    <row r="12411" spans="9:54" x14ac:dyDescent="0.25">
      <c r="I12411" s="80"/>
      <c r="AX12411" s="80"/>
      <c r="AY12411" s="80"/>
      <c r="AZ12411" s="80"/>
      <c r="BA12411" s="80"/>
      <c r="BB12411" s="80"/>
    </row>
    <row r="12412" spans="9:54" x14ac:dyDescent="0.25">
      <c r="I12412" s="80"/>
      <c r="AX12412" s="80"/>
      <c r="AY12412" s="80"/>
      <c r="AZ12412" s="80"/>
      <c r="BA12412" s="80"/>
      <c r="BB12412" s="80"/>
    </row>
    <row r="12413" spans="9:54" x14ac:dyDescent="0.25">
      <c r="I12413" s="80"/>
      <c r="AX12413" s="80"/>
      <c r="AY12413" s="80"/>
      <c r="AZ12413" s="80"/>
      <c r="BA12413" s="80"/>
      <c r="BB12413" s="80"/>
    </row>
    <row r="12414" spans="9:54" x14ac:dyDescent="0.25">
      <c r="I12414" s="80"/>
      <c r="AX12414" s="80"/>
      <c r="AY12414" s="80"/>
      <c r="AZ12414" s="80"/>
      <c r="BA12414" s="80"/>
      <c r="BB12414" s="80"/>
    </row>
    <row r="12415" spans="9:54" x14ac:dyDescent="0.25">
      <c r="I12415" s="80"/>
      <c r="AX12415" s="80"/>
      <c r="AY12415" s="80"/>
      <c r="AZ12415" s="80"/>
      <c r="BA12415" s="80"/>
      <c r="BB12415" s="80"/>
    </row>
    <row r="12416" spans="9:54" x14ac:dyDescent="0.25">
      <c r="I12416" s="80"/>
      <c r="AX12416" s="80"/>
      <c r="AY12416" s="80"/>
      <c r="AZ12416" s="80"/>
      <c r="BA12416" s="80"/>
      <c r="BB12416" s="80"/>
    </row>
    <row r="12417" spans="9:54" x14ac:dyDescent="0.25">
      <c r="I12417" s="80"/>
      <c r="AX12417" s="80"/>
      <c r="AY12417" s="80"/>
      <c r="AZ12417" s="80"/>
      <c r="BA12417" s="80"/>
      <c r="BB12417" s="80"/>
    </row>
    <row r="12418" spans="9:54" x14ac:dyDescent="0.25">
      <c r="I12418" s="80"/>
      <c r="AX12418" s="80"/>
      <c r="AY12418" s="80"/>
      <c r="AZ12418" s="80"/>
      <c r="BA12418" s="80"/>
      <c r="BB12418" s="80"/>
    </row>
    <row r="12419" spans="9:54" x14ac:dyDescent="0.25">
      <c r="I12419" s="80"/>
      <c r="AX12419" s="80"/>
      <c r="AY12419" s="80"/>
      <c r="AZ12419" s="80"/>
      <c r="BA12419" s="80"/>
      <c r="BB12419" s="80"/>
    </row>
    <row r="12420" spans="9:54" x14ac:dyDescent="0.25">
      <c r="I12420" s="80"/>
      <c r="AX12420" s="80"/>
      <c r="AY12420" s="80"/>
      <c r="AZ12420" s="80"/>
      <c r="BA12420" s="80"/>
      <c r="BB12420" s="80"/>
    </row>
    <row r="12421" spans="9:54" x14ac:dyDescent="0.25">
      <c r="I12421" s="80"/>
      <c r="AX12421" s="80"/>
      <c r="AY12421" s="80"/>
      <c r="AZ12421" s="80"/>
      <c r="BA12421" s="80"/>
      <c r="BB12421" s="80"/>
    </row>
    <row r="12422" spans="9:54" x14ac:dyDescent="0.25">
      <c r="I12422" s="80"/>
      <c r="AX12422" s="80"/>
      <c r="AY12422" s="80"/>
      <c r="AZ12422" s="80"/>
      <c r="BA12422" s="80"/>
      <c r="BB12422" s="80"/>
    </row>
    <row r="12423" spans="9:54" x14ac:dyDescent="0.25">
      <c r="I12423" s="80"/>
      <c r="AX12423" s="80"/>
      <c r="AY12423" s="80"/>
      <c r="AZ12423" s="80"/>
      <c r="BA12423" s="80"/>
      <c r="BB12423" s="80"/>
    </row>
    <row r="12424" spans="9:54" x14ac:dyDescent="0.25">
      <c r="I12424" s="80"/>
      <c r="AX12424" s="80"/>
      <c r="AY12424" s="80"/>
      <c r="AZ12424" s="80"/>
      <c r="BA12424" s="80"/>
      <c r="BB12424" s="80"/>
    </row>
    <row r="12425" spans="9:54" x14ac:dyDescent="0.25">
      <c r="I12425" s="80"/>
      <c r="AX12425" s="80"/>
      <c r="AY12425" s="80"/>
      <c r="AZ12425" s="80"/>
      <c r="BA12425" s="80"/>
      <c r="BB12425" s="80"/>
    </row>
    <row r="12426" spans="9:54" x14ac:dyDescent="0.25">
      <c r="I12426" s="80"/>
      <c r="AX12426" s="80"/>
      <c r="AY12426" s="80"/>
      <c r="AZ12426" s="80"/>
      <c r="BA12426" s="80"/>
      <c r="BB12426" s="80"/>
    </row>
    <row r="12427" spans="9:54" x14ac:dyDescent="0.25">
      <c r="I12427" s="80"/>
      <c r="AX12427" s="80"/>
      <c r="AY12427" s="80"/>
      <c r="AZ12427" s="80"/>
      <c r="BA12427" s="80"/>
      <c r="BB12427" s="80"/>
    </row>
    <row r="12428" spans="9:54" x14ac:dyDescent="0.25">
      <c r="I12428" s="80"/>
      <c r="AX12428" s="80"/>
      <c r="AY12428" s="80"/>
      <c r="AZ12428" s="80"/>
      <c r="BA12428" s="80"/>
      <c r="BB12428" s="80"/>
    </row>
    <row r="12429" spans="9:54" x14ac:dyDescent="0.25">
      <c r="I12429" s="80"/>
      <c r="AX12429" s="80"/>
      <c r="AY12429" s="80"/>
      <c r="AZ12429" s="80"/>
      <c r="BA12429" s="80"/>
      <c r="BB12429" s="80"/>
    </row>
    <row r="12430" spans="9:54" x14ac:dyDescent="0.25">
      <c r="I12430" s="80"/>
      <c r="AX12430" s="80"/>
      <c r="AY12430" s="80"/>
      <c r="AZ12430" s="80"/>
      <c r="BA12430" s="80"/>
      <c r="BB12430" s="80"/>
    </row>
    <row r="12431" spans="9:54" x14ac:dyDescent="0.25">
      <c r="I12431" s="80"/>
      <c r="AX12431" s="80"/>
      <c r="AY12431" s="80"/>
      <c r="AZ12431" s="80"/>
      <c r="BA12431" s="80"/>
      <c r="BB12431" s="80"/>
    </row>
    <row r="12432" spans="9:54" x14ac:dyDescent="0.25">
      <c r="I12432" s="80"/>
      <c r="AX12432" s="80"/>
      <c r="AY12432" s="80"/>
      <c r="AZ12432" s="80"/>
      <c r="BA12432" s="80"/>
      <c r="BB12432" s="80"/>
    </row>
    <row r="12433" spans="9:54" x14ac:dyDescent="0.25">
      <c r="I12433" s="80"/>
      <c r="AX12433" s="80"/>
      <c r="AY12433" s="80"/>
      <c r="AZ12433" s="80"/>
      <c r="BA12433" s="80"/>
      <c r="BB12433" s="80"/>
    </row>
    <row r="12434" spans="9:54" x14ac:dyDescent="0.25">
      <c r="I12434" s="80"/>
      <c r="AX12434" s="80"/>
      <c r="AY12434" s="80"/>
      <c r="AZ12434" s="80"/>
      <c r="BA12434" s="80"/>
      <c r="BB12434" s="80"/>
    </row>
    <row r="12435" spans="9:54" x14ac:dyDescent="0.25">
      <c r="I12435" s="80"/>
      <c r="AX12435" s="80"/>
      <c r="AY12435" s="80"/>
      <c r="AZ12435" s="80"/>
      <c r="BA12435" s="80"/>
      <c r="BB12435" s="80"/>
    </row>
    <row r="12436" spans="9:54" x14ac:dyDescent="0.25">
      <c r="I12436" s="80"/>
      <c r="AX12436" s="80"/>
      <c r="AY12436" s="80"/>
      <c r="AZ12436" s="80"/>
      <c r="BA12436" s="80"/>
      <c r="BB12436" s="80"/>
    </row>
    <row r="12437" spans="9:54" x14ac:dyDescent="0.25">
      <c r="I12437" s="80"/>
      <c r="AX12437" s="80"/>
      <c r="AY12437" s="80"/>
      <c r="AZ12437" s="80"/>
      <c r="BA12437" s="80"/>
      <c r="BB12437" s="80"/>
    </row>
    <row r="12438" spans="9:54" x14ac:dyDescent="0.25">
      <c r="I12438" s="80"/>
      <c r="AX12438" s="80"/>
      <c r="AY12438" s="80"/>
      <c r="AZ12438" s="80"/>
      <c r="BA12438" s="80"/>
      <c r="BB12438" s="80"/>
    </row>
    <row r="12439" spans="9:54" x14ac:dyDescent="0.25">
      <c r="I12439" s="80"/>
      <c r="AX12439" s="80"/>
      <c r="AY12439" s="80"/>
      <c r="AZ12439" s="80"/>
      <c r="BA12439" s="80"/>
      <c r="BB12439" s="80"/>
    </row>
    <row r="12440" spans="9:54" x14ac:dyDescent="0.25">
      <c r="I12440" s="80"/>
      <c r="AX12440" s="80"/>
      <c r="AY12440" s="80"/>
      <c r="AZ12440" s="80"/>
      <c r="BA12440" s="80"/>
      <c r="BB12440" s="80"/>
    </row>
    <row r="12441" spans="9:54" x14ac:dyDescent="0.25">
      <c r="I12441" s="80"/>
      <c r="AX12441" s="80"/>
      <c r="AY12441" s="80"/>
      <c r="AZ12441" s="80"/>
      <c r="BA12441" s="80"/>
      <c r="BB12441" s="80"/>
    </row>
    <row r="12442" spans="9:54" x14ac:dyDescent="0.25">
      <c r="I12442" s="80"/>
      <c r="AX12442" s="80"/>
      <c r="AY12442" s="80"/>
      <c r="AZ12442" s="80"/>
      <c r="BA12442" s="80"/>
      <c r="BB12442" s="80"/>
    </row>
    <row r="12443" spans="9:54" x14ac:dyDescent="0.25">
      <c r="I12443" s="80"/>
      <c r="AX12443" s="80"/>
      <c r="AY12443" s="80"/>
      <c r="AZ12443" s="80"/>
      <c r="BA12443" s="80"/>
      <c r="BB12443" s="80"/>
    </row>
    <row r="12444" spans="9:54" x14ac:dyDescent="0.25">
      <c r="I12444" s="80"/>
      <c r="AX12444" s="80"/>
      <c r="AY12444" s="80"/>
      <c r="AZ12444" s="80"/>
      <c r="BA12444" s="80"/>
      <c r="BB12444" s="80"/>
    </row>
    <row r="12445" spans="9:54" x14ac:dyDescent="0.25">
      <c r="I12445" s="80"/>
      <c r="AX12445" s="80"/>
      <c r="AY12445" s="80"/>
      <c r="AZ12445" s="80"/>
      <c r="BA12445" s="80"/>
      <c r="BB12445" s="80"/>
    </row>
    <row r="12446" spans="9:54" x14ac:dyDescent="0.25">
      <c r="I12446" s="80"/>
      <c r="AX12446" s="80"/>
      <c r="AY12446" s="80"/>
      <c r="AZ12446" s="80"/>
      <c r="BA12446" s="80"/>
      <c r="BB12446" s="80"/>
    </row>
    <row r="12447" spans="9:54" x14ac:dyDescent="0.25">
      <c r="I12447" s="80"/>
      <c r="AX12447" s="80"/>
      <c r="AY12447" s="80"/>
      <c r="AZ12447" s="80"/>
      <c r="BA12447" s="80"/>
      <c r="BB12447" s="80"/>
    </row>
    <row r="12448" spans="9:54" x14ac:dyDescent="0.25">
      <c r="I12448" s="80"/>
      <c r="AX12448" s="80"/>
      <c r="AY12448" s="80"/>
      <c r="AZ12448" s="80"/>
      <c r="BA12448" s="80"/>
      <c r="BB12448" s="80"/>
    </row>
    <row r="12449" spans="9:54" x14ac:dyDescent="0.25">
      <c r="I12449" s="80"/>
      <c r="AX12449" s="80"/>
      <c r="AY12449" s="80"/>
      <c r="AZ12449" s="80"/>
      <c r="BA12449" s="80"/>
      <c r="BB12449" s="80"/>
    </row>
    <row r="12450" spans="9:54" x14ac:dyDescent="0.25">
      <c r="I12450" s="80"/>
      <c r="AX12450" s="80"/>
      <c r="AY12450" s="80"/>
      <c r="AZ12450" s="80"/>
      <c r="BA12450" s="80"/>
      <c r="BB12450" s="80"/>
    </row>
    <row r="12451" spans="9:54" x14ac:dyDescent="0.25">
      <c r="I12451" s="80"/>
      <c r="AX12451" s="80"/>
      <c r="AY12451" s="80"/>
      <c r="AZ12451" s="80"/>
      <c r="BA12451" s="80"/>
      <c r="BB12451" s="80"/>
    </row>
    <row r="12452" spans="9:54" x14ac:dyDescent="0.25">
      <c r="I12452" s="80"/>
      <c r="AX12452" s="80"/>
      <c r="AY12452" s="80"/>
      <c r="AZ12452" s="80"/>
      <c r="BA12452" s="80"/>
      <c r="BB12452" s="80"/>
    </row>
    <row r="12453" spans="9:54" x14ac:dyDescent="0.25">
      <c r="I12453" s="80"/>
      <c r="AX12453" s="80"/>
      <c r="AY12453" s="80"/>
      <c r="AZ12453" s="80"/>
      <c r="BA12453" s="80"/>
      <c r="BB12453" s="80"/>
    </row>
    <row r="12454" spans="9:54" x14ac:dyDescent="0.25">
      <c r="I12454" s="80"/>
      <c r="AX12454" s="80"/>
      <c r="AY12454" s="80"/>
      <c r="AZ12454" s="80"/>
      <c r="BA12454" s="80"/>
      <c r="BB12454" s="80"/>
    </row>
    <row r="12455" spans="9:54" x14ac:dyDescent="0.25">
      <c r="I12455" s="80"/>
      <c r="AX12455" s="80"/>
      <c r="AY12455" s="80"/>
      <c r="AZ12455" s="80"/>
      <c r="BA12455" s="80"/>
      <c r="BB12455" s="80"/>
    </row>
    <row r="12456" spans="9:54" x14ac:dyDescent="0.25">
      <c r="I12456" s="80"/>
      <c r="AX12456" s="80"/>
      <c r="AY12456" s="80"/>
      <c r="AZ12456" s="80"/>
      <c r="BA12456" s="80"/>
      <c r="BB12456" s="80"/>
    </row>
    <row r="12457" spans="9:54" x14ac:dyDescent="0.25">
      <c r="I12457" s="80"/>
      <c r="AX12457" s="80"/>
      <c r="AY12457" s="80"/>
      <c r="AZ12457" s="80"/>
      <c r="BA12457" s="80"/>
      <c r="BB12457" s="80"/>
    </row>
    <row r="12458" spans="9:54" x14ac:dyDescent="0.25">
      <c r="I12458" s="80"/>
      <c r="AX12458" s="80"/>
      <c r="AY12458" s="80"/>
      <c r="AZ12458" s="80"/>
      <c r="BA12458" s="80"/>
      <c r="BB12458" s="80"/>
    </row>
    <row r="12459" spans="9:54" x14ac:dyDescent="0.25">
      <c r="I12459" s="80"/>
      <c r="AX12459" s="80"/>
      <c r="AY12459" s="80"/>
      <c r="AZ12459" s="80"/>
      <c r="BA12459" s="80"/>
      <c r="BB12459" s="80"/>
    </row>
    <row r="12460" spans="9:54" x14ac:dyDescent="0.25">
      <c r="I12460" s="80"/>
      <c r="AX12460" s="80"/>
      <c r="AY12460" s="80"/>
      <c r="AZ12460" s="80"/>
      <c r="BA12460" s="80"/>
      <c r="BB12460" s="80"/>
    </row>
    <row r="12461" spans="9:54" x14ac:dyDescent="0.25">
      <c r="I12461" s="80"/>
      <c r="AX12461" s="80"/>
      <c r="AY12461" s="80"/>
      <c r="AZ12461" s="80"/>
      <c r="BA12461" s="80"/>
      <c r="BB12461" s="80"/>
    </row>
    <row r="12462" spans="9:54" x14ac:dyDescent="0.25">
      <c r="I12462" s="80"/>
      <c r="AX12462" s="80"/>
      <c r="AY12462" s="80"/>
      <c r="AZ12462" s="80"/>
      <c r="BA12462" s="80"/>
      <c r="BB12462" s="80"/>
    </row>
    <row r="12463" spans="9:54" x14ac:dyDescent="0.25">
      <c r="I12463" s="80"/>
      <c r="AX12463" s="80"/>
      <c r="AY12463" s="80"/>
      <c r="AZ12463" s="80"/>
      <c r="BA12463" s="80"/>
      <c r="BB12463" s="80"/>
    </row>
    <row r="12464" spans="9:54" x14ac:dyDescent="0.25">
      <c r="I12464" s="80"/>
      <c r="AX12464" s="80"/>
      <c r="AY12464" s="80"/>
      <c r="AZ12464" s="80"/>
      <c r="BA12464" s="80"/>
      <c r="BB12464" s="80"/>
    </row>
    <row r="12465" spans="9:54" x14ac:dyDescent="0.25">
      <c r="I12465" s="80"/>
      <c r="AX12465" s="80"/>
      <c r="AY12465" s="80"/>
      <c r="AZ12465" s="80"/>
      <c r="BA12465" s="80"/>
      <c r="BB12465" s="80"/>
    </row>
    <row r="12466" spans="9:54" x14ac:dyDescent="0.25">
      <c r="I12466" s="80"/>
      <c r="AX12466" s="80"/>
      <c r="AY12466" s="80"/>
      <c r="AZ12466" s="80"/>
      <c r="BA12466" s="80"/>
      <c r="BB12466" s="80"/>
    </row>
    <row r="12467" spans="9:54" x14ac:dyDescent="0.25">
      <c r="I12467" s="80"/>
      <c r="AX12467" s="80"/>
      <c r="AY12467" s="80"/>
      <c r="AZ12467" s="80"/>
      <c r="BA12467" s="80"/>
      <c r="BB12467" s="80"/>
    </row>
    <row r="12468" spans="9:54" x14ac:dyDescent="0.25">
      <c r="I12468" s="80"/>
      <c r="AX12468" s="80"/>
      <c r="AY12468" s="80"/>
      <c r="AZ12468" s="80"/>
      <c r="BA12468" s="80"/>
      <c r="BB12468" s="80"/>
    </row>
    <row r="12469" spans="9:54" x14ac:dyDescent="0.25">
      <c r="I12469" s="80"/>
      <c r="AX12469" s="80"/>
      <c r="AY12469" s="80"/>
      <c r="AZ12469" s="80"/>
      <c r="BA12469" s="80"/>
      <c r="BB12469" s="80"/>
    </row>
    <row r="12470" spans="9:54" x14ac:dyDescent="0.25">
      <c r="I12470" s="80"/>
      <c r="AX12470" s="80"/>
      <c r="AY12470" s="80"/>
      <c r="AZ12470" s="80"/>
      <c r="BA12470" s="80"/>
      <c r="BB12470" s="80"/>
    </row>
    <row r="12471" spans="9:54" x14ac:dyDescent="0.25">
      <c r="I12471" s="80"/>
      <c r="AX12471" s="80"/>
      <c r="AY12471" s="80"/>
      <c r="AZ12471" s="80"/>
      <c r="BA12471" s="80"/>
      <c r="BB12471" s="80"/>
    </row>
    <row r="12472" spans="9:54" x14ac:dyDescent="0.25">
      <c r="I12472" s="80"/>
      <c r="AX12472" s="80"/>
      <c r="AY12472" s="80"/>
      <c r="AZ12472" s="80"/>
      <c r="BA12472" s="80"/>
      <c r="BB12472" s="80"/>
    </row>
    <row r="12473" spans="9:54" x14ac:dyDescent="0.25">
      <c r="I12473" s="80"/>
      <c r="AX12473" s="80"/>
      <c r="AY12473" s="80"/>
      <c r="AZ12473" s="80"/>
      <c r="BA12473" s="80"/>
      <c r="BB12473" s="80"/>
    </row>
    <row r="12474" spans="9:54" x14ac:dyDescent="0.25">
      <c r="I12474" s="80"/>
      <c r="AX12474" s="80"/>
      <c r="AY12474" s="80"/>
      <c r="AZ12474" s="80"/>
      <c r="BA12474" s="80"/>
      <c r="BB12474" s="80"/>
    </row>
    <row r="12475" spans="9:54" x14ac:dyDescent="0.25">
      <c r="I12475" s="80"/>
      <c r="AX12475" s="80"/>
      <c r="AY12475" s="80"/>
      <c r="AZ12475" s="80"/>
      <c r="BA12475" s="80"/>
      <c r="BB12475" s="80"/>
    </row>
    <row r="12476" spans="9:54" x14ac:dyDescent="0.25">
      <c r="I12476" s="80"/>
      <c r="AX12476" s="80"/>
      <c r="AY12476" s="80"/>
      <c r="AZ12476" s="80"/>
      <c r="BA12476" s="80"/>
      <c r="BB12476" s="80"/>
    </row>
    <row r="12477" spans="9:54" x14ac:dyDescent="0.25">
      <c r="I12477" s="80"/>
      <c r="AX12477" s="80"/>
      <c r="AY12477" s="80"/>
      <c r="AZ12477" s="80"/>
      <c r="BA12477" s="80"/>
      <c r="BB12477" s="80"/>
    </row>
    <row r="12478" spans="9:54" x14ac:dyDescent="0.25">
      <c r="I12478" s="80"/>
      <c r="AX12478" s="80"/>
      <c r="AY12478" s="80"/>
      <c r="AZ12478" s="80"/>
      <c r="BA12478" s="80"/>
      <c r="BB12478" s="80"/>
    </row>
    <row r="12479" spans="9:54" x14ac:dyDescent="0.25">
      <c r="I12479" s="80"/>
      <c r="AX12479" s="80"/>
      <c r="AY12479" s="80"/>
      <c r="AZ12479" s="80"/>
      <c r="BA12479" s="80"/>
      <c r="BB12479" s="80"/>
    </row>
    <row r="12480" spans="9:54" x14ac:dyDescent="0.25">
      <c r="I12480" s="80"/>
      <c r="AX12480" s="80"/>
      <c r="AY12480" s="80"/>
      <c r="AZ12480" s="80"/>
      <c r="BA12480" s="80"/>
      <c r="BB12480" s="80"/>
    </row>
    <row r="12481" spans="9:54" x14ac:dyDescent="0.25">
      <c r="I12481" s="80"/>
      <c r="AX12481" s="80"/>
      <c r="AY12481" s="80"/>
      <c r="AZ12481" s="80"/>
      <c r="BA12481" s="80"/>
      <c r="BB12481" s="80"/>
    </row>
    <row r="12482" spans="9:54" x14ac:dyDescent="0.25">
      <c r="I12482" s="80"/>
      <c r="AX12482" s="80"/>
      <c r="AY12482" s="80"/>
      <c r="AZ12482" s="80"/>
      <c r="BA12482" s="80"/>
      <c r="BB12482" s="80"/>
    </row>
    <row r="12483" spans="9:54" x14ac:dyDescent="0.25">
      <c r="I12483" s="80"/>
      <c r="AX12483" s="80"/>
      <c r="AY12483" s="80"/>
      <c r="AZ12483" s="80"/>
      <c r="BA12483" s="80"/>
      <c r="BB12483" s="80"/>
    </row>
    <row r="12484" spans="9:54" x14ac:dyDescent="0.25">
      <c r="I12484" s="80"/>
      <c r="AX12484" s="80"/>
      <c r="AY12484" s="80"/>
      <c r="AZ12484" s="80"/>
      <c r="BA12484" s="80"/>
      <c r="BB12484" s="80"/>
    </row>
    <row r="12485" spans="9:54" x14ac:dyDescent="0.25">
      <c r="I12485" s="80"/>
      <c r="AX12485" s="80"/>
      <c r="AY12485" s="80"/>
      <c r="AZ12485" s="80"/>
      <c r="BA12485" s="80"/>
      <c r="BB12485" s="80"/>
    </row>
    <row r="12486" spans="9:54" x14ac:dyDescent="0.25">
      <c r="I12486" s="80"/>
      <c r="AX12486" s="80"/>
      <c r="AY12486" s="80"/>
      <c r="AZ12486" s="80"/>
      <c r="BA12486" s="80"/>
      <c r="BB12486" s="80"/>
    </row>
    <row r="12487" spans="9:54" x14ac:dyDescent="0.25">
      <c r="I12487" s="80"/>
      <c r="AX12487" s="80"/>
      <c r="AY12487" s="80"/>
      <c r="AZ12487" s="80"/>
      <c r="BA12487" s="80"/>
      <c r="BB12487" s="80"/>
    </row>
    <row r="12488" spans="9:54" x14ac:dyDescent="0.25">
      <c r="I12488" s="80"/>
      <c r="AX12488" s="80"/>
      <c r="AY12488" s="80"/>
      <c r="AZ12488" s="80"/>
      <c r="BA12488" s="80"/>
      <c r="BB12488" s="80"/>
    </row>
    <row r="12489" spans="9:54" x14ac:dyDescent="0.25">
      <c r="I12489" s="80"/>
      <c r="AX12489" s="80"/>
      <c r="AY12489" s="80"/>
      <c r="AZ12489" s="80"/>
      <c r="BA12489" s="80"/>
      <c r="BB12489" s="80"/>
    </row>
    <row r="12490" spans="9:54" x14ac:dyDescent="0.25">
      <c r="I12490" s="80"/>
      <c r="AX12490" s="80"/>
      <c r="AY12490" s="80"/>
      <c r="AZ12490" s="80"/>
      <c r="BA12490" s="80"/>
      <c r="BB12490" s="80"/>
    </row>
    <row r="12491" spans="9:54" x14ac:dyDescent="0.25">
      <c r="I12491" s="80"/>
      <c r="AX12491" s="80"/>
      <c r="AY12491" s="80"/>
      <c r="AZ12491" s="80"/>
      <c r="BA12491" s="80"/>
      <c r="BB12491" s="80"/>
    </row>
    <row r="12492" spans="9:54" x14ac:dyDescent="0.25">
      <c r="I12492" s="80"/>
      <c r="AX12492" s="80"/>
      <c r="AY12492" s="80"/>
      <c r="AZ12492" s="80"/>
      <c r="BA12492" s="80"/>
      <c r="BB12492" s="80"/>
    </row>
    <row r="12493" spans="9:54" x14ac:dyDescent="0.25">
      <c r="I12493" s="80"/>
      <c r="AX12493" s="80"/>
      <c r="AY12493" s="80"/>
      <c r="AZ12493" s="80"/>
      <c r="BA12493" s="80"/>
      <c r="BB12493" s="80"/>
    </row>
    <row r="12494" spans="9:54" x14ac:dyDescent="0.25">
      <c r="I12494" s="80"/>
      <c r="AX12494" s="80"/>
      <c r="AY12494" s="80"/>
      <c r="AZ12494" s="80"/>
      <c r="BA12494" s="80"/>
      <c r="BB12494" s="80"/>
    </row>
    <row r="12495" spans="9:54" x14ac:dyDescent="0.25">
      <c r="I12495" s="80"/>
      <c r="AX12495" s="80"/>
      <c r="AY12495" s="80"/>
      <c r="AZ12495" s="80"/>
      <c r="BA12495" s="80"/>
      <c r="BB12495" s="80"/>
    </row>
    <row r="12496" spans="9:54" x14ac:dyDescent="0.25">
      <c r="I12496" s="80"/>
      <c r="AX12496" s="80"/>
      <c r="AY12496" s="80"/>
      <c r="AZ12496" s="80"/>
      <c r="BA12496" s="80"/>
      <c r="BB12496" s="80"/>
    </row>
    <row r="12497" spans="9:54" x14ac:dyDescent="0.25">
      <c r="I12497" s="80"/>
      <c r="AX12497" s="80"/>
      <c r="AY12497" s="80"/>
      <c r="AZ12497" s="80"/>
      <c r="BA12497" s="80"/>
      <c r="BB12497" s="80"/>
    </row>
    <row r="12498" spans="9:54" x14ac:dyDescent="0.25">
      <c r="I12498" s="80"/>
      <c r="AX12498" s="80"/>
      <c r="AY12498" s="80"/>
      <c r="AZ12498" s="80"/>
      <c r="BA12498" s="80"/>
      <c r="BB12498" s="80"/>
    </row>
    <row r="12499" spans="9:54" x14ac:dyDescent="0.25">
      <c r="I12499" s="80"/>
      <c r="AX12499" s="80"/>
      <c r="AY12499" s="80"/>
      <c r="AZ12499" s="80"/>
      <c r="BA12499" s="80"/>
      <c r="BB12499" s="80"/>
    </row>
    <row r="12500" spans="9:54" x14ac:dyDescent="0.25">
      <c r="I12500" s="80"/>
      <c r="AX12500" s="80"/>
      <c r="AY12500" s="80"/>
      <c r="AZ12500" s="80"/>
      <c r="BA12500" s="80"/>
      <c r="BB12500" s="80"/>
    </row>
    <row r="12501" spans="9:54" x14ac:dyDescent="0.25">
      <c r="I12501" s="80"/>
      <c r="AX12501" s="80"/>
      <c r="AY12501" s="80"/>
      <c r="AZ12501" s="80"/>
      <c r="BA12501" s="80"/>
      <c r="BB12501" s="80"/>
    </row>
    <row r="12502" spans="9:54" x14ac:dyDescent="0.25">
      <c r="I12502" s="80"/>
      <c r="AX12502" s="80"/>
      <c r="AY12502" s="80"/>
      <c r="AZ12502" s="80"/>
      <c r="BA12502" s="80"/>
      <c r="BB12502" s="80"/>
    </row>
    <row r="12503" spans="9:54" x14ac:dyDescent="0.25">
      <c r="I12503" s="80"/>
      <c r="AX12503" s="80"/>
      <c r="AY12503" s="80"/>
      <c r="AZ12503" s="80"/>
      <c r="BA12503" s="80"/>
      <c r="BB12503" s="80"/>
    </row>
    <row r="12504" spans="9:54" x14ac:dyDescent="0.25">
      <c r="I12504" s="80"/>
      <c r="AX12504" s="80"/>
      <c r="AY12504" s="80"/>
      <c r="AZ12504" s="80"/>
      <c r="BA12504" s="80"/>
      <c r="BB12504" s="80"/>
    </row>
    <row r="12505" spans="9:54" x14ac:dyDescent="0.25">
      <c r="I12505" s="80"/>
      <c r="AX12505" s="80"/>
      <c r="AY12505" s="80"/>
      <c r="AZ12505" s="80"/>
      <c r="BA12505" s="80"/>
      <c r="BB12505" s="80"/>
    </row>
    <row r="12506" spans="9:54" x14ac:dyDescent="0.25">
      <c r="I12506" s="80"/>
      <c r="AX12506" s="80"/>
      <c r="AY12506" s="80"/>
      <c r="AZ12506" s="80"/>
      <c r="BA12506" s="80"/>
      <c r="BB12506" s="80"/>
    </row>
    <row r="12507" spans="9:54" x14ac:dyDescent="0.25">
      <c r="I12507" s="80"/>
      <c r="AX12507" s="80"/>
      <c r="AY12507" s="80"/>
      <c r="AZ12507" s="80"/>
      <c r="BA12507" s="80"/>
      <c r="BB12507" s="80"/>
    </row>
    <row r="12508" spans="9:54" x14ac:dyDescent="0.25">
      <c r="I12508" s="80"/>
      <c r="AX12508" s="80"/>
      <c r="AY12508" s="80"/>
      <c r="AZ12508" s="80"/>
      <c r="BA12508" s="80"/>
      <c r="BB12508" s="80"/>
    </row>
    <row r="12509" spans="9:54" x14ac:dyDescent="0.25">
      <c r="I12509" s="80"/>
      <c r="AX12509" s="80"/>
      <c r="AY12509" s="80"/>
      <c r="AZ12509" s="80"/>
      <c r="BA12509" s="80"/>
      <c r="BB12509" s="80"/>
    </row>
    <row r="12510" spans="9:54" x14ac:dyDescent="0.25">
      <c r="I12510" s="80"/>
      <c r="AX12510" s="80"/>
      <c r="AY12510" s="80"/>
      <c r="AZ12510" s="80"/>
      <c r="BA12510" s="80"/>
      <c r="BB12510" s="80"/>
    </row>
    <row r="12511" spans="9:54" x14ac:dyDescent="0.25">
      <c r="I12511" s="80"/>
      <c r="AX12511" s="80"/>
      <c r="AY12511" s="80"/>
      <c r="AZ12511" s="80"/>
      <c r="BA12511" s="80"/>
      <c r="BB12511" s="80"/>
    </row>
    <row r="12512" spans="9:54" x14ac:dyDescent="0.25">
      <c r="I12512" s="80"/>
      <c r="AX12512" s="80"/>
      <c r="AY12512" s="80"/>
      <c r="AZ12512" s="80"/>
      <c r="BA12512" s="80"/>
      <c r="BB12512" s="80"/>
    </row>
    <row r="12513" spans="9:54" x14ac:dyDescent="0.25">
      <c r="I12513" s="80"/>
      <c r="AX12513" s="80"/>
      <c r="AY12513" s="80"/>
      <c r="AZ12513" s="80"/>
      <c r="BA12513" s="80"/>
      <c r="BB12513" s="80"/>
    </row>
    <row r="12514" spans="9:54" x14ac:dyDescent="0.25">
      <c r="I12514" s="80"/>
      <c r="AX12514" s="80"/>
      <c r="AY12514" s="80"/>
      <c r="AZ12514" s="80"/>
      <c r="BA12514" s="80"/>
      <c r="BB12514" s="80"/>
    </row>
    <row r="12515" spans="9:54" x14ac:dyDescent="0.25">
      <c r="I12515" s="80"/>
      <c r="AX12515" s="80"/>
      <c r="AY12515" s="80"/>
      <c r="AZ12515" s="80"/>
      <c r="BA12515" s="80"/>
      <c r="BB12515" s="80"/>
    </row>
    <row r="12516" spans="9:54" x14ac:dyDescent="0.25">
      <c r="I12516" s="80"/>
      <c r="AX12516" s="80"/>
      <c r="AY12516" s="80"/>
      <c r="AZ12516" s="80"/>
      <c r="BA12516" s="80"/>
      <c r="BB12516" s="80"/>
    </row>
    <row r="12517" spans="9:54" x14ac:dyDescent="0.25">
      <c r="I12517" s="80"/>
      <c r="AX12517" s="80"/>
      <c r="AY12517" s="80"/>
      <c r="AZ12517" s="80"/>
      <c r="BA12517" s="80"/>
      <c r="BB12517" s="80"/>
    </row>
    <row r="12518" spans="9:54" x14ac:dyDescent="0.25">
      <c r="I12518" s="80"/>
      <c r="AX12518" s="80"/>
      <c r="AY12518" s="80"/>
      <c r="AZ12518" s="80"/>
      <c r="BA12518" s="80"/>
      <c r="BB12518" s="80"/>
    </row>
    <row r="12519" spans="9:54" x14ac:dyDescent="0.25">
      <c r="I12519" s="80"/>
      <c r="AX12519" s="80"/>
      <c r="AY12519" s="80"/>
      <c r="AZ12519" s="80"/>
      <c r="BA12519" s="80"/>
      <c r="BB12519" s="80"/>
    </row>
    <row r="12520" spans="9:54" x14ac:dyDescent="0.25">
      <c r="I12520" s="80"/>
      <c r="AX12520" s="80"/>
      <c r="AY12520" s="80"/>
      <c r="AZ12520" s="80"/>
      <c r="BA12520" s="80"/>
      <c r="BB12520" s="80"/>
    </row>
    <row r="12521" spans="9:54" x14ac:dyDescent="0.25">
      <c r="I12521" s="80"/>
      <c r="AX12521" s="80"/>
      <c r="AY12521" s="80"/>
      <c r="AZ12521" s="80"/>
      <c r="BA12521" s="80"/>
      <c r="BB12521" s="80"/>
    </row>
    <row r="12522" spans="9:54" x14ac:dyDescent="0.25">
      <c r="I12522" s="80"/>
      <c r="AX12522" s="80"/>
      <c r="AY12522" s="80"/>
      <c r="AZ12522" s="80"/>
      <c r="BA12522" s="80"/>
      <c r="BB12522" s="80"/>
    </row>
    <row r="12523" spans="9:54" x14ac:dyDescent="0.25">
      <c r="I12523" s="80"/>
      <c r="AX12523" s="80"/>
      <c r="AY12523" s="80"/>
      <c r="AZ12523" s="80"/>
      <c r="BA12523" s="80"/>
      <c r="BB12523" s="80"/>
    </row>
    <row r="12524" spans="9:54" x14ac:dyDescent="0.25">
      <c r="I12524" s="80"/>
      <c r="AX12524" s="80"/>
      <c r="AY12524" s="80"/>
      <c r="AZ12524" s="80"/>
      <c r="BA12524" s="80"/>
      <c r="BB12524" s="80"/>
    </row>
    <row r="12525" spans="9:54" x14ac:dyDescent="0.25">
      <c r="I12525" s="80"/>
      <c r="AX12525" s="80"/>
      <c r="AY12525" s="80"/>
      <c r="AZ12525" s="80"/>
      <c r="BA12525" s="80"/>
      <c r="BB12525" s="80"/>
    </row>
    <row r="12526" spans="9:54" x14ac:dyDescent="0.25">
      <c r="I12526" s="80"/>
      <c r="AX12526" s="80"/>
      <c r="AY12526" s="80"/>
      <c r="AZ12526" s="80"/>
      <c r="BA12526" s="80"/>
      <c r="BB12526" s="80"/>
    </row>
    <row r="12527" spans="9:54" x14ac:dyDescent="0.25">
      <c r="I12527" s="80"/>
      <c r="AX12527" s="80"/>
      <c r="AY12527" s="80"/>
      <c r="AZ12527" s="80"/>
      <c r="BA12527" s="80"/>
      <c r="BB12527" s="80"/>
    </row>
    <row r="12528" spans="9:54" x14ac:dyDescent="0.25">
      <c r="I12528" s="80"/>
      <c r="AX12528" s="80"/>
      <c r="AY12528" s="80"/>
      <c r="AZ12528" s="80"/>
      <c r="BA12528" s="80"/>
      <c r="BB12528" s="80"/>
    </row>
    <row r="12529" spans="9:54" x14ac:dyDescent="0.25">
      <c r="I12529" s="80"/>
      <c r="AX12529" s="80"/>
      <c r="AY12529" s="80"/>
      <c r="AZ12529" s="80"/>
      <c r="BA12529" s="80"/>
      <c r="BB12529" s="80"/>
    </row>
    <row r="12530" spans="9:54" x14ac:dyDescent="0.25">
      <c r="I12530" s="80"/>
      <c r="AX12530" s="80"/>
      <c r="AY12530" s="80"/>
      <c r="AZ12530" s="80"/>
      <c r="BA12530" s="80"/>
      <c r="BB12530" s="80"/>
    </row>
    <row r="12531" spans="9:54" x14ac:dyDescent="0.25">
      <c r="I12531" s="80"/>
      <c r="AX12531" s="80"/>
      <c r="AY12531" s="80"/>
      <c r="AZ12531" s="80"/>
      <c r="BA12531" s="80"/>
      <c r="BB12531" s="80"/>
    </row>
    <row r="12532" spans="9:54" x14ac:dyDescent="0.25">
      <c r="I12532" s="80"/>
      <c r="AX12532" s="80"/>
      <c r="AY12532" s="80"/>
      <c r="AZ12532" s="80"/>
      <c r="BA12532" s="80"/>
      <c r="BB12532" s="80"/>
    </row>
    <row r="12533" spans="9:54" x14ac:dyDescent="0.25">
      <c r="I12533" s="80"/>
      <c r="AX12533" s="80"/>
      <c r="AY12533" s="80"/>
      <c r="AZ12533" s="80"/>
      <c r="BA12533" s="80"/>
      <c r="BB12533" s="80"/>
    </row>
    <row r="12534" spans="9:54" x14ac:dyDescent="0.25">
      <c r="I12534" s="80"/>
      <c r="AX12534" s="80"/>
      <c r="AY12534" s="80"/>
      <c r="AZ12534" s="80"/>
      <c r="BA12534" s="80"/>
      <c r="BB12534" s="80"/>
    </row>
    <row r="12535" spans="9:54" x14ac:dyDescent="0.25">
      <c r="I12535" s="80"/>
      <c r="AX12535" s="80"/>
      <c r="AY12535" s="80"/>
      <c r="AZ12535" s="80"/>
      <c r="BA12535" s="80"/>
      <c r="BB12535" s="80"/>
    </row>
    <row r="12536" spans="9:54" x14ac:dyDescent="0.25">
      <c r="I12536" s="80"/>
      <c r="AX12536" s="80"/>
      <c r="AY12536" s="80"/>
      <c r="AZ12536" s="80"/>
      <c r="BA12536" s="80"/>
      <c r="BB12536" s="80"/>
    </row>
    <row r="12537" spans="9:54" x14ac:dyDescent="0.25">
      <c r="I12537" s="80"/>
      <c r="AX12537" s="80"/>
      <c r="AY12537" s="80"/>
      <c r="AZ12537" s="80"/>
      <c r="BA12537" s="80"/>
      <c r="BB12537" s="80"/>
    </row>
    <row r="12538" spans="9:54" x14ac:dyDescent="0.25">
      <c r="I12538" s="80"/>
      <c r="AX12538" s="80"/>
      <c r="AY12538" s="80"/>
      <c r="AZ12538" s="80"/>
      <c r="BA12538" s="80"/>
      <c r="BB12538" s="80"/>
    </row>
    <row r="12539" spans="9:54" x14ac:dyDescent="0.25">
      <c r="I12539" s="80"/>
      <c r="AX12539" s="80"/>
      <c r="AY12539" s="80"/>
      <c r="AZ12539" s="80"/>
      <c r="BA12539" s="80"/>
      <c r="BB12539" s="80"/>
    </row>
    <row r="12540" spans="9:54" x14ac:dyDescent="0.25">
      <c r="I12540" s="80"/>
      <c r="AX12540" s="80"/>
      <c r="AY12540" s="80"/>
      <c r="AZ12540" s="80"/>
      <c r="BA12540" s="80"/>
      <c r="BB12540" s="80"/>
    </row>
    <row r="12541" spans="9:54" x14ac:dyDescent="0.25">
      <c r="I12541" s="80"/>
      <c r="AX12541" s="80"/>
      <c r="AY12541" s="80"/>
      <c r="AZ12541" s="80"/>
      <c r="BA12541" s="80"/>
      <c r="BB12541" s="80"/>
    </row>
    <row r="12542" spans="9:54" x14ac:dyDescent="0.25">
      <c r="I12542" s="80"/>
      <c r="AX12542" s="80"/>
      <c r="AY12542" s="80"/>
      <c r="AZ12542" s="80"/>
      <c r="BA12542" s="80"/>
      <c r="BB12542" s="80"/>
    </row>
    <row r="12543" spans="9:54" x14ac:dyDescent="0.25">
      <c r="I12543" s="80"/>
      <c r="AX12543" s="80"/>
      <c r="AY12543" s="80"/>
      <c r="AZ12543" s="80"/>
      <c r="BA12543" s="80"/>
      <c r="BB12543" s="80"/>
    </row>
    <row r="12544" spans="9:54" x14ac:dyDescent="0.25">
      <c r="I12544" s="80"/>
      <c r="AX12544" s="80"/>
      <c r="AY12544" s="80"/>
      <c r="AZ12544" s="80"/>
      <c r="BA12544" s="80"/>
      <c r="BB12544" s="80"/>
    </row>
    <row r="12545" spans="9:54" x14ac:dyDescent="0.25">
      <c r="I12545" s="80"/>
      <c r="AX12545" s="80"/>
      <c r="AY12545" s="80"/>
      <c r="AZ12545" s="80"/>
      <c r="BA12545" s="80"/>
      <c r="BB12545" s="80"/>
    </row>
    <row r="12546" spans="9:54" x14ac:dyDescent="0.25">
      <c r="I12546" s="80"/>
      <c r="AX12546" s="80"/>
      <c r="AY12546" s="80"/>
      <c r="AZ12546" s="80"/>
      <c r="BA12546" s="80"/>
      <c r="BB12546" s="80"/>
    </row>
    <row r="12547" spans="9:54" x14ac:dyDescent="0.25">
      <c r="I12547" s="80"/>
      <c r="AX12547" s="80"/>
      <c r="AY12547" s="80"/>
      <c r="AZ12547" s="80"/>
      <c r="BA12547" s="80"/>
      <c r="BB12547" s="80"/>
    </row>
    <row r="12548" spans="9:54" x14ac:dyDescent="0.25">
      <c r="I12548" s="80"/>
      <c r="AX12548" s="80"/>
      <c r="AY12548" s="80"/>
      <c r="AZ12548" s="80"/>
      <c r="BA12548" s="80"/>
      <c r="BB12548" s="80"/>
    </row>
    <row r="12549" spans="9:54" x14ac:dyDescent="0.25">
      <c r="I12549" s="80"/>
      <c r="AX12549" s="80"/>
      <c r="AY12549" s="80"/>
      <c r="AZ12549" s="80"/>
      <c r="BA12549" s="80"/>
      <c r="BB12549" s="80"/>
    </row>
    <row r="12550" spans="9:54" x14ac:dyDescent="0.25">
      <c r="I12550" s="80"/>
      <c r="AX12550" s="80"/>
      <c r="AY12550" s="80"/>
      <c r="AZ12550" s="80"/>
      <c r="BA12550" s="80"/>
      <c r="BB12550" s="80"/>
    </row>
    <row r="12551" spans="9:54" x14ac:dyDescent="0.25">
      <c r="I12551" s="80"/>
      <c r="AX12551" s="80"/>
      <c r="AY12551" s="80"/>
      <c r="AZ12551" s="80"/>
      <c r="BA12551" s="80"/>
      <c r="BB12551" s="80"/>
    </row>
    <row r="12552" spans="9:54" x14ac:dyDescent="0.25">
      <c r="I12552" s="80"/>
      <c r="AX12552" s="80"/>
      <c r="AY12552" s="80"/>
      <c r="AZ12552" s="80"/>
      <c r="BA12552" s="80"/>
      <c r="BB12552" s="80"/>
    </row>
    <row r="12553" spans="9:54" x14ac:dyDescent="0.25">
      <c r="I12553" s="80"/>
      <c r="AX12553" s="80"/>
      <c r="AY12553" s="80"/>
      <c r="AZ12553" s="80"/>
      <c r="BA12553" s="80"/>
      <c r="BB12553" s="80"/>
    </row>
    <row r="12554" spans="9:54" x14ac:dyDescent="0.25">
      <c r="I12554" s="80"/>
      <c r="AX12554" s="80"/>
      <c r="AY12554" s="80"/>
      <c r="AZ12554" s="80"/>
      <c r="BA12554" s="80"/>
      <c r="BB12554" s="80"/>
    </row>
    <row r="12555" spans="9:54" x14ac:dyDescent="0.25">
      <c r="I12555" s="80"/>
      <c r="AX12555" s="80"/>
      <c r="AY12555" s="80"/>
      <c r="AZ12555" s="80"/>
      <c r="BA12555" s="80"/>
      <c r="BB12555" s="80"/>
    </row>
    <row r="12556" spans="9:54" x14ac:dyDescent="0.25">
      <c r="I12556" s="80"/>
      <c r="AX12556" s="80"/>
      <c r="AY12556" s="80"/>
      <c r="AZ12556" s="80"/>
      <c r="BA12556" s="80"/>
      <c r="BB12556" s="80"/>
    </row>
    <row r="12557" spans="9:54" x14ac:dyDescent="0.25">
      <c r="I12557" s="80"/>
      <c r="AX12557" s="80"/>
      <c r="AY12557" s="80"/>
      <c r="AZ12557" s="80"/>
      <c r="BA12557" s="80"/>
      <c r="BB12557" s="80"/>
    </row>
    <row r="12558" spans="9:54" x14ac:dyDescent="0.25">
      <c r="I12558" s="80"/>
      <c r="AX12558" s="80"/>
      <c r="AY12558" s="80"/>
      <c r="AZ12558" s="80"/>
      <c r="BA12558" s="80"/>
      <c r="BB12558" s="80"/>
    </row>
    <row r="12559" spans="9:54" x14ac:dyDescent="0.25">
      <c r="I12559" s="80"/>
      <c r="AX12559" s="80"/>
      <c r="AY12559" s="80"/>
      <c r="AZ12559" s="80"/>
      <c r="BA12559" s="80"/>
      <c r="BB12559" s="80"/>
    </row>
    <row r="12560" spans="9:54" x14ac:dyDescent="0.25">
      <c r="I12560" s="80"/>
      <c r="AX12560" s="80"/>
      <c r="AY12560" s="80"/>
      <c r="AZ12560" s="80"/>
      <c r="BA12560" s="80"/>
      <c r="BB12560" s="80"/>
    </row>
    <row r="12561" spans="9:54" x14ac:dyDescent="0.25">
      <c r="I12561" s="80"/>
      <c r="AX12561" s="80"/>
      <c r="AY12561" s="80"/>
      <c r="AZ12561" s="80"/>
      <c r="BA12561" s="80"/>
      <c r="BB12561" s="80"/>
    </row>
    <row r="12562" spans="9:54" x14ac:dyDescent="0.25">
      <c r="I12562" s="80"/>
      <c r="AX12562" s="80"/>
      <c r="AY12562" s="80"/>
      <c r="AZ12562" s="80"/>
      <c r="BA12562" s="80"/>
      <c r="BB12562" s="80"/>
    </row>
    <row r="12563" spans="9:54" x14ac:dyDescent="0.25">
      <c r="I12563" s="80"/>
      <c r="AX12563" s="80"/>
      <c r="AY12563" s="80"/>
      <c r="AZ12563" s="80"/>
      <c r="BA12563" s="80"/>
      <c r="BB12563" s="80"/>
    </row>
    <row r="12564" spans="9:54" x14ac:dyDescent="0.25">
      <c r="I12564" s="80"/>
      <c r="AX12564" s="80"/>
      <c r="AY12564" s="80"/>
      <c r="AZ12564" s="80"/>
      <c r="BA12564" s="80"/>
      <c r="BB12564" s="80"/>
    </row>
    <row r="12565" spans="9:54" x14ac:dyDescent="0.25">
      <c r="I12565" s="80"/>
      <c r="AX12565" s="80"/>
      <c r="AY12565" s="80"/>
      <c r="AZ12565" s="80"/>
      <c r="BA12565" s="80"/>
      <c r="BB12565" s="80"/>
    </row>
    <row r="12566" spans="9:54" x14ac:dyDescent="0.25">
      <c r="I12566" s="80"/>
      <c r="AX12566" s="80"/>
      <c r="AY12566" s="80"/>
      <c r="AZ12566" s="80"/>
      <c r="BA12566" s="80"/>
      <c r="BB12566" s="80"/>
    </row>
    <row r="12567" spans="9:54" x14ac:dyDescent="0.25">
      <c r="I12567" s="80"/>
      <c r="AX12567" s="80"/>
      <c r="AY12567" s="80"/>
      <c r="AZ12567" s="80"/>
      <c r="BA12567" s="80"/>
      <c r="BB12567" s="80"/>
    </row>
    <row r="12568" spans="9:54" x14ac:dyDescent="0.25">
      <c r="I12568" s="80"/>
      <c r="AX12568" s="80"/>
      <c r="AY12568" s="80"/>
      <c r="AZ12568" s="80"/>
      <c r="BA12568" s="80"/>
      <c r="BB12568" s="80"/>
    </row>
    <row r="12569" spans="9:54" x14ac:dyDescent="0.25">
      <c r="I12569" s="80"/>
      <c r="AX12569" s="80"/>
      <c r="AY12569" s="80"/>
      <c r="AZ12569" s="80"/>
      <c r="BA12569" s="80"/>
      <c r="BB12569" s="80"/>
    </row>
    <row r="12570" spans="9:54" x14ac:dyDescent="0.25">
      <c r="I12570" s="80"/>
      <c r="AX12570" s="80"/>
      <c r="AY12570" s="80"/>
      <c r="AZ12570" s="80"/>
      <c r="BA12570" s="80"/>
      <c r="BB12570" s="80"/>
    </row>
    <row r="12571" spans="9:54" x14ac:dyDescent="0.25">
      <c r="I12571" s="80"/>
      <c r="AX12571" s="80"/>
      <c r="AY12571" s="80"/>
      <c r="AZ12571" s="80"/>
      <c r="BA12571" s="80"/>
      <c r="BB12571" s="80"/>
    </row>
    <row r="12572" spans="9:54" x14ac:dyDescent="0.25">
      <c r="I12572" s="80"/>
      <c r="AX12572" s="80"/>
      <c r="AY12572" s="80"/>
      <c r="AZ12572" s="80"/>
      <c r="BA12572" s="80"/>
      <c r="BB12572" s="80"/>
    </row>
    <row r="12573" spans="9:54" x14ac:dyDescent="0.25">
      <c r="I12573" s="80"/>
      <c r="AX12573" s="80"/>
      <c r="AY12573" s="80"/>
      <c r="AZ12573" s="80"/>
      <c r="BA12573" s="80"/>
      <c r="BB12573" s="80"/>
    </row>
    <row r="12574" spans="9:54" x14ac:dyDescent="0.25">
      <c r="I12574" s="80"/>
      <c r="AX12574" s="80"/>
      <c r="AY12574" s="80"/>
      <c r="AZ12574" s="80"/>
      <c r="BA12574" s="80"/>
      <c r="BB12574" s="80"/>
    </row>
    <row r="12575" spans="9:54" x14ac:dyDescent="0.25">
      <c r="I12575" s="80"/>
      <c r="AX12575" s="80"/>
      <c r="AY12575" s="80"/>
      <c r="AZ12575" s="80"/>
      <c r="BA12575" s="80"/>
      <c r="BB12575" s="80"/>
    </row>
    <row r="12576" spans="9:54" x14ac:dyDescent="0.25">
      <c r="I12576" s="80"/>
      <c r="AX12576" s="80"/>
      <c r="AY12576" s="80"/>
      <c r="AZ12576" s="80"/>
      <c r="BA12576" s="80"/>
      <c r="BB12576" s="80"/>
    </row>
    <row r="12577" spans="9:54" x14ac:dyDescent="0.25">
      <c r="I12577" s="80"/>
      <c r="AX12577" s="80"/>
      <c r="AY12577" s="80"/>
      <c r="AZ12577" s="80"/>
      <c r="BA12577" s="80"/>
      <c r="BB12577" s="80"/>
    </row>
    <row r="12578" spans="9:54" x14ac:dyDescent="0.25">
      <c r="I12578" s="80"/>
      <c r="AX12578" s="80"/>
      <c r="AY12578" s="80"/>
      <c r="AZ12578" s="80"/>
      <c r="BA12578" s="80"/>
      <c r="BB12578" s="80"/>
    </row>
    <row r="12579" spans="9:54" x14ac:dyDescent="0.25">
      <c r="I12579" s="80"/>
      <c r="AX12579" s="80"/>
      <c r="AY12579" s="80"/>
      <c r="AZ12579" s="80"/>
      <c r="BA12579" s="80"/>
      <c r="BB12579" s="80"/>
    </row>
    <row r="12580" spans="9:54" x14ac:dyDescent="0.25">
      <c r="I12580" s="80"/>
      <c r="AX12580" s="80"/>
      <c r="AY12580" s="80"/>
      <c r="AZ12580" s="80"/>
      <c r="BA12580" s="80"/>
      <c r="BB12580" s="80"/>
    </row>
    <row r="12581" spans="9:54" x14ac:dyDescent="0.25">
      <c r="I12581" s="80"/>
      <c r="AX12581" s="80"/>
      <c r="AY12581" s="80"/>
      <c r="AZ12581" s="80"/>
      <c r="BA12581" s="80"/>
      <c r="BB12581" s="80"/>
    </row>
    <row r="12582" spans="9:54" x14ac:dyDescent="0.25">
      <c r="I12582" s="80"/>
      <c r="AX12582" s="80"/>
      <c r="AY12582" s="80"/>
      <c r="AZ12582" s="80"/>
      <c r="BA12582" s="80"/>
      <c r="BB12582" s="80"/>
    </row>
    <row r="12583" spans="9:54" x14ac:dyDescent="0.25">
      <c r="I12583" s="80"/>
      <c r="AX12583" s="80"/>
      <c r="AY12583" s="80"/>
      <c r="AZ12583" s="80"/>
      <c r="BA12583" s="80"/>
      <c r="BB12583" s="80"/>
    </row>
    <row r="12584" spans="9:54" x14ac:dyDescent="0.25">
      <c r="I12584" s="80"/>
      <c r="AX12584" s="80"/>
      <c r="AY12584" s="80"/>
      <c r="AZ12584" s="80"/>
      <c r="BA12584" s="80"/>
      <c r="BB12584" s="80"/>
    </row>
    <row r="12585" spans="9:54" x14ac:dyDescent="0.25">
      <c r="I12585" s="80"/>
      <c r="AX12585" s="80"/>
      <c r="AY12585" s="80"/>
      <c r="AZ12585" s="80"/>
      <c r="BA12585" s="80"/>
      <c r="BB12585" s="80"/>
    </row>
    <row r="12586" spans="9:54" x14ac:dyDescent="0.25">
      <c r="I12586" s="80"/>
      <c r="AX12586" s="80"/>
      <c r="AY12586" s="80"/>
      <c r="AZ12586" s="80"/>
      <c r="BA12586" s="80"/>
      <c r="BB12586" s="80"/>
    </row>
    <row r="12587" spans="9:54" x14ac:dyDescent="0.25">
      <c r="I12587" s="80"/>
      <c r="AX12587" s="80"/>
      <c r="AY12587" s="80"/>
      <c r="AZ12587" s="80"/>
      <c r="BA12587" s="80"/>
      <c r="BB12587" s="80"/>
    </row>
    <row r="12588" spans="9:54" x14ac:dyDescent="0.25">
      <c r="I12588" s="80"/>
      <c r="AX12588" s="80"/>
      <c r="AY12588" s="80"/>
      <c r="AZ12588" s="80"/>
      <c r="BA12588" s="80"/>
      <c r="BB12588" s="80"/>
    </row>
    <row r="12589" spans="9:54" x14ac:dyDescent="0.25">
      <c r="I12589" s="80"/>
      <c r="AX12589" s="80"/>
      <c r="AY12589" s="80"/>
      <c r="AZ12589" s="80"/>
      <c r="BA12589" s="80"/>
      <c r="BB12589" s="80"/>
    </row>
    <row r="12590" spans="9:54" x14ac:dyDescent="0.25">
      <c r="I12590" s="80"/>
      <c r="AX12590" s="80"/>
      <c r="AY12590" s="80"/>
      <c r="AZ12590" s="80"/>
      <c r="BA12590" s="80"/>
      <c r="BB12590" s="80"/>
    </row>
    <row r="12591" spans="9:54" x14ac:dyDescent="0.25">
      <c r="I12591" s="80"/>
      <c r="AX12591" s="80"/>
      <c r="AY12591" s="80"/>
      <c r="AZ12591" s="80"/>
      <c r="BA12591" s="80"/>
      <c r="BB12591" s="80"/>
    </row>
    <row r="12592" spans="9:54" x14ac:dyDescent="0.25">
      <c r="I12592" s="80"/>
      <c r="AX12592" s="80"/>
      <c r="AY12592" s="80"/>
      <c r="AZ12592" s="80"/>
      <c r="BA12592" s="80"/>
      <c r="BB12592" s="80"/>
    </row>
    <row r="12593" spans="9:54" x14ac:dyDescent="0.25">
      <c r="I12593" s="80"/>
      <c r="AX12593" s="80"/>
      <c r="AY12593" s="80"/>
      <c r="AZ12593" s="80"/>
      <c r="BA12593" s="80"/>
      <c r="BB12593" s="80"/>
    </row>
    <row r="12594" spans="9:54" x14ac:dyDescent="0.25">
      <c r="I12594" s="80"/>
      <c r="AX12594" s="80"/>
      <c r="AY12594" s="80"/>
      <c r="AZ12594" s="80"/>
      <c r="BA12594" s="80"/>
      <c r="BB12594" s="80"/>
    </row>
    <row r="12595" spans="9:54" x14ac:dyDescent="0.25">
      <c r="I12595" s="80"/>
      <c r="AX12595" s="80"/>
      <c r="AY12595" s="80"/>
      <c r="AZ12595" s="80"/>
      <c r="BA12595" s="80"/>
      <c r="BB12595" s="80"/>
    </row>
    <row r="12596" spans="9:54" x14ac:dyDescent="0.25">
      <c r="I12596" s="80"/>
      <c r="AX12596" s="80"/>
      <c r="AY12596" s="80"/>
      <c r="AZ12596" s="80"/>
      <c r="BA12596" s="80"/>
      <c r="BB12596" s="80"/>
    </row>
    <row r="12597" spans="9:54" x14ac:dyDescent="0.25">
      <c r="I12597" s="80"/>
      <c r="AX12597" s="80"/>
      <c r="AY12597" s="80"/>
      <c r="AZ12597" s="80"/>
      <c r="BA12597" s="80"/>
      <c r="BB12597" s="80"/>
    </row>
    <row r="12598" spans="9:54" x14ac:dyDescent="0.25">
      <c r="I12598" s="80"/>
      <c r="AX12598" s="80"/>
      <c r="AY12598" s="80"/>
      <c r="AZ12598" s="80"/>
      <c r="BA12598" s="80"/>
      <c r="BB12598" s="80"/>
    </row>
    <row r="12599" spans="9:54" x14ac:dyDescent="0.25">
      <c r="I12599" s="80"/>
      <c r="AX12599" s="80"/>
      <c r="AY12599" s="80"/>
      <c r="AZ12599" s="80"/>
      <c r="BA12599" s="80"/>
      <c r="BB12599" s="80"/>
    </row>
    <row r="12600" spans="9:54" x14ac:dyDescent="0.25">
      <c r="I12600" s="80"/>
      <c r="AX12600" s="80"/>
      <c r="AY12600" s="80"/>
      <c r="AZ12600" s="80"/>
      <c r="BA12600" s="80"/>
      <c r="BB12600" s="80"/>
    </row>
    <row r="12601" spans="9:54" x14ac:dyDescent="0.25">
      <c r="I12601" s="80"/>
      <c r="AX12601" s="80"/>
      <c r="AY12601" s="80"/>
      <c r="AZ12601" s="80"/>
      <c r="BA12601" s="80"/>
      <c r="BB12601" s="80"/>
    </row>
    <row r="12602" spans="9:54" x14ac:dyDescent="0.25">
      <c r="I12602" s="80"/>
      <c r="AX12602" s="80"/>
      <c r="AY12602" s="80"/>
      <c r="AZ12602" s="80"/>
      <c r="BA12602" s="80"/>
      <c r="BB12602" s="80"/>
    </row>
    <row r="12603" spans="9:54" x14ac:dyDescent="0.25">
      <c r="I12603" s="80"/>
      <c r="AX12603" s="80"/>
      <c r="AY12603" s="80"/>
      <c r="AZ12603" s="80"/>
      <c r="BA12603" s="80"/>
      <c r="BB12603" s="80"/>
    </row>
    <row r="12604" spans="9:54" x14ac:dyDescent="0.25">
      <c r="I12604" s="80"/>
      <c r="AX12604" s="80"/>
      <c r="AY12604" s="80"/>
      <c r="AZ12604" s="80"/>
      <c r="BA12604" s="80"/>
      <c r="BB12604" s="80"/>
    </row>
    <row r="12605" spans="9:54" x14ac:dyDescent="0.25">
      <c r="I12605" s="80"/>
      <c r="AX12605" s="80"/>
      <c r="AY12605" s="80"/>
      <c r="AZ12605" s="80"/>
      <c r="BA12605" s="80"/>
      <c r="BB12605" s="80"/>
    </row>
    <row r="12606" spans="9:54" x14ac:dyDescent="0.25">
      <c r="I12606" s="80"/>
      <c r="AX12606" s="80"/>
      <c r="AY12606" s="80"/>
      <c r="AZ12606" s="80"/>
      <c r="BA12606" s="80"/>
      <c r="BB12606" s="80"/>
    </row>
    <row r="12607" spans="9:54" x14ac:dyDescent="0.25">
      <c r="I12607" s="80"/>
      <c r="AX12607" s="80"/>
      <c r="AY12607" s="80"/>
      <c r="AZ12607" s="80"/>
      <c r="BA12607" s="80"/>
      <c r="BB12607" s="80"/>
    </row>
    <row r="12608" spans="9:54" x14ac:dyDescent="0.25">
      <c r="I12608" s="80"/>
      <c r="AX12608" s="80"/>
      <c r="AY12608" s="80"/>
      <c r="AZ12608" s="80"/>
      <c r="BA12608" s="80"/>
      <c r="BB12608" s="80"/>
    </row>
    <row r="12609" spans="9:54" x14ac:dyDescent="0.25">
      <c r="I12609" s="80"/>
      <c r="AX12609" s="80"/>
      <c r="AY12609" s="80"/>
      <c r="AZ12609" s="80"/>
      <c r="BA12609" s="80"/>
      <c r="BB12609" s="80"/>
    </row>
    <row r="12610" spans="9:54" x14ac:dyDescent="0.25">
      <c r="I12610" s="80"/>
      <c r="AX12610" s="80"/>
      <c r="AY12610" s="80"/>
      <c r="AZ12610" s="80"/>
      <c r="BA12610" s="80"/>
      <c r="BB12610" s="80"/>
    </row>
    <row r="12611" spans="9:54" x14ac:dyDescent="0.25">
      <c r="I12611" s="80"/>
      <c r="AX12611" s="80"/>
      <c r="AY12611" s="80"/>
      <c r="AZ12611" s="80"/>
      <c r="BA12611" s="80"/>
      <c r="BB12611" s="80"/>
    </row>
    <row r="12612" spans="9:54" x14ac:dyDescent="0.25">
      <c r="I12612" s="80"/>
      <c r="AX12612" s="80"/>
      <c r="AY12612" s="80"/>
      <c r="AZ12612" s="80"/>
      <c r="BA12612" s="80"/>
      <c r="BB12612" s="80"/>
    </row>
    <row r="12613" spans="9:54" x14ac:dyDescent="0.25">
      <c r="I12613" s="80"/>
      <c r="AX12613" s="80"/>
      <c r="AY12613" s="80"/>
      <c r="AZ12613" s="80"/>
      <c r="BA12613" s="80"/>
      <c r="BB12613" s="80"/>
    </row>
    <row r="12614" spans="9:54" x14ac:dyDescent="0.25">
      <c r="I12614" s="80"/>
      <c r="AX12614" s="80"/>
      <c r="AY12614" s="80"/>
      <c r="AZ12614" s="80"/>
      <c r="BA12614" s="80"/>
      <c r="BB12614" s="80"/>
    </row>
    <row r="12615" spans="9:54" x14ac:dyDescent="0.25">
      <c r="I12615" s="80"/>
      <c r="AX12615" s="80"/>
      <c r="AY12615" s="80"/>
      <c r="AZ12615" s="80"/>
      <c r="BA12615" s="80"/>
      <c r="BB12615" s="80"/>
    </row>
    <row r="12616" spans="9:54" x14ac:dyDescent="0.25">
      <c r="I12616" s="80"/>
      <c r="AX12616" s="80"/>
      <c r="AY12616" s="80"/>
      <c r="AZ12616" s="80"/>
      <c r="BA12616" s="80"/>
      <c r="BB12616" s="80"/>
    </row>
    <row r="12617" spans="9:54" x14ac:dyDescent="0.25">
      <c r="I12617" s="80"/>
      <c r="AX12617" s="80"/>
      <c r="AY12617" s="80"/>
      <c r="AZ12617" s="80"/>
      <c r="BA12617" s="80"/>
      <c r="BB12617" s="80"/>
    </row>
    <row r="12618" spans="9:54" x14ac:dyDescent="0.25">
      <c r="I12618" s="80"/>
      <c r="AX12618" s="80"/>
      <c r="AY12618" s="80"/>
      <c r="AZ12618" s="80"/>
      <c r="BA12618" s="80"/>
      <c r="BB12618" s="80"/>
    </row>
    <row r="12619" spans="9:54" x14ac:dyDescent="0.25">
      <c r="I12619" s="80"/>
      <c r="AX12619" s="80"/>
      <c r="AY12619" s="80"/>
      <c r="AZ12619" s="80"/>
      <c r="BA12619" s="80"/>
      <c r="BB12619" s="80"/>
    </row>
    <row r="12620" spans="9:54" x14ac:dyDescent="0.25">
      <c r="I12620" s="80"/>
      <c r="AX12620" s="80"/>
      <c r="AY12620" s="80"/>
      <c r="AZ12620" s="80"/>
      <c r="BA12620" s="80"/>
      <c r="BB12620" s="80"/>
    </row>
    <row r="12621" spans="9:54" x14ac:dyDescent="0.25">
      <c r="I12621" s="80"/>
      <c r="AX12621" s="80"/>
      <c r="AY12621" s="80"/>
      <c r="AZ12621" s="80"/>
      <c r="BA12621" s="80"/>
      <c r="BB12621" s="80"/>
    </row>
    <row r="12622" spans="9:54" x14ac:dyDescent="0.25">
      <c r="I12622" s="80"/>
      <c r="AX12622" s="80"/>
      <c r="AY12622" s="80"/>
      <c r="AZ12622" s="80"/>
      <c r="BA12622" s="80"/>
      <c r="BB12622" s="80"/>
    </row>
    <row r="12623" spans="9:54" x14ac:dyDescent="0.25">
      <c r="I12623" s="80"/>
      <c r="AX12623" s="80"/>
      <c r="AY12623" s="80"/>
      <c r="AZ12623" s="80"/>
      <c r="BA12623" s="80"/>
      <c r="BB12623" s="80"/>
    </row>
    <row r="12624" spans="9:54" x14ac:dyDescent="0.25">
      <c r="I12624" s="80"/>
      <c r="AX12624" s="80"/>
      <c r="AY12624" s="80"/>
      <c r="AZ12624" s="80"/>
      <c r="BA12624" s="80"/>
      <c r="BB12624" s="80"/>
    </row>
    <row r="12625" spans="9:54" x14ac:dyDescent="0.25">
      <c r="I12625" s="80"/>
      <c r="AX12625" s="80"/>
      <c r="AY12625" s="80"/>
      <c r="AZ12625" s="80"/>
      <c r="BA12625" s="80"/>
      <c r="BB12625" s="80"/>
    </row>
    <row r="12626" spans="9:54" x14ac:dyDescent="0.25">
      <c r="I12626" s="80"/>
      <c r="AX12626" s="80"/>
      <c r="AY12626" s="80"/>
      <c r="AZ12626" s="80"/>
      <c r="BA12626" s="80"/>
      <c r="BB12626" s="80"/>
    </row>
    <row r="12627" spans="9:54" x14ac:dyDescent="0.25">
      <c r="I12627" s="80"/>
      <c r="AX12627" s="80"/>
      <c r="AY12627" s="80"/>
      <c r="AZ12627" s="80"/>
      <c r="BA12627" s="80"/>
      <c r="BB12627" s="80"/>
    </row>
    <row r="12628" spans="9:54" x14ac:dyDescent="0.25">
      <c r="I12628" s="80"/>
      <c r="AX12628" s="80"/>
      <c r="AY12628" s="80"/>
      <c r="AZ12628" s="80"/>
      <c r="BA12628" s="80"/>
      <c r="BB12628" s="80"/>
    </row>
    <row r="12629" spans="9:54" x14ac:dyDescent="0.25">
      <c r="I12629" s="80"/>
      <c r="AX12629" s="80"/>
      <c r="AY12629" s="80"/>
      <c r="AZ12629" s="80"/>
      <c r="BA12629" s="80"/>
      <c r="BB12629" s="80"/>
    </row>
    <row r="12630" spans="9:54" x14ac:dyDescent="0.25">
      <c r="I12630" s="80"/>
      <c r="AX12630" s="80"/>
      <c r="AY12630" s="80"/>
      <c r="AZ12630" s="80"/>
      <c r="BA12630" s="80"/>
      <c r="BB12630" s="80"/>
    </row>
    <row r="12631" spans="9:54" x14ac:dyDescent="0.25">
      <c r="I12631" s="80"/>
      <c r="AX12631" s="80"/>
      <c r="AY12631" s="80"/>
      <c r="AZ12631" s="80"/>
      <c r="BA12631" s="80"/>
      <c r="BB12631" s="80"/>
    </row>
    <row r="12632" spans="9:54" x14ac:dyDescent="0.25">
      <c r="I12632" s="80"/>
      <c r="AX12632" s="80"/>
      <c r="AY12632" s="80"/>
      <c r="AZ12632" s="80"/>
      <c r="BA12632" s="80"/>
      <c r="BB12632" s="80"/>
    </row>
    <row r="12633" spans="9:54" x14ac:dyDescent="0.25">
      <c r="I12633" s="80"/>
      <c r="AX12633" s="80"/>
      <c r="AY12633" s="80"/>
      <c r="AZ12633" s="80"/>
      <c r="BA12633" s="80"/>
      <c r="BB12633" s="80"/>
    </row>
    <row r="12634" spans="9:54" x14ac:dyDescent="0.25">
      <c r="I12634" s="80"/>
      <c r="AX12634" s="80"/>
      <c r="AY12634" s="80"/>
      <c r="AZ12634" s="80"/>
      <c r="BA12634" s="80"/>
      <c r="BB12634" s="80"/>
    </row>
    <row r="12635" spans="9:54" x14ac:dyDescent="0.25">
      <c r="I12635" s="80"/>
      <c r="AX12635" s="80"/>
      <c r="AY12635" s="80"/>
      <c r="AZ12635" s="80"/>
      <c r="BA12635" s="80"/>
      <c r="BB12635" s="80"/>
    </row>
    <row r="12636" spans="9:54" x14ac:dyDescent="0.25">
      <c r="I12636" s="80"/>
      <c r="AX12636" s="80"/>
      <c r="AY12636" s="80"/>
      <c r="AZ12636" s="80"/>
      <c r="BA12636" s="80"/>
      <c r="BB12636" s="80"/>
    </row>
    <row r="12637" spans="9:54" x14ac:dyDescent="0.25">
      <c r="I12637" s="80"/>
      <c r="AX12637" s="80"/>
      <c r="AY12637" s="80"/>
      <c r="AZ12637" s="80"/>
      <c r="BA12637" s="80"/>
      <c r="BB12637" s="80"/>
    </row>
    <row r="12638" spans="9:54" x14ac:dyDescent="0.25">
      <c r="I12638" s="80"/>
      <c r="AX12638" s="80"/>
      <c r="AY12638" s="80"/>
      <c r="AZ12638" s="80"/>
      <c r="BA12638" s="80"/>
      <c r="BB12638" s="80"/>
    </row>
    <row r="12639" spans="9:54" x14ac:dyDescent="0.25">
      <c r="I12639" s="80"/>
      <c r="AX12639" s="80"/>
      <c r="AY12639" s="80"/>
      <c r="AZ12639" s="80"/>
      <c r="BA12639" s="80"/>
      <c r="BB12639" s="80"/>
    </row>
    <row r="12640" spans="9:54" x14ac:dyDescent="0.25">
      <c r="I12640" s="80"/>
      <c r="AX12640" s="80"/>
      <c r="AY12640" s="80"/>
      <c r="AZ12640" s="80"/>
      <c r="BA12640" s="80"/>
      <c r="BB12640" s="80"/>
    </row>
    <row r="12641" spans="9:54" x14ac:dyDescent="0.25">
      <c r="I12641" s="80"/>
      <c r="AX12641" s="80"/>
      <c r="AY12641" s="80"/>
      <c r="AZ12641" s="80"/>
      <c r="BA12641" s="80"/>
      <c r="BB12641" s="80"/>
    </row>
    <row r="12642" spans="9:54" x14ac:dyDescent="0.25">
      <c r="I12642" s="80"/>
      <c r="AX12642" s="80"/>
      <c r="AY12642" s="80"/>
      <c r="AZ12642" s="80"/>
      <c r="BA12642" s="80"/>
      <c r="BB12642" s="80"/>
    </row>
    <row r="12643" spans="9:54" x14ac:dyDescent="0.25">
      <c r="I12643" s="80"/>
      <c r="AX12643" s="80"/>
      <c r="AY12643" s="80"/>
      <c r="AZ12643" s="80"/>
      <c r="BA12643" s="80"/>
      <c r="BB12643" s="80"/>
    </row>
    <row r="12644" spans="9:54" x14ac:dyDescent="0.25">
      <c r="I12644" s="80"/>
      <c r="AX12644" s="80"/>
      <c r="AY12644" s="80"/>
      <c r="AZ12644" s="80"/>
      <c r="BA12644" s="80"/>
      <c r="BB12644" s="80"/>
    </row>
    <row r="12645" spans="9:54" x14ac:dyDescent="0.25">
      <c r="I12645" s="80"/>
      <c r="AX12645" s="80"/>
      <c r="AY12645" s="80"/>
      <c r="AZ12645" s="80"/>
      <c r="BA12645" s="80"/>
      <c r="BB12645" s="80"/>
    </row>
    <row r="12646" spans="9:54" x14ac:dyDescent="0.25">
      <c r="I12646" s="80"/>
      <c r="AX12646" s="80"/>
      <c r="AY12646" s="80"/>
      <c r="AZ12646" s="80"/>
      <c r="BA12646" s="80"/>
      <c r="BB12646" s="80"/>
    </row>
    <row r="12647" spans="9:54" x14ac:dyDescent="0.25">
      <c r="I12647" s="80"/>
      <c r="AX12647" s="80"/>
      <c r="AY12647" s="80"/>
      <c r="AZ12647" s="80"/>
      <c r="BA12647" s="80"/>
      <c r="BB12647" s="80"/>
    </row>
    <row r="12648" spans="9:54" x14ac:dyDescent="0.25">
      <c r="I12648" s="80"/>
      <c r="AX12648" s="80"/>
      <c r="AY12648" s="80"/>
      <c r="AZ12648" s="80"/>
      <c r="BA12648" s="80"/>
      <c r="BB12648" s="80"/>
    </row>
    <row r="12649" spans="9:54" x14ac:dyDescent="0.25">
      <c r="I12649" s="80"/>
      <c r="AX12649" s="80"/>
      <c r="AY12649" s="80"/>
      <c r="AZ12649" s="80"/>
      <c r="BA12649" s="80"/>
      <c r="BB12649" s="80"/>
    </row>
    <row r="12650" spans="9:54" x14ac:dyDescent="0.25">
      <c r="I12650" s="80"/>
      <c r="AX12650" s="80"/>
      <c r="AY12650" s="80"/>
      <c r="AZ12650" s="80"/>
      <c r="BA12650" s="80"/>
      <c r="BB12650" s="80"/>
    </row>
    <row r="12651" spans="9:54" x14ac:dyDescent="0.25">
      <c r="I12651" s="80"/>
      <c r="AX12651" s="80"/>
      <c r="AY12651" s="80"/>
      <c r="AZ12651" s="80"/>
      <c r="BA12651" s="80"/>
      <c r="BB12651" s="80"/>
    </row>
    <row r="12652" spans="9:54" x14ac:dyDescent="0.25">
      <c r="I12652" s="80"/>
      <c r="AX12652" s="80"/>
      <c r="AY12652" s="80"/>
      <c r="AZ12652" s="80"/>
      <c r="BA12652" s="80"/>
      <c r="BB12652" s="80"/>
    </row>
    <row r="12653" spans="9:54" x14ac:dyDescent="0.25">
      <c r="I12653" s="80"/>
      <c r="AX12653" s="80"/>
      <c r="AY12653" s="80"/>
      <c r="AZ12653" s="80"/>
      <c r="BA12653" s="80"/>
      <c r="BB12653" s="80"/>
    </row>
    <row r="12654" spans="9:54" x14ac:dyDescent="0.25">
      <c r="I12654" s="80"/>
      <c r="AX12654" s="80"/>
      <c r="AY12654" s="80"/>
      <c r="AZ12654" s="80"/>
      <c r="BA12654" s="80"/>
      <c r="BB12654" s="80"/>
    </row>
    <row r="12655" spans="9:54" x14ac:dyDescent="0.25">
      <c r="I12655" s="80"/>
      <c r="AX12655" s="80"/>
      <c r="AY12655" s="80"/>
      <c r="AZ12655" s="80"/>
      <c r="BA12655" s="80"/>
      <c r="BB12655" s="80"/>
    </row>
    <row r="12656" spans="9:54" x14ac:dyDescent="0.25">
      <c r="I12656" s="80"/>
      <c r="AX12656" s="80"/>
      <c r="AY12656" s="80"/>
      <c r="AZ12656" s="80"/>
      <c r="BA12656" s="80"/>
      <c r="BB12656" s="80"/>
    </row>
    <row r="12657" spans="9:54" x14ac:dyDescent="0.25">
      <c r="I12657" s="80"/>
      <c r="AX12657" s="80"/>
      <c r="AY12657" s="80"/>
      <c r="AZ12657" s="80"/>
      <c r="BA12657" s="80"/>
      <c r="BB12657" s="80"/>
    </row>
    <row r="12658" spans="9:54" x14ac:dyDescent="0.25">
      <c r="I12658" s="80"/>
      <c r="AX12658" s="80"/>
      <c r="AY12658" s="80"/>
      <c r="AZ12658" s="80"/>
      <c r="BA12658" s="80"/>
      <c r="BB12658" s="80"/>
    </row>
    <row r="12659" spans="9:54" x14ac:dyDescent="0.25">
      <c r="I12659" s="80"/>
      <c r="AX12659" s="80"/>
      <c r="AY12659" s="80"/>
      <c r="AZ12659" s="80"/>
      <c r="BA12659" s="80"/>
      <c r="BB12659" s="80"/>
    </row>
    <row r="12660" spans="9:54" x14ac:dyDescent="0.25">
      <c r="I12660" s="80"/>
      <c r="AX12660" s="80"/>
      <c r="AY12660" s="80"/>
      <c r="AZ12660" s="80"/>
      <c r="BA12660" s="80"/>
      <c r="BB12660" s="80"/>
    </row>
    <row r="12661" spans="9:54" x14ac:dyDescent="0.25">
      <c r="I12661" s="80"/>
      <c r="AX12661" s="80"/>
      <c r="AY12661" s="80"/>
      <c r="AZ12661" s="80"/>
      <c r="BA12661" s="80"/>
      <c r="BB12661" s="80"/>
    </row>
    <row r="12662" spans="9:54" x14ac:dyDescent="0.25">
      <c r="I12662" s="80"/>
      <c r="AX12662" s="80"/>
      <c r="AY12662" s="80"/>
      <c r="AZ12662" s="80"/>
      <c r="BA12662" s="80"/>
      <c r="BB12662" s="80"/>
    </row>
    <row r="12663" spans="9:54" x14ac:dyDescent="0.25">
      <c r="I12663" s="80"/>
      <c r="AX12663" s="80"/>
      <c r="AY12663" s="80"/>
      <c r="AZ12663" s="80"/>
      <c r="BA12663" s="80"/>
      <c r="BB12663" s="80"/>
    </row>
    <row r="12664" spans="9:54" x14ac:dyDescent="0.25">
      <c r="I12664" s="80"/>
      <c r="AX12664" s="80"/>
      <c r="AY12664" s="80"/>
      <c r="AZ12664" s="80"/>
      <c r="BA12664" s="80"/>
      <c r="BB12664" s="80"/>
    </row>
    <row r="12665" spans="9:54" x14ac:dyDescent="0.25">
      <c r="I12665" s="80"/>
      <c r="AX12665" s="80"/>
      <c r="AY12665" s="80"/>
      <c r="AZ12665" s="80"/>
      <c r="BA12665" s="80"/>
      <c r="BB12665" s="80"/>
    </row>
    <row r="12666" spans="9:54" x14ac:dyDescent="0.25">
      <c r="I12666" s="80"/>
      <c r="AX12666" s="80"/>
      <c r="AY12666" s="80"/>
      <c r="AZ12666" s="80"/>
      <c r="BA12666" s="80"/>
      <c r="BB12666" s="80"/>
    </row>
    <row r="12667" spans="9:54" x14ac:dyDescent="0.25">
      <c r="I12667" s="80"/>
      <c r="AX12667" s="80"/>
      <c r="AY12667" s="80"/>
      <c r="AZ12667" s="80"/>
      <c r="BA12667" s="80"/>
      <c r="BB12667" s="80"/>
    </row>
    <row r="12668" spans="9:54" x14ac:dyDescent="0.25">
      <c r="I12668" s="80"/>
      <c r="AX12668" s="80"/>
      <c r="AY12668" s="80"/>
      <c r="AZ12668" s="80"/>
      <c r="BA12668" s="80"/>
      <c r="BB12668" s="80"/>
    </row>
    <row r="12669" spans="9:54" x14ac:dyDescent="0.25">
      <c r="I12669" s="80"/>
      <c r="AX12669" s="80"/>
      <c r="AY12669" s="80"/>
      <c r="AZ12669" s="80"/>
      <c r="BA12669" s="80"/>
      <c r="BB12669" s="80"/>
    </row>
    <row r="12670" spans="9:54" x14ac:dyDescent="0.25">
      <c r="I12670" s="80"/>
      <c r="AX12670" s="80"/>
      <c r="AY12670" s="80"/>
      <c r="AZ12670" s="80"/>
      <c r="BA12670" s="80"/>
      <c r="BB12670" s="80"/>
    </row>
    <row r="12671" spans="9:54" x14ac:dyDescent="0.25">
      <c r="I12671" s="80"/>
      <c r="AX12671" s="80"/>
      <c r="AY12671" s="80"/>
      <c r="AZ12671" s="80"/>
      <c r="BA12671" s="80"/>
      <c r="BB12671" s="80"/>
    </row>
    <row r="12672" spans="9:54" x14ac:dyDescent="0.25">
      <c r="I12672" s="80"/>
      <c r="AX12672" s="80"/>
      <c r="AY12672" s="80"/>
      <c r="AZ12672" s="80"/>
      <c r="BA12672" s="80"/>
      <c r="BB12672" s="80"/>
    </row>
    <row r="12673" spans="9:54" x14ac:dyDescent="0.25">
      <c r="I12673" s="80"/>
      <c r="AX12673" s="80"/>
      <c r="AY12673" s="80"/>
      <c r="AZ12673" s="80"/>
      <c r="BA12673" s="80"/>
      <c r="BB12673" s="80"/>
    </row>
    <row r="12674" spans="9:54" x14ac:dyDescent="0.25">
      <c r="I12674" s="80"/>
      <c r="AX12674" s="80"/>
      <c r="AY12674" s="80"/>
      <c r="AZ12674" s="80"/>
      <c r="BA12674" s="80"/>
      <c r="BB12674" s="80"/>
    </row>
    <row r="12675" spans="9:54" x14ac:dyDescent="0.25">
      <c r="I12675" s="80"/>
      <c r="AX12675" s="80"/>
      <c r="AY12675" s="80"/>
      <c r="AZ12675" s="80"/>
      <c r="BA12675" s="80"/>
      <c r="BB12675" s="80"/>
    </row>
    <row r="12676" spans="9:54" x14ac:dyDescent="0.25">
      <c r="I12676" s="80"/>
      <c r="AX12676" s="80"/>
      <c r="AY12676" s="80"/>
      <c r="AZ12676" s="80"/>
      <c r="BA12676" s="80"/>
      <c r="BB12676" s="80"/>
    </row>
    <row r="12677" spans="9:54" x14ac:dyDescent="0.25">
      <c r="I12677" s="80"/>
      <c r="AX12677" s="80"/>
      <c r="AY12677" s="80"/>
      <c r="AZ12677" s="80"/>
      <c r="BA12677" s="80"/>
      <c r="BB12677" s="80"/>
    </row>
    <row r="12678" spans="9:54" x14ac:dyDescent="0.25">
      <c r="I12678" s="80"/>
      <c r="AX12678" s="80"/>
      <c r="AY12678" s="80"/>
      <c r="AZ12678" s="80"/>
      <c r="BA12678" s="80"/>
      <c r="BB12678" s="80"/>
    </row>
    <row r="12679" spans="9:54" x14ac:dyDescent="0.25">
      <c r="I12679" s="80"/>
      <c r="AX12679" s="80"/>
      <c r="AY12679" s="80"/>
      <c r="AZ12679" s="80"/>
      <c r="BA12679" s="80"/>
      <c r="BB12679" s="80"/>
    </row>
    <row r="12680" spans="9:54" x14ac:dyDescent="0.25">
      <c r="I12680" s="80"/>
      <c r="AX12680" s="80"/>
      <c r="AY12680" s="80"/>
      <c r="AZ12680" s="80"/>
      <c r="BA12680" s="80"/>
      <c r="BB12680" s="80"/>
    </row>
    <row r="12681" spans="9:54" x14ac:dyDescent="0.25">
      <c r="I12681" s="80"/>
      <c r="AX12681" s="80"/>
      <c r="AY12681" s="80"/>
      <c r="AZ12681" s="80"/>
      <c r="BA12681" s="80"/>
      <c r="BB12681" s="80"/>
    </row>
    <row r="12682" spans="9:54" x14ac:dyDescent="0.25">
      <c r="I12682" s="80"/>
      <c r="AX12682" s="80"/>
      <c r="AY12682" s="80"/>
      <c r="AZ12682" s="80"/>
      <c r="BA12682" s="80"/>
      <c r="BB12682" s="80"/>
    </row>
    <row r="12683" spans="9:54" x14ac:dyDescent="0.25">
      <c r="I12683" s="80"/>
      <c r="AX12683" s="80"/>
      <c r="AY12683" s="80"/>
      <c r="AZ12683" s="80"/>
      <c r="BA12683" s="80"/>
      <c r="BB12683" s="80"/>
    </row>
    <row r="12684" spans="9:54" x14ac:dyDescent="0.25">
      <c r="I12684" s="80"/>
      <c r="AX12684" s="80"/>
      <c r="AY12684" s="80"/>
      <c r="AZ12684" s="80"/>
      <c r="BA12684" s="80"/>
      <c r="BB12684" s="80"/>
    </row>
    <row r="12685" spans="9:54" x14ac:dyDescent="0.25">
      <c r="I12685" s="80"/>
      <c r="AX12685" s="80"/>
      <c r="AY12685" s="80"/>
      <c r="AZ12685" s="80"/>
      <c r="BA12685" s="80"/>
      <c r="BB12685" s="80"/>
    </row>
    <row r="12686" spans="9:54" x14ac:dyDescent="0.25">
      <c r="I12686" s="80"/>
      <c r="AX12686" s="80"/>
      <c r="AY12686" s="80"/>
      <c r="AZ12686" s="80"/>
      <c r="BA12686" s="80"/>
      <c r="BB12686" s="80"/>
    </row>
    <row r="12687" spans="9:54" x14ac:dyDescent="0.25">
      <c r="I12687" s="80"/>
      <c r="AX12687" s="80"/>
      <c r="AY12687" s="80"/>
      <c r="AZ12687" s="80"/>
      <c r="BA12687" s="80"/>
      <c r="BB12687" s="80"/>
    </row>
    <row r="12688" spans="9:54" x14ac:dyDescent="0.25">
      <c r="I12688" s="80"/>
      <c r="AX12688" s="80"/>
      <c r="AY12688" s="80"/>
      <c r="AZ12688" s="80"/>
      <c r="BA12688" s="80"/>
      <c r="BB12688" s="80"/>
    </row>
    <row r="12689" spans="9:54" x14ac:dyDescent="0.25">
      <c r="I12689" s="80"/>
      <c r="AX12689" s="80"/>
      <c r="AY12689" s="80"/>
      <c r="AZ12689" s="80"/>
      <c r="BA12689" s="80"/>
      <c r="BB12689" s="80"/>
    </row>
    <row r="12690" spans="9:54" x14ac:dyDescent="0.25">
      <c r="I12690" s="80"/>
      <c r="AX12690" s="80"/>
      <c r="AY12690" s="80"/>
      <c r="AZ12690" s="80"/>
      <c r="BA12690" s="80"/>
      <c r="BB12690" s="80"/>
    </row>
    <row r="12691" spans="9:54" x14ac:dyDescent="0.25">
      <c r="I12691" s="80"/>
      <c r="AX12691" s="80"/>
      <c r="AY12691" s="80"/>
      <c r="AZ12691" s="80"/>
      <c r="BA12691" s="80"/>
      <c r="BB12691" s="80"/>
    </row>
    <row r="12692" spans="9:54" x14ac:dyDescent="0.25">
      <c r="I12692" s="80"/>
      <c r="AX12692" s="80"/>
      <c r="AY12692" s="80"/>
      <c r="AZ12692" s="80"/>
      <c r="BA12692" s="80"/>
      <c r="BB12692" s="80"/>
    </row>
    <row r="12693" spans="9:54" x14ac:dyDescent="0.25">
      <c r="I12693" s="80"/>
      <c r="AX12693" s="80"/>
      <c r="AY12693" s="80"/>
      <c r="AZ12693" s="80"/>
      <c r="BA12693" s="80"/>
      <c r="BB12693" s="80"/>
    </row>
    <row r="12694" spans="9:54" x14ac:dyDescent="0.25">
      <c r="I12694" s="80"/>
      <c r="AX12694" s="80"/>
      <c r="AY12694" s="80"/>
      <c r="AZ12694" s="80"/>
      <c r="BA12694" s="80"/>
      <c r="BB12694" s="80"/>
    </row>
    <row r="12695" spans="9:54" x14ac:dyDescent="0.25">
      <c r="I12695" s="80"/>
      <c r="AX12695" s="80"/>
      <c r="AY12695" s="80"/>
      <c r="AZ12695" s="80"/>
      <c r="BA12695" s="80"/>
      <c r="BB12695" s="80"/>
    </row>
    <row r="12696" spans="9:54" x14ac:dyDescent="0.25">
      <c r="I12696" s="80"/>
      <c r="AX12696" s="80"/>
      <c r="AY12696" s="80"/>
      <c r="AZ12696" s="80"/>
      <c r="BA12696" s="80"/>
      <c r="BB12696" s="80"/>
    </row>
    <row r="12697" spans="9:54" x14ac:dyDescent="0.25">
      <c r="I12697" s="80"/>
      <c r="AX12697" s="80"/>
      <c r="AY12697" s="80"/>
      <c r="AZ12697" s="80"/>
      <c r="BA12697" s="80"/>
      <c r="BB12697" s="80"/>
    </row>
    <row r="12698" spans="9:54" x14ac:dyDescent="0.25">
      <c r="I12698" s="80"/>
      <c r="AX12698" s="80"/>
      <c r="AY12698" s="80"/>
      <c r="AZ12698" s="80"/>
      <c r="BA12698" s="80"/>
      <c r="BB12698" s="80"/>
    </row>
    <row r="12699" spans="9:54" x14ac:dyDescent="0.25">
      <c r="I12699" s="80"/>
      <c r="AX12699" s="80"/>
      <c r="AY12699" s="80"/>
      <c r="AZ12699" s="80"/>
      <c r="BA12699" s="80"/>
      <c r="BB12699" s="80"/>
    </row>
    <row r="12700" spans="9:54" x14ac:dyDescent="0.25">
      <c r="I12700" s="80"/>
      <c r="AX12700" s="80"/>
      <c r="AY12700" s="80"/>
      <c r="AZ12700" s="80"/>
      <c r="BA12700" s="80"/>
      <c r="BB12700" s="80"/>
    </row>
    <row r="12701" spans="9:54" x14ac:dyDescent="0.25">
      <c r="I12701" s="80"/>
      <c r="AX12701" s="80"/>
      <c r="AY12701" s="80"/>
      <c r="AZ12701" s="80"/>
      <c r="BA12701" s="80"/>
      <c r="BB12701" s="80"/>
    </row>
    <row r="12702" spans="9:54" x14ac:dyDescent="0.25">
      <c r="I12702" s="80"/>
      <c r="AX12702" s="80"/>
      <c r="AY12702" s="80"/>
      <c r="AZ12702" s="80"/>
      <c r="BA12702" s="80"/>
      <c r="BB12702" s="80"/>
    </row>
    <row r="12703" spans="9:54" x14ac:dyDescent="0.25">
      <c r="I12703" s="80"/>
      <c r="AX12703" s="80"/>
      <c r="AY12703" s="80"/>
      <c r="AZ12703" s="80"/>
      <c r="BA12703" s="80"/>
      <c r="BB12703" s="80"/>
    </row>
    <row r="12704" spans="9:54" x14ac:dyDescent="0.25">
      <c r="I12704" s="80"/>
      <c r="AX12704" s="80"/>
      <c r="AY12704" s="80"/>
      <c r="AZ12704" s="80"/>
      <c r="BA12704" s="80"/>
      <c r="BB12704" s="80"/>
    </row>
    <row r="12705" spans="9:54" x14ac:dyDescent="0.25">
      <c r="I12705" s="80"/>
      <c r="AX12705" s="80"/>
      <c r="AY12705" s="80"/>
      <c r="AZ12705" s="80"/>
      <c r="BA12705" s="80"/>
      <c r="BB12705" s="80"/>
    </row>
    <row r="12706" spans="9:54" x14ac:dyDescent="0.25">
      <c r="I12706" s="80"/>
      <c r="AX12706" s="80"/>
      <c r="AY12706" s="80"/>
      <c r="AZ12706" s="80"/>
      <c r="BA12706" s="80"/>
      <c r="BB12706" s="80"/>
    </row>
    <row r="12707" spans="9:54" x14ac:dyDescent="0.25">
      <c r="I12707" s="80"/>
      <c r="AX12707" s="80"/>
      <c r="AY12707" s="80"/>
      <c r="AZ12707" s="80"/>
      <c r="BA12707" s="80"/>
      <c r="BB12707" s="80"/>
    </row>
    <row r="12708" spans="9:54" x14ac:dyDescent="0.25">
      <c r="I12708" s="80"/>
      <c r="AX12708" s="80"/>
      <c r="AY12708" s="80"/>
      <c r="AZ12708" s="80"/>
      <c r="BA12708" s="80"/>
      <c r="BB12708" s="80"/>
    </row>
    <row r="12709" spans="9:54" x14ac:dyDescent="0.25">
      <c r="I12709" s="80"/>
      <c r="AX12709" s="80"/>
      <c r="AY12709" s="80"/>
      <c r="AZ12709" s="80"/>
      <c r="BA12709" s="80"/>
      <c r="BB12709" s="80"/>
    </row>
    <row r="12710" spans="9:54" x14ac:dyDescent="0.25">
      <c r="I12710" s="80"/>
      <c r="AX12710" s="80"/>
      <c r="AY12710" s="80"/>
      <c r="AZ12710" s="80"/>
      <c r="BA12710" s="80"/>
      <c r="BB12710" s="80"/>
    </row>
    <row r="12711" spans="9:54" x14ac:dyDescent="0.25">
      <c r="I12711" s="80"/>
      <c r="AX12711" s="80"/>
      <c r="AY12711" s="80"/>
      <c r="AZ12711" s="80"/>
      <c r="BA12711" s="80"/>
      <c r="BB12711" s="80"/>
    </row>
    <row r="12712" spans="9:54" x14ac:dyDescent="0.25">
      <c r="I12712" s="80"/>
      <c r="AX12712" s="80"/>
      <c r="AY12712" s="80"/>
      <c r="AZ12712" s="80"/>
      <c r="BA12712" s="80"/>
      <c r="BB12712" s="80"/>
    </row>
    <row r="12713" spans="9:54" x14ac:dyDescent="0.25">
      <c r="I12713" s="80"/>
      <c r="AX12713" s="80"/>
      <c r="AY12713" s="80"/>
      <c r="AZ12713" s="80"/>
      <c r="BA12713" s="80"/>
      <c r="BB12713" s="80"/>
    </row>
    <row r="12714" spans="9:54" x14ac:dyDescent="0.25">
      <c r="I12714" s="80"/>
      <c r="AX12714" s="80"/>
      <c r="AY12714" s="80"/>
      <c r="AZ12714" s="80"/>
      <c r="BA12714" s="80"/>
      <c r="BB12714" s="80"/>
    </row>
    <row r="12715" spans="9:54" x14ac:dyDescent="0.25">
      <c r="I12715" s="80"/>
      <c r="AX12715" s="80"/>
      <c r="AY12715" s="80"/>
      <c r="AZ12715" s="80"/>
      <c r="BA12715" s="80"/>
      <c r="BB12715" s="80"/>
    </row>
    <row r="12716" spans="9:54" x14ac:dyDescent="0.25">
      <c r="I12716" s="80"/>
      <c r="AX12716" s="80"/>
      <c r="AY12716" s="80"/>
      <c r="AZ12716" s="80"/>
      <c r="BA12716" s="80"/>
      <c r="BB12716" s="80"/>
    </row>
    <row r="12717" spans="9:54" x14ac:dyDescent="0.25">
      <c r="I12717" s="80"/>
      <c r="AX12717" s="80"/>
      <c r="AY12717" s="80"/>
      <c r="AZ12717" s="80"/>
      <c r="BA12717" s="80"/>
      <c r="BB12717" s="80"/>
    </row>
    <row r="12718" spans="9:54" x14ac:dyDescent="0.25">
      <c r="I12718" s="80"/>
      <c r="AX12718" s="80"/>
      <c r="AY12718" s="80"/>
      <c r="AZ12718" s="80"/>
      <c r="BA12718" s="80"/>
      <c r="BB12718" s="80"/>
    </row>
    <row r="12719" spans="9:54" x14ac:dyDescent="0.25">
      <c r="I12719" s="80"/>
      <c r="AX12719" s="80"/>
      <c r="AY12719" s="80"/>
      <c r="AZ12719" s="80"/>
      <c r="BA12719" s="80"/>
      <c r="BB12719" s="80"/>
    </row>
    <row r="12720" spans="9:54" x14ac:dyDescent="0.25">
      <c r="I12720" s="80"/>
      <c r="AX12720" s="80"/>
      <c r="AY12720" s="80"/>
      <c r="AZ12720" s="80"/>
      <c r="BA12720" s="80"/>
      <c r="BB12720" s="80"/>
    </row>
    <row r="12721" spans="9:54" x14ac:dyDescent="0.25">
      <c r="I12721" s="80"/>
      <c r="AX12721" s="80"/>
      <c r="AY12721" s="80"/>
      <c r="AZ12721" s="80"/>
      <c r="BA12721" s="80"/>
      <c r="BB12721" s="80"/>
    </row>
    <row r="12722" spans="9:54" x14ac:dyDescent="0.25">
      <c r="I12722" s="80"/>
      <c r="AX12722" s="80"/>
      <c r="AY12722" s="80"/>
      <c r="AZ12722" s="80"/>
      <c r="BA12722" s="80"/>
      <c r="BB12722" s="80"/>
    </row>
    <row r="12723" spans="9:54" x14ac:dyDescent="0.25">
      <c r="I12723" s="80"/>
      <c r="AX12723" s="80"/>
      <c r="AY12723" s="80"/>
      <c r="AZ12723" s="80"/>
      <c r="BA12723" s="80"/>
      <c r="BB12723" s="80"/>
    </row>
    <row r="12724" spans="9:54" x14ac:dyDescent="0.25">
      <c r="I12724" s="80"/>
      <c r="AX12724" s="80"/>
      <c r="AY12724" s="80"/>
      <c r="AZ12724" s="80"/>
      <c r="BA12724" s="80"/>
      <c r="BB12724" s="80"/>
    </row>
    <row r="12725" spans="9:54" x14ac:dyDescent="0.25">
      <c r="I12725" s="80"/>
      <c r="AX12725" s="80"/>
      <c r="AY12725" s="80"/>
      <c r="AZ12725" s="80"/>
      <c r="BA12725" s="80"/>
      <c r="BB12725" s="80"/>
    </row>
    <row r="12726" spans="9:54" x14ac:dyDescent="0.25">
      <c r="I12726" s="80"/>
      <c r="AX12726" s="80"/>
      <c r="AY12726" s="80"/>
      <c r="AZ12726" s="80"/>
      <c r="BA12726" s="80"/>
      <c r="BB12726" s="80"/>
    </row>
    <row r="12727" spans="9:54" x14ac:dyDescent="0.25">
      <c r="I12727" s="80"/>
      <c r="AX12727" s="80"/>
      <c r="AY12727" s="80"/>
      <c r="AZ12727" s="80"/>
      <c r="BA12727" s="80"/>
      <c r="BB12727" s="80"/>
    </row>
    <row r="12728" spans="9:54" x14ac:dyDescent="0.25">
      <c r="I12728" s="80"/>
      <c r="AX12728" s="80"/>
      <c r="AY12728" s="80"/>
      <c r="AZ12728" s="80"/>
      <c r="BA12728" s="80"/>
      <c r="BB12728" s="80"/>
    </row>
    <row r="12729" spans="9:54" x14ac:dyDescent="0.25">
      <c r="I12729" s="80"/>
      <c r="AX12729" s="80"/>
      <c r="AY12729" s="80"/>
      <c r="AZ12729" s="80"/>
      <c r="BA12729" s="80"/>
      <c r="BB12729" s="80"/>
    </row>
    <row r="12730" spans="9:54" x14ac:dyDescent="0.25">
      <c r="I12730" s="80"/>
      <c r="AX12730" s="80"/>
      <c r="AY12730" s="80"/>
      <c r="AZ12730" s="80"/>
      <c r="BA12730" s="80"/>
      <c r="BB12730" s="80"/>
    </row>
    <row r="12731" spans="9:54" x14ac:dyDescent="0.25">
      <c r="I12731" s="80"/>
      <c r="AX12731" s="80"/>
      <c r="AY12731" s="80"/>
      <c r="AZ12731" s="80"/>
      <c r="BA12731" s="80"/>
      <c r="BB12731" s="80"/>
    </row>
    <row r="12732" spans="9:54" x14ac:dyDescent="0.25">
      <c r="I12732" s="80"/>
      <c r="AX12732" s="80"/>
      <c r="AY12732" s="80"/>
      <c r="AZ12732" s="80"/>
      <c r="BA12732" s="80"/>
      <c r="BB12732" s="80"/>
    </row>
    <row r="12733" spans="9:54" x14ac:dyDescent="0.25">
      <c r="I12733" s="80"/>
      <c r="AX12733" s="80"/>
      <c r="AY12733" s="80"/>
      <c r="AZ12733" s="80"/>
      <c r="BA12733" s="80"/>
      <c r="BB12733" s="80"/>
    </row>
    <row r="12734" spans="9:54" x14ac:dyDescent="0.25">
      <c r="I12734" s="80"/>
      <c r="AX12734" s="80"/>
      <c r="AY12734" s="80"/>
      <c r="AZ12734" s="80"/>
      <c r="BA12734" s="80"/>
      <c r="BB12734" s="80"/>
    </row>
    <row r="12735" spans="9:54" x14ac:dyDescent="0.25">
      <c r="I12735" s="80"/>
      <c r="AX12735" s="80"/>
      <c r="AY12735" s="80"/>
      <c r="AZ12735" s="80"/>
      <c r="BA12735" s="80"/>
      <c r="BB12735" s="80"/>
    </row>
    <row r="12736" spans="9:54" x14ac:dyDescent="0.25">
      <c r="I12736" s="80"/>
      <c r="AX12736" s="80"/>
      <c r="AY12736" s="80"/>
      <c r="AZ12736" s="80"/>
      <c r="BA12736" s="80"/>
      <c r="BB12736" s="80"/>
    </row>
    <row r="12737" spans="9:54" x14ac:dyDescent="0.25">
      <c r="I12737" s="80"/>
      <c r="AX12737" s="80"/>
      <c r="AY12737" s="80"/>
      <c r="AZ12737" s="80"/>
      <c r="BA12737" s="80"/>
      <c r="BB12737" s="80"/>
    </row>
    <row r="12738" spans="9:54" x14ac:dyDescent="0.25">
      <c r="I12738" s="80"/>
      <c r="AX12738" s="80"/>
      <c r="AY12738" s="80"/>
      <c r="AZ12738" s="80"/>
      <c r="BA12738" s="80"/>
      <c r="BB12738" s="80"/>
    </row>
    <row r="12739" spans="9:54" x14ac:dyDescent="0.25">
      <c r="I12739" s="80"/>
      <c r="AX12739" s="80"/>
      <c r="AY12739" s="80"/>
      <c r="AZ12739" s="80"/>
      <c r="BA12739" s="80"/>
      <c r="BB12739" s="80"/>
    </row>
    <row r="12740" spans="9:54" x14ac:dyDescent="0.25">
      <c r="I12740" s="80"/>
      <c r="AX12740" s="80"/>
      <c r="AY12740" s="80"/>
      <c r="AZ12740" s="80"/>
      <c r="BA12740" s="80"/>
      <c r="BB12740" s="80"/>
    </row>
    <row r="12741" spans="9:54" x14ac:dyDescent="0.25">
      <c r="I12741" s="80"/>
      <c r="AX12741" s="80"/>
      <c r="AY12741" s="80"/>
      <c r="AZ12741" s="80"/>
      <c r="BA12741" s="80"/>
      <c r="BB12741" s="80"/>
    </row>
    <row r="12742" spans="9:54" x14ac:dyDescent="0.25">
      <c r="I12742" s="80"/>
      <c r="AX12742" s="80"/>
      <c r="AY12742" s="80"/>
      <c r="AZ12742" s="80"/>
      <c r="BA12742" s="80"/>
      <c r="BB12742" s="80"/>
    </row>
    <row r="12743" spans="9:54" x14ac:dyDescent="0.25">
      <c r="I12743" s="80"/>
      <c r="AX12743" s="80"/>
      <c r="AY12743" s="80"/>
      <c r="AZ12743" s="80"/>
      <c r="BA12743" s="80"/>
      <c r="BB12743" s="80"/>
    </row>
    <row r="12744" spans="9:54" x14ac:dyDescent="0.25">
      <c r="I12744" s="80"/>
      <c r="AX12744" s="80"/>
      <c r="AY12744" s="80"/>
      <c r="AZ12744" s="80"/>
      <c r="BA12744" s="80"/>
      <c r="BB12744" s="80"/>
    </row>
    <row r="12745" spans="9:54" x14ac:dyDescent="0.25">
      <c r="I12745" s="80"/>
      <c r="AX12745" s="80"/>
      <c r="AY12745" s="80"/>
      <c r="AZ12745" s="80"/>
      <c r="BA12745" s="80"/>
      <c r="BB12745" s="80"/>
    </row>
    <row r="12746" spans="9:54" x14ac:dyDescent="0.25">
      <c r="I12746" s="80"/>
      <c r="AX12746" s="80"/>
      <c r="AY12746" s="80"/>
      <c r="AZ12746" s="80"/>
      <c r="BA12746" s="80"/>
      <c r="BB12746" s="80"/>
    </row>
    <row r="12747" spans="9:54" x14ac:dyDescent="0.25">
      <c r="I12747" s="80"/>
      <c r="AX12747" s="80"/>
      <c r="AY12747" s="80"/>
      <c r="AZ12747" s="80"/>
      <c r="BA12747" s="80"/>
      <c r="BB12747" s="80"/>
    </row>
    <row r="12748" spans="9:54" x14ac:dyDescent="0.25">
      <c r="I12748" s="80"/>
      <c r="AX12748" s="80"/>
      <c r="AY12748" s="80"/>
      <c r="AZ12748" s="80"/>
      <c r="BA12748" s="80"/>
      <c r="BB12748" s="80"/>
    </row>
    <row r="12749" spans="9:54" x14ac:dyDescent="0.25">
      <c r="I12749" s="80"/>
      <c r="AX12749" s="80"/>
      <c r="AY12749" s="80"/>
      <c r="AZ12749" s="80"/>
      <c r="BA12749" s="80"/>
      <c r="BB12749" s="80"/>
    </row>
    <row r="12750" spans="9:54" x14ac:dyDescent="0.25">
      <c r="I12750" s="80"/>
      <c r="AX12750" s="80"/>
      <c r="AY12750" s="80"/>
      <c r="AZ12750" s="80"/>
      <c r="BA12750" s="80"/>
      <c r="BB12750" s="80"/>
    </row>
    <row r="12751" spans="9:54" x14ac:dyDescent="0.25">
      <c r="I12751" s="80"/>
      <c r="AX12751" s="80"/>
      <c r="AY12751" s="80"/>
      <c r="AZ12751" s="80"/>
      <c r="BA12751" s="80"/>
      <c r="BB12751" s="80"/>
    </row>
    <row r="12752" spans="9:54" x14ac:dyDescent="0.25">
      <c r="I12752" s="80"/>
      <c r="AX12752" s="80"/>
      <c r="AY12752" s="80"/>
      <c r="AZ12752" s="80"/>
      <c r="BA12752" s="80"/>
      <c r="BB12752" s="80"/>
    </row>
    <row r="12753" spans="9:54" x14ac:dyDescent="0.25">
      <c r="I12753" s="80"/>
      <c r="AX12753" s="80"/>
      <c r="AY12753" s="80"/>
      <c r="AZ12753" s="80"/>
      <c r="BA12753" s="80"/>
      <c r="BB12753" s="80"/>
    </row>
    <row r="12754" spans="9:54" x14ac:dyDescent="0.25">
      <c r="I12754" s="80"/>
      <c r="AX12754" s="80"/>
      <c r="AY12754" s="80"/>
      <c r="AZ12754" s="80"/>
      <c r="BA12754" s="80"/>
      <c r="BB12754" s="80"/>
    </row>
    <row r="12755" spans="9:54" x14ac:dyDescent="0.25">
      <c r="I12755" s="80"/>
      <c r="AX12755" s="80"/>
      <c r="AY12755" s="80"/>
      <c r="AZ12755" s="80"/>
      <c r="BA12755" s="80"/>
      <c r="BB12755" s="80"/>
    </row>
    <row r="12756" spans="9:54" x14ac:dyDescent="0.25">
      <c r="I12756" s="80"/>
      <c r="AX12756" s="80"/>
      <c r="AY12756" s="80"/>
      <c r="AZ12756" s="80"/>
      <c r="BA12756" s="80"/>
      <c r="BB12756" s="80"/>
    </row>
    <row r="12757" spans="9:54" x14ac:dyDescent="0.25">
      <c r="I12757" s="80"/>
      <c r="AX12757" s="80"/>
      <c r="AY12757" s="80"/>
      <c r="AZ12757" s="80"/>
      <c r="BA12757" s="80"/>
      <c r="BB12757" s="80"/>
    </row>
    <row r="12758" spans="9:54" x14ac:dyDescent="0.25">
      <c r="I12758" s="80"/>
      <c r="AX12758" s="80"/>
      <c r="AY12758" s="80"/>
      <c r="AZ12758" s="80"/>
      <c r="BA12758" s="80"/>
      <c r="BB12758" s="80"/>
    </row>
    <row r="12759" spans="9:54" x14ac:dyDescent="0.25">
      <c r="I12759" s="80"/>
      <c r="AX12759" s="80"/>
      <c r="AY12759" s="80"/>
      <c r="AZ12759" s="80"/>
      <c r="BA12759" s="80"/>
      <c r="BB12759" s="80"/>
    </row>
    <row r="12760" spans="9:54" x14ac:dyDescent="0.25">
      <c r="I12760" s="80"/>
      <c r="AX12760" s="80"/>
      <c r="AY12760" s="80"/>
      <c r="AZ12760" s="80"/>
      <c r="BA12760" s="80"/>
      <c r="BB12760" s="80"/>
    </row>
    <row r="12761" spans="9:54" x14ac:dyDescent="0.25">
      <c r="I12761" s="80"/>
      <c r="AX12761" s="80"/>
      <c r="AY12761" s="80"/>
      <c r="AZ12761" s="80"/>
      <c r="BA12761" s="80"/>
      <c r="BB12761" s="80"/>
    </row>
    <row r="12762" spans="9:54" x14ac:dyDescent="0.25">
      <c r="I12762" s="80"/>
      <c r="AX12762" s="80"/>
      <c r="AY12762" s="80"/>
      <c r="AZ12762" s="80"/>
      <c r="BA12762" s="80"/>
      <c r="BB12762" s="80"/>
    </row>
    <row r="12763" spans="9:54" x14ac:dyDescent="0.25">
      <c r="I12763" s="80"/>
      <c r="AX12763" s="80"/>
      <c r="AY12763" s="80"/>
      <c r="AZ12763" s="80"/>
      <c r="BA12763" s="80"/>
      <c r="BB12763" s="80"/>
    </row>
    <row r="12764" spans="9:54" x14ac:dyDescent="0.25">
      <c r="I12764" s="80"/>
      <c r="AX12764" s="80"/>
      <c r="AY12764" s="80"/>
      <c r="AZ12764" s="80"/>
      <c r="BA12764" s="80"/>
      <c r="BB12764" s="80"/>
    </row>
    <row r="12765" spans="9:54" x14ac:dyDescent="0.25">
      <c r="I12765" s="80"/>
      <c r="AX12765" s="80"/>
      <c r="AY12765" s="80"/>
      <c r="AZ12765" s="80"/>
      <c r="BA12765" s="80"/>
      <c r="BB12765" s="80"/>
    </row>
    <row r="12766" spans="9:54" x14ac:dyDescent="0.25">
      <c r="I12766" s="80"/>
      <c r="AX12766" s="80"/>
      <c r="AY12766" s="80"/>
      <c r="AZ12766" s="80"/>
      <c r="BA12766" s="80"/>
      <c r="BB12766" s="80"/>
    </row>
    <row r="12767" spans="9:54" x14ac:dyDescent="0.25">
      <c r="I12767" s="80"/>
      <c r="AX12767" s="80"/>
      <c r="AY12767" s="80"/>
      <c r="AZ12767" s="80"/>
      <c r="BA12767" s="80"/>
      <c r="BB12767" s="80"/>
    </row>
    <row r="12768" spans="9:54" x14ac:dyDescent="0.25">
      <c r="I12768" s="80"/>
      <c r="AX12768" s="80"/>
      <c r="AY12768" s="80"/>
      <c r="AZ12768" s="80"/>
      <c r="BA12768" s="80"/>
      <c r="BB12768" s="80"/>
    </row>
    <row r="12769" spans="9:54" x14ac:dyDescent="0.25">
      <c r="I12769" s="80"/>
      <c r="AX12769" s="80"/>
      <c r="AY12769" s="80"/>
      <c r="AZ12769" s="80"/>
      <c r="BA12769" s="80"/>
      <c r="BB12769" s="80"/>
    </row>
    <row r="12770" spans="9:54" x14ac:dyDescent="0.25">
      <c r="I12770" s="80"/>
      <c r="AX12770" s="80"/>
      <c r="AY12770" s="80"/>
      <c r="AZ12770" s="80"/>
      <c r="BA12770" s="80"/>
      <c r="BB12770" s="80"/>
    </row>
    <row r="12771" spans="9:54" x14ac:dyDescent="0.25">
      <c r="I12771" s="80"/>
      <c r="AX12771" s="80"/>
      <c r="AY12771" s="80"/>
      <c r="AZ12771" s="80"/>
      <c r="BA12771" s="80"/>
      <c r="BB12771" s="80"/>
    </row>
    <row r="12772" spans="9:54" x14ac:dyDescent="0.25">
      <c r="I12772" s="80"/>
      <c r="AX12772" s="80"/>
      <c r="AY12772" s="80"/>
      <c r="AZ12772" s="80"/>
      <c r="BA12772" s="80"/>
      <c r="BB12772" s="80"/>
    </row>
    <row r="12773" spans="9:54" x14ac:dyDescent="0.25">
      <c r="I12773" s="80"/>
      <c r="AX12773" s="80"/>
      <c r="AY12773" s="80"/>
      <c r="AZ12773" s="80"/>
      <c r="BA12773" s="80"/>
      <c r="BB12773" s="80"/>
    </row>
    <row r="12774" spans="9:54" x14ac:dyDescent="0.25">
      <c r="I12774" s="80"/>
      <c r="AX12774" s="80"/>
      <c r="AY12774" s="80"/>
      <c r="AZ12774" s="80"/>
      <c r="BA12774" s="80"/>
      <c r="BB12774" s="80"/>
    </row>
    <row r="12775" spans="9:54" x14ac:dyDescent="0.25">
      <c r="I12775" s="80"/>
      <c r="AX12775" s="80"/>
      <c r="AY12775" s="80"/>
      <c r="AZ12775" s="80"/>
      <c r="BA12775" s="80"/>
      <c r="BB12775" s="80"/>
    </row>
    <row r="12776" spans="9:54" x14ac:dyDescent="0.25">
      <c r="I12776" s="80"/>
      <c r="AX12776" s="80"/>
      <c r="AY12776" s="80"/>
      <c r="AZ12776" s="80"/>
      <c r="BA12776" s="80"/>
      <c r="BB12776" s="80"/>
    </row>
    <row r="12777" spans="9:54" x14ac:dyDescent="0.25">
      <c r="I12777" s="80"/>
      <c r="AX12777" s="80"/>
      <c r="AY12777" s="80"/>
      <c r="AZ12777" s="80"/>
      <c r="BA12777" s="80"/>
      <c r="BB12777" s="80"/>
    </row>
    <row r="12778" spans="9:54" x14ac:dyDescent="0.25">
      <c r="I12778" s="80"/>
      <c r="AX12778" s="80"/>
      <c r="AY12778" s="80"/>
      <c r="AZ12778" s="80"/>
      <c r="BA12778" s="80"/>
      <c r="BB12778" s="80"/>
    </row>
    <row r="12779" spans="9:54" x14ac:dyDescent="0.25">
      <c r="I12779" s="80"/>
      <c r="AX12779" s="80"/>
      <c r="AY12779" s="80"/>
      <c r="AZ12779" s="80"/>
      <c r="BA12779" s="80"/>
      <c r="BB12779" s="80"/>
    </row>
    <row r="12780" spans="9:54" x14ac:dyDescent="0.25">
      <c r="I12780" s="80"/>
      <c r="AX12780" s="80"/>
      <c r="AY12780" s="80"/>
      <c r="AZ12780" s="80"/>
      <c r="BA12780" s="80"/>
      <c r="BB12780" s="80"/>
    </row>
    <row r="12781" spans="9:54" x14ac:dyDescent="0.25">
      <c r="I12781" s="80"/>
      <c r="AX12781" s="80"/>
      <c r="AY12781" s="80"/>
      <c r="AZ12781" s="80"/>
      <c r="BA12781" s="80"/>
      <c r="BB12781" s="80"/>
    </row>
    <row r="12782" spans="9:54" x14ac:dyDescent="0.25">
      <c r="I12782" s="80"/>
      <c r="AX12782" s="80"/>
      <c r="AY12782" s="80"/>
      <c r="AZ12782" s="80"/>
      <c r="BA12782" s="80"/>
      <c r="BB12782" s="80"/>
    </row>
    <row r="12783" spans="9:54" x14ac:dyDescent="0.25">
      <c r="I12783" s="80"/>
      <c r="AX12783" s="80"/>
      <c r="AY12783" s="80"/>
      <c r="AZ12783" s="80"/>
      <c r="BA12783" s="80"/>
      <c r="BB12783" s="80"/>
    </row>
    <row r="12784" spans="9:54" x14ac:dyDescent="0.25">
      <c r="I12784" s="80"/>
      <c r="AX12784" s="80"/>
      <c r="AY12784" s="80"/>
      <c r="AZ12784" s="80"/>
      <c r="BA12784" s="80"/>
      <c r="BB12784" s="80"/>
    </row>
    <row r="12785" spans="9:54" x14ac:dyDescent="0.25">
      <c r="I12785" s="80"/>
      <c r="AX12785" s="80"/>
      <c r="AY12785" s="80"/>
      <c r="AZ12785" s="80"/>
      <c r="BA12785" s="80"/>
      <c r="BB12785" s="80"/>
    </row>
    <row r="12786" spans="9:54" x14ac:dyDescent="0.25">
      <c r="I12786" s="80"/>
      <c r="AX12786" s="80"/>
      <c r="AY12786" s="80"/>
      <c r="AZ12786" s="80"/>
      <c r="BA12786" s="80"/>
      <c r="BB12786" s="80"/>
    </row>
    <row r="12787" spans="9:54" x14ac:dyDescent="0.25">
      <c r="I12787" s="80"/>
      <c r="AX12787" s="80"/>
      <c r="AY12787" s="80"/>
      <c r="AZ12787" s="80"/>
      <c r="BA12787" s="80"/>
      <c r="BB12787" s="80"/>
    </row>
    <row r="12788" spans="9:54" x14ac:dyDescent="0.25">
      <c r="I12788" s="80"/>
      <c r="AX12788" s="80"/>
      <c r="AY12788" s="80"/>
      <c r="AZ12788" s="80"/>
      <c r="BA12788" s="80"/>
      <c r="BB12788" s="80"/>
    </row>
    <row r="12789" spans="9:54" x14ac:dyDescent="0.25">
      <c r="I12789" s="80"/>
      <c r="AX12789" s="80"/>
      <c r="AY12789" s="80"/>
      <c r="AZ12789" s="80"/>
      <c r="BA12789" s="80"/>
      <c r="BB12789" s="80"/>
    </row>
    <row r="12790" spans="9:54" x14ac:dyDescent="0.25">
      <c r="I12790" s="80"/>
      <c r="AX12790" s="80"/>
      <c r="AY12790" s="80"/>
      <c r="AZ12790" s="80"/>
      <c r="BA12790" s="80"/>
      <c r="BB12790" s="80"/>
    </row>
    <row r="12791" spans="9:54" x14ac:dyDescent="0.25">
      <c r="I12791" s="80"/>
      <c r="AX12791" s="80"/>
      <c r="AY12791" s="80"/>
      <c r="AZ12791" s="80"/>
      <c r="BA12791" s="80"/>
      <c r="BB12791" s="80"/>
    </row>
    <row r="12792" spans="9:54" x14ac:dyDescent="0.25">
      <c r="I12792" s="80"/>
      <c r="AX12792" s="80"/>
      <c r="AY12792" s="80"/>
      <c r="AZ12792" s="80"/>
      <c r="BA12792" s="80"/>
      <c r="BB12792" s="80"/>
    </row>
    <row r="12793" spans="9:54" x14ac:dyDescent="0.25">
      <c r="I12793" s="80"/>
      <c r="AX12793" s="80"/>
      <c r="AY12793" s="80"/>
      <c r="AZ12793" s="80"/>
      <c r="BA12793" s="80"/>
      <c r="BB12793" s="80"/>
    </row>
    <row r="12794" spans="9:54" x14ac:dyDescent="0.25">
      <c r="I12794" s="80"/>
      <c r="AX12794" s="80"/>
      <c r="AY12794" s="80"/>
      <c r="AZ12794" s="80"/>
      <c r="BA12794" s="80"/>
      <c r="BB12794" s="80"/>
    </row>
    <row r="12795" spans="9:54" x14ac:dyDescent="0.25">
      <c r="I12795" s="80"/>
      <c r="AX12795" s="80"/>
      <c r="AY12795" s="80"/>
      <c r="AZ12795" s="80"/>
      <c r="BA12795" s="80"/>
      <c r="BB12795" s="80"/>
    </row>
    <row r="12796" spans="9:54" x14ac:dyDescent="0.25">
      <c r="I12796" s="80"/>
      <c r="AX12796" s="80"/>
      <c r="AY12796" s="80"/>
      <c r="AZ12796" s="80"/>
      <c r="BA12796" s="80"/>
      <c r="BB12796" s="80"/>
    </row>
    <row r="12797" spans="9:54" x14ac:dyDescent="0.25">
      <c r="I12797" s="80"/>
      <c r="AX12797" s="80"/>
      <c r="AY12797" s="80"/>
      <c r="AZ12797" s="80"/>
      <c r="BA12797" s="80"/>
      <c r="BB12797" s="80"/>
    </row>
    <row r="12798" spans="9:54" x14ac:dyDescent="0.25">
      <c r="I12798" s="80"/>
      <c r="AX12798" s="80"/>
      <c r="AY12798" s="80"/>
      <c r="AZ12798" s="80"/>
      <c r="BA12798" s="80"/>
      <c r="BB12798" s="80"/>
    </row>
    <row r="12799" spans="9:54" x14ac:dyDescent="0.25">
      <c r="I12799" s="80"/>
      <c r="AX12799" s="80"/>
      <c r="AY12799" s="80"/>
      <c r="AZ12799" s="80"/>
      <c r="BA12799" s="80"/>
      <c r="BB12799" s="80"/>
    </row>
    <row r="12800" spans="9:54" x14ac:dyDescent="0.25">
      <c r="I12800" s="80"/>
      <c r="AX12800" s="80"/>
      <c r="AY12800" s="80"/>
      <c r="AZ12800" s="80"/>
      <c r="BA12800" s="80"/>
      <c r="BB12800" s="80"/>
    </row>
    <row r="12801" spans="9:54" x14ac:dyDescent="0.25">
      <c r="I12801" s="80"/>
      <c r="AX12801" s="80"/>
      <c r="AY12801" s="80"/>
      <c r="AZ12801" s="80"/>
      <c r="BA12801" s="80"/>
      <c r="BB12801" s="80"/>
    </row>
    <row r="12802" spans="9:54" x14ac:dyDescent="0.25">
      <c r="I12802" s="80"/>
      <c r="AX12802" s="80"/>
      <c r="AY12802" s="80"/>
      <c r="AZ12802" s="80"/>
      <c r="BA12802" s="80"/>
      <c r="BB12802" s="80"/>
    </row>
    <row r="12803" spans="9:54" x14ac:dyDescent="0.25">
      <c r="I12803" s="80"/>
      <c r="AX12803" s="80"/>
      <c r="AY12803" s="80"/>
      <c r="AZ12803" s="80"/>
      <c r="BA12803" s="80"/>
      <c r="BB12803" s="80"/>
    </row>
    <row r="12804" spans="9:54" x14ac:dyDescent="0.25">
      <c r="I12804" s="80"/>
      <c r="AX12804" s="80"/>
      <c r="AY12804" s="80"/>
      <c r="AZ12804" s="80"/>
      <c r="BA12804" s="80"/>
      <c r="BB12804" s="80"/>
    </row>
    <row r="12805" spans="9:54" x14ac:dyDescent="0.25">
      <c r="I12805" s="80"/>
      <c r="AX12805" s="80"/>
      <c r="AY12805" s="80"/>
      <c r="AZ12805" s="80"/>
      <c r="BA12805" s="80"/>
      <c r="BB12805" s="80"/>
    </row>
    <row r="12806" spans="9:54" x14ac:dyDescent="0.25">
      <c r="I12806" s="80"/>
      <c r="AX12806" s="80"/>
      <c r="AY12806" s="80"/>
      <c r="AZ12806" s="80"/>
      <c r="BA12806" s="80"/>
      <c r="BB12806" s="80"/>
    </row>
    <row r="12807" spans="9:54" x14ac:dyDescent="0.25">
      <c r="I12807" s="80"/>
      <c r="AX12807" s="80"/>
      <c r="AY12807" s="80"/>
      <c r="AZ12807" s="80"/>
      <c r="BA12807" s="80"/>
      <c r="BB12807" s="80"/>
    </row>
    <row r="12808" spans="9:54" x14ac:dyDescent="0.25">
      <c r="I12808" s="80"/>
      <c r="AX12808" s="80"/>
      <c r="AY12808" s="80"/>
      <c r="AZ12808" s="80"/>
      <c r="BA12808" s="80"/>
      <c r="BB12808" s="80"/>
    </row>
    <row r="12809" spans="9:54" x14ac:dyDescent="0.25">
      <c r="I12809" s="80"/>
      <c r="AX12809" s="80"/>
      <c r="AY12809" s="80"/>
      <c r="AZ12809" s="80"/>
      <c r="BA12809" s="80"/>
      <c r="BB12809" s="80"/>
    </row>
    <row r="12810" spans="9:54" x14ac:dyDescent="0.25">
      <c r="I12810" s="80"/>
      <c r="AX12810" s="80"/>
      <c r="AY12810" s="80"/>
      <c r="AZ12810" s="80"/>
      <c r="BA12810" s="80"/>
      <c r="BB12810" s="80"/>
    </row>
    <row r="12811" spans="9:54" x14ac:dyDescent="0.25">
      <c r="I12811" s="80"/>
      <c r="AX12811" s="80"/>
      <c r="AY12811" s="80"/>
      <c r="AZ12811" s="80"/>
      <c r="BA12811" s="80"/>
      <c r="BB12811" s="80"/>
    </row>
    <row r="12812" spans="9:54" x14ac:dyDescent="0.25">
      <c r="I12812" s="80"/>
      <c r="AX12812" s="80"/>
      <c r="AY12812" s="80"/>
      <c r="AZ12812" s="80"/>
      <c r="BA12812" s="80"/>
      <c r="BB12812" s="80"/>
    </row>
    <row r="12813" spans="9:54" x14ac:dyDescent="0.25">
      <c r="I12813" s="80"/>
      <c r="AX12813" s="80"/>
      <c r="AY12813" s="80"/>
      <c r="AZ12813" s="80"/>
      <c r="BA12813" s="80"/>
      <c r="BB12813" s="80"/>
    </row>
    <row r="12814" spans="9:54" x14ac:dyDescent="0.25">
      <c r="I12814" s="80"/>
      <c r="AX12814" s="80"/>
      <c r="AY12814" s="80"/>
      <c r="AZ12814" s="80"/>
      <c r="BA12814" s="80"/>
      <c r="BB12814" s="80"/>
    </row>
    <row r="12815" spans="9:54" x14ac:dyDescent="0.25">
      <c r="I12815" s="80"/>
      <c r="AX12815" s="80"/>
      <c r="AY12815" s="80"/>
      <c r="AZ12815" s="80"/>
      <c r="BA12815" s="80"/>
      <c r="BB12815" s="80"/>
    </row>
    <row r="12816" spans="9:54" x14ac:dyDescent="0.25">
      <c r="I12816" s="80"/>
      <c r="AX12816" s="80"/>
      <c r="AY12816" s="80"/>
      <c r="AZ12816" s="80"/>
      <c r="BA12816" s="80"/>
      <c r="BB12816" s="80"/>
    </row>
    <row r="12817" spans="9:54" x14ac:dyDescent="0.25">
      <c r="I12817" s="80"/>
      <c r="AX12817" s="80"/>
      <c r="AY12817" s="80"/>
      <c r="AZ12817" s="80"/>
      <c r="BA12817" s="80"/>
      <c r="BB12817" s="80"/>
    </row>
    <row r="12818" spans="9:54" x14ac:dyDescent="0.25">
      <c r="I12818" s="80"/>
      <c r="AX12818" s="80"/>
      <c r="AY12818" s="80"/>
      <c r="AZ12818" s="80"/>
      <c r="BA12818" s="80"/>
      <c r="BB12818" s="80"/>
    </row>
    <row r="12819" spans="9:54" x14ac:dyDescent="0.25">
      <c r="I12819" s="80"/>
      <c r="AX12819" s="80"/>
      <c r="AY12819" s="80"/>
      <c r="AZ12819" s="80"/>
      <c r="BA12819" s="80"/>
      <c r="BB12819" s="80"/>
    </row>
    <row r="12820" spans="9:54" x14ac:dyDescent="0.25">
      <c r="I12820" s="80"/>
      <c r="AX12820" s="80"/>
      <c r="AY12820" s="80"/>
      <c r="AZ12820" s="80"/>
      <c r="BA12820" s="80"/>
      <c r="BB12820" s="80"/>
    </row>
    <row r="12821" spans="9:54" x14ac:dyDescent="0.25">
      <c r="I12821" s="80"/>
      <c r="AX12821" s="80"/>
      <c r="AY12821" s="80"/>
      <c r="AZ12821" s="80"/>
      <c r="BA12821" s="80"/>
      <c r="BB12821" s="80"/>
    </row>
    <row r="12822" spans="9:54" x14ac:dyDescent="0.25">
      <c r="I12822" s="80"/>
      <c r="AX12822" s="80"/>
      <c r="AY12822" s="80"/>
      <c r="AZ12822" s="80"/>
      <c r="BA12822" s="80"/>
      <c r="BB12822" s="80"/>
    </row>
    <row r="12823" spans="9:54" x14ac:dyDescent="0.25">
      <c r="I12823" s="80"/>
      <c r="AX12823" s="80"/>
      <c r="AY12823" s="80"/>
      <c r="AZ12823" s="80"/>
      <c r="BA12823" s="80"/>
      <c r="BB12823" s="80"/>
    </row>
    <row r="12824" spans="9:54" x14ac:dyDescent="0.25">
      <c r="I12824" s="80"/>
      <c r="AX12824" s="80"/>
      <c r="AY12824" s="80"/>
      <c r="AZ12824" s="80"/>
      <c r="BA12824" s="80"/>
      <c r="BB12824" s="80"/>
    </row>
    <row r="12825" spans="9:54" x14ac:dyDescent="0.25">
      <c r="I12825" s="80"/>
      <c r="AX12825" s="80"/>
      <c r="AY12825" s="80"/>
      <c r="AZ12825" s="80"/>
      <c r="BA12825" s="80"/>
      <c r="BB12825" s="80"/>
    </row>
    <row r="12826" spans="9:54" x14ac:dyDescent="0.25">
      <c r="I12826" s="80"/>
      <c r="AX12826" s="80"/>
      <c r="AY12826" s="80"/>
      <c r="AZ12826" s="80"/>
      <c r="BA12826" s="80"/>
      <c r="BB12826" s="80"/>
    </row>
    <row r="12827" spans="9:54" x14ac:dyDescent="0.25">
      <c r="I12827" s="80"/>
      <c r="AX12827" s="80"/>
      <c r="AY12827" s="80"/>
      <c r="AZ12827" s="80"/>
      <c r="BA12827" s="80"/>
      <c r="BB12827" s="80"/>
    </row>
    <row r="12828" spans="9:54" x14ac:dyDescent="0.25">
      <c r="I12828" s="80"/>
      <c r="AX12828" s="80"/>
      <c r="AY12828" s="80"/>
      <c r="AZ12828" s="80"/>
      <c r="BA12828" s="80"/>
      <c r="BB12828" s="80"/>
    </row>
    <row r="12829" spans="9:54" x14ac:dyDescent="0.25">
      <c r="I12829" s="80"/>
      <c r="AX12829" s="80"/>
      <c r="AY12829" s="80"/>
      <c r="AZ12829" s="80"/>
      <c r="BA12829" s="80"/>
      <c r="BB12829" s="80"/>
    </row>
    <row r="12830" spans="9:54" x14ac:dyDescent="0.25">
      <c r="I12830" s="80"/>
      <c r="AX12830" s="80"/>
      <c r="AY12830" s="80"/>
      <c r="AZ12830" s="80"/>
      <c r="BA12830" s="80"/>
      <c r="BB12830" s="80"/>
    </row>
    <row r="12831" spans="9:54" x14ac:dyDescent="0.25">
      <c r="I12831" s="80"/>
      <c r="AX12831" s="80"/>
      <c r="AY12831" s="80"/>
      <c r="AZ12831" s="80"/>
      <c r="BA12831" s="80"/>
      <c r="BB12831" s="80"/>
    </row>
    <row r="12832" spans="9:54" x14ac:dyDescent="0.25">
      <c r="I12832" s="80"/>
      <c r="AX12832" s="80"/>
      <c r="AY12832" s="80"/>
      <c r="AZ12832" s="80"/>
      <c r="BA12832" s="80"/>
      <c r="BB12832" s="80"/>
    </row>
    <row r="12833" spans="9:54" x14ac:dyDescent="0.25">
      <c r="I12833" s="80"/>
      <c r="AX12833" s="80"/>
      <c r="AY12833" s="80"/>
      <c r="AZ12833" s="80"/>
      <c r="BA12833" s="80"/>
      <c r="BB12833" s="80"/>
    </row>
    <row r="12834" spans="9:54" x14ac:dyDescent="0.25">
      <c r="I12834" s="80"/>
      <c r="AX12834" s="80"/>
      <c r="AY12834" s="80"/>
      <c r="AZ12834" s="80"/>
      <c r="BA12834" s="80"/>
      <c r="BB12834" s="80"/>
    </row>
    <row r="12835" spans="9:54" x14ac:dyDescent="0.25">
      <c r="I12835" s="80"/>
      <c r="AX12835" s="80"/>
      <c r="AY12835" s="80"/>
      <c r="AZ12835" s="80"/>
      <c r="BA12835" s="80"/>
      <c r="BB12835" s="80"/>
    </row>
    <row r="12836" spans="9:54" x14ac:dyDescent="0.25">
      <c r="I12836" s="80"/>
      <c r="AX12836" s="80"/>
      <c r="AY12836" s="80"/>
      <c r="AZ12836" s="80"/>
      <c r="BA12836" s="80"/>
      <c r="BB12836" s="80"/>
    </row>
    <row r="12837" spans="9:54" x14ac:dyDescent="0.25">
      <c r="I12837" s="80"/>
      <c r="AX12837" s="80"/>
      <c r="AY12837" s="80"/>
      <c r="AZ12837" s="80"/>
      <c r="BA12837" s="80"/>
      <c r="BB12837" s="80"/>
    </row>
    <row r="12838" spans="9:54" x14ac:dyDescent="0.25">
      <c r="I12838" s="80"/>
      <c r="AX12838" s="80"/>
      <c r="AY12838" s="80"/>
      <c r="AZ12838" s="80"/>
      <c r="BA12838" s="80"/>
      <c r="BB12838" s="80"/>
    </row>
    <row r="12839" spans="9:54" x14ac:dyDescent="0.25">
      <c r="I12839" s="80"/>
      <c r="AX12839" s="80"/>
      <c r="AY12839" s="80"/>
      <c r="AZ12839" s="80"/>
      <c r="BA12839" s="80"/>
      <c r="BB12839" s="80"/>
    </row>
    <row r="12840" spans="9:54" x14ac:dyDescent="0.25">
      <c r="I12840" s="80"/>
      <c r="AX12840" s="80"/>
      <c r="AY12840" s="80"/>
      <c r="AZ12840" s="80"/>
      <c r="BA12840" s="80"/>
      <c r="BB12840" s="80"/>
    </row>
    <row r="12841" spans="9:54" x14ac:dyDescent="0.25">
      <c r="I12841" s="80"/>
      <c r="AX12841" s="80"/>
      <c r="AY12841" s="80"/>
      <c r="AZ12841" s="80"/>
      <c r="BA12841" s="80"/>
      <c r="BB12841" s="80"/>
    </row>
    <row r="12842" spans="9:54" x14ac:dyDescent="0.25">
      <c r="I12842" s="80"/>
      <c r="AX12842" s="80"/>
      <c r="AY12842" s="80"/>
      <c r="AZ12842" s="80"/>
      <c r="BA12842" s="80"/>
      <c r="BB12842" s="80"/>
    </row>
    <row r="12843" spans="9:54" x14ac:dyDescent="0.25">
      <c r="I12843" s="80"/>
      <c r="AX12843" s="80"/>
      <c r="AY12843" s="80"/>
      <c r="AZ12843" s="80"/>
      <c r="BA12843" s="80"/>
      <c r="BB12843" s="80"/>
    </row>
    <row r="12844" spans="9:54" x14ac:dyDescent="0.25">
      <c r="I12844" s="80"/>
      <c r="AX12844" s="80"/>
      <c r="AY12844" s="80"/>
      <c r="AZ12844" s="80"/>
      <c r="BA12844" s="80"/>
      <c r="BB12844" s="80"/>
    </row>
    <row r="12845" spans="9:54" x14ac:dyDescent="0.25">
      <c r="I12845" s="80"/>
      <c r="AX12845" s="80"/>
      <c r="AY12845" s="80"/>
      <c r="AZ12845" s="80"/>
      <c r="BA12845" s="80"/>
      <c r="BB12845" s="80"/>
    </row>
    <row r="12846" spans="9:54" x14ac:dyDescent="0.25">
      <c r="I12846" s="80"/>
      <c r="AX12846" s="80"/>
      <c r="AY12846" s="80"/>
      <c r="AZ12846" s="80"/>
      <c r="BA12846" s="80"/>
      <c r="BB12846" s="80"/>
    </row>
    <row r="12847" spans="9:54" x14ac:dyDescent="0.25">
      <c r="I12847" s="80"/>
      <c r="AX12847" s="80"/>
      <c r="AY12847" s="80"/>
      <c r="AZ12847" s="80"/>
      <c r="BA12847" s="80"/>
      <c r="BB12847" s="80"/>
    </row>
    <row r="12848" spans="9:54" x14ac:dyDescent="0.25">
      <c r="I12848" s="80"/>
      <c r="AX12848" s="80"/>
      <c r="AY12848" s="80"/>
      <c r="AZ12848" s="80"/>
      <c r="BA12848" s="80"/>
      <c r="BB12848" s="80"/>
    </row>
    <row r="12849" spans="9:54" x14ac:dyDescent="0.25">
      <c r="I12849" s="80"/>
      <c r="AX12849" s="80"/>
      <c r="AY12849" s="80"/>
      <c r="AZ12849" s="80"/>
      <c r="BA12849" s="80"/>
      <c r="BB12849" s="80"/>
    </row>
    <row r="12850" spans="9:54" x14ac:dyDescent="0.25">
      <c r="I12850" s="80"/>
      <c r="AX12850" s="80"/>
      <c r="AY12850" s="80"/>
      <c r="AZ12850" s="80"/>
      <c r="BA12850" s="80"/>
      <c r="BB12850" s="80"/>
    </row>
    <row r="12851" spans="9:54" x14ac:dyDescent="0.25">
      <c r="I12851" s="80"/>
      <c r="AX12851" s="80"/>
      <c r="AY12851" s="80"/>
      <c r="AZ12851" s="80"/>
      <c r="BA12851" s="80"/>
      <c r="BB12851" s="80"/>
    </row>
    <row r="12852" spans="9:54" x14ac:dyDescent="0.25">
      <c r="I12852" s="80"/>
      <c r="AX12852" s="80"/>
      <c r="AY12852" s="80"/>
      <c r="AZ12852" s="80"/>
      <c r="BA12852" s="80"/>
      <c r="BB12852" s="80"/>
    </row>
    <row r="12853" spans="9:54" x14ac:dyDescent="0.25">
      <c r="I12853" s="80"/>
      <c r="AX12853" s="80"/>
      <c r="AY12853" s="80"/>
      <c r="AZ12853" s="80"/>
      <c r="BA12853" s="80"/>
      <c r="BB12853" s="80"/>
    </row>
    <row r="12854" spans="9:54" x14ac:dyDescent="0.25">
      <c r="I12854" s="80"/>
      <c r="AX12854" s="80"/>
      <c r="AY12854" s="80"/>
      <c r="AZ12854" s="80"/>
      <c r="BA12854" s="80"/>
      <c r="BB12854" s="80"/>
    </row>
    <row r="12855" spans="9:54" x14ac:dyDescent="0.25">
      <c r="I12855" s="80"/>
      <c r="AX12855" s="80"/>
      <c r="AY12855" s="80"/>
      <c r="AZ12855" s="80"/>
      <c r="BA12855" s="80"/>
      <c r="BB12855" s="80"/>
    </row>
    <row r="12856" spans="9:54" x14ac:dyDescent="0.25">
      <c r="I12856" s="80"/>
      <c r="AX12856" s="80"/>
      <c r="AY12856" s="80"/>
      <c r="AZ12856" s="80"/>
      <c r="BA12856" s="80"/>
      <c r="BB12856" s="80"/>
    </row>
    <row r="12857" spans="9:54" x14ac:dyDescent="0.25">
      <c r="I12857" s="80"/>
      <c r="AX12857" s="80"/>
      <c r="AY12857" s="80"/>
      <c r="AZ12857" s="80"/>
      <c r="BA12857" s="80"/>
      <c r="BB12857" s="80"/>
    </row>
    <row r="12858" spans="9:54" x14ac:dyDescent="0.25">
      <c r="I12858" s="80"/>
      <c r="AX12858" s="80"/>
      <c r="AY12858" s="80"/>
      <c r="AZ12858" s="80"/>
      <c r="BA12858" s="80"/>
      <c r="BB12858" s="80"/>
    </row>
    <row r="12859" spans="9:54" x14ac:dyDescent="0.25">
      <c r="I12859" s="80"/>
      <c r="AX12859" s="80"/>
      <c r="AY12859" s="80"/>
      <c r="AZ12859" s="80"/>
      <c r="BA12859" s="80"/>
      <c r="BB12859" s="80"/>
    </row>
    <row r="12860" spans="9:54" x14ac:dyDescent="0.25">
      <c r="I12860" s="80"/>
      <c r="AX12860" s="80"/>
      <c r="AY12860" s="80"/>
      <c r="AZ12860" s="80"/>
      <c r="BA12860" s="80"/>
      <c r="BB12860" s="80"/>
    </row>
    <row r="12861" spans="9:54" x14ac:dyDescent="0.25">
      <c r="I12861" s="80"/>
      <c r="AX12861" s="80"/>
      <c r="AY12861" s="80"/>
      <c r="AZ12861" s="80"/>
      <c r="BA12861" s="80"/>
      <c r="BB12861" s="80"/>
    </row>
    <row r="12862" spans="9:54" x14ac:dyDescent="0.25">
      <c r="I12862" s="80"/>
      <c r="AX12862" s="80"/>
      <c r="AY12862" s="80"/>
      <c r="AZ12862" s="80"/>
      <c r="BA12862" s="80"/>
      <c r="BB12862" s="80"/>
    </row>
    <row r="12863" spans="9:54" x14ac:dyDescent="0.25">
      <c r="I12863" s="80"/>
      <c r="AX12863" s="80"/>
      <c r="AY12863" s="80"/>
      <c r="AZ12863" s="80"/>
      <c r="BA12863" s="80"/>
      <c r="BB12863" s="80"/>
    </row>
    <row r="12864" spans="9:54" x14ac:dyDescent="0.25">
      <c r="I12864" s="80"/>
      <c r="AX12864" s="80"/>
      <c r="AY12864" s="80"/>
      <c r="AZ12864" s="80"/>
      <c r="BA12864" s="80"/>
      <c r="BB12864" s="80"/>
    </row>
    <row r="12865" spans="9:54" x14ac:dyDescent="0.25">
      <c r="I12865" s="80"/>
      <c r="AX12865" s="80"/>
      <c r="AY12865" s="80"/>
      <c r="AZ12865" s="80"/>
      <c r="BA12865" s="80"/>
      <c r="BB12865" s="80"/>
    </row>
    <row r="12866" spans="9:54" x14ac:dyDescent="0.25">
      <c r="I12866" s="80"/>
      <c r="AX12866" s="80"/>
      <c r="AY12866" s="80"/>
      <c r="AZ12866" s="80"/>
      <c r="BA12866" s="80"/>
      <c r="BB12866" s="80"/>
    </row>
    <row r="12867" spans="9:54" x14ac:dyDescent="0.25">
      <c r="I12867" s="80"/>
      <c r="AX12867" s="80"/>
      <c r="AY12867" s="80"/>
      <c r="AZ12867" s="80"/>
      <c r="BA12867" s="80"/>
      <c r="BB12867" s="80"/>
    </row>
    <row r="12868" spans="9:54" x14ac:dyDescent="0.25">
      <c r="I12868" s="80"/>
      <c r="AX12868" s="80"/>
      <c r="AY12868" s="80"/>
      <c r="AZ12868" s="80"/>
      <c r="BA12868" s="80"/>
      <c r="BB12868" s="80"/>
    </row>
    <row r="12869" spans="9:54" x14ac:dyDescent="0.25">
      <c r="I12869" s="80"/>
      <c r="AX12869" s="80"/>
      <c r="AY12869" s="80"/>
      <c r="AZ12869" s="80"/>
      <c r="BA12869" s="80"/>
      <c r="BB12869" s="80"/>
    </row>
    <row r="12870" spans="9:54" x14ac:dyDescent="0.25">
      <c r="I12870" s="80"/>
      <c r="AX12870" s="80"/>
      <c r="AY12870" s="80"/>
      <c r="AZ12870" s="80"/>
      <c r="BA12870" s="80"/>
      <c r="BB12870" s="80"/>
    </row>
    <row r="12871" spans="9:54" x14ac:dyDescent="0.25">
      <c r="I12871" s="80"/>
      <c r="AX12871" s="80"/>
      <c r="AY12871" s="80"/>
      <c r="AZ12871" s="80"/>
      <c r="BA12871" s="80"/>
      <c r="BB12871" s="80"/>
    </row>
    <row r="12872" spans="9:54" x14ac:dyDescent="0.25">
      <c r="I12872" s="80"/>
      <c r="AX12872" s="80"/>
      <c r="AY12872" s="80"/>
      <c r="AZ12872" s="80"/>
      <c r="BA12872" s="80"/>
      <c r="BB12872" s="80"/>
    </row>
    <row r="12873" spans="9:54" x14ac:dyDescent="0.25">
      <c r="I12873" s="80"/>
      <c r="AX12873" s="80"/>
      <c r="AY12873" s="80"/>
      <c r="AZ12873" s="80"/>
      <c r="BA12873" s="80"/>
      <c r="BB12873" s="80"/>
    </row>
    <row r="12874" spans="9:54" x14ac:dyDescent="0.25">
      <c r="I12874" s="80"/>
      <c r="AX12874" s="80"/>
      <c r="AY12874" s="80"/>
      <c r="AZ12874" s="80"/>
      <c r="BA12874" s="80"/>
      <c r="BB12874" s="80"/>
    </row>
    <row r="12875" spans="9:54" x14ac:dyDescent="0.25">
      <c r="I12875" s="80"/>
      <c r="AX12875" s="80"/>
      <c r="AY12875" s="80"/>
      <c r="AZ12875" s="80"/>
      <c r="BA12875" s="80"/>
      <c r="BB12875" s="80"/>
    </row>
    <row r="12876" spans="9:54" x14ac:dyDescent="0.25">
      <c r="I12876" s="80"/>
      <c r="AX12876" s="80"/>
      <c r="AY12876" s="80"/>
      <c r="AZ12876" s="80"/>
      <c r="BA12876" s="80"/>
      <c r="BB12876" s="80"/>
    </row>
    <row r="12877" spans="9:54" x14ac:dyDescent="0.25">
      <c r="I12877" s="80"/>
      <c r="AX12877" s="80"/>
      <c r="AY12877" s="80"/>
      <c r="AZ12877" s="80"/>
      <c r="BA12877" s="80"/>
      <c r="BB12877" s="80"/>
    </row>
    <row r="12878" spans="9:54" x14ac:dyDescent="0.25">
      <c r="I12878" s="80"/>
      <c r="AX12878" s="80"/>
      <c r="AY12878" s="80"/>
      <c r="AZ12878" s="80"/>
      <c r="BA12878" s="80"/>
      <c r="BB12878" s="80"/>
    </row>
    <row r="12879" spans="9:54" x14ac:dyDescent="0.25">
      <c r="I12879" s="80"/>
      <c r="AX12879" s="80"/>
      <c r="AY12879" s="80"/>
      <c r="AZ12879" s="80"/>
      <c r="BA12879" s="80"/>
      <c r="BB12879" s="80"/>
    </row>
    <row r="12880" spans="9:54" x14ac:dyDescent="0.25">
      <c r="I12880" s="80"/>
      <c r="AX12880" s="80"/>
      <c r="AY12880" s="80"/>
      <c r="AZ12880" s="80"/>
      <c r="BA12880" s="80"/>
      <c r="BB12880" s="80"/>
    </row>
    <row r="12881" spans="9:54" x14ac:dyDescent="0.25">
      <c r="I12881" s="80"/>
      <c r="AX12881" s="80"/>
      <c r="AY12881" s="80"/>
      <c r="AZ12881" s="80"/>
      <c r="BA12881" s="80"/>
      <c r="BB12881" s="80"/>
    </row>
    <row r="12882" spans="9:54" x14ac:dyDescent="0.25">
      <c r="I12882" s="80"/>
      <c r="AX12882" s="80"/>
      <c r="AY12882" s="80"/>
      <c r="AZ12882" s="80"/>
      <c r="BA12882" s="80"/>
      <c r="BB12882" s="80"/>
    </row>
    <row r="12883" spans="9:54" x14ac:dyDescent="0.25">
      <c r="I12883" s="80"/>
      <c r="AX12883" s="80"/>
      <c r="AY12883" s="80"/>
      <c r="AZ12883" s="80"/>
      <c r="BA12883" s="80"/>
      <c r="BB12883" s="80"/>
    </row>
    <row r="12884" spans="9:54" x14ac:dyDescent="0.25">
      <c r="I12884" s="80"/>
      <c r="AX12884" s="80"/>
      <c r="AY12884" s="80"/>
      <c r="AZ12884" s="80"/>
      <c r="BA12884" s="80"/>
      <c r="BB12884" s="80"/>
    </row>
    <row r="12885" spans="9:54" x14ac:dyDescent="0.25">
      <c r="I12885" s="80"/>
      <c r="AX12885" s="80"/>
      <c r="AY12885" s="80"/>
      <c r="AZ12885" s="80"/>
      <c r="BA12885" s="80"/>
      <c r="BB12885" s="80"/>
    </row>
    <row r="12886" spans="9:54" x14ac:dyDescent="0.25">
      <c r="I12886" s="80"/>
      <c r="AX12886" s="80"/>
      <c r="AY12886" s="80"/>
      <c r="AZ12886" s="80"/>
      <c r="BA12886" s="80"/>
      <c r="BB12886" s="80"/>
    </row>
    <row r="12887" spans="9:54" x14ac:dyDescent="0.25">
      <c r="I12887" s="80"/>
      <c r="AX12887" s="80"/>
      <c r="AY12887" s="80"/>
      <c r="AZ12887" s="80"/>
      <c r="BA12887" s="80"/>
      <c r="BB12887" s="80"/>
    </row>
    <row r="12888" spans="9:54" x14ac:dyDescent="0.25">
      <c r="I12888" s="80"/>
      <c r="AX12888" s="80"/>
      <c r="AY12888" s="80"/>
      <c r="AZ12888" s="80"/>
      <c r="BA12888" s="80"/>
      <c r="BB12888" s="80"/>
    </row>
    <row r="12889" spans="9:54" x14ac:dyDescent="0.25">
      <c r="I12889" s="80"/>
      <c r="AX12889" s="80"/>
      <c r="AY12889" s="80"/>
      <c r="AZ12889" s="80"/>
      <c r="BA12889" s="80"/>
      <c r="BB12889" s="80"/>
    </row>
    <row r="12890" spans="9:54" x14ac:dyDescent="0.25">
      <c r="I12890" s="80"/>
      <c r="AX12890" s="80"/>
      <c r="AY12890" s="80"/>
      <c r="AZ12890" s="80"/>
      <c r="BA12890" s="80"/>
      <c r="BB12890" s="80"/>
    </row>
    <row r="12891" spans="9:54" x14ac:dyDescent="0.25">
      <c r="I12891" s="80"/>
      <c r="AX12891" s="80"/>
      <c r="AY12891" s="80"/>
      <c r="AZ12891" s="80"/>
      <c r="BA12891" s="80"/>
      <c r="BB12891" s="80"/>
    </row>
    <row r="12892" spans="9:54" x14ac:dyDescent="0.25">
      <c r="I12892" s="80"/>
      <c r="AX12892" s="80"/>
      <c r="AY12892" s="80"/>
      <c r="AZ12892" s="80"/>
      <c r="BA12892" s="80"/>
      <c r="BB12892" s="80"/>
    </row>
    <row r="12893" spans="9:54" x14ac:dyDescent="0.25">
      <c r="I12893" s="80"/>
      <c r="AX12893" s="80"/>
      <c r="AY12893" s="80"/>
      <c r="AZ12893" s="80"/>
      <c r="BA12893" s="80"/>
      <c r="BB12893" s="80"/>
    </row>
    <row r="12894" spans="9:54" x14ac:dyDescent="0.25">
      <c r="I12894" s="80"/>
      <c r="AX12894" s="80"/>
      <c r="AY12894" s="80"/>
      <c r="AZ12894" s="80"/>
      <c r="BA12894" s="80"/>
      <c r="BB12894" s="80"/>
    </row>
    <row r="12895" spans="9:54" x14ac:dyDescent="0.25">
      <c r="I12895" s="80"/>
      <c r="AX12895" s="80"/>
      <c r="AY12895" s="80"/>
      <c r="AZ12895" s="80"/>
      <c r="BA12895" s="80"/>
      <c r="BB12895" s="80"/>
    </row>
    <row r="12896" spans="9:54" x14ac:dyDescent="0.25">
      <c r="I12896" s="80"/>
      <c r="AX12896" s="80"/>
      <c r="AY12896" s="80"/>
      <c r="AZ12896" s="80"/>
      <c r="BA12896" s="80"/>
      <c r="BB12896" s="80"/>
    </row>
    <row r="12897" spans="9:54" x14ac:dyDescent="0.25">
      <c r="I12897" s="80"/>
      <c r="AX12897" s="80"/>
      <c r="AY12897" s="80"/>
      <c r="AZ12897" s="80"/>
      <c r="BA12897" s="80"/>
      <c r="BB12897" s="80"/>
    </row>
    <row r="12898" spans="9:54" x14ac:dyDescent="0.25">
      <c r="I12898" s="80"/>
      <c r="AX12898" s="80"/>
      <c r="AY12898" s="80"/>
      <c r="AZ12898" s="80"/>
      <c r="BA12898" s="80"/>
      <c r="BB12898" s="80"/>
    </row>
    <row r="12899" spans="9:54" x14ac:dyDescent="0.25">
      <c r="I12899" s="80"/>
      <c r="AX12899" s="80"/>
      <c r="AY12899" s="80"/>
      <c r="AZ12899" s="80"/>
      <c r="BA12899" s="80"/>
      <c r="BB12899" s="80"/>
    </row>
    <row r="12900" spans="9:54" x14ac:dyDescent="0.25">
      <c r="I12900" s="80"/>
      <c r="AX12900" s="80"/>
      <c r="AY12900" s="80"/>
      <c r="AZ12900" s="80"/>
      <c r="BA12900" s="80"/>
      <c r="BB12900" s="80"/>
    </row>
    <row r="12901" spans="9:54" x14ac:dyDescent="0.25">
      <c r="I12901" s="80"/>
      <c r="AX12901" s="80"/>
      <c r="AY12901" s="80"/>
      <c r="AZ12901" s="80"/>
      <c r="BA12901" s="80"/>
      <c r="BB12901" s="80"/>
    </row>
    <row r="12902" spans="9:54" x14ac:dyDescent="0.25">
      <c r="I12902" s="80"/>
      <c r="AX12902" s="80"/>
      <c r="AY12902" s="80"/>
      <c r="AZ12902" s="80"/>
      <c r="BA12902" s="80"/>
      <c r="BB12902" s="80"/>
    </row>
    <row r="12903" spans="9:54" x14ac:dyDescent="0.25">
      <c r="I12903" s="80"/>
      <c r="AX12903" s="80"/>
      <c r="AY12903" s="80"/>
      <c r="AZ12903" s="80"/>
      <c r="BA12903" s="80"/>
      <c r="BB12903" s="80"/>
    </row>
    <row r="12904" spans="9:54" x14ac:dyDescent="0.25">
      <c r="I12904" s="80"/>
      <c r="AX12904" s="80"/>
      <c r="AY12904" s="80"/>
      <c r="AZ12904" s="80"/>
      <c r="BA12904" s="80"/>
      <c r="BB12904" s="80"/>
    </row>
    <row r="12905" spans="9:54" x14ac:dyDescent="0.25">
      <c r="I12905" s="80"/>
      <c r="AX12905" s="80"/>
      <c r="AY12905" s="80"/>
      <c r="AZ12905" s="80"/>
      <c r="BA12905" s="80"/>
      <c r="BB12905" s="80"/>
    </row>
    <row r="12906" spans="9:54" x14ac:dyDescent="0.25">
      <c r="I12906" s="80"/>
      <c r="AX12906" s="80"/>
      <c r="AY12906" s="80"/>
      <c r="AZ12906" s="80"/>
      <c r="BA12906" s="80"/>
      <c r="BB12906" s="80"/>
    </row>
    <row r="12907" spans="9:54" x14ac:dyDescent="0.25">
      <c r="I12907" s="80"/>
      <c r="AX12907" s="80"/>
      <c r="AY12907" s="80"/>
      <c r="AZ12907" s="80"/>
      <c r="BA12907" s="80"/>
      <c r="BB12907" s="80"/>
    </row>
    <row r="12908" spans="9:54" x14ac:dyDescent="0.25">
      <c r="I12908" s="80"/>
      <c r="AX12908" s="80"/>
      <c r="AY12908" s="80"/>
      <c r="AZ12908" s="80"/>
      <c r="BA12908" s="80"/>
      <c r="BB12908" s="80"/>
    </row>
    <row r="12909" spans="9:54" x14ac:dyDescent="0.25">
      <c r="I12909" s="80"/>
      <c r="AX12909" s="80"/>
      <c r="AY12909" s="80"/>
      <c r="AZ12909" s="80"/>
      <c r="BA12909" s="80"/>
      <c r="BB12909" s="80"/>
    </row>
    <row r="12910" spans="9:54" x14ac:dyDescent="0.25">
      <c r="I12910" s="80"/>
      <c r="AX12910" s="80"/>
      <c r="AY12910" s="80"/>
      <c r="AZ12910" s="80"/>
      <c r="BA12910" s="80"/>
      <c r="BB12910" s="80"/>
    </row>
    <row r="12911" spans="9:54" x14ac:dyDescent="0.25">
      <c r="I12911" s="80"/>
      <c r="AX12911" s="80"/>
      <c r="AY12911" s="80"/>
      <c r="AZ12911" s="80"/>
      <c r="BA12911" s="80"/>
      <c r="BB12911" s="80"/>
    </row>
    <row r="12912" spans="9:54" x14ac:dyDescent="0.25">
      <c r="I12912" s="80"/>
      <c r="AX12912" s="80"/>
      <c r="AY12912" s="80"/>
      <c r="AZ12912" s="80"/>
      <c r="BA12912" s="80"/>
      <c r="BB12912" s="80"/>
    </row>
    <row r="12913" spans="9:54" x14ac:dyDescent="0.25">
      <c r="I12913" s="80"/>
      <c r="AX12913" s="80"/>
      <c r="AY12913" s="80"/>
      <c r="AZ12913" s="80"/>
      <c r="BA12913" s="80"/>
      <c r="BB12913" s="80"/>
    </row>
    <row r="12914" spans="9:54" x14ac:dyDescent="0.25">
      <c r="I12914" s="80"/>
      <c r="AX12914" s="80"/>
      <c r="AY12914" s="80"/>
      <c r="AZ12914" s="80"/>
      <c r="BA12914" s="80"/>
      <c r="BB12914" s="80"/>
    </row>
    <row r="12915" spans="9:54" x14ac:dyDescent="0.25">
      <c r="I12915" s="80"/>
      <c r="AX12915" s="80"/>
      <c r="AY12915" s="80"/>
      <c r="AZ12915" s="80"/>
      <c r="BA12915" s="80"/>
      <c r="BB12915" s="80"/>
    </row>
    <row r="12916" spans="9:54" x14ac:dyDescent="0.25">
      <c r="I12916" s="80"/>
      <c r="AX12916" s="80"/>
      <c r="AY12916" s="80"/>
      <c r="AZ12916" s="80"/>
      <c r="BA12916" s="80"/>
      <c r="BB12916" s="80"/>
    </row>
    <row r="12917" spans="9:54" x14ac:dyDescent="0.25">
      <c r="I12917" s="80"/>
      <c r="AX12917" s="80"/>
      <c r="AY12917" s="80"/>
      <c r="AZ12917" s="80"/>
      <c r="BA12917" s="80"/>
      <c r="BB12917" s="80"/>
    </row>
    <row r="12918" spans="9:54" x14ac:dyDescent="0.25">
      <c r="I12918" s="80"/>
      <c r="AX12918" s="80"/>
      <c r="AY12918" s="80"/>
      <c r="AZ12918" s="80"/>
      <c r="BA12918" s="80"/>
      <c r="BB12918" s="80"/>
    </row>
    <row r="12919" spans="9:54" x14ac:dyDescent="0.25">
      <c r="I12919" s="80"/>
      <c r="AX12919" s="80"/>
      <c r="AY12919" s="80"/>
      <c r="AZ12919" s="80"/>
      <c r="BA12919" s="80"/>
      <c r="BB12919" s="80"/>
    </row>
    <row r="12920" spans="9:54" x14ac:dyDescent="0.25">
      <c r="I12920" s="80"/>
      <c r="AX12920" s="80"/>
      <c r="AY12920" s="80"/>
      <c r="AZ12920" s="80"/>
      <c r="BA12920" s="80"/>
      <c r="BB12920" s="80"/>
    </row>
    <row r="12921" spans="9:54" x14ac:dyDescent="0.25">
      <c r="I12921" s="80"/>
      <c r="AX12921" s="80"/>
      <c r="AY12921" s="80"/>
      <c r="AZ12921" s="80"/>
      <c r="BA12921" s="80"/>
      <c r="BB12921" s="80"/>
    </row>
    <row r="12922" spans="9:54" x14ac:dyDescent="0.25">
      <c r="I12922" s="80"/>
      <c r="AX12922" s="80"/>
      <c r="AY12922" s="80"/>
      <c r="AZ12922" s="80"/>
      <c r="BA12922" s="80"/>
      <c r="BB12922" s="80"/>
    </row>
    <row r="12923" spans="9:54" x14ac:dyDescent="0.25">
      <c r="I12923" s="80"/>
      <c r="AX12923" s="80"/>
      <c r="AY12923" s="80"/>
      <c r="AZ12923" s="80"/>
      <c r="BA12923" s="80"/>
      <c r="BB12923" s="80"/>
    </row>
    <row r="12924" spans="9:54" x14ac:dyDescent="0.25">
      <c r="I12924" s="80"/>
      <c r="AX12924" s="80"/>
      <c r="AY12924" s="80"/>
      <c r="AZ12924" s="80"/>
      <c r="BA12924" s="80"/>
      <c r="BB12924" s="80"/>
    </row>
    <row r="12925" spans="9:54" x14ac:dyDescent="0.25">
      <c r="I12925" s="80"/>
      <c r="AX12925" s="80"/>
      <c r="AY12925" s="80"/>
      <c r="AZ12925" s="80"/>
      <c r="BA12925" s="80"/>
      <c r="BB12925" s="80"/>
    </row>
    <row r="12926" spans="9:54" x14ac:dyDescent="0.25">
      <c r="I12926" s="80"/>
      <c r="AX12926" s="80"/>
      <c r="AY12926" s="80"/>
      <c r="AZ12926" s="80"/>
      <c r="BA12926" s="80"/>
      <c r="BB12926" s="80"/>
    </row>
    <row r="12927" spans="9:54" x14ac:dyDescent="0.25">
      <c r="I12927" s="80"/>
      <c r="AX12927" s="80"/>
      <c r="AY12927" s="80"/>
      <c r="AZ12927" s="80"/>
      <c r="BA12927" s="80"/>
      <c r="BB12927" s="80"/>
    </row>
    <row r="12928" spans="9:54" x14ac:dyDescent="0.25">
      <c r="I12928" s="80"/>
      <c r="AX12928" s="80"/>
      <c r="AY12928" s="80"/>
      <c r="AZ12928" s="80"/>
      <c r="BA12928" s="80"/>
      <c r="BB12928" s="80"/>
    </row>
    <row r="12929" spans="9:54" x14ac:dyDescent="0.25">
      <c r="I12929" s="80"/>
      <c r="AX12929" s="80"/>
      <c r="AY12929" s="80"/>
      <c r="AZ12929" s="80"/>
      <c r="BA12929" s="80"/>
      <c r="BB12929" s="80"/>
    </row>
    <row r="12930" spans="9:54" x14ac:dyDescent="0.25">
      <c r="I12930" s="80"/>
      <c r="AX12930" s="80"/>
      <c r="AY12930" s="80"/>
      <c r="AZ12930" s="80"/>
      <c r="BA12930" s="80"/>
      <c r="BB12930" s="80"/>
    </row>
    <row r="12931" spans="9:54" x14ac:dyDescent="0.25">
      <c r="I12931" s="80"/>
      <c r="AX12931" s="80"/>
      <c r="AY12931" s="80"/>
      <c r="AZ12931" s="80"/>
      <c r="BA12931" s="80"/>
      <c r="BB12931" s="80"/>
    </row>
    <row r="12932" spans="9:54" x14ac:dyDescent="0.25">
      <c r="I12932" s="80"/>
      <c r="AX12932" s="80"/>
      <c r="AY12932" s="80"/>
      <c r="AZ12932" s="80"/>
      <c r="BA12932" s="80"/>
      <c r="BB12932" s="80"/>
    </row>
    <row r="12933" spans="9:54" x14ac:dyDescent="0.25">
      <c r="I12933" s="80"/>
      <c r="AX12933" s="80"/>
      <c r="AY12933" s="80"/>
      <c r="AZ12933" s="80"/>
      <c r="BA12933" s="80"/>
      <c r="BB12933" s="80"/>
    </row>
    <row r="12934" spans="9:54" x14ac:dyDescent="0.25">
      <c r="I12934" s="80"/>
      <c r="AX12934" s="80"/>
      <c r="AY12934" s="80"/>
      <c r="AZ12934" s="80"/>
      <c r="BA12934" s="80"/>
      <c r="BB12934" s="80"/>
    </row>
    <row r="12935" spans="9:54" x14ac:dyDescent="0.25">
      <c r="I12935" s="80"/>
      <c r="AX12935" s="80"/>
      <c r="AY12935" s="80"/>
      <c r="AZ12935" s="80"/>
      <c r="BA12935" s="80"/>
      <c r="BB12935" s="80"/>
    </row>
    <row r="12936" spans="9:54" x14ac:dyDescent="0.25">
      <c r="I12936" s="80"/>
      <c r="AX12936" s="80"/>
      <c r="AY12936" s="80"/>
      <c r="AZ12936" s="80"/>
      <c r="BA12936" s="80"/>
      <c r="BB12936" s="80"/>
    </row>
    <row r="12937" spans="9:54" x14ac:dyDescent="0.25">
      <c r="I12937" s="80"/>
      <c r="AX12937" s="80"/>
      <c r="AY12937" s="80"/>
      <c r="AZ12937" s="80"/>
      <c r="BA12937" s="80"/>
      <c r="BB12937" s="80"/>
    </row>
    <row r="12938" spans="9:54" x14ac:dyDescent="0.25">
      <c r="I12938" s="80"/>
      <c r="AX12938" s="80"/>
      <c r="AY12938" s="80"/>
      <c r="AZ12938" s="80"/>
      <c r="BA12938" s="80"/>
      <c r="BB12938" s="80"/>
    </row>
    <row r="12939" spans="9:54" x14ac:dyDescent="0.25">
      <c r="I12939" s="80"/>
      <c r="AX12939" s="80"/>
      <c r="AY12939" s="80"/>
      <c r="AZ12939" s="80"/>
      <c r="BA12939" s="80"/>
      <c r="BB12939" s="80"/>
    </row>
    <row r="12940" spans="9:54" x14ac:dyDescent="0.25">
      <c r="I12940" s="80"/>
      <c r="AX12940" s="80"/>
      <c r="AY12940" s="80"/>
      <c r="AZ12940" s="80"/>
      <c r="BA12940" s="80"/>
      <c r="BB12940" s="80"/>
    </row>
    <row r="12941" spans="9:54" x14ac:dyDescent="0.25">
      <c r="I12941" s="80"/>
      <c r="AX12941" s="80"/>
      <c r="AY12941" s="80"/>
      <c r="AZ12941" s="80"/>
      <c r="BA12941" s="80"/>
      <c r="BB12941" s="80"/>
    </row>
    <row r="12942" spans="9:54" x14ac:dyDescent="0.25">
      <c r="I12942" s="80"/>
      <c r="AX12942" s="80"/>
      <c r="AY12942" s="80"/>
      <c r="AZ12942" s="80"/>
      <c r="BA12942" s="80"/>
      <c r="BB12942" s="80"/>
    </row>
    <row r="12943" spans="9:54" x14ac:dyDescent="0.25">
      <c r="I12943" s="80"/>
      <c r="AX12943" s="80"/>
      <c r="AY12943" s="80"/>
      <c r="AZ12943" s="80"/>
      <c r="BA12943" s="80"/>
      <c r="BB12943" s="80"/>
    </row>
    <row r="12944" spans="9:54" x14ac:dyDescent="0.25">
      <c r="I12944" s="80"/>
      <c r="AX12944" s="80"/>
      <c r="AY12944" s="80"/>
      <c r="AZ12944" s="80"/>
      <c r="BA12944" s="80"/>
      <c r="BB12944" s="80"/>
    </row>
    <row r="12945" spans="9:54" x14ac:dyDescent="0.25">
      <c r="I12945" s="80"/>
      <c r="AX12945" s="80"/>
      <c r="AY12945" s="80"/>
      <c r="AZ12945" s="80"/>
      <c r="BA12945" s="80"/>
      <c r="BB12945" s="80"/>
    </row>
    <row r="12946" spans="9:54" x14ac:dyDescent="0.25">
      <c r="I12946" s="80"/>
      <c r="AX12946" s="80"/>
      <c r="AY12946" s="80"/>
      <c r="AZ12946" s="80"/>
      <c r="BA12946" s="80"/>
      <c r="BB12946" s="80"/>
    </row>
    <row r="12947" spans="9:54" x14ac:dyDescent="0.25">
      <c r="I12947" s="80"/>
      <c r="AX12947" s="80"/>
      <c r="AY12947" s="80"/>
      <c r="AZ12947" s="80"/>
      <c r="BA12947" s="80"/>
      <c r="BB12947" s="80"/>
    </row>
    <row r="12948" spans="9:54" x14ac:dyDescent="0.25">
      <c r="I12948" s="80"/>
      <c r="AX12948" s="80"/>
      <c r="AY12948" s="80"/>
      <c r="AZ12948" s="80"/>
      <c r="BA12948" s="80"/>
      <c r="BB12948" s="80"/>
    </row>
    <row r="12949" spans="9:54" x14ac:dyDescent="0.25">
      <c r="I12949" s="80"/>
      <c r="AX12949" s="80"/>
      <c r="AY12949" s="80"/>
      <c r="AZ12949" s="80"/>
      <c r="BA12949" s="80"/>
      <c r="BB12949" s="80"/>
    </row>
    <row r="12950" spans="9:54" x14ac:dyDescent="0.25">
      <c r="I12950" s="80"/>
      <c r="AX12950" s="80"/>
      <c r="AY12950" s="80"/>
      <c r="AZ12950" s="80"/>
      <c r="BA12950" s="80"/>
      <c r="BB12950" s="80"/>
    </row>
    <row r="12951" spans="9:54" x14ac:dyDescent="0.25">
      <c r="I12951" s="80"/>
      <c r="AX12951" s="80"/>
      <c r="AY12951" s="80"/>
      <c r="AZ12951" s="80"/>
      <c r="BA12951" s="80"/>
      <c r="BB12951" s="80"/>
    </row>
    <row r="12952" spans="9:54" x14ac:dyDescent="0.25">
      <c r="I12952" s="80"/>
      <c r="AX12952" s="80"/>
      <c r="AY12952" s="80"/>
      <c r="AZ12952" s="80"/>
      <c r="BA12952" s="80"/>
      <c r="BB12952" s="80"/>
    </row>
    <row r="12953" spans="9:54" x14ac:dyDescent="0.25">
      <c r="I12953" s="80"/>
      <c r="AX12953" s="80"/>
      <c r="AY12953" s="80"/>
      <c r="AZ12953" s="80"/>
      <c r="BA12953" s="80"/>
      <c r="BB12953" s="80"/>
    </row>
    <row r="12954" spans="9:54" x14ac:dyDescent="0.25">
      <c r="I12954" s="80"/>
      <c r="AX12954" s="80"/>
      <c r="AY12954" s="80"/>
      <c r="AZ12954" s="80"/>
      <c r="BA12954" s="80"/>
      <c r="BB12954" s="80"/>
    </row>
    <row r="12955" spans="9:54" x14ac:dyDescent="0.25">
      <c r="I12955" s="80"/>
      <c r="AX12955" s="80"/>
      <c r="AY12955" s="80"/>
      <c r="AZ12955" s="80"/>
      <c r="BA12955" s="80"/>
      <c r="BB12955" s="80"/>
    </row>
    <row r="12956" spans="9:54" x14ac:dyDescent="0.25">
      <c r="I12956" s="80"/>
      <c r="AX12956" s="80"/>
      <c r="AY12956" s="80"/>
      <c r="AZ12956" s="80"/>
      <c r="BA12956" s="80"/>
      <c r="BB12956" s="80"/>
    </row>
    <row r="12957" spans="9:54" x14ac:dyDescent="0.25">
      <c r="I12957" s="80"/>
      <c r="AX12957" s="80"/>
      <c r="AY12957" s="80"/>
      <c r="AZ12957" s="80"/>
      <c r="BA12957" s="80"/>
      <c r="BB12957" s="80"/>
    </row>
    <row r="12958" spans="9:54" x14ac:dyDescent="0.25">
      <c r="I12958" s="80"/>
      <c r="AX12958" s="80"/>
      <c r="AY12958" s="80"/>
      <c r="AZ12958" s="80"/>
      <c r="BA12958" s="80"/>
      <c r="BB12958" s="80"/>
    </row>
    <row r="12959" spans="9:54" x14ac:dyDescent="0.25">
      <c r="I12959" s="80"/>
      <c r="AX12959" s="80"/>
      <c r="AY12959" s="80"/>
      <c r="AZ12959" s="80"/>
      <c r="BA12959" s="80"/>
      <c r="BB12959" s="80"/>
    </row>
    <row r="12960" spans="9:54" x14ac:dyDescent="0.25">
      <c r="I12960" s="80"/>
      <c r="AX12960" s="80"/>
      <c r="AY12960" s="80"/>
      <c r="AZ12960" s="80"/>
      <c r="BA12960" s="80"/>
      <c r="BB12960" s="80"/>
    </row>
    <row r="12961" spans="9:54" x14ac:dyDescent="0.25">
      <c r="I12961" s="80"/>
      <c r="AX12961" s="80"/>
      <c r="AY12961" s="80"/>
      <c r="AZ12961" s="80"/>
      <c r="BA12961" s="80"/>
      <c r="BB12961" s="80"/>
    </row>
    <row r="12962" spans="9:54" x14ac:dyDescent="0.25">
      <c r="I12962" s="80"/>
      <c r="AX12962" s="80"/>
      <c r="AY12962" s="80"/>
      <c r="AZ12962" s="80"/>
      <c r="BA12962" s="80"/>
      <c r="BB12962" s="80"/>
    </row>
    <row r="12963" spans="9:54" x14ac:dyDescent="0.25">
      <c r="I12963" s="80"/>
      <c r="AX12963" s="80"/>
      <c r="AY12963" s="80"/>
      <c r="AZ12963" s="80"/>
      <c r="BA12963" s="80"/>
      <c r="BB12963" s="80"/>
    </row>
    <row r="12964" spans="9:54" x14ac:dyDescent="0.25">
      <c r="I12964" s="80"/>
      <c r="AX12964" s="80"/>
      <c r="AY12964" s="80"/>
      <c r="AZ12964" s="80"/>
      <c r="BA12964" s="80"/>
      <c r="BB12964" s="80"/>
    </row>
    <row r="12965" spans="9:54" x14ac:dyDescent="0.25">
      <c r="I12965" s="80"/>
      <c r="AX12965" s="80"/>
      <c r="AY12965" s="80"/>
      <c r="AZ12965" s="80"/>
      <c r="BA12965" s="80"/>
      <c r="BB12965" s="80"/>
    </row>
    <row r="12966" spans="9:54" x14ac:dyDescent="0.25">
      <c r="I12966" s="80"/>
      <c r="AX12966" s="80"/>
      <c r="AY12966" s="80"/>
      <c r="AZ12966" s="80"/>
      <c r="BA12966" s="80"/>
      <c r="BB12966" s="80"/>
    </row>
    <row r="12967" spans="9:54" x14ac:dyDescent="0.25">
      <c r="I12967" s="80"/>
      <c r="AX12967" s="80"/>
      <c r="AY12967" s="80"/>
      <c r="AZ12967" s="80"/>
      <c r="BA12967" s="80"/>
      <c r="BB12967" s="80"/>
    </row>
    <row r="12968" spans="9:54" x14ac:dyDescent="0.25">
      <c r="I12968" s="80"/>
      <c r="AX12968" s="80"/>
      <c r="AY12968" s="80"/>
      <c r="AZ12968" s="80"/>
      <c r="BA12968" s="80"/>
      <c r="BB12968" s="80"/>
    </row>
    <row r="12969" spans="9:54" x14ac:dyDescent="0.25">
      <c r="I12969" s="80"/>
      <c r="AX12969" s="80"/>
      <c r="AY12969" s="80"/>
      <c r="AZ12969" s="80"/>
      <c r="BA12969" s="80"/>
      <c r="BB12969" s="80"/>
    </row>
    <row r="12970" spans="9:54" x14ac:dyDescent="0.25">
      <c r="I12970" s="80"/>
      <c r="AX12970" s="80"/>
      <c r="AY12970" s="80"/>
      <c r="AZ12970" s="80"/>
      <c r="BA12970" s="80"/>
      <c r="BB12970" s="80"/>
    </row>
    <row r="12971" spans="9:54" x14ac:dyDescent="0.25">
      <c r="I12971" s="80"/>
      <c r="AX12971" s="80"/>
      <c r="AY12971" s="80"/>
      <c r="AZ12971" s="80"/>
      <c r="BA12971" s="80"/>
      <c r="BB12971" s="80"/>
    </row>
    <row r="12972" spans="9:54" x14ac:dyDescent="0.25">
      <c r="I12972" s="80"/>
      <c r="AX12972" s="80"/>
      <c r="AY12972" s="80"/>
      <c r="AZ12972" s="80"/>
      <c r="BA12972" s="80"/>
      <c r="BB12972" s="80"/>
    </row>
    <row r="12973" spans="9:54" x14ac:dyDescent="0.25">
      <c r="I12973" s="80"/>
      <c r="AX12973" s="80"/>
      <c r="AY12973" s="80"/>
      <c r="AZ12973" s="80"/>
      <c r="BA12973" s="80"/>
      <c r="BB12973" s="80"/>
    </row>
    <row r="12974" spans="9:54" x14ac:dyDescent="0.25">
      <c r="I12974" s="80"/>
      <c r="AX12974" s="80"/>
      <c r="AY12974" s="80"/>
      <c r="AZ12974" s="80"/>
      <c r="BA12974" s="80"/>
      <c r="BB12974" s="80"/>
    </row>
    <row r="12975" spans="9:54" x14ac:dyDescent="0.25">
      <c r="I12975" s="80"/>
      <c r="AX12975" s="80"/>
      <c r="AY12975" s="80"/>
      <c r="AZ12975" s="80"/>
      <c r="BA12975" s="80"/>
      <c r="BB12975" s="80"/>
    </row>
    <row r="12976" spans="9:54" x14ac:dyDescent="0.25">
      <c r="I12976" s="80"/>
      <c r="AX12976" s="80"/>
      <c r="AY12976" s="80"/>
      <c r="AZ12976" s="80"/>
      <c r="BA12976" s="80"/>
      <c r="BB12976" s="80"/>
    </row>
    <row r="12977" spans="9:54" x14ac:dyDescent="0.25">
      <c r="I12977" s="80"/>
      <c r="AX12977" s="80"/>
      <c r="AY12977" s="80"/>
      <c r="AZ12977" s="80"/>
      <c r="BA12977" s="80"/>
      <c r="BB12977" s="80"/>
    </row>
    <row r="12978" spans="9:54" x14ac:dyDescent="0.25">
      <c r="I12978" s="80"/>
      <c r="AX12978" s="80"/>
      <c r="AY12978" s="80"/>
      <c r="AZ12978" s="80"/>
      <c r="BA12978" s="80"/>
      <c r="BB12978" s="80"/>
    </row>
    <row r="12979" spans="9:54" x14ac:dyDescent="0.25">
      <c r="I12979" s="80"/>
      <c r="AX12979" s="80"/>
      <c r="AY12979" s="80"/>
      <c r="AZ12979" s="80"/>
      <c r="BA12979" s="80"/>
      <c r="BB12979" s="80"/>
    </row>
    <row r="12980" spans="9:54" x14ac:dyDescent="0.25">
      <c r="I12980" s="80"/>
      <c r="AX12980" s="80"/>
      <c r="AY12980" s="80"/>
      <c r="AZ12980" s="80"/>
      <c r="BA12980" s="80"/>
      <c r="BB12980" s="80"/>
    </row>
    <row r="12981" spans="9:54" x14ac:dyDescent="0.25">
      <c r="I12981" s="80"/>
      <c r="AX12981" s="80"/>
      <c r="AY12981" s="80"/>
      <c r="AZ12981" s="80"/>
      <c r="BA12981" s="80"/>
      <c r="BB12981" s="80"/>
    </row>
    <row r="12982" spans="9:54" x14ac:dyDescent="0.25">
      <c r="I12982" s="80"/>
      <c r="AX12982" s="80"/>
      <c r="AY12982" s="80"/>
      <c r="AZ12982" s="80"/>
      <c r="BA12982" s="80"/>
      <c r="BB12982" s="80"/>
    </row>
    <row r="12983" spans="9:54" x14ac:dyDescent="0.25">
      <c r="I12983" s="80"/>
      <c r="AX12983" s="80"/>
      <c r="AY12983" s="80"/>
      <c r="AZ12983" s="80"/>
      <c r="BA12983" s="80"/>
      <c r="BB12983" s="80"/>
    </row>
    <row r="12984" spans="9:54" x14ac:dyDescent="0.25">
      <c r="I12984" s="80"/>
      <c r="AX12984" s="80"/>
      <c r="AY12984" s="80"/>
      <c r="AZ12984" s="80"/>
      <c r="BA12984" s="80"/>
      <c r="BB12984" s="80"/>
    </row>
    <row r="12985" spans="9:54" x14ac:dyDescent="0.25">
      <c r="I12985" s="80"/>
      <c r="AX12985" s="80"/>
      <c r="AY12985" s="80"/>
      <c r="AZ12985" s="80"/>
      <c r="BA12985" s="80"/>
      <c r="BB12985" s="80"/>
    </row>
    <row r="12986" spans="9:54" x14ac:dyDescent="0.25">
      <c r="I12986" s="80"/>
      <c r="AX12986" s="80"/>
      <c r="AY12986" s="80"/>
      <c r="AZ12986" s="80"/>
      <c r="BA12986" s="80"/>
      <c r="BB12986" s="80"/>
    </row>
    <row r="12987" spans="9:54" x14ac:dyDescent="0.25">
      <c r="I12987" s="80"/>
      <c r="AX12987" s="80"/>
      <c r="AY12987" s="80"/>
      <c r="AZ12987" s="80"/>
      <c r="BA12987" s="80"/>
      <c r="BB12987" s="80"/>
    </row>
    <row r="12988" spans="9:54" x14ac:dyDescent="0.25">
      <c r="I12988" s="80"/>
      <c r="AX12988" s="80"/>
      <c r="AY12988" s="80"/>
      <c r="AZ12988" s="80"/>
      <c r="BA12988" s="80"/>
      <c r="BB12988" s="80"/>
    </row>
    <row r="12989" spans="9:54" x14ac:dyDescent="0.25">
      <c r="I12989" s="80"/>
      <c r="AX12989" s="80"/>
      <c r="AY12989" s="80"/>
      <c r="AZ12989" s="80"/>
      <c r="BA12989" s="80"/>
      <c r="BB12989" s="80"/>
    </row>
    <row r="12990" spans="9:54" x14ac:dyDescent="0.25">
      <c r="I12990" s="80"/>
      <c r="AX12990" s="80"/>
      <c r="AY12990" s="80"/>
      <c r="AZ12990" s="80"/>
      <c r="BA12990" s="80"/>
      <c r="BB12990" s="80"/>
    </row>
    <row r="12991" spans="9:54" x14ac:dyDescent="0.25">
      <c r="I12991" s="80"/>
      <c r="AX12991" s="80"/>
      <c r="AY12991" s="80"/>
      <c r="AZ12991" s="80"/>
      <c r="BA12991" s="80"/>
      <c r="BB12991" s="80"/>
    </row>
    <row r="12992" spans="9:54" x14ac:dyDescent="0.25">
      <c r="I12992" s="80"/>
      <c r="AX12992" s="80"/>
      <c r="AY12992" s="80"/>
      <c r="AZ12992" s="80"/>
      <c r="BA12992" s="80"/>
      <c r="BB12992" s="80"/>
    </row>
    <row r="12993" spans="9:54" x14ac:dyDescent="0.25">
      <c r="I12993" s="80"/>
      <c r="AX12993" s="80"/>
      <c r="AY12993" s="80"/>
      <c r="AZ12993" s="80"/>
      <c r="BA12993" s="80"/>
      <c r="BB12993" s="80"/>
    </row>
    <row r="12994" spans="9:54" x14ac:dyDescent="0.25">
      <c r="I12994" s="80"/>
      <c r="AX12994" s="80"/>
      <c r="AY12994" s="80"/>
      <c r="AZ12994" s="80"/>
      <c r="BA12994" s="80"/>
      <c r="BB12994" s="80"/>
    </row>
    <row r="12995" spans="9:54" x14ac:dyDescent="0.25">
      <c r="I12995" s="80"/>
      <c r="AX12995" s="80"/>
      <c r="AY12995" s="80"/>
      <c r="AZ12995" s="80"/>
      <c r="BA12995" s="80"/>
      <c r="BB12995" s="80"/>
    </row>
    <row r="12996" spans="9:54" x14ac:dyDescent="0.25">
      <c r="I12996" s="80"/>
      <c r="AX12996" s="80"/>
      <c r="AY12996" s="80"/>
      <c r="AZ12996" s="80"/>
      <c r="BA12996" s="80"/>
      <c r="BB12996" s="80"/>
    </row>
    <row r="12997" spans="9:54" x14ac:dyDescent="0.25">
      <c r="I12997" s="80"/>
      <c r="AX12997" s="80"/>
      <c r="AY12997" s="80"/>
      <c r="AZ12997" s="80"/>
      <c r="BA12997" s="80"/>
      <c r="BB12997" s="80"/>
    </row>
    <row r="12998" spans="9:54" x14ac:dyDescent="0.25">
      <c r="I12998" s="80"/>
      <c r="AX12998" s="80"/>
      <c r="AY12998" s="80"/>
      <c r="AZ12998" s="80"/>
      <c r="BA12998" s="80"/>
      <c r="BB12998" s="80"/>
    </row>
    <row r="12999" spans="9:54" x14ac:dyDescent="0.25">
      <c r="I12999" s="80"/>
      <c r="AX12999" s="80"/>
      <c r="AY12999" s="80"/>
      <c r="AZ12999" s="80"/>
      <c r="BA12999" s="80"/>
      <c r="BB12999" s="80"/>
    </row>
    <row r="13000" spans="9:54" x14ac:dyDescent="0.25">
      <c r="I13000" s="80"/>
      <c r="AX13000" s="80"/>
      <c r="AY13000" s="80"/>
      <c r="AZ13000" s="80"/>
      <c r="BA13000" s="80"/>
      <c r="BB13000" s="80"/>
    </row>
    <row r="13001" spans="9:54" x14ac:dyDescent="0.25">
      <c r="I13001" s="80"/>
      <c r="AX13001" s="80"/>
      <c r="AY13001" s="80"/>
      <c r="AZ13001" s="80"/>
      <c r="BA13001" s="80"/>
      <c r="BB13001" s="80"/>
    </row>
    <row r="13002" spans="9:54" x14ac:dyDescent="0.25">
      <c r="I13002" s="80"/>
      <c r="AX13002" s="80"/>
      <c r="AY13002" s="80"/>
      <c r="AZ13002" s="80"/>
      <c r="BA13002" s="80"/>
      <c r="BB13002" s="80"/>
    </row>
    <row r="13003" spans="9:54" x14ac:dyDescent="0.25">
      <c r="I13003" s="80"/>
      <c r="AX13003" s="80"/>
      <c r="AY13003" s="80"/>
      <c r="AZ13003" s="80"/>
      <c r="BA13003" s="80"/>
      <c r="BB13003" s="80"/>
    </row>
    <row r="13004" spans="9:54" x14ac:dyDescent="0.25">
      <c r="I13004" s="80"/>
      <c r="AX13004" s="80"/>
      <c r="AY13004" s="80"/>
      <c r="AZ13004" s="80"/>
      <c r="BA13004" s="80"/>
      <c r="BB13004" s="80"/>
    </row>
    <row r="13005" spans="9:54" x14ac:dyDescent="0.25">
      <c r="I13005" s="80"/>
      <c r="AX13005" s="80"/>
      <c r="AY13005" s="80"/>
      <c r="AZ13005" s="80"/>
      <c r="BA13005" s="80"/>
      <c r="BB13005" s="80"/>
    </row>
    <row r="13006" spans="9:54" x14ac:dyDescent="0.25">
      <c r="I13006" s="80"/>
      <c r="AX13006" s="80"/>
      <c r="AY13006" s="80"/>
      <c r="AZ13006" s="80"/>
      <c r="BA13006" s="80"/>
      <c r="BB13006" s="80"/>
    </row>
    <row r="13007" spans="9:54" x14ac:dyDescent="0.25">
      <c r="I13007" s="80"/>
      <c r="AX13007" s="80"/>
      <c r="AY13007" s="80"/>
      <c r="AZ13007" s="80"/>
      <c r="BA13007" s="80"/>
      <c r="BB13007" s="80"/>
    </row>
    <row r="13008" spans="9:54" x14ac:dyDescent="0.25">
      <c r="I13008" s="80"/>
      <c r="AX13008" s="80"/>
      <c r="AY13008" s="80"/>
      <c r="AZ13008" s="80"/>
      <c r="BA13008" s="80"/>
      <c r="BB13008" s="80"/>
    </row>
    <row r="13009" spans="9:54" x14ac:dyDescent="0.25">
      <c r="I13009" s="80"/>
      <c r="AX13009" s="80"/>
      <c r="AY13009" s="80"/>
      <c r="AZ13009" s="80"/>
      <c r="BA13009" s="80"/>
      <c r="BB13009" s="80"/>
    </row>
    <row r="13010" spans="9:54" x14ac:dyDescent="0.25">
      <c r="I13010" s="80"/>
      <c r="AX13010" s="80"/>
      <c r="AY13010" s="80"/>
      <c r="AZ13010" s="80"/>
      <c r="BA13010" s="80"/>
      <c r="BB13010" s="80"/>
    </row>
    <row r="13011" spans="9:54" x14ac:dyDescent="0.25">
      <c r="I13011" s="80"/>
      <c r="AX13011" s="80"/>
      <c r="AY13011" s="80"/>
      <c r="AZ13011" s="80"/>
      <c r="BA13011" s="80"/>
      <c r="BB13011" s="80"/>
    </row>
    <row r="13012" spans="9:54" x14ac:dyDescent="0.25">
      <c r="I13012" s="80"/>
      <c r="AX13012" s="80"/>
      <c r="AY13012" s="80"/>
      <c r="AZ13012" s="80"/>
      <c r="BA13012" s="80"/>
      <c r="BB13012" s="80"/>
    </row>
    <row r="13013" spans="9:54" x14ac:dyDescent="0.25">
      <c r="I13013" s="80"/>
      <c r="AX13013" s="80"/>
      <c r="AY13013" s="80"/>
      <c r="AZ13013" s="80"/>
      <c r="BA13013" s="80"/>
      <c r="BB13013" s="80"/>
    </row>
    <row r="13014" spans="9:54" x14ac:dyDescent="0.25">
      <c r="I13014" s="80"/>
      <c r="AX13014" s="80"/>
      <c r="AY13014" s="80"/>
      <c r="AZ13014" s="80"/>
      <c r="BA13014" s="80"/>
      <c r="BB13014" s="80"/>
    </row>
    <row r="13015" spans="9:54" x14ac:dyDescent="0.25">
      <c r="I13015" s="80"/>
      <c r="AX13015" s="80"/>
      <c r="AY13015" s="80"/>
      <c r="AZ13015" s="80"/>
      <c r="BA13015" s="80"/>
      <c r="BB13015" s="80"/>
    </row>
    <row r="13016" spans="9:54" x14ac:dyDescent="0.25">
      <c r="I13016" s="80"/>
      <c r="AX13016" s="80"/>
      <c r="AY13016" s="80"/>
      <c r="AZ13016" s="80"/>
      <c r="BA13016" s="80"/>
      <c r="BB13016" s="80"/>
    </row>
    <row r="13017" spans="9:54" x14ac:dyDescent="0.25">
      <c r="I13017" s="80"/>
      <c r="AX13017" s="80"/>
      <c r="AY13017" s="80"/>
      <c r="AZ13017" s="80"/>
      <c r="BA13017" s="80"/>
      <c r="BB13017" s="80"/>
    </row>
    <row r="13018" spans="9:54" x14ac:dyDescent="0.25">
      <c r="I13018" s="80"/>
      <c r="AX13018" s="80"/>
      <c r="AY13018" s="80"/>
      <c r="AZ13018" s="80"/>
      <c r="BA13018" s="80"/>
      <c r="BB13018" s="80"/>
    </row>
    <row r="13019" spans="9:54" x14ac:dyDescent="0.25">
      <c r="I13019" s="80"/>
      <c r="AX13019" s="80"/>
      <c r="AY13019" s="80"/>
      <c r="AZ13019" s="80"/>
      <c r="BA13019" s="80"/>
      <c r="BB13019" s="80"/>
    </row>
    <row r="13020" spans="9:54" x14ac:dyDescent="0.25">
      <c r="I13020" s="80"/>
      <c r="AX13020" s="80"/>
      <c r="AY13020" s="80"/>
      <c r="AZ13020" s="80"/>
      <c r="BA13020" s="80"/>
      <c r="BB13020" s="80"/>
    </row>
    <row r="13021" spans="9:54" x14ac:dyDescent="0.25">
      <c r="I13021" s="80"/>
      <c r="AX13021" s="80"/>
      <c r="AY13021" s="80"/>
      <c r="AZ13021" s="80"/>
      <c r="BA13021" s="80"/>
      <c r="BB13021" s="80"/>
    </row>
    <row r="13022" spans="9:54" x14ac:dyDescent="0.25">
      <c r="I13022" s="80"/>
      <c r="AX13022" s="80"/>
      <c r="AY13022" s="80"/>
      <c r="AZ13022" s="80"/>
      <c r="BA13022" s="80"/>
      <c r="BB13022" s="80"/>
    </row>
    <row r="13023" spans="9:54" x14ac:dyDescent="0.25">
      <c r="I13023" s="80"/>
      <c r="AX13023" s="80"/>
      <c r="AY13023" s="80"/>
      <c r="AZ13023" s="80"/>
      <c r="BA13023" s="80"/>
      <c r="BB13023" s="80"/>
    </row>
    <row r="13024" spans="9:54" x14ac:dyDescent="0.25">
      <c r="I13024" s="80"/>
      <c r="AX13024" s="80"/>
      <c r="AY13024" s="80"/>
      <c r="AZ13024" s="80"/>
      <c r="BA13024" s="80"/>
      <c r="BB13024" s="80"/>
    </row>
    <row r="13025" spans="9:54" x14ac:dyDescent="0.25">
      <c r="I13025" s="80"/>
      <c r="AX13025" s="80"/>
      <c r="AY13025" s="80"/>
      <c r="AZ13025" s="80"/>
      <c r="BA13025" s="80"/>
      <c r="BB13025" s="80"/>
    </row>
    <row r="13026" spans="9:54" x14ac:dyDescent="0.25">
      <c r="I13026" s="80"/>
      <c r="AX13026" s="80"/>
      <c r="AY13026" s="80"/>
      <c r="AZ13026" s="80"/>
      <c r="BA13026" s="80"/>
      <c r="BB13026" s="80"/>
    </row>
    <row r="13027" spans="9:54" x14ac:dyDescent="0.25">
      <c r="I13027" s="80"/>
      <c r="AX13027" s="80"/>
      <c r="AY13027" s="80"/>
      <c r="AZ13027" s="80"/>
      <c r="BA13027" s="80"/>
      <c r="BB13027" s="80"/>
    </row>
    <row r="13028" spans="9:54" x14ac:dyDescent="0.25">
      <c r="I13028" s="80"/>
      <c r="AX13028" s="80"/>
      <c r="AY13028" s="80"/>
      <c r="AZ13028" s="80"/>
      <c r="BA13028" s="80"/>
      <c r="BB13028" s="80"/>
    </row>
    <row r="13029" spans="9:54" x14ac:dyDescent="0.25">
      <c r="I13029" s="80"/>
      <c r="AX13029" s="80"/>
      <c r="AY13029" s="80"/>
      <c r="AZ13029" s="80"/>
      <c r="BA13029" s="80"/>
      <c r="BB13029" s="80"/>
    </row>
    <row r="13030" spans="9:54" x14ac:dyDescent="0.25">
      <c r="I13030" s="80"/>
      <c r="AX13030" s="80"/>
      <c r="AY13030" s="80"/>
      <c r="AZ13030" s="80"/>
      <c r="BA13030" s="80"/>
      <c r="BB13030" s="80"/>
    </row>
    <row r="13031" spans="9:54" x14ac:dyDescent="0.25">
      <c r="I13031" s="80"/>
      <c r="AX13031" s="80"/>
      <c r="AY13031" s="80"/>
      <c r="AZ13031" s="80"/>
      <c r="BA13031" s="80"/>
      <c r="BB13031" s="80"/>
    </row>
    <row r="13032" spans="9:54" x14ac:dyDescent="0.25">
      <c r="I13032" s="80"/>
      <c r="AX13032" s="80"/>
      <c r="AY13032" s="80"/>
      <c r="AZ13032" s="80"/>
      <c r="BA13032" s="80"/>
      <c r="BB13032" s="80"/>
    </row>
    <row r="13033" spans="9:54" x14ac:dyDescent="0.25">
      <c r="I13033" s="80"/>
      <c r="AX13033" s="80"/>
      <c r="AY13033" s="80"/>
      <c r="AZ13033" s="80"/>
      <c r="BA13033" s="80"/>
      <c r="BB13033" s="80"/>
    </row>
    <row r="13034" spans="9:54" x14ac:dyDescent="0.25">
      <c r="I13034" s="80"/>
      <c r="AX13034" s="80"/>
      <c r="AY13034" s="80"/>
      <c r="AZ13034" s="80"/>
      <c r="BA13034" s="80"/>
      <c r="BB13034" s="80"/>
    </row>
    <row r="13035" spans="9:54" x14ac:dyDescent="0.25">
      <c r="I13035" s="80"/>
      <c r="AX13035" s="80"/>
      <c r="AY13035" s="80"/>
      <c r="AZ13035" s="80"/>
      <c r="BA13035" s="80"/>
      <c r="BB13035" s="80"/>
    </row>
    <row r="13036" spans="9:54" x14ac:dyDescent="0.25">
      <c r="I13036" s="80"/>
      <c r="AX13036" s="80"/>
      <c r="AY13036" s="80"/>
      <c r="AZ13036" s="80"/>
      <c r="BA13036" s="80"/>
      <c r="BB13036" s="80"/>
    </row>
    <row r="13037" spans="9:54" x14ac:dyDescent="0.25">
      <c r="I13037" s="80"/>
      <c r="AX13037" s="80"/>
      <c r="AY13037" s="80"/>
      <c r="AZ13037" s="80"/>
      <c r="BA13037" s="80"/>
      <c r="BB13037" s="80"/>
    </row>
    <row r="13038" spans="9:54" x14ac:dyDescent="0.25">
      <c r="I13038" s="80"/>
      <c r="AX13038" s="80"/>
      <c r="AY13038" s="80"/>
      <c r="AZ13038" s="80"/>
      <c r="BA13038" s="80"/>
      <c r="BB13038" s="80"/>
    </row>
    <row r="13039" spans="9:54" x14ac:dyDescent="0.25">
      <c r="I13039" s="80"/>
      <c r="AX13039" s="80"/>
      <c r="AY13039" s="80"/>
      <c r="AZ13039" s="80"/>
      <c r="BA13039" s="80"/>
      <c r="BB13039" s="80"/>
    </row>
    <row r="13040" spans="9:54" x14ac:dyDescent="0.25">
      <c r="I13040" s="80"/>
      <c r="AX13040" s="80"/>
      <c r="AY13040" s="80"/>
      <c r="AZ13040" s="80"/>
      <c r="BA13040" s="80"/>
      <c r="BB13040" s="80"/>
    </row>
    <row r="13041" spans="9:54" x14ac:dyDescent="0.25">
      <c r="I13041" s="80"/>
      <c r="AX13041" s="80"/>
      <c r="AY13041" s="80"/>
      <c r="AZ13041" s="80"/>
      <c r="BA13041" s="80"/>
      <c r="BB13041" s="80"/>
    </row>
    <row r="13042" spans="9:54" x14ac:dyDescent="0.25">
      <c r="I13042" s="80"/>
      <c r="AX13042" s="80"/>
      <c r="AY13042" s="80"/>
      <c r="AZ13042" s="80"/>
      <c r="BA13042" s="80"/>
      <c r="BB13042" s="80"/>
    </row>
    <row r="13043" spans="9:54" x14ac:dyDescent="0.25">
      <c r="I13043" s="80"/>
      <c r="AX13043" s="80"/>
      <c r="AY13043" s="80"/>
      <c r="AZ13043" s="80"/>
      <c r="BA13043" s="80"/>
      <c r="BB13043" s="80"/>
    </row>
    <row r="13044" spans="9:54" x14ac:dyDescent="0.25">
      <c r="I13044" s="80"/>
      <c r="AX13044" s="80"/>
      <c r="AY13044" s="80"/>
      <c r="AZ13044" s="80"/>
      <c r="BA13044" s="80"/>
      <c r="BB13044" s="80"/>
    </row>
    <row r="13045" spans="9:54" x14ac:dyDescent="0.25">
      <c r="I13045" s="80"/>
      <c r="AX13045" s="80"/>
      <c r="AY13045" s="80"/>
      <c r="AZ13045" s="80"/>
      <c r="BA13045" s="80"/>
      <c r="BB13045" s="80"/>
    </row>
    <row r="13046" spans="9:54" x14ac:dyDescent="0.25">
      <c r="I13046" s="80"/>
      <c r="AX13046" s="80"/>
      <c r="AY13046" s="80"/>
      <c r="AZ13046" s="80"/>
      <c r="BA13046" s="80"/>
      <c r="BB13046" s="80"/>
    </row>
    <row r="13047" spans="9:54" x14ac:dyDescent="0.25">
      <c r="I13047" s="80"/>
      <c r="AX13047" s="80"/>
      <c r="AY13047" s="80"/>
      <c r="AZ13047" s="80"/>
      <c r="BA13047" s="80"/>
      <c r="BB13047" s="80"/>
    </row>
    <row r="13048" spans="9:54" x14ac:dyDescent="0.25">
      <c r="I13048" s="80"/>
      <c r="AX13048" s="80"/>
      <c r="AY13048" s="80"/>
      <c r="AZ13048" s="80"/>
      <c r="BA13048" s="80"/>
      <c r="BB13048" s="80"/>
    </row>
    <row r="13049" spans="9:54" x14ac:dyDescent="0.25">
      <c r="I13049" s="80"/>
      <c r="AX13049" s="80"/>
      <c r="AY13049" s="80"/>
      <c r="AZ13049" s="80"/>
      <c r="BA13049" s="80"/>
      <c r="BB13049" s="80"/>
    </row>
    <row r="13050" spans="9:54" x14ac:dyDescent="0.25">
      <c r="I13050" s="80"/>
      <c r="AX13050" s="80"/>
      <c r="AY13050" s="80"/>
      <c r="AZ13050" s="80"/>
      <c r="BA13050" s="80"/>
      <c r="BB13050" s="80"/>
    </row>
    <row r="13051" spans="9:54" x14ac:dyDescent="0.25">
      <c r="I13051" s="80"/>
      <c r="AX13051" s="80"/>
      <c r="AY13051" s="80"/>
      <c r="AZ13051" s="80"/>
      <c r="BA13051" s="80"/>
      <c r="BB13051" s="80"/>
    </row>
    <row r="13052" spans="9:54" x14ac:dyDescent="0.25">
      <c r="I13052" s="80"/>
      <c r="AX13052" s="80"/>
      <c r="AY13052" s="80"/>
      <c r="AZ13052" s="80"/>
      <c r="BA13052" s="80"/>
      <c r="BB13052" s="80"/>
    </row>
    <row r="13053" spans="9:54" x14ac:dyDescent="0.25">
      <c r="I13053" s="80"/>
      <c r="AX13053" s="80"/>
      <c r="AY13053" s="80"/>
      <c r="AZ13053" s="80"/>
      <c r="BA13053" s="80"/>
      <c r="BB13053" s="80"/>
    </row>
    <row r="13054" spans="9:54" x14ac:dyDescent="0.25">
      <c r="I13054" s="80"/>
      <c r="AX13054" s="80"/>
      <c r="AY13054" s="80"/>
      <c r="AZ13054" s="80"/>
      <c r="BA13054" s="80"/>
      <c r="BB13054" s="80"/>
    </row>
    <row r="13055" spans="9:54" x14ac:dyDescent="0.25">
      <c r="I13055" s="80"/>
      <c r="AX13055" s="80"/>
      <c r="AY13055" s="80"/>
      <c r="AZ13055" s="80"/>
      <c r="BA13055" s="80"/>
      <c r="BB13055" s="80"/>
    </row>
    <row r="13056" spans="9:54" x14ac:dyDescent="0.25">
      <c r="I13056" s="80"/>
      <c r="AX13056" s="80"/>
      <c r="AY13056" s="80"/>
      <c r="AZ13056" s="80"/>
      <c r="BA13056" s="80"/>
      <c r="BB13056" s="80"/>
    </row>
    <row r="13057" spans="9:54" x14ac:dyDescent="0.25">
      <c r="I13057" s="80"/>
      <c r="AX13057" s="80"/>
      <c r="AY13057" s="80"/>
      <c r="AZ13057" s="80"/>
      <c r="BA13057" s="80"/>
      <c r="BB13057" s="80"/>
    </row>
    <row r="13058" spans="9:54" x14ac:dyDescent="0.25">
      <c r="I13058" s="80"/>
      <c r="AX13058" s="80"/>
      <c r="AY13058" s="80"/>
      <c r="AZ13058" s="80"/>
      <c r="BA13058" s="80"/>
      <c r="BB13058" s="80"/>
    </row>
    <row r="13059" spans="9:54" x14ac:dyDescent="0.25">
      <c r="I13059" s="80"/>
      <c r="AX13059" s="80"/>
      <c r="AY13059" s="80"/>
      <c r="AZ13059" s="80"/>
      <c r="BA13059" s="80"/>
      <c r="BB13059" s="80"/>
    </row>
    <row r="13060" spans="9:54" x14ac:dyDescent="0.25">
      <c r="I13060" s="80"/>
      <c r="AX13060" s="80"/>
      <c r="AY13060" s="80"/>
      <c r="AZ13060" s="80"/>
      <c r="BA13060" s="80"/>
      <c r="BB13060" s="80"/>
    </row>
    <row r="13061" spans="9:54" x14ac:dyDescent="0.25">
      <c r="I13061" s="80"/>
      <c r="AX13061" s="80"/>
      <c r="AY13061" s="80"/>
      <c r="AZ13061" s="80"/>
      <c r="BA13061" s="80"/>
      <c r="BB13061" s="80"/>
    </row>
    <row r="13062" spans="9:54" x14ac:dyDescent="0.25">
      <c r="I13062" s="80"/>
      <c r="AX13062" s="80"/>
      <c r="AY13062" s="80"/>
      <c r="AZ13062" s="80"/>
      <c r="BA13062" s="80"/>
      <c r="BB13062" s="80"/>
    </row>
    <row r="13063" spans="9:54" x14ac:dyDescent="0.25">
      <c r="I13063" s="80"/>
      <c r="AX13063" s="80"/>
      <c r="AY13063" s="80"/>
      <c r="AZ13063" s="80"/>
      <c r="BA13063" s="80"/>
      <c r="BB13063" s="80"/>
    </row>
    <row r="13064" spans="9:54" x14ac:dyDescent="0.25">
      <c r="I13064" s="80"/>
      <c r="AX13064" s="80"/>
      <c r="AY13064" s="80"/>
      <c r="AZ13064" s="80"/>
      <c r="BA13064" s="80"/>
      <c r="BB13064" s="80"/>
    </row>
    <row r="13065" spans="9:54" x14ac:dyDescent="0.25">
      <c r="I13065" s="80"/>
      <c r="AX13065" s="80"/>
      <c r="AY13065" s="80"/>
      <c r="AZ13065" s="80"/>
      <c r="BA13065" s="80"/>
      <c r="BB13065" s="80"/>
    </row>
    <row r="13066" spans="9:54" x14ac:dyDescent="0.25">
      <c r="I13066" s="80"/>
      <c r="AX13066" s="80"/>
      <c r="AY13066" s="80"/>
      <c r="AZ13066" s="80"/>
      <c r="BA13066" s="80"/>
      <c r="BB13066" s="80"/>
    </row>
    <row r="13067" spans="9:54" x14ac:dyDescent="0.25">
      <c r="I13067" s="80"/>
      <c r="AX13067" s="80"/>
      <c r="AY13067" s="80"/>
      <c r="AZ13067" s="80"/>
      <c r="BA13067" s="80"/>
      <c r="BB13067" s="80"/>
    </row>
    <row r="13068" spans="9:54" x14ac:dyDescent="0.25">
      <c r="I13068" s="80"/>
      <c r="AX13068" s="80"/>
      <c r="AY13068" s="80"/>
      <c r="AZ13068" s="80"/>
      <c r="BA13068" s="80"/>
      <c r="BB13068" s="80"/>
    </row>
    <row r="13069" spans="9:54" x14ac:dyDescent="0.25">
      <c r="I13069" s="80"/>
      <c r="AX13069" s="80"/>
      <c r="AY13069" s="80"/>
      <c r="AZ13069" s="80"/>
      <c r="BA13069" s="80"/>
      <c r="BB13069" s="80"/>
    </row>
    <row r="13070" spans="9:54" x14ac:dyDescent="0.25">
      <c r="I13070" s="80"/>
      <c r="AX13070" s="80"/>
      <c r="AY13070" s="80"/>
      <c r="AZ13070" s="80"/>
      <c r="BA13070" s="80"/>
      <c r="BB13070" s="80"/>
    </row>
    <row r="13071" spans="9:54" x14ac:dyDescent="0.25">
      <c r="I13071" s="80"/>
      <c r="AX13071" s="80"/>
      <c r="AY13071" s="80"/>
      <c r="AZ13071" s="80"/>
      <c r="BA13071" s="80"/>
      <c r="BB13071" s="80"/>
    </row>
    <row r="13072" spans="9:54" x14ac:dyDescent="0.25">
      <c r="I13072" s="80"/>
      <c r="AX13072" s="80"/>
      <c r="AY13072" s="80"/>
      <c r="AZ13072" s="80"/>
      <c r="BA13072" s="80"/>
      <c r="BB13072" s="80"/>
    </row>
    <row r="13073" spans="9:54" x14ac:dyDescent="0.25">
      <c r="I13073" s="80"/>
      <c r="AX13073" s="80"/>
      <c r="AY13073" s="80"/>
      <c r="AZ13073" s="80"/>
      <c r="BA13073" s="80"/>
      <c r="BB13073" s="80"/>
    </row>
    <row r="13074" spans="9:54" x14ac:dyDescent="0.25">
      <c r="I13074" s="80"/>
      <c r="AX13074" s="80"/>
      <c r="AY13074" s="80"/>
      <c r="AZ13074" s="80"/>
      <c r="BA13074" s="80"/>
      <c r="BB13074" s="80"/>
    </row>
    <row r="13075" spans="9:54" x14ac:dyDescent="0.25">
      <c r="I13075" s="80"/>
      <c r="AX13075" s="80"/>
      <c r="AY13075" s="80"/>
      <c r="AZ13075" s="80"/>
      <c r="BA13075" s="80"/>
      <c r="BB13075" s="80"/>
    </row>
    <row r="13076" spans="9:54" x14ac:dyDescent="0.25">
      <c r="I13076" s="80"/>
      <c r="AX13076" s="80"/>
      <c r="AY13076" s="80"/>
      <c r="AZ13076" s="80"/>
      <c r="BA13076" s="80"/>
      <c r="BB13076" s="80"/>
    </row>
    <row r="13077" spans="9:54" x14ac:dyDescent="0.25">
      <c r="I13077" s="80"/>
      <c r="AX13077" s="80"/>
      <c r="AY13077" s="80"/>
      <c r="AZ13077" s="80"/>
      <c r="BA13077" s="80"/>
      <c r="BB13077" s="80"/>
    </row>
    <row r="13078" spans="9:54" x14ac:dyDescent="0.25">
      <c r="I13078" s="80"/>
      <c r="AX13078" s="80"/>
      <c r="AY13078" s="80"/>
      <c r="AZ13078" s="80"/>
      <c r="BA13078" s="80"/>
      <c r="BB13078" s="80"/>
    </row>
    <row r="13079" spans="9:54" x14ac:dyDescent="0.25">
      <c r="I13079" s="80"/>
      <c r="AX13079" s="80"/>
      <c r="AY13079" s="80"/>
      <c r="AZ13079" s="80"/>
      <c r="BA13079" s="80"/>
      <c r="BB13079" s="80"/>
    </row>
    <row r="13080" spans="9:54" x14ac:dyDescent="0.25">
      <c r="I13080" s="80"/>
      <c r="AX13080" s="80"/>
      <c r="AY13080" s="80"/>
      <c r="AZ13080" s="80"/>
      <c r="BA13080" s="80"/>
      <c r="BB13080" s="80"/>
    </row>
    <row r="13081" spans="9:54" x14ac:dyDescent="0.25">
      <c r="I13081" s="80"/>
      <c r="AX13081" s="80"/>
      <c r="AY13081" s="80"/>
      <c r="AZ13081" s="80"/>
      <c r="BA13081" s="80"/>
      <c r="BB13081" s="80"/>
    </row>
    <row r="13082" spans="9:54" x14ac:dyDescent="0.25">
      <c r="I13082" s="80"/>
      <c r="AX13082" s="80"/>
      <c r="AY13082" s="80"/>
      <c r="AZ13082" s="80"/>
      <c r="BA13082" s="80"/>
      <c r="BB13082" s="80"/>
    </row>
    <row r="13083" spans="9:54" x14ac:dyDescent="0.25">
      <c r="I13083" s="80"/>
      <c r="AX13083" s="80"/>
      <c r="AY13083" s="80"/>
      <c r="AZ13083" s="80"/>
      <c r="BA13083" s="80"/>
      <c r="BB13083" s="80"/>
    </row>
    <row r="13084" spans="9:54" x14ac:dyDescent="0.25">
      <c r="I13084" s="80"/>
      <c r="AX13084" s="80"/>
      <c r="AY13084" s="80"/>
      <c r="AZ13084" s="80"/>
      <c r="BA13084" s="80"/>
      <c r="BB13084" s="80"/>
    </row>
    <row r="13085" spans="9:54" x14ac:dyDescent="0.25">
      <c r="I13085" s="80"/>
      <c r="AX13085" s="80"/>
      <c r="AY13085" s="80"/>
      <c r="AZ13085" s="80"/>
      <c r="BA13085" s="80"/>
      <c r="BB13085" s="80"/>
    </row>
    <row r="13086" spans="9:54" x14ac:dyDescent="0.25">
      <c r="I13086" s="80"/>
      <c r="AX13086" s="80"/>
      <c r="AY13086" s="80"/>
      <c r="AZ13086" s="80"/>
      <c r="BA13086" s="80"/>
      <c r="BB13086" s="80"/>
    </row>
    <row r="13087" spans="9:54" x14ac:dyDescent="0.25">
      <c r="I13087" s="80"/>
      <c r="AX13087" s="80"/>
      <c r="AY13087" s="80"/>
      <c r="AZ13087" s="80"/>
      <c r="BA13087" s="80"/>
      <c r="BB13087" s="80"/>
    </row>
    <row r="13088" spans="9:54" x14ac:dyDescent="0.25">
      <c r="I13088" s="80"/>
      <c r="AX13088" s="80"/>
      <c r="AY13088" s="80"/>
      <c r="AZ13088" s="80"/>
      <c r="BA13088" s="80"/>
      <c r="BB13088" s="80"/>
    </row>
    <row r="13089" spans="9:54" x14ac:dyDescent="0.25">
      <c r="I13089" s="80"/>
      <c r="AX13089" s="80"/>
      <c r="AY13089" s="80"/>
      <c r="AZ13089" s="80"/>
      <c r="BA13089" s="80"/>
      <c r="BB13089" s="80"/>
    </row>
    <row r="13090" spans="9:54" x14ac:dyDescent="0.25">
      <c r="I13090" s="80"/>
      <c r="AX13090" s="80"/>
      <c r="AY13090" s="80"/>
      <c r="AZ13090" s="80"/>
      <c r="BA13090" s="80"/>
      <c r="BB13090" s="80"/>
    </row>
    <row r="13091" spans="9:54" x14ac:dyDescent="0.25">
      <c r="I13091" s="80"/>
      <c r="AX13091" s="80"/>
      <c r="AY13091" s="80"/>
      <c r="AZ13091" s="80"/>
      <c r="BA13091" s="80"/>
      <c r="BB13091" s="80"/>
    </row>
    <row r="13092" spans="9:54" x14ac:dyDescent="0.25">
      <c r="I13092" s="80"/>
      <c r="AX13092" s="80"/>
      <c r="AY13092" s="80"/>
      <c r="AZ13092" s="80"/>
      <c r="BA13092" s="80"/>
      <c r="BB13092" s="80"/>
    </row>
    <row r="13093" spans="9:54" x14ac:dyDescent="0.25">
      <c r="I13093" s="80"/>
      <c r="AX13093" s="80"/>
      <c r="AY13093" s="80"/>
      <c r="AZ13093" s="80"/>
      <c r="BA13093" s="80"/>
      <c r="BB13093" s="80"/>
    </row>
    <row r="13094" spans="9:54" x14ac:dyDescent="0.25">
      <c r="I13094" s="80"/>
      <c r="AX13094" s="80"/>
      <c r="AY13094" s="80"/>
      <c r="AZ13094" s="80"/>
      <c r="BA13094" s="80"/>
      <c r="BB13094" s="80"/>
    </row>
    <row r="13095" spans="9:54" x14ac:dyDescent="0.25">
      <c r="I13095" s="80"/>
      <c r="AX13095" s="80"/>
      <c r="AY13095" s="80"/>
      <c r="AZ13095" s="80"/>
      <c r="BA13095" s="80"/>
      <c r="BB13095" s="80"/>
    </row>
    <row r="13096" spans="9:54" x14ac:dyDescent="0.25">
      <c r="I13096" s="80"/>
      <c r="AX13096" s="80"/>
      <c r="AY13096" s="80"/>
      <c r="AZ13096" s="80"/>
      <c r="BA13096" s="80"/>
      <c r="BB13096" s="80"/>
    </row>
    <row r="13097" spans="9:54" x14ac:dyDescent="0.25">
      <c r="I13097" s="80"/>
      <c r="AX13097" s="80"/>
      <c r="AY13097" s="80"/>
      <c r="AZ13097" s="80"/>
      <c r="BA13097" s="80"/>
      <c r="BB13097" s="80"/>
    </row>
    <row r="13098" spans="9:54" x14ac:dyDescent="0.25">
      <c r="I13098" s="80"/>
      <c r="AX13098" s="80"/>
      <c r="AY13098" s="80"/>
      <c r="AZ13098" s="80"/>
      <c r="BA13098" s="80"/>
      <c r="BB13098" s="80"/>
    </row>
    <row r="13099" spans="9:54" x14ac:dyDescent="0.25">
      <c r="I13099" s="80"/>
      <c r="AX13099" s="80"/>
      <c r="AY13099" s="80"/>
      <c r="AZ13099" s="80"/>
      <c r="BA13099" s="80"/>
      <c r="BB13099" s="80"/>
    </row>
    <row r="13100" spans="9:54" x14ac:dyDescent="0.25">
      <c r="I13100" s="80"/>
      <c r="AX13100" s="80"/>
      <c r="AY13100" s="80"/>
      <c r="AZ13100" s="80"/>
      <c r="BA13100" s="80"/>
      <c r="BB13100" s="80"/>
    </row>
    <row r="13101" spans="9:54" x14ac:dyDescent="0.25">
      <c r="I13101" s="80"/>
      <c r="AX13101" s="80"/>
      <c r="AY13101" s="80"/>
      <c r="AZ13101" s="80"/>
      <c r="BA13101" s="80"/>
      <c r="BB13101" s="80"/>
    </row>
    <row r="13102" spans="9:54" x14ac:dyDescent="0.25">
      <c r="I13102" s="80"/>
      <c r="AX13102" s="80"/>
      <c r="AY13102" s="80"/>
      <c r="AZ13102" s="80"/>
      <c r="BA13102" s="80"/>
      <c r="BB13102" s="80"/>
    </row>
    <row r="13103" spans="9:54" x14ac:dyDescent="0.25">
      <c r="I13103" s="80"/>
      <c r="AX13103" s="80"/>
      <c r="AY13103" s="80"/>
      <c r="AZ13103" s="80"/>
      <c r="BA13103" s="80"/>
      <c r="BB13103" s="80"/>
    </row>
    <row r="13104" spans="9:54" x14ac:dyDescent="0.25">
      <c r="I13104" s="80"/>
      <c r="AX13104" s="80"/>
      <c r="AY13104" s="80"/>
      <c r="AZ13104" s="80"/>
      <c r="BA13104" s="80"/>
      <c r="BB13104" s="80"/>
    </row>
    <row r="13105" spans="9:54" x14ac:dyDescent="0.25">
      <c r="I13105" s="80"/>
      <c r="AX13105" s="80"/>
      <c r="AY13105" s="80"/>
      <c r="AZ13105" s="80"/>
      <c r="BA13105" s="80"/>
      <c r="BB13105" s="80"/>
    </row>
    <row r="13106" spans="9:54" x14ac:dyDescent="0.25">
      <c r="I13106" s="80"/>
      <c r="AX13106" s="80"/>
      <c r="AY13106" s="80"/>
      <c r="AZ13106" s="80"/>
      <c r="BA13106" s="80"/>
      <c r="BB13106" s="80"/>
    </row>
    <row r="13107" spans="9:54" x14ac:dyDescent="0.25">
      <c r="I13107" s="80"/>
      <c r="AX13107" s="80"/>
      <c r="AY13107" s="80"/>
      <c r="AZ13107" s="80"/>
      <c r="BA13107" s="80"/>
      <c r="BB13107" s="80"/>
    </row>
    <row r="13108" spans="9:54" x14ac:dyDescent="0.25">
      <c r="I13108" s="80"/>
      <c r="AX13108" s="80"/>
      <c r="AY13108" s="80"/>
      <c r="AZ13108" s="80"/>
      <c r="BA13108" s="80"/>
      <c r="BB13108" s="80"/>
    </row>
    <row r="13109" spans="9:54" x14ac:dyDescent="0.25">
      <c r="I13109" s="80"/>
      <c r="AX13109" s="80"/>
      <c r="AY13109" s="80"/>
      <c r="AZ13109" s="80"/>
      <c r="BA13109" s="80"/>
      <c r="BB13109" s="80"/>
    </row>
    <row r="13110" spans="9:54" x14ac:dyDescent="0.25">
      <c r="I13110" s="80"/>
      <c r="AX13110" s="80"/>
      <c r="AY13110" s="80"/>
      <c r="AZ13110" s="80"/>
      <c r="BA13110" s="80"/>
      <c r="BB13110" s="80"/>
    </row>
    <row r="13111" spans="9:54" x14ac:dyDescent="0.25">
      <c r="I13111" s="80"/>
      <c r="AX13111" s="80"/>
      <c r="AY13111" s="80"/>
      <c r="AZ13111" s="80"/>
      <c r="BA13111" s="80"/>
      <c r="BB13111" s="80"/>
    </row>
    <row r="13112" spans="9:54" x14ac:dyDescent="0.25">
      <c r="I13112" s="80"/>
      <c r="AX13112" s="80"/>
      <c r="AY13112" s="80"/>
      <c r="AZ13112" s="80"/>
      <c r="BA13112" s="80"/>
      <c r="BB13112" s="80"/>
    </row>
    <row r="13113" spans="9:54" x14ac:dyDescent="0.25">
      <c r="I13113" s="80"/>
      <c r="AX13113" s="80"/>
      <c r="AY13113" s="80"/>
      <c r="AZ13113" s="80"/>
      <c r="BA13113" s="80"/>
      <c r="BB13113" s="80"/>
    </row>
    <row r="13114" spans="9:54" x14ac:dyDescent="0.25">
      <c r="I13114" s="80"/>
      <c r="AX13114" s="80"/>
      <c r="AY13114" s="80"/>
      <c r="AZ13114" s="80"/>
      <c r="BA13114" s="80"/>
      <c r="BB13114" s="80"/>
    </row>
    <row r="13115" spans="9:54" x14ac:dyDescent="0.25">
      <c r="I13115" s="80"/>
      <c r="AX13115" s="80"/>
      <c r="AY13115" s="80"/>
      <c r="AZ13115" s="80"/>
      <c r="BA13115" s="80"/>
      <c r="BB13115" s="80"/>
    </row>
    <row r="13116" spans="9:54" x14ac:dyDescent="0.25">
      <c r="I13116" s="80"/>
      <c r="AX13116" s="80"/>
      <c r="AY13116" s="80"/>
      <c r="AZ13116" s="80"/>
      <c r="BA13116" s="80"/>
      <c r="BB13116" s="80"/>
    </row>
    <row r="13117" spans="9:54" x14ac:dyDescent="0.25">
      <c r="I13117" s="80"/>
      <c r="AX13117" s="80"/>
      <c r="AY13117" s="80"/>
      <c r="AZ13117" s="80"/>
      <c r="BA13117" s="80"/>
      <c r="BB13117" s="80"/>
    </row>
    <row r="13118" spans="9:54" x14ac:dyDescent="0.25">
      <c r="I13118" s="80"/>
      <c r="AX13118" s="80"/>
      <c r="AY13118" s="80"/>
      <c r="AZ13118" s="80"/>
      <c r="BA13118" s="80"/>
      <c r="BB13118" s="80"/>
    </row>
    <row r="13119" spans="9:54" x14ac:dyDescent="0.25">
      <c r="I13119" s="80"/>
      <c r="AX13119" s="80"/>
      <c r="AY13119" s="80"/>
      <c r="AZ13119" s="80"/>
      <c r="BA13119" s="80"/>
      <c r="BB13119" s="80"/>
    </row>
    <row r="13120" spans="9:54" x14ac:dyDescent="0.25">
      <c r="I13120" s="80"/>
      <c r="AX13120" s="80"/>
      <c r="AY13120" s="80"/>
      <c r="AZ13120" s="80"/>
      <c r="BA13120" s="80"/>
      <c r="BB13120" s="80"/>
    </row>
    <row r="13121" spans="9:54" x14ac:dyDescent="0.25">
      <c r="I13121" s="80"/>
      <c r="AX13121" s="80"/>
      <c r="AY13121" s="80"/>
      <c r="AZ13121" s="80"/>
      <c r="BA13121" s="80"/>
      <c r="BB13121" s="80"/>
    </row>
    <row r="13122" spans="9:54" x14ac:dyDescent="0.25">
      <c r="I13122" s="80"/>
      <c r="AX13122" s="80"/>
      <c r="AY13122" s="80"/>
      <c r="AZ13122" s="80"/>
      <c r="BA13122" s="80"/>
      <c r="BB13122" s="80"/>
    </row>
    <row r="13123" spans="9:54" x14ac:dyDescent="0.25">
      <c r="I13123" s="80"/>
      <c r="AX13123" s="80"/>
      <c r="AY13123" s="80"/>
      <c r="AZ13123" s="80"/>
      <c r="BA13123" s="80"/>
      <c r="BB13123" s="80"/>
    </row>
    <row r="13124" spans="9:54" x14ac:dyDescent="0.25">
      <c r="I13124" s="80"/>
      <c r="AX13124" s="80"/>
      <c r="AY13124" s="80"/>
      <c r="AZ13124" s="80"/>
      <c r="BA13124" s="80"/>
      <c r="BB13124" s="80"/>
    </row>
    <row r="13125" spans="9:54" x14ac:dyDescent="0.25">
      <c r="I13125" s="80"/>
      <c r="AX13125" s="80"/>
      <c r="AY13125" s="80"/>
      <c r="AZ13125" s="80"/>
      <c r="BA13125" s="80"/>
      <c r="BB13125" s="80"/>
    </row>
    <row r="13126" spans="9:54" x14ac:dyDescent="0.25">
      <c r="I13126" s="80"/>
      <c r="AX13126" s="80"/>
      <c r="AY13126" s="80"/>
      <c r="AZ13126" s="80"/>
      <c r="BA13126" s="80"/>
      <c r="BB13126" s="80"/>
    </row>
    <row r="13127" spans="9:54" x14ac:dyDescent="0.25">
      <c r="I13127" s="80"/>
      <c r="AX13127" s="80"/>
      <c r="AY13127" s="80"/>
      <c r="AZ13127" s="80"/>
      <c r="BA13127" s="80"/>
      <c r="BB13127" s="80"/>
    </row>
    <row r="13128" spans="9:54" x14ac:dyDescent="0.25">
      <c r="I13128" s="80"/>
      <c r="AX13128" s="80"/>
      <c r="AY13128" s="80"/>
      <c r="AZ13128" s="80"/>
      <c r="BA13128" s="80"/>
      <c r="BB13128" s="80"/>
    </row>
    <row r="13129" spans="9:54" x14ac:dyDescent="0.25">
      <c r="I13129" s="80"/>
      <c r="AX13129" s="80"/>
      <c r="AY13129" s="80"/>
      <c r="AZ13129" s="80"/>
      <c r="BA13129" s="80"/>
      <c r="BB13129" s="80"/>
    </row>
    <row r="13130" spans="9:54" x14ac:dyDescent="0.25">
      <c r="I13130" s="80"/>
      <c r="AX13130" s="80"/>
      <c r="AY13130" s="80"/>
      <c r="AZ13130" s="80"/>
      <c r="BA13130" s="80"/>
      <c r="BB13130" s="80"/>
    </row>
    <row r="13131" spans="9:54" x14ac:dyDescent="0.25">
      <c r="I13131" s="80"/>
      <c r="AX13131" s="80"/>
      <c r="AY13131" s="80"/>
      <c r="AZ13131" s="80"/>
      <c r="BA13131" s="80"/>
      <c r="BB13131" s="80"/>
    </row>
    <row r="13132" spans="9:54" x14ac:dyDescent="0.25">
      <c r="I13132" s="80"/>
      <c r="AX13132" s="80"/>
      <c r="AY13132" s="80"/>
      <c r="AZ13132" s="80"/>
      <c r="BA13132" s="80"/>
      <c r="BB13132" s="80"/>
    </row>
    <row r="13133" spans="9:54" x14ac:dyDescent="0.25">
      <c r="I13133" s="80"/>
      <c r="AX13133" s="80"/>
      <c r="AY13133" s="80"/>
      <c r="AZ13133" s="80"/>
      <c r="BA13133" s="80"/>
      <c r="BB13133" s="80"/>
    </row>
    <row r="13134" spans="9:54" x14ac:dyDescent="0.25">
      <c r="I13134" s="80"/>
      <c r="AX13134" s="80"/>
      <c r="AY13134" s="80"/>
      <c r="AZ13134" s="80"/>
      <c r="BA13134" s="80"/>
      <c r="BB13134" s="80"/>
    </row>
    <row r="13135" spans="9:54" x14ac:dyDescent="0.25">
      <c r="I13135" s="80"/>
      <c r="AX13135" s="80"/>
      <c r="AY13135" s="80"/>
      <c r="AZ13135" s="80"/>
      <c r="BA13135" s="80"/>
      <c r="BB13135" s="80"/>
    </row>
    <row r="13136" spans="9:54" x14ac:dyDescent="0.25">
      <c r="I13136" s="80"/>
      <c r="AX13136" s="80"/>
      <c r="AY13136" s="80"/>
      <c r="AZ13136" s="80"/>
      <c r="BA13136" s="80"/>
      <c r="BB13136" s="80"/>
    </row>
    <row r="13137" spans="9:54" x14ac:dyDescent="0.25">
      <c r="I13137" s="80"/>
      <c r="AX13137" s="80"/>
      <c r="AY13137" s="80"/>
      <c r="AZ13137" s="80"/>
      <c r="BA13137" s="80"/>
      <c r="BB13137" s="80"/>
    </row>
    <row r="13138" spans="9:54" x14ac:dyDescent="0.25">
      <c r="I13138" s="80"/>
      <c r="AX13138" s="80"/>
      <c r="AY13138" s="80"/>
      <c r="AZ13138" s="80"/>
      <c r="BA13138" s="80"/>
      <c r="BB13138" s="80"/>
    </row>
    <row r="13139" spans="9:54" x14ac:dyDescent="0.25">
      <c r="I13139" s="80"/>
      <c r="AX13139" s="80"/>
      <c r="AY13139" s="80"/>
      <c r="AZ13139" s="80"/>
      <c r="BA13139" s="80"/>
      <c r="BB13139" s="80"/>
    </row>
    <row r="13140" spans="9:54" x14ac:dyDescent="0.25">
      <c r="I13140" s="80"/>
      <c r="AX13140" s="80"/>
      <c r="AY13140" s="80"/>
      <c r="AZ13140" s="80"/>
      <c r="BA13140" s="80"/>
      <c r="BB13140" s="80"/>
    </row>
    <row r="13141" spans="9:54" x14ac:dyDescent="0.25">
      <c r="I13141" s="80"/>
      <c r="AX13141" s="80"/>
      <c r="AY13141" s="80"/>
      <c r="AZ13141" s="80"/>
      <c r="BA13141" s="80"/>
      <c r="BB13141" s="80"/>
    </row>
    <row r="13142" spans="9:54" x14ac:dyDescent="0.25">
      <c r="I13142" s="80"/>
      <c r="AX13142" s="80"/>
      <c r="AY13142" s="80"/>
      <c r="AZ13142" s="80"/>
      <c r="BA13142" s="80"/>
      <c r="BB13142" s="80"/>
    </row>
    <row r="13143" spans="9:54" x14ac:dyDescent="0.25">
      <c r="I13143" s="80"/>
      <c r="AX13143" s="80"/>
      <c r="AY13143" s="80"/>
      <c r="AZ13143" s="80"/>
      <c r="BA13143" s="80"/>
      <c r="BB13143" s="80"/>
    </row>
    <row r="13144" spans="9:54" x14ac:dyDescent="0.25">
      <c r="I13144" s="80"/>
      <c r="AX13144" s="80"/>
      <c r="AY13144" s="80"/>
      <c r="AZ13144" s="80"/>
      <c r="BA13144" s="80"/>
      <c r="BB13144" s="80"/>
    </row>
    <row r="13145" spans="9:54" x14ac:dyDescent="0.25">
      <c r="I13145" s="80"/>
      <c r="AX13145" s="80"/>
      <c r="AY13145" s="80"/>
      <c r="AZ13145" s="80"/>
      <c r="BA13145" s="80"/>
      <c r="BB13145" s="80"/>
    </row>
    <row r="13146" spans="9:54" x14ac:dyDescent="0.25">
      <c r="I13146" s="80"/>
      <c r="AX13146" s="80"/>
      <c r="AY13146" s="80"/>
      <c r="AZ13146" s="80"/>
      <c r="BA13146" s="80"/>
      <c r="BB13146" s="80"/>
    </row>
    <row r="13147" spans="9:54" x14ac:dyDescent="0.25">
      <c r="I13147" s="80"/>
      <c r="AX13147" s="80"/>
      <c r="AY13147" s="80"/>
      <c r="AZ13147" s="80"/>
      <c r="BA13147" s="80"/>
      <c r="BB13147" s="80"/>
    </row>
    <row r="13148" spans="9:54" x14ac:dyDescent="0.25">
      <c r="I13148" s="80"/>
      <c r="AX13148" s="80"/>
      <c r="AY13148" s="80"/>
      <c r="AZ13148" s="80"/>
      <c r="BA13148" s="80"/>
      <c r="BB13148" s="80"/>
    </row>
    <row r="13149" spans="9:54" x14ac:dyDescent="0.25">
      <c r="I13149" s="80"/>
      <c r="AX13149" s="80"/>
      <c r="AY13149" s="80"/>
      <c r="AZ13149" s="80"/>
      <c r="BA13149" s="80"/>
      <c r="BB13149" s="80"/>
    </row>
    <row r="13150" spans="9:54" x14ac:dyDescent="0.25">
      <c r="I13150" s="80"/>
      <c r="AX13150" s="80"/>
      <c r="AY13150" s="80"/>
      <c r="AZ13150" s="80"/>
      <c r="BA13150" s="80"/>
      <c r="BB13150" s="80"/>
    </row>
    <row r="13151" spans="9:54" x14ac:dyDescent="0.25">
      <c r="I13151" s="80"/>
      <c r="AX13151" s="80"/>
      <c r="AY13151" s="80"/>
      <c r="AZ13151" s="80"/>
      <c r="BA13151" s="80"/>
      <c r="BB13151" s="80"/>
    </row>
    <row r="13152" spans="9:54" x14ac:dyDescent="0.25">
      <c r="I13152" s="80"/>
      <c r="AX13152" s="80"/>
      <c r="AY13152" s="80"/>
      <c r="AZ13152" s="80"/>
      <c r="BA13152" s="80"/>
      <c r="BB13152" s="80"/>
    </row>
    <row r="13153" spans="9:54" x14ac:dyDescent="0.25">
      <c r="I13153" s="80"/>
      <c r="AX13153" s="80"/>
      <c r="AY13153" s="80"/>
      <c r="AZ13153" s="80"/>
      <c r="BA13153" s="80"/>
      <c r="BB13153" s="80"/>
    </row>
    <row r="13154" spans="9:54" x14ac:dyDescent="0.25">
      <c r="I13154" s="80"/>
      <c r="AX13154" s="80"/>
      <c r="AY13154" s="80"/>
      <c r="AZ13154" s="80"/>
      <c r="BA13154" s="80"/>
      <c r="BB13154" s="80"/>
    </row>
    <row r="13155" spans="9:54" x14ac:dyDescent="0.25">
      <c r="I13155" s="80"/>
      <c r="AX13155" s="80"/>
      <c r="AY13155" s="80"/>
      <c r="AZ13155" s="80"/>
      <c r="BA13155" s="80"/>
      <c r="BB13155" s="80"/>
    </row>
    <row r="13156" spans="9:54" x14ac:dyDescent="0.25">
      <c r="I13156" s="80"/>
      <c r="AX13156" s="80"/>
      <c r="AY13156" s="80"/>
      <c r="AZ13156" s="80"/>
      <c r="BA13156" s="80"/>
      <c r="BB13156" s="80"/>
    </row>
    <row r="13157" spans="9:54" x14ac:dyDescent="0.25">
      <c r="I13157" s="80"/>
      <c r="AX13157" s="80"/>
      <c r="AY13157" s="80"/>
      <c r="AZ13157" s="80"/>
      <c r="BA13157" s="80"/>
      <c r="BB13157" s="80"/>
    </row>
    <row r="13158" spans="9:54" x14ac:dyDescent="0.25">
      <c r="I13158" s="80"/>
      <c r="AX13158" s="80"/>
      <c r="AY13158" s="80"/>
      <c r="AZ13158" s="80"/>
      <c r="BA13158" s="80"/>
      <c r="BB13158" s="80"/>
    </row>
    <row r="13159" spans="9:54" x14ac:dyDescent="0.25">
      <c r="I13159" s="80"/>
      <c r="AX13159" s="80"/>
      <c r="AY13159" s="80"/>
      <c r="AZ13159" s="80"/>
      <c r="BA13159" s="80"/>
      <c r="BB13159" s="80"/>
    </row>
    <row r="13160" spans="9:54" x14ac:dyDescent="0.25">
      <c r="I13160" s="80"/>
      <c r="AX13160" s="80"/>
      <c r="AY13160" s="80"/>
      <c r="AZ13160" s="80"/>
      <c r="BA13160" s="80"/>
      <c r="BB13160" s="80"/>
    </row>
    <row r="13161" spans="9:54" x14ac:dyDescent="0.25">
      <c r="I13161" s="80"/>
      <c r="AX13161" s="80"/>
      <c r="AY13161" s="80"/>
      <c r="AZ13161" s="80"/>
      <c r="BA13161" s="80"/>
      <c r="BB13161" s="80"/>
    </row>
    <row r="13162" spans="9:54" x14ac:dyDescent="0.25">
      <c r="I13162" s="80"/>
      <c r="AX13162" s="80"/>
      <c r="AY13162" s="80"/>
      <c r="AZ13162" s="80"/>
      <c r="BA13162" s="80"/>
      <c r="BB13162" s="80"/>
    </row>
    <row r="13163" spans="9:54" x14ac:dyDescent="0.25">
      <c r="I13163" s="80"/>
      <c r="AX13163" s="80"/>
      <c r="AY13163" s="80"/>
      <c r="AZ13163" s="80"/>
      <c r="BA13163" s="80"/>
      <c r="BB13163" s="80"/>
    </row>
    <row r="13164" spans="9:54" x14ac:dyDescent="0.25">
      <c r="I13164" s="80"/>
      <c r="AX13164" s="80"/>
      <c r="AY13164" s="80"/>
      <c r="AZ13164" s="80"/>
      <c r="BA13164" s="80"/>
      <c r="BB13164" s="80"/>
    </row>
    <row r="13165" spans="9:54" x14ac:dyDescent="0.25">
      <c r="I13165" s="80"/>
      <c r="AX13165" s="80"/>
      <c r="AY13165" s="80"/>
      <c r="AZ13165" s="80"/>
      <c r="BA13165" s="80"/>
      <c r="BB13165" s="80"/>
    </row>
    <row r="13166" spans="9:54" x14ac:dyDescent="0.25">
      <c r="I13166" s="80"/>
      <c r="AX13166" s="80"/>
      <c r="AY13166" s="80"/>
      <c r="AZ13166" s="80"/>
      <c r="BA13166" s="80"/>
      <c r="BB13166" s="80"/>
    </row>
    <row r="13167" spans="9:54" x14ac:dyDescent="0.25">
      <c r="I13167" s="80"/>
      <c r="AX13167" s="80"/>
      <c r="AY13167" s="80"/>
      <c r="AZ13167" s="80"/>
      <c r="BA13167" s="80"/>
      <c r="BB13167" s="80"/>
    </row>
    <row r="13168" spans="9:54" x14ac:dyDescent="0.25">
      <c r="I13168" s="80"/>
      <c r="AX13168" s="80"/>
      <c r="AY13168" s="80"/>
      <c r="AZ13168" s="80"/>
      <c r="BA13168" s="80"/>
      <c r="BB13168" s="80"/>
    </row>
    <row r="13169" spans="9:54" x14ac:dyDescent="0.25">
      <c r="I13169" s="80"/>
      <c r="AX13169" s="80"/>
      <c r="AY13169" s="80"/>
      <c r="AZ13169" s="80"/>
      <c r="BA13169" s="80"/>
      <c r="BB13169" s="80"/>
    </row>
    <row r="13170" spans="9:54" x14ac:dyDescent="0.25">
      <c r="I13170" s="80"/>
      <c r="AX13170" s="80"/>
      <c r="AY13170" s="80"/>
      <c r="AZ13170" s="80"/>
      <c r="BA13170" s="80"/>
      <c r="BB13170" s="80"/>
    </row>
    <row r="13171" spans="9:54" x14ac:dyDescent="0.25">
      <c r="I13171" s="80"/>
      <c r="AX13171" s="80"/>
      <c r="AY13171" s="80"/>
      <c r="AZ13171" s="80"/>
      <c r="BA13171" s="80"/>
      <c r="BB13171" s="80"/>
    </row>
    <row r="13172" spans="9:54" x14ac:dyDescent="0.25">
      <c r="I13172" s="80"/>
      <c r="AX13172" s="80"/>
      <c r="AY13172" s="80"/>
      <c r="AZ13172" s="80"/>
      <c r="BA13172" s="80"/>
      <c r="BB13172" s="80"/>
    </row>
    <row r="13173" spans="9:54" x14ac:dyDescent="0.25">
      <c r="I13173" s="80"/>
      <c r="AX13173" s="80"/>
      <c r="AY13173" s="80"/>
      <c r="AZ13173" s="80"/>
      <c r="BA13173" s="80"/>
      <c r="BB13173" s="80"/>
    </row>
    <row r="13174" spans="9:54" x14ac:dyDescent="0.25">
      <c r="I13174" s="80"/>
      <c r="AX13174" s="80"/>
      <c r="AY13174" s="80"/>
      <c r="AZ13174" s="80"/>
      <c r="BA13174" s="80"/>
      <c r="BB13174" s="80"/>
    </row>
    <row r="13175" spans="9:54" x14ac:dyDescent="0.25">
      <c r="I13175" s="80"/>
      <c r="AX13175" s="80"/>
      <c r="AY13175" s="80"/>
      <c r="AZ13175" s="80"/>
      <c r="BA13175" s="80"/>
      <c r="BB13175" s="80"/>
    </row>
    <row r="13176" spans="9:54" x14ac:dyDescent="0.25">
      <c r="I13176" s="80"/>
      <c r="AX13176" s="80"/>
      <c r="AY13176" s="80"/>
      <c r="AZ13176" s="80"/>
      <c r="BA13176" s="80"/>
      <c r="BB13176" s="80"/>
    </row>
    <row r="13177" spans="9:54" x14ac:dyDescent="0.25">
      <c r="I13177" s="80"/>
      <c r="AX13177" s="80"/>
      <c r="AY13177" s="80"/>
      <c r="AZ13177" s="80"/>
      <c r="BA13177" s="80"/>
      <c r="BB13177" s="80"/>
    </row>
    <row r="13178" spans="9:54" x14ac:dyDescent="0.25">
      <c r="I13178" s="80"/>
      <c r="AX13178" s="80"/>
      <c r="AY13178" s="80"/>
      <c r="AZ13178" s="80"/>
      <c r="BA13178" s="80"/>
      <c r="BB13178" s="80"/>
    </row>
    <row r="13179" spans="9:54" x14ac:dyDescent="0.25">
      <c r="I13179" s="80"/>
      <c r="AX13179" s="80"/>
      <c r="AY13179" s="80"/>
      <c r="AZ13179" s="80"/>
      <c r="BA13179" s="80"/>
      <c r="BB13179" s="80"/>
    </row>
    <row r="13180" spans="9:54" x14ac:dyDescent="0.25">
      <c r="I13180" s="80"/>
      <c r="AX13180" s="80"/>
      <c r="AY13180" s="80"/>
      <c r="AZ13180" s="80"/>
      <c r="BA13180" s="80"/>
      <c r="BB13180" s="80"/>
    </row>
    <row r="13181" spans="9:54" x14ac:dyDescent="0.25">
      <c r="I13181" s="80"/>
      <c r="AX13181" s="80"/>
      <c r="AY13181" s="80"/>
      <c r="AZ13181" s="80"/>
      <c r="BA13181" s="80"/>
      <c r="BB13181" s="80"/>
    </row>
    <row r="13182" spans="9:54" x14ac:dyDescent="0.25">
      <c r="I13182" s="80"/>
      <c r="AX13182" s="80"/>
      <c r="AY13182" s="80"/>
      <c r="AZ13182" s="80"/>
      <c r="BA13182" s="80"/>
      <c r="BB13182" s="80"/>
    </row>
    <row r="13183" spans="9:54" x14ac:dyDescent="0.25">
      <c r="I13183" s="80"/>
      <c r="AX13183" s="80"/>
      <c r="AY13183" s="80"/>
      <c r="AZ13183" s="80"/>
      <c r="BA13183" s="80"/>
      <c r="BB13183" s="80"/>
    </row>
    <row r="13184" spans="9:54" x14ac:dyDescent="0.25">
      <c r="I13184" s="80"/>
      <c r="AX13184" s="80"/>
      <c r="AY13184" s="80"/>
      <c r="AZ13184" s="80"/>
      <c r="BA13184" s="80"/>
      <c r="BB13184" s="80"/>
    </row>
    <row r="13185" spans="9:54" x14ac:dyDescent="0.25">
      <c r="I13185" s="80"/>
      <c r="AX13185" s="80"/>
      <c r="AY13185" s="80"/>
      <c r="AZ13185" s="80"/>
      <c r="BA13185" s="80"/>
      <c r="BB13185" s="80"/>
    </row>
    <row r="13186" spans="9:54" x14ac:dyDescent="0.25">
      <c r="I13186" s="80"/>
      <c r="AX13186" s="80"/>
      <c r="AY13186" s="80"/>
      <c r="AZ13186" s="80"/>
      <c r="BA13186" s="80"/>
      <c r="BB13186" s="80"/>
    </row>
    <row r="13187" spans="9:54" x14ac:dyDescent="0.25">
      <c r="I13187" s="80"/>
      <c r="AX13187" s="80"/>
      <c r="AY13187" s="80"/>
      <c r="AZ13187" s="80"/>
      <c r="BA13187" s="80"/>
      <c r="BB13187" s="80"/>
    </row>
    <row r="13188" spans="9:54" x14ac:dyDescent="0.25">
      <c r="I13188" s="80"/>
      <c r="AX13188" s="80"/>
      <c r="AY13188" s="80"/>
      <c r="AZ13188" s="80"/>
      <c r="BA13188" s="80"/>
      <c r="BB13188" s="80"/>
    </row>
    <row r="13189" spans="9:54" x14ac:dyDescent="0.25">
      <c r="I13189" s="80"/>
      <c r="AX13189" s="80"/>
      <c r="AY13189" s="80"/>
      <c r="AZ13189" s="80"/>
      <c r="BA13189" s="80"/>
      <c r="BB13189" s="80"/>
    </row>
    <row r="13190" spans="9:54" x14ac:dyDescent="0.25">
      <c r="I13190" s="80"/>
      <c r="AX13190" s="80"/>
      <c r="AY13190" s="80"/>
      <c r="AZ13190" s="80"/>
      <c r="BA13190" s="80"/>
      <c r="BB13190" s="80"/>
    </row>
    <row r="13191" spans="9:54" x14ac:dyDescent="0.25">
      <c r="I13191" s="80"/>
      <c r="AX13191" s="80"/>
      <c r="AY13191" s="80"/>
      <c r="AZ13191" s="80"/>
      <c r="BA13191" s="80"/>
      <c r="BB13191" s="80"/>
    </row>
    <row r="13192" spans="9:54" x14ac:dyDescent="0.25">
      <c r="I13192" s="80"/>
      <c r="AX13192" s="80"/>
      <c r="AY13192" s="80"/>
      <c r="AZ13192" s="80"/>
      <c r="BA13192" s="80"/>
      <c r="BB13192" s="80"/>
    </row>
    <row r="13193" spans="9:54" x14ac:dyDescent="0.25">
      <c r="I13193" s="80"/>
      <c r="AX13193" s="80"/>
      <c r="AY13193" s="80"/>
      <c r="AZ13193" s="80"/>
      <c r="BA13193" s="80"/>
      <c r="BB13193" s="80"/>
    </row>
    <row r="13194" spans="9:54" x14ac:dyDescent="0.25">
      <c r="I13194" s="80"/>
      <c r="AX13194" s="80"/>
      <c r="AY13194" s="80"/>
      <c r="AZ13194" s="80"/>
      <c r="BA13194" s="80"/>
      <c r="BB13194" s="80"/>
    </row>
    <row r="13195" spans="9:54" x14ac:dyDescent="0.25">
      <c r="I13195" s="80"/>
      <c r="AX13195" s="80"/>
      <c r="AY13195" s="80"/>
      <c r="AZ13195" s="80"/>
      <c r="BA13195" s="80"/>
      <c r="BB13195" s="80"/>
    </row>
    <row r="13196" spans="9:54" x14ac:dyDescent="0.25">
      <c r="I13196" s="80"/>
      <c r="AX13196" s="80"/>
      <c r="AY13196" s="80"/>
      <c r="AZ13196" s="80"/>
      <c r="BA13196" s="80"/>
      <c r="BB13196" s="80"/>
    </row>
    <row r="13197" spans="9:54" x14ac:dyDescent="0.25">
      <c r="I13197" s="80"/>
      <c r="AX13197" s="80"/>
      <c r="AY13197" s="80"/>
      <c r="AZ13197" s="80"/>
      <c r="BA13197" s="80"/>
      <c r="BB13197" s="80"/>
    </row>
    <row r="13198" spans="9:54" x14ac:dyDescent="0.25">
      <c r="I13198" s="80"/>
      <c r="AX13198" s="80"/>
      <c r="AY13198" s="80"/>
      <c r="AZ13198" s="80"/>
      <c r="BA13198" s="80"/>
      <c r="BB13198" s="80"/>
    </row>
    <row r="13199" spans="9:54" x14ac:dyDescent="0.25">
      <c r="I13199" s="80"/>
      <c r="AX13199" s="80"/>
      <c r="AY13199" s="80"/>
      <c r="AZ13199" s="80"/>
      <c r="BA13199" s="80"/>
      <c r="BB13199" s="80"/>
    </row>
    <row r="13200" spans="9:54" x14ac:dyDescent="0.25">
      <c r="I13200" s="80"/>
      <c r="AX13200" s="80"/>
      <c r="AY13200" s="80"/>
      <c r="AZ13200" s="80"/>
      <c r="BA13200" s="80"/>
      <c r="BB13200" s="80"/>
    </row>
    <row r="13201" spans="9:54" x14ac:dyDescent="0.25">
      <c r="I13201" s="80"/>
      <c r="AX13201" s="80"/>
      <c r="AY13201" s="80"/>
      <c r="AZ13201" s="80"/>
      <c r="BA13201" s="80"/>
      <c r="BB13201" s="80"/>
    </row>
    <row r="13202" spans="9:54" x14ac:dyDescent="0.25">
      <c r="I13202" s="80"/>
      <c r="AX13202" s="80"/>
      <c r="AY13202" s="80"/>
      <c r="AZ13202" s="80"/>
      <c r="BA13202" s="80"/>
      <c r="BB13202" s="80"/>
    </row>
    <row r="13203" spans="9:54" x14ac:dyDescent="0.25">
      <c r="I13203" s="80"/>
      <c r="AX13203" s="80"/>
      <c r="AY13203" s="80"/>
      <c r="AZ13203" s="80"/>
      <c r="BA13203" s="80"/>
      <c r="BB13203" s="80"/>
    </row>
    <row r="13204" spans="9:54" x14ac:dyDescent="0.25">
      <c r="I13204" s="80"/>
      <c r="AX13204" s="80"/>
      <c r="AY13204" s="80"/>
      <c r="AZ13204" s="80"/>
      <c r="BA13204" s="80"/>
      <c r="BB13204" s="80"/>
    </row>
    <row r="13205" spans="9:54" x14ac:dyDescent="0.25">
      <c r="I13205" s="80"/>
      <c r="AX13205" s="80"/>
      <c r="AY13205" s="80"/>
      <c r="AZ13205" s="80"/>
      <c r="BA13205" s="80"/>
      <c r="BB13205" s="80"/>
    </row>
    <row r="13206" spans="9:54" x14ac:dyDescent="0.25">
      <c r="I13206" s="80"/>
      <c r="AX13206" s="80"/>
      <c r="AY13206" s="80"/>
      <c r="AZ13206" s="80"/>
      <c r="BA13206" s="80"/>
      <c r="BB13206" s="80"/>
    </row>
    <row r="13207" spans="9:54" x14ac:dyDescent="0.25">
      <c r="I13207" s="80"/>
      <c r="AX13207" s="80"/>
      <c r="AY13207" s="80"/>
      <c r="AZ13207" s="80"/>
      <c r="BA13207" s="80"/>
      <c r="BB13207" s="80"/>
    </row>
    <row r="13208" spans="9:54" x14ac:dyDescent="0.25">
      <c r="I13208" s="80"/>
      <c r="AX13208" s="80"/>
      <c r="AY13208" s="80"/>
      <c r="AZ13208" s="80"/>
      <c r="BA13208" s="80"/>
      <c r="BB13208" s="80"/>
    </row>
    <row r="13209" spans="9:54" x14ac:dyDescent="0.25">
      <c r="I13209" s="80"/>
      <c r="AX13209" s="80"/>
      <c r="AY13209" s="80"/>
      <c r="AZ13209" s="80"/>
      <c r="BA13209" s="80"/>
      <c r="BB13209" s="80"/>
    </row>
    <row r="13210" spans="9:54" x14ac:dyDescent="0.25">
      <c r="I13210" s="80"/>
      <c r="AX13210" s="80"/>
      <c r="AY13210" s="80"/>
      <c r="AZ13210" s="80"/>
      <c r="BA13210" s="80"/>
      <c r="BB13210" s="80"/>
    </row>
    <row r="13211" spans="9:54" x14ac:dyDescent="0.25">
      <c r="I13211" s="80"/>
      <c r="AX13211" s="80"/>
      <c r="AY13211" s="80"/>
      <c r="AZ13211" s="80"/>
      <c r="BA13211" s="80"/>
      <c r="BB13211" s="80"/>
    </row>
    <row r="13212" spans="9:54" x14ac:dyDescent="0.25">
      <c r="I13212" s="80"/>
      <c r="AX13212" s="80"/>
      <c r="AY13212" s="80"/>
      <c r="AZ13212" s="80"/>
      <c r="BA13212" s="80"/>
      <c r="BB13212" s="80"/>
    </row>
    <row r="13213" spans="9:54" x14ac:dyDescent="0.25">
      <c r="I13213" s="80"/>
      <c r="AX13213" s="80"/>
      <c r="AY13213" s="80"/>
      <c r="AZ13213" s="80"/>
      <c r="BA13213" s="80"/>
      <c r="BB13213" s="80"/>
    </row>
    <row r="13214" spans="9:54" x14ac:dyDescent="0.25">
      <c r="I13214" s="80"/>
      <c r="AX13214" s="80"/>
      <c r="AY13214" s="80"/>
      <c r="AZ13214" s="80"/>
      <c r="BA13214" s="80"/>
      <c r="BB13214" s="80"/>
    </row>
    <row r="13215" spans="9:54" x14ac:dyDescent="0.25">
      <c r="I13215" s="80"/>
      <c r="AX13215" s="80"/>
      <c r="AY13215" s="80"/>
      <c r="AZ13215" s="80"/>
      <c r="BA13215" s="80"/>
      <c r="BB13215" s="80"/>
    </row>
    <row r="13216" spans="9:54" x14ac:dyDescent="0.25">
      <c r="I13216" s="80"/>
      <c r="AX13216" s="80"/>
      <c r="AY13216" s="80"/>
      <c r="AZ13216" s="80"/>
      <c r="BA13216" s="80"/>
      <c r="BB13216" s="80"/>
    </row>
    <row r="13217" spans="9:54" x14ac:dyDescent="0.25">
      <c r="I13217" s="80"/>
      <c r="AX13217" s="80"/>
      <c r="AY13217" s="80"/>
      <c r="AZ13217" s="80"/>
      <c r="BA13217" s="80"/>
      <c r="BB13217" s="80"/>
    </row>
    <row r="13218" spans="9:54" x14ac:dyDescent="0.25">
      <c r="I13218" s="80"/>
      <c r="AX13218" s="80"/>
      <c r="AY13218" s="80"/>
      <c r="AZ13218" s="80"/>
      <c r="BA13218" s="80"/>
      <c r="BB13218" s="80"/>
    </row>
    <row r="13219" spans="9:54" x14ac:dyDescent="0.25">
      <c r="I13219" s="80"/>
      <c r="AX13219" s="80"/>
      <c r="AY13219" s="80"/>
      <c r="AZ13219" s="80"/>
      <c r="BA13219" s="80"/>
      <c r="BB13219" s="80"/>
    </row>
    <row r="13220" spans="9:54" x14ac:dyDescent="0.25">
      <c r="I13220" s="80"/>
      <c r="AX13220" s="80"/>
      <c r="AY13220" s="80"/>
      <c r="AZ13220" s="80"/>
      <c r="BA13220" s="80"/>
      <c r="BB13220" s="80"/>
    </row>
    <row r="13221" spans="9:54" x14ac:dyDescent="0.25">
      <c r="I13221" s="80"/>
      <c r="AX13221" s="80"/>
      <c r="AY13221" s="80"/>
      <c r="AZ13221" s="80"/>
      <c r="BA13221" s="80"/>
      <c r="BB13221" s="80"/>
    </row>
    <row r="13222" spans="9:54" x14ac:dyDescent="0.25">
      <c r="I13222" s="80"/>
      <c r="AX13222" s="80"/>
      <c r="AY13222" s="80"/>
      <c r="AZ13222" s="80"/>
      <c r="BA13222" s="80"/>
      <c r="BB13222" s="80"/>
    </row>
    <row r="13223" spans="9:54" x14ac:dyDescent="0.25">
      <c r="I13223" s="80"/>
      <c r="AX13223" s="80"/>
      <c r="AY13223" s="80"/>
      <c r="AZ13223" s="80"/>
      <c r="BA13223" s="80"/>
      <c r="BB13223" s="80"/>
    </row>
    <row r="13224" spans="9:54" x14ac:dyDescent="0.25">
      <c r="I13224" s="80"/>
      <c r="AX13224" s="80"/>
      <c r="AY13224" s="80"/>
      <c r="AZ13224" s="80"/>
      <c r="BA13224" s="80"/>
      <c r="BB13224" s="80"/>
    </row>
    <row r="13225" spans="9:54" x14ac:dyDescent="0.25">
      <c r="I13225" s="80"/>
      <c r="AX13225" s="80"/>
      <c r="AY13225" s="80"/>
      <c r="AZ13225" s="80"/>
      <c r="BA13225" s="80"/>
      <c r="BB13225" s="80"/>
    </row>
    <row r="13226" spans="9:54" x14ac:dyDescent="0.25">
      <c r="I13226" s="80"/>
      <c r="AX13226" s="80"/>
      <c r="AY13226" s="80"/>
      <c r="AZ13226" s="80"/>
      <c r="BA13226" s="80"/>
      <c r="BB13226" s="80"/>
    </row>
    <row r="13227" spans="9:54" x14ac:dyDescent="0.25">
      <c r="I13227" s="80"/>
      <c r="AX13227" s="80"/>
      <c r="AY13227" s="80"/>
      <c r="AZ13227" s="80"/>
      <c r="BA13227" s="80"/>
      <c r="BB13227" s="80"/>
    </row>
    <row r="13228" spans="9:54" x14ac:dyDescent="0.25">
      <c r="I13228" s="80"/>
      <c r="AX13228" s="80"/>
      <c r="AY13228" s="80"/>
      <c r="AZ13228" s="80"/>
      <c r="BA13228" s="80"/>
      <c r="BB13228" s="80"/>
    </row>
    <row r="13229" spans="9:54" x14ac:dyDescent="0.25">
      <c r="I13229" s="80"/>
      <c r="AX13229" s="80"/>
      <c r="AY13229" s="80"/>
      <c r="AZ13229" s="80"/>
      <c r="BA13229" s="80"/>
      <c r="BB13229" s="80"/>
    </row>
    <row r="13230" spans="9:54" x14ac:dyDescent="0.25">
      <c r="I13230" s="80"/>
      <c r="AX13230" s="80"/>
      <c r="AY13230" s="80"/>
      <c r="AZ13230" s="80"/>
      <c r="BA13230" s="80"/>
      <c r="BB13230" s="80"/>
    </row>
    <row r="13231" spans="9:54" x14ac:dyDescent="0.25">
      <c r="I13231" s="80"/>
      <c r="AX13231" s="80"/>
      <c r="AY13231" s="80"/>
      <c r="AZ13231" s="80"/>
      <c r="BA13231" s="80"/>
      <c r="BB13231" s="80"/>
    </row>
    <row r="13232" spans="9:54" x14ac:dyDescent="0.25">
      <c r="I13232" s="80"/>
      <c r="AX13232" s="80"/>
      <c r="AY13232" s="80"/>
      <c r="AZ13232" s="80"/>
      <c r="BA13232" s="80"/>
      <c r="BB13232" s="80"/>
    </row>
    <row r="13233" spans="9:54" x14ac:dyDescent="0.25">
      <c r="I13233" s="80"/>
      <c r="AX13233" s="80"/>
      <c r="AY13233" s="80"/>
      <c r="AZ13233" s="80"/>
      <c r="BA13233" s="80"/>
      <c r="BB13233" s="80"/>
    </row>
    <row r="13234" spans="9:54" x14ac:dyDescent="0.25">
      <c r="I13234" s="80"/>
      <c r="AX13234" s="80"/>
      <c r="AY13234" s="80"/>
      <c r="AZ13234" s="80"/>
      <c r="BA13234" s="80"/>
      <c r="BB13234" s="80"/>
    </row>
    <row r="13235" spans="9:54" x14ac:dyDescent="0.25">
      <c r="I13235" s="80"/>
      <c r="AX13235" s="80"/>
      <c r="AY13235" s="80"/>
      <c r="AZ13235" s="80"/>
      <c r="BA13235" s="80"/>
      <c r="BB13235" s="80"/>
    </row>
    <row r="13236" spans="9:54" x14ac:dyDescent="0.25">
      <c r="I13236" s="80"/>
      <c r="AX13236" s="80"/>
      <c r="AY13236" s="80"/>
      <c r="AZ13236" s="80"/>
      <c r="BA13236" s="80"/>
      <c r="BB13236" s="80"/>
    </row>
    <row r="13237" spans="9:54" x14ac:dyDescent="0.25">
      <c r="I13237" s="80"/>
      <c r="AX13237" s="80"/>
      <c r="AY13237" s="80"/>
      <c r="AZ13237" s="80"/>
      <c r="BA13237" s="80"/>
      <c r="BB13237" s="80"/>
    </row>
    <row r="13238" spans="9:54" x14ac:dyDescent="0.25">
      <c r="I13238" s="80"/>
      <c r="AX13238" s="80"/>
      <c r="AY13238" s="80"/>
      <c r="AZ13238" s="80"/>
      <c r="BA13238" s="80"/>
      <c r="BB13238" s="80"/>
    </row>
    <row r="13239" spans="9:54" x14ac:dyDescent="0.25">
      <c r="I13239" s="80"/>
      <c r="AX13239" s="80"/>
      <c r="AY13239" s="80"/>
      <c r="AZ13239" s="80"/>
      <c r="BA13239" s="80"/>
      <c r="BB13239" s="80"/>
    </row>
    <row r="13240" spans="9:54" x14ac:dyDescent="0.25">
      <c r="I13240" s="80"/>
      <c r="AX13240" s="80"/>
      <c r="AY13240" s="80"/>
      <c r="AZ13240" s="80"/>
      <c r="BA13240" s="80"/>
      <c r="BB13240" s="80"/>
    </row>
    <row r="13241" spans="9:54" x14ac:dyDescent="0.25">
      <c r="I13241" s="80"/>
      <c r="AX13241" s="80"/>
      <c r="AY13241" s="80"/>
      <c r="AZ13241" s="80"/>
      <c r="BA13241" s="80"/>
      <c r="BB13241" s="80"/>
    </row>
    <row r="13242" spans="9:54" x14ac:dyDescent="0.25">
      <c r="I13242" s="80"/>
      <c r="AX13242" s="80"/>
      <c r="AY13242" s="80"/>
      <c r="AZ13242" s="80"/>
      <c r="BA13242" s="80"/>
      <c r="BB13242" s="80"/>
    </row>
    <row r="13243" spans="9:54" x14ac:dyDescent="0.25">
      <c r="I13243" s="80"/>
      <c r="AX13243" s="80"/>
      <c r="AY13243" s="80"/>
      <c r="AZ13243" s="80"/>
      <c r="BA13243" s="80"/>
      <c r="BB13243" s="80"/>
    </row>
    <row r="13244" spans="9:54" x14ac:dyDescent="0.25">
      <c r="I13244" s="80"/>
      <c r="AX13244" s="80"/>
      <c r="AY13244" s="80"/>
      <c r="AZ13244" s="80"/>
      <c r="BA13244" s="80"/>
      <c r="BB13244" s="80"/>
    </row>
    <row r="13245" spans="9:54" x14ac:dyDescent="0.25">
      <c r="I13245" s="80"/>
      <c r="AX13245" s="80"/>
      <c r="AY13245" s="80"/>
      <c r="AZ13245" s="80"/>
      <c r="BA13245" s="80"/>
      <c r="BB13245" s="80"/>
    </row>
    <row r="13246" spans="9:54" x14ac:dyDescent="0.25">
      <c r="I13246" s="80"/>
      <c r="AX13246" s="80"/>
      <c r="AY13246" s="80"/>
      <c r="AZ13246" s="80"/>
      <c r="BA13246" s="80"/>
      <c r="BB13246" s="80"/>
    </row>
    <row r="13247" spans="9:54" x14ac:dyDescent="0.25">
      <c r="I13247" s="80"/>
      <c r="AX13247" s="80"/>
      <c r="AY13247" s="80"/>
      <c r="AZ13247" s="80"/>
      <c r="BA13247" s="80"/>
      <c r="BB13247" s="80"/>
    </row>
    <row r="13248" spans="9:54" x14ac:dyDescent="0.25">
      <c r="I13248" s="80"/>
      <c r="AX13248" s="80"/>
      <c r="AY13248" s="80"/>
      <c r="AZ13248" s="80"/>
      <c r="BA13248" s="80"/>
      <c r="BB13248" s="80"/>
    </row>
    <row r="13249" spans="9:54" x14ac:dyDescent="0.25">
      <c r="I13249" s="80"/>
      <c r="AX13249" s="80"/>
      <c r="AY13249" s="80"/>
      <c r="AZ13249" s="80"/>
      <c r="BA13249" s="80"/>
      <c r="BB13249" s="80"/>
    </row>
    <row r="13250" spans="9:54" x14ac:dyDescent="0.25">
      <c r="I13250" s="80"/>
      <c r="AX13250" s="80"/>
      <c r="AY13250" s="80"/>
      <c r="AZ13250" s="80"/>
      <c r="BA13250" s="80"/>
      <c r="BB13250" s="80"/>
    </row>
    <row r="13251" spans="9:54" x14ac:dyDescent="0.25">
      <c r="I13251" s="80"/>
      <c r="AX13251" s="80"/>
      <c r="AY13251" s="80"/>
      <c r="AZ13251" s="80"/>
      <c r="BA13251" s="80"/>
      <c r="BB13251" s="80"/>
    </row>
    <row r="13252" spans="9:54" x14ac:dyDescent="0.25">
      <c r="I13252" s="80"/>
      <c r="AX13252" s="80"/>
      <c r="AY13252" s="80"/>
      <c r="AZ13252" s="80"/>
      <c r="BA13252" s="80"/>
      <c r="BB13252" s="80"/>
    </row>
    <row r="13253" spans="9:54" x14ac:dyDescent="0.25">
      <c r="I13253" s="80"/>
      <c r="AX13253" s="80"/>
      <c r="AY13253" s="80"/>
      <c r="AZ13253" s="80"/>
      <c r="BA13253" s="80"/>
      <c r="BB13253" s="80"/>
    </row>
    <row r="13254" spans="9:54" x14ac:dyDescent="0.25">
      <c r="I13254" s="80"/>
      <c r="AX13254" s="80"/>
      <c r="AY13254" s="80"/>
      <c r="AZ13254" s="80"/>
      <c r="BA13254" s="80"/>
      <c r="BB13254" s="80"/>
    </row>
    <row r="13255" spans="9:54" x14ac:dyDescent="0.25">
      <c r="I13255" s="80"/>
      <c r="AX13255" s="80"/>
      <c r="AY13255" s="80"/>
      <c r="AZ13255" s="80"/>
      <c r="BA13255" s="80"/>
      <c r="BB13255" s="80"/>
    </row>
    <row r="13256" spans="9:54" x14ac:dyDescent="0.25">
      <c r="I13256" s="80"/>
      <c r="AX13256" s="80"/>
      <c r="AY13256" s="80"/>
      <c r="AZ13256" s="80"/>
      <c r="BA13256" s="80"/>
      <c r="BB13256" s="80"/>
    </row>
    <row r="13257" spans="9:54" x14ac:dyDescent="0.25">
      <c r="I13257" s="80"/>
      <c r="AX13257" s="80"/>
      <c r="AY13257" s="80"/>
      <c r="AZ13257" s="80"/>
      <c r="BA13257" s="80"/>
      <c r="BB13257" s="80"/>
    </row>
    <row r="13258" spans="9:54" x14ac:dyDescent="0.25">
      <c r="I13258" s="80"/>
      <c r="AX13258" s="80"/>
      <c r="AY13258" s="80"/>
      <c r="AZ13258" s="80"/>
      <c r="BA13258" s="80"/>
      <c r="BB13258" s="80"/>
    </row>
    <row r="13259" spans="9:54" x14ac:dyDescent="0.25">
      <c r="I13259" s="80"/>
      <c r="AX13259" s="80"/>
      <c r="AY13259" s="80"/>
      <c r="AZ13259" s="80"/>
      <c r="BA13259" s="80"/>
      <c r="BB13259" s="80"/>
    </row>
    <row r="13260" spans="9:54" x14ac:dyDescent="0.25">
      <c r="I13260" s="80"/>
      <c r="AX13260" s="80"/>
      <c r="AY13260" s="80"/>
      <c r="AZ13260" s="80"/>
      <c r="BA13260" s="80"/>
      <c r="BB13260" s="80"/>
    </row>
    <row r="13261" spans="9:54" x14ac:dyDescent="0.25">
      <c r="I13261" s="80"/>
      <c r="AX13261" s="80"/>
      <c r="AY13261" s="80"/>
      <c r="AZ13261" s="80"/>
      <c r="BA13261" s="80"/>
      <c r="BB13261" s="80"/>
    </row>
    <row r="13262" spans="9:54" x14ac:dyDescent="0.25">
      <c r="I13262" s="80"/>
      <c r="AX13262" s="80"/>
      <c r="AY13262" s="80"/>
      <c r="AZ13262" s="80"/>
      <c r="BA13262" s="80"/>
      <c r="BB13262" s="80"/>
    </row>
    <row r="13263" spans="9:54" x14ac:dyDescent="0.25">
      <c r="I13263" s="80"/>
      <c r="AX13263" s="80"/>
      <c r="AY13263" s="80"/>
      <c r="AZ13263" s="80"/>
      <c r="BA13263" s="80"/>
      <c r="BB13263" s="80"/>
    </row>
    <row r="13264" spans="9:54" x14ac:dyDescent="0.25">
      <c r="I13264" s="80"/>
      <c r="AX13264" s="80"/>
      <c r="AY13264" s="80"/>
      <c r="AZ13264" s="80"/>
      <c r="BA13264" s="80"/>
      <c r="BB13264" s="80"/>
    </row>
    <row r="13265" spans="9:54" x14ac:dyDescent="0.25">
      <c r="I13265" s="80"/>
      <c r="AX13265" s="80"/>
      <c r="AY13265" s="80"/>
      <c r="AZ13265" s="80"/>
      <c r="BA13265" s="80"/>
      <c r="BB13265" s="80"/>
    </row>
    <row r="13266" spans="9:54" x14ac:dyDescent="0.25">
      <c r="I13266" s="80"/>
      <c r="AX13266" s="80"/>
      <c r="AY13266" s="80"/>
      <c r="AZ13266" s="80"/>
      <c r="BA13266" s="80"/>
      <c r="BB13266" s="80"/>
    </row>
    <row r="13267" spans="9:54" x14ac:dyDescent="0.25">
      <c r="I13267" s="80"/>
      <c r="AX13267" s="80"/>
      <c r="AY13267" s="80"/>
      <c r="AZ13267" s="80"/>
      <c r="BA13267" s="80"/>
      <c r="BB13267" s="80"/>
    </row>
    <row r="13268" spans="9:54" x14ac:dyDescent="0.25">
      <c r="I13268" s="80"/>
      <c r="AX13268" s="80"/>
      <c r="AY13268" s="80"/>
      <c r="AZ13268" s="80"/>
      <c r="BA13268" s="80"/>
      <c r="BB13268" s="80"/>
    </row>
    <row r="13269" spans="9:54" x14ac:dyDescent="0.25">
      <c r="I13269" s="80"/>
      <c r="AX13269" s="80"/>
      <c r="AY13269" s="80"/>
      <c r="AZ13269" s="80"/>
      <c r="BA13269" s="80"/>
      <c r="BB13269" s="80"/>
    </row>
    <row r="13270" spans="9:54" x14ac:dyDescent="0.25">
      <c r="I13270" s="80"/>
      <c r="AX13270" s="80"/>
      <c r="AY13270" s="80"/>
      <c r="AZ13270" s="80"/>
      <c r="BA13270" s="80"/>
      <c r="BB13270" s="80"/>
    </row>
    <row r="13271" spans="9:54" x14ac:dyDescent="0.25">
      <c r="I13271" s="80"/>
      <c r="AX13271" s="80"/>
      <c r="AY13271" s="80"/>
      <c r="AZ13271" s="80"/>
      <c r="BA13271" s="80"/>
      <c r="BB13271" s="80"/>
    </row>
    <row r="13272" spans="9:54" x14ac:dyDescent="0.25">
      <c r="I13272" s="80"/>
      <c r="AX13272" s="80"/>
      <c r="AY13272" s="80"/>
      <c r="AZ13272" s="80"/>
      <c r="BA13272" s="80"/>
      <c r="BB13272" s="80"/>
    </row>
    <row r="13273" spans="9:54" x14ac:dyDescent="0.25">
      <c r="I13273" s="80"/>
      <c r="AX13273" s="80"/>
      <c r="AY13273" s="80"/>
      <c r="AZ13273" s="80"/>
      <c r="BA13273" s="80"/>
      <c r="BB13273" s="80"/>
    </row>
    <row r="13274" spans="9:54" x14ac:dyDescent="0.25">
      <c r="I13274" s="80"/>
      <c r="AX13274" s="80"/>
      <c r="AY13274" s="80"/>
      <c r="AZ13274" s="80"/>
      <c r="BA13274" s="80"/>
      <c r="BB13274" s="80"/>
    </row>
    <row r="13275" spans="9:54" x14ac:dyDescent="0.25">
      <c r="I13275" s="80"/>
      <c r="AX13275" s="80"/>
      <c r="AY13275" s="80"/>
      <c r="AZ13275" s="80"/>
      <c r="BA13275" s="80"/>
      <c r="BB13275" s="80"/>
    </row>
    <row r="13276" spans="9:54" x14ac:dyDescent="0.25">
      <c r="I13276" s="80"/>
      <c r="AX13276" s="80"/>
      <c r="AY13276" s="80"/>
      <c r="AZ13276" s="80"/>
      <c r="BA13276" s="80"/>
      <c r="BB13276" s="80"/>
    </row>
    <row r="13277" spans="9:54" x14ac:dyDescent="0.25">
      <c r="I13277" s="80"/>
      <c r="AX13277" s="80"/>
      <c r="AY13277" s="80"/>
      <c r="AZ13277" s="80"/>
      <c r="BA13277" s="80"/>
      <c r="BB13277" s="80"/>
    </row>
    <row r="13278" spans="9:54" x14ac:dyDescent="0.25">
      <c r="I13278" s="80"/>
      <c r="AX13278" s="80"/>
      <c r="AY13278" s="80"/>
      <c r="AZ13278" s="80"/>
      <c r="BA13278" s="80"/>
      <c r="BB13278" s="80"/>
    </row>
    <row r="13279" spans="9:54" x14ac:dyDescent="0.25">
      <c r="I13279" s="80"/>
      <c r="AX13279" s="80"/>
      <c r="AY13279" s="80"/>
      <c r="AZ13279" s="80"/>
      <c r="BA13279" s="80"/>
      <c r="BB13279" s="80"/>
    </row>
    <row r="13280" spans="9:54" x14ac:dyDescent="0.25">
      <c r="I13280" s="80"/>
      <c r="AX13280" s="80"/>
      <c r="AY13280" s="80"/>
      <c r="AZ13280" s="80"/>
      <c r="BA13280" s="80"/>
      <c r="BB13280" s="80"/>
    </row>
    <row r="13281" spans="9:54" x14ac:dyDescent="0.25">
      <c r="I13281" s="80"/>
      <c r="AX13281" s="80"/>
      <c r="AY13281" s="80"/>
      <c r="AZ13281" s="80"/>
      <c r="BA13281" s="80"/>
      <c r="BB13281" s="80"/>
    </row>
    <row r="13282" spans="9:54" x14ac:dyDescent="0.25">
      <c r="I13282" s="80"/>
      <c r="AX13282" s="80"/>
      <c r="AY13282" s="80"/>
      <c r="AZ13282" s="80"/>
      <c r="BA13282" s="80"/>
      <c r="BB13282" s="80"/>
    </row>
    <row r="13283" spans="9:54" x14ac:dyDescent="0.25">
      <c r="I13283" s="80"/>
      <c r="AX13283" s="80"/>
      <c r="AY13283" s="80"/>
      <c r="AZ13283" s="80"/>
      <c r="BA13283" s="80"/>
      <c r="BB13283" s="80"/>
    </row>
    <row r="13284" spans="9:54" x14ac:dyDescent="0.25">
      <c r="I13284" s="80"/>
      <c r="AX13284" s="80"/>
      <c r="AY13284" s="80"/>
      <c r="AZ13284" s="80"/>
      <c r="BA13284" s="80"/>
      <c r="BB13284" s="80"/>
    </row>
    <row r="13285" spans="9:54" x14ac:dyDescent="0.25">
      <c r="I13285" s="80"/>
      <c r="AX13285" s="80"/>
      <c r="AY13285" s="80"/>
      <c r="AZ13285" s="80"/>
      <c r="BA13285" s="80"/>
      <c r="BB13285" s="80"/>
    </row>
    <row r="13286" spans="9:54" x14ac:dyDescent="0.25">
      <c r="I13286" s="80"/>
      <c r="AX13286" s="80"/>
      <c r="AY13286" s="80"/>
      <c r="AZ13286" s="80"/>
      <c r="BA13286" s="80"/>
      <c r="BB13286" s="80"/>
    </row>
    <row r="13287" spans="9:54" x14ac:dyDescent="0.25">
      <c r="I13287" s="80"/>
      <c r="AX13287" s="80"/>
      <c r="AY13287" s="80"/>
      <c r="AZ13287" s="80"/>
      <c r="BA13287" s="80"/>
      <c r="BB13287" s="80"/>
    </row>
    <row r="13288" spans="9:54" x14ac:dyDescent="0.25">
      <c r="I13288" s="80"/>
      <c r="AX13288" s="80"/>
      <c r="AY13288" s="80"/>
      <c r="AZ13288" s="80"/>
      <c r="BA13288" s="80"/>
      <c r="BB13288" s="80"/>
    </row>
    <row r="13289" spans="9:54" x14ac:dyDescent="0.25">
      <c r="I13289" s="80"/>
      <c r="AX13289" s="80"/>
      <c r="AY13289" s="80"/>
      <c r="AZ13289" s="80"/>
      <c r="BA13289" s="80"/>
      <c r="BB13289" s="80"/>
    </row>
    <row r="13290" spans="9:54" x14ac:dyDescent="0.25">
      <c r="I13290" s="80"/>
      <c r="AX13290" s="80"/>
      <c r="AY13290" s="80"/>
      <c r="AZ13290" s="80"/>
      <c r="BA13290" s="80"/>
      <c r="BB13290" s="80"/>
    </row>
    <row r="13291" spans="9:54" x14ac:dyDescent="0.25">
      <c r="I13291" s="80"/>
      <c r="AX13291" s="80"/>
      <c r="AY13291" s="80"/>
      <c r="AZ13291" s="80"/>
      <c r="BA13291" s="80"/>
      <c r="BB13291" s="80"/>
    </row>
    <row r="13292" spans="9:54" x14ac:dyDescent="0.25">
      <c r="I13292" s="80"/>
      <c r="AX13292" s="80"/>
      <c r="AY13292" s="80"/>
      <c r="AZ13292" s="80"/>
      <c r="BA13292" s="80"/>
      <c r="BB13292" s="80"/>
    </row>
    <row r="13293" spans="9:54" x14ac:dyDescent="0.25">
      <c r="I13293" s="80"/>
      <c r="AX13293" s="80"/>
      <c r="AY13293" s="80"/>
      <c r="AZ13293" s="80"/>
      <c r="BA13293" s="80"/>
      <c r="BB13293" s="80"/>
    </row>
    <row r="13294" spans="9:54" x14ac:dyDescent="0.25">
      <c r="I13294" s="80"/>
      <c r="AX13294" s="80"/>
      <c r="AY13294" s="80"/>
      <c r="AZ13294" s="80"/>
      <c r="BA13294" s="80"/>
      <c r="BB13294" s="80"/>
    </row>
    <row r="13295" spans="9:54" x14ac:dyDescent="0.25">
      <c r="I13295" s="80"/>
      <c r="AX13295" s="80"/>
      <c r="AY13295" s="80"/>
      <c r="AZ13295" s="80"/>
      <c r="BA13295" s="80"/>
      <c r="BB13295" s="80"/>
    </row>
    <row r="13296" spans="9:54" x14ac:dyDescent="0.25">
      <c r="I13296" s="80"/>
      <c r="AX13296" s="80"/>
      <c r="AY13296" s="80"/>
      <c r="AZ13296" s="80"/>
      <c r="BA13296" s="80"/>
      <c r="BB13296" s="80"/>
    </row>
    <row r="13297" spans="9:54" x14ac:dyDescent="0.25">
      <c r="I13297" s="80"/>
      <c r="AX13297" s="80"/>
      <c r="AY13297" s="80"/>
      <c r="AZ13297" s="80"/>
      <c r="BA13297" s="80"/>
      <c r="BB13297" s="80"/>
    </row>
    <row r="13298" spans="9:54" x14ac:dyDescent="0.25">
      <c r="I13298" s="80"/>
      <c r="AX13298" s="80"/>
      <c r="AY13298" s="80"/>
      <c r="AZ13298" s="80"/>
      <c r="BA13298" s="80"/>
      <c r="BB13298" s="80"/>
    </row>
    <row r="13299" spans="9:54" x14ac:dyDescent="0.25">
      <c r="I13299" s="80"/>
      <c r="AX13299" s="80"/>
      <c r="AY13299" s="80"/>
      <c r="AZ13299" s="80"/>
      <c r="BA13299" s="80"/>
      <c r="BB13299" s="80"/>
    </row>
    <row r="13300" spans="9:54" x14ac:dyDescent="0.25">
      <c r="I13300" s="80"/>
      <c r="AX13300" s="80"/>
      <c r="AY13300" s="80"/>
      <c r="AZ13300" s="80"/>
      <c r="BA13300" s="80"/>
      <c r="BB13300" s="80"/>
    </row>
    <row r="13301" spans="9:54" x14ac:dyDescent="0.25">
      <c r="I13301" s="80"/>
      <c r="AX13301" s="80"/>
      <c r="AY13301" s="80"/>
      <c r="AZ13301" s="80"/>
      <c r="BA13301" s="80"/>
      <c r="BB13301" s="80"/>
    </row>
    <row r="13302" spans="9:54" x14ac:dyDescent="0.25">
      <c r="I13302" s="80"/>
      <c r="AX13302" s="80"/>
      <c r="AY13302" s="80"/>
      <c r="AZ13302" s="80"/>
      <c r="BA13302" s="80"/>
      <c r="BB13302" s="80"/>
    </row>
    <row r="13303" spans="9:54" x14ac:dyDescent="0.25">
      <c r="I13303" s="80"/>
      <c r="AX13303" s="80"/>
      <c r="AY13303" s="80"/>
      <c r="AZ13303" s="80"/>
      <c r="BA13303" s="80"/>
      <c r="BB13303" s="80"/>
    </row>
    <row r="13304" spans="9:54" x14ac:dyDescent="0.25">
      <c r="I13304" s="80"/>
      <c r="AX13304" s="80"/>
      <c r="AY13304" s="80"/>
      <c r="AZ13304" s="80"/>
      <c r="BA13304" s="80"/>
      <c r="BB13304" s="80"/>
    </row>
    <row r="13305" spans="9:54" x14ac:dyDescent="0.25">
      <c r="I13305" s="80"/>
      <c r="AX13305" s="80"/>
      <c r="AY13305" s="80"/>
      <c r="AZ13305" s="80"/>
      <c r="BA13305" s="80"/>
      <c r="BB13305" s="80"/>
    </row>
    <row r="13306" spans="9:54" x14ac:dyDescent="0.25">
      <c r="I13306" s="80"/>
      <c r="AX13306" s="80"/>
      <c r="AY13306" s="80"/>
      <c r="AZ13306" s="80"/>
      <c r="BA13306" s="80"/>
      <c r="BB13306" s="80"/>
    </row>
    <row r="13307" spans="9:54" x14ac:dyDescent="0.25">
      <c r="I13307" s="80"/>
      <c r="AX13307" s="80"/>
      <c r="AY13307" s="80"/>
      <c r="AZ13307" s="80"/>
      <c r="BA13307" s="80"/>
      <c r="BB13307" s="80"/>
    </row>
    <row r="13308" spans="9:54" x14ac:dyDescent="0.25">
      <c r="I13308" s="80"/>
      <c r="AX13308" s="80"/>
      <c r="AY13308" s="80"/>
      <c r="AZ13308" s="80"/>
      <c r="BA13308" s="80"/>
      <c r="BB13308" s="80"/>
    </row>
    <row r="13309" spans="9:54" x14ac:dyDescent="0.25">
      <c r="I13309" s="80"/>
      <c r="AX13309" s="80"/>
      <c r="AY13309" s="80"/>
      <c r="AZ13309" s="80"/>
      <c r="BA13309" s="80"/>
      <c r="BB13309" s="80"/>
    </row>
    <row r="13310" spans="9:54" x14ac:dyDescent="0.25">
      <c r="I13310" s="80"/>
      <c r="AX13310" s="80"/>
      <c r="AY13310" s="80"/>
      <c r="AZ13310" s="80"/>
      <c r="BA13310" s="80"/>
      <c r="BB13310" s="80"/>
    </row>
    <row r="13311" spans="9:54" x14ac:dyDescent="0.25">
      <c r="I13311" s="80"/>
      <c r="AX13311" s="80"/>
      <c r="AY13311" s="80"/>
      <c r="AZ13311" s="80"/>
      <c r="BA13311" s="80"/>
      <c r="BB13311" s="80"/>
    </row>
    <row r="13312" spans="9:54" x14ac:dyDescent="0.25">
      <c r="I13312" s="80"/>
      <c r="AX13312" s="80"/>
      <c r="AY13312" s="80"/>
      <c r="AZ13312" s="80"/>
      <c r="BA13312" s="80"/>
      <c r="BB13312" s="80"/>
    </row>
    <row r="13313" spans="9:54" x14ac:dyDescent="0.25">
      <c r="I13313" s="80"/>
      <c r="AX13313" s="80"/>
      <c r="AY13313" s="80"/>
      <c r="AZ13313" s="80"/>
      <c r="BA13313" s="80"/>
      <c r="BB13313" s="80"/>
    </row>
    <row r="13314" spans="9:54" x14ac:dyDescent="0.25">
      <c r="I13314" s="80"/>
      <c r="AX13314" s="80"/>
      <c r="AY13314" s="80"/>
      <c r="AZ13314" s="80"/>
      <c r="BA13314" s="80"/>
      <c r="BB13314" s="80"/>
    </row>
    <row r="13315" spans="9:54" x14ac:dyDescent="0.25">
      <c r="I13315" s="80"/>
      <c r="AX13315" s="80"/>
      <c r="AY13315" s="80"/>
      <c r="AZ13315" s="80"/>
      <c r="BA13315" s="80"/>
      <c r="BB13315" s="80"/>
    </row>
    <row r="13316" spans="9:54" x14ac:dyDescent="0.25">
      <c r="I13316" s="80"/>
      <c r="AX13316" s="80"/>
      <c r="AY13316" s="80"/>
      <c r="AZ13316" s="80"/>
      <c r="BA13316" s="80"/>
      <c r="BB13316" s="80"/>
    </row>
    <row r="13317" spans="9:54" x14ac:dyDescent="0.25">
      <c r="I13317" s="80"/>
      <c r="AX13317" s="80"/>
      <c r="AY13317" s="80"/>
      <c r="AZ13317" s="80"/>
      <c r="BA13317" s="80"/>
      <c r="BB13317" s="80"/>
    </row>
    <row r="13318" spans="9:54" x14ac:dyDescent="0.25">
      <c r="I13318" s="80"/>
      <c r="AX13318" s="80"/>
      <c r="AY13318" s="80"/>
      <c r="AZ13318" s="80"/>
      <c r="BA13318" s="80"/>
      <c r="BB13318" s="80"/>
    </row>
    <row r="13319" spans="9:54" x14ac:dyDescent="0.25">
      <c r="I13319" s="80"/>
      <c r="AX13319" s="80"/>
      <c r="AY13319" s="80"/>
      <c r="AZ13319" s="80"/>
      <c r="BA13319" s="80"/>
      <c r="BB13319" s="80"/>
    </row>
    <row r="13320" spans="9:54" x14ac:dyDescent="0.25">
      <c r="I13320" s="80"/>
      <c r="AX13320" s="80"/>
      <c r="AY13320" s="80"/>
      <c r="AZ13320" s="80"/>
      <c r="BA13320" s="80"/>
      <c r="BB13320" s="80"/>
    </row>
    <row r="13321" spans="9:54" x14ac:dyDescent="0.25">
      <c r="I13321" s="80"/>
      <c r="AX13321" s="80"/>
      <c r="AY13321" s="80"/>
      <c r="AZ13321" s="80"/>
      <c r="BA13321" s="80"/>
      <c r="BB13321" s="80"/>
    </row>
    <row r="13322" spans="9:54" x14ac:dyDescent="0.25">
      <c r="I13322" s="80"/>
      <c r="AX13322" s="80"/>
      <c r="AY13322" s="80"/>
      <c r="AZ13322" s="80"/>
      <c r="BA13322" s="80"/>
      <c r="BB13322" s="80"/>
    </row>
    <row r="13323" spans="9:54" x14ac:dyDescent="0.25">
      <c r="I13323" s="80"/>
      <c r="AX13323" s="80"/>
      <c r="AY13323" s="80"/>
      <c r="AZ13323" s="80"/>
      <c r="BA13323" s="80"/>
      <c r="BB13323" s="80"/>
    </row>
    <row r="13324" spans="9:54" x14ac:dyDescent="0.25">
      <c r="I13324" s="80"/>
      <c r="AX13324" s="80"/>
      <c r="AY13324" s="80"/>
      <c r="AZ13324" s="80"/>
      <c r="BA13324" s="80"/>
      <c r="BB13324" s="80"/>
    </row>
    <row r="13325" spans="9:54" x14ac:dyDescent="0.25">
      <c r="I13325" s="80"/>
      <c r="AX13325" s="80"/>
      <c r="AY13325" s="80"/>
      <c r="AZ13325" s="80"/>
      <c r="BA13325" s="80"/>
      <c r="BB13325" s="80"/>
    </row>
    <row r="13326" spans="9:54" x14ac:dyDescent="0.25">
      <c r="I13326" s="80"/>
      <c r="AX13326" s="80"/>
      <c r="AY13326" s="80"/>
      <c r="AZ13326" s="80"/>
      <c r="BA13326" s="80"/>
      <c r="BB13326" s="80"/>
    </row>
    <row r="13327" spans="9:54" x14ac:dyDescent="0.25">
      <c r="I13327" s="80"/>
      <c r="AX13327" s="80"/>
      <c r="AY13327" s="80"/>
      <c r="AZ13327" s="80"/>
      <c r="BA13327" s="80"/>
      <c r="BB13327" s="80"/>
    </row>
    <row r="13328" spans="9:54" x14ac:dyDescent="0.25">
      <c r="I13328" s="80"/>
      <c r="AX13328" s="80"/>
      <c r="AY13328" s="80"/>
      <c r="AZ13328" s="80"/>
      <c r="BA13328" s="80"/>
      <c r="BB13328" s="80"/>
    </row>
    <row r="13329" spans="9:54" x14ac:dyDescent="0.25">
      <c r="I13329" s="80"/>
      <c r="AX13329" s="80"/>
      <c r="AY13329" s="80"/>
      <c r="AZ13329" s="80"/>
      <c r="BA13329" s="80"/>
      <c r="BB13329" s="80"/>
    </row>
    <row r="13330" spans="9:54" x14ac:dyDescent="0.25">
      <c r="I13330" s="80"/>
      <c r="AX13330" s="80"/>
      <c r="AY13330" s="80"/>
      <c r="AZ13330" s="80"/>
      <c r="BA13330" s="80"/>
      <c r="BB13330" s="80"/>
    </row>
    <row r="13331" spans="9:54" x14ac:dyDescent="0.25">
      <c r="I13331" s="80"/>
      <c r="AX13331" s="80"/>
      <c r="AY13331" s="80"/>
      <c r="AZ13331" s="80"/>
      <c r="BA13331" s="80"/>
      <c r="BB13331" s="80"/>
    </row>
    <row r="13332" spans="9:54" x14ac:dyDescent="0.25">
      <c r="I13332" s="80"/>
      <c r="AX13332" s="80"/>
      <c r="AY13332" s="80"/>
      <c r="AZ13332" s="80"/>
      <c r="BA13332" s="80"/>
      <c r="BB13332" s="80"/>
    </row>
    <row r="13333" spans="9:54" x14ac:dyDescent="0.25">
      <c r="I13333" s="80"/>
      <c r="AX13333" s="80"/>
      <c r="AY13333" s="80"/>
      <c r="AZ13333" s="80"/>
      <c r="BA13333" s="80"/>
      <c r="BB13333" s="80"/>
    </row>
    <row r="13334" spans="9:54" x14ac:dyDescent="0.25">
      <c r="I13334" s="80"/>
      <c r="AX13334" s="80"/>
      <c r="AY13334" s="80"/>
      <c r="AZ13334" s="80"/>
      <c r="BA13334" s="80"/>
      <c r="BB13334" s="80"/>
    </row>
    <row r="13335" spans="9:54" x14ac:dyDescent="0.25">
      <c r="I13335" s="80"/>
      <c r="AX13335" s="80"/>
      <c r="AY13335" s="80"/>
      <c r="AZ13335" s="80"/>
      <c r="BA13335" s="80"/>
      <c r="BB13335" s="80"/>
    </row>
    <row r="13336" spans="9:54" x14ac:dyDescent="0.25">
      <c r="I13336" s="80"/>
      <c r="AX13336" s="80"/>
      <c r="AY13336" s="80"/>
      <c r="AZ13336" s="80"/>
      <c r="BA13336" s="80"/>
      <c r="BB13336" s="80"/>
    </row>
    <row r="13337" spans="9:54" x14ac:dyDescent="0.25">
      <c r="I13337" s="80"/>
      <c r="AX13337" s="80"/>
      <c r="AY13337" s="80"/>
      <c r="AZ13337" s="80"/>
      <c r="BA13337" s="80"/>
      <c r="BB13337" s="80"/>
    </row>
    <row r="13338" spans="9:54" x14ac:dyDescent="0.25">
      <c r="I13338" s="80"/>
      <c r="AX13338" s="80"/>
      <c r="AY13338" s="80"/>
      <c r="AZ13338" s="80"/>
      <c r="BA13338" s="80"/>
      <c r="BB13338" s="80"/>
    </row>
    <row r="13339" spans="9:54" x14ac:dyDescent="0.25">
      <c r="I13339" s="80"/>
      <c r="AX13339" s="80"/>
      <c r="AY13339" s="80"/>
      <c r="AZ13339" s="80"/>
      <c r="BA13339" s="80"/>
      <c r="BB13339" s="80"/>
    </row>
    <row r="13340" spans="9:54" x14ac:dyDescent="0.25">
      <c r="I13340" s="80"/>
      <c r="AX13340" s="80"/>
      <c r="AY13340" s="80"/>
      <c r="AZ13340" s="80"/>
      <c r="BA13340" s="80"/>
      <c r="BB13340" s="80"/>
    </row>
    <row r="13341" spans="9:54" x14ac:dyDescent="0.25">
      <c r="I13341" s="80"/>
      <c r="AX13341" s="80"/>
      <c r="AY13341" s="80"/>
      <c r="AZ13341" s="80"/>
      <c r="BA13341" s="80"/>
      <c r="BB13341" s="80"/>
    </row>
    <row r="13342" spans="9:54" x14ac:dyDescent="0.25">
      <c r="I13342" s="80"/>
      <c r="AX13342" s="80"/>
      <c r="AY13342" s="80"/>
      <c r="AZ13342" s="80"/>
      <c r="BA13342" s="80"/>
      <c r="BB13342" s="80"/>
    </row>
    <row r="13343" spans="9:54" x14ac:dyDescent="0.25">
      <c r="I13343" s="80"/>
      <c r="AX13343" s="80"/>
      <c r="AY13343" s="80"/>
      <c r="AZ13343" s="80"/>
      <c r="BA13343" s="80"/>
      <c r="BB13343" s="80"/>
    </row>
    <row r="13344" spans="9:54" x14ac:dyDescent="0.25">
      <c r="I13344" s="80"/>
      <c r="AX13344" s="80"/>
      <c r="AY13344" s="80"/>
      <c r="AZ13344" s="80"/>
      <c r="BA13344" s="80"/>
      <c r="BB13344" s="80"/>
    </row>
    <row r="13345" spans="9:54" x14ac:dyDescent="0.25">
      <c r="I13345" s="80"/>
      <c r="AX13345" s="80"/>
      <c r="AY13345" s="80"/>
      <c r="AZ13345" s="80"/>
      <c r="BA13345" s="80"/>
      <c r="BB13345" s="80"/>
    </row>
    <row r="13346" spans="9:54" x14ac:dyDescent="0.25">
      <c r="I13346" s="80"/>
      <c r="AX13346" s="80"/>
      <c r="AY13346" s="80"/>
      <c r="AZ13346" s="80"/>
      <c r="BA13346" s="80"/>
      <c r="BB13346" s="80"/>
    </row>
    <row r="13347" spans="9:54" x14ac:dyDescent="0.25">
      <c r="I13347" s="80"/>
      <c r="AX13347" s="80"/>
      <c r="AY13347" s="80"/>
      <c r="AZ13347" s="80"/>
      <c r="BA13347" s="80"/>
      <c r="BB13347" s="80"/>
    </row>
    <row r="13348" spans="9:54" x14ac:dyDescent="0.25">
      <c r="I13348" s="80"/>
      <c r="AX13348" s="80"/>
      <c r="AY13348" s="80"/>
      <c r="AZ13348" s="80"/>
      <c r="BA13348" s="80"/>
      <c r="BB13348" s="80"/>
    </row>
    <row r="13349" spans="9:54" x14ac:dyDescent="0.25">
      <c r="I13349" s="80"/>
      <c r="AX13349" s="80"/>
      <c r="AY13349" s="80"/>
      <c r="AZ13349" s="80"/>
      <c r="BA13349" s="80"/>
      <c r="BB13349" s="80"/>
    </row>
    <row r="13350" spans="9:54" x14ac:dyDescent="0.25">
      <c r="I13350" s="80"/>
      <c r="AX13350" s="80"/>
      <c r="AY13350" s="80"/>
      <c r="AZ13350" s="80"/>
      <c r="BA13350" s="80"/>
      <c r="BB13350" s="80"/>
    </row>
    <row r="13351" spans="9:54" x14ac:dyDescent="0.25">
      <c r="I13351" s="80"/>
      <c r="AX13351" s="80"/>
      <c r="AY13351" s="80"/>
      <c r="AZ13351" s="80"/>
      <c r="BA13351" s="80"/>
      <c r="BB13351" s="80"/>
    </row>
    <row r="13352" spans="9:54" x14ac:dyDescent="0.25">
      <c r="I13352" s="80"/>
      <c r="AX13352" s="80"/>
      <c r="AY13352" s="80"/>
      <c r="AZ13352" s="80"/>
      <c r="BA13352" s="80"/>
      <c r="BB13352" s="80"/>
    </row>
    <row r="13353" spans="9:54" x14ac:dyDescent="0.25">
      <c r="I13353" s="80"/>
      <c r="AX13353" s="80"/>
      <c r="AY13353" s="80"/>
      <c r="AZ13353" s="80"/>
      <c r="BA13353" s="80"/>
      <c r="BB13353" s="80"/>
    </row>
    <row r="13354" spans="9:54" x14ac:dyDescent="0.25">
      <c r="I13354" s="80"/>
      <c r="AX13354" s="80"/>
      <c r="AY13354" s="80"/>
      <c r="AZ13354" s="80"/>
      <c r="BA13354" s="80"/>
      <c r="BB13354" s="80"/>
    </row>
    <row r="13355" spans="9:54" x14ac:dyDescent="0.25">
      <c r="I13355" s="80"/>
      <c r="AX13355" s="80"/>
      <c r="AY13355" s="80"/>
      <c r="AZ13355" s="80"/>
      <c r="BA13355" s="80"/>
      <c r="BB13355" s="80"/>
    </row>
    <row r="13356" spans="9:54" x14ac:dyDescent="0.25">
      <c r="I13356" s="80"/>
      <c r="AX13356" s="80"/>
      <c r="AY13356" s="80"/>
      <c r="AZ13356" s="80"/>
      <c r="BA13356" s="80"/>
      <c r="BB13356" s="80"/>
    </row>
    <row r="13357" spans="9:54" x14ac:dyDescent="0.25">
      <c r="I13357" s="80"/>
      <c r="AX13357" s="80"/>
      <c r="AY13357" s="80"/>
      <c r="AZ13357" s="80"/>
      <c r="BA13357" s="80"/>
      <c r="BB13357" s="80"/>
    </row>
    <row r="13358" spans="9:54" x14ac:dyDescent="0.25">
      <c r="I13358" s="80"/>
      <c r="AX13358" s="80"/>
      <c r="AY13358" s="80"/>
      <c r="AZ13358" s="80"/>
      <c r="BA13358" s="80"/>
      <c r="BB13358" s="80"/>
    </row>
    <row r="13359" spans="9:54" x14ac:dyDescent="0.25">
      <c r="I13359" s="80"/>
      <c r="AX13359" s="80"/>
      <c r="AY13359" s="80"/>
      <c r="AZ13359" s="80"/>
      <c r="BA13359" s="80"/>
      <c r="BB13359" s="80"/>
    </row>
    <row r="13360" spans="9:54" x14ac:dyDescent="0.25">
      <c r="I13360" s="80"/>
      <c r="AX13360" s="80"/>
      <c r="AY13360" s="80"/>
      <c r="AZ13360" s="80"/>
      <c r="BA13360" s="80"/>
      <c r="BB13360" s="80"/>
    </row>
    <row r="13361" spans="9:54" x14ac:dyDescent="0.25">
      <c r="I13361" s="80"/>
      <c r="AX13361" s="80"/>
      <c r="AY13361" s="80"/>
      <c r="AZ13361" s="80"/>
      <c r="BA13361" s="80"/>
      <c r="BB13361" s="80"/>
    </row>
    <row r="13362" spans="9:54" x14ac:dyDescent="0.25">
      <c r="I13362" s="80"/>
      <c r="AX13362" s="80"/>
      <c r="AY13362" s="80"/>
      <c r="AZ13362" s="80"/>
      <c r="BA13362" s="80"/>
      <c r="BB13362" s="80"/>
    </row>
    <row r="13363" spans="9:54" x14ac:dyDescent="0.25">
      <c r="I13363" s="80"/>
      <c r="AX13363" s="80"/>
      <c r="AY13363" s="80"/>
      <c r="AZ13363" s="80"/>
      <c r="BA13363" s="80"/>
      <c r="BB13363" s="80"/>
    </row>
    <row r="13364" spans="9:54" x14ac:dyDescent="0.25">
      <c r="I13364" s="80"/>
      <c r="AX13364" s="80"/>
      <c r="AY13364" s="80"/>
      <c r="AZ13364" s="80"/>
      <c r="BA13364" s="80"/>
      <c r="BB13364" s="80"/>
    </row>
    <row r="13365" spans="9:54" x14ac:dyDescent="0.25">
      <c r="I13365" s="80"/>
      <c r="AX13365" s="80"/>
      <c r="AY13365" s="80"/>
      <c r="AZ13365" s="80"/>
      <c r="BA13365" s="80"/>
      <c r="BB13365" s="80"/>
    </row>
    <row r="13366" spans="9:54" x14ac:dyDescent="0.25">
      <c r="I13366" s="80"/>
      <c r="AX13366" s="80"/>
      <c r="AY13366" s="80"/>
      <c r="AZ13366" s="80"/>
      <c r="BA13366" s="80"/>
      <c r="BB13366" s="80"/>
    </row>
    <row r="13367" spans="9:54" x14ac:dyDescent="0.25">
      <c r="I13367" s="80"/>
      <c r="AX13367" s="80"/>
      <c r="AY13367" s="80"/>
      <c r="AZ13367" s="80"/>
      <c r="BA13367" s="80"/>
      <c r="BB13367" s="80"/>
    </row>
    <row r="13368" spans="9:54" x14ac:dyDescent="0.25">
      <c r="I13368" s="80"/>
      <c r="AX13368" s="80"/>
      <c r="AY13368" s="80"/>
      <c r="AZ13368" s="80"/>
      <c r="BA13368" s="80"/>
      <c r="BB13368" s="80"/>
    </row>
    <row r="13369" spans="9:54" x14ac:dyDescent="0.25">
      <c r="I13369" s="80"/>
      <c r="AX13369" s="80"/>
      <c r="AY13369" s="80"/>
      <c r="AZ13369" s="80"/>
      <c r="BA13369" s="80"/>
      <c r="BB13369" s="80"/>
    </row>
    <row r="13370" spans="9:54" x14ac:dyDescent="0.25">
      <c r="I13370" s="80"/>
      <c r="AX13370" s="80"/>
      <c r="AY13370" s="80"/>
      <c r="AZ13370" s="80"/>
      <c r="BA13370" s="80"/>
      <c r="BB13370" s="80"/>
    </row>
    <row r="13371" spans="9:54" x14ac:dyDescent="0.25">
      <c r="I13371" s="80"/>
      <c r="AX13371" s="80"/>
      <c r="AY13371" s="80"/>
      <c r="AZ13371" s="80"/>
      <c r="BA13371" s="80"/>
      <c r="BB13371" s="80"/>
    </row>
    <row r="13372" spans="9:54" x14ac:dyDescent="0.25">
      <c r="I13372" s="80"/>
      <c r="AX13372" s="80"/>
      <c r="AY13372" s="80"/>
      <c r="AZ13372" s="80"/>
      <c r="BA13372" s="80"/>
      <c r="BB13372" s="80"/>
    </row>
    <row r="13373" spans="9:54" x14ac:dyDescent="0.25">
      <c r="I13373" s="80"/>
      <c r="AX13373" s="80"/>
      <c r="AY13373" s="80"/>
      <c r="AZ13373" s="80"/>
      <c r="BA13373" s="80"/>
      <c r="BB13373" s="80"/>
    </row>
    <row r="13374" spans="9:54" x14ac:dyDescent="0.25">
      <c r="I13374" s="80"/>
      <c r="AX13374" s="80"/>
      <c r="AY13374" s="80"/>
      <c r="AZ13374" s="80"/>
      <c r="BA13374" s="80"/>
      <c r="BB13374" s="80"/>
    </row>
    <row r="13375" spans="9:54" x14ac:dyDescent="0.25">
      <c r="I13375" s="80"/>
      <c r="AX13375" s="80"/>
      <c r="AY13375" s="80"/>
      <c r="AZ13375" s="80"/>
      <c r="BA13375" s="80"/>
      <c r="BB13375" s="80"/>
    </row>
    <row r="13376" spans="9:54" x14ac:dyDescent="0.25">
      <c r="I13376" s="80"/>
      <c r="AX13376" s="80"/>
      <c r="AY13376" s="80"/>
      <c r="AZ13376" s="80"/>
      <c r="BA13376" s="80"/>
      <c r="BB13376" s="80"/>
    </row>
    <row r="13377" spans="9:54" x14ac:dyDescent="0.25">
      <c r="I13377" s="80"/>
      <c r="AX13377" s="80"/>
      <c r="AY13377" s="80"/>
      <c r="AZ13377" s="80"/>
      <c r="BA13377" s="80"/>
      <c r="BB13377" s="80"/>
    </row>
    <row r="13378" spans="9:54" x14ac:dyDescent="0.25">
      <c r="I13378" s="80"/>
      <c r="AX13378" s="80"/>
      <c r="AY13378" s="80"/>
      <c r="AZ13378" s="80"/>
      <c r="BA13378" s="80"/>
      <c r="BB13378" s="80"/>
    </row>
    <row r="13379" spans="9:54" x14ac:dyDescent="0.25">
      <c r="I13379" s="80"/>
      <c r="AX13379" s="80"/>
      <c r="AY13379" s="80"/>
      <c r="AZ13379" s="80"/>
      <c r="BA13379" s="80"/>
      <c r="BB13379" s="80"/>
    </row>
    <row r="13380" spans="9:54" x14ac:dyDescent="0.25">
      <c r="I13380" s="80"/>
      <c r="AX13380" s="80"/>
      <c r="AY13380" s="80"/>
      <c r="AZ13380" s="80"/>
      <c r="BA13380" s="80"/>
      <c r="BB13380" s="80"/>
    </row>
    <row r="13381" spans="9:54" x14ac:dyDescent="0.25">
      <c r="I13381" s="80"/>
      <c r="AX13381" s="80"/>
      <c r="AY13381" s="80"/>
      <c r="AZ13381" s="80"/>
      <c r="BA13381" s="80"/>
      <c r="BB13381" s="80"/>
    </row>
    <row r="13382" spans="9:54" x14ac:dyDescent="0.25">
      <c r="I13382" s="80"/>
      <c r="AX13382" s="80"/>
      <c r="AY13382" s="80"/>
      <c r="AZ13382" s="80"/>
      <c r="BA13382" s="80"/>
      <c r="BB13382" s="80"/>
    </row>
    <row r="13383" spans="9:54" x14ac:dyDescent="0.25">
      <c r="I13383" s="80"/>
      <c r="AX13383" s="80"/>
      <c r="AY13383" s="80"/>
      <c r="AZ13383" s="80"/>
      <c r="BA13383" s="80"/>
      <c r="BB13383" s="80"/>
    </row>
    <row r="13384" spans="9:54" x14ac:dyDescent="0.25">
      <c r="I13384" s="80"/>
      <c r="AX13384" s="80"/>
      <c r="AY13384" s="80"/>
      <c r="AZ13384" s="80"/>
      <c r="BA13384" s="80"/>
      <c r="BB13384" s="80"/>
    </row>
    <row r="13385" spans="9:54" x14ac:dyDescent="0.25">
      <c r="I13385" s="80"/>
      <c r="AX13385" s="80"/>
      <c r="AY13385" s="80"/>
      <c r="AZ13385" s="80"/>
      <c r="BA13385" s="80"/>
      <c r="BB13385" s="80"/>
    </row>
    <row r="13386" spans="9:54" x14ac:dyDescent="0.25">
      <c r="I13386" s="80"/>
      <c r="AX13386" s="80"/>
      <c r="AY13386" s="80"/>
      <c r="AZ13386" s="80"/>
      <c r="BA13386" s="80"/>
      <c r="BB13386" s="80"/>
    </row>
    <row r="13387" spans="9:54" x14ac:dyDescent="0.25">
      <c r="I13387" s="80"/>
      <c r="AX13387" s="80"/>
      <c r="AY13387" s="80"/>
      <c r="AZ13387" s="80"/>
      <c r="BA13387" s="80"/>
      <c r="BB13387" s="80"/>
    </row>
    <row r="13388" spans="9:54" x14ac:dyDescent="0.25">
      <c r="I13388" s="80"/>
      <c r="AX13388" s="80"/>
      <c r="AY13388" s="80"/>
      <c r="AZ13388" s="80"/>
      <c r="BA13388" s="80"/>
      <c r="BB13388" s="80"/>
    </row>
    <row r="13389" spans="9:54" x14ac:dyDescent="0.25">
      <c r="I13389" s="80"/>
      <c r="AX13389" s="80"/>
      <c r="AY13389" s="80"/>
      <c r="AZ13389" s="80"/>
      <c r="BA13389" s="80"/>
      <c r="BB13389" s="80"/>
    </row>
    <row r="13390" spans="9:54" x14ac:dyDescent="0.25">
      <c r="I13390" s="80"/>
      <c r="AX13390" s="80"/>
      <c r="AY13390" s="80"/>
      <c r="AZ13390" s="80"/>
      <c r="BA13390" s="80"/>
      <c r="BB13390" s="80"/>
    </row>
    <row r="13391" spans="9:54" x14ac:dyDescent="0.25">
      <c r="I13391" s="80"/>
      <c r="AX13391" s="80"/>
      <c r="AY13391" s="80"/>
      <c r="AZ13391" s="80"/>
      <c r="BA13391" s="80"/>
      <c r="BB13391" s="80"/>
    </row>
    <row r="13392" spans="9:54" x14ac:dyDescent="0.25">
      <c r="I13392" s="80"/>
      <c r="AX13392" s="80"/>
      <c r="AY13392" s="80"/>
      <c r="AZ13392" s="80"/>
      <c r="BA13392" s="80"/>
      <c r="BB13392" s="80"/>
    </row>
    <row r="13393" spans="9:54" x14ac:dyDescent="0.25">
      <c r="I13393" s="80"/>
      <c r="AX13393" s="80"/>
      <c r="AY13393" s="80"/>
      <c r="AZ13393" s="80"/>
      <c r="BA13393" s="80"/>
      <c r="BB13393" s="80"/>
    </row>
    <row r="13394" spans="9:54" x14ac:dyDescent="0.25">
      <c r="I13394" s="80"/>
      <c r="AX13394" s="80"/>
      <c r="AY13394" s="80"/>
      <c r="AZ13394" s="80"/>
      <c r="BA13394" s="80"/>
      <c r="BB13394" s="80"/>
    </row>
    <row r="13395" spans="9:54" x14ac:dyDescent="0.25">
      <c r="I13395" s="80"/>
      <c r="AX13395" s="80"/>
      <c r="AY13395" s="80"/>
      <c r="AZ13395" s="80"/>
      <c r="BA13395" s="80"/>
      <c r="BB13395" s="80"/>
    </row>
    <row r="13396" spans="9:54" x14ac:dyDescent="0.25">
      <c r="I13396" s="80"/>
      <c r="AX13396" s="80"/>
      <c r="AY13396" s="80"/>
      <c r="AZ13396" s="80"/>
      <c r="BA13396" s="80"/>
      <c r="BB13396" s="80"/>
    </row>
    <row r="13397" spans="9:54" x14ac:dyDescent="0.25">
      <c r="I13397" s="80"/>
      <c r="AX13397" s="80"/>
      <c r="AY13397" s="80"/>
      <c r="AZ13397" s="80"/>
      <c r="BA13397" s="80"/>
      <c r="BB13397" s="80"/>
    </row>
    <row r="13398" spans="9:54" x14ac:dyDescent="0.25">
      <c r="I13398" s="80"/>
      <c r="AX13398" s="80"/>
      <c r="AY13398" s="80"/>
      <c r="AZ13398" s="80"/>
      <c r="BA13398" s="80"/>
      <c r="BB13398" s="80"/>
    </row>
    <row r="13399" spans="9:54" x14ac:dyDescent="0.25">
      <c r="I13399" s="80"/>
      <c r="AX13399" s="80"/>
      <c r="AY13399" s="80"/>
      <c r="AZ13399" s="80"/>
      <c r="BA13399" s="80"/>
      <c r="BB13399" s="80"/>
    </row>
    <row r="13400" spans="9:54" x14ac:dyDescent="0.25">
      <c r="I13400" s="80"/>
      <c r="AX13400" s="80"/>
      <c r="AY13400" s="80"/>
      <c r="AZ13400" s="80"/>
      <c r="BA13400" s="80"/>
      <c r="BB13400" s="80"/>
    </row>
    <row r="13401" spans="9:54" x14ac:dyDescent="0.25">
      <c r="I13401" s="80"/>
      <c r="AX13401" s="80"/>
      <c r="AY13401" s="80"/>
      <c r="AZ13401" s="80"/>
      <c r="BA13401" s="80"/>
      <c r="BB13401" s="80"/>
    </row>
    <row r="13402" spans="9:54" x14ac:dyDescent="0.25">
      <c r="I13402" s="80"/>
      <c r="AX13402" s="80"/>
      <c r="AY13402" s="80"/>
      <c r="AZ13402" s="80"/>
      <c r="BA13402" s="80"/>
      <c r="BB13402" s="80"/>
    </row>
    <row r="13403" spans="9:54" x14ac:dyDescent="0.25">
      <c r="I13403" s="80"/>
      <c r="AX13403" s="80"/>
      <c r="AY13403" s="80"/>
      <c r="AZ13403" s="80"/>
      <c r="BA13403" s="80"/>
      <c r="BB13403" s="80"/>
    </row>
    <row r="13404" spans="9:54" x14ac:dyDescent="0.25">
      <c r="I13404" s="80"/>
      <c r="AX13404" s="80"/>
      <c r="AY13404" s="80"/>
      <c r="AZ13404" s="80"/>
      <c r="BA13404" s="80"/>
      <c r="BB13404" s="80"/>
    </row>
    <row r="13405" spans="9:54" x14ac:dyDescent="0.25">
      <c r="I13405" s="80"/>
      <c r="AX13405" s="80"/>
      <c r="AY13405" s="80"/>
      <c r="AZ13405" s="80"/>
      <c r="BA13405" s="80"/>
      <c r="BB13405" s="80"/>
    </row>
    <row r="13406" spans="9:54" x14ac:dyDescent="0.25">
      <c r="I13406" s="80"/>
      <c r="AX13406" s="80"/>
      <c r="AY13406" s="80"/>
      <c r="AZ13406" s="80"/>
      <c r="BA13406" s="80"/>
      <c r="BB13406" s="80"/>
    </row>
    <row r="13407" spans="9:54" x14ac:dyDescent="0.25">
      <c r="I13407" s="80"/>
      <c r="AX13407" s="80"/>
      <c r="AY13407" s="80"/>
      <c r="AZ13407" s="80"/>
      <c r="BA13407" s="80"/>
      <c r="BB13407" s="80"/>
    </row>
    <row r="13408" spans="9:54" x14ac:dyDescent="0.25">
      <c r="I13408" s="80"/>
      <c r="AX13408" s="80"/>
      <c r="AY13408" s="80"/>
      <c r="AZ13408" s="80"/>
      <c r="BA13408" s="80"/>
      <c r="BB13408" s="80"/>
    </row>
    <row r="13409" spans="9:54" x14ac:dyDescent="0.25">
      <c r="I13409" s="80"/>
      <c r="AX13409" s="80"/>
      <c r="AY13409" s="80"/>
      <c r="AZ13409" s="80"/>
      <c r="BA13409" s="80"/>
      <c r="BB13409" s="80"/>
    </row>
    <row r="13410" spans="9:54" x14ac:dyDescent="0.25">
      <c r="I13410" s="80"/>
      <c r="AX13410" s="80"/>
      <c r="AY13410" s="80"/>
      <c r="AZ13410" s="80"/>
      <c r="BA13410" s="80"/>
      <c r="BB13410" s="80"/>
    </row>
    <row r="13411" spans="9:54" x14ac:dyDescent="0.25">
      <c r="I13411" s="80"/>
      <c r="AX13411" s="80"/>
      <c r="AY13411" s="80"/>
      <c r="AZ13411" s="80"/>
      <c r="BA13411" s="80"/>
      <c r="BB13411" s="80"/>
    </row>
    <row r="13412" spans="9:54" x14ac:dyDescent="0.25">
      <c r="I13412" s="80"/>
      <c r="AX13412" s="80"/>
      <c r="AY13412" s="80"/>
      <c r="AZ13412" s="80"/>
      <c r="BA13412" s="80"/>
      <c r="BB13412" s="80"/>
    </row>
    <row r="13413" spans="9:54" x14ac:dyDescent="0.25">
      <c r="I13413" s="80"/>
      <c r="AX13413" s="80"/>
      <c r="AY13413" s="80"/>
      <c r="AZ13413" s="80"/>
      <c r="BA13413" s="80"/>
      <c r="BB13413" s="80"/>
    </row>
    <row r="13414" spans="9:54" x14ac:dyDescent="0.25">
      <c r="I13414" s="80"/>
      <c r="AX13414" s="80"/>
      <c r="AY13414" s="80"/>
      <c r="AZ13414" s="80"/>
      <c r="BA13414" s="80"/>
      <c r="BB13414" s="80"/>
    </row>
    <row r="13415" spans="9:54" x14ac:dyDescent="0.25">
      <c r="I13415" s="80"/>
      <c r="AX13415" s="80"/>
      <c r="AY13415" s="80"/>
      <c r="AZ13415" s="80"/>
      <c r="BA13415" s="80"/>
      <c r="BB13415" s="80"/>
    </row>
    <row r="13416" spans="9:54" x14ac:dyDescent="0.25">
      <c r="I13416" s="80"/>
      <c r="AX13416" s="80"/>
      <c r="AY13416" s="80"/>
      <c r="AZ13416" s="80"/>
      <c r="BA13416" s="80"/>
      <c r="BB13416" s="80"/>
    </row>
    <row r="13417" spans="9:54" x14ac:dyDescent="0.25">
      <c r="I13417" s="80"/>
      <c r="AX13417" s="80"/>
      <c r="AY13417" s="80"/>
      <c r="AZ13417" s="80"/>
      <c r="BA13417" s="80"/>
      <c r="BB13417" s="80"/>
    </row>
    <row r="13418" spans="9:54" x14ac:dyDescent="0.25">
      <c r="I13418" s="80"/>
      <c r="AX13418" s="80"/>
      <c r="AY13418" s="80"/>
      <c r="AZ13418" s="80"/>
      <c r="BA13418" s="80"/>
      <c r="BB13418" s="80"/>
    </row>
    <row r="13419" spans="9:54" x14ac:dyDescent="0.25">
      <c r="I13419" s="80"/>
      <c r="AX13419" s="80"/>
      <c r="AY13419" s="80"/>
      <c r="AZ13419" s="80"/>
      <c r="BA13419" s="80"/>
      <c r="BB13419" s="80"/>
    </row>
    <row r="13420" spans="9:54" x14ac:dyDescent="0.25">
      <c r="I13420" s="80"/>
      <c r="AX13420" s="80"/>
      <c r="AY13420" s="80"/>
      <c r="AZ13420" s="80"/>
      <c r="BA13420" s="80"/>
      <c r="BB13420" s="80"/>
    </row>
    <row r="13421" spans="9:54" x14ac:dyDescent="0.25">
      <c r="I13421" s="80"/>
      <c r="AX13421" s="80"/>
      <c r="AY13421" s="80"/>
      <c r="AZ13421" s="80"/>
      <c r="BA13421" s="80"/>
      <c r="BB13421" s="80"/>
    </row>
    <row r="13422" spans="9:54" x14ac:dyDescent="0.25">
      <c r="I13422" s="80"/>
      <c r="AX13422" s="80"/>
      <c r="AY13422" s="80"/>
      <c r="AZ13422" s="80"/>
      <c r="BA13422" s="80"/>
      <c r="BB13422" s="80"/>
    </row>
    <row r="13423" spans="9:54" x14ac:dyDescent="0.25">
      <c r="I13423" s="80"/>
      <c r="AX13423" s="80"/>
      <c r="AY13423" s="80"/>
      <c r="AZ13423" s="80"/>
      <c r="BA13423" s="80"/>
      <c r="BB13423" s="80"/>
    </row>
    <row r="13424" spans="9:54" x14ac:dyDescent="0.25">
      <c r="I13424" s="80"/>
      <c r="AX13424" s="80"/>
      <c r="AY13424" s="80"/>
      <c r="AZ13424" s="80"/>
      <c r="BA13424" s="80"/>
      <c r="BB13424" s="80"/>
    </row>
    <row r="13425" spans="9:54" x14ac:dyDescent="0.25">
      <c r="I13425" s="80"/>
      <c r="AX13425" s="80"/>
      <c r="AY13425" s="80"/>
      <c r="AZ13425" s="80"/>
      <c r="BA13425" s="80"/>
      <c r="BB13425" s="80"/>
    </row>
    <row r="13426" spans="9:54" x14ac:dyDescent="0.25">
      <c r="I13426" s="80"/>
      <c r="AX13426" s="80"/>
      <c r="AY13426" s="80"/>
      <c r="AZ13426" s="80"/>
      <c r="BA13426" s="80"/>
      <c r="BB13426" s="80"/>
    </row>
    <row r="13427" spans="9:54" x14ac:dyDescent="0.25">
      <c r="I13427" s="80"/>
      <c r="AX13427" s="80"/>
      <c r="AY13427" s="80"/>
      <c r="AZ13427" s="80"/>
      <c r="BA13427" s="80"/>
      <c r="BB13427" s="80"/>
    </row>
    <row r="13428" spans="9:54" x14ac:dyDescent="0.25">
      <c r="I13428" s="80"/>
      <c r="AX13428" s="80"/>
      <c r="AY13428" s="80"/>
      <c r="AZ13428" s="80"/>
      <c r="BA13428" s="80"/>
      <c r="BB13428" s="80"/>
    </row>
    <row r="13429" spans="9:54" x14ac:dyDescent="0.25">
      <c r="I13429" s="80"/>
      <c r="AX13429" s="80"/>
      <c r="AY13429" s="80"/>
      <c r="AZ13429" s="80"/>
      <c r="BA13429" s="80"/>
      <c r="BB13429" s="80"/>
    </row>
    <row r="13430" spans="9:54" x14ac:dyDescent="0.25">
      <c r="I13430" s="80"/>
      <c r="AX13430" s="80"/>
      <c r="AY13430" s="80"/>
      <c r="AZ13430" s="80"/>
      <c r="BA13430" s="80"/>
      <c r="BB13430" s="80"/>
    </row>
    <row r="13431" spans="9:54" x14ac:dyDescent="0.25">
      <c r="I13431" s="80"/>
      <c r="AX13431" s="80"/>
      <c r="AY13431" s="80"/>
      <c r="AZ13431" s="80"/>
      <c r="BA13431" s="80"/>
      <c r="BB13431" s="80"/>
    </row>
    <row r="13432" spans="9:54" x14ac:dyDescent="0.25">
      <c r="I13432" s="80"/>
      <c r="AX13432" s="80"/>
      <c r="AY13432" s="80"/>
      <c r="AZ13432" s="80"/>
      <c r="BA13432" s="80"/>
      <c r="BB13432" s="80"/>
    </row>
    <row r="13433" spans="9:54" x14ac:dyDescent="0.25">
      <c r="I13433" s="80"/>
      <c r="AX13433" s="80"/>
      <c r="AY13433" s="80"/>
      <c r="AZ13433" s="80"/>
      <c r="BA13433" s="80"/>
      <c r="BB13433" s="80"/>
    </row>
    <row r="13434" spans="9:54" x14ac:dyDescent="0.25">
      <c r="I13434" s="80"/>
      <c r="AX13434" s="80"/>
      <c r="AY13434" s="80"/>
      <c r="AZ13434" s="80"/>
      <c r="BA13434" s="80"/>
      <c r="BB13434" s="80"/>
    </row>
    <row r="13435" spans="9:54" x14ac:dyDescent="0.25">
      <c r="I13435" s="80"/>
      <c r="AX13435" s="80"/>
      <c r="AY13435" s="80"/>
      <c r="AZ13435" s="80"/>
      <c r="BA13435" s="80"/>
      <c r="BB13435" s="80"/>
    </row>
    <row r="13436" spans="9:54" x14ac:dyDescent="0.25">
      <c r="I13436" s="80"/>
      <c r="AX13436" s="80"/>
      <c r="AY13436" s="80"/>
      <c r="AZ13436" s="80"/>
      <c r="BA13436" s="80"/>
      <c r="BB13436" s="80"/>
    </row>
    <row r="13437" spans="9:54" x14ac:dyDescent="0.25">
      <c r="I13437" s="80"/>
      <c r="AX13437" s="80"/>
      <c r="AY13437" s="80"/>
      <c r="AZ13437" s="80"/>
      <c r="BA13437" s="80"/>
      <c r="BB13437" s="80"/>
    </row>
    <row r="13438" spans="9:54" x14ac:dyDescent="0.25">
      <c r="I13438" s="80"/>
      <c r="AX13438" s="80"/>
      <c r="AY13438" s="80"/>
      <c r="AZ13438" s="80"/>
      <c r="BA13438" s="80"/>
      <c r="BB13438" s="80"/>
    </row>
    <row r="13439" spans="9:54" x14ac:dyDescent="0.25">
      <c r="I13439" s="80"/>
      <c r="AX13439" s="80"/>
      <c r="AY13439" s="80"/>
      <c r="AZ13439" s="80"/>
      <c r="BA13439" s="80"/>
      <c r="BB13439" s="80"/>
    </row>
    <row r="13440" spans="9:54" x14ac:dyDescent="0.25">
      <c r="I13440" s="80"/>
      <c r="AX13440" s="80"/>
      <c r="AY13440" s="80"/>
      <c r="AZ13440" s="80"/>
      <c r="BA13440" s="80"/>
      <c r="BB13440" s="80"/>
    </row>
    <row r="13441" spans="9:54" x14ac:dyDescent="0.25">
      <c r="I13441" s="80"/>
      <c r="AX13441" s="80"/>
      <c r="AY13441" s="80"/>
      <c r="AZ13441" s="80"/>
      <c r="BA13441" s="80"/>
      <c r="BB13441" s="80"/>
    </row>
    <row r="13442" spans="9:54" x14ac:dyDescent="0.25">
      <c r="I13442" s="80"/>
      <c r="AX13442" s="80"/>
      <c r="AY13442" s="80"/>
      <c r="AZ13442" s="80"/>
      <c r="BA13442" s="80"/>
      <c r="BB13442" s="80"/>
    </row>
    <row r="13443" spans="9:54" x14ac:dyDescent="0.25">
      <c r="I13443" s="80"/>
      <c r="AX13443" s="80"/>
      <c r="AY13443" s="80"/>
      <c r="AZ13443" s="80"/>
      <c r="BA13443" s="80"/>
      <c r="BB13443" s="80"/>
    </row>
    <row r="13444" spans="9:54" x14ac:dyDescent="0.25">
      <c r="I13444" s="80"/>
      <c r="AX13444" s="80"/>
      <c r="AY13444" s="80"/>
      <c r="AZ13444" s="80"/>
      <c r="BA13444" s="80"/>
      <c r="BB13444" s="80"/>
    </row>
    <row r="13445" spans="9:54" x14ac:dyDescent="0.25">
      <c r="I13445" s="80"/>
      <c r="AX13445" s="80"/>
      <c r="AY13445" s="80"/>
      <c r="AZ13445" s="80"/>
      <c r="BA13445" s="80"/>
      <c r="BB13445" s="80"/>
    </row>
    <row r="13446" spans="9:54" x14ac:dyDescent="0.25">
      <c r="I13446" s="80"/>
      <c r="AX13446" s="80"/>
      <c r="AY13446" s="80"/>
      <c r="AZ13446" s="80"/>
      <c r="BA13446" s="80"/>
      <c r="BB13446" s="80"/>
    </row>
    <row r="13447" spans="9:54" x14ac:dyDescent="0.25">
      <c r="I13447" s="80"/>
      <c r="AX13447" s="80"/>
      <c r="AY13447" s="80"/>
      <c r="AZ13447" s="80"/>
      <c r="BA13447" s="80"/>
      <c r="BB13447" s="80"/>
    </row>
    <row r="13448" spans="9:54" x14ac:dyDescent="0.25">
      <c r="I13448" s="80"/>
      <c r="AX13448" s="80"/>
      <c r="AY13448" s="80"/>
      <c r="AZ13448" s="80"/>
      <c r="BA13448" s="80"/>
      <c r="BB13448" s="80"/>
    </row>
    <row r="13449" spans="9:54" x14ac:dyDescent="0.25">
      <c r="I13449" s="80"/>
      <c r="AX13449" s="80"/>
      <c r="AY13449" s="80"/>
      <c r="AZ13449" s="80"/>
      <c r="BA13449" s="80"/>
      <c r="BB13449" s="80"/>
    </row>
    <row r="13450" spans="9:54" x14ac:dyDescent="0.25">
      <c r="I13450" s="80"/>
      <c r="AX13450" s="80"/>
      <c r="AY13450" s="80"/>
      <c r="AZ13450" s="80"/>
      <c r="BA13450" s="80"/>
      <c r="BB13450" s="80"/>
    </row>
    <row r="13451" spans="9:54" x14ac:dyDescent="0.25">
      <c r="I13451" s="80"/>
      <c r="AX13451" s="80"/>
      <c r="AY13451" s="80"/>
      <c r="AZ13451" s="80"/>
      <c r="BA13451" s="80"/>
      <c r="BB13451" s="80"/>
    </row>
    <row r="13452" spans="9:54" x14ac:dyDescent="0.25">
      <c r="I13452" s="80"/>
      <c r="AX13452" s="80"/>
      <c r="AY13452" s="80"/>
      <c r="AZ13452" s="80"/>
      <c r="BA13452" s="80"/>
      <c r="BB13452" s="80"/>
    </row>
    <row r="13453" spans="9:54" x14ac:dyDescent="0.25">
      <c r="I13453" s="80"/>
      <c r="AX13453" s="80"/>
      <c r="AY13453" s="80"/>
      <c r="AZ13453" s="80"/>
      <c r="BA13453" s="80"/>
      <c r="BB13453" s="80"/>
    </row>
    <row r="13454" spans="9:54" x14ac:dyDescent="0.25">
      <c r="I13454" s="80"/>
      <c r="AX13454" s="80"/>
      <c r="AY13454" s="80"/>
      <c r="AZ13454" s="80"/>
      <c r="BA13454" s="80"/>
      <c r="BB13454" s="80"/>
    </row>
    <row r="13455" spans="9:54" x14ac:dyDescent="0.25">
      <c r="I13455" s="80"/>
      <c r="AX13455" s="80"/>
      <c r="AY13455" s="80"/>
      <c r="AZ13455" s="80"/>
      <c r="BA13455" s="80"/>
      <c r="BB13455" s="80"/>
    </row>
    <row r="13456" spans="9:54" x14ac:dyDescent="0.25">
      <c r="I13456" s="80"/>
      <c r="AX13456" s="80"/>
      <c r="AY13456" s="80"/>
      <c r="AZ13456" s="80"/>
      <c r="BA13456" s="80"/>
      <c r="BB13456" s="80"/>
    </row>
    <row r="13457" spans="9:54" x14ac:dyDescent="0.25">
      <c r="I13457" s="80"/>
      <c r="AX13457" s="80"/>
      <c r="AY13457" s="80"/>
      <c r="AZ13457" s="80"/>
      <c r="BA13457" s="80"/>
      <c r="BB13457" s="80"/>
    </row>
    <row r="13458" spans="9:54" x14ac:dyDescent="0.25">
      <c r="I13458" s="80"/>
      <c r="AX13458" s="80"/>
      <c r="AY13458" s="80"/>
      <c r="AZ13458" s="80"/>
      <c r="BA13458" s="80"/>
      <c r="BB13458" s="80"/>
    </row>
    <row r="13459" spans="9:54" x14ac:dyDescent="0.25">
      <c r="I13459" s="80"/>
      <c r="AX13459" s="80"/>
      <c r="AY13459" s="80"/>
      <c r="AZ13459" s="80"/>
      <c r="BA13459" s="80"/>
      <c r="BB13459" s="80"/>
    </row>
    <row r="13460" spans="9:54" x14ac:dyDescent="0.25">
      <c r="I13460" s="80"/>
      <c r="AX13460" s="80"/>
      <c r="AY13460" s="80"/>
      <c r="AZ13460" s="80"/>
      <c r="BA13460" s="80"/>
      <c r="BB13460" s="80"/>
    </row>
    <row r="13461" spans="9:54" x14ac:dyDescent="0.25">
      <c r="I13461" s="80"/>
      <c r="AX13461" s="80"/>
      <c r="AY13461" s="80"/>
      <c r="AZ13461" s="80"/>
      <c r="BA13461" s="80"/>
      <c r="BB13461" s="80"/>
    </row>
    <row r="13462" spans="9:54" x14ac:dyDescent="0.25">
      <c r="I13462" s="80"/>
      <c r="AX13462" s="80"/>
      <c r="AY13462" s="80"/>
      <c r="AZ13462" s="80"/>
      <c r="BA13462" s="80"/>
      <c r="BB13462" s="80"/>
    </row>
    <row r="13463" spans="9:54" x14ac:dyDescent="0.25">
      <c r="I13463" s="80"/>
      <c r="AX13463" s="80"/>
      <c r="AY13463" s="80"/>
      <c r="AZ13463" s="80"/>
      <c r="BA13463" s="80"/>
      <c r="BB13463" s="80"/>
    </row>
    <row r="13464" spans="9:54" x14ac:dyDescent="0.25">
      <c r="I13464" s="80"/>
      <c r="AX13464" s="80"/>
      <c r="AY13464" s="80"/>
      <c r="AZ13464" s="80"/>
      <c r="BA13464" s="80"/>
      <c r="BB13464" s="80"/>
    </row>
    <row r="13465" spans="9:54" x14ac:dyDescent="0.25">
      <c r="I13465" s="80"/>
      <c r="AX13465" s="80"/>
      <c r="AY13465" s="80"/>
      <c r="AZ13465" s="80"/>
      <c r="BA13465" s="80"/>
      <c r="BB13465" s="80"/>
    </row>
    <row r="13466" spans="9:54" x14ac:dyDescent="0.25">
      <c r="I13466" s="80"/>
      <c r="AX13466" s="80"/>
      <c r="AY13466" s="80"/>
      <c r="AZ13466" s="80"/>
      <c r="BA13466" s="80"/>
      <c r="BB13466" s="80"/>
    </row>
    <row r="13467" spans="9:54" x14ac:dyDescent="0.25">
      <c r="I13467" s="80"/>
      <c r="AX13467" s="80"/>
      <c r="AY13467" s="80"/>
      <c r="AZ13467" s="80"/>
      <c r="BA13467" s="80"/>
      <c r="BB13467" s="80"/>
    </row>
    <row r="13468" spans="9:54" x14ac:dyDescent="0.25">
      <c r="I13468" s="80"/>
      <c r="AX13468" s="80"/>
      <c r="AY13468" s="80"/>
      <c r="AZ13468" s="80"/>
      <c r="BA13468" s="80"/>
      <c r="BB13468" s="80"/>
    </row>
    <row r="13469" spans="9:54" x14ac:dyDescent="0.25">
      <c r="I13469" s="80"/>
      <c r="AX13469" s="80"/>
      <c r="AY13469" s="80"/>
      <c r="AZ13469" s="80"/>
      <c r="BA13469" s="80"/>
      <c r="BB13469" s="80"/>
    </row>
    <row r="13470" spans="9:54" x14ac:dyDescent="0.25">
      <c r="I13470" s="80"/>
      <c r="AX13470" s="80"/>
      <c r="AY13470" s="80"/>
      <c r="AZ13470" s="80"/>
      <c r="BA13470" s="80"/>
      <c r="BB13470" s="80"/>
    </row>
    <row r="13471" spans="9:54" x14ac:dyDescent="0.25">
      <c r="I13471" s="80"/>
      <c r="AX13471" s="80"/>
      <c r="AY13471" s="80"/>
      <c r="AZ13471" s="80"/>
      <c r="BA13471" s="80"/>
      <c r="BB13471" s="80"/>
    </row>
    <row r="13472" spans="9:54" x14ac:dyDescent="0.25">
      <c r="I13472" s="80"/>
      <c r="AX13472" s="80"/>
      <c r="AY13472" s="80"/>
      <c r="AZ13472" s="80"/>
      <c r="BA13472" s="80"/>
      <c r="BB13472" s="80"/>
    </row>
    <row r="13473" spans="9:54" x14ac:dyDescent="0.25">
      <c r="I13473" s="80"/>
      <c r="AX13473" s="80"/>
      <c r="AY13473" s="80"/>
      <c r="AZ13473" s="80"/>
      <c r="BA13473" s="80"/>
      <c r="BB13473" s="80"/>
    </row>
    <row r="13474" spans="9:54" x14ac:dyDescent="0.25">
      <c r="I13474" s="80"/>
      <c r="AX13474" s="80"/>
      <c r="AY13474" s="80"/>
      <c r="AZ13474" s="80"/>
      <c r="BA13474" s="80"/>
      <c r="BB13474" s="80"/>
    </row>
    <row r="13475" spans="9:54" x14ac:dyDescent="0.25">
      <c r="I13475" s="80"/>
      <c r="AX13475" s="80"/>
      <c r="AY13475" s="80"/>
      <c r="AZ13475" s="80"/>
      <c r="BA13475" s="80"/>
      <c r="BB13475" s="80"/>
    </row>
    <row r="13476" spans="9:54" x14ac:dyDescent="0.25">
      <c r="I13476" s="80"/>
      <c r="AX13476" s="80"/>
      <c r="AY13476" s="80"/>
      <c r="AZ13476" s="80"/>
      <c r="BA13476" s="80"/>
      <c r="BB13476" s="80"/>
    </row>
    <row r="13477" spans="9:54" x14ac:dyDescent="0.25">
      <c r="I13477" s="80"/>
      <c r="AX13477" s="80"/>
      <c r="AY13477" s="80"/>
      <c r="AZ13477" s="80"/>
      <c r="BA13477" s="80"/>
      <c r="BB13477" s="80"/>
    </row>
    <row r="13478" spans="9:54" x14ac:dyDescent="0.25">
      <c r="I13478" s="80"/>
      <c r="AX13478" s="80"/>
      <c r="AY13478" s="80"/>
      <c r="AZ13478" s="80"/>
      <c r="BA13478" s="80"/>
      <c r="BB13478" s="80"/>
    </row>
    <row r="13479" spans="9:54" x14ac:dyDescent="0.25">
      <c r="I13479" s="80"/>
      <c r="AX13479" s="80"/>
      <c r="AY13479" s="80"/>
      <c r="AZ13479" s="80"/>
      <c r="BA13479" s="80"/>
      <c r="BB13479" s="80"/>
    </row>
    <row r="13480" spans="9:54" x14ac:dyDescent="0.25">
      <c r="I13480" s="80"/>
      <c r="AX13480" s="80"/>
      <c r="AY13480" s="80"/>
      <c r="AZ13480" s="80"/>
      <c r="BA13480" s="80"/>
      <c r="BB13480" s="80"/>
    </row>
    <row r="13481" spans="9:54" x14ac:dyDescent="0.25">
      <c r="I13481" s="80"/>
      <c r="AX13481" s="80"/>
      <c r="AY13481" s="80"/>
      <c r="AZ13481" s="80"/>
      <c r="BA13481" s="80"/>
      <c r="BB13481" s="80"/>
    </row>
    <row r="13482" spans="9:54" x14ac:dyDescent="0.25">
      <c r="I13482" s="80"/>
      <c r="AX13482" s="80"/>
      <c r="AY13482" s="80"/>
      <c r="AZ13482" s="80"/>
      <c r="BA13482" s="80"/>
      <c r="BB13482" s="80"/>
    </row>
    <row r="13483" spans="9:54" x14ac:dyDescent="0.25">
      <c r="I13483" s="80"/>
      <c r="AX13483" s="80"/>
      <c r="AY13483" s="80"/>
      <c r="AZ13483" s="80"/>
      <c r="BA13483" s="80"/>
      <c r="BB13483" s="80"/>
    </row>
    <row r="13484" spans="9:54" x14ac:dyDescent="0.25">
      <c r="I13484" s="80"/>
      <c r="AX13484" s="80"/>
      <c r="AY13484" s="80"/>
      <c r="AZ13484" s="80"/>
      <c r="BA13484" s="80"/>
      <c r="BB13484" s="80"/>
    </row>
    <row r="13485" spans="9:54" x14ac:dyDescent="0.25">
      <c r="I13485" s="80"/>
      <c r="AX13485" s="80"/>
      <c r="AY13485" s="80"/>
      <c r="AZ13485" s="80"/>
      <c r="BA13485" s="80"/>
      <c r="BB13485" s="80"/>
    </row>
    <row r="13486" spans="9:54" x14ac:dyDescent="0.25">
      <c r="I13486" s="80"/>
      <c r="AX13486" s="80"/>
      <c r="AY13486" s="80"/>
      <c r="AZ13486" s="80"/>
      <c r="BA13486" s="80"/>
      <c r="BB13486" s="80"/>
    </row>
    <row r="13487" spans="9:54" x14ac:dyDescent="0.25">
      <c r="I13487" s="80"/>
      <c r="AX13487" s="80"/>
      <c r="AY13487" s="80"/>
      <c r="AZ13487" s="80"/>
      <c r="BA13487" s="80"/>
      <c r="BB13487" s="80"/>
    </row>
    <row r="13488" spans="9:54" x14ac:dyDescent="0.25">
      <c r="I13488" s="80"/>
      <c r="AX13488" s="80"/>
      <c r="AY13488" s="80"/>
      <c r="AZ13488" s="80"/>
      <c r="BA13488" s="80"/>
      <c r="BB13488" s="80"/>
    </row>
    <row r="13489" spans="9:54" x14ac:dyDescent="0.25">
      <c r="I13489" s="80"/>
      <c r="AX13489" s="80"/>
      <c r="AY13489" s="80"/>
      <c r="AZ13489" s="80"/>
      <c r="BA13489" s="80"/>
      <c r="BB13489" s="80"/>
    </row>
    <row r="13490" spans="9:54" x14ac:dyDescent="0.25">
      <c r="I13490" s="80"/>
      <c r="AX13490" s="80"/>
      <c r="AY13490" s="80"/>
      <c r="AZ13490" s="80"/>
      <c r="BA13490" s="80"/>
      <c r="BB13490" s="80"/>
    </row>
    <row r="13491" spans="9:54" x14ac:dyDescent="0.25">
      <c r="I13491" s="80"/>
      <c r="AX13491" s="80"/>
      <c r="AY13491" s="80"/>
      <c r="AZ13491" s="80"/>
      <c r="BA13491" s="80"/>
      <c r="BB13491" s="80"/>
    </row>
    <row r="13492" spans="9:54" x14ac:dyDescent="0.25">
      <c r="I13492" s="80"/>
      <c r="AX13492" s="80"/>
      <c r="AY13492" s="80"/>
      <c r="AZ13492" s="80"/>
      <c r="BA13492" s="80"/>
      <c r="BB13492" s="80"/>
    </row>
    <row r="13493" spans="9:54" x14ac:dyDescent="0.25">
      <c r="I13493" s="80"/>
      <c r="AX13493" s="80"/>
      <c r="AY13493" s="80"/>
      <c r="AZ13493" s="80"/>
      <c r="BA13493" s="80"/>
      <c r="BB13493" s="80"/>
    </row>
    <row r="13494" spans="9:54" x14ac:dyDescent="0.25">
      <c r="I13494" s="80"/>
      <c r="AX13494" s="80"/>
      <c r="AY13494" s="80"/>
      <c r="AZ13494" s="80"/>
      <c r="BA13494" s="80"/>
      <c r="BB13494" s="80"/>
    </row>
    <row r="13495" spans="9:54" x14ac:dyDescent="0.25">
      <c r="I13495" s="80"/>
      <c r="AX13495" s="80"/>
      <c r="AY13495" s="80"/>
      <c r="AZ13495" s="80"/>
      <c r="BA13495" s="80"/>
      <c r="BB13495" s="80"/>
    </row>
    <row r="13496" spans="9:54" x14ac:dyDescent="0.25">
      <c r="I13496" s="80"/>
      <c r="AX13496" s="80"/>
      <c r="AY13496" s="80"/>
      <c r="AZ13496" s="80"/>
      <c r="BA13496" s="80"/>
      <c r="BB13496" s="80"/>
    </row>
    <row r="13497" spans="9:54" x14ac:dyDescent="0.25">
      <c r="I13497" s="80"/>
      <c r="AX13497" s="80"/>
      <c r="AY13497" s="80"/>
      <c r="AZ13497" s="80"/>
      <c r="BA13497" s="80"/>
      <c r="BB13497" s="80"/>
    </row>
    <row r="13498" spans="9:54" x14ac:dyDescent="0.25">
      <c r="I13498" s="80"/>
      <c r="AX13498" s="80"/>
      <c r="AY13498" s="80"/>
      <c r="AZ13498" s="80"/>
      <c r="BA13498" s="80"/>
      <c r="BB13498" s="80"/>
    </row>
    <row r="13499" spans="9:54" x14ac:dyDescent="0.25">
      <c r="I13499" s="80"/>
      <c r="AX13499" s="80"/>
      <c r="AY13499" s="80"/>
      <c r="AZ13499" s="80"/>
      <c r="BA13499" s="80"/>
      <c r="BB13499" s="80"/>
    </row>
    <row r="13500" spans="9:54" x14ac:dyDescent="0.25">
      <c r="I13500" s="80"/>
      <c r="AX13500" s="80"/>
      <c r="AY13500" s="80"/>
      <c r="AZ13500" s="80"/>
      <c r="BA13500" s="80"/>
      <c r="BB13500" s="80"/>
    </row>
    <row r="13501" spans="9:54" x14ac:dyDescent="0.25">
      <c r="I13501" s="80"/>
      <c r="AX13501" s="80"/>
      <c r="AY13501" s="80"/>
      <c r="AZ13501" s="80"/>
      <c r="BA13501" s="80"/>
      <c r="BB13501" s="80"/>
    </row>
    <row r="13502" spans="9:54" x14ac:dyDescent="0.25">
      <c r="I13502" s="80"/>
      <c r="AX13502" s="80"/>
      <c r="AY13502" s="80"/>
      <c r="AZ13502" s="80"/>
      <c r="BA13502" s="80"/>
      <c r="BB13502" s="80"/>
    </row>
    <row r="13503" spans="9:54" x14ac:dyDescent="0.25">
      <c r="I13503" s="80"/>
      <c r="AX13503" s="80"/>
      <c r="AY13503" s="80"/>
      <c r="AZ13503" s="80"/>
      <c r="BA13503" s="80"/>
      <c r="BB13503" s="80"/>
    </row>
    <row r="13504" spans="9:54" x14ac:dyDescent="0.25">
      <c r="I13504" s="80"/>
      <c r="AX13504" s="80"/>
      <c r="AY13504" s="80"/>
      <c r="AZ13504" s="80"/>
      <c r="BA13504" s="80"/>
      <c r="BB13504" s="80"/>
    </row>
    <row r="13505" spans="9:54" x14ac:dyDescent="0.25">
      <c r="I13505" s="80"/>
      <c r="AX13505" s="80"/>
      <c r="AY13505" s="80"/>
      <c r="AZ13505" s="80"/>
      <c r="BA13505" s="80"/>
      <c r="BB13505" s="80"/>
    </row>
    <row r="13506" spans="9:54" x14ac:dyDescent="0.25">
      <c r="I13506" s="80"/>
      <c r="AX13506" s="80"/>
      <c r="AY13506" s="80"/>
      <c r="AZ13506" s="80"/>
      <c r="BA13506" s="80"/>
      <c r="BB13506" s="80"/>
    </row>
    <row r="13507" spans="9:54" x14ac:dyDescent="0.25">
      <c r="I13507" s="80"/>
      <c r="AX13507" s="80"/>
      <c r="AY13507" s="80"/>
      <c r="AZ13507" s="80"/>
      <c r="BA13507" s="80"/>
      <c r="BB13507" s="80"/>
    </row>
    <row r="13508" spans="9:54" x14ac:dyDescent="0.25">
      <c r="I13508" s="80"/>
      <c r="AX13508" s="80"/>
      <c r="AY13508" s="80"/>
      <c r="AZ13508" s="80"/>
      <c r="BA13508" s="80"/>
      <c r="BB13508" s="80"/>
    </row>
    <row r="13509" spans="9:54" x14ac:dyDescent="0.25">
      <c r="I13509" s="80"/>
      <c r="AX13509" s="80"/>
      <c r="AY13509" s="80"/>
      <c r="AZ13509" s="80"/>
      <c r="BA13509" s="80"/>
      <c r="BB13509" s="80"/>
    </row>
    <row r="13510" spans="9:54" x14ac:dyDescent="0.25">
      <c r="I13510" s="80"/>
      <c r="AX13510" s="80"/>
      <c r="AY13510" s="80"/>
      <c r="AZ13510" s="80"/>
      <c r="BA13510" s="80"/>
      <c r="BB13510" s="80"/>
    </row>
    <row r="13511" spans="9:54" x14ac:dyDescent="0.25">
      <c r="I13511" s="80"/>
      <c r="AX13511" s="80"/>
      <c r="AY13511" s="80"/>
      <c r="AZ13511" s="80"/>
      <c r="BA13511" s="80"/>
      <c r="BB13511" s="80"/>
    </row>
    <row r="13512" spans="9:54" x14ac:dyDescent="0.25">
      <c r="I13512" s="80"/>
      <c r="AX13512" s="80"/>
      <c r="AY13512" s="80"/>
      <c r="AZ13512" s="80"/>
      <c r="BA13512" s="80"/>
      <c r="BB13512" s="80"/>
    </row>
    <row r="13513" spans="9:54" x14ac:dyDescent="0.25">
      <c r="I13513" s="80"/>
      <c r="AX13513" s="80"/>
      <c r="AY13513" s="80"/>
      <c r="AZ13513" s="80"/>
      <c r="BA13513" s="80"/>
      <c r="BB13513" s="80"/>
    </row>
    <row r="13514" spans="9:54" x14ac:dyDescent="0.25">
      <c r="I13514" s="80"/>
      <c r="AX13514" s="80"/>
      <c r="AY13514" s="80"/>
      <c r="AZ13514" s="80"/>
      <c r="BA13514" s="80"/>
      <c r="BB13514" s="80"/>
    </row>
    <row r="13515" spans="9:54" x14ac:dyDescent="0.25">
      <c r="I13515" s="80"/>
      <c r="AX13515" s="80"/>
      <c r="AY13515" s="80"/>
      <c r="AZ13515" s="80"/>
      <c r="BA13515" s="80"/>
      <c r="BB13515" s="80"/>
    </row>
    <row r="13516" spans="9:54" x14ac:dyDescent="0.25">
      <c r="I13516" s="80"/>
      <c r="AX13516" s="80"/>
      <c r="AY13516" s="80"/>
      <c r="AZ13516" s="80"/>
      <c r="BA13516" s="80"/>
      <c r="BB13516" s="80"/>
    </row>
    <row r="13517" spans="9:54" x14ac:dyDescent="0.25">
      <c r="I13517" s="80"/>
      <c r="AX13517" s="80"/>
      <c r="AY13517" s="80"/>
      <c r="AZ13517" s="80"/>
      <c r="BA13517" s="80"/>
      <c r="BB13517" s="80"/>
    </row>
    <row r="13518" spans="9:54" x14ac:dyDescent="0.25">
      <c r="I13518" s="80"/>
      <c r="AX13518" s="80"/>
      <c r="AY13518" s="80"/>
      <c r="AZ13518" s="80"/>
      <c r="BA13518" s="80"/>
      <c r="BB13518" s="80"/>
    </row>
    <row r="13519" spans="9:54" x14ac:dyDescent="0.25">
      <c r="I13519" s="80"/>
      <c r="AX13519" s="80"/>
      <c r="AY13519" s="80"/>
      <c r="AZ13519" s="80"/>
      <c r="BA13519" s="80"/>
      <c r="BB13519" s="80"/>
    </row>
    <row r="13520" spans="9:54" x14ac:dyDescent="0.25">
      <c r="I13520" s="80"/>
      <c r="AX13520" s="80"/>
      <c r="AY13520" s="80"/>
      <c r="AZ13520" s="80"/>
      <c r="BA13520" s="80"/>
      <c r="BB13520" s="80"/>
    </row>
    <row r="13521" spans="9:54" x14ac:dyDescent="0.25">
      <c r="I13521" s="80"/>
      <c r="AX13521" s="80"/>
      <c r="AY13521" s="80"/>
      <c r="AZ13521" s="80"/>
      <c r="BA13521" s="80"/>
      <c r="BB13521" s="80"/>
    </row>
    <row r="13522" spans="9:54" x14ac:dyDescent="0.25">
      <c r="I13522" s="80"/>
      <c r="AX13522" s="80"/>
      <c r="AY13522" s="80"/>
      <c r="AZ13522" s="80"/>
      <c r="BA13522" s="80"/>
      <c r="BB13522" s="80"/>
    </row>
    <row r="13523" spans="9:54" x14ac:dyDescent="0.25">
      <c r="I13523" s="80"/>
      <c r="AX13523" s="80"/>
      <c r="AY13523" s="80"/>
      <c r="AZ13523" s="80"/>
      <c r="BA13523" s="80"/>
      <c r="BB13523" s="80"/>
    </row>
    <row r="13524" spans="9:54" x14ac:dyDescent="0.25">
      <c r="I13524" s="80"/>
      <c r="AX13524" s="80"/>
      <c r="AY13524" s="80"/>
      <c r="AZ13524" s="80"/>
      <c r="BA13524" s="80"/>
      <c r="BB13524" s="80"/>
    </row>
    <row r="13525" spans="9:54" x14ac:dyDescent="0.25">
      <c r="I13525" s="80"/>
      <c r="AX13525" s="80"/>
      <c r="AY13525" s="80"/>
      <c r="AZ13525" s="80"/>
      <c r="BA13525" s="80"/>
      <c r="BB13525" s="80"/>
    </row>
    <row r="13526" spans="9:54" x14ac:dyDescent="0.25">
      <c r="I13526" s="80"/>
      <c r="AX13526" s="80"/>
      <c r="AY13526" s="80"/>
      <c r="AZ13526" s="80"/>
      <c r="BA13526" s="80"/>
      <c r="BB13526" s="80"/>
    </row>
    <row r="13527" spans="9:54" x14ac:dyDescent="0.25">
      <c r="I13527" s="80"/>
      <c r="AX13527" s="80"/>
      <c r="AY13527" s="80"/>
      <c r="AZ13527" s="80"/>
      <c r="BA13527" s="80"/>
      <c r="BB13527" s="80"/>
    </row>
    <row r="13528" spans="9:54" x14ac:dyDescent="0.25">
      <c r="I13528" s="80"/>
      <c r="AX13528" s="80"/>
      <c r="AY13528" s="80"/>
      <c r="AZ13528" s="80"/>
      <c r="BA13528" s="80"/>
      <c r="BB13528" s="80"/>
    </row>
    <row r="13529" spans="9:54" x14ac:dyDescent="0.25">
      <c r="I13529" s="80"/>
      <c r="AX13529" s="80"/>
      <c r="AY13529" s="80"/>
      <c r="AZ13529" s="80"/>
      <c r="BA13529" s="80"/>
      <c r="BB13529" s="80"/>
    </row>
    <row r="13530" spans="9:54" x14ac:dyDescent="0.25">
      <c r="I13530" s="80"/>
      <c r="AX13530" s="80"/>
      <c r="AY13530" s="80"/>
      <c r="AZ13530" s="80"/>
      <c r="BA13530" s="80"/>
      <c r="BB13530" s="80"/>
    </row>
    <row r="13531" spans="9:54" x14ac:dyDescent="0.25">
      <c r="I13531" s="80"/>
      <c r="AX13531" s="80"/>
      <c r="AY13531" s="80"/>
      <c r="AZ13531" s="80"/>
      <c r="BA13531" s="80"/>
      <c r="BB13531" s="80"/>
    </row>
    <row r="13532" spans="9:54" x14ac:dyDescent="0.25">
      <c r="I13532" s="80"/>
      <c r="AX13532" s="80"/>
      <c r="AY13532" s="80"/>
      <c r="AZ13532" s="80"/>
      <c r="BA13532" s="80"/>
      <c r="BB13532" s="80"/>
    </row>
    <row r="13533" spans="9:54" x14ac:dyDescent="0.25">
      <c r="I13533" s="80"/>
      <c r="AX13533" s="80"/>
      <c r="AY13533" s="80"/>
      <c r="AZ13533" s="80"/>
      <c r="BA13533" s="80"/>
      <c r="BB13533" s="80"/>
    </row>
    <row r="13534" spans="9:54" x14ac:dyDescent="0.25">
      <c r="I13534" s="80"/>
      <c r="AX13534" s="80"/>
      <c r="AY13534" s="80"/>
      <c r="AZ13534" s="80"/>
      <c r="BA13534" s="80"/>
      <c r="BB13534" s="80"/>
    </row>
    <row r="13535" spans="9:54" x14ac:dyDescent="0.25">
      <c r="I13535" s="80"/>
      <c r="AX13535" s="80"/>
      <c r="AY13535" s="80"/>
      <c r="AZ13535" s="80"/>
      <c r="BA13535" s="80"/>
      <c r="BB13535" s="80"/>
    </row>
    <row r="13536" spans="9:54" x14ac:dyDescent="0.25">
      <c r="I13536" s="80"/>
      <c r="AX13536" s="80"/>
      <c r="AY13536" s="80"/>
      <c r="AZ13536" s="80"/>
      <c r="BA13536" s="80"/>
      <c r="BB13536" s="80"/>
    </row>
    <row r="13537" spans="9:54" x14ac:dyDescent="0.25">
      <c r="I13537" s="80"/>
      <c r="AX13537" s="80"/>
      <c r="AY13537" s="80"/>
      <c r="AZ13537" s="80"/>
      <c r="BA13537" s="80"/>
      <c r="BB13537" s="80"/>
    </row>
    <row r="13538" spans="9:54" x14ac:dyDescent="0.25">
      <c r="I13538" s="80"/>
      <c r="AX13538" s="80"/>
      <c r="AY13538" s="80"/>
      <c r="AZ13538" s="80"/>
      <c r="BA13538" s="80"/>
      <c r="BB13538" s="80"/>
    </row>
    <row r="13539" spans="9:54" x14ac:dyDescent="0.25">
      <c r="I13539" s="80"/>
      <c r="AX13539" s="80"/>
      <c r="AY13539" s="80"/>
      <c r="AZ13539" s="80"/>
      <c r="BA13539" s="80"/>
      <c r="BB13539" s="80"/>
    </row>
    <row r="13540" spans="9:54" x14ac:dyDescent="0.25">
      <c r="I13540" s="80"/>
      <c r="AX13540" s="80"/>
      <c r="AY13540" s="80"/>
      <c r="AZ13540" s="80"/>
      <c r="BA13540" s="80"/>
      <c r="BB13540" s="80"/>
    </row>
    <row r="13541" spans="9:54" x14ac:dyDescent="0.25">
      <c r="I13541" s="80"/>
      <c r="AX13541" s="80"/>
      <c r="AY13541" s="80"/>
      <c r="AZ13541" s="80"/>
      <c r="BA13541" s="80"/>
      <c r="BB13541" s="80"/>
    </row>
    <row r="13542" spans="9:54" x14ac:dyDescent="0.25">
      <c r="I13542" s="80"/>
      <c r="AX13542" s="80"/>
      <c r="AY13542" s="80"/>
      <c r="AZ13542" s="80"/>
      <c r="BA13542" s="80"/>
      <c r="BB13542" s="80"/>
    </row>
    <row r="13543" spans="9:54" x14ac:dyDescent="0.25">
      <c r="I13543" s="80"/>
      <c r="AX13543" s="80"/>
      <c r="AY13543" s="80"/>
      <c r="AZ13543" s="80"/>
      <c r="BA13543" s="80"/>
      <c r="BB13543" s="80"/>
    </row>
    <row r="13544" spans="9:54" x14ac:dyDescent="0.25">
      <c r="I13544" s="80"/>
      <c r="AX13544" s="80"/>
      <c r="AY13544" s="80"/>
      <c r="AZ13544" s="80"/>
      <c r="BA13544" s="80"/>
      <c r="BB13544" s="80"/>
    </row>
    <row r="13545" spans="9:54" x14ac:dyDescent="0.25">
      <c r="I13545" s="80"/>
      <c r="AX13545" s="80"/>
      <c r="AY13545" s="80"/>
      <c r="AZ13545" s="80"/>
      <c r="BA13545" s="80"/>
      <c r="BB13545" s="80"/>
    </row>
    <row r="13546" spans="9:54" x14ac:dyDescent="0.25">
      <c r="I13546" s="80"/>
      <c r="AX13546" s="80"/>
      <c r="AY13546" s="80"/>
      <c r="AZ13546" s="80"/>
      <c r="BA13546" s="80"/>
      <c r="BB13546" s="80"/>
    </row>
    <row r="13547" spans="9:54" x14ac:dyDescent="0.25">
      <c r="I13547" s="80"/>
      <c r="AX13547" s="80"/>
      <c r="AY13547" s="80"/>
      <c r="AZ13547" s="80"/>
      <c r="BA13547" s="80"/>
      <c r="BB13547" s="80"/>
    </row>
    <row r="13548" spans="9:54" x14ac:dyDescent="0.25">
      <c r="I13548" s="80"/>
      <c r="AX13548" s="80"/>
      <c r="AY13548" s="80"/>
      <c r="AZ13548" s="80"/>
      <c r="BA13548" s="80"/>
      <c r="BB13548" s="80"/>
    </row>
    <row r="13549" spans="9:54" x14ac:dyDescent="0.25">
      <c r="I13549" s="80"/>
      <c r="AX13549" s="80"/>
      <c r="AY13549" s="80"/>
      <c r="AZ13549" s="80"/>
      <c r="BA13549" s="80"/>
      <c r="BB13549" s="80"/>
    </row>
    <row r="13550" spans="9:54" x14ac:dyDescent="0.25">
      <c r="I13550" s="80"/>
      <c r="AX13550" s="80"/>
      <c r="AY13550" s="80"/>
      <c r="AZ13550" s="80"/>
      <c r="BA13550" s="80"/>
      <c r="BB13550" s="80"/>
    </row>
    <row r="13551" spans="9:54" x14ac:dyDescent="0.25">
      <c r="I13551" s="80"/>
      <c r="AX13551" s="80"/>
      <c r="AY13551" s="80"/>
      <c r="AZ13551" s="80"/>
      <c r="BA13551" s="80"/>
      <c r="BB13551" s="80"/>
    </row>
    <row r="13552" spans="9:54" x14ac:dyDescent="0.25">
      <c r="I13552" s="80"/>
      <c r="AX13552" s="80"/>
      <c r="AY13552" s="80"/>
      <c r="AZ13552" s="80"/>
      <c r="BA13552" s="80"/>
      <c r="BB13552" s="80"/>
    </row>
    <row r="13553" spans="9:54" x14ac:dyDescent="0.25">
      <c r="I13553" s="80"/>
      <c r="AX13553" s="80"/>
      <c r="AY13553" s="80"/>
      <c r="AZ13553" s="80"/>
      <c r="BA13553" s="80"/>
      <c r="BB13553" s="80"/>
    </row>
    <row r="13554" spans="9:54" x14ac:dyDescent="0.25">
      <c r="I13554" s="80"/>
      <c r="AX13554" s="80"/>
      <c r="AY13554" s="80"/>
      <c r="AZ13554" s="80"/>
      <c r="BA13554" s="80"/>
      <c r="BB13554" s="80"/>
    </row>
    <row r="13555" spans="9:54" x14ac:dyDescent="0.25">
      <c r="I13555" s="80"/>
      <c r="AX13555" s="80"/>
      <c r="AY13555" s="80"/>
      <c r="AZ13555" s="80"/>
      <c r="BA13555" s="80"/>
      <c r="BB13555" s="80"/>
    </row>
    <row r="13556" spans="9:54" x14ac:dyDescent="0.25">
      <c r="I13556" s="80"/>
      <c r="AX13556" s="80"/>
      <c r="AY13556" s="80"/>
      <c r="AZ13556" s="80"/>
      <c r="BA13556" s="80"/>
      <c r="BB13556" s="80"/>
    </row>
    <row r="13557" spans="9:54" x14ac:dyDescent="0.25">
      <c r="I13557" s="80"/>
      <c r="AX13557" s="80"/>
      <c r="AY13557" s="80"/>
      <c r="AZ13557" s="80"/>
      <c r="BA13557" s="80"/>
      <c r="BB13557" s="80"/>
    </row>
    <row r="13558" spans="9:54" x14ac:dyDescent="0.25">
      <c r="I13558" s="80"/>
      <c r="AX13558" s="80"/>
      <c r="AY13558" s="80"/>
      <c r="AZ13558" s="80"/>
      <c r="BA13558" s="80"/>
      <c r="BB13558" s="80"/>
    </row>
    <row r="13559" spans="9:54" x14ac:dyDescent="0.25">
      <c r="I13559" s="80"/>
      <c r="AX13559" s="80"/>
      <c r="AY13559" s="80"/>
      <c r="AZ13559" s="80"/>
      <c r="BA13559" s="80"/>
      <c r="BB13559" s="80"/>
    </row>
    <row r="13560" spans="9:54" x14ac:dyDescent="0.25">
      <c r="I13560" s="80"/>
      <c r="AX13560" s="80"/>
      <c r="AY13560" s="80"/>
      <c r="AZ13560" s="80"/>
      <c r="BA13560" s="80"/>
      <c r="BB13560" s="80"/>
    </row>
    <row r="13561" spans="9:54" x14ac:dyDescent="0.25">
      <c r="I13561" s="80"/>
      <c r="AX13561" s="80"/>
      <c r="AY13561" s="80"/>
      <c r="AZ13561" s="80"/>
      <c r="BA13561" s="80"/>
      <c r="BB13561" s="80"/>
    </row>
    <row r="13562" spans="9:54" x14ac:dyDescent="0.25">
      <c r="I13562" s="80"/>
      <c r="AX13562" s="80"/>
      <c r="AY13562" s="80"/>
      <c r="AZ13562" s="80"/>
      <c r="BA13562" s="80"/>
      <c r="BB13562" s="80"/>
    </row>
    <row r="13563" spans="9:54" x14ac:dyDescent="0.25">
      <c r="I13563" s="80"/>
      <c r="AX13563" s="80"/>
      <c r="AY13563" s="80"/>
      <c r="AZ13563" s="80"/>
      <c r="BA13563" s="80"/>
      <c r="BB13563" s="80"/>
    </row>
    <row r="13564" spans="9:54" x14ac:dyDescent="0.25">
      <c r="I13564" s="80"/>
      <c r="AX13564" s="80"/>
      <c r="AY13564" s="80"/>
      <c r="AZ13564" s="80"/>
      <c r="BA13564" s="80"/>
      <c r="BB13564" s="80"/>
    </row>
    <row r="13565" spans="9:54" x14ac:dyDescent="0.25">
      <c r="I13565" s="80"/>
      <c r="AX13565" s="80"/>
      <c r="AY13565" s="80"/>
      <c r="AZ13565" s="80"/>
      <c r="BA13565" s="80"/>
      <c r="BB13565" s="80"/>
    </row>
    <row r="13566" spans="9:54" x14ac:dyDescent="0.25">
      <c r="I13566" s="80"/>
      <c r="AX13566" s="80"/>
      <c r="AY13566" s="80"/>
      <c r="AZ13566" s="80"/>
      <c r="BA13566" s="80"/>
      <c r="BB13566" s="80"/>
    </row>
    <row r="13567" spans="9:54" x14ac:dyDescent="0.25">
      <c r="I13567" s="80"/>
      <c r="AX13567" s="80"/>
      <c r="AY13567" s="80"/>
      <c r="AZ13567" s="80"/>
      <c r="BA13567" s="80"/>
      <c r="BB13567" s="80"/>
    </row>
    <row r="13568" spans="9:54" x14ac:dyDescent="0.25">
      <c r="I13568" s="80"/>
      <c r="AX13568" s="80"/>
      <c r="AY13568" s="80"/>
      <c r="AZ13568" s="80"/>
      <c r="BA13568" s="80"/>
      <c r="BB13568" s="80"/>
    </row>
    <row r="13569" spans="9:54" x14ac:dyDescent="0.25">
      <c r="I13569" s="80"/>
      <c r="AX13569" s="80"/>
      <c r="AY13569" s="80"/>
      <c r="AZ13569" s="80"/>
      <c r="BA13569" s="80"/>
      <c r="BB13569" s="80"/>
    </row>
    <row r="13570" spans="9:54" x14ac:dyDescent="0.25">
      <c r="I13570" s="80"/>
      <c r="AX13570" s="80"/>
      <c r="AY13570" s="80"/>
      <c r="AZ13570" s="80"/>
      <c r="BA13570" s="80"/>
      <c r="BB13570" s="80"/>
    </row>
    <row r="13571" spans="9:54" x14ac:dyDescent="0.25">
      <c r="I13571" s="80"/>
      <c r="AX13571" s="80"/>
      <c r="AY13571" s="80"/>
      <c r="AZ13571" s="80"/>
      <c r="BA13571" s="80"/>
      <c r="BB13571" s="80"/>
    </row>
    <row r="13572" spans="9:54" x14ac:dyDescent="0.25">
      <c r="I13572" s="80"/>
      <c r="AX13572" s="80"/>
      <c r="AY13572" s="80"/>
      <c r="AZ13572" s="80"/>
      <c r="BA13572" s="80"/>
      <c r="BB13572" s="80"/>
    </row>
    <row r="13573" spans="9:54" x14ac:dyDescent="0.25">
      <c r="I13573" s="80"/>
      <c r="AX13573" s="80"/>
      <c r="AY13573" s="80"/>
      <c r="AZ13573" s="80"/>
      <c r="BA13573" s="80"/>
      <c r="BB13573" s="80"/>
    </row>
    <row r="13574" spans="9:54" x14ac:dyDescent="0.25">
      <c r="I13574" s="80"/>
      <c r="AX13574" s="80"/>
      <c r="AY13574" s="80"/>
      <c r="AZ13574" s="80"/>
      <c r="BA13574" s="80"/>
      <c r="BB13574" s="80"/>
    </row>
    <row r="13575" spans="9:54" x14ac:dyDescent="0.25">
      <c r="I13575" s="80"/>
      <c r="AX13575" s="80"/>
      <c r="AY13575" s="80"/>
      <c r="AZ13575" s="80"/>
      <c r="BA13575" s="80"/>
      <c r="BB13575" s="80"/>
    </row>
    <row r="13576" spans="9:54" x14ac:dyDescent="0.25">
      <c r="I13576" s="80"/>
      <c r="AX13576" s="80"/>
      <c r="AY13576" s="80"/>
      <c r="AZ13576" s="80"/>
      <c r="BA13576" s="80"/>
      <c r="BB13576" s="80"/>
    </row>
    <row r="13577" spans="9:54" x14ac:dyDescent="0.25">
      <c r="I13577" s="80"/>
      <c r="AX13577" s="80"/>
      <c r="AY13577" s="80"/>
      <c r="AZ13577" s="80"/>
      <c r="BA13577" s="80"/>
      <c r="BB13577" s="80"/>
    </row>
    <row r="13578" spans="9:54" x14ac:dyDescent="0.25">
      <c r="I13578" s="80"/>
      <c r="AX13578" s="80"/>
      <c r="AY13578" s="80"/>
      <c r="AZ13578" s="80"/>
      <c r="BA13578" s="80"/>
      <c r="BB13578" s="80"/>
    </row>
    <row r="13579" spans="9:54" x14ac:dyDescent="0.25">
      <c r="I13579" s="80"/>
      <c r="AX13579" s="80"/>
      <c r="AY13579" s="80"/>
      <c r="AZ13579" s="80"/>
      <c r="BA13579" s="80"/>
      <c r="BB13579" s="80"/>
    </row>
    <row r="13580" spans="9:54" x14ac:dyDescent="0.25">
      <c r="I13580" s="80"/>
      <c r="AX13580" s="80"/>
      <c r="AY13580" s="80"/>
      <c r="AZ13580" s="80"/>
      <c r="BA13580" s="80"/>
      <c r="BB13580" s="80"/>
    </row>
    <row r="13581" spans="9:54" x14ac:dyDescent="0.25">
      <c r="I13581" s="80"/>
      <c r="AX13581" s="80"/>
      <c r="AY13581" s="80"/>
      <c r="AZ13581" s="80"/>
      <c r="BA13581" s="80"/>
      <c r="BB13581" s="80"/>
    </row>
    <row r="13582" spans="9:54" x14ac:dyDescent="0.25">
      <c r="I13582" s="80"/>
      <c r="AX13582" s="80"/>
      <c r="AY13582" s="80"/>
      <c r="AZ13582" s="80"/>
      <c r="BA13582" s="80"/>
      <c r="BB13582" s="80"/>
    </row>
    <row r="13583" spans="9:54" x14ac:dyDescent="0.25">
      <c r="I13583" s="80"/>
      <c r="AX13583" s="80"/>
      <c r="AY13583" s="80"/>
      <c r="AZ13583" s="80"/>
      <c r="BA13583" s="80"/>
      <c r="BB13583" s="80"/>
    </row>
    <row r="13584" spans="9:54" x14ac:dyDescent="0.25">
      <c r="I13584" s="80"/>
      <c r="AX13584" s="80"/>
      <c r="AY13584" s="80"/>
      <c r="AZ13584" s="80"/>
      <c r="BA13584" s="80"/>
      <c r="BB13584" s="80"/>
    </row>
    <row r="13585" spans="9:54" x14ac:dyDescent="0.25">
      <c r="I13585" s="80"/>
      <c r="AX13585" s="80"/>
      <c r="AY13585" s="80"/>
      <c r="AZ13585" s="80"/>
      <c r="BA13585" s="80"/>
      <c r="BB13585" s="80"/>
    </row>
    <row r="13586" spans="9:54" x14ac:dyDescent="0.25">
      <c r="I13586" s="80"/>
      <c r="AX13586" s="80"/>
      <c r="AY13586" s="80"/>
      <c r="AZ13586" s="80"/>
      <c r="BA13586" s="80"/>
      <c r="BB13586" s="80"/>
    </row>
    <row r="13587" spans="9:54" x14ac:dyDescent="0.25">
      <c r="I13587" s="80"/>
      <c r="AX13587" s="80"/>
      <c r="AY13587" s="80"/>
      <c r="AZ13587" s="80"/>
      <c r="BA13587" s="80"/>
      <c r="BB13587" s="80"/>
    </row>
    <row r="13588" spans="9:54" x14ac:dyDescent="0.25">
      <c r="I13588" s="80"/>
      <c r="AX13588" s="80"/>
      <c r="AY13588" s="80"/>
      <c r="AZ13588" s="80"/>
      <c r="BA13588" s="80"/>
      <c r="BB13588" s="80"/>
    </row>
    <row r="13589" spans="9:54" x14ac:dyDescent="0.25">
      <c r="I13589" s="80"/>
      <c r="AX13589" s="80"/>
      <c r="AY13589" s="80"/>
      <c r="AZ13589" s="80"/>
      <c r="BA13589" s="80"/>
      <c r="BB13589" s="80"/>
    </row>
    <row r="13590" spans="9:54" x14ac:dyDescent="0.25">
      <c r="I13590" s="80"/>
      <c r="AX13590" s="80"/>
      <c r="AY13590" s="80"/>
      <c r="AZ13590" s="80"/>
      <c r="BA13590" s="80"/>
      <c r="BB13590" s="80"/>
    </row>
    <row r="13591" spans="9:54" x14ac:dyDescent="0.25">
      <c r="I13591" s="80"/>
      <c r="AX13591" s="80"/>
      <c r="AY13591" s="80"/>
      <c r="AZ13591" s="80"/>
      <c r="BA13591" s="80"/>
      <c r="BB13591" s="80"/>
    </row>
    <row r="13592" spans="9:54" x14ac:dyDescent="0.25">
      <c r="I13592" s="80"/>
      <c r="AX13592" s="80"/>
      <c r="AY13592" s="80"/>
      <c r="AZ13592" s="80"/>
      <c r="BA13592" s="80"/>
      <c r="BB13592" s="80"/>
    </row>
    <row r="13593" spans="9:54" x14ac:dyDescent="0.25">
      <c r="I13593" s="80"/>
      <c r="AX13593" s="80"/>
      <c r="AY13593" s="80"/>
      <c r="AZ13593" s="80"/>
      <c r="BA13593" s="80"/>
      <c r="BB13593" s="80"/>
    </row>
    <row r="13594" spans="9:54" x14ac:dyDescent="0.25">
      <c r="I13594" s="80"/>
      <c r="AX13594" s="80"/>
      <c r="AY13594" s="80"/>
      <c r="AZ13594" s="80"/>
      <c r="BA13594" s="80"/>
      <c r="BB13594" s="80"/>
    </row>
    <row r="13595" spans="9:54" x14ac:dyDescent="0.25">
      <c r="I13595" s="80"/>
      <c r="AX13595" s="80"/>
      <c r="AY13595" s="80"/>
      <c r="AZ13595" s="80"/>
      <c r="BA13595" s="80"/>
      <c r="BB13595" s="80"/>
    </row>
    <row r="13596" spans="9:54" x14ac:dyDescent="0.25">
      <c r="I13596" s="80"/>
      <c r="AX13596" s="80"/>
      <c r="AY13596" s="80"/>
      <c r="AZ13596" s="80"/>
      <c r="BA13596" s="80"/>
      <c r="BB13596" s="80"/>
    </row>
    <row r="13597" spans="9:54" x14ac:dyDescent="0.25">
      <c r="I13597" s="80"/>
      <c r="AX13597" s="80"/>
      <c r="AY13597" s="80"/>
      <c r="AZ13597" s="80"/>
      <c r="BA13597" s="80"/>
      <c r="BB13597" s="80"/>
    </row>
    <row r="13598" spans="9:54" x14ac:dyDescent="0.25">
      <c r="I13598" s="80"/>
      <c r="AX13598" s="80"/>
      <c r="AY13598" s="80"/>
      <c r="AZ13598" s="80"/>
      <c r="BA13598" s="80"/>
      <c r="BB13598" s="80"/>
    </row>
    <row r="13599" spans="9:54" x14ac:dyDescent="0.25">
      <c r="I13599" s="80"/>
      <c r="AX13599" s="80"/>
      <c r="AY13599" s="80"/>
      <c r="AZ13599" s="80"/>
      <c r="BA13599" s="80"/>
      <c r="BB13599" s="80"/>
    </row>
    <row r="13600" spans="9:54" x14ac:dyDescent="0.25">
      <c r="I13600" s="80"/>
      <c r="AX13600" s="80"/>
      <c r="AY13600" s="80"/>
      <c r="AZ13600" s="80"/>
      <c r="BA13600" s="80"/>
      <c r="BB13600" s="80"/>
    </row>
    <row r="13601" spans="9:54" x14ac:dyDescent="0.25">
      <c r="I13601" s="80"/>
      <c r="AX13601" s="80"/>
      <c r="AY13601" s="80"/>
      <c r="AZ13601" s="80"/>
      <c r="BA13601" s="80"/>
      <c r="BB13601" s="80"/>
    </row>
    <row r="13602" spans="9:54" x14ac:dyDescent="0.25">
      <c r="I13602" s="80"/>
      <c r="AX13602" s="80"/>
      <c r="AY13602" s="80"/>
      <c r="AZ13602" s="80"/>
      <c r="BA13602" s="80"/>
      <c r="BB13602" s="80"/>
    </row>
    <row r="13603" spans="9:54" x14ac:dyDescent="0.25">
      <c r="I13603" s="80"/>
      <c r="AX13603" s="80"/>
      <c r="AY13603" s="80"/>
      <c r="AZ13603" s="80"/>
      <c r="BA13603" s="80"/>
      <c r="BB13603" s="80"/>
    </row>
    <row r="13604" spans="9:54" x14ac:dyDescent="0.25">
      <c r="I13604" s="80"/>
      <c r="AX13604" s="80"/>
      <c r="AY13604" s="80"/>
      <c r="AZ13604" s="80"/>
      <c r="BA13604" s="80"/>
      <c r="BB13604" s="80"/>
    </row>
    <row r="13605" spans="9:54" x14ac:dyDescent="0.25">
      <c r="I13605" s="80"/>
      <c r="AX13605" s="80"/>
      <c r="AY13605" s="80"/>
      <c r="AZ13605" s="80"/>
      <c r="BA13605" s="80"/>
      <c r="BB13605" s="80"/>
    </row>
    <row r="13606" spans="9:54" x14ac:dyDescent="0.25">
      <c r="I13606" s="80"/>
      <c r="AX13606" s="80"/>
      <c r="AY13606" s="80"/>
      <c r="AZ13606" s="80"/>
      <c r="BA13606" s="80"/>
      <c r="BB13606" s="80"/>
    </row>
    <row r="13607" spans="9:54" x14ac:dyDescent="0.25">
      <c r="I13607" s="80"/>
      <c r="AX13607" s="80"/>
      <c r="AY13607" s="80"/>
      <c r="AZ13607" s="80"/>
      <c r="BA13607" s="80"/>
      <c r="BB13607" s="80"/>
    </row>
    <row r="13608" spans="9:54" x14ac:dyDescent="0.25">
      <c r="I13608" s="80"/>
      <c r="AX13608" s="80"/>
      <c r="AY13608" s="80"/>
      <c r="AZ13608" s="80"/>
      <c r="BA13608" s="80"/>
      <c r="BB13608" s="80"/>
    </row>
    <row r="13609" spans="9:54" x14ac:dyDescent="0.25">
      <c r="I13609" s="80"/>
      <c r="AX13609" s="80"/>
      <c r="AY13609" s="80"/>
      <c r="AZ13609" s="80"/>
      <c r="BA13609" s="80"/>
      <c r="BB13609" s="80"/>
    </row>
    <row r="13610" spans="9:54" x14ac:dyDescent="0.25">
      <c r="I13610" s="80"/>
      <c r="AX13610" s="80"/>
      <c r="AY13610" s="80"/>
      <c r="AZ13610" s="80"/>
      <c r="BA13610" s="80"/>
      <c r="BB13610" s="80"/>
    </row>
    <row r="13611" spans="9:54" x14ac:dyDescent="0.25">
      <c r="I13611" s="80"/>
      <c r="AX13611" s="80"/>
      <c r="AY13611" s="80"/>
      <c r="AZ13611" s="80"/>
      <c r="BA13611" s="80"/>
      <c r="BB13611" s="80"/>
    </row>
    <row r="13612" spans="9:54" x14ac:dyDescent="0.25">
      <c r="I13612" s="80"/>
      <c r="AX13612" s="80"/>
      <c r="AY13612" s="80"/>
      <c r="AZ13612" s="80"/>
      <c r="BA13612" s="80"/>
      <c r="BB13612" s="80"/>
    </row>
    <row r="13613" spans="9:54" x14ac:dyDescent="0.25">
      <c r="I13613" s="80"/>
      <c r="AX13613" s="80"/>
      <c r="AY13613" s="80"/>
      <c r="AZ13613" s="80"/>
      <c r="BA13613" s="80"/>
      <c r="BB13613" s="80"/>
    </row>
    <row r="13614" spans="9:54" x14ac:dyDescent="0.25">
      <c r="I13614" s="80"/>
      <c r="AX13614" s="80"/>
      <c r="AY13614" s="80"/>
      <c r="AZ13614" s="80"/>
      <c r="BA13614" s="80"/>
      <c r="BB13614" s="80"/>
    </row>
    <row r="13615" spans="9:54" x14ac:dyDescent="0.25">
      <c r="I13615" s="80"/>
      <c r="AX13615" s="80"/>
      <c r="AY13615" s="80"/>
      <c r="AZ13615" s="80"/>
      <c r="BA13615" s="80"/>
      <c r="BB13615" s="80"/>
    </row>
    <row r="13616" spans="9:54" x14ac:dyDescent="0.25">
      <c r="I13616" s="80"/>
      <c r="AX13616" s="80"/>
      <c r="AY13616" s="80"/>
      <c r="AZ13616" s="80"/>
      <c r="BA13616" s="80"/>
      <c r="BB13616" s="80"/>
    </row>
    <row r="13617" spans="9:54" x14ac:dyDescent="0.25">
      <c r="I13617" s="80"/>
      <c r="AX13617" s="80"/>
      <c r="AY13617" s="80"/>
      <c r="AZ13617" s="80"/>
      <c r="BA13617" s="80"/>
      <c r="BB13617" s="80"/>
    </row>
    <row r="13618" spans="9:54" x14ac:dyDescent="0.25">
      <c r="I13618" s="80"/>
      <c r="AX13618" s="80"/>
      <c r="AY13618" s="80"/>
      <c r="AZ13618" s="80"/>
      <c r="BA13618" s="80"/>
      <c r="BB13618" s="80"/>
    </row>
    <row r="13619" spans="9:54" x14ac:dyDescent="0.25">
      <c r="I13619" s="80"/>
      <c r="AX13619" s="80"/>
      <c r="AY13619" s="80"/>
      <c r="AZ13619" s="80"/>
      <c r="BA13619" s="80"/>
      <c r="BB13619" s="80"/>
    </row>
    <row r="13620" spans="9:54" x14ac:dyDescent="0.25">
      <c r="I13620" s="80"/>
      <c r="AX13620" s="80"/>
      <c r="AY13620" s="80"/>
      <c r="AZ13620" s="80"/>
      <c r="BA13620" s="80"/>
      <c r="BB13620" s="80"/>
    </row>
    <row r="13621" spans="9:54" x14ac:dyDescent="0.25">
      <c r="I13621" s="80"/>
      <c r="AX13621" s="80"/>
      <c r="AY13621" s="80"/>
      <c r="AZ13621" s="80"/>
      <c r="BA13621" s="80"/>
      <c r="BB13621" s="80"/>
    </row>
    <row r="13622" spans="9:54" x14ac:dyDescent="0.25">
      <c r="I13622" s="80"/>
      <c r="AX13622" s="80"/>
      <c r="AY13622" s="80"/>
      <c r="AZ13622" s="80"/>
      <c r="BA13622" s="80"/>
      <c r="BB13622" s="80"/>
    </row>
    <row r="13623" spans="9:54" x14ac:dyDescent="0.25">
      <c r="I13623" s="80"/>
      <c r="AX13623" s="80"/>
      <c r="AY13623" s="80"/>
      <c r="AZ13623" s="80"/>
      <c r="BA13623" s="80"/>
      <c r="BB13623" s="80"/>
    </row>
    <row r="13624" spans="9:54" x14ac:dyDescent="0.25">
      <c r="I13624" s="80"/>
      <c r="AX13624" s="80"/>
      <c r="AY13624" s="80"/>
      <c r="AZ13624" s="80"/>
      <c r="BA13624" s="80"/>
      <c r="BB13624" s="80"/>
    </row>
    <row r="13625" spans="9:54" x14ac:dyDescent="0.25">
      <c r="I13625" s="80"/>
      <c r="AX13625" s="80"/>
      <c r="AY13625" s="80"/>
      <c r="AZ13625" s="80"/>
      <c r="BA13625" s="80"/>
      <c r="BB13625" s="80"/>
    </row>
    <row r="13626" spans="9:54" x14ac:dyDescent="0.25">
      <c r="I13626" s="80"/>
      <c r="AX13626" s="80"/>
      <c r="AY13626" s="80"/>
      <c r="AZ13626" s="80"/>
      <c r="BA13626" s="80"/>
      <c r="BB13626" s="80"/>
    </row>
    <row r="13627" spans="9:54" x14ac:dyDescent="0.25">
      <c r="I13627" s="80"/>
      <c r="AX13627" s="80"/>
      <c r="AY13627" s="80"/>
      <c r="AZ13627" s="80"/>
      <c r="BA13627" s="80"/>
      <c r="BB13627" s="80"/>
    </row>
    <row r="13628" spans="9:54" x14ac:dyDescent="0.25">
      <c r="I13628" s="80"/>
      <c r="AX13628" s="80"/>
      <c r="AY13628" s="80"/>
      <c r="AZ13628" s="80"/>
      <c r="BA13628" s="80"/>
      <c r="BB13628" s="80"/>
    </row>
    <row r="13629" spans="9:54" x14ac:dyDescent="0.25">
      <c r="I13629" s="80"/>
      <c r="AX13629" s="80"/>
      <c r="AY13629" s="80"/>
      <c r="AZ13629" s="80"/>
      <c r="BA13629" s="80"/>
      <c r="BB13629" s="80"/>
    </row>
    <row r="13630" spans="9:54" x14ac:dyDescent="0.25">
      <c r="I13630" s="80"/>
      <c r="AX13630" s="80"/>
      <c r="AY13630" s="80"/>
      <c r="AZ13630" s="80"/>
      <c r="BA13630" s="80"/>
      <c r="BB13630" s="80"/>
    </row>
    <row r="13631" spans="9:54" x14ac:dyDescent="0.25">
      <c r="I13631" s="80"/>
      <c r="AX13631" s="80"/>
      <c r="AY13631" s="80"/>
      <c r="AZ13631" s="80"/>
      <c r="BA13631" s="80"/>
      <c r="BB13631" s="80"/>
    </row>
    <row r="13632" spans="9:54" x14ac:dyDescent="0.25">
      <c r="I13632" s="80"/>
      <c r="AX13632" s="80"/>
      <c r="AY13632" s="80"/>
      <c r="AZ13632" s="80"/>
      <c r="BA13632" s="80"/>
      <c r="BB13632" s="80"/>
    </row>
    <row r="13633" spans="9:54" x14ac:dyDescent="0.25">
      <c r="I13633" s="80"/>
      <c r="AX13633" s="80"/>
      <c r="AY13633" s="80"/>
      <c r="AZ13633" s="80"/>
      <c r="BA13633" s="80"/>
      <c r="BB13633" s="80"/>
    </row>
    <row r="13634" spans="9:54" x14ac:dyDescent="0.25">
      <c r="I13634" s="80"/>
      <c r="AX13634" s="80"/>
      <c r="AY13634" s="80"/>
      <c r="AZ13634" s="80"/>
      <c r="BA13634" s="80"/>
      <c r="BB13634" s="80"/>
    </row>
    <row r="13635" spans="9:54" x14ac:dyDescent="0.25">
      <c r="I13635" s="80"/>
      <c r="AX13635" s="80"/>
      <c r="AY13635" s="80"/>
      <c r="AZ13635" s="80"/>
      <c r="BA13635" s="80"/>
      <c r="BB13635" s="80"/>
    </row>
    <row r="13636" spans="9:54" x14ac:dyDescent="0.25">
      <c r="I13636" s="80"/>
      <c r="AX13636" s="80"/>
      <c r="AY13636" s="80"/>
      <c r="AZ13636" s="80"/>
      <c r="BA13636" s="80"/>
      <c r="BB13636" s="80"/>
    </row>
    <row r="13637" spans="9:54" x14ac:dyDescent="0.25">
      <c r="I13637" s="80"/>
      <c r="AX13637" s="80"/>
      <c r="AY13637" s="80"/>
      <c r="AZ13637" s="80"/>
      <c r="BA13637" s="80"/>
      <c r="BB13637" s="80"/>
    </row>
    <row r="13638" spans="9:54" x14ac:dyDescent="0.25">
      <c r="I13638" s="80"/>
      <c r="AX13638" s="80"/>
      <c r="AY13638" s="80"/>
      <c r="AZ13638" s="80"/>
      <c r="BA13638" s="80"/>
      <c r="BB13638" s="80"/>
    </row>
    <row r="13639" spans="9:54" x14ac:dyDescent="0.25">
      <c r="I13639" s="80"/>
      <c r="AX13639" s="80"/>
      <c r="AY13639" s="80"/>
      <c r="AZ13639" s="80"/>
      <c r="BA13639" s="80"/>
      <c r="BB13639" s="80"/>
    </row>
    <row r="13640" spans="9:54" x14ac:dyDescent="0.25">
      <c r="I13640" s="80"/>
      <c r="AX13640" s="80"/>
      <c r="AY13640" s="80"/>
      <c r="AZ13640" s="80"/>
      <c r="BA13640" s="80"/>
      <c r="BB13640" s="80"/>
    </row>
    <row r="13641" spans="9:54" x14ac:dyDescent="0.25">
      <c r="I13641" s="80"/>
      <c r="AX13641" s="80"/>
      <c r="AY13641" s="80"/>
      <c r="AZ13641" s="80"/>
      <c r="BA13641" s="80"/>
      <c r="BB13641" s="80"/>
    </row>
    <row r="13642" spans="9:54" x14ac:dyDescent="0.25">
      <c r="I13642" s="80"/>
      <c r="AX13642" s="80"/>
      <c r="AY13642" s="80"/>
      <c r="AZ13642" s="80"/>
      <c r="BA13642" s="80"/>
      <c r="BB13642" s="80"/>
    </row>
    <row r="13643" spans="9:54" x14ac:dyDescent="0.25">
      <c r="I13643" s="80"/>
      <c r="AX13643" s="80"/>
      <c r="AY13643" s="80"/>
      <c r="AZ13643" s="80"/>
      <c r="BA13643" s="80"/>
      <c r="BB13643" s="80"/>
    </row>
    <row r="13644" spans="9:54" x14ac:dyDescent="0.25">
      <c r="I13644" s="80"/>
      <c r="AX13644" s="80"/>
      <c r="AY13644" s="80"/>
      <c r="AZ13644" s="80"/>
      <c r="BA13644" s="80"/>
      <c r="BB13644" s="80"/>
    </row>
    <row r="13645" spans="9:54" x14ac:dyDescent="0.25">
      <c r="I13645" s="80"/>
      <c r="AX13645" s="80"/>
      <c r="AY13645" s="80"/>
      <c r="AZ13645" s="80"/>
      <c r="BA13645" s="80"/>
      <c r="BB13645" s="80"/>
    </row>
    <row r="13646" spans="9:54" x14ac:dyDescent="0.25">
      <c r="I13646" s="80"/>
      <c r="AX13646" s="80"/>
      <c r="AY13646" s="80"/>
      <c r="AZ13646" s="80"/>
      <c r="BA13646" s="80"/>
      <c r="BB13646" s="80"/>
    </row>
    <row r="13647" spans="9:54" x14ac:dyDescent="0.25">
      <c r="I13647" s="80"/>
      <c r="AX13647" s="80"/>
      <c r="AY13647" s="80"/>
      <c r="AZ13647" s="80"/>
      <c r="BA13647" s="80"/>
      <c r="BB13647" s="80"/>
    </row>
    <row r="13648" spans="9:54" x14ac:dyDescent="0.25">
      <c r="I13648" s="80"/>
      <c r="AX13648" s="80"/>
      <c r="AY13648" s="80"/>
      <c r="AZ13648" s="80"/>
      <c r="BA13648" s="80"/>
      <c r="BB13648" s="80"/>
    </row>
    <row r="13649" spans="9:54" x14ac:dyDescent="0.25">
      <c r="I13649" s="80"/>
      <c r="AX13649" s="80"/>
      <c r="AY13649" s="80"/>
      <c r="AZ13649" s="80"/>
      <c r="BA13649" s="80"/>
      <c r="BB13649" s="80"/>
    </row>
    <row r="13650" spans="9:54" x14ac:dyDescent="0.25">
      <c r="I13650" s="80"/>
      <c r="AX13650" s="80"/>
      <c r="AY13650" s="80"/>
      <c r="AZ13650" s="80"/>
      <c r="BA13650" s="80"/>
      <c r="BB13650" s="80"/>
    </row>
    <row r="13651" spans="9:54" x14ac:dyDescent="0.25">
      <c r="I13651" s="80"/>
      <c r="AX13651" s="80"/>
      <c r="AY13651" s="80"/>
      <c r="AZ13651" s="80"/>
      <c r="BA13651" s="80"/>
      <c r="BB13651" s="80"/>
    </row>
    <row r="13652" spans="9:54" x14ac:dyDescent="0.25">
      <c r="I13652" s="80"/>
      <c r="AX13652" s="80"/>
      <c r="AY13652" s="80"/>
      <c r="AZ13652" s="80"/>
      <c r="BA13652" s="80"/>
      <c r="BB13652" s="80"/>
    </row>
    <row r="13653" spans="9:54" x14ac:dyDescent="0.25">
      <c r="I13653" s="80"/>
      <c r="AX13653" s="80"/>
      <c r="AY13653" s="80"/>
      <c r="AZ13653" s="80"/>
      <c r="BA13653" s="80"/>
      <c r="BB13653" s="80"/>
    </row>
    <row r="13654" spans="9:54" x14ac:dyDescent="0.25">
      <c r="I13654" s="80"/>
      <c r="AX13654" s="80"/>
      <c r="AY13654" s="80"/>
      <c r="AZ13654" s="80"/>
      <c r="BA13654" s="80"/>
      <c r="BB13654" s="80"/>
    </row>
    <row r="13655" spans="9:54" x14ac:dyDescent="0.25">
      <c r="I13655" s="80"/>
      <c r="AX13655" s="80"/>
      <c r="AY13655" s="80"/>
      <c r="AZ13655" s="80"/>
      <c r="BA13655" s="80"/>
      <c r="BB13655" s="80"/>
    </row>
    <row r="13656" spans="9:54" x14ac:dyDescent="0.25">
      <c r="I13656" s="80"/>
      <c r="AX13656" s="80"/>
      <c r="AY13656" s="80"/>
      <c r="AZ13656" s="80"/>
      <c r="BA13656" s="80"/>
      <c r="BB13656" s="80"/>
    </row>
    <row r="13657" spans="9:54" x14ac:dyDescent="0.25">
      <c r="I13657" s="80"/>
      <c r="AX13657" s="80"/>
      <c r="AY13657" s="80"/>
      <c r="AZ13657" s="80"/>
      <c r="BA13657" s="80"/>
      <c r="BB13657" s="80"/>
    </row>
    <row r="13658" spans="9:54" x14ac:dyDescent="0.25">
      <c r="I13658" s="80"/>
      <c r="AX13658" s="80"/>
      <c r="AY13658" s="80"/>
      <c r="AZ13658" s="80"/>
      <c r="BA13658" s="80"/>
      <c r="BB13658" s="80"/>
    </row>
    <row r="13659" spans="9:54" x14ac:dyDescent="0.25">
      <c r="I13659" s="80"/>
      <c r="AX13659" s="80"/>
      <c r="AY13659" s="80"/>
      <c r="AZ13659" s="80"/>
      <c r="BA13659" s="80"/>
      <c r="BB13659" s="80"/>
    </row>
    <row r="13660" spans="9:54" x14ac:dyDescent="0.25">
      <c r="I13660" s="80"/>
      <c r="AX13660" s="80"/>
      <c r="AY13660" s="80"/>
      <c r="AZ13660" s="80"/>
      <c r="BA13660" s="80"/>
      <c r="BB13660" s="80"/>
    </row>
    <row r="13661" spans="9:54" x14ac:dyDescent="0.25">
      <c r="I13661" s="80"/>
      <c r="AX13661" s="80"/>
      <c r="AY13661" s="80"/>
      <c r="AZ13661" s="80"/>
      <c r="BA13661" s="80"/>
      <c r="BB13661" s="80"/>
    </row>
    <row r="13662" spans="9:54" x14ac:dyDescent="0.25">
      <c r="I13662" s="80"/>
      <c r="AX13662" s="80"/>
      <c r="AY13662" s="80"/>
      <c r="AZ13662" s="80"/>
      <c r="BA13662" s="80"/>
      <c r="BB13662" s="80"/>
    </row>
    <row r="13663" spans="9:54" x14ac:dyDescent="0.25">
      <c r="I13663" s="80"/>
      <c r="AX13663" s="80"/>
      <c r="AY13663" s="80"/>
      <c r="AZ13663" s="80"/>
      <c r="BA13663" s="80"/>
      <c r="BB13663" s="80"/>
    </row>
    <row r="13664" spans="9:54" x14ac:dyDescent="0.25">
      <c r="I13664" s="80"/>
      <c r="AX13664" s="80"/>
      <c r="AY13664" s="80"/>
      <c r="AZ13664" s="80"/>
      <c r="BA13664" s="80"/>
      <c r="BB13664" s="80"/>
    </row>
    <row r="13665" spans="9:54" x14ac:dyDescent="0.25">
      <c r="I13665" s="80"/>
      <c r="AX13665" s="80"/>
      <c r="AY13665" s="80"/>
      <c r="AZ13665" s="80"/>
      <c r="BA13665" s="80"/>
      <c r="BB13665" s="80"/>
    </row>
    <row r="13666" spans="9:54" x14ac:dyDescent="0.25">
      <c r="I13666" s="80"/>
      <c r="AX13666" s="80"/>
      <c r="AY13666" s="80"/>
      <c r="AZ13666" s="80"/>
      <c r="BA13666" s="80"/>
      <c r="BB13666" s="80"/>
    </row>
    <row r="13667" spans="9:54" x14ac:dyDescent="0.25">
      <c r="I13667" s="80"/>
      <c r="AX13667" s="80"/>
      <c r="AY13667" s="80"/>
      <c r="AZ13667" s="80"/>
      <c r="BA13667" s="80"/>
      <c r="BB13667" s="80"/>
    </row>
    <row r="13668" spans="9:54" x14ac:dyDescent="0.25">
      <c r="I13668" s="80"/>
      <c r="AX13668" s="80"/>
      <c r="AY13668" s="80"/>
      <c r="AZ13668" s="80"/>
      <c r="BA13668" s="80"/>
      <c r="BB13668" s="80"/>
    </row>
    <row r="13669" spans="9:54" x14ac:dyDescent="0.25">
      <c r="I13669" s="80"/>
      <c r="AX13669" s="80"/>
      <c r="AY13669" s="80"/>
      <c r="AZ13669" s="80"/>
      <c r="BA13669" s="80"/>
      <c r="BB13669" s="80"/>
    </row>
    <row r="13670" spans="9:54" x14ac:dyDescent="0.25">
      <c r="I13670" s="80"/>
      <c r="AX13670" s="80"/>
      <c r="AY13670" s="80"/>
      <c r="AZ13670" s="80"/>
      <c r="BA13670" s="80"/>
      <c r="BB13670" s="80"/>
    </row>
    <row r="13671" spans="9:54" x14ac:dyDescent="0.25">
      <c r="I13671" s="80"/>
      <c r="AX13671" s="80"/>
      <c r="AY13671" s="80"/>
      <c r="AZ13671" s="80"/>
      <c r="BA13671" s="80"/>
      <c r="BB13671" s="80"/>
    </row>
    <row r="13672" spans="9:54" x14ac:dyDescent="0.25">
      <c r="I13672" s="80"/>
      <c r="AX13672" s="80"/>
      <c r="AY13672" s="80"/>
      <c r="AZ13672" s="80"/>
      <c r="BA13672" s="80"/>
      <c r="BB13672" s="80"/>
    </row>
    <row r="13673" spans="9:54" x14ac:dyDescent="0.25">
      <c r="I13673" s="80"/>
      <c r="AX13673" s="80"/>
      <c r="AY13673" s="80"/>
      <c r="AZ13673" s="80"/>
      <c r="BA13673" s="80"/>
      <c r="BB13673" s="80"/>
    </row>
    <row r="13674" spans="9:54" x14ac:dyDescent="0.25">
      <c r="I13674" s="80"/>
      <c r="AX13674" s="80"/>
      <c r="AY13674" s="80"/>
      <c r="AZ13674" s="80"/>
      <c r="BA13674" s="80"/>
      <c r="BB13674" s="80"/>
    </row>
    <row r="13675" spans="9:54" x14ac:dyDescent="0.25">
      <c r="I13675" s="80"/>
      <c r="AX13675" s="80"/>
      <c r="AY13675" s="80"/>
      <c r="AZ13675" s="80"/>
      <c r="BA13675" s="80"/>
      <c r="BB13675" s="80"/>
    </row>
    <row r="13676" spans="9:54" x14ac:dyDescent="0.25">
      <c r="I13676" s="80"/>
      <c r="AX13676" s="80"/>
      <c r="AY13676" s="80"/>
      <c r="AZ13676" s="80"/>
      <c r="BA13676" s="80"/>
      <c r="BB13676" s="80"/>
    </row>
    <row r="13677" spans="9:54" x14ac:dyDescent="0.25">
      <c r="I13677" s="80"/>
      <c r="AX13677" s="80"/>
      <c r="AY13677" s="80"/>
      <c r="AZ13677" s="80"/>
      <c r="BA13677" s="80"/>
      <c r="BB13677" s="80"/>
    </row>
    <row r="13678" spans="9:54" x14ac:dyDescent="0.25">
      <c r="I13678" s="80"/>
      <c r="AX13678" s="80"/>
      <c r="AY13678" s="80"/>
      <c r="AZ13678" s="80"/>
      <c r="BA13678" s="80"/>
      <c r="BB13678" s="80"/>
    </row>
    <row r="13679" spans="9:54" x14ac:dyDescent="0.25">
      <c r="I13679" s="80"/>
      <c r="AX13679" s="80"/>
      <c r="AY13679" s="80"/>
      <c r="AZ13679" s="80"/>
      <c r="BA13679" s="80"/>
      <c r="BB13679" s="80"/>
    </row>
    <row r="13680" spans="9:54" x14ac:dyDescent="0.25">
      <c r="I13680" s="80"/>
      <c r="AX13680" s="80"/>
      <c r="AY13680" s="80"/>
      <c r="AZ13680" s="80"/>
      <c r="BA13680" s="80"/>
      <c r="BB13680" s="80"/>
    </row>
    <row r="13681" spans="9:54" x14ac:dyDescent="0.25">
      <c r="I13681" s="80"/>
      <c r="AX13681" s="80"/>
      <c r="AY13681" s="80"/>
      <c r="AZ13681" s="80"/>
      <c r="BA13681" s="80"/>
      <c r="BB13681" s="80"/>
    </row>
    <row r="13682" spans="9:54" x14ac:dyDescent="0.25">
      <c r="I13682" s="80"/>
      <c r="AX13682" s="80"/>
      <c r="AY13682" s="80"/>
      <c r="AZ13682" s="80"/>
      <c r="BA13682" s="80"/>
      <c r="BB13682" s="80"/>
    </row>
    <row r="13683" spans="9:54" x14ac:dyDescent="0.25">
      <c r="I13683" s="80"/>
      <c r="AX13683" s="80"/>
      <c r="AY13683" s="80"/>
      <c r="AZ13683" s="80"/>
      <c r="BA13683" s="80"/>
      <c r="BB13683" s="80"/>
    </row>
    <row r="13684" spans="9:54" x14ac:dyDescent="0.25">
      <c r="I13684" s="80"/>
      <c r="AX13684" s="80"/>
      <c r="AY13684" s="80"/>
      <c r="AZ13684" s="80"/>
      <c r="BA13684" s="80"/>
      <c r="BB13684" s="80"/>
    </row>
    <row r="13685" spans="9:54" x14ac:dyDescent="0.25">
      <c r="I13685" s="80"/>
      <c r="AX13685" s="80"/>
      <c r="AY13685" s="80"/>
      <c r="AZ13685" s="80"/>
      <c r="BA13685" s="80"/>
      <c r="BB13685" s="80"/>
    </row>
    <row r="13686" spans="9:54" x14ac:dyDescent="0.25">
      <c r="I13686" s="80"/>
      <c r="AX13686" s="80"/>
      <c r="AY13686" s="80"/>
      <c r="AZ13686" s="80"/>
      <c r="BA13686" s="80"/>
      <c r="BB13686" s="80"/>
    </row>
    <row r="13687" spans="9:54" x14ac:dyDescent="0.25">
      <c r="I13687" s="80"/>
      <c r="AX13687" s="80"/>
      <c r="AY13687" s="80"/>
      <c r="AZ13687" s="80"/>
      <c r="BA13687" s="80"/>
      <c r="BB13687" s="80"/>
    </row>
    <row r="13688" spans="9:54" x14ac:dyDescent="0.25">
      <c r="I13688" s="80"/>
      <c r="AX13688" s="80"/>
      <c r="AY13688" s="80"/>
      <c r="AZ13688" s="80"/>
      <c r="BA13688" s="80"/>
      <c r="BB13688" s="80"/>
    </row>
    <row r="13689" spans="9:54" x14ac:dyDescent="0.25">
      <c r="I13689" s="80"/>
      <c r="AX13689" s="80"/>
      <c r="AY13689" s="80"/>
      <c r="AZ13689" s="80"/>
      <c r="BA13689" s="80"/>
      <c r="BB13689" s="80"/>
    </row>
    <row r="13690" spans="9:54" x14ac:dyDescent="0.25">
      <c r="I13690" s="80"/>
      <c r="AX13690" s="80"/>
      <c r="AY13690" s="80"/>
      <c r="AZ13690" s="80"/>
      <c r="BA13690" s="80"/>
      <c r="BB13690" s="80"/>
    </row>
    <row r="13691" spans="9:54" x14ac:dyDescent="0.25">
      <c r="I13691" s="80"/>
      <c r="AX13691" s="80"/>
      <c r="AY13691" s="80"/>
      <c r="AZ13691" s="80"/>
      <c r="BA13691" s="80"/>
      <c r="BB13691" s="80"/>
    </row>
    <row r="13692" spans="9:54" x14ac:dyDescent="0.25">
      <c r="I13692" s="80"/>
      <c r="AX13692" s="80"/>
      <c r="AY13692" s="80"/>
      <c r="AZ13692" s="80"/>
      <c r="BA13692" s="80"/>
      <c r="BB13692" s="80"/>
    </row>
    <row r="13693" spans="9:54" x14ac:dyDescent="0.25">
      <c r="I13693" s="80"/>
      <c r="AX13693" s="80"/>
      <c r="AY13693" s="80"/>
      <c r="AZ13693" s="80"/>
      <c r="BA13693" s="80"/>
      <c r="BB13693" s="80"/>
    </row>
    <row r="13694" spans="9:54" x14ac:dyDescent="0.25">
      <c r="I13694" s="80"/>
      <c r="AX13694" s="80"/>
      <c r="AY13694" s="80"/>
      <c r="AZ13694" s="80"/>
      <c r="BA13694" s="80"/>
      <c r="BB13694" s="80"/>
    </row>
    <row r="13695" spans="9:54" x14ac:dyDescent="0.25">
      <c r="I13695" s="80"/>
      <c r="AX13695" s="80"/>
      <c r="AY13695" s="80"/>
      <c r="AZ13695" s="80"/>
      <c r="BA13695" s="80"/>
      <c r="BB13695" s="80"/>
    </row>
    <row r="13696" spans="9:54" x14ac:dyDescent="0.25">
      <c r="I13696" s="80"/>
      <c r="AX13696" s="80"/>
      <c r="AY13696" s="80"/>
      <c r="AZ13696" s="80"/>
      <c r="BA13696" s="80"/>
      <c r="BB13696" s="80"/>
    </row>
    <row r="13697" spans="9:54" x14ac:dyDescent="0.25">
      <c r="I13697" s="80"/>
      <c r="AX13697" s="80"/>
      <c r="AY13697" s="80"/>
      <c r="AZ13697" s="80"/>
      <c r="BA13697" s="80"/>
      <c r="BB13697" s="80"/>
    </row>
    <row r="13698" spans="9:54" x14ac:dyDescent="0.25">
      <c r="I13698" s="80"/>
      <c r="AX13698" s="80"/>
      <c r="AY13698" s="80"/>
      <c r="AZ13698" s="80"/>
      <c r="BA13698" s="80"/>
      <c r="BB13698" s="80"/>
    </row>
    <row r="13699" spans="9:54" x14ac:dyDescent="0.25">
      <c r="I13699" s="80"/>
      <c r="AX13699" s="80"/>
      <c r="AY13699" s="80"/>
      <c r="AZ13699" s="80"/>
      <c r="BA13699" s="80"/>
      <c r="BB13699" s="80"/>
    </row>
    <row r="13700" spans="9:54" x14ac:dyDescent="0.25">
      <c r="I13700" s="80"/>
      <c r="AX13700" s="80"/>
      <c r="AY13700" s="80"/>
      <c r="AZ13700" s="80"/>
      <c r="BA13700" s="80"/>
      <c r="BB13700" s="80"/>
    </row>
    <row r="13701" spans="9:54" x14ac:dyDescent="0.25">
      <c r="I13701" s="80"/>
      <c r="AX13701" s="80"/>
      <c r="AY13701" s="80"/>
      <c r="AZ13701" s="80"/>
      <c r="BA13701" s="80"/>
      <c r="BB13701" s="80"/>
    </row>
    <row r="13702" spans="9:54" x14ac:dyDescent="0.25">
      <c r="I13702" s="80"/>
      <c r="AX13702" s="80"/>
      <c r="AY13702" s="80"/>
      <c r="AZ13702" s="80"/>
      <c r="BA13702" s="80"/>
      <c r="BB13702" s="80"/>
    </row>
    <row r="13703" spans="9:54" x14ac:dyDescent="0.25">
      <c r="I13703" s="80"/>
      <c r="AX13703" s="80"/>
      <c r="AY13703" s="80"/>
      <c r="AZ13703" s="80"/>
      <c r="BA13703" s="80"/>
      <c r="BB13703" s="80"/>
    </row>
    <row r="13704" spans="9:54" x14ac:dyDescent="0.25">
      <c r="I13704" s="80"/>
      <c r="AX13704" s="80"/>
      <c r="AY13704" s="80"/>
      <c r="AZ13704" s="80"/>
      <c r="BA13704" s="80"/>
      <c r="BB13704" s="80"/>
    </row>
    <row r="13705" spans="9:54" x14ac:dyDescent="0.25">
      <c r="I13705" s="80"/>
      <c r="AX13705" s="80"/>
      <c r="AY13705" s="80"/>
      <c r="AZ13705" s="80"/>
      <c r="BA13705" s="80"/>
      <c r="BB13705" s="80"/>
    </row>
    <row r="13706" spans="9:54" x14ac:dyDescent="0.25">
      <c r="I13706" s="80"/>
      <c r="AX13706" s="80"/>
      <c r="AY13706" s="80"/>
      <c r="AZ13706" s="80"/>
      <c r="BA13706" s="80"/>
      <c r="BB13706" s="80"/>
    </row>
    <row r="13707" spans="9:54" x14ac:dyDescent="0.25">
      <c r="I13707" s="80"/>
      <c r="AX13707" s="80"/>
      <c r="AY13707" s="80"/>
      <c r="AZ13707" s="80"/>
      <c r="BA13707" s="80"/>
      <c r="BB13707" s="80"/>
    </row>
    <row r="13708" spans="9:54" x14ac:dyDescent="0.25">
      <c r="I13708" s="80"/>
      <c r="AX13708" s="80"/>
      <c r="AY13708" s="80"/>
      <c r="AZ13708" s="80"/>
      <c r="BA13708" s="80"/>
      <c r="BB13708" s="80"/>
    </row>
    <row r="13709" spans="9:54" x14ac:dyDescent="0.25">
      <c r="I13709" s="80"/>
      <c r="AX13709" s="80"/>
      <c r="AY13709" s="80"/>
      <c r="AZ13709" s="80"/>
      <c r="BA13709" s="80"/>
      <c r="BB13709" s="80"/>
    </row>
    <row r="13710" spans="9:54" x14ac:dyDescent="0.25">
      <c r="I13710" s="80"/>
      <c r="AX13710" s="80"/>
      <c r="AY13710" s="80"/>
      <c r="AZ13710" s="80"/>
      <c r="BA13710" s="80"/>
      <c r="BB13710" s="80"/>
    </row>
    <row r="13711" spans="9:54" x14ac:dyDescent="0.25">
      <c r="I13711" s="80"/>
      <c r="AX13711" s="80"/>
      <c r="AY13711" s="80"/>
      <c r="AZ13711" s="80"/>
      <c r="BA13711" s="80"/>
      <c r="BB13711" s="80"/>
    </row>
    <row r="13712" spans="9:54" x14ac:dyDescent="0.25">
      <c r="I13712" s="80"/>
      <c r="AX13712" s="80"/>
      <c r="AY13712" s="80"/>
      <c r="AZ13712" s="80"/>
      <c r="BA13712" s="80"/>
      <c r="BB13712" s="80"/>
    </row>
    <row r="13713" spans="9:54" x14ac:dyDescent="0.25">
      <c r="I13713" s="80"/>
      <c r="AX13713" s="80"/>
      <c r="AY13713" s="80"/>
      <c r="AZ13713" s="80"/>
      <c r="BA13713" s="80"/>
      <c r="BB13713" s="80"/>
    </row>
    <row r="13714" spans="9:54" x14ac:dyDescent="0.25">
      <c r="I13714" s="80"/>
      <c r="AX13714" s="80"/>
      <c r="AY13714" s="80"/>
      <c r="AZ13714" s="80"/>
      <c r="BA13714" s="80"/>
      <c r="BB13714" s="80"/>
    </row>
    <row r="13715" spans="9:54" x14ac:dyDescent="0.25">
      <c r="I13715" s="80"/>
      <c r="AX13715" s="80"/>
      <c r="AY13715" s="80"/>
      <c r="AZ13715" s="80"/>
      <c r="BA13715" s="80"/>
      <c r="BB13715" s="80"/>
    </row>
    <row r="13716" spans="9:54" x14ac:dyDescent="0.25">
      <c r="I13716" s="80"/>
      <c r="AX13716" s="80"/>
      <c r="AY13716" s="80"/>
      <c r="AZ13716" s="80"/>
      <c r="BA13716" s="80"/>
      <c r="BB13716" s="80"/>
    </row>
    <row r="13717" spans="9:54" x14ac:dyDescent="0.25">
      <c r="I13717" s="80"/>
      <c r="AX13717" s="80"/>
      <c r="AY13717" s="80"/>
      <c r="AZ13717" s="80"/>
      <c r="BA13717" s="80"/>
      <c r="BB13717" s="80"/>
    </row>
    <row r="13718" spans="9:54" x14ac:dyDescent="0.25">
      <c r="I13718" s="80"/>
      <c r="AX13718" s="80"/>
      <c r="AY13718" s="80"/>
      <c r="AZ13718" s="80"/>
      <c r="BA13718" s="80"/>
      <c r="BB13718" s="80"/>
    </row>
    <row r="13719" spans="9:54" x14ac:dyDescent="0.25">
      <c r="I13719" s="80"/>
      <c r="AX13719" s="80"/>
      <c r="AY13719" s="80"/>
      <c r="AZ13719" s="80"/>
      <c r="BA13719" s="80"/>
      <c r="BB13719" s="80"/>
    </row>
    <row r="13720" spans="9:54" x14ac:dyDescent="0.25">
      <c r="I13720" s="80"/>
      <c r="AX13720" s="80"/>
      <c r="AY13720" s="80"/>
      <c r="AZ13720" s="80"/>
      <c r="BA13720" s="80"/>
      <c r="BB13720" s="80"/>
    </row>
    <row r="13721" spans="9:54" x14ac:dyDescent="0.25">
      <c r="I13721" s="80"/>
      <c r="AX13721" s="80"/>
      <c r="AY13721" s="80"/>
      <c r="AZ13721" s="80"/>
      <c r="BA13721" s="80"/>
      <c r="BB13721" s="80"/>
    </row>
    <row r="13722" spans="9:54" x14ac:dyDescent="0.25">
      <c r="I13722" s="80"/>
      <c r="AX13722" s="80"/>
      <c r="AY13722" s="80"/>
      <c r="AZ13722" s="80"/>
      <c r="BA13722" s="80"/>
      <c r="BB13722" s="80"/>
    </row>
    <row r="13723" spans="9:54" x14ac:dyDescent="0.25">
      <c r="I13723" s="80"/>
      <c r="AX13723" s="80"/>
      <c r="AY13723" s="80"/>
      <c r="AZ13723" s="80"/>
      <c r="BA13723" s="80"/>
      <c r="BB13723" s="80"/>
    </row>
    <row r="13724" spans="9:54" x14ac:dyDescent="0.25">
      <c r="I13724" s="80"/>
      <c r="AX13724" s="80"/>
      <c r="AY13724" s="80"/>
      <c r="AZ13724" s="80"/>
      <c r="BA13724" s="80"/>
      <c r="BB13724" s="80"/>
    </row>
    <row r="13725" spans="9:54" x14ac:dyDescent="0.25">
      <c r="I13725" s="80"/>
      <c r="AX13725" s="80"/>
      <c r="AY13725" s="80"/>
      <c r="AZ13725" s="80"/>
      <c r="BA13725" s="80"/>
      <c r="BB13725" s="80"/>
    </row>
    <row r="13726" spans="9:54" x14ac:dyDescent="0.25">
      <c r="I13726" s="80"/>
      <c r="AX13726" s="80"/>
      <c r="AY13726" s="80"/>
      <c r="AZ13726" s="80"/>
      <c r="BA13726" s="80"/>
      <c r="BB13726" s="80"/>
    </row>
    <row r="13727" spans="9:54" x14ac:dyDescent="0.25">
      <c r="I13727" s="80"/>
      <c r="AX13727" s="80"/>
      <c r="AY13727" s="80"/>
      <c r="AZ13727" s="80"/>
      <c r="BA13727" s="80"/>
      <c r="BB13727" s="80"/>
    </row>
    <row r="13728" spans="9:54" x14ac:dyDescent="0.25">
      <c r="I13728" s="80"/>
      <c r="AX13728" s="80"/>
      <c r="AY13728" s="80"/>
      <c r="AZ13728" s="80"/>
      <c r="BA13728" s="80"/>
      <c r="BB13728" s="80"/>
    </row>
    <row r="13729" spans="9:54" x14ac:dyDescent="0.25">
      <c r="I13729" s="80"/>
      <c r="AX13729" s="80"/>
      <c r="AY13729" s="80"/>
      <c r="AZ13729" s="80"/>
      <c r="BA13729" s="80"/>
      <c r="BB13729" s="80"/>
    </row>
    <row r="13730" spans="9:54" x14ac:dyDescent="0.25">
      <c r="I13730" s="80"/>
      <c r="AX13730" s="80"/>
      <c r="AY13730" s="80"/>
      <c r="AZ13730" s="80"/>
      <c r="BA13730" s="80"/>
      <c r="BB13730" s="80"/>
    </row>
    <row r="13731" spans="9:54" x14ac:dyDescent="0.25">
      <c r="I13731" s="80"/>
      <c r="AX13731" s="80"/>
      <c r="AY13731" s="80"/>
      <c r="AZ13731" s="80"/>
      <c r="BA13731" s="80"/>
      <c r="BB13731" s="80"/>
    </row>
    <row r="13732" spans="9:54" x14ac:dyDescent="0.25">
      <c r="I13732" s="80"/>
      <c r="AX13732" s="80"/>
      <c r="AY13732" s="80"/>
      <c r="AZ13732" s="80"/>
      <c r="BA13732" s="80"/>
      <c r="BB13732" s="80"/>
    </row>
    <row r="13733" spans="9:54" x14ac:dyDescent="0.25">
      <c r="I13733" s="80"/>
      <c r="AX13733" s="80"/>
      <c r="AY13733" s="80"/>
      <c r="AZ13733" s="80"/>
      <c r="BA13733" s="80"/>
      <c r="BB13733" s="80"/>
    </row>
    <row r="13734" spans="9:54" x14ac:dyDescent="0.25">
      <c r="I13734" s="80"/>
      <c r="AX13734" s="80"/>
      <c r="AY13734" s="80"/>
      <c r="AZ13734" s="80"/>
      <c r="BA13734" s="80"/>
      <c r="BB13734" s="80"/>
    </row>
    <row r="13735" spans="9:54" x14ac:dyDescent="0.25">
      <c r="I13735" s="80"/>
      <c r="AX13735" s="80"/>
      <c r="AY13735" s="80"/>
      <c r="AZ13735" s="80"/>
      <c r="BA13735" s="80"/>
      <c r="BB13735" s="80"/>
    </row>
    <row r="13736" spans="9:54" x14ac:dyDescent="0.25">
      <c r="I13736" s="80"/>
      <c r="AX13736" s="80"/>
      <c r="AY13736" s="80"/>
      <c r="AZ13736" s="80"/>
      <c r="BA13736" s="80"/>
      <c r="BB13736" s="80"/>
    </row>
    <row r="13737" spans="9:54" x14ac:dyDescent="0.25">
      <c r="I13737" s="80"/>
      <c r="AX13737" s="80"/>
      <c r="AY13737" s="80"/>
      <c r="AZ13737" s="80"/>
      <c r="BA13737" s="80"/>
      <c r="BB13737" s="80"/>
    </row>
    <row r="13738" spans="9:54" x14ac:dyDescent="0.25">
      <c r="I13738" s="80"/>
      <c r="AX13738" s="80"/>
      <c r="AY13738" s="80"/>
      <c r="AZ13738" s="80"/>
      <c r="BA13738" s="80"/>
      <c r="BB13738" s="80"/>
    </row>
    <row r="13739" spans="9:54" x14ac:dyDescent="0.25">
      <c r="I13739" s="80"/>
      <c r="AX13739" s="80"/>
      <c r="AY13739" s="80"/>
      <c r="AZ13739" s="80"/>
      <c r="BA13739" s="80"/>
      <c r="BB13739" s="80"/>
    </row>
    <row r="13740" spans="9:54" x14ac:dyDescent="0.25">
      <c r="I13740" s="80"/>
      <c r="AX13740" s="80"/>
      <c r="AY13740" s="80"/>
      <c r="AZ13740" s="80"/>
      <c r="BA13740" s="80"/>
      <c r="BB13740" s="80"/>
    </row>
    <row r="13741" spans="9:54" x14ac:dyDescent="0.25">
      <c r="I13741" s="80"/>
      <c r="AX13741" s="80"/>
      <c r="AY13741" s="80"/>
      <c r="AZ13741" s="80"/>
      <c r="BA13741" s="80"/>
      <c r="BB13741" s="80"/>
    </row>
    <row r="13742" spans="9:54" x14ac:dyDescent="0.25">
      <c r="I13742" s="80"/>
      <c r="AX13742" s="80"/>
      <c r="AY13742" s="80"/>
      <c r="AZ13742" s="80"/>
      <c r="BA13742" s="80"/>
      <c r="BB13742" s="80"/>
    </row>
    <row r="13743" spans="9:54" x14ac:dyDescent="0.25">
      <c r="I13743" s="80"/>
      <c r="AX13743" s="80"/>
      <c r="AY13743" s="80"/>
      <c r="AZ13743" s="80"/>
      <c r="BA13743" s="80"/>
      <c r="BB13743" s="80"/>
    </row>
    <row r="13744" spans="9:54" x14ac:dyDescent="0.25">
      <c r="I13744" s="80"/>
      <c r="AX13744" s="80"/>
      <c r="AY13744" s="80"/>
      <c r="AZ13744" s="80"/>
      <c r="BA13744" s="80"/>
      <c r="BB13744" s="80"/>
    </row>
    <row r="13745" spans="9:54" x14ac:dyDescent="0.25">
      <c r="I13745" s="80"/>
      <c r="AX13745" s="80"/>
      <c r="AY13745" s="80"/>
      <c r="AZ13745" s="80"/>
      <c r="BA13745" s="80"/>
      <c r="BB13745" s="80"/>
    </row>
    <row r="13746" spans="9:54" x14ac:dyDescent="0.25">
      <c r="I13746" s="80"/>
      <c r="AX13746" s="80"/>
      <c r="AY13746" s="80"/>
      <c r="AZ13746" s="80"/>
      <c r="BA13746" s="80"/>
      <c r="BB13746" s="80"/>
    </row>
    <row r="13747" spans="9:54" x14ac:dyDescent="0.25">
      <c r="I13747" s="80"/>
      <c r="AX13747" s="80"/>
      <c r="AY13747" s="80"/>
      <c r="AZ13747" s="80"/>
      <c r="BA13747" s="80"/>
      <c r="BB13747" s="80"/>
    </row>
    <row r="13748" spans="9:54" x14ac:dyDescent="0.25">
      <c r="I13748" s="80"/>
      <c r="AX13748" s="80"/>
      <c r="AY13748" s="80"/>
      <c r="AZ13748" s="80"/>
      <c r="BA13748" s="80"/>
      <c r="BB13748" s="80"/>
    </row>
    <row r="13749" spans="9:54" x14ac:dyDescent="0.25">
      <c r="I13749" s="80"/>
      <c r="AX13749" s="80"/>
      <c r="AY13749" s="80"/>
      <c r="AZ13749" s="80"/>
      <c r="BA13749" s="80"/>
      <c r="BB13749" s="80"/>
    </row>
    <row r="13750" spans="9:54" x14ac:dyDescent="0.25">
      <c r="I13750" s="80"/>
      <c r="AX13750" s="80"/>
      <c r="AY13750" s="80"/>
      <c r="AZ13750" s="80"/>
      <c r="BA13750" s="80"/>
      <c r="BB13750" s="80"/>
    </row>
    <row r="13751" spans="9:54" x14ac:dyDescent="0.25">
      <c r="I13751" s="80"/>
      <c r="AX13751" s="80"/>
      <c r="AY13751" s="80"/>
      <c r="AZ13751" s="80"/>
      <c r="BA13751" s="80"/>
      <c r="BB13751" s="80"/>
    </row>
    <row r="13752" spans="9:54" x14ac:dyDescent="0.25">
      <c r="I13752" s="80"/>
      <c r="AX13752" s="80"/>
      <c r="AY13752" s="80"/>
      <c r="AZ13752" s="80"/>
      <c r="BA13752" s="80"/>
      <c r="BB13752" s="80"/>
    </row>
    <row r="13753" spans="9:54" x14ac:dyDescent="0.25">
      <c r="I13753" s="80"/>
      <c r="AX13753" s="80"/>
      <c r="AY13753" s="80"/>
      <c r="AZ13753" s="80"/>
      <c r="BA13753" s="80"/>
      <c r="BB13753" s="80"/>
    </row>
    <row r="13754" spans="9:54" x14ac:dyDescent="0.25">
      <c r="I13754" s="80"/>
      <c r="AX13754" s="80"/>
      <c r="AY13754" s="80"/>
      <c r="AZ13754" s="80"/>
      <c r="BA13754" s="80"/>
      <c r="BB13754" s="80"/>
    </row>
    <row r="13755" spans="9:54" x14ac:dyDescent="0.25">
      <c r="I13755" s="80"/>
      <c r="AX13755" s="80"/>
      <c r="AY13755" s="80"/>
      <c r="AZ13755" s="80"/>
      <c r="BA13755" s="80"/>
      <c r="BB13755" s="80"/>
    </row>
    <row r="13756" spans="9:54" x14ac:dyDescent="0.25">
      <c r="I13756" s="80"/>
      <c r="AX13756" s="80"/>
      <c r="AY13756" s="80"/>
      <c r="AZ13756" s="80"/>
      <c r="BA13756" s="80"/>
      <c r="BB13756" s="80"/>
    </row>
    <row r="13757" spans="9:54" x14ac:dyDescent="0.25">
      <c r="I13757" s="80"/>
      <c r="AX13757" s="80"/>
      <c r="AY13757" s="80"/>
      <c r="AZ13757" s="80"/>
      <c r="BA13757" s="80"/>
      <c r="BB13757" s="80"/>
    </row>
    <row r="13758" spans="9:54" x14ac:dyDescent="0.25">
      <c r="I13758" s="80"/>
      <c r="AX13758" s="80"/>
      <c r="AY13758" s="80"/>
      <c r="AZ13758" s="80"/>
      <c r="BA13758" s="80"/>
      <c r="BB13758" s="80"/>
    </row>
    <row r="13759" spans="9:54" x14ac:dyDescent="0.25">
      <c r="I13759" s="80"/>
      <c r="AX13759" s="80"/>
      <c r="AY13759" s="80"/>
      <c r="AZ13759" s="80"/>
      <c r="BA13759" s="80"/>
      <c r="BB13759" s="80"/>
    </row>
    <row r="13760" spans="9:54" x14ac:dyDescent="0.25">
      <c r="I13760" s="80"/>
      <c r="AX13760" s="80"/>
      <c r="AY13760" s="80"/>
      <c r="AZ13760" s="80"/>
      <c r="BA13760" s="80"/>
      <c r="BB13760" s="80"/>
    </row>
    <row r="13761" spans="9:54" x14ac:dyDescent="0.25">
      <c r="I13761" s="80"/>
      <c r="AX13761" s="80"/>
      <c r="AY13761" s="80"/>
      <c r="AZ13761" s="80"/>
      <c r="BA13761" s="80"/>
      <c r="BB13761" s="80"/>
    </row>
    <row r="13762" spans="9:54" x14ac:dyDescent="0.25">
      <c r="I13762" s="80"/>
      <c r="AX13762" s="80"/>
      <c r="AY13762" s="80"/>
      <c r="AZ13762" s="80"/>
      <c r="BA13762" s="80"/>
      <c r="BB13762" s="80"/>
    </row>
    <row r="13763" spans="9:54" x14ac:dyDescent="0.25">
      <c r="I13763" s="80"/>
      <c r="AX13763" s="80"/>
      <c r="AY13763" s="80"/>
      <c r="AZ13763" s="80"/>
      <c r="BA13763" s="80"/>
      <c r="BB13763" s="80"/>
    </row>
    <row r="13764" spans="9:54" x14ac:dyDescent="0.25">
      <c r="I13764" s="80"/>
      <c r="AX13764" s="80"/>
      <c r="AY13764" s="80"/>
      <c r="AZ13764" s="80"/>
      <c r="BA13764" s="80"/>
      <c r="BB13764" s="80"/>
    </row>
    <row r="13765" spans="9:54" x14ac:dyDescent="0.25">
      <c r="I13765" s="80"/>
      <c r="AX13765" s="80"/>
      <c r="AY13765" s="80"/>
      <c r="AZ13765" s="80"/>
      <c r="BA13765" s="80"/>
      <c r="BB13765" s="80"/>
    </row>
    <row r="13766" spans="9:54" x14ac:dyDescent="0.25">
      <c r="I13766" s="80"/>
      <c r="AX13766" s="80"/>
      <c r="AY13766" s="80"/>
      <c r="AZ13766" s="80"/>
      <c r="BA13766" s="80"/>
      <c r="BB13766" s="80"/>
    </row>
    <row r="13767" spans="9:54" x14ac:dyDescent="0.25">
      <c r="I13767" s="80"/>
      <c r="AX13767" s="80"/>
      <c r="AY13767" s="80"/>
      <c r="AZ13767" s="80"/>
      <c r="BA13767" s="80"/>
      <c r="BB13767" s="80"/>
    </row>
    <row r="13768" spans="9:54" x14ac:dyDescent="0.25">
      <c r="I13768" s="80"/>
      <c r="AX13768" s="80"/>
      <c r="AY13768" s="80"/>
      <c r="AZ13768" s="80"/>
      <c r="BA13768" s="80"/>
      <c r="BB13768" s="80"/>
    </row>
    <row r="13769" spans="9:54" x14ac:dyDescent="0.25">
      <c r="I13769" s="80"/>
      <c r="AX13769" s="80"/>
      <c r="AY13769" s="80"/>
      <c r="AZ13769" s="80"/>
      <c r="BA13769" s="80"/>
      <c r="BB13769" s="80"/>
    </row>
    <row r="13770" spans="9:54" x14ac:dyDescent="0.25">
      <c r="I13770" s="80"/>
      <c r="AX13770" s="80"/>
      <c r="AY13770" s="80"/>
      <c r="AZ13770" s="80"/>
      <c r="BA13770" s="80"/>
      <c r="BB13770" s="80"/>
    </row>
    <row r="13771" spans="9:54" x14ac:dyDescent="0.25">
      <c r="I13771" s="80"/>
      <c r="AX13771" s="80"/>
      <c r="AY13771" s="80"/>
      <c r="AZ13771" s="80"/>
      <c r="BA13771" s="80"/>
      <c r="BB13771" s="80"/>
    </row>
    <row r="13772" spans="9:54" x14ac:dyDescent="0.25">
      <c r="I13772" s="80"/>
      <c r="AX13772" s="80"/>
      <c r="AY13772" s="80"/>
      <c r="AZ13772" s="80"/>
      <c r="BA13772" s="80"/>
      <c r="BB13772" s="80"/>
    </row>
    <row r="13773" spans="9:54" x14ac:dyDescent="0.25">
      <c r="I13773" s="80"/>
      <c r="AX13773" s="80"/>
      <c r="AY13773" s="80"/>
      <c r="AZ13773" s="80"/>
      <c r="BA13773" s="80"/>
      <c r="BB13773" s="80"/>
    </row>
    <row r="13774" spans="9:54" x14ac:dyDescent="0.25">
      <c r="I13774" s="80"/>
      <c r="AX13774" s="80"/>
      <c r="AY13774" s="80"/>
      <c r="AZ13774" s="80"/>
      <c r="BA13774" s="80"/>
      <c r="BB13774" s="80"/>
    </row>
    <row r="13775" spans="9:54" x14ac:dyDescent="0.25">
      <c r="I13775" s="80"/>
      <c r="AX13775" s="80"/>
      <c r="AY13775" s="80"/>
      <c r="AZ13775" s="80"/>
      <c r="BA13775" s="80"/>
      <c r="BB13775" s="80"/>
    </row>
    <row r="13776" spans="9:54" x14ac:dyDescent="0.25">
      <c r="I13776" s="80"/>
      <c r="AX13776" s="80"/>
      <c r="AY13776" s="80"/>
      <c r="AZ13776" s="80"/>
      <c r="BA13776" s="80"/>
      <c r="BB13776" s="80"/>
    </row>
    <row r="13777" spans="9:54" x14ac:dyDescent="0.25">
      <c r="I13777" s="80"/>
      <c r="AX13777" s="80"/>
      <c r="AY13777" s="80"/>
      <c r="AZ13777" s="80"/>
      <c r="BA13777" s="80"/>
      <c r="BB13777" s="80"/>
    </row>
    <row r="13778" spans="9:54" x14ac:dyDescent="0.25">
      <c r="I13778" s="80"/>
      <c r="AX13778" s="80"/>
      <c r="AY13778" s="80"/>
      <c r="AZ13778" s="80"/>
      <c r="BA13778" s="80"/>
      <c r="BB13778" s="80"/>
    </row>
    <row r="13779" spans="9:54" x14ac:dyDescent="0.25">
      <c r="I13779" s="80"/>
      <c r="AX13779" s="80"/>
      <c r="AY13779" s="80"/>
      <c r="AZ13779" s="80"/>
      <c r="BA13779" s="80"/>
      <c r="BB13779" s="80"/>
    </row>
    <row r="13780" spans="9:54" x14ac:dyDescent="0.25">
      <c r="I13780" s="80"/>
      <c r="AX13780" s="80"/>
      <c r="AY13780" s="80"/>
      <c r="AZ13780" s="80"/>
      <c r="BA13780" s="80"/>
      <c r="BB13780" s="80"/>
    </row>
    <row r="13781" spans="9:54" x14ac:dyDescent="0.25">
      <c r="I13781" s="80"/>
      <c r="AX13781" s="80"/>
      <c r="AY13781" s="80"/>
      <c r="AZ13781" s="80"/>
      <c r="BA13781" s="80"/>
      <c r="BB13781" s="80"/>
    </row>
    <row r="13782" spans="9:54" x14ac:dyDescent="0.25">
      <c r="I13782" s="80"/>
      <c r="AX13782" s="80"/>
      <c r="AY13782" s="80"/>
      <c r="AZ13782" s="80"/>
      <c r="BA13782" s="80"/>
      <c r="BB13782" s="80"/>
    </row>
    <row r="13783" spans="9:54" x14ac:dyDescent="0.25">
      <c r="I13783" s="80"/>
      <c r="AX13783" s="80"/>
      <c r="AY13783" s="80"/>
      <c r="AZ13783" s="80"/>
      <c r="BA13783" s="80"/>
      <c r="BB13783" s="80"/>
    </row>
    <row r="13784" spans="9:54" x14ac:dyDescent="0.25">
      <c r="I13784" s="80"/>
      <c r="AX13784" s="80"/>
      <c r="AY13784" s="80"/>
      <c r="AZ13784" s="80"/>
      <c r="BA13784" s="80"/>
      <c r="BB13784" s="80"/>
    </row>
    <row r="13785" spans="9:54" x14ac:dyDescent="0.25">
      <c r="I13785" s="80"/>
      <c r="AX13785" s="80"/>
      <c r="AY13785" s="80"/>
      <c r="AZ13785" s="80"/>
      <c r="BA13785" s="80"/>
      <c r="BB13785" s="80"/>
    </row>
    <row r="13786" spans="9:54" x14ac:dyDescent="0.25">
      <c r="I13786" s="80"/>
      <c r="AX13786" s="80"/>
      <c r="AY13786" s="80"/>
      <c r="AZ13786" s="80"/>
      <c r="BA13786" s="80"/>
      <c r="BB13786" s="80"/>
    </row>
    <row r="13787" spans="9:54" x14ac:dyDescent="0.25">
      <c r="I13787" s="80"/>
      <c r="AX13787" s="80"/>
      <c r="AY13787" s="80"/>
      <c r="AZ13787" s="80"/>
      <c r="BA13787" s="80"/>
      <c r="BB13787" s="80"/>
    </row>
    <row r="13788" spans="9:54" x14ac:dyDescent="0.25">
      <c r="I13788" s="80"/>
      <c r="AX13788" s="80"/>
      <c r="AY13788" s="80"/>
      <c r="AZ13788" s="80"/>
      <c r="BA13788" s="80"/>
      <c r="BB13788" s="80"/>
    </row>
    <row r="13789" spans="9:54" x14ac:dyDescent="0.25">
      <c r="I13789" s="80"/>
      <c r="AX13789" s="80"/>
      <c r="AY13789" s="80"/>
      <c r="AZ13789" s="80"/>
      <c r="BA13789" s="80"/>
      <c r="BB13789" s="80"/>
    </row>
    <row r="13790" spans="9:54" x14ac:dyDescent="0.25">
      <c r="I13790" s="80"/>
      <c r="AX13790" s="80"/>
      <c r="AY13790" s="80"/>
      <c r="AZ13790" s="80"/>
      <c r="BA13790" s="80"/>
      <c r="BB13790" s="80"/>
    </row>
    <row r="13791" spans="9:54" x14ac:dyDescent="0.25">
      <c r="I13791" s="80"/>
      <c r="AX13791" s="80"/>
      <c r="AY13791" s="80"/>
      <c r="AZ13791" s="80"/>
      <c r="BA13791" s="80"/>
      <c r="BB13791" s="80"/>
    </row>
    <row r="13792" spans="9:54" x14ac:dyDescent="0.25">
      <c r="I13792" s="80"/>
      <c r="AX13792" s="80"/>
      <c r="AY13792" s="80"/>
      <c r="AZ13792" s="80"/>
      <c r="BA13792" s="80"/>
      <c r="BB13792" s="80"/>
    </row>
    <row r="13793" spans="9:54" x14ac:dyDescent="0.25">
      <c r="I13793" s="80"/>
      <c r="AX13793" s="80"/>
      <c r="AY13793" s="80"/>
      <c r="AZ13793" s="80"/>
      <c r="BA13793" s="80"/>
      <c r="BB13793" s="80"/>
    </row>
    <row r="13794" spans="9:54" x14ac:dyDescent="0.25">
      <c r="I13794" s="80"/>
      <c r="AX13794" s="80"/>
      <c r="AY13794" s="80"/>
      <c r="AZ13794" s="80"/>
      <c r="BA13794" s="80"/>
      <c r="BB13794" s="80"/>
    </row>
    <row r="13795" spans="9:54" x14ac:dyDescent="0.25">
      <c r="I13795" s="80"/>
      <c r="AX13795" s="80"/>
      <c r="AY13795" s="80"/>
      <c r="AZ13795" s="80"/>
      <c r="BA13795" s="80"/>
      <c r="BB13795" s="80"/>
    </row>
    <row r="13796" spans="9:54" x14ac:dyDescent="0.25">
      <c r="I13796" s="80"/>
      <c r="AX13796" s="80"/>
      <c r="AY13796" s="80"/>
      <c r="AZ13796" s="80"/>
      <c r="BA13796" s="80"/>
      <c r="BB13796" s="80"/>
    </row>
    <row r="13797" spans="9:54" x14ac:dyDescent="0.25">
      <c r="I13797" s="80"/>
      <c r="AX13797" s="80"/>
      <c r="AY13797" s="80"/>
      <c r="AZ13797" s="80"/>
      <c r="BA13797" s="80"/>
      <c r="BB13797" s="80"/>
    </row>
    <row r="13798" spans="9:54" x14ac:dyDescent="0.25">
      <c r="I13798" s="80"/>
      <c r="AX13798" s="80"/>
      <c r="AY13798" s="80"/>
      <c r="AZ13798" s="80"/>
      <c r="BA13798" s="80"/>
      <c r="BB13798" s="80"/>
    </row>
    <row r="13799" spans="9:54" x14ac:dyDescent="0.25">
      <c r="I13799" s="80"/>
      <c r="AX13799" s="80"/>
      <c r="AY13799" s="80"/>
      <c r="AZ13799" s="80"/>
      <c r="BA13799" s="80"/>
      <c r="BB13799" s="80"/>
    </row>
    <row r="13800" spans="9:54" x14ac:dyDescent="0.25">
      <c r="I13800" s="80"/>
      <c r="AX13800" s="80"/>
      <c r="AY13800" s="80"/>
      <c r="AZ13800" s="80"/>
      <c r="BA13800" s="80"/>
      <c r="BB13800" s="80"/>
    </row>
    <row r="13801" spans="9:54" x14ac:dyDescent="0.25">
      <c r="I13801" s="80"/>
      <c r="AX13801" s="80"/>
      <c r="AY13801" s="80"/>
      <c r="AZ13801" s="80"/>
      <c r="BA13801" s="80"/>
      <c r="BB13801" s="80"/>
    </row>
    <row r="13802" spans="9:54" x14ac:dyDescent="0.25">
      <c r="I13802" s="80"/>
      <c r="AX13802" s="80"/>
      <c r="AY13802" s="80"/>
      <c r="AZ13802" s="80"/>
      <c r="BA13802" s="80"/>
      <c r="BB13802" s="80"/>
    </row>
    <row r="13803" spans="9:54" x14ac:dyDescent="0.25">
      <c r="I13803" s="80"/>
      <c r="AX13803" s="80"/>
      <c r="AY13803" s="80"/>
      <c r="AZ13803" s="80"/>
      <c r="BA13803" s="80"/>
      <c r="BB13803" s="80"/>
    </row>
    <row r="13804" spans="9:54" x14ac:dyDescent="0.25">
      <c r="I13804" s="80"/>
      <c r="AX13804" s="80"/>
      <c r="AY13804" s="80"/>
      <c r="AZ13804" s="80"/>
      <c r="BA13804" s="80"/>
      <c r="BB13804" s="80"/>
    </row>
    <row r="13805" spans="9:54" x14ac:dyDescent="0.25">
      <c r="I13805" s="80"/>
      <c r="AX13805" s="80"/>
      <c r="AY13805" s="80"/>
      <c r="AZ13805" s="80"/>
      <c r="BA13805" s="80"/>
      <c r="BB13805" s="80"/>
    </row>
    <row r="13806" spans="9:54" x14ac:dyDescent="0.25">
      <c r="I13806" s="80"/>
      <c r="AX13806" s="80"/>
      <c r="AY13806" s="80"/>
      <c r="AZ13806" s="80"/>
      <c r="BA13806" s="80"/>
      <c r="BB13806" s="80"/>
    </row>
    <row r="13807" spans="9:54" x14ac:dyDescent="0.25">
      <c r="I13807" s="80"/>
      <c r="AX13807" s="80"/>
      <c r="AY13807" s="80"/>
      <c r="AZ13807" s="80"/>
      <c r="BA13807" s="80"/>
      <c r="BB13807" s="80"/>
    </row>
    <row r="13808" spans="9:54" x14ac:dyDescent="0.25">
      <c r="I13808" s="80"/>
      <c r="AX13808" s="80"/>
      <c r="AY13808" s="80"/>
      <c r="AZ13808" s="80"/>
      <c r="BA13808" s="80"/>
      <c r="BB13808" s="80"/>
    </row>
    <row r="13809" spans="9:54" x14ac:dyDescent="0.25">
      <c r="I13809" s="80"/>
      <c r="AX13809" s="80"/>
      <c r="AY13809" s="80"/>
      <c r="AZ13809" s="80"/>
      <c r="BA13809" s="80"/>
      <c r="BB13809" s="80"/>
    </row>
    <row r="13810" spans="9:54" x14ac:dyDescent="0.25">
      <c r="I13810" s="80"/>
      <c r="AX13810" s="80"/>
      <c r="AY13810" s="80"/>
      <c r="AZ13810" s="80"/>
      <c r="BA13810" s="80"/>
      <c r="BB13810" s="80"/>
    </row>
    <row r="13811" spans="9:54" x14ac:dyDescent="0.25">
      <c r="I13811" s="80"/>
      <c r="AX13811" s="80"/>
      <c r="AY13811" s="80"/>
      <c r="AZ13811" s="80"/>
      <c r="BA13811" s="80"/>
      <c r="BB13811" s="80"/>
    </row>
    <row r="13812" spans="9:54" x14ac:dyDescent="0.25">
      <c r="I13812" s="80"/>
      <c r="AX13812" s="80"/>
      <c r="AY13812" s="80"/>
      <c r="AZ13812" s="80"/>
      <c r="BA13812" s="80"/>
      <c r="BB13812" s="80"/>
    </row>
    <row r="13813" spans="9:54" x14ac:dyDescent="0.25">
      <c r="I13813" s="80"/>
      <c r="AX13813" s="80"/>
      <c r="AY13813" s="80"/>
      <c r="AZ13813" s="80"/>
      <c r="BA13813" s="80"/>
      <c r="BB13813" s="80"/>
    </row>
    <row r="13814" spans="9:54" x14ac:dyDescent="0.25">
      <c r="I13814" s="80"/>
      <c r="AX13814" s="80"/>
      <c r="AY13814" s="80"/>
      <c r="AZ13814" s="80"/>
      <c r="BA13814" s="80"/>
      <c r="BB13814" s="80"/>
    </row>
    <row r="13815" spans="9:54" x14ac:dyDescent="0.25">
      <c r="I13815" s="80"/>
      <c r="AX13815" s="80"/>
      <c r="AY13815" s="80"/>
      <c r="AZ13815" s="80"/>
      <c r="BA13815" s="80"/>
      <c r="BB13815" s="80"/>
    </row>
    <row r="13816" spans="9:54" x14ac:dyDescent="0.25">
      <c r="I13816" s="80"/>
      <c r="AX13816" s="80"/>
      <c r="AY13816" s="80"/>
      <c r="AZ13816" s="80"/>
      <c r="BA13816" s="80"/>
      <c r="BB13816" s="80"/>
    </row>
    <row r="13817" spans="9:54" x14ac:dyDescent="0.25">
      <c r="I13817" s="80"/>
      <c r="AX13817" s="80"/>
      <c r="AY13817" s="80"/>
      <c r="AZ13817" s="80"/>
      <c r="BA13817" s="80"/>
      <c r="BB13817" s="80"/>
    </row>
    <row r="13818" spans="9:54" x14ac:dyDescent="0.25">
      <c r="I13818" s="80"/>
      <c r="AX13818" s="80"/>
      <c r="AY13818" s="80"/>
      <c r="AZ13818" s="80"/>
      <c r="BA13818" s="80"/>
      <c r="BB13818" s="80"/>
    </row>
    <row r="13819" spans="9:54" x14ac:dyDescent="0.25">
      <c r="I13819" s="80"/>
      <c r="AX13819" s="80"/>
      <c r="AY13819" s="80"/>
      <c r="AZ13819" s="80"/>
      <c r="BA13819" s="80"/>
      <c r="BB13819" s="80"/>
    </row>
    <row r="13820" spans="9:54" x14ac:dyDescent="0.25">
      <c r="I13820" s="80"/>
      <c r="AX13820" s="80"/>
      <c r="AY13820" s="80"/>
      <c r="AZ13820" s="80"/>
      <c r="BA13820" s="80"/>
      <c r="BB13820" s="80"/>
    </row>
    <row r="13821" spans="9:54" x14ac:dyDescent="0.25">
      <c r="I13821" s="80"/>
      <c r="AX13821" s="80"/>
      <c r="AY13821" s="80"/>
      <c r="AZ13821" s="80"/>
      <c r="BA13821" s="80"/>
      <c r="BB13821" s="80"/>
    </row>
    <row r="13822" spans="9:54" x14ac:dyDescent="0.25">
      <c r="I13822" s="80"/>
      <c r="AX13822" s="80"/>
      <c r="AY13822" s="80"/>
      <c r="AZ13822" s="80"/>
      <c r="BA13822" s="80"/>
      <c r="BB13822" s="80"/>
    </row>
    <row r="13823" spans="9:54" x14ac:dyDescent="0.25">
      <c r="I13823" s="80"/>
      <c r="AX13823" s="80"/>
      <c r="AY13823" s="80"/>
      <c r="AZ13823" s="80"/>
      <c r="BA13823" s="80"/>
      <c r="BB13823" s="80"/>
    </row>
    <row r="13824" spans="9:54" x14ac:dyDescent="0.25">
      <c r="I13824" s="80"/>
      <c r="AX13824" s="80"/>
      <c r="AY13824" s="80"/>
      <c r="AZ13824" s="80"/>
      <c r="BA13824" s="80"/>
      <c r="BB13824" s="80"/>
    </row>
    <row r="13825" spans="9:54" x14ac:dyDescent="0.25">
      <c r="I13825" s="80"/>
      <c r="AX13825" s="80"/>
      <c r="AY13825" s="80"/>
      <c r="AZ13825" s="80"/>
      <c r="BA13825" s="80"/>
      <c r="BB13825" s="80"/>
    </row>
    <row r="13826" spans="9:54" x14ac:dyDescent="0.25">
      <c r="I13826" s="80"/>
      <c r="AX13826" s="80"/>
      <c r="AY13826" s="80"/>
      <c r="AZ13826" s="80"/>
      <c r="BA13826" s="80"/>
      <c r="BB13826" s="80"/>
    </row>
    <row r="13827" spans="9:54" x14ac:dyDescent="0.25">
      <c r="I13827" s="80"/>
      <c r="AX13827" s="80"/>
      <c r="AY13827" s="80"/>
      <c r="AZ13827" s="80"/>
      <c r="BA13827" s="80"/>
      <c r="BB13827" s="80"/>
    </row>
    <row r="13828" spans="9:54" x14ac:dyDescent="0.25">
      <c r="I13828" s="80"/>
      <c r="AX13828" s="80"/>
      <c r="AY13828" s="80"/>
      <c r="AZ13828" s="80"/>
      <c r="BA13828" s="80"/>
      <c r="BB13828" s="80"/>
    </row>
    <row r="13829" spans="9:54" x14ac:dyDescent="0.25">
      <c r="I13829" s="80"/>
      <c r="AX13829" s="80"/>
      <c r="AY13829" s="80"/>
      <c r="AZ13829" s="80"/>
      <c r="BA13829" s="80"/>
      <c r="BB13829" s="80"/>
    </row>
    <row r="13830" spans="9:54" x14ac:dyDescent="0.25">
      <c r="I13830" s="80"/>
      <c r="AX13830" s="80"/>
      <c r="AY13830" s="80"/>
      <c r="AZ13830" s="80"/>
      <c r="BA13830" s="80"/>
      <c r="BB13830" s="80"/>
    </row>
    <row r="13831" spans="9:54" x14ac:dyDescent="0.25">
      <c r="I13831" s="80"/>
      <c r="AX13831" s="80"/>
      <c r="AY13831" s="80"/>
      <c r="AZ13831" s="80"/>
      <c r="BA13831" s="80"/>
      <c r="BB13831" s="80"/>
    </row>
    <row r="13832" spans="9:54" x14ac:dyDescent="0.25">
      <c r="I13832" s="80"/>
      <c r="AX13832" s="80"/>
      <c r="AY13832" s="80"/>
      <c r="AZ13832" s="80"/>
      <c r="BA13832" s="80"/>
      <c r="BB13832" s="80"/>
    </row>
    <row r="13833" spans="9:54" x14ac:dyDescent="0.25">
      <c r="I13833" s="80"/>
      <c r="AX13833" s="80"/>
      <c r="AY13833" s="80"/>
      <c r="AZ13833" s="80"/>
      <c r="BA13833" s="80"/>
      <c r="BB13833" s="80"/>
    </row>
    <row r="13834" spans="9:54" x14ac:dyDescent="0.25">
      <c r="I13834" s="80"/>
      <c r="AX13834" s="80"/>
      <c r="AY13834" s="80"/>
      <c r="AZ13834" s="80"/>
      <c r="BA13834" s="80"/>
      <c r="BB13834" s="80"/>
    </row>
    <row r="13835" spans="9:54" x14ac:dyDescent="0.25">
      <c r="I13835" s="80"/>
      <c r="AX13835" s="80"/>
      <c r="AY13835" s="80"/>
      <c r="AZ13835" s="80"/>
      <c r="BA13835" s="80"/>
      <c r="BB13835" s="80"/>
    </row>
    <row r="13836" spans="9:54" x14ac:dyDescent="0.25">
      <c r="I13836" s="80"/>
      <c r="AX13836" s="80"/>
      <c r="AY13836" s="80"/>
      <c r="AZ13836" s="80"/>
      <c r="BA13836" s="80"/>
      <c r="BB13836" s="80"/>
    </row>
    <row r="13837" spans="9:54" x14ac:dyDescent="0.25">
      <c r="I13837" s="80"/>
      <c r="AX13837" s="80"/>
      <c r="AY13837" s="80"/>
      <c r="AZ13837" s="80"/>
      <c r="BA13837" s="80"/>
      <c r="BB13837" s="80"/>
    </row>
    <row r="13838" spans="9:54" x14ac:dyDescent="0.25">
      <c r="I13838" s="80"/>
      <c r="AX13838" s="80"/>
      <c r="AY13838" s="80"/>
      <c r="AZ13838" s="80"/>
      <c r="BA13838" s="80"/>
      <c r="BB13838" s="80"/>
    </row>
    <row r="13839" spans="9:54" x14ac:dyDescent="0.25">
      <c r="I13839" s="80"/>
      <c r="AX13839" s="80"/>
      <c r="AY13839" s="80"/>
      <c r="AZ13839" s="80"/>
      <c r="BA13839" s="80"/>
      <c r="BB13839" s="80"/>
    </row>
    <row r="13840" spans="9:54" x14ac:dyDescent="0.25">
      <c r="I13840" s="80"/>
      <c r="AX13840" s="80"/>
      <c r="AY13840" s="80"/>
      <c r="AZ13840" s="80"/>
      <c r="BA13840" s="80"/>
      <c r="BB13840" s="80"/>
    </row>
    <row r="13841" spans="9:54" x14ac:dyDescent="0.25">
      <c r="I13841" s="80"/>
      <c r="AX13841" s="80"/>
      <c r="AY13841" s="80"/>
      <c r="AZ13841" s="80"/>
      <c r="BA13841" s="80"/>
      <c r="BB13841" s="80"/>
    </row>
    <row r="13842" spans="9:54" x14ac:dyDescent="0.25">
      <c r="I13842" s="80"/>
      <c r="AX13842" s="80"/>
      <c r="AY13842" s="80"/>
      <c r="AZ13842" s="80"/>
      <c r="BA13842" s="80"/>
      <c r="BB13842" s="80"/>
    </row>
    <row r="13843" spans="9:54" x14ac:dyDescent="0.25">
      <c r="I13843" s="80"/>
      <c r="AX13843" s="80"/>
      <c r="AY13843" s="80"/>
      <c r="AZ13843" s="80"/>
      <c r="BA13843" s="80"/>
      <c r="BB13843" s="80"/>
    </row>
    <row r="13844" spans="9:54" x14ac:dyDescent="0.25">
      <c r="I13844" s="80"/>
      <c r="AX13844" s="80"/>
      <c r="AY13844" s="80"/>
      <c r="AZ13844" s="80"/>
      <c r="BA13844" s="80"/>
      <c r="BB13844" s="80"/>
    </row>
    <row r="13845" spans="9:54" x14ac:dyDescent="0.25">
      <c r="I13845" s="80"/>
      <c r="AX13845" s="80"/>
      <c r="AY13845" s="80"/>
      <c r="AZ13845" s="80"/>
      <c r="BA13845" s="80"/>
      <c r="BB13845" s="80"/>
    </row>
    <row r="13846" spans="9:54" x14ac:dyDescent="0.25">
      <c r="I13846" s="80"/>
      <c r="AX13846" s="80"/>
      <c r="AY13846" s="80"/>
      <c r="AZ13846" s="80"/>
      <c r="BA13846" s="80"/>
      <c r="BB13846" s="80"/>
    </row>
    <row r="13847" spans="9:54" x14ac:dyDescent="0.25">
      <c r="I13847" s="80"/>
      <c r="AX13847" s="80"/>
      <c r="AY13847" s="80"/>
      <c r="AZ13847" s="80"/>
      <c r="BA13847" s="80"/>
      <c r="BB13847" s="80"/>
    </row>
    <row r="13848" spans="9:54" x14ac:dyDescent="0.25">
      <c r="I13848" s="80"/>
      <c r="AX13848" s="80"/>
      <c r="AY13848" s="80"/>
      <c r="AZ13848" s="80"/>
      <c r="BA13848" s="80"/>
      <c r="BB13848" s="80"/>
    </row>
    <row r="13849" spans="9:54" x14ac:dyDescent="0.25">
      <c r="I13849" s="80"/>
      <c r="AX13849" s="80"/>
      <c r="AY13849" s="80"/>
      <c r="AZ13849" s="80"/>
      <c r="BA13849" s="80"/>
      <c r="BB13849" s="80"/>
    </row>
    <row r="13850" spans="9:54" x14ac:dyDescent="0.25">
      <c r="I13850" s="80"/>
      <c r="AX13850" s="80"/>
      <c r="AY13850" s="80"/>
      <c r="AZ13850" s="80"/>
      <c r="BA13850" s="80"/>
      <c r="BB13850" s="80"/>
    </row>
    <row r="13851" spans="9:54" x14ac:dyDescent="0.25">
      <c r="I13851" s="80"/>
      <c r="AX13851" s="80"/>
      <c r="AY13851" s="80"/>
      <c r="AZ13851" s="80"/>
      <c r="BA13851" s="80"/>
      <c r="BB13851" s="80"/>
    </row>
    <row r="13852" spans="9:54" x14ac:dyDescent="0.25">
      <c r="I13852" s="80"/>
      <c r="AX13852" s="80"/>
      <c r="AY13852" s="80"/>
      <c r="AZ13852" s="80"/>
      <c r="BA13852" s="80"/>
      <c r="BB13852" s="80"/>
    </row>
    <row r="13853" spans="9:54" x14ac:dyDescent="0.25">
      <c r="I13853" s="80"/>
      <c r="AX13853" s="80"/>
      <c r="AY13853" s="80"/>
      <c r="AZ13853" s="80"/>
      <c r="BA13853" s="80"/>
      <c r="BB13853" s="80"/>
    </row>
    <row r="13854" spans="9:54" x14ac:dyDescent="0.25">
      <c r="I13854" s="80"/>
      <c r="AX13854" s="80"/>
      <c r="AY13854" s="80"/>
      <c r="AZ13854" s="80"/>
      <c r="BA13854" s="80"/>
      <c r="BB13854" s="80"/>
    </row>
    <row r="13855" spans="9:54" x14ac:dyDescent="0.25">
      <c r="I13855" s="80"/>
      <c r="AX13855" s="80"/>
      <c r="AY13855" s="80"/>
      <c r="AZ13855" s="80"/>
      <c r="BA13855" s="80"/>
      <c r="BB13855" s="80"/>
    </row>
    <row r="13856" spans="9:54" x14ac:dyDescent="0.25">
      <c r="I13856" s="80"/>
      <c r="AX13856" s="80"/>
      <c r="AY13856" s="80"/>
      <c r="AZ13856" s="80"/>
      <c r="BA13856" s="80"/>
      <c r="BB13856" s="80"/>
    </row>
    <row r="13857" spans="9:54" x14ac:dyDescent="0.25">
      <c r="I13857" s="80"/>
      <c r="AX13857" s="80"/>
      <c r="AY13857" s="80"/>
      <c r="AZ13857" s="80"/>
      <c r="BA13857" s="80"/>
      <c r="BB13857" s="80"/>
    </row>
    <row r="13858" spans="9:54" x14ac:dyDescent="0.25">
      <c r="I13858" s="80"/>
      <c r="AX13858" s="80"/>
      <c r="AY13858" s="80"/>
      <c r="AZ13858" s="80"/>
      <c r="BA13858" s="80"/>
      <c r="BB13858" s="80"/>
    </row>
    <row r="13859" spans="9:54" x14ac:dyDescent="0.25">
      <c r="I13859" s="80"/>
      <c r="AX13859" s="80"/>
      <c r="AY13859" s="80"/>
      <c r="AZ13859" s="80"/>
      <c r="BA13859" s="80"/>
      <c r="BB13859" s="80"/>
    </row>
    <row r="13860" spans="9:54" x14ac:dyDescent="0.25">
      <c r="I13860" s="80"/>
      <c r="AX13860" s="80"/>
      <c r="AY13860" s="80"/>
      <c r="AZ13860" s="80"/>
      <c r="BA13860" s="80"/>
      <c r="BB13860" s="80"/>
    </row>
    <row r="13861" spans="9:54" x14ac:dyDescent="0.25">
      <c r="I13861" s="80"/>
      <c r="AX13861" s="80"/>
      <c r="AY13861" s="80"/>
      <c r="AZ13861" s="80"/>
      <c r="BA13861" s="80"/>
      <c r="BB13861" s="80"/>
    </row>
    <row r="13862" spans="9:54" x14ac:dyDescent="0.25">
      <c r="I13862" s="80"/>
      <c r="AX13862" s="80"/>
      <c r="AY13862" s="80"/>
      <c r="AZ13862" s="80"/>
      <c r="BA13862" s="80"/>
      <c r="BB13862" s="80"/>
    </row>
    <row r="13863" spans="9:54" x14ac:dyDescent="0.25">
      <c r="I13863" s="80"/>
      <c r="AX13863" s="80"/>
      <c r="AY13863" s="80"/>
      <c r="AZ13863" s="80"/>
      <c r="BA13863" s="80"/>
      <c r="BB13863" s="80"/>
    </row>
    <row r="13864" spans="9:54" x14ac:dyDescent="0.25">
      <c r="I13864" s="80"/>
      <c r="AX13864" s="80"/>
      <c r="AY13864" s="80"/>
      <c r="AZ13864" s="80"/>
      <c r="BA13864" s="80"/>
      <c r="BB13864" s="80"/>
    </row>
    <row r="13865" spans="9:54" x14ac:dyDescent="0.25">
      <c r="I13865" s="80"/>
      <c r="AX13865" s="80"/>
      <c r="AY13865" s="80"/>
      <c r="AZ13865" s="80"/>
      <c r="BA13865" s="80"/>
      <c r="BB13865" s="80"/>
    </row>
    <row r="13866" spans="9:54" x14ac:dyDescent="0.25">
      <c r="I13866" s="80"/>
      <c r="AX13866" s="80"/>
      <c r="AY13866" s="80"/>
      <c r="AZ13866" s="80"/>
      <c r="BA13866" s="80"/>
      <c r="BB13866" s="80"/>
    </row>
    <row r="13867" spans="9:54" x14ac:dyDescent="0.25">
      <c r="I13867" s="80"/>
      <c r="AX13867" s="80"/>
      <c r="AY13867" s="80"/>
      <c r="AZ13867" s="80"/>
      <c r="BA13867" s="80"/>
      <c r="BB13867" s="80"/>
    </row>
    <row r="13868" spans="9:54" x14ac:dyDescent="0.25">
      <c r="I13868" s="80"/>
      <c r="AX13868" s="80"/>
      <c r="AY13868" s="80"/>
      <c r="AZ13868" s="80"/>
      <c r="BA13868" s="80"/>
      <c r="BB13868" s="80"/>
    </row>
    <row r="13869" spans="9:54" x14ac:dyDescent="0.25">
      <c r="I13869" s="80"/>
      <c r="AX13869" s="80"/>
      <c r="AY13869" s="80"/>
      <c r="AZ13869" s="80"/>
      <c r="BA13869" s="80"/>
      <c r="BB13869" s="80"/>
    </row>
    <row r="13870" spans="9:54" x14ac:dyDescent="0.25">
      <c r="I13870" s="80"/>
      <c r="AX13870" s="80"/>
      <c r="AY13870" s="80"/>
      <c r="AZ13870" s="80"/>
      <c r="BA13870" s="80"/>
      <c r="BB13870" s="80"/>
    </row>
    <row r="13871" spans="9:54" x14ac:dyDescent="0.25">
      <c r="I13871" s="80"/>
      <c r="AX13871" s="80"/>
      <c r="AY13871" s="80"/>
      <c r="AZ13871" s="80"/>
      <c r="BA13871" s="80"/>
      <c r="BB13871" s="80"/>
    </row>
    <row r="13872" spans="9:54" x14ac:dyDescent="0.25">
      <c r="I13872" s="80"/>
      <c r="AX13872" s="80"/>
      <c r="AY13872" s="80"/>
      <c r="AZ13872" s="80"/>
      <c r="BA13872" s="80"/>
      <c r="BB13872" s="80"/>
    </row>
    <row r="13873" spans="9:54" x14ac:dyDescent="0.25">
      <c r="I13873" s="80"/>
      <c r="AX13873" s="80"/>
      <c r="AY13873" s="80"/>
      <c r="AZ13873" s="80"/>
      <c r="BA13873" s="80"/>
      <c r="BB13873" s="80"/>
    </row>
    <row r="13874" spans="9:54" x14ac:dyDescent="0.25">
      <c r="I13874" s="80"/>
      <c r="AX13874" s="80"/>
      <c r="AY13874" s="80"/>
      <c r="AZ13874" s="80"/>
      <c r="BA13874" s="80"/>
      <c r="BB13874" s="80"/>
    </row>
    <row r="13875" spans="9:54" x14ac:dyDescent="0.25">
      <c r="I13875" s="80"/>
      <c r="AX13875" s="80"/>
      <c r="AY13875" s="80"/>
      <c r="AZ13875" s="80"/>
      <c r="BA13875" s="80"/>
      <c r="BB13875" s="80"/>
    </row>
    <row r="13876" spans="9:54" x14ac:dyDescent="0.25">
      <c r="I13876" s="80"/>
      <c r="AX13876" s="80"/>
      <c r="AY13876" s="80"/>
      <c r="AZ13876" s="80"/>
      <c r="BA13876" s="80"/>
      <c r="BB13876" s="80"/>
    </row>
    <row r="13877" spans="9:54" x14ac:dyDescent="0.25">
      <c r="I13877" s="80"/>
      <c r="AX13877" s="80"/>
      <c r="AY13877" s="80"/>
      <c r="AZ13877" s="80"/>
      <c r="BA13877" s="80"/>
      <c r="BB13877" s="80"/>
    </row>
    <row r="13878" spans="9:54" x14ac:dyDescent="0.25">
      <c r="I13878" s="80"/>
      <c r="AX13878" s="80"/>
      <c r="AY13878" s="80"/>
      <c r="AZ13878" s="80"/>
      <c r="BA13878" s="80"/>
      <c r="BB13878" s="80"/>
    </row>
    <row r="13879" spans="9:54" x14ac:dyDescent="0.25">
      <c r="I13879" s="80"/>
      <c r="AX13879" s="80"/>
      <c r="AY13879" s="80"/>
      <c r="AZ13879" s="80"/>
      <c r="BA13879" s="80"/>
      <c r="BB13879" s="80"/>
    </row>
    <row r="13880" spans="9:54" x14ac:dyDescent="0.25">
      <c r="I13880" s="80"/>
      <c r="AX13880" s="80"/>
      <c r="AY13880" s="80"/>
      <c r="AZ13880" s="80"/>
      <c r="BA13880" s="80"/>
      <c r="BB13880" s="80"/>
    </row>
    <row r="13881" spans="9:54" x14ac:dyDescent="0.25">
      <c r="I13881" s="80"/>
      <c r="AX13881" s="80"/>
      <c r="AY13881" s="80"/>
      <c r="AZ13881" s="80"/>
      <c r="BA13881" s="80"/>
      <c r="BB13881" s="80"/>
    </row>
    <row r="13882" spans="9:54" x14ac:dyDescent="0.25">
      <c r="I13882" s="80"/>
      <c r="AX13882" s="80"/>
      <c r="AY13882" s="80"/>
      <c r="AZ13882" s="80"/>
      <c r="BA13882" s="80"/>
      <c r="BB13882" s="80"/>
    </row>
    <row r="13883" spans="9:54" x14ac:dyDescent="0.25">
      <c r="I13883" s="80"/>
      <c r="AX13883" s="80"/>
      <c r="AY13883" s="80"/>
      <c r="AZ13883" s="80"/>
      <c r="BA13883" s="80"/>
      <c r="BB13883" s="80"/>
    </row>
    <row r="13884" spans="9:54" x14ac:dyDescent="0.25">
      <c r="I13884" s="80"/>
      <c r="AX13884" s="80"/>
      <c r="AY13884" s="80"/>
      <c r="AZ13884" s="80"/>
      <c r="BA13884" s="80"/>
      <c r="BB13884" s="80"/>
    </row>
    <row r="13885" spans="9:54" x14ac:dyDescent="0.25">
      <c r="I13885" s="80"/>
      <c r="AX13885" s="80"/>
      <c r="AY13885" s="80"/>
      <c r="AZ13885" s="80"/>
      <c r="BA13885" s="80"/>
      <c r="BB13885" s="80"/>
    </row>
    <row r="13886" spans="9:54" x14ac:dyDescent="0.25">
      <c r="I13886" s="80"/>
      <c r="AX13886" s="80"/>
      <c r="AY13886" s="80"/>
      <c r="AZ13886" s="80"/>
      <c r="BA13886" s="80"/>
      <c r="BB13886" s="80"/>
    </row>
    <row r="13887" spans="9:54" x14ac:dyDescent="0.25">
      <c r="I13887" s="80"/>
      <c r="AX13887" s="80"/>
      <c r="AY13887" s="80"/>
      <c r="AZ13887" s="80"/>
      <c r="BA13887" s="80"/>
      <c r="BB13887" s="80"/>
    </row>
    <row r="13888" spans="9:54" x14ac:dyDescent="0.25">
      <c r="I13888" s="80"/>
      <c r="AX13888" s="80"/>
      <c r="AY13888" s="80"/>
      <c r="AZ13888" s="80"/>
      <c r="BA13888" s="80"/>
      <c r="BB13888" s="80"/>
    </row>
    <row r="13889" spans="9:54" x14ac:dyDescent="0.25">
      <c r="I13889" s="80"/>
      <c r="AX13889" s="80"/>
      <c r="AY13889" s="80"/>
      <c r="AZ13889" s="80"/>
      <c r="BA13889" s="80"/>
      <c r="BB13889" s="80"/>
    </row>
    <row r="13890" spans="9:54" x14ac:dyDescent="0.25">
      <c r="I13890" s="80"/>
      <c r="AX13890" s="80"/>
      <c r="AY13890" s="80"/>
      <c r="AZ13890" s="80"/>
      <c r="BA13890" s="80"/>
      <c r="BB13890" s="80"/>
    </row>
    <row r="13891" spans="9:54" x14ac:dyDescent="0.25">
      <c r="I13891" s="80"/>
      <c r="AX13891" s="80"/>
      <c r="AY13891" s="80"/>
      <c r="AZ13891" s="80"/>
      <c r="BA13891" s="80"/>
      <c r="BB13891" s="80"/>
    </row>
    <row r="13892" spans="9:54" x14ac:dyDescent="0.25">
      <c r="I13892" s="80"/>
      <c r="AX13892" s="80"/>
      <c r="AY13892" s="80"/>
      <c r="AZ13892" s="80"/>
      <c r="BA13892" s="80"/>
      <c r="BB13892" s="80"/>
    </row>
    <row r="13893" spans="9:54" x14ac:dyDescent="0.25">
      <c r="I13893" s="80"/>
      <c r="AX13893" s="80"/>
      <c r="AY13893" s="80"/>
      <c r="AZ13893" s="80"/>
      <c r="BA13893" s="80"/>
      <c r="BB13893" s="80"/>
    </row>
    <row r="13894" spans="9:54" x14ac:dyDescent="0.25">
      <c r="I13894" s="80"/>
      <c r="AX13894" s="80"/>
      <c r="AY13894" s="80"/>
      <c r="AZ13894" s="80"/>
      <c r="BA13894" s="80"/>
      <c r="BB13894" s="80"/>
    </row>
    <row r="13895" spans="9:54" x14ac:dyDescent="0.25">
      <c r="I13895" s="80"/>
      <c r="AX13895" s="80"/>
      <c r="AY13895" s="80"/>
      <c r="AZ13895" s="80"/>
      <c r="BA13895" s="80"/>
      <c r="BB13895" s="80"/>
    </row>
    <row r="13896" spans="9:54" x14ac:dyDescent="0.25">
      <c r="I13896" s="80"/>
      <c r="AX13896" s="80"/>
      <c r="AY13896" s="80"/>
      <c r="AZ13896" s="80"/>
      <c r="BA13896" s="80"/>
      <c r="BB13896" s="80"/>
    </row>
    <row r="13897" spans="9:54" x14ac:dyDescent="0.25">
      <c r="I13897" s="80"/>
      <c r="AX13897" s="80"/>
      <c r="AY13897" s="80"/>
      <c r="AZ13897" s="80"/>
      <c r="BA13897" s="80"/>
      <c r="BB13897" s="80"/>
    </row>
    <row r="13898" spans="9:54" x14ac:dyDescent="0.25">
      <c r="I13898" s="80"/>
      <c r="AX13898" s="80"/>
      <c r="AY13898" s="80"/>
      <c r="AZ13898" s="80"/>
      <c r="BA13898" s="80"/>
      <c r="BB13898" s="80"/>
    </row>
    <row r="13899" spans="9:54" x14ac:dyDescent="0.25">
      <c r="I13899" s="80"/>
      <c r="AX13899" s="80"/>
      <c r="AY13899" s="80"/>
      <c r="AZ13899" s="80"/>
      <c r="BA13899" s="80"/>
      <c r="BB13899" s="80"/>
    </row>
    <row r="13900" spans="9:54" x14ac:dyDescent="0.25">
      <c r="I13900" s="80"/>
      <c r="AX13900" s="80"/>
      <c r="AY13900" s="80"/>
      <c r="AZ13900" s="80"/>
      <c r="BA13900" s="80"/>
      <c r="BB13900" s="80"/>
    </row>
    <row r="13901" spans="9:54" x14ac:dyDescent="0.25">
      <c r="I13901" s="80"/>
      <c r="AX13901" s="80"/>
      <c r="AY13901" s="80"/>
      <c r="AZ13901" s="80"/>
      <c r="BA13901" s="80"/>
      <c r="BB13901" s="80"/>
    </row>
    <row r="13902" spans="9:54" x14ac:dyDescent="0.25">
      <c r="I13902" s="80"/>
      <c r="AX13902" s="80"/>
      <c r="AY13902" s="80"/>
      <c r="AZ13902" s="80"/>
      <c r="BA13902" s="80"/>
      <c r="BB13902" s="80"/>
    </row>
    <row r="13903" spans="9:54" x14ac:dyDescent="0.25">
      <c r="I13903" s="80"/>
      <c r="AX13903" s="80"/>
      <c r="AY13903" s="80"/>
      <c r="AZ13903" s="80"/>
      <c r="BA13903" s="80"/>
      <c r="BB13903" s="80"/>
    </row>
    <row r="13904" spans="9:54" x14ac:dyDescent="0.25">
      <c r="I13904" s="80"/>
      <c r="AX13904" s="80"/>
      <c r="AY13904" s="80"/>
      <c r="AZ13904" s="80"/>
      <c r="BA13904" s="80"/>
      <c r="BB13904" s="80"/>
    </row>
    <row r="13905" spans="9:54" x14ac:dyDescent="0.25">
      <c r="I13905" s="80"/>
      <c r="AX13905" s="80"/>
      <c r="AY13905" s="80"/>
      <c r="AZ13905" s="80"/>
      <c r="BA13905" s="80"/>
      <c r="BB13905" s="80"/>
    </row>
    <row r="13906" spans="9:54" x14ac:dyDescent="0.25">
      <c r="I13906" s="80"/>
      <c r="AX13906" s="80"/>
      <c r="AY13906" s="80"/>
      <c r="AZ13906" s="80"/>
      <c r="BA13906" s="80"/>
      <c r="BB13906" s="80"/>
    </row>
    <row r="13907" spans="9:54" x14ac:dyDescent="0.25">
      <c r="I13907" s="80"/>
      <c r="AX13907" s="80"/>
      <c r="AY13907" s="80"/>
      <c r="AZ13907" s="80"/>
      <c r="BA13907" s="80"/>
      <c r="BB13907" s="80"/>
    </row>
    <row r="13908" spans="9:54" x14ac:dyDescent="0.25">
      <c r="I13908" s="80"/>
      <c r="AX13908" s="80"/>
      <c r="AY13908" s="80"/>
      <c r="AZ13908" s="80"/>
      <c r="BA13908" s="80"/>
      <c r="BB13908" s="80"/>
    </row>
    <row r="13909" spans="9:54" x14ac:dyDescent="0.25">
      <c r="I13909" s="80"/>
      <c r="AX13909" s="80"/>
      <c r="AY13909" s="80"/>
      <c r="AZ13909" s="80"/>
      <c r="BA13909" s="80"/>
      <c r="BB13909" s="80"/>
    </row>
    <row r="13910" spans="9:54" x14ac:dyDescent="0.25">
      <c r="I13910" s="80"/>
      <c r="AX13910" s="80"/>
      <c r="AY13910" s="80"/>
      <c r="AZ13910" s="80"/>
      <c r="BA13910" s="80"/>
      <c r="BB13910" s="80"/>
    </row>
    <row r="13911" spans="9:54" x14ac:dyDescent="0.25">
      <c r="I13911" s="80"/>
      <c r="AX13911" s="80"/>
      <c r="AY13911" s="80"/>
      <c r="AZ13911" s="80"/>
      <c r="BA13911" s="80"/>
      <c r="BB13911" s="80"/>
    </row>
    <row r="13912" spans="9:54" x14ac:dyDescent="0.25">
      <c r="I13912" s="80"/>
      <c r="AX13912" s="80"/>
      <c r="AY13912" s="80"/>
      <c r="AZ13912" s="80"/>
      <c r="BA13912" s="80"/>
      <c r="BB13912" s="80"/>
    </row>
    <row r="13913" spans="9:54" x14ac:dyDescent="0.25">
      <c r="I13913" s="80"/>
      <c r="AX13913" s="80"/>
      <c r="AY13913" s="80"/>
      <c r="AZ13913" s="80"/>
      <c r="BA13913" s="80"/>
      <c r="BB13913" s="80"/>
    </row>
    <row r="13914" spans="9:54" x14ac:dyDescent="0.25">
      <c r="I13914" s="80"/>
      <c r="AX13914" s="80"/>
      <c r="AY13914" s="80"/>
      <c r="AZ13914" s="80"/>
      <c r="BA13914" s="80"/>
      <c r="BB13914" s="80"/>
    </row>
    <row r="13915" spans="9:54" x14ac:dyDescent="0.25">
      <c r="I13915" s="80"/>
      <c r="AX13915" s="80"/>
      <c r="AY13915" s="80"/>
      <c r="AZ13915" s="80"/>
      <c r="BA13915" s="80"/>
      <c r="BB13915" s="80"/>
    </row>
    <row r="13916" spans="9:54" x14ac:dyDescent="0.25">
      <c r="I13916" s="80"/>
      <c r="AX13916" s="80"/>
      <c r="AY13916" s="80"/>
      <c r="AZ13916" s="80"/>
      <c r="BA13916" s="80"/>
      <c r="BB13916" s="80"/>
    </row>
    <row r="13917" spans="9:54" x14ac:dyDescent="0.25">
      <c r="I13917" s="80"/>
      <c r="AX13917" s="80"/>
      <c r="AY13917" s="80"/>
      <c r="AZ13917" s="80"/>
      <c r="BA13917" s="80"/>
      <c r="BB13917" s="80"/>
    </row>
    <row r="13918" spans="9:54" x14ac:dyDescent="0.25">
      <c r="I13918" s="80"/>
      <c r="AX13918" s="80"/>
      <c r="AY13918" s="80"/>
      <c r="AZ13918" s="80"/>
      <c r="BA13918" s="80"/>
      <c r="BB13918" s="80"/>
    </row>
    <row r="13919" spans="9:54" x14ac:dyDescent="0.25">
      <c r="I13919" s="80"/>
      <c r="AX13919" s="80"/>
      <c r="AY13919" s="80"/>
      <c r="AZ13919" s="80"/>
      <c r="BA13919" s="80"/>
      <c r="BB13919" s="80"/>
    </row>
    <row r="13920" spans="9:54" x14ac:dyDescent="0.25">
      <c r="I13920" s="80"/>
      <c r="AX13920" s="80"/>
      <c r="AY13920" s="80"/>
      <c r="AZ13920" s="80"/>
      <c r="BA13920" s="80"/>
      <c r="BB13920" s="80"/>
    </row>
    <row r="13921" spans="9:54" x14ac:dyDescent="0.25">
      <c r="I13921" s="80"/>
      <c r="AX13921" s="80"/>
      <c r="AY13921" s="80"/>
      <c r="AZ13921" s="80"/>
      <c r="BA13921" s="80"/>
      <c r="BB13921" s="80"/>
    </row>
    <row r="13922" spans="9:54" x14ac:dyDescent="0.25">
      <c r="I13922" s="80"/>
      <c r="AX13922" s="80"/>
      <c r="AY13922" s="80"/>
      <c r="AZ13922" s="80"/>
      <c r="BA13922" s="80"/>
      <c r="BB13922" s="80"/>
    </row>
    <row r="13923" spans="9:54" x14ac:dyDescent="0.25">
      <c r="I13923" s="80"/>
      <c r="AX13923" s="80"/>
      <c r="AY13923" s="80"/>
      <c r="AZ13923" s="80"/>
      <c r="BA13923" s="80"/>
      <c r="BB13923" s="80"/>
    </row>
    <row r="13924" spans="9:54" x14ac:dyDescent="0.25">
      <c r="I13924" s="80"/>
      <c r="AX13924" s="80"/>
      <c r="AY13924" s="80"/>
      <c r="AZ13924" s="80"/>
      <c r="BA13924" s="80"/>
      <c r="BB13924" s="80"/>
    </row>
    <row r="13925" spans="9:54" x14ac:dyDescent="0.25">
      <c r="I13925" s="80"/>
      <c r="AX13925" s="80"/>
      <c r="AY13925" s="80"/>
      <c r="AZ13925" s="80"/>
      <c r="BA13925" s="80"/>
      <c r="BB13925" s="80"/>
    </row>
    <row r="13926" spans="9:54" x14ac:dyDescent="0.25">
      <c r="I13926" s="80"/>
      <c r="AX13926" s="80"/>
      <c r="AY13926" s="80"/>
      <c r="AZ13926" s="80"/>
      <c r="BA13926" s="80"/>
      <c r="BB13926" s="80"/>
    </row>
    <row r="13927" spans="9:54" x14ac:dyDescent="0.25">
      <c r="I13927" s="80"/>
      <c r="AX13927" s="80"/>
      <c r="AY13927" s="80"/>
      <c r="AZ13927" s="80"/>
      <c r="BA13927" s="80"/>
      <c r="BB13927" s="80"/>
    </row>
    <row r="13928" spans="9:54" x14ac:dyDescent="0.25">
      <c r="I13928" s="80"/>
      <c r="AX13928" s="80"/>
      <c r="AY13928" s="80"/>
      <c r="AZ13928" s="80"/>
      <c r="BA13928" s="80"/>
      <c r="BB13928" s="80"/>
    </row>
    <row r="13929" spans="9:54" x14ac:dyDescent="0.25">
      <c r="I13929" s="80"/>
      <c r="AX13929" s="80"/>
      <c r="AY13929" s="80"/>
      <c r="AZ13929" s="80"/>
      <c r="BA13929" s="80"/>
      <c r="BB13929" s="80"/>
    </row>
    <row r="13930" spans="9:54" x14ac:dyDescent="0.25">
      <c r="I13930" s="80"/>
      <c r="AX13930" s="80"/>
      <c r="AY13930" s="80"/>
      <c r="AZ13930" s="80"/>
      <c r="BA13930" s="80"/>
      <c r="BB13930" s="80"/>
    </row>
    <row r="13931" spans="9:54" x14ac:dyDescent="0.25">
      <c r="I13931" s="80"/>
      <c r="AX13931" s="80"/>
      <c r="AY13931" s="80"/>
      <c r="AZ13931" s="80"/>
      <c r="BA13931" s="80"/>
      <c r="BB13931" s="80"/>
    </row>
    <row r="13932" spans="9:54" x14ac:dyDescent="0.25">
      <c r="I13932" s="80"/>
      <c r="AX13932" s="80"/>
      <c r="AY13932" s="80"/>
      <c r="AZ13932" s="80"/>
      <c r="BA13932" s="80"/>
      <c r="BB13932" s="80"/>
    </row>
    <row r="13933" spans="9:54" x14ac:dyDescent="0.25">
      <c r="I13933" s="80"/>
      <c r="AX13933" s="80"/>
      <c r="AY13933" s="80"/>
      <c r="AZ13933" s="80"/>
      <c r="BA13933" s="80"/>
      <c r="BB13933" s="80"/>
    </row>
    <row r="13934" spans="9:54" x14ac:dyDescent="0.25">
      <c r="I13934" s="80"/>
      <c r="AX13934" s="80"/>
      <c r="AY13934" s="80"/>
      <c r="AZ13934" s="80"/>
      <c r="BA13934" s="80"/>
      <c r="BB13934" s="80"/>
    </row>
    <row r="13935" spans="9:54" x14ac:dyDescent="0.25">
      <c r="I13935" s="80"/>
      <c r="AX13935" s="80"/>
      <c r="AY13935" s="80"/>
      <c r="AZ13935" s="80"/>
      <c r="BA13935" s="80"/>
      <c r="BB13935" s="80"/>
    </row>
    <row r="13936" spans="9:54" x14ac:dyDescent="0.25">
      <c r="I13936" s="80"/>
      <c r="AX13936" s="80"/>
      <c r="AY13936" s="80"/>
      <c r="AZ13936" s="80"/>
      <c r="BA13936" s="80"/>
      <c r="BB13936" s="80"/>
    </row>
    <row r="13937" spans="9:54" x14ac:dyDescent="0.25">
      <c r="I13937" s="80"/>
      <c r="AX13937" s="80"/>
      <c r="AY13937" s="80"/>
      <c r="AZ13937" s="80"/>
      <c r="BA13937" s="80"/>
      <c r="BB13937" s="80"/>
    </row>
    <row r="13938" spans="9:54" x14ac:dyDescent="0.25">
      <c r="I13938" s="80"/>
      <c r="AX13938" s="80"/>
      <c r="AY13938" s="80"/>
      <c r="AZ13938" s="80"/>
      <c r="BA13938" s="80"/>
      <c r="BB13938" s="80"/>
    </row>
    <row r="13939" spans="9:54" x14ac:dyDescent="0.25">
      <c r="I13939" s="80"/>
      <c r="AX13939" s="80"/>
      <c r="AY13939" s="80"/>
      <c r="AZ13939" s="80"/>
      <c r="BA13939" s="80"/>
      <c r="BB13939" s="80"/>
    </row>
    <row r="13940" spans="9:54" x14ac:dyDescent="0.25">
      <c r="I13940" s="80"/>
      <c r="AX13940" s="80"/>
      <c r="AY13940" s="80"/>
      <c r="AZ13940" s="80"/>
      <c r="BA13940" s="80"/>
      <c r="BB13940" s="80"/>
    </row>
    <row r="13941" spans="9:54" x14ac:dyDescent="0.25">
      <c r="I13941" s="80"/>
      <c r="AX13941" s="80"/>
      <c r="AY13941" s="80"/>
      <c r="AZ13941" s="80"/>
      <c r="BA13941" s="80"/>
      <c r="BB13941" s="80"/>
    </row>
    <row r="13942" spans="9:54" x14ac:dyDescent="0.25">
      <c r="I13942" s="80"/>
      <c r="AX13942" s="80"/>
      <c r="AY13942" s="80"/>
      <c r="AZ13942" s="80"/>
      <c r="BA13942" s="80"/>
      <c r="BB13942" s="80"/>
    </row>
    <row r="13943" spans="9:54" x14ac:dyDescent="0.25">
      <c r="I13943" s="80"/>
      <c r="AX13943" s="80"/>
      <c r="AY13943" s="80"/>
      <c r="AZ13943" s="80"/>
      <c r="BA13943" s="80"/>
      <c r="BB13943" s="80"/>
    </row>
    <row r="13944" spans="9:54" x14ac:dyDescent="0.25">
      <c r="I13944" s="80"/>
      <c r="AX13944" s="80"/>
      <c r="AY13944" s="80"/>
      <c r="AZ13944" s="80"/>
      <c r="BA13944" s="80"/>
      <c r="BB13944" s="80"/>
    </row>
    <row r="13945" spans="9:54" x14ac:dyDescent="0.25">
      <c r="I13945" s="80"/>
      <c r="AX13945" s="80"/>
      <c r="AY13945" s="80"/>
      <c r="AZ13945" s="80"/>
      <c r="BA13945" s="80"/>
      <c r="BB13945" s="80"/>
    </row>
    <row r="13946" spans="9:54" x14ac:dyDescent="0.25">
      <c r="I13946" s="80"/>
      <c r="AX13946" s="80"/>
      <c r="AY13946" s="80"/>
      <c r="AZ13946" s="80"/>
      <c r="BA13946" s="80"/>
      <c r="BB13946" s="80"/>
    </row>
    <row r="13947" spans="9:54" x14ac:dyDescent="0.25">
      <c r="I13947" s="80"/>
      <c r="AX13947" s="80"/>
      <c r="AY13947" s="80"/>
      <c r="AZ13947" s="80"/>
      <c r="BA13947" s="80"/>
      <c r="BB13947" s="80"/>
    </row>
    <row r="13948" spans="9:54" x14ac:dyDescent="0.25">
      <c r="I13948" s="80"/>
      <c r="AX13948" s="80"/>
      <c r="AY13948" s="80"/>
      <c r="AZ13948" s="80"/>
      <c r="BA13948" s="80"/>
      <c r="BB13948" s="80"/>
    </row>
    <row r="13949" spans="9:54" x14ac:dyDescent="0.25">
      <c r="I13949" s="80"/>
      <c r="AX13949" s="80"/>
      <c r="AY13949" s="80"/>
      <c r="AZ13949" s="80"/>
      <c r="BA13949" s="80"/>
      <c r="BB13949" s="80"/>
    </row>
    <row r="13950" spans="9:54" x14ac:dyDescent="0.25">
      <c r="I13950" s="80"/>
      <c r="AX13950" s="80"/>
      <c r="AY13950" s="80"/>
      <c r="AZ13950" s="80"/>
      <c r="BA13950" s="80"/>
      <c r="BB13950" s="80"/>
    </row>
    <row r="13951" spans="9:54" x14ac:dyDescent="0.25">
      <c r="I13951" s="80"/>
      <c r="AX13951" s="80"/>
      <c r="AY13951" s="80"/>
      <c r="AZ13951" s="80"/>
      <c r="BA13951" s="80"/>
      <c r="BB13951" s="80"/>
    </row>
    <row r="13952" spans="9:54" x14ac:dyDescent="0.25">
      <c r="I13952" s="80"/>
      <c r="AX13952" s="80"/>
      <c r="AY13952" s="80"/>
      <c r="AZ13952" s="80"/>
      <c r="BA13952" s="80"/>
      <c r="BB13952" s="80"/>
    </row>
    <row r="13953" spans="9:54" x14ac:dyDescent="0.25">
      <c r="I13953" s="80"/>
      <c r="AX13953" s="80"/>
      <c r="AY13953" s="80"/>
      <c r="AZ13953" s="80"/>
      <c r="BA13953" s="80"/>
      <c r="BB13953" s="80"/>
    </row>
    <row r="13954" spans="9:54" x14ac:dyDescent="0.25">
      <c r="I13954" s="80"/>
      <c r="AX13954" s="80"/>
      <c r="AY13954" s="80"/>
      <c r="AZ13954" s="80"/>
      <c r="BA13954" s="80"/>
      <c r="BB13954" s="80"/>
    </row>
    <row r="13955" spans="9:54" x14ac:dyDescent="0.25">
      <c r="I13955" s="80"/>
      <c r="AX13955" s="80"/>
      <c r="AY13955" s="80"/>
      <c r="AZ13955" s="80"/>
      <c r="BA13955" s="80"/>
      <c r="BB13955" s="80"/>
    </row>
    <row r="13956" spans="9:54" x14ac:dyDescent="0.25">
      <c r="I13956" s="80"/>
      <c r="AX13956" s="80"/>
      <c r="AY13956" s="80"/>
      <c r="AZ13956" s="80"/>
      <c r="BA13956" s="80"/>
      <c r="BB13956" s="80"/>
    </row>
    <row r="13957" spans="9:54" x14ac:dyDescent="0.25">
      <c r="I13957" s="80"/>
      <c r="AX13957" s="80"/>
      <c r="AY13957" s="80"/>
      <c r="AZ13957" s="80"/>
      <c r="BA13957" s="80"/>
      <c r="BB13957" s="80"/>
    </row>
    <row r="13958" spans="9:54" x14ac:dyDescent="0.25">
      <c r="I13958" s="80"/>
      <c r="AX13958" s="80"/>
      <c r="AY13958" s="80"/>
      <c r="AZ13958" s="80"/>
      <c r="BA13958" s="80"/>
      <c r="BB13958" s="80"/>
    </row>
    <row r="13959" spans="9:54" x14ac:dyDescent="0.25">
      <c r="I13959" s="80"/>
      <c r="AX13959" s="80"/>
      <c r="AY13959" s="80"/>
      <c r="AZ13959" s="80"/>
      <c r="BA13959" s="80"/>
      <c r="BB13959" s="80"/>
    </row>
    <row r="13960" spans="9:54" x14ac:dyDescent="0.25">
      <c r="I13960" s="80"/>
      <c r="AX13960" s="80"/>
      <c r="AY13960" s="80"/>
      <c r="AZ13960" s="80"/>
      <c r="BA13960" s="80"/>
      <c r="BB13960" s="80"/>
    </row>
    <row r="13961" spans="9:54" x14ac:dyDescent="0.25">
      <c r="I13961" s="80"/>
      <c r="AX13961" s="80"/>
      <c r="AY13961" s="80"/>
      <c r="AZ13961" s="80"/>
      <c r="BA13961" s="80"/>
      <c r="BB13961" s="80"/>
    </row>
    <row r="13962" spans="9:54" x14ac:dyDescent="0.25">
      <c r="I13962" s="80"/>
      <c r="AX13962" s="80"/>
      <c r="AY13962" s="80"/>
      <c r="AZ13962" s="80"/>
      <c r="BA13962" s="80"/>
      <c r="BB13962" s="80"/>
    </row>
    <row r="13963" spans="9:54" x14ac:dyDescent="0.25">
      <c r="I13963" s="80"/>
      <c r="AX13963" s="80"/>
      <c r="AY13963" s="80"/>
      <c r="AZ13963" s="80"/>
      <c r="BA13963" s="80"/>
      <c r="BB13963" s="80"/>
    </row>
    <row r="13964" spans="9:54" x14ac:dyDescent="0.25">
      <c r="I13964" s="80"/>
      <c r="AX13964" s="80"/>
      <c r="AY13964" s="80"/>
      <c r="AZ13964" s="80"/>
      <c r="BA13964" s="80"/>
      <c r="BB13964" s="80"/>
    </row>
    <row r="13965" spans="9:54" x14ac:dyDescent="0.25">
      <c r="I13965" s="80"/>
      <c r="AX13965" s="80"/>
      <c r="AY13965" s="80"/>
      <c r="AZ13965" s="80"/>
      <c r="BA13965" s="80"/>
      <c r="BB13965" s="80"/>
    </row>
    <row r="13966" spans="9:54" x14ac:dyDescent="0.25">
      <c r="I13966" s="80"/>
      <c r="AX13966" s="80"/>
      <c r="AY13966" s="80"/>
      <c r="AZ13966" s="80"/>
      <c r="BA13966" s="80"/>
      <c r="BB13966" s="80"/>
    </row>
    <row r="13967" spans="9:54" x14ac:dyDescent="0.25">
      <c r="I13967" s="80"/>
      <c r="AX13967" s="80"/>
      <c r="AY13967" s="80"/>
      <c r="AZ13967" s="80"/>
      <c r="BA13967" s="80"/>
      <c r="BB13967" s="80"/>
    </row>
    <row r="13968" spans="9:54" x14ac:dyDescent="0.25">
      <c r="I13968" s="80"/>
      <c r="AX13968" s="80"/>
      <c r="AY13968" s="80"/>
      <c r="AZ13968" s="80"/>
      <c r="BA13968" s="80"/>
      <c r="BB13968" s="80"/>
    </row>
    <row r="13969" spans="9:54" x14ac:dyDescent="0.25">
      <c r="I13969" s="80"/>
      <c r="AX13969" s="80"/>
      <c r="AY13969" s="80"/>
      <c r="AZ13969" s="80"/>
      <c r="BA13969" s="80"/>
      <c r="BB13969" s="80"/>
    </row>
    <row r="13970" spans="9:54" x14ac:dyDescent="0.25">
      <c r="I13970" s="80"/>
      <c r="AX13970" s="80"/>
      <c r="AY13970" s="80"/>
      <c r="AZ13970" s="80"/>
      <c r="BA13970" s="80"/>
      <c r="BB13970" s="80"/>
    </row>
    <row r="13971" spans="9:54" x14ac:dyDescent="0.25">
      <c r="I13971" s="80"/>
      <c r="AX13971" s="80"/>
      <c r="AY13971" s="80"/>
      <c r="AZ13971" s="80"/>
      <c r="BA13971" s="80"/>
      <c r="BB13971" s="80"/>
    </row>
    <row r="13972" spans="9:54" x14ac:dyDescent="0.25">
      <c r="I13972" s="80"/>
      <c r="AX13972" s="80"/>
      <c r="AY13972" s="80"/>
      <c r="AZ13972" s="80"/>
      <c r="BA13972" s="80"/>
      <c r="BB13972" s="80"/>
    </row>
    <row r="13973" spans="9:54" x14ac:dyDescent="0.25">
      <c r="I13973" s="80"/>
      <c r="AX13973" s="80"/>
      <c r="AY13973" s="80"/>
      <c r="AZ13973" s="80"/>
      <c r="BA13973" s="80"/>
      <c r="BB13973" s="80"/>
    </row>
    <row r="13974" spans="9:54" x14ac:dyDescent="0.25">
      <c r="I13974" s="80"/>
      <c r="AX13974" s="80"/>
      <c r="AY13974" s="80"/>
      <c r="AZ13974" s="80"/>
      <c r="BA13974" s="80"/>
      <c r="BB13974" s="80"/>
    </row>
    <row r="13975" spans="9:54" x14ac:dyDescent="0.25">
      <c r="I13975" s="80"/>
      <c r="AX13975" s="80"/>
      <c r="AY13975" s="80"/>
      <c r="AZ13975" s="80"/>
      <c r="BA13975" s="80"/>
      <c r="BB13975" s="80"/>
    </row>
    <row r="13976" spans="9:54" x14ac:dyDescent="0.25">
      <c r="I13976" s="80"/>
      <c r="AX13976" s="80"/>
      <c r="AY13976" s="80"/>
      <c r="AZ13976" s="80"/>
      <c r="BA13976" s="80"/>
      <c r="BB13976" s="80"/>
    </row>
    <row r="13977" spans="9:54" x14ac:dyDescent="0.25">
      <c r="I13977" s="80"/>
      <c r="AX13977" s="80"/>
      <c r="AY13977" s="80"/>
      <c r="AZ13977" s="80"/>
      <c r="BA13977" s="80"/>
      <c r="BB13977" s="80"/>
    </row>
    <row r="13978" spans="9:54" x14ac:dyDescent="0.25">
      <c r="I13978" s="80"/>
      <c r="AX13978" s="80"/>
      <c r="AY13978" s="80"/>
      <c r="AZ13978" s="80"/>
      <c r="BA13978" s="80"/>
      <c r="BB13978" s="80"/>
    </row>
    <row r="13979" spans="9:54" x14ac:dyDescent="0.25">
      <c r="I13979" s="80"/>
      <c r="AX13979" s="80"/>
      <c r="AY13979" s="80"/>
      <c r="AZ13979" s="80"/>
      <c r="BA13979" s="80"/>
      <c r="BB13979" s="80"/>
    </row>
    <row r="13980" spans="9:54" x14ac:dyDescent="0.25">
      <c r="I13980" s="80"/>
      <c r="AX13980" s="80"/>
      <c r="AY13980" s="80"/>
      <c r="AZ13980" s="80"/>
      <c r="BA13980" s="80"/>
      <c r="BB13980" s="80"/>
    </row>
    <row r="13981" spans="9:54" x14ac:dyDescent="0.25">
      <c r="I13981" s="80"/>
      <c r="AX13981" s="80"/>
      <c r="AY13981" s="80"/>
      <c r="AZ13981" s="80"/>
      <c r="BA13981" s="80"/>
      <c r="BB13981" s="80"/>
    </row>
    <row r="13982" spans="9:54" x14ac:dyDescent="0.25">
      <c r="I13982" s="80"/>
      <c r="AX13982" s="80"/>
      <c r="AY13982" s="80"/>
      <c r="AZ13982" s="80"/>
      <c r="BA13982" s="80"/>
      <c r="BB13982" s="80"/>
    </row>
    <row r="13983" spans="9:54" x14ac:dyDescent="0.25">
      <c r="I13983" s="80"/>
      <c r="AX13983" s="80"/>
      <c r="AY13983" s="80"/>
      <c r="AZ13983" s="80"/>
      <c r="BA13983" s="80"/>
      <c r="BB13983" s="80"/>
    </row>
    <row r="13984" spans="9:54" x14ac:dyDescent="0.25">
      <c r="I13984" s="80"/>
      <c r="AX13984" s="80"/>
      <c r="AY13984" s="80"/>
      <c r="AZ13984" s="80"/>
      <c r="BA13984" s="80"/>
      <c r="BB13984" s="80"/>
    </row>
    <row r="13985" spans="9:54" x14ac:dyDescent="0.25">
      <c r="I13985" s="80"/>
      <c r="AX13985" s="80"/>
      <c r="AY13985" s="80"/>
      <c r="AZ13985" s="80"/>
      <c r="BA13985" s="80"/>
      <c r="BB13985" s="80"/>
    </row>
    <row r="13986" spans="9:54" x14ac:dyDescent="0.25">
      <c r="I13986" s="80"/>
      <c r="AX13986" s="80"/>
      <c r="AY13986" s="80"/>
      <c r="AZ13986" s="80"/>
      <c r="BA13986" s="80"/>
      <c r="BB13986" s="80"/>
    </row>
    <row r="13987" spans="9:54" x14ac:dyDescent="0.25">
      <c r="I13987" s="80"/>
      <c r="AX13987" s="80"/>
      <c r="AY13987" s="80"/>
      <c r="AZ13987" s="80"/>
      <c r="BA13987" s="80"/>
      <c r="BB13987" s="80"/>
    </row>
    <row r="13988" spans="9:54" x14ac:dyDescent="0.25">
      <c r="I13988" s="80"/>
      <c r="AX13988" s="80"/>
      <c r="AY13988" s="80"/>
      <c r="AZ13988" s="80"/>
      <c r="BA13988" s="80"/>
      <c r="BB13988" s="80"/>
    </row>
    <row r="13989" spans="9:54" x14ac:dyDescent="0.25">
      <c r="I13989" s="80"/>
      <c r="AX13989" s="80"/>
      <c r="AY13989" s="80"/>
      <c r="AZ13989" s="80"/>
      <c r="BA13989" s="80"/>
      <c r="BB13989" s="80"/>
    </row>
    <row r="13990" spans="9:54" x14ac:dyDescent="0.25">
      <c r="I13990" s="80"/>
      <c r="AX13990" s="80"/>
      <c r="AY13990" s="80"/>
      <c r="AZ13990" s="80"/>
      <c r="BA13990" s="80"/>
      <c r="BB13990" s="80"/>
    </row>
    <row r="13991" spans="9:54" x14ac:dyDescent="0.25">
      <c r="I13991" s="80"/>
      <c r="AX13991" s="80"/>
      <c r="AY13991" s="80"/>
      <c r="AZ13991" s="80"/>
      <c r="BA13991" s="80"/>
      <c r="BB13991" s="80"/>
    </row>
    <row r="13992" spans="9:54" x14ac:dyDescent="0.25">
      <c r="I13992" s="80"/>
      <c r="AX13992" s="80"/>
      <c r="AY13992" s="80"/>
      <c r="AZ13992" s="80"/>
      <c r="BA13992" s="80"/>
      <c r="BB13992" s="80"/>
    </row>
    <row r="13993" spans="9:54" x14ac:dyDescent="0.25">
      <c r="I13993" s="80"/>
      <c r="AX13993" s="80"/>
      <c r="AY13993" s="80"/>
      <c r="AZ13993" s="80"/>
      <c r="BA13993" s="80"/>
      <c r="BB13993" s="80"/>
    </row>
    <row r="13994" spans="9:54" x14ac:dyDescent="0.25">
      <c r="I13994" s="80"/>
      <c r="AX13994" s="80"/>
      <c r="AY13994" s="80"/>
      <c r="AZ13994" s="80"/>
      <c r="BA13994" s="80"/>
      <c r="BB13994" s="80"/>
    </row>
    <row r="13995" spans="9:54" x14ac:dyDescent="0.25">
      <c r="I13995" s="80"/>
      <c r="AX13995" s="80"/>
      <c r="AY13995" s="80"/>
      <c r="AZ13995" s="80"/>
      <c r="BA13995" s="80"/>
      <c r="BB13995" s="80"/>
    </row>
    <row r="13996" spans="9:54" x14ac:dyDescent="0.25">
      <c r="I13996" s="80"/>
      <c r="AX13996" s="80"/>
      <c r="AY13996" s="80"/>
      <c r="AZ13996" s="80"/>
      <c r="BA13996" s="80"/>
      <c r="BB13996" s="80"/>
    </row>
    <row r="13997" spans="9:54" x14ac:dyDescent="0.25">
      <c r="I13997" s="80"/>
      <c r="AX13997" s="80"/>
      <c r="AY13997" s="80"/>
      <c r="AZ13997" s="80"/>
      <c r="BA13997" s="80"/>
      <c r="BB13997" s="80"/>
    </row>
    <row r="13998" spans="9:54" x14ac:dyDescent="0.25">
      <c r="I13998" s="80"/>
      <c r="AX13998" s="80"/>
      <c r="AY13998" s="80"/>
      <c r="AZ13998" s="80"/>
      <c r="BA13998" s="80"/>
      <c r="BB13998" s="80"/>
    </row>
    <row r="13999" spans="9:54" x14ac:dyDescent="0.25">
      <c r="I13999" s="80"/>
      <c r="AX13999" s="80"/>
      <c r="AY13999" s="80"/>
      <c r="AZ13999" s="80"/>
      <c r="BA13999" s="80"/>
      <c r="BB13999" s="80"/>
    </row>
    <row r="14000" spans="9:54" x14ac:dyDescent="0.25">
      <c r="I14000" s="80"/>
      <c r="AX14000" s="80"/>
      <c r="AY14000" s="80"/>
      <c r="AZ14000" s="80"/>
      <c r="BA14000" s="80"/>
      <c r="BB14000" s="80"/>
    </row>
    <row r="14001" spans="9:54" x14ac:dyDescent="0.25">
      <c r="I14001" s="80"/>
      <c r="AX14001" s="80"/>
      <c r="AY14001" s="80"/>
      <c r="AZ14001" s="80"/>
      <c r="BA14001" s="80"/>
      <c r="BB14001" s="80"/>
    </row>
    <row r="14002" spans="9:54" x14ac:dyDescent="0.25">
      <c r="I14002" s="80"/>
      <c r="AX14002" s="80"/>
      <c r="AY14002" s="80"/>
      <c r="AZ14002" s="80"/>
      <c r="BA14002" s="80"/>
      <c r="BB14002" s="80"/>
    </row>
    <row r="14003" spans="9:54" x14ac:dyDescent="0.25">
      <c r="I14003" s="80"/>
      <c r="AX14003" s="80"/>
      <c r="AY14003" s="80"/>
      <c r="AZ14003" s="80"/>
      <c r="BA14003" s="80"/>
      <c r="BB14003" s="80"/>
    </row>
    <row r="14004" spans="9:54" x14ac:dyDescent="0.25">
      <c r="I14004" s="80"/>
      <c r="AX14004" s="80"/>
      <c r="AY14004" s="80"/>
      <c r="AZ14004" s="80"/>
      <c r="BA14004" s="80"/>
      <c r="BB14004" s="80"/>
    </row>
    <row r="14005" spans="9:54" x14ac:dyDescent="0.25">
      <c r="I14005" s="80"/>
      <c r="AX14005" s="80"/>
      <c r="AY14005" s="80"/>
      <c r="AZ14005" s="80"/>
      <c r="BA14005" s="80"/>
      <c r="BB14005" s="80"/>
    </row>
    <row r="14006" spans="9:54" x14ac:dyDescent="0.25">
      <c r="I14006" s="80"/>
      <c r="AX14006" s="80"/>
      <c r="AY14006" s="80"/>
      <c r="AZ14006" s="80"/>
      <c r="BA14006" s="80"/>
      <c r="BB14006" s="80"/>
    </row>
    <row r="14007" spans="9:54" x14ac:dyDescent="0.25">
      <c r="I14007" s="80"/>
      <c r="AX14007" s="80"/>
      <c r="AY14007" s="80"/>
      <c r="AZ14007" s="80"/>
      <c r="BA14007" s="80"/>
      <c r="BB14007" s="80"/>
    </row>
    <row r="14008" spans="9:54" x14ac:dyDescent="0.25">
      <c r="I14008" s="80"/>
      <c r="AX14008" s="80"/>
      <c r="AY14008" s="80"/>
      <c r="AZ14008" s="80"/>
      <c r="BA14008" s="80"/>
      <c r="BB14008" s="80"/>
    </row>
    <row r="14009" spans="9:54" x14ac:dyDescent="0.25">
      <c r="I14009" s="80"/>
      <c r="AX14009" s="80"/>
      <c r="AY14009" s="80"/>
      <c r="AZ14009" s="80"/>
      <c r="BA14009" s="80"/>
      <c r="BB14009" s="80"/>
    </row>
    <row r="14010" spans="9:54" x14ac:dyDescent="0.25">
      <c r="I14010" s="80"/>
      <c r="AX14010" s="80"/>
      <c r="AY14010" s="80"/>
      <c r="AZ14010" s="80"/>
      <c r="BA14010" s="80"/>
      <c r="BB14010" s="80"/>
    </row>
    <row r="14011" spans="9:54" x14ac:dyDescent="0.25">
      <c r="I14011" s="80"/>
      <c r="AX14011" s="80"/>
      <c r="AY14011" s="80"/>
      <c r="AZ14011" s="80"/>
      <c r="BA14011" s="80"/>
      <c r="BB14011" s="80"/>
    </row>
    <row r="14012" spans="9:54" x14ac:dyDescent="0.25">
      <c r="I14012" s="80"/>
      <c r="AX14012" s="80"/>
      <c r="AY14012" s="80"/>
      <c r="AZ14012" s="80"/>
      <c r="BA14012" s="80"/>
      <c r="BB14012" s="80"/>
    </row>
    <row r="14013" spans="9:54" x14ac:dyDescent="0.25">
      <c r="I14013" s="80"/>
      <c r="AX14013" s="80"/>
      <c r="AY14013" s="80"/>
      <c r="AZ14013" s="80"/>
      <c r="BA14013" s="80"/>
      <c r="BB14013" s="80"/>
    </row>
    <row r="14014" spans="9:54" x14ac:dyDescent="0.25">
      <c r="I14014" s="80"/>
      <c r="AX14014" s="80"/>
      <c r="AY14014" s="80"/>
      <c r="AZ14014" s="80"/>
      <c r="BA14014" s="80"/>
      <c r="BB14014" s="80"/>
    </row>
    <row r="14015" spans="9:54" x14ac:dyDescent="0.25">
      <c r="I14015" s="80"/>
      <c r="AX14015" s="80"/>
      <c r="AY14015" s="80"/>
      <c r="AZ14015" s="80"/>
      <c r="BA14015" s="80"/>
      <c r="BB14015" s="80"/>
    </row>
    <row r="14016" spans="9:54" x14ac:dyDescent="0.25">
      <c r="I14016" s="80"/>
      <c r="AX14016" s="80"/>
      <c r="AY14016" s="80"/>
      <c r="AZ14016" s="80"/>
      <c r="BA14016" s="80"/>
      <c r="BB14016" s="80"/>
    </row>
    <row r="14017" spans="9:54" x14ac:dyDescent="0.25">
      <c r="I14017" s="80"/>
      <c r="AX14017" s="80"/>
      <c r="AY14017" s="80"/>
      <c r="AZ14017" s="80"/>
      <c r="BA14017" s="80"/>
      <c r="BB14017" s="80"/>
    </row>
    <row r="14018" spans="9:54" x14ac:dyDescent="0.25">
      <c r="I14018" s="80"/>
      <c r="AX14018" s="80"/>
      <c r="AY14018" s="80"/>
      <c r="AZ14018" s="80"/>
      <c r="BA14018" s="80"/>
      <c r="BB14018" s="80"/>
    </row>
    <row r="14019" spans="9:54" x14ac:dyDescent="0.25">
      <c r="I14019" s="80"/>
      <c r="AX14019" s="80"/>
      <c r="AY14019" s="80"/>
      <c r="AZ14019" s="80"/>
      <c r="BA14019" s="80"/>
      <c r="BB14019" s="80"/>
    </row>
    <row r="14020" spans="9:54" x14ac:dyDescent="0.25">
      <c r="I14020" s="80"/>
      <c r="AX14020" s="80"/>
      <c r="AY14020" s="80"/>
      <c r="AZ14020" s="80"/>
      <c r="BA14020" s="80"/>
      <c r="BB14020" s="80"/>
    </row>
    <row r="14021" spans="9:54" x14ac:dyDescent="0.25">
      <c r="I14021" s="80"/>
      <c r="AX14021" s="80"/>
      <c r="AY14021" s="80"/>
      <c r="AZ14021" s="80"/>
      <c r="BA14021" s="80"/>
      <c r="BB14021" s="80"/>
    </row>
    <row r="14022" spans="9:54" x14ac:dyDescent="0.25">
      <c r="I14022" s="80"/>
      <c r="AX14022" s="80"/>
      <c r="AY14022" s="80"/>
      <c r="AZ14022" s="80"/>
      <c r="BA14022" s="80"/>
      <c r="BB14022" s="80"/>
    </row>
    <row r="14023" spans="9:54" x14ac:dyDescent="0.25">
      <c r="I14023" s="80"/>
      <c r="AX14023" s="80"/>
      <c r="AY14023" s="80"/>
      <c r="AZ14023" s="80"/>
      <c r="BA14023" s="80"/>
      <c r="BB14023" s="80"/>
    </row>
    <row r="14024" spans="9:54" x14ac:dyDescent="0.25">
      <c r="I14024" s="80"/>
      <c r="AX14024" s="80"/>
      <c r="AY14024" s="80"/>
      <c r="AZ14024" s="80"/>
      <c r="BA14024" s="80"/>
      <c r="BB14024" s="80"/>
    </row>
    <row r="14025" spans="9:54" x14ac:dyDescent="0.25">
      <c r="I14025" s="80"/>
      <c r="AX14025" s="80"/>
      <c r="AY14025" s="80"/>
      <c r="AZ14025" s="80"/>
      <c r="BA14025" s="80"/>
      <c r="BB14025" s="80"/>
    </row>
    <row r="14026" spans="9:54" x14ac:dyDescent="0.25">
      <c r="I14026" s="80"/>
      <c r="AX14026" s="80"/>
      <c r="AY14026" s="80"/>
      <c r="AZ14026" s="80"/>
      <c r="BA14026" s="80"/>
      <c r="BB14026" s="80"/>
    </row>
    <row r="14027" spans="9:54" x14ac:dyDescent="0.25">
      <c r="I14027" s="80"/>
      <c r="AX14027" s="80"/>
      <c r="AY14027" s="80"/>
      <c r="AZ14027" s="80"/>
      <c r="BA14027" s="80"/>
      <c r="BB14027" s="80"/>
    </row>
    <row r="14028" spans="9:54" x14ac:dyDescent="0.25">
      <c r="I14028" s="80"/>
      <c r="AX14028" s="80"/>
      <c r="AY14028" s="80"/>
      <c r="AZ14028" s="80"/>
      <c r="BA14028" s="80"/>
      <c r="BB14028" s="80"/>
    </row>
    <row r="14029" spans="9:54" x14ac:dyDescent="0.25">
      <c r="I14029" s="80"/>
      <c r="AX14029" s="80"/>
      <c r="AY14029" s="80"/>
      <c r="AZ14029" s="80"/>
      <c r="BA14029" s="80"/>
      <c r="BB14029" s="80"/>
    </row>
    <row r="14030" spans="9:54" x14ac:dyDescent="0.25">
      <c r="I14030" s="80"/>
      <c r="AX14030" s="80"/>
      <c r="AY14030" s="80"/>
      <c r="AZ14030" s="80"/>
      <c r="BA14030" s="80"/>
      <c r="BB14030" s="80"/>
    </row>
    <row r="14031" spans="9:54" x14ac:dyDescent="0.25">
      <c r="I14031" s="80"/>
      <c r="AX14031" s="80"/>
      <c r="AY14031" s="80"/>
      <c r="AZ14031" s="80"/>
      <c r="BA14031" s="80"/>
      <c r="BB14031" s="80"/>
    </row>
    <row r="14032" spans="9:54" x14ac:dyDescent="0.25">
      <c r="I14032" s="80"/>
      <c r="AX14032" s="80"/>
      <c r="AY14032" s="80"/>
      <c r="AZ14032" s="80"/>
      <c r="BA14032" s="80"/>
      <c r="BB14032" s="80"/>
    </row>
    <row r="14033" spans="9:54" x14ac:dyDescent="0.25">
      <c r="I14033" s="80"/>
      <c r="AX14033" s="80"/>
      <c r="AY14033" s="80"/>
      <c r="AZ14033" s="80"/>
      <c r="BA14033" s="80"/>
      <c r="BB14033" s="80"/>
    </row>
    <row r="14034" spans="9:54" x14ac:dyDescent="0.25">
      <c r="I14034" s="80"/>
      <c r="AX14034" s="80"/>
      <c r="AY14034" s="80"/>
      <c r="AZ14034" s="80"/>
      <c r="BA14034" s="80"/>
      <c r="BB14034" s="80"/>
    </row>
    <row r="14035" spans="9:54" x14ac:dyDescent="0.25">
      <c r="I14035" s="80"/>
      <c r="AX14035" s="80"/>
      <c r="AY14035" s="80"/>
      <c r="AZ14035" s="80"/>
      <c r="BA14035" s="80"/>
      <c r="BB14035" s="80"/>
    </row>
    <row r="14036" spans="9:54" x14ac:dyDescent="0.25">
      <c r="I14036" s="80"/>
      <c r="AX14036" s="80"/>
      <c r="AY14036" s="80"/>
      <c r="AZ14036" s="80"/>
      <c r="BA14036" s="80"/>
      <c r="BB14036" s="80"/>
    </row>
    <row r="14037" spans="9:54" x14ac:dyDescent="0.25">
      <c r="I14037" s="80"/>
      <c r="AX14037" s="80"/>
      <c r="AY14037" s="80"/>
      <c r="AZ14037" s="80"/>
      <c r="BA14037" s="80"/>
      <c r="BB14037" s="80"/>
    </row>
    <row r="14038" spans="9:54" x14ac:dyDescent="0.25">
      <c r="I14038" s="80"/>
      <c r="AX14038" s="80"/>
      <c r="AY14038" s="80"/>
      <c r="AZ14038" s="80"/>
      <c r="BA14038" s="80"/>
      <c r="BB14038" s="80"/>
    </row>
    <row r="14039" spans="9:54" x14ac:dyDescent="0.25">
      <c r="I14039" s="80"/>
      <c r="AX14039" s="80"/>
      <c r="AY14039" s="80"/>
      <c r="AZ14039" s="80"/>
      <c r="BA14039" s="80"/>
      <c r="BB14039" s="80"/>
    </row>
    <row r="14040" spans="9:54" x14ac:dyDescent="0.25">
      <c r="I14040" s="80"/>
      <c r="AX14040" s="80"/>
      <c r="AY14040" s="80"/>
      <c r="AZ14040" s="80"/>
      <c r="BA14040" s="80"/>
      <c r="BB14040" s="80"/>
    </row>
    <row r="14041" spans="9:54" x14ac:dyDescent="0.25">
      <c r="I14041" s="80"/>
      <c r="AX14041" s="80"/>
      <c r="AY14041" s="80"/>
      <c r="AZ14041" s="80"/>
      <c r="BA14041" s="80"/>
      <c r="BB14041" s="80"/>
    </row>
    <row r="14042" spans="9:54" x14ac:dyDescent="0.25">
      <c r="I14042" s="80"/>
      <c r="AX14042" s="80"/>
      <c r="AY14042" s="80"/>
      <c r="AZ14042" s="80"/>
      <c r="BA14042" s="80"/>
      <c r="BB14042" s="80"/>
    </row>
    <row r="14043" spans="9:54" x14ac:dyDescent="0.25">
      <c r="I14043" s="80"/>
      <c r="AX14043" s="80"/>
      <c r="AY14043" s="80"/>
      <c r="AZ14043" s="80"/>
      <c r="BA14043" s="80"/>
      <c r="BB14043" s="80"/>
    </row>
    <row r="14044" spans="9:54" x14ac:dyDescent="0.25">
      <c r="I14044" s="80"/>
      <c r="AX14044" s="80"/>
      <c r="AY14044" s="80"/>
      <c r="AZ14044" s="80"/>
      <c r="BA14044" s="80"/>
      <c r="BB14044" s="80"/>
    </row>
    <row r="14045" spans="9:54" x14ac:dyDescent="0.25">
      <c r="I14045" s="80"/>
      <c r="AX14045" s="80"/>
      <c r="AY14045" s="80"/>
      <c r="AZ14045" s="80"/>
      <c r="BA14045" s="80"/>
      <c r="BB14045" s="80"/>
    </row>
    <row r="14046" spans="9:54" x14ac:dyDescent="0.25">
      <c r="I14046" s="80"/>
      <c r="AX14046" s="80"/>
      <c r="AY14046" s="80"/>
      <c r="AZ14046" s="80"/>
      <c r="BA14046" s="80"/>
      <c r="BB14046" s="80"/>
    </row>
    <row r="14047" spans="9:54" x14ac:dyDescent="0.25">
      <c r="I14047" s="80"/>
      <c r="AX14047" s="80"/>
      <c r="AY14047" s="80"/>
      <c r="AZ14047" s="80"/>
      <c r="BA14047" s="80"/>
      <c r="BB14047" s="80"/>
    </row>
    <row r="14048" spans="9:54" x14ac:dyDescent="0.25">
      <c r="I14048" s="80"/>
      <c r="AX14048" s="80"/>
      <c r="AY14048" s="80"/>
      <c r="AZ14048" s="80"/>
      <c r="BA14048" s="80"/>
      <c r="BB14048" s="80"/>
    </row>
    <row r="14049" spans="9:54" x14ac:dyDescent="0.25">
      <c r="I14049" s="80"/>
      <c r="AX14049" s="80"/>
      <c r="AY14049" s="80"/>
      <c r="AZ14049" s="80"/>
      <c r="BA14049" s="80"/>
      <c r="BB14049" s="80"/>
    </row>
    <row r="14050" spans="9:54" x14ac:dyDescent="0.25">
      <c r="I14050" s="80"/>
      <c r="AX14050" s="80"/>
      <c r="AY14050" s="80"/>
      <c r="AZ14050" s="80"/>
      <c r="BA14050" s="80"/>
      <c r="BB14050" s="80"/>
    </row>
    <row r="14051" spans="9:54" x14ac:dyDescent="0.25">
      <c r="I14051" s="80"/>
      <c r="AX14051" s="80"/>
      <c r="AY14051" s="80"/>
      <c r="AZ14051" s="80"/>
      <c r="BA14051" s="80"/>
      <c r="BB14051" s="80"/>
    </row>
    <row r="14052" spans="9:54" x14ac:dyDescent="0.25">
      <c r="I14052" s="80"/>
      <c r="AX14052" s="80"/>
      <c r="AY14052" s="80"/>
      <c r="AZ14052" s="80"/>
      <c r="BA14052" s="80"/>
      <c r="BB14052" s="80"/>
    </row>
    <row r="14053" spans="9:54" x14ac:dyDescent="0.25">
      <c r="I14053" s="80"/>
      <c r="AX14053" s="80"/>
      <c r="AY14053" s="80"/>
      <c r="AZ14053" s="80"/>
      <c r="BA14053" s="80"/>
      <c r="BB14053" s="80"/>
    </row>
    <row r="14054" spans="9:54" x14ac:dyDescent="0.25">
      <c r="I14054" s="80"/>
      <c r="AX14054" s="80"/>
      <c r="AY14054" s="80"/>
      <c r="AZ14054" s="80"/>
      <c r="BA14054" s="80"/>
      <c r="BB14054" s="80"/>
    </row>
    <row r="14055" spans="9:54" x14ac:dyDescent="0.25">
      <c r="I14055" s="80"/>
      <c r="AX14055" s="80"/>
      <c r="AY14055" s="80"/>
      <c r="AZ14055" s="80"/>
      <c r="BA14055" s="80"/>
      <c r="BB14055" s="80"/>
    </row>
    <row r="14056" spans="9:54" x14ac:dyDescent="0.25">
      <c r="I14056" s="80"/>
      <c r="AX14056" s="80"/>
      <c r="AY14056" s="80"/>
      <c r="AZ14056" s="80"/>
      <c r="BA14056" s="80"/>
      <c r="BB14056" s="80"/>
    </row>
    <row r="14057" spans="9:54" x14ac:dyDescent="0.25">
      <c r="I14057" s="80"/>
      <c r="AX14057" s="80"/>
      <c r="AY14057" s="80"/>
      <c r="AZ14057" s="80"/>
      <c r="BA14057" s="80"/>
      <c r="BB14057" s="80"/>
    </row>
    <row r="14058" spans="9:54" x14ac:dyDescent="0.25">
      <c r="I14058" s="80"/>
      <c r="AX14058" s="80"/>
      <c r="AY14058" s="80"/>
      <c r="AZ14058" s="80"/>
      <c r="BA14058" s="80"/>
      <c r="BB14058" s="80"/>
    </row>
    <row r="14059" spans="9:54" x14ac:dyDescent="0.25">
      <c r="I14059" s="80"/>
      <c r="AX14059" s="80"/>
      <c r="AY14059" s="80"/>
      <c r="AZ14059" s="80"/>
      <c r="BA14059" s="80"/>
      <c r="BB14059" s="80"/>
    </row>
    <row r="14060" spans="9:54" x14ac:dyDescent="0.25">
      <c r="I14060" s="80"/>
      <c r="AX14060" s="80"/>
      <c r="AY14060" s="80"/>
      <c r="AZ14060" s="80"/>
      <c r="BA14060" s="80"/>
      <c r="BB14060" s="80"/>
    </row>
    <row r="14061" spans="9:54" x14ac:dyDescent="0.25">
      <c r="I14061" s="80"/>
      <c r="AX14061" s="80"/>
      <c r="AY14061" s="80"/>
      <c r="AZ14061" s="80"/>
      <c r="BA14061" s="80"/>
      <c r="BB14061" s="80"/>
    </row>
    <row r="14062" spans="9:54" x14ac:dyDescent="0.25">
      <c r="I14062" s="80"/>
      <c r="AX14062" s="80"/>
      <c r="AY14062" s="80"/>
      <c r="AZ14062" s="80"/>
      <c r="BA14062" s="80"/>
      <c r="BB14062" s="80"/>
    </row>
    <row r="14063" spans="9:54" x14ac:dyDescent="0.25">
      <c r="I14063" s="80"/>
      <c r="AX14063" s="80"/>
      <c r="AY14063" s="80"/>
      <c r="AZ14063" s="80"/>
      <c r="BA14063" s="80"/>
      <c r="BB14063" s="80"/>
    </row>
    <row r="14064" spans="9:54" x14ac:dyDescent="0.25">
      <c r="I14064" s="80"/>
      <c r="AX14064" s="80"/>
      <c r="AY14064" s="80"/>
      <c r="AZ14064" s="80"/>
      <c r="BA14064" s="80"/>
      <c r="BB14064" s="80"/>
    </row>
    <row r="14065" spans="9:54" x14ac:dyDescent="0.25">
      <c r="I14065" s="80"/>
      <c r="AX14065" s="80"/>
      <c r="AY14065" s="80"/>
      <c r="AZ14065" s="80"/>
      <c r="BA14065" s="80"/>
      <c r="BB14065" s="80"/>
    </row>
    <row r="14066" spans="9:54" x14ac:dyDescent="0.25">
      <c r="I14066" s="80"/>
      <c r="AX14066" s="80"/>
      <c r="AY14066" s="80"/>
      <c r="AZ14066" s="80"/>
      <c r="BA14066" s="80"/>
      <c r="BB14066" s="80"/>
    </row>
    <row r="14067" spans="9:54" x14ac:dyDescent="0.25">
      <c r="I14067" s="80"/>
      <c r="AX14067" s="80"/>
      <c r="AY14067" s="80"/>
      <c r="AZ14067" s="80"/>
      <c r="BA14067" s="80"/>
      <c r="BB14067" s="80"/>
    </row>
    <row r="14068" spans="9:54" x14ac:dyDescent="0.25">
      <c r="I14068" s="80"/>
      <c r="AX14068" s="80"/>
      <c r="AY14068" s="80"/>
      <c r="AZ14068" s="80"/>
      <c r="BA14068" s="80"/>
      <c r="BB14068" s="80"/>
    </row>
    <row r="14069" spans="9:54" x14ac:dyDescent="0.25">
      <c r="I14069" s="80"/>
      <c r="AX14069" s="80"/>
      <c r="AY14069" s="80"/>
      <c r="AZ14069" s="80"/>
      <c r="BA14069" s="80"/>
      <c r="BB14069" s="80"/>
    </row>
    <row r="14070" spans="9:54" x14ac:dyDescent="0.25">
      <c r="I14070" s="80"/>
      <c r="AX14070" s="80"/>
      <c r="AY14070" s="80"/>
      <c r="AZ14070" s="80"/>
      <c r="BA14070" s="80"/>
      <c r="BB14070" s="80"/>
    </row>
    <row r="14071" spans="9:54" x14ac:dyDescent="0.25">
      <c r="I14071" s="80"/>
      <c r="AX14071" s="80"/>
      <c r="AY14071" s="80"/>
      <c r="AZ14071" s="80"/>
      <c r="BA14071" s="80"/>
      <c r="BB14071" s="80"/>
    </row>
    <row r="14072" spans="9:54" x14ac:dyDescent="0.25">
      <c r="I14072" s="80"/>
      <c r="AX14072" s="80"/>
      <c r="AY14072" s="80"/>
      <c r="AZ14072" s="80"/>
      <c r="BA14072" s="80"/>
      <c r="BB14072" s="80"/>
    </row>
    <row r="14073" spans="9:54" x14ac:dyDescent="0.25">
      <c r="I14073" s="80"/>
      <c r="AX14073" s="80"/>
      <c r="AY14073" s="80"/>
      <c r="AZ14073" s="80"/>
      <c r="BA14073" s="80"/>
      <c r="BB14073" s="80"/>
    </row>
    <row r="14074" spans="9:54" x14ac:dyDescent="0.25">
      <c r="I14074" s="80"/>
      <c r="AX14074" s="80"/>
      <c r="AY14074" s="80"/>
      <c r="AZ14074" s="80"/>
      <c r="BA14074" s="80"/>
      <c r="BB14074" s="80"/>
    </row>
    <row r="14075" spans="9:54" x14ac:dyDescent="0.25">
      <c r="I14075" s="80"/>
      <c r="AX14075" s="80"/>
      <c r="AY14075" s="80"/>
      <c r="AZ14075" s="80"/>
      <c r="BA14075" s="80"/>
      <c r="BB14075" s="80"/>
    </row>
    <row r="14076" spans="9:54" x14ac:dyDescent="0.25">
      <c r="I14076" s="80"/>
      <c r="AX14076" s="80"/>
      <c r="AY14076" s="80"/>
      <c r="AZ14076" s="80"/>
      <c r="BA14076" s="80"/>
      <c r="BB14076" s="80"/>
    </row>
    <row r="14077" spans="9:54" x14ac:dyDescent="0.25">
      <c r="I14077" s="80"/>
      <c r="AX14077" s="80"/>
      <c r="AY14077" s="80"/>
      <c r="AZ14077" s="80"/>
      <c r="BA14077" s="80"/>
      <c r="BB14077" s="80"/>
    </row>
    <row r="14078" spans="9:54" x14ac:dyDescent="0.25">
      <c r="I14078" s="80"/>
      <c r="AX14078" s="80"/>
      <c r="AY14078" s="80"/>
      <c r="AZ14078" s="80"/>
      <c r="BA14078" s="80"/>
      <c r="BB14078" s="80"/>
    </row>
    <row r="14079" spans="9:54" x14ac:dyDescent="0.25">
      <c r="I14079" s="80"/>
      <c r="AX14079" s="80"/>
      <c r="AY14079" s="80"/>
      <c r="AZ14079" s="80"/>
      <c r="BA14079" s="80"/>
      <c r="BB14079" s="80"/>
    </row>
    <row r="14080" spans="9:54" x14ac:dyDescent="0.25">
      <c r="I14080" s="80"/>
      <c r="AX14080" s="80"/>
      <c r="AY14080" s="80"/>
      <c r="AZ14080" s="80"/>
      <c r="BA14080" s="80"/>
      <c r="BB14080" s="80"/>
    </row>
    <row r="14081" spans="9:54" x14ac:dyDescent="0.25">
      <c r="I14081" s="80"/>
      <c r="AX14081" s="80"/>
      <c r="AY14081" s="80"/>
      <c r="AZ14081" s="80"/>
      <c r="BA14081" s="80"/>
      <c r="BB14081" s="80"/>
    </row>
    <row r="14082" spans="9:54" x14ac:dyDescent="0.25">
      <c r="I14082" s="80"/>
      <c r="AX14082" s="80"/>
      <c r="AY14082" s="80"/>
      <c r="AZ14082" s="80"/>
      <c r="BA14082" s="80"/>
      <c r="BB14082" s="80"/>
    </row>
    <row r="14083" spans="9:54" x14ac:dyDescent="0.25">
      <c r="I14083" s="80"/>
      <c r="AX14083" s="80"/>
      <c r="AY14083" s="80"/>
      <c r="AZ14083" s="80"/>
      <c r="BA14083" s="80"/>
      <c r="BB14083" s="80"/>
    </row>
    <row r="14084" spans="9:54" x14ac:dyDescent="0.25">
      <c r="I14084" s="80"/>
      <c r="AX14084" s="80"/>
      <c r="AY14084" s="80"/>
      <c r="AZ14084" s="80"/>
      <c r="BA14084" s="80"/>
      <c r="BB14084" s="80"/>
    </row>
    <row r="14085" spans="9:54" x14ac:dyDescent="0.25">
      <c r="I14085" s="80"/>
      <c r="AX14085" s="80"/>
      <c r="AY14085" s="80"/>
      <c r="AZ14085" s="80"/>
      <c r="BA14085" s="80"/>
      <c r="BB14085" s="80"/>
    </row>
    <row r="14086" spans="9:54" x14ac:dyDescent="0.25">
      <c r="I14086" s="80"/>
      <c r="AX14086" s="80"/>
      <c r="AY14086" s="80"/>
      <c r="AZ14086" s="80"/>
      <c r="BA14086" s="80"/>
      <c r="BB14086" s="80"/>
    </row>
    <row r="14087" spans="9:54" x14ac:dyDescent="0.25">
      <c r="I14087" s="80"/>
      <c r="AX14087" s="80"/>
      <c r="AY14087" s="80"/>
      <c r="AZ14087" s="80"/>
      <c r="BA14087" s="80"/>
      <c r="BB14087" s="80"/>
    </row>
    <row r="14088" spans="9:54" x14ac:dyDescent="0.25">
      <c r="I14088" s="80"/>
      <c r="AX14088" s="80"/>
      <c r="AY14088" s="80"/>
      <c r="AZ14088" s="80"/>
      <c r="BA14088" s="80"/>
      <c r="BB14088" s="80"/>
    </row>
    <row r="14089" spans="9:54" x14ac:dyDescent="0.25">
      <c r="I14089" s="80"/>
      <c r="AX14089" s="80"/>
      <c r="AY14089" s="80"/>
      <c r="AZ14089" s="80"/>
      <c r="BA14089" s="80"/>
      <c r="BB14089" s="80"/>
    </row>
    <row r="14090" spans="9:54" x14ac:dyDescent="0.25">
      <c r="I14090" s="80"/>
      <c r="AX14090" s="80"/>
      <c r="AY14090" s="80"/>
      <c r="AZ14090" s="80"/>
      <c r="BA14090" s="80"/>
      <c r="BB14090" s="80"/>
    </row>
    <row r="14091" spans="9:54" x14ac:dyDescent="0.25">
      <c r="I14091" s="80"/>
      <c r="AX14091" s="80"/>
      <c r="AY14091" s="80"/>
      <c r="AZ14091" s="80"/>
      <c r="BA14091" s="80"/>
      <c r="BB14091" s="80"/>
    </row>
    <row r="14092" spans="9:54" x14ac:dyDescent="0.25">
      <c r="I14092" s="80"/>
      <c r="AX14092" s="80"/>
      <c r="AY14092" s="80"/>
      <c r="AZ14092" s="80"/>
      <c r="BA14092" s="80"/>
      <c r="BB14092" s="80"/>
    </row>
    <row r="14093" spans="9:54" x14ac:dyDescent="0.25">
      <c r="I14093" s="80"/>
      <c r="AX14093" s="80"/>
      <c r="AY14093" s="80"/>
      <c r="AZ14093" s="80"/>
      <c r="BA14093" s="80"/>
      <c r="BB14093" s="80"/>
    </row>
    <row r="14094" spans="9:54" x14ac:dyDescent="0.25">
      <c r="I14094" s="80"/>
      <c r="AX14094" s="80"/>
      <c r="AY14094" s="80"/>
      <c r="AZ14094" s="80"/>
      <c r="BA14094" s="80"/>
      <c r="BB14094" s="80"/>
    </row>
    <row r="14095" spans="9:54" x14ac:dyDescent="0.25">
      <c r="I14095" s="80"/>
      <c r="AX14095" s="80"/>
      <c r="AY14095" s="80"/>
      <c r="AZ14095" s="80"/>
      <c r="BA14095" s="80"/>
      <c r="BB14095" s="80"/>
    </row>
    <row r="14096" spans="9:54" x14ac:dyDescent="0.25">
      <c r="I14096" s="80"/>
      <c r="AX14096" s="80"/>
      <c r="AY14096" s="80"/>
      <c r="AZ14096" s="80"/>
      <c r="BA14096" s="80"/>
      <c r="BB14096" s="80"/>
    </row>
    <row r="14097" spans="9:54" x14ac:dyDescent="0.25">
      <c r="I14097" s="80"/>
      <c r="AX14097" s="80"/>
      <c r="AY14097" s="80"/>
      <c r="AZ14097" s="80"/>
      <c r="BA14097" s="80"/>
      <c r="BB14097" s="80"/>
    </row>
    <row r="14098" spans="9:54" x14ac:dyDescent="0.25">
      <c r="I14098" s="80"/>
      <c r="AX14098" s="80"/>
      <c r="AY14098" s="80"/>
      <c r="AZ14098" s="80"/>
      <c r="BA14098" s="80"/>
      <c r="BB14098" s="80"/>
    </row>
    <row r="14099" spans="9:54" x14ac:dyDescent="0.25">
      <c r="I14099" s="80"/>
      <c r="AX14099" s="80"/>
      <c r="AY14099" s="80"/>
      <c r="AZ14099" s="80"/>
      <c r="BA14099" s="80"/>
      <c r="BB14099" s="80"/>
    </row>
    <row r="14100" spans="9:54" x14ac:dyDescent="0.25">
      <c r="I14100" s="80"/>
      <c r="AX14100" s="80"/>
      <c r="AY14100" s="80"/>
      <c r="AZ14100" s="80"/>
      <c r="BA14100" s="80"/>
      <c r="BB14100" s="80"/>
    </row>
    <row r="14101" spans="9:54" x14ac:dyDescent="0.25">
      <c r="I14101" s="80"/>
      <c r="AX14101" s="80"/>
      <c r="AY14101" s="80"/>
      <c r="AZ14101" s="80"/>
      <c r="BA14101" s="80"/>
      <c r="BB14101" s="80"/>
    </row>
    <row r="14102" spans="9:54" x14ac:dyDescent="0.25">
      <c r="I14102" s="80"/>
      <c r="AX14102" s="80"/>
      <c r="AY14102" s="80"/>
      <c r="AZ14102" s="80"/>
      <c r="BA14102" s="80"/>
      <c r="BB14102" s="80"/>
    </row>
    <row r="14103" spans="9:54" x14ac:dyDescent="0.25">
      <c r="I14103" s="80"/>
      <c r="AX14103" s="80"/>
      <c r="AY14103" s="80"/>
      <c r="AZ14103" s="80"/>
      <c r="BA14103" s="80"/>
      <c r="BB14103" s="80"/>
    </row>
    <row r="14104" spans="9:54" x14ac:dyDescent="0.25">
      <c r="I14104" s="80"/>
      <c r="AX14104" s="80"/>
      <c r="AY14104" s="80"/>
      <c r="AZ14104" s="80"/>
      <c r="BA14104" s="80"/>
      <c r="BB14104" s="80"/>
    </row>
    <row r="14105" spans="9:54" x14ac:dyDescent="0.25">
      <c r="I14105" s="80"/>
      <c r="AX14105" s="80"/>
      <c r="AY14105" s="80"/>
      <c r="AZ14105" s="80"/>
      <c r="BA14105" s="80"/>
      <c r="BB14105" s="80"/>
    </row>
    <row r="14106" spans="9:54" x14ac:dyDescent="0.25">
      <c r="I14106" s="80"/>
      <c r="AX14106" s="80"/>
      <c r="AY14106" s="80"/>
      <c r="AZ14106" s="80"/>
      <c r="BA14106" s="80"/>
      <c r="BB14106" s="80"/>
    </row>
    <row r="14107" spans="9:54" x14ac:dyDescent="0.25">
      <c r="I14107" s="80"/>
      <c r="AX14107" s="80"/>
      <c r="AY14107" s="80"/>
      <c r="AZ14107" s="80"/>
      <c r="BA14107" s="80"/>
      <c r="BB14107" s="80"/>
    </row>
    <row r="14108" spans="9:54" x14ac:dyDescent="0.25">
      <c r="I14108" s="80"/>
      <c r="AX14108" s="80"/>
      <c r="AY14108" s="80"/>
      <c r="AZ14108" s="80"/>
      <c r="BA14108" s="80"/>
      <c r="BB14108" s="80"/>
    </row>
    <row r="14109" spans="9:54" x14ac:dyDescent="0.25">
      <c r="I14109" s="80"/>
      <c r="AX14109" s="80"/>
      <c r="AY14109" s="80"/>
      <c r="AZ14109" s="80"/>
      <c r="BA14109" s="80"/>
      <c r="BB14109" s="80"/>
    </row>
    <row r="14110" spans="9:54" x14ac:dyDescent="0.25">
      <c r="I14110" s="80"/>
      <c r="AX14110" s="80"/>
      <c r="AY14110" s="80"/>
      <c r="AZ14110" s="80"/>
      <c r="BA14110" s="80"/>
      <c r="BB14110" s="80"/>
    </row>
    <row r="14111" spans="9:54" x14ac:dyDescent="0.25">
      <c r="I14111" s="80"/>
      <c r="AX14111" s="80"/>
      <c r="AY14111" s="80"/>
      <c r="AZ14111" s="80"/>
      <c r="BA14111" s="80"/>
      <c r="BB14111" s="80"/>
    </row>
    <row r="14112" spans="9:54" x14ac:dyDescent="0.25">
      <c r="I14112" s="80"/>
      <c r="AX14112" s="80"/>
      <c r="AY14112" s="80"/>
      <c r="AZ14112" s="80"/>
      <c r="BA14112" s="80"/>
      <c r="BB14112" s="80"/>
    </row>
    <row r="14113" spans="9:54" x14ac:dyDescent="0.25">
      <c r="I14113" s="80"/>
      <c r="AX14113" s="80"/>
      <c r="AY14113" s="80"/>
      <c r="AZ14113" s="80"/>
      <c r="BA14113" s="80"/>
      <c r="BB14113" s="80"/>
    </row>
    <row r="14114" spans="9:54" x14ac:dyDescent="0.25">
      <c r="I14114" s="80"/>
      <c r="AX14114" s="80"/>
      <c r="AY14114" s="80"/>
      <c r="AZ14114" s="80"/>
      <c r="BA14114" s="80"/>
      <c r="BB14114" s="80"/>
    </row>
    <row r="14115" spans="9:54" x14ac:dyDescent="0.25">
      <c r="I14115" s="80"/>
      <c r="AX14115" s="80"/>
      <c r="AY14115" s="80"/>
      <c r="AZ14115" s="80"/>
      <c r="BA14115" s="80"/>
      <c r="BB14115" s="80"/>
    </row>
    <row r="14116" spans="9:54" x14ac:dyDescent="0.25">
      <c r="I14116" s="80"/>
      <c r="AX14116" s="80"/>
      <c r="AY14116" s="80"/>
      <c r="AZ14116" s="80"/>
      <c r="BA14116" s="80"/>
      <c r="BB14116" s="80"/>
    </row>
    <row r="14117" spans="9:54" x14ac:dyDescent="0.25">
      <c r="I14117" s="80"/>
      <c r="AX14117" s="80"/>
      <c r="AY14117" s="80"/>
      <c r="AZ14117" s="80"/>
      <c r="BA14117" s="80"/>
      <c r="BB14117" s="80"/>
    </row>
    <row r="14118" spans="9:54" x14ac:dyDescent="0.25">
      <c r="I14118" s="80"/>
      <c r="AX14118" s="80"/>
      <c r="AY14118" s="80"/>
      <c r="AZ14118" s="80"/>
      <c r="BA14118" s="80"/>
      <c r="BB14118" s="80"/>
    </row>
    <row r="14119" spans="9:54" x14ac:dyDescent="0.25">
      <c r="I14119" s="80"/>
      <c r="AX14119" s="80"/>
      <c r="AY14119" s="80"/>
      <c r="AZ14119" s="80"/>
      <c r="BA14119" s="80"/>
      <c r="BB14119" s="80"/>
    </row>
    <row r="14120" spans="9:54" x14ac:dyDescent="0.25">
      <c r="I14120" s="80"/>
      <c r="AX14120" s="80"/>
      <c r="AY14120" s="80"/>
      <c r="AZ14120" s="80"/>
      <c r="BA14120" s="80"/>
      <c r="BB14120" s="80"/>
    </row>
    <row r="14121" spans="9:54" x14ac:dyDescent="0.25">
      <c r="I14121" s="80"/>
      <c r="AX14121" s="80"/>
      <c r="AY14121" s="80"/>
      <c r="AZ14121" s="80"/>
      <c r="BA14121" s="80"/>
      <c r="BB14121" s="80"/>
    </row>
    <row r="14122" spans="9:54" x14ac:dyDescent="0.25">
      <c r="I14122" s="80"/>
      <c r="AX14122" s="80"/>
      <c r="AY14122" s="80"/>
      <c r="AZ14122" s="80"/>
      <c r="BA14122" s="80"/>
      <c r="BB14122" s="80"/>
    </row>
    <row r="14123" spans="9:54" x14ac:dyDescent="0.25">
      <c r="I14123" s="80"/>
      <c r="AX14123" s="80"/>
      <c r="AY14123" s="80"/>
      <c r="AZ14123" s="80"/>
      <c r="BA14123" s="80"/>
      <c r="BB14123" s="80"/>
    </row>
    <row r="14124" spans="9:54" x14ac:dyDescent="0.25">
      <c r="I14124" s="80"/>
      <c r="AX14124" s="80"/>
      <c r="AY14124" s="80"/>
      <c r="AZ14124" s="80"/>
      <c r="BA14124" s="80"/>
      <c r="BB14124" s="80"/>
    </row>
    <row r="14125" spans="9:54" x14ac:dyDescent="0.25">
      <c r="I14125" s="80"/>
      <c r="AX14125" s="80"/>
      <c r="AY14125" s="80"/>
      <c r="AZ14125" s="80"/>
      <c r="BA14125" s="80"/>
      <c r="BB14125" s="80"/>
    </row>
    <row r="14126" spans="9:54" x14ac:dyDescent="0.25">
      <c r="I14126" s="80"/>
      <c r="AX14126" s="80"/>
      <c r="AY14126" s="80"/>
      <c r="AZ14126" s="80"/>
      <c r="BA14126" s="80"/>
      <c r="BB14126" s="80"/>
    </row>
    <row r="14127" spans="9:54" x14ac:dyDescent="0.25">
      <c r="I14127" s="80"/>
      <c r="AX14127" s="80"/>
      <c r="AY14127" s="80"/>
      <c r="AZ14127" s="80"/>
      <c r="BA14127" s="80"/>
      <c r="BB14127" s="80"/>
    </row>
    <row r="14128" spans="9:54" x14ac:dyDescent="0.25">
      <c r="I14128" s="80"/>
      <c r="AX14128" s="80"/>
      <c r="AY14128" s="80"/>
      <c r="AZ14128" s="80"/>
      <c r="BA14128" s="80"/>
      <c r="BB14128" s="80"/>
    </row>
    <row r="14129" spans="9:54" x14ac:dyDescent="0.25">
      <c r="I14129" s="80"/>
      <c r="AX14129" s="80"/>
      <c r="AY14129" s="80"/>
      <c r="AZ14129" s="80"/>
      <c r="BA14129" s="80"/>
      <c r="BB14129" s="80"/>
    </row>
    <row r="14130" spans="9:54" x14ac:dyDescent="0.25">
      <c r="I14130" s="80"/>
      <c r="AX14130" s="80"/>
      <c r="AY14130" s="80"/>
      <c r="AZ14130" s="80"/>
      <c r="BA14130" s="80"/>
      <c r="BB14130" s="80"/>
    </row>
    <row r="14131" spans="9:54" x14ac:dyDescent="0.25">
      <c r="I14131" s="80"/>
      <c r="AX14131" s="80"/>
      <c r="AY14131" s="80"/>
      <c r="AZ14131" s="80"/>
      <c r="BA14131" s="80"/>
      <c r="BB14131" s="80"/>
    </row>
    <row r="14132" spans="9:54" x14ac:dyDescent="0.25">
      <c r="I14132" s="80"/>
      <c r="AX14132" s="80"/>
      <c r="AY14132" s="80"/>
      <c r="AZ14132" s="80"/>
      <c r="BA14132" s="80"/>
      <c r="BB14132" s="80"/>
    </row>
    <row r="14133" spans="9:54" x14ac:dyDescent="0.25">
      <c r="I14133" s="80"/>
      <c r="AX14133" s="80"/>
      <c r="AY14133" s="80"/>
      <c r="AZ14133" s="80"/>
      <c r="BA14133" s="80"/>
      <c r="BB14133" s="80"/>
    </row>
    <row r="14134" spans="9:54" x14ac:dyDescent="0.25">
      <c r="I14134" s="80"/>
      <c r="AX14134" s="80"/>
      <c r="AY14134" s="80"/>
      <c r="AZ14134" s="80"/>
      <c r="BA14134" s="80"/>
      <c r="BB14134" s="80"/>
    </row>
    <row r="14135" spans="9:54" x14ac:dyDescent="0.25">
      <c r="I14135" s="80"/>
      <c r="AX14135" s="80"/>
      <c r="AY14135" s="80"/>
      <c r="AZ14135" s="80"/>
      <c r="BA14135" s="80"/>
      <c r="BB14135" s="80"/>
    </row>
    <row r="14136" spans="9:54" x14ac:dyDescent="0.25">
      <c r="I14136" s="80"/>
      <c r="AX14136" s="80"/>
      <c r="AY14136" s="80"/>
      <c r="AZ14136" s="80"/>
      <c r="BA14136" s="80"/>
      <c r="BB14136" s="80"/>
    </row>
    <row r="14137" spans="9:54" x14ac:dyDescent="0.25">
      <c r="I14137" s="80"/>
      <c r="AX14137" s="80"/>
      <c r="AY14137" s="80"/>
      <c r="AZ14137" s="80"/>
      <c r="BA14137" s="80"/>
      <c r="BB14137" s="80"/>
    </row>
    <row r="14138" spans="9:54" x14ac:dyDescent="0.25">
      <c r="I14138" s="80"/>
      <c r="AX14138" s="80"/>
      <c r="AY14138" s="80"/>
      <c r="AZ14138" s="80"/>
      <c r="BA14138" s="80"/>
      <c r="BB14138" s="80"/>
    </row>
    <row r="14139" spans="9:54" x14ac:dyDescent="0.25">
      <c r="I14139" s="80"/>
      <c r="AX14139" s="80"/>
      <c r="AY14139" s="80"/>
      <c r="AZ14139" s="80"/>
      <c r="BA14139" s="80"/>
      <c r="BB14139" s="80"/>
    </row>
    <row r="14140" spans="9:54" x14ac:dyDescent="0.25">
      <c r="I14140" s="80"/>
      <c r="AX14140" s="80"/>
      <c r="AY14140" s="80"/>
      <c r="AZ14140" s="80"/>
      <c r="BA14140" s="80"/>
      <c r="BB14140" s="80"/>
    </row>
    <row r="14141" spans="9:54" x14ac:dyDescent="0.25">
      <c r="I14141" s="80"/>
      <c r="AX14141" s="80"/>
      <c r="AY14141" s="80"/>
      <c r="AZ14141" s="80"/>
      <c r="BA14141" s="80"/>
      <c r="BB14141" s="80"/>
    </row>
    <row r="14142" spans="9:54" x14ac:dyDescent="0.25">
      <c r="I14142" s="80"/>
      <c r="AX14142" s="80"/>
      <c r="AY14142" s="80"/>
      <c r="AZ14142" s="80"/>
      <c r="BA14142" s="80"/>
      <c r="BB14142" s="80"/>
    </row>
    <row r="14143" spans="9:54" x14ac:dyDescent="0.25">
      <c r="I14143" s="80"/>
      <c r="AX14143" s="80"/>
      <c r="AY14143" s="80"/>
      <c r="AZ14143" s="80"/>
      <c r="BA14143" s="80"/>
      <c r="BB14143" s="80"/>
    </row>
    <row r="14144" spans="9:54" x14ac:dyDescent="0.25">
      <c r="I14144" s="80"/>
      <c r="AX14144" s="80"/>
      <c r="AY14144" s="80"/>
      <c r="AZ14144" s="80"/>
      <c r="BA14144" s="80"/>
      <c r="BB14144" s="80"/>
    </row>
    <row r="14145" spans="9:54" x14ac:dyDescent="0.25">
      <c r="I14145" s="80"/>
      <c r="AX14145" s="80"/>
      <c r="AY14145" s="80"/>
      <c r="AZ14145" s="80"/>
      <c r="BA14145" s="80"/>
      <c r="BB14145" s="80"/>
    </row>
    <row r="14146" spans="9:54" x14ac:dyDescent="0.25">
      <c r="I14146" s="80"/>
      <c r="AX14146" s="80"/>
      <c r="AY14146" s="80"/>
      <c r="AZ14146" s="80"/>
      <c r="BA14146" s="80"/>
      <c r="BB14146" s="80"/>
    </row>
    <row r="14147" spans="9:54" x14ac:dyDescent="0.25">
      <c r="I14147" s="80"/>
      <c r="AX14147" s="80"/>
      <c r="AY14147" s="80"/>
      <c r="AZ14147" s="80"/>
      <c r="BA14147" s="80"/>
      <c r="BB14147" s="80"/>
    </row>
    <row r="14148" spans="9:54" x14ac:dyDescent="0.25">
      <c r="I14148" s="80"/>
      <c r="AX14148" s="80"/>
      <c r="AY14148" s="80"/>
      <c r="AZ14148" s="80"/>
      <c r="BA14148" s="80"/>
      <c r="BB14148" s="80"/>
    </row>
    <row r="14149" spans="9:54" x14ac:dyDescent="0.25">
      <c r="I14149" s="80"/>
      <c r="AX14149" s="80"/>
      <c r="AY14149" s="80"/>
      <c r="AZ14149" s="80"/>
      <c r="BA14149" s="80"/>
      <c r="BB14149" s="80"/>
    </row>
    <row r="14150" spans="9:54" x14ac:dyDescent="0.25">
      <c r="I14150" s="80"/>
      <c r="AX14150" s="80"/>
      <c r="AY14150" s="80"/>
      <c r="AZ14150" s="80"/>
      <c r="BA14150" s="80"/>
      <c r="BB14150" s="80"/>
    </row>
    <row r="14151" spans="9:54" x14ac:dyDescent="0.25">
      <c r="I14151" s="80"/>
      <c r="AX14151" s="80"/>
      <c r="AY14151" s="80"/>
      <c r="AZ14151" s="80"/>
      <c r="BA14151" s="80"/>
      <c r="BB14151" s="80"/>
    </row>
    <row r="14152" spans="9:54" x14ac:dyDescent="0.25">
      <c r="I14152" s="80"/>
      <c r="AX14152" s="80"/>
      <c r="AY14152" s="80"/>
      <c r="AZ14152" s="80"/>
      <c r="BA14152" s="80"/>
      <c r="BB14152" s="80"/>
    </row>
    <row r="14153" spans="9:54" x14ac:dyDescent="0.25">
      <c r="I14153" s="80"/>
      <c r="AX14153" s="80"/>
      <c r="AY14153" s="80"/>
      <c r="AZ14153" s="80"/>
      <c r="BA14153" s="80"/>
      <c r="BB14153" s="80"/>
    </row>
    <row r="14154" spans="9:54" x14ac:dyDescent="0.25">
      <c r="I14154" s="80"/>
      <c r="AX14154" s="80"/>
      <c r="AY14154" s="80"/>
      <c r="AZ14154" s="80"/>
      <c r="BA14154" s="80"/>
      <c r="BB14154" s="80"/>
    </row>
    <row r="14155" spans="9:54" x14ac:dyDescent="0.25">
      <c r="I14155" s="80"/>
      <c r="AX14155" s="80"/>
      <c r="AY14155" s="80"/>
      <c r="AZ14155" s="80"/>
      <c r="BA14155" s="80"/>
      <c r="BB14155" s="80"/>
    </row>
    <row r="14156" spans="9:54" x14ac:dyDescent="0.25">
      <c r="I14156" s="80"/>
      <c r="AX14156" s="80"/>
      <c r="AY14156" s="80"/>
      <c r="AZ14156" s="80"/>
      <c r="BA14156" s="80"/>
      <c r="BB14156" s="80"/>
    </row>
    <row r="14157" spans="9:54" x14ac:dyDescent="0.25">
      <c r="I14157" s="80"/>
      <c r="AX14157" s="80"/>
      <c r="AY14157" s="80"/>
      <c r="AZ14157" s="80"/>
      <c r="BA14157" s="80"/>
      <c r="BB14157" s="80"/>
    </row>
    <row r="14158" spans="9:54" x14ac:dyDescent="0.25">
      <c r="I14158" s="80"/>
      <c r="AX14158" s="80"/>
      <c r="AY14158" s="80"/>
      <c r="AZ14158" s="80"/>
      <c r="BA14158" s="80"/>
      <c r="BB14158" s="80"/>
    </row>
    <row r="14159" spans="9:54" x14ac:dyDescent="0.25">
      <c r="I14159" s="80"/>
      <c r="AX14159" s="80"/>
      <c r="AY14159" s="80"/>
      <c r="AZ14159" s="80"/>
      <c r="BA14159" s="80"/>
      <c r="BB14159" s="80"/>
    </row>
    <row r="14160" spans="9:54" x14ac:dyDescent="0.25">
      <c r="I14160" s="80"/>
      <c r="AX14160" s="80"/>
      <c r="AY14160" s="80"/>
      <c r="AZ14160" s="80"/>
      <c r="BA14160" s="80"/>
      <c r="BB14160" s="80"/>
    </row>
    <row r="14161" spans="9:54" x14ac:dyDescent="0.25">
      <c r="I14161" s="80"/>
      <c r="AX14161" s="80"/>
      <c r="AY14161" s="80"/>
      <c r="AZ14161" s="80"/>
      <c r="BA14161" s="80"/>
      <c r="BB14161" s="80"/>
    </row>
    <row r="14162" spans="9:54" x14ac:dyDescent="0.25">
      <c r="I14162" s="80"/>
      <c r="AX14162" s="80"/>
      <c r="AY14162" s="80"/>
      <c r="AZ14162" s="80"/>
      <c r="BA14162" s="80"/>
      <c r="BB14162" s="80"/>
    </row>
    <row r="14163" spans="9:54" x14ac:dyDescent="0.25">
      <c r="I14163" s="80"/>
      <c r="AX14163" s="80"/>
      <c r="AY14163" s="80"/>
      <c r="AZ14163" s="80"/>
      <c r="BA14163" s="80"/>
      <c r="BB14163" s="80"/>
    </row>
    <row r="14164" spans="9:54" x14ac:dyDescent="0.25">
      <c r="I14164" s="80"/>
      <c r="AX14164" s="80"/>
      <c r="AY14164" s="80"/>
      <c r="AZ14164" s="80"/>
      <c r="BA14164" s="80"/>
      <c r="BB14164" s="80"/>
    </row>
    <row r="14165" spans="9:54" x14ac:dyDescent="0.25">
      <c r="I14165" s="80"/>
      <c r="AX14165" s="80"/>
      <c r="AY14165" s="80"/>
      <c r="AZ14165" s="80"/>
      <c r="BA14165" s="80"/>
      <c r="BB14165" s="80"/>
    </row>
    <row r="14166" spans="9:54" x14ac:dyDescent="0.25">
      <c r="I14166" s="80"/>
      <c r="AX14166" s="80"/>
      <c r="AY14166" s="80"/>
      <c r="AZ14166" s="80"/>
      <c r="BA14166" s="80"/>
      <c r="BB14166" s="80"/>
    </row>
    <row r="14167" spans="9:54" x14ac:dyDescent="0.25">
      <c r="I14167" s="80"/>
      <c r="AX14167" s="80"/>
      <c r="AY14167" s="80"/>
      <c r="AZ14167" s="80"/>
      <c r="BA14167" s="80"/>
      <c r="BB14167" s="80"/>
    </row>
    <row r="14168" spans="9:54" x14ac:dyDescent="0.25">
      <c r="I14168" s="80"/>
      <c r="AX14168" s="80"/>
      <c r="AY14168" s="80"/>
      <c r="AZ14168" s="80"/>
      <c r="BA14168" s="80"/>
      <c r="BB14168" s="80"/>
    </row>
    <row r="14169" spans="9:54" x14ac:dyDescent="0.25">
      <c r="I14169" s="80"/>
      <c r="AX14169" s="80"/>
      <c r="AY14169" s="80"/>
      <c r="AZ14169" s="80"/>
      <c r="BA14169" s="80"/>
      <c r="BB14169" s="80"/>
    </row>
    <row r="14170" spans="9:54" x14ac:dyDescent="0.25">
      <c r="I14170" s="80"/>
      <c r="AX14170" s="80"/>
      <c r="AY14170" s="80"/>
      <c r="AZ14170" s="80"/>
      <c r="BA14170" s="80"/>
      <c r="BB14170" s="80"/>
    </row>
    <row r="14171" spans="9:54" x14ac:dyDescent="0.25">
      <c r="I14171" s="80"/>
      <c r="AX14171" s="80"/>
      <c r="AY14171" s="80"/>
      <c r="AZ14171" s="80"/>
      <c r="BA14171" s="80"/>
      <c r="BB14171" s="80"/>
    </row>
    <row r="14172" spans="9:54" x14ac:dyDescent="0.25">
      <c r="I14172" s="80"/>
      <c r="AX14172" s="80"/>
      <c r="AY14172" s="80"/>
      <c r="AZ14172" s="80"/>
      <c r="BA14172" s="80"/>
      <c r="BB14172" s="80"/>
    </row>
    <row r="14173" spans="9:54" x14ac:dyDescent="0.25">
      <c r="I14173" s="80"/>
      <c r="AX14173" s="80"/>
      <c r="AY14173" s="80"/>
      <c r="AZ14173" s="80"/>
      <c r="BA14173" s="80"/>
      <c r="BB14173" s="80"/>
    </row>
    <row r="14174" spans="9:54" x14ac:dyDescent="0.25">
      <c r="I14174" s="80"/>
      <c r="AX14174" s="80"/>
      <c r="AY14174" s="80"/>
      <c r="AZ14174" s="80"/>
      <c r="BA14174" s="80"/>
      <c r="BB14174" s="80"/>
    </row>
    <row r="14175" spans="9:54" x14ac:dyDescent="0.25">
      <c r="I14175" s="80"/>
      <c r="AX14175" s="80"/>
      <c r="AY14175" s="80"/>
      <c r="AZ14175" s="80"/>
      <c r="BA14175" s="80"/>
      <c r="BB14175" s="80"/>
    </row>
    <row r="14176" spans="9:54" x14ac:dyDescent="0.25">
      <c r="I14176" s="80"/>
      <c r="AX14176" s="80"/>
      <c r="AY14176" s="80"/>
      <c r="AZ14176" s="80"/>
      <c r="BA14176" s="80"/>
      <c r="BB14176" s="80"/>
    </row>
    <row r="14177" spans="9:54" x14ac:dyDescent="0.25">
      <c r="I14177" s="80"/>
      <c r="AX14177" s="80"/>
      <c r="AY14177" s="80"/>
      <c r="AZ14177" s="80"/>
      <c r="BA14177" s="80"/>
      <c r="BB14177" s="80"/>
    </row>
    <row r="14178" spans="9:54" x14ac:dyDescent="0.25">
      <c r="I14178" s="80"/>
      <c r="AX14178" s="80"/>
      <c r="AY14178" s="80"/>
      <c r="AZ14178" s="80"/>
      <c r="BA14178" s="80"/>
      <c r="BB14178" s="80"/>
    </row>
    <row r="14179" spans="9:54" x14ac:dyDescent="0.25">
      <c r="I14179" s="80"/>
      <c r="AX14179" s="80"/>
      <c r="AY14179" s="80"/>
      <c r="AZ14179" s="80"/>
      <c r="BA14179" s="80"/>
      <c r="BB14179" s="80"/>
    </row>
    <row r="14180" spans="9:54" x14ac:dyDescent="0.25">
      <c r="I14180" s="80"/>
      <c r="AX14180" s="80"/>
      <c r="AY14180" s="80"/>
      <c r="AZ14180" s="80"/>
      <c r="BA14180" s="80"/>
      <c r="BB14180" s="80"/>
    </row>
    <row r="14181" spans="9:54" x14ac:dyDescent="0.25">
      <c r="I14181" s="80"/>
      <c r="AX14181" s="80"/>
      <c r="AY14181" s="80"/>
      <c r="AZ14181" s="80"/>
      <c r="BA14181" s="80"/>
      <c r="BB14181" s="80"/>
    </row>
    <row r="14182" spans="9:54" x14ac:dyDescent="0.25">
      <c r="I14182" s="80"/>
      <c r="AX14182" s="80"/>
      <c r="AY14182" s="80"/>
      <c r="AZ14182" s="80"/>
      <c r="BA14182" s="80"/>
      <c r="BB14182" s="80"/>
    </row>
    <row r="14183" spans="9:54" x14ac:dyDescent="0.25">
      <c r="I14183" s="80"/>
      <c r="AX14183" s="80"/>
      <c r="AY14183" s="80"/>
      <c r="AZ14183" s="80"/>
      <c r="BA14183" s="80"/>
      <c r="BB14183" s="80"/>
    </row>
    <row r="14184" spans="9:54" x14ac:dyDescent="0.25">
      <c r="I14184" s="80"/>
      <c r="AX14184" s="80"/>
      <c r="AY14184" s="80"/>
      <c r="AZ14184" s="80"/>
      <c r="BA14184" s="80"/>
      <c r="BB14184" s="80"/>
    </row>
    <row r="14185" spans="9:54" x14ac:dyDescent="0.25">
      <c r="I14185" s="80"/>
      <c r="AX14185" s="80"/>
      <c r="AY14185" s="80"/>
      <c r="AZ14185" s="80"/>
      <c r="BA14185" s="80"/>
      <c r="BB14185" s="80"/>
    </row>
    <row r="14186" spans="9:54" x14ac:dyDescent="0.25">
      <c r="I14186" s="80"/>
      <c r="AX14186" s="80"/>
      <c r="AY14186" s="80"/>
      <c r="AZ14186" s="80"/>
      <c r="BA14186" s="80"/>
      <c r="BB14186" s="80"/>
    </row>
    <row r="14187" spans="9:54" x14ac:dyDescent="0.25">
      <c r="I14187" s="80"/>
      <c r="AX14187" s="80"/>
      <c r="AY14187" s="80"/>
      <c r="AZ14187" s="80"/>
      <c r="BA14187" s="80"/>
      <c r="BB14187" s="80"/>
    </row>
    <row r="14188" spans="9:54" x14ac:dyDescent="0.25">
      <c r="I14188" s="80"/>
      <c r="AX14188" s="80"/>
      <c r="AY14188" s="80"/>
      <c r="AZ14188" s="80"/>
      <c r="BA14188" s="80"/>
      <c r="BB14188" s="80"/>
    </row>
    <row r="14189" spans="9:54" x14ac:dyDescent="0.25">
      <c r="I14189" s="80"/>
      <c r="AX14189" s="80"/>
      <c r="AY14189" s="80"/>
      <c r="AZ14189" s="80"/>
      <c r="BA14189" s="80"/>
      <c r="BB14189" s="80"/>
    </row>
    <row r="14190" spans="9:54" x14ac:dyDescent="0.25">
      <c r="I14190" s="80"/>
      <c r="AX14190" s="80"/>
      <c r="AY14190" s="80"/>
      <c r="AZ14190" s="80"/>
      <c r="BA14190" s="80"/>
      <c r="BB14190" s="80"/>
    </row>
    <row r="14191" spans="9:54" x14ac:dyDescent="0.25">
      <c r="I14191" s="80"/>
      <c r="AX14191" s="80"/>
      <c r="AY14191" s="80"/>
      <c r="AZ14191" s="80"/>
      <c r="BA14191" s="80"/>
      <c r="BB14191" s="80"/>
    </row>
    <row r="14192" spans="9:54" x14ac:dyDescent="0.25">
      <c r="I14192" s="80"/>
      <c r="AX14192" s="80"/>
      <c r="AY14192" s="80"/>
      <c r="AZ14192" s="80"/>
      <c r="BA14192" s="80"/>
      <c r="BB14192" s="80"/>
    </row>
    <row r="14193" spans="9:54" x14ac:dyDescent="0.25">
      <c r="I14193" s="80"/>
      <c r="AX14193" s="80"/>
      <c r="AY14193" s="80"/>
      <c r="AZ14193" s="80"/>
      <c r="BA14193" s="80"/>
      <c r="BB14193" s="80"/>
    </row>
    <row r="14194" spans="9:54" x14ac:dyDescent="0.25">
      <c r="I14194" s="80"/>
      <c r="AX14194" s="80"/>
      <c r="AY14194" s="80"/>
      <c r="AZ14194" s="80"/>
      <c r="BA14194" s="80"/>
      <c r="BB14194" s="80"/>
    </row>
    <row r="14195" spans="9:54" x14ac:dyDescent="0.25">
      <c r="I14195" s="80"/>
      <c r="AX14195" s="80"/>
      <c r="AY14195" s="80"/>
      <c r="AZ14195" s="80"/>
      <c r="BA14195" s="80"/>
      <c r="BB14195" s="80"/>
    </row>
    <row r="14196" spans="9:54" x14ac:dyDescent="0.25">
      <c r="I14196" s="80"/>
      <c r="AX14196" s="80"/>
      <c r="AY14196" s="80"/>
      <c r="AZ14196" s="80"/>
      <c r="BA14196" s="80"/>
      <c r="BB14196" s="80"/>
    </row>
    <row r="14197" spans="9:54" x14ac:dyDescent="0.25">
      <c r="I14197" s="80"/>
      <c r="AX14197" s="80"/>
      <c r="AY14197" s="80"/>
      <c r="AZ14197" s="80"/>
      <c r="BA14197" s="80"/>
      <c r="BB14197" s="80"/>
    </row>
    <row r="14198" spans="9:54" x14ac:dyDescent="0.25">
      <c r="I14198" s="80"/>
      <c r="AX14198" s="80"/>
      <c r="AY14198" s="80"/>
      <c r="AZ14198" s="80"/>
      <c r="BA14198" s="80"/>
      <c r="BB14198" s="80"/>
    </row>
    <row r="14199" spans="9:54" x14ac:dyDescent="0.25">
      <c r="I14199" s="80"/>
      <c r="AX14199" s="80"/>
      <c r="AY14199" s="80"/>
      <c r="AZ14199" s="80"/>
      <c r="BA14199" s="80"/>
      <c r="BB14199" s="80"/>
    </row>
    <row r="14200" spans="9:54" x14ac:dyDescent="0.25">
      <c r="I14200" s="80"/>
      <c r="AX14200" s="80"/>
      <c r="AY14200" s="80"/>
      <c r="AZ14200" s="80"/>
      <c r="BA14200" s="80"/>
      <c r="BB14200" s="80"/>
    </row>
    <row r="14201" spans="9:54" x14ac:dyDescent="0.25">
      <c r="I14201" s="80"/>
      <c r="AX14201" s="80"/>
      <c r="AY14201" s="80"/>
      <c r="AZ14201" s="80"/>
      <c r="BA14201" s="80"/>
      <c r="BB14201" s="80"/>
    </row>
    <row r="14202" spans="9:54" x14ac:dyDescent="0.25">
      <c r="I14202" s="80"/>
      <c r="AX14202" s="80"/>
      <c r="AY14202" s="80"/>
      <c r="AZ14202" s="80"/>
      <c r="BA14202" s="80"/>
      <c r="BB14202" s="80"/>
    </row>
    <row r="14203" spans="9:54" x14ac:dyDescent="0.25">
      <c r="I14203" s="80"/>
      <c r="AX14203" s="80"/>
      <c r="AY14203" s="80"/>
      <c r="AZ14203" s="80"/>
      <c r="BA14203" s="80"/>
      <c r="BB14203" s="80"/>
    </row>
    <row r="14204" spans="9:54" x14ac:dyDescent="0.25">
      <c r="I14204" s="80"/>
      <c r="AX14204" s="80"/>
      <c r="AY14204" s="80"/>
      <c r="AZ14204" s="80"/>
      <c r="BA14204" s="80"/>
      <c r="BB14204" s="80"/>
    </row>
    <row r="14205" spans="9:54" x14ac:dyDescent="0.25">
      <c r="I14205" s="80"/>
      <c r="AX14205" s="80"/>
      <c r="AY14205" s="80"/>
      <c r="AZ14205" s="80"/>
      <c r="BA14205" s="80"/>
      <c r="BB14205" s="80"/>
    </row>
    <row r="14206" spans="9:54" x14ac:dyDescent="0.25">
      <c r="I14206" s="80"/>
      <c r="AX14206" s="80"/>
      <c r="AY14206" s="80"/>
      <c r="AZ14206" s="80"/>
      <c r="BA14206" s="80"/>
      <c r="BB14206" s="80"/>
    </row>
    <row r="14207" spans="9:54" x14ac:dyDescent="0.25">
      <c r="I14207" s="80"/>
      <c r="AX14207" s="80"/>
      <c r="AY14207" s="80"/>
      <c r="AZ14207" s="80"/>
      <c r="BA14207" s="80"/>
      <c r="BB14207" s="80"/>
    </row>
    <row r="14208" spans="9:54" x14ac:dyDescent="0.25">
      <c r="I14208" s="80"/>
      <c r="AX14208" s="80"/>
      <c r="AY14208" s="80"/>
      <c r="AZ14208" s="80"/>
      <c r="BA14208" s="80"/>
      <c r="BB14208" s="80"/>
    </row>
    <row r="14209" spans="9:54" x14ac:dyDescent="0.25">
      <c r="I14209" s="80"/>
      <c r="AX14209" s="80"/>
      <c r="AY14209" s="80"/>
      <c r="AZ14209" s="80"/>
      <c r="BA14209" s="80"/>
      <c r="BB14209" s="80"/>
    </row>
    <row r="14210" spans="9:54" x14ac:dyDescent="0.25">
      <c r="I14210" s="80"/>
      <c r="AX14210" s="80"/>
      <c r="AY14210" s="80"/>
      <c r="AZ14210" s="80"/>
      <c r="BA14210" s="80"/>
      <c r="BB14210" s="80"/>
    </row>
    <row r="14211" spans="9:54" x14ac:dyDescent="0.25">
      <c r="I14211" s="80"/>
      <c r="AX14211" s="80"/>
      <c r="AY14211" s="80"/>
      <c r="AZ14211" s="80"/>
      <c r="BA14211" s="80"/>
      <c r="BB14211" s="80"/>
    </row>
    <row r="14212" spans="9:54" x14ac:dyDescent="0.25">
      <c r="I14212" s="80"/>
      <c r="AX14212" s="80"/>
      <c r="AY14212" s="80"/>
      <c r="AZ14212" s="80"/>
      <c r="BA14212" s="80"/>
      <c r="BB14212" s="80"/>
    </row>
    <row r="14213" spans="9:54" x14ac:dyDescent="0.25">
      <c r="I14213" s="80"/>
      <c r="AX14213" s="80"/>
      <c r="AY14213" s="80"/>
      <c r="AZ14213" s="80"/>
      <c r="BA14213" s="80"/>
      <c r="BB14213" s="80"/>
    </row>
    <row r="14214" spans="9:54" x14ac:dyDescent="0.25">
      <c r="I14214" s="80"/>
      <c r="AX14214" s="80"/>
      <c r="AY14214" s="80"/>
      <c r="AZ14214" s="80"/>
      <c r="BA14214" s="80"/>
      <c r="BB14214" s="80"/>
    </row>
    <row r="14215" spans="9:54" x14ac:dyDescent="0.25">
      <c r="I14215" s="80"/>
      <c r="AX14215" s="80"/>
      <c r="AY14215" s="80"/>
      <c r="AZ14215" s="80"/>
      <c r="BA14215" s="80"/>
      <c r="BB14215" s="80"/>
    </row>
    <row r="14216" spans="9:54" x14ac:dyDescent="0.25">
      <c r="I14216" s="80"/>
      <c r="AX14216" s="80"/>
      <c r="AY14216" s="80"/>
      <c r="AZ14216" s="80"/>
      <c r="BA14216" s="80"/>
      <c r="BB14216" s="80"/>
    </row>
    <row r="14217" spans="9:54" x14ac:dyDescent="0.25">
      <c r="I14217" s="80"/>
      <c r="AX14217" s="80"/>
      <c r="AY14217" s="80"/>
      <c r="AZ14217" s="80"/>
      <c r="BA14217" s="80"/>
      <c r="BB14217" s="80"/>
    </row>
    <row r="14218" spans="9:54" x14ac:dyDescent="0.25">
      <c r="I14218" s="80"/>
      <c r="AX14218" s="80"/>
      <c r="AY14218" s="80"/>
      <c r="AZ14218" s="80"/>
      <c r="BA14218" s="80"/>
      <c r="BB14218" s="80"/>
    </row>
    <row r="14219" spans="9:54" x14ac:dyDescent="0.25">
      <c r="I14219" s="80"/>
      <c r="AX14219" s="80"/>
      <c r="AY14219" s="80"/>
      <c r="AZ14219" s="80"/>
      <c r="BA14219" s="80"/>
      <c r="BB14219" s="80"/>
    </row>
    <row r="14220" spans="9:54" x14ac:dyDescent="0.25">
      <c r="I14220" s="80"/>
      <c r="AX14220" s="80"/>
      <c r="AY14220" s="80"/>
      <c r="AZ14220" s="80"/>
      <c r="BA14220" s="80"/>
      <c r="BB14220" s="80"/>
    </row>
    <row r="14221" spans="9:54" x14ac:dyDescent="0.25">
      <c r="I14221" s="80"/>
      <c r="AX14221" s="80"/>
      <c r="AY14221" s="80"/>
      <c r="AZ14221" s="80"/>
      <c r="BA14221" s="80"/>
      <c r="BB14221" s="80"/>
    </row>
    <row r="14222" spans="9:54" x14ac:dyDescent="0.25">
      <c r="I14222" s="80"/>
      <c r="AX14222" s="80"/>
      <c r="AY14222" s="80"/>
      <c r="AZ14222" s="80"/>
      <c r="BA14222" s="80"/>
      <c r="BB14222" s="80"/>
    </row>
    <row r="14223" spans="9:54" x14ac:dyDescent="0.25">
      <c r="I14223" s="80"/>
      <c r="AX14223" s="80"/>
      <c r="AY14223" s="80"/>
      <c r="AZ14223" s="80"/>
      <c r="BA14223" s="80"/>
      <c r="BB14223" s="80"/>
    </row>
    <row r="14224" spans="9:54" x14ac:dyDescent="0.25">
      <c r="I14224" s="80"/>
      <c r="AX14224" s="80"/>
      <c r="AY14224" s="80"/>
      <c r="AZ14224" s="80"/>
      <c r="BA14224" s="80"/>
      <c r="BB14224" s="80"/>
    </row>
    <row r="14225" spans="9:54" x14ac:dyDescent="0.25">
      <c r="I14225" s="80"/>
      <c r="AX14225" s="80"/>
      <c r="AY14225" s="80"/>
      <c r="AZ14225" s="80"/>
      <c r="BA14225" s="80"/>
      <c r="BB14225" s="80"/>
    </row>
    <row r="14226" spans="9:54" x14ac:dyDescent="0.25">
      <c r="I14226" s="80"/>
      <c r="AX14226" s="80"/>
      <c r="AY14226" s="80"/>
      <c r="AZ14226" s="80"/>
      <c r="BA14226" s="80"/>
      <c r="BB14226" s="80"/>
    </row>
    <row r="14227" spans="9:54" x14ac:dyDescent="0.25">
      <c r="I14227" s="80"/>
      <c r="AX14227" s="80"/>
      <c r="AY14227" s="80"/>
      <c r="AZ14227" s="80"/>
      <c r="BA14227" s="80"/>
      <c r="BB14227" s="80"/>
    </row>
    <row r="14228" spans="9:54" x14ac:dyDescent="0.25">
      <c r="I14228" s="80"/>
      <c r="AX14228" s="80"/>
      <c r="AY14228" s="80"/>
      <c r="AZ14228" s="80"/>
      <c r="BA14228" s="80"/>
      <c r="BB14228" s="80"/>
    </row>
    <row r="14229" spans="9:54" x14ac:dyDescent="0.25">
      <c r="I14229" s="80"/>
      <c r="AX14229" s="80"/>
      <c r="AY14229" s="80"/>
      <c r="AZ14229" s="80"/>
      <c r="BA14229" s="80"/>
      <c r="BB14229" s="80"/>
    </row>
    <row r="14230" spans="9:54" x14ac:dyDescent="0.25">
      <c r="I14230" s="80"/>
      <c r="AX14230" s="80"/>
      <c r="AY14230" s="80"/>
      <c r="AZ14230" s="80"/>
      <c r="BA14230" s="80"/>
      <c r="BB14230" s="80"/>
    </row>
    <row r="14231" spans="9:54" x14ac:dyDescent="0.25">
      <c r="I14231" s="80"/>
      <c r="AX14231" s="80"/>
      <c r="AY14231" s="80"/>
      <c r="AZ14231" s="80"/>
      <c r="BA14231" s="80"/>
      <c r="BB14231" s="80"/>
    </row>
    <row r="14232" spans="9:54" x14ac:dyDescent="0.25">
      <c r="I14232" s="80"/>
      <c r="AX14232" s="80"/>
      <c r="AY14232" s="80"/>
      <c r="AZ14232" s="80"/>
      <c r="BA14232" s="80"/>
      <c r="BB14232" s="80"/>
    </row>
    <row r="14233" spans="9:54" x14ac:dyDescent="0.25">
      <c r="I14233" s="80"/>
      <c r="AX14233" s="80"/>
      <c r="AY14233" s="80"/>
      <c r="AZ14233" s="80"/>
      <c r="BA14233" s="80"/>
      <c r="BB14233" s="80"/>
    </row>
    <row r="14234" spans="9:54" x14ac:dyDescent="0.25">
      <c r="I14234" s="80"/>
      <c r="AX14234" s="80"/>
      <c r="AY14234" s="80"/>
      <c r="AZ14234" s="80"/>
      <c r="BA14234" s="80"/>
      <c r="BB14234" s="80"/>
    </row>
    <row r="14235" spans="9:54" x14ac:dyDescent="0.25">
      <c r="I14235" s="80"/>
      <c r="AX14235" s="80"/>
      <c r="AY14235" s="80"/>
      <c r="AZ14235" s="80"/>
      <c r="BA14235" s="80"/>
      <c r="BB14235" s="80"/>
    </row>
    <row r="14236" spans="9:54" x14ac:dyDescent="0.25">
      <c r="I14236" s="80"/>
      <c r="AX14236" s="80"/>
      <c r="AY14236" s="80"/>
      <c r="AZ14236" s="80"/>
      <c r="BA14236" s="80"/>
      <c r="BB14236" s="80"/>
    </row>
    <row r="14237" spans="9:54" x14ac:dyDescent="0.25">
      <c r="I14237" s="80"/>
      <c r="AX14237" s="80"/>
      <c r="AY14237" s="80"/>
      <c r="AZ14237" s="80"/>
      <c r="BA14237" s="80"/>
      <c r="BB14237" s="80"/>
    </row>
    <row r="14238" spans="9:54" x14ac:dyDescent="0.25">
      <c r="I14238" s="80"/>
      <c r="AX14238" s="80"/>
      <c r="AY14238" s="80"/>
      <c r="AZ14238" s="80"/>
      <c r="BA14238" s="80"/>
      <c r="BB14238" s="80"/>
    </row>
    <row r="14239" spans="9:54" x14ac:dyDescent="0.25">
      <c r="I14239" s="80"/>
      <c r="AX14239" s="80"/>
      <c r="AY14239" s="80"/>
      <c r="AZ14239" s="80"/>
      <c r="BA14239" s="80"/>
      <c r="BB14239" s="80"/>
    </row>
    <row r="14240" spans="9:54" x14ac:dyDescent="0.25">
      <c r="I14240" s="80"/>
      <c r="AX14240" s="80"/>
      <c r="AY14240" s="80"/>
      <c r="AZ14240" s="80"/>
      <c r="BA14240" s="80"/>
      <c r="BB14240" s="80"/>
    </row>
    <row r="14241" spans="9:54" x14ac:dyDescent="0.25">
      <c r="I14241" s="80"/>
      <c r="AX14241" s="80"/>
      <c r="AY14241" s="80"/>
      <c r="AZ14241" s="80"/>
      <c r="BA14241" s="80"/>
      <c r="BB14241" s="80"/>
    </row>
    <row r="14242" spans="9:54" x14ac:dyDescent="0.25">
      <c r="I14242" s="80"/>
      <c r="AX14242" s="80"/>
      <c r="AY14242" s="80"/>
      <c r="AZ14242" s="80"/>
      <c r="BA14242" s="80"/>
      <c r="BB14242" s="80"/>
    </row>
    <row r="14243" spans="9:54" x14ac:dyDescent="0.25">
      <c r="I14243" s="80"/>
      <c r="AX14243" s="80"/>
      <c r="AY14243" s="80"/>
      <c r="AZ14243" s="80"/>
      <c r="BA14243" s="80"/>
      <c r="BB14243" s="80"/>
    </row>
    <row r="14244" spans="9:54" x14ac:dyDescent="0.25">
      <c r="I14244" s="80"/>
      <c r="AX14244" s="80"/>
      <c r="AY14244" s="80"/>
      <c r="AZ14244" s="80"/>
      <c r="BA14244" s="80"/>
      <c r="BB14244" s="80"/>
    </row>
    <row r="14245" spans="9:54" x14ac:dyDescent="0.25">
      <c r="I14245" s="80"/>
      <c r="AX14245" s="80"/>
      <c r="AY14245" s="80"/>
      <c r="AZ14245" s="80"/>
      <c r="BA14245" s="80"/>
      <c r="BB14245" s="80"/>
    </row>
    <row r="14246" spans="9:54" x14ac:dyDescent="0.25">
      <c r="I14246" s="80"/>
      <c r="AX14246" s="80"/>
      <c r="AY14246" s="80"/>
      <c r="AZ14246" s="80"/>
      <c r="BA14246" s="80"/>
      <c r="BB14246" s="80"/>
    </row>
    <row r="14247" spans="9:54" x14ac:dyDescent="0.25">
      <c r="I14247" s="80"/>
      <c r="AX14247" s="80"/>
      <c r="AY14247" s="80"/>
      <c r="AZ14247" s="80"/>
      <c r="BA14247" s="80"/>
      <c r="BB14247" s="80"/>
    </row>
    <row r="14248" spans="9:54" x14ac:dyDescent="0.25">
      <c r="I14248" s="80"/>
      <c r="AX14248" s="80"/>
      <c r="AY14248" s="80"/>
      <c r="AZ14248" s="80"/>
      <c r="BA14248" s="80"/>
      <c r="BB14248" s="80"/>
    </row>
    <row r="14249" spans="9:54" x14ac:dyDescent="0.25">
      <c r="I14249" s="80"/>
      <c r="AX14249" s="80"/>
      <c r="AY14249" s="80"/>
      <c r="AZ14249" s="80"/>
      <c r="BA14249" s="80"/>
      <c r="BB14249" s="80"/>
    </row>
    <row r="14250" spans="9:54" x14ac:dyDescent="0.25">
      <c r="I14250" s="80"/>
      <c r="AX14250" s="80"/>
      <c r="AY14250" s="80"/>
      <c r="AZ14250" s="80"/>
      <c r="BA14250" s="80"/>
      <c r="BB14250" s="80"/>
    </row>
    <row r="14251" spans="9:54" x14ac:dyDescent="0.25">
      <c r="I14251" s="80"/>
      <c r="AX14251" s="80"/>
      <c r="AY14251" s="80"/>
      <c r="AZ14251" s="80"/>
      <c r="BA14251" s="80"/>
      <c r="BB14251" s="80"/>
    </row>
    <row r="14252" spans="9:54" x14ac:dyDescent="0.25">
      <c r="I14252" s="80"/>
      <c r="AX14252" s="80"/>
      <c r="AY14252" s="80"/>
      <c r="AZ14252" s="80"/>
      <c r="BA14252" s="80"/>
      <c r="BB14252" s="80"/>
    </row>
    <row r="14253" spans="9:54" x14ac:dyDescent="0.25">
      <c r="I14253" s="80"/>
      <c r="AX14253" s="80"/>
      <c r="AY14253" s="80"/>
      <c r="AZ14253" s="80"/>
      <c r="BA14253" s="80"/>
      <c r="BB14253" s="80"/>
    </row>
    <row r="14254" spans="9:54" x14ac:dyDescent="0.25">
      <c r="I14254" s="80"/>
      <c r="AX14254" s="80"/>
      <c r="AY14254" s="80"/>
      <c r="AZ14254" s="80"/>
      <c r="BA14254" s="80"/>
      <c r="BB14254" s="80"/>
    </row>
    <row r="14255" spans="9:54" x14ac:dyDescent="0.25">
      <c r="I14255" s="80"/>
      <c r="AX14255" s="80"/>
      <c r="AY14255" s="80"/>
      <c r="AZ14255" s="80"/>
      <c r="BA14255" s="80"/>
      <c r="BB14255" s="80"/>
    </row>
    <row r="14256" spans="9:54" x14ac:dyDescent="0.25">
      <c r="I14256" s="80"/>
      <c r="AX14256" s="80"/>
      <c r="AY14256" s="80"/>
      <c r="AZ14256" s="80"/>
      <c r="BA14256" s="80"/>
      <c r="BB14256" s="80"/>
    </row>
    <row r="14257" spans="9:54" x14ac:dyDescent="0.25">
      <c r="I14257" s="80"/>
      <c r="AX14257" s="80"/>
      <c r="AY14257" s="80"/>
      <c r="AZ14257" s="80"/>
      <c r="BA14257" s="80"/>
      <c r="BB14257" s="80"/>
    </row>
    <row r="14258" spans="9:54" x14ac:dyDescent="0.25">
      <c r="I14258" s="80"/>
      <c r="AX14258" s="80"/>
      <c r="AY14258" s="80"/>
      <c r="AZ14258" s="80"/>
      <c r="BA14258" s="80"/>
      <c r="BB14258" s="80"/>
    </row>
    <row r="14259" spans="9:54" x14ac:dyDescent="0.25">
      <c r="I14259" s="80"/>
      <c r="AX14259" s="80"/>
      <c r="AY14259" s="80"/>
      <c r="AZ14259" s="80"/>
      <c r="BA14259" s="80"/>
      <c r="BB14259" s="80"/>
    </row>
    <row r="14260" spans="9:54" x14ac:dyDescent="0.25">
      <c r="I14260" s="80"/>
      <c r="AX14260" s="80"/>
      <c r="AY14260" s="80"/>
      <c r="AZ14260" s="80"/>
      <c r="BA14260" s="80"/>
      <c r="BB14260" s="80"/>
    </row>
    <row r="14261" spans="9:54" x14ac:dyDescent="0.25">
      <c r="I14261" s="80"/>
      <c r="AX14261" s="80"/>
      <c r="AY14261" s="80"/>
      <c r="AZ14261" s="80"/>
      <c r="BA14261" s="80"/>
      <c r="BB14261" s="80"/>
    </row>
    <row r="14262" spans="9:54" x14ac:dyDescent="0.25">
      <c r="I14262" s="80"/>
      <c r="AX14262" s="80"/>
      <c r="AY14262" s="80"/>
      <c r="AZ14262" s="80"/>
      <c r="BA14262" s="80"/>
      <c r="BB14262" s="80"/>
    </row>
    <row r="14263" spans="9:54" x14ac:dyDescent="0.25">
      <c r="I14263" s="80"/>
      <c r="AX14263" s="80"/>
      <c r="AY14263" s="80"/>
      <c r="AZ14263" s="80"/>
      <c r="BA14263" s="80"/>
      <c r="BB14263" s="80"/>
    </row>
    <row r="14264" spans="9:54" x14ac:dyDescent="0.25">
      <c r="I14264" s="80"/>
      <c r="AX14264" s="80"/>
      <c r="AY14264" s="80"/>
      <c r="AZ14264" s="80"/>
      <c r="BA14264" s="80"/>
      <c r="BB14264" s="80"/>
    </row>
    <row r="14265" spans="9:54" x14ac:dyDescent="0.25">
      <c r="I14265" s="80"/>
      <c r="AX14265" s="80"/>
      <c r="AY14265" s="80"/>
      <c r="AZ14265" s="80"/>
      <c r="BA14265" s="80"/>
      <c r="BB14265" s="80"/>
    </row>
    <row r="14266" spans="9:54" x14ac:dyDescent="0.25">
      <c r="I14266" s="80"/>
      <c r="AX14266" s="80"/>
      <c r="AY14266" s="80"/>
      <c r="AZ14266" s="80"/>
      <c r="BA14266" s="80"/>
      <c r="BB14266" s="80"/>
    </row>
    <row r="14267" spans="9:54" x14ac:dyDescent="0.25">
      <c r="I14267" s="80"/>
      <c r="AX14267" s="80"/>
      <c r="AY14267" s="80"/>
      <c r="AZ14267" s="80"/>
      <c r="BA14267" s="80"/>
      <c r="BB14267" s="80"/>
    </row>
    <row r="14268" spans="9:54" x14ac:dyDescent="0.25">
      <c r="I14268" s="80"/>
      <c r="AX14268" s="80"/>
      <c r="AY14268" s="80"/>
      <c r="AZ14268" s="80"/>
      <c r="BA14268" s="80"/>
      <c r="BB14268" s="80"/>
    </row>
    <row r="14269" spans="9:54" x14ac:dyDescent="0.25">
      <c r="I14269" s="80"/>
      <c r="AX14269" s="80"/>
      <c r="AY14269" s="80"/>
      <c r="AZ14269" s="80"/>
      <c r="BA14269" s="80"/>
      <c r="BB14269" s="80"/>
    </row>
    <row r="14270" spans="9:54" x14ac:dyDescent="0.25">
      <c r="I14270" s="80"/>
      <c r="AX14270" s="80"/>
      <c r="AY14270" s="80"/>
      <c r="AZ14270" s="80"/>
      <c r="BA14270" s="80"/>
      <c r="BB14270" s="80"/>
    </row>
    <row r="14271" spans="9:54" x14ac:dyDescent="0.25">
      <c r="I14271" s="80"/>
      <c r="AX14271" s="80"/>
      <c r="AY14271" s="80"/>
      <c r="AZ14271" s="80"/>
      <c r="BA14271" s="80"/>
      <c r="BB14271" s="80"/>
    </row>
    <row r="14272" spans="9:54" x14ac:dyDescent="0.25">
      <c r="I14272" s="80"/>
      <c r="AX14272" s="80"/>
      <c r="AY14272" s="80"/>
      <c r="AZ14272" s="80"/>
      <c r="BA14272" s="80"/>
      <c r="BB14272" s="80"/>
    </row>
    <row r="14273" spans="9:54" x14ac:dyDescent="0.25">
      <c r="I14273" s="80"/>
      <c r="AX14273" s="80"/>
      <c r="AY14273" s="80"/>
      <c r="AZ14273" s="80"/>
      <c r="BA14273" s="80"/>
      <c r="BB14273" s="80"/>
    </row>
    <row r="14274" spans="9:54" x14ac:dyDescent="0.25">
      <c r="I14274" s="80"/>
      <c r="AX14274" s="80"/>
      <c r="AY14274" s="80"/>
      <c r="AZ14274" s="80"/>
      <c r="BA14274" s="80"/>
      <c r="BB14274" s="80"/>
    </row>
    <row r="14275" spans="9:54" x14ac:dyDescent="0.25">
      <c r="I14275" s="80"/>
      <c r="AX14275" s="80"/>
      <c r="AY14275" s="80"/>
      <c r="AZ14275" s="80"/>
      <c r="BA14275" s="80"/>
      <c r="BB14275" s="80"/>
    </row>
    <row r="14276" spans="9:54" x14ac:dyDescent="0.25">
      <c r="I14276" s="80"/>
      <c r="AX14276" s="80"/>
      <c r="AY14276" s="80"/>
      <c r="AZ14276" s="80"/>
      <c r="BA14276" s="80"/>
      <c r="BB14276" s="80"/>
    </row>
    <row r="14277" spans="9:54" x14ac:dyDescent="0.25">
      <c r="I14277" s="80"/>
      <c r="AX14277" s="80"/>
      <c r="AY14277" s="80"/>
      <c r="AZ14277" s="80"/>
      <c r="BA14277" s="80"/>
      <c r="BB14277" s="80"/>
    </row>
    <row r="14278" spans="9:54" x14ac:dyDescent="0.25">
      <c r="I14278" s="80"/>
      <c r="AX14278" s="80"/>
      <c r="AY14278" s="80"/>
      <c r="AZ14278" s="80"/>
      <c r="BA14278" s="80"/>
      <c r="BB14278" s="80"/>
    </row>
    <row r="14279" spans="9:54" x14ac:dyDescent="0.25">
      <c r="I14279" s="80"/>
      <c r="AX14279" s="80"/>
      <c r="AY14279" s="80"/>
      <c r="AZ14279" s="80"/>
      <c r="BA14279" s="80"/>
      <c r="BB14279" s="80"/>
    </row>
    <row r="14280" spans="9:54" x14ac:dyDescent="0.25">
      <c r="I14280" s="80"/>
      <c r="AX14280" s="80"/>
      <c r="AY14280" s="80"/>
      <c r="AZ14280" s="80"/>
      <c r="BA14280" s="80"/>
      <c r="BB14280" s="80"/>
    </row>
    <row r="14281" spans="9:54" x14ac:dyDescent="0.25">
      <c r="I14281" s="80"/>
      <c r="AX14281" s="80"/>
      <c r="AY14281" s="80"/>
      <c r="AZ14281" s="80"/>
      <c r="BA14281" s="80"/>
      <c r="BB14281" s="80"/>
    </row>
    <row r="14282" spans="9:54" x14ac:dyDescent="0.25">
      <c r="I14282" s="80"/>
      <c r="AX14282" s="80"/>
      <c r="AY14282" s="80"/>
      <c r="AZ14282" s="80"/>
      <c r="BA14282" s="80"/>
      <c r="BB14282" s="80"/>
    </row>
    <row r="14283" spans="9:54" x14ac:dyDescent="0.25">
      <c r="I14283" s="80"/>
      <c r="AX14283" s="80"/>
      <c r="AY14283" s="80"/>
      <c r="AZ14283" s="80"/>
      <c r="BA14283" s="80"/>
      <c r="BB14283" s="80"/>
    </row>
    <row r="14284" spans="9:54" x14ac:dyDescent="0.25">
      <c r="I14284" s="80"/>
      <c r="AX14284" s="80"/>
      <c r="AY14284" s="80"/>
      <c r="AZ14284" s="80"/>
      <c r="BA14284" s="80"/>
      <c r="BB14284" s="80"/>
    </row>
    <row r="14285" spans="9:54" x14ac:dyDescent="0.25">
      <c r="I14285" s="80"/>
      <c r="AX14285" s="80"/>
      <c r="AY14285" s="80"/>
      <c r="AZ14285" s="80"/>
      <c r="BA14285" s="80"/>
      <c r="BB14285" s="80"/>
    </row>
    <row r="14286" spans="9:54" x14ac:dyDescent="0.25">
      <c r="I14286" s="80"/>
      <c r="AX14286" s="80"/>
      <c r="AY14286" s="80"/>
      <c r="AZ14286" s="80"/>
      <c r="BA14286" s="80"/>
      <c r="BB14286" s="80"/>
    </row>
    <row r="14287" spans="9:54" x14ac:dyDescent="0.25">
      <c r="I14287" s="80"/>
      <c r="AX14287" s="80"/>
      <c r="AY14287" s="80"/>
      <c r="AZ14287" s="80"/>
      <c r="BA14287" s="80"/>
      <c r="BB14287" s="80"/>
    </row>
    <row r="14288" spans="9:54" x14ac:dyDescent="0.25">
      <c r="I14288" s="80"/>
      <c r="AX14288" s="80"/>
      <c r="AY14288" s="80"/>
      <c r="AZ14288" s="80"/>
      <c r="BA14288" s="80"/>
      <c r="BB14288" s="80"/>
    </row>
    <row r="14289" spans="9:54" x14ac:dyDescent="0.25">
      <c r="I14289" s="80"/>
      <c r="AX14289" s="80"/>
      <c r="AY14289" s="80"/>
      <c r="AZ14289" s="80"/>
      <c r="BA14289" s="80"/>
      <c r="BB14289" s="80"/>
    </row>
    <row r="14290" spans="9:54" x14ac:dyDescent="0.25">
      <c r="I14290" s="80"/>
      <c r="AX14290" s="80"/>
      <c r="AY14290" s="80"/>
      <c r="AZ14290" s="80"/>
      <c r="BA14290" s="80"/>
      <c r="BB14290" s="80"/>
    </row>
    <row r="14291" spans="9:54" x14ac:dyDescent="0.25">
      <c r="I14291" s="80"/>
      <c r="AX14291" s="80"/>
      <c r="AY14291" s="80"/>
      <c r="AZ14291" s="80"/>
      <c r="BA14291" s="80"/>
      <c r="BB14291" s="80"/>
    </row>
    <row r="14292" spans="9:54" x14ac:dyDescent="0.25">
      <c r="I14292" s="80"/>
      <c r="AX14292" s="80"/>
      <c r="AY14292" s="80"/>
      <c r="AZ14292" s="80"/>
      <c r="BA14292" s="80"/>
      <c r="BB14292" s="80"/>
    </row>
    <row r="14293" spans="9:54" x14ac:dyDescent="0.25">
      <c r="I14293" s="80"/>
      <c r="AX14293" s="80"/>
      <c r="AY14293" s="80"/>
      <c r="AZ14293" s="80"/>
      <c r="BA14293" s="80"/>
      <c r="BB14293" s="80"/>
    </row>
    <row r="14294" spans="9:54" x14ac:dyDescent="0.25">
      <c r="I14294" s="80"/>
      <c r="AX14294" s="80"/>
      <c r="AY14294" s="80"/>
      <c r="AZ14294" s="80"/>
      <c r="BA14294" s="80"/>
      <c r="BB14294" s="80"/>
    </row>
    <row r="14295" spans="9:54" x14ac:dyDescent="0.25">
      <c r="I14295" s="80"/>
      <c r="AX14295" s="80"/>
      <c r="AY14295" s="80"/>
      <c r="AZ14295" s="80"/>
      <c r="BA14295" s="80"/>
      <c r="BB14295" s="80"/>
    </row>
    <row r="14296" spans="9:54" x14ac:dyDescent="0.25">
      <c r="I14296" s="80"/>
      <c r="AX14296" s="80"/>
      <c r="AY14296" s="80"/>
      <c r="AZ14296" s="80"/>
      <c r="BA14296" s="80"/>
      <c r="BB14296" s="80"/>
    </row>
    <row r="14297" spans="9:54" x14ac:dyDescent="0.25">
      <c r="I14297" s="80"/>
      <c r="AX14297" s="80"/>
      <c r="AY14297" s="80"/>
      <c r="AZ14297" s="80"/>
      <c r="BA14297" s="80"/>
      <c r="BB14297" s="80"/>
    </row>
    <row r="14298" spans="9:54" x14ac:dyDescent="0.25">
      <c r="I14298" s="80"/>
      <c r="AX14298" s="80"/>
      <c r="AY14298" s="80"/>
      <c r="AZ14298" s="80"/>
      <c r="BA14298" s="80"/>
      <c r="BB14298" s="80"/>
    </row>
    <row r="14299" spans="9:54" x14ac:dyDescent="0.25">
      <c r="I14299" s="80"/>
      <c r="AX14299" s="80"/>
      <c r="AY14299" s="80"/>
      <c r="AZ14299" s="80"/>
      <c r="BA14299" s="80"/>
      <c r="BB14299" s="80"/>
    </row>
    <row r="14300" spans="9:54" x14ac:dyDescent="0.25">
      <c r="I14300" s="80"/>
      <c r="AX14300" s="80"/>
      <c r="AY14300" s="80"/>
      <c r="AZ14300" s="80"/>
      <c r="BA14300" s="80"/>
      <c r="BB14300" s="80"/>
    </row>
    <row r="14301" spans="9:54" x14ac:dyDescent="0.25">
      <c r="I14301" s="80"/>
      <c r="AX14301" s="80"/>
      <c r="AY14301" s="80"/>
      <c r="AZ14301" s="80"/>
      <c r="BA14301" s="80"/>
      <c r="BB14301" s="80"/>
    </row>
    <row r="14302" spans="9:54" x14ac:dyDescent="0.25">
      <c r="I14302" s="80"/>
      <c r="AX14302" s="80"/>
      <c r="AY14302" s="80"/>
      <c r="AZ14302" s="80"/>
      <c r="BA14302" s="80"/>
      <c r="BB14302" s="80"/>
    </row>
    <row r="14303" spans="9:54" x14ac:dyDescent="0.25">
      <c r="I14303" s="80"/>
      <c r="AX14303" s="80"/>
      <c r="AY14303" s="80"/>
      <c r="AZ14303" s="80"/>
      <c r="BA14303" s="80"/>
      <c r="BB14303" s="80"/>
    </row>
    <row r="14304" spans="9:54" x14ac:dyDescent="0.25">
      <c r="I14304" s="80"/>
      <c r="AX14304" s="80"/>
      <c r="AY14304" s="80"/>
      <c r="AZ14304" s="80"/>
      <c r="BA14304" s="80"/>
      <c r="BB14304" s="80"/>
    </row>
    <row r="14305" spans="9:54" x14ac:dyDescent="0.25">
      <c r="I14305" s="80"/>
      <c r="AX14305" s="80"/>
      <c r="AY14305" s="80"/>
      <c r="AZ14305" s="80"/>
      <c r="BA14305" s="80"/>
      <c r="BB14305" s="80"/>
    </row>
    <row r="14306" spans="9:54" x14ac:dyDescent="0.25">
      <c r="I14306" s="80"/>
      <c r="AX14306" s="80"/>
      <c r="AY14306" s="80"/>
      <c r="AZ14306" s="80"/>
      <c r="BA14306" s="80"/>
      <c r="BB14306" s="80"/>
    </row>
    <row r="14307" spans="9:54" x14ac:dyDescent="0.25">
      <c r="I14307" s="80"/>
      <c r="AX14307" s="80"/>
      <c r="AY14307" s="80"/>
      <c r="AZ14307" s="80"/>
      <c r="BA14307" s="80"/>
      <c r="BB14307" s="80"/>
    </row>
    <row r="14308" spans="9:54" x14ac:dyDescent="0.25">
      <c r="I14308" s="80"/>
      <c r="AX14308" s="80"/>
      <c r="AY14308" s="80"/>
      <c r="AZ14308" s="80"/>
      <c r="BA14308" s="80"/>
      <c r="BB14308" s="80"/>
    </row>
    <row r="14309" spans="9:54" x14ac:dyDescent="0.25">
      <c r="I14309" s="80"/>
      <c r="AX14309" s="80"/>
      <c r="AY14309" s="80"/>
      <c r="AZ14309" s="80"/>
      <c r="BA14309" s="80"/>
      <c r="BB14309" s="80"/>
    </row>
    <row r="14310" spans="9:54" x14ac:dyDescent="0.25">
      <c r="I14310" s="80"/>
      <c r="AX14310" s="80"/>
      <c r="AY14310" s="80"/>
      <c r="AZ14310" s="80"/>
      <c r="BA14310" s="80"/>
      <c r="BB14310" s="80"/>
    </row>
    <row r="14311" spans="9:54" x14ac:dyDescent="0.25">
      <c r="I14311" s="80"/>
      <c r="AX14311" s="80"/>
      <c r="AY14311" s="80"/>
      <c r="AZ14311" s="80"/>
      <c r="BA14311" s="80"/>
      <c r="BB14311" s="80"/>
    </row>
    <row r="14312" spans="9:54" x14ac:dyDescent="0.25">
      <c r="I14312" s="80"/>
      <c r="AX14312" s="80"/>
      <c r="AY14312" s="80"/>
      <c r="AZ14312" s="80"/>
      <c r="BA14312" s="80"/>
      <c r="BB14312" s="80"/>
    </row>
    <row r="14313" spans="9:54" x14ac:dyDescent="0.25">
      <c r="I14313" s="80"/>
      <c r="AX14313" s="80"/>
      <c r="AY14313" s="80"/>
      <c r="AZ14313" s="80"/>
      <c r="BA14313" s="80"/>
      <c r="BB14313" s="80"/>
    </row>
    <row r="14314" spans="9:54" x14ac:dyDescent="0.25">
      <c r="I14314" s="80"/>
      <c r="AX14314" s="80"/>
      <c r="AY14314" s="80"/>
      <c r="AZ14314" s="80"/>
      <c r="BA14314" s="80"/>
      <c r="BB14314" s="80"/>
    </row>
    <row r="14315" spans="9:54" x14ac:dyDescent="0.25">
      <c r="I14315" s="80"/>
      <c r="AX14315" s="80"/>
      <c r="AY14315" s="80"/>
      <c r="AZ14315" s="80"/>
      <c r="BA14315" s="80"/>
      <c r="BB14315" s="80"/>
    </row>
    <row r="14316" spans="9:54" x14ac:dyDescent="0.25">
      <c r="I14316" s="80"/>
      <c r="AX14316" s="80"/>
      <c r="AY14316" s="80"/>
      <c r="AZ14316" s="80"/>
      <c r="BA14316" s="80"/>
      <c r="BB14316" s="80"/>
    </row>
    <row r="14317" spans="9:54" x14ac:dyDescent="0.25">
      <c r="I14317" s="80"/>
      <c r="AX14317" s="80"/>
      <c r="AY14317" s="80"/>
      <c r="AZ14317" s="80"/>
      <c r="BA14317" s="80"/>
      <c r="BB14317" s="80"/>
    </row>
    <row r="14318" spans="9:54" x14ac:dyDescent="0.25">
      <c r="I14318" s="80"/>
      <c r="AX14318" s="80"/>
      <c r="AY14318" s="80"/>
      <c r="AZ14318" s="80"/>
      <c r="BA14318" s="80"/>
      <c r="BB14318" s="80"/>
    </row>
    <row r="14319" spans="9:54" x14ac:dyDescent="0.25">
      <c r="I14319" s="80"/>
      <c r="AX14319" s="80"/>
      <c r="AY14319" s="80"/>
      <c r="AZ14319" s="80"/>
      <c r="BA14319" s="80"/>
      <c r="BB14319" s="80"/>
    </row>
    <row r="14320" spans="9:54" x14ac:dyDescent="0.25">
      <c r="I14320" s="80"/>
      <c r="AX14320" s="80"/>
      <c r="AY14320" s="80"/>
      <c r="AZ14320" s="80"/>
      <c r="BA14320" s="80"/>
      <c r="BB14320" s="80"/>
    </row>
    <row r="14321" spans="9:54" x14ac:dyDescent="0.25">
      <c r="I14321" s="80"/>
      <c r="AX14321" s="80"/>
      <c r="AY14321" s="80"/>
      <c r="AZ14321" s="80"/>
      <c r="BA14321" s="80"/>
      <c r="BB14321" s="80"/>
    </row>
    <row r="14322" spans="9:54" x14ac:dyDescent="0.25">
      <c r="I14322" s="80"/>
      <c r="AX14322" s="80"/>
      <c r="AY14322" s="80"/>
      <c r="AZ14322" s="80"/>
      <c r="BA14322" s="80"/>
      <c r="BB14322" s="80"/>
    </row>
    <row r="14323" spans="9:54" x14ac:dyDescent="0.25">
      <c r="I14323" s="80"/>
      <c r="AX14323" s="80"/>
      <c r="AY14323" s="80"/>
      <c r="AZ14323" s="80"/>
      <c r="BA14323" s="80"/>
      <c r="BB14323" s="80"/>
    </row>
    <row r="14324" spans="9:54" x14ac:dyDescent="0.25">
      <c r="I14324" s="80"/>
      <c r="AX14324" s="80"/>
      <c r="AY14324" s="80"/>
      <c r="AZ14324" s="80"/>
      <c r="BA14324" s="80"/>
      <c r="BB14324" s="80"/>
    </row>
    <row r="14325" spans="9:54" x14ac:dyDescent="0.25">
      <c r="I14325" s="80"/>
      <c r="AX14325" s="80"/>
      <c r="AY14325" s="80"/>
      <c r="AZ14325" s="80"/>
      <c r="BA14325" s="80"/>
      <c r="BB14325" s="80"/>
    </row>
    <row r="14326" spans="9:54" x14ac:dyDescent="0.25">
      <c r="I14326" s="80"/>
      <c r="AX14326" s="80"/>
      <c r="AY14326" s="80"/>
      <c r="AZ14326" s="80"/>
      <c r="BA14326" s="80"/>
      <c r="BB14326" s="80"/>
    </row>
    <row r="14327" spans="9:54" x14ac:dyDescent="0.25">
      <c r="I14327" s="80"/>
      <c r="AX14327" s="80"/>
      <c r="AY14327" s="80"/>
      <c r="AZ14327" s="80"/>
      <c r="BA14327" s="80"/>
      <c r="BB14327" s="80"/>
    </row>
    <row r="14328" spans="9:54" x14ac:dyDescent="0.25">
      <c r="I14328" s="80"/>
      <c r="AX14328" s="80"/>
      <c r="AY14328" s="80"/>
      <c r="AZ14328" s="80"/>
      <c r="BA14328" s="80"/>
      <c r="BB14328" s="80"/>
    </row>
    <row r="14329" spans="9:54" x14ac:dyDescent="0.25">
      <c r="I14329" s="80"/>
      <c r="AX14329" s="80"/>
      <c r="AY14329" s="80"/>
      <c r="AZ14329" s="80"/>
      <c r="BA14329" s="80"/>
      <c r="BB14329" s="80"/>
    </row>
    <row r="14330" spans="9:54" x14ac:dyDescent="0.25">
      <c r="I14330" s="80"/>
      <c r="AX14330" s="80"/>
      <c r="AY14330" s="80"/>
      <c r="AZ14330" s="80"/>
      <c r="BA14330" s="80"/>
      <c r="BB14330" s="80"/>
    </row>
    <row r="14331" spans="9:54" x14ac:dyDescent="0.25">
      <c r="I14331" s="80"/>
      <c r="AX14331" s="80"/>
      <c r="AY14331" s="80"/>
      <c r="AZ14331" s="80"/>
      <c r="BA14331" s="80"/>
      <c r="BB14331" s="80"/>
    </row>
    <row r="14332" spans="9:54" x14ac:dyDescent="0.25">
      <c r="I14332" s="80"/>
      <c r="AX14332" s="80"/>
      <c r="AY14332" s="80"/>
      <c r="AZ14332" s="80"/>
      <c r="BA14332" s="80"/>
      <c r="BB14332" s="80"/>
    </row>
    <row r="14333" spans="9:54" x14ac:dyDescent="0.25">
      <c r="I14333" s="80"/>
      <c r="AX14333" s="80"/>
      <c r="AY14333" s="80"/>
      <c r="AZ14333" s="80"/>
      <c r="BA14333" s="80"/>
      <c r="BB14333" s="80"/>
    </row>
    <row r="14334" spans="9:54" x14ac:dyDescent="0.25">
      <c r="I14334" s="80"/>
      <c r="AX14334" s="80"/>
      <c r="AY14334" s="80"/>
      <c r="AZ14334" s="80"/>
      <c r="BA14334" s="80"/>
      <c r="BB14334" s="80"/>
    </row>
    <row r="14335" spans="9:54" x14ac:dyDescent="0.25">
      <c r="I14335" s="80"/>
      <c r="AX14335" s="80"/>
      <c r="AY14335" s="80"/>
      <c r="AZ14335" s="80"/>
      <c r="BA14335" s="80"/>
      <c r="BB14335" s="80"/>
    </row>
    <row r="14336" spans="9:54" x14ac:dyDescent="0.25">
      <c r="I14336" s="80"/>
      <c r="AX14336" s="80"/>
      <c r="AY14336" s="80"/>
      <c r="AZ14336" s="80"/>
      <c r="BA14336" s="80"/>
      <c r="BB14336" s="80"/>
    </row>
    <row r="14337" spans="9:54" x14ac:dyDescent="0.25">
      <c r="I14337" s="80"/>
      <c r="AX14337" s="80"/>
      <c r="AY14337" s="80"/>
      <c r="AZ14337" s="80"/>
      <c r="BA14337" s="80"/>
      <c r="BB14337" s="80"/>
    </row>
    <row r="14338" spans="9:54" x14ac:dyDescent="0.25">
      <c r="I14338" s="80"/>
      <c r="AX14338" s="80"/>
      <c r="AY14338" s="80"/>
      <c r="AZ14338" s="80"/>
      <c r="BA14338" s="80"/>
      <c r="BB14338" s="80"/>
    </row>
    <row r="14339" spans="9:54" x14ac:dyDescent="0.25">
      <c r="I14339" s="80"/>
      <c r="AX14339" s="80"/>
      <c r="AY14339" s="80"/>
      <c r="AZ14339" s="80"/>
      <c r="BA14339" s="80"/>
      <c r="BB14339" s="80"/>
    </row>
    <row r="14340" spans="9:54" x14ac:dyDescent="0.25">
      <c r="I14340" s="80"/>
      <c r="AX14340" s="80"/>
      <c r="AY14340" s="80"/>
      <c r="AZ14340" s="80"/>
      <c r="BA14340" s="80"/>
      <c r="BB14340" s="80"/>
    </row>
    <row r="14341" spans="9:54" x14ac:dyDescent="0.25">
      <c r="I14341" s="80"/>
      <c r="AX14341" s="80"/>
      <c r="AY14341" s="80"/>
      <c r="AZ14341" s="80"/>
      <c r="BA14341" s="80"/>
      <c r="BB14341" s="80"/>
    </row>
    <row r="14342" spans="9:54" x14ac:dyDescent="0.25">
      <c r="I14342" s="80"/>
      <c r="AX14342" s="80"/>
      <c r="AY14342" s="80"/>
      <c r="AZ14342" s="80"/>
      <c r="BA14342" s="80"/>
      <c r="BB14342" s="80"/>
    </row>
    <row r="14343" spans="9:54" x14ac:dyDescent="0.25">
      <c r="I14343" s="80"/>
      <c r="AX14343" s="80"/>
      <c r="AY14343" s="80"/>
      <c r="AZ14343" s="80"/>
      <c r="BA14343" s="80"/>
      <c r="BB14343" s="80"/>
    </row>
    <row r="14344" spans="9:54" x14ac:dyDescent="0.25">
      <c r="I14344" s="80"/>
      <c r="AX14344" s="80"/>
      <c r="AY14344" s="80"/>
      <c r="AZ14344" s="80"/>
      <c r="BA14344" s="80"/>
      <c r="BB14344" s="80"/>
    </row>
    <row r="14345" spans="9:54" x14ac:dyDescent="0.25">
      <c r="I14345" s="80"/>
      <c r="AX14345" s="80"/>
      <c r="AY14345" s="80"/>
      <c r="AZ14345" s="80"/>
      <c r="BA14345" s="80"/>
      <c r="BB14345" s="80"/>
    </row>
    <row r="14346" spans="9:54" x14ac:dyDescent="0.25">
      <c r="I14346" s="80"/>
      <c r="AX14346" s="80"/>
      <c r="AY14346" s="80"/>
      <c r="AZ14346" s="80"/>
      <c r="BA14346" s="80"/>
      <c r="BB14346" s="80"/>
    </row>
    <row r="14347" spans="9:54" x14ac:dyDescent="0.25">
      <c r="I14347" s="80"/>
      <c r="AX14347" s="80"/>
      <c r="AY14347" s="80"/>
      <c r="AZ14347" s="80"/>
      <c r="BA14347" s="80"/>
      <c r="BB14347" s="80"/>
    </row>
    <row r="14348" spans="9:54" x14ac:dyDescent="0.25">
      <c r="I14348" s="80"/>
      <c r="AX14348" s="80"/>
      <c r="AY14348" s="80"/>
      <c r="AZ14348" s="80"/>
      <c r="BA14348" s="80"/>
      <c r="BB14348" s="80"/>
    </row>
    <row r="14349" spans="9:54" x14ac:dyDescent="0.25">
      <c r="I14349" s="80"/>
      <c r="AX14349" s="80"/>
      <c r="AY14349" s="80"/>
      <c r="AZ14349" s="80"/>
      <c r="BA14349" s="80"/>
      <c r="BB14349" s="80"/>
    </row>
    <row r="14350" spans="9:54" x14ac:dyDescent="0.25">
      <c r="I14350" s="80"/>
      <c r="AX14350" s="80"/>
      <c r="AY14350" s="80"/>
      <c r="AZ14350" s="80"/>
      <c r="BA14350" s="80"/>
      <c r="BB14350" s="80"/>
    </row>
    <row r="14351" spans="9:54" x14ac:dyDescent="0.25">
      <c r="I14351" s="80"/>
      <c r="AX14351" s="80"/>
      <c r="AY14351" s="80"/>
      <c r="AZ14351" s="80"/>
      <c r="BA14351" s="80"/>
      <c r="BB14351" s="80"/>
    </row>
    <row r="14352" spans="9:54" x14ac:dyDescent="0.25">
      <c r="I14352" s="80"/>
      <c r="AX14352" s="80"/>
      <c r="AY14352" s="80"/>
      <c r="AZ14352" s="80"/>
      <c r="BA14352" s="80"/>
      <c r="BB14352" s="80"/>
    </row>
    <row r="14353" spans="9:54" x14ac:dyDescent="0.25">
      <c r="I14353" s="80"/>
      <c r="AX14353" s="80"/>
      <c r="AY14353" s="80"/>
      <c r="AZ14353" s="80"/>
      <c r="BA14353" s="80"/>
      <c r="BB14353" s="80"/>
    </row>
    <row r="14354" spans="9:54" x14ac:dyDescent="0.25">
      <c r="I14354" s="80"/>
      <c r="AX14354" s="80"/>
      <c r="AY14354" s="80"/>
      <c r="AZ14354" s="80"/>
      <c r="BA14354" s="80"/>
      <c r="BB14354" s="80"/>
    </row>
    <row r="14355" spans="9:54" x14ac:dyDescent="0.25">
      <c r="I14355" s="80"/>
      <c r="AX14355" s="80"/>
      <c r="AY14355" s="80"/>
      <c r="AZ14355" s="80"/>
      <c r="BA14355" s="80"/>
      <c r="BB14355" s="80"/>
    </row>
    <row r="14356" spans="9:54" x14ac:dyDescent="0.25">
      <c r="I14356" s="80"/>
      <c r="AX14356" s="80"/>
      <c r="AY14356" s="80"/>
      <c r="AZ14356" s="80"/>
      <c r="BA14356" s="80"/>
      <c r="BB14356" s="80"/>
    </row>
    <row r="14357" spans="9:54" x14ac:dyDescent="0.25">
      <c r="I14357" s="80"/>
      <c r="AX14357" s="80"/>
      <c r="AY14357" s="80"/>
      <c r="AZ14357" s="80"/>
      <c r="BA14357" s="80"/>
      <c r="BB14357" s="80"/>
    </row>
    <row r="14358" spans="9:54" x14ac:dyDescent="0.25">
      <c r="I14358" s="80"/>
      <c r="AX14358" s="80"/>
      <c r="AY14358" s="80"/>
      <c r="AZ14358" s="80"/>
      <c r="BA14358" s="80"/>
      <c r="BB14358" s="80"/>
    </row>
    <row r="14359" spans="9:54" x14ac:dyDescent="0.25">
      <c r="I14359" s="80"/>
      <c r="AX14359" s="80"/>
      <c r="AY14359" s="80"/>
      <c r="AZ14359" s="80"/>
      <c r="BA14359" s="80"/>
      <c r="BB14359" s="80"/>
    </row>
    <row r="14360" spans="9:54" x14ac:dyDescent="0.25">
      <c r="I14360" s="80"/>
      <c r="AX14360" s="80"/>
      <c r="AY14360" s="80"/>
      <c r="AZ14360" s="80"/>
      <c r="BA14360" s="80"/>
      <c r="BB14360" s="80"/>
    </row>
    <row r="14361" spans="9:54" x14ac:dyDescent="0.25">
      <c r="I14361" s="80"/>
      <c r="AX14361" s="80"/>
      <c r="AY14361" s="80"/>
      <c r="AZ14361" s="80"/>
      <c r="BA14361" s="80"/>
      <c r="BB14361" s="80"/>
    </row>
    <row r="14362" spans="9:54" x14ac:dyDescent="0.25">
      <c r="I14362" s="80"/>
      <c r="AX14362" s="80"/>
      <c r="AY14362" s="80"/>
      <c r="AZ14362" s="80"/>
      <c r="BA14362" s="80"/>
      <c r="BB14362" s="80"/>
    </row>
    <row r="14363" spans="9:54" x14ac:dyDescent="0.25">
      <c r="I14363" s="80"/>
      <c r="AX14363" s="80"/>
      <c r="AY14363" s="80"/>
      <c r="AZ14363" s="80"/>
      <c r="BA14363" s="80"/>
      <c r="BB14363" s="80"/>
    </row>
    <row r="14364" spans="9:54" x14ac:dyDescent="0.25">
      <c r="I14364" s="80"/>
      <c r="AX14364" s="80"/>
      <c r="AY14364" s="80"/>
      <c r="AZ14364" s="80"/>
      <c r="BA14364" s="80"/>
      <c r="BB14364" s="80"/>
    </row>
    <row r="14365" spans="9:54" x14ac:dyDescent="0.25">
      <c r="I14365" s="80"/>
      <c r="AX14365" s="80"/>
      <c r="AY14365" s="80"/>
      <c r="AZ14365" s="80"/>
      <c r="BA14365" s="80"/>
      <c r="BB14365" s="80"/>
    </row>
    <row r="14366" spans="9:54" x14ac:dyDescent="0.25">
      <c r="I14366" s="80"/>
      <c r="AX14366" s="80"/>
      <c r="AY14366" s="80"/>
      <c r="AZ14366" s="80"/>
      <c r="BA14366" s="80"/>
      <c r="BB14366" s="80"/>
    </row>
    <row r="14367" spans="9:54" x14ac:dyDescent="0.25">
      <c r="I14367" s="80"/>
      <c r="AX14367" s="80"/>
      <c r="AY14367" s="80"/>
      <c r="AZ14367" s="80"/>
      <c r="BA14367" s="80"/>
      <c r="BB14367" s="80"/>
    </row>
    <row r="14368" spans="9:54" x14ac:dyDescent="0.25">
      <c r="I14368" s="80"/>
      <c r="AX14368" s="80"/>
      <c r="AY14368" s="80"/>
      <c r="AZ14368" s="80"/>
      <c r="BA14368" s="80"/>
      <c r="BB14368" s="80"/>
    </row>
    <row r="14369" spans="9:54" x14ac:dyDescent="0.25">
      <c r="I14369" s="80"/>
      <c r="AX14369" s="80"/>
      <c r="AY14369" s="80"/>
      <c r="AZ14369" s="80"/>
      <c r="BA14369" s="80"/>
      <c r="BB14369" s="80"/>
    </row>
    <row r="14370" spans="9:54" x14ac:dyDescent="0.25">
      <c r="I14370" s="80"/>
      <c r="AX14370" s="80"/>
      <c r="AY14370" s="80"/>
      <c r="AZ14370" s="80"/>
      <c r="BA14370" s="80"/>
      <c r="BB14370" s="80"/>
    </row>
    <row r="14371" spans="9:54" x14ac:dyDescent="0.25">
      <c r="I14371" s="80"/>
      <c r="AX14371" s="80"/>
      <c r="AY14371" s="80"/>
      <c r="AZ14371" s="80"/>
      <c r="BA14371" s="80"/>
      <c r="BB14371" s="80"/>
    </row>
    <row r="14372" spans="9:54" x14ac:dyDescent="0.25">
      <c r="I14372" s="80"/>
      <c r="AX14372" s="80"/>
      <c r="AY14372" s="80"/>
      <c r="AZ14372" s="80"/>
      <c r="BA14372" s="80"/>
      <c r="BB14372" s="80"/>
    </row>
    <row r="14373" spans="9:54" x14ac:dyDescent="0.25">
      <c r="I14373" s="80"/>
      <c r="AX14373" s="80"/>
      <c r="AY14373" s="80"/>
      <c r="AZ14373" s="80"/>
      <c r="BA14373" s="80"/>
      <c r="BB14373" s="80"/>
    </row>
    <row r="14374" spans="9:54" x14ac:dyDescent="0.25">
      <c r="I14374" s="80"/>
      <c r="AX14374" s="80"/>
      <c r="AY14374" s="80"/>
      <c r="AZ14374" s="80"/>
      <c r="BA14374" s="80"/>
      <c r="BB14374" s="80"/>
    </row>
    <row r="14375" spans="9:54" x14ac:dyDescent="0.25">
      <c r="I14375" s="80"/>
      <c r="AX14375" s="80"/>
      <c r="AY14375" s="80"/>
      <c r="AZ14375" s="80"/>
      <c r="BA14375" s="80"/>
      <c r="BB14375" s="80"/>
    </row>
    <row r="14376" spans="9:54" x14ac:dyDescent="0.25">
      <c r="I14376" s="80"/>
      <c r="AX14376" s="80"/>
      <c r="AY14376" s="80"/>
      <c r="AZ14376" s="80"/>
      <c r="BA14376" s="80"/>
      <c r="BB14376" s="80"/>
    </row>
    <row r="14377" spans="9:54" x14ac:dyDescent="0.25">
      <c r="I14377" s="80"/>
      <c r="AX14377" s="80"/>
      <c r="AY14377" s="80"/>
      <c r="AZ14377" s="80"/>
      <c r="BA14377" s="80"/>
      <c r="BB14377" s="80"/>
    </row>
    <row r="14378" spans="9:54" x14ac:dyDescent="0.25">
      <c r="I14378" s="80"/>
      <c r="AX14378" s="80"/>
      <c r="AY14378" s="80"/>
      <c r="AZ14378" s="80"/>
      <c r="BA14378" s="80"/>
      <c r="BB14378" s="80"/>
    </row>
    <row r="14379" spans="9:54" x14ac:dyDescent="0.25">
      <c r="I14379" s="80"/>
      <c r="AX14379" s="80"/>
      <c r="AY14379" s="80"/>
      <c r="AZ14379" s="80"/>
      <c r="BA14379" s="80"/>
      <c r="BB14379" s="80"/>
    </row>
    <row r="14380" spans="9:54" x14ac:dyDescent="0.25">
      <c r="I14380" s="80"/>
      <c r="AX14380" s="80"/>
      <c r="AY14380" s="80"/>
      <c r="AZ14380" s="80"/>
      <c r="BA14380" s="80"/>
      <c r="BB14380" s="80"/>
    </row>
    <row r="14381" spans="9:54" x14ac:dyDescent="0.25">
      <c r="I14381" s="80"/>
      <c r="AX14381" s="80"/>
      <c r="AY14381" s="80"/>
      <c r="AZ14381" s="80"/>
      <c r="BA14381" s="80"/>
      <c r="BB14381" s="80"/>
    </row>
    <row r="14382" spans="9:54" x14ac:dyDescent="0.25">
      <c r="I14382" s="80"/>
      <c r="AX14382" s="80"/>
      <c r="AY14382" s="80"/>
      <c r="AZ14382" s="80"/>
      <c r="BA14382" s="80"/>
      <c r="BB14382" s="80"/>
    </row>
    <row r="14383" spans="9:54" x14ac:dyDescent="0.25">
      <c r="I14383" s="80"/>
      <c r="AX14383" s="80"/>
      <c r="AY14383" s="80"/>
      <c r="AZ14383" s="80"/>
      <c r="BA14383" s="80"/>
      <c r="BB14383" s="80"/>
    </row>
    <row r="14384" spans="9:54" x14ac:dyDescent="0.25">
      <c r="I14384" s="80"/>
      <c r="AX14384" s="80"/>
      <c r="AY14384" s="80"/>
      <c r="AZ14384" s="80"/>
      <c r="BA14384" s="80"/>
      <c r="BB14384" s="80"/>
    </row>
    <row r="14385" spans="9:54" x14ac:dyDescent="0.25">
      <c r="I14385" s="80"/>
      <c r="AX14385" s="80"/>
      <c r="AY14385" s="80"/>
      <c r="AZ14385" s="80"/>
      <c r="BA14385" s="80"/>
      <c r="BB14385" s="80"/>
    </row>
    <row r="14386" spans="9:54" x14ac:dyDescent="0.25">
      <c r="I14386" s="80"/>
      <c r="AX14386" s="80"/>
      <c r="AY14386" s="80"/>
      <c r="AZ14386" s="80"/>
      <c r="BA14386" s="80"/>
      <c r="BB14386" s="80"/>
    </row>
    <row r="14387" spans="9:54" x14ac:dyDescent="0.25">
      <c r="I14387" s="80"/>
      <c r="AX14387" s="80"/>
      <c r="AY14387" s="80"/>
      <c r="AZ14387" s="80"/>
      <c r="BA14387" s="80"/>
      <c r="BB14387" s="80"/>
    </row>
    <row r="14388" spans="9:54" x14ac:dyDescent="0.25">
      <c r="I14388" s="80"/>
      <c r="AX14388" s="80"/>
      <c r="AY14388" s="80"/>
      <c r="AZ14388" s="80"/>
      <c r="BA14388" s="80"/>
      <c r="BB14388" s="80"/>
    </row>
    <row r="14389" spans="9:54" x14ac:dyDescent="0.25">
      <c r="I14389" s="80"/>
      <c r="AX14389" s="80"/>
      <c r="AY14389" s="80"/>
      <c r="AZ14389" s="80"/>
      <c r="BA14389" s="80"/>
      <c r="BB14389" s="80"/>
    </row>
    <row r="14390" spans="9:54" x14ac:dyDescent="0.25">
      <c r="I14390" s="80"/>
      <c r="AX14390" s="80"/>
      <c r="AY14390" s="80"/>
      <c r="AZ14390" s="80"/>
      <c r="BA14390" s="80"/>
      <c r="BB14390" s="80"/>
    </row>
    <row r="14391" spans="9:54" x14ac:dyDescent="0.25">
      <c r="I14391" s="80"/>
      <c r="AX14391" s="80"/>
      <c r="AY14391" s="80"/>
      <c r="AZ14391" s="80"/>
      <c r="BA14391" s="80"/>
      <c r="BB14391" s="80"/>
    </row>
    <row r="14392" spans="9:54" x14ac:dyDescent="0.25">
      <c r="I14392" s="80"/>
      <c r="AX14392" s="80"/>
      <c r="AY14392" s="80"/>
      <c r="AZ14392" s="80"/>
      <c r="BA14392" s="80"/>
      <c r="BB14392" s="80"/>
    </row>
    <row r="14393" spans="9:54" x14ac:dyDescent="0.25">
      <c r="I14393" s="80"/>
      <c r="AX14393" s="80"/>
      <c r="AY14393" s="80"/>
      <c r="AZ14393" s="80"/>
      <c r="BA14393" s="80"/>
      <c r="BB14393" s="80"/>
    </row>
    <row r="14394" spans="9:54" x14ac:dyDescent="0.25">
      <c r="I14394" s="80"/>
      <c r="AX14394" s="80"/>
      <c r="AY14394" s="80"/>
      <c r="AZ14394" s="80"/>
      <c r="BA14394" s="80"/>
      <c r="BB14394" s="80"/>
    </row>
    <row r="14395" spans="9:54" x14ac:dyDescent="0.25">
      <c r="I14395" s="80"/>
      <c r="AX14395" s="80"/>
      <c r="AY14395" s="80"/>
      <c r="AZ14395" s="80"/>
      <c r="BA14395" s="80"/>
      <c r="BB14395" s="80"/>
    </row>
    <row r="14396" spans="9:54" x14ac:dyDescent="0.25">
      <c r="I14396" s="80"/>
      <c r="AX14396" s="80"/>
      <c r="AY14396" s="80"/>
      <c r="AZ14396" s="80"/>
      <c r="BA14396" s="80"/>
      <c r="BB14396" s="80"/>
    </row>
    <row r="14397" spans="9:54" x14ac:dyDescent="0.25">
      <c r="I14397" s="80"/>
      <c r="AX14397" s="80"/>
      <c r="AY14397" s="80"/>
      <c r="AZ14397" s="80"/>
      <c r="BA14397" s="80"/>
      <c r="BB14397" s="80"/>
    </row>
    <row r="14398" spans="9:54" x14ac:dyDescent="0.25">
      <c r="I14398" s="80"/>
      <c r="AX14398" s="80"/>
      <c r="AY14398" s="80"/>
      <c r="AZ14398" s="80"/>
      <c r="BA14398" s="80"/>
      <c r="BB14398" s="80"/>
    </row>
    <row r="14399" spans="9:54" x14ac:dyDescent="0.25">
      <c r="I14399" s="80"/>
      <c r="AX14399" s="80"/>
      <c r="AY14399" s="80"/>
      <c r="AZ14399" s="80"/>
      <c r="BA14399" s="80"/>
      <c r="BB14399" s="80"/>
    </row>
    <row r="14400" spans="9:54" x14ac:dyDescent="0.25">
      <c r="I14400" s="80"/>
      <c r="AX14400" s="80"/>
      <c r="AY14400" s="80"/>
      <c r="AZ14400" s="80"/>
      <c r="BA14400" s="80"/>
      <c r="BB14400" s="80"/>
    </row>
    <row r="14401" spans="9:54" x14ac:dyDescent="0.25">
      <c r="I14401" s="80"/>
      <c r="AX14401" s="80"/>
      <c r="AY14401" s="80"/>
      <c r="AZ14401" s="80"/>
      <c r="BA14401" s="80"/>
      <c r="BB14401" s="80"/>
    </row>
    <row r="14402" spans="9:54" x14ac:dyDescent="0.25">
      <c r="I14402" s="80"/>
      <c r="AX14402" s="80"/>
      <c r="AY14402" s="80"/>
      <c r="AZ14402" s="80"/>
      <c r="BA14402" s="80"/>
      <c r="BB14402" s="80"/>
    </row>
    <row r="14403" spans="9:54" x14ac:dyDescent="0.25">
      <c r="I14403" s="80"/>
      <c r="AX14403" s="80"/>
      <c r="AY14403" s="80"/>
      <c r="AZ14403" s="80"/>
      <c r="BA14403" s="80"/>
      <c r="BB14403" s="80"/>
    </row>
    <row r="14404" spans="9:54" x14ac:dyDescent="0.25">
      <c r="I14404" s="80"/>
      <c r="AX14404" s="80"/>
      <c r="AY14404" s="80"/>
      <c r="AZ14404" s="80"/>
      <c r="BA14404" s="80"/>
      <c r="BB14404" s="80"/>
    </row>
    <row r="14405" spans="9:54" x14ac:dyDescent="0.25">
      <c r="I14405" s="80"/>
      <c r="AX14405" s="80"/>
      <c r="AY14405" s="80"/>
      <c r="AZ14405" s="80"/>
      <c r="BA14405" s="80"/>
      <c r="BB14405" s="80"/>
    </row>
    <row r="14406" spans="9:54" x14ac:dyDescent="0.25">
      <c r="I14406" s="80"/>
      <c r="AX14406" s="80"/>
      <c r="AY14406" s="80"/>
      <c r="AZ14406" s="80"/>
      <c r="BA14406" s="80"/>
      <c r="BB14406" s="80"/>
    </row>
    <row r="14407" spans="9:54" x14ac:dyDescent="0.25">
      <c r="I14407" s="80"/>
      <c r="AX14407" s="80"/>
      <c r="AY14407" s="80"/>
      <c r="AZ14407" s="80"/>
      <c r="BA14407" s="80"/>
      <c r="BB14407" s="80"/>
    </row>
    <row r="14408" spans="9:54" x14ac:dyDescent="0.25">
      <c r="I14408" s="80"/>
      <c r="AX14408" s="80"/>
      <c r="AY14408" s="80"/>
      <c r="AZ14408" s="80"/>
      <c r="BA14408" s="80"/>
      <c r="BB14408" s="80"/>
    </row>
    <row r="14409" spans="9:54" x14ac:dyDescent="0.25">
      <c r="I14409" s="80"/>
      <c r="AX14409" s="80"/>
      <c r="AY14409" s="80"/>
      <c r="AZ14409" s="80"/>
      <c r="BA14409" s="80"/>
      <c r="BB14409" s="80"/>
    </row>
    <row r="14410" spans="9:54" x14ac:dyDescent="0.25">
      <c r="I14410" s="80"/>
      <c r="AX14410" s="80"/>
      <c r="AY14410" s="80"/>
      <c r="AZ14410" s="80"/>
      <c r="BA14410" s="80"/>
      <c r="BB14410" s="80"/>
    </row>
    <row r="14411" spans="9:54" x14ac:dyDescent="0.25">
      <c r="I14411" s="80"/>
      <c r="AX14411" s="80"/>
      <c r="AY14411" s="80"/>
      <c r="AZ14411" s="80"/>
      <c r="BA14411" s="80"/>
      <c r="BB14411" s="80"/>
    </row>
    <row r="14412" spans="9:54" x14ac:dyDescent="0.25">
      <c r="I14412" s="80"/>
      <c r="AX14412" s="80"/>
      <c r="AY14412" s="80"/>
      <c r="AZ14412" s="80"/>
      <c r="BA14412" s="80"/>
      <c r="BB14412" s="80"/>
    </row>
    <row r="14413" spans="9:54" x14ac:dyDescent="0.25">
      <c r="I14413" s="80"/>
      <c r="AX14413" s="80"/>
      <c r="AY14413" s="80"/>
      <c r="AZ14413" s="80"/>
      <c r="BA14413" s="80"/>
      <c r="BB14413" s="80"/>
    </row>
    <row r="14414" spans="9:54" x14ac:dyDescent="0.25">
      <c r="I14414" s="80"/>
      <c r="AX14414" s="80"/>
      <c r="AY14414" s="80"/>
      <c r="AZ14414" s="80"/>
      <c r="BA14414" s="80"/>
      <c r="BB14414" s="80"/>
    </row>
    <row r="14415" spans="9:54" x14ac:dyDescent="0.25">
      <c r="I14415" s="80"/>
      <c r="AX14415" s="80"/>
      <c r="AY14415" s="80"/>
      <c r="AZ14415" s="80"/>
      <c r="BA14415" s="80"/>
      <c r="BB14415" s="80"/>
    </row>
    <row r="14416" spans="9:54" x14ac:dyDescent="0.25">
      <c r="I14416" s="80"/>
      <c r="AX14416" s="80"/>
      <c r="AY14416" s="80"/>
      <c r="AZ14416" s="80"/>
      <c r="BA14416" s="80"/>
      <c r="BB14416" s="80"/>
    </row>
    <row r="14417" spans="9:54" x14ac:dyDescent="0.25">
      <c r="I14417" s="80"/>
      <c r="AX14417" s="80"/>
      <c r="AY14417" s="80"/>
      <c r="AZ14417" s="80"/>
      <c r="BA14417" s="80"/>
      <c r="BB14417" s="80"/>
    </row>
    <row r="14418" spans="9:54" x14ac:dyDescent="0.25">
      <c r="I14418" s="80"/>
      <c r="AX14418" s="80"/>
      <c r="AY14418" s="80"/>
      <c r="AZ14418" s="80"/>
      <c r="BA14418" s="80"/>
      <c r="BB14418" s="80"/>
    </row>
    <row r="14419" spans="9:54" x14ac:dyDescent="0.25">
      <c r="I14419" s="80"/>
      <c r="AX14419" s="80"/>
      <c r="AY14419" s="80"/>
      <c r="AZ14419" s="80"/>
      <c r="BA14419" s="80"/>
      <c r="BB14419" s="80"/>
    </row>
    <row r="14420" spans="9:54" x14ac:dyDescent="0.25">
      <c r="I14420" s="80"/>
      <c r="AX14420" s="80"/>
      <c r="AY14420" s="80"/>
      <c r="AZ14420" s="80"/>
      <c r="BA14420" s="80"/>
      <c r="BB14420" s="80"/>
    </row>
    <row r="14421" spans="9:54" x14ac:dyDescent="0.25">
      <c r="I14421" s="80"/>
      <c r="AX14421" s="80"/>
      <c r="AY14421" s="80"/>
      <c r="AZ14421" s="80"/>
      <c r="BA14421" s="80"/>
      <c r="BB14421" s="80"/>
    </row>
    <row r="14422" spans="9:54" x14ac:dyDescent="0.25">
      <c r="I14422" s="80"/>
      <c r="AX14422" s="80"/>
      <c r="AY14422" s="80"/>
      <c r="AZ14422" s="80"/>
      <c r="BA14422" s="80"/>
      <c r="BB14422" s="80"/>
    </row>
    <row r="14423" spans="9:54" x14ac:dyDescent="0.25">
      <c r="I14423" s="80"/>
      <c r="AX14423" s="80"/>
      <c r="AY14423" s="80"/>
      <c r="AZ14423" s="80"/>
      <c r="BA14423" s="80"/>
      <c r="BB14423" s="80"/>
    </row>
    <row r="14424" spans="9:54" x14ac:dyDescent="0.25">
      <c r="I14424" s="80"/>
      <c r="AX14424" s="80"/>
      <c r="AY14424" s="80"/>
      <c r="AZ14424" s="80"/>
      <c r="BA14424" s="80"/>
      <c r="BB14424" s="80"/>
    </row>
    <row r="14425" spans="9:54" x14ac:dyDescent="0.25">
      <c r="I14425" s="80"/>
      <c r="AX14425" s="80"/>
      <c r="AY14425" s="80"/>
      <c r="AZ14425" s="80"/>
      <c r="BA14425" s="80"/>
      <c r="BB14425" s="80"/>
    </row>
    <row r="14426" spans="9:54" x14ac:dyDescent="0.25">
      <c r="I14426" s="80"/>
      <c r="AX14426" s="80"/>
      <c r="AY14426" s="80"/>
      <c r="AZ14426" s="80"/>
      <c r="BA14426" s="80"/>
      <c r="BB14426" s="80"/>
    </row>
    <row r="14427" spans="9:54" x14ac:dyDescent="0.25">
      <c r="I14427" s="80"/>
      <c r="AX14427" s="80"/>
      <c r="AY14427" s="80"/>
      <c r="AZ14427" s="80"/>
      <c r="BA14427" s="80"/>
      <c r="BB14427" s="80"/>
    </row>
    <row r="14428" spans="9:54" x14ac:dyDescent="0.25">
      <c r="I14428" s="80"/>
      <c r="AX14428" s="80"/>
      <c r="AY14428" s="80"/>
      <c r="AZ14428" s="80"/>
      <c r="BA14428" s="80"/>
      <c r="BB14428" s="80"/>
    </row>
    <row r="14429" spans="9:54" x14ac:dyDescent="0.25">
      <c r="I14429" s="80"/>
      <c r="AX14429" s="80"/>
      <c r="AY14429" s="80"/>
      <c r="AZ14429" s="80"/>
      <c r="BA14429" s="80"/>
      <c r="BB14429" s="80"/>
    </row>
    <row r="14430" spans="9:54" x14ac:dyDescent="0.25">
      <c r="I14430" s="80"/>
      <c r="AX14430" s="80"/>
      <c r="AY14430" s="80"/>
      <c r="AZ14430" s="80"/>
      <c r="BA14430" s="80"/>
      <c r="BB14430" s="80"/>
    </row>
    <row r="14431" spans="9:54" x14ac:dyDescent="0.25">
      <c r="I14431" s="80"/>
      <c r="AX14431" s="80"/>
      <c r="AY14431" s="80"/>
      <c r="AZ14431" s="80"/>
      <c r="BA14431" s="80"/>
      <c r="BB14431" s="80"/>
    </row>
    <row r="14432" spans="9:54" x14ac:dyDescent="0.25">
      <c r="I14432" s="80"/>
      <c r="AX14432" s="80"/>
      <c r="AY14432" s="80"/>
      <c r="AZ14432" s="80"/>
      <c r="BA14432" s="80"/>
      <c r="BB14432" s="80"/>
    </row>
    <row r="14433" spans="9:54" x14ac:dyDescent="0.25">
      <c r="I14433" s="80"/>
      <c r="AX14433" s="80"/>
      <c r="AY14433" s="80"/>
      <c r="AZ14433" s="80"/>
      <c r="BA14433" s="80"/>
      <c r="BB14433" s="80"/>
    </row>
    <row r="14434" spans="9:54" x14ac:dyDescent="0.25">
      <c r="I14434" s="80"/>
      <c r="AX14434" s="80"/>
      <c r="AY14434" s="80"/>
      <c r="AZ14434" s="80"/>
      <c r="BA14434" s="80"/>
      <c r="BB14434" s="80"/>
    </row>
    <row r="14435" spans="9:54" x14ac:dyDescent="0.25">
      <c r="I14435" s="80"/>
      <c r="AX14435" s="80"/>
      <c r="AY14435" s="80"/>
      <c r="AZ14435" s="80"/>
      <c r="BA14435" s="80"/>
      <c r="BB14435" s="80"/>
    </row>
    <row r="14436" spans="9:54" x14ac:dyDescent="0.25">
      <c r="I14436" s="80"/>
      <c r="AX14436" s="80"/>
      <c r="AY14436" s="80"/>
      <c r="AZ14436" s="80"/>
      <c r="BA14436" s="80"/>
      <c r="BB14436" s="80"/>
    </row>
    <row r="14437" spans="9:54" x14ac:dyDescent="0.25">
      <c r="I14437" s="80"/>
      <c r="AX14437" s="80"/>
      <c r="AY14437" s="80"/>
      <c r="AZ14437" s="80"/>
      <c r="BA14437" s="80"/>
      <c r="BB14437" s="80"/>
    </row>
    <row r="14438" spans="9:54" x14ac:dyDescent="0.25">
      <c r="I14438" s="80"/>
      <c r="AX14438" s="80"/>
      <c r="AY14438" s="80"/>
      <c r="AZ14438" s="80"/>
      <c r="BA14438" s="80"/>
      <c r="BB14438" s="80"/>
    </row>
    <row r="14439" spans="9:54" x14ac:dyDescent="0.25">
      <c r="I14439" s="80"/>
      <c r="AX14439" s="80"/>
      <c r="AY14439" s="80"/>
      <c r="AZ14439" s="80"/>
      <c r="BA14439" s="80"/>
      <c r="BB14439" s="80"/>
    </row>
    <row r="14440" spans="9:54" x14ac:dyDescent="0.25">
      <c r="I14440" s="80"/>
      <c r="AX14440" s="80"/>
      <c r="AY14440" s="80"/>
      <c r="AZ14440" s="80"/>
      <c r="BA14440" s="80"/>
      <c r="BB14440" s="80"/>
    </row>
    <row r="14441" spans="9:54" x14ac:dyDescent="0.25">
      <c r="I14441" s="80"/>
      <c r="AX14441" s="80"/>
      <c r="AY14441" s="80"/>
      <c r="AZ14441" s="80"/>
      <c r="BA14441" s="80"/>
      <c r="BB14441" s="80"/>
    </row>
    <row r="14442" spans="9:54" x14ac:dyDescent="0.25">
      <c r="I14442" s="80"/>
      <c r="AX14442" s="80"/>
      <c r="AY14442" s="80"/>
      <c r="AZ14442" s="80"/>
      <c r="BA14442" s="80"/>
      <c r="BB14442" s="80"/>
    </row>
    <row r="14443" spans="9:54" x14ac:dyDescent="0.25">
      <c r="I14443" s="80"/>
      <c r="AX14443" s="80"/>
      <c r="AY14443" s="80"/>
      <c r="AZ14443" s="80"/>
      <c r="BA14443" s="80"/>
      <c r="BB14443" s="80"/>
    </row>
    <row r="14444" spans="9:54" x14ac:dyDescent="0.25">
      <c r="I14444" s="80"/>
      <c r="AX14444" s="80"/>
      <c r="AY14444" s="80"/>
      <c r="AZ14444" s="80"/>
      <c r="BA14444" s="80"/>
      <c r="BB14444" s="80"/>
    </row>
    <row r="14445" spans="9:54" x14ac:dyDescent="0.25">
      <c r="I14445" s="80"/>
      <c r="AX14445" s="80"/>
      <c r="AY14445" s="80"/>
      <c r="AZ14445" s="80"/>
      <c r="BA14445" s="80"/>
      <c r="BB14445" s="80"/>
    </row>
    <row r="14446" spans="9:54" x14ac:dyDescent="0.25">
      <c r="I14446" s="80"/>
      <c r="AX14446" s="80"/>
      <c r="AY14446" s="80"/>
      <c r="AZ14446" s="80"/>
      <c r="BA14446" s="80"/>
      <c r="BB14446" s="80"/>
    </row>
    <row r="14447" spans="9:54" x14ac:dyDescent="0.25">
      <c r="I14447" s="80"/>
      <c r="AX14447" s="80"/>
      <c r="AY14447" s="80"/>
      <c r="AZ14447" s="80"/>
      <c r="BA14447" s="80"/>
      <c r="BB14447" s="80"/>
    </row>
    <row r="14448" spans="9:54" x14ac:dyDescent="0.25">
      <c r="I14448" s="80"/>
      <c r="AX14448" s="80"/>
      <c r="AY14448" s="80"/>
      <c r="AZ14448" s="80"/>
      <c r="BA14448" s="80"/>
      <c r="BB14448" s="80"/>
    </row>
    <row r="14449" spans="9:54" x14ac:dyDescent="0.25">
      <c r="I14449" s="80"/>
      <c r="AX14449" s="80"/>
      <c r="AY14449" s="80"/>
      <c r="AZ14449" s="80"/>
      <c r="BA14449" s="80"/>
      <c r="BB14449" s="80"/>
    </row>
    <row r="14450" spans="9:54" x14ac:dyDescent="0.25">
      <c r="I14450" s="80"/>
      <c r="AX14450" s="80"/>
      <c r="AY14450" s="80"/>
      <c r="AZ14450" s="80"/>
      <c r="BA14450" s="80"/>
      <c r="BB14450" s="80"/>
    </row>
    <row r="14451" spans="9:54" x14ac:dyDescent="0.25">
      <c r="I14451" s="80"/>
      <c r="AX14451" s="80"/>
      <c r="AY14451" s="80"/>
      <c r="AZ14451" s="80"/>
      <c r="BA14451" s="80"/>
      <c r="BB14451" s="80"/>
    </row>
    <row r="14452" spans="9:54" x14ac:dyDescent="0.25">
      <c r="I14452" s="80"/>
      <c r="AX14452" s="80"/>
      <c r="AY14452" s="80"/>
      <c r="AZ14452" s="80"/>
      <c r="BA14452" s="80"/>
      <c r="BB14452" s="80"/>
    </row>
    <row r="14453" spans="9:54" x14ac:dyDescent="0.25">
      <c r="I14453" s="80"/>
      <c r="AX14453" s="80"/>
      <c r="AY14453" s="80"/>
      <c r="AZ14453" s="80"/>
      <c r="BA14453" s="80"/>
      <c r="BB14453" s="80"/>
    </row>
    <row r="14454" spans="9:54" x14ac:dyDescent="0.25">
      <c r="I14454" s="80"/>
      <c r="AX14454" s="80"/>
      <c r="AY14454" s="80"/>
      <c r="AZ14454" s="80"/>
      <c r="BA14454" s="80"/>
      <c r="BB14454" s="80"/>
    </row>
    <row r="14455" spans="9:54" x14ac:dyDescent="0.25">
      <c r="I14455" s="80"/>
      <c r="AX14455" s="80"/>
      <c r="AY14455" s="80"/>
      <c r="AZ14455" s="80"/>
      <c r="BA14455" s="80"/>
      <c r="BB14455" s="80"/>
    </row>
    <row r="14456" spans="9:54" x14ac:dyDescent="0.25">
      <c r="I14456" s="80"/>
      <c r="AX14456" s="80"/>
      <c r="AY14456" s="80"/>
      <c r="AZ14456" s="80"/>
      <c r="BA14456" s="80"/>
      <c r="BB14456" s="80"/>
    </row>
    <row r="14457" spans="9:54" x14ac:dyDescent="0.25">
      <c r="I14457" s="80"/>
      <c r="AX14457" s="80"/>
      <c r="AY14457" s="80"/>
      <c r="AZ14457" s="80"/>
      <c r="BA14457" s="80"/>
      <c r="BB14457" s="80"/>
    </row>
    <row r="14458" spans="9:54" x14ac:dyDescent="0.25">
      <c r="I14458" s="80"/>
      <c r="AX14458" s="80"/>
      <c r="AY14458" s="80"/>
      <c r="AZ14458" s="80"/>
      <c r="BA14458" s="80"/>
      <c r="BB14458" s="80"/>
    </row>
    <row r="14459" spans="9:54" x14ac:dyDescent="0.25">
      <c r="I14459" s="80"/>
      <c r="AX14459" s="80"/>
      <c r="AY14459" s="80"/>
      <c r="AZ14459" s="80"/>
      <c r="BA14459" s="80"/>
      <c r="BB14459" s="80"/>
    </row>
    <row r="14460" spans="9:54" x14ac:dyDescent="0.25">
      <c r="I14460" s="80"/>
      <c r="AX14460" s="80"/>
      <c r="AY14460" s="80"/>
      <c r="AZ14460" s="80"/>
      <c r="BA14460" s="80"/>
      <c r="BB14460" s="80"/>
    </row>
    <row r="14461" spans="9:54" x14ac:dyDescent="0.25">
      <c r="I14461" s="80"/>
      <c r="AX14461" s="80"/>
      <c r="AY14461" s="80"/>
      <c r="AZ14461" s="80"/>
      <c r="BA14461" s="80"/>
      <c r="BB14461" s="80"/>
    </row>
    <row r="14462" spans="9:54" x14ac:dyDescent="0.25">
      <c r="I14462" s="80"/>
      <c r="AX14462" s="80"/>
      <c r="AY14462" s="80"/>
      <c r="AZ14462" s="80"/>
      <c r="BA14462" s="80"/>
      <c r="BB14462" s="80"/>
    </row>
    <row r="14463" spans="9:54" x14ac:dyDescent="0.25">
      <c r="I14463" s="80"/>
      <c r="AX14463" s="80"/>
      <c r="AY14463" s="80"/>
      <c r="AZ14463" s="80"/>
      <c r="BA14463" s="80"/>
      <c r="BB14463" s="80"/>
    </row>
    <row r="14464" spans="9:54" x14ac:dyDescent="0.25">
      <c r="I14464" s="80"/>
      <c r="AX14464" s="80"/>
      <c r="AY14464" s="80"/>
      <c r="AZ14464" s="80"/>
      <c r="BA14464" s="80"/>
      <c r="BB14464" s="80"/>
    </row>
    <row r="14465" spans="9:54" x14ac:dyDescent="0.25">
      <c r="I14465" s="80"/>
      <c r="AX14465" s="80"/>
      <c r="AY14465" s="80"/>
      <c r="AZ14465" s="80"/>
      <c r="BA14465" s="80"/>
      <c r="BB14465" s="80"/>
    </row>
    <row r="14466" spans="9:54" x14ac:dyDescent="0.25">
      <c r="I14466" s="80"/>
      <c r="AX14466" s="80"/>
      <c r="AY14466" s="80"/>
      <c r="AZ14466" s="80"/>
      <c r="BA14466" s="80"/>
      <c r="BB14466" s="80"/>
    </row>
    <row r="14467" spans="9:54" x14ac:dyDescent="0.25">
      <c r="I14467" s="80"/>
      <c r="AX14467" s="80"/>
      <c r="AY14467" s="80"/>
      <c r="AZ14467" s="80"/>
      <c r="BA14467" s="80"/>
      <c r="BB14467" s="80"/>
    </row>
    <row r="14468" spans="9:54" x14ac:dyDescent="0.25">
      <c r="I14468" s="80"/>
      <c r="AX14468" s="80"/>
      <c r="AY14468" s="80"/>
      <c r="AZ14468" s="80"/>
      <c r="BA14468" s="80"/>
      <c r="BB14468" s="80"/>
    </row>
    <row r="14469" spans="9:54" x14ac:dyDescent="0.25">
      <c r="I14469" s="80"/>
      <c r="AX14469" s="80"/>
      <c r="AY14469" s="80"/>
      <c r="AZ14469" s="80"/>
      <c r="BA14469" s="80"/>
      <c r="BB14469" s="80"/>
    </row>
    <row r="14470" spans="9:54" x14ac:dyDescent="0.25">
      <c r="I14470" s="80"/>
      <c r="AX14470" s="80"/>
      <c r="AY14470" s="80"/>
      <c r="AZ14470" s="80"/>
      <c r="BA14470" s="80"/>
      <c r="BB14470" s="80"/>
    </row>
    <row r="14471" spans="9:54" x14ac:dyDescent="0.25">
      <c r="I14471" s="80"/>
      <c r="AX14471" s="80"/>
      <c r="AY14471" s="80"/>
      <c r="AZ14471" s="80"/>
      <c r="BA14471" s="80"/>
      <c r="BB14471" s="80"/>
    </row>
    <row r="14472" spans="9:54" x14ac:dyDescent="0.25">
      <c r="I14472" s="80"/>
      <c r="AX14472" s="80"/>
      <c r="AY14472" s="80"/>
      <c r="AZ14472" s="80"/>
      <c r="BA14472" s="80"/>
      <c r="BB14472" s="80"/>
    </row>
    <row r="14473" spans="9:54" x14ac:dyDescent="0.25">
      <c r="I14473" s="80"/>
      <c r="AX14473" s="80"/>
      <c r="AY14473" s="80"/>
      <c r="AZ14473" s="80"/>
      <c r="BA14473" s="80"/>
      <c r="BB14473" s="80"/>
    </row>
    <row r="14474" spans="9:54" x14ac:dyDescent="0.25">
      <c r="I14474" s="80"/>
      <c r="AX14474" s="80"/>
      <c r="AY14474" s="80"/>
      <c r="AZ14474" s="80"/>
      <c r="BA14474" s="80"/>
      <c r="BB14474" s="80"/>
    </row>
    <row r="14475" spans="9:54" x14ac:dyDescent="0.25">
      <c r="I14475" s="80"/>
      <c r="AX14475" s="80"/>
      <c r="AY14475" s="80"/>
      <c r="AZ14475" s="80"/>
      <c r="BA14475" s="80"/>
      <c r="BB14475" s="80"/>
    </row>
    <row r="14476" spans="9:54" x14ac:dyDescent="0.25">
      <c r="I14476" s="80"/>
      <c r="AX14476" s="80"/>
      <c r="AY14476" s="80"/>
      <c r="AZ14476" s="80"/>
      <c r="BA14476" s="80"/>
      <c r="BB14476" s="80"/>
    </row>
    <row r="14477" spans="9:54" x14ac:dyDescent="0.25">
      <c r="I14477" s="80"/>
      <c r="AX14477" s="80"/>
      <c r="AY14477" s="80"/>
      <c r="AZ14477" s="80"/>
      <c r="BA14477" s="80"/>
      <c r="BB14477" s="80"/>
    </row>
    <row r="14478" spans="9:54" x14ac:dyDescent="0.25">
      <c r="I14478" s="80"/>
      <c r="AX14478" s="80"/>
      <c r="AY14478" s="80"/>
      <c r="AZ14478" s="80"/>
      <c r="BA14478" s="80"/>
      <c r="BB14478" s="80"/>
    </row>
    <row r="14479" spans="9:54" x14ac:dyDescent="0.25">
      <c r="I14479" s="80"/>
      <c r="AX14479" s="80"/>
      <c r="AY14479" s="80"/>
      <c r="AZ14479" s="80"/>
      <c r="BA14479" s="80"/>
      <c r="BB14479" s="80"/>
    </row>
    <row r="14480" spans="9:54" x14ac:dyDescent="0.25">
      <c r="I14480" s="80"/>
      <c r="AX14480" s="80"/>
      <c r="AY14480" s="80"/>
      <c r="AZ14480" s="80"/>
      <c r="BA14480" s="80"/>
      <c r="BB14480" s="80"/>
    </row>
    <row r="14481" spans="9:54" x14ac:dyDescent="0.25">
      <c r="I14481" s="80"/>
      <c r="AX14481" s="80"/>
      <c r="AY14481" s="80"/>
      <c r="AZ14481" s="80"/>
      <c r="BA14481" s="80"/>
      <c r="BB14481" s="80"/>
    </row>
    <row r="14482" spans="9:54" x14ac:dyDescent="0.25">
      <c r="I14482" s="80"/>
      <c r="AX14482" s="80"/>
      <c r="AY14482" s="80"/>
      <c r="AZ14482" s="80"/>
      <c r="BA14482" s="80"/>
      <c r="BB14482" s="80"/>
    </row>
    <row r="14483" spans="9:54" x14ac:dyDescent="0.25">
      <c r="I14483" s="80"/>
      <c r="AX14483" s="80"/>
      <c r="AY14483" s="80"/>
      <c r="AZ14483" s="80"/>
      <c r="BA14483" s="80"/>
      <c r="BB14483" s="80"/>
    </row>
    <row r="14484" spans="9:54" x14ac:dyDescent="0.25">
      <c r="I14484" s="80"/>
      <c r="AX14484" s="80"/>
      <c r="AY14484" s="80"/>
      <c r="AZ14484" s="80"/>
      <c r="BA14484" s="80"/>
      <c r="BB14484" s="80"/>
    </row>
    <row r="14485" spans="9:54" x14ac:dyDescent="0.25">
      <c r="I14485" s="80"/>
      <c r="AX14485" s="80"/>
      <c r="AY14485" s="80"/>
      <c r="AZ14485" s="80"/>
      <c r="BA14485" s="80"/>
      <c r="BB14485" s="80"/>
    </row>
    <row r="14486" spans="9:54" x14ac:dyDescent="0.25">
      <c r="I14486" s="80"/>
      <c r="AX14486" s="80"/>
      <c r="AY14486" s="80"/>
      <c r="AZ14486" s="80"/>
      <c r="BA14486" s="80"/>
      <c r="BB14486" s="80"/>
    </row>
    <row r="14487" spans="9:54" x14ac:dyDescent="0.25">
      <c r="I14487" s="80"/>
      <c r="AX14487" s="80"/>
      <c r="AY14487" s="80"/>
      <c r="AZ14487" s="80"/>
      <c r="BA14487" s="80"/>
      <c r="BB14487" s="80"/>
    </row>
    <row r="14488" spans="9:54" x14ac:dyDescent="0.25">
      <c r="I14488" s="80"/>
      <c r="AX14488" s="80"/>
      <c r="AY14488" s="80"/>
      <c r="AZ14488" s="80"/>
      <c r="BA14488" s="80"/>
      <c r="BB14488" s="80"/>
    </row>
    <row r="14489" spans="9:54" x14ac:dyDescent="0.25">
      <c r="I14489" s="80"/>
      <c r="AX14489" s="80"/>
      <c r="AY14489" s="80"/>
      <c r="AZ14489" s="80"/>
      <c r="BA14489" s="80"/>
      <c r="BB14489" s="80"/>
    </row>
    <row r="14490" spans="9:54" x14ac:dyDescent="0.25">
      <c r="I14490" s="80"/>
      <c r="AX14490" s="80"/>
      <c r="AY14490" s="80"/>
      <c r="AZ14490" s="80"/>
      <c r="BA14490" s="80"/>
      <c r="BB14490" s="80"/>
    </row>
    <row r="14491" spans="9:54" x14ac:dyDescent="0.25">
      <c r="I14491" s="80"/>
      <c r="AX14491" s="80"/>
      <c r="AY14491" s="80"/>
      <c r="AZ14491" s="80"/>
      <c r="BA14491" s="80"/>
      <c r="BB14491" s="80"/>
    </row>
    <row r="14492" spans="9:54" x14ac:dyDescent="0.25">
      <c r="I14492" s="80"/>
      <c r="AX14492" s="80"/>
      <c r="AY14492" s="80"/>
      <c r="AZ14492" s="80"/>
      <c r="BA14492" s="80"/>
      <c r="BB14492" s="80"/>
    </row>
    <row r="14493" spans="9:54" x14ac:dyDescent="0.25">
      <c r="I14493" s="80"/>
      <c r="AX14493" s="80"/>
      <c r="AY14493" s="80"/>
      <c r="AZ14493" s="80"/>
      <c r="BA14493" s="80"/>
      <c r="BB14493" s="80"/>
    </row>
    <row r="14494" spans="9:54" x14ac:dyDescent="0.25">
      <c r="I14494" s="80"/>
      <c r="AX14494" s="80"/>
      <c r="AY14494" s="80"/>
      <c r="AZ14494" s="80"/>
      <c r="BA14494" s="80"/>
      <c r="BB14494" s="80"/>
    </row>
    <row r="14495" spans="9:54" x14ac:dyDescent="0.25">
      <c r="I14495" s="80"/>
      <c r="AX14495" s="80"/>
      <c r="AY14495" s="80"/>
      <c r="AZ14495" s="80"/>
      <c r="BA14495" s="80"/>
      <c r="BB14495" s="80"/>
    </row>
    <row r="14496" spans="9:54" x14ac:dyDescent="0.25">
      <c r="I14496" s="80"/>
      <c r="AX14496" s="80"/>
      <c r="AY14496" s="80"/>
      <c r="AZ14496" s="80"/>
      <c r="BA14496" s="80"/>
      <c r="BB14496" s="80"/>
    </row>
    <row r="14497" spans="9:54" x14ac:dyDescent="0.25">
      <c r="I14497" s="80"/>
      <c r="AX14497" s="80"/>
      <c r="AY14497" s="80"/>
      <c r="AZ14497" s="80"/>
      <c r="BA14497" s="80"/>
      <c r="BB14497" s="80"/>
    </row>
    <row r="14498" spans="9:54" x14ac:dyDescent="0.25">
      <c r="I14498" s="80"/>
      <c r="AX14498" s="80"/>
      <c r="AY14498" s="80"/>
      <c r="AZ14498" s="80"/>
      <c r="BA14498" s="80"/>
      <c r="BB14498" s="80"/>
    </row>
    <row r="14499" spans="9:54" x14ac:dyDescent="0.25">
      <c r="I14499" s="80"/>
      <c r="AX14499" s="80"/>
      <c r="AY14499" s="80"/>
      <c r="AZ14499" s="80"/>
      <c r="BA14499" s="80"/>
      <c r="BB14499" s="80"/>
    </row>
    <row r="14500" spans="9:54" x14ac:dyDescent="0.25">
      <c r="I14500" s="80"/>
      <c r="AX14500" s="80"/>
      <c r="AY14500" s="80"/>
      <c r="AZ14500" s="80"/>
      <c r="BA14500" s="80"/>
      <c r="BB14500" s="80"/>
    </row>
    <row r="14501" spans="9:54" x14ac:dyDescent="0.25">
      <c r="I14501" s="80"/>
      <c r="AX14501" s="80"/>
      <c r="AY14501" s="80"/>
      <c r="AZ14501" s="80"/>
      <c r="BA14501" s="80"/>
      <c r="BB14501" s="80"/>
    </row>
    <row r="14502" spans="9:54" x14ac:dyDescent="0.25">
      <c r="I14502" s="80"/>
      <c r="AX14502" s="80"/>
      <c r="AY14502" s="80"/>
      <c r="AZ14502" s="80"/>
      <c r="BA14502" s="80"/>
      <c r="BB14502" s="80"/>
    </row>
    <row r="14503" spans="9:54" x14ac:dyDescent="0.25">
      <c r="I14503" s="80"/>
      <c r="AX14503" s="80"/>
      <c r="AY14503" s="80"/>
      <c r="AZ14503" s="80"/>
      <c r="BA14503" s="80"/>
      <c r="BB14503" s="80"/>
    </row>
    <row r="14504" spans="9:54" x14ac:dyDescent="0.25">
      <c r="I14504" s="80"/>
      <c r="AX14504" s="80"/>
      <c r="AY14504" s="80"/>
      <c r="AZ14504" s="80"/>
      <c r="BA14504" s="80"/>
      <c r="BB14504" s="80"/>
    </row>
    <row r="14505" spans="9:54" x14ac:dyDescent="0.25">
      <c r="I14505" s="80"/>
      <c r="AX14505" s="80"/>
      <c r="AY14505" s="80"/>
      <c r="AZ14505" s="80"/>
      <c r="BA14505" s="80"/>
      <c r="BB14505" s="80"/>
    </row>
    <row r="14506" spans="9:54" x14ac:dyDescent="0.25">
      <c r="I14506" s="80"/>
      <c r="AX14506" s="80"/>
      <c r="AY14506" s="80"/>
      <c r="AZ14506" s="80"/>
      <c r="BA14506" s="80"/>
      <c r="BB14506" s="80"/>
    </row>
    <row r="14507" spans="9:54" x14ac:dyDescent="0.25">
      <c r="I14507" s="80"/>
      <c r="AX14507" s="80"/>
      <c r="AY14507" s="80"/>
      <c r="AZ14507" s="80"/>
      <c r="BA14507" s="80"/>
      <c r="BB14507" s="80"/>
    </row>
    <row r="14508" spans="9:54" x14ac:dyDescent="0.25">
      <c r="I14508" s="80"/>
      <c r="AX14508" s="80"/>
      <c r="AY14508" s="80"/>
      <c r="AZ14508" s="80"/>
      <c r="BA14508" s="80"/>
      <c r="BB14508" s="80"/>
    </row>
    <row r="14509" spans="9:54" x14ac:dyDescent="0.25">
      <c r="I14509" s="80"/>
      <c r="AX14509" s="80"/>
      <c r="AY14509" s="80"/>
      <c r="AZ14509" s="80"/>
      <c r="BA14509" s="80"/>
      <c r="BB14509" s="80"/>
    </row>
    <row r="14510" spans="9:54" x14ac:dyDescent="0.25">
      <c r="I14510" s="80"/>
      <c r="AX14510" s="80"/>
      <c r="AY14510" s="80"/>
      <c r="AZ14510" s="80"/>
      <c r="BA14510" s="80"/>
      <c r="BB14510" s="80"/>
    </row>
    <row r="14511" spans="9:54" x14ac:dyDescent="0.25">
      <c r="I14511" s="80"/>
      <c r="AX14511" s="80"/>
      <c r="AY14511" s="80"/>
      <c r="AZ14511" s="80"/>
      <c r="BA14511" s="80"/>
      <c r="BB14511" s="80"/>
    </row>
    <row r="14512" spans="9:54" x14ac:dyDescent="0.25">
      <c r="I14512" s="80"/>
      <c r="AX14512" s="80"/>
      <c r="AY14512" s="80"/>
      <c r="AZ14512" s="80"/>
      <c r="BA14512" s="80"/>
      <c r="BB14512" s="80"/>
    </row>
    <row r="14513" spans="9:54" x14ac:dyDescent="0.25">
      <c r="I14513" s="80"/>
      <c r="AX14513" s="80"/>
      <c r="AY14513" s="80"/>
      <c r="AZ14513" s="80"/>
      <c r="BA14513" s="80"/>
      <c r="BB14513" s="80"/>
    </row>
    <row r="14514" spans="9:54" x14ac:dyDescent="0.25">
      <c r="I14514" s="80"/>
      <c r="AX14514" s="80"/>
      <c r="AY14514" s="80"/>
      <c r="AZ14514" s="80"/>
      <c r="BA14514" s="80"/>
      <c r="BB14514" s="80"/>
    </row>
    <row r="14515" spans="9:54" x14ac:dyDescent="0.25">
      <c r="I14515" s="80"/>
      <c r="AX14515" s="80"/>
      <c r="AY14515" s="80"/>
      <c r="AZ14515" s="80"/>
      <c r="BA14515" s="80"/>
      <c r="BB14515" s="80"/>
    </row>
    <row r="14516" spans="9:54" x14ac:dyDescent="0.25">
      <c r="I14516" s="80"/>
      <c r="AX14516" s="80"/>
      <c r="AY14516" s="80"/>
      <c r="AZ14516" s="80"/>
      <c r="BA14516" s="80"/>
      <c r="BB14516" s="80"/>
    </row>
    <row r="14517" spans="9:54" x14ac:dyDescent="0.25">
      <c r="I14517" s="80"/>
      <c r="AX14517" s="80"/>
      <c r="AY14517" s="80"/>
      <c r="AZ14517" s="80"/>
      <c r="BA14517" s="80"/>
      <c r="BB14517" s="80"/>
    </row>
    <row r="14518" spans="9:54" x14ac:dyDescent="0.25">
      <c r="I14518" s="80"/>
      <c r="AX14518" s="80"/>
      <c r="AY14518" s="80"/>
      <c r="AZ14518" s="80"/>
      <c r="BA14518" s="80"/>
      <c r="BB14518" s="80"/>
    </row>
    <row r="14519" spans="9:54" x14ac:dyDescent="0.25">
      <c r="I14519" s="80"/>
      <c r="AX14519" s="80"/>
      <c r="AY14519" s="80"/>
      <c r="AZ14519" s="80"/>
      <c r="BA14519" s="80"/>
      <c r="BB14519" s="80"/>
    </row>
    <row r="14520" spans="9:54" x14ac:dyDescent="0.25">
      <c r="I14520" s="80"/>
      <c r="AX14520" s="80"/>
      <c r="AY14520" s="80"/>
      <c r="AZ14520" s="80"/>
      <c r="BA14520" s="80"/>
      <c r="BB14520" s="80"/>
    </row>
    <row r="14521" spans="9:54" x14ac:dyDescent="0.25">
      <c r="I14521" s="80"/>
      <c r="AX14521" s="80"/>
      <c r="AY14521" s="80"/>
      <c r="AZ14521" s="80"/>
      <c r="BA14521" s="80"/>
      <c r="BB14521" s="80"/>
    </row>
    <row r="14522" spans="9:54" x14ac:dyDescent="0.25">
      <c r="I14522" s="80"/>
      <c r="AX14522" s="80"/>
      <c r="AY14522" s="80"/>
      <c r="AZ14522" s="80"/>
      <c r="BA14522" s="80"/>
      <c r="BB14522" s="80"/>
    </row>
    <row r="14523" spans="9:54" x14ac:dyDescent="0.25">
      <c r="I14523" s="80"/>
      <c r="AX14523" s="80"/>
      <c r="AY14523" s="80"/>
      <c r="AZ14523" s="80"/>
      <c r="BA14523" s="80"/>
      <c r="BB14523" s="80"/>
    </row>
    <row r="14524" spans="9:54" x14ac:dyDescent="0.25">
      <c r="I14524" s="80"/>
      <c r="AX14524" s="80"/>
      <c r="AY14524" s="80"/>
      <c r="AZ14524" s="80"/>
      <c r="BA14524" s="80"/>
      <c r="BB14524" s="80"/>
    </row>
    <row r="14525" spans="9:54" x14ac:dyDescent="0.25">
      <c r="I14525" s="80"/>
      <c r="AX14525" s="80"/>
      <c r="AY14525" s="80"/>
      <c r="AZ14525" s="80"/>
      <c r="BA14525" s="80"/>
      <c r="BB14525" s="80"/>
    </row>
    <row r="14526" spans="9:54" x14ac:dyDescent="0.25">
      <c r="I14526" s="80"/>
      <c r="AX14526" s="80"/>
      <c r="AY14526" s="80"/>
      <c r="AZ14526" s="80"/>
      <c r="BA14526" s="80"/>
      <c r="BB14526" s="80"/>
    </row>
    <row r="14527" spans="9:54" x14ac:dyDescent="0.25">
      <c r="I14527" s="80"/>
      <c r="AX14527" s="80"/>
      <c r="AY14527" s="80"/>
      <c r="AZ14527" s="80"/>
      <c r="BA14527" s="80"/>
      <c r="BB14527" s="80"/>
    </row>
    <row r="14528" spans="9:54" x14ac:dyDescent="0.25">
      <c r="I14528" s="80"/>
      <c r="AX14528" s="80"/>
      <c r="AY14528" s="80"/>
      <c r="AZ14528" s="80"/>
      <c r="BA14528" s="80"/>
      <c r="BB14528" s="80"/>
    </row>
    <row r="14529" spans="9:54" x14ac:dyDescent="0.25">
      <c r="I14529" s="80"/>
      <c r="AX14529" s="80"/>
      <c r="AY14529" s="80"/>
      <c r="AZ14529" s="80"/>
      <c r="BA14529" s="80"/>
      <c r="BB14529" s="80"/>
    </row>
    <row r="14530" spans="9:54" x14ac:dyDescent="0.25">
      <c r="I14530" s="80"/>
      <c r="AX14530" s="80"/>
      <c r="AY14530" s="80"/>
      <c r="AZ14530" s="80"/>
      <c r="BA14530" s="80"/>
      <c r="BB14530" s="80"/>
    </row>
    <row r="14531" spans="9:54" x14ac:dyDescent="0.25">
      <c r="I14531" s="80"/>
      <c r="AX14531" s="80"/>
      <c r="AY14531" s="80"/>
      <c r="AZ14531" s="80"/>
      <c r="BA14531" s="80"/>
      <c r="BB14531" s="80"/>
    </row>
    <row r="14532" spans="9:54" x14ac:dyDescent="0.25">
      <c r="I14532" s="80"/>
      <c r="AX14532" s="80"/>
      <c r="AY14532" s="80"/>
      <c r="AZ14532" s="80"/>
      <c r="BA14532" s="80"/>
      <c r="BB14532" s="80"/>
    </row>
    <row r="14533" spans="9:54" x14ac:dyDescent="0.25">
      <c r="I14533" s="80"/>
      <c r="AX14533" s="80"/>
      <c r="AY14533" s="80"/>
      <c r="AZ14533" s="80"/>
      <c r="BA14533" s="80"/>
      <c r="BB14533" s="80"/>
    </row>
    <row r="14534" spans="9:54" x14ac:dyDescent="0.25">
      <c r="I14534" s="80"/>
      <c r="AX14534" s="80"/>
      <c r="AY14534" s="80"/>
      <c r="AZ14534" s="80"/>
      <c r="BA14534" s="80"/>
      <c r="BB14534" s="80"/>
    </row>
    <row r="14535" spans="9:54" x14ac:dyDescent="0.25">
      <c r="I14535" s="80"/>
      <c r="AX14535" s="80"/>
      <c r="AY14535" s="80"/>
      <c r="AZ14535" s="80"/>
      <c r="BA14535" s="80"/>
      <c r="BB14535" s="80"/>
    </row>
    <row r="14536" spans="9:54" x14ac:dyDescent="0.25">
      <c r="I14536" s="80"/>
      <c r="AX14536" s="80"/>
      <c r="AY14536" s="80"/>
      <c r="AZ14536" s="80"/>
      <c r="BA14536" s="80"/>
      <c r="BB14536" s="80"/>
    </row>
    <row r="14537" spans="9:54" x14ac:dyDescent="0.25">
      <c r="I14537" s="80"/>
      <c r="AX14537" s="80"/>
      <c r="AY14537" s="80"/>
      <c r="AZ14537" s="80"/>
      <c r="BA14537" s="80"/>
      <c r="BB14537" s="80"/>
    </row>
    <row r="14538" spans="9:54" x14ac:dyDescent="0.25">
      <c r="I14538" s="80"/>
      <c r="AX14538" s="80"/>
      <c r="AY14538" s="80"/>
      <c r="AZ14538" s="80"/>
      <c r="BA14538" s="80"/>
      <c r="BB14538" s="80"/>
    </row>
    <row r="14539" spans="9:54" x14ac:dyDescent="0.25">
      <c r="I14539" s="80"/>
      <c r="AX14539" s="80"/>
      <c r="AY14539" s="80"/>
      <c r="AZ14539" s="80"/>
      <c r="BA14539" s="80"/>
      <c r="BB14539" s="80"/>
    </row>
    <row r="14540" spans="9:54" x14ac:dyDescent="0.25">
      <c r="I14540" s="80"/>
      <c r="AX14540" s="80"/>
      <c r="AY14540" s="80"/>
      <c r="AZ14540" s="80"/>
      <c r="BA14540" s="80"/>
      <c r="BB14540" s="80"/>
    </row>
    <row r="14541" spans="9:54" x14ac:dyDescent="0.25">
      <c r="I14541" s="80"/>
      <c r="AX14541" s="80"/>
      <c r="AY14541" s="80"/>
      <c r="AZ14541" s="80"/>
      <c r="BA14541" s="80"/>
      <c r="BB14541" s="80"/>
    </row>
    <row r="14542" spans="9:54" x14ac:dyDescent="0.25">
      <c r="I14542" s="80"/>
      <c r="AX14542" s="80"/>
      <c r="AY14542" s="80"/>
      <c r="AZ14542" s="80"/>
      <c r="BA14542" s="80"/>
      <c r="BB14542" s="80"/>
    </row>
    <row r="14543" spans="9:54" x14ac:dyDescent="0.25">
      <c r="I14543" s="80"/>
      <c r="AX14543" s="80"/>
      <c r="AY14543" s="80"/>
      <c r="AZ14543" s="80"/>
      <c r="BA14543" s="80"/>
      <c r="BB14543" s="80"/>
    </row>
    <row r="14544" spans="9:54" x14ac:dyDescent="0.25">
      <c r="I14544" s="80"/>
      <c r="AX14544" s="80"/>
      <c r="AY14544" s="80"/>
      <c r="AZ14544" s="80"/>
      <c r="BA14544" s="80"/>
      <c r="BB14544" s="80"/>
    </row>
    <row r="14545" spans="9:54" x14ac:dyDescent="0.25">
      <c r="I14545" s="80"/>
      <c r="AX14545" s="80"/>
      <c r="AY14545" s="80"/>
      <c r="AZ14545" s="80"/>
      <c r="BA14545" s="80"/>
      <c r="BB14545" s="80"/>
    </row>
    <row r="14546" spans="9:54" x14ac:dyDescent="0.25">
      <c r="I14546" s="80"/>
      <c r="AX14546" s="80"/>
      <c r="AY14546" s="80"/>
      <c r="AZ14546" s="80"/>
      <c r="BA14546" s="80"/>
      <c r="BB14546" s="80"/>
    </row>
    <row r="14547" spans="9:54" x14ac:dyDescent="0.25">
      <c r="I14547" s="80"/>
      <c r="AX14547" s="80"/>
      <c r="AY14547" s="80"/>
      <c r="AZ14547" s="80"/>
      <c r="BA14547" s="80"/>
      <c r="BB14547" s="80"/>
    </row>
    <row r="14548" spans="9:54" x14ac:dyDescent="0.25">
      <c r="I14548" s="80"/>
      <c r="AX14548" s="80"/>
      <c r="AY14548" s="80"/>
      <c r="AZ14548" s="80"/>
      <c r="BA14548" s="80"/>
      <c r="BB14548" s="80"/>
    </row>
    <row r="14549" spans="9:54" x14ac:dyDescent="0.25">
      <c r="I14549" s="80"/>
      <c r="AX14549" s="80"/>
      <c r="AY14549" s="80"/>
      <c r="AZ14549" s="80"/>
      <c r="BA14549" s="80"/>
      <c r="BB14549" s="80"/>
    </row>
    <row r="14550" spans="9:54" x14ac:dyDescent="0.25">
      <c r="I14550" s="80"/>
      <c r="AX14550" s="80"/>
      <c r="AY14550" s="80"/>
      <c r="AZ14550" s="80"/>
      <c r="BA14550" s="80"/>
      <c r="BB14550" s="80"/>
    </row>
    <row r="14551" spans="9:54" x14ac:dyDescent="0.25">
      <c r="I14551" s="80"/>
      <c r="AX14551" s="80"/>
      <c r="AY14551" s="80"/>
      <c r="AZ14551" s="80"/>
      <c r="BA14551" s="80"/>
      <c r="BB14551" s="80"/>
    </row>
    <row r="14552" spans="9:54" x14ac:dyDescent="0.25">
      <c r="I14552" s="80"/>
      <c r="AX14552" s="80"/>
      <c r="AY14552" s="80"/>
      <c r="AZ14552" s="80"/>
      <c r="BA14552" s="80"/>
      <c r="BB14552" s="80"/>
    </row>
    <row r="14553" spans="9:54" x14ac:dyDescent="0.25">
      <c r="I14553" s="80"/>
      <c r="AX14553" s="80"/>
      <c r="AY14553" s="80"/>
      <c r="AZ14553" s="80"/>
      <c r="BA14553" s="80"/>
      <c r="BB14553" s="80"/>
    </row>
    <row r="14554" spans="9:54" x14ac:dyDescent="0.25">
      <c r="I14554" s="80"/>
      <c r="AX14554" s="80"/>
      <c r="AY14554" s="80"/>
      <c r="AZ14554" s="80"/>
      <c r="BA14554" s="80"/>
      <c r="BB14554" s="80"/>
    </row>
    <row r="14555" spans="9:54" x14ac:dyDescent="0.25">
      <c r="I14555" s="80"/>
      <c r="AX14555" s="80"/>
      <c r="AY14555" s="80"/>
      <c r="AZ14555" s="80"/>
      <c r="BA14555" s="80"/>
      <c r="BB14555" s="80"/>
    </row>
    <row r="14556" spans="9:54" x14ac:dyDescent="0.25">
      <c r="I14556" s="80"/>
      <c r="AX14556" s="80"/>
      <c r="AY14556" s="80"/>
      <c r="AZ14556" s="80"/>
      <c r="BA14556" s="80"/>
      <c r="BB14556" s="80"/>
    </row>
    <row r="14557" spans="9:54" x14ac:dyDescent="0.25">
      <c r="I14557" s="80"/>
      <c r="AX14557" s="80"/>
      <c r="AY14557" s="80"/>
      <c r="AZ14557" s="80"/>
      <c r="BA14557" s="80"/>
      <c r="BB14557" s="80"/>
    </row>
    <row r="14558" spans="9:54" x14ac:dyDescent="0.25">
      <c r="I14558" s="80"/>
      <c r="AX14558" s="80"/>
      <c r="AY14558" s="80"/>
      <c r="AZ14558" s="80"/>
      <c r="BA14558" s="80"/>
      <c r="BB14558" s="80"/>
    </row>
    <row r="14559" spans="9:54" x14ac:dyDescent="0.25">
      <c r="I14559" s="80"/>
      <c r="AX14559" s="80"/>
      <c r="AY14559" s="80"/>
      <c r="AZ14559" s="80"/>
      <c r="BA14559" s="80"/>
      <c r="BB14559" s="80"/>
    </row>
    <row r="14560" spans="9:54" x14ac:dyDescent="0.25">
      <c r="I14560" s="80"/>
      <c r="AX14560" s="80"/>
      <c r="AY14560" s="80"/>
      <c r="AZ14560" s="80"/>
      <c r="BA14560" s="80"/>
      <c r="BB14560" s="80"/>
    </row>
    <row r="14561" spans="9:54" x14ac:dyDescent="0.25">
      <c r="I14561" s="80"/>
      <c r="AX14561" s="80"/>
      <c r="AY14561" s="80"/>
      <c r="AZ14561" s="80"/>
      <c r="BA14561" s="80"/>
      <c r="BB14561" s="80"/>
    </row>
    <row r="14562" spans="9:54" x14ac:dyDescent="0.25">
      <c r="I14562" s="80"/>
      <c r="AX14562" s="80"/>
      <c r="AY14562" s="80"/>
      <c r="AZ14562" s="80"/>
      <c r="BA14562" s="80"/>
      <c r="BB14562" s="80"/>
    </row>
    <row r="14563" spans="9:54" x14ac:dyDescent="0.25">
      <c r="I14563" s="80"/>
      <c r="AX14563" s="80"/>
      <c r="AY14563" s="80"/>
      <c r="AZ14563" s="80"/>
      <c r="BA14563" s="80"/>
      <c r="BB14563" s="80"/>
    </row>
    <row r="14564" spans="9:54" x14ac:dyDescent="0.25">
      <c r="I14564" s="80"/>
      <c r="AX14564" s="80"/>
      <c r="AY14564" s="80"/>
      <c r="AZ14564" s="80"/>
      <c r="BA14564" s="80"/>
      <c r="BB14564" s="80"/>
    </row>
    <row r="14565" spans="9:54" x14ac:dyDescent="0.25">
      <c r="I14565" s="80"/>
      <c r="AX14565" s="80"/>
      <c r="AY14565" s="80"/>
      <c r="AZ14565" s="80"/>
      <c r="BA14565" s="80"/>
      <c r="BB14565" s="80"/>
    </row>
    <row r="14566" spans="9:54" x14ac:dyDescent="0.25">
      <c r="I14566" s="80"/>
      <c r="AX14566" s="80"/>
      <c r="AY14566" s="80"/>
      <c r="AZ14566" s="80"/>
      <c r="BA14566" s="80"/>
      <c r="BB14566" s="80"/>
    </row>
    <row r="14567" spans="9:54" x14ac:dyDescent="0.25">
      <c r="I14567" s="80"/>
      <c r="AX14567" s="80"/>
      <c r="AY14567" s="80"/>
      <c r="AZ14567" s="80"/>
      <c r="BA14567" s="80"/>
      <c r="BB14567" s="80"/>
    </row>
    <row r="14568" spans="9:54" x14ac:dyDescent="0.25">
      <c r="I14568" s="80"/>
      <c r="AX14568" s="80"/>
      <c r="AY14568" s="80"/>
      <c r="AZ14568" s="80"/>
      <c r="BA14568" s="80"/>
      <c r="BB14568" s="80"/>
    </row>
    <row r="14569" spans="9:54" x14ac:dyDescent="0.25">
      <c r="I14569" s="80"/>
      <c r="AX14569" s="80"/>
      <c r="AY14569" s="80"/>
      <c r="AZ14569" s="80"/>
      <c r="BA14569" s="80"/>
      <c r="BB14569" s="80"/>
    </row>
    <row r="14570" spans="9:54" x14ac:dyDescent="0.25">
      <c r="I14570" s="80"/>
      <c r="AX14570" s="80"/>
      <c r="AY14570" s="80"/>
      <c r="AZ14570" s="80"/>
      <c r="BA14570" s="80"/>
      <c r="BB14570" s="80"/>
    </row>
    <row r="14571" spans="9:54" x14ac:dyDescent="0.25">
      <c r="I14571" s="80"/>
      <c r="AX14571" s="80"/>
      <c r="AY14571" s="80"/>
      <c r="AZ14571" s="80"/>
      <c r="BA14571" s="80"/>
      <c r="BB14571" s="80"/>
    </row>
    <row r="14572" spans="9:54" x14ac:dyDescent="0.25">
      <c r="I14572" s="80"/>
      <c r="AX14572" s="80"/>
      <c r="AY14572" s="80"/>
      <c r="AZ14572" s="80"/>
      <c r="BA14572" s="80"/>
      <c r="BB14572" s="80"/>
    </row>
    <row r="14573" spans="9:54" x14ac:dyDescent="0.25">
      <c r="I14573" s="80"/>
      <c r="AX14573" s="80"/>
      <c r="AY14573" s="80"/>
      <c r="AZ14573" s="80"/>
      <c r="BA14573" s="80"/>
      <c r="BB14573" s="80"/>
    </row>
    <row r="14574" spans="9:54" x14ac:dyDescent="0.25">
      <c r="I14574" s="80"/>
      <c r="AX14574" s="80"/>
      <c r="AY14574" s="80"/>
      <c r="AZ14574" s="80"/>
      <c r="BA14574" s="80"/>
      <c r="BB14574" s="80"/>
    </row>
    <row r="14575" spans="9:54" x14ac:dyDescent="0.25">
      <c r="I14575" s="80"/>
      <c r="AX14575" s="80"/>
      <c r="AY14575" s="80"/>
      <c r="AZ14575" s="80"/>
      <c r="BA14575" s="80"/>
      <c r="BB14575" s="80"/>
    </row>
    <row r="14576" spans="9:54" x14ac:dyDescent="0.25">
      <c r="I14576" s="80"/>
      <c r="AX14576" s="80"/>
      <c r="AY14576" s="80"/>
      <c r="AZ14576" s="80"/>
      <c r="BA14576" s="80"/>
      <c r="BB14576" s="80"/>
    </row>
    <row r="14577" spans="9:54" x14ac:dyDescent="0.25">
      <c r="I14577" s="80"/>
      <c r="AX14577" s="80"/>
      <c r="AY14577" s="80"/>
      <c r="AZ14577" s="80"/>
      <c r="BA14577" s="80"/>
      <c r="BB14577" s="80"/>
    </row>
    <row r="14578" spans="9:54" x14ac:dyDescent="0.25">
      <c r="I14578" s="80"/>
      <c r="AX14578" s="80"/>
      <c r="AY14578" s="80"/>
      <c r="AZ14578" s="80"/>
      <c r="BA14578" s="80"/>
      <c r="BB14578" s="80"/>
    </row>
    <row r="14579" spans="9:54" x14ac:dyDescent="0.25">
      <c r="I14579" s="80"/>
      <c r="AX14579" s="80"/>
      <c r="AY14579" s="80"/>
      <c r="AZ14579" s="80"/>
      <c r="BA14579" s="80"/>
      <c r="BB14579" s="80"/>
    </row>
    <row r="14580" spans="9:54" x14ac:dyDescent="0.25">
      <c r="I14580" s="80"/>
      <c r="AX14580" s="80"/>
      <c r="AY14580" s="80"/>
      <c r="AZ14580" s="80"/>
      <c r="BA14580" s="80"/>
      <c r="BB14580" s="80"/>
    </row>
    <row r="14581" spans="9:54" x14ac:dyDescent="0.25">
      <c r="I14581" s="80"/>
      <c r="AX14581" s="80"/>
      <c r="AY14581" s="80"/>
      <c r="AZ14581" s="80"/>
      <c r="BA14581" s="80"/>
      <c r="BB14581" s="80"/>
    </row>
    <row r="14582" spans="9:54" x14ac:dyDescent="0.25">
      <c r="I14582" s="80"/>
      <c r="AX14582" s="80"/>
      <c r="AY14582" s="80"/>
      <c r="AZ14582" s="80"/>
      <c r="BA14582" s="80"/>
      <c r="BB14582" s="80"/>
    </row>
    <row r="14583" spans="9:54" x14ac:dyDescent="0.25">
      <c r="I14583" s="80"/>
      <c r="AX14583" s="80"/>
      <c r="AY14583" s="80"/>
      <c r="AZ14583" s="80"/>
      <c r="BA14583" s="80"/>
      <c r="BB14583" s="80"/>
    </row>
    <row r="14584" spans="9:54" x14ac:dyDescent="0.25">
      <c r="I14584" s="80"/>
      <c r="AX14584" s="80"/>
      <c r="AY14584" s="80"/>
      <c r="AZ14584" s="80"/>
      <c r="BA14584" s="80"/>
      <c r="BB14584" s="80"/>
    </row>
    <row r="14585" spans="9:54" x14ac:dyDescent="0.25">
      <c r="I14585" s="80"/>
      <c r="AX14585" s="80"/>
      <c r="AY14585" s="80"/>
      <c r="AZ14585" s="80"/>
      <c r="BA14585" s="80"/>
      <c r="BB14585" s="80"/>
    </row>
    <row r="14586" spans="9:54" x14ac:dyDescent="0.25">
      <c r="I14586" s="80"/>
      <c r="AX14586" s="80"/>
      <c r="AY14586" s="80"/>
      <c r="AZ14586" s="80"/>
      <c r="BA14586" s="80"/>
      <c r="BB14586" s="80"/>
    </row>
    <row r="14587" spans="9:54" x14ac:dyDescent="0.25">
      <c r="I14587" s="80"/>
      <c r="AX14587" s="80"/>
      <c r="AY14587" s="80"/>
      <c r="AZ14587" s="80"/>
      <c r="BA14587" s="80"/>
      <c r="BB14587" s="80"/>
    </row>
    <row r="14588" spans="9:54" x14ac:dyDescent="0.25">
      <c r="I14588" s="80"/>
      <c r="AX14588" s="80"/>
      <c r="AY14588" s="80"/>
      <c r="AZ14588" s="80"/>
      <c r="BA14588" s="80"/>
      <c r="BB14588" s="80"/>
    </row>
    <row r="14589" spans="9:54" x14ac:dyDescent="0.25">
      <c r="I14589" s="80"/>
      <c r="AX14589" s="80"/>
      <c r="AY14589" s="80"/>
      <c r="AZ14589" s="80"/>
      <c r="BA14589" s="80"/>
      <c r="BB14589" s="80"/>
    </row>
    <row r="14590" spans="9:54" x14ac:dyDescent="0.25">
      <c r="I14590" s="80"/>
      <c r="AX14590" s="80"/>
      <c r="AY14590" s="80"/>
      <c r="AZ14590" s="80"/>
      <c r="BA14590" s="80"/>
      <c r="BB14590" s="80"/>
    </row>
    <row r="14591" spans="9:54" x14ac:dyDescent="0.25">
      <c r="I14591" s="80"/>
      <c r="AX14591" s="80"/>
      <c r="AY14591" s="80"/>
      <c r="AZ14591" s="80"/>
      <c r="BA14591" s="80"/>
      <c r="BB14591" s="80"/>
    </row>
    <row r="14592" spans="9:54" x14ac:dyDescent="0.25">
      <c r="I14592" s="80"/>
      <c r="AX14592" s="80"/>
      <c r="AY14592" s="80"/>
      <c r="AZ14592" s="80"/>
      <c r="BA14592" s="80"/>
      <c r="BB14592" s="80"/>
    </row>
    <row r="14593" spans="9:54" x14ac:dyDescent="0.25">
      <c r="I14593" s="80"/>
      <c r="AX14593" s="80"/>
      <c r="AY14593" s="80"/>
      <c r="AZ14593" s="80"/>
      <c r="BA14593" s="80"/>
      <c r="BB14593" s="80"/>
    </row>
    <row r="14594" spans="9:54" x14ac:dyDescent="0.25">
      <c r="I14594" s="80"/>
      <c r="AX14594" s="80"/>
      <c r="AY14594" s="80"/>
      <c r="AZ14594" s="80"/>
      <c r="BA14594" s="80"/>
      <c r="BB14594" s="80"/>
    </row>
    <row r="14595" spans="9:54" x14ac:dyDescent="0.25">
      <c r="I14595" s="80"/>
      <c r="AX14595" s="80"/>
      <c r="AY14595" s="80"/>
      <c r="AZ14595" s="80"/>
      <c r="BA14595" s="80"/>
      <c r="BB14595" s="80"/>
    </row>
    <row r="14596" spans="9:54" x14ac:dyDescent="0.25">
      <c r="I14596" s="80"/>
      <c r="AX14596" s="80"/>
      <c r="AY14596" s="80"/>
      <c r="AZ14596" s="80"/>
      <c r="BA14596" s="80"/>
      <c r="BB14596" s="80"/>
    </row>
    <row r="14597" spans="9:54" x14ac:dyDescent="0.25">
      <c r="I14597" s="80"/>
      <c r="AX14597" s="80"/>
      <c r="AY14597" s="80"/>
      <c r="AZ14597" s="80"/>
      <c r="BA14597" s="80"/>
      <c r="BB14597" s="80"/>
    </row>
    <row r="14598" spans="9:54" x14ac:dyDescent="0.25">
      <c r="I14598" s="80"/>
      <c r="AX14598" s="80"/>
      <c r="AY14598" s="80"/>
      <c r="AZ14598" s="80"/>
      <c r="BA14598" s="80"/>
      <c r="BB14598" s="80"/>
    </row>
    <row r="14599" spans="9:54" x14ac:dyDescent="0.25">
      <c r="I14599" s="80"/>
      <c r="AX14599" s="80"/>
      <c r="AY14599" s="80"/>
      <c r="AZ14599" s="80"/>
      <c r="BA14599" s="80"/>
      <c r="BB14599" s="80"/>
    </row>
    <row r="14600" spans="9:54" x14ac:dyDescent="0.25">
      <c r="I14600" s="80"/>
      <c r="AX14600" s="80"/>
      <c r="AY14600" s="80"/>
      <c r="AZ14600" s="80"/>
      <c r="BA14600" s="80"/>
      <c r="BB14600" s="80"/>
    </row>
    <row r="14601" spans="9:54" x14ac:dyDescent="0.25">
      <c r="I14601" s="80"/>
      <c r="AX14601" s="80"/>
      <c r="AY14601" s="80"/>
      <c r="AZ14601" s="80"/>
      <c r="BA14601" s="80"/>
      <c r="BB14601" s="80"/>
    </row>
    <row r="14602" spans="9:54" x14ac:dyDescent="0.25">
      <c r="I14602" s="80"/>
      <c r="AX14602" s="80"/>
      <c r="AY14602" s="80"/>
      <c r="AZ14602" s="80"/>
      <c r="BA14602" s="80"/>
      <c r="BB14602" s="80"/>
    </row>
    <row r="14603" spans="9:54" x14ac:dyDescent="0.25">
      <c r="I14603" s="80"/>
      <c r="AX14603" s="80"/>
      <c r="AY14603" s="80"/>
      <c r="AZ14603" s="80"/>
      <c r="BA14603" s="80"/>
      <c r="BB14603" s="80"/>
    </row>
    <row r="14604" spans="9:54" x14ac:dyDescent="0.25">
      <c r="I14604" s="80"/>
      <c r="AX14604" s="80"/>
      <c r="AY14604" s="80"/>
      <c r="AZ14604" s="80"/>
      <c r="BA14604" s="80"/>
      <c r="BB14604" s="80"/>
    </row>
    <row r="14605" spans="9:54" x14ac:dyDescent="0.25">
      <c r="I14605" s="80"/>
      <c r="AX14605" s="80"/>
      <c r="AY14605" s="80"/>
      <c r="AZ14605" s="80"/>
      <c r="BA14605" s="80"/>
      <c r="BB14605" s="80"/>
    </row>
    <row r="14606" spans="9:54" x14ac:dyDescent="0.25">
      <c r="I14606" s="80"/>
      <c r="AX14606" s="80"/>
      <c r="AY14606" s="80"/>
      <c r="AZ14606" s="80"/>
      <c r="BA14606" s="80"/>
      <c r="BB14606" s="80"/>
    </row>
    <row r="14607" spans="9:54" x14ac:dyDescent="0.25">
      <c r="I14607" s="80"/>
      <c r="AX14607" s="80"/>
      <c r="AY14607" s="80"/>
      <c r="AZ14607" s="80"/>
      <c r="BA14607" s="80"/>
      <c r="BB14607" s="80"/>
    </row>
    <row r="14608" spans="9:54" x14ac:dyDescent="0.25">
      <c r="I14608" s="80"/>
      <c r="AX14608" s="80"/>
      <c r="AY14608" s="80"/>
      <c r="AZ14608" s="80"/>
      <c r="BA14608" s="80"/>
      <c r="BB14608" s="80"/>
    </row>
    <row r="14609" spans="9:54" x14ac:dyDescent="0.25">
      <c r="I14609" s="80"/>
      <c r="AX14609" s="80"/>
      <c r="AY14609" s="80"/>
      <c r="AZ14609" s="80"/>
      <c r="BA14609" s="80"/>
      <c r="BB14609" s="80"/>
    </row>
    <row r="14610" spans="9:54" x14ac:dyDescent="0.25">
      <c r="I14610" s="80"/>
      <c r="AX14610" s="80"/>
      <c r="AY14610" s="80"/>
      <c r="AZ14610" s="80"/>
      <c r="BA14610" s="80"/>
      <c r="BB14610" s="80"/>
    </row>
    <row r="14611" spans="9:54" x14ac:dyDescent="0.25">
      <c r="I14611" s="80"/>
      <c r="AX14611" s="80"/>
      <c r="AY14611" s="80"/>
      <c r="AZ14611" s="80"/>
      <c r="BA14611" s="80"/>
      <c r="BB14611" s="80"/>
    </row>
    <row r="14612" spans="9:54" x14ac:dyDescent="0.25">
      <c r="I14612" s="80"/>
      <c r="AX14612" s="80"/>
      <c r="AY14612" s="80"/>
      <c r="AZ14612" s="80"/>
      <c r="BA14612" s="80"/>
      <c r="BB14612" s="80"/>
    </row>
    <row r="14613" spans="9:54" x14ac:dyDescent="0.25">
      <c r="I14613" s="80"/>
      <c r="AX14613" s="80"/>
      <c r="AY14613" s="80"/>
      <c r="AZ14613" s="80"/>
      <c r="BA14613" s="80"/>
      <c r="BB14613" s="80"/>
    </row>
    <row r="14614" spans="9:54" x14ac:dyDescent="0.25">
      <c r="I14614" s="80"/>
      <c r="AX14614" s="80"/>
      <c r="AY14614" s="80"/>
      <c r="AZ14614" s="80"/>
      <c r="BA14614" s="80"/>
      <c r="BB14614" s="80"/>
    </row>
    <row r="14615" spans="9:54" x14ac:dyDescent="0.25">
      <c r="I14615" s="80"/>
      <c r="AX14615" s="80"/>
      <c r="AY14615" s="80"/>
      <c r="AZ14615" s="80"/>
      <c r="BA14615" s="80"/>
      <c r="BB14615" s="80"/>
    </row>
    <row r="14616" spans="9:54" x14ac:dyDescent="0.25">
      <c r="I14616" s="80"/>
      <c r="AX14616" s="80"/>
      <c r="AY14616" s="80"/>
      <c r="AZ14616" s="80"/>
      <c r="BA14616" s="80"/>
      <c r="BB14616" s="80"/>
    </row>
    <row r="14617" spans="9:54" x14ac:dyDescent="0.25">
      <c r="I14617" s="80"/>
      <c r="AX14617" s="80"/>
      <c r="AY14617" s="80"/>
      <c r="AZ14617" s="80"/>
      <c r="BA14617" s="80"/>
      <c r="BB14617" s="80"/>
    </row>
    <row r="14618" spans="9:54" x14ac:dyDescent="0.25">
      <c r="I14618" s="80"/>
      <c r="AX14618" s="80"/>
      <c r="AY14618" s="80"/>
      <c r="AZ14618" s="80"/>
      <c r="BA14618" s="80"/>
      <c r="BB14618" s="80"/>
    </row>
    <row r="14619" spans="9:54" x14ac:dyDescent="0.25">
      <c r="I14619" s="80"/>
      <c r="AX14619" s="80"/>
      <c r="AY14619" s="80"/>
      <c r="AZ14619" s="80"/>
      <c r="BA14619" s="80"/>
      <c r="BB14619" s="80"/>
    </row>
    <row r="14620" spans="9:54" x14ac:dyDescent="0.25">
      <c r="I14620" s="80"/>
      <c r="AX14620" s="80"/>
      <c r="AY14620" s="80"/>
      <c r="AZ14620" s="80"/>
      <c r="BA14620" s="80"/>
      <c r="BB14620" s="80"/>
    </row>
    <row r="14621" spans="9:54" x14ac:dyDescent="0.25">
      <c r="I14621" s="80"/>
      <c r="AX14621" s="80"/>
      <c r="AY14621" s="80"/>
      <c r="AZ14621" s="80"/>
      <c r="BA14621" s="80"/>
      <c r="BB14621" s="80"/>
    </row>
    <row r="14622" spans="9:54" x14ac:dyDescent="0.25">
      <c r="I14622" s="80"/>
      <c r="AX14622" s="80"/>
      <c r="AY14622" s="80"/>
      <c r="AZ14622" s="80"/>
      <c r="BA14622" s="80"/>
      <c r="BB14622" s="80"/>
    </row>
    <row r="14623" spans="9:54" x14ac:dyDescent="0.25">
      <c r="I14623" s="80"/>
      <c r="AX14623" s="80"/>
      <c r="AY14623" s="80"/>
      <c r="AZ14623" s="80"/>
      <c r="BA14623" s="80"/>
      <c r="BB14623" s="80"/>
    </row>
    <row r="14624" spans="9:54" x14ac:dyDescent="0.25">
      <c r="I14624" s="80"/>
      <c r="AX14624" s="80"/>
      <c r="AY14624" s="80"/>
      <c r="AZ14624" s="80"/>
      <c r="BA14624" s="80"/>
      <c r="BB14624" s="80"/>
    </row>
    <row r="14625" spans="9:54" x14ac:dyDescent="0.25">
      <c r="I14625" s="80"/>
      <c r="AX14625" s="80"/>
      <c r="AY14625" s="80"/>
      <c r="AZ14625" s="80"/>
      <c r="BA14625" s="80"/>
      <c r="BB14625" s="80"/>
    </row>
    <row r="14626" spans="9:54" x14ac:dyDescent="0.25">
      <c r="I14626" s="80"/>
      <c r="AX14626" s="80"/>
      <c r="AY14626" s="80"/>
      <c r="AZ14626" s="80"/>
      <c r="BA14626" s="80"/>
      <c r="BB14626" s="80"/>
    </row>
    <row r="14627" spans="9:54" x14ac:dyDescent="0.25">
      <c r="I14627" s="80"/>
      <c r="AX14627" s="80"/>
      <c r="AY14627" s="80"/>
      <c r="AZ14627" s="80"/>
      <c r="BA14627" s="80"/>
      <c r="BB14627" s="80"/>
    </row>
    <row r="14628" spans="9:54" x14ac:dyDescent="0.25">
      <c r="I14628" s="80"/>
      <c r="AX14628" s="80"/>
      <c r="AY14628" s="80"/>
      <c r="AZ14628" s="80"/>
      <c r="BA14628" s="80"/>
      <c r="BB14628" s="80"/>
    </row>
    <row r="14629" spans="9:54" x14ac:dyDescent="0.25">
      <c r="I14629" s="80"/>
      <c r="AX14629" s="80"/>
      <c r="AY14629" s="80"/>
      <c r="AZ14629" s="80"/>
      <c r="BA14629" s="80"/>
      <c r="BB14629" s="80"/>
    </row>
    <row r="14630" spans="9:54" x14ac:dyDescent="0.25">
      <c r="I14630" s="80"/>
      <c r="AX14630" s="80"/>
      <c r="AY14630" s="80"/>
      <c r="AZ14630" s="80"/>
      <c r="BA14630" s="80"/>
      <c r="BB14630" s="80"/>
    </row>
    <row r="14631" spans="9:54" x14ac:dyDescent="0.25">
      <c r="I14631" s="80"/>
      <c r="AX14631" s="80"/>
      <c r="AY14631" s="80"/>
      <c r="AZ14631" s="80"/>
      <c r="BA14631" s="80"/>
      <c r="BB14631" s="80"/>
    </row>
    <row r="14632" spans="9:54" x14ac:dyDescent="0.25">
      <c r="I14632" s="80"/>
      <c r="AX14632" s="80"/>
      <c r="AY14632" s="80"/>
      <c r="AZ14632" s="80"/>
      <c r="BA14632" s="80"/>
      <c r="BB14632" s="80"/>
    </row>
    <row r="14633" spans="9:54" x14ac:dyDescent="0.25">
      <c r="I14633" s="80"/>
      <c r="AX14633" s="80"/>
      <c r="AY14633" s="80"/>
      <c r="AZ14633" s="80"/>
      <c r="BA14633" s="80"/>
      <c r="BB14633" s="80"/>
    </row>
    <row r="14634" spans="9:54" x14ac:dyDescent="0.25">
      <c r="I14634" s="80"/>
      <c r="AX14634" s="80"/>
      <c r="AY14634" s="80"/>
      <c r="AZ14634" s="80"/>
      <c r="BA14634" s="80"/>
      <c r="BB14634" s="80"/>
    </row>
    <row r="14635" spans="9:54" x14ac:dyDescent="0.25">
      <c r="I14635" s="80"/>
      <c r="AX14635" s="80"/>
      <c r="AY14635" s="80"/>
      <c r="AZ14635" s="80"/>
      <c r="BA14635" s="80"/>
      <c r="BB14635" s="80"/>
    </row>
    <row r="14636" spans="9:54" x14ac:dyDescent="0.25">
      <c r="I14636" s="80"/>
      <c r="AX14636" s="80"/>
      <c r="AY14636" s="80"/>
      <c r="AZ14636" s="80"/>
      <c r="BA14636" s="80"/>
      <c r="BB14636" s="80"/>
    </row>
    <row r="14637" spans="9:54" x14ac:dyDescent="0.25">
      <c r="I14637" s="80"/>
      <c r="AX14637" s="80"/>
      <c r="AY14637" s="80"/>
      <c r="AZ14637" s="80"/>
      <c r="BA14637" s="80"/>
      <c r="BB14637" s="80"/>
    </row>
    <row r="14638" spans="9:54" x14ac:dyDescent="0.25">
      <c r="I14638" s="80"/>
      <c r="AX14638" s="80"/>
      <c r="AY14638" s="80"/>
      <c r="AZ14638" s="80"/>
      <c r="BA14638" s="80"/>
      <c r="BB14638" s="80"/>
    </row>
    <row r="14639" spans="9:54" x14ac:dyDescent="0.25">
      <c r="I14639" s="80"/>
      <c r="AX14639" s="80"/>
      <c r="AY14639" s="80"/>
      <c r="AZ14639" s="80"/>
      <c r="BA14639" s="80"/>
      <c r="BB14639" s="80"/>
    </row>
    <row r="14640" spans="9:54" x14ac:dyDescent="0.25">
      <c r="I14640" s="80"/>
      <c r="AX14640" s="80"/>
      <c r="AY14640" s="80"/>
      <c r="AZ14640" s="80"/>
      <c r="BA14640" s="80"/>
      <c r="BB14640" s="80"/>
    </row>
    <row r="14641" spans="9:54" x14ac:dyDescent="0.25">
      <c r="I14641" s="80"/>
      <c r="AX14641" s="80"/>
      <c r="AY14641" s="80"/>
      <c r="AZ14641" s="80"/>
      <c r="BA14641" s="80"/>
      <c r="BB14641" s="80"/>
    </row>
    <row r="14642" spans="9:54" x14ac:dyDescent="0.25">
      <c r="I14642" s="80"/>
      <c r="AX14642" s="80"/>
      <c r="AY14642" s="80"/>
      <c r="AZ14642" s="80"/>
      <c r="BA14642" s="80"/>
      <c r="BB14642" s="80"/>
    </row>
    <row r="14643" spans="9:54" x14ac:dyDescent="0.25">
      <c r="I14643" s="80"/>
      <c r="AX14643" s="80"/>
      <c r="AY14643" s="80"/>
      <c r="AZ14643" s="80"/>
      <c r="BA14643" s="80"/>
      <c r="BB14643" s="80"/>
    </row>
    <row r="14644" spans="9:54" x14ac:dyDescent="0.25">
      <c r="I14644" s="80"/>
      <c r="AX14644" s="80"/>
      <c r="AY14644" s="80"/>
      <c r="AZ14644" s="80"/>
      <c r="BA14644" s="80"/>
      <c r="BB14644" s="80"/>
    </row>
    <row r="14645" spans="9:54" x14ac:dyDescent="0.25">
      <c r="I14645" s="80"/>
      <c r="AX14645" s="80"/>
      <c r="AY14645" s="80"/>
      <c r="AZ14645" s="80"/>
      <c r="BA14645" s="80"/>
      <c r="BB14645" s="80"/>
    </row>
    <row r="14646" spans="9:54" x14ac:dyDescent="0.25">
      <c r="I14646" s="80"/>
      <c r="AX14646" s="80"/>
      <c r="AY14646" s="80"/>
      <c r="AZ14646" s="80"/>
      <c r="BA14646" s="80"/>
      <c r="BB14646" s="80"/>
    </row>
    <row r="14647" spans="9:54" x14ac:dyDescent="0.25">
      <c r="I14647" s="80"/>
      <c r="AX14647" s="80"/>
      <c r="AY14647" s="80"/>
      <c r="AZ14647" s="80"/>
      <c r="BA14647" s="80"/>
      <c r="BB14647" s="80"/>
    </row>
    <row r="14648" spans="9:54" x14ac:dyDescent="0.25">
      <c r="I14648" s="80"/>
      <c r="AX14648" s="80"/>
      <c r="AY14648" s="80"/>
      <c r="AZ14648" s="80"/>
      <c r="BA14648" s="80"/>
      <c r="BB14648" s="80"/>
    </row>
    <row r="14649" spans="9:54" x14ac:dyDescent="0.25">
      <c r="I14649" s="80"/>
      <c r="AX14649" s="80"/>
      <c r="AY14649" s="80"/>
      <c r="AZ14649" s="80"/>
      <c r="BA14649" s="80"/>
      <c r="BB14649" s="80"/>
    </row>
    <row r="14650" spans="9:54" x14ac:dyDescent="0.25">
      <c r="I14650" s="80"/>
      <c r="AX14650" s="80"/>
      <c r="AY14650" s="80"/>
      <c r="AZ14650" s="80"/>
      <c r="BA14650" s="80"/>
      <c r="BB14650" s="80"/>
    </row>
    <row r="14651" spans="9:54" x14ac:dyDescent="0.25">
      <c r="I14651" s="80"/>
      <c r="AX14651" s="80"/>
      <c r="AY14651" s="80"/>
      <c r="AZ14651" s="80"/>
      <c r="BA14651" s="80"/>
      <c r="BB14651" s="80"/>
    </row>
    <row r="14652" spans="9:54" x14ac:dyDescent="0.25">
      <c r="I14652" s="80"/>
      <c r="AX14652" s="80"/>
      <c r="AY14652" s="80"/>
      <c r="AZ14652" s="80"/>
      <c r="BA14652" s="80"/>
      <c r="BB14652" s="80"/>
    </row>
    <row r="14653" spans="9:54" x14ac:dyDescent="0.25">
      <c r="I14653" s="80"/>
      <c r="AX14653" s="80"/>
      <c r="AY14653" s="80"/>
      <c r="AZ14653" s="80"/>
      <c r="BA14653" s="80"/>
      <c r="BB14653" s="80"/>
    </row>
    <row r="14654" spans="9:54" x14ac:dyDescent="0.25">
      <c r="I14654" s="80"/>
      <c r="AX14654" s="80"/>
      <c r="AY14654" s="80"/>
      <c r="AZ14654" s="80"/>
      <c r="BA14654" s="80"/>
      <c r="BB14654" s="80"/>
    </row>
    <row r="14655" spans="9:54" x14ac:dyDescent="0.25">
      <c r="I14655" s="80"/>
      <c r="AX14655" s="80"/>
      <c r="AY14655" s="80"/>
      <c r="AZ14655" s="80"/>
      <c r="BA14655" s="80"/>
      <c r="BB14655" s="80"/>
    </row>
    <row r="14656" spans="9:54" x14ac:dyDescent="0.25">
      <c r="I14656" s="80"/>
      <c r="AX14656" s="80"/>
      <c r="AY14656" s="80"/>
      <c r="AZ14656" s="80"/>
      <c r="BA14656" s="80"/>
      <c r="BB14656" s="80"/>
    </row>
    <row r="14657" spans="9:54" x14ac:dyDescent="0.25">
      <c r="I14657" s="80"/>
      <c r="AX14657" s="80"/>
      <c r="AY14657" s="80"/>
      <c r="AZ14657" s="80"/>
      <c r="BA14657" s="80"/>
      <c r="BB14657" s="80"/>
    </row>
    <row r="14658" spans="9:54" x14ac:dyDescent="0.25">
      <c r="I14658" s="80"/>
      <c r="AX14658" s="80"/>
      <c r="AY14658" s="80"/>
      <c r="AZ14658" s="80"/>
      <c r="BA14658" s="80"/>
      <c r="BB14658" s="80"/>
    </row>
    <row r="14659" spans="9:54" x14ac:dyDescent="0.25">
      <c r="I14659" s="80"/>
      <c r="AX14659" s="80"/>
      <c r="AY14659" s="80"/>
      <c r="AZ14659" s="80"/>
      <c r="BA14659" s="80"/>
      <c r="BB14659" s="80"/>
    </row>
    <row r="14660" spans="9:54" x14ac:dyDescent="0.25">
      <c r="I14660" s="80"/>
      <c r="AX14660" s="80"/>
      <c r="AY14660" s="80"/>
      <c r="AZ14660" s="80"/>
      <c r="BA14660" s="80"/>
      <c r="BB14660" s="80"/>
    </row>
    <row r="14661" spans="9:54" x14ac:dyDescent="0.25">
      <c r="I14661" s="80"/>
      <c r="AX14661" s="80"/>
      <c r="AY14661" s="80"/>
      <c r="AZ14661" s="80"/>
      <c r="BA14661" s="80"/>
      <c r="BB14661" s="80"/>
    </row>
    <row r="14662" spans="9:54" x14ac:dyDescent="0.25">
      <c r="I14662" s="80"/>
      <c r="AX14662" s="80"/>
      <c r="AY14662" s="80"/>
      <c r="AZ14662" s="80"/>
      <c r="BA14662" s="80"/>
      <c r="BB14662" s="80"/>
    </row>
    <row r="14663" spans="9:54" x14ac:dyDescent="0.25">
      <c r="I14663" s="80"/>
      <c r="AX14663" s="80"/>
      <c r="AY14663" s="80"/>
      <c r="AZ14663" s="80"/>
      <c r="BA14663" s="80"/>
      <c r="BB14663" s="80"/>
    </row>
    <row r="14664" spans="9:54" x14ac:dyDescent="0.25">
      <c r="I14664" s="80"/>
      <c r="AX14664" s="80"/>
      <c r="AY14664" s="80"/>
      <c r="AZ14664" s="80"/>
      <c r="BA14664" s="80"/>
      <c r="BB14664" s="80"/>
    </row>
    <row r="14665" spans="9:54" x14ac:dyDescent="0.25">
      <c r="I14665" s="80"/>
      <c r="AX14665" s="80"/>
      <c r="AY14665" s="80"/>
      <c r="AZ14665" s="80"/>
      <c r="BA14665" s="80"/>
      <c r="BB14665" s="80"/>
    </row>
    <row r="14666" spans="9:54" x14ac:dyDescent="0.25">
      <c r="I14666" s="80"/>
      <c r="AX14666" s="80"/>
      <c r="AY14666" s="80"/>
      <c r="AZ14666" s="80"/>
      <c r="BA14666" s="80"/>
      <c r="BB14666" s="80"/>
    </row>
    <row r="14667" spans="9:54" x14ac:dyDescent="0.25">
      <c r="I14667" s="80"/>
      <c r="AX14667" s="80"/>
      <c r="AY14667" s="80"/>
      <c r="AZ14667" s="80"/>
      <c r="BA14667" s="80"/>
      <c r="BB14667" s="80"/>
    </row>
    <row r="14668" spans="9:54" x14ac:dyDescent="0.25">
      <c r="I14668" s="80"/>
      <c r="AX14668" s="80"/>
      <c r="AY14668" s="80"/>
      <c r="AZ14668" s="80"/>
      <c r="BA14668" s="80"/>
      <c r="BB14668" s="80"/>
    </row>
    <row r="14669" spans="9:54" x14ac:dyDescent="0.25">
      <c r="I14669" s="80"/>
      <c r="AX14669" s="80"/>
      <c r="AY14669" s="80"/>
      <c r="AZ14669" s="80"/>
      <c r="BA14669" s="80"/>
      <c r="BB14669" s="80"/>
    </row>
    <row r="14670" spans="9:54" x14ac:dyDescent="0.25">
      <c r="I14670" s="80"/>
      <c r="AX14670" s="80"/>
      <c r="AY14670" s="80"/>
      <c r="AZ14670" s="80"/>
      <c r="BA14670" s="80"/>
      <c r="BB14670" s="80"/>
    </row>
    <row r="14671" spans="9:54" x14ac:dyDescent="0.25">
      <c r="I14671" s="80"/>
      <c r="AX14671" s="80"/>
      <c r="AY14671" s="80"/>
      <c r="AZ14671" s="80"/>
      <c r="BA14671" s="80"/>
      <c r="BB14671" s="80"/>
    </row>
    <row r="14672" spans="9:54" x14ac:dyDescent="0.25">
      <c r="I14672" s="80"/>
      <c r="AX14672" s="80"/>
      <c r="AY14672" s="80"/>
      <c r="AZ14672" s="80"/>
      <c r="BA14672" s="80"/>
      <c r="BB14672" s="80"/>
    </row>
    <row r="14673" spans="9:54" x14ac:dyDescent="0.25">
      <c r="I14673" s="80"/>
      <c r="AX14673" s="80"/>
      <c r="AY14673" s="80"/>
      <c r="AZ14673" s="80"/>
      <c r="BA14673" s="80"/>
      <c r="BB14673" s="80"/>
    </row>
    <row r="14674" spans="9:54" x14ac:dyDescent="0.25">
      <c r="I14674" s="80"/>
      <c r="AX14674" s="80"/>
      <c r="AY14674" s="80"/>
      <c r="AZ14674" s="80"/>
      <c r="BA14674" s="80"/>
      <c r="BB14674" s="80"/>
    </row>
    <row r="14675" spans="9:54" x14ac:dyDescent="0.25">
      <c r="I14675" s="80"/>
      <c r="AX14675" s="80"/>
      <c r="AY14675" s="80"/>
      <c r="AZ14675" s="80"/>
      <c r="BA14675" s="80"/>
      <c r="BB14675" s="80"/>
    </row>
    <row r="14676" spans="9:54" x14ac:dyDescent="0.25">
      <c r="I14676" s="80"/>
      <c r="AX14676" s="80"/>
      <c r="AY14676" s="80"/>
      <c r="AZ14676" s="80"/>
      <c r="BA14676" s="80"/>
      <c r="BB14676" s="80"/>
    </row>
    <row r="14677" spans="9:54" x14ac:dyDescent="0.25">
      <c r="I14677" s="80"/>
      <c r="AX14677" s="80"/>
      <c r="AY14677" s="80"/>
      <c r="AZ14677" s="80"/>
      <c r="BA14677" s="80"/>
      <c r="BB14677" s="80"/>
    </row>
    <row r="14678" spans="9:54" x14ac:dyDescent="0.25">
      <c r="I14678" s="80"/>
      <c r="AX14678" s="80"/>
      <c r="AY14678" s="80"/>
      <c r="AZ14678" s="80"/>
      <c r="BA14678" s="80"/>
      <c r="BB14678" s="80"/>
    </row>
    <row r="14679" spans="9:54" x14ac:dyDescent="0.25">
      <c r="I14679" s="80"/>
      <c r="AX14679" s="80"/>
      <c r="AY14679" s="80"/>
      <c r="AZ14679" s="80"/>
      <c r="BA14679" s="80"/>
      <c r="BB14679" s="80"/>
    </row>
    <row r="14680" spans="9:54" x14ac:dyDescent="0.25">
      <c r="I14680" s="80"/>
      <c r="AX14680" s="80"/>
      <c r="AY14680" s="80"/>
      <c r="AZ14680" s="80"/>
      <c r="BA14680" s="80"/>
      <c r="BB14680" s="80"/>
    </row>
    <row r="14681" spans="9:54" x14ac:dyDescent="0.25">
      <c r="I14681" s="80"/>
      <c r="AX14681" s="80"/>
      <c r="AY14681" s="80"/>
      <c r="AZ14681" s="80"/>
      <c r="BA14681" s="80"/>
      <c r="BB14681" s="80"/>
    </row>
    <row r="14682" spans="9:54" x14ac:dyDescent="0.25">
      <c r="I14682" s="80"/>
      <c r="AX14682" s="80"/>
      <c r="AY14682" s="80"/>
      <c r="AZ14682" s="80"/>
      <c r="BA14682" s="80"/>
      <c r="BB14682" s="80"/>
    </row>
    <row r="14683" spans="9:54" x14ac:dyDescent="0.25">
      <c r="I14683" s="80"/>
      <c r="AX14683" s="80"/>
      <c r="AY14683" s="80"/>
      <c r="AZ14683" s="80"/>
      <c r="BA14683" s="80"/>
      <c r="BB14683" s="80"/>
    </row>
    <row r="14684" spans="9:54" x14ac:dyDescent="0.25">
      <c r="I14684" s="80"/>
      <c r="AX14684" s="80"/>
      <c r="AY14684" s="80"/>
      <c r="AZ14684" s="80"/>
      <c r="BA14684" s="80"/>
      <c r="BB14684" s="80"/>
    </row>
    <row r="14685" spans="9:54" x14ac:dyDescent="0.25">
      <c r="I14685" s="80"/>
      <c r="AX14685" s="80"/>
      <c r="AY14685" s="80"/>
      <c r="AZ14685" s="80"/>
      <c r="BA14685" s="80"/>
      <c r="BB14685" s="80"/>
    </row>
    <row r="14686" spans="9:54" x14ac:dyDescent="0.25">
      <c r="I14686" s="80"/>
      <c r="AX14686" s="80"/>
      <c r="AY14686" s="80"/>
      <c r="AZ14686" s="80"/>
      <c r="BA14686" s="80"/>
      <c r="BB14686" s="80"/>
    </row>
    <row r="14687" spans="9:54" x14ac:dyDescent="0.25">
      <c r="I14687" s="80"/>
      <c r="AX14687" s="80"/>
      <c r="AY14687" s="80"/>
      <c r="AZ14687" s="80"/>
      <c r="BA14687" s="80"/>
      <c r="BB14687" s="80"/>
    </row>
    <row r="14688" spans="9:54" x14ac:dyDescent="0.25">
      <c r="I14688" s="80"/>
      <c r="AX14688" s="80"/>
      <c r="AY14688" s="80"/>
      <c r="AZ14688" s="80"/>
      <c r="BA14688" s="80"/>
      <c r="BB14688" s="80"/>
    </row>
    <row r="14689" spans="9:54" x14ac:dyDescent="0.25">
      <c r="I14689" s="80"/>
      <c r="AX14689" s="80"/>
      <c r="AY14689" s="80"/>
      <c r="AZ14689" s="80"/>
      <c r="BA14689" s="80"/>
      <c r="BB14689" s="80"/>
    </row>
    <row r="14690" spans="9:54" x14ac:dyDescent="0.25">
      <c r="I14690" s="80"/>
      <c r="AX14690" s="80"/>
      <c r="AY14690" s="80"/>
      <c r="AZ14690" s="80"/>
      <c r="BA14690" s="80"/>
      <c r="BB14690" s="80"/>
    </row>
    <row r="14691" spans="9:54" x14ac:dyDescent="0.25">
      <c r="I14691" s="80"/>
      <c r="AX14691" s="80"/>
      <c r="AY14691" s="80"/>
      <c r="AZ14691" s="80"/>
      <c r="BA14691" s="80"/>
      <c r="BB14691" s="80"/>
    </row>
    <row r="14692" spans="9:54" x14ac:dyDescent="0.25">
      <c r="I14692" s="80"/>
      <c r="AX14692" s="80"/>
      <c r="AY14692" s="80"/>
      <c r="AZ14692" s="80"/>
      <c r="BA14692" s="80"/>
      <c r="BB14692" s="80"/>
    </row>
    <row r="14693" spans="9:54" x14ac:dyDescent="0.25">
      <c r="I14693" s="80"/>
      <c r="AX14693" s="80"/>
      <c r="AY14693" s="80"/>
      <c r="AZ14693" s="80"/>
      <c r="BA14693" s="80"/>
      <c r="BB14693" s="80"/>
    </row>
    <row r="14694" spans="9:54" x14ac:dyDescent="0.25">
      <c r="I14694" s="80"/>
      <c r="AX14694" s="80"/>
      <c r="AY14694" s="80"/>
      <c r="AZ14694" s="80"/>
      <c r="BA14694" s="80"/>
      <c r="BB14694" s="80"/>
    </row>
    <row r="14695" spans="9:54" x14ac:dyDescent="0.25">
      <c r="I14695" s="80"/>
      <c r="AX14695" s="80"/>
      <c r="AY14695" s="80"/>
      <c r="AZ14695" s="80"/>
      <c r="BA14695" s="80"/>
      <c r="BB14695" s="80"/>
    </row>
    <row r="14696" spans="9:54" x14ac:dyDescent="0.25">
      <c r="I14696" s="80"/>
      <c r="AX14696" s="80"/>
      <c r="AY14696" s="80"/>
      <c r="AZ14696" s="80"/>
      <c r="BA14696" s="80"/>
      <c r="BB14696" s="80"/>
    </row>
    <row r="14697" spans="9:54" x14ac:dyDescent="0.25">
      <c r="I14697" s="80"/>
      <c r="AX14697" s="80"/>
      <c r="AY14697" s="80"/>
      <c r="AZ14697" s="80"/>
      <c r="BA14697" s="80"/>
      <c r="BB14697" s="80"/>
    </row>
    <row r="14698" spans="9:54" x14ac:dyDescent="0.25">
      <c r="I14698" s="80"/>
      <c r="AX14698" s="80"/>
      <c r="AY14698" s="80"/>
      <c r="AZ14698" s="80"/>
      <c r="BA14698" s="80"/>
      <c r="BB14698" s="80"/>
    </row>
    <row r="14699" spans="9:54" x14ac:dyDescent="0.25">
      <c r="I14699" s="80"/>
      <c r="AX14699" s="80"/>
      <c r="AY14699" s="80"/>
      <c r="AZ14699" s="80"/>
      <c r="BA14699" s="80"/>
      <c r="BB14699" s="80"/>
    </row>
    <row r="14700" spans="9:54" x14ac:dyDescent="0.25">
      <c r="I14700" s="80"/>
      <c r="AX14700" s="80"/>
      <c r="AY14700" s="80"/>
      <c r="AZ14700" s="80"/>
      <c r="BA14700" s="80"/>
      <c r="BB14700" s="80"/>
    </row>
    <row r="14701" spans="9:54" x14ac:dyDescent="0.25">
      <c r="I14701" s="80"/>
      <c r="AX14701" s="80"/>
      <c r="AY14701" s="80"/>
      <c r="AZ14701" s="80"/>
      <c r="BA14701" s="80"/>
      <c r="BB14701" s="80"/>
    </row>
    <row r="14702" spans="9:54" x14ac:dyDescent="0.25">
      <c r="I14702" s="80"/>
      <c r="AX14702" s="80"/>
      <c r="AY14702" s="80"/>
      <c r="AZ14702" s="80"/>
      <c r="BA14702" s="80"/>
      <c r="BB14702" s="80"/>
    </row>
    <row r="14703" spans="9:54" x14ac:dyDescent="0.25">
      <c r="I14703" s="80"/>
      <c r="AX14703" s="80"/>
      <c r="AY14703" s="80"/>
      <c r="AZ14703" s="80"/>
      <c r="BA14703" s="80"/>
      <c r="BB14703" s="80"/>
    </row>
    <row r="14704" spans="9:54" x14ac:dyDescent="0.25">
      <c r="I14704" s="80"/>
      <c r="AX14704" s="80"/>
      <c r="AY14704" s="80"/>
      <c r="AZ14704" s="80"/>
      <c r="BA14704" s="80"/>
      <c r="BB14704" s="80"/>
    </row>
    <row r="14705" spans="9:54" x14ac:dyDescent="0.25">
      <c r="I14705" s="80"/>
      <c r="AX14705" s="80"/>
      <c r="AY14705" s="80"/>
      <c r="AZ14705" s="80"/>
      <c r="BA14705" s="80"/>
      <c r="BB14705" s="80"/>
    </row>
    <row r="14706" spans="9:54" x14ac:dyDescent="0.25">
      <c r="I14706" s="80"/>
      <c r="AX14706" s="80"/>
      <c r="AY14706" s="80"/>
      <c r="AZ14706" s="80"/>
      <c r="BA14706" s="80"/>
      <c r="BB14706" s="80"/>
    </row>
    <row r="14707" spans="9:54" x14ac:dyDescent="0.25">
      <c r="I14707" s="80"/>
      <c r="AX14707" s="80"/>
      <c r="AY14707" s="80"/>
      <c r="AZ14707" s="80"/>
      <c r="BA14707" s="80"/>
      <c r="BB14707" s="80"/>
    </row>
    <row r="14708" spans="9:54" x14ac:dyDescent="0.25">
      <c r="I14708" s="80"/>
      <c r="AX14708" s="80"/>
      <c r="AY14708" s="80"/>
      <c r="AZ14708" s="80"/>
      <c r="BA14708" s="80"/>
      <c r="BB14708" s="80"/>
    </row>
    <row r="14709" spans="9:54" x14ac:dyDescent="0.25">
      <c r="I14709" s="80"/>
      <c r="AX14709" s="80"/>
      <c r="AY14709" s="80"/>
      <c r="AZ14709" s="80"/>
      <c r="BA14709" s="80"/>
      <c r="BB14709" s="80"/>
    </row>
    <row r="14710" spans="9:54" x14ac:dyDescent="0.25">
      <c r="I14710" s="80"/>
      <c r="AX14710" s="80"/>
      <c r="AY14710" s="80"/>
      <c r="AZ14710" s="80"/>
      <c r="BA14710" s="80"/>
      <c r="BB14710" s="80"/>
    </row>
    <row r="14711" spans="9:54" x14ac:dyDescent="0.25">
      <c r="I14711" s="80"/>
      <c r="AX14711" s="80"/>
      <c r="AY14711" s="80"/>
      <c r="AZ14711" s="80"/>
      <c r="BA14711" s="80"/>
      <c r="BB14711" s="80"/>
    </row>
    <row r="14712" spans="9:54" x14ac:dyDescent="0.25">
      <c r="I14712" s="80"/>
      <c r="AX14712" s="80"/>
      <c r="AY14712" s="80"/>
      <c r="AZ14712" s="80"/>
      <c r="BA14712" s="80"/>
      <c r="BB14712" s="80"/>
    </row>
    <row r="14713" spans="9:54" x14ac:dyDescent="0.25">
      <c r="I14713" s="80"/>
      <c r="AX14713" s="80"/>
      <c r="AY14713" s="80"/>
      <c r="AZ14713" s="80"/>
      <c r="BA14713" s="80"/>
      <c r="BB14713" s="80"/>
    </row>
    <row r="14714" spans="9:54" x14ac:dyDescent="0.25">
      <c r="I14714" s="80"/>
      <c r="AX14714" s="80"/>
      <c r="AY14714" s="80"/>
      <c r="AZ14714" s="80"/>
      <c r="BA14714" s="80"/>
      <c r="BB14714" s="80"/>
    </row>
    <row r="14715" spans="9:54" x14ac:dyDescent="0.25">
      <c r="I14715" s="80"/>
      <c r="AX14715" s="80"/>
      <c r="AY14715" s="80"/>
      <c r="AZ14715" s="80"/>
      <c r="BA14715" s="80"/>
      <c r="BB14715" s="80"/>
    </row>
    <row r="14716" spans="9:54" x14ac:dyDescent="0.25">
      <c r="I14716" s="80"/>
      <c r="AX14716" s="80"/>
      <c r="AY14716" s="80"/>
      <c r="AZ14716" s="80"/>
      <c r="BA14716" s="80"/>
      <c r="BB14716" s="80"/>
    </row>
    <row r="14717" spans="9:54" x14ac:dyDescent="0.25">
      <c r="I14717" s="80"/>
      <c r="AX14717" s="80"/>
      <c r="AY14717" s="80"/>
      <c r="AZ14717" s="80"/>
      <c r="BA14717" s="80"/>
      <c r="BB14717" s="80"/>
    </row>
    <row r="14718" spans="9:54" x14ac:dyDescent="0.25">
      <c r="I14718" s="80"/>
      <c r="AX14718" s="80"/>
      <c r="AY14718" s="80"/>
      <c r="AZ14718" s="80"/>
      <c r="BA14718" s="80"/>
      <c r="BB14718" s="80"/>
    </row>
    <row r="14719" spans="9:54" x14ac:dyDescent="0.25">
      <c r="I14719" s="80"/>
      <c r="AX14719" s="80"/>
      <c r="AY14719" s="80"/>
      <c r="AZ14719" s="80"/>
      <c r="BA14719" s="80"/>
      <c r="BB14719" s="80"/>
    </row>
    <row r="14720" spans="9:54" x14ac:dyDescent="0.25">
      <c r="I14720" s="80"/>
      <c r="AX14720" s="80"/>
      <c r="AY14720" s="80"/>
      <c r="AZ14720" s="80"/>
      <c r="BA14720" s="80"/>
      <c r="BB14720" s="80"/>
    </row>
    <row r="14721" spans="9:54" x14ac:dyDescent="0.25">
      <c r="I14721" s="80"/>
      <c r="AX14721" s="80"/>
      <c r="AY14721" s="80"/>
      <c r="AZ14721" s="80"/>
      <c r="BA14721" s="80"/>
      <c r="BB14721" s="80"/>
    </row>
    <row r="14722" spans="9:54" x14ac:dyDescent="0.25">
      <c r="I14722" s="80"/>
      <c r="AX14722" s="80"/>
      <c r="AY14722" s="80"/>
      <c r="AZ14722" s="80"/>
      <c r="BA14722" s="80"/>
      <c r="BB14722" s="80"/>
    </row>
    <row r="14723" spans="9:54" x14ac:dyDescent="0.25">
      <c r="I14723" s="80"/>
      <c r="AX14723" s="80"/>
      <c r="AY14723" s="80"/>
      <c r="AZ14723" s="80"/>
      <c r="BA14723" s="80"/>
      <c r="BB14723" s="80"/>
    </row>
    <row r="14724" spans="9:54" x14ac:dyDescent="0.25">
      <c r="I14724" s="80"/>
      <c r="AX14724" s="80"/>
      <c r="AY14724" s="80"/>
      <c r="AZ14724" s="80"/>
      <c r="BA14724" s="80"/>
      <c r="BB14724" s="80"/>
    </row>
    <row r="14725" spans="9:54" x14ac:dyDescent="0.25">
      <c r="I14725" s="80"/>
      <c r="AX14725" s="80"/>
      <c r="AY14725" s="80"/>
      <c r="AZ14725" s="80"/>
      <c r="BA14725" s="80"/>
      <c r="BB14725" s="80"/>
    </row>
    <row r="14726" spans="9:54" x14ac:dyDescent="0.25">
      <c r="I14726" s="80"/>
      <c r="AX14726" s="80"/>
      <c r="AY14726" s="80"/>
      <c r="AZ14726" s="80"/>
      <c r="BA14726" s="80"/>
      <c r="BB14726" s="80"/>
    </row>
    <row r="14727" spans="9:54" x14ac:dyDescent="0.25">
      <c r="I14727" s="80"/>
      <c r="AX14727" s="80"/>
      <c r="AY14727" s="80"/>
      <c r="AZ14727" s="80"/>
      <c r="BA14727" s="80"/>
      <c r="BB14727" s="80"/>
    </row>
    <row r="14728" spans="9:54" x14ac:dyDescent="0.25">
      <c r="I14728" s="80"/>
      <c r="AX14728" s="80"/>
      <c r="AY14728" s="80"/>
      <c r="AZ14728" s="80"/>
      <c r="BA14728" s="80"/>
      <c r="BB14728" s="80"/>
    </row>
    <row r="14729" spans="9:54" x14ac:dyDescent="0.25">
      <c r="I14729" s="80"/>
      <c r="AX14729" s="80"/>
      <c r="AY14729" s="80"/>
      <c r="AZ14729" s="80"/>
      <c r="BA14729" s="80"/>
      <c r="BB14729" s="80"/>
    </row>
    <row r="14730" spans="9:54" x14ac:dyDescent="0.25">
      <c r="I14730" s="80"/>
      <c r="AX14730" s="80"/>
      <c r="AY14730" s="80"/>
      <c r="AZ14730" s="80"/>
      <c r="BA14730" s="80"/>
      <c r="BB14730" s="80"/>
    </row>
    <row r="14731" spans="9:54" x14ac:dyDescent="0.25">
      <c r="I14731" s="80"/>
      <c r="AX14731" s="80"/>
      <c r="AY14731" s="80"/>
      <c r="AZ14731" s="80"/>
      <c r="BA14731" s="80"/>
      <c r="BB14731" s="80"/>
    </row>
    <row r="14732" spans="9:54" x14ac:dyDescent="0.25">
      <c r="I14732" s="80"/>
      <c r="AX14732" s="80"/>
      <c r="AY14732" s="80"/>
      <c r="AZ14732" s="80"/>
      <c r="BA14732" s="80"/>
      <c r="BB14732" s="80"/>
    </row>
    <row r="14733" spans="9:54" x14ac:dyDescent="0.25">
      <c r="I14733" s="80"/>
      <c r="AX14733" s="80"/>
      <c r="AY14733" s="80"/>
      <c r="AZ14733" s="80"/>
      <c r="BA14733" s="80"/>
      <c r="BB14733" s="80"/>
    </row>
    <row r="14734" spans="9:54" x14ac:dyDescent="0.25">
      <c r="I14734" s="80"/>
      <c r="AX14734" s="80"/>
      <c r="AY14734" s="80"/>
      <c r="AZ14734" s="80"/>
      <c r="BA14734" s="80"/>
      <c r="BB14734" s="80"/>
    </row>
    <row r="14735" spans="9:54" x14ac:dyDescent="0.25">
      <c r="I14735" s="80"/>
      <c r="AX14735" s="80"/>
      <c r="AY14735" s="80"/>
      <c r="AZ14735" s="80"/>
      <c r="BA14735" s="80"/>
      <c r="BB14735" s="80"/>
    </row>
    <row r="14736" spans="9:54" x14ac:dyDescent="0.25">
      <c r="I14736" s="80"/>
      <c r="AX14736" s="80"/>
      <c r="AY14736" s="80"/>
      <c r="AZ14736" s="80"/>
      <c r="BA14736" s="80"/>
      <c r="BB14736" s="80"/>
    </row>
    <row r="14737" spans="9:54" x14ac:dyDescent="0.25">
      <c r="I14737" s="80"/>
      <c r="AX14737" s="80"/>
      <c r="AY14737" s="80"/>
      <c r="AZ14737" s="80"/>
      <c r="BA14737" s="80"/>
      <c r="BB14737" s="80"/>
    </row>
    <row r="14738" spans="9:54" x14ac:dyDescent="0.25">
      <c r="I14738" s="80"/>
      <c r="AX14738" s="80"/>
      <c r="AY14738" s="80"/>
      <c r="AZ14738" s="80"/>
      <c r="BA14738" s="80"/>
      <c r="BB14738" s="80"/>
    </row>
    <row r="14739" spans="9:54" x14ac:dyDescent="0.25">
      <c r="I14739" s="80"/>
      <c r="AX14739" s="80"/>
      <c r="AY14739" s="80"/>
      <c r="AZ14739" s="80"/>
      <c r="BA14739" s="80"/>
      <c r="BB14739" s="80"/>
    </row>
    <row r="14740" spans="9:54" x14ac:dyDescent="0.25">
      <c r="I14740" s="80"/>
      <c r="AX14740" s="80"/>
      <c r="AY14740" s="80"/>
      <c r="AZ14740" s="80"/>
      <c r="BA14740" s="80"/>
      <c r="BB14740" s="80"/>
    </row>
    <row r="14741" spans="9:54" x14ac:dyDescent="0.25">
      <c r="I14741" s="80"/>
      <c r="AX14741" s="80"/>
      <c r="AY14741" s="80"/>
      <c r="AZ14741" s="80"/>
      <c r="BA14741" s="80"/>
      <c r="BB14741" s="80"/>
    </row>
    <row r="14742" spans="9:54" x14ac:dyDescent="0.25">
      <c r="I14742" s="80"/>
      <c r="AX14742" s="80"/>
      <c r="AY14742" s="80"/>
      <c r="AZ14742" s="80"/>
      <c r="BA14742" s="80"/>
      <c r="BB14742" s="80"/>
    </row>
    <row r="14743" spans="9:54" x14ac:dyDescent="0.25">
      <c r="I14743" s="80"/>
      <c r="AX14743" s="80"/>
      <c r="AY14743" s="80"/>
      <c r="AZ14743" s="80"/>
      <c r="BA14743" s="80"/>
      <c r="BB14743" s="80"/>
    </row>
    <row r="14744" spans="9:54" x14ac:dyDescent="0.25">
      <c r="I14744" s="80"/>
      <c r="AX14744" s="80"/>
      <c r="AY14744" s="80"/>
      <c r="AZ14744" s="80"/>
      <c r="BA14744" s="80"/>
      <c r="BB14744" s="80"/>
    </row>
    <row r="14745" spans="9:54" x14ac:dyDescent="0.25">
      <c r="I14745" s="80"/>
      <c r="AX14745" s="80"/>
      <c r="AY14745" s="80"/>
      <c r="AZ14745" s="80"/>
      <c r="BA14745" s="80"/>
      <c r="BB14745" s="80"/>
    </row>
    <row r="14746" spans="9:54" x14ac:dyDescent="0.25">
      <c r="I14746" s="80"/>
      <c r="AX14746" s="80"/>
      <c r="AY14746" s="80"/>
      <c r="AZ14746" s="80"/>
      <c r="BA14746" s="80"/>
      <c r="BB14746" s="80"/>
    </row>
    <row r="14747" spans="9:54" x14ac:dyDescent="0.25">
      <c r="I14747" s="80"/>
      <c r="AX14747" s="80"/>
      <c r="AY14747" s="80"/>
      <c r="AZ14747" s="80"/>
      <c r="BA14747" s="80"/>
      <c r="BB14747" s="80"/>
    </row>
    <row r="14748" spans="9:54" x14ac:dyDescent="0.25">
      <c r="I14748" s="80"/>
      <c r="AX14748" s="80"/>
      <c r="AY14748" s="80"/>
      <c r="AZ14748" s="80"/>
      <c r="BA14748" s="80"/>
      <c r="BB14748" s="80"/>
    </row>
    <row r="14749" spans="9:54" x14ac:dyDescent="0.25">
      <c r="I14749" s="80"/>
      <c r="AX14749" s="80"/>
      <c r="AY14749" s="80"/>
      <c r="AZ14749" s="80"/>
      <c r="BA14749" s="80"/>
      <c r="BB14749" s="80"/>
    </row>
    <row r="14750" spans="9:54" x14ac:dyDescent="0.25">
      <c r="I14750" s="80"/>
      <c r="AX14750" s="80"/>
      <c r="AY14750" s="80"/>
      <c r="AZ14750" s="80"/>
      <c r="BA14750" s="80"/>
      <c r="BB14750" s="80"/>
    </row>
    <row r="14751" spans="9:54" x14ac:dyDescent="0.25">
      <c r="I14751" s="80"/>
      <c r="AX14751" s="80"/>
      <c r="AY14751" s="80"/>
      <c r="AZ14751" s="80"/>
      <c r="BA14751" s="80"/>
      <c r="BB14751" s="80"/>
    </row>
    <row r="14752" spans="9:54" x14ac:dyDescent="0.25">
      <c r="I14752" s="80"/>
      <c r="AX14752" s="80"/>
      <c r="AY14752" s="80"/>
      <c r="AZ14752" s="80"/>
      <c r="BA14752" s="80"/>
      <c r="BB14752" s="80"/>
    </row>
    <row r="14753" spans="9:54" x14ac:dyDescent="0.25">
      <c r="I14753" s="80"/>
      <c r="AX14753" s="80"/>
      <c r="AY14753" s="80"/>
      <c r="AZ14753" s="80"/>
      <c r="BA14753" s="80"/>
      <c r="BB14753" s="80"/>
    </row>
    <row r="14754" spans="9:54" x14ac:dyDescent="0.25">
      <c r="I14754" s="80"/>
      <c r="AX14754" s="80"/>
      <c r="AY14754" s="80"/>
      <c r="AZ14754" s="80"/>
      <c r="BA14754" s="80"/>
      <c r="BB14754" s="80"/>
    </row>
    <row r="14755" spans="9:54" x14ac:dyDescent="0.25">
      <c r="I14755" s="80"/>
      <c r="AX14755" s="80"/>
      <c r="AY14755" s="80"/>
      <c r="AZ14755" s="80"/>
      <c r="BA14755" s="80"/>
      <c r="BB14755" s="80"/>
    </row>
    <row r="14756" spans="9:54" x14ac:dyDescent="0.25">
      <c r="I14756" s="80"/>
      <c r="AX14756" s="80"/>
      <c r="AY14756" s="80"/>
      <c r="AZ14756" s="80"/>
      <c r="BA14756" s="80"/>
      <c r="BB14756" s="80"/>
    </row>
    <row r="14757" spans="9:54" x14ac:dyDescent="0.25">
      <c r="I14757" s="80"/>
      <c r="AX14757" s="80"/>
      <c r="AY14757" s="80"/>
      <c r="AZ14757" s="80"/>
      <c r="BA14757" s="80"/>
      <c r="BB14757" s="80"/>
    </row>
    <row r="14758" spans="9:54" x14ac:dyDescent="0.25">
      <c r="I14758" s="80"/>
      <c r="AX14758" s="80"/>
      <c r="AY14758" s="80"/>
      <c r="AZ14758" s="80"/>
      <c r="BA14758" s="80"/>
      <c r="BB14758" s="80"/>
    </row>
    <row r="14759" spans="9:54" x14ac:dyDescent="0.25">
      <c r="I14759" s="80"/>
      <c r="AX14759" s="80"/>
      <c r="AY14759" s="80"/>
      <c r="AZ14759" s="80"/>
      <c r="BA14759" s="80"/>
      <c r="BB14759" s="80"/>
    </row>
    <row r="14760" spans="9:54" x14ac:dyDescent="0.25">
      <c r="I14760" s="80"/>
      <c r="AX14760" s="80"/>
      <c r="AY14760" s="80"/>
      <c r="AZ14760" s="80"/>
      <c r="BA14760" s="80"/>
      <c r="BB14760" s="80"/>
    </row>
    <row r="14761" spans="9:54" x14ac:dyDescent="0.25">
      <c r="I14761" s="80"/>
      <c r="AX14761" s="80"/>
      <c r="AY14761" s="80"/>
      <c r="AZ14761" s="80"/>
      <c r="BA14761" s="80"/>
      <c r="BB14761" s="80"/>
    </row>
    <row r="14762" spans="9:54" x14ac:dyDescent="0.25">
      <c r="I14762" s="80"/>
      <c r="AX14762" s="80"/>
      <c r="AY14762" s="80"/>
      <c r="AZ14762" s="80"/>
      <c r="BA14762" s="80"/>
      <c r="BB14762" s="80"/>
    </row>
    <row r="14763" spans="9:54" x14ac:dyDescent="0.25">
      <c r="I14763" s="80"/>
      <c r="AX14763" s="80"/>
      <c r="AY14763" s="80"/>
      <c r="AZ14763" s="80"/>
      <c r="BA14763" s="80"/>
      <c r="BB14763" s="80"/>
    </row>
    <row r="14764" spans="9:54" x14ac:dyDescent="0.25">
      <c r="I14764" s="80"/>
      <c r="AX14764" s="80"/>
      <c r="AY14764" s="80"/>
      <c r="AZ14764" s="80"/>
      <c r="BA14764" s="80"/>
      <c r="BB14764" s="80"/>
    </row>
    <row r="14765" spans="9:54" x14ac:dyDescent="0.25">
      <c r="I14765" s="80"/>
      <c r="AX14765" s="80"/>
      <c r="AY14765" s="80"/>
      <c r="AZ14765" s="80"/>
      <c r="BA14765" s="80"/>
      <c r="BB14765" s="80"/>
    </row>
    <row r="14766" spans="9:54" x14ac:dyDescent="0.25">
      <c r="I14766" s="80"/>
      <c r="AX14766" s="80"/>
      <c r="AY14766" s="80"/>
      <c r="AZ14766" s="80"/>
      <c r="BA14766" s="80"/>
      <c r="BB14766" s="80"/>
    </row>
    <row r="14767" spans="9:54" x14ac:dyDescent="0.25">
      <c r="I14767" s="80"/>
      <c r="AX14767" s="80"/>
      <c r="AY14767" s="80"/>
      <c r="AZ14767" s="80"/>
      <c r="BA14767" s="80"/>
      <c r="BB14767" s="80"/>
    </row>
    <row r="14768" spans="9:54" x14ac:dyDescent="0.25">
      <c r="I14768" s="80"/>
      <c r="AX14768" s="80"/>
      <c r="AY14768" s="80"/>
      <c r="AZ14768" s="80"/>
      <c r="BA14768" s="80"/>
      <c r="BB14768" s="80"/>
    </row>
    <row r="14769" spans="9:54" x14ac:dyDescent="0.25">
      <c r="I14769" s="80"/>
      <c r="AX14769" s="80"/>
      <c r="AY14769" s="80"/>
      <c r="AZ14769" s="80"/>
      <c r="BA14769" s="80"/>
      <c r="BB14769" s="80"/>
    </row>
    <row r="14770" spans="9:54" x14ac:dyDescent="0.25">
      <c r="I14770" s="80"/>
      <c r="AX14770" s="80"/>
      <c r="AY14770" s="80"/>
      <c r="AZ14770" s="80"/>
      <c r="BA14770" s="80"/>
      <c r="BB14770" s="80"/>
    </row>
    <row r="14771" spans="9:54" x14ac:dyDescent="0.25">
      <c r="I14771" s="80"/>
      <c r="AX14771" s="80"/>
      <c r="AY14771" s="80"/>
      <c r="AZ14771" s="80"/>
      <c r="BA14771" s="80"/>
      <c r="BB14771" s="80"/>
    </row>
    <row r="14772" spans="9:54" x14ac:dyDescent="0.25">
      <c r="I14772" s="80"/>
      <c r="AX14772" s="80"/>
      <c r="AY14772" s="80"/>
      <c r="AZ14772" s="80"/>
      <c r="BA14772" s="80"/>
      <c r="BB14772" s="80"/>
    </row>
    <row r="14773" spans="9:54" x14ac:dyDescent="0.25">
      <c r="I14773" s="80"/>
      <c r="AX14773" s="80"/>
      <c r="AY14773" s="80"/>
      <c r="AZ14773" s="80"/>
      <c r="BA14773" s="80"/>
      <c r="BB14773" s="80"/>
    </row>
    <row r="14774" spans="9:54" x14ac:dyDescent="0.25">
      <c r="I14774" s="80"/>
      <c r="AX14774" s="80"/>
      <c r="AY14774" s="80"/>
      <c r="AZ14774" s="80"/>
      <c r="BA14774" s="80"/>
      <c r="BB14774" s="80"/>
    </row>
    <row r="14775" spans="9:54" x14ac:dyDescent="0.25">
      <c r="I14775" s="80"/>
      <c r="AX14775" s="80"/>
      <c r="AY14775" s="80"/>
      <c r="AZ14775" s="80"/>
      <c r="BA14775" s="80"/>
      <c r="BB14775" s="80"/>
    </row>
    <row r="14776" spans="9:54" x14ac:dyDescent="0.25">
      <c r="I14776" s="80"/>
      <c r="AX14776" s="80"/>
      <c r="AY14776" s="80"/>
      <c r="AZ14776" s="80"/>
      <c r="BA14776" s="80"/>
      <c r="BB14776" s="80"/>
    </row>
    <row r="14777" spans="9:54" x14ac:dyDescent="0.25">
      <c r="I14777" s="80"/>
      <c r="AX14777" s="80"/>
      <c r="AY14777" s="80"/>
      <c r="AZ14777" s="80"/>
      <c r="BA14777" s="80"/>
      <c r="BB14777" s="80"/>
    </row>
    <row r="14778" spans="9:54" x14ac:dyDescent="0.25">
      <c r="I14778" s="80"/>
      <c r="AX14778" s="80"/>
      <c r="AY14778" s="80"/>
      <c r="AZ14778" s="80"/>
      <c r="BA14778" s="80"/>
      <c r="BB14778" s="80"/>
    </row>
    <row r="14779" spans="9:54" x14ac:dyDescent="0.25">
      <c r="I14779" s="80"/>
      <c r="AX14779" s="80"/>
      <c r="AY14779" s="80"/>
      <c r="AZ14779" s="80"/>
      <c r="BA14779" s="80"/>
      <c r="BB14779" s="80"/>
    </row>
    <row r="14780" spans="9:54" x14ac:dyDescent="0.25">
      <c r="I14780" s="80"/>
      <c r="AX14780" s="80"/>
      <c r="AY14780" s="80"/>
      <c r="AZ14780" s="80"/>
      <c r="BA14780" s="80"/>
      <c r="BB14780" s="80"/>
    </row>
    <row r="14781" spans="9:54" x14ac:dyDescent="0.25">
      <c r="I14781" s="80"/>
      <c r="AX14781" s="80"/>
      <c r="AY14781" s="80"/>
      <c r="AZ14781" s="80"/>
      <c r="BA14781" s="80"/>
      <c r="BB14781" s="80"/>
    </row>
    <row r="14782" spans="9:54" x14ac:dyDescent="0.25">
      <c r="I14782" s="80"/>
      <c r="AX14782" s="80"/>
      <c r="AY14782" s="80"/>
      <c r="AZ14782" s="80"/>
      <c r="BA14782" s="80"/>
      <c r="BB14782" s="80"/>
    </row>
    <row r="14783" spans="9:54" x14ac:dyDescent="0.25">
      <c r="I14783" s="80"/>
      <c r="AX14783" s="80"/>
      <c r="AY14783" s="80"/>
      <c r="AZ14783" s="80"/>
      <c r="BA14783" s="80"/>
      <c r="BB14783" s="80"/>
    </row>
    <row r="14784" spans="9:54" x14ac:dyDescent="0.25">
      <c r="I14784" s="80"/>
      <c r="AX14784" s="80"/>
      <c r="AY14784" s="80"/>
      <c r="AZ14784" s="80"/>
      <c r="BA14784" s="80"/>
      <c r="BB14784" s="80"/>
    </row>
    <row r="14785" spans="9:54" x14ac:dyDescent="0.25">
      <c r="I14785" s="80"/>
      <c r="AX14785" s="80"/>
      <c r="AY14785" s="80"/>
      <c r="AZ14785" s="80"/>
      <c r="BA14785" s="80"/>
      <c r="BB14785" s="80"/>
    </row>
    <row r="14786" spans="9:54" x14ac:dyDescent="0.25">
      <c r="I14786" s="80"/>
      <c r="AX14786" s="80"/>
      <c r="AY14786" s="80"/>
      <c r="AZ14786" s="80"/>
      <c r="BA14786" s="80"/>
      <c r="BB14786" s="80"/>
    </row>
    <row r="14787" spans="9:54" x14ac:dyDescent="0.25">
      <c r="I14787" s="80"/>
      <c r="AX14787" s="80"/>
      <c r="AY14787" s="80"/>
      <c r="AZ14787" s="80"/>
      <c r="BA14787" s="80"/>
      <c r="BB14787" s="80"/>
    </row>
    <row r="14788" spans="9:54" x14ac:dyDescent="0.25">
      <c r="I14788" s="80"/>
      <c r="AX14788" s="80"/>
      <c r="AY14788" s="80"/>
      <c r="AZ14788" s="80"/>
      <c r="BA14788" s="80"/>
      <c r="BB14788" s="80"/>
    </row>
    <row r="14789" spans="9:54" x14ac:dyDescent="0.25">
      <c r="I14789" s="80"/>
      <c r="AX14789" s="80"/>
      <c r="AY14789" s="80"/>
      <c r="AZ14789" s="80"/>
      <c r="BA14789" s="80"/>
      <c r="BB14789" s="80"/>
    </row>
    <row r="14790" spans="9:54" x14ac:dyDescent="0.25">
      <c r="I14790" s="80"/>
      <c r="AX14790" s="80"/>
      <c r="AY14790" s="80"/>
      <c r="AZ14790" s="80"/>
      <c r="BA14790" s="80"/>
      <c r="BB14790" s="80"/>
    </row>
    <row r="14791" spans="9:54" x14ac:dyDescent="0.25">
      <c r="I14791" s="80"/>
      <c r="AX14791" s="80"/>
      <c r="AY14791" s="80"/>
      <c r="AZ14791" s="80"/>
      <c r="BA14791" s="80"/>
      <c r="BB14791" s="80"/>
    </row>
    <row r="14792" spans="9:54" x14ac:dyDescent="0.25">
      <c r="I14792" s="80"/>
      <c r="AX14792" s="80"/>
      <c r="AY14792" s="80"/>
      <c r="AZ14792" s="80"/>
      <c r="BA14792" s="80"/>
      <c r="BB14792" s="80"/>
    </row>
    <row r="14793" spans="9:54" x14ac:dyDescent="0.25">
      <c r="I14793" s="80"/>
      <c r="AX14793" s="80"/>
      <c r="AY14793" s="80"/>
      <c r="AZ14793" s="80"/>
      <c r="BA14793" s="80"/>
      <c r="BB14793" s="80"/>
    </row>
    <row r="14794" spans="9:54" x14ac:dyDescent="0.25">
      <c r="I14794" s="80"/>
      <c r="AX14794" s="80"/>
      <c r="AY14794" s="80"/>
      <c r="AZ14794" s="80"/>
      <c r="BA14794" s="80"/>
      <c r="BB14794" s="80"/>
    </row>
    <row r="14795" spans="9:54" x14ac:dyDescent="0.25">
      <c r="I14795" s="80"/>
      <c r="AX14795" s="80"/>
      <c r="AY14795" s="80"/>
      <c r="AZ14795" s="80"/>
      <c r="BA14795" s="80"/>
      <c r="BB14795" s="80"/>
    </row>
    <row r="14796" spans="9:54" x14ac:dyDescent="0.25">
      <c r="I14796" s="80"/>
      <c r="AX14796" s="80"/>
      <c r="AY14796" s="80"/>
      <c r="AZ14796" s="80"/>
      <c r="BA14796" s="80"/>
      <c r="BB14796" s="80"/>
    </row>
    <row r="14797" spans="9:54" x14ac:dyDescent="0.25">
      <c r="I14797" s="80"/>
      <c r="AX14797" s="80"/>
      <c r="AY14797" s="80"/>
      <c r="AZ14797" s="80"/>
      <c r="BA14797" s="80"/>
      <c r="BB14797" s="80"/>
    </row>
    <row r="14798" spans="9:54" x14ac:dyDescent="0.25">
      <c r="I14798" s="80"/>
      <c r="AX14798" s="80"/>
      <c r="AY14798" s="80"/>
      <c r="AZ14798" s="80"/>
      <c r="BA14798" s="80"/>
      <c r="BB14798" s="80"/>
    </row>
    <row r="14799" spans="9:54" x14ac:dyDescent="0.25">
      <c r="I14799" s="80"/>
      <c r="AX14799" s="80"/>
      <c r="AY14799" s="80"/>
      <c r="AZ14799" s="80"/>
      <c r="BA14799" s="80"/>
      <c r="BB14799" s="80"/>
    </row>
    <row r="14800" spans="9:54" x14ac:dyDescent="0.25">
      <c r="I14800" s="80"/>
      <c r="AX14800" s="80"/>
      <c r="AY14800" s="80"/>
      <c r="AZ14800" s="80"/>
      <c r="BA14800" s="80"/>
      <c r="BB14800" s="80"/>
    </row>
    <row r="14801" spans="9:54" x14ac:dyDescent="0.25">
      <c r="I14801" s="80"/>
      <c r="AX14801" s="80"/>
      <c r="AY14801" s="80"/>
      <c r="AZ14801" s="80"/>
      <c r="BA14801" s="80"/>
      <c r="BB14801" s="80"/>
    </row>
    <row r="14802" spans="9:54" x14ac:dyDescent="0.25">
      <c r="I14802" s="80"/>
      <c r="AX14802" s="80"/>
      <c r="AY14802" s="80"/>
      <c r="AZ14802" s="80"/>
      <c r="BA14802" s="80"/>
      <c r="BB14802" s="80"/>
    </row>
    <row r="14803" spans="9:54" x14ac:dyDescent="0.25">
      <c r="I14803" s="80"/>
      <c r="AX14803" s="80"/>
      <c r="AY14803" s="80"/>
      <c r="AZ14803" s="80"/>
      <c r="BA14803" s="80"/>
      <c r="BB14803" s="80"/>
    </row>
    <row r="14804" spans="9:54" x14ac:dyDescent="0.25">
      <c r="I14804" s="80"/>
      <c r="AX14804" s="80"/>
      <c r="AY14804" s="80"/>
      <c r="AZ14804" s="80"/>
      <c r="BA14804" s="80"/>
      <c r="BB14804" s="80"/>
    </row>
    <row r="14805" spans="9:54" x14ac:dyDescent="0.25">
      <c r="I14805" s="80"/>
      <c r="AX14805" s="80"/>
      <c r="AY14805" s="80"/>
      <c r="AZ14805" s="80"/>
      <c r="BA14805" s="80"/>
      <c r="BB14805" s="80"/>
    </row>
    <row r="14806" spans="9:54" x14ac:dyDescent="0.25">
      <c r="I14806" s="80"/>
      <c r="AX14806" s="80"/>
      <c r="AY14806" s="80"/>
      <c r="AZ14806" s="80"/>
      <c r="BA14806" s="80"/>
      <c r="BB14806" s="80"/>
    </row>
    <row r="14807" spans="9:54" x14ac:dyDescent="0.25">
      <c r="I14807" s="80"/>
      <c r="AX14807" s="80"/>
      <c r="AY14807" s="80"/>
      <c r="AZ14807" s="80"/>
      <c r="BA14807" s="80"/>
      <c r="BB14807" s="80"/>
    </row>
    <row r="14808" spans="9:54" x14ac:dyDescent="0.25">
      <c r="I14808" s="80"/>
      <c r="AX14808" s="80"/>
      <c r="AY14808" s="80"/>
      <c r="AZ14808" s="80"/>
      <c r="BA14808" s="80"/>
      <c r="BB14808" s="80"/>
    </row>
    <row r="14809" spans="9:54" x14ac:dyDescent="0.25">
      <c r="I14809" s="80"/>
      <c r="AX14809" s="80"/>
      <c r="AY14809" s="80"/>
      <c r="AZ14809" s="80"/>
      <c r="BA14809" s="80"/>
      <c r="BB14809" s="80"/>
    </row>
    <row r="14810" spans="9:54" x14ac:dyDescent="0.25">
      <c r="I14810" s="80"/>
      <c r="AX14810" s="80"/>
      <c r="AY14810" s="80"/>
      <c r="AZ14810" s="80"/>
      <c r="BA14810" s="80"/>
      <c r="BB14810" s="80"/>
    </row>
    <row r="14811" spans="9:54" x14ac:dyDescent="0.25">
      <c r="I14811" s="80"/>
      <c r="AX14811" s="80"/>
      <c r="AY14811" s="80"/>
      <c r="AZ14811" s="80"/>
      <c r="BA14811" s="80"/>
      <c r="BB14811" s="80"/>
    </row>
    <row r="14812" spans="9:54" x14ac:dyDescent="0.25">
      <c r="I14812" s="80"/>
      <c r="AX14812" s="80"/>
      <c r="AY14812" s="80"/>
      <c r="AZ14812" s="80"/>
      <c r="BA14812" s="80"/>
      <c r="BB14812" s="80"/>
    </row>
    <row r="14813" spans="9:54" x14ac:dyDescent="0.25">
      <c r="I14813" s="80"/>
      <c r="AX14813" s="80"/>
      <c r="AY14813" s="80"/>
      <c r="AZ14813" s="80"/>
      <c r="BA14813" s="80"/>
      <c r="BB14813" s="80"/>
    </row>
    <row r="14814" spans="9:54" x14ac:dyDescent="0.25">
      <c r="I14814" s="80"/>
      <c r="AX14814" s="80"/>
      <c r="AY14814" s="80"/>
      <c r="AZ14814" s="80"/>
      <c r="BA14814" s="80"/>
      <c r="BB14814" s="80"/>
    </row>
    <row r="14815" spans="9:54" x14ac:dyDescent="0.25">
      <c r="I14815" s="80"/>
      <c r="AX14815" s="80"/>
      <c r="AY14815" s="80"/>
      <c r="AZ14815" s="80"/>
      <c r="BA14815" s="80"/>
      <c r="BB14815" s="80"/>
    </row>
    <row r="14816" spans="9:54" x14ac:dyDescent="0.25">
      <c r="I14816" s="80"/>
      <c r="AX14816" s="80"/>
      <c r="AY14816" s="80"/>
      <c r="AZ14816" s="80"/>
      <c r="BA14816" s="80"/>
      <c r="BB14816" s="80"/>
    </row>
    <row r="14817" spans="9:54" x14ac:dyDescent="0.25">
      <c r="I14817" s="80"/>
      <c r="AX14817" s="80"/>
      <c r="AY14817" s="80"/>
      <c r="AZ14817" s="80"/>
      <c r="BA14817" s="80"/>
      <c r="BB14817" s="80"/>
    </row>
    <row r="14818" spans="9:54" x14ac:dyDescent="0.25">
      <c r="I14818" s="80"/>
      <c r="AX14818" s="80"/>
      <c r="AY14818" s="80"/>
      <c r="AZ14818" s="80"/>
      <c r="BA14818" s="80"/>
      <c r="BB14818" s="80"/>
    </row>
    <row r="14819" spans="9:54" x14ac:dyDescent="0.25">
      <c r="I14819" s="80"/>
      <c r="AX14819" s="80"/>
      <c r="AY14819" s="80"/>
      <c r="AZ14819" s="80"/>
      <c r="BA14819" s="80"/>
      <c r="BB14819" s="80"/>
    </row>
    <row r="14820" spans="9:54" x14ac:dyDescent="0.25">
      <c r="I14820" s="80"/>
      <c r="AX14820" s="80"/>
      <c r="AY14820" s="80"/>
      <c r="AZ14820" s="80"/>
      <c r="BA14820" s="80"/>
      <c r="BB14820" s="80"/>
    </row>
    <row r="14821" spans="9:54" x14ac:dyDescent="0.25">
      <c r="I14821" s="80"/>
      <c r="AX14821" s="80"/>
      <c r="AY14821" s="80"/>
      <c r="AZ14821" s="80"/>
      <c r="BA14821" s="80"/>
      <c r="BB14821" s="80"/>
    </row>
    <row r="14822" spans="9:54" x14ac:dyDescent="0.25">
      <c r="I14822" s="80"/>
      <c r="AX14822" s="80"/>
      <c r="AY14822" s="80"/>
      <c r="AZ14822" s="80"/>
      <c r="BA14822" s="80"/>
      <c r="BB14822" s="80"/>
    </row>
    <row r="14823" spans="9:54" x14ac:dyDescent="0.25">
      <c r="I14823" s="80"/>
      <c r="AX14823" s="80"/>
      <c r="AY14823" s="80"/>
      <c r="AZ14823" s="80"/>
      <c r="BA14823" s="80"/>
      <c r="BB14823" s="80"/>
    </row>
    <row r="14824" spans="9:54" x14ac:dyDescent="0.25">
      <c r="I14824" s="80"/>
      <c r="AX14824" s="80"/>
      <c r="AY14824" s="80"/>
      <c r="AZ14824" s="80"/>
      <c r="BA14824" s="80"/>
      <c r="BB14824" s="80"/>
    </row>
    <row r="14825" spans="9:54" x14ac:dyDescent="0.25">
      <c r="I14825" s="80"/>
      <c r="AX14825" s="80"/>
      <c r="AY14825" s="80"/>
      <c r="AZ14825" s="80"/>
      <c r="BA14825" s="80"/>
      <c r="BB14825" s="80"/>
    </row>
    <row r="14826" spans="9:54" x14ac:dyDescent="0.25">
      <c r="I14826" s="80"/>
      <c r="AX14826" s="80"/>
      <c r="AY14826" s="80"/>
      <c r="AZ14826" s="80"/>
      <c r="BA14826" s="80"/>
      <c r="BB14826" s="80"/>
    </row>
    <row r="14827" spans="9:54" x14ac:dyDescent="0.25">
      <c r="I14827" s="80"/>
      <c r="AX14827" s="80"/>
      <c r="AY14827" s="80"/>
      <c r="AZ14827" s="80"/>
      <c r="BA14827" s="80"/>
      <c r="BB14827" s="80"/>
    </row>
    <row r="14828" spans="9:54" x14ac:dyDescent="0.25">
      <c r="I14828" s="80"/>
      <c r="AX14828" s="80"/>
      <c r="AY14828" s="80"/>
      <c r="AZ14828" s="80"/>
      <c r="BA14828" s="80"/>
      <c r="BB14828" s="80"/>
    </row>
    <row r="14829" spans="9:54" x14ac:dyDescent="0.25">
      <c r="I14829" s="80"/>
      <c r="AX14829" s="80"/>
      <c r="AY14829" s="80"/>
      <c r="AZ14829" s="80"/>
      <c r="BA14829" s="80"/>
      <c r="BB14829" s="80"/>
    </row>
    <row r="14830" spans="9:54" x14ac:dyDescent="0.25">
      <c r="I14830" s="80"/>
      <c r="AX14830" s="80"/>
      <c r="AY14830" s="80"/>
      <c r="AZ14830" s="80"/>
      <c r="BA14830" s="80"/>
      <c r="BB14830" s="80"/>
    </row>
    <row r="14831" spans="9:54" x14ac:dyDescent="0.25">
      <c r="I14831" s="80"/>
      <c r="AX14831" s="80"/>
      <c r="AY14831" s="80"/>
      <c r="AZ14831" s="80"/>
      <c r="BA14831" s="80"/>
      <c r="BB14831" s="80"/>
    </row>
    <row r="14832" spans="9:54" x14ac:dyDescent="0.25">
      <c r="I14832" s="80"/>
      <c r="AX14832" s="80"/>
      <c r="AY14832" s="80"/>
      <c r="AZ14832" s="80"/>
      <c r="BA14832" s="80"/>
      <c r="BB14832" s="80"/>
    </row>
    <row r="14833" spans="9:54" x14ac:dyDescent="0.25">
      <c r="I14833" s="80"/>
      <c r="AX14833" s="80"/>
      <c r="AY14833" s="80"/>
      <c r="AZ14833" s="80"/>
      <c r="BA14833" s="80"/>
      <c r="BB14833" s="80"/>
    </row>
    <row r="14834" spans="9:54" x14ac:dyDescent="0.25">
      <c r="I14834" s="80"/>
      <c r="AX14834" s="80"/>
      <c r="AY14834" s="80"/>
      <c r="AZ14834" s="80"/>
      <c r="BA14834" s="80"/>
      <c r="BB14834" s="80"/>
    </row>
    <row r="14835" spans="9:54" x14ac:dyDescent="0.25">
      <c r="I14835" s="80"/>
      <c r="AX14835" s="80"/>
      <c r="AY14835" s="80"/>
      <c r="AZ14835" s="80"/>
      <c r="BA14835" s="80"/>
      <c r="BB14835" s="80"/>
    </row>
    <row r="14836" spans="9:54" x14ac:dyDescent="0.25">
      <c r="I14836" s="80"/>
      <c r="AX14836" s="80"/>
      <c r="AY14836" s="80"/>
      <c r="AZ14836" s="80"/>
      <c r="BA14836" s="80"/>
      <c r="BB14836" s="80"/>
    </row>
    <row r="14837" spans="9:54" x14ac:dyDescent="0.25">
      <c r="I14837" s="80"/>
      <c r="AX14837" s="80"/>
      <c r="AY14837" s="80"/>
      <c r="AZ14837" s="80"/>
      <c r="BA14837" s="80"/>
      <c r="BB14837" s="80"/>
    </row>
    <row r="14838" spans="9:54" x14ac:dyDescent="0.25">
      <c r="I14838" s="80"/>
      <c r="AX14838" s="80"/>
      <c r="AY14838" s="80"/>
      <c r="AZ14838" s="80"/>
      <c r="BA14838" s="80"/>
      <c r="BB14838" s="80"/>
    </row>
    <row r="14839" spans="9:54" x14ac:dyDescent="0.25">
      <c r="I14839" s="80"/>
      <c r="AX14839" s="80"/>
      <c r="AY14839" s="80"/>
      <c r="AZ14839" s="80"/>
      <c r="BA14839" s="80"/>
      <c r="BB14839" s="80"/>
    </row>
    <row r="14840" spans="9:54" x14ac:dyDescent="0.25">
      <c r="I14840" s="80"/>
      <c r="AX14840" s="80"/>
      <c r="AY14840" s="80"/>
      <c r="AZ14840" s="80"/>
      <c r="BA14840" s="80"/>
      <c r="BB14840" s="80"/>
    </row>
    <row r="14841" spans="9:54" x14ac:dyDescent="0.25">
      <c r="I14841" s="80"/>
      <c r="AX14841" s="80"/>
      <c r="AY14841" s="80"/>
      <c r="AZ14841" s="80"/>
      <c r="BA14841" s="80"/>
      <c r="BB14841" s="80"/>
    </row>
    <row r="14842" spans="9:54" x14ac:dyDescent="0.25">
      <c r="I14842" s="80"/>
      <c r="AX14842" s="80"/>
      <c r="AY14842" s="80"/>
      <c r="AZ14842" s="80"/>
      <c r="BA14842" s="80"/>
      <c r="BB14842" s="80"/>
    </row>
    <row r="14843" spans="9:54" x14ac:dyDescent="0.25">
      <c r="I14843" s="80"/>
      <c r="AX14843" s="80"/>
      <c r="AY14843" s="80"/>
      <c r="AZ14843" s="80"/>
      <c r="BA14843" s="80"/>
      <c r="BB14843" s="80"/>
    </row>
    <row r="14844" spans="9:54" x14ac:dyDescent="0.25">
      <c r="I14844" s="80"/>
      <c r="AX14844" s="80"/>
      <c r="AY14844" s="80"/>
      <c r="AZ14844" s="80"/>
      <c r="BA14844" s="80"/>
      <c r="BB14844" s="80"/>
    </row>
    <row r="14845" spans="9:54" x14ac:dyDescent="0.25">
      <c r="I14845" s="80"/>
      <c r="AX14845" s="80"/>
      <c r="AY14845" s="80"/>
      <c r="AZ14845" s="80"/>
      <c r="BA14845" s="80"/>
      <c r="BB14845" s="80"/>
    </row>
    <row r="14846" spans="9:54" x14ac:dyDescent="0.25">
      <c r="I14846" s="80"/>
      <c r="AX14846" s="80"/>
      <c r="AY14846" s="80"/>
      <c r="AZ14846" s="80"/>
      <c r="BA14846" s="80"/>
      <c r="BB14846" s="80"/>
    </row>
    <row r="14847" spans="9:54" x14ac:dyDescent="0.25">
      <c r="I14847" s="80"/>
      <c r="AX14847" s="80"/>
      <c r="AY14847" s="80"/>
      <c r="AZ14847" s="80"/>
      <c r="BA14847" s="80"/>
      <c r="BB14847" s="80"/>
    </row>
    <row r="14848" spans="9:54" x14ac:dyDescent="0.25">
      <c r="I14848" s="80"/>
      <c r="AX14848" s="80"/>
      <c r="AY14848" s="80"/>
      <c r="AZ14848" s="80"/>
      <c r="BA14848" s="80"/>
      <c r="BB14848" s="80"/>
    </row>
    <row r="14849" spans="9:54" x14ac:dyDescent="0.25">
      <c r="I14849" s="80"/>
      <c r="AX14849" s="80"/>
      <c r="AY14849" s="80"/>
      <c r="AZ14849" s="80"/>
      <c r="BA14849" s="80"/>
      <c r="BB14849" s="80"/>
    </row>
    <row r="14850" spans="9:54" x14ac:dyDescent="0.25">
      <c r="I14850" s="80"/>
      <c r="AX14850" s="80"/>
      <c r="AY14850" s="80"/>
      <c r="AZ14850" s="80"/>
      <c r="BA14850" s="80"/>
      <c r="BB14850" s="80"/>
    </row>
    <row r="14851" spans="9:54" x14ac:dyDescent="0.25">
      <c r="I14851" s="80"/>
      <c r="AX14851" s="80"/>
      <c r="AY14851" s="80"/>
      <c r="AZ14851" s="80"/>
      <c r="BA14851" s="80"/>
      <c r="BB14851" s="80"/>
    </row>
    <row r="14852" spans="9:54" x14ac:dyDescent="0.25">
      <c r="I14852" s="80"/>
      <c r="AX14852" s="80"/>
      <c r="AY14852" s="80"/>
      <c r="AZ14852" s="80"/>
      <c r="BA14852" s="80"/>
      <c r="BB14852" s="80"/>
    </row>
    <row r="14853" spans="9:54" x14ac:dyDescent="0.25">
      <c r="I14853" s="80"/>
      <c r="AX14853" s="80"/>
      <c r="AY14853" s="80"/>
      <c r="AZ14853" s="80"/>
      <c r="BA14853" s="80"/>
      <c r="BB14853" s="80"/>
    </row>
    <row r="14854" spans="9:54" x14ac:dyDescent="0.25">
      <c r="I14854" s="80"/>
      <c r="AX14854" s="80"/>
      <c r="AY14854" s="80"/>
      <c r="AZ14854" s="80"/>
      <c r="BA14854" s="80"/>
      <c r="BB14854" s="80"/>
    </row>
    <row r="14855" spans="9:54" x14ac:dyDescent="0.25">
      <c r="I14855" s="80"/>
      <c r="AX14855" s="80"/>
      <c r="AY14855" s="80"/>
      <c r="AZ14855" s="80"/>
      <c r="BA14855" s="80"/>
      <c r="BB14855" s="80"/>
    </row>
    <row r="14856" spans="9:54" x14ac:dyDescent="0.25">
      <c r="I14856" s="80"/>
      <c r="AX14856" s="80"/>
      <c r="AY14856" s="80"/>
      <c r="AZ14856" s="80"/>
      <c r="BA14856" s="80"/>
      <c r="BB14856" s="80"/>
    </row>
    <row r="14857" spans="9:54" x14ac:dyDescent="0.25">
      <c r="I14857" s="80"/>
      <c r="AX14857" s="80"/>
      <c r="AY14857" s="80"/>
      <c r="AZ14857" s="80"/>
      <c r="BA14857" s="80"/>
      <c r="BB14857" s="80"/>
    </row>
    <row r="14858" spans="9:54" x14ac:dyDescent="0.25">
      <c r="I14858" s="80"/>
      <c r="AX14858" s="80"/>
      <c r="AY14858" s="80"/>
      <c r="AZ14858" s="80"/>
      <c r="BA14858" s="80"/>
      <c r="BB14858" s="80"/>
    </row>
    <row r="14859" spans="9:54" x14ac:dyDescent="0.25">
      <c r="I14859" s="80"/>
      <c r="AX14859" s="80"/>
      <c r="AY14859" s="80"/>
      <c r="AZ14859" s="80"/>
      <c r="BA14859" s="80"/>
      <c r="BB14859" s="80"/>
    </row>
    <row r="14860" spans="9:54" x14ac:dyDescent="0.25">
      <c r="I14860" s="80"/>
      <c r="AX14860" s="80"/>
      <c r="AY14860" s="80"/>
      <c r="AZ14860" s="80"/>
      <c r="BA14860" s="80"/>
      <c r="BB14860" s="80"/>
    </row>
    <row r="14861" spans="9:54" x14ac:dyDescent="0.25">
      <c r="I14861" s="80"/>
      <c r="AX14861" s="80"/>
      <c r="AY14861" s="80"/>
      <c r="AZ14861" s="80"/>
      <c r="BA14861" s="80"/>
      <c r="BB14861" s="80"/>
    </row>
    <row r="14862" spans="9:54" x14ac:dyDescent="0.25">
      <c r="I14862" s="80"/>
      <c r="AX14862" s="80"/>
      <c r="AY14862" s="80"/>
      <c r="AZ14862" s="80"/>
      <c r="BA14862" s="80"/>
      <c r="BB14862" s="80"/>
    </row>
    <row r="14863" spans="9:54" x14ac:dyDescent="0.25">
      <c r="I14863" s="80"/>
      <c r="AX14863" s="80"/>
      <c r="AY14863" s="80"/>
      <c r="AZ14863" s="80"/>
      <c r="BA14863" s="80"/>
      <c r="BB14863" s="80"/>
    </row>
    <row r="14864" spans="9:54" x14ac:dyDescent="0.25">
      <c r="I14864" s="80"/>
      <c r="AX14864" s="80"/>
      <c r="AY14864" s="80"/>
      <c r="AZ14864" s="80"/>
      <c r="BA14864" s="80"/>
      <c r="BB14864" s="80"/>
    </row>
    <row r="14865" spans="9:54" x14ac:dyDescent="0.25">
      <c r="I14865" s="80"/>
      <c r="AX14865" s="80"/>
      <c r="AY14865" s="80"/>
      <c r="AZ14865" s="80"/>
      <c r="BA14865" s="80"/>
      <c r="BB14865" s="80"/>
    </row>
    <row r="14866" spans="9:54" x14ac:dyDescent="0.25">
      <c r="I14866" s="80"/>
      <c r="AX14866" s="80"/>
      <c r="AY14866" s="80"/>
      <c r="AZ14866" s="80"/>
      <c r="BA14866" s="80"/>
      <c r="BB14866" s="80"/>
    </row>
    <row r="14867" spans="9:54" x14ac:dyDescent="0.25">
      <c r="I14867" s="80"/>
      <c r="AX14867" s="80"/>
      <c r="AY14867" s="80"/>
      <c r="AZ14867" s="80"/>
      <c r="BA14867" s="80"/>
      <c r="BB14867" s="80"/>
    </row>
    <row r="14868" spans="9:54" x14ac:dyDescent="0.25">
      <c r="I14868" s="80"/>
      <c r="AX14868" s="80"/>
      <c r="AY14868" s="80"/>
      <c r="AZ14868" s="80"/>
      <c r="BA14868" s="80"/>
      <c r="BB14868" s="80"/>
    </row>
    <row r="14869" spans="9:54" x14ac:dyDescent="0.25">
      <c r="I14869" s="80"/>
      <c r="AX14869" s="80"/>
      <c r="AY14869" s="80"/>
      <c r="AZ14869" s="80"/>
      <c r="BA14869" s="80"/>
      <c r="BB14869" s="80"/>
    </row>
    <row r="14870" spans="9:54" x14ac:dyDescent="0.25">
      <c r="I14870" s="80"/>
      <c r="AX14870" s="80"/>
      <c r="AY14870" s="80"/>
      <c r="AZ14870" s="80"/>
      <c r="BA14870" s="80"/>
      <c r="BB14870" s="80"/>
    </row>
    <row r="14871" spans="9:54" x14ac:dyDescent="0.25">
      <c r="I14871" s="80"/>
      <c r="AX14871" s="80"/>
      <c r="AY14871" s="80"/>
      <c r="AZ14871" s="80"/>
      <c r="BA14871" s="80"/>
      <c r="BB14871" s="80"/>
    </row>
    <row r="14872" spans="9:54" x14ac:dyDescent="0.25">
      <c r="I14872" s="80"/>
      <c r="AX14872" s="80"/>
      <c r="AY14872" s="80"/>
      <c r="AZ14872" s="80"/>
      <c r="BA14872" s="80"/>
      <c r="BB14872" s="80"/>
    </row>
    <row r="14873" spans="9:54" x14ac:dyDescent="0.25">
      <c r="I14873" s="80"/>
      <c r="AX14873" s="80"/>
      <c r="AY14873" s="80"/>
      <c r="AZ14873" s="80"/>
      <c r="BA14873" s="80"/>
      <c r="BB14873" s="80"/>
    </row>
    <row r="14874" spans="9:54" x14ac:dyDescent="0.25">
      <c r="I14874" s="80"/>
      <c r="AX14874" s="80"/>
      <c r="AY14874" s="80"/>
      <c r="AZ14874" s="80"/>
      <c r="BA14874" s="80"/>
      <c r="BB14874" s="80"/>
    </row>
    <row r="14875" spans="9:54" x14ac:dyDescent="0.25">
      <c r="I14875" s="80"/>
      <c r="AX14875" s="80"/>
      <c r="AY14875" s="80"/>
      <c r="AZ14875" s="80"/>
      <c r="BA14875" s="80"/>
      <c r="BB14875" s="80"/>
    </row>
    <row r="14876" spans="9:54" x14ac:dyDescent="0.25">
      <c r="I14876" s="80"/>
      <c r="AX14876" s="80"/>
      <c r="AY14876" s="80"/>
      <c r="AZ14876" s="80"/>
      <c r="BA14876" s="80"/>
      <c r="BB14876" s="80"/>
    </row>
    <row r="14877" spans="9:54" x14ac:dyDescent="0.25">
      <c r="I14877" s="80"/>
      <c r="AX14877" s="80"/>
      <c r="AY14877" s="80"/>
      <c r="AZ14877" s="80"/>
      <c r="BA14877" s="80"/>
      <c r="BB14877" s="80"/>
    </row>
    <row r="14878" spans="9:54" x14ac:dyDescent="0.25">
      <c r="I14878" s="80"/>
      <c r="AX14878" s="80"/>
      <c r="AY14878" s="80"/>
      <c r="AZ14878" s="80"/>
      <c r="BA14878" s="80"/>
      <c r="BB14878" s="80"/>
    </row>
    <row r="14879" spans="9:54" x14ac:dyDescent="0.25">
      <c r="I14879" s="80"/>
      <c r="AX14879" s="80"/>
      <c r="AY14879" s="80"/>
      <c r="AZ14879" s="80"/>
      <c r="BA14879" s="80"/>
      <c r="BB14879" s="80"/>
    </row>
    <row r="14880" spans="9:54" x14ac:dyDescent="0.25">
      <c r="I14880" s="80"/>
      <c r="AX14880" s="80"/>
      <c r="AY14880" s="80"/>
      <c r="AZ14880" s="80"/>
      <c r="BA14880" s="80"/>
      <c r="BB14880" s="80"/>
    </row>
    <row r="14881" spans="9:54" x14ac:dyDescent="0.25">
      <c r="I14881" s="80"/>
      <c r="AX14881" s="80"/>
      <c r="AY14881" s="80"/>
      <c r="AZ14881" s="80"/>
      <c r="BA14881" s="80"/>
      <c r="BB14881" s="80"/>
    </row>
    <row r="14882" spans="9:54" x14ac:dyDescent="0.25">
      <c r="I14882" s="80"/>
      <c r="AX14882" s="80"/>
      <c r="AY14882" s="80"/>
      <c r="AZ14882" s="80"/>
      <c r="BA14882" s="80"/>
      <c r="BB14882" s="80"/>
    </row>
    <row r="14883" spans="9:54" x14ac:dyDescent="0.25">
      <c r="I14883" s="80"/>
      <c r="AX14883" s="80"/>
      <c r="AY14883" s="80"/>
      <c r="AZ14883" s="80"/>
      <c r="BA14883" s="80"/>
      <c r="BB14883" s="80"/>
    </row>
    <row r="14884" spans="9:54" x14ac:dyDescent="0.25">
      <c r="I14884" s="80"/>
      <c r="AX14884" s="80"/>
      <c r="AY14884" s="80"/>
      <c r="AZ14884" s="80"/>
      <c r="BA14884" s="80"/>
      <c r="BB14884" s="80"/>
    </row>
    <row r="14885" spans="9:54" x14ac:dyDescent="0.25">
      <c r="I14885" s="80"/>
      <c r="AX14885" s="80"/>
      <c r="AY14885" s="80"/>
      <c r="AZ14885" s="80"/>
      <c r="BA14885" s="80"/>
      <c r="BB14885" s="80"/>
    </row>
    <row r="14886" spans="9:54" x14ac:dyDescent="0.25">
      <c r="I14886" s="80"/>
      <c r="AX14886" s="80"/>
      <c r="AY14886" s="80"/>
      <c r="AZ14886" s="80"/>
      <c r="BA14886" s="80"/>
      <c r="BB14886" s="80"/>
    </row>
    <row r="14887" spans="9:54" x14ac:dyDescent="0.25">
      <c r="I14887" s="80"/>
      <c r="AX14887" s="80"/>
      <c r="AY14887" s="80"/>
      <c r="AZ14887" s="80"/>
      <c r="BA14887" s="80"/>
      <c r="BB14887" s="80"/>
    </row>
    <row r="14888" spans="9:54" x14ac:dyDescent="0.25">
      <c r="I14888" s="80"/>
      <c r="AX14888" s="80"/>
      <c r="AY14888" s="80"/>
      <c r="AZ14888" s="80"/>
      <c r="BA14888" s="80"/>
      <c r="BB14888" s="80"/>
    </row>
    <row r="14889" spans="9:54" x14ac:dyDescent="0.25">
      <c r="I14889" s="80"/>
      <c r="AX14889" s="80"/>
      <c r="AY14889" s="80"/>
      <c r="AZ14889" s="80"/>
      <c r="BA14889" s="80"/>
      <c r="BB14889" s="80"/>
    </row>
    <row r="14890" spans="9:54" x14ac:dyDescent="0.25">
      <c r="I14890" s="80"/>
      <c r="AX14890" s="80"/>
      <c r="AY14890" s="80"/>
      <c r="AZ14890" s="80"/>
      <c r="BA14890" s="80"/>
      <c r="BB14890" s="80"/>
    </row>
    <row r="14891" spans="9:54" x14ac:dyDescent="0.25">
      <c r="I14891" s="80"/>
      <c r="AX14891" s="80"/>
      <c r="AY14891" s="80"/>
      <c r="AZ14891" s="80"/>
      <c r="BA14891" s="80"/>
      <c r="BB14891" s="80"/>
    </row>
    <row r="14892" spans="9:54" x14ac:dyDescent="0.25">
      <c r="I14892" s="80"/>
      <c r="AX14892" s="80"/>
      <c r="AY14892" s="80"/>
      <c r="AZ14892" s="80"/>
      <c r="BA14892" s="80"/>
      <c r="BB14892" s="80"/>
    </row>
    <row r="14893" spans="9:54" x14ac:dyDescent="0.25">
      <c r="I14893" s="80"/>
      <c r="AX14893" s="80"/>
      <c r="AY14893" s="80"/>
      <c r="AZ14893" s="80"/>
      <c r="BA14893" s="80"/>
      <c r="BB14893" s="80"/>
    </row>
    <row r="14894" spans="9:54" x14ac:dyDescent="0.25">
      <c r="I14894" s="80"/>
      <c r="AX14894" s="80"/>
      <c r="AY14894" s="80"/>
      <c r="AZ14894" s="80"/>
      <c r="BA14894" s="80"/>
      <c r="BB14894" s="80"/>
    </row>
    <row r="14895" spans="9:54" x14ac:dyDescent="0.25">
      <c r="I14895" s="80"/>
      <c r="AX14895" s="80"/>
      <c r="AY14895" s="80"/>
      <c r="AZ14895" s="80"/>
      <c r="BA14895" s="80"/>
      <c r="BB14895" s="80"/>
    </row>
    <row r="14896" spans="9:54" x14ac:dyDescent="0.25">
      <c r="I14896" s="80"/>
      <c r="AX14896" s="80"/>
      <c r="AY14896" s="80"/>
      <c r="AZ14896" s="80"/>
      <c r="BA14896" s="80"/>
      <c r="BB14896" s="80"/>
    </row>
    <row r="14897" spans="9:54" x14ac:dyDescent="0.25">
      <c r="I14897" s="80"/>
      <c r="AX14897" s="80"/>
      <c r="AY14897" s="80"/>
      <c r="AZ14897" s="80"/>
      <c r="BA14897" s="80"/>
      <c r="BB14897" s="80"/>
    </row>
    <row r="14898" spans="9:54" x14ac:dyDescent="0.25">
      <c r="I14898" s="80"/>
      <c r="AX14898" s="80"/>
      <c r="AY14898" s="80"/>
      <c r="AZ14898" s="80"/>
      <c r="BA14898" s="80"/>
      <c r="BB14898" s="80"/>
    </row>
    <row r="14899" spans="9:54" x14ac:dyDescent="0.25">
      <c r="I14899" s="80"/>
      <c r="AX14899" s="80"/>
      <c r="AY14899" s="80"/>
      <c r="AZ14899" s="80"/>
      <c r="BA14899" s="80"/>
      <c r="BB14899" s="80"/>
    </row>
    <row r="14900" spans="9:54" x14ac:dyDescent="0.25">
      <c r="I14900" s="80"/>
      <c r="AX14900" s="80"/>
      <c r="AY14900" s="80"/>
      <c r="AZ14900" s="80"/>
      <c r="BA14900" s="80"/>
      <c r="BB14900" s="80"/>
    </row>
    <row r="14901" spans="9:54" x14ac:dyDescent="0.25">
      <c r="I14901" s="80"/>
      <c r="AX14901" s="80"/>
      <c r="AY14901" s="80"/>
      <c r="AZ14901" s="80"/>
      <c r="BA14901" s="80"/>
      <c r="BB14901" s="80"/>
    </row>
    <row r="14902" spans="9:54" x14ac:dyDescent="0.25">
      <c r="I14902" s="80"/>
      <c r="AX14902" s="80"/>
      <c r="AY14902" s="80"/>
      <c r="AZ14902" s="80"/>
      <c r="BA14902" s="80"/>
      <c r="BB14902" s="80"/>
    </row>
    <row r="14903" spans="9:54" x14ac:dyDescent="0.25">
      <c r="I14903" s="80"/>
      <c r="AX14903" s="80"/>
      <c r="AY14903" s="80"/>
      <c r="AZ14903" s="80"/>
      <c r="BA14903" s="80"/>
      <c r="BB14903" s="80"/>
    </row>
    <row r="14904" spans="9:54" x14ac:dyDescent="0.25">
      <c r="I14904" s="80"/>
      <c r="AX14904" s="80"/>
      <c r="AY14904" s="80"/>
      <c r="AZ14904" s="80"/>
      <c r="BA14904" s="80"/>
      <c r="BB14904" s="80"/>
    </row>
    <row r="14905" spans="9:54" x14ac:dyDescent="0.25">
      <c r="I14905" s="80"/>
      <c r="AX14905" s="80"/>
      <c r="AY14905" s="80"/>
      <c r="AZ14905" s="80"/>
      <c r="BA14905" s="80"/>
      <c r="BB14905" s="80"/>
    </row>
    <row r="14906" spans="9:54" x14ac:dyDescent="0.25">
      <c r="I14906" s="80"/>
      <c r="AX14906" s="80"/>
      <c r="AY14906" s="80"/>
      <c r="AZ14906" s="80"/>
      <c r="BA14906" s="80"/>
      <c r="BB14906" s="80"/>
    </row>
    <row r="14907" spans="9:54" x14ac:dyDescent="0.25">
      <c r="I14907" s="80"/>
      <c r="AX14907" s="80"/>
      <c r="AY14907" s="80"/>
      <c r="AZ14907" s="80"/>
      <c r="BA14907" s="80"/>
      <c r="BB14907" s="80"/>
    </row>
    <row r="14908" spans="9:54" x14ac:dyDescent="0.25">
      <c r="I14908" s="80"/>
      <c r="AX14908" s="80"/>
      <c r="AY14908" s="80"/>
      <c r="AZ14908" s="80"/>
      <c r="BA14908" s="80"/>
      <c r="BB14908" s="80"/>
    </row>
    <row r="14909" spans="9:54" x14ac:dyDescent="0.25">
      <c r="I14909" s="80"/>
      <c r="AX14909" s="80"/>
      <c r="AY14909" s="80"/>
      <c r="AZ14909" s="80"/>
      <c r="BA14909" s="80"/>
      <c r="BB14909" s="80"/>
    </row>
    <row r="14910" spans="9:54" x14ac:dyDescent="0.25">
      <c r="I14910" s="80"/>
      <c r="AX14910" s="80"/>
      <c r="AY14910" s="80"/>
      <c r="AZ14910" s="80"/>
      <c r="BA14910" s="80"/>
      <c r="BB14910" s="80"/>
    </row>
    <row r="14911" spans="9:54" x14ac:dyDescent="0.25">
      <c r="I14911" s="80"/>
      <c r="AX14911" s="80"/>
      <c r="AY14911" s="80"/>
      <c r="AZ14911" s="80"/>
      <c r="BA14911" s="80"/>
      <c r="BB14911" s="80"/>
    </row>
    <row r="14912" spans="9:54" x14ac:dyDescent="0.25">
      <c r="I14912" s="80"/>
      <c r="AX14912" s="80"/>
      <c r="AY14912" s="80"/>
      <c r="AZ14912" s="80"/>
      <c r="BA14912" s="80"/>
      <c r="BB14912" s="80"/>
    </row>
    <row r="14913" spans="9:54" x14ac:dyDescent="0.25">
      <c r="I14913" s="80"/>
      <c r="AX14913" s="80"/>
      <c r="AY14913" s="80"/>
      <c r="AZ14913" s="80"/>
      <c r="BA14913" s="80"/>
      <c r="BB14913" s="80"/>
    </row>
    <row r="14914" spans="9:54" x14ac:dyDescent="0.25">
      <c r="I14914" s="80"/>
      <c r="AX14914" s="80"/>
      <c r="AY14914" s="80"/>
      <c r="AZ14914" s="80"/>
      <c r="BA14914" s="80"/>
      <c r="BB14914" s="80"/>
    </row>
    <row r="14915" spans="9:54" x14ac:dyDescent="0.25">
      <c r="I14915" s="80"/>
      <c r="AX14915" s="80"/>
      <c r="AY14915" s="80"/>
      <c r="AZ14915" s="80"/>
      <c r="BA14915" s="80"/>
      <c r="BB14915" s="80"/>
    </row>
    <row r="14916" spans="9:54" x14ac:dyDescent="0.25">
      <c r="I14916" s="80"/>
      <c r="AX14916" s="80"/>
      <c r="AY14916" s="80"/>
      <c r="AZ14916" s="80"/>
      <c r="BA14916" s="80"/>
      <c r="BB14916" s="80"/>
    </row>
    <row r="14917" spans="9:54" x14ac:dyDescent="0.25">
      <c r="I14917" s="80"/>
      <c r="AX14917" s="80"/>
      <c r="AY14917" s="80"/>
      <c r="AZ14917" s="80"/>
      <c r="BA14917" s="80"/>
      <c r="BB14917" s="80"/>
    </row>
    <row r="14918" spans="9:54" x14ac:dyDescent="0.25">
      <c r="I14918" s="80"/>
      <c r="AX14918" s="80"/>
      <c r="AY14918" s="80"/>
      <c r="AZ14918" s="80"/>
      <c r="BA14918" s="80"/>
      <c r="BB14918" s="80"/>
    </row>
    <row r="14919" spans="9:54" x14ac:dyDescent="0.25">
      <c r="I14919" s="80"/>
      <c r="AX14919" s="80"/>
      <c r="AY14919" s="80"/>
      <c r="AZ14919" s="80"/>
      <c r="BA14919" s="80"/>
      <c r="BB14919" s="80"/>
    </row>
    <row r="14920" spans="9:54" x14ac:dyDescent="0.25">
      <c r="I14920" s="80"/>
      <c r="AX14920" s="80"/>
      <c r="AY14920" s="80"/>
      <c r="AZ14920" s="80"/>
      <c r="BA14920" s="80"/>
      <c r="BB14920" s="80"/>
    </row>
    <row r="14921" spans="9:54" x14ac:dyDescent="0.25">
      <c r="I14921" s="80"/>
      <c r="AX14921" s="80"/>
      <c r="AY14921" s="80"/>
      <c r="AZ14921" s="80"/>
      <c r="BA14921" s="80"/>
      <c r="BB14921" s="80"/>
    </row>
    <row r="14922" spans="9:54" x14ac:dyDescent="0.25">
      <c r="I14922" s="80"/>
      <c r="AX14922" s="80"/>
      <c r="AY14922" s="80"/>
      <c r="AZ14922" s="80"/>
      <c r="BA14922" s="80"/>
      <c r="BB14922" s="80"/>
    </row>
    <row r="14923" spans="9:54" x14ac:dyDescent="0.25">
      <c r="I14923" s="80"/>
      <c r="AX14923" s="80"/>
      <c r="AY14923" s="80"/>
      <c r="AZ14923" s="80"/>
      <c r="BA14923" s="80"/>
      <c r="BB14923" s="80"/>
    </row>
    <row r="14924" spans="9:54" x14ac:dyDescent="0.25">
      <c r="I14924" s="80"/>
      <c r="AX14924" s="80"/>
      <c r="AY14924" s="80"/>
      <c r="AZ14924" s="80"/>
      <c r="BA14924" s="80"/>
      <c r="BB14924" s="80"/>
    </row>
    <row r="14925" spans="9:54" x14ac:dyDescent="0.25">
      <c r="I14925" s="80"/>
      <c r="AX14925" s="80"/>
      <c r="AY14925" s="80"/>
      <c r="AZ14925" s="80"/>
      <c r="BA14925" s="80"/>
      <c r="BB14925" s="80"/>
    </row>
    <row r="14926" spans="9:54" x14ac:dyDescent="0.25">
      <c r="I14926" s="80"/>
      <c r="AX14926" s="80"/>
      <c r="AY14926" s="80"/>
      <c r="AZ14926" s="80"/>
      <c r="BA14926" s="80"/>
      <c r="BB14926" s="80"/>
    </row>
    <row r="14927" spans="9:54" x14ac:dyDescent="0.25">
      <c r="I14927" s="80"/>
      <c r="AX14927" s="80"/>
      <c r="AY14927" s="80"/>
      <c r="AZ14927" s="80"/>
      <c r="BA14927" s="80"/>
      <c r="BB14927" s="80"/>
    </row>
    <row r="14928" spans="9:54" x14ac:dyDescent="0.25">
      <c r="I14928" s="80"/>
      <c r="AX14928" s="80"/>
      <c r="AY14928" s="80"/>
      <c r="AZ14928" s="80"/>
      <c r="BA14928" s="80"/>
      <c r="BB14928" s="80"/>
    </row>
    <row r="14929" spans="9:54" x14ac:dyDescent="0.25">
      <c r="I14929" s="80"/>
      <c r="AX14929" s="80"/>
      <c r="AY14929" s="80"/>
      <c r="AZ14929" s="80"/>
      <c r="BA14929" s="80"/>
      <c r="BB14929" s="80"/>
    </row>
    <row r="14930" spans="9:54" x14ac:dyDescent="0.25">
      <c r="I14930" s="80"/>
      <c r="AX14930" s="80"/>
      <c r="AY14930" s="80"/>
      <c r="AZ14930" s="80"/>
      <c r="BA14930" s="80"/>
      <c r="BB14930" s="80"/>
    </row>
    <row r="14931" spans="9:54" x14ac:dyDescent="0.25">
      <c r="I14931" s="80"/>
      <c r="AX14931" s="80"/>
      <c r="AY14931" s="80"/>
      <c r="AZ14931" s="80"/>
      <c r="BA14931" s="80"/>
      <c r="BB14931" s="80"/>
    </row>
    <row r="14932" spans="9:54" x14ac:dyDescent="0.25">
      <c r="I14932" s="80"/>
      <c r="AX14932" s="80"/>
      <c r="AY14932" s="80"/>
      <c r="AZ14932" s="80"/>
      <c r="BA14932" s="80"/>
      <c r="BB14932" s="80"/>
    </row>
    <row r="14933" spans="9:54" x14ac:dyDescent="0.25">
      <c r="I14933" s="80"/>
      <c r="AX14933" s="80"/>
      <c r="AY14933" s="80"/>
      <c r="AZ14933" s="80"/>
      <c r="BA14933" s="80"/>
      <c r="BB14933" s="80"/>
    </row>
    <row r="14934" spans="9:54" x14ac:dyDescent="0.25">
      <c r="I14934" s="80"/>
      <c r="AX14934" s="80"/>
      <c r="AY14934" s="80"/>
      <c r="AZ14934" s="80"/>
      <c r="BA14934" s="80"/>
      <c r="BB14934" s="80"/>
    </row>
    <row r="14935" spans="9:54" x14ac:dyDescent="0.25">
      <c r="I14935" s="80"/>
      <c r="AX14935" s="80"/>
      <c r="AY14935" s="80"/>
      <c r="AZ14935" s="80"/>
      <c r="BA14935" s="80"/>
      <c r="BB14935" s="80"/>
    </row>
    <row r="14936" spans="9:54" x14ac:dyDescent="0.25">
      <c r="I14936" s="80"/>
      <c r="AX14936" s="80"/>
      <c r="AY14936" s="80"/>
      <c r="AZ14936" s="80"/>
      <c r="BA14936" s="80"/>
      <c r="BB14936" s="80"/>
    </row>
    <row r="14937" spans="9:54" x14ac:dyDescent="0.25">
      <c r="I14937" s="80"/>
      <c r="AX14937" s="80"/>
      <c r="AY14937" s="80"/>
      <c r="AZ14937" s="80"/>
      <c r="BA14937" s="80"/>
      <c r="BB14937" s="80"/>
    </row>
    <row r="14938" spans="9:54" x14ac:dyDescent="0.25">
      <c r="I14938" s="80"/>
      <c r="AX14938" s="80"/>
      <c r="AY14938" s="80"/>
      <c r="AZ14938" s="80"/>
      <c r="BA14938" s="80"/>
      <c r="BB14938" s="80"/>
    </row>
    <row r="14939" spans="9:54" x14ac:dyDescent="0.25">
      <c r="I14939" s="80"/>
      <c r="AX14939" s="80"/>
      <c r="AY14939" s="80"/>
      <c r="AZ14939" s="80"/>
      <c r="BA14939" s="80"/>
      <c r="BB14939" s="80"/>
    </row>
    <row r="14940" spans="9:54" x14ac:dyDescent="0.25">
      <c r="I14940" s="80"/>
      <c r="AX14940" s="80"/>
      <c r="AY14940" s="80"/>
      <c r="AZ14940" s="80"/>
      <c r="BA14940" s="80"/>
      <c r="BB14940" s="80"/>
    </row>
    <row r="14941" spans="9:54" x14ac:dyDescent="0.25">
      <c r="I14941" s="80"/>
      <c r="AX14941" s="80"/>
      <c r="AY14941" s="80"/>
      <c r="AZ14941" s="80"/>
      <c r="BA14941" s="80"/>
      <c r="BB14941" s="80"/>
    </row>
    <row r="14942" spans="9:54" x14ac:dyDescent="0.25">
      <c r="I14942" s="80"/>
      <c r="AX14942" s="80"/>
      <c r="AY14942" s="80"/>
      <c r="AZ14942" s="80"/>
      <c r="BA14942" s="80"/>
      <c r="BB14942" s="80"/>
    </row>
    <row r="14943" spans="9:54" x14ac:dyDescent="0.25">
      <c r="I14943" s="80"/>
      <c r="AX14943" s="80"/>
      <c r="AY14943" s="80"/>
      <c r="AZ14943" s="80"/>
      <c r="BA14943" s="80"/>
      <c r="BB14943" s="80"/>
    </row>
    <row r="14944" spans="9:54" x14ac:dyDescent="0.25">
      <c r="I14944" s="80"/>
      <c r="AX14944" s="80"/>
      <c r="AY14944" s="80"/>
      <c r="AZ14944" s="80"/>
      <c r="BA14944" s="80"/>
      <c r="BB14944" s="80"/>
    </row>
    <row r="14945" spans="9:54" x14ac:dyDescent="0.25">
      <c r="I14945" s="80"/>
      <c r="AX14945" s="80"/>
      <c r="AY14945" s="80"/>
      <c r="AZ14945" s="80"/>
      <c r="BA14945" s="80"/>
      <c r="BB14945" s="80"/>
    </row>
    <row r="14946" spans="9:54" x14ac:dyDescent="0.25">
      <c r="I14946" s="80"/>
      <c r="AX14946" s="80"/>
      <c r="AY14946" s="80"/>
      <c r="AZ14946" s="80"/>
      <c r="BA14946" s="80"/>
      <c r="BB14946" s="80"/>
    </row>
    <row r="14947" spans="9:54" x14ac:dyDescent="0.25">
      <c r="I14947" s="80"/>
      <c r="AX14947" s="80"/>
      <c r="AY14947" s="80"/>
      <c r="AZ14947" s="80"/>
      <c r="BA14947" s="80"/>
      <c r="BB14947" s="80"/>
    </row>
    <row r="14948" spans="9:54" x14ac:dyDescent="0.25">
      <c r="I14948" s="80"/>
      <c r="AX14948" s="80"/>
      <c r="AY14948" s="80"/>
      <c r="AZ14948" s="80"/>
      <c r="BA14948" s="80"/>
      <c r="BB14948" s="80"/>
    </row>
    <row r="14949" spans="9:54" x14ac:dyDescent="0.25">
      <c r="I14949" s="80"/>
      <c r="AX14949" s="80"/>
      <c r="AY14949" s="80"/>
      <c r="AZ14949" s="80"/>
      <c r="BA14949" s="80"/>
      <c r="BB14949" s="80"/>
    </row>
    <row r="14950" spans="9:54" x14ac:dyDescent="0.25">
      <c r="I14950" s="80"/>
      <c r="AX14950" s="80"/>
      <c r="AY14950" s="80"/>
      <c r="AZ14950" s="80"/>
      <c r="BA14950" s="80"/>
      <c r="BB14950" s="80"/>
    </row>
    <row r="14951" spans="9:54" x14ac:dyDescent="0.25">
      <c r="I14951" s="80"/>
      <c r="AX14951" s="80"/>
      <c r="AY14951" s="80"/>
      <c r="AZ14951" s="80"/>
      <c r="BA14951" s="80"/>
      <c r="BB14951" s="80"/>
    </row>
    <row r="14952" spans="9:54" x14ac:dyDescent="0.25">
      <c r="I14952" s="80"/>
      <c r="AX14952" s="80"/>
      <c r="AY14952" s="80"/>
      <c r="AZ14952" s="80"/>
      <c r="BA14952" s="80"/>
      <c r="BB14952" s="80"/>
    </row>
    <row r="14953" spans="9:54" x14ac:dyDescent="0.25">
      <c r="I14953" s="80"/>
      <c r="AX14953" s="80"/>
      <c r="AY14953" s="80"/>
      <c r="AZ14953" s="80"/>
      <c r="BA14953" s="80"/>
      <c r="BB14953" s="80"/>
    </row>
    <row r="14954" spans="9:54" x14ac:dyDescent="0.25">
      <c r="I14954" s="80"/>
      <c r="AX14954" s="80"/>
      <c r="AY14954" s="80"/>
      <c r="AZ14954" s="80"/>
      <c r="BA14954" s="80"/>
      <c r="BB14954" s="80"/>
    </row>
    <row r="14955" spans="9:54" x14ac:dyDescent="0.25">
      <c r="I14955" s="80"/>
      <c r="AX14955" s="80"/>
      <c r="AY14955" s="80"/>
      <c r="AZ14955" s="80"/>
      <c r="BA14955" s="80"/>
      <c r="BB14955" s="80"/>
    </row>
    <row r="14956" spans="9:54" x14ac:dyDescent="0.25">
      <c r="I14956" s="80"/>
      <c r="AX14956" s="80"/>
      <c r="AY14956" s="80"/>
      <c r="AZ14956" s="80"/>
      <c r="BA14956" s="80"/>
      <c r="BB14956" s="80"/>
    </row>
    <row r="14957" spans="9:54" x14ac:dyDescent="0.25">
      <c r="I14957" s="80"/>
      <c r="AX14957" s="80"/>
      <c r="AY14957" s="80"/>
      <c r="AZ14957" s="80"/>
      <c r="BA14957" s="80"/>
      <c r="BB14957" s="80"/>
    </row>
    <row r="14958" spans="9:54" x14ac:dyDescent="0.25">
      <c r="I14958" s="80"/>
      <c r="AX14958" s="80"/>
      <c r="AY14958" s="80"/>
      <c r="AZ14958" s="80"/>
      <c r="BA14958" s="80"/>
      <c r="BB14958" s="80"/>
    </row>
    <row r="14959" spans="9:54" x14ac:dyDescent="0.25">
      <c r="I14959" s="80"/>
      <c r="AX14959" s="80"/>
      <c r="AY14959" s="80"/>
      <c r="AZ14959" s="80"/>
      <c r="BA14959" s="80"/>
      <c r="BB14959" s="80"/>
    </row>
    <row r="14960" spans="9:54" x14ac:dyDescent="0.25">
      <c r="I14960" s="80"/>
      <c r="AX14960" s="80"/>
      <c r="AY14960" s="80"/>
      <c r="AZ14960" s="80"/>
      <c r="BA14960" s="80"/>
      <c r="BB14960" s="80"/>
    </row>
    <row r="14961" spans="9:54" x14ac:dyDescent="0.25">
      <c r="I14961" s="80"/>
      <c r="AX14961" s="80"/>
      <c r="AY14961" s="80"/>
      <c r="AZ14961" s="80"/>
      <c r="BA14961" s="80"/>
      <c r="BB14961" s="80"/>
    </row>
    <row r="14962" spans="9:54" x14ac:dyDescent="0.25">
      <c r="I14962" s="80"/>
      <c r="AX14962" s="80"/>
      <c r="AY14962" s="80"/>
      <c r="AZ14962" s="80"/>
      <c r="BA14962" s="80"/>
      <c r="BB14962" s="80"/>
    </row>
    <row r="14963" spans="9:54" x14ac:dyDescent="0.25">
      <c r="I14963" s="80"/>
      <c r="AX14963" s="80"/>
      <c r="AY14963" s="80"/>
      <c r="AZ14963" s="80"/>
      <c r="BA14963" s="80"/>
      <c r="BB14963" s="80"/>
    </row>
    <row r="14964" spans="9:54" x14ac:dyDescent="0.25">
      <c r="I14964" s="80"/>
      <c r="AX14964" s="80"/>
      <c r="AY14964" s="80"/>
      <c r="AZ14964" s="80"/>
      <c r="BA14964" s="80"/>
      <c r="BB14964" s="80"/>
    </row>
    <row r="14965" spans="9:54" x14ac:dyDescent="0.25">
      <c r="I14965" s="80"/>
      <c r="AX14965" s="80"/>
      <c r="AY14965" s="80"/>
      <c r="AZ14965" s="80"/>
      <c r="BA14965" s="80"/>
      <c r="BB14965" s="80"/>
    </row>
    <row r="14966" spans="9:54" x14ac:dyDescent="0.25">
      <c r="I14966" s="80"/>
      <c r="AX14966" s="80"/>
      <c r="AY14966" s="80"/>
      <c r="AZ14966" s="80"/>
      <c r="BA14966" s="80"/>
      <c r="BB14966" s="80"/>
    </row>
    <row r="14967" spans="9:54" x14ac:dyDescent="0.25">
      <c r="I14967" s="80"/>
      <c r="AX14967" s="80"/>
      <c r="AY14967" s="80"/>
      <c r="AZ14967" s="80"/>
      <c r="BA14967" s="80"/>
      <c r="BB14967" s="80"/>
    </row>
    <row r="14968" spans="9:54" x14ac:dyDescent="0.25">
      <c r="I14968" s="80"/>
      <c r="AX14968" s="80"/>
      <c r="AY14968" s="80"/>
      <c r="AZ14968" s="80"/>
      <c r="BA14968" s="80"/>
      <c r="BB14968" s="80"/>
    </row>
    <row r="14969" spans="9:54" x14ac:dyDescent="0.25">
      <c r="I14969" s="80"/>
      <c r="AX14969" s="80"/>
      <c r="AY14969" s="80"/>
      <c r="AZ14969" s="80"/>
      <c r="BA14969" s="80"/>
      <c r="BB14969" s="80"/>
    </row>
    <row r="14970" spans="9:54" x14ac:dyDescent="0.25">
      <c r="I14970" s="80"/>
      <c r="AX14970" s="80"/>
      <c r="AY14970" s="80"/>
      <c r="AZ14970" s="80"/>
      <c r="BA14970" s="80"/>
      <c r="BB14970" s="80"/>
    </row>
    <row r="14971" spans="9:54" x14ac:dyDescent="0.25">
      <c r="I14971" s="80"/>
      <c r="AX14971" s="80"/>
      <c r="AY14971" s="80"/>
      <c r="AZ14971" s="80"/>
      <c r="BA14971" s="80"/>
      <c r="BB14971" s="80"/>
    </row>
    <row r="14972" spans="9:54" x14ac:dyDescent="0.25">
      <c r="I14972" s="80"/>
      <c r="AX14972" s="80"/>
      <c r="AY14972" s="80"/>
      <c r="AZ14972" s="80"/>
      <c r="BA14972" s="80"/>
      <c r="BB14972" s="80"/>
    </row>
    <row r="14973" spans="9:54" x14ac:dyDescent="0.25">
      <c r="I14973" s="80"/>
      <c r="AX14973" s="80"/>
      <c r="AY14973" s="80"/>
      <c r="AZ14973" s="80"/>
      <c r="BA14973" s="80"/>
      <c r="BB14973" s="80"/>
    </row>
    <row r="14974" spans="9:54" x14ac:dyDescent="0.25">
      <c r="I14974" s="80"/>
      <c r="AX14974" s="80"/>
      <c r="AY14974" s="80"/>
      <c r="AZ14974" s="80"/>
      <c r="BA14974" s="80"/>
      <c r="BB14974" s="80"/>
    </row>
    <row r="14975" spans="9:54" x14ac:dyDescent="0.25">
      <c r="I14975" s="80"/>
      <c r="AX14975" s="80"/>
      <c r="AY14975" s="80"/>
      <c r="AZ14975" s="80"/>
      <c r="BA14975" s="80"/>
      <c r="BB14975" s="80"/>
    </row>
    <row r="14976" spans="9:54" x14ac:dyDescent="0.25">
      <c r="I14976" s="80"/>
      <c r="AX14976" s="80"/>
      <c r="AY14976" s="80"/>
      <c r="AZ14976" s="80"/>
      <c r="BA14976" s="80"/>
      <c r="BB14976" s="80"/>
    </row>
    <row r="14977" spans="9:54" x14ac:dyDescent="0.25">
      <c r="I14977" s="80"/>
      <c r="AX14977" s="80"/>
      <c r="AY14977" s="80"/>
      <c r="AZ14977" s="80"/>
      <c r="BA14977" s="80"/>
      <c r="BB14977" s="80"/>
    </row>
    <row r="14978" spans="9:54" x14ac:dyDescent="0.25">
      <c r="I14978" s="80"/>
      <c r="AX14978" s="80"/>
      <c r="AY14978" s="80"/>
      <c r="AZ14978" s="80"/>
      <c r="BA14978" s="80"/>
      <c r="BB14978" s="80"/>
    </row>
    <row r="14979" spans="9:54" x14ac:dyDescent="0.25">
      <c r="I14979" s="80"/>
      <c r="AX14979" s="80"/>
      <c r="AY14979" s="80"/>
      <c r="AZ14979" s="80"/>
      <c r="BA14979" s="80"/>
      <c r="BB14979" s="80"/>
    </row>
    <row r="14980" spans="9:54" x14ac:dyDescent="0.25">
      <c r="I14980" s="80"/>
      <c r="AX14980" s="80"/>
      <c r="AY14980" s="80"/>
      <c r="AZ14980" s="80"/>
      <c r="BA14980" s="80"/>
      <c r="BB14980" s="80"/>
    </row>
    <row r="14981" spans="9:54" x14ac:dyDescent="0.25">
      <c r="I14981" s="80"/>
      <c r="AX14981" s="80"/>
      <c r="AY14981" s="80"/>
      <c r="AZ14981" s="80"/>
      <c r="BA14981" s="80"/>
      <c r="BB14981" s="80"/>
    </row>
    <row r="14982" spans="9:54" x14ac:dyDescent="0.25">
      <c r="I14982" s="80"/>
      <c r="AX14982" s="80"/>
      <c r="AY14982" s="80"/>
      <c r="AZ14982" s="80"/>
      <c r="BA14982" s="80"/>
      <c r="BB14982" s="80"/>
    </row>
    <row r="14983" spans="9:54" x14ac:dyDescent="0.25">
      <c r="I14983" s="80"/>
      <c r="AX14983" s="80"/>
      <c r="AY14983" s="80"/>
      <c r="AZ14983" s="80"/>
      <c r="BA14983" s="80"/>
      <c r="BB14983" s="80"/>
    </row>
    <row r="14984" spans="9:54" x14ac:dyDescent="0.25">
      <c r="I14984" s="80"/>
      <c r="AX14984" s="80"/>
      <c r="AY14984" s="80"/>
      <c r="AZ14984" s="80"/>
      <c r="BA14984" s="80"/>
      <c r="BB14984" s="80"/>
    </row>
    <row r="14985" spans="9:54" x14ac:dyDescent="0.25">
      <c r="I14985" s="80"/>
      <c r="AX14985" s="80"/>
      <c r="AY14985" s="80"/>
      <c r="AZ14985" s="80"/>
      <c r="BA14985" s="80"/>
      <c r="BB14985" s="80"/>
    </row>
    <row r="14986" spans="9:54" x14ac:dyDescent="0.25">
      <c r="I14986" s="80"/>
      <c r="AX14986" s="80"/>
      <c r="AY14986" s="80"/>
      <c r="AZ14986" s="80"/>
      <c r="BA14986" s="80"/>
      <c r="BB14986" s="80"/>
    </row>
    <row r="14987" spans="9:54" x14ac:dyDescent="0.25">
      <c r="I14987" s="80"/>
      <c r="AX14987" s="80"/>
      <c r="AY14987" s="80"/>
      <c r="AZ14987" s="80"/>
      <c r="BA14987" s="80"/>
      <c r="BB14987" s="80"/>
    </row>
    <row r="14988" spans="9:54" x14ac:dyDescent="0.25">
      <c r="I14988" s="80"/>
      <c r="AX14988" s="80"/>
      <c r="AY14988" s="80"/>
      <c r="AZ14988" s="80"/>
      <c r="BA14988" s="80"/>
      <c r="BB14988" s="80"/>
    </row>
    <row r="14989" spans="9:54" x14ac:dyDescent="0.25">
      <c r="I14989" s="80"/>
      <c r="AX14989" s="80"/>
      <c r="AY14989" s="80"/>
      <c r="AZ14989" s="80"/>
      <c r="BA14989" s="80"/>
      <c r="BB14989" s="80"/>
    </row>
    <row r="14990" spans="9:54" x14ac:dyDescent="0.25">
      <c r="I14990" s="80"/>
      <c r="AX14990" s="80"/>
      <c r="AY14990" s="80"/>
      <c r="AZ14990" s="80"/>
      <c r="BA14990" s="80"/>
      <c r="BB14990" s="80"/>
    </row>
    <row r="14991" spans="9:54" x14ac:dyDescent="0.25">
      <c r="I14991" s="80"/>
      <c r="AX14991" s="80"/>
      <c r="AY14991" s="80"/>
      <c r="AZ14991" s="80"/>
      <c r="BA14991" s="80"/>
      <c r="BB14991" s="80"/>
    </row>
    <row r="14992" spans="9:54" x14ac:dyDescent="0.25">
      <c r="I14992" s="80"/>
      <c r="AX14992" s="80"/>
      <c r="AY14992" s="80"/>
      <c r="AZ14992" s="80"/>
      <c r="BA14992" s="80"/>
      <c r="BB14992" s="80"/>
    </row>
    <row r="14993" spans="9:54" x14ac:dyDescent="0.25">
      <c r="I14993" s="80"/>
      <c r="AX14993" s="80"/>
      <c r="AY14993" s="80"/>
      <c r="AZ14993" s="80"/>
      <c r="BA14993" s="80"/>
      <c r="BB14993" s="80"/>
    </row>
    <row r="14994" spans="9:54" x14ac:dyDescent="0.25">
      <c r="I14994" s="80"/>
      <c r="AX14994" s="80"/>
      <c r="AY14994" s="80"/>
      <c r="AZ14994" s="80"/>
      <c r="BA14994" s="80"/>
      <c r="BB14994" s="80"/>
    </row>
    <row r="14995" spans="9:54" x14ac:dyDescent="0.25">
      <c r="I14995" s="80"/>
      <c r="AX14995" s="80"/>
      <c r="AY14995" s="80"/>
      <c r="AZ14995" s="80"/>
      <c r="BA14995" s="80"/>
      <c r="BB14995" s="80"/>
    </row>
    <row r="14996" spans="9:54" x14ac:dyDescent="0.25">
      <c r="I14996" s="80"/>
      <c r="AX14996" s="80"/>
      <c r="AY14996" s="80"/>
      <c r="AZ14996" s="80"/>
      <c r="BA14996" s="80"/>
      <c r="BB14996" s="80"/>
    </row>
    <row r="14997" spans="9:54" x14ac:dyDescent="0.25">
      <c r="I14997" s="80"/>
      <c r="AX14997" s="80"/>
      <c r="AY14997" s="80"/>
      <c r="AZ14997" s="80"/>
      <c r="BA14997" s="80"/>
      <c r="BB14997" s="80"/>
    </row>
    <row r="14998" spans="9:54" x14ac:dyDescent="0.25">
      <c r="I14998" s="80"/>
      <c r="AX14998" s="80"/>
      <c r="AY14998" s="80"/>
      <c r="AZ14998" s="80"/>
      <c r="BA14998" s="80"/>
      <c r="BB14998" s="80"/>
    </row>
    <row r="14999" spans="9:54" x14ac:dyDescent="0.25">
      <c r="I14999" s="80"/>
      <c r="AX14999" s="80"/>
      <c r="AY14999" s="80"/>
      <c r="AZ14999" s="80"/>
      <c r="BA14999" s="80"/>
      <c r="BB14999" s="80"/>
    </row>
    <row r="15000" spans="9:54" x14ac:dyDescent="0.25">
      <c r="I15000" s="80"/>
      <c r="AX15000" s="80"/>
      <c r="AY15000" s="80"/>
      <c r="AZ15000" s="80"/>
      <c r="BA15000" s="80"/>
      <c r="BB15000" s="80"/>
    </row>
    <row r="15001" spans="9:54" x14ac:dyDescent="0.25">
      <c r="I15001" s="80"/>
      <c r="AX15001" s="80"/>
      <c r="AY15001" s="80"/>
      <c r="AZ15001" s="80"/>
      <c r="BA15001" s="80"/>
      <c r="BB15001" s="80"/>
    </row>
    <row r="15002" spans="9:54" x14ac:dyDescent="0.25">
      <c r="I15002" s="80"/>
      <c r="AX15002" s="80"/>
      <c r="AY15002" s="80"/>
      <c r="AZ15002" s="80"/>
      <c r="BA15002" s="80"/>
      <c r="BB15002" s="80"/>
    </row>
    <row r="15003" spans="9:54" x14ac:dyDescent="0.25">
      <c r="I15003" s="80"/>
      <c r="AX15003" s="80"/>
      <c r="AY15003" s="80"/>
      <c r="AZ15003" s="80"/>
      <c r="BA15003" s="80"/>
      <c r="BB15003" s="80"/>
    </row>
    <row r="15004" spans="9:54" x14ac:dyDescent="0.25">
      <c r="I15004" s="80"/>
      <c r="AX15004" s="80"/>
      <c r="AY15004" s="80"/>
      <c r="AZ15004" s="80"/>
      <c r="BA15004" s="80"/>
      <c r="BB15004" s="80"/>
    </row>
    <row r="15005" spans="9:54" x14ac:dyDescent="0.25">
      <c r="I15005" s="80"/>
      <c r="AX15005" s="80"/>
      <c r="AY15005" s="80"/>
      <c r="AZ15005" s="80"/>
      <c r="BA15005" s="80"/>
      <c r="BB15005" s="80"/>
    </row>
    <row r="15006" spans="9:54" x14ac:dyDescent="0.25">
      <c r="I15006" s="80"/>
      <c r="AX15006" s="80"/>
      <c r="AY15006" s="80"/>
      <c r="AZ15006" s="80"/>
      <c r="BA15006" s="80"/>
      <c r="BB15006" s="80"/>
    </row>
    <row r="15007" spans="9:54" x14ac:dyDescent="0.25">
      <c r="I15007" s="80"/>
      <c r="AX15007" s="80"/>
      <c r="AY15007" s="80"/>
      <c r="AZ15007" s="80"/>
      <c r="BA15007" s="80"/>
      <c r="BB15007" s="80"/>
    </row>
    <row r="15008" spans="9:54" x14ac:dyDescent="0.25">
      <c r="I15008" s="80"/>
      <c r="AX15008" s="80"/>
      <c r="AY15008" s="80"/>
      <c r="AZ15008" s="80"/>
      <c r="BA15008" s="80"/>
      <c r="BB15008" s="80"/>
    </row>
    <row r="15009" spans="9:54" x14ac:dyDescent="0.25">
      <c r="I15009" s="80"/>
      <c r="AX15009" s="80"/>
      <c r="AY15009" s="80"/>
      <c r="AZ15009" s="80"/>
      <c r="BA15009" s="80"/>
      <c r="BB15009" s="80"/>
    </row>
    <row r="15010" spans="9:54" x14ac:dyDescent="0.25">
      <c r="I15010" s="80"/>
      <c r="AX15010" s="80"/>
      <c r="AY15010" s="80"/>
      <c r="AZ15010" s="80"/>
      <c r="BA15010" s="80"/>
      <c r="BB15010" s="80"/>
    </row>
    <row r="15011" spans="9:54" x14ac:dyDescent="0.25">
      <c r="I15011" s="80"/>
      <c r="AX15011" s="80"/>
      <c r="AY15011" s="80"/>
      <c r="AZ15011" s="80"/>
      <c r="BA15011" s="80"/>
      <c r="BB15011" s="80"/>
    </row>
    <row r="15012" spans="9:54" x14ac:dyDescent="0.25">
      <c r="I15012" s="80"/>
      <c r="AX15012" s="80"/>
      <c r="AY15012" s="80"/>
      <c r="AZ15012" s="80"/>
      <c r="BA15012" s="80"/>
      <c r="BB15012" s="80"/>
    </row>
    <row r="15013" spans="9:54" x14ac:dyDescent="0.25">
      <c r="I15013" s="80"/>
      <c r="AX15013" s="80"/>
      <c r="AY15013" s="80"/>
      <c r="AZ15013" s="80"/>
      <c r="BA15013" s="80"/>
      <c r="BB15013" s="80"/>
    </row>
    <row r="15014" spans="9:54" x14ac:dyDescent="0.25">
      <c r="I15014" s="80"/>
      <c r="AX15014" s="80"/>
      <c r="AY15014" s="80"/>
      <c r="AZ15014" s="80"/>
      <c r="BA15014" s="80"/>
      <c r="BB15014" s="80"/>
    </row>
    <row r="15015" spans="9:54" x14ac:dyDescent="0.25">
      <c r="I15015" s="80"/>
      <c r="AX15015" s="80"/>
      <c r="AY15015" s="80"/>
      <c r="AZ15015" s="80"/>
      <c r="BA15015" s="80"/>
      <c r="BB15015" s="80"/>
    </row>
    <row r="15016" spans="9:54" x14ac:dyDescent="0.25">
      <c r="I15016" s="80"/>
      <c r="AX15016" s="80"/>
      <c r="AY15016" s="80"/>
      <c r="AZ15016" s="80"/>
      <c r="BA15016" s="80"/>
      <c r="BB15016" s="80"/>
    </row>
    <row r="15017" spans="9:54" x14ac:dyDescent="0.25">
      <c r="I15017" s="80"/>
      <c r="AX15017" s="80"/>
      <c r="AY15017" s="80"/>
      <c r="AZ15017" s="80"/>
      <c r="BA15017" s="80"/>
      <c r="BB15017" s="80"/>
    </row>
    <row r="15018" spans="9:54" x14ac:dyDescent="0.25">
      <c r="I15018" s="80"/>
      <c r="AX15018" s="80"/>
      <c r="AY15018" s="80"/>
      <c r="AZ15018" s="80"/>
      <c r="BA15018" s="80"/>
      <c r="BB15018" s="80"/>
    </row>
    <row r="15019" spans="9:54" x14ac:dyDescent="0.25">
      <c r="I15019" s="80"/>
      <c r="AX15019" s="80"/>
      <c r="AY15019" s="80"/>
      <c r="AZ15019" s="80"/>
      <c r="BA15019" s="80"/>
      <c r="BB15019" s="80"/>
    </row>
    <row r="15020" spans="9:54" x14ac:dyDescent="0.25">
      <c r="I15020" s="80"/>
      <c r="AX15020" s="80"/>
      <c r="AY15020" s="80"/>
      <c r="AZ15020" s="80"/>
      <c r="BA15020" s="80"/>
      <c r="BB15020" s="80"/>
    </row>
    <row r="15021" spans="9:54" x14ac:dyDescent="0.25">
      <c r="I15021" s="80"/>
      <c r="AX15021" s="80"/>
      <c r="AY15021" s="80"/>
      <c r="AZ15021" s="80"/>
      <c r="BA15021" s="80"/>
      <c r="BB15021" s="80"/>
    </row>
    <row r="15022" spans="9:54" x14ac:dyDescent="0.25">
      <c r="I15022" s="80"/>
      <c r="AX15022" s="80"/>
      <c r="AY15022" s="80"/>
      <c r="AZ15022" s="80"/>
      <c r="BA15022" s="80"/>
      <c r="BB15022" s="80"/>
    </row>
    <row r="15023" spans="9:54" x14ac:dyDescent="0.25">
      <c r="I15023" s="80"/>
      <c r="AX15023" s="80"/>
      <c r="AY15023" s="80"/>
      <c r="AZ15023" s="80"/>
      <c r="BA15023" s="80"/>
      <c r="BB15023" s="80"/>
    </row>
    <row r="15024" spans="9:54" x14ac:dyDescent="0.25">
      <c r="I15024" s="80"/>
      <c r="AX15024" s="80"/>
      <c r="AY15024" s="80"/>
      <c r="AZ15024" s="80"/>
      <c r="BA15024" s="80"/>
      <c r="BB15024" s="80"/>
    </row>
    <row r="15025" spans="9:54" x14ac:dyDescent="0.25">
      <c r="I15025" s="80"/>
      <c r="AX15025" s="80"/>
      <c r="AY15025" s="80"/>
      <c r="AZ15025" s="80"/>
      <c r="BA15025" s="80"/>
      <c r="BB15025" s="80"/>
    </row>
    <row r="15026" spans="9:54" x14ac:dyDescent="0.25">
      <c r="I15026" s="80"/>
      <c r="AX15026" s="80"/>
      <c r="AY15026" s="80"/>
      <c r="AZ15026" s="80"/>
      <c r="BA15026" s="80"/>
      <c r="BB15026" s="80"/>
    </row>
    <row r="15027" spans="9:54" x14ac:dyDescent="0.25">
      <c r="I15027" s="80"/>
      <c r="AX15027" s="80"/>
      <c r="AY15027" s="80"/>
      <c r="AZ15027" s="80"/>
      <c r="BA15027" s="80"/>
      <c r="BB15027" s="80"/>
    </row>
    <row r="15028" spans="9:54" x14ac:dyDescent="0.25">
      <c r="I15028" s="80"/>
      <c r="AX15028" s="80"/>
      <c r="AY15028" s="80"/>
      <c r="AZ15028" s="80"/>
      <c r="BA15028" s="80"/>
      <c r="BB15028" s="80"/>
    </row>
    <row r="15029" spans="9:54" x14ac:dyDescent="0.25">
      <c r="I15029" s="80"/>
      <c r="AX15029" s="80"/>
      <c r="AY15029" s="80"/>
      <c r="AZ15029" s="80"/>
      <c r="BA15029" s="80"/>
      <c r="BB15029" s="80"/>
    </row>
    <row r="15030" spans="9:54" x14ac:dyDescent="0.25">
      <c r="I15030" s="80"/>
      <c r="AX15030" s="80"/>
      <c r="AY15030" s="80"/>
      <c r="AZ15030" s="80"/>
      <c r="BA15030" s="80"/>
      <c r="BB15030" s="80"/>
    </row>
    <row r="15031" spans="9:54" x14ac:dyDescent="0.25">
      <c r="I15031" s="80"/>
      <c r="AX15031" s="80"/>
      <c r="AY15031" s="80"/>
      <c r="AZ15031" s="80"/>
      <c r="BA15031" s="80"/>
      <c r="BB15031" s="80"/>
    </row>
    <row r="15032" spans="9:54" x14ac:dyDescent="0.25">
      <c r="I15032" s="80"/>
      <c r="AX15032" s="80"/>
      <c r="AY15032" s="80"/>
      <c r="AZ15032" s="80"/>
      <c r="BA15032" s="80"/>
      <c r="BB15032" s="80"/>
    </row>
    <row r="15033" spans="9:54" x14ac:dyDescent="0.25">
      <c r="I15033" s="80"/>
      <c r="AX15033" s="80"/>
      <c r="AY15033" s="80"/>
      <c r="AZ15033" s="80"/>
      <c r="BA15033" s="80"/>
      <c r="BB15033" s="80"/>
    </row>
    <row r="15034" spans="9:54" x14ac:dyDescent="0.25">
      <c r="I15034" s="80"/>
      <c r="AX15034" s="80"/>
      <c r="AY15034" s="80"/>
      <c r="AZ15034" s="80"/>
      <c r="BA15034" s="80"/>
      <c r="BB15034" s="80"/>
    </row>
    <row r="15035" spans="9:54" x14ac:dyDescent="0.25">
      <c r="I15035" s="80"/>
      <c r="AX15035" s="80"/>
      <c r="AY15035" s="80"/>
      <c r="AZ15035" s="80"/>
      <c r="BA15035" s="80"/>
      <c r="BB15035" s="80"/>
    </row>
    <row r="15036" spans="9:54" x14ac:dyDescent="0.25">
      <c r="I15036" s="80"/>
      <c r="AX15036" s="80"/>
      <c r="AY15036" s="80"/>
      <c r="AZ15036" s="80"/>
      <c r="BA15036" s="80"/>
      <c r="BB15036" s="80"/>
    </row>
    <row r="15037" spans="9:54" x14ac:dyDescent="0.25">
      <c r="I15037" s="80"/>
      <c r="AX15037" s="80"/>
      <c r="AY15037" s="80"/>
      <c r="AZ15037" s="80"/>
      <c r="BA15037" s="80"/>
      <c r="BB15037" s="80"/>
    </row>
    <row r="15038" spans="9:54" x14ac:dyDescent="0.25">
      <c r="I15038" s="80"/>
      <c r="AX15038" s="80"/>
      <c r="AY15038" s="80"/>
      <c r="AZ15038" s="80"/>
      <c r="BA15038" s="80"/>
      <c r="BB15038" s="80"/>
    </row>
    <row r="15039" spans="9:54" x14ac:dyDescent="0.25">
      <c r="I15039" s="80"/>
      <c r="AX15039" s="80"/>
      <c r="AY15039" s="80"/>
      <c r="AZ15039" s="80"/>
      <c r="BA15039" s="80"/>
      <c r="BB15039" s="80"/>
    </row>
    <row r="15040" spans="9:54" x14ac:dyDescent="0.25">
      <c r="I15040" s="80"/>
      <c r="AX15040" s="80"/>
      <c r="AY15040" s="80"/>
      <c r="AZ15040" s="80"/>
      <c r="BA15040" s="80"/>
      <c r="BB15040" s="80"/>
    </row>
    <row r="15041" spans="9:54" x14ac:dyDescent="0.25">
      <c r="I15041" s="80"/>
      <c r="AX15041" s="80"/>
      <c r="AY15041" s="80"/>
      <c r="AZ15041" s="80"/>
      <c r="BA15041" s="80"/>
      <c r="BB15041" s="80"/>
    </row>
    <row r="15042" spans="9:54" x14ac:dyDescent="0.25">
      <c r="I15042" s="80"/>
      <c r="AX15042" s="80"/>
      <c r="AY15042" s="80"/>
      <c r="AZ15042" s="80"/>
      <c r="BA15042" s="80"/>
      <c r="BB15042" s="80"/>
    </row>
    <row r="15043" spans="9:54" x14ac:dyDescent="0.25">
      <c r="I15043" s="80"/>
      <c r="AX15043" s="80"/>
      <c r="AY15043" s="80"/>
      <c r="AZ15043" s="80"/>
      <c r="BA15043" s="80"/>
      <c r="BB15043" s="80"/>
    </row>
    <row r="15044" spans="9:54" x14ac:dyDescent="0.25">
      <c r="I15044" s="80"/>
      <c r="AX15044" s="80"/>
      <c r="AY15044" s="80"/>
      <c r="AZ15044" s="80"/>
      <c r="BA15044" s="80"/>
      <c r="BB15044" s="80"/>
    </row>
    <row r="15045" spans="9:54" x14ac:dyDescent="0.25">
      <c r="I15045" s="80"/>
      <c r="AX15045" s="80"/>
      <c r="AY15045" s="80"/>
      <c r="AZ15045" s="80"/>
      <c r="BA15045" s="80"/>
      <c r="BB15045" s="80"/>
    </row>
    <row r="15046" spans="9:54" x14ac:dyDescent="0.25">
      <c r="I15046" s="80"/>
      <c r="AX15046" s="80"/>
      <c r="AY15046" s="80"/>
      <c r="AZ15046" s="80"/>
      <c r="BA15046" s="80"/>
      <c r="BB15046" s="80"/>
    </row>
    <row r="15047" spans="9:54" x14ac:dyDescent="0.25">
      <c r="I15047" s="80"/>
      <c r="AX15047" s="80"/>
      <c r="AY15047" s="80"/>
      <c r="AZ15047" s="80"/>
      <c r="BA15047" s="80"/>
      <c r="BB15047" s="80"/>
    </row>
    <row r="15048" spans="9:54" x14ac:dyDescent="0.25">
      <c r="I15048" s="80"/>
      <c r="AX15048" s="80"/>
      <c r="AY15048" s="80"/>
      <c r="AZ15048" s="80"/>
      <c r="BA15048" s="80"/>
      <c r="BB15048" s="80"/>
    </row>
    <row r="15049" spans="9:54" x14ac:dyDescent="0.25">
      <c r="I15049" s="80"/>
      <c r="AX15049" s="80"/>
      <c r="AY15049" s="80"/>
      <c r="AZ15049" s="80"/>
      <c r="BA15049" s="80"/>
      <c r="BB15049" s="80"/>
    </row>
    <row r="15050" spans="9:54" x14ac:dyDescent="0.25">
      <c r="I15050" s="80"/>
      <c r="AX15050" s="80"/>
      <c r="AY15050" s="80"/>
      <c r="AZ15050" s="80"/>
      <c r="BA15050" s="80"/>
      <c r="BB15050" s="80"/>
    </row>
    <row r="15051" spans="9:54" x14ac:dyDescent="0.25">
      <c r="I15051" s="80"/>
      <c r="AX15051" s="80"/>
      <c r="AY15051" s="80"/>
      <c r="AZ15051" s="80"/>
      <c r="BA15051" s="80"/>
      <c r="BB15051" s="80"/>
    </row>
    <row r="15052" spans="9:54" x14ac:dyDescent="0.25">
      <c r="I15052" s="80"/>
      <c r="AX15052" s="80"/>
      <c r="AY15052" s="80"/>
      <c r="AZ15052" s="80"/>
      <c r="BA15052" s="80"/>
      <c r="BB15052" s="80"/>
    </row>
    <row r="15053" spans="9:54" x14ac:dyDescent="0.25">
      <c r="I15053" s="80"/>
      <c r="AX15053" s="80"/>
      <c r="AY15053" s="80"/>
      <c r="AZ15053" s="80"/>
      <c r="BA15053" s="80"/>
      <c r="BB15053" s="80"/>
    </row>
    <row r="15054" spans="9:54" x14ac:dyDescent="0.25">
      <c r="I15054" s="80"/>
      <c r="AX15054" s="80"/>
      <c r="AY15054" s="80"/>
      <c r="AZ15054" s="80"/>
      <c r="BA15054" s="80"/>
      <c r="BB15054" s="80"/>
    </row>
    <row r="15055" spans="9:54" x14ac:dyDescent="0.25">
      <c r="I15055" s="80"/>
      <c r="AX15055" s="80"/>
      <c r="AY15055" s="80"/>
      <c r="AZ15055" s="80"/>
      <c r="BA15055" s="80"/>
      <c r="BB15055" s="80"/>
    </row>
    <row r="15056" spans="9:54" x14ac:dyDescent="0.25">
      <c r="I15056" s="80"/>
      <c r="AX15056" s="80"/>
      <c r="AY15056" s="80"/>
      <c r="AZ15056" s="80"/>
      <c r="BA15056" s="80"/>
      <c r="BB15056" s="80"/>
    </row>
    <row r="15057" spans="9:54" x14ac:dyDescent="0.25">
      <c r="I15057" s="80"/>
      <c r="AX15057" s="80"/>
      <c r="AY15057" s="80"/>
      <c r="AZ15057" s="80"/>
      <c r="BA15057" s="80"/>
      <c r="BB15057" s="80"/>
    </row>
    <row r="15058" spans="9:54" x14ac:dyDescent="0.25">
      <c r="I15058" s="80"/>
      <c r="AX15058" s="80"/>
      <c r="AY15058" s="80"/>
      <c r="AZ15058" s="80"/>
      <c r="BA15058" s="80"/>
      <c r="BB15058" s="80"/>
    </row>
    <row r="15059" spans="9:54" x14ac:dyDescent="0.25">
      <c r="I15059" s="80"/>
      <c r="AX15059" s="80"/>
      <c r="AY15059" s="80"/>
      <c r="AZ15059" s="80"/>
      <c r="BA15059" s="80"/>
      <c r="BB15059" s="80"/>
    </row>
    <row r="15060" spans="9:54" x14ac:dyDescent="0.25">
      <c r="I15060" s="80"/>
      <c r="AX15060" s="80"/>
      <c r="AY15060" s="80"/>
      <c r="AZ15060" s="80"/>
      <c r="BA15060" s="80"/>
      <c r="BB15060" s="80"/>
    </row>
    <row r="15061" spans="9:54" x14ac:dyDescent="0.25">
      <c r="I15061" s="80"/>
      <c r="AX15061" s="80"/>
      <c r="AY15061" s="80"/>
      <c r="AZ15061" s="80"/>
      <c r="BA15061" s="80"/>
      <c r="BB15061" s="80"/>
    </row>
    <row r="15062" spans="9:54" x14ac:dyDescent="0.25">
      <c r="I15062" s="80"/>
      <c r="AX15062" s="80"/>
      <c r="AY15062" s="80"/>
      <c r="AZ15062" s="80"/>
      <c r="BA15062" s="80"/>
      <c r="BB15062" s="80"/>
    </row>
    <row r="15063" spans="9:54" x14ac:dyDescent="0.25">
      <c r="I15063" s="80"/>
      <c r="AX15063" s="80"/>
      <c r="AY15063" s="80"/>
      <c r="AZ15063" s="80"/>
      <c r="BA15063" s="80"/>
      <c r="BB15063" s="80"/>
    </row>
    <row r="15064" spans="9:54" x14ac:dyDescent="0.25">
      <c r="I15064" s="80"/>
      <c r="AX15064" s="80"/>
      <c r="AY15064" s="80"/>
      <c r="AZ15064" s="80"/>
      <c r="BA15064" s="80"/>
      <c r="BB15064" s="80"/>
    </row>
    <row r="15065" spans="9:54" x14ac:dyDescent="0.25">
      <c r="I15065" s="80"/>
      <c r="AX15065" s="80"/>
      <c r="AY15065" s="80"/>
      <c r="AZ15065" s="80"/>
      <c r="BA15065" s="80"/>
      <c r="BB15065" s="80"/>
    </row>
    <row r="15066" spans="9:54" x14ac:dyDescent="0.25">
      <c r="I15066" s="80"/>
      <c r="AX15066" s="80"/>
      <c r="AY15066" s="80"/>
      <c r="AZ15066" s="80"/>
      <c r="BA15066" s="80"/>
      <c r="BB15066" s="80"/>
    </row>
    <row r="15067" spans="9:54" x14ac:dyDescent="0.25">
      <c r="I15067" s="80"/>
      <c r="AX15067" s="80"/>
      <c r="AY15067" s="80"/>
      <c r="AZ15067" s="80"/>
      <c r="BA15067" s="80"/>
      <c r="BB15067" s="80"/>
    </row>
    <row r="15068" spans="9:54" x14ac:dyDescent="0.25">
      <c r="I15068" s="80"/>
      <c r="AX15068" s="80"/>
      <c r="AY15068" s="80"/>
      <c r="AZ15068" s="80"/>
      <c r="BA15068" s="80"/>
      <c r="BB15068" s="80"/>
    </row>
    <row r="15069" spans="9:54" x14ac:dyDescent="0.25">
      <c r="I15069" s="80"/>
      <c r="AX15069" s="80"/>
      <c r="AY15069" s="80"/>
      <c r="AZ15069" s="80"/>
      <c r="BA15069" s="80"/>
      <c r="BB15069" s="80"/>
    </row>
    <row r="15070" spans="9:54" x14ac:dyDescent="0.25">
      <c r="I15070" s="80"/>
      <c r="AX15070" s="80"/>
      <c r="AY15070" s="80"/>
      <c r="AZ15070" s="80"/>
      <c r="BA15070" s="80"/>
      <c r="BB15070" s="80"/>
    </row>
    <row r="15071" spans="9:54" x14ac:dyDescent="0.25">
      <c r="I15071" s="80"/>
      <c r="AX15071" s="80"/>
      <c r="AY15071" s="80"/>
      <c r="AZ15071" s="80"/>
      <c r="BA15071" s="80"/>
      <c r="BB15071" s="80"/>
    </row>
    <row r="15072" spans="9:54" x14ac:dyDescent="0.25">
      <c r="I15072" s="80"/>
      <c r="AX15072" s="80"/>
      <c r="AY15072" s="80"/>
      <c r="AZ15072" s="80"/>
      <c r="BA15072" s="80"/>
      <c r="BB15072" s="80"/>
    </row>
    <row r="15073" spans="9:54" x14ac:dyDescent="0.25">
      <c r="I15073" s="80"/>
      <c r="AX15073" s="80"/>
      <c r="AY15073" s="80"/>
      <c r="AZ15073" s="80"/>
      <c r="BA15073" s="80"/>
      <c r="BB15073" s="80"/>
    </row>
    <row r="15074" spans="9:54" x14ac:dyDescent="0.25">
      <c r="I15074" s="80"/>
      <c r="AX15074" s="80"/>
      <c r="AY15074" s="80"/>
      <c r="AZ15074" s="80"/>
      <c r="BA15074" s="80"/>
      <c r="BB15074" s="80"/>
    </row>
    <row r="15075" spans="9:54" x14ac:dyDescent="0.25">
      <c r="I15075" s="80"/>
      <c r="AX15075" s="80"/>
      <c r="AY15075" s="80"/>
      <c r="AZ15075" s="80"/>
      <c r="BA15075" s="80"/>
      <c r="BB15075" s="80"/>
    </row>
    <row r="15076" spans="9:54" x14ac:dyDescent="0.25">
      <c r="I15076" s="80"/>
      <c r="AX15076" s="80"/>
      <c r="AY15076" s="80"/>
      <c r="AZ15076" s="80"/>
      <c r="BA15076" s="80"/>
      <c r="BB15076" s="80"/>
    </row>
    <row r="15077" spans="9:54" x14ac:dyDescent="0.25">
      <c r="I15077" s="80"/>
      <c r="AX15077" s="80"/>
      <c r="AY15077" s="80"/>
      <c r="AZ15077" s="80"/>
      <c r="BA15077" s="80"/>
      <c r="BB15077" s="80"/>
    </row>
    <row r="15078" spans="9:54" x14ac:dyDescent="0.25">
      <c r="I15078" s="80"/>
      <c r="AX15078" s="80"/>
      <c r="AY15078" s="80"/>
      <c r="AZ15078" s="80"/>
      <c r="BA15078" s="80"/>
      <c r="BB15078" s="80"/>
    </row>
    <row r="15079" spans="9:54" x14ac:dyDescent="0.25">
      <c r="I15079" s="80"/>
      <c r="AX15079" s="80"/>
      <c r="AY15079" s="80"/>
      <c r="AZ15079" s="80"/>
      <c r="BA15079" s="80"/>
      <c r="BB15079" s="80"/>
    </row>
    <row r="15080" spans="9:54" x14ac:dyDescent="0.25">
      <c r="I15080" s="80"/>
      <c r="AX15080" s="80"/>
      <c r="AY15080" s="80"/>
      <c r="AZ15080" s="80"/>
      <c r="BA15080" s="80"/>
      <c r="BB15080" s="80"/>
    </row>
    <row r="15081" spans="9:54" x14ac:dyDescent="0.25">
      <c r="I15081" s="80"/>
      <c r="AX15081" s="80"/>
      <c r="AY15081" s="80"/>
      <c r="AZ15081" s="80"/>
      <c r="BA15081" s="80"/>
      <c r="BB15081" s="80"/>
    </row>
    <row r="15082" spans="9:54" x14ac:dyDescent="0.25">
      <c r="I15082" s="80"/>
      <c r="AX15082" s="80"/>
      <c r="AY15082" s="80"/>
      <c r="AZ15082" s="80"/>
      <c r="BA15082" s="80"/>
      <c r="BB15082" s="80"/>
    </row>
    <row r="15083" spans="9:54" x14ac:dyDescent="0.25">
      <c r="I15083" s="80"/>
      <c r="AX15083" s="80"/>
      <c r="AY15083" s="80"/>
      <c r="AZ15083" s="80"/>
      <c r="BA15083" s="80"/>
      <c r="BB15083" s="80"/>
    </row>
    <row r="15084" spans="9:54" x14ac:dyDescent="0.25">
      <c r="I15084" s="80"/>
      <c r="AX15084" s="80"/>
      <c r="AY15084" s="80"/>
      <c r="AZ15084" s="80"/>
      <c r="BA15084" s="80"/>
      <c r="BB15084" s="80"/>
    </row>
    <row r="15085" spans="9:54" x14ac:dyDescent="0.25">
      <c r="I15085" s="80"/>
      <c r="AX15085" s="80"/>
      <c r="AY15085" s="80"/>
      <c r="AZ15085" s="80"/>
      <c r="BA15085" s="80"/>
      <c r="BB15085" s="80"/>
    </row>
    <row r="15086" spans="9:54" x14ac:dyDescent="0.25">
      <c r="I15086" s="80"/>
      <c r="AX15086" s="80"/>
      <c r="AY15086" s="80"/>
      <c r="AZ15086" s="80"/>
      <c r="BA15086" s="80"/>
      <c r="BB15086" s="80"/>
    </row>
    <row r="15087" spans="9:54" x14ac:dyDescent="0.25">
      <c r="I15087" s="80"/>
      <c r="AX15087" s="80"/>
      <c r="AY15087" s="80"/>
      <c r="AZ15087" s="80"/>
      <c r="BA15087" s="80"/>
      <c r="BB15087" s="80"/>
    </row>
    <row r="15088" spans="9:54" x14ac:dyDescent="0.25">
      <c r="I15088" s="80"/>
      <c r="AX15088" s="80"/>
      <c r="AY15088" s="80"/>
      <c r="AZ15088" s="80"/>
      <c r="BA15088" s="80"/>
      <c r="BB15088" s="80"/>
    </row>
    <row r="15089" spans="9:54" x14ac:dyDescent="0.25">
      <c r="I15089" s="80"/>
      <c r="AX15089" s="80"/>
      <c r="AY15089" s="80"/>
      <c r="AZ15089" s="80"/>
      <c r="BA15089" s="80"/>
      <c r="BB15089" s="80"/>
    </row>
    <row r="15090" spans="9:54" x14ac:dyDescent="0.25">
      <c r="I15090" s="80"/>
      <c r="AX15090" s="80"/>
      <c r="AY15090" s="80"/>
      <c r="AZ15090" s="80"/>
      <c r="BA15090" s="80"/>
      <c r="BB15090" s="80"/>
    </row>
    <row r="15091" spans="9:54" x14ac:dyDescent="0.25">
      <c r="I15091" s="80"/>
      <c r="AX15091" s="80"/>
      <c r="AY15091" s="80"/>
      <c r="AZ15091" s="80"/>
      <c r="BA15091" s="80"/>
      <c r="BB15091" s="80"/>
    </row>
    <row r="15092" spans="9:54" x14ac:dyDescent="0.25">
      <c r="I15092" s="80"/>
      <c r="AX15092" s="80"/>
      <c r="AY15092" s="80"/>
      <c r="AZ15092" s="80"/>
      <c r="BA15092" s="80"/>
      <c r="BB15092" s="80"/>
    </row>
    <row r="15093" spans="9:54" x14ac:dyDescent="0.25">
      <c r="I15093" s="80"/>
      <c r="AX15093" s="80"/>
      <c r="AY15093" s="80"/>
      <c r="AZ15093" s="80"/>
      <c r="BA15093" s="80"/>
      <c r="BB15093" s="80"/>
    </row>
    <row r="15094" spans="9:54" x14ac:dyDescent="0.25">
      <c r="I15094" s="80"/>
      <c r="AX15094" s="80"/>
      <c r="AY15094" s="80"/>
      <c r="AZ15094" s="80"/>
      <c r="BA15094" s="80"/>
      <c r="BB15094" s="80"/>
    </row>
    <row r="15095" spans="9:54" x14ac:dyDescent="0.25">
      <c r="I15095" s="80"/>
      <c r="AX15095" s="80"/>
      <c r="AY15095" s="80"/>
      <c r="AZ15095" s="80"/>
      <c r="BA15095" s="80"/>
      <c r="BB15095" s="80"/>
    </row>
    <row r="15096" spans="9:54" x14ac:dyDescent="0.25">
      <c r="I15096" s="80"/>
      <c r="AX15096" s="80"/>
      <c r="AY15096" s="80"/>
      <c r="AZ15096" s="80"/>
      <c r="BA15096" s="80"/>
      <c r="BB15096" s="80"/>
    </row>
    <row r="15097" spans="9:54" x14ac:dyDescent="0.25">
      <c r="I15097" s="80"/>
      <c r="AX15097" s="80"/>
      <c r="AY15097" s="80"/>
      <c r="AZ15097" s="80"/>
      <c r="BA15097" s="80"/>
      <c r="BB15097" s="80"/>
    </row>
    <row r="15098" spans="9:54" x14ac:dyDescent="0.25">
      <c r="I15098" s="80"/>
      <c r="AX15098" s="80"/>
      <c r="AY15098" s="80"/>
      <c r="AZ15098" s="80"/>
      <c r="BA15098" s="80"/>
      <c r="BB15098" s="80"/>
    </row>
    <row r="15099" spans="9:54" x14ac:dyDescent="0.25">
      <c r="I15099" s="80"/>
      <c r="AX15099" s="80"/>
      <c r="AY15099" s="80"/>
      <c r="AZ15099" s="80"/>
      <c r="BA15099" s="80"/>
      <c r="BB15099" s="80"/>
    </row>
    <row r="15100" spans="9:54" x14ac:dyDescent="0.25">
      <c r="I15100" s="80"/>
      <c r="AX15100" s="80"/>
      <c r="AY15100" s="80"/>
      <c r="AZ15100" s="80"/>
      <c r="BA15100" s="80"/>
      <c r="BB15100" s="80"/>
    </row>
    <row r="15101" spans="9:54" x14ac:dyDescent="0.25">
      <c r="I15101" s="80"/>
      <c r="AX15101" s="80"/>
      <c r="AY15101" s="80"/>
      <c r="AZ15101" s="80"/>
      <c r="BA15101" s="80"/>
      <c r="BB15101" s="80"/>
    </row>
    <row r="15102" spans="9:54" x14ac:dyDescent="0.25">
      <c r="I15102" s="80"/>
      <c r="AX15102" s="80"/>
      <c r="AY15102" s="80"/>
      <c r="AZ15102" s="80"/>
      <c r="BA15102" s="80"/>
      <c r="BB15102" s="80"/>
    </row>
    <row r="15103" spans="9:54" x14ac:dyDescent="0.25">
      <c r="I15103" s="80"/>
      <c r="AX15103" s="80"/>
      <c r="AY15103" s="80"/>
      <c r="AZ15103" s="80"/>
      <c r="BA15103" s="80"/>
      <c r="BB15103" s="80"/>
    </row>
    <row r="15104" spans="9:54" x14ac:dyDescent="0.25">
      <c r="I15104" s="80"/>
      <c r="AX15104" s="80"/>
      <c r="AY15104" s="80"/>
      <c r="AZ15104" s="80"/>
      <c r="BA15104" s="80"/>
      <c r="BB15104" s="80"/>
    </row>
    <row r="15105" spans="9:54" x14ac:dyDescent="0.25">
      <c r="I15105" s="80"/>
      <c r="AX15105" s="80"/>
      <c r="AY15105" s="80"/>
      <c r="AZ15105" s="80"/>
      <c r="BA15105" s="80"/>
      <c r="BB15105" s="80"/>
    </row>
    <row r="15106" spans="9:54" x14ac:dyDescent="0.25">
      <c r="I15106" s="80"/>
      <c r="AX15106" s="80"/>
      <c r="AY15106" s="80"/>
      <c r="AZ15106" s="80"/>
      <c r="BA15106" s="80"/>
      <c r="BB15106" s="80"/>
    </row>
    <row r="15107" spans="9:54" x14ac:dyDescent="0.25">
      <c r="I15107" s="80"/>
      <c r="AX15107" s="80"/>
      <c r="AY15107" s="80"/>
      <c r="AZ15107" s="80"/>
      <c r="BA15107" s="80"/>
      <c r="BB15107" s="80"/>
    </row>
    <row r="15108" spans="9:54" x14ac:dyDescent="0.25">
      <c r="I15108" s="80"/>
      <c r="AX15108" s="80"/>
      <c r="AY15108" s="80"/>
      <c r="AZ15108" s="80"/>
      <c r="BA15108" s="80"/>
      <c r="BB15108" s="80"/>
    </row>
    <row r="15109" spans="9:54" x14ac:dyDescent="0.25">
      <c r="I15109" s="80"/>
      <c r="AX15109" s="80"/>
      <c r="AY15109" s="80"/>
      <c r="AZ15109" s="80"/>
      <c r="BA15109" s="80"/>
      <c r="BB15109" s="80"/>
    </row>
    <row r="15110" spans="9:54" x14ac:dyDescent="0.25">
      <c r="I15110" s="80"/>
      <c r="AX15110" s="80"/>
      <c r="AY15110" s="80"/>
      <c r="AZ15110" s="80"/>
      <c r="BA15110" s="80"/>
      <c r="BB15110" s="80"/>
    </row>
    <row r="15111" spans="9:54" x14ac:dyDescent="0.25">
      <c r="I15111" s="80"/>
      <c r="AX15111" s="80"/>
      <c r="AY15111" s="80"/>
      <c r="AZ15111" s="80"/>
      <c r="BA15111" s="80"/>
      <c r="BB15111" s="80"/>
    </row>
    <row r="15112" spans="9:54" x14ac:dyDescent="0.25">
      <c r="I15112" s="80"/>
      <c r="AX15112" s="80"/>
      <c r="AY15112" s="80"/>
      <c r="AZ15112" s="80"/>
      <c r="BA15112" s="80"/>
      <c r="BB15112" s="80"/>
    </row>
    <row r="15113" spans="9:54" x14ac:dyDescent="0.25">
      <c r="I15113" s="80"/>
      <c r="AX15113" s="80"/>
      <c r="AY15113" s="80"/>
      <c r="AZ15113" s="80"/>
      <c r="BA15113" s="80"/>
      <c r="BB15113" s="80"/>
    </row>
    <row r="15114" spans="9:54" x14ac:dyDescent="0.25">
      <c r="I15114" s="80"/>
      <c r="AX15114" s="80"/>
      <c r="AY15114" s="80"/>
      <c r="AZ15114" s="80"/>
      <c r="BA15114" s="80"/>
      <c r="BB15114" s="80"/>
    </row>
    <row r="15115" spans="9:54" x14ac:dyDescent="0.25">
      <c r="I15115" s="80"/>
      <c r="AX15115" s="80"/>
      <c r="AY15115" s="80"/>
      <c r="AZ15115" s="80"/>
      <c r="BA15115" s="80"/>
      <c r="BB15115" s="80"/>
    </row>
    <row r="15116" spans="9:54" x14ac:dyDescent="0.25">
      <c r="I15116" s="80"/>
      <c r="AX15116" s="80"/>
      <c r="AY15116" s="80"/>
      <c r="AZ15116" s="80"/>
      <c r="BA15116" s="80"/>
      <c r="BB15116" s="80"/>
    </row>
    <row r="15117" spans="9:54" x14ac:dyDescent="0.25">
      <c r="I15117" s="80"/>
      <c r="AX15117" s="80"/>
      <c r="AY15117" s="80"/>
      <c r="AZ15117" s="80"/>
      <c r="BA15117" s="80"/>
      <c r="BB15117" s="80"/>
    </row>
    <row r="15118" spans="9:54" x14ac:dyDescent="0.25">
      <c r="I15118" s="80"/>
      <c r="AX15118" s="80"/>
      <c r="AY15118" s="80"/>
      <c r="AZ15118" s="80"/>
      <c r="BA15118" s="80"/>
      <c r="BB15118" s="80"/>
    </row>
    <row r="15119" spans="9:54" x14ac:dyDescent="0.25">
      <c r="I15119" s="80"/>
      <c r="AX15119" s="80"/>
      <c r="AY15119" s="80"/>
      <c r="AZ15119" s="80"/>
      <c r="BA15119" s="80"/>
      <c r="BB15119" s="80"/>
    </row>
    <row r="15120" spans="9:54" x14ac:dyDescent="0.25">
      <c r="I15120" s="80"/>
      <c r="AX15120" s="80"/>
      <c r="AY15120" s="80"/>
      <c r="AZ15120" s="80"/>
      <c r="BA15120" s="80"/>
      <c r="BB15120" s="80"/>
    </row>
    <row r="15121" spans="9:54" x14ac:dyDescent="0.25">
      <c r="I15121" s="80"/>
      <c r="AX15121" s="80"/>
      <c r="AY15121" s="80"/>
      <c r="AZ15121" s="80"/>
      <c r="BA15121" s="80"/>
      <c r="BB15121" s="80"/>
    </row>
    <row r="15122" spans="9:54" x14ac:dyDescent="0.25">
      <c r="I15122" s="80"/>
      <c r="AX15122" s="80"/>
      <c r="AY15122" s="80"/>
      <c r="AZ15122" s="80"/>
      <c r="BA15122" s="80"/>
      <c r="BB15122" s="80"/>
    </row>
    <row r="15123" spans="9:54" x14ac:dyDescent="0.25">
      <c r="I15123" s="80"/>
      <c r="AX15123" s="80"/>
      <c r="AY15123" s="80"/>
      <c r="AZ15123" s="80"/>
      <c r="BA15123" s="80"/>
      <c r="BB15123" s="80"/>
    </row>
    <row r="15124" spans="9:54" x14ac:dyDescent="0.25">
      <c r="I15124" s="80"/>
      <c r="AX15124" s="80"/>
      <c r="AY15124" s="80"/>
      <c r="AZ15124" s="80"/>
      <c r="BA15124" s="80"/>
      <c r="BB15124" s="80"/>
    </row>
    <row r="15125" spans="9:54" x14ac:dyDescent="0.25">
      <c r="I15125" s="80"/>
      <c r="AX15125" s="80"/>
      <c r="AY15125" s="80"/>
      <c r="AZ15125" s="80"/>
      <c r="BA15125" s="80"/>
      <c r="BB15125" s="80"/>
    </row>
    <row r="15126" spans="9:54" x14ac:dyDescent="0.25">
      <c r="I15126" s="80"/>
      <c r="AX15126" s="80"/>
      <c r="AY15126" s="80"/>
      <c r="AZ15126" s="80"/>
      <c r="BA15126" s="80"/>
      <c r="BB15126" s="80"/>
    </row>
    <row r="15127" spans="9:54" x14ac:dyDescent="0.25">
      <c r="I15127" s="80"/>
      <c r="AX15127" s="80"/>
      <c r="AY15127" s="80"/>
      <c r="AZ15127" s="80"/>
      <c r="BA15127" s="80"/>
      <c r="BB15127" s="80"/>
    </row>
    <row r="15128" spans="9:54" x14ac:dyDescent="0.25">
      <c r="I15128" s="80"/>
      <c r="AX15128" s="80"/>
      <c r="AY15128" s="80"/>
      <c r="AZ15128" s="80"/>
      <c r="BA15128" s="80"/>
      <c r="BB15128" s="80"/>
    </row>
    <row r="15129" spans="9:54" x14ac:dyDescent="0.25">
      <c r="I15129" s="80"/>
      <c r="AX15129" s="80"/>
      <c r="AY15129" s="80"/>
      <c r="AZ15129" s="80"/>
      <c r="BA15129" s="80"/>
      <c r="BB15129" s="80"/>
    </row>
    <row r="15130" spans="9:54" x14ac:dyDescent="0.25">
      <c r="I15130" s="80"/>
      <c r="AX15130" s="80"/>
      <c r="AY15130" s="80"/>
      <c r="AZ15130" s="80"/>
      <c r="BA15130" s="80"/>
      <c r="BB15130" s="80"/>
    </row>
    <row r="15131" spans="9:54" x14ac:dyDescent="0.25">
      <c r="I15131" s="80"/>
      <c r="AX15131" s="80"/>
      <c r="AY15131" s="80"/>
      <c r="AZ15131" s="80"/>
      <c r="BA15131" s="80"/>
      <c r="BB15131" s="80"/>
    </row>
    <row r="15132" spans="9:54" x14ac:dyDescent="0.25">
      <c r="I15132" s="80"/>
      <c r="AX15132" s="80"/>
      <c r="AY15132" s="80"/>
      <c r="AZ15132" s="80"/>
      <c r="BA15132" s="80"/>
      <c r="BB15132" s="80"/>
    </row>
    <row r="15133" spans="9:54" x14ac:dyDescent="0.25">
      <c r="I15133" s="80"/>
      <c r="AX15133" s="80"/>
      <c r="AY15133" s="80"/>
      <c r="AZ15133" s="80"/>
      <c r="BA15133" s="80"/>
      <c r="BB15133" s="80"/>
    </row>
    <row r="15134" spans="9:54" x14ac:dyDescent="0.25">
      <c r="I15134" s="80"/>
      <c r="AX15134" s="80"/>
      <c r="AY15134" s="80"/>
      <c r="AZ15134" s="80"/>
      <c r="BA15134" s="80"/>
      <c r="BB15134" s="80"/>
    </row>
    <row r="15135" spans="9:54" x14ac:dyDescent="0.25">
      <c r="I15135" s="80"/>
      <c r="AX15135" s="80"/>
      <c r="AY15135" s="80"/>
      <c r="AZ15135" s="80"/>
      <c r="BA15135" s="80"/>
      <c r="BB15135" s="80"/>
    </row>
    <row r="15136" spans="9:54" x14ac:dyDescent="0.25">
      <c r="I15136" s="80"/>
      <c r="AX15136" s="80"/>
      <c r="AY15136" s="80"/>
      <c r="AZ15136" s="80"/>
      <c r="BA15136" s="80"/>
      <c r="BB15136" s="80"/>
    </row>
    <row r="15137" spans="9:54" x14ac:dyDescent="0.25">
      <c r="I15137" s="80"/>
      <c r="AX15137" s="80"/>
      <c r="AY15137" s="80"/>
      <c r="AZ15137" s="80"/>
      <c r="BA15137" s="80"/>
      <c r="BB15137" s="80"/>
    </row>
    <row r="15138" spans="9:54" x14ac:dyDescent="0.25">
      <c r="I15138" s="80"/>
      <c r="AX15138" s="80"/>
      <c r="AY15138" s="80"/>
      <c r="AZ15138" s="80"/>
      <c r="BA15138" s="80"/>
      <c r="BB15138" s="80"/>
    </row>
    <row r="15139" spans="9:54" x14ac:dyDescent="0.25">
      <c r="I15139" s="80"/>
      <c r="AX15139" s="80"/>
      <c r="AY15139" s="80"/>
      <c r="AZ15139" s="80"/>
      <c r="BA15139" s="80"/>
      <c r="BB15139" s="80"/>
    </row>
    <row r="15140" spans="9:54" x14ac:dyDescent="0.25">
      <c r="I15140" s="80"/>
      <c r="AX15140" s="80"/>
      <c r="AY15140" s="80"/>
      <c r="AZ15140" s="80"/>
      <c r="BA15140" s="80"/>
      <c r="BB15140" s="80"/>
    </row>
    <row r="15141" spans="9:54" x14ac:dyDescent="0.25">
      <c r="I15141" s="80"/>
      <c r="AX15141" s="80"/>
      <c r="AY15141" s="80"/>
      <c r="AZ15141" s="80"/>
      <c r="BA15141" s="80"/>
      <c r="BB15141" s="80"/>
    </row>
    <row r="15142" spans="9:54" x14ac:dyDescent="0.25">
      <c r="I15142" s="80"/>
      <c r="AX15142" s="80"/>
      <c r="AY15142" s="80"/>
      <c r="AZ15142" s="80"/>
      <c r="BA15142" s="80"/>
      <c r="BB15142" s="80"/>
    </row>
    <row r="15143" spans="9:54" x14ac:dyDescent="0.25">
      <c r="I15143" s="80"/>
      <c r="AX15143" s="80"/>
      <c r="AY15143" s="80"/>
      <c r="AZ15143" s="80"/>
      <c r="BA15143" s="80"/>
      <c r="BB15143" s="80"/>
    </row>
    <row r="15144" spans="9:54" x14ac:dyDescent="0.25">
      <c r="I15144" s="80"/>
      <c r="AX15144" s="80"/>
      <c r="AY15144" s="80"/>
      <c r="AZ15144" s="80"/>
      <c r="BA15144" s="80"/>
      <c r="BB15144" s="80"/>
    </row>
    <row r="15145" spans="9:54" x14ac:dyDescent="0.25">
      <c r="I15145" s="80"/>
      <c r="AX15145" s="80"/>
      <c r="AY15145" s="80"/>
      <c r="AZ15145" s="80"/>
      <c r="BA15145" s="80"/>
      <c r="BB15145" s="80"/>
    </row>
    <row r="15146" spans="9:54" x14ac:dyDescent="0.25">
      <c r="I15146" s="80"/>
      <c r="AX15146" s="80"/>
      <c r="AY15146" s="80"/>
      <c r="AZ15146" s="80"/>
      <c r="BA15146" s="80"/>
      <c r="BB15146" s="80"/>
    </row>
    <row r="15147" spans="9:54" x14ac:dyDescent="0.25">
      <c r="I15147" s="80"/>
      <c r="AX15147" s="80"/>
      <c r="AY15147" s="80"/>
      <c r="AZ15147" s="80"/>
      <c r="BA15147" s="80"/>
      <c r="BB15147" s="80"/>
    </row>
    <row r="15148" spans="9:54" x14ac:dyDescent="0.25">
      <c r="I15148" s="80"/>
      <c r="AX15148" s="80"/>
      <c r="AY15148" s="80"/>
      <c r="AZ15148" s="80"/>
      <c r="BA15148" s="80"/>
      <c r="BB15148" s="80"/>
    </row>
    <row r="15149" spans="9:54" x14ac:dyDescent="0.25">
      <c r="I15149" s="80"/>
      <c r="AX15149" s="80"/>
      <c r="AY15149" s="80"/>
      <c r="AZ15149" s="80"/>
      <c r="BA15149" s="80"/>
      <c r="BB15149" s="80"/>
    </row>
    <row r="15150" spans="9:54" x14ac:dyDescent="0.25">
      <c r="I15150" s="80"/>
      <c r="AX15150" s="80"/>
      <c r="AY15150" s="80"/>
      <c r="AZ15150" s="80"/>
      <c r="BA15150" s="80"/>
      <c r="BB15150" s="80"/>
    </row>
    <row r="15151" spans="9:54" x14ac:dyDescent="0.25">
      <c r="I15151" s="80"/>
      <c r="AX15151" s="80"/>
      <c r="AY15151" s="80"/>
      <c r="AZ15151" s="80"/>
      <c r="BA15151" s="80"/>
      <c r="BB15151" s="80"/>
    </row>
    <row r="15152" spans="9:54" x14ac:dyDescent="0.25">
      <c r="I15152" s="80"/>
      <c r="AX15152" s="80"/>
      <c r="AY15152" s="80"/>
      <c r="AZ15152" s="80"/>
      <c r="BA15152" s="80"/>
      <c r="BB15152" s="80"/>
    </row>
    <row r="15153" spans="9:54" x14ac:dyDescent="0.25">
      <c r="I15153" s="80"/>
      <c r="AX15153" s="80"/>
      <c r="AY15153" s="80"/>
      <c r="AZ15153" s="80"/>
      <c r="BA15153" s="80"/>
      <c r="BB15153" s="80"/>
    </row>
    <row r="15154" spans="9:54" x14ac:dyDescent="0.25">
      <c r="I15154" s="80"/>
      <c r="AX15154" s="80"/>
      <c r="AY15154" s="80"/>
      <c r="AZ15154" s="80"/>
      <c r="BA15154" s="80"/>
      <c r="BB15154" s="80"/>
    </row>
    <row r="15155" spans="9:54" x14ac:dyDescent="0.25">
      <c r="I15155" s="80"/>
      <c r="AX15155" s="80"/>
      <c r="AY15155" s="80"/>
      <c r="AZ15155" s="80"/>
      <c r="BA15155" s="80"/>
      <c r="BB15155" s="80"/>
    </row>
    <row r="15156" spans="9:54" x14ac:dyDescent="0.25">
      <c r="I15156" s="80"/>
      <c r="AX15156" s="80"/>
      <c r="AY15156" s="80"/>
      <c r="AZ15156" s="80"/>
      <c r="BA15156" s="80"/>
      <c r="BB15156" s="80"/>
    </row>
    <row r="15157" spans="9:54" x14ac:dyDescent="0.25">
      <c r="I15157" s="80"/>
      <c r="AX15157" s="80"/>
      <c r="AY15157" s="80"/>
      <c r="AZ15157" s="80"/>
      <c r="BA15157" s="80"/>
      <c r="BB15157" s="80"/>
    </row>
    <row r="15158" spans="9:54" x14ac:dyDescent="0.25">
      <c r="I15158" s="80"/>
      <c r="AX15158" s="80"/>
      <c r="AY15158" s="80"/>
      <c r="AZ15158" s="80"/>
      <c r="BA15158" s="80"/>
      <c r="BB15158" s="80"/>
    </row>
    <row r="15159" spans="9:54" x14ac:dyDescent="0.25">
      <c r="I15159" s="80"/>
      <c r="AX15159" s="80"/>
      <c r="AY15159" s="80"/>
      <c r="AZ15159" s="80"/>
      <c r="BA15159" s="80"/>
      <c r="BB15159" s="80"/>
    </row>
    <row r="15160" spans="9:54" x14ac:dyDescent="0.25">
      <c r="I15160" s="80"/>
      <c r="AX15160" s="80"/>
      <c r="AY15160" s="80"/>
      <c r="AZ15160" s="80"/>
      <c r="BA15160" s="80"/>
      <c r="BB15160" s="80"/>
    </row>
    <row r="15161" spans="9:54" x14ac:dyDescent="0.25">
      <c r="I15161" s="80"/>
      <c r="AX15161" s="80"/>
      <c r="AY15161" s="80"/>
      <c r="AZ15161" s="80"/>
      <c r="BA15161" s="80"/>
      <c r="BB15161" s="80"/>
    </row>
    <row r="15162" spans="9:54" x14ac:dyDescent="0.25">
      <c r="I15162" s="80"/>
      <c r="AX15162" s="80"/>
      <c r="AY15162" s="80"/>
      <c r="AZ15162" s="80"/>
      <c r="BA15162" s="80"/>
      <c r="BB15162" s="80"/>
    </row>
    <row r="15163" spans="9:54" x14ac:dyDescent="0.25">
      <c r="I15163" s="80"/>
      <c r="AX15163" s="80"/>
      <c r="AY15163" s="80"/>
      <c r="AZ15163" s="80"/>
      <c r="BA15163" s="80"/>
      <c r="BB15163" s="80"/>
    </row>
    <row r="15164" spans="9:54" x14ac:dyDescent="0.25">
      <c r="I15164" s="80"/>
      <c r="AX15164" s="80"/>
      <c r="AY15164" s="80"/>
      <c r="AZ15164" s="80"/>
      <c r="BA15164" s="80"/>
      <c r="BB15164" s="80"/>
    </row>
    <row r="15165" spans="9:54" x14ac:dyDescent="0.25">
      <c r="I15165" s="80"/>
      <c r="AX15165" s="80"/>
      <c r="AY15165" s="80"/>
      <c r="AZ15165" s="80"/>
      <c r="BA15165" s="80"/>
      <c r="BB15165" s="80"/>
    </row>
    <row r="15166" spans="9:54" x14ac:dyDescent="0.25">
      <c r="I15166" s="80"/>
      <c r="AX15166" s="80"/>
      <c r="AY15166" s="80"/>
      <c r="AZ15166" s="80"/>
      <c r="BA15166" s="80"/>
      <c r="BB15166" s="80"/>
    </row>
    <row r="15167" spans="9:54" x14ac:dyDescent="0.25">
      <c r="I15167" s="80"/>
      <c r="AX15167" s="80"/>
      <c r="AY15167" s="80"/>
      <c r="AZ15167" s="80"/>
      <c r="BA15167" s="80"/>
      <c r="BB15167" s="80"/>
    </row>
    <row r="15168" spans="9:54" x14ac:dyDescent="0.25">
      <c r="I15168" s="80"/>
      <c r="AX15168" s="80"/>
      <c r="AY15168" s="80"/>
      <c r="AZ15168" s="80"/>
      <c r="BA15168" s="80"/>
      <c r="BB15168" s="80"/>
    </row>
    <row r="15169" spans="9:54" x14ac:dyDescent="0.25">
      <c r="I15169" s="80"/>
      <c r="AX15169" s="80"/>
      <c r="AY15169" s="80"/>
      <c r="AZ15169" s="80"/>
      <c r="BA15169" s="80"/>
      <c r="BB15169" s="80"/>
    </row>
    <row r="15170" spans="9:54" x14ac:dyDescent="0.25">
      <c r="I15170" s="80"/>
      <c r="AX15170" s="80"/>
      <c r="AY15170" s="80"/>
      <c r="AZ15170" s="80"/>
      <c r="BA15170" s="80"/>
      <c r="BB15170" s="80"/>
    </row>
    <row r="15171" spans="9:54" x14ac:dyDescent="0.25">
      <c r="I15171" s="80"/>
      <c r="AX15171" s="80"/>
      <c r="AY15171" s="80"/>
      <c r="AZ15171" s="80"/>
      <c r="BA15171" s="80"/>
      <c r="BB15171" s="80"/>
    </row>
    <row r="15172" spans="9:54" x14ac:dyDescent="0.25">
      <c r="I15172" s="80"/>
      <c r="AX15172" s="80"/>
      <c r="AY15172" s="80"/>
      <c r="AZ15172" s="80"/>
      <c r="BA15172" s="80"/>
      <c r="BB15172" s="80"/>
    </row>
    <row r="15173" spans="9:54" x14ac:dyDescent="0.25">
      <c r="I15173" s="80"/>
      <c r="AX15173" s="80"/>
      <c r="AY15173" s="80"/>
      <c r="AZ15173" s="80"/>
      <c r="BA15173" s="80"/>
      <c r="BB15173" s="80"/>
    </row>
    <row r="15174" spans="9:54" x14ac:dyDescent="0.25">
      <c r="I15174" s="80"/>
      <c r="AX15174" s="80"/>
      <c r="AY15174" s="80"/>
      <c r="AZ15174" s="80"/>
      <c r="BA15174" s="80"/>
      <c r="BB15174" s="80"/>
    </row>
    <row r="15175" spans="9:54" x14ac:dyDescent="0.25">
      <c r="I15175" s="80"/>
      <c r="AX15175" s="80"/>
      <c r="AY15175" s="80"/>
      <c r="AZ15175" s="80"/>
      <c r="BA15175" s="80"/>
      <c r="BB15175" s="80"/>
    </row>
    <row r="15176" spans="9:54" x14ac:dyDescent="0.25">
      <c r="I15176" s="80"/>
      <c r="AX15176" s="80"/>
      <c r="AY15176" s="80"/>
      <c r="AZ15176" s="80"/>
      <c r="BA15176" s="80"/>
      <c r="BB15176" s="80"/>
    </row>
    <row r="15177" spans="9:54" x14ac:dyDescent="0.25">
      <c r="I15177" s="80"/>
      <c r="AX15177" s="80"/>
      <c r="AY15177" s="80"/>
      <c r="AZ15177" s="80"/>
      <c r="BA15177" s="80"/>
      <c r="BB15177" s="80"/>
    </row>
    <row r="15178" spans="9:54" x14ac:dyDescent="0.25">
      <c r="I15178" s="80"/>
      <c r="AX15178" s="80"/>
      <c r="AY15178" s="80"/>
      <c r="AZ15178" s="80"/>
      <c r="BA15178" s="80"/>
      <c r="BB15178" s="80"/>
    </row>
    <row r="15179" spans="9:54" x14ac:dyDescent="0.25">
      <c r="I15179" s="80"/>
      <c r="AX15179" s="80"/>
      <c r="AY15179" s="80"/>
      <c r="AZ15179" s="80"/>
      <c r="BA15179" s="80"/>
      <c r="BB15179" s="80"/>
    </row>
    <row r="15180" spans="9:54" x14ac:dyDescent="0.25">
      <c r="I15180" s="80"/>
      <c r="AX15180" s="80"/>
      <c r="AY15180" s="80"/>
      <c r="AZ15180" s="80"/>
      <c r="BA15180" s="80"/>
      <c r="BB15180" s="80"/>
    </row>
    <row r="15181" spans="9:54" x14ac:dyDescent="0.25">
      <c r="I15181" s="80"/>
      <c r="AX15181" s="80"/>
      <c r="AY15181" s="80"/>
      <c r="AZ15181" s="80"/>
      <c r="BA15181" s="80"/>
      <c r="BB15181" s="80"/>
    </row>
    <row r="15182" spans="9:54" x14ac:dyDescent="0.25">
      <c r="I15182" s="80"/>
      <c r="AX15182" s="80"/>
      <c r="AY15182" s="80"/>
      <c r="AZ15182" s="80"/>
      <c r="BA15182" s="80"/>
      <c r="BB15182" s="80"/>
    </row>
    <row r="15183" spans="9:54" x14ac:dyDescent="0.25">
      <c r="I15183" s="80"/>
      <c r="AX15183" s="80"/>
      <c r="AY15183" s="80"/>
      <c r="AZ15183" s="80"/>
      <c r="BA15183" s="80"/>
      <c r="BB15183" s="80"/>
    </row>
    <row r="15184" spans="9:54" x14ac:dyDescent="0.25">
      <c r="I15184" s="80"/>
      <c r="AX15184" s="80"/>
      <c r="AY15184" s="80"/>
      <c r="AZ15184" s="80"/>
      <c r="BA15184" s="80"/>
      <c r="BB15184" s="80"/>
    </row>
    <row r="15185" spans="9:54" x14ac:dyDescent="0.25">
      <c r="I15185" s="80"/>
      <c r="AX15185" s="80"/>
      <c r="AY15185" s="80"/>
      <c r="AZ15185" s="80"/>
      <c r="BA15185" s="80"/>
      <c r="BB15185" s="80"/>
    </row>
    <row r="15186" spans="9:54" x14ac:dyDescent="0.25">
      <c r="I15186" s="80"/>
      <c r="AX15186" s="80"/>
      <c r="AY15186" s="80"/>
      <c r="AZ15186" s="80"/>
      <c r="BA15186" s="80"/>
      <c r="BB15186" s="80"/>
    </row>
    <row r="15187" spans="9:54" x14ac:dyDescent="0.25">
      <c r="I15187" s="80"/>
      <c r="AX15187" s="80"/>
      <c r="AY15187" s="80"/>
      <c r="AZ15187" s="80"/>
      <c r="BA15187" s="80"/>
      <c r="BB15187" s="80"/>
    </row>
    <row r="15188" spans="9:54" x14ac:dyDescent="0.25">
      <c r="I15188" s="80"/>
      <c r="AX15188" s="80"/>
      <c r="AY15188" s="80"/>
      <c r="AZ15188" s="80"/>
      <c r="BA15188" s="80"/>
      <c r="BB15188" s="80"/>
    </row>
    <row r="15189" spans="9:54" x14ac:dyDescent="0.25">
      <c r="I15189" s="80"/>
      <c r="AX15189" s="80"/>
      <c r="AY15189" s="80"/>
      <c r="AZ15189" s="80"/>
      <c r="BA15189" s="80"/>
      <c r="BB15189" s="80"/>
    </row>
    <row r="15190" spans="9:54" x14ac:dyDescent="0.25">
      <c r="I15190" s="80"/>
      <c r="AX15190" s="80"/>
      <c r="AY15190" s="80"/>
      <c r="AZ15190" s="80"/>
      <c r="BA15190" s="80"/>
      <c r="BB15190" s="80"/>
    </row>
    <row r="15191" spans="9:54" x14ac:dyDescent="0.25">
      <c r="I15191" s="80"/>
      <c r="AX15191" s="80"/>
      <c r="AY15191" s="80"/>
      <c r="AZ15191" s="80"/>
      <c r="BA15191" s="80"/>
      <c r="BB15191" s="80"/>
    </row>
    <row r="15192" spans="9:54" x14ac:dyDescent="0.25">
      <c r="I15192" s="80"/>
      <c r="AX15192" s="80"/>
      <c r="AY15192" s="80"/>
      <c r="AZ15192" s="80"/>
      <c r="BA15192" s="80"/>
      <c r="BB15192" s="80"/>
    </row>
    <row r="15193" spans="9:54" x14ac:dyDescent="0.25">
      <c r="I15193" s="80"/>
      <c r="AX15193" s="80"/>
      <c r="AY15193" s="80"/>
      <c r="AZ15193" s="80"/>
      <c r="BA15193" s="80"/>
      <c r="BB15193" s="80"/>
    </row>
    <row r="15194" spans="9:54" x14ac:dyDescent="0.25">
      <c r="I15194" s="80"/>
      <c r="AX15194" s="80"/>
      <c r="AY15194" s="80"/>
      <c r="AZ15194" s="80"/>
      <c r="BA15194" s="80"/>
      <c r="BB15194" s="80"/>
    </row>
    <row r="15195" spans="9:54" x14ac:dyDescent="0.25">
      <c r="I15195" s="80"/>
      <c r="AX15195" s="80"/>
      <c r="AY15195" s="80"/>
      <c r="AZ15195" s="80"/>
      <c r="BA15195" s="80"/>
      <c r="BB15195" s="80"/>
    </row>
    <row r="15196" spans="9:54" x14ac:dyDescent="0.25">
      <c r="I15196" s="80"/>
      <c r="AX15196" s="80"/>
      <c r="AY15196" s="80"/>
      <c r="AZ15196" s="80"/>
      <c r="BA15196" s="80"/>
      <c r="BB15196" s="80"/>
    </row>
    <row r="15197" spans="9:54" x14ac:dyDescent="0.25">
      <c r="I15197" s="80"/>
      <c r="AX15197" s="80"/>
      <c r="AY15197" s="80"/>
      <c r="AZ15197" s="80"/>
      <c r="BA15197" s="80"/>
      <c r="BB15197" s="80"/>
    </row>
    <row r="15198" spans="9:54" x14ac:dyDescent="0.25">
      <c r="I15198" s="80"/>
      <c r="AX15198" s="80"/>
      <c r="AY15198" s="80"/>
      <c r="AZ15198" s="80"/>
      <c r="BA15198" s="80"/>
      <c r="BB15198" s="80"/>
    </row>
    <row r="15199" spans="9:54" x14ac:dyDescent="0.25">
      <c r="I15199" s="80"/>
      <c r="AX15199" s="80"/>
      <c r="AY15199" s="80"/>
      <c r="AZ15199" s="80"/>
      <c r="BA15199" s="80"/>
      <c r="BB15199" s="80"/>
    </row>
    <row r="15200" spans="9:54" x14ac:dyDescent="0.25">
      <c r="I15200" s="80"/>
      <c r="AX15200" s="80"/>
      <c r="AY15200" s="80"/>
      <c r="AZ15200" s="80"/>
      <c r="BA15200" s="80"/>
      <c r="BB15200" s="80"/>
    </row>
    <row r="15201" spans="9:54" x14ac:dyDescent="0.25">
      <c r="I15201" s="80"/>
      <c r="AX15201" s="80"/>
      <c r="AY15201" s="80"/>
      <c r="AZ15201" s="80"/>
      <c r="BA15201" s="80"/>
      <c r="BB15201" s="80"/>
    </row>
    <row r="15202" spans="9:54" x14ac:dyDescent="0.25">
      <c r="I15202" s="80"/>
      <c r="AX15202" s="80"/>
      <c r="AY15202" s="80"/>
      <c r="AZ15202" s="80"/>
      <c r="BA15202" s="80"/>
      <c r="BB15202" s="80"/>
    </row>
    <row r="15203" spans="9:54" x14ac:dyDescent="0.25">
      <c r="I15203" s="80"/>
      <c r="AX15203" s="80"/>
      <c r="AY15203" s="80"/>
      <c r="AZ15203" s="80"/>
      <c r="BA15203" s="80"/>
      <c r="BB15203" s="80"/>
    </row>
    <row r="15204" spans="9:54" x14ac:dyDescent="0.25">
      <c r="I15204" s="80"/>
      <c r="AX15204" s="80"/>
      <c r="AY15204" s="80"/>
      <c r="AZ15204" s="80"/>
      <c r="BA15204" s="80"/>
      <c r="BB15204" s="80"/>
    </row>
    <row r="15205" spans="9:54" x14ac:dyDescent="0.25">
      <c r="I15205" s="80"/>
      <c r="AX15205" s="80"/>
      <c r="AY15205" s="80"/>
      <c r="AZ15205" s="80"/>
      <c r="BA15205" s="80"/>
      <c r="BB15205" s="80"/>
    </row>
    <row r="15206" spans="9:54" x14ac:dyDescent="0.25">
      <c r="I15206" s="80"/>
      <c r="AX15206" s="80"/>
      <c r="AY15206" s="80"/>
      <c r="AZ15206" s="80"/>
      <c r="BA15206" s="80"/>
      <c r="BB15206" s="80"/>
    </row>
    <row r="15207" spans="9:54" x14ac:dyDescent="0.25">
      <c r="I15207" s="80"/>
      <c r="AX15207" s="80"/>
      <c r="AY15207" s="80"/>
      <c r="AZ15207" s="80"/>
      <c r="BA15207" s="80"/>
      <c r="BB15207" s="80"/>
    </row>
    <row r="15208" spans="9:54" x14ac:dyDescent="0.25">
      <c r="I15208" s="80"/>
      <c r="AX15208" s="80"/>
      <c r="AY15208" s="80"/>
      <c r="AZ15208" s="80"/>
      <c r="BA15208" s="80"/>
      <c r="BB15208" s="80"/>
    </row>
    <row r="15209" spans="9:54" x14ac:dyDescent="0.25">
      <c r="I15209" s="80"/>
      <c r="AX15209" s="80"/>
      <c r="AY15209" s="80"/>
      <c r="AZ15209" s="80"/>
      <c r="BA15209" s="80"/>
      <c r="BB15209" s="80"/>
    </row>
    <row r="15210" spans="9:54" x14ac:dyDescent="0.25">
      <c r="I15210" s="80"/>
      <c r="AX15210" s="80"/>
      <c r="AY15210" s="80"/>
      <c r="AZ15210" s="80"/>
      <c r="BA15210" s="80"/>
      <c r="BB15210" s="80"/>
    </row>
    <row r="15211" spans="9:54" x14ac:dyDescent="0.25">
      <c r="I15211" s="80"/>
      <c r="AX15211" s="80"/>
      <c r="AY15211" s="80"/>
      <c r="AZ15211" s="80"/>
      <c r="BA15211" s="80"/>
      <c r="BB15211" s="80"/>
    </row>
    <row r="15212" spans="9:54" x14ac:dyDescent="0.25">
      <c r="I15212" s="80"/>
      <c r="AX15212" s="80"/>
      <c r="AY15212" s="80"/>
      <c r="AZ15212" s="80"/>
      <c r="BA15212" s="80"/>
      <c r="BB15212" s="80"/>
    </row>
    <row r="15213" spans="9:54" x14ac:dyDescent="0.25">
      <c r="I15213" s="80"/>
      <c r="AX15213" s="80"/>
      <c r="AY15213" s="80"/>
      <c r="AZ15213" s="80"/>
      <c r="BA15213" s="80"/>
      <c r="BB15213" s="80"/>
    </row>
    <row r="15214" spans="9:54" x14ac:dyDescent="0.25">
      <c r="I15214" s="80"/>
      <c r="AX15214" s="80"/>
      <c r="AY15214" s="80"/>
      <c r="AZ15214" s="80"/>
      <c r="BA15214" s="80"/>
      <c r="BB15214" s="80"/>
    </row>
    <row r="15215" spans="9:54" x14ac:dyDescent="0.25">
      <c r="I15215" s="80"/>
      <c r="AX15215" s="80"/>
      <c r="AY15215" s="80"/>
      <c r="AZ15215" s="80"/>
      <c r="BA15215" s="80"/>
      <c r="BB15215" s="80"/>
    </row>
    <row r="15216" spans="9:54" x14ac:dyDescent="0.25">
      <c r="I15216" s="80"/>
      <c r="AX15216" s="80"/>
      <c r="AY15216" s="80"/>
      <c r="AZ15216" s="80"/>
      <c r="BA15216" s="80"/>
      <c r="BB15216" s="80"/>
    </row>
    <row r="15217" spans="9:54" x14ac:dyDescent="0.25">
      <c r="I15217" s="80"/>
      <c r="AX15217" s="80"/>
      <c r="AY15217" s="80"/>
      <c r="AZ15217" s="80"/>
      <c r="BA15217" s="80"/>
      <c r="BB15217" s="80"/>
    </row>
    <row r="15218" spans="9:54" x14ac:dyDescent="0.25">
      <c r="I15218" s="80"/>
      <c r="AX15218" s="80"/>
      <c r="AY15218" s="80"/>
      <c r="AZ15218" s="80"/>
      <c r="BA15218" s="80"/>
      <c r="BB15218" s="80"/>
    </row>
    <row r="15219" spans="9:54" x14ac:dyDescent="0.25">
      <c r="I15219" s="80"/>
      <c r="AX15219" s="80"/>
      <c r="AY15219" s="80"/>
      <c r="AZ15219" s="80"/>
      <c r="BA15219" s="80"/>
      <c r="BB15219" s="80"/>
    </row>
    <row r="15220" spans="9:54" x14ac:dyDescent="0.25">
      <c r="I15220" s="80"/>
      <c r="AX15220" s="80"/>
      <c r="AY15220" s="80"/>
      <c r="AZ15220" s="80"/>
      <c r="BA15220" s="80"/>
      <c r="BB15220" s="80"/>
    </row>
    <row r="15221" spans="9:54" x14ac:dyDescent="0.25">
      <c r="I15221" s="80"/>
      <c r="AX15221" s="80"/>
      <c r="AY15221" s="80"/>
      <c r="AZ15221" s="80"/>
      <c r="BA15221" s="80"/>
      <c r="BB15221" s="80"/>
    </row>
    <row r="15222" spans="9:54" x14ac:dyDescent="0.25">
      <c r="I15222" s="80"/>
      <c r="AX15222" s="80"/>
      <c r="AY15222" s="80"/>
      <c r="AZ15222" s="80"/>
      <c r="BA15222" s="80"/>
      <c r="BB15222" s="80"/>
    </row>
    <row r="15223" spans="9:54" x14ac:dyDescent="0.25">
      <c r="I15223" s="80"/>
      <c r="AX15223" s="80"/>
      <c r="AY15223" s="80"/>
      <c r="AZ15223" s="80"/>
      <c r="BA15223" s="80"/>
      <c r="BB15223" s="80"/>
    </row>
    <row r="15224" spans="9:54" x14ac:dyDescent="0.25">
      <c r="I15224" s="80"/>
      <c r="AX15224" s="80"/>
      <c r="AY15224" s="80"/>
      <c r="AZ15224" s="80"/>
      <c r="BA15224" s="80"/>
      <c r="BB15224" s="80"/>
    </row>
    <row r="15225" spans="9:54" x14ac:dyDescent="0.25">
      <c r="I15225" s="80"/>
      <c r="AX15225" s="80"/>
      <c r="AY15225" s="80"/>
      <c r="AZ15225" s="80"/>
      <c r="BA15225" s="80"/>
      <c r="BB15225" s="80"/>
    </row>
    <row r="15226" spans="9:54" x14ac:dyDescent="0.25">
      <c r="I15226" s="80"/>
      <c r="AX15226" s="80"/>
      <c r="AY15226" s="80"/>
      <c r="AZ15226" s="80"/>
      <c r="BA15226" s="80"/>
      <c r="BB15226" s="80"/>
    </row>
    <row r="15227" spans="9:54" x14ac:dyDescent="0.25">
      <c r="I15227" s="80"/>
      <c r="AX15227" s="80"/>
      <c r="AY15227" s="80"/>
      <c r="AZ15227" s="80"/>
      <c r="BA15227" s="80"/>
      <c r="BB15227" s="80"/>
    </row>
    <row r="15228" spans="9:54" x14ac:dyDescent="0.25">
      <c r="I15228" s="80"/>
      <c r="AX15228" s="80"/>
      <c r="AY15228" s="80"/>
      <c r="AZ15228" s="80"/>
      <c r="BA15228" s="80"/>
      <c r="BB15228" s="80"/>
    </row>
    <row r="15229" spans="9:54" x14ac:dyDescent="0.25">
      <c r="I15229" s="80"/>
      <c r="AX15229" s="80"/>
      <c r="AY15229" s="80"/>
      <c r="AZ15229" s="80"/>
      <c r="BA15229" s="80"/>
      <c r="BB15229" s="80"/>
    </row>
    <row r="15230" spans="9:54" x14ac:dyDescent="0.25">
      <c r="I15230" s="80"/>
      <c r="AX15230" s="80"/>
      <c r="AY15230" s="80"/>
      <c r="AZ15230" s="80"/>
      <c r="BA15230" s="80"/>
      <c r="BB15230" s="80"/>
    </row>
    <row r="15231" spans="9:54" x14ac:dyDescent="0.25">
      <c r="I15231" s="80"/>
      <c r="AX15231" s="80"/>
      <c r="AY15231" s="80"/>
      <c r="AZ15231" s="80"/>
      <c r="BA15231" s="80"/>
      <c r="BB15231" s="80"/>
    </row>
    <row r="15232" spans="9:54" x14ac:dyDescent="0.25">
      <c r="I15232" s="80"/>
      <c r="AX15232" s="80"/>
      <c r="AY15232" s="80"/>
      <c r="AZ15232" s="80"/>
      <c r="BA15232" s="80"/>
      <c r="BB15232" s="80"/>
    </row>
    <row r="15233" spans="9:54" x14ac:dyDescent="0.25">
      <c r="I15233" s="80"/>
      <c r="AX15233" s="80"/>
      <c r="AY15233" s="80"/>
      <c r="AZ15233" s="80"/>
      <c r="BA15233" s="80"/>
      <c r="BB15233" s="80"/>
    </row>
    <row r="15234" spans="9:54" x14ac:dyDescent="0.25">
      <c r="I15234" s="80"/>
      <c r="AX15234" s="80"/>
      <c r="AY15234" s="80"/>
      <c r="AZ15234" s="80"/>
      <c r="BA15234" s="80"/>
      <c r="BB15234" s="80"/>
    </row>
    <row r="15235" spans="9:54" x14ac:dyDescent="0.25">
      <c r="I15235" s="80"/>
      <c r="AX15235" s="80"/>
      <c r="AY15235" s="80"/>
      <c r="AZ15235" s="80"/>
      <c r="BA15235" s="80"/>
      <c r="BB15235" s="80"/>
    </row>
    <row r="15236" spans="9:54" x14ac:dyDescent="0.25">
      <c r="I15236" s="80"/>
      <c r="AX15236" s="80"/>
      <c r="AY15236" s="80"/>
      <c r="AZ15236" s="80"/>
      <c r="BA15236" s="80"/>
      <c r="BB15236" s="80"/>
    </row>
    <row r="15237" spans="9:54" x14ac:dyDescent="0.25">
      <c r="I15237" s="80"/>
      <c r="AX15237" s="80"/>
      <c r="AY15237" s="80"/>
      <c r="AZ15237" s="80"/>
      <c r="BA15237" s="80"/>
      <c r="BB15237" s="80"/>
    </row>
    <row r="15238" spans="9:54" x14ac:dyDescent="0.25">
      <c r="I15238" s="80"/>
      <c r="AX15238" s="80"/>
      <c r="AY15238" s="80"/>
      <c r="AZ15238" s="80"/>
      <c r="BA15238" s="80"/>
      <c r="BB15238" s="80"/>
    </row>
    <row r="15239" spans="9:54" x14ac:dyDescent="0.25">
      <c r="I15239" s="80"/>
      <c r="AX15239" s="80"/>
      <c r="AY15239" s="80"/>
      <c r="AZ15239" s="80"/>
      <c r="BA15239" s="80"/>
      <c r="BB15239" s="80"/>
    </row>
    <row r="15240" spans="9:54" x14ac:dyDescent="0.25">
      <c r="I15240" s="80"/>
      <c r="AX15240" s="80"/>
      <c r="AY15240" s="80"/>
      <c r="AZ15240" s="80"/>
      <c r="BA15240" s="80"/>
      <c r="BB15240" s="80"/>
    </row>
    <row r="15241" spans="9:54" x14ac:dyDescent="0.25">
      <c r="I15241" s="80"/>
      <c r="AX15241" s="80"/>
      <c r="AY15241" s="80"/>
      <c r="AZ15241" s="80"/>
      <c r="BA15241" s="80"/>
      <c r="BB15241" s="80"/>
    </row>
    <row r="15242" spans="9:54" x14ac:dyDescent="0.25">
      <c r="I15242" s="80"/>
      <c r="AX15242" s="80"/>
      <c r="AY15242" s="80"/>
      <c r="AZ15242" s="80"/>
      <c r="BA15242" s="80"/>
      <c r="BB15242" s="80"/>
    </row>
    <row r="15243" spans="9:54" x14ac:dyDescent="0.25">
      <c r="I15243" s="80"/>
      <c r="AX15243" s="80"/>
      <c r="AY15243" s="80"/>
      <c r="AZ15243" s="80"/>
      <c r="BA15243" s="80"/>
      <c r="BB15243" s="80"/>
    </row>
    <row r="15244" spans="9:54" x14ac:dyDescent="0.25">
      <c r="I15244" s="80"/>
      <c r="AX15244" s="80"/>
      <c r="AY15244" s="80"/>
      <c r="AZ15244" s="80"/>
      <c r="BA15244" s="80"/>
      <c r="BB15244" s="80"/>
    </row>
    <row r="15245" spans="9:54" x14ac:dyDescent="0.25">
      <c r="I15245" s="80"/>
      <c r="AX15245" s="80"/>
      <c r="AY15245" s="80"/>
      <c r="AZ15245" s="80"/>
      <c r="BA15245" s="80"/>
      <c r="BB15245" s="80"/>
    </row>
    <row r="15246" spans="9:54" x14ac:dyDescent="0.25">
      <c r="I15246" s="80"/>
      <c r="AX15246" s="80"/>
      <c r="AY15246" s="80"/>
      <c r="AZ15246" s="80"/>
      <c r="BA15246" s="80"/>
      <c r="BB15246" s="80"/>
    </row>
    <row r="15247" spans="9:54" x14ac:dyDescent="0.25">
      <c r="I15247" s="80"/>
      <c r="AX15247" s="80"/>
      <c r="AY15247" s="80"/>
      <c r="AZ15247" s="80"/>
      <c r="BA15247" s="80"/>
      <c r="BB15247" s="80"/>
    </row>
    <row r="15248" spans="9:54" x14ac:dyDescent="0.25">
      <c r="I15248" s="80"/>
      <c r="AX15248" s="80"/>
      <c r="AY15248" s="80"/>
      <c r="AZ15248" s="80"/>
      <c r="BA15248" s="80"/>
      <c r="BB15248" s="80"/>
    </row>
    <row r="15249" spans="9:54" x14ac:dyDescent="0.25">
      <c r="I15249" s="80"/>
      <c r="AX15249" s="80"/>
      <c r="AY15249" s="80"/>
      <c r="AZ15249" s="80"/>
      <c r="BA15249" s="80"/>
      <c r="BB15249" s="80"/>
    </row>
    <row r="15250" spans="9:54" x14ac:dyDescent="0.25">
      <c r="I15250" s="80"/>
      <c r="AX15250" s="80"/>
      <c r="AY15250" s="80"/>
      <c r="AZ15250" s="80"/>
      <c r="BA15250" s="80"/>
      <c r="BB15250" s="80"/>
    </row>
    <row r="15251" spans="9:54" x14ac:dyDescent="0.25">
      <c r="I15251" s="80"/>
      <c r="AX15251" s="80"/>
      <c r="AY15251" s="80"/>
      <c r="AZ15251" s="80"/>
      <c r="BA15251" s="80"/>
      <c r="BB15251" s="80"/>
    </row>
    <row r="15252" spans="9:54" x14ac:dyDescent="0.25">
      <c r="I15252" s="80"/>
      <c r="AX15252" s="80"/>
      <c r="AY15252" s="80"/>
      <c r="AZ15252" s="80"/>
      <c r="BA15252" s="80"/>
      <c r="BB15252" s="80"/>
    </row>
    <row r="15253" spans="9:54" x14ac:dyDescent="0.25">
      <c r="I15253" s="80"/>
      <c r="AX15253" s="80"/>
      <c r="AY15253" s="80"/>
      <c r="AZ15253" s="80"/>
      <c r="BA15253" s="80"/>
      <c r="BB15253" s="80"/>
    </row>
    <row r="15254" spans="9:54" x14ac:dyDescent="0.25">
      <c r="I15254" s="80"/>
      <c r="AX15254" s="80"/>
      <c r="AY15254" s="80"/>
      <c r="AZ15254" s="80"/>
      <c r="BA15254" s="80"/>
      <c r="BB15254" s="80"/>
    </row>
    <row r="15255" spans="9:54" x14ac:dyDescent="0.25">
      <c r="I15255" s="80"/>
      <c r="AX15255" s="80"/>
      <c r="AY15255" s="80"/>
      <c r="AZ15255" s="80"/>
      <c r="BA15255" s="80"/>
      <c r="BB15255" s="80"/>
    </row>
    <row r="15256" spans="9:54" x14ac:dyDescent="0.25">
      <c r="I15256" s="80"/>
      <c r="AX15256" s="80"/>
      <c r="AY15256" s="80"/>
      <c r="AZ15256" s="80"/>
      <c r="BA15256" s="80"/>
      <c r="BB15256" s="80"/>
    </row>
    <row r="15257" spans="9:54" x14ac:dyDescent="0.25">
      <c r="I15257" s="80"/>
      <c r="AX15257" s="80"/>
      <c r="AY15257" s="80"/>
      <c r="AZ15257" s="80"/>
      <c r="BA15257" s="80"/>
      <c r="BB15257" s="80"/>
    </row>
    <row r="15258" spans="9:54" x14ac:dyDescent="0.25">
      <c r="I15258" s="80"/>
      <c r="AX15258" s="80"/>
      <c r="AY15258" s="80"/>
      <c r="AZ15258" s="80"/>
      <c r="BA15258" s="80"/>
      <c r="BB15258" s="80"/>
    </row>
    <row r="15259" spans="9:54" x14ac:dyDescent="0.25">
      <c r="I15259" s="80"/>
      <c r="AX15259" s="80"/>
      <c r="AY15259" s="80"/>
      <c r="AZ15259" s="80"/>
      <c r="BA15259" s="80"/>
      <c r="BB15259" s="80"/>
    </row>
    <row r="15260" spans="9:54" x14ac:dyDescent="0.25">
      <c r="I15260" s="80"/>
      <c r="AX15260" s="80"/>
      <c r="AY15260" s="80"/>
      <c r="AZ15260" s="80"/>
      <c r="BA15260" s="80"/>
      <c r="BB15260" s="80"/>
    </row>
    <row r="15261" spans="9:54" x14ac:dyDescent="0.25">
      <c r="I15261" s="80"/>
      <c r="AX15261" s="80"/>
      <c r="AY15261" s="80"/>
      <c r="AZ15261" s="80"/>
      <c r="BA15261" s="80"/>
      <c r="BB15261" s="80"/>
    </row>
    <row r="15262" spans="9:54" x14ac:dyDescent="0.25">
      <c r="I15262" s="80"/>
      <c r="AX15262" s="80"/>
      <c r="AY15262" s="80"/>
      <c r="AZ15262" s="80"/>
      <c r="BA15262" s="80"/>
      <c r="BB15262" s="80"/>
    </row>
    <row r="15263" spans="9:54" x14ac:dyDescent="0.25">
      <c r="I15263" s="80"/>
      <c r="AX15263" s="80"/>
      <c r="AY15263" s="80"/>
      <c r="AZ15263" s="80"/>
      <c r="BA15263" s="80"/>
      <c r="BB15263" s="80"/>
    </row>
    <row r="15264" spans="9:54" x14ac:dyDescent="0.25">
      <c r="I15264" s="80"/>
      <c r="AX15264" s="80"/>
      <c r="AY15264" s="80"/>
      <c r="AZ15264" s="80"/>
      <c r="BA15264" s="80"/>
      <c r="BB15264" s="80"/>
    </row>
    <row r="15265" spans="9:54" x14ac:dyDescent="0.25">
      <c r="I15265" s="80"/>
      <c r="AX15265" s="80"/>
      <c r="AY15265" s="80"/>
      <c r="AZ15265" s="80"/>
      <c r="BA15265" s="80"/>
      <c r="BB15265" s="80"/>
    </row>
    <row r="15266" spans="9:54" x14ac:dyDescent="0.25">
      <c r="I15266" s="80"/>
      <c r="AX15266" s="80"/>
      <c r="AY15266" s="80"/>
      <c r="AZ15266" s="80"/>
      <c r="BA15266" s="80"/>
      <c r="BB15266" s="80"/>
    </row>
    <row r="15267" spans="9:54" x14ac:dyDescent="0.25">
      <c r="I15267" s="80"/>
      <c r="AX15267" s="80"/>
      <c r="AY15267" s="80"/>
      <c r="AZ15267" s="80"/>
      <c r="BA15267" s="80"/>
      <c r="BB15267" s="80"/>
    </row>
    <row r="15268" spans="9:54" x14ac:dyDescent="0.25">
      <c r="I15268" s="80"/>
      <c r="AX15268" s="80"/>
      <c r="AY15268" s="80"/>
      <c r="AZ15268" s="80"/>
      <c r="BA15268" s="80"/>
      <c r="BB15268" s="80"/>
    </row>
    <row r="15269" spans="9:54" x14ac:dyDescent="0.25">
      <c r="I15269" s="80"/>
      <c r="AX15269" s="80"/>
      <c r="AY15269" s="80"/>
      <c r="AZ15269" s="80"/>
      <c r="BA15269" s="80"/>
      <c r="BB15269" s="80"/>
    </row>
    <row r="15270" spans="9:54" x14ac:dyDescent="0.25">
      <c r="I15270" s="80"/>
      <c r="AX15270" s="80"/>
      <c r="AY15270" s="80"/>
      <c r="AZ15270" s="80"/>
      <c r="BA15270" s="80"/>
      <c r="BB15270" s="80"/>
    </row>
    <row r="15271" spans="9:54" x14ac:dyDescent="0.25">
      <c r="I15271" s="80"/>
      <c r="AX15271" s="80"/>
      <c r="AY15271" s="80"/>
      <c r="AZ15271" s="80"/>
      <c r="BA15271" s="80"/>
      <c r="BB15271" s="80"/>
    </row>
    <row r="15272" spans="9:54" x14ac:dyDescent="0.25">
      <c r="I15272" s="80"/>
      <c r="AX15272" s="80"/>
      <c r="AY15272" s="80"/>
      <c r="AZ15272" s="80"/>
      <c r="BA15272" s="80"/>
      <c r="BB15272" s="80"/>
    </row>
    <row r="15273" spans="9:54" x14ac:dyDescent="0.25">
      <c r="I15273" s="80"/>
      <c r="AX15273" s="80"/>
      <c r="AY15273" s="80"/>
      <c r="AZ15273" s="80"/>
      <c r="BA15273" s="80"/>
      <c r="BB15273" s="80"/>
    </row>
    <row r="15274" spans="9:54" x14ac:dyDescent="0.25">
      <c r="I15274" s="80"/>
      <c r="AX15274" s="80"/>
      <c r="AY15274" s="80"/>
      <c r="AZ15274" s="80"/>
      <c r="BA15274" s="80"/>
      <c r="BB15274" s="80"/>
    </row>
    <row r="15275" spans="9:54" x14ac:dyDescent="0.25">
      <c r="I15275" s="80"/>
      <c r="AX15275" s="80"/>
      <c r="AY15275" s="80"/>
      <c r="AZ15275" s="80"/>
      <c r="BA15275" s="80"/>
      <c r="BB15275" s="80"/>
    </row>
    <row r="15276" spans="9:54" x14ac:dyDescent="0.25">
      <c r="I15276" s="80"/>
      <c r="AX15276" s="80"/>
      <c r="AY15276" s="80"/>
      <c r="AZ15276" s="80"/>
      <c r="BA15276" s="80"/>
      <c r="BB15276" s="80"/>
    </row>
    <row r="15277" spans="9:54" x14ac:dyDescent="0.25">
      <c r="I15277" s="80"/>
      <c r="AX15277" s="80"/>
      <c r="AY15277" s="80"/>
      <c r="AZ15277" s="80"/>
      <c r="BA15277" s="80"/>
      <c r="BB15277" s="80"/>
    </row>
    <row r="15278" spans="9:54" x14ac:dyDescent="0.25">
      <c r="I15278" s="80"/>
      <c r="AX15278" s="80"/>
      <c r="AY15278" s="80"/>
      <c r="AZ15278" s="80"/>
      <c r="BA15278" s="80"/>
      <c r="BB15278" s="80"/>
    </row>
    <row r="15279" spans="9:54" x14ac:dyDescent="0.25">
      <c r="I15279" s="80"/>
      <c r="AX15279" s="80"/>
      <c r="AY15279" s="80"/>
      <c r="AZ15279" s="80"/>
      <c r="BA15279" s="80"/>
      <c r="BB15279" s="80"/>
    </row>
    <row r="15280" spans="9:54" x14ac:dyDescent="0.25">
      <c r="I15280" s="80"/>
      <c r="AX15280" s="80"/>
      <c r="AY15280" s="80"/>
      <c r="AZ15280" s="80"/>
      <c r="BA15280" s="80"/>
      <c r="BB15280" s="80"/>
    </row>
    <row r="15281" spans="9:54" x14ac:dyDescent="0.25">
      <c r="I15281" s="80"/>
      <c r="AX15281" s="80"/>
      <c r="AY15281" s="80"/>
      <c r="AZ15281" s="80"/>
      <c r="BA15281" s="80"/>
      <c r="BB15281" s="80"/>
    </row>
    <row r="15282" spans="9:54" x14ac:dyDescent="0.25">
      <c r="I15282" s="80"/>
      <c r="AX15282" s="80"/>
      <c r="AY15282" s="80"/>
      <c r="AZ15282" s="80"/>
      <c r="BA15282" s="80"/>
      <c r="BB15282" s="80"/>
    </row>
    <row r="15283" spans="9:54" x14ac:dyDescent="0.25">
      <c r="I15283" s="80"/>
      <c r="AX15283" s="80"/>
      <c r="AY15283" s="80"/>
      <c r="AZ15283" s="80"/>
      <c r="BA15283" s="80"/>
      <c r="BB15283" s="80"/>
    </row>
    <row r="15284" spans="9:54" x14ac:dyDescent="0.25">
      <c r="I15284" s="80"/>
      <c r="AX15284" s="80"/>
      <c r="AY15284" s="80"/>
      <c r="AZ15284" s="80"/>
      <c r="BA15284" s="80"/>
      <c r="BB15284" s="80"/>
    </row>
    <row r="15285" spans="9:54" x14ac:dyDescent="0.25">
      <c r="I15285" s="80"/>
      <c r="AX15285" s="80"/>
      <c r="AY15285" s="80"/>
      <c r="AZ15285" s="80"/>
      <c r="BA15285" s="80"/>
      <c r="BB15285" s="80"/>
    </row>
    <row r="15286" spans="9:54" x14ac:dyDescent="0.25">
      <c r="I15286" s="80"/>
      <c r="AX15286" s="80"/>
      <c r="AY15286" s="80"/>
      <c r="AZ15286" s="80"/>
      <c r="BA15286" s="80"/>
      <c r="BB15286" s="80"/>
    </row>
    <row r="15287" spans="9:54" x14ac:dyDescent="0.25">
      <c r="I15287" s="80"/>
      <c r="AX15287" s="80"/>
      <c r="AY15287" s="80"/>
      <c r="AZ15287" s="80"/>
      <c r="BA15287" s="80"/>
      <c r="BB15287" s="80"/>
    </row>
    <row r="15288" spans="9:54" x14ac:dyDescent="0.25">
      <c r="I15288" s="80"/>
      <c r="AX15288" s="80"/>
      <c r="AY15288" s="80"/>
      <c r="AZ15288" s="80"/>
      <c r="BA15288" s="80"/>
      <c r="BB15288" s="80"/>
    </row>
    <row r="15289" spans="9:54" x14ac:dyDescent="0.25">
      <c r="I15289" s="80"/>
      <c r="AX15289" s="80"/>
      <c r="AY15289" s="80"/>
      <c r="AZ15289" s="80"/>
      <c r="BA15289" s="80"/>
      <c r="BB15289" s="80"/>
    </row>
    <row r="15290" spans="9:54" x14ac:dyDescent="0.25">
      <c r="I15290" s="80"/>
      <c r="AX15290" s="80"/>
      <c r="AY15290" s="80"/>
      <c r="AZ15290" s="80"/>
      <c r="BA15290" s="80"/>
      <c r="BB15290" s="80"/>
    </row>
    <row r="15291" spans="9:54" x14ac:dyDescent="0.25">
      <c r="I15291" s="80"/>
      <c r="AX15291" s="80"/>
      <c r="AY15291" s="80"/>
      <c r="AZ15291" s="80"/>
      <c r="BA15291" s="80"/>
      <c r="BB15291" s="80"/>
    </row>
    <row r="15292" spans="9:54" x14ac:dyDescent="0.25">
      <c r="I15292" s="80"/>
      <c r="AX15292" s="80"/>
      <c r="AY15292" s="80"/>
      <c r="AZ15292" s="80"/>
      <c r="BA15292" s="80"/>
      <c r="BB15292" s="80"/>
    </row>
    <row r="15293" spans="9:54" x14ac:dyDescent="0.25">
      <c r="I15293" s="80"/>
      <c r="AX15293" s="80"/>
      <c r="AY15293" s="80"/>
      <c r="AZ15293" s="80"/>
      <c r="BA15293" s="80"/>
      <c r="BB15293" s="80"/>
    </row>
    <row r="15294" spans="9:54" x14ac:dyDescent="0.25">
      <c r="I15294" s="80"/>
      <c r="AX15294" s="80"/>
      <c r="AY15294" s="80"/>
      <c r="AZ15294" s="80"/>
      <c r="BA15294" s="80"/>
      <c r="BB15294" s="80"/>
    </row>
    <row r="15295" spans="9:54" x14ac:dyDescent="0.25">
      <c r="I15295" s="80"/>
      <c r="AX15295" s="80"/>
      <c r="AY15295" s="80"/>
      <c r="AZ15295" s="80"/>
      <c r="BA15295" s="80"/>
      <c r="BB15295" s="80"/>
    </row>
    <row r="15296" spans="9:54" x14ac:dyDescent="0.25">
      <c r="I15296" s="80"/>
      <c r="AX15296" s="80"/>
      <c r="AY15296" s="80"/>
      <c r="AZ15296" s="80"/>
      <c r="BA15296" s="80"/>
      <c r="BB15296" s="80"/>
    </row>
    <row r="15297" spans="9:54" x14ac:dyDescent="0.25">
      <c r="I15297" s="80"/>
      <c r="AX15297" s="80"/>
      <c r="AY15297" s="80"/>
      <c r="AZ15297" s="80"/>
      <c r="BA15297" s="80"/>
      <c r="BB15297" s="80"/>
    </row>
    <row r="15298" spans="9:54" x14ac:dyDescent="0.25">
      <c r="I15298" s="80"/>
      <c r="AX15298" s="80"/>
      <c r="AY15298" s="80"/>
      <c r="AZ15298" s="80"/>
      <c r="BA15298" s="80"/>
      <c r="BB15298" s="80"/>
    </row>
    <row r="15299" spans="9:54" x14ac:dyDescent="0.25">
      <c r="I15299" s="80"/>
      <c r="AX15299" s="80"/>
      <c r="AY15299" s="80"/>
      <c r="AZ15299" s="80"/>
      <c r="BA15299" s="80"/>
      <c r="BB15299" s="80"/>
    </row>
    <row r="15300" spans="9:54" x14ac:dyDescent="0.25">
      <c r="I15300" s="80"/>
      <c r="AX15300" s="80"/>
      <c r="AY15300" s="80"/>
      <c r="AZ15300" s="80"/>
      <c r="BA15300" s="80"/>
      <c r="BB15300" s="80"/>
    </row>
    <row r="15301" spans="9:54" x14ac:dyDescent="0.25">
      <c r="I15301" s="80"/>
      <c r="AX15301" s="80"/>
      <c r="AY15301" s="80"/>
      <c r="AZ15301" s="80"/>
      <c r="BA15301" s="80"/>
      <c r="BB15301" s="80"/>
    </row>
    <row r="15302" spans="9:54" x14ac:dyDescent="0.25">
      <c r="I15302" s="80"/>
      <c r="AX15302" s="80"/>
      <c r="AY15302" s="80"/>
      <c r="AZ15302" s="80"/>
      <c r="BA15302" s="80"/>
      <c r="BB15302" s="80"/>
    </row>
    <row r="15303" spans="9:54" x14ac:dyDescent="0.25">
      <c r="I15303" s="80"/>
      <c r="AX15303" s="80"/>
      <c r="AY15303" s="80"/>
      <c r="AZ15303" s="80"/>
      <c r="BA15303" s="80"/>
      <c r="BB15303" s="80"/>
    </row>
    <row r="15304" spans="9:54" x14ac:dyDescent="0.25">
      <c r="I15304" s="80"/>
      <c r="AX15304" s="80"/>
      <c r="AY15304" s="80"/>
      <c r="AZ15304" s="80"/>
      <c r="BA15304" s="80"/>
      <c r="BB15304" s="80"/>
    </row>
    <row r="15305" spans="9:54" x14ac:dyDescent="0.25">
      <c r="I15305" s="80"/>
      <c r="AX15305" s="80"/>
      <c r="AY15305" s="80"/>
      <c r="AZ15305" s="80"/>
      <c r="BA15305" s="80"/>
      <c r="BB15305" s="80"/>
    </row>
    <row r="15306" spans="9:54" x14ac:dyDescent="0.25">
      <c r="I15306" s="80"/>
      <c r="AX15306" s="80"/>
      <c r="AY15306" s="80"/>
      <c r="AZ15306" s="80"/>
      <c r="BA15306" s="80"/>
      <c r="BB15306" s="80"/>
    </row>
    <row r="15307" spans="9:54" x14ac:dyDescent="0.25">
      <c r="I15307" s="80"/>
      <c r="AX15307" s="80"/>
      <c r="AY15307" s="80"/>
      <c r="AZ15307" s="80"/>
      <c r="BA15307" s="80"/>
      <c r="BB15307" s="80"/>
    </row>
    <row r="15308" spans="9:54" x14ac:dyDescent="0.25">
      <c r="I15308" s="80"/>
      <c r="AX15308" s="80"/>
      <c r="AY15308" s="80"/>
      <c r="AZ15308" s="80"/>
      <c r="BA15308" s="80"/>
      <c r="BB15308" s="80"/>
    </row>
    <row r="15309" spans="9:54" x14ac:dyDescent="0.25">
      <c r="I15309" s="80"/>
      <c r="AX15309" s="80"/>
      <c r="AY15309" s="80"/>
      <c r="AZ15309" s="80"/>
      <c r="BA15309" s="80"/>
      <c r="BB15309" s="80"/>
    </row>
    <row r="15310" spans="9:54" x14ac:dyDescent="0.25">
      <c r="I15310" s="80"/>
      <c r="AX15310" s="80"/>
      <c r="AY15310" s="80"/>
      <c r="AZ15310" s="80"/>
      <c r="BA15310" s="80"/>
      <c r="BB15310" s="80"/>
    </row>
    <row r="15311" spans="9:54" x14ac:dyDescent="0.25">
      <c r="I15311" s="80"/>
      <c r="AX15311" s="80"/>
      <c r="AY15311" s="80"/>
      <c r="AZ15311" s="80"/>
      <c r="BA15311" s="80"/>
      <c r="BB15311" s="80"/>
    </row>
    <row r="15312" spans="9:54" x14ac:dyDescent="0.25">
      <c r="I15312" s="80"/>
      <c r="AX15312" s="80"/>
      <c r="AY15312" s="80"/>
      <c r="AZ15312" s="80"/>
      <c r="BA15312" s="80"/>
      <c r="BB15312" s="80"/>
    </row>
    <row r="15313" spans="9:54" x14ac:dyDescent="0.25">
      <c r="I15313" s="80"/>
      <c r="AX15313" s="80"/>
      <c r="AY15313" s="80"/>
      <c r="AZ15313" s="80"/>
      <c r="BA15313" s="80"/>
      <c r="BB15313" s="80"/>
    </row>
    <row r="15314" spans="9:54" x14ac:dyDescent="0.25">
      <c r="I15314" s="80"/>
      <c r="AX15314" s="80"/>
      <c r="AY15314" s="80"/>
      <c r="AZ15314" s="80"/>
      <c r="BA15314" s="80"/>
      <c r="BB15314" s="80"/>
    </row>
    <row r="15315" spans="9:54" x14ac:dyDescent="0.25">
      <c r="I15315" s="80"/>
      <c r="AX15315" s="80"/>
      <c r="AY15315" s="80"/>
      <c r="AZ15315" s="80"/>
      <c r="BA15315" s="80"/>
      <c r="BB15315" s="80"/>
    </row>
    <row r="15316" spans="9:54" x14ac:dyDescent="0.25">
      <c r="I15316" s="80"/>
      <c r="AX15316" s="80"/>
      <c r="AY15316" s="80"/>
      <c r="AZ15316" s="80"/>
      <c r="BA15316" s="80"/>
      <c r="BB15316" s="80"/>
    </row>
    <row r="15317" spans="9:54" x14ac:dyDescent="0.25">
      <c r="I15317" s="80"/>
      <c r="AX15317" s="80"/>
      <c r="AY15317" s="80"/>
      <c r="AZ15317" s="80"/>
      <c r="BA15317" s="80"/>
      <c r="BB15317" s="80"/>
    </row>
    <row r="15318" spans="9:54" x14ac:dyDescent="0.25">
      <c r="I15318" s="80"/>
      <c r="AX15318" s="80"/>
      <c r="AY15318" s="80"/>
      <c r="AZ15318" s="80"/>
      <c r="BA15318" s="80"/>
      <c r="BB15318" s="80"/>
    </row>
    <row r="15319" spans="9:54" x14ac:dyDescent="0.25">
      <c r="I15319" s="80"/>
      <c r="AX15319" s="80"/>
      <c r="AY15319" s="80"/>
      <c r="AZ15319" s="80"/>
      <c r="BA15319" s="80"/>
      <c r="BB15319" s="80"/>
    </row>
    <row r="15320" spans="9:54" x14ac:dyDescent="0.25">
      <c r="I15320" s="80"/>
      <c r="AX15320" s="80"/>
      <c r="AY15320" s="80"/>
      <c r="AZ15320" s="80"/>
      <c r="BA15320" s="80"/>
      <c r="BB15320" s="80"/>
    </row>
    <row r="15321" spans="9:54" x14ac:dyDescent="0.25">
      <c r="I15321" s="80"/>
      <c r="AX15321" s="80"/>
      <c r="AY15321" s="80"/>
      <c r="AZ15321" s="80"/>
      <c r="BA15321" s="80"/>
      <c r="BB15321" s="80"/>
    </row>
    <row r="15322" spans="9:54" x14ac:dyDescent="0.25">
      <c r="I15322" s="80"/>
      <c r="AX15322" s="80"/>
      <c r="AY15322" s="80"/>
      <c r="AZ15322" s="80"/>
      <c r="BA15322" s="80"/>
      <c r="BB15322" s="80"/>
    </row>
    <row r="15323" spans="9:54" x14ac:dyDescent="0.25">
      <c r="I15323" s="80"/>
      <c r="AX15323" s="80"/>
      <c r="AY15323" s="80"/>
      <c r="AZ15323" s="80"/>
      <c r="BA15323" s="80"/>
      <c r="BB15323" s="80"/>
    </row>
    <row r="15324" spans="9:54" x14ac:dyDescent="0.25">
      <c r="I15324" s="80"/>
      <c r="AX15324" s="80"/>
      <c r="AY15324" s="80"/>
      <c r="AZ15324" s="80"/>
      <c r="BA15324" s="80"/>
      <c r="BB15324" s="80"/>
    </row>
    <row r="15325" spans="9:54" x14ac:dyDescent="0.25">
      <c r="I15325" s="80"/>
      <c r="AX15325" s="80"/>
      <c r="AY15325" s="80"/>
      <c r="AZ15325" s="80"/>
      <c r="BA15325" s="80"/>
      <c r="BB15325" s="80"/>
    </row>
    <row r="15326" spans="9:54" x14ac:dyDescent="0.25">
      <c r="I15326" s="80"/>
      <c r="AX15326" s="80"/>
      <c r="AY15326" s="80"/>
      <c r="AZ15326" s="80"/>
      <c r="BA15326" s="80"/>
      <c r="BB15326" s="80"/>
    </row>
    <row r="15327" spans="9:54" x14ac:dyDescent="0.25">
      <c r="I15327" s="80"/>
      <c r="AX15327" s="80"/>
      <c r="AY15327" s="80"/>
      <c r="AZ15327" s="80"/>
      <c r="BA15327" s="80"/>
      <c r="BB15327" s="80"/>
    </row>
    <row r="15328" spans="9:54" x14ac:dyDescent="0.25">
      <c r="I15328" s="80"/>
      <c r="AX15328" s="80"/>
      <c r="AY15328" s="80"/>
      <c r="AZ15328" s="80"/>
      <c r="BA15328" s="80"/>
      <c r="BB15328" s="80"/>
    </row>
    <row r="15329" spans="9:54" x14ac:dyDescent="0.25">
      <c r="I15329" s="80"/>
      <c r="AX15329" s="80"/>
      <c r="AY15329" s="80"/>
      <c r="AZ15329" s="80"/>
      <c r="BA15329" s="80"/>
      <c r="BB15329" s="80"/>
    </row>
    <row r="15330" spans="9:54" x14ac:dyDescent="0.25">
      <c r="I15330" s="80"/>
      <c r="AX15330" s="80"/>
      <c r="AY15330" s="80"/>
      <c r="AZ15330" s="80"/>
      <c r="BA15330" s="80"/>
      <c r="BB15330" s="80"/>
    </row>
    <row r="15331" spans="9:54" x14ac:dyDescent="0.25">
      <c r="I15331" s="80"/>
      <c r="AX15331" s="80"/>
      <c r="AY15331" s="80"/>
      <c r="AZ15331" s="80"/>
      <c r="BA15331" s="80"/>
      <c r="BB15331" s="80"/>
    </row>
    <row r="15332" spans="9:54" x14ac:dyDescent="0.25">
      <c r="I15332" s="80"/>
      <c r="AX15332" s="80"/>
      <c r="AY15332" s="80"/>
      <c r="AZ15332" s="80"/>
      <c r="BA15332" s="80"/>
      <c r="BB15332" s="80"/>
    </row>
    <row r="15333" spans="9:54" x14ac:dyDescent="0.25">
      <c r="I15333" s="80"/>
      <c r="AX15333" s="80"/>
      <c r="AY15333" s="80"/>
      <c r="AZ15333" s="80"/>
      <c r="BA15333" s="80"/>
      <c r="BB15333" s="80"/>
    </row>
    <row r="15334" spans="9:54" x14ac:dyDescent="0.25">
      <c r="I15334" s="80"/>
      <c r="AX15334" s="80"/>
      <c r="AY15334" s="80"/>
      <c r="AZ15334" s="80"/>
      <c r="BA15334" s="80"/>
      <c r="BB15334" s="80"/>
    </row>
    <row r="15335" spans="9:54" x14ac:dyDescent="0.25">
      <c r="I15335" s="80"/>
      <c r="AX15335" s="80"/>
      <c r="AY15335" s="80"/>
      <c r="AZ15335" s="80"/>
      <c r="BA15335" s="80"/>
      <c r="BB15335" s="80"/>
    </row>
    <row r="15336" spans="9:54" x14ac:dyDescent="0.25">
      <c r="I15336" s="80"/>
      <c r="AX15336" s="80"/>
      <c r="AY15336" s="80"/>
      <c r="AZ15336" s="80"/>
      <c r="BA15336" s="80"/>
      <c r="BB15336" s="80"/>
    </row>
    <row r="15337" spans="9:54" x14ac:dyDescent="0.25">
      <c r="I15337" s="80"/>
      <c r="AX15337" s="80"/>
      <c r="AY15337" s="80"/>
      <c r="AZ15337" s="80"/>
      <c r="BA15337" s="80"/>
      <c r="BB15337" s="80"/>
    </row>
    <row r="15338" spans="9:54" x14ac:dyDescent="0.25">
      <c r="I15338" s="80"/>
      <c r="AX15338" s="80"/>
      <c r="AY15338" s="80"/>
      <c r="AZ15338" s="80"/>
      <c r="BA15338" s="80"/>
      <c r="BB15338" s="80"/>
    </row>
    <row r="15339" spans="9:54" x14ac:dyDescent="0.25">
      <c r="I15339" s="80"/>
      <c r="AX15339" s="80"/>
      <c r="AY15339" s="80"/>
      <c r="AZ15339" s="80"/>
      <c r="BA15339" s="80"/>
      <c r="BB15339" s="80"/>
    </row>
    <row r="15340" spans="9:54" x14ac:dyDescent="0.25">
      <c r="I15340" s="80"/>
      <c r="AX15340" s="80"/>
      <c r="AY15340" s="80"/>
      <c r="AZ15340" s="80"/>
      <c r="BA15340" s="80"/>
      <c r="BB15340" s="80"/>
    </row>
    <row r="15341" spans="9:54" x14ac:dyDescent="0.25">
      <c r="I15341" s="80"/>
      <c r="AX15341" s="80"/>
      <c r="AY15341" s="80"/>
      <c r="AZ15341" s="80"/>
      <c r="BA15341" s="80"/>
      <c r="BB15341" s="80"/>
    </row>
    <row r="15342" spans="9:54" x14ac:dyDescent="0.25">
      <c r="I15342" s="80"/>
      <c r="AX15342" s="80"/>
      <c r="AY15342" s="80"/>
      <c r="AZ15342" s="80"/>
      <c r="BA15342" s="80"/>
      <c r="BB15342" s="80"/>
    </row>
    <row r="15343" spans="9:54" x14ac:dyDescent="0.25">
      <c r="I15343" s="80"/>
      <c r="AX15343" s="80"/>
      <c r="AY15343" s="80"/>
      <c r="AZ15343" s="80"/>
      <c r="BA15343" s="80"/>
      <c r="BB15343" s="80"/>
    </row>
    <row r="15344" spans="9:54" x14ac:dyDescent="0.25">
      <c r="I15344" s="80"/>
      <c r="AX15344" s="80"/>
      <c r="AY15344" s="80"/>
      <c r="AZ15344" s="80"/>
      <c r="BA15344" s="80"/>
      <c r="BB15344" s="80"/>
    </row>
    <row r="15345" spans="9:54" x14ac:dyDescent="0.25">
      <c r="I15345" s="80"/>
      <c r="AX15345" s="80"/>
      <c r="AY15345" s="80"/>
      <c r="AZ15345" s="80"/>
      <c r="BA15345" s="80"/>
      <c r="BB15345" s="80"/>
    </row>
    <row r="15346" spans="9:54" x14ac:dyDescent="0.25">
      <c r="I15346" s="80"/>
      <c r="AX15346" s="80"/>
      <c r="AY15346" s="80"/>
      <c r="AZ15346" s="80"/>
      <c r="BA15346" s="80"/>
      <c r="BB15346" s="80"/>
    </row>
    <row r="15347" spans="9:54" x14ac:dyDescent="0.25">
      <c r="I15347" s="80"/>
      <c r="AX15347" s="80"/>
      <c r="AY15347" s="80"/>
      <c r="AZ15347" s="80"/>
      <c r="BA15347" s="80"/>
      <c r="BB15347" s="80"/>
    </row>
    <row r="15348" spans="9:54" x14ac:dyDescent="0.25">
      <c r="I15348" s="80"/>
      <c r="AX15348" s="80"/>
      <c r="AY15348" s="80"/>
      <c r="AZ15348" s="80"/>
      <c r="BA15348" s="80"/>
      <c r="BB15348" s="80"/>
    </row>
    <row r="15349" spans="9:54" x14ac:dyDescent="0.25">
      <c r="I15349" s="80"/>
      <c r="AX15349" s="80"/>
      <c r="AY15349" s="80"/>
      <c r="AZ15349" s="80"/>
      <c r="BA15349" s="80"/>
      <c r="BB15349" s="80"/>
    </row>
    <row r="15350" spans="9:54" x14ac:dyDescent="0.25">
      <c r="I15350" s="80"/>
      <c r="AX15350" s="80"/>
      <c r="AY15350" s="80"/>
      <c r="AZ15350" s="80"/>
      <c r="BA15350" s="80"/>
      <c r="BB15350" s="80"/>
    </row>
    <row r="15351" spans="9:54" x14ac:dyDescent="0.25">
      <c r="I15351" s="80"/>
      <c r="AX15351" s="80"/>
      <c r="AY15351" s="80"/>
      <c r="AZ15351" s="80"/>
      <c r="BA15351" s="80"/>
      <c r="BB15351" s="80"/>
    </row>
    <row r="15352" spans="9:54" x14ac:dyDescent="0.25">
      <c r="I15352" s="80"/>
      <c r="AX15352" s="80"/>
      <c r="AY15352" s="80"/>
      <c r="AZ15352" s="80"/>
      <c r="BA15352" s="80"/>
      <c r="BB15352" s="80"/>
    </row>
    <row r="15353" spans="9:54" x14ac:dyDescent="0.25">
      <c r="I15353" s="80"/>
      <c r="AX15353" s="80"/>
      <c r="AY15353" s="80"/>
      <c r="AZ15353" s="80"/>
      <c r="BA15353" s="80"/>
      <c r="BB15353" s="80"/>
    </row>
    <row r="15354" spans="9:54" x14ac:dyDescent="0.25">
      <c r="I15354" s="80"/>
      <c r="AX15354" s="80"/>
      <c r="AY15354" s="80"/>
      <c r="AZ15354" s="80"/>
      <c r="BA15354" s="80"/>
      <c r="BB15354" s="80"/>
    </row>
    <row r="15355" spans="9:54" x14ac:dyDescent="0.25">
      <c r="I15355" s="80"/>
      <c r="AX15355" s="80"/>
      <c r="AY15355" s="80"/>
      <c r="AZ15355" s="80"/>
      <c r="BA15355" s="80"/>
      <c r="BB15355" s="80"/>
    </row>
    <row r="15356" spans="9:54" x14ac:dyDescent="0.25">
      <c r="I15356" s="80"/>
      <c r="AX15356" s="80"/>
      <c r="AY15356" s="80"/>
      <c r="AZ15356" s="80"/>
      <c r="BA15356" s="80"/>
      <c r="BB15356" s="80"/>
    </row>
    <row r="15357" spans="9:54" x14ac:dyDescent="0.25">
      <c r="I15357" s="80"/>
      <c r="AX15357" s="80"/>
      <c r="AY15357" s="80"/>
      <c r="AZ15357" s="80"/>
      <c r="BA15357" s="80"/>
      <c r="BB15357" s="80"/>
    </row>
    <row r="15358" spans="9:54" x14ac:dyDescent="0.25">
      <c r="I15358" s="80"/>
      <c r="AX15358" s="80"/>
      <c r="AY15358" s="80"/>
      <c r="AZ15358" s="80"/>
      <c r="BA15358" s="80"/>
      <c r="BB15358" s="80"/>
    </row>
    <row r="15359" spans="9:54" x14ac:dyDescent="0.25">
      <c r="I15359" s="80"/>
      <c r="AX15359" s="80"/>
      <c r="AY15359" s="80"/>
      <c r="AZ15359" s="80"/>
      <c r="BA15359" s="80"/>
      <c r="BB15359" s="80"/>
    </row>
    <row r="15360" spans="9:54" x14ac:dyDescent="0.25">
      <c r="I15360" s="80"/>
      <c r="AX15360" s="80"/>
      <c r="AY15360" s="80"/>
      <c r="AZ15360" s="80"/>
      <c r="BA15360" s="80"/>
      <c r="BB15360" s="80"/>
    </row>
    <row r="15361" spans="9:54" x14ac:dyDescent="0.25">
      <c r="I15361" s="80"/>
      <c r="AX15361" s="80"/>
      <c r="AY15361" s="80"/>
      <c r="AZ15361" s="80"/>
      <c r="BA15361" s="80"/>
      <c r="BB15361" s="80"/>
    </row>
    <row r="15362" spans="9:54" x14ac:dyDescent="0.25">
      <c r="I15362" s="80"/>
      <c r="AX15362" s="80"/>
      <c r="AY15362" s="80"/>
      <c r="AZ15362" s="80"/>
      <c r="BA15362" s="80"/>
      <c r="BB15362" s="80"/>
    </row>
    <row r="15363" spans="9:54" x14ac:dyDescent="0.25">
      <c r="I15363" s="80"/>
      <c r="AX15363" s="80"/>
      <c r="AY15363" s="80"/>
      <c r="AZ15363" s="80"/>
      <c r="BA15363" s="80"/>
      <c r="BB15363" s="80"/>
    </row>
    <row r="15364" spans="9:54" x14ac:dyDescent="0.25">
      <c r="I15364" s="80"/>
      <c r="AX15364" s="80"/>
      <c r="AY15364" s="80"/>
      <c r="AZ15364" s="80"/>
      <c r="BA15364" s="80"/>
      <c r="BB15364" s="80"/>
    </row>
    <row r="15365" spans="9:54" x14ac:dyDescent="0.25">
      <c r="I15365" s="80"/>
      <c r="AX15365" s="80"/>
      <c r="AY15365" s="80"/>
      <c r="AZ15365" s="80"/>
      <c r="BA15365" s="80"/>
      <c r="BB15365" s="80"/>
    </row>
    <row r="15366" spans="9:54" x14ac:dyDescent="0.25">
      <c r="I15366" s="80"/>
      <c r="AX15366" s="80"/>
      <c r="AY15366" s="80"/>
      <c r="AZ15366" s="80"/>
      <c r="BA15366" s="80"/>
      <c r="BB15366" s="80"/>
    </row>
    <row r="15367" spans="9:54" x14ac:dyDescent="0.25">
      <c r="I15367" s="80"/>
      <c r="AX15367" s="80"/>
      <c r="AY15367" s="80"/>
      <c r="AZ15367" s="80"/>
      <c r="BA15367" s="80"/>
      <c r="BB15367" s="80"/>
    </row>
    <row r="15368" spans="9:54" x14ac:dyDescent="0.25">
      <c r="I15368" s="80"/>
      <c r="AX15368" s="80"/>
      <c r="AY15368" s="80"/>
      <c r="AZ15368" s="80"/>
      <c r="BA15368" s="80"/>
      <c r="BB15368" s="80"/>
    </row>
    <row r="15369" spans="9:54" x14ac:dyDescent="0.25">
      <c r="I15369" s="80"/>
      <c r="AX15369" s="80"/>
      <c r="AY15369" s="80"/>
      <c r="AZ15369" s="80"/>
      <c r="BA15369" s="80"/>
      <c r="BB15369" s="80"/>
    </row>
    <row r="15370" spans="9:54" x14ac:dyDescent="0.25">
      <c r="I15370" s="80"/>
      <c r="AX15370" s="80"/>
      <c r="AY15370" s="80"/>
      <c r="AZ15370" s="80"/>
      <c r="BA15370" s="80"/>
      <c r="BB15370" s="80"/>
    </row>
    <row r="15371" spans="9:54" x14ac:dyDescent="0.25">
      <c r="I15371" s="80"/>
      <c r="AX15371" s="80"/>
      <c r="AY15371" s="80"/>
      <c r="AZ15371" s="80"/>
      <c r="BA15371" s="80"/>
      <c r="BB15371" s="80"/>
    </row>
    <row r="15372" spans="9:54" x14ac:dyDescent="0.25">
      <c r="I15372" s="80"/>
      <c r="AX15372" s="80"/>
      <c r="AY15372" s="80"/>
      <c r="AZ15372" s="80"/>
      <c r="BA15372" s="80"/>
      <c r="BB15372" s="80"/>
    </row>
    <row r="15373" spans="9:54" x14ac:dyDescent="0.25">
      <c r="I15373" s="80"/>
      <c r="AX15373" s="80"/>
      <c r="AY15373" s="80"/>
      <c r="AZ15373" s="80"/>
      <c r="BA15373" s="80"/>
      <c r="BB15373" s="80"/>
    </row>
    <row r="15374" spans="9:54" x14ac:dyDescent="0.25">
      <c r="I15374" s="80"/>
      <c r="AX15374" s="80"/>
      <c r="AY15374" s="80"/>
      <c r="AZ15374" s="80"/>
      <c r="BA15374" s="80"/>
      <c r="BB15374" s="80"/>
    </row>
    <row r="15375" spans="9:54" x14ac:dyDescent="0.25">
      <c r="I15375" s="80"/>
      <c r="AX15375" s="80"/>
      <c r="AY15375" s="80"/>
      <c r="AZ15375" s="80"/>
      <c r="BA15375" s="80"/>
      <c r="BB15375" s="80"/>
    </row>
    <row r="15376" spans="9:54" x14ac:dyDescent="0.25">
      <c r="I15376" s="80"/>
      <c r="AX15376" s="80"/>
      <c r="AY15376" s="80"/>
      <c r="AZ15376" s="80"/>
      <c r="BA15376" s="80"/>
      <c r="BB15376" s="80"/>
    </row>
    <row r="15377" spans="9:54" x14ac:dyDescent="0.25">
      <c r="I15377" s="80"/>
      <c r="AX15377" s="80"/>
      <c r="AY15377" s="80"/>
      <c r="AZ15377" s="80"/>
      <c r="BA15377" s="80"/>
      <c r="BB15377" s="80"/>
    </row>
    <row r="15378" spans="9:54" x14ac:dyDescent="0.25">
      <c r="I15378" s="80"/>
      <c r="AX15378" s="80"/>
      <c r="AY15378" s="80"/>
      <c r="AZ15378" s="80"/>
      <c r="BA15378" s="80"/>
      <c r="BB15378" s="80"/>
    </row>
    <row r="15379" spans="9:54" x14ac:dyDescent="0.25">
      <c r="I15379" s="80"/>
      <c r="AX15379" s="80"/>
      <c r="AY15379" s="80"/>
      <c r="AZ15379" s="80"/>
      <c r="BA15379" s="80"/>
      <c r="BB15379" s="80"/>
    </row>
    <row r="15380" spans="9:54" x14ac:dyDescent="0.25">
      <c r="I15380" s="80"/>
      <c r="AX15380" s="80"/>
      <c r="AY15380" s="80"/>
      <c r="AZ15380" s="80"/>
      <c r="BA15380" s="80"/>
      <c r="BB15380" s="80"/>
    </row>
    <row r="15381" spans="9:54" x14ac:dyDescent="0.25">
      <c r="I15381" s="80"/>
      <c r="AX15381" s="80"/>
      <c r="AY15381" s="80"/>
      <c r="AZ15381" s="80"/>
      <c r="BA15381" s="80"/>
      <c r="BB15381" s="80"/>
    </row>
    <row r="15382" spans="9:54" x14ac:dyDescent="0.25">
      <c r="I15382" s="80"/>
      <c r="AX15382" s="80"/>
      <c r="AY15382" s="80"/>
      <c r="AZ15382" s="80"/>
      <c r="BA15382" s="80"/>
      <c r="BB15382" s="80"/>
    </row>
    <row r="15383" spans="9:54" x14ac:dyDescent="0.25">
      <c r="I15383" s="80"/>
      <c r="AX15383" s="80"/>
      <c r="AY15383" s="80"/>
      <c r="AZ15383" s="80"/>
      <c r="BA15383" s="80"/>
      <c r="BB15383" s="80"/>
    </row>
    <row r="15384" spans="9:54" x14ac:dyDescent="0.25">
      <c r="I15384" s="80"/>
      <c r="AX15384" s="80"/>
      <c r="AY15384" s="80"/>
      <c r="AZ15384" s="80"/>
      <c r="BA15384" s="80"/>
      <c r="BB15384" s="80"/>
    </row>
    <row r="15385" spans="9:54" x14ac:dyDescent="0.25">
      <c r="I15385" s="80"/>
      <c r="AX15385" s="80"/>
      <c r="AY15385" s="80"/>
      <c r="AZ15385" s="80"/>
      <c r="BA15385" s="80"/>
      <c r="BB15385" s="80"/>
    </row>
    <row r="15386" spans="9:54" x14ac:dyDescent="0.25">
      <c r="I15386" s="80"/>
      <c r="AX15386" s="80"/>
      <c r="AY15386" s="80"/>
      <c r="AZ15386" s="80"/>
      <c r="BA15386" s="80"/>
      <c r="BB15386" s="80"/>
    </row>
    <row r="15387" spans="9:54" x14ac:dyDescent="0.25">
      <c r="I15387" s="80"/>
      <c r="AX15387" s="80"/>
      <c r="AY15387" s="80"/>
      <c r="AZ15387" s="80"/>
      <c r="BA15387" s="80"/>
      <c r="BB15387" s="80"/>
    </row>
    <row r="15388" spans="9:54" x14ac:dyDescent="0.25">
      <c r="I15388" s="80"/>
      <c r="AX15388" s="80"/>
      <c r="AY15388" s="80"/>
      <c r="AZ15388" s="80"/>
      <c r="BA15388" s="80"/>
      <c r="BB15388" s="80"/>
    </row>
    <row r="15389" spans="9:54" x14ac:dyDescent="0.25">
      <c r="I15389" s="80"/>
      <c r="AX15389" s="80"/>
      <c r="AY15389" s="80"/>
      <c r="AZ15389" s="80"/>
      <c r="BA15389" s="80"/>
      <c r="BB15389" s="80"/>
    </row>
    <row r="15390" spans="9:54" x14ac:dyDescent="0.25">
      <c r="I15390" s="80"/>
      <c r="AX15390" s="80"/>
      <c r="AY15390" s="80"/>
      <c r="AZ15390" s="80"/>
      <c r="BA15390" s="80"/>
      <c r="BB15390" s="80"/>
    </row>
    <row r="15391" spans="9:54" x14ac:dyDescent="0.25">
      <c r="I15391" s="80"/>
      <c r="AX15391" s="80"/>
      <c r="AY15391" s="80"/>
      <c r="AZ15391" s="80"/>
      <c r="BA15391" s="80"/>
      <c r="BB15391" s="80"/>
    </row>
    <row r="15392" spans="9:54" x14ac:dyDescent="0.25">
      <c r="I15392" s="80"/>
      <c r="AX15392" s="80"/>
      <c r="AY15392" s="80"/>
      <c r="AZ15392" s="80"/>
      <c r="BA15392" s="80"/>
      <c r="BB15392" s="80"/>
    </row>
    <row r="15393" spans="9:54" x14ac:dyDescent="0.25">
      <c r="I15393" s="80"/>
      <c r="AX15393" s="80"/>
      <c r="AY15393" s="80"/>
      <c r="AZ15393" s="80"/>
      <c r="BA15393" s="80"/>
      <c r="BB15393" s="80"/>
    </row>
    <row r="15394" spans="9:54" x14ac:dyDescent="0.25">
      <c r="I15394" s="80"/>
      <c r="AX15394" s="80"/>
      <c r="AY15394" s="80"/>
      <c r="AZ15394" s="80"/>
      <c r="BA15394" s="80"/>
      <c r="BB15394" s="80"/>
    </row>
    <row r="15395" spans="9:54" x14ac:dyDescent="0.25">
      <c r="I15395" s="80"/>
      <c r="AX15395" s="80"/>
      <c r="AY15395" s="80"/>
      <c r="AZ15395" s="80"/>
      <c r="BA15395" s="80"/>
      <c r="BB15395" s="80"/>
    </row>
    <row r="15396" spans="9:54" x14ac:dyDescent="0.25">
      <c r="I15396" s="80"/>
      <c r="AX15396" s="80"/>
      <c r="AY15396" s="80"/>
      <c r="AZ15396" s="80"/>
      <c r="BA15396" s="80"/>
      <c r="BB15396" s="80"/>
    </row>
    <row r="15397" spans="9:54" x14ac:dyDescent="0.25">
      <c r="I15397" s="80"/>
      <c r="AX15397" s="80"/>
      <c r="AY15397" s="80"/>
      <c r="AZ15397" s="80"/>
      <c r="BA15397" s="80"/>
      <c r="BB15397" s="80"/>
    </row>
    <row r="15398" spans="9:54" x14ac:dyDescent="0.25">
      <c r="I15398" s="80"/>
      <c r="AX15398" s="80"/>
      <c r="AY15398" s="80"/>
      <c r="AZ15398" s="80"/>
      <c r="BA15398" s="80"/>
      <c r="BB15398" s="80"/>
    </row>
    <row r="15399" spans="9:54" x14ac:dyDescent="0.25">
      <c r="I15399" s="80"/>
      <c r="AX15399" s="80"/>
      <c r="AY15399" s="80"/>
      <c r="AZ15399" s="80"/>
      <c r="BA15399" s="80"/>
      <c r="BB15399" s="80"/>
    </row>
    <row r="15400" spans="9:54" x14ac:dyDescent="0.25">
      <c r="I15400" s="80"/>
      <c r="AX15400" s="80"/>
      <c r="AY15400" s="80"/>
      <c r="AZ15400" s="80"/>
      <c r="BA15400" s="80"/>
      <c r="BB15400" s="80"/>
    </row>
    <row r="15401" spans="9:54" x14ac:dyDescent="0.25">
      <c r="I15401" s="80"/>
      <c r="AX15401" s="80"/>
      <c r="AY15401" s="80"/>
      <c r="AZ15401" s="80"/>
      <c r="BA15401" s="80"/>
      <c r="BB15401" s="80"/>
    </row>
    <row r="15402" spans="9:54" x14ac:dyDescent="0.25">
      <c r="I15402" s="80"/>
      <c r="AX15402" s="80"/>
      <c r="AY15402" s="80"/>
      <c r="AZ15402" s="80"/>
      <c r="BA15402" s="80"/>
      <c r="BB15402" s="80"/>
    </row>
    <row r="15403" spans="9:54" x14ac:dyDescent="0.25">
      <c r="I15403" s="80"/>
      <c r="AX15403" s="80"/>
      <c r="AY15403" s="80"/>
      <c r="AZ15403" s="80"/>
      <c r="BA15403" s="80"/>
      <c r="BB15403" s="80"/>
    </row>
    <row r="15404" spans="9:54" x14ac:dyDescent="0.25">
      <c r="I15404" s="80"/>
      <c r="AX15404" s="80"/>
      <c r="AY15404" s="80"/>
      <c r="AZ15404" s="80"/>
      <c r="BA15404" s="80"/>
      <c r="BB15404" s="80"/>
    </row>
    <row r="15405" spans="9:54" x14ac:dyDescent="0.25">
      <c r="I15405" s="80"/>
      <c r="AX15405" s="80"/>
      <c r="AY15405" s="80"/>
      <c r="AZ15405" s="80"/>
      <c r="BA15405" s="80"/>
      <c r="BB15405" s="80"/>
    </row>
    <row r="15406" spans="9:54" x14ac:dyDescent="0.25">
      <c r="I15406" s="80"/>
      <c r="AX15406" s="80"/>
      <c r="AY15406" s="80"/>
      <c r="AZ15406" s="80"/>
      <c r="BA15406" s="80"/>
      <c r="BB15406" s="80"/>
    </row>
    <row r="15407" spans="9:54" x14ac:dyDescent="0.25">
      <c r="I15407" s="80"/>
      <c r="AX15407" s="80"/>
      <c r="AY15407" s="80"/>
      <c r="AZ15407" s="80"/>
      <c r="BA15407" s="80"/>
      <c r="BB15407" s="80"/>
    </row>
    <row r="15408" spans="9:54" x14ac:dyDescent="0.25">
      <c r="I15408" s="80"/>
      <c r="AX15408" s="80"/>
      <c r="AY15408" s="80"/>
      <c r="AZ15408" s="80"/>
      <c r="BA15408" s="80"/>
      <c r="BB15408" s="80"/>
    </row>
    <row r="15409" spans="9:54" x14ac:dyDescent="0.25">
      <c r="I15409" s="80"/>
      <c r="AX15409" s="80"/>
      <c r="AY15409" s="80"/>
      <c r="AZ15409" s="80"/>
      <c r="BA15409" s="80"/>
      <c r="BB15409" s="80"/>
    </row>
    <row r="15410" spans="9:54" x14ac:dyDescent="0.25">
      <c r="I15410" s="80"/>
      <c r="AX15410" s="80"/>
      <c r="AY15410" s="80"/>
      <c r="AZ15410" s="80"/>
      <c r="BA15410" s="80"/>
      <c r="BB15410" s="80"/>
    </row>
    <row r="15411" spans="9:54" x14ac:dyDescent="0.25">
      <c r="I15411" s="80"/>
      <c r="AX15411" s="80"/>
      <c r="AY15411" s="80"/>
      <c r="AZ15411" s="80"/>
      <c r="BA15411" s="80"/>
      <c r="BB15411" s="80"/>
    </row>
    <row r="15412" spans="9:54" x14ac:dyDescent="0.25">
      <c r="I15412" s="80"/>
      <c r="AX15412" s="80"/>
      <c r="AY15412" s="80"/>
      <c r="AZ15412" s="80"/>
      <c r="BA15412" s="80"/>
      <c r="BB15412" s="80"/>
    </row>
    <row r="15413" spans="9:54" x14ac:dyDescent="0.25">
      <c r="I15413" s="80"/>
      <c r="AX15413" s="80"/>
      <c r="AY15413" s="80"/>
      <c r="AZ15413" s="80"/>
      <c r="BA15413" s="80"/>
      <c r="BB15413" s="80"/>
    </row>
    <row r="15414" spans="9:54" x14ac:dyDescent="0.25">
      <c r="I15414" s="80"/>
      <c r="AX15414" s="80"/>
      <c r="AY15414" s="80"/>
      <c r="AZ15414" s="80"/>
      <c r="BA15414" s="80"/>
      <c r="BB15414" s="80"/>
    </row>
    <row r="15415" spans="9:54" x14ac:dyDescent="0.25">
      <c r="I15415" s="80"/>
      <c r="AX15415" s="80"/>
      <c r="AY15415" s="80"/>
      <c r="AZ15415" s="80"/>
      <c r="BA15415" s="80"/>
      <c r="BB15415" s="80"/>
    </row>
    <row r="15416" spans="9:54" x14ac:dyDescent="0.25">
      <c r="I15416" s="80"/>
      <c r="AX15416" s="80"/>
      <c r="AY15416" s="80"/>
      <c r="AZ15416" s="80"/>
      <c r="BA15416" s="80"/>
      <c r="BB15416" s="80"/>
    </row>
    <row r="15417" spans="9:54" x14ac:dyDescent="0.25">
      <c r="I15417" s="80"/>
      <c r="AX15417" s="80"/>
      <c r="AY15417" s="80"/>
      <c r="AZ15417" s="80"/>
      <c r="BA15417" s="80"/>
      <c r="BB15417" s="80"/>
    </row>
    <row r="15418" spans="9:54" x14ac:dyDescent="0.25">
      <c r="I15418" s="80"/>
      <c r="AX15418" s="80"/>
      <c r="AY15418" s="80"/>
      <c r="AZ15418" s="80"/>
      <c r="BA15418" s="80"/>
      <c r="BB15418" s="80"/>
    </row>
    <row r="15419" spans="9:54" x14ac:dyDescent="0.25">
      <c r="I15419" s="80"/>
      <c r="AX15419" s="80"/>
      <c r="AY15419" s="80"/>
      <c r="AZ15419" s="80"/>
      <c r="BA15419" s="80"/>
      <c r="BB15419" s="80"/>
    </row>
    <row r="15420" spans="9:54" x14ac:dyDescent="0.25">
      <c r="I15420" s="80"/>
      <c r="AX15420" s="80"/>
      <c r="AY15420" s="80"/>
      <c r="AZ15420" s="80"/>
      <c r="BA15420" s="80"/>
      <c r="BB15420" s="80"/>
    </row>
    <row r="15421" spans="9:54" x14ac:dyDescent="0.25">
      <c r="I15421" s="80"/>
      <c r="AX15421" s="80"/>
      <c r="AY15421" s="80"/>
      <c r="AZ15421" s="80"/>
      <c r="BA15421" s="80"/>
      <c r="BB15421" s="80"/>
    </row>
    <row r="15422" spans="9:54" x14ac:dyDescent="0.25">
      <c r="I15422" s="80"/>
      <c r="AX15422" s="80"/>
      <c r="AY15422" s="80"/>
      <c r="AZ15422" s="80"/>
      <c r="BA15422" s="80"/>
      <c r="BB15422" s="80"/>
    </row>
    <row r="15423" spans="9:54" x14ac:dyDescent="0.25">
      <c r="I15423" s="80"/>
      <c r="AX15423" s="80"/>
      <c r="AY15423" s="80"/>
      <c r="AZ15423" s="80"/>
      <c r="BA15423" s="80"/>
      <c r="BB15423" s="80"/>
    </row>
    <row r="15424" spans="9:54" x14ac:dyDescent="0.25">
      <c r="I15424" s="80"/>
      <c r="AX15424" s="80"/>
      <c r="AY15424" s="80"/>
      <c r="AZ15424" s="80"/>
      <c r="BA15424" s="80"/>
      <c r="BB15424" s="80"/>
    </row>
    <row r="15425" spans="9:54" x14ac:dyDescent="0.25">
      <c r="I15425" s="80"/>
      <c r="AX15425" s="80"/>
      <c r="AY15425" s="80"/>
      <c r="AZ15425" s="80"/>
      <c r="BA15425" s="80"/>
      <c r="BB15425" s="80"/>
    </row>
    <row r="15426" spans="9:54" x14ac:dyDescent="0.25">
      <c r="I15426" s="80"/>
      <c r="AX15426" s="80"/>
      <c r="AY15426" s="80"/>
      <c r="AZ15426" s="80"/>
      <c r="BA15426" s="80"/>
      <c r="BB15426" s="80"/>
    </row>
    <row r="15427" spans="9:54" x14ac:dyDescent="0.25">
      <c r="I15427" s="80"/>
      <c r="AX15427" s="80"/>
      <c r="AY15427" s="80"/>
      <c r="AZ15427" s="80"/>
      <c r="BA15427" s="80"/>
      <c r="BB15427" s="80"/>
    </row>
    <row r="15428" spans="9:54" x14ac:dyDescent="0.25">
      <c r="I15428" s="80"/>
      <c r="AX15428" s="80"/>
      <c r="AY15428" s="80"/>
      <c r="AZ15428" s="80"/>
      <c r="BA15428" s="80"/>
      <c r="BB15428" s="80"/>
    </row>
    <row r="15429" spans="9:54" x14ac:dyDescent="0.25">
      <c r="I15429" s="80"/>
      <c r="AX15429" s="80"/>
      <c r="AY15429" s="80"/>
      <c r="AZ15429" s="80"/>
      <c r="BA15429" s="80"/>
      <c r="BB15429" s="80"/>
    </row>
    <row r="15430" spans="9:54" x14ac:dyDescent="0.25">
      <c r="I15430" s="80"/>
      <c r="AX15430" s="80"/>
      <c r="AY15430" s="80"/>
      <c r="AZ15430" s="80"/>
      <c r="BA15430" s="80"/>
      <c r="BB15430" s="80"/>
    </row>
    <row r="15431" spans="9:54" x14ac:dyDescent="0.25">
      <c r="I15431" s="80"/>
      <c r="AX15431" s="80"/>
      <c r="AY15431" s="80"/>
      <c r="AZ15431" s="80"/>
      <c r="BA15431" s="80"/>
      <c r="BB15431" s="80"/>
    </row>
    <row r="15432" spans="9:54" x14ac:dyDescent="0.25">
      <c r="I15432" s="80"/>
      <c r="AX15432" s="80"/>
      <c r="AY15432" s="80"/>
      <c r="AZ15432" s="80"/>
      <c r="BA15432" s="80"/>
      <c r="BB15432" s="80"/>
    </row>
    <row r="15433" spans="9:54" x14ac:dyDescent="0.25">
      <c r="I15433" s="80"/>
      <c r="AX15433" s="80"/>
      <c r="AY15433" s="80"/>
      <c r="AZ15433" s="80"/>
      <c r="BA15433" s="80"/>
      <c r="BB15433" s="80"/>
    </row>
    <row r="15434" spans="9:54" x14ac:dyDescent="0.25">
      <c r="I15434" s="80"/>
      <c r="AX15434" s="80"/>
      <c r="AY15434" s="80"/>
      <c r="AZ15434" s="80"/>
      <c r="BA15434" s="80"/>
      <c r="BB15434" s="80"/>
    </row>
    <row r="15435" spans="9:54" x14ac:dyDescent="0.25">
      <c r="I15435" s="80"/>
      <c r="AX15435" s="80"/>
      <c r="AY15435" s="80"/>
      <c r="AZ15435" s="80"/>
      <c r="BA15435" s="80"/>
      <c r="BB15435" s="80"/>
    </row>
    <row r="15436" spans="9:54" x14ac:dyDescent="0.25">
      <c r="I15436" s="80"/>
      <c r="AX15436" s="80"/>
      <c r="AY15436" s="80"/>
      <c r="AZ15436" s="80"/>
      <c r="BA15436" s="80"/>
      <c r="BB15436" s="80"/>
    </row>
    <row r="15437" spans="9:54" x14ac:dyDescent="0.25">
      <c r="I15437" s="80"/>
      <c r="AX15437" s="80"/>
      <c r="AY15437" s="80"/>
      <c r="AZ15437" s="80"/>
      <c r="BA15437" s="80"/>
      <c r="BB15437" s="80"/>
    </row>
    <row r="15438" spans="9:54" x14ac:dyDescent="0.25">
      <c r="I15438" s="80"/>
      <c r="AX15438" s="80"/>
      <c r="AY15438" s="80"/>
      <c r="AZ15438" s="80"/>
      <c r="BA15438" s="80"/>
      <c r="BB15438" s="80"/>
    </row>
    <row r="15439" spans="9:54" x14ac:dyDescent="0.25">
      <c r="I15439" s="80"/>
      <c r="AX15439" s="80"/>
      <c r="AY15439" s="80"/>
      <c r="AZ15439" s="80"/>
      <c r="BA15439" s="80"/>
      <c r="BB15439" s="80"/>
    </row>
    <row r="15440" spans="9:54" x14ac:dyDescent="0.25">
      <c r="I15440" s="80"/>
      <c r="AX15440" s="80"/>
      <c r="AY15440" s="80"/>
      <c r="AZ15440" s="80"/>
      <c r="BA15440" s="80"/>
      <c r="BB15440" s="80"/>
    </row>
    <row r="15441" spans="9:54" x14ac:dyDescent="0.25">
      <c r="I15441" s="80"/>
      <c r="AX15441" s="80"/>
      <c r="AY15441" s="80"/>
      <c r="AZ15441" s="80"/>
      <c r="BA15441" s="80"/>
      <c r="BB15441" s="80"/>
    </row>
    <row r="15442" spans="9:54" x14ac:dyDescent="0.25">
      <c r="I15442" s="80"/>
      <c r="AX15442" s="80"/>
      <c r="AY15442" s="80"/>
      <c r="AZ15442" s="80"/>
      <c r="BA15442" s="80"/>
      <c r="BB15442" s="80"/>
    </row>
    <row r="15443" spans="9:54" x14ac:dyDescent="0.25">
      <c r="I15443" s="80"/>
      <c r="AX15443" s="80"/>
      <c r="AY15443" s="80"/>
      <c r="AZ15443" s="80"/>
      <c r="BA15443" s="80"/>
      <c r="BB15443" s="80"/>
    </row>
    <row r="15444" spans="9:54" x14ac:dyDescent="0.25">
      <c r="I15444" s="80"/>
      <c r="AX15444" s="80"/>
      <c r="AY15444" s="80"/>
      <c r="AZ15444" s="80"/>
      <c r="BA15444" s="80"/>
      <c r="BB15444" s="80"/>
    </row>
    <row r="15445" spans="9:54" x14ac:dyDescent="0.25">
      <c r="I15445" s="80"/>
      <c r="AX15445" s="80"/>
      <c r="AY15445" s="80"/>
      <c r="AZ15445" s="80"/>
      <c r="BA15445" s="80"/>
      <c r="BB15445" s="80"/>
    </row>
    <row r="15446" spans="9:54" x14ac:dyDescent="0.25">
      <c r="I15446" s="80"/>
      <c r="AX15446" s="80"/>
      <c r="AY15446" s="80"/>
      <c r="AZ15446" s="80"/>
      <c r="BA15446" s="80"/>
      <c r="BB15446" s="80"/>
    </row>
    <row r="15447" spans="9:54" x14ac:dyDescent="0.25">
      <c r="I15447" s="80"/>
      <c r="AX15447" s="80"/>
      <c r="AY15447" s="80"/>
      <c r="AZ15447" s="80"/>
      <c r="BA15447" s="80"/>
      <c r="BB15447" s="80"/>
    </row>
    <row r="15448" spans="9:54" x14ac:dyDescent="0.25">
      <c r="I15448" s="80"/>
      <c r="AX15448" s="80"/>
      <c r="AY15448" s="80"/>
      <c r="AZ15448" s="80"/>
      <c r="BA15448" s="80"/>
      <c r="BB15448" s="80"/>
    </row>
    <row r="15449" spans="9:54" x14ac:dyDescent="0.25">
      <c r="I15449" s="80"/>
      <c r="AX15449" s="80"/>
      <c r="AY15449" s="80"/>
      <c r="AZ15449" s="80"/>
      <c r="BA15449" s="80"/>
      <c r="BB15449" s="80"/>
    </row>
    <row r="15450" spans="9:54" x14ac:dyDescent="0.25">
      <c r="I15450" s="80"/>
      <c r="AX15450" s="80"/>
      <c r="AY15450" s="80"/>
      <c r="AZ15450" s="80"/>
      <c r="BA15450" s="80"/>
      <c r="BB15450" s="80"/>
    </row>
    <row r="15451" spans="9:54" x14ac:dyDescent="0.25">
      <c r="I15451" s="80"/>
      <c r="AX15451" s="80"/>
      <c r="AY15451" s="80"/>
      <c r="AZ15451" s="80"/>
      <c r="BA15451" s="80"/>
      <c r="BB15451" s="80"/>
    </row>
    <row r="15452" spans="9:54" x14ac:dyDescent="0.25">
      <c r="I15452" s="80"/>
      <c r="AX15452" s="80"/>
      <c r="AY15452" s="80"/>
      <c r="AZ15452" s="80"/>
      <c r="BA15452" s="80"/>
      <c r="BB15452" s="80"/>
    </row>
    <row r="15453" spans="9:54" x14ac:dyDescent="0.25">
      <c r="I15453" s="80"/>
      <c r="AX15453" s="80"/>
      <c r="AY15453" s="80"/>
      <c r="AZ15453" s="80"/>
      <c r="BA15453" s="80"/>
      <c r="BB15453" s="80"/>
    </row>
    <row r="15454" spans="9:54" x14ac:dyDescent="0.25">
      <c r="I15454" s="80"/>
      <c r="AX15454" s="80"/>
      <c r="AY15454" s="80"/>
      <c r="AZ15454" s="80"/>
      <c r="BA15454" s="80"/>
      <c r="BB15454" s="80"/>
    </row>
    <row r="15455" spans="9:54" x14ac:dyDescent="0.25">
      <c r="I15455" s="80"/>
      <c r="AX15455" s="80"/>
      <c r="AY15455" s="80"/>
      <c r="AZ15455" s="80"/>
      <c r="BA15455" s="80"/>
      <c r="BB15455" s="80"/>
    </row>
    <row r="15456" spans="9:54" x14ac:dyDescent="0.25">
      <c r="I15456" s="80"/>
      <c r="AX15456" s="80"/>
      <c r="AY15456" s="80"/>
      <c r="AZ15456" s="80"/>
      <c r="BA15456" s="80"/>
      <c r="BB15456" s="80"/>
    </row>
    <row r="15457" spans="9:54" x14ac:dyDescent="0.25">
      <c r="I15457" s="80"/>
      <c r="AX15457" s="80"/>
      <c r="AY15457" s="80"/>
      <c r="AZ15457" s="80"/>
      <c r="BA15457" s="80"/>
      <c r="BB15457" s="80"/>
    </row>
    <row r="15458" spans="9:54" x14ac:dyDescent="0.25">
      <c r="I15458" s="80"/>
      <c r="AX15458" s="80"/>
      <c r="AY15458" s="80"/>
      <c r="AZ15458" s="80"/>
      <c r="BA15458" s="80"/>
      <c r="BB15458" s="80"/>
    </row>
    <row r="15459" spans="9:54" x14ac:dyDescent="0.25">
      <c r="I15459" s="80"/>
      <c r="AX15459" s="80"/>
      <c r="AY15459" s="80"/>
      <c r="AZ15459" s="80"/>
      <c r="BA15459" s="80"/>
      <c r="BB15459" s="80"/>
    </row>
    <row r="15460" spans="9:54" x14ac:dyDescent="0.25">
      <c r="I15460" s="80"/>
      <c r="AX15460" s="80"/>
      <c r="AY15460" s="80"/>
      <c r="AZ15460" s="80"/>
      <c r="BA15460" s="80"/>
      <c r="BB15460" s="80"/>
    </row>
    <row r="15461" spans="9:54" x14ac:dyDescent="0.25">
      <c r="I15461" s="80"/>
      <c r="AX15461" s="80"/>
      <c r="AY15461" s="80"/>
      <c r="AZ15461" s="80"/>
      <c r="BA15461" s="80"/>
      <c r="BB15461" s="80"/>
    </row>
    <row r="15462" spans="9:54" x14ac:dyDescent="0.25">
      <c r="I15462" s="80"/>
      <c r="AX15462" s="80"/>
      <c r="AY15462" s="80"/>
      <c r="AZ15462" s="80"/>
      <c r="BA15462" s="80"/>
      <c r="BB15462" s="80"/>
    </row>
    <row r="15463" spans="9:54" x14ac:dyDescent="0.25">
      <c r="I15463" s="80"/>
      <c r="AX15463" s="80"/>
      <c r="AY15463" s="80"/>
      <c r="AZ15463" s="80"/>
      <c r="BA15463" s="80"/>
      <c r="BB15463" s="80"/>
    </row>
    <row r="15464" spans="9:54" x14ac:dyDescent="0.25">
      <c r="I15464" s="80"/>
      <c r="AX15464" s="80"/>
      <c r="AY15464" s="80"/>
      <c r="AZ15464" s="80"/>
      <c r="BA15464" s="80"/>
      <c r="BB15464" s="80"/>
    </row>
    <row r="15465" spans="9:54" x14ac:dyDescent="0.25">
      <c r="I15465" s="80"/>
      <c r="AX15465" s="80"/>
      <c r="AY15465" s="80"/>
      <c r="AZ15465" s="80"/>
      <c r="BA15465" s="80"/>
      <c r="BB15465" s="80"/>
    </row>
    <row r="15466" spans="9:54" x14ac:dyDescent="0.25">
      <c r="I15466" s="80"/>
      <c r="AX15466" s="80"/>
      <c r="AY15466" s="80"/>
      <c r="AZ15466" s="80"/>
      <c r="BA15466" s="80"/>
      <c r="BB15466" s="80"/>
    </row>
    <row r="15467" spans="9:54" x14ac:dyDescent="0.25">
      <c r="I15467" s="80"/>
      <c r="AX15467" s="80"/>
      <c r="AY15467" s="80"/>
      <c r="AZ15467" s="80"/>
      <c r="BA15467" s="80"/>
      <c r="BB15467" s="80"/>
    </row>
    <row r="15468" spans="9:54" x14ac:dyDescent="0.25">
      <c r="I15468" s="80"/>
      <c r="AX15468" s="80"/>
      <c r="AY15468" s="80"/>
      <c r="AZ15468" s="80"/>
      <c r="BA15468" s="80"/>
      <c r="BB15468" s="80"/>
    </row>
    <row r="15469" spans="9:54" x14ac:dyDescent="0.25">
      <c r="I15469" s="80"/>
      <c r="AX15469" s="80"/>
      <c r="AY15469" s="80"/>
      <c r="AZ15469" s="80"/>
      <c r="BA15469" s="80"/>
      <c r="BB15469" s="80"/>
    </row>
    <row r="15470" spans="9:54" x14ac:dyDescent="0.25">
      <c r="I15470" s="80"/>
      <c r="AX15470" s="80"/>
      <c r="AY15470" s="80"/>
      <c r="AZ15470" s="80"/>
      <c r="BA15470" s="80"/>
      <c r="BB15470" s="80"/>
    </row>
    <row r="15471" spans="9:54" x14ac:dyDescent="0.25">
      <c r="I15471" s="80"/>
      <c r="AX15471" s="80"/>
      <c r="AY15471" s="80"/>
      <c r="AZ15471" s="80"/>
      <c r="BA15471" s="80"/>
      <c r="BB15471" s="80"/>
    </row>
    <row r="15472" spans="9:54" x14ac:dyDescent="0.25">
      <c r="I15472" s="80"/>
      <c r="AX15472" s="80"/>
      <c r="AY15472" s="80"/>
      <c r="AZ15472" s="80"/>
      <c r="BA15472" s="80"/>
      <c r="BB15472" s="80"/>
    </row>
    <row r="15473" spans="9:54" x14ac:dyDescent="0.25">
      <c r="I15473" s="80"/>
      <c r="AX15473" s="80"/>
      <c r="AY15473" s="80"/>
      <c r="AZ15473" s="80"/>
      <c r="BA15473" s="80"/>
      <c r="BB15473" s="80"/>
    </row>
    <row r="15474" spans="9:54" x14ac:dyDescent="0.25">
      <c r="I15474" s="80"/>
      <c r="AX15474" s="80"/>
      <c r="AY15474" s="80"/>
      <c r="AZ15474" s="80"/>
      <c r="BA15474" s="80"/>
      <c r="BB15474" s="80"/>
    </row>
    <row r="15475" spans="9:54" x14ac:dyDescent="0.25">
      <c r="I15475" s="80"/>
      <c r="AX15475" s="80"/>
      <c r="AY15475" s="80"/>
      <c r="AZ15475" s="80"/>
      <c r="BA15475" s="80"/>
      <c r="BB15475" s="80"/>
    </row>
    <row r="15476" spans="9:54" x14ac:dyDescent="0.25">
      <c r="I15476" s="80"/>
      <c r="AX15476" s="80"/>
      <c r="AY15476" s="80"/>
      <c r="AZ15476" s="80"/>
      <c r="BA15476" s="80"/>
      <c r="BB15476" s="80"/>
    </row>
    <row r="15477" spans="9:54" x14ac:dyDescent="0.25">
      <c r="I15477" s="80"/>
      <c r="AX15477" s="80"/>
      <c r="AY15477" s="80"/>
      <c r="AZ15477" s="80"/>
      <c r="BA15477" s="80"/>
      <c r="BB15477" s="80"/>
    </row>
    <row r="15478" spans="9:54" x14ac:dyDescent="0.25">
      <c r="I15478" s="80"/>
      <c r="AX15478" s="80"/>
      <c r="AY15478" s="80"/>
      <c r="AZ15478" s="80"/>
      <c r="BA15478" s="80"/>
      <c r="BB15478" s="80"/>
    </row>
    <row r="15479" spans="9:54" x14ac:dyDescent="0.25">
      <c r="I15479" s="80"/>
      <c r="AX15479" s="80"/>
      <c r="AY15479" s="80"/>
      <c r="AZ15479" s="80"/>
      <c r="BA15479" s="80"/>
      <c r="BB15479" s="80"/>
    </row>
    <row r="15480" spans="9:54" x14ac:dyDescent="0.25">
      <c r="I15480" s="80"/>
      <c r="AX15480" s="80"/>
      <c r="AY15480" s="80"/>
      <c r="AZ15480" s="80"/>
      <c r="BA15480" s="80"/>
      <c r="BB15480" s="80"/>
    </row>
    <row r="15481" spans="9:54" x14ac:dyDescent="0.25">
      <c r="I15481" s="80"/>
      <c r="AX15481" s="80"/>
      <c r="AY15481" s="80"/>
      <c r="AZ15481" s="80"/>
      <c r="BA15481" s="80"/>
      <c r="BB15481" s="80"/>
    </row>
    <row r="15482" spans="9:54" x14ac:dyDescent="0.25">
      <c r="I15482" s="80"/>
      <c r="AX15482" s="80"/>
      <c r="AY15482" s="80"/>
      <c r="AZ15482" s="80"/>
      <c r="BA15482" s="80"/>
      <c r="BB15482" s="80"/>
    </row>
    <row r="15483" spans="9:54" x14ac:dyDescent="0.25">
      <c r="I15483" s="80"/>
      <c r="AX15483" s="80"/>
      <c r="AY15483" s="80"/>
      <c r="AZ15483" s="80"/>
      <c r="BA15483" s="80"/>
      <c r="BB15483" s="80"/>
    </row>
    <row r="15484" spans="9:54" x14ac:dyDescent="0.25">
      <c r="I15484" s="80"/>
      <c r="AX15484" s="80"/>
      <c r="AY15484" s="80"/>
      <c r="AZ15484" s="80"/>
      <c r="BA15484" s="80"/>
      <c r="BB15484" s="80"/>
    </row>
    <row r="15485" spans="9:54" x14ac:dyDescent="0.25">
      <c r="I15485" s="80"/>
      <c r="AX15485" s="80"/>
      <c r="AY15485" s="80"/>
      <c r="AZ15485" s="80"/>
      <c r="BA15485" s="80"/>
      <c r="BB15485" s="80"/>
    </row>
    <row r="15486" spans="9:54" x14ac:dyDescent="0.25">
      <c r="I15486" s="80"/>
      <c r="AX15486" s="80"/>
      <c r="AY15486" s="80"/>
      <c r="AZ15486" s="80"/>
      <c r="BA15486" s="80"/>
      <c r="BB15486" s="80"/>
    </row>
    <row r="15487" spans="9:54" x14ac:dyDescent="0.25">
      <c r="I15487" s="80"/>
      <c r="AX15487" s="80"/>
      <c r="AY15487" s="80"/>
      <c r="AZ15487" s="80"/>
      <c r="BA15487" s="80"/>
      <c r="BB15487" s="80"/>
    </row>
    <row r="15488" spans="9:54" x14ac:dyDescent="0.25">
      <c r="I15488" s="80"/>
      <c r="AX15488" s="80"/>
      <c r="AY15488" s="80"/>
      <c r="AZ15488" s="80"/>
      <c r="BA15488" s="80"/>
      <c r="BB15488" s="80"/>
    </row>
    <row r="15489" spans="9:54" x14ac:dyDescent="0.25">
      <c r="I15489" s="80"/>
      <c r="AX15489" s="80"/>
      <c r="AY15489" s="80"/>
      <c r="AZ15489" s="80"/>
      <c r="BA15489" s="80"/>
      <c r="BB15489" s="80"/>
    </row>
    <row r="15490" spans="9:54" x14ac:dyDescent="0.25">
      <c r="I15490" s="80"/>
      <c r="AX15490" s="80"/>
      <c r="AY15490" s="80"/>
      <c r="AZ15490" s="80"/>
      <c r="BA15490" s="80"/>
      <c r="BB15490" s="80"/>
    </row>
    <row r="15491" spans="9:54" x14ac:dyDescent="0.25">
      <c r="I15491" s="80"/>
      <c r="AX15491" s="80"/>
      <c r="AY15491" s="80"/>
      <c r="AZ15491" s="80"/>
      <c r="BA15491" s="80"/>
      <c r="BB15491" s="80"/>
    </row>
    <row r="15492" spans="9:54" x14ac:dyDescent="0.25">
      <c r="I15492" s="80"/>
      <c r="AX15492" s="80"/>
      <c r="AY15492" s="80"/>
      <c r="AZ15492" s="80"/>
      <c r="BA15492" s="80"/>
      <c r="BB15492" s="80"/>
    </row>
    <row r="15493" spans="9:54" x14ac:dyDescent="0.25">
      <c r="I15493" s="80"/>
      <c r="AX15493" s="80"/>
      <c r="AY15493" s="80"/>
      <c r="AZ15493" s="80"/>
      <c r="BA15493" s="80"/>
      <c r="BB15493" s="80"/>
    </row>
    <row r="15494" spans="9:54" x14ac:dyDescent="0.25">
      <c r="I15494" s="80"/>
      <c r="AX15494" s="80"/>
      <c r="AY15494" s="80"/>
      <c r="AZ15494" s="80"/>
      <c r="BA15494" s="80"/>
      <c r="BB15494" s="80"/>
    </row>
    <row r="15495" spans="9:54" x14ac:dyDescent="0.25">
      <c r="I15495" s="80"/>
      <c r="AX15495" s="80"/>
      <c r="AY15495" s="80"/>
      <c r="AZ15495" s="80"/>
      <c r="BA15495" s="80"/>
      <c r="BB15495" s="80"/>
    </row>
    <row r="15496" spans="9:54" x14ac:dyDescent="0.25">
      <c r="I15496" s="80"/>
      <c r="AX15496" s="80"/>
      <c r="AY15496" s="80"/>
      <c r="AZ15496" s="80"/>
      <c r="BA15496" s="80"/>
      <c r="BB15496" s="80"/>
    </row>
    <row r="15497" spans="9:54" x14ac:dyDescent="0.25">
      <c r="I15497" s="80"/>
      <c r="AX15497" s="80"/>
      <c r="AY15497" s="80"/>
      <c r="AZ15497" s="80"/>
      <c r="BA15497" s="80"/>
      <c r="BB15497" s="80"/>
    </row>
    <row r="15498" spans="9:54" x14ac:dyDescent="0.25">
      <c r="I15498" s="80"/>
      <c r="AX15498" s="80"/>
      <c r="AY15498" s="80"/>
      <c r="AZ15498" s="80"/>
      <c r="BA15498" s="80"/>
      <c r="BB15498" s="80"/>
    </row>
    <row r="15499" spans="9:54" x14ac:dyDescent="0.25">
      <c r="I15499" s="80"/>
      <c r="AX15499" s="80"/>
      <c r="AY15499" s="80"/>
      <c r="AZ15499" s="80"/>
      <c r="BA15499" s="80"/>
      <c r="BB15499" s="80"/>
    </row>
    <row r="15500" spans="9:54" x14ac:dyDescent="0.25">
      <c r="I15500" s="80"/>
      <c r="AX15500" s="80"/>
      <c r="AY15500" s="80"/>
      <c r="AZ15500" s="80"/>
      <c r="BA15500" s="80"/>
      <c r="BB15500" s="80"/>
    </row>
    <row r="15501" spans="9:54" x14ac:dyDescent="0.25">
      <c r="I15501" s="80"/>
      <c r="AX15501" s="80"/>
      <c r="AY15501" s="80"/>
      <c r="AZ15501" s="80"/>
      <c r="BA15501" s="80"/>
      <c r="BB15501" s="80"/>
    </row>
    <row r="15502" spans="9:54" x14ac:dyDescent="0.25">
      <c r="I15502" s="80"/>
      <c r="AX15502" s="80"/>
      <c r="AY15502" s="80"/>
      <c r="AZ15502" s="80"/>
      <c r="BA15502" s="80"/>
      <c r="BB15502" s="80"/>
    </row>
    <row r="15503" spans="9:54" x14ac:dyDescent="0.25">
      <c r="I15503" s="80"/>
      <c r="AX15503" s="80"/>
      <c r="AY15503" s="80"/>
      <c r="AZ15503" s="80"/>
      <c r="BA15503" s="80"/>
      <c r="BB15503" s="80"/>
    </row>
    <row r="15504" spans="9:54" x14ac:dyDescent="0.25">
      <c r="I15504" s="80"/>
      <c r="AX15504" s="80"/>
      <c r="AY15504" s="80"/>
      <c r="AZ15504" s="80"/>
      <c r="BA15504" s="80"/>
      <c r="BB15504" s="80"/>
    </row>
    <row r="15505" spans="9:54" x14ac:dyDescent="0.25">
      <c r="I15505" s="80"/>
      <c r="AX15505" s="80"/>
      <c r="AY15505" s="80"/>
      <c r="AZ15505" s="80"/>
      <c r="BA15505" s="80"/>
      <c r="BB15505" s="80"/>
    </row>
    <row r="15506" spans="9:54" x14ac:dyDescent="0.25">
      <c r="I15506" s="80"/>
      <c r="AX15506" s="80"/>
      <c r="AY15506" s="80"/>
      <c r="AZ15506" s="80"/>
      <c r="BA15506" s="80"/>
      <c r="BB15506" s="80"/>
    </row>
    <row r="15507" spans="9:54" x14ac:dyDescent="0.25">
      <c r="I15507" s="80"/>
      <c r="AX15507" s="80"/>
      <c r="AY15507" s="80"/>
      <c r="AZ15507" s="80"/>
      <c r="BA15507" s="80"/>
      <c r="BB15507" s="80"/>
    </row>
    <row r="15508" spans="9:54" x14ac:dyDescent="0.25">
      <c r="I15508" s="80"/>
      <c r="AX15508" s="80"/>
      <c r="AY15508" s="80"/>
      <c r="AZ15508" s="80"/>
      <c r="BA15508" s="80"/>
      <c r="BB15508" s="80"/>
    </row>
    <row r="15509" spans="9:54" x14ac:dyDescent="0.25">
      <c r="I15509" s="80"/>
      <c r="AX15509" s="80"/>
      <c r="AY15509" s="80"/>
      <c r="AZ15509" s="80"/>
      <c r="BA15509" s="80"/>
      <c r="BB15509" s="80"/>
    </row>
    <row r="15510" spans="9:54" x14ac:dyDescent="0.25">
      <c r="I15510" s="80"/>
      <c r="AX15510" s="80"/>
      <c r="AY15510" s="80"/>
      <c r="AZ15510" s="80"/>
      <c r="BA15510" s="80"/>
      <c r="BB15510" s="80"/>
    </row>
    <row r="15511" spans="9:54" x14ac:dyDescent="0.25">
      <c r="I15511" s="80"/>
      <c r="AX15511" s="80"/>
      <c r="AY15511" s="80"/>
      <c r="AZ15511" s="80"/>
      <c r="BA15511" s="80"/>
      <c r="BB15511" s="80"/>
    </row>
    <row r="15512" spans="9:54" x14ac:dyDescent="0.25">
      <c r="I15512" s="80"/>
      <c r="AX15512" s="80"/>
      <c r="AY15512" s="80"/>
      <c r="AZ15512" s="80"/>
      <c r="BA15512" s="80"/>
      <c r="BB15512" s="80"/>
    </row>
    <row r="15513" spans="9:54" x14ac:dyDescent="0.25">
      <c r="I15513" s="80"/>
      <c r="AX15513" s="80"/>
      <c r="AY15513" s="80"/>
      <c r="AZ15513" s="80"/>
      <c r="BA15513" s="80"/>
      <c r="BB15513" s="80"/>
    </row>
    <row r="15514" spans="9:54" x14ac:dyDescent="0.25">
      <c r="I15514" s="80"/>
      <c r="AX15514" s="80"/>
      <c r="AY15514" s="80"/>
      <c r="AZ15514" s="80"/>
      <c r="BA15514" s="80"/>
      <c r="BB15514" s="80"/>
    </row>
    <row r="15515" spans="9:54" x14ac:dyDescent="0.25">
      <c r="I15515" s="80"/>
      <c r="AX15515" s="80"/>
      <c r="AY15515" s="80"/>
      <c r="AZ15515" s="80"/>
      <c r="BA15515" s="80"/>
      <c r="BB15515" s="80"/>
    </row>
    <row r="15516" spans="9:54" x14ac:dyDescent="0.25">
      <c r="I15516" s="80"/>
      <c r="AX15516" s="80"/>
      <c r="AY15516" s="80"/>
      <c r="AZ15516" s="80"/>
      <c r="BA15516" s="80"/>
      <c r="BB15516" s="80"/>
    </row>
    <row r="15517" spans="9:54" x14ac:dyDescent="0.25">
      <c r="I15517" s="80"/>
      <c r="AX15517" s="80"/>
      <c r="AY15517" s="80"/>
      <c r="AZ15517" s="80"/>
      <c r="BA15517" s="80"/>
      <c r="BB15517" s="80"/>
    </row>
    <row r="15518" spans="9:54" x14ac:dyDescent="0.25">
      <c r="I15518" s="80"/>
      <c r="AX15518" s="80"/>
      <c r="AY15518" s="80"/>
      <c r="AZ15518" s="80"/>
      <c r="BA15518" s="80"/>
      <c r="BB15518" s="80"/>
    </row>
    <row r="15519" spans="9:54" x14ac:dyDescent="0.25">
      <c r="I15519" s="80"/>
      <c r="AX15519" s="80"/>
      <c r="AY15519" s="80"/>
      <c r="AZ15519" s="80"/>
      <c r="BA15519" s="80"/>
      <c r="BB15519" s="80"/>
    </row>
    <row r="15520" spans="9:54" x14ac:dyDescent="0.25">
      <c r="I15520" s="80"/>
      <c r="AX15520" s="80"/>
      <c r="AY15520" s="80"/>
      <c r="AZ15520" s="80"/>
      <c r="BA15520" s="80"/>
      <c r="BB15520" s="80"/>
    </row>
    <row r="15521" spans="9:54" x14ac:dyDescent="0.25">
      <c r="I15521" s="80"/>
      <c r="AX15521" s="80"/>
      <c r="AY15521" s="80"/>
      <c r="AZ15521" s="80"/>
      <c r="BA15521" s="80"/>
      <c r="BB15521" s="80"/>
    </row>
    <row r="15522" spans="9:54" x14ac:dyDescent="0.25">
      <c r="I15522" s="80"/>
      <c r="AX15522" s="80"/>
      <c r="AY15522" s="80"/>
      <c r="AZ15522" s="80"/>
      <c r="BA15522" s="80"/>
      <c r="BB15522" s="80"/>
    </row>
    <row r="15523" spans="9:54" x14ac:dyDescent="0.25">
      <c r="I15523" s="80"/>
      <c r="AX15523" s="80"/>
      <c r="AY15523" s="80"/>
      <c r="AZ15523" s="80"/>
      <c r="BA15523" s="80"/>
      <c r="BB15523" s="80"/>
    </row>
    <row r="15524" spans="9:54" x14ac:dyDescent="0.25">
      <c r="I15524" s="80"/>
      <c r="AX15524" s="80"/>
      <c r="AY15524" s="80"/>
      <c r="AZ15524" s="80"/>
      <c r="BA15524" s="80"/>
      <c r="BB15524" s="80"/>
    </row>
    <row r="15525" spans="9:54" x14ac:dyDescent="0.25">
      <c r="I15525" s="80"/>
      <c r="AX15525" s="80"/>
      <c r="AY15525" s="80"/>
      <c r="AZ15525" s="80"/>
      <c r="BA15525" s="80"/>
      <c r="BB15525" s="80"/>
    </row>
    <row r="15526" spans="9:54" x14ac:dyDescent="0.25">
      <c r="I15526" s="80"/>
      <c r="AX15526" s="80"/>
      <c r="AY15526" s="80"/>
      <c r="AZ15526" s="80"/>
      <c r="BA15526" s="80"/>
      <c r="BB15526" s="80"/>
    </row>
    <row r="15527" spans="9:54" x14ac:dyDescent="0.25">
      <c r="I15527" s="80"/>
      <c r="AX15527" s="80"/>
      <c r="AY15527" s="80"/>
      <c r="AZ15527" s="80"/>
      <c r="BA15527" s="80"/>
      <c r="BB15527" s="80"/>
    </row>
    <row r="15528" spans="9:54" x14ac:dyDescent="0.25">
      <c r="I15528" s="80"/>
      <c r="AX15528" s="80"/>
      <c r="AY15528" s="80"/>
      <c r="AZ15528" s="80"/>
      <c r="BA15528" s="80"/>
      <c r="BB15528" s="80"/>
    </row>
    <row r="15529" spans="9:54" x14ac:dyDescent="0.25">
      <c r="I15529" s="80"/>
      <c r="AX15529" s="80"/>
      <c r="AY15529" s="80"/>
      <c r="AZ15529" s="80"/>
      <c r="BA15529" s="80"/>
      <c r="BB15529" s="80"/>
    </row>
    <row r="15530" spans="9:54" x14ac:dyDescent="0.25">
      <c r="I15530" s="80"/>
      <c r="AX15530" s="80"/>
      <c r="AY15530" s="80"/>
      <c r="AZ15530" s="80"/>
      <c r="BA15530" s="80"/>
      <c r="BB15530" s="80"/>
    </row>
    <row r="15531" spans="9:54" x14ac:dyDescent="0.25">
      <c r="I15531" s="80"/>
      <c r="AX15531" s="80"/>
      <c r="AY15531" s="80"/>
      <c r="AZ15531" s="80"/>
      <c r="BA15531" s="80"/>
      <c r="BB15531" s="80"/>
    </row>
    <row r="15532" spans="9:54" x14ac:dyDescent="0.25">
      <c r="I15532" s="80"/>
      <c r="AX15532" s="80"/>
      <c r="AY15532" s="80"/>
      <c r="AZ15532" s="80"/>
      <c r="BA15532" s="80"/>
      <c r="BB15532" s="80"/>
    </row>
    <row r="15533" spans="9:54" x14ac:dyDescent="0.25">
      <c r="I15533" s="80"/>
      <c r="AX15533" s="80"/>
      <c r="AY15533" s="80"/>
      <c r="AZ15533" s="80"/>
      <c r="BA15533" s="80"/>
      <c r="BB15533" s="80"/>
    </row>
    <row r="15534" spans="9:54" x14ac:dyDescent="0.25">
      <c r="I15534" s="80"/>
      <c r="AX15534" s="80"/>
      <c r="AY15534" s="80"/>
      <c r="AZ15534" s="80"/>
      <c r="BA15534" s="80"/>
      <c r="BB15534" s="80"/>
    </row>
    <row r="15535" spans="9:54" x14ac:dyDescent="0.25">
      <c r="I15535" s="80"/>
      <c r="AX15535" s="80"/>
      <c r="AY15535" s="80"/>
      <c r="AZ15535" s="80"/>
      <c r="BA15535" s="80"/>
      <c r="BB15535" s="80"/>
    </row>
    <row r="15536" spans="9:54" x14ac:dyDescent="0.25">
      <c r="I15536" s="80"/>
      <c r="AX15536" s="80"/>
      <c r="AY15536" s="80"/>
      <c r="AZ15536" s="80"/>
      <c r="BA15536" s="80"/>
      <c r="BB15536" s="80"/>
    </row>
    <row r="15537" spans="9:54" x14ac:dyDescent="0.25">
      <c r="I15537" s="80"/>
      <c r="AX15537" s="80"/>
      <c r="AY15537" s="80"/>
      <c r="AZ15537" s="80"/>
      <c r="BA15537" s="80"/>
      <c r="BB15537" s="80"/>
    </row>
    <row r="15538" spans="9:54" x14ac:dyDescent="0.25">
      <c r="I15538" s="80"/>
      <c r="AX15538" s="80"/>
      <c r="AY15538" s="80"/>
      <c r="AZ15538" s="80"/>
      <c r="BA15538" s="80"/>
      <c r="BB15538" s="80"/>
    </row>
    <row r="15539" spans="9:54" x14ac:dyDescent="0.25">
      <c r="I15539" s="80"/>
      <c r="AX15539" s="80"/>
      <c r="AY15539" s="80"/>
      <c r="AZ15539" s="80"/>
      <c r="BA15539" s="80"/>
      <c r="BB15539" s="80"/>
    </row>
    <row r="15540" spans="9:54" x14ac:dyDescent="0.25">
      <c r="I15540" s="80"/>
      <c r="AX15540" s="80"/>
      <c r="AY15540" s="80"/>
      <c r="AZ15540" s="80"/>
      <c r="BA15540" s="80"/>
      <c r="BB15540" s="80"/>
    </row>
    <row r="15541" spans="9:54" x14ac:dyDescent="0.25">
      <c r="I15541" s="80"/>
      <c r="AX15541" s="80"/>
      <c r="AY15541" s="80"/>
      <c r="AZ15541" s="80"/>
      <c r="BA15541" s="80"/>
      <c r="BB15541" s="80"/>
    </row>
    <row r="15542" spans="9:54" x14ac:dyDescent="0.25">
      <c r="I15542" s="80"/>
      <c r="AX15542" s="80"/>
      <c r="AY15542" s="80"/>
      <c r="AZ15542" s="80"/>
      <c r="BA15542" s="80"/>
      <c r="BB15542" s="80"/>
    </row>
    <row r="15543" spans="9:54" x14ac:dyDescent="0.25">
      <c r="I15543" s="80"/>
      <c r="AX15543" s="80"/>
      <c r="AY15543" s="80"/>
      <c r="AZ15543" s="80"/>
      <c r="BA15543" s="80"/>
      <c r="BB15543" s="80"/>
    </row>
    <row r="15544" spans="9:54" x14ac:dyDescent="0.25">
      <c r="I15544" s="80"/>
      <c r="AX15544" s="80"/>
      <c r="AY15544" s="80"/>
      <c r="AZ15544" s="80"/>
      <c r="BA15544" s="80"/>
      <c r="BB15544" s="80"/>
    </row>
    <row r="15545" spans="9:54" x14ac:dyDescent="0.25">
      <c r="I15545" s="80"/>
      <c r="AX15545" s="80"/>
      <c r="AY15545" s="80"/>
      <c r="AZ15545" s="80"/>
      <c r="BA15545" s="80"/>
      <c r="BB15545" s="80"/>
    </row>
    <row r="15546" spans="9:54" x14ac:dyDescent="0.25">
      <c r="I15546" s="80"/>
      <c r="AX15546" s="80"/>
      <c r="AY15546" s="80"/>
      <c r="AZ15546" s="80"/>
      <c r="BA15546" s="80"/>
      <c r="BB15546" s="80"/>
    </row>
    <row r="15547" spans="9:54" x14ac:dyDescent="0.25">
      <c r="I15547" s="80"/>
      <c r="AX15547" s="80"/>
      <c r="AY15547" s="80"/>
      <c r="AZ15547" s="80"/>
      <c r="BA15547" s="80"/>
      <c r="BB15547" s="80"/>
    </row>
    <row r="15548" spans="9:54" x14ac:dyDescent="0.25">
      <c r="I15548" s="80"/>
      <c r="AX15548" s="80"/>
      <c r="AY15548" s="80"/>
      <c r="AZ15548" s="80"/>
      <c r="BA15548" s="80"/>
      <c r="BB15548" s="80"/>
    </row>
    <row r="15549" spans="9:54" x14ac:dyDescent="0.25">
      <c r="I15549" s="80"/>
      <c r="AX15549" s="80"/>
      <c r="AY15549" s="80"/>
      <c r="AZ15549" s="80"/>
      <c r="BA15549" s="80"/>
      <c r="BB15549" s="80"/>
    </row>
    <row r="15550" spans="9:54" x14ac:dyDescent="0.25">
      <c r="I15550" s="80"/>
      <c r="AX15550" s="80"/>
      <c r="AY15550" s="80"/>
      <c r="AZ15550" s="80"/>
      <c r="BA15550" s="80"/>
      <c r="BB15550" s="80"/>
    </row>
    <row r="15551" spans="9:54" x14ac:dyDescent="0.25">
      <c r="I15551" s="80"/>
      <c r="AX15551" s="80"/>
      <c r="AY15551" s="80"/>
      <c r="AZ15551" s="80"/>
      <c r="BA15551" s="80"/>
      <c r="BB15551" s="80"/>
    </row>
    <row r="15552" spans="9:54" x14ac:dyDescent="0.25">
      <c r="I15552" s="80"/>
      <c r="AX15552" s="80"/>
      <c r="AY15552" s="80"/>
      <c r="AZ15552" s="80"/>
      <c r="BA15552" s="80"/>
      <c r="BB15552" s="80"/>
    </row>
    <row r="15553" spans="9:54" x14ac:dyDescent="0.25">
      <c r="I15553" s="80"/>
      <c r="AX15553" s="80"/>
      <c r="AY15553" s="80"/>
      <c r="AZ15553" s="80"/>
      <c r="BA15553" s="80"/>
      <c r="BB15553" s="80"/>
    </row>
    <row r="15554" spans="9:54" x14ac:dyDescent="0.25">
      <c r="I15554" s="80"/>
      <c r="AX15554" s="80"/>
      <c r="AY15554" s="80"/>
      <c r="AZ15554" s="80"/>
      <c r="BA15554" s="80"/>
      <c r="BB15554" s="80"/>
    </row>
    <row r="15555" spans="9:54" x14ac:dyDescent="0.25">
      <c r="I15555" s="80"/>
      <c r="AX15555" s="80"/>
      <c r="AY15555" s="80"/>
      <c r="AZ15555" s="80"/>
      <c r="BA15555" s="80"/>
      <c r="BB15555" s="80"/>
    </row>
    <row r="15556" spans="9:54" x14ac:dyDescent="0.25">
      <c r="I15556" s="80"/>
      <c r="AX15556" s="80"/>
      <c r="AY15556" s="80"/>
      <c r="AZ15556" s="80"/>
      <c r="BA15556" s="80"/>
      <c r="BB15556" s="80"/>
    </row>
    <row r="15557" spans="9:54" x14ac:dyDescent="0.25">
      <c r="I15557" s="80"/>
      <c r="AX15557" s="80"/>
      <c r="AY15557" s="80"/>
      <c r="AZ15557" s="80"/>
      <c r="BA15557" s="80"/>
      <c r="BB15557" s="80"/>
    </row>
    <row r="15558" spans="9:54" x14ac:dyDescent="0.25">
      <c r="I15558" s="80"/>
      <c r="AX15558" s="80"/>
      <c r="AY15558" s="80"/>
      <c r="AZ15558" s="80"/>
      <c r="BA15558" s="80"/>
      <c r="BB15558" s="80"/>
    </row>
    <row r="15559" spans="9:54" x14ac:dyDescent="0.25">
      <c r="I15559" s="80"/>
      <c r="AX15559" s="80"/>
      <c r="AY15559" s="80"/>
      <c r="AZ15559" s="80"/>
      <c r="BA15559" s="80"/>
      <c r="BB15559" s="80"/>
    </row>
    <row r="15560" spans="9:54" x14ac:dyDescent="0.25">
      <c r="I15560" s="80"/>
      <c r="AX15560" s="80"/>
      <c r="AY15560" s="80"/>
      <c r="AZ15560" s="80"/>
      <c r="BA15560" s="80"/>
      <c r="BB15560" s="80"/>
    </row>
    <row r="15561" spans="9:54" x14ac:dyDescent="0.25">
      <c r="I15561" s="80"/>
      <c r="AX15561" s="80"/>
      <c r="AY15561" s="80"/>
      <c r="AZ15561" s="80"/>
      <c r="BA15561" s="80"/>
      <c r="BB15561" s="80"/>
    </row>
    <row r="15562" spans="9:54" x14ac:dyDescent="0.25">
      <c r="I15562" s="80"/>
      <c r="AX15562" s="80"/>
      <c r="AY15562" s="80"/>
      <c r="AZ15562" s="80"/>
      <c r="BA15562" s="80"/>
      <c r="BB15562" s="80"/>
    </row>
    <row r="15563" spans="9:54" x14ac:dyDescent="0.25">
      <c r="I15563" s="80"/>
      <c r="AX15563" s="80"/>
      <c r="AY15563" s="80"/>
      <c r="AZ15563" s="80"/>
      <c r="BA15563" s="80"/>
      <c r="BB15563" s="80"/>
    </row>
    <row r="15564" spans="9:54" x14ac:dyDescent="0.25">
      <c r="I15564" s="80"/>
      <c r="AX15564" s="80"/>
      <c r="AY15564" s="80"/>
      <c r="AZ15564" s="80"/>
      <c r="BA15564" s="80"/>
      <c r="BB15564" s="80"/>
    </row>
    <row r="15565" spans="9:54" x14ac:dyDescent="0.25">
      <c r="I15565" s="80"/>
      <c r="AX15565" s="80"/>
      <c r="AY15565" s="80"/>
      <c r="AZ15565" s="80"/>
      <c r="BA15565" s="80"/>
      <c r="BB15565" s="80"/>
    </row>
    <row r="15566" spans="9:54" x14ac:dyDescent="0.25">
      <c r="I15566" s="80"/>
      <c r="AX15566" s="80"/>
      <c r="AY15566" s="80"/>
      <c r="AZ15566" s="80"/>
      <c r="BA15566" s="80"/>
      <c r="BB15566" s="80"/>
    </row>
    <row r="15567" spans="9:54" x14ac:dyDescent="0.25">
      <c r="I15567" s="80"/>
      <c r="AX15567" s="80"/>
      <c r="AY15567" s="80"/>
      <c r="AZ15567" s="80"/>
      <c r="BA15567" s="80"/>
      <c r="BB15567" s="80"/>
    </row>
    <row r="15568" spans="9:54" x14ac:dyDescent="0.25">
      <c r="I15568" s="80"/>
      <c r="AX15568" s="80"/>
      <c r="AY15568" s="80"/>
      <c r="AZ15568" s="80"/>
      <c r="BA15568" s="80"/>
      <c r="BB15568" s="80"/>
    </row>
    <row r="15569" spans="9:54" x14ac:dyDescent="0.25">
      <c r="I15569" s="80"/>
      <c r="AX15569" s="80"/>
      <c r="AY15569" s="80"/>
      <c r="AZ15569" s="80"/>
      <c r="BA15569" s="80"/>
      <c r="BB15569" s="80"/>
    </row>
    <row r="15570" spans="9:54" x14ac:dyDescent="0.25">
      <c r="I15570" s="80"/>
      <c r="AX15570" s="80"/>
      <c r="AY15570" s="80"/>
      <c r="AZ15570" s="80"/>
      <c r="BA15570" s="80"/>
      <c r="BB15570" s="80"/>
    </row>
    <row r="15571" spans="9:54" x14ac:dyDescent="0.25">
      <c r="I15571" s="80"/>
      <c r="AX15571" s="80"/>
      <c r="AY15571" s="80"/>
      <c r="AZ15571" s="80"/>
      <c r="BA15571" s="80"/>
      <c r="BB15571" s="80"/>
    </row>
    <row r="15572" spans="9:54" x14ac:dyDescent="0.25">
      <c r="I15572" s="80"/>
      <c r="AX15572" s="80"/>
      <c r="AY15572" s="80"/>
      <c r="AZ15572" s="80"/>
      <c r="BA15572" s="80"/>
      <c r="BB15572" s="80"/>
    </row>
    <row r="15573" spans="9:54" x14ac:dyDescent="0.25">
      <c r="I15573" s="80"/>
      <c r="AX15573" s="80"/>
      <c r="AY15573" s="80"/>
      <c r="AZ15573" s="80"/>
      <c r="BA15573" s="80"/>
      <c r="BB15573" s="80"/>
    </row>
    <row r="15574" spans="9:54" x14ac:dyDescent="0.25">
      <c r="I15574" s="80"/>
      <c r="AX15574" s="80"/>
      <c r="AY15574" s="80"/>
      <c r="AZ15574" s="80"/>
      <c r="BA15574" s="80"/>
      <c r="BB15574" s="80"/>
    </row>
    <row r="15575" spans="9:54" x14ac:dyDescent="0.25">
      <c r="I15575" s="80"/>
      <c r="AX15575" s="80"/>
      <c r="AY15575" s="80"/>
      <c r="AZ15575" s="80"/>
      <c r="BA15575" s="80"/>
      <c r="BB15575" s="80"/>
    </row>
    <row r="15576" spans="9:54" x14ac:dyDescent="0.25">
      <c r="I15576" s="80"/>
      <c r="AX15576" s="80"/>
      <c r="AY15576" s="80"/>
      <c r="AZ15576" s="80"/>
      <c r="BA15576" s="80"/>
      <c r="BB15576" s="80"/>
    </row>
    <row r="15577" spans="9:54" x14ac:dyDescent="0.25">
      <c r="I15577" s="80"/>
      <c r="AX15577" s="80"/>
      <c r="AY15577" s="80"/>
      <c r="AZ15577" s="80"/>
      <c r="BA15577" s="80"/>
      <c r="BB15577" s="80"/>
    </row>
    <row r="15578" spans="9:54" x14ac:dyDescent="0.25">
      <c r="I15578" s="80"/>
      <c r="AX15578" s="80"/>
      <c r="AY15578" s="80"/>
      <c r="AZ15578" s="80"/>
      <c r="BA15578" s="80"/>
      <c r="BB15578" s="80"/>
    </row>
    <row r="15579" spans="9:54" x14ac:dyDescent="0.25">
      <c r="I15579" s="80"/>
      <c r="AX15579" s="80"/>
      <c r="AY15579" s="80"/>
      <c r="AZ15579" s="80"/>
      <c r="BA15579" s="80"/>
      <c r="BB15579" s="80"/>
    </row>
    <row r="15580" spans="9:54" x14ac:dyDescent="0.25">
      <c r="I15580" s="80"/>
      <c r="AX15580" s="80"/>
      <c r="AY15580" s="80"/>
      <c r="AZ15580" s="80"/>
      <c r="BA15580" s="80"/>
      <c r="BB15580" s="80"/>
    </row>
    <row r="15581" spans="9:54" x14ac:dyDescent="0.25">
      <c r="I15581" s="80"/>
      <c r="AX15581" s="80"/>
      <c r="AY15581" s="80"/>
      <c r="AZ15581" s="80"/>
      <c r="BA15581" s="80"/>
      <c r="BB15581" s="80"/>
    </row>
    <row r="15582" spans="9:54" x14ac:dyDescent="0.25">
      <c r="I15582" s="80"/>
      <c r="AX15582" s="80"/>
      <c r="AY15582" s="80"/>
      <c r="AZ15582" s="80"/>
      <c r="BA15582" s="80"/>
      <c r="BB15582" s="80"/>
    </row>
    <row r="15583" spans="9:54" x14ac:dyDescent="0.25">
      <c r="I15583" s="80"/>
      <c r="AX15583" s="80"/>
      <c r="AY15583" s="80"/>
      <c r="AZ15583" s="80"/>
      <c r="BA15583" s="80"/>
      <c r="BB15583" s="80"/>
    </row>
    <row r="15584" spans="9:54" x14ac:dyDescent="0.25">
      <c r="I15584" s="80"/>
      <c r="AX15584" s="80"/>
      <c r="AY15584" s="80"/>
      <c r="AZ15584" s="80"/>
      <c r="BA15584" s="80"/>
      <c r="BB15584" s="80"/>
    </row>
    <row r="15585" spans="9:54" x14ac:dyDescent="0.25">
      <c r="I15585" s="80"/>
      <c r="AX15585" s="80"/>
      <c r="AY15585" s="80"/>
      <c r="AZ15585" s="80"/>
      <c r="BA15585" s="80"/>
      <c r="BB15585" s="80"/>
    </row>
    <row r="15586" spans="9:54" x14ac:dyDescent="0.25">
      <c r="I15586" s="80"/>
      <c r="AX15586" s="80"/>
      <c r="AY15586" s="80"/>
      <c r="AZ15586" s="80"/>
      <c r="BA15586" s="80"/>
      <c r="BB15586" s="80"/>
    </row>
    <row r="15587" spans="9:54" x14ac:dyDescent="0.25">
      <c r="I15587" s="80"/>
      <c r="AX15587" s="80"/>
      <c r="AY15587" s="80"/>
      <c r="AZ15587" s="80"/>
      <c r="BA15587" s="80"/>
      <c r="BB15587" s="80"/>
    </row>
    <row r="15588" spans="9:54" x14ac:dyDescent="0.25">
      <c r="I15588" s="80"/>
      <c r="AX15588" s="80"/>
      <c r="AY15588" s="80"/>
      <c r="AZ15588" s="80"/>
      <c r="BA15588" s="80"/>
      <c r="BB15588" s="80"/>
    </row>
    <row r="15589" spans="9:54" x14ac:dyDescent="0.25">
      <c r="I15589" s="80"/>
      <c r="AX15589" s="80"/>
      <c r="AY15589" s="80"/>
      <c r="AZ15589" s="80"/>
      <c r="BA15589" s="80"/>
      <c r="BB15589" s="80"/>
    </row>
    <row r="15590" spans="9:54" x14ac:dyDescent="0.25">
      <c r="I15590" s="80"/>
      <c r="AX15590" s="80"/>
      <c r="AY15590" s="80"/>
      <c r="AZ15590" s="80"/>
      <c r="BA15590" s="80"/>
      <c r="BB15590" s="80"/>
    </row>
    <row r="15591" spans="9:54" x14ac:dyDescent="0.25">
      <c r="I15591" s="80"/>
      <c r="AX15591" s="80"/>
      <c r="AY15591" s="80"/>
      <c r="AZ15591" s="80"/>
      <c r="BA15591" s="80"/>
      <c r="BB15591" s="80"/>
    </row>
    <row r="15592" spans="9:54" x14ac:dyDescent="0.25">
      <c r="I15592" s="80"/>
      <c r="AX15592" s="80"/>
      <c r="AY15592" s="80"/>
      <c r="AZ15592" s="80"/>
      <c r="BA15592" s="80"/>
      <c r="BB15592" s="80"/>
    </row>
    <row r="15593" spans="9:54" x14ac:dyDescent="0.25">
      <c r="I15593" s="80"/>
      <c r="AX15593" s="80"/>
      <c r="AY15593" s="80"/>
      <c r="AZ15593" s="80"/>
      <c r="BA15593" s="80"/>
      <c r="BB15593" s="80"/>
    </row>
    <row r="15594" spans="9:54" x14ac:dyDescent="0.25">
      <c r="I15594" s="80"/>
      <c r="AX15594" s="80"/>
      <c r="AY15594" s="80"/>
      <c r="AZ15594" s="80"/>
      <c r="BA15594" s="80"/>
      <c r="BB15594" s="80"/>
    </row>
    <row r="15595" spans="9:54" x14ac:dyDescent="0.25">
      <c r="I15595" s="80"/>
      <c r="AX15595" s="80"/>
      <c r="AY15595" s="80"/>
      <c r="AZ15595" s="80"/>
      <c r="BA15595" s="80"/>
      <c r="BB15595" s="80"/>
    </row>
    <row r="15596" spans="9:54" x14ac:dyDescent="0.25">
      <c r="I15596" s="80"/>
      <c r="AX15596" s="80"/>
      <c r="AY15596" s="80"/>
      <c r="AZ15596" s="80"/>
      <c r="BA15596" s="80"/>
      <c r="BB15596" s="80"/>
    </row>
    <row r="15597" spans="9:54" x14ac:dyDescent="0.25">
      <c r="I15597" s="80"/>
      <c r="AX15597" s="80"/>
      <c r="AY15597" s="80"/>
      <c r="AZ15597" s="80"/>
      <c r="BA15597" s="80"/>
      <c r="BB15597" s="80"/>
    </row>
    <row r="15598" spans="9:54" x14ac:dyDescent="0.25">
      <c r="I15598" s="80"/>
      <c r="AX15598" s="80"/>
      <c r="AY15598" s="80"/>
      <c r="AZ15598" s="80"/>
      <c r="BA15598" s="80"/>
      <c r="BB15598" s="80"/>
    </row>
    <row r="15599" spans="9:54" x14ac:dyDescent="0.25">
      <c r="I15599" s="80"/>
      <c r="AX15599" s="80"/>
      <c r="AY15599" s="80"/>
      <c r="AZ15599" s="80"/>
      <c r="BA15599" s="80"/>
      <c r="BB15599" s="80"/>
    </row>
    <row r="15600" spans="9:54" x14ac:dyDescent="0.25">
      <c r="I15600" s="80"/>
      <c r="AX15600" s="80"/>
      <c r="AY15600" s="80"/>
      <c r="AZ15600" s="80"/>
      <c r="BA15600" s="80"/>
      <c r="BB15600" s="80"/>
    </row>
    <row r="15601" spans="9:54" x14ac:dyDescent="0.25">
      <c r="I15601" s="80"/>
      <c r="AX15601" s="80"/>
      <c r="AY15601" s="80"/>
      <c r="AZ15601" s="80"/>
      <c r="BA15601" s="80"/>
      <c r="BB15601" s="80"/>
    </row>
    <row r="15602" spans="9:54" x14ac:dyDescent="0.25">
      <c r="I15602" s="80"/>
      <c r="AX15602" s="80"/>
      <c r="AY15602" s="80"/>
      <c r="AZ15602" s="80"/>
      <c r="BA15602" s="80"/>
      <c r="BB15602" s="80"/>
    </row>
    <row r="15603" spans="9:54" x14ac:dyDescent="0.25">
      <c r="I15603" s="80"/>
      <c r="AX15603" s="80"/>
      <c r="AY15603" s="80"/>
      <c r="AZ15603" s="80"/>
      <c r="BA15603" s="80"/>
      <c r="BB15603" s="80"/>
    </row>
    <row r="15604" spans="9:54" x14ac:dyDescent="0.25">
      <c r="I15604" s="80"/>
      <c r="AX15604" s="80"/>
      <c r="AY15604" s="80"/>
      <c r="AZ15604" s="80"/>
      <c r="BA15604" s="80"/>
      <c r="BB15604" s="80"/>
    </row>
    <row r="15605" spans="9:54" x14ac:dyDescent="0.25">
      <c r="I15605" s="80"/>
      <c r="AX15605" s="80"/>
      <c r="AY15605" s="80"/>
      <c r="AZ15605" s="80"/>
      <c r="BA15605" s="80"/>
      <c r="BB15605" s="80"/>
    </row>
    <row r="15606" spans="9:54" x14ac:dyDescent="0.25">
      <c r="I15606" s="80"/>
      <c r="AX15606" s="80"/>
      <c r="AY15606" s="80"/>
      <c r="AZ15606" s="80"/>
      <c r="BA15606" s="80"/>
      <c r="BB15606" s="80"/>
    </row>
    <row r="15607" spans="9:54" x14ac:dyDescent="0.25">
      <c r="I15607" s="80"/>
      <c r="AX15607" s="80"/>
      <c r="AY15607" s="80"/>
      <c r="AZ15607" s="80"/>
      <c r="BA15607" s="80"/>
      <c r="BB15607" s="80"/>
    </row>
    <row r="15608" spans="9:54" x14ac:dyDescent="0.25">
      <c r="I15608" s="80"/>
      <c r="AX15608" s="80"/>
      <c r="AY15608" s="80"/>
      <c r="AZ15608" s="80"/>
      <c r="BA15608" s="80"/>
      <c r="BB15608" s="80"/>
    </row>
    <row r="15609" spans="9:54" x14ac:dyDescent="0.25">
      <c r="I15609" s="80"/>
      <c r="AX15609" s="80"/>
      <c r="AY15609" s="80"/>
      <c r="AZ15609" s="80"/>
      <c r="BA15609" s="80"/>
      <c r="BB15609" s="80"/>
    </row>
    <row r="15610" spans="9:54" x14ac:dyDescent="0.25">
      <c r="I15610" s="80"/>
      <c r="AX15610" s="80"/>
      <c r="AY15610" s="80"/>
      <c r="AZ15610" s="80"/>
      <c r="BA15610" s="80"/>
      <c r="BB15610" s="80"/>
    </row>
    <row r="15611" spans="9:54" x14ac:dyDescent="0.25">
      <c r="I15611" s="80"/>
      <c r="AX15611" s="80"/>
      <c r="AY15611" s="80"/>
      <c r="AZ15611" s="80"/>
      <c r="BA15611" s="80"/>
      <c r="BB15611" s="80"/>
    </row>
    <row r="15612" spans="9:54" x14ac:dyDescent="0.25">
      <c r="I15612" s="80"/>
      <c r="AX15612" s="80"/>
      <c r="AY15612" s="80"/>
      <c r="AZ15612" s="80"/>
      <c r="BA15612" s="80"/>
      <c r="BB15612" s="80"/>
    </row>
    <row r="15613" spans="9:54" x14ac:dyDescent="0.25">
      <c r="I15613" s="80"/>
      <c r="AX15613" s="80"/>
      <c r="AY15613" s="80"/>
      <c r="AZ15613" s="80"/>
      <c r="BA15613" s="80"/>
      <c r="BB15613" s="80"/>
    </row>
    <row r="15614" spans="9:54" x14ac:dyDescent="0.25">
      <c r="I15614" s="80"/>
      <c r="AX15614" s="80"/>
      <c r="AY15614" s="80"/>
      <c r="AZ15614" s="80"/>
      <c r="BA15614" s="80"/>
      <c r="BB15614" s="80"/>
    </row>
    <row r="15615" spans="9:54" x14ac:dyDescent="0.25">
      <c r="I15615" s="80"/>
      <c r="AX15615" s="80"/>
      <c r="AY15615" s="80"/>
      <c r="AZ15615" s="80"/>
      <c r="BA15615" s="80"/>
      <c r="BB15615" s="80"/>
    </row>
    <row r="15616" spans="9:54" x14ac:dyDescent="0.25">
      <c r="I15616" s="80"/>
      <c r="AX15616" s="80"/>
      <c r="AY15616" s="80"/>
      <c r="AZ15616" s="80"/>
      <c r="BA15616" s="80"/>
      <c r="BB15616" s="80"/>
    </row>
    <row r="15617" spans="9:54" x14ac:dyDescent="0.25">
      <c r="I15617" s="80"/>
      <c r="AX15617" s="80"/>
      <c r="AY15617" s="80"/>
      <c r="AZ15617" s="80"/>
      <c r="BA15617" s="80"/>
      <c r="BB15617" s="80"/>
    </row>
    <row r="15618" spans="9:54" x14ac:dyDescent="0.25">
      <c r="I15618" s="80"/>
      <c r="AX15618" s="80"/>
      <c r="AY15618" s="80"/>
      <c r="AZ15618" s="80"/>
      <c r="BA15618" s="80"/>
      <c r="BB15618" s="80"/>
    </row>
    <row r="15619" spans="9:54" x14ac:dyDescent="0.25">
      <c r="I15619" s="80"/>
      <c r="AX15619" s="80"/>
      <c r="AY15619" s="80"/>
      <c r="AZ15619" s="80"/>
      <c r="BA15619" s="80"/>
      <c r="BB15619" s="80"/>
    </row>
    <row r="15620" spans="9:54" x14ac:dyDescent="0.25">
      <c r="I15620" s="80"/>
      <c r="AX15620" s="80"/>
      <c r="AY15620" s="80"/>
      <c r="AZ15620" s="80"/>
      <c r="BA15620" s="80"/>
      <c r="BB15620" s="80"/>
    </row>
    <row r="15621" spans="9:54" x14ac:dyDescent="0.25">
      <c r="I15621" s="80"/>
      <c r="AX15621" s="80"/>
      <c r="AY15621" s="80"/>
      <c r="AZ15621" s="80"/>
      <c r="BA15621" s="80"/>
      <c r="BB15621" s="80"/>
    </row>
    <row r="15622" spans="9:54" x14ac:dyDescent="0.25">
      <c r="I15622" s="80"/>
      <c r="AX15622" s="80"/>
      <c r="AY15622" s="80"/>
      <c r="AZ15622" s="80"/>
      <c r="BA15622" s="80"/>
      <c r="BB15622" s="80"/>
    </row>
    <row r="15623" spans="9:54" x14ac:dyDescent="0.25">
      <c r="I15623" s="80"/>
      <c r="AX15623" s="80"/>
      <c r="AY15623" s="80"/>
      <c r="AZ15623" s="80"/>
      <c r="BA15623" s="80"/>
      <c r="BB15623" s="80"/>
    </row>
    <row r="15624" spans="9:54" x14ac:dyDescent="0.25">
      <c r="I15624" s="80"/>
      <c r="AX15624" s="80"/>
      <c r="AY15624" s="80"/>
      <c r="AZ15624" s="80"/>
      <c r="BA15624" s="80"/>
      <c r="BB15624" s="80"/>
    </row>
    <row r="15625" spans="9:54" x14ac:dyDescent="0.25">
      <c r="I15625" s="80"/>
      <c r="AX15625" s="80"/>
      <c r="AY15625" s="80"/>
      <c r="AZ15625" s="80"/>
      <c r="BA15625" s="80"/>
      <c r="BB15625" s="80"/>
    </row>
    <row r="15626" spans="9:54" x14ac:dyDescent="0.25">
      <c r="I15626" s="80"/>
      <c r="AX15626" s="80"/>
      <c r="AY15626" s="80"/>
      <c r="AZ15626" s="80"/>
      <c r="BA15626" s="80"/>
      <c r="BB15626" s="80"/>
    </row>
    <row r="15627" spans="9:54" x14ac:dyDescent="0.25">
      <c r="I15627" s="80"/>
      <c r="AX15627" s="80"/>
      <c r="AY15627" s="80"/>
      <c r="AZ15627" s="80"/>
      <c r="BA15627" s="80"/>
      <c r="BB15627" s="80"/>
    </row>
    <row r="15628" spans="9:54" x14ac:dyDescent="0.25">
      <c r="I15628" s="80"/>
      <c r="AX15628" s="80"/>
      <c r="AY15628" s="80"/>
      <c r="AZ15628" s="80"/>
      <c r="BA15628" s="80"/>
      <c r="BB15628" s="80"/>
    </row>
    <row r="15629" spans="9:54" x14ac:dyDescent="0.25">
      <c r="I15629" s="80"/>
      <c r="AX15629" s="80"/>
      <c r="AY15629" s="80"/>
      <c r="AZ15629" s="80"/>
      <c r="BA15629" s="80"/>
      <c r="BB15629" s="80"/>
    </row>
    <row r="15630" spans="9:54" x14ac:dyDescent="0.25">
      <c r="I15630" s="80"/>
      <c r="AX15630" s="80"/>
      <c r="AY15630" s="80"/>
      <c r="AZ15630" s="80"/>
      <c r="BA15630" s="80"/>
      <c r="BB15630" s="80"/>
    </row>
    <row r="15631" spans="9:54" x14ac:dyDescent="0.25">
      <c r="I15631" s="80"/>
      <c r="AX15631" s="80"/>
      <c r="AY15631" s="80"/>
      <c r="AZ15631" s="80"/>
      <c r="BA15631" s="80"/>
      <c r="BB15631" s="80"/>
    </row>
    <row r="15632" spans="9:54" x14ac:dyDescent="0.25">
      <c r="I15632" s="80"/>
      <c r="AX15632" s="80"/>
      <c r="AY15632" s="80"/>
      <c r="AZ15632" s="80"/>
      <c r="BA15632" s="80"/>
      <c r="BB15632" s="80"/>
    </row>
    <row r="15633" spans="9:54" x14ac:dyDescent="0.25">
      <c r="I15633" s="80"/>
      <c r="AX15633" s="80"/>
      <c r="AY15633" s="80"/>
      <c r="AZ15633" s="80"/>
      <c r="BA15633" s="80"/>
      <c r="BB15633" s="80"/>
    </row>
    <row r="15634" spans="9:54" x14ac:dyDescent="0.25">
      <c r="I15634" s="80"/>
      <c r="AX15634" s="80"/>
      <c r="AY15634" s="80"/>
      <c r="AZ15634" s="80"/>
      <c r="BA15634" s="80"/>
      <c r="BB15634" s="80"/>
    </row>
    <row r="15635" spans="9:54" x14ac:dyDescent="0.25">
      <c r="I15635" s="80"/>
      <c r="AX15635" s="80"/>
      <c r="AY15635" s="80"/>
      <c r="AZ15635" s="80"/>
      <c r="BA15635" s="80"/>
      <c r="BB15635" s="80"/>
    </row>
    <row r="15636" spans="9:54" x14ac:dyDescent="0.25">
      <c r="I15636" s="80"/>
      <c r="AX15636" s="80"/>
      <c r="AY15636" s="80"/>
      <c r="AZ15636" s="80"/>
      <c r="BA15636" s="80"/>
      <c r="BB15636" s="80"/>
    </row>
    <row r="15637" spans="9:54" x14ac:dyDescent="0.25">
      <c r="I15637" s="80"/>
      <c r="AX15637" s="80"/>
      <c r="AY15637" s="80"/>
      <c r="AZ15637" s="80"/>
      <c r="BA15637" s="80"/>
      <c r="BB15637" s="80"/>
    </row>
    <row r="15638" spans="9:54" x14ac:dyDescent="0.25">
      <c r="I15638" s="80"/>
      <c r="AX15638" s="80"/>
      <c r="AY15638" s="80"/>
      <c r="AZ15638" s="80"/>
      <c r="BA15638" s="80"/>
      <c r="BB15638" s="80"/>
    </row>
    <row r="15639" spans="9:54" x14ac:dyDescent="0.25">
      <c r="I15639" s="80"/>
      <c r="AX15639" s="80"/>
      <c r="AY15639" s="80"/>
      <c r="AZ15639" s="80"/>
      <c r="BA15639" s="80"/>
      <c r="BB15639" s="80"/>
    </row>
    <row r="15640" spans="9:54" x14ac:dyDescent="0.25">
      <c r="I15640" s="80"/>
      <c r="AX15640" s="80"/>
      <c r="AY15640" s="80"/>
      <c r="AZ15640" s="80"/>
      <c r="BA15640" s="80"/>
      <c r="BB15640" s="80"/>
    </row>
    <row r="15641" spans="9:54" x14ac:dyDescent="0.25">
      <c r="I15641" s="80"/>
      <c r="AX15641" s="80"/>
      <c r="AY15641" s="80"/>
      <c r="AZ15641" s="80"/>
      <c r="BA15641" s="80"/>
      <c r="BB15641" s="80"/>
    </row>
    <row r="15642" spans="9:54" x14ac:dyDescent="0.25">
      <c r="I15642" s="80"/>
      <c r="AX15642" s="80"/>
      <c r="AY15642" s="80"/>
      <c r="AZ15642" s="80"/>
      <c r="BA15642" s="80"/>
      <c r="BB15642" s="80"/>
    </row>
    <row r="15643" spans="9:54" x14ac:dyDescent="0.25">
      <c r="I15643" s="80"/>
      <c r="AX15643" s="80"/>
      <c r="AY15643" s="80"/>
      <c r="AZ15643" s="80"/>
      <c r="BA15643" s="80"/>
      <c r="BB15643" s="80"/>
    </row>
    <row r="15644" spans="9:54" x14ac:dyDescent="0.25">
      <c r="I15644" s="80"/>
      <c r="AX15644" s="80"/>
      <c r="AY15644" s="80"/>
      <c r="AZ15644" s="80"/>
      <c r="BA15644" s="80"/>
      <c r="BB15644" s="80"/>
    </row>
    <row r="15645" spans="9:54" x14ac:dyDescent="0.25">
      <c r="I15645" s="80"/>
      <c r="AX15645" s="80"/>
      <c r="AY15645" s="80"/>
      <c r="AZ15645" s="80"/>
      <c r="BA15645" s="80"/>
      <c r="BB15645" s="80"/>
    </row>
    <row r="15646" spans="9:54" x14ac:dyDescent="0.25">
      <c r="I15646" s="80"/>
      <c r="AX15646" s="80"/>
      <c r="AY15646" s="80"/>
      <c r="AZ15646" s="80"/>
      <c r="BA15646" s="80"/>
      <c r="BB15646" s="80"/>
    </row>
    <row r="15647" spans="9:54" x14ac:dyDescent="0.25">
      <c r="I15647" s="80"/>
      <c r="AX15647" s="80"/>
      <c r="AY15647" s="80"/>
      <c r="AZ15647" s="80"/>
      <c r="BA15647" s="80"/>
      <c r="BB15647" s="80"/>
    </row>
    <row r="15648" spans="9:54" x14ac:dyDescent="0.25">
      <c r="I15648" s="80"/>
      <c r="AX15648" s="80"/>
      <c r="AY15648" s="80"/>
      <c r="AZ15648" s="80"/>
      <c r="BA15648" s="80"/>
      <c r="BB15648" s="80"/>
    </row>
    <row r="15649" spans="9:54" x14ac:dyDescent="0.25">
      <c r="I15649" s="80"/>
      <c r="AX15649" s="80"/>
      <c r="AY15649" s="80"/>
      <c r="AZ15649" s="80"/>
      <c r="BA15649" s="80"/>
      <c r="BB15649" s="80"/>
    </row>
    <row r="15650" spans="9:54" x14ac:dyDescent="0.25">
      <c r="I15650" s="80"/>
      <c r="AX15650" s="80"/>
      <c r="AY15650" s="80"/>
      <c r="AZ15650" s="80"/>
      <c r="BA15650" s="80"/>
      <c r="BB15650" s="80"/>
    </row>
    <row r="15651" spans="9:54" x14ac:dyDescent="0.25">
      <c r="I15651" s="80"/>
      <c r="AX15651" s="80"/>
      <c r="AY15651" s="80"/>
      <c r="AZ15651" s="80"/>
      <c r="BA15651" s="80"/>
      <c r="BB15651" s="80"/>
    </row>
    <row r="15652" spans="9:54" x14ac:dyDescent="0.25">
      <c r="I15652" s="80"/>
      <c r="AX15652" s="80"/>
      <c r="AY15652" s="80"/>
      <c r="AZ15652" s="80"/>
      <c r="BA15652" s="80"/>
      <c r="BB15652" s="80"/>
    </row>
    <row r="15653" spans="9:54" x14ac:dyDescent="0.25">
      <c r="I15653" s="80"/>
      <c r="AX15653" s="80"/>
      <c r="AY15653" s="80"/>
      <c r="AZ15653" s="80"/>
      <c r="BA15653" s="80"/>
      <c r="BB15653" s="80"/>
    </row>
    <row r="15654" spans="9:54" x14ac:dyDescent="0.25">
      <c r="I15654" s="80"/>
      <c r="AX15654" s="80"/>
      <c r="AY15654" s="80"/>
      <c r="AZ15654" s="80"/>
      <c r="BA15654" s="80"/>
      <c r="BB15654" s="80"/>
    </row>
    <row r="15655" spans="9:54" x14ac:dyDescent="0.25">
      <c r="I15655" s="80"/>
      <c r="AX15655" s="80"/>
      <c r="AY15655" s="80"/>
      <c r="AZ15655" s="80"/>
      <c r="BA15655" s="80"/>
      <c r="BB15655" s="80"/>
    </row>
    <row r="15656" spans="9:54" x14ac:dyDescent="0.25">
      <c r="I15656" s="80"/>
      <c r="AX15656" s="80"/>
      <c r="AY15656" s="80"/>
      <c r="AZ15656" s="80"/>
      <c r="BA15656" s="80"/>
      <c r="BB15656" s="80"/>
    </row>
    <row r="15657" spans="9:54" x14ac:dyDescent="0.25">
      <c r="I15657" s="80"/>
      <c r="AX15657" s="80"/>
      <c r="AY15657" s="80"/>
      <c r="AZ15657" s="80"/>
      <c r="BA15657" s="80"/>
      <c r="BB15657" s="80"/>
    </row>
    <row r="15658" spans="9:54" x14ac:dyDescent="0.25">
      <c r="I15658" s="80"/>
      <c r="AX15658" s="80"/>
      <c r="AY15658" s="80"/>
      <c r="AZ15658" s="80"/>
      <c r="BA15658" s="80"/>
      <c r="BB15658" s="80"/>
    </row>
    <row r="15659" spans="9:54" x14ac:dyDescent="0.25">
      <c r="I15659" s="80"/>
      <c r="AX15659" s="80"/>
      <c r="AY15659" s="80"/>
      <c r="AZ15659" s="80"/>
      <c r="BA15659" s="80"/>
      <c r="BB15659" s="80"/>
    </row>
    <row r="15660" spans="9:54" x14ac:dyDescent="0.25">
      <c r="I15660" s="80"/>
      <c r="AX15660" s="80"/>
      <c r="AY15660" s="80"/>
      <c r="AZ15660" s="80"/>
      <c r="BA15660" s="80"/>
      <c r="BB15660" s="80"/>
    </row>
    <row r="15661" spans="9:54" x14ac:dyDescent="0.25">
      <c r="I15661" s="80"/>
      <c r="AX15661" s="80"/>
      <c r="AY15661" s="80"/>
      <c r="AZ15661" s="80"/>
      <c r="BA15661" s="80"/>
      <c r="BB15661" s="80"/>
    </row>
    <row r="15662" spans="9:54" x14ac:dyDescent="0.25">
      <c r="I15662" s="80"/>
      <c r="AX15662" s="80"/>
      <c r="AY15662" s="80"/>
      <c r="AZ15662" s="80"/>
      <c r="BA15662" s="80"/>
      <c r="BB15662" s="80"/>
    </row>
    <row r="15663" spans="9:54" x14ac:dyDescent="0.25">
      <c r="I15663" s="80"/>
      <c r="AX15663" s="80"/>
      <c r="AY15663" s="80"/>
      <c r="AZ15663" s="80"/>
      <c r="BA15663" s="80"/>
      <c r="BB15663" s="80"/>
    </row>
    <row r="15664" spans="9:54" x14ac:dyDescent="0.25">
      <c r="I15664" s="80"/>
      <c r="AX15664" s="80"/>
      <c r="AY15664" s="80"/>
      <c r="AZ15664" s="80"/>
      <c r="BA15664" s="80"/>
      <c r="BB15664" s="80"/>
    </row>
    <row r="15665" spans="9:54" x14ac:dyDescent="0.25">
      <c r="I15665" s="80"/>
      <c r="AX15665" s="80"/>
      <c r="AY15665" s="80"/>
      <c r="AZ15665" s="80"/>
      <c r="BA15665" s="80"/>
      <c r="BB15665" s="80"/>
    </row>
    <row r="15666" spans="9:54" x14ac:dyDescent="0.25">
      <c r="I15666" s="80"/>
      <c r="AX15666" s="80"/>
      <c r="AY15666" s="80"/>
      <c r="AZ15666" s="80"/>
      <c r="BA15666" s="80"/>
      <c r="BB15666" s="80"/>
    </row>
    <row r="15667" spans="9:54" x14ac:dyDescent="0.25">
      <c r="I15667" s="80"/>
      <c r="AX15667" s="80"/>
      <c r="AY15667" s="80"/>
      <c r="AZ15667" s="80"/>
      <c r="BA15667" s="80"/>
      <c r="BB15667" s="80"/>
    </row>
    <row r="15668" spans="9:54" x14ac:dyDescent="0.25">
      <c r="I15668" s="80"/>
      <c r="AX15668" s="80"/>
      <c r="AY15668" s="80"/>
      <c r="AZ15668" s="80"/>
      <c r="BA15668" s="80"/>
      <c r="BB15668" s="80"/>
    </row>
    <row r="15669" spans="9:54" x14ac:dyDescent="0.25">
      <c r="I15669" s="80"/>
      <c r="AX15669" s="80"/>
      <c r="AY15669" s="80"/>
      <c r="AZ15669" s="80"/>
      <c r="BA15669" s="80"/>
      <c r="BB15669" s="80"/>
    </row>
    <row r="15670" spans="9:54" x14ac:dyDescent="0.25">
      <c r="I15670" s="80"/>
      <c r="AX15670" s="80"/>
      <c r="AY15670" s="80"/>
      <c r="AZ15670" s="80"/>
      <c r="BA15670" s="80"/>
      <c r="BB15670" s="80"/>
    </row>
    <row r="15671" spans="9:54" x14ac:dyDescent="0.25">
      <c r="I15671" s="80"/>
      <c r="AX15671" s="80"/>
      <c r="AY15671" s="80"/>
      <c r="AZ15671" s="80"/>
      <c r="BA15671" s="80"/>
      <c r="BB15671" s="80"/>
    </row>
    <row r="15672" spans="9:54" x14ac:dyDescent="0.25">
      <c r="I15672" s="80"/>
      <c r="AX15672" s="80"/>
      <c r="AY15672" s="80"/>
      <c r="AZ15672" s="80"/>
      <c r="BA15672" s="80"/>
      <c r="BB15672" s="80"/>
    </row>
    <row r="15673" spans="9:54" x14ac:dyDescent="0.25">
      <c r="I15673" s="80"/>
      <c r="AX15673" s="80"/>
      <c r="AY15673" s="80"/>
      <c r="AZ15673" s="80"/>
      <c r="BA15673" s="80"/>
      <c r="BB15673" s="80"/>
    </row>
    <row r="15674" spans="9:54" x14ac:dyDescent="0.25">
      <c r="I15674" s="80"/>
      <c r="AX15674" s="80"/>
      <c r="AY15674" s="80"/>
      <c r="AZ15674" s="80"/>
      <c r="BA15674" s="80"/>
      <c r="BB15674" s="80"/>
    </row>
    <row r="15675" spans="9:54" x14ac:dyDescent="0.25">
      <c r="I15675" s="80"/>
      <c r="AX15675" s="80"/>
      <c r="AY15675" s="80"/>
      <c r="AZ15675" s="80"/>
      <c r="BA15675" s="80"/>
      <c r="BB15675" s="80"/>
    </row>
    <row r="15676" spans="9:54" x14ac:dyDescent="0.25">
      <c r="I15676" s="80"/>
      <c r="AX15676" s="80"/>
      <c r="AY15676" s="80"/>
      <c r="AZ15676" s="80"/>
      <c r="BA15676" s="80"/>
      <c r="BB15676" s="80"/>
    </row>
    <row r="15677" spans="9:54" x14ac:dyDescent="0.25">
      <c r="I15677" s="80"/>
      <c r="AX15677" s="80"/>
      <c r="AY15677" s="80"/>
      <c r="AZ15677" s="80"/>
      <c r="BA15677" s="80"/>
      <c r="BB15677" s="80"/>
    </row>
    <row r="15678" spans="9:54" x14ac:dyDescent="0.25">
      <c r="I15678" s="80"/>
      <c r="AX15678" s="80"/>
      <c r="AY15678" s="80"/>
      <c r="AZ15678" s="80"/>
      <c r="BA15678" s="80"/>
      <c r="BB15678" s="80"/>
    </row>
    <row r="15679" spans="9:54" x14ac:dyDescent="0.25">
      <c r="I15679" s="80"/>
      <c r="AX15679" s="80"/>
      <c r="AY15679" s="80"/>
      <c r="AZ15679" s="80"/>
      <c r="BA15679" s="80"/>
      <c r="BB15679" s="80"/>
    </row>
    <row r="15680" spans="9:54" x14ac:dyDescent="0.25">
      <c r="I15680" s="80"/>
      <c r="AX15680" s="80"/>
      <c r="AY15680" s="80"/>
      <c r="AZ15680" s="80"/>
      <c r="BA15680" s="80"/>
      <c r="BB15680" s="80"/>
    </row>
    <row r="15681" spans="9:54" x14ac:dyDescent="0.25">
      <c r="I15681" s="80"/>
      <c r="AX15681" s="80"/>
      <c r="AY15681" s="80"/>
      <c r="AZ15681" s="80"/>
      <c r="BA15681" s="80"/>
      <c r="BB15681" s="80"/>
    </row>
    <row r="15682" spans="9:54" x14ac:dyDescent="0.25">
      <c r="I15682" s="80"/>
      <c r="AX15682" s="80"/>
      <c r="AY15682" s="80"/>
      <c r="AZ15682" s="80"/>
      <c r="BA15682" s="80"/>
      <c r="BB15682" s="80"/>
    </row>
    <row r="15683" spans="9:54" x14ac:dyDescent="0.25">
      <c r="I15683" s="80"/>
      <c r="AX15683" s="80"/>
      <c r="AY15683" s="80"/>
      <c r="AZ15683" s="80"/>
      <c r="BA15683" s="80"/>
      <c r="BB15683" s="80"/>
    </row>
    <row r="15684" spans="9:54" x14ac:dyDescent="0.25">
      <c r="I15684" s="80"/>
      <c r="AX15684" s="80"/>
      <c r="AY15684" s="80"/>
      <c r="AZ15684" s="80"/>
      <c r="BA15684" s="80"/>
      <c r="BB15684" s="80"/>
    </row>
    <row r="15685" spans="9:54" x14ac:dyDescent="0.25">
      <c r="I15685" s="80"/>
      <c r="AX15685" s="80"/>
      <c r="AY15685" s="80"/>
      <c r="AZ15685" s="80"/>
      <c r="BA15685" s="80"/>
      <c r="BB15685" s="80"/>
    </row>
    <row r="15686" spans="9:54" x14ac:dyDescent="0.25">
      <c r="I15686" s="80"/>
      <c r="AX15686" s="80"/>
      <c r="AY15686" s="80"/>
      <c r="AZ15686" s="80"/>
      <c r="BA15686" s="80"/>
      <c r="BB15686" s="80"/>
    </row>
    <row r="15687" spans="9:54" x14ac:dyDescent="0.25">
      <c r="I15687" s="80"/>
      <c r="AX15687" s="80"/>
      <c r="AY15687" s="80"/>
      <c r="AZ15687" s="80"/>
      <c r="BA15687" s="80"/>
      <c r="BB15687" s="80"/>
    </row>
    <row r="15688" spans="9:54" x14ac:dyDescent="0.25">
      <c r="I15688" s="80"/>
      <c r="AX15688" s="80"/>
      <c r="AY15688" s="80"/>
      <c r="AZ15688" s="80"/>
      <c r="BA15688" s="80"/>
      <c r="BB15688" s="80"/>
    </row>
    <row r="15689" spans="9:54" x14ac:dyDescent="0.25">
      <c r="I15689" s="80"/>
      <c r="AX15689" s="80"/>
      <c r="AY15689" s="80"/>
      <c r="AZ15689" s="80"/>
      <c r="BA15689" s="80"/>
      <c r="BB15689" s="80"/>
    </row>
    <row r="15690" spans="9:54" x14ac:dyDescent="0.25">
      <c r="I15690" s="80"/>
      <c r="AX15690" s="80"/>
      <c r="AY15690" s="80"/>
      <c r="AZ15690" s="80"/>
      <c r="BA15690" s="80"/>
      <c r="BB15690" s="80"/>
    </row>
    <row r="15691" spans="9:54" x14ac:dyDescent="0.25">
      <c r="I15691" s="80"/>
      <c r="AX15691" s="80"/>
      <c r="AY15691" s="80"/>
      <c r="AZ15691" s="80"/>
      <c r="BA15691" s="80"/>
      <c r="BB15691" s="80"/>
    </row>
    <row r="15692" spans="9:54" x14ac:dyDescent="0.25">
      <c r="I15692" s="80"/>
      <c r="AX15692" s="80"/>
      <c r="AY15692" s="80"/>
      <c r="AZ15692" s="80"/>
      <c r="BA15692" s="80"/>
      <c r="BB15692" s="80"/>
    </row>
    <row r="15693" spans="9:54" x14ac:dyDescent="0.25">
      <c r="I15693" s="80"/>
      <c r="AX15693" s="80"/>
      <c r="AY15693" s="80"/>
      <c r="AZ15693" s="80"/>
      <c r="BA15693" s="80"/>
      <c r="BB15693" s="80"/>
    </row>
    <row r="15694" spans="9:54" x14ac:dyDescent="0.25">
      <c r="I15694" s="80"/>
      <c r="AX15694" s="80"/>
      <c r="AY15694" s="80"/>
      <c r="AZ15694" s="80"/>
      <c r="BA15694" s="80"/>
      <c r="BB15694" s="80"/>
    </row>
    <row r="15695" spans="9:54" x14ac:dyDescent="0.25">
      <c r="I15695" s="80"/>
      <c r="AX15695" s="80"/>
      <c r="AY15695" s="80"/>
      <c r="AZ15695" s="80"/>
      <c r="BA15695" s="80"/>
      <c r="BB15695" s="80"/>
    </row>
    <row r="15696" spans="9:54" x14ac:dyDescent="0.25">
      <c r="I15696" s="80"/>
      <c r="AX15696" s="80"/>
      <c r="AY15696" s="80"/>
      <c r="AZ15696" s="80"/>
      <c r="BA15696" s="80"/>
      <c r="BB15696" s="80"/>
    </row>
    <row r="15697" spans="9:54" x14ac:dyDescent="0.25">
      <c r="I15697" s="80"/>
      <c r="AX15697" s="80"/>
      <c r="AY15697" s="80"/>
      <c r="AZ15697" s="80"/>
      <c r="BA15697" s="80"/>
      <c r="BB15697" s="80"/>
    </row>
    <row r="15698" spans="9:54" x14ac:dyDescent="0.25">
      <c r="I15698" s="80"/>
      <c r="AX15698" s="80"/>
      <c r="AY15698" s="80"/>
      <c r="AZ15698" s="80"/>
      <c r="BA15698" s="80"/>
      <c r="BB15698" s="80"/>
    </row>
    <row r="15699" spans="9:54" x14ac:dyDescent="0.25">
      <c r="I15699" s="80"/>
      <c r="AX15699" s="80"/>
      <c r="AY15699" s="80"/>
      <c r="AZ15699" s="80"/>
      <c r="BA15699" s="80"/>
      <c r="BB15699" s="80"/>
    </row>
    <row r="15700" spans="9:54" x14ac:dyDescent="0.25">
      <c r="I15700" s="80"/>
      <c r="AX15700" s="80"/>
      <c r="AY15700" s="80"/>
      <c r="AZ15700" s="80"/>
      <c r="BA15700" s="80"/>
      <c r="BB15700" s="80"/>
    </row>
    <row r="15701" spans="9:54" x14ac:dyDescent="0.25">
      <c r="I15701" s="80"/>
      <c r="AX15701" s="80"/>
      <c r="AY15701" s="80"/>
      <c r="AZ15701" s="80"/>
      <c r="BA15701" s="80"/>
      <c r="BB15701" s="80"/>
    </row>
    <row r="15702" spans="9:54" x14ac:dyDescent="0.25">
      <c r="I15702" s="80"/>
      <c r="AX15702" s="80"/>
      <c r="AY15702" s="80"/>
      <c r="AZ15702" s="80"/>
      <c r="BA15702" s="80"/>
      <c r="BB15702" s="80"/>
    </row>
    <row r="15703" spans="9:54" x14ac:dyDescent="0.25">
      <c r="I15703" s="80"/>
      <c r="AX15703" s="80"/>
      <c r="AY15703" s="80"/>
      <c r="AZ15703" s="80"/>
      <c r="BA15703" s="80"/>
      <c r="BB15703" s="80"/>
    </row>
    <row r="15704" spans="9:54" x14ac:dyDescent="0.25">
      <c r="I15704" s="80"/>
      <c r="AX15704" s="80"/>
      <c r="AY15704" s="80"/>
      <c r="AZ15704" s="80"/>
      <c r="BA15704" s="80"/>
      <c r="BB15704" s="80"/>
    </row>
    <row r="15705" spans="9:54" x14ac:dyDescent="0.25">
      <c r="I15705" s="80"/>
      <c r="AX15705" s="80"/>
      <c r="AY15705" s="80"/>
      <c r="AZ15705" s="80"/>
      <c r="BA15705" s="80"/>
      <c r="BB15705" s="80"/>
    </row>
    <row r="15706" spans="9:54" x14ac:dyDescent="0.25">
      <c r="I15706" s="80"/>
      <c r="AX15706" s="80"/>
      <c r="AY15706" s="80"/>
      <c r="AZ15706" s="80"/>
      <c r="BA15706" s="80"/>
      <c r="BB15706" s="80"/>
    </row>
    <row r="15707" spans="9:54" x14ac:dyDescent="0.25">
      <c r="I15707" s="80"/>
      <c r="AX15707" s="80"/>
      <c r="AY15707" s="80"/>
      <c r="AZ15707" s="80"/>
      <c r="BA15707" s="80"/>
      <c r="BB15707" s="80"/>
    </row>
    <row r="15708" spans="9:54" x14ac:dyDescent="0.25">
      <c r="I15708" s="80"/>
      <c r="AX15708" s="80"/>
      <c r="AY15708" s="80"/>
      <c r="AZ15708" s="80"/>
      <c r="BA15708" s="80"/>
      <c r="BB15708" s="80"/>
    </row>
    <row r="15709" spans="9:54" x14ac:dyDescent="0.25">
      <c r="I15709" s="80"/>
      <c r="AX15709" s="80"/>
      <c r="AY15709" s="80"/>
      <c r="AZ15709" s="80"/>
      <c r="BA15709" s="80"/>
      <c r="BB15709" s="80"/>
    </row>
    <row r="15710" spans="9:54" x14ac:dyDescent="0.25">
      <c r="I15710" s="80"/>
      <c r="AX15710" s="80"/>
      <c r="AY15710" s="80"/>
      <c r="AZ15710" s="80"/>
      <c r="BA15710" s="80"/>
      <c r="BB15710" s="80"/>
    </row>
    <row r="15711" spans="9:54" x14ac:dyDescent="0.25">
      <c r="I15711" s="80"/>
      <c r="AX15711" s="80"/>
      <c r="AY15711" s="80"/>
      <c r="AZ15711" s="80"/>
      <c r="BA15711" s="80"/>
      <c r="BB15711" s="80"/>
    </row>
    <row r="15712" spans="9:54" x14ac:dyDescent="0.25">
      <c r="I15712" s="80"/>
      <c r="AX15712" s="80"/>
      <c r="AY15712" s="80"/>
      <c r="AZ15712" s="80"/>
      <c r="BA15712" s="80"/>
      <c r="BB15712" s="80"/>
    </row>
    <row r="15713" spans="9:54" x14ac:dyDescent="0.25">
      <c r="I15713" s="80"/>
      <c r="AX15713" s="80"/>
      <c r="AY15713" s="80"/>
      <c r="AZ15713" s="80"/>
      <c r="BA15713" s="80"/>
      <c r="BB15713" s="80"/>
    </row>
    <row r="15714" spans="9:54" x14ac:dyDescent="0.25">
      <c r="I15714" s="80"/>
      <c r="AX15714" s="80"/>
      <c r="AY15714" s="80"/>
      <c r="AZ15714" s="80"/>
      <c r="BA15714" s="80"/>
      <c r="BB15714" s="80"/>
    </row>
    <row r="15715" spans="9:54" x14ac:dyDescent="0.25">
      <c r="I15715" s="80"/>
      <c r="AX15715" s="80"/>
      <c r="AY15715" s="80"/>
      <c r="AZ15715" s="80"/>
      <c r="BA15715" s="80"/>
      <c r="BB15715" s="80"/>
    </row>
    <row r="15716" spans="9:54" x14ac:dyDescent="0.25">
      <c r="I15716" s="80"/>
      <c r="AX15716" s="80"/>
      <c r="AY15716" s="80"/>
      <c r="AZ15716" s="80"/>
      <c r="BA15716" s="80"/>
      <c r="BB15716" s="80"/>
    </row>
    <row r="15717" spans="9:54" x14ac:dyDescent="0.25">
      <c r="I15717" s="80"/>
      <c r="AX15717" s="80"/>
      <c r="AY15717" s="80"/>
      <c r="AZ15717" s="80"/>
      <c r="BA15717" s="80"/>
      <c r="BB15717" s="80"/>
    </row>
    <row r="15718" spans="9:54" x14ac:dyDescent="0.25">
      <c r="I15718" s="80"/>
      <c r="AX15718" s="80"/>
      <c r="AY15718" s="80"/>
      <c r="AZ15718" s="80"/>
      <c r="BA15718" s="80"/>
      <c r="BB15718" s="80"/>
    </row>
    <row r="15719" spans="9:54" x14ac:dyDescent="0.25">
      <c r="I15719" s="80"/>
      <c r="AX15719" s="80"/>
      <c r="AY15719" s="80"/>
      <c r="AZ15719" s="80"/>
      <c r="BA15719" s="80"/>
      <c r="BB15719" s="80"/>
    </row>
    <row r="15720" spans="9:54" x14ac:dyDescent="0.25">
      <c r="I15720" s="80"/>
      <c r="AX15720" s="80"/>
      <c r="AY15720" s="80"/>
      <c r="AZ15720" s="80"/>
      <c r="BA15720" s="80"/>
      <c r="BB15720" s="80"/>
    </row>
    <row r="15721" spans="9:54" x14ac:dyDescent="0.25">
      <c r="I15721" s="80"/>
      <c r="AX15721" s="80"/>
      <c r="AY15721" s="80"/>
      <c r="AZ15721" s="80"/>
      <c r="BA15721" s="80"/>
      <c r="BB15721" s="80"/>
    </row>
    <row r="15722" spans="9:54" x14ac:dyDescent="0.25">
      <c r="I15722" s="80"/>
      <c r="AX15722" s="80"/>
      <c r="AY15722" s="80"/>
      <c r="AZ15722" s="80"/>
      <c r="BA15722" s="80"/>
      <c r="BB15722" s="80"/>
    </row>
    <row r="15723" spans="9:54" x14ac:dyDescent="0.25">
      <c r="I15723" s="80"/>
      <c r="AX15723" s="80"/>
      <c r="AY15723" s="80"/>
      <c r="AZ15723" s="80"/>
      <c r="BA15723" s="80"/>
      <c r="BB15723" s="80"/>
    </row>
    <row r="15724" spans="9:54" x14ac:dyDescent="0.25">
      <c r="I15724" s="80"/>
      <c r="AX15724" s="80"/>
      <c r="AY15724" s="80"/>
      <c r="AZ15724" s="80"/>
      <c r="BA15724" s="80"/>
      <c r="BB15724" s="80"/>
    </row>
    <row r="15725" spans="9:54" x14ac:dyDescent="0.25">
      <c r="I15725" s="80"/>
      <c r="AX15725" s="80"/>
      <c r="AY15725" s="80"/>
      <c r="AZ15725" s="80"/>
      <c r="BA15725" s="80"/>
      <c r="BB15725" s="80"/>
    </row>
    <row r="15726" spans="9:54" x14ac:dyDescent="0.25">
      <c r="I15726" s="80"/>
      <c r="AX15726" s="80"/>
      <c r="AY15726" s="80"/>
      <c r="AZ15726" s="80"/>
      <c r="BA15726" s="80"/>
      <c r="BB15726" s="80"/>
    </row>
    <row r="15727" spans="9:54" x14ac:dyDescent="0.25">
      <c r="I15727" s="80"/>
      <c r="AX15727" s="80"/>
      <c r="AY15727" s="80"/>
      <c r="AZ15727" s="80"/>
      <c r="BA15727" s="80"/>
      <c r="BB15727" s="80"/>
    </row>
    <row r="15728" spans="9:54" x14ac:dyDescent="0.25">
      <c r="I15728" s="80"/>
      <c r="AX15728" s="80"/>
      <c r="AY15728" s="80"/>
      <c r="AZ15728" s="80"/>
      <c r="BA15728" s="80"/>
      <c r="BB15728" s="80"/>
    </row>
    <row r="15729" spans="9:54" x14ac:dyDescent="0.25">
      <c r="I15729" s="80"/>
      <c r="AX15729" s="80"/>
      <c r="AY15729" s="80"/>
      <c r="AZ15729" s="80"/>
      <c r="BA15729" s="80"/>
      <c r="BB15729" s="80"/>
    </row>
    <row r="15730" spans="9:54" x14ac:dyDescent="0.25">
      <c r="I15730" s="80"/>
      <c r="AX15730" s="80"/>
      <c r="AY15730" s="80"/>
      <c r="AZ15730" s="80"/>
      <c r="BA15730" s="80"/>
      <c r="BB15730" s="80"/>
    </row>
    <row r="15731" spans="9:54" x14ac:dyDescent="0.25">
      <c r="I15731" s="80"/>
      <c r="AX15731" s="80"/>
      <c r="AY15731" s="80"/>
      <c r="AZ15731" s="80"/>
      <c r="BA15731" s="80"/>
      <c r="BB15731" s="80"/>
    </row>
    <row r="15732" spans="9:54" x14ac:dyDescent="0.25">
      <c r="I15732" s="80"/>
      <c r="AX15732" s="80"/>
      <c r="AY15732" s="80"/>
      <c r="AZ15732" s="80"/>
      <c r="BA15732" s="80"/>
      <c r="BB15732" s="80"/>
    </row>
    <row r="15733" spans="9:54" x14ac:dyDescent="0.25">
      <c r="I15733" s="80"/>
      <c r="AX15733" s="80"/>
      <c r="AY15733" s="80"/>
      <c r="AZ15733" s="80"/>
      <c r="BA15733" s="80"/>
      <c r="BB15733" s="80"/>
    </row>
    <row r="15734" spans="9:54" x14ac:dyDescent="0.25">
      <c r="I15734" s="80"/>
      <c r="AX15734" s="80"/>
      <c r="AY15734" s="80"/>
      <c r="AZ15734" s="80"/>
      <c r="BA15734" s="80"/>
      <c r="BB15734" s="80"/>
    </row>
    <row r="15735" spans="9:54" x14ac:dyDescent="0.25">
      <c r="I15735" s="80"/>
      <c r="AX15735" s="80"/>
      <c r="AY15735" s="80"/>
      <c r="AZ15735" s="80"/>
      <c r="BA15735" s="80"/>
      <c r="BB15735" s="80"/>
    </row>
    <row r="15736" spans="9:54" x14ac:dyDescent="0.25">
      <c r="I15736" s="80"/>
      <c r="AX15736" s="80"/>
      <c r="AY15736" s="80"/>
      <c r="AZ15736" s="80"/>
      <c r="BA15736" s="80"/>
      <c r="BB15736" s="80"/>
    </row>
    <row r="15737" spans="9:54" x14ac:dyDescent="0.25">
      <c r="I15737" s="80"/>
      <c r="AX15737" s="80"/>
      <c r="AY15737" s="80"/>
      <c r="AZ15737" s="80"/>
      <c r="BA15737" s="80"/>
      <c r="BB15737" s="80"/>
    </row>
    <row r="15738" spans="9:54" x14ac:dyDescent="0.25">
      <c r="I15738" s="80"/>
      <c r="AX15738" s="80"/>
      <c r="AY15738" s="80"/>
      <c r="AZ15738" s="80"/>
      <c r="BA15738" s="80"/>
      <c r="BB15738" s="80"/>
    </row>
    <row r="15739" spans="9:54" x14ac:dyDescent="0.25">
      <c r="I15739" s="80"/>
      <c r="AX15739" s="80"/>
      <c r="AY15739" s="80"/>
      <c r="AZ15739" s="80"/>
      <c r="BA15739" s="80"/>
      <c r="BB15739" s="80"/>
    </row>
    <row r="15740" spans="9:54" x14ac:dyDescent="0.25">
      <c r="I15740" s="80"/>
      <c r="AX15740" s="80"/>
      <c r="AY15740" s="80"/>
      <c r="AZ15740" s="80"/>
      <c r="BA15740" s="80"/>
      <c r="BB15740" s="80"/>
    </row>
    <row r="15741" spans="9:54" x14ac:dyDescent="0.25">
      <c r="I15741" s="80"/>
      <c r="AX15741" s="80"/>
      <c r="AY15741" s="80"/>
      <c r="AZ15741" s="80"/>
      <c r="BA15741" s="80"/>
      <c r="BB15741" s="80"/>
    </row>
    <row r="15742" spans="9:54" x14ac:dyDescent="0.25">
      <c r="I15742" s="80"/>
      <c r="AX15742" s="80"/>
      <c r="AY15742" s="80"/>
      <c r="AZ15742" s="80"/>
      <c r="BA15742" s="80"/>
      <c r="BB15742" s="80"/>
    </row>
    <row r="15743" spans="9:54" x14ac:dyDescent="0.25">
      <c r="I15743" s="80"/>
      <c r="AX15743" s="80"/>
      <c r="AY15743" s="80"/>
      <c r="AZ15743" s="80"/>
      <c r="BA15743" s="80"/>
      <c r="BB15743" s="80"/>
    </row>
    <row r="15744" spans="9:54" x14ac:dyDescent="0.25">
      <c r="I15744" s="80"/>
      <c r="AX15744" s="80"/>
      <c r="AY15744" s="80"/>
      <c r="AZ15744" s="80"/>
      <c r="BA15744" s="80"/>
      <c r="BB15744" s="80"/>
    </row>
    <row r="15745" spans="9:54" x14ac:dyDescent="0.25">
      <c r="I15745" s="80"/>
      <c r="AX15745" s="80"/>
      <c r="AY15745" s="80"/>
      <c r="AZ15745" s="80"/>
      <c r="BA15745" s="80"/>
      <c r="BB15745" s="80"/>
    </row>
    <row r="15746" spans="9:54" x14ac:dyDescent="0.25">
      <c r="I15746" s="80"/>
      <c r="AX15746" s="80"/>
      <c r="AY15746" s="80"/>
      <c r="AZ15746" s="80"/>
      <c r="BA15746" s="80"/>
      <c r="BB15746" s="80"/>
    </row>
    <row r="15747" spans="9:54" x14ac:dyDescent="0.25">
      <c r="I15747" s="80"/>
      <c r="AX15747" s="80"/>
      <c r="AY15747" s="80"/>
      <c r="AZ15747" s="80"/>
      <c r="BA15747" s="80"/>
      <c r="BB15747" s="80"/>
    </row>
    <row r="15748" spans="9:54" x14ac:dyDescent="0.25">
      <c r="I15748" s="80"/>
      <c r="AX15748" s="80"/>
      <c r="AY15748" s="80"/>
      <c r="AZ15748" s="80"/>
      <c r="BA15748" s="80"/>
      <c r="BB15748" s="80"/>
    </row>
    <row r="15749" spans="9:54" x14ac:dyDescent="0.25">
      <c r="I15749" s="80"/>
      <c r="AX15749" s="80"/>
      <c r="AY15749" s="80"/>
      <c r="AZ15749" s="80"/>
      <c r="BA15749" s="80"/>
      <c r="BB15749" s="80"/>
    </row>
    <row r="15750" spans="9:54" x14ac:dyDescent="0.25">
      <c r="I15750" s="80"/>
      <c r="AX15750" s="80"/>
      <c r="AY15750" s="80"/>
      <c r="AZ15750" s="80"/>
      <c r="BA15750" s="80"/>
      <c r="BB15750" s="80"/>
    </row>
    <row r="15751" spans="9:54" x14ac:dyDescent="0.25">
      <c r="I15751" s="80"/>
      <c r="AX15751" s="80"/>
      <c r="AY15751" s="80"/>
      <c r="AZ15751" s="80"/>
      <c r="BA15751" s="80"/>
      <c r="BB15751" s="80"/>
    </row>
    <row r="15752" spans="9:54" x14ac:dyDescent="0.25">
      <c r="I15752" s="80"/>
      <c r="AX15752" s="80"/>
      <c r="AY15752" s="80"/>
      <c r="AZ15752" s="80"/>
      <c r="BA15752" s="80"/>
      <c r="BB15752" s="80"/>
    </row>
    <row r="15753" spans="9:54" x14ac:dyDescent="0.25">
      <c r="I15753" s="80"/>
      <c r="AX15753" s="80"/>
      <c r="AY15753" s="80"/>
      <c r="AZ15753" s="80"/>
      <c r="BA15753" s="80"/>
      <c r="BB15753" s="80"/>
    </row>
    <row r="15754" spans="9:54" x14ac:dyDescent="0.25">
      <c r="I15754" s="80"/>
      <c r="AX15754" s="80"/>
      <c r="AY15754" s="80"/>
      <c r="AZ15754" s="80"/>
      <c r="BA15754" s="80"/>
      <c r="BB15754" s="80"/>
    </row>
    <row r="15755" spans="9:54" x14ac:dyDescent="0.25">
      <c r="I15755" s="80"/>
      <c r="AX15755" s="80"/>
      <c r="AY15755" s="80"/>
      <c r="AZ15755" s="80"/>
      <c r="BA15755" s="80"/>
      <c r="BB15755" s="80"/>
    </row>
    <row r="15756" spans="9:54" x14ac:dyDescent="0.25">
      <c r="I15756" s="80"/>
      <c r="AX15756" s="80"/>
      <c r="AY15756" s="80"/>
      <c r="AZ15756" s="80"/>
      <c r="BA15756" s="80"/>
      <c r="BB15756" s="80"/>
    </row>
    <row r="15757" spans="9:54" x14ac:dyDescent="0.25">
      <c r="I15757" s="80"/>
      <c r="AX15757" s="80"/>
      <c r="AY15757" s="80"/>
      <c r="AZ15757" s="80"/>
      <c r="BA15757" s="80"/>
      <c r="BB15757" s="80"/>
    </row>
    <row r="15758" spans="9:54" x14ac:dyDescent="0.25">
      <c r="I15758" s="80"/>
      <c r="AX15758" s="80"/>
      <c r="AY15758" s="80"/>
      <c r="AZ15758" s="80"/>
      <c r="BA15758" s="80"/>
      <c r="BB15758" s="80"/>
    </row>
    <row r="15759" spans="9:54" x14ac:dyDescent="0.25">
      <c r="I15759" s="80"/>
      <c r="AX15759" s="80"/>
      <c r="AY15759" s="80"/>
      <c r="AZ15759" s="80"/>
      <c r="BA15759" s="80"/>
      <c r="BB15759" s="80"/>
    </row>
    <row r="15760" spans="9:54" x14ac:dyDescent="0.25">
      <c r="I15760" s="80"/>
      <c r="AX15760" s="80"/>
      <c r="AY15760" s="80"/>
      <c r="AZ15760" s="80"/>
      <c r="BA15760" s="80"/>
      <c r="BB15760" s="80"/>
    </row>
    <row r="15761" spans="9:54" x14ac:dyDescent="0.25">
      <c r="I15761" s="80"/>
      <c r="AX15761" s="80"/>
      <c r="AY15761" s="80"/>
      <c r="AZ15761" s="80"/>
      <c r="BA15761" s="80"/>
      <c r="BB15761" s="80"/>
    </row>
    <row r="15762" spans="9:54" x14ac:dyDescent="0.25">
      <c r="I15762" s="80"/>
      <c r="AX15762" s="80"/>
      <c r="AY15762" s="80"/>
      <c r="AZ15762" s="80"/>
      <c r="BA15762" s="80"/>
      <c r="BB15762" s="80"/>
    </row>
    <row r="15763" spans="9:54" x14ac:dyDescent="0.25">
      <c r="I15763" s="80"/>
      <c r="AX15763" s="80"/>
      <c r="AY15763" s="80"/>
      <c r="AZ15763" s="80"/>
      <c r="BA15763" s="80"/>
      <c r="BB15763" s="80"/>
    </row>
    <row r="15764" spans="9:54" x14ac:dyDescent="0.25">
      <c r="I15764" s="80"/>
      <c r="AX15764" s="80"/>
      <c r="AY15764" s="80"/>
      <c r="AZ15764" s="80"/>
      <c r="BA15764" s="80"/>
      <c r="BB15764" s="80"/>
    </row>
    <row r="15765" spans="9:54" x14ac:dyDescent="0.25">
      <c r="I15765" s="80"/>
      <c r="AX15765" s="80"/>
      <c r="AY15765" s="80"/>
      <c r="AZ15765" s="80"/>
      <c r="BA15765" s="80"/>
      <c r="BB15765" s="80"/>
    </row>
    <row r="15766" spans="9:54" x14ac:dyDescent="0.25">
      <c r="I15766" s="80"/>
      <c r="AX15766" s="80"/>
      <c r="AY15766" s="80"/>
      <c r="AZ15766" s="80"/>
      <c r="BA15766" s="80"/>
      <c r="BB15766" s="80"/>
    </row>
    <row r="15767" spans="9:54" x14ac:dyDescent="0.25">
      <c r="I15767" s="80"/>
      <c r="AX15767" s="80"/>
      <c r="AY15767" s="80"/>
      <c r="AZ15767" s="80"/>
      <c r="BA15767" s="80"/>
      <c r="BB15767" s="80"/>
    </row>
    <row r="15768" spans="9:54" x14ac:dyDescent="0.25">
      <c r="I15768" s="80"/>
      <c r="AX15768" s="80"/>
      <c r="AY15768" s="80"/>
      <c r="AZ15768" s="80"/>
      <c r="BA15768" s="80"/>
      <c r="BB15768" s="80"/>
    </row>
    <row r="15769" spans="9:54" x14ac:dyDescent="0.25">
      <c r="I15769" s="80"/>
      <c r="AX15769" s="80"/>
      <c r="AY15769" s="80"/>
      <c r="AZ15769" s="80"/>
      <c r="BA15769" s="80"/>
      <c r="BB15769" s="80"/>
    </row>
    <row r="15770" spans="9:54" x14ac:dyDescent="0.25">
      <c r="I15770" s="80"/>
      <c r="AX15770" s="80"/>
      <c r="AY15770" s="80"/>
      <c r="AZ15770" s="80"/>
      <c r="BA15770" s="80"/>
      <c r="BB15770" s="80"/>
    </row>
    <row r="15771" spans="9:54" x14ac:dyDescent="0.25">
      <c r="I15771" s="80"/>
      <c r="AX15771" s="80"/>
      <c r="AY15771" s="80"/>
      <c r="AZ15771" s="80"/>
      <c r="BA15771" s="80"/>
      <c r="BB15771" s="80"/>
    </row>
    <row r="15772" spans="9:54" x14ac:dyDescent="0.25">
      <c r="I15772" s="80"/>
      <c r="AX15772" s="80"/>
      <c r="AY15772" s="80"/>
      <c r="AZ15772" s="80"/>
      <c r="BA15772" s="80"/>
      <c r="BB15772" s="80"/>
    </row>
    <row r="15773" spans="9:54" x14ac:dyDescent="0.25">
      <c r="I15773" s="80"/>
      <c r="AX15773" s="80"/>
      <c r="AY15773" s="80"/>
      <c r="AZ15773" s="80"/>
      <c r="BA15773" s="80"/>
      <c r="BB15773" s="80"/>
    </row>
    <row r="15774" spans="9:54" x14ac:dyDescent="0.25">
      <c r="I15774" s="80"/>
      <c r="AX15774" s="80"/>
      <c r="AY15774" s="80"/>
      <c r="AZ15774" s="80"/>
      <c r="BA15774" s="80"/>
      <c r="BB15774" s="80"/>
    </row>
    <row r="15775" spans="9:54" x14ac:dyDescent="0.25">
      <c r="I15775" s="80"/>
      <c r="AX15775" s="80"/>
      <c r="AY15775" s="80"/>
      <c r="AZ15775" s="80"/>
      <c r="BA15775" s="80"/>
      <c r="BB15775" s="80"/>
    </row>
    <row r="15776" spans="9:54" x14ac:dyDescent="0.25">
      <c r="I15776" s="80"/>
      <c r="AX15776" s="80"/>
      <c r="AY15776" s="80"/>
      <c r="AZ15776" s="80"/>
      <c r="BA15776" s="80"/>
      <c r="BB15776" s="80"/>
    </row>
    <row r="15777" spans="9:54" x14ac:dyDescent="0.25">
      <c r="I15777" s="80"/>
      <c r="AX15777" s="80"/>
      <c r="AY15777" s="80"/>
      <c r="AZ15777" s="80"/>
      <c r="BA15777" s="80"/>
      <c r="BB15777" s="80"/>
    </row>
    <row r="15778" spans="9:54" x14ac:dyDescent="0.25">
      <c r="I15778" s="80"/>
      <c r="AX15778" s="80"/>
      <c r="AY15778" s="80"/>
      <c r="AZ15778" s="80"/>
      <c r="BA15778" s="80"/>
      <c r="BB15778" s="80"/>
    </row>
    <row r="15779" spans="9:54" x14ac:dyDescent="0.25">
      <c r="I15779" s="80"/>
      <c r="AX15779" s="80"/>
      <c r="AY15779" s="80"/>
      <c r="AZ15779" s="80"/>
      <c r="BA15779" s="80"/>
      <c r="BB15779" s="80"/>
    </row>
    <row r="15780" spans="9:54" x14ac:dyDescent="0.25">
      <c r="I15780" s="80"/>
      <c r="AX15780" s="80"/>
      <c r="AY15780" s="80"/>
      <c r="AZ15780" s="80"/>
      <c r="BA15780" s="80"/>
      <c r="BB15780" s="80"/>
    </row>
    <row r="15781" spans="9:54" x14ac:dyDescent="0.25">
      <c r="I15781" s="80"/>
      <c r="AX15781" s="80"/>
      <c r="AY15781" s="80"/>
      <c r="AZ15781" s="80"/>
      <c r="BA15781" s="80"/>
      <c r="BB15781" s="80"/>
    </row>
    <row r="15782" spans="9:54" x14ac:dyDescent="0.25">
      <c r="I15782" s="80"/>
      <c r="AX15782" s="80"/>
      <c r="AY15782" s="80"/>
      <c r="AZ15782" s="80"/>
      <c r="BA15782" s="80"/>
      <c r="BB15782" s="80"/>
    </row>
    <row r="15783" spans="9:54" x14ac:dyDescent="0.25">
      <c r="I15783" s="80"/>
      <c r="AX15783" s="80"/>
      <c r="AY15783" s="80"/>
      <c r="AZ15783" s="80"/>
      <c r="BA15783" s="80"/>
      <c r="BB15783" s="80"/>
    </row>
    <row r="15784" spans="9:54" x14ac:dyDescent="0.25">
      <c r="I15784" s="80"/>
      <c r="AX15784" s="80"/>
      <c r="AY15784" s="80"/>
      <c r="AZ15784" s="80"/>
      <c r="BA15784" s="80"/>
      <c r="BB15784" s="80"/>
    </row>
    <row r="15785" spans="9:54" x14ac:dyDescent="0.25">
      <c r="I15785" s="80"/>
      <c r="AX15785" s="80"/>
      <c r="AY15785" s="80"/>
      <c r="AZ15785" s="80"/>
      <c r="BA15785" s="80"/>
      <c r="BB15785" s="80"/>
    </row>
    <row r="15786" spans="9:54" x14ac:dyDescent="0.25">
      <c r="I15786" s="80"/>
      <c r="AX15786" s="80"/>
      <c r="AY15786" s="80"/>
      <c r="AZ15786" s="80"/>
      <c r="BA15786" s="80"/>
      <c r="BB15786" s="80"/>
    </row>
    <row r="15787" spans="9:54" x14ac:dyDescent="0.25">
      <c r="I15787" s="80"/>
      <c r="AX15787" s="80"/>
      <c r="AY15787" s="80"/>
      <c r="AZ15787" s="80"/>
      <c r="BA15787" s="80"/>
      <c r="BB15787" s="80"/>
    </row>
    <row r="15788" spans="9:54" x14ac:dyDescent="0.25">
      <c r="I15788" s="80"/>
      <c r="AX15788" s="80"/>
      <c r="AY15788" s="80"/>
      <c r="AZ15788" s="80"/>
      <c r="BA15788" s="80"/>
      <c r="BB15788" s="80"/>
    </row>
    <row r="15789" spans="9:54" x14ac:dyDescent="0.25">
      <c r="I15789" s="80"/>
      <c r="AX15789" s="80"/>
      <c r="AY15789" s="80"/>
      <c r="AZ15789" s="80"/>
      <c r="BA15789" s="80"/>
      <c r="BB15789" s="80"/>
    </row>
    <row r="15790" spans="9:54" x14ac:dyDescent="0.25">
      <c r="I15790" s="80"/>
      <c r="AX15790" s="80"/>
      <c r="AY15790" s="80"/>
      <c r="AZ15790" s="80"/>
      <c r="BA15790" s="80"/>
      <c r="BB15790" s="80"/>
    </row>
    <row r="15791" spans="9:54" x14ac:dyDescent="0.25">
      <c r="I15791" s="80"/>
      <c r="AX15791" s="80"/>
      <c r="AY15791" s="80"/>
      <c r="AZ15791" s="80"/>
      <c r="BA15791" s="80"/>
      <c r="BB15791" s="80"/>
    </row>
    <row r="15792" spans="9:54" x14ac:dyDescent="0.25">
      <c r="I15792" s="80"/>
      <c r="AX15792" s="80"/>
      <c r="AY15792" s="80"/>
      <c r="AZ15792" s="80"/>
      <c r="BA15792" s="80"/>
      <c r="BB15792" s="80"/>
    </row>
    <row r="15793" spans="9:54" x14ac:dyDescent="0.25">
      <c r="I15793" s="80"/>
      <c r="AX15793" s="80"/>
      <c r="AY15793" s="80"/>
      <c r="AZ15793" s="80"/>
      <c r="BA15793" s="80"/>
      <c r="BB15793" s="80"/>
    </row>
    <row r="15794" spans="9:54" x14ac:dyDescent="0.25">
      <c r="I15794" s="80"/>
      <c r="AX15794" s="80"/>
      <c r="AY15794" s="80"/>
      <c r="AZ15794" s="80"/>
      <c r="BA15794" s="80"/>
      <c r="BB15794" s="80"/>
    </row>
    <row r="15795" spans="9:54" x14ac:dyDescent="0.25">
      <c r="I15795" s="80"/>
      <c r="AX15795" s="80"/>
      <c r="AY15795" s="80"/>
      <c r="AZ15795" s="80"/>
      <c r="BA15795" s="80"/>
      <c r="BB15795" s="80"/>
    </row>
    <row r="15796" spans="9:54" x14ac:dyDescent="0.25">
      <c r="I15796" s="80"/>
      <c r="AX15796" s="80"/>
      <c r="AY15796" s="80"/>
      <c r="AZ15796" s="80"/>
      <c r="BA15796" s="80"/>
      <c r="BB15796" s="80"/>
    </row>
    <row r="15797" spans="9:54" x14ac:dyDescent="0.25">
      <c r="I15797" s="80"/>
      <c r="AX15797" s="80"/>
      <c r="AY15797" s="80"/>
      <c r="AZ15797" s="80"/>
      <c r="BA15797" s="80"/>
      <c r="BB15797" s="80"/>
    </row>
    <row r="15798" spans="9:54" x14ac:dyDescent="0.25">
      <c r="I15798" s="80"/>
      <c r="AX15798" s="80"/>
      <c r="AY15798" s="80"/>
      <c r="AZ15798" s="80"/>
      <c r="BA15798" s="80"/>
      <c r="BB15798" s="80"/>
    </row>
    <row r="15799" spans="9:54" x14ac:dyDescent="0.25">
      <c r="I15799" s="80"/>
      <c r="AX15799" s="80"/>
      <c r="AY15799" s="80"/>
      <c r="AZ15799" s="80"/>
      <c r="BA15799" s="80"/>
      <c r="BB15799" s="80"/>
    </row>
    <row r="15800" spans="9:54" x14ac:dyDescent="0.25">
      <c r="I15800" s="80"/>
      <c r="AX15800" s="80"/>
      <c r="AY15800" s="80"/>
      <c r="AZ15800" s="80"/>
      <c r="BA15800" s="80"/>
      <c r="BB15800" s="80"/>
    </row>
    <row r="15801" spans="9:54" x14ac:dyDescent="0.25">
      <c r="I15801" s="80"/>
      <c r="AX15801" s="80"/>
      <c r="AY15801" s="80"/>
      <c r="AZ15801" s="80"/>
      <c r="BA15801" s="80"/>
      <c r="BB15801" s="80"/>
    </row>
    <row r="15802" spans="9:54" x14ac:dyDescent="0.25">
      <c r="I15802" s="80"/>
      <c r="AX15802" s="80"/>
      <c r="AY15802" s="80"/>
      <c r="AZ15802" s="80"/>
      <c r="BA15802" s="80"/>
      <c r="BB15802" s="80"/>
    </row>
    <row r="15803" spans="9:54" x14ac:dyDescent="0.25">
      <c r="I15803" s="80"/>
      <c r="AX15803" s="80"/>
      <c r="AY15803" s="80"/>
      <c r="AZ15803" s="80"/>
      <c r="BA15803" s="80"/>
      <c r="BB15803" s="80"/>
    </row>
    <row r="15804" spans="9:54" x14ac:dyDescent="0.25">
      <c r="I15804" s="80"/>
      <c r="AX15804" s="80"/>
      <c r="AY15804" s="80"/>
      <c r="AZ15804" s="80"/>
      <c r="BA15804" s="80"/>
      <c r="BB15804" s="80"/>
    </row>
    <row r="15805" spans="9:54" x14ac:dyDescent="0.25">
      <c r="I15805" s="80"/>
      <c r="AX15805" s="80"/>
      <c r="AY15805" s="80"/>
      <c r="AZ15805" s="80"/>
      <c r="BA15805" s="80"/>
      <c r="BB15805" s="80"/>
    </row>
    <row r="15806" spans="9:54" x14ac:dyDescent="0.25">
      <c r="I15806" s="80"/>
      <c r="AX15806" s="80"/>
      <c r="AY15806" s="80"/>
      <c r="AZ15806" s="80"/>
      <c r="BA15806" s="80"/>
      <c r="BB15806" s="80"/>
    </row>
    <row r="15807" spans="9:54" x14ac:dyDescent="0.25">
      <c r="I15807" s="80"/>
      <c r="AX15807" s="80"/>
      <c r="AY15807" s="80"/>
      <c r="AZ15807" s="80"/>
      <c r="BA15807" s="80"/>
      <c r="BB15807" s="80"/>
    </row>
    <row r="15808" spans="9:54" x14ac:dyDescent="0.25">
      <c r="I15808" s="80"/>
      <c r="AX15808" s="80"/>
      <c r="AY15808" s="80"/>
      <c r="AZ15808" s="80"/>
      <c r="BA15808" s="80"/>
      <c r="BB15808" s="80"/>
    </row>
    <row r="15809" spans="9:54" x14ac:dyDescent="0.25">
      <c r="I15809" s="80"/>
      <c r="AX15809" s="80"/>
      <c r="AY15809" s="80"/>
      <c r="AZ15809" s="80"/>
      <c r="BA15809" s="80"/>
      <c r="BB15809" s="80"/>
    </row>
    <row r="15810" spans="9:54" x14ac:dyDescent="0.25">
      <c r="I15810" s="80"/>
      <c r="AX15810" s="80"/>
      <c r="AY15810" s="80"/>
      <c r="AZ15810" s="80"/>
      <c r="BA15810" s="80"/>
      <c r="BB15810" s="80"/>
    </row>
    <row r="15811" spans="9:54" x14ac:dyDescent="0.25">
      <c r="I15811" s="80"/>
      <c r="AX15811" s="80"/>
      <c r="AY15811" s="80"/>
      <c r="AZ15811" s="80"/>
      <c r="BA15811" s="80"/>
      <c r="BB15811" s="80"/>
    </row>
    <row r="15812" spans="9:54" x14ac:dyDescent="0.25">
      <c r="I15812" s="80"/>
      <c r="AX15812" s="80"/>
      <c r="AY15812" s="80"/>
      <c r="AZ15812" s="80"/>
      <c r="BA15812" s="80"/>
      <c r="BB15812" s="80"/>
    </row>
    <row r="15813" spans="9:54" x14ac:dyDescent="0.25">
      <c r="I15813" s="80"/>
      <c r="AX15813" s="80"/>
      <c r="AY15813" s="80"/>
      <c r="AZ15813" s="80"/>
      <c r="BA15813" s="80"/>
      <c r="BB15813" s="80"/>
    </row>
    <row r="15814" spans="9:54" x14ac:dyDescent="0.25">
      <c r="I15814" s="80"/>
      <c r="AX15814" s="80"/>
      <c r="AY15814" s="80"/>
      <c r="AZ15814" s="80"/>
      <c r="BA15814" s="80"/>
      <c r="BB15814" s="80"/>
    </row>
    <row r="15815" spans="9:54" x14ac:dyDescent="0.25">
      <c r="I15815" s="80"/>
      <c r="AX15815" s="80"/>
      <c r="AY15815" s="80"/>
      <c r="AZ15815" s="80"/>
      <c r="BA15815" s="80"/>
      <c r="BB15815" s="80"/>
    </row>
    <row r="15816" spans="9:54" x14ac:dyDescent="0.25">
      <c r="I15816" s="80"/>
      <c r="AX15816" s="80"/>
      <c r="AY15816" s="80"/>
      <c r="AZ15816" s="80"/>
      <c r="BA15816" s="80"/>
      <c r="BB15816" s="80"/>
    </row>
    <row r="15817" spans="9:54" x14ac:dyDescent="0.25">
      <c r="I15817" s="80"/>
      <c r="AX15817" s="80"/>
      <c r="AY15817" s="80"/>
      <c r="AZ15817" s="80"/>
      <c r="BA15817" s="80"/>
      <c r="BB15817" s="80"/>
    </row>
    <row r="15818" spans="9:54" x14ac:dyDescent="0.25">
      <c r="I15818" s="80"/>
      <c r="AX15818" s="80"/>
      <c r="AY15818" s="80"/>
      <c r="AZ15818" s="80"/>
      <c r="BA15818" s="80"/>
      <c r="BB15818" s="80"/>
    </row>
    <row r="15819" spans="9:54" x14ac:dyDescent="0.25">
      <c r="I15819" s="80"/>
      <c r="AX15819" s="80"/>
      <c r="AY15819" s="80"/>
      <c r="AZ15819" s="80"/>
      <c r="BA15819" s="80"/>
      <c r="BB15819" s="80"/>
    </row>
    <row r="15820" spans="9:54" x14ac:dyDescent="0.25">
      <c r="I15820" s="80"/>
      <c r="AX15820" s="80"/>
      <c r="AY15820" s="80"/>
      <c r="AZ15820" s="80"/>
      <c r="BA15820" s="80"/>
      <c r="BB15820" s="80"/>
    </row>
    <row r="15821" spans="9:54" x14ac:dyDescent="0.25">
      <c r="I15821" s="80"/>
      <c r="AX15821" s="80"/>
      <c r="AY15821" s="80"/>
      <c r="AZ15821" s="80"/>
      <c r="BA15821" s="80"/>
      <c r="BB15821" s="80"/>
    </row>
    <row r="15822" spans="9:54" x14ac:dyDescent="0.25">
      <c r="I15822" s="80"/>
      <c r="AX15822" s="80"/>
      <c r="AY15822" s="80"/>
      <c r="AZ15822" s="80"/>
      <c r="BA15822" s="80"/>
      <c r="BB15822" s="80"/>
    </row>
    <row r="15823" spans="9:54" x14ac:dyDescent="0.25">
      <c r="I15823" s="80"/>
      <c r="AX15823" s="80"/>
      <c r="AY15823" s="80"/>
      <c r="AZ15823" s="80"/>
      <c r="BA15823" s="80"/>
      <c r="BB15823" s="80"/>
    </row>
    <row r="15824" spans="9:54" x14ac:dyDescent="0.25">
      <c r="I15824" s="80"/>
      <c r="AX15824" s="80"/>
      <c r="AY15824" s="80"/>
      <c r="AZ15824" s="80"/>
      <c r="BA15824" s="80"/>
      <c r="BB15824" s="80"/>
    </row>
    <row r="15825" spans="9:54" x14ac:dyDescent="0.25">
      <c r="I15825" s="80"/>
      <c r="AX15825" s="80"/>
      <c r="AY15825" s="80"/>
      <c r="AZ15825" s="80"/>
      <c r="BA15825" s="80"/>
      <c r="BB15825" s="80"/>
    </row>
    <row r="15826" spans="9:54" x14ac:dyDescent="0.25">
      <c r="I15826" s="80"/>
      <c r="AX15826" s="80"/>
      <c r="AY15826" s="80"/>
      <c r="AZ15826" s="80"/>
      <c r="BA15826" s="80"/>
      <c r="BB15826" s="80"/>
    </row>
    <row r="15827" spans="9:54" x14ac:dyDescent="0.25">
      <c r="I15827" s="80"/>
      <c r="AX15827" s="80"/>
      <c r="AY15827" s="80"/>
      <c r="AZ15827" s="80"/>
      <c r="BA15827" s="80"/>
      <c r="BB15827" s="80"/>
    </row>
    <row r="15828" spans="9:54" x14ac:dyDescent="0.25">
      <c r="I15828" s="80"/>
      <c r="AX15828" s="80"/>
      <c r="AY15828" s="80"/>
      <c r="AZ15828" s="80"/>
      <c r="BA15828" s="80"/>
      <c r="BB15828" s="80"/>
    </row>
    <row r="15829" spans="9:54" x14ac:dyDescent="0.25">
      <c r="I15829" s="80"/>
      <c r="AX15829" s="80"/>
      <c r="AY15829" s="80"/>
      <c r="AZ15829" s="80"/>
      <c r="BA15829" s="80"/>
      <c r="BB15829" s="80"/>
    </row>
    <row r="15830" spans="9:54" x14ac:dyDescent="0.25">
      <c r="I15830" s="80"/>
      <c r="AX15830" s="80"/>
      <c r="AY15830" s="80"/>
      <c r="AZ15830" s="80"/>
      <c r="BA15830" s="80"/>
      <c r="BB15830" s="80"/>
    </row>
    <row r="15831" spans="9:54" x14ac:dyDescent="0.25">
      <c r="I15831" s="80"/>
      <c r="AX15831" s="80"/>
      <c r="AY15831" s="80"/>
      <c r="AZ15831" s="80"/>
      <c r="BA15831" s="80"/>
      <c r="BB15831" s="80"/>
    </row>
    <row r="15832" spans="9:54" x14ac:dyDescent="0.25">
      <c r="I15832" s="80"/>
      <c r="AX15832" s="80"/>
      <c r="AY15832" s="80"/>
      <c r="AZ15832" s="80"/>
      <c r="BA15832" s="80"/>
      <c r="BB15832" s="80"/>
    </row>
    <row r="15833" spans="9:54" x14ac:dyDescent="0.25">
      <c r="I15833" s="80"/>
      <c r="AX15833" s="80"/>
      <c r="AY15833" s="80"/>
      <c r="AZ15833" s="80"/>
      <c r="BA15833" s="80"/>
      <c r="BB15833" s="80"/>
    </row>
    <row r="15834" spans="9:54" x14ac:dyDescent="0.25">
      <c r="I15834" s="80"/>
      <c r="AX15834" s="80"/>
      <c r="AY15834" s="80"/>
      <c r="AZ15834" s="80"/>
      <c r="BA15834" s="80"/>
      <c r="BB15834" s="80"/>
    </row>
    <row r="15835" spans="9:54" x14ac:dyDescent="0.25">
      <c r="I15835" s="80"/>
      <c r="AX15835" s="80"/>
      <c r="AY15835" s="80"/>
      <c r="AZ15835" s="80"/>
      <c r="BA15835" s="80"/>
      <c r="BB15835" s="80"/>
    </row>
    <row r="15836" spans="9:54" x14ac:dyDescent="0.25">
      <c r="I15836" s="80"/>
      <c r="AX15836" s="80"/>
      <c r="AY15836" s="80"/>
      <c r="AZ15836" s="80"/>
      <c r="BA15836" s="80"/>
      <c r="BB15836" s="80"/>
    </row>
    <row r="15837" spans="9:54" x14ac:dyDescent="0.25">
      <c r="I15837" s="80"/>
      <c r="AX15837" s="80"/>
      <c r="AY15837" s="80"/>
      <c r="AZ15837" s="80"/>
      <c r="BA15837" s="80"/>
      <c r="BB15837" s="80"/>
    </row>
    <row r="15838" spans="9:54" x14ac:dyDescent="0.25">
      <c r="I15838" s="80"/>
      <c r="AX15838" s="80"/>
      <c r="AY15838" s="80"/>
      <c r="AZ15838" s="80"/>
      <c r="BA15838" s="80"/>
      <c r="BB15838" s="80"/>
    </row>
    <row r="15839" spans="9:54" x14ac:dyDescent="0.25">
      <c r="I15839" s="80"/>
      <c r="AX15839" s="80"/>
      <c r="AY15839" s="80"/>
      <c r="AZ15839" s="80"/>
      <c r="BA15839" s="80"/>
      <c r="BB15839" s="80"/>
    </row>
    <row r="15840" spans="9:54" x14ac:dyDescent="0.25">
      <c r="I15840" s="80"/>
      <c r="AX15840" s="80"/>
      <c r="AY15840" s="80"/>
      <c r="AZ15840" s="80"/>
      <c r="BA15840" s="80"/>
      <c r="BB15840" s="80"/>
    </row>
    <row r="15841" spans="9:54" x14ac:dyDescent="0.25">
      <c r="I15841" s="80"/>
      <c r="AX15841" s="80"/>
      <c r="AY15841" s="80"/>
      <c r="AZ15841" s="80"/>
      <c r="BA15841" s="80"/>
      <c r="BB15841" s="80"/>
    </row>
    <row r="15842" spans="9:54" x14ac:dyDescent="0.25">
      <c r="I15842" s="80"/>
      <c r="AX15842" s="80"/>
      <c r="AY15842" s="80"/>
      <c r="AZ15842" s="80"/>
      <c r="BA15842" s="80"/>
      <c r="BB15842" s="80"/>
    </row>
    <row r="15843" spans="9:54" x14ac:dyDescent="0.25">
      <c r="I15843" s="80"/>
      <c r="AX15843" s="80"/>
      <c r="AY15843" s="80"/>
      <c r="AZ15843" s="80"/>
      <c r="BA15843" s="80"/>
      <c r="BB15843" s="80"/>
    </row>
    <row r="15844" spans="9:54" x14ac:dyDescent="0.25">
      <c r="I15844" s="80"/>
      <c r="AX15844" s="80"/>
      <c r="AY15844" s="80"/>
      <c r="AZ15844" s="80"/>
      <c r="BA15844" s="80"/>
      <c r="BB15844" s="80"/>
    </row>
    <row r="15845" spans="9:54" x14ac:dyDescent="0.25">
      <c r="I15845" s="80"/>
      <c r="AX15845" s="80"/>
      <c r="AY15845" s="80"/>
      <c r="AZ15845" s="80"/>
      <c r="BA15845" s="80"/>
      <c r="BB15845" s="80"/>
    </row>
    <row r="15846" spans="9:54" x14ac:dyDescent="0.25">
      <c r="I15846" s="80"/>
      <c r="AX15846" s="80"/>
      <c r="AY15846" s="80"/>
      <c r="AZ15846" s="80"/>
      <c r="BA15846" s="80"/>
      <c r="BB15846" s="80"/>
    </row>
    <row r="15847" spans="9:54" x14ac:dyDescent="0.25">
      <c r="I15847" s="80"/>
      <c r="AX15847" s="80"/>
      <c r="AY15847" s="80"/>
      <c r="AZ15847" s="80"/>
      <c r="BA15847" s="80"/>
      <c r="BB15847" s="80"/>
    </row>
    <row r="15848" spans="9:54" x14ac:dyDescent="0.25">
      <c r="I15848" s="80"/>
      <c r="AX15848" s="80"/>
      <c r="AY15848" s="80"/>
      <c r="AZ15848" s="80"/>
      <c r="BA15848" s="80"/>
      <c r="BB15848" s="80"/>
    </row>
    <row r="15849" spans="9:54" x14ac:dyDescent="0.25">
      <c r="I15849" s="80"/>
      <c r="AX15849" s="80"/>
      <c r="AY15849" s="80"/>
      <c r="AZ15849" s="80"/>
      <c r="BA15849" s="80"/>
      <c r="BB15849" s="80"/>
    </row>
    <row r="15850" spans="9:54" x14ac:dyDescent="0.25">
      <c r="I15850" s="80"/>
      <c r="AX15850" s="80"/>
      <c r="AY15850" s="80"/>
      <c r="AZ15850" s="80"/>
      <c r="BA15850" s="80"/>
      <c r="BB15850" s="80"/>
    </row>
    <row r="15851" spans="9:54" x14ac:dyDescent="0.25">
      <c r="I15851" s="80"/>
      <c r="AX15851" s="80"/>
      <c r="AY15851" s="80"/>
      <c r="AZ15851" s="80"/>
      <c r="BA15851" s="80"/>
      <c r="BB15851" s="80"/>
    </row>
    <row r="15852" spans="9:54" x14ac:dyDescent="0.25">
      <c r="I15852" s="80"/>
      <c r="AX15852" s="80"/>
      <c r="AY15852" s="80"/>
      <c r="AZ15852" s="80"/>
      <c r="BA15852" s="80"/>
      <c r="BB15852" s="80"/>
    </row>
    <row r="15853" spans="9:54" x14ac:dyDescent="0.25">
      <c r="I15853" s="80"/>
      <c r="AX15853" s="80"/>
      <c r="AY15853" s="80"/>
      <c r="AZ15853" s="80"/>
      <c r="BA15853" s="80"/>
      <c r="BB15853" s="80"/>
    </row>
    <row r="15854" spans="9:54" x14ac:dyDescent="0.25">
      <c r="I15854" s="80"/>
      <c r="AX15854" s="80"/>
      <c r="AY15854" s="80"/>
      <c r="AZ15854" s="80"/>
      <c r="BA15854" s="80"/>
      <c r="BB15854" s="80"/>
    </row>
    <row r="15855" spans="9:54" x14ac:dyDescent="0.25">
      <c r="I15855" s="80"/>
      <c r="AX15855" s="80"/>
      <c r="AY15855" s="80"/>
      <c r="AZ15855" s="80"/>
      <c r="BA15855" s="80"/>
      <c r="BB15855" s="80"/>
    </row>
    <row r="15856" spans="9:54" x14ac:dyDescent="0.25">
      <c r="I15856" s="80"/>
      <c r="AX15856" s="80"/>
      <c r="AY15856" s="80"/>
      <c r="AZ15856" s="80"/>
      <c r="BA15856" s="80"/>
      <c r="BB15856" s="80"/>
    </row>
    <row r="15857" spans="9:54" x14ac:dyDescent="0.25">
      <c r="I15857" s="80"/>
      <c r="AX15857" s="80"/>
      <c r="AY15857" s="80"/>
      <c r="AZ15857" s="80"/>
      <c r="BA15857" s="80"/>
      <c r="BB15857" s="80"/>
    </row>
    <row r="15858" spans="9:54" x14ac:dyDescent="0.25">
      <c r="I15858" s="80"/>
      <c r="AX15858" s="80"/>
      <c r="AY15858" s="80"/>
      <c r="AZ15858" s="80"/>
      <c r="BA15858" s="80"/>
      <c r="BB15858" s="80"/>
    </row>
    <row r="15859" spans="9:54" x14ac:dyDescent="0.25">
      <c r="I15859" s="80"/>
      <c r="AX15859" s="80"/>
      <c r="AY15859" s="80"/>
      <c r="AZ15859" s="80"/>
      <c r="BA15859" s="80"/>
      <c r="BB15859" s="80"/>
    </row>
    <row r="15860" spans="9:54" x14ac:dyDescent="0.25">
      <c r="I15860" s="80"/>
      <c r="AX15860" s="80"/>
      <c r="AY15860" s="80"/>
      <c r="AZ15860" s="80"/>
      <c r="BA15860" s="80"/>
      <c r="BB15860" s="80"/>
    </row>
    <row r="15861" spans="9:54" x14ac:dyDescent="0.25">
      <c r="I15861" s="80"/>
      <c r="AX15861" s="80"/>
      <c r="AY15861" s="80"/>
      <c r="AZ15861" s="80"/>
      <c r="BA15861" s="80"/>
      <c r="BB15861" s="80"/>
    </row>
    <row r="15862" spans="9:54" x14ac:dyDescent="0.25">
      <c r="I15862" s="80"/>
      <c r="AX15862" s="80"/>
      <c r="AY15862" s="80"/>
      <c r="AZ15862" s="80"/>
      <c r="BA15862" s="80"/>
      <c r="BB15862" s="80"/>
    </row>
    <row r="15863" spans="9:54" x14ac:dyDescent="0.25">
      <c r="I15863" s="80"/>
      <c r="AX15863" s="80"/>
      <c r="AY15863" s="80"/>
      <c r="AZ15863" s="80"/>
      <c r="BA15863" s="80"/>
      <c r="BB15863" s="80"/>
    </row>
    <row r="15864" spans="9:54" x14ac:dyDescent="0.25">
      <c r="I15864" s="80"/>
      <c r="AX15864" s="80"/>
      <c r="AY15864" s="80"/>
      <c r="AZ15864" s="80"/>
      <c r="BA15864" s="80"/>
      <c r="BB15864" s="80"/>
    </row>
    <row r="15865" spans="9:54" x14ac:dyDescent="0.25">
      <c r="I15865" s="80"/>
      <c r="AX15865" s="80"/>
      <c r="AY15865" s="80"/>
      <c r="AZ15865" s="80"/>
      <c r="BA15865" s="80"/>
      <c r="BB15865" s="80"/>
    </row>
    <row r="15866" spans="9:54" x14ac:dyDescent="0.25">
      <c r="I15866" s="80"/>
      <c r="AX15866" s="80"/>
      <c r="AY15866" s="80"/>
      <c r="AZ15866" s="80"/>
      <c r="BA15866" s="80"/>
      <c r="BB15866" s="80"/>
    </row>
    <row r="15867" spans="9:54" x14ac:dyDescent="0.25">
      <c r="I15867" s="80"/>
      <c r="AX15867" s="80"/>
      <c r="AY15867" s="80"/>
      <c r="AZ15867" s="80"/>
      <c r="BA15867" s="80"/>
      <c r="BB15867" s="80"/>
    </row>
    <row r="15868" spans="9:54" x14ac:dyDescent="0.25">
      <c r="I15868" s="80"/>
      <c r="AX15868" s="80"/>
      <c r="AY15868" s="80"/>
      <c r="AZ15868" s="80"/>
      <c r="BA15868" s="80"/>
      <c r="BB15868" s="80"/>
    </row>
    <row r="15869" spans="9:54" x14ac:dyDescent="0.25">
      <c r="I15869" s="80"/>
      <c r="AX15869" s="80"/>
      <c r="AY15869" s="80"/>
      <c r="AZ15869" s="80"/>
      <c r="BA15869" s="80"/>
      <c r="BB15869" s="80"/>
    </row>
    <row r="15870" spans="9:54" x14ac:dyDescent="0.25">
      <c r="I15870" s="80"/>
      <c r="AX15870" s="80"/>
      <c r="AY15870" s="80"/>
      <c r="AZ15870" s="80"/>
      <c r="BA15870" s="80"/>
      <c r="BB15870" s="80"/>
    </row>
    <row r="15871" spans="9:54" x14ac:dyDescent="0.25">
      <c r="I15871" s="80"/>
      <c r="AX15871" s="80"/>
      <c r="AY15871" s="80"/>
      <c r="AZ15871" s="80"/>
      <c r="BA15871" s="80"/>
      <c r="BB15871" s="80"/>
    </row>
    <row r="15872" spans="9:54" x14ac:dyDescent="0.25">
      <c r="I15872" s="80"/>
      <c r="AX15872" s="80"/>
      <c r="AY15872" s="80"/>
      <c r="AZ15872" s="80"/>
      <c r="BA15872" s="80"/>
      <c r="BB15872" s="80"/>
    </row>
    <row r="15873" spans="9:54" x14ac:dyDescent="0.25">
      <c r="I15873" s="80"/>
      <c r="AX15873" s="80"/>
      <c r="AY15873" s="80"/>
      <c r="AZ15873" s="80"/>
      <c r="BA15873" s="80"/>
      <c r="BB15873" s="80"/>
    </row>
    <row r="15874" spans="9:54" x14ac:dyDescent="0.25">
      <c r="I15874" s="80"/>
      <c r="AX15874" s="80"/>
      <c r="AY15874" s="80"/>
      <c r="AZ15874" s="80"/>
      <c r="BA15874" s="80"/>
      <c r="BB15874" s="80"/>
    </row>
    <row r="15875" spans="9:54" x14ac:dyDescent="0.25">
      <c r="I15875" s="80"/>
      <c r="AX15875" s="80"/>
      <c r="AY15875" s="80"/>
      <c r="AZ15875" s="80"/>
      <c r="BA15875" s="80"/>
      <c r="BB15875" s="80"/>
    </row>
    <row r="15876" spans="9:54" x14ac:dyDescent="0.25">
      <c r="I15876" s="80"/>
      <c r="AX15876" s="80"/>
      <c r="AY15876" s="80"/>
      <c r="AZ15876" s="80"/>
      <c r="BA15876" s="80"/>
      <c r="BB15876" s="80"/>
    </row>
    <row r="15877" spans="9:54" x14ac:dyDescent="0.25">
      <c r="I15877" s="80"/>
      <c r="AX15877" s="80"/>
      <c r="AY15877" s="80"/>
      <c r="AZ15877" s="80"/>
      <c r="BA15877" s="80"/>
      <c r="BB15877" s="80"/>
    </row>
    <row r="15878" spans="9:54" x14ac:dyDescent="0.25">
      <c r="I15878" s="80"/>
      <c r="AX15878" s="80"/>
      <c r="AY15878" s="80"/>
      <c r="AZ15878" s="80"/>
      <c r="BA15878" s="80"/>
      <c r="BB15878" s="80"/>
    </row>
    <row r="15879" spans="9:54" x14ac:dyDescent="0.25">
      <c r="I15879" s="80"/>
      <c r="AX15879" s="80"/>
      <c r="AY15879" s="80"/>
      <c r="AZ15879" s="80"/>
      <c r="BA15879" s="80"/>
      <c r="BB15879" s="80"/>
    </row>
    <row r="15880" spans="9:54" x14ac:dyDescent="0.25">
      <c r="I15880" s="80"/>
      <c r="AX15880" s="80"/>
      <c r="AY15880" s="80"/>
      <c r="AZ15880" s="80"/>
      <c r="BA15880" s="80"/>
      <c r="BB15880" s="80"/>
    </row>
    <row r="15881" spans="9:54" x14ac:dyDescent="0.25">
      <c r="I15881" s="80"/>
      <c r="AX15881" s="80"/>
      <c r="AY15881" s="80"/>
      <c r="AZ15881" s="80"/>
      <c r="BA15881" s="80"/>
      <c r="BB15881" s="80"/>
    </row>
    <row r="15882" spans="9:54" x14ac:dyDescent="0.25">
      <c r="I15882" s="80"/>
      <c r="AX15882" s="80"/>
      <c r="AY15882" s="80"/>
      <c r="AZ15882" s="80"/>
      <c r="BA15882" s="80"/>
      <c r="BB15882" s="80"/>
    </row>
    <row r="15883" spans="9:54" x14ac:dyDescent="0.25">
      <c r="I15883" s="80"/>
      <c r="AX15883" s="80"/>
      <c r="AY15883" s="80"/>
      <c r="AZ15883" s="80"/>
      <c r="BA15883" s="80"/>
      <c r="BB15883" s="80"/>
    </row>
    <row r="15884" spans="9:54" x14ac:dyDescent="0.25">
      <c r="I15884" s="80"/>
      <c r="AX15884" s="80"/>
      <c r="AY15884" s="80"/>
      <c r="AZ15884" s="80"/>
      <c r="BA15884" s="80"/>
      <c r="BB15884" s="80"/>
    </row>
    <row r="15885" spans="9:54" x14ac:dyDescent="0.25">
      <c r="I15885" s="80"/>
      <c r="AX15885" s="80"/>
      <c r="AY15885" s="80"/>
      <c r="AZ15885" s="80"/>
      <c r="BA15885" s="80"/>
      <c r="BB15885" s="80"/>
    </row>
    <row r="15886" spans="9:54" x14ac:dyDescent="0.25">
      <c r="I15886" s="80"/>
      <c r="AX15886" s="80"/>
      <c r="AY15886" s="80"/>
      <c r="AZ15886" s="80"/>
      <c r="BA15886" s="80"/>
      <c r="BB15886" s="80"/>
    </row>
    <row r="15887" spans="9:54" x14ac:dyDescent="0.25">
      <c r="I15887" s="80"/>
      <c r="AX15887" s="80"/>
      <c r="AY15887" s="80"/>
      <c r="AZ15887" s="80"/>
      <c r="BA15887" s="80"/>
      <c r="BB15887" s="80"/>
    </row>
    <row r="15888" spans="9:54" x14ac:dyDescent="0.25">
      <c r="I15888" s="80"/>
      <c r="AX15888" s="80"/>
      <c r="AY15888" s="80"/>
      <c r="AZ15888" s="80"/>
      <c r="BA15888" s="80"/>
      <c r="BB15888" s="80"/>
    </row>
    <row r="15889" spans="9:54" x14ac:dyDescent="0.25">
      <c r="I15889" s="80"/>
      <c r="AX15889" s="80"/>
      <c r="AY15889" s="80"/>
      <c r="AZ15889" s="80"/>
      <c r="BA15889" s="80"/>
      <c r="BB15889" s="80"/>
    </row>
    <row r="15890" spans="9:54" x14ac:dyDescent="0.25">
      <c r="I15890" s="80"/>
      <c r="AX15890" s="80"/>
      <c r="AY15890" s="80"/>
      <c r="AZ15890" s="80"/>
      <c r="BA15890" s="80"/>
      <c r="BB15890" s="80"/>
    </row>
    <row r="15891" spans="9:54" x14ac:dyDescent="0.25">
      <c r="I15891" s="80"/>
      <c r="AX15891" s="80"/>
      <c r="AY15891" s="80"/>
      <c r="AZ15891" s="80"/>
      <c r="BA15891" s="80"/>
      <c r="BB15891" s="80"/>
    </row>
    <row r="15892" spans="9:54" x14ac:dyDescent="0.25">
      <c r="I15892" s="80"/>
      <c r="AX15892" s="80"/>
      <c r="AY15892" s="80"/>
      <c r="AZ15892" s="80"/>
      <c r="BA15892" s="80"/>
      <c r="BB15892" s="80"/>
    </row>
    <row r="15893" spans="9:54" x14ac:dyDescent="0.25">
      <c r="I15893" s="80"/>
      <c r="AX15893" s="80"/>
      <c r="AY15893" s="80"/>
      <c r="AZ15893" s="80"/>
      <c r="BA15893" s="80"/>
      <c r="BB15893" s="80"/>
    </row>
    <row r="15894" spans="9:54" x14ac:dyDescent="0.25">
      <c r="I15894" s="80"/>
      <c r="AX15894" s="80"/>
      <c r="AY15894" s="80"/>
      <c r="AZ15894" s="80"/>
      <c r="BA15894" s="80"/>
      <c r="BB15894" s="80"/>
    </row>
    <row r="15895" spans="9:54" x14ac:dyDescent="0.25">
      <c r="I15895" s="80"/>
      <c r="AX15895" s="80"/>
      <c r="AY15895" s="80"/>
      <c r="AZ15895" s="80"/>
      <c r="BA15895" s="80"/>
      <c r="BB15895" s="80"/>
    </row>
    <row r="15896" spans="9:54" x14ac:dyDescent="0.25">
      <c r="I15896" s="80"/>
      <c r="AX15896" s="80"/>
      <c r="AY15896" s="80"/>
      <c r="AZ15896" s="80"/>
      <c r="BA15896" s="80"/>
      <c r="BB15896" s="80"/>
    </row>
    <row r="15897" spans="9:54" x14ac:dyDescent="0.25">
      <c r="I15897" s="80"/>
      <c r="AX15897" s="80"/>
      <c r="AY15897" s="80"/>
      <c r="AZ15897" s="80"/>
      <c r="BA15897" s="80"/>
      <c r="BB15897" s="80"/>
    </row>
    <row r="15898" spans="9:54" x14ac:dyDescent="0.25">
      <c r="I15898" s="80"/>
      <c r="AX15898" s="80"/>
      <c r="AY15898" s="80"/>
      <c r="AZ15898" s="80"/>
      <c r="BA15898" s="80"/>
      <c r="BB15898" s="80"/>
    </row>
    <row r="15899" spans="9:54" x14ac:dyDescent="0.25">
      <c r="I15899" s="80"/>
      <c r="AX15899" s="80"/>
      <c r="AY15899" s="80"/>
      <c r="AZ15899" s="80"/>
      <c r="BA15899" s="80"/>
      <c r="BB15899" s="80"/>
    </row>
    <row r="15900" spans="9:54" x14ac:dyDescent="0.25">
      <c r="I15900" s="80"/>
      <c r="AX15900" s="80"/>
      <c r="AY15900" s="80"/>
      <c r="AZ15900" s="80"/>
      <c r="BA15900" s="80"/>
      <c r="BB15900" s="80"/>
    </row>
    <row r="15901" spans="9:54" x14ac:dyDescent="0.25">
      <c r="I15901" s="80"/>
      <c r="AX15901" s="80"/>
      <c r="AY15901" s="80"/>
      <c r="AZ15901" s="80"/>
      <c r="BA15901" s="80"/>
      <c r="BB15901" s="80"/>
    </row>
    <row r="15902" spans="9:54" x14ac:dyDescent="0.25">
      <c r="I15902" s="80"/>
      <c r="AX15902" s="80"/>
      <c r="AY15902" s="80"/>
      <c r="AZ15902" s="80"/>
      <c r="BA15902" s="80"/>
      <c r="BB15902" s="80"/>
    </row>
    <row r="15903" spans="9:54" x14ac:dyDescent="0.25">
      <c r="I15903" s="80"/>
      <c r="AX15903" s="80"/>
      <c r="AY15903" s="80"/>
      <c r="AZ15903" s="80"/>
      <c r="BA15903" s="80"/>
      <c r="BB15903" s="80"/>
    </row>
    <row r="15904" spans="9:54" x14ac:dyDescent="0.25">
      <c r="I15904" s="80"/>
      <c r="AX15904" s="80"/>
      <c r="AY15904" s="80"/>
      <c r="AZ15904" s="80"/>
      <c r="BA15904" s="80"/>
      <c r="BB15904" s="80"/>
    </row>
    <row r="15905" spans="9:54" x14ac:dyDescent="0.25">
      <c r="I15905" s="80"/>
      <c r="AX15905" s="80"/>
      <c r="AY15905" s="80"/>
      <c r="AZ15905" s="80"/>
      <c r="BA15905" s="80"/>
      <c r="BB15905" s="80"/>
    </row>
    <row r="15906" spans="9:54" x14ac:dyDescent="0.25">
      <c r="I15906" s="80"/>
      <c r="AX15906" s="80"/>
      <c r="AY15906" s="80"/>
      <c r="AZ15906" s="80"/>
      <c r="BA15906" s="80"/>
      <c r="BB15906" s="80"/>
    </row>
    <row r="15907" spans="9:54" x14ac:dyDescent="0.25">
      <c r="I15907" s="80"/>
      <c r="AX15907" s="80"/>
      <c r="AY15907" s="80"/>
      <c r="AZ15907" s="80"/>
      <c r="BA15907" s="80"/>
      <c r="BB15907" s="80"/>
    </row>
    <row r="15908" spans="9:54" x14ac:dyDescent="0.25">
      <c r="I15908" s="80"/>
      <c r="AX15908" s="80"/>
      <c r="AY15908" s="80"/>
      <c r="AZ15908" s="80"/>
      <c r="BA15908" s="80"/>
      <c r="BB15908" s="80"/>
    </row>
    <row r="15909" spans="9:54" x14ac:dyDescent="0.25">
      <c r="I15909" s="80"/>
      <c r="AX15909" s="80"/>
      <c r="AY15909" s="80"/>
      <c r="AZ15909" s="80"/>
      <c r="BA15909" s="80"/>
      <c r="BB15909" s="80"/>
    </row>
    <row r="15910" spans="9:54" x14ac:dyDescent="0.25">
      <c r="I15910" s="80"/>
      <c r="AX15910" s="80"/>
      <c r="AY15910" s="80"/>
      <c r="AZ15910" s="80"/>
      <c r="BA15910" s="80"/>
      <c r="BB15910" s="80"/>
    </row>
    <row r="15911" spans="9:54" x14ac:dyDescent="0.25">
      <c r="I15911" s="80"/>
      <c r="AX15911" s="80"/>
      <c r="AY15911" s="80"/>
      <c r="AZ15911" s="80"/>
      <c r="BA15911" s="80"/>
      <c r="BB15911" s="80"/>
    </row>
    <row r="15912" spans="9:54" x14ac:dyDescent="0.25">
      <c r="I15912" s="80"/>
      <c r="AX15912" s="80"/>
      <c r="AY15912" s="80"/>
      <c r="AZ15912" s="80"/>
      <c r="BA15912" s="80"/>
      <c r="BB15912" s="80"/>
    </row>
    <row r="15913" spans="9:54" x14ac:dyDescent="0.25">
      <c r="I15913" s="80"/>
      <c r="AX15913" s="80"/>
      <c r="AY15913" s="80"/>
      <c r="AZ15913" s="80"/>
      <c r="BA15913" s="80"/>
      <c r="BB15913" s="80"/>
    </row>
    <row r="15914" spans="9:54" x14ac:dyDescent="0.25">
      <c r="I15914" s="80"/>
      <c r="AX15914" s="80"/>
      <c r="AY15914" s="80"/>
      <c r="AZ15914" s="80"/>
      <c r="BA15914" s="80"/>
      <c r="BB15914" s="80"/>
    </row>
    <row r="15915" spans="9:54" x14ac:dyDescent="0.25">
      <c r="I15915" s="80"/>
      <c r="AX15915" s="80"/>
      <c r="AY15915" s="80"/>
      <c r="AZ15915" s="80"/>
      <c r="BA15915" s="80"/>
      <c r="BB15915" s="80"/>
    </row>
    <row r="15916" spans="9:54" x14ac:dyDescent="0.25">
      <c r="I15916" s="80"/>
      <c r="AX15916" s="80"/>
      <c r="AY15916" s="80"/>
      <c r="AZ15916" s="80"/>
      <c r="BA15916" s="80"/>
      <c r="BB15916" s="80"/>
    </row>
    <row r="15917" spans="9:54" x14ac:dyDescent="0.25">
      <c r="I15917" s="80"/>
      <c r="AX15917" s="80"/>
      <c r="AY15917" s="80"/>
      <c r="AZ15917" s="80"/>
      <c r="BA15917" s="80"/>
      <c r="BB15917" s="80"/>
    </row>
    <row r="15918" spans="9:54" x14ac:dyDescent="0.25">
      <c r="I15918" s="80"/>
      <c r="AX15918" s="80"/>
      <c r="AY15918" s="80"/>
      <c r="AZ15918" s="80"/>
      <c r="BA15918" s="80"/>
      <c r="BB15918" s="80"/>
    </row>
    <row r="15919" spans="9:54" x14ac:dyDescent="0.25">
      <c r="I15919" s="80"/>
      <c r="AX15919" s="80"/>
      <c r="AY15919" s="80"/>
      <c r="AZ15919" s="80"/>
      <c r="BA15919" s="80"/>
      <c r="BB15919" s="80"/>
    </row>
    <row r="15920" spans="9:54" x14ac:dyDescent="0.25">
      <c r="I15920" s="80"/>
      <c r="AX15920" s="80"/>
      <c r="AY15920" s="80"/>
      <c r="AZ15920" s="80"/>
      <c r="BA15920" s="80"/>
      <c r="BB15920" s="80"/>
    </row>
    <row r="15921" spans="9:54" x14ac:dyDescent="0.25">
      <c r="I15921" s="80"/>
      <c r="AX15921" s="80"/>
      <c r="AY15921" s="80"/>
      <c r="AZ15921" s="80"/>
      <c r="BA15921" s="80"/>
      <c r="BB15921" s="80"/>
    </row>
    <row r="15922" spans="9:54" x14ac:dyDescent="0.25">
      <c r="I15922" s="80"/>
      <c r="AX15922" s="80"/>
      <c r="AY15922" s="80"/>
      <c r="AZ15922" s="80"/>
      <c r="BA15922" s="80"/>
      <c r="BB15922" s="80"/>
    </row>
    <row r="15923" spans="9:54" x14ac:dyDescent="0.25">
      <c r="I15923" s="80"/>
      <c r="AX15923" s="80"/>
      <c r="AY15923" s="80"/>
      <c r="AZ15923" s="80"/>
      <c r="BA15923" s="80"/>
      <c r="BB15923" s="80"/>
    </row>
    <row r="15924" spans="9:54" x14ac:dyDescent="0.25">
      <c r="I15924" s="80"/>
      <c r="AX15924" s="80"/>
      <c r="AY15924" s="80"/>
      <c r="AZ15924" s="80"/>
      <c r="BA15924" s="80"/>
      <c r="BB15924" s="80"/>
    </row>
    <row r="15925" spans="9:54" x14ac:dyDescent="0.25">
      <c r="I15925" s="80"/>
      <c r="AX15925" s="80"/>
      <c r="AY15925" s="80"/>
      <c r="AZ15925" s="80"/>
      <c r="BA15925" s="80"/>
      <c r="BB15925" s="80"/>
    </row>
    <row r="15926" spans="9:54" x14ac:dyDescent="0.25">
      <c r="I15926" s="80"/>
      <c r="AX15926" s="80"/>
      <c r="AY15926" s="80"/>
      <c r="AZ15926" s="80"/>
      <c r="BA15926" s="80"/>
      <c r="BB15926" s="80"/>
    </row>
    <row r="15927" spans="9:54" x14ac:dyDescent="0.25">
      <c r="I15927" s="80"/>
      <c r="AX15927" s="80"/>
      <c r="AY15927" s="80"/>
      <c r="AZ15927" s="80"/>
      <c r="BA15927" s="80"/>
      <c r="BB15927" s="80"/>
    </row>
    <row r="15928" spans="9:54" x14ac:dyDescent="0.25">
      <c r="I15928" s="80"/>
      <c r="AX15928" s="80"/>
      <c r="AY15928" s="80"/>
      <c r="AZ15928" s="80"/>
      <c r="BA15928" s="80"/>
      <c r="BB15928" s="80"/>
    </row>
    <row r="15929" spans="9:54" x14ac:dyDescent="0.25">
      <c r="I15929" s="80"/>
      <c r="AX15929" s="80"/>
      <c r="AY15929" s="80"/>
      <c r="AZ15929" s="80"/>
      <c r="BA15929" s="80"/>
      <c r="BB15929" s="80"/>
    </row>
    <row r="15930" spans="9:54" x14ac:dyDescent="0.25">
      <c r="I15930" s="80"/>
      <c r="AX15930" s="80"/>
      <c r="AY15930" s="80"/>
      <c r="AZ15930" s="80"/>
      <c r="BA15930" s="80"/>
      <c r="BB15930" s="80"/>
    </row>
    <row r="15931" spans="9:54" x14ac:dyDescent="0.25">
      <c r="I15931" s="80"/>
      <c r="AX15931" s="80"/>
      <c r="AY15931" s="80"/>
      <c r="AZ15931" s="80"/>
      <c r="BA15931" s="80"/>
      <c r="BB15931" s="80"/>
    </row>
    <row r="15932" spans="9:54" x14ac:dyDescent="0.25">
      <c r="I15932" s="80"/>
      <c r="AX15932" s="80"/>
      <c r="AY15932" s="80"/>
      <c r="AZ15932" s="80"/>
      <c r="BA15932" s="80"/>
      <c r="BB15932" s="80"/>
    </row>
    <row r="15933" spans="9:54" x14ac:dyDescent="0.25">
      <c r="I15933" s="80"/>
      <c r="AX15933" s="80"/>
      <c r="AY15933" s="80"/>
      <c r="AZ15933" s="80"/>
      <c r="BA15933" s="80"/>
      <c r="BB15933" s="80"/>
    </row>
    <row r="15934" spans="9:54" x14ac:dyDescent="0.25">
      <c r="I15934" s="80"/>
      <c r="AX15934" s="80"/>
      <c r="AY15934" s="80"/>
      <c r="AZ15934" s="80"/>
      <c r="BA15934" s="80"/>
      <c r="BB15934" s="80"/>
    </row>
    <row r="15935" spans="9:54" x14ac:dyDescent="0.25">
      <c r="I15935" s="80"/>
      <c r="AX15935" s="80"/>
      <c r="AY15935" s="80"/>
      <c r="AZ15935" s="80"/>
      <c r="BA15935" s="80"/>
      <c r="BB15935" s="80"/>
    </row>
    <row r="15936" spans="9:54" x14ac:dyDescent="0.25">
      <c r="I15936" s="80"/>
      <c r="AX15936" s="80"/>
      <c r="AY15936" s="80"/>
      <c r="AZ15936" s="80"/>
      <c r="BA15936" s="80"/>
      <c r="BB15936" s="80"/>
    </row>
    <row r="15937" spans="9:54" x14ac:dyDescent="0.25">
      <c r="I15937" s="80"/>
      <c r="AX15937" s="80"/>
      <c r="AY15937" s="80"/>
      <c r="AZ15937" s="80"/>
      <c r="BA15937" s="80"/>
      <c r="BB15937" s="80"/>
    </row>
    <row r="15938" spans="9:54" x14ac:dyDescent="0.25">
      <c r="I15938" s="80"/>
      <c r="AX15938" s="80"/>
      <c r="AY15938" s="80"/>
      <c r="AZ15938" s="80"/>
      <c r="BA15938" s="80"/>
      <c r="BB15938" s="80"/>
    </row>
    <row r="15939" spans="9:54" x14ac:dyDescent="0.25">
      <c r="I15939" s="80"/>
      <c r="AX15939" s="80"/>
      <c r="AY15939" s="80"/>
      <c r="AZ15939" s="80"/>
      <c r="BA15939" s="80"/>
      <c r="BB15939" s="80"/>
    </row>
    <row r="15940" spans="9:54" x14ac:dyDescent="0.25">
      <c r="I15940" s="80"/>
      <c r="AX15940" s="80"/>
      <c r="AY15940" s="80"/>
      <c r="AZ15940" s="80"/>
      <c r="BA15940" s="80"/>
      <c r="BB15940" s="80"/>
    </row>
    <row r="15941" spans="9:54" x14ac:dyDescent="0.25">
      <c r="I15941" s="80"/>
      <c r="AX15941" s="80"/>
      <c r="AY15941" s="80"/>
      <c r="AZ15941" s="80"/>
      <c r="BA15941" s="80"/>
      <c r="BB15941" s="80"/>
    </row>
    <row r="15942" spans="9:54" x14ac:dyDescent="0.25">
      <c r="I15942" s="80"/>
      <c r="AX15942" s="80"/>
      <c r="AY15942" s="80"/>
      <c r="AZ15942" s="80"/>
      <c r="BA15942" s="80"/>
      <c r="BB15942" s="80"/>
    </row>
    <row r="15943" spans="9:54" x14ac:dyDescent="0.25">
      <c r="I15943" s="80"/>
      <c r="AX15943" s="80"/>
      <c r="AY15943" s="80"/>
      <c r="AZ15943" s="80"/>
      <c r="BA15943" s="80"/>
      <c r="BB15943" s="80"/>
    </row>
    <row r="15944" spans="9:54" x14ac:dyDescent="0.25">
      <c r="I15944" s="80"/>
      <c r="AX15944" s="80"/>
      <c r="AY15944" s="80"/>
      <c r="AZ15944" s="80"/>
      <c r="BA15944" s="80"/>
      <c r="BB15944" s="80"/>
    </row>
    <row r="15945" spans="9:54" x14ac:dyDescent="0.25">
      <c r="I15945" s="80"/>
      <c r="AX15945" s="80"/>
      <c r="AY15945" s="80"/>
      <c r="AZ15945" s="80"/>
      <c r="BA15945" s="80"/>
      <c r="BB15945" s="80"/>
    </row>
    <row r="15946" spans="9:54" x14ac:dyDescent="0.25">
      <c r="I15946" s="80"/>
      <c r="AX15946" s="80"/>
      <c r="AY15946" s="80"/>
      <c r="AZ15946" s="80"/>
      <c r="BA15946" s="80"/>
      <c r="BB15946" s="80"/>
    </row>
    <row r="15947" spans="9:54" x14ac:dyDescent="0.25">
      <c r="I15947" s="80"/>
      <c r="AX15947" s="80"/>
      <c r="AY15947" s="80"/>
      <c r="AZ15947" s="80"/>
      <c r="BA15947" s="80"/>
      <c r="BB15947" s="80"/>
    </row>
    <row r="15948" spans="9:54" x14ac:dyDescent="0.25">
      <c r="I15948" s="80"/>
      <c r="AX15948" s="80"/>
      <c r="AY15948" s="80"/>
      <c r="AZ15948" s="80"/>
      <c r="BA15948" s="80"/>
      <c r="BB15948" s="80"/>
    </row>
    <row r="15949" spans="9:54" x14ac:dyDescent="0.25">
      <c r="I15949" s="80"/>
      <c r="AX15949" s="80"/>
      <c r="AY15949" s="80"/>
      <c r="AZ15949" s="80"/>
      <c r="BA15949" s="80"/>
      <c r="BB15949" s="80"/>
    </row>
    <row r="15950" spans="9:54" x14ac:dyDescent="0.25">
      <c r="I15950" s="80"/>
      <c r="AX15950" s="80"/>
      <c r="AY15950" s="80"/>
      <c r="AZ15950" s="80"/>
      <c r="BA15950" s="80"/>
      <c r="BB15950" s="80"/>
    </row>
    <row r="15951" spans="9:54" x14ac:dyDescent="0.25">
      <c r="I15951" s="80"/>
      <c r="AX15951" s="80"/>
      <c r="AY15951" s="80"/>
      <c r="AZ15951" s="80"/>
      <c r="BA15951" s="80"/>
      <c r="BB15951" s="80"/>
    </row>
    <row r="15952" spans="9:54" x14ac:dyDescent="0.25">
      <c r="I15952" s="80"/>
      <c r="AX15952" s="80"/>
      <c r="AY15952" s="80"/>
      <c r="AZ15952" s="80"/>
      <c r="BA15952" s="80"/>
      <c r="BB15952" s="80"/>
    </row>
    <row r="15953" spans="9:54" x14ac:dyDescent="0.25">
      <c r="I15953" s="80"/>
      <c r="AX15953" s="80"/>
      <c r="AY15953" s="80"/>
      <c r="AZ15953" s="80"/>
      <c r="BA15953" s="80"/>
      <c r="BB15953" s="80"/>
    </row>
    <row r="15954" spans="9:54" x14ac:dyDescent="0.25">
      <c r="I15954" s="80"/>
      <c r="AX15954" s="80"/>
      <c r="AY15954" s="80"/>
      <c r="AZ15954" s="80"/>
      <c r="BA15954" s="80"/>
      <c r="BB15954" s="80"/>
    </row>
    <row r="15955" spans="9:54" x14ac:dyDescent="0.25">
      <c r="I15955" s="80"/>
      <c r="AX15955" s="80"/>
      <c r="AY15955" s="80"/>
      <c r="AZ15955" s="80"/>
      <c r="BA15955" s="80"/>
      <c r="BB15955" s="80"/>
    </row>
    <row r="15956" spans="9:54" x14ac:dyDescent="0.25">
      <c r="I15956" s="80"/>
      <c r="AX15956" s="80"/>
      <c r="AY15956" s="80"/>
      <c r="AZ15956" s="80"/>
      <c r="BA15956" s="80"/>
      <c r="BB15956" s="80"/>
    </row>
    <row r="15957" spans="9:54" x14ac:dyDescent="0.25">
      <c r="I15957" s="80"/>
      <c r="AX15957" s="80"/>
      <c r="AY15957" s="80"/>
      <c r="AZ15957" s="80"/>
      <c r="BA15957" s="80"/>
      <c r="BB15957" s="80"/>
    </row>
    <row r="15958" spans="9:54" x14ac:dyDescent="0.25">
      <c r="I15958" s="80"/>
      <c r="AX15958" s="80"/>
      <c r="AY15958" s="80"/>
      <c r="AZ15958" s="80"/>
      <c r="BA15958" s="80"/>
      <c r="BB15958" s="80"/>
    </row>
    <row r="15959" spans="9:54" x14ac:dyDescent="0.25">
      <c r="I15959" s="80"/>
      <c r="AX15959" s="80"/>
      <c r="AY15959" s="80"/>
      <c r="AZ15959" s="80"/>
      <c r="BA15959" s="80"/>
      <c r="BB15959" s="80"/>
    </row>
    <row r="15960" spans="9:54" x14ac:dyDescent="0.25">
      <c r="I15960" s="80"/>
      <c r="AX15960" s="80"/>
      <c r="AY15960" s="80"/>
      <c r="AZ15960" s="80"/>
      <c r="BA15960" s="80"/>
      <c r="BB15960" s="80"/>
    </row>
    <row r="15961" spans="9:54" x14ac:dyDescent="0.25">
      <c r="I15961" s="80"/>
      <c r="AX15961" s="80"/>
      <c r="AY15961" s="80"/>
      <c r="AZ15961" s="80"/>
      <c r="BA15961" s="80"/>
      <c r="BB15961" s="80"/>
    </row>
    <row r="15962" spans="9:54" x14ac:dyDescent="0.25">
      <c r="I15962" s="80"/>
      <c r="AX15962" s="80"/>
      <c r="AY15962" s="80"/>
      <c r="AZ15962" s="80"/>
      <c r="BA15962" s="80"/>
      <c r="BB15962" s="80"/>
    </row>
    <row r="15963" spans="9:54" x14ac:dyDescent="0.25">
      <c r="I15963" s="80"/>
      <c r="AX15963" s="80"/>
      <c r="AY15963" s="80"/>
      <c r="AZ15963" s="80"/>
      <c r="BA15963" s="80"/>
      <c r="BB15963" s="80"/>
    </row>
    <row r="15964" spans="9:54" x14ac:dyDescent="0.25">
      <c r="I15964" s="80"/>
      <c r="AX15964" s="80"/>
      <c r="AY15964" s="80"/>
      <c r="AZ15964" s="80"/>
      <c r="BA15964" s="80"/>
      <c r="BB15964" s="80"/>
    </row>
    <row r="15965" spans="9:54" x14ac:dyDescent="0.25">
      <c r="I15965" s="80"/>
      <c r="AX15965" s="80"/>
      <c r="AY15965" s="80"/>
      <c r="AZ15965" s="80"/>
      <c r="BA15965" s="80"/>
      <c r="BB15965" s="80"/>
    </row>
    <row r="15966" spans="9:54" x14ac:dyDescent="0.25">
      <c r="I15966" s="80"/>
      <c r="AX15966" s="80"/>
      <c r="AY15966" s="80"/>
      <c r="AZ15966" s="80"/>
      <c r="BA15966" s="80"/>
      <c r="BB15966" s="80"/>
    </row>
    <row r="15967" spans="9:54" x14ac:dyDescent="0.25">
      <c r="I15967" s="80"/>
      <c r="AX15967" s="80"/>
      <c r="AY15967" s="80"/>
      <c r="AZ15967" s="80"/>
      <c r="BA15967" s="80"/>
      <c r="BB15967" s="80"/>
    </row>
    <row r="15968" spans="9:54" x14ac:dyDescent="0.25">
      <c r="I15968" s="80"/>
      <c r="AX15968" s="80"/>
      <c r="AY15968" s="80"/>
      <c r="AZ15968" s="80"/>
      <c r="BA15968" s="80"/>
      <c r="BB15968" s="80"/>
    </row>
    <row r="15969" spans="9:54" x14ac:dyDescent="0.25">
      <c r="I15969" s="80"/>
      <c r="AX15969" s="80"/>
      <c r="AY15969" s="80"/>
      <c r="AZ15969" s="80"/>
      <c r="BA15969" s="80"/>
      <c r="BB15969" s="80"/>
    </row>
    <row r="15970" spans="9:54" x14ac:dyDescent="0.25">
      <c r="I15970" s="80"/>
      <c r="AX15970" s="80"/>
      <c r="AY15970" s="80"/>
      <c r="AZ15970" s="80"/>
      <c r="BA15970" s="80"/>
      <c r="BB15970" s="80"/>
    </row>
    <row r="15971" spans="9:54" x14ac:dyDescent="0.25">
      <c r="I15971" s="80"/>
      <c r="AX15971" s="80"/>
      <c r="AY15971" s="80"/>
      <c r="AZ15971" s="80"/>
      <c r="BA15971" s="80"/>
      <c r="BB15971" s="80"/>
    </row>
    <row r="15972" spans="9:54" x14ac:dyDescent="0.25">
      <c r="I15972" s="80"/>
      <c r="AX15972" s="80"/>
      <c r="AY15972" s="80"/>
      <c r="AZ15972" s="80"/>
      <c r="BA15972" s="80"/>
      <c r="BB15972" s="80"/>
    </row>
    <row r="15973" spans="9:54" x14ac:dyDescent="0.25">
      <c r="I15973" s="80"/>
      <c r="AX15973" s="80"/>
      <c r="AY15973" s="80"/>
      <c r="AZ15973" s="80"/>
      <c r="BA15973" s="80"/>
      <c r="BB15973" s="80"/>
    </row>
    <row r="15974" spans="9:54" x14ac:dyDescent="0.25">
      <c r="I15974" s="80"/>
      <c r="AX15974" s="80"/>
      <c r="AY15974" s="80"/>
      <c r="AZ15974" s="80"/>
      <c r="BA15974" s="80"/>
      <c r="BB15974" s="80"/>
    </row>
    <row r="15975" spans="9:54" x14ac:dyDescent="0.25">
      <c r="I15975" s="80"/>
      <c r="AX15975" s="80"/>
      <c r="AY15975" s="80"/>
      <c r="AZ15975" s="80"/>
      <c r="BA15975" s="80"/>
      <c r="BB15975" s="80"/>
    </row>
    <row r="15976" spans="9:54" x14ac:dyDescent="0.25">
      <c r="I15976" s="80"/>
      <c r="AX15976" s="80"/>
      <c r="AY15976" s="80"/>
      <c r="AZ15976" s="80"/>
      <c r="BA15976" s="80"/>
      <c r="BB15976" s="80"/>
    </row>
    <row r="15977" spans="9:54" x14ac:dyDescent="0.25">
      <c r="I15977" s="80"/>
      <c r="AX15977" s="80"/>
      <c r="AY15977" s="80"/>
      <c r="AZ15977" s="80"/>
      <c r="BA15977" s="80"/>
      <c r="BB15977" s="80"/>
    </row>
    <row r="15978" spans="9:54" x14ac:dyDescent="0.25">
      <c r="I15978" s="80"/>
      <c r="AX15978" s="80"/>
      <c r="AY15978" s="80"/>
      <c r="AZ15978" s="80"/>
      <c r="BA15978" s="80"/>
      <c r="BB15978" s="80"/>
    </row>
    <row r="15979" spans="9:54" x14ac:dyDescent="0.25">
      <c r="I15979" s="80"/>
      <c r="AX15979" s="80"/>
      <c r="AY15979" s="80"/>
      <c r="AZ15979" s="80"/>
      <c r="BA15979" s="80"/>
      <c r="BB15979" s="80"/>
    </row>
    <row r="15980" spans="9:54" x14ac:dyDescent="0.25">
      <c r="I15980" s="80"/>
      <c r="AX15980" s="80"/>
      <c r="AY15980" s="80"/>
      <c r="AZ15980" s="80"/>
      <c r="BA15980" s="80"/>
      <c r="BB15980" s="80"/>
    </row>
    <row r="15981" spans="9:54" x14ac:dyDescent="0.25">
      <c r="I15981" s="80"/>
      <c r="AX15981" s="80"/>
      <c r="AY15981" s="80"/>
      <c r="AZ15981" s="80"/>
      <c r="BA15981" s="80"/>
      <c r="BB15981" s="80"/>
    </row>
    <row r="15982" spans="9:54" x14ac:dyDescent="0.25">
      <c r="I15982" s="80"/>
      <c r="AX15982" s="80"/>
      <c r="AY15982" s="80"/>
      <c r="AZ15982" s="80"/>
      <c r="BA15982" s="80"/>
      <c r="BB15982" s="80"/>
    </row>
    <row r="15983" spans="9:54" x14ac:dyDescent="0.25">
      <c r="I15983" s="80"/>
      <c r="AX15983" s="80"/>
      <c r="AY15983" s="80"/>
      <c r="AZ15983" s="80"/>
      <c r="BA15983" s="80"/>
      <c r="BB15983" s="80"/>
    </row>
    <row r="15984" spans="9:54" x14ac:dyDescent="0.25">
      <c r="I15984" s="80"/>
      <c r="AX15984" s="80"/>
      <c r="AY15984" s="80"/>
      <c r="AZ15984" s="80"/>
      <c r="BA15984" s="80"/>
      <c r="BB15984" s="80"/>
    </row>
    <row r="15985" spans="9:54" x14ac:dyDescent="0.25">
      <c r="I15985" s="80"/>
      <c r="AX15985" s="80"/>
      <c r="AY15985" s="80"/>
      <c r="AZ15985" s="80"/>
      <c r="BA15985" s="80"/>
      <c r="BB15985" s="80"/>
    </row>
    <row r="15986" spans="9:54" x14ac:dyDescent="0.25">
      <c r="I15986" s="80"/>
      <c r="AX15986" s="80"/>
      <c r="AY15986" s="80"/>
      <c r="AZ15986" s="80"/>
      <c r="BA15986" s="80"/>
      <c r="BB15986" s="80"/>
    </row>
    <row r="15987" spans="9:54" x14ac:dyDescent="0.25">
      <c r="I15987" s="80"/>
      <c r="AX15987" s="80"/>
      <c r="AY15987" s="80"/>
      <c r="AZ15987" s="80"/>
      <c r="BA15987" s="80"/>
      <c r="BB15987" s="80"/>
    </row>
    <row r="15988" spans="9:54" x14ac:dyDescent="0.25">
      <c r="I15988" s="80"/>
      <c r="AX15988" s="80"/>
      <c r="AY15988" s="80"/>
      <c r="AZ15988" s="80"/>
      <c r="BA15988" s="80"/>
      <c r="BB15988" s="80"/>
    </row>
    <row r="15989" spans="9:54" x14ac:dyDescent="0.25">
      <c r="I15989" s="80"/>
      <c r="AX15989" s="80"/>
      <c r="AY15989" s="80"/>
      <c r="AZ15989" s="80"/>
      <c r="BA15989" s="80"/>
      <c r="BB15989" s="80"/>
    </row>
    <row r="15990" spans="9:54" x14ac:dyDescent="0.25">
      <c r="I15990" s="80"/>
      <c r="AX15990" s="80"/>
      <c r="AY15990" s="80"/>
      <c r="AZ15990" s="80"/>
      <c r="BA15990" s="80"/>
      <c r="BB15990" s="80"/>
    </row>
    <row r="15991" spans="9:54" x14ac:dyDescent="0.25">
      <c r="I15991" s="80"/>
      <c r="AX15991" s="80"/>
      <c r="AY15991" s="80"/>
      <c r="AZ15991" s="80"/>
      <c r="BA15991" s="80"/>
      <c r="BB15991" s="80"/>
    </row>
    <row r="15992" spans="9:54" x14ac:dyDescent="0.25">
      <c r="I15992" s="80"/>
      <c r="AX15992" s="80"/>
      <c r="AY15992" s="80"/>
      <c r="AZ15992" s="80"/>
      <c r="BA15992" s="80"/>
      <c r="BB15992" s="80"/>
    </row>
    <row r="15993" spans="9:54" x14ac:dyDescent="0.25">
      <c r="I15993" s="80"/>
      <c r="AX15993" s="80"/>
      <c r="AY15993" s="80"/>
      <c r="AZ15993" s="80"/>
      <c r="BA15993" s="80"/>
      <c r="BB15993" s="80"/>
    </row>
    <row r="15994" spans="9:54" x14ac:dyDescent="0.25">
      <c r="I15994" s="80"/>
      <c r="AX15994" s="80"/>
      <c r="AY15994" s="80"/>
      <c r="AZ15994" s="80"/>
      <c r="BA15994" s="80"/>
      <c r="BB15994" s="80"/>
    </row>
    <row r="15995" spans="9:54" x14ac:dyDescent="0.25">
      <c r="I15995" s="80"/>
      <c r="AX15995" s="80"/>
      <c r="AY15995" s="80"/>
      <c r="AZ15995" s="80"/>
      <c r="BA15995" s="80"/>
      <c r="BB15995" s="80"/>
    </row>
    <row r="15996" spans="9:54" x14ac:dyDescent="0.25">
      <c r="I15996" s="80"/>
      <c r="AX15996" s="80"/>
      <c r="AY15996" s="80"/>
      <c r="AZ15996" s="80"/>
      <c r="BA15996" s="80"/>
      <c r="BB15996" s="80"/>
    </row>
    <row r="15997" spans="9:54" x14ac:dyDescent="0.25">
      <c r="I15997" s="80"/>
      <c r="AX15997" s="80"/>
      <c r="AY15997" s="80"/>
      <c r="AZ15997" s="80"/>
      <c r="BA15997" s="80"/>
      <c r="BB15997" s="80"/>
    </row>
    <row r="15998" spans="9:54" x14ac:dyDescent="0.25">
      <c r="I15998" s="80"/>
      <c r="AX15998" s="80"/>
      <c r="AY15998" s="80"/>
      <c r="AZ15998" s="80"/>
      <c r="BA15998" s="80"/>
      <c r="BB15998" s="80"/>
    </row>
    <row r="15999" spans="9:54" x14ac:dyDescent="0.25">
      <c r="I15999" s="80"/>
      <c r="AX15999" s="80"/>
      <c r="AY15999" s="80"/>
      <c r="AZ15999" s="80"/>
      <c r="BA15999" s="80"/>
      <c r="BB15999" s="80"/>
    </row>
    <row r="16000" spans="9:54" x14ac:dyDescent="0.25">
      <c r="I16000" s="80"/>
      <c r="AX16000" s="80"/>
      <c r="AY16000" s="80"/>
      <c r="AZ16000" s="80"/>
      <c r="BA16000" s="80"/>
      <c r="BB16000" s="80"/>
    </row>
    <row r="16001" spans="9:54" x14ac:dyDescent="0.25">
      <c r="I16001" s="80"/>
      <c r="AX16001" s="80"/>
      <c r="AY16001" s="80"/>
      <c r="AZ16001" s="80"/>
      <c r="BA16001" s="80"/>
      <c r="BB16001" s="80"/>
    </row>
    <row r="16002" spans="9:54" x14ac:dyDescent="0.25">
      <c r="I16002" s="80"/>
      <c r="AX16002" s="80"/>
      <c r="AY16002" s="80"/>
      <c r="AZ16002" s="80"/>
      <c r="BA16002" s="80"/>
      <c r="BB16002" s="80"/>
    </row>
    <row r="16003" spans="9:54" x14ac:dyDescent="0.25">
      <c r="I16003" s="80"/>
      <c r="AX16003" s="80"/>
      <c r="AY16003" s="80"/>
      <c r="AZ16003" s="80"/>
      <c r="BA16003" s="80"/>
      <c r="BB16003" s="80"/>
    </row>
    <row r="16004" spans="9:54" x14ac:dyDescent="0.25">
      <c r="I16004" s="80"/>
      <c r="AX16004" s="80"/>
      <c r="AY16004" s="80"/>
      <c r="AZ16004" s="80"/>
      <c r="BA16004" s="80"/>
      <c r="BB16004" s="80"/>
    </row>
    <row r="16005" spans="9:54" x14ac:dyDescent="0.25">
      <c r="I16005" s="80"/>
      <c r="AX16005" s="80"/>
      <c r="AY16005" s="80"/>
      <c r="AZ16005" s="80"/>
      <c r="BA16005" s="80"/>
      <c r="BB16005" s="80"/>
    </row>
    <row r="16006" spans="9:54" x14ac:dyDescent="0.25">
      <c r="I16006" s="80"/>
      <c r="AX16006" s="80"/>
      <c r="AY16006" s="80"/>
      <c r="AZ16006" s="80"/>
      <c r="BA16006" s="80"/>
      <c r="BB16006" s="80"/>
    </row>
    <row r="16007" spans="9:54" x14ac:dyDescent="0.25">
      <c r="I16007" s="80"/>
      <c r="AX16007" s="80"/>
      <c r="AY16007" s="80"/>
      <c r="AZ16007" s="80"/>
      <c r="BA16007" s="80"/>
      <c r="BB16007" s="80"/>
    </row>
    <row r="16008" spans="9:54" x14ac:dyDescent="0.25">
      <c r="I16008" s="80"/>
      <c r="AX16008" s="80"/>
      <c r="AY16008" s="80"/>
      <c r="AZ16008" s="80"/>
      <c r="BA16008" s="80"/>
      <c r="BB16008" s="80"/>
    </row>
    <row r="16009" spans="9:54" x14ac:dyDescent="0.25">
      <c r="I16009" s="80"/>
      <c r="AX16009" s="80"/>
      <c r="AY16009" s="80"/>
      <c r="AZ16009" s="80"/>
      <c r="BA16009" s="80"/>
      <c r="BB16009" s="80"/>
    </row>
    <row r="16010" spans="9:54" x14ac:dyDescent="0.25">
      <c r="I16010" s="80"/>
      <c r="AX16010" s="80"/>
      <c r="AY16010" s="80"/>
      <c r="AZ16010" s="80"/>
      <c r="BA16010" s="80"/>
      <c r="BB16010" s="80"/>
    </row>
    <row r="16011" spans="9:54" x14ac:dyDescent="0.25">
      <c r="I16011" s="80"/>
      <c r="AX16011" s="80"/>
      <c r="AY16011" s="80"/>
      <c r="AZ16011" s="80"/>
      <c r="BA16011" s="80"/>
      <c r="BB16011" s="80"/>
    </row>
    <row r="16012" spans="9:54" x14ac:dyDescent="0.25">
      <c r="I16012" s="80"/>
      <c r="AX16012" s="80"/>
      <c r="AY16012" s="80"/>
      <c r="AZ16012" s="80"/>
      <c r="BA16012" s="80"/>
      <c r="BB16012" s="80"/>
    </row>
    <row r="16013" spans="9:54" x14ac:dyDescent="0.25">
      <c r="I16013" s="80"/>
      <c r="AX16013" s="80"/>
      <c r="AY16013" s="80"/>
      <c r="AZ16013" s="80"/>
      <c r="BA16013" s="80"/>
      <c r="BB16013" s="80"/>
    </row>
    <row r="16014" spans="9:54" x14ac:dyDescent="0.25">
      <c r="I16014" s="80"/>
      <c r="AX16014" s="80"/>
      <c r="AY16014" s="80"/>
      <c r="AZ16014" s="80"/>
      <c r="BA16014" s="80"/>
      <c r="BB16014" s="80"/>
    </row>
    <row r="16015" spans="9:54" x14ac:dyDescent="0.25">
      <c r="I16015" s="80"/>
      <c r="AX16015" s="80"/>
      <c r="AY16015" s="80"/>
      <c r="AZ16015" s="80"/>
      <c r="BA16015" s="80"/>
      <c r="BB16015" s="80"/>
    </row>
    <row r="16016" spans="9:54" x14ac:dyDescent="0.25">
      <c r="I16016" s="80"/>
      <c r="AX16016" s="80"/>
      <c r="AY16016" s="80"/>
      <c r="AZ16016" s="80"/>
      <c r="BA16016" s="80"/>
      <c r="BB16016" s="80"/>
    </row>
    <row r="16017" spans="9:54" x14ac:dyDescent="0.25">
      <c r="I16017" s="80"/>
      <c r="AX16017" s="80"/>
      <c r="AY16017" s="80"/>
      <c r="AZ16017" s="80"/>
      <c r="BA16017" s="80"/>
      <c r="BB16017" s="80"/>
    </row>
    <row r="16018" spans="9:54" x14ac:dyDescent="0.25">
      <c r="I16018" s="80"/>
      <c r="AX16018" s="80"/>
      <c r="AY16018" s="80"/>
      <c r="AZ16018" s="80"/>
      <c r="BA16018" s="80"/>
      <c r="BB16018" s="80"/>
    </row>
    <row r="16019" spans="9:54" x14ac:dyDescent="0.25">
      <c r="I16019" s="80"/>
      <c r="AX16019" s="80"/>
      <c r="AY16019" s="80"/>
      <c r="AZ16019" s="80"/>
      <c r="BA16019" s="80"/>
      <c r="BB16019" s="80"/>
    </row>
    <row r="16020" spans="9:54" x14ac:dyDescent="0.25">
      <c r="I16020" s="80"/>
      <c r="AX16020" s="80"/>
      <c r="AY16020" s="80"/>
      <c r="AZ16020" s="80"/>
      <c r="BA16020" s="80"/>
      <c r="BB16020" s="80"/>
    </row>
    <row r="16021" spans="9:54" x14ac:dyDescent="0.25">
      <c r="I16021" s="80"/>
      <c r="AX16021" s="80"/>
      <c r="AY16021" s="80"/>
      <c r="AZ16021" s="80"/>
      <c r="BA16021" s="80"/>
      <c r="BB16021" s="80"/>
    </row>
    <row r="16022" spans="9:54" x14ac:dyDescent="0.25">
      <c r="I16022" s="80"/>
      <c r="AX16022" s="80"/>
      <c r="AY16022" s="80"/>
      <c r="AZ16022" s="80"/>
      <c r="BA16022" s="80"/>
      <c r="BB16022" s="80"/>
    </row>
    <row r="16023" spans="9:54" x14ac:dyDescent="0.25">
      <c r="I16023" s="80"/>
      <c r="AX16023" s="80"/>
      <c r="AY16023" s="80"/>
      <c r="AZ16023" s="80"/>
      <c r="BA16023" s="80"/>
      <c r="BB16023" s="80"/>
    </row>
    <row r="16024" spans="9:54" x14ac:dyDescent="0.25">
      <c r="I16024" s="80"/>
      <c r="AX16024" s="80"/>
      <c r="AY16024" s="80"/>
      <c r="AZ16024" s="80"/>
      <c r="BA16024" s="80"/>
      <c r="BB16024" s="80"/>
    </row>
    <row r="16025" spans="9:54" x14ac:dyDescent="0.25">
      <c r="I16025" s="80"/>
      <c r="AX16025" s="80"/>
      <c r="AY16025" s="80"/>
      <c r="AZ16025" s="80"/>
      <c r="BA16025" s="80"/>
      <c r="BB16025" s="80"/>
    </row>
    <row r="16026" spans="9:54" x14ac:dyDescent="0.25">
      <c r="I16026" s="80"/>
      <c r="AX16026" s="80"/>
      <c r="AY16026" s="80"/>
      <c r="AZ16026" s="80"/>
      <c r="BA16026" s="80"/>
      <c r="BB16026" s="80"/>
    </row>
    <row r="16027" spans="9:54" x14ac:dyDescent="0.25">
      <c r="I16027" s="80"/>
      <c r="AX16027" s="80"/>
      <c r="AY16027" s="80"/>
      <c r="AZ16027" s="80"/>
      <c r="BA16027" s="80"/>
      <c r="BB16027" s="80"/>
    </row>
    <row r="16028" spans="9:54" x14ac:dyDescent="0.25">
      <c r="I16028" s="80"/>
      <c r="AX16028" s="80"/>
      <c r="AY16028" s="80"/>
      <c r="AZ16028" s="80"/>
      <c r="BA16028" s="80"/>
      <c r="BB16028" s="80"/>
    </row>
    <row r="16029" spans="9:54" x14ac:dyDescent="0.25">
      <c r="I16029" s="80"/>
      <c r="AX16029" s="80"/>
      <c r="AY16029" s="80"/>
      <c r="AZ16029" s="80"/>
      <c r="BA16029" s="80"/>
      <c r="BB16029" s="80"/>
    </row>
    <row r="16030" spans="9:54" x14ac:dyDescent="0.25">
      <c r="I16030" s="80"/>
      <c r="AX16030" s="80"/>
      <c r="AY16030" s="80"/>
      <c r="AZ16030" s="80"/>
      <c r="BA16030" s="80"/>
      <c r="BB16030" s="80"/>
    </row>
    <row r="16031" spans="9:54" x14ac:dyDescent="0.25">
      <c r="I16031" s="80"/>
      <c r="AX16031" s="80"/>
      <c r="AY16031" s="80"/>
      <c r="AZ16031" s="80"/>
      <c r="BA16031" s="80"/>
      <c r="BB16031" s="80"/>
    </row>
    <row r="16032" spans="9:54" x14ac:dyDescent="0.25">
      <c r="I16032" s="80"/>
      <c r="AX16032" s="80"/>
      <c r="AY16032" s="80"/>
      <c r="AZ16032" s="80"/>
      <c r="BA16032" s="80"/>
      <c r="BB16032" s="80"/>
    </row>
    <row r="16033" spans="9:54" x14ac:dyDescent="0.25">
      <c r="I16033" s="80"/>
      <c r="AX16033" s="80"/>
      <c r="AY16033" s="80"/>
      <c r="AZ16033" s="80"/>
      <c r="BA16033" s="80"/>
      <c r="BB16033" s="80"/>
    </row>
    <row r="16034" spans="9:54" x14ac:dyDescent="0.25">
      <c r="I16034" s="80"/>
      <c r="AX16034" s="80"/>
      <c r="AY16034" s="80"/>
      <c r="AZ16034" s="80"/>
      <c r="BA16034" s="80"/>
      <c r="BB16034" s="80"/>
    </row>
    <row r="16035" spans="9:54" x14ac:dyDescent="0.25">
      <c r="I16035" s="80"/>
      <c r="AX16035" s="80"/>
      <c r="AY16035" s="80"/>
      <c r="AZ16035" s="80"/>
      <c r="BA16035" s="80"/>
      <c r="BB16035" s="80"/>
    </row>
    <row r="16036" spans="9:54" x14ac:dyDescent="0.25">
      <c r="I16036" s="80"/>
      <c r="AX16036" s="80"/>
      <c r="AY16036" s="80"/>
      <c r="AZ16036" s="80"/>
      <c r="BA16036" s="80"/>
      <c r="BB16036" s="80"/>
    </row>
    <row r="16037" spans="9:54" x14ac:dyDescent="0.25">
      <c r="I16037" s="80"/>
      <c r="AX16037" s="80"/>
      <c r="AY16037" s="80"/>
      <c r="AZ16037" s="80"/>
      <c r="BA16037" s="80"/>
      <c r="BB16037" s="80"/>
    </row>
    <row r="16038" spans="9:54" x14ac:dyDescent="0.25">
      <c r="I16038" s="80"/>
      <c r="AX16038" s="80"/>
      <c r="AY16038" s="80"/>
      <c r="AZ16038" s="80"/>
      <c r="BA16038" s="80"/>
      <c r="BB16038" s="80"/>
    </row>
    <row r="16039" spans="9:54" x14ac:dyDescent="0.25">
      <c r="I16039" s="80"/>
      <c r="AX16039" s="80"/>
      <c r="AY16039" s="80"/>
      <c r="AZ16039" s="80"/>
      <c r="BA16039" s="80"/>
      <c r="BB16039" s="80"/>
    </row>
    <row r="16040" spans="9:54" x14ac:dyDescent="0.25">
      <c r="I16040" s="80"/>
      <c r="AX16040" s="80"/>
      <c r="AY16040" s="80"/>
      <c r="AZ16040" s="80"/>
      <c r="BA16040" s="80"/>
      <c r="BB16040" s="80"/>
    </row>
    <row r="16041" spans="9:54" x14ac:dyDescent="0.25">
      <c r="I16041" s="80"/>
      <c r="AX16041" s="80"/>
      <c r="AY16041" s="80"/>
      <c r="AZ16041" s="80"/>
      <c r="BA16041" s="80"/>
      <c r="BB16041" s="80"/>
    </row>
    <row r="16042" spans="9:54" x14ac:dyDescent="0.25">
      <c r="I16042" s="80"/>
      <c r="AX16042" s="80"/>
      <c r="AY16042" s="80"/>
      <c r="AZ16042" s="80"/>
      <c r="BA16042" s="80"/>
      <c r="BB16042" s="80"/>
    </row>
    <row r="16043" spans="9:54" x14ac:dyDescent="0.25">
      <c r="I16043" s="80"/>
      <c r="AX16043" s="80"/>
      <c r="AY16043" s="80"/>
      <c r="AZ16043" s="80"/>
      <c r="BA16043" s="80"/>
      <c r="BB16043" s="80"/>
    </row>
    <row r="16044" spans="9:54" x14ac:dyDescent="0.25">
      <c r="I16044" s="80"/>
      <c r="AX16044" s="80"/>
      <c r="AY16044" s="80"/>
      <c r="AZ16044" s="80"/>
      <c r="BA16044" s="80"/>
      <c r="BB16044" s="80"/>
    </row>
    <row r="16045" spans="9:54" x14ac:dyDescent="0.25">
      <c r="I16045" s="80"/>
      <c r="AX16045" s="80"/>
      <c r="AY16045" s="80"/>
      <c r="AZ16045" s="80"/>
      <c r="BA16045" s="80"/>
      <c r="BB16045" s="80"/>
    </row>
    <row r="16046" spans="9:54" x14ac:dyDescent="0.25">
      <c r="I16046" s="80"/>
      <c r="AX16046" s="80"/>
      <c r="AY16046" s="80"/>
      <c r="AZ16046" s="80"/>
      <c r="BA16046" s="80"/>
      <c r="BB16046" s="80"/>
    </row>
    <row r="16047" spans="9:54" x14ac:dyDescent="0.25">
      <c r="I16047" s="80"/>
      <c r="AX16047" s="80"/>
      <c r="AY16047" s="80"/>
      <c r="AZ16047" s="80"/>
      <c r="BA16047" s="80"/>
      <c r="BB16047" s="80"/>
    </row>
    <row r="16048" spans="9:54" x14ac:dyDescent="0.25">
      <c r="I16048" s="80"/>
      <c r="AX16048" s="80"/>
      <c r="AY16048" s="80"/>
      <c r="AZ16048" s="80"/>
      <c r="BA16048" s="80"/>
      <c r="BB16048" s="80"/>
    </row>
    <row r="16049" spans="9:54" x14ac:dyDescent="0.25">
      <c r="I16049" s="80"/>
      <c r="AX16049" s="80"/>
      <c r="AY16049" s="80"/>
      <c r="AZ16049" s="80"/>
      <c r="BA16049" s="80"/>
      <c r="BB16049" s="80"/>
    </row>
    <row r="16050" spans="9:54" x14ac:dyDescent="0.25">
      <c r="I16050" s="80"/>
      <c r="AX16050" s="80"/>
      <c r="AY16050" s="80"/>
      <c r="AZ16050" s="80"/>
      <c r="BA16050" s="80"/>
      <c r="BB16050" s="80"/>
    </row>
    <row r="16051" spans="9:54" x14ac:dyDescent="0.25">
      <c r="I16051" s="80"/>
      <c r="AX16051" s="80"/>
      <c r="AY16051" s="80"/>
      <c r="AZ16051" s="80"/>
      <c r="BA16051" s="80"/>
      <c r="BB16051" s="80"/>
    </row>
    <row r="16052" spans="9:54" x14ac:dyDescent="0.25">
      <c r="I16052" s="80"/>
      <c r="AX16052" s="80"/>
      <c r="AY16052" s="80"/>
      <c r="AZ16052" s="80"/>
      <c r="BA16052" s="80"/>
      <c r="BB16052" s="80"/>
    </row>
    <row r="16053" spans="9:54" x14ac:dyDescent="0.25">
      <c r="I16053" s="80"/>
      <c r="AX16053" s="80"/>
      <c r="AY16053" s="80"/>
      <c r="AZ16053" s="80"/>
      <c r="BA16053" s="80"/>
      <c r="BB16053" s="80"/>
    </row>
    <row r="16054" spans="9:54" x14ac:dyDescent="0.25">
      <c r="I16054" s="80"/>
      <c r="AX16054" s="80"/>
      <c r="AY16054" s="80"/>
      <c r="AZ16054" s="80"/>
      <c r="BA16054" s="80"/>
      <c r="BB16054" s="80"/>
    </row>
    <row r="16055" spans="9:54" x14ac:dyDescent="0.25">
      <c r="I16055" s="80"/>
      <c r="AX16055" s="80"/>
      <c r="AY16055" s="80"/>
      <c r="AZ16055" s="80"/>
      <c r="BA16055" s="80"/>
      <c r="BB16055" s="80"/>
    </row>
    <row r="16056" spans="9:54" x14ac:dyDescent="0.25">
      <c r="I16056" s="80"/>
      <c r="AX16056" s="80"/>
      <c r="AY16056" s="80"/>
      <c r="AZ16056" s="80"/>
      <c r="BA16056" s="80"/>
      <c r="BB16056" s="80"/>
    </row>
    <row r="16057" spans="9:54" x14ac:dyDescent="0.25">
      <c r="I16057" s="80"/>
      <c r="AX16057" s="80"/>
      <c r="AY16057" s="80"/>
      <c r="AZ16057" s="80"/>
      <c r="BA16057" s="80"/>
      <c r="BB16057" s="80"/>
    </row>
    <row r="16058" spans="9:54" x14ac:dyDescent="0.25">
      <c r="I16058" s="80"/>
      <c r="AX16058" s="80"/>
      <c r="AY16058" s="80"/>
      <c r="AZ16058" s="80"/>
      <c r="BA16058" s="80"/>
      <c r="BB16058" s="80"/>
    </row>
    <row r="16059" spans="9:54" x14ac:dyDescent="0.25">
      <c r="I16059" s="80"/>
      <c r="AX16059" s="80"/>
      <c r="AY16059" s="80"/>
      <c r="AZ16059" s="80"/>
      <c r="BA16059" s="80"/>
      <c r="BB16059" s="80"/>
    </row>
    <row r="16060" spans="9:54" x14ac:dyDescent="0.25">
      <c r="I16060" s="80"/>
      <c r="AX16060" s="80"/>
      <c r="AY16060" s="80"/>
      <c r="AZ16060" s="80"/>
      <c r="BA16060" s="80"/>
      <c r="BB16060" s="80"/>
    </row>
    <row r="16061" spans="9:54" x14ac:dyDescent="0.25">
      <c r="I16061" s="80"/>
      <c r="AX16061" s="80"/>
      <c r="AY16061" s="80"/>
      <c r="AZ16061" s="80"/>
      <c r="BA16061" s="80"/>
      <c r="BB16061" s="80"/>
    </row>
    <row r="16062" spans="9:54" x14ac:dyDescent="0.25">
      <c r="I16062" s="80"/>
      <c r="AX16062" s="80"/>
      <c r="AY16062" s="80"/>
      <c r="AZ16062" s="80"/>
      <c r="BA16062" s="80"/>
      <c r="BB16062" s="80"/>
    </row>
    <row r="16063" spans="9:54" x14ac:dyDescent="0.25">
      <c r="I16063" s="80"/>
      <c r="AX16063" s="80"/>
      <c r="AY16063" s="80"/>
      <c r="AZ16063" s="80"/>
      <c r="BA16063" s="80"/>
      <c r="BB16063" s="80"/>
    </row>
    <row r="16064" spans="9:54" x14ac:dyDescent="0.25">
      <c r="I16064" s="80"/>
      <c r="AX16064" s="80"/>
      <c r="AY16064" s="80"/>
      <c r="AZ16064" s="80"/>
      <c r="BA16064" s="80"/>
      <c r="BB16064" s="80"/>
    </row>
    <row r="16065" spans="9:54" x14ac:dyDescent="0.25">
      <c r="I16065" s="80"/>
      <c r="AX16065" s="80"/>
      <c r="AY16065" s="80"/>
      <c r="AZ16065" s="80"/>
      <c r="BA16065" s="80"/>
      <c r="BB16065" s="80"/>
    </row>
    <row r="16066" spans="9:54" x14ac:dyDescent="0.25">
      <c r="I16066" s="80"/>
      <c r="AX16066" s="80"/>
      <c r="AY16066" s="80"/>
      <c r="AZ16066" s="80"/>
      <c r="BA16066" s="80"/>
      <c r="BB16066" s="80"/>
    </row>
    <row r="16067" spans="9:54" x14ac:dyDescent="0.25">
      <c r="I16067" s="80"/>
      <c r="AX16067" s="80"/>
      <c r="AY16067" s="80"/>
      <c r="AZ16067" s="80"/>
      <c r="BA16067" s="80"/>
      <c r="BB16067" s="80"/>
    </row>
    <row r="16068" spans="9:54" x14ac:dyDescent="0.25">
      <c r="I16068" s="80"/>
      <c r="AX16068" s="80"/>
      <c r="AY16068" s="80"/>
      <c r="AZ16068" s="80"/>
      <c r="BA16068" s="80"/>
      <c r="BB16068" s="80"/>
    </row>
    <row r="16069" spans="9:54" x14ac:dyDescent="0.25">
      <c r="I16069" s="80"/>
      <c r="AX16069" s="80"/>
      <c r="AY16069" s="80"/>
      <c r="AZ16069" s="80"/>
      <c r="BA16069" s="80"/>
      <c r="BB16069" s="80"/>
    </row>
    <row r="16070" spans="9:54" x14ac:dyDescent="0.25">
      <c r="I16070" s="80"/>
      <c r="AX16070" s="80"/>
      <c r="AY16070" s="80"/>
      <c r="AZ16070" s="80"/>
      <c r="BA16070" s="80"/>
      <c r="BB16070" s="80"/>
    </row>
    <row r="16071" spans="9:54" x14ac:dyDescent="0.25">
      <c r="I16071" s="80"/>
      <c r="AX16071" s="80"/>
      <c r="AY16071" s="80"/>
      <c r="AZ16071" s="80"/>
      <c r="BA16071" s="80"/>
      <c r="BB16071" s="80"/>
    </row>
    <row r="16072" spans="9:54" x14ac:dyDescent="0.25">
      <c r="I16072" s="80"/>
      <c r="AX16072" s="80"/>
      <c r="AY16072" s="80"/>
      <c r="AZ16072" s="80"/>
      <c r="BA16072" s="80"/>
      <c r="BB16072" s="80"/>
    </row>
    <row r="16073" spans="9:54" x14ac:dyDescent="0.25">
      <c r="I16073" s="80"/>
      <c r="AX16073" s="80"/>
      <c r="AY16073" s="80"/>
      <c r="AZ16073" s="80"/>
      <c r="BA16073" s="80"/>
      <c r="BB16073" s="80"/>
    </row>
    <row r="16074" spans="9:54" x14ac:dyDescent="0.25">
      <c r="I16074" s="80"/>
      <c r="AX16074" s="80"/>
      <c r="AY16074" s="80"/>
      <c r="AZ16074" s="80"/>
      <c r="BA16074" s="80"/>
      <c r="BB16074" s="80"/>
    </row>
    <row r="16075" spans="9:54" x14ac:dyDescent="0.25">
      <c r="I16075" s="80"/>
      <c r="AX16075" s="80"/>
      <c r="AY16075" s="80"/>
      <c r="AZ16075" s="80"/>
      <c r="BA16075" s="80"/>
      <c r="BB16075" s="80"/>
    </row>
    <row r="16076" spans="9:54" x14ac:dyDescent="0.25">
      <c r="I16076" s="80"/>
      <c r="AX16076" s="80"/>
      <c r="AY16076" s="80"/>
      <c r="AZ16076" s="80"/>
      <c r="BA16076" s="80"/>
      <c r="BB16076" s="80"/>
    </row>
    <row r="16077" spans="9:54" x14ac:dyDescent="0.25">
      <c r="I16077" s="80"/>
      <c r="AX16077" s="80"/>
      <c r="AY16077" s="80"/>
      <c r="AZ16077" s="80"/>
      <c r="BA16077" s="80"/>
      <c r="BB16077" s="80"/>
    </row>
    <row r="16078" spans="9:54" x14ac:dyDescent="0.25">
      <c r="I16078" s="80"/>
      <c r="AX16078" s="80"/>
      <c r="AY16078" s="80"/>
      <c r="AZ16078" s="80"/>
      <c r="BA16078" s="80"/>
      <c r="BB16078" s="80"/>
    </row>
    <row r="16079" spans="9:54" x14ac:dyDescent="0.25">
      <c r="I16079" s="80"/>
      <c r="AX16079" s="80"/>
      <c r="AY16079" s="80"/>
      <c r="AZ16079" s="80"/>
      <c r="BA16079" s="80"/>
      <c r="BB16079" s="80"/>
    </row>
    <row r="16080" spans="9:54" x14ac:dyDescent="0.25">
      <c r="I16080" s="80"/>
      <c r="AX16080" s="80"/>
      <c r="AY16080" s="80"/>
      <c r="AZ16080" s="80"/>
      <c r="BA16080" s="80"/>
      <c r="BB16080" s="80"/>
    </row>
    <row r="16081" spans="9:54" x14ac:dyDescent="0.25">
      <c r="I16081" s="80"/>
      <c r="AX16081" s="80"/>
      <c r="AY16081" s="80"/>
      <c r="AZ16081" s="80"/>
      <c r="BA16081" s="80"/>
      <c r="BB16081" s="80"/>
    </row>
    <row r="16082" spans="9:54" x14ac:dyDescent="0.25">
      <c r="I16082" s="80"/>
      <c r="AX16082" s="80"/>
      <c r="AY16082" s="80"/>
      <c r="AZ16082" s="80"/>
      <c r="BA16082" s="80"/>
      <c r="BB16082" s="80"/>
    </row>
    <row r="16083" spans="9:54" x14ac:dyDescent="0.25">
      <c r="I16083" s="80"/>
      <c r="AX16083" s="80"/>
      <c r="AY16083" s="80"/>
      <c r="AZ16083" s="80"/>
      <c r="BA16083" s="80"/>
      <c r="BB16083" s="80"/>
    </row>
    <row r="16084" spans="9:54" x14ac:dyDescent="0.25">
      <c r="I16084" s="80"/>
      <c r="AX16084" s="80"/>
      <c r="AY16084" s="80"/>
      <c r="AZ16084" s="80"/>
      <c r="BA16084" s="80"/>
      <c r="BB16084" s="80"/>
    </row>
    <row r="16085" spans="9:54" x14ac:dyDescent="0.25">
      <c r="I16085" s="80"/>
      <c r="AX16085" s="80"/>
      <c r="AY16085" s="80"/>
      <c r="AZ16085" s="80"/>
      <c r="BA16085" s="80"/>
      <c r="BB16085" s="80"/>
    </row>
    <row r="16086" spans="9:54" x14ac:dyDescent="0.25">
      <c r="I16086" s="80"/>
      <c r="AX16086" s="80"/>
      <c r="AY16086" s="80"/>
      <c r="AZ16086" s="80"/>
      <c r="BA16086" s="80"/>
      <c r="BB16086" s="80"/>
    </row>
    <row r="16087" spans="9:54" x14ac:dyDescent="0.25">
      <c r="I16087" s="80"/>
      <c r="AX16087" s="80"/>
      <c r="AY16087" s="80"/>
      <c r="AZ16087" s="80"/>
      <c r="BA16087" s="80"/>
      <c r="BB16087" s="80"/>
    </row>
    <row r="16088" spans="9:54" x14ac:dyDescent="0.25">
      <c r="I16088" s="80"/>
      <c r="AX16088" s="80"/>
      <c r="AY16088" s="80"/>
      <c r="AZ16088" s="80"/>
      <c r="BA16088" s="80"/>
      <c r="BB16088" s="80"/>
    </row>
    <row r="16089" spans="9:54" x14ac:dyDescent="0.25">
      <c r="I16089" s="80"/>
      <c r="AX16089" s="80"/>
      <c r="AY16089" s="80"/>
      <c r="AZ16089" s="80"/>
      <c r="BA16089" s="80"/>
      <c r="BB16089" s="80"/>
    </row>
    <row r="16090" spans="9:54" x14ac:dyDescent="0.25">
      <c r="I16090" s="80"/>
      <c r="AX16090" s="80"/>
      <c r="AY16090" s="80"/>
      <c r="AZ16090" s="80"/>
      <c r="BA16090" s="80"/>
      <c r="BB16090" s="80"/>
    </row>
    <row r="16091" spans="9:54" x14ac:dyDescent="0.25">
      <c r="I16091" s="80"/>
      <c r="AX16091" s="80"/>
      <c r="AY16091" s="80"/>
      <c r="AZ16091" s="80"/>
      <c r="BA16091" s="80"/>
      <c r="BB16091" s="80"/>
    </row>
    <row r="16092" spans="9:54" x14ac:dyDescent="0.25">
      <c r="I16092" s="80"/>
      <c r="AX16092" s="80"/>
      <c r="AY16092" s="80"/>
      <c r="AZ16092" s="80"/>
      <c r="BA16092" s="80"/>
      <c r="BB16092" s="80"/>
    </row>
    <row r="16093" spans="9:54" x14ac:dyDescent="0.25">
      <c r="I16093" s="80"/>
      <c r="AX16093" s="80"/>
      <c r="AY16093" s="80"/>
      <c r="AZ16093" s="80"/>
      <c r="BA16093" s="80"/>
      <c r="BB16093" s="80"/>
    </row>
    <row r="16094" spans="9:54" x14ac:dyDescent="0.25">
      <c r="I16094" s="80"/>
      <c r="AX16094" s="80"/>
      <c r="AY16094" s="80"/>
      <c r="AZ16094" s="80"/>
      <c r="BA16094" s="80"/>
      <c r="BB16094" s="80"/>
    </row>
    <row r="16095" spans="9:54" x14ac:dyDescent="0.25">
      <c r="I16095" s="80"/>
      <c r="AX16095" s="80"/>
      <c r="AY16095" s="80"/>
      <c r="AZ16095" s="80"/>
      <c r="BA16095" s="80"/>
      <c r="BB16095" s="80"/>
    </row>
    <row r="16096" spans="9:54" x14ac:dyDescent="0.25">
      <c r="I16096" s="80"/>
      <c r="AX16096" s="80"/>
      <c r="AY16096" s="80"/>
      <c r="AZ16096" s="80"/>
      <c r="BA16096" s="80"/>
      <c r="BB16096" s="80"/>
    </row>
    <row r="16097" spans="9:54" x14ac:dyDescent="0.25">
      <c r="I16097" s="80"/>
      <c r="AX16097" s="80"/>
      <c r="AY16097" s="80"/>
      <c r="AZ16097" s="80"/>
      <c r="BA16097" s="80"/>
      <c r="BB16097" s="80"/>
    </row>
    <row r="16098" spans="9:54" x14ac:dyDescent="0.25">
      <c r="I16098" s="80"/>
      <c r="AX16098" s="80"/>
      <c r="AY16098" s="80"/>
      <c r="AZ16098" s="80"/>
      <c r="BA16098" s="80"/>
      <c r="BB16098" s="80"/>
    </row>
    <row r="16099" spans="9:54" x14ac:dyDescent="0.25">
      <c r="I16099" s="80"/>
      <c r="AX16099" s="80"/>
      <c r="AY16099" s="80"/>
      <c r="AZ16099" s="80"/>
      <c r="BA16099" s="80"/>
      <c r="BB16099" s="80"/>
    </row>
    <row r="16100" spans="9:54" x14ac:dyDescent="0.25">
      <c r="I16100" s="80"/>
      <c r="AX16100" s="80"/>
      <c r="AY16100" s="80"/>
      <c r="AZ16100" s="80"/>
      <c r="BA16100" s="80"/>
      <c r="BB16100" s="80"/>
    </row>
    <row r="16101" spans="9:54" x14ac:dyDescent="0.25">
      <c r="I16101" s="80"/>
      <c r="AX16101" s="80"/>
      <c r="AY16101" s="80"/>
      <c r="AZ16101" s="80"/>
      <c r="BA16101" s="80"/>
      <c r="BB16101" s="80"/>
    </row>
    <row r="16102" spans="9:54" x14ac:dyDescent="0.25">
      <c r="I16102" s="80"/>
      <c r="AX16102" s="80"/>
      <c r="AY16102" s="80"/>
      <c r="AZ16102" s="80"/>
      <c r="BA16102" s="80"/>
      <c r="BB16102" s="80"/>
    </row>
    <row r="16103" spans="9:54" x14ac:dyDescent="0.25">
      <c r="I16103" s="80"/>
      <c r="AX16103" s="80"/>
      <c r="AY16103" s="80"/>
      <c r="AZ16103" s="80"/>
      <c r="BA16103" s="80"/>
      <c r="BB16103" s="80"/>
    </row>
    <row r="16104" spans="9:54" x14ac:dyDescent="0.25">
      <c r="I16104" s="80"/>
      <c r="AX16104" s="80"/>
      <c r="AY16104" s="80"/>
      <c r="AZ16104" s="80"/>
      <c r="BA16104" s="80"/>
      <c r="BB16104" s="80"/>
    </row>
    <row r="16105" spans="9:54" x14ac:dyDescent="0.25">
      <c r="I16105" s="80"/>
      <c r="AX16105" s="80"/>
      <c r="AY16105" s="80"/>
      <c r="AZ16105" s="80"/>
      <c r="BA16105" s="80"/>
      <c r="BB16105" s="80"/>
    </row>
    <row r="16106" spans="9:54" x14ac:dyDescent="0.25">
      <c r="I16106" s="80"/>
      <c r="AX16106" s="80"/>
      <c r="AY16106" s="80"/>
      <c r="AZ16106" s="80"/>
      <c r="BA16106" s="80"/>
      <c r="BB16106" s="80"/>
    </row>
    <row r="16107" spans="9:54" x14ac:dyDescent="0.25">
      <c r="I16107" s="80"/>
      <c r="AX16107" s="80"/>
      <c r="AY16107" s="80"/>
      <c r="AZ16107" s="80"/>
      <c r="BA16107" s="80"/>
      <c r="BB16107" s="80"/>
    </row>
    <row r="16108" spans="9:54" x14ac:dyDescent="0.25">
      <c r="I16108" s="80"/>
      <c r="AX16108" s="80"/>
      <c r="AY16108" s="80"/>
      <c r="AZ16108" s="80"/>
      <c r="BA16108" s="80"/>
      <c r="BB16108" s="80"/>
    </row>
    <row r="16109" spans="9:54" x14ac:dyDescent="0.25">
      <c r="I16109" s="80"/>
      <c r="AX16109" s="80"/>
      <c r="AY16109" s="80"/>
      <c r="AZ16109" s="80"/>
      <c r="BA16109" s="80"/>
      <c r="BB16109" s="80"/>
    </row>
    <row r="16110" spans="9:54" x14ac:dyDescent="0.25">
      <c r="I16110" s="80"/>
      <c r="AX16110" s="80"/>
      <c r="AY16110" s="80"/>
      <c r="AZ16110" s="80"/>
      <c r="BA16110" s="80"/>
      <c r="BB16110" s="80"/>
    </row>
    <row r="16111" spans="9:54" x14ac:dyDescent="0.25">
      <c r="I16111" s="80"/>
      <c r="AX16111" s="80"/>
      <c r="AY16111" s="80"/>
      <c r="AZ16111" s="80"/>
      <c r="BA16111" s="80"/>
      <c r="BB16111" s="80"/>
    </row>
    <row r="16112" spans="9:54" x14ac:dyDescent="0.25">
      <c r="I16112" s="80"/>
      <c r="AX16112" s="80"/>
      <c r="AY16112" s="80"/>
      <c r="AZ16112" s="80"/>
      <c r="BA16112" s="80"/>
      <c r="BB16112" s="80"/>
    </row>
    <row r="16113" spans="9:54" x14ac:dyDescent="0.25">
      <c r="I16113" s="80"/>
      <c r="AX16113" s="80"/>
      <c r="AY16113" s="80"/>
      <c r="AZ16113" s="80"/>
      <c r="BA16113" s="80"/>
      <c r="BB16113" s="80"/>
    </row>
    <row r="16114" spans="9:54" x14ac:dyDescent="0.25">
      <c r="I16114" s="80"/>
      <c r="AX16114" s="80"/>
      <c r="AY16114" s="80"/>
      <c r="AZ16114" s="80"/>
      <c r="BA16114" s="80"/>
      <c r="BB16114" s="80"/>
    </row>
    <row r="16115" spans="9:54" x14ac:dyDescent="0.25">
      <c r="I16115" s="80"/>
      <c r="AX16115" s="80"/>
      <c r="AY16115" s="80"/>
      <c r="AZ16115" s="80"/>
      <c r="BA16115" s="80"/>
      <c r="BB16115" s="80"/>
    </row>
    <row r="16116" spans="9:54" x14ac:dyDescent="0.25">
      <c r="I16116" s="80"/>
      <c r="AX16116" s="80"/>
      <c r="AY16116" s="80"/>
      <c r="AZ16116" s="80"/>
      <c r="BA16116" s="80"/>
      <c r="BB16116" s="80"/>
    </row>
    <row r="16117" spans="9:54" x14ac:dyDescent="0.25">
      <c r="I16117" s="80"/>
      <c r="AX16117" s="80"/>
      <c r="AY16117" s="80"/>
      <c r="AZ16117" s="80"/>
      <c r="BA16117" s="80"/>
      <c r="BB16117" s="80"/>
    </row>
    <row r="16118" spans="9:54" x14ac:dyDescent="0.25">
      <c r="I16118" s="80"/>
      <c r="AX16118" s="80"/>
      <c r="AY16118" s="80"/>
      <c r="AZ16118" s="80"/>
      <c r="BA16118" s="80"/>
      <c r="BB16118" s="80"/>
    </row>
    <row r="16119" spans="9:54" x14ac:dyDescent="0.25">
      <c r="I16119" s="80"/>
      <c r="AX16119" s="80"/>
      <c r="AY16119" s="80"/>
      <c r="AZ16119" s="80"/>
      <c r="BA16119" s="80"/>
      <c r="BB16119" s="80"/>
    </row>
    <row r="16120" spans="9:54" x14ac:dyDescent="0.25">
      <c r="I16120" s="80"/>
      <c r="AX16120" s="80"/>
      <c r="AY16120" s="80"/>
      <c r="AZ16120" s="80"/>
      <c r="BA16120" s="80"/>
      <c r="BB16120" s="80"/>
    </row>
    <row r="16121" spans="9:54" x14ac:dyDescent="0.25">
      <c r="I16121" s="80"/>
      <c r="AX16121" s="80"/>
      <c r="AY16121" s="80"/>
      <c r="AZ16121" s="80"/>
      <c r="BA16121" s="80"/>
      <c r="BB16121" s="80"/>
    </row>
    <row r="16122" spans="9:54" x14ac:dyDescent="0.25">
      <c r="I16122" s="80"/>
      <c r="AX16122" s="80"/>
      <c r="AY16122" s="80"/>
      <c r="AZ16122" s="80"/>
      <c r="BA16122" s="80"/>
      <c r="BB16122" s="80"/>
    </row>
    <row r="16123" spans="9:54" x14ac:dyDescent="0.25">
      <c r="I16123" s="80"/>
      <c r="AX16123" s="80"/>
      <c r="AY16123" s="80"/>
      <c r="AZ16123" s="80"/>
      <c r="BA16123" s="80"/>
      <c r="BB16123" s="80"/>
    </row>
    <row r="16124" spans="9:54" x14ac:dyDescent="0.25">
      <c r="I16124" s="80"/>
      <c r="AX16124" s="80"/>
      <c r="AY16124" s="80"/>
      <c r="AZ16124" s="80"/>
      <c r="BA16124" s="80"/>
      <c r="BB16124" s="80"/>
    </row>
    <row r="16125" spans="9:54" x14ac:dyDescent="0.25">
      <c r="I16125" s="80"/>
      <c r="AX16125" s="80"/>
      <c r="AY16125" s="80"/>
      <c r="AZ16125" s="80"/>
      <c r="BA16125" s="80"/>
      <c r="BB16125" s="80"/>
    </row>
    <row r="16126" spans="9:54" x14ac:dyDescent="0.25">
      <c r="I16126" s="80"/>
      <c r="AX16126" s="80"/>
      <c r="AY16126" s="80"/>
      <c r="AZ16126" s="80"/>
      <c r="BA16126" s="80"/>
      <c r="BB16126" s="80"/>
    </row>
    <row r="16127" spans="9:54" x14ac:dyDescent="0.25">
      <c r="I16127" s="80"/>
      <c r="AX16127" s="80"/>
      <c r="AY16127" s="80"/>
      <c r="AZ16127" s="80"/>
      <c r="BA16127" s="80"/>
      <c r="BB16127" s="80"/>
    </row>
    <row r="16128" spans="9:54" x14ac:dyDescent="0.25">
      <c r="I16128" s="80"/>
      <c r="AX16128" s="80"/>
      <c r="AY16128" s="80"/>
      <c r="AZ16128" s="80"/>
      <c r="BA16128" s="80"/>
      <c r="BB16128" s="80"/>
    </row>
    <row r="16129" spans="9:54" x14ac:dyDescent="0.25">
      <c r="I16129" s="80"/>
      <c r="AX16129" s="80"/>
      <c r="AY16129" s="80"/>
      <c r="AZ16129" s="80"/>
      <c r="BA16129" s="80"/>
      <c r="BB16129" s="80"/>
    </row>
    <row r="16130" spans="9:54" x14ac:dyDescent="0.25">
      <c r="I16130" s="80"/>
      <c r="AX16130" s="80"/>
      <c r="AY16130" s="80"/>
      <c r="AZ16130" s="80"/>
      <c r="BA16130" s="80"/>
      <c r="BB16130" s="80"/>
    </row>
    <row r="16131" spans="9:54" x14ac:dyDescent="0.25">
      <c r="I16131" s="80"/>
      <c r="AX16131" s="80"/>
      <c r="AY16131" s="80"/>
      <c r="AZ16131" s="80"/>
      <c r="BA16131" s="80"/>
      <c r="BB16131" s="80"/>
    </row>
    <row r="16132" spans="9:54" x14ac:dyDescent="0.25">
      <c r="I16132" s="80"/>
      <c r="AX16132" s="80"/>
      <c r="AY16132" s="80"/>
      <c r="AZ16132" s="80"/>
      <c r="BA16132" s="80"/>
      <c r="BB16132" s="80"/>
    </row>
    <row r="16133" spans="9:54" x14ac:dyDescent="0.25">
      <c r="I16133" s="80"/>
      <c r="AX16133" s="80"/>
      <c r="AY16133" s="80"/>
      <c r="AZ16133" s="80"/>
      <c r="BA16133" s="80"/>
      <c r="BB16133" s="80"/>
    </row>
    <row r="16134" spans="9:54" x14ac:dyDescent="0.25">
      <c r="I16134" s="80"/>
      <c r="AX16134" s="80"/>
      <c r="AY16134" s="80"/>
      <c r="AZ16134" s="80"/>
      <c r="BA16134" s="80"/>
      <c r="BB16134" s="80"/>
    </row>
    <row r="16135" spans="9:54" x14ac:dyDescent="0.25">
      <c r="I16135" s="80"/>
      <c r="AX16135" s="80"/>
      <c r="AY16135" s="80"/>
      <c r="AZ16135" s="80"/>
      <c r="BA16135" s="80"/>
      <c r="BB16135" s="80"/>
    </row>
    <row r="16136" spans="9:54" x14ac:dyDescent="0.25">
      <c r="I16136" s="80"/>
      <c r="AX16136" s="80"/>
      <c r="AY16136" s="80"/>
      <c r="AZ16136" s="80"/>
      <c r="BA16136" s="80"/>
      <c r="BB16136" s="80"/>
    </row>
    <row r="16137" spans="9:54" x14ac:dyDescent="0.25">
      <c r="I16137" s="80"/>
      <c r="AX16137" s="80"/>
      <c r="AY16137" s="80"/>
      <c r="AZ16137" s="80"/>
      <c r="BA16137" s="80"/>
      <c r="BB16137" s="80"/>
    </row>
    <row r="16138" spans="9:54" x14ac:dyDescent="0.25">
      <c r="I16138" s="80"/>
      <c r="AX16138" s="80"/>
      <c r="AY16138" s="80"/>
      <c r="AZ16138" s="80"/>
      <c r="BA16138" s="80"/>
      <c r="BB16138" s="80"/>
    </row>
    <row r="16139" spans="9:54" x14ac:dyDescent="0.25">
      <c r="I16139" s="80"/>
      <c r="AX16139" s="80"/>
      <c r="AY16139" s="80"/>
      <c r="AZ16139" s="80"/>
      <c r="BA16139" s="80"/>
      <c r="BB16139" s="80"/>
    </row>
    <row r="16140" spans="9:54" x14ac:dyDescent="0.25">
      <c r="I16140" s="80"/>
      <c r="AX16140" s="80"/>
      <c r="AY16140" s="80"/>
      <c r="AZ16140" s="80"/>
      <c r="BA16140" s="80"/>
      <c r="BB16140" s="80"/>
    </row>
    <row r="16141" spans="9:54" x14ac:dyDescent="0.25">
      <c r="I16141" s="80"/>
      <c r="AX16141" s="80"/>
      <c r="AY16141" s="80"/>
      <c r="AZ16141" s="80"/>
      <c r="BA16141" s="80"/>
      <c r="BB16141" s="80"/>
    </row>
    <row r="16142" spans="9:54" x14ac:dyDescent="0.25">
      <c r="I16142" s="80"/>
      <c r="AX16142" s="80"/>
      <c r="AY16142" s="80"/>
      <c r="AZ16142" s="80"/>
      <c r="BA16142" s="80"/>
      <c r="BB16142" s="80"/>
    </row>
    <row r="16143" spans="9:54" x14ac:dyDescent="0.25">
      <c r="I16143" s="80"/>
      <c r="AX16143" s="80"/>
      <c r="AY16143" s="80"/>
      <c r="AZ16143" s="80"/>
      <c r="BA16143" s="80"/>
      <c r="BB16143" s="80"/>
    </row>
    <row r="16144" spans="9:54" x14ac:dyDescent="0.25">
      <c r="I16144" s="80"/>
      <c r="AX16144" s="80"/>
      <c r="AY16144" s="80"/>
      <c r="AZ16144" s="80"/>
      <c r="BA16144" s="80"/>
      <c r="BB16144" s="80"/>
    </row>
    <row r="16145" spans="9:54" x14ac:dyDescent="0.25">
      <c r="I16145" s="80"/>
      <c r="AX16145" s="80"/>
      <c r="AY16145" s="80"/>
      <c r="AZ16145" s="80"/>
      <c r="BA16145" s="80"/>
      <c r="BB16145" s="80"/>
    </row>
    <row r="16146" spans="9:54" x14ac:dyDescent="0.25">
      <c r="I16146" s="80"/>
      <c r="AX16146" s="80"/>
      <c r="AY16146" s="80"/>
      <c r="AZ16146" s="80"/>
      <c r="BA16146" s="80"/>
      <c r="BB16146" s="80"/>
    </row>
    <row r="16147" spans="9:54" x14ac:dyDescent="0.25">
      <c r="I16147" s="80"/>
      <c r="AX16147" s="80"/>
      <c r="AY16147" s="80"/>
      <c r="AZ16147" s="80"/>
      <c r="BA16147" s="80"/>
      <c r="BB16147" s="80"/>
    </row>
    <row r="16148" spans="9:54" x14ac:dyDescent="0.25">
      <c r="I16148" s="80"/>
      <c r="AX16148" s="80"/>
      <c r="AY16148" s="80"/>
      <c r="AZ16148" s="80"/>
      <c r="BA16148" s="80"/>
      <c r="BB16148" s="80"/>
    </row>
    <row r="16149" spans="9:54" x14ac:dyDescent="0.25">
      <c r="I16149" s="80"/>
      <c r="AX16149" s="80"/>
      <c r="AY16149" s="80"/>
      <c r="AZ16149" s="80"/>
      <c r="BA16149" s="80"/>
      <c r="BB16149" s="80"/>
    </row>
    <row r="16150" spans="9:54" x14ac:dyDescent="0.25">
      <c r="I16150" s="80"/>
      <c r="AX16150" s="80"/>
      <c r="AY16150" s="80"/>
      <c r="AZ16150" s="80"/>
      <c r="BA16150" s="80"/>
      <c r="BB16150" s="80"/>
    </row>
    <row r="16151" spans="9:54" x14ac:dyDescent="0.25">
      <c r="I16151" s="80"/>
      <c r="AX16151" s="80"/>
      <c r="AY16151" s="80"/>
      <c r="AZ16151" s="80"/>
      <c r="BA16151" s="80"/>
      <c r="BB16151" s="80"/>
    </row>
    <row r="16152" spans="9:54" x14ac:dyDescent="0.25">
      <c r="I16152" s="80"/>
      <c r="AX16152" s="80"/>
      <c r="AY16152" s="80"/>
      <c r="AZ16152" s="80"/>
      <c r="BA16152" s="80"/>
      <c r="BB16152" s="80"/>
    </row>
    <row r="16153" spans="9:54" x14ac:dyDescent="0.25">
      <c r="I16153" s="80"/>
      <c r="AX16153" s="80"/>
      <c r="AY16153" s="80"/>
      <c r="AZ16153" s="80"/>
      <c r="BA16153" s="80"/>
      <c r="BB16153" s="80"/>
    </row>
    <row r="16154" spans="9:54" x14ac:dyDescent="0.25">
      <c r="I16154" s="80"/>
      <c r="AX16154" s="80"/>
      <c r="AY16154" s="80"/>
      <c r="AZ16154" s="80"/>
      <c r="BA16154" s="80"/>
      <c r="BB16154" s="80"/>
    </row>
    <row r="16155" spans="9:54" x14ac:dyDescent="0.25">
      <c r="I16155" s="80"/>
      <c r="AX16155" s="80"/>
      <c r="AY16155" s="80"/>
      <c r="AZ16155" s="80"/>
      <c r="BA16155" s="80"/>
      <c r="BB16155" s="80"/>
    </row>
    <row r="16156" spans="9:54" x14ac:dyDescent="0.25">
      <c r="I16156" s="80"/>
      <c r="AX16156" s="80"/>
      <c r="AY16156" s="80"/>
      <c r="AZ16156" s="80"/>
      <c r="BA16156" s="80"/>
      <c r="BB16156" s="80"/>
    </row>
    <row r="16157" spans="9:54" x14ac:dyDescent="0.25">
      <c r="I16157" s="80"/>
      <c r="AX16157" s="80"/>
      <c r="AY16157" s="80"/>
      <c r="AZ16157" s="80"/>
      <c r="BA16157" s="80"/>
      <c r="BB16157" s="80"/>
    </row>
    <row r="16158" spans="9:54" x14ac:dyDescent="0.25">
      <c r="I16158" s="80"/>
      <c r="AX16158" s="80"/>
      <c r="AY16158" s="80"/>
      <c r="AZ16158" s="80"/>
      <c r="BA16158" s="80"/>
      <c r="BB16158" s="80"/>
    </row>
    <row r="16159" spans="9:54" x14ac:dyDescent="0.25">
      <c r="I16159" s="80"/>
      <c r="AX16159" s="80"/>
      <c r="AY16159" s="80"/>
      <c r="AZ16159" s="80"/>
      <c r="BA16159" s="80"/>
      <c r="BB16159" s="80"/>
    </row>
    <row r="16160" spans="9:54" x14ac:dyDescent="0.25">
      <c r="I16160" s="80"/>
      <c r="AX16160" s="80"/>
      <c r="AY16160" s="80"/>
      <c r="AZ16160" s="80"/>
      <c r="BA16160" s="80"/>
      <c r="BB16160" s="80"/>
    </row>
    <row r="16161" spans="9:54" x14ac:dyDescent="0.25">
      <c r="I16161" s="80"/>
      <c r="AX16161" s="80"/>
      <c r="AY16161" s="80"/>
      <c r="AZ16161" s="80"/>
      <c r="BA16161" s="80"/>
      <c r="BB16161" s="80"/>
    </row>
    <row r="16162" spans="9:54" x14ac:dyDescent="0.25">
      <c r="I16162" s="80"/>
      <c r="AX16162" s="80"/>
      <c r="AY16162" s="80"/>
      <c r="AZ16162" s="80"/>
      <c r="BA16162" s="80"/>
      <c r="BB16162" s="80"/>
    </row>
    <row r="16163" spans="9:54" x14ac:dyDescent="0.25">
      <c r="I16163" s="80"/>
      <c r="AX16163" s="80"/>
      <c r="AY16163" s="80"/>
      <c r="AZ16163" s="80"/>
      <c r="BA16163" s="80"/>
      <c r="BB16163" s="80"/>
    </row>
    <row r="16164" spans="9:54" x14ac:dyDescent="0.25">
      <c r="I16164" s="80"/>
      <c r="AX16164" s="80"/>
      <c r="AY16164" s="80"/>
      <c r="AZ16164" s="80"/>
      <c r="BA16164" s="80"/>
      <c r="BB16164" s="80"/>
    </row>
    <row r="16165" spans="9:54" x14ac:dyDescent="0.25">
      <c r="I16165" s="80"/>
      <c r="AX16165" s="80"/>
      <c r="AY16165" s="80"/>
      <c r="AZ16165" s="80"/>
      <c r="BA16165" s="80"/>
      <c r="BB16165" s="80"/>
    </row>
    <row r="16166" spans="9:54" x14ac:dyDescent="0.25">
      <c r="I16166" s="80"/>
      <c r="AX16166" s="80"/>
      <c r="AY16166" s="80"/>
      <c r="AZ16166" s="80"/>
      <c r="BA16166" s="80"/>
      <c r="BB16166" s="80"/>
    </row>
    <row r="16167" spans="9:54" x14ac:dyDescent="0.25">
      <c r="I16167" s="80"/>
      <c r="AX16167" s="80"/>
      <c r="AY16167" s="80"/>
      <c r="AZ16167" s="80"/>
      <c r="BA16167" s="80"/>
      <c r="BB16167" s="80"/>
    </row>
    <row r="16168" spans="9:54" x14ac:dyDescent="0.25">
      <c r="I16168" s="80"/>
      <c r="AX16168" s="80"/>
      <c r="AY16168" s="80"/>
      <c r="AZ16168" s="80"/>
      <c r="BA16168" s="80"/>
      <c r="BB16168" s="80"/>
    </row>
    <row r="16169" spans="9:54" x14ac:dyDescent="0.25">
      <c r="I16169" s="80"/>
      <c r="AX16169" s="80"/>
      <c r="AY16169" s="80"/>
      <c r="AZ16169" s="80"/>
      <c r="BA16169" s="80"/>
      <c r="BB16169" s="80"/>
    </row>
    <row r="16170" spans="9:54" x14ac:dyDescent="0.25">
      <c r="I16170" s="80"/>
      <c r="AX16170" s="80"/>
      <c r="AY16170" s="80"/>
      <c r="AZ16170" s="80"/>
      <c r="BA16170" s="80"/>
      <c r="BB16170" s="80"/>
    </row>
    <row r="16171" spans="9:54" x14ac:dyDescent="0.25">
      <c r="I16171" s="80"/>
      <c r="AX16171" s="80"/>
      <c r="AY16171" s="80"/>
      <c r="AZ16171" s="80"/>
      <c r="BA16171" s="80"/>
      <c r="BB16171" s="80"/>
    </row>
    <row r="16172" spans="9:54" x14ac:dyDescent="0.25">
      <c r="I16172" s="80"/>
      <c r="AX16172" s="80"/>
      <c r="AY16172" s="80"/>
      <c r="AZ16172" s="80"/>
      <c r="BA16172" s="80"/>
      <c r="BB16172" s="80"/>
    </row>
    <row r="16173" spans="9:54" x14ac:dyDescent="0.25">
      <c r="I16173" s="80"/>
      <c r="AX16173" s="80"/>
      <c r="AY16173" s="80"/>
      <c r="AZ16173" s="80"/>
      <c r="BA16173" s="80"/>
      <c r="BB16173" s="80"/>
    </row>
    <row r="16174" spans="9:54" x14ac:dyDescent="0.25">
      <c r="I16174" s="80"/>
      <c r="AX16174" s="80"/>
      <c r="AY16174" s="80"/>
      <c r="AZ16174" s="80"/>
      <c r="BA16174" s="80"/>
      <c r="BB16174" s="80"/>
    </row>
    <row r="16175" spans="9:54" x14ac:dyDescent="0.25">
      <c r="I16175" s="80"/>
      <c r="AX16175" s="80"/>
      <c r="AY16175" s="80"/>
      <c r="AZ16175" s="80"/>
      <c r="BA16175" s="80"/>
      <c r="BB16175" s="80"/>
    </row>
    <row r="16176" spans="9:54" x14ac:dyDescent="0.25">
      <c r="I16176" s="80"/>
      <c r="AX16176" s="80"/>
      <c r="AY16176" s="80"/>
      <c r="AZ16176" s="80"/>
      <c r="BA16176" s="80"/>
      <c r="BB16176" s="80"/>
    </row>
    <row r="16177" spans="9:54" x14ac:dyDescent="0.25">
      <c r="I16177" s="80"/>
      <c r="AX16177" s="80"/>
      <c r="AY16177" s="80"/>
      <c r="AZ16177" s="80"/>
      <c r="BA16177" s="80"/>
      <c r="BB16177" s="80"/>
    </row>
    <row r="16178" spans="9:54" x14ac:dyDescent="0.25">
      <c r="I16178" s="80"/>
      <c r="AX16178" s="80"/>
      <c r="AY16178" s="80"/>
      <c r="AZ16178" s="80"/>
      <c r="BA16178" s="80"/>
      <c r="BB16178" s="80"/>
    </row>
    <row r="16179" spans="9:54" x14ac:dyDescent="0.25">
      <c r="I16179" s="80"/>
      <c r="AX16179" s="80"/>
      <c r="AY16179" s="80"/>
      <c r="AZ16179" s="80"/>
      <c r="BA16179" s="80"/>
      <c r="BB16179" s="80"/>
    </row>
    <row r="16180" spans="9:54" x14ac:dyDescent="0.25">
      <c r="I16180" s="80"/>
      <c r="AX16180" s="80"/>
      <c r="AY16180" s="80"/>
      <c r="AZ16180" s="80"/>
      <c r="BA16180" s="80"/>
      <c r="BB16180" s="80"/>
    </row>
    <row r="16181" spans="9:54" x14ac:dyDescent="0.25">
      <c r="I16181" s="80"/>
      <c r="AX16181" s="80"/>
      <c r="AY16181" s="80"/>
      <c r="AZ16181" s="80"/>
      <c r="BA16181" s="80"/>
      <c r="BB16181" s="80"/>
    </row>
    <row r="16182" spans="9:54" x14ac:dyDescent="0.25">
      <c r="I16182" s="80"/>
      <c r="AX16182" s="80"/>
      <c r="AY16182" s="80"/>
      <c r="AZ16182" s="80"/>
      <c r="BA16182" s="80"/>
      <c r="BB16182" s="80"/>
    </row>
    <row r="16183" spans="9:54" x14ac:dyDescent="0.25">
      <c r="I16183" s="80"/>
      <c r="AX16183" s="80"/>
      <c r="AY16183" s="80"/>
      <c r="AZ16183" s="80"/>
      <c r="BA16183" s="80"/>
      <c r="BB16183" s="80"/>
    </row>
    <row r="16184" spans="9:54" x14ac:dyDescent="0.25">
      <c r="I16184" s="80"/>
      <c r="AX16184" s="80"/>
      <c r="AY16184" s="80"/>
      <c r="AZ16184" s="80"/>
      <c r="BA16184" s="80"/>
      <c r="BB16184" s="80"/>
    </row>
    <row r="16185" spans="9:54" x14ac:dyDescent="0.25">
      <c r="I16185" s="80"/>
      <c r="AX16185" s="80"/>
      <c r="AY16185" s="80"/>
      <c r="AZ16185" s="80"/>
      <c r="BA16185" s="80"/>
      <c r="BB16185" s="80"/>
    </row>
    <row r="16186" spans="9:54" x14ac:dyDescent="0.25">
      <c r="I16186" s="80"/>
      <c r="AX16186" s="80"/>
      <c r="AY16186" s="80"/>
      <c r="AZ16186" s="80"/>
      <c r="BA16186" s="80"/>
      <c r="BB16186" s="80"/>
    </row>
    <row r="16187" spans="9:54" x14ac:dyDescent="0.25">
      <c r="I16187" s="80"/>
      <c r="AX16187" s="80"/>
      <c r="AY16187" s="80"/>
      <c r="AZ16187" s="80"/>
      <c r="BA16187" s="80"/>
      <c r="BB16187" s="80"/>
    </row>
    <row r="16188" spans="9:54" x14ac:dyDescent="0.25">
      <c r="I16188" s="80"/>
      <c r="AX16188" s="80"/>
      <c r="AY16188" s="80"/>
      <c r="AZ16188" s="80"/>
      <c r="BA16188" s="80"/>
      <c r="BB16188" s="80"/>
    </row>
    <row r="16189" spans="9:54" x14ac:dyDescent="0.25">
      <c r="I16189" s="80"/>
      <c r="AX16189" s="80"/>
      <c r="AY16189" s="80"/>
      <c r="AZ16189" s="80"/>
      <c r="BA16189" s="80"/>
      <c r="BB16189" s="80"/>
    </row>
    <row r="16190" spans="9:54" x14ac:dyDescent="0.25">
      <c r="I16190" s="80"/>
      <c r="AX16190" s="80"/>
      <c r="AY16190" s="80"/>
      <c r="AZ16190" s="80"/>
      <c r="BA16190" s="80"/>
      <c r="BB16190" s="80"/>
    </row>
    <row r="16191" spans="9:54" x14ac:dyDescent="0.25">
      <c r="I16191" s="80"/>
      <c r="AX16191" s="80"/>
      <c r="AY16191" s="80"/>
      <c r="AZ16191" s="80"/>
      <c r="BA16191" s="80"/>
      <c r="BB16191" s="80"/>
    </row>
    <row r="16192" spans="9:54" x14ac:dyDescent="0.25">
      <c r="I16192" s="80"/>
      <c r="AX16192" s="80"/>
      <c r="AY16192" s="80"/>
      <c r="AZ16192" s="80"/>
      <c r="BA16192" s="80"/>
      <c r="BB16192" s="80"/>
    </row>
    <row r="16193" spans="9:54" x14ac:dyDescent="0.25">
      <c r="I16193" s="80"/>
      <c r="AX16193" s="80"/>
      <c r="AY16193" s="80"/>
      <c r="AZ16193" s="80"/>
      <c r="BA16193" s="80"/>
      <c r="BB16193" s="80"/>
    </row>
    <row r="16194" spans="9:54" x14ac:dyDescent="0.25">
      <c r="I16194" s="80"/>
      <c r="AX16194" s="80"/>
      <c r="AY16194" s="80"/>
      <c r="AZ16194" s="80"/>
      <c r="BA16194" s="80"/>
      <c r="BB16194" s="80"/>
    </row>
    <row r="16195" spans="9:54" x14ac:dyDescent="0.25">
      <c r="I16195" s="80"/>
      <c r="AX16195" s="80"/>
      <c r="AY16195" s="80"/>
      <c r="AZ16195" s="80"/>
      <c r="BA16195" s="80"/>
      <c r="BB16195" s="80"/>
    </row>
    <row r="16196" spans="9:54" x14ac:dyDescent="0.25">
      <c r="I16196" s="80"/>
      <c r="AX16196" s="80"/>
      <c r="AY16196" s="80"/>
      <c r="AZ16196" s="80"/>
      <c r="BA16196" s="80"/>
      <c r="BB16196" s="80"/>
    </row>
    <row r="16197" spans="9:54" x14ac:dyDescent="0.25">
      <c r="I16197" s="80"/>
      <c r="AX16197" s="80"/>
      <c r="AY16197" s="80"/>
      <c r="AZ16197" s="80"/>
      <c r="BA16197" s="80"/>
      <c r="BB16197" s="80"/>
    </row>
    <row r="16198" spans="9:54" x14ac:dyDescent="0.25">
      <c r="I16198" s="80"/>
      <c r="AX16198" s="80"/>
      <c r="AY16198" s="80"/>
      <c r="AZ16198" s="80"/>
      <c r="BA16198" s="80"/>
      <c r="BB16198" s="80"/>
    </row>
    <row r="16199" spans="9:54" x14ac:dyDescent="0.25">
      <c r="I16199" s="80"/>
      <c r="AX16199" s="80"/>
      <c r="AY16199" s="80"/>
      <c r="AZ16199" s="80"/>
      <c r="BA16199" s="80"/>
      <c r="BB16199" s="80"/>
    </row>
    <row r="16200" spans="9:54" x14ac:dyDescent="0.25">
      <c r="I16200" s="80"/>
      <c r="AX16200" s="80"/>
      <c r="AY16200" s="80"/>
      <c r="AZ16200" s="80"/>
      <c r="BA16200" s="80"/>
      <c r="BB16200" s="80"/>
    </row>
    <row r="16201" spans="9:54" x14ac:dyDescent="0.25">
      <c r="I16201" s="80"/>
      <c r="AX16201" s="80"/>
      <c r="AY16201" s="80"/>
      <c r="AZ16201" s="80"/>
      <c r="BA16201" s="80"/>
      <c r="BB16201" s="80"/>
    </row>
    <row r="16202" spans="9:54" x14ac:dyDescent="0.25">
      <c r="I16202" s="80"/>
      <c r="AX16202" s="80"/>
      <c r="AY16202" s="80"/>
      <c r="AZ16202" s="80"/>
      <c r="BA16202" s="80"/>
      <c r="BB16202" s="80"/>
    </row>
    <row r="16203" spans="9:54" x14ac:dyDescent="0.25">
      <c r="I16203" s="80"/>
      <c r="AX16203" s="80"/>
      <c r="AY16203" s="80"/>
      <c r="AZ16203" s="80"/>
      <c r="BA16203" s="80"/>
      <c r="BB16203" s="80"/>
    </row>
    <row r="16204" spans="9:54" x14ac:dyDescent="0.25">
      <c r="I16204" s="80"/>
      <c r="AX16204" s="80"/>
      <c r="AY16204" s="80"/>
      <c r="AZ16204" s="80"/>
      <c r="BA16204" s="80"/>
      <c r="BB16204" s="80"/>
    </row>
    <row r="16205" spans="9:54" x14ac:dyDescent="0.25">
      <c r="I16205" s="80"/>
      <c r="AX16205" s="80"/>
      <c r="AY16205" s="80"/>
      <c r="AZ16205" s="80"/>
      <c r="BA16205" s="80"/>
      <c r="BB16205" s="80"/>
    </row>
    <row r="16206" spans="9:54" x14ac:dyDescent="0.25">
      <c r="I16206" s="80"/>
      <c r="AX16206" s="80"/>
      <c r="AY16206" s="80"/>
      <c r="AZ16206" s="80"/>
      <c r="BA16206" s="80"/>
      <c r="BB16206" s="80"/>
    </row>
    <row r="16207" spans="9:54" x14ac:dyDescent="0.25">
      <c r="I16207" s="80"/>
      <c r="AX16207" s="80"/>
      <c r="AY16207" s="80"/>
      <c r="AZ16207" s="80"/>
      <c r="BA16207" s="80"/>
      <c r="BB16207" s="80"/>
    </row>
    <row r="16208" spans="9:54" x14ac:dyDescent="0.25">
      <c r="I16208" s="80"/>
      <c r="AX16208" s="80"/>
      <c r="AY16208" s="80"/>
      <c r="AZ16208" s="80"/>
      <c r="BA16208" s="80"/>
      <c r="BB16208" s="80"/>
    </row>
    <row r="16209" spans="9:54" x14ac:dyDescent="0.25">
      <c r="I16209" s="80"/>
      <c r="AX16209" s="80"/>
      <c r="AY16209" s="80"/>
      <c r="AZ16209" s="80"/>
      <c r="BA16209" s="80"/>
      <c r="BB16209" s="80"/>
    </row>
    <row r="16210" spans="9:54" x14ac:dyDescent="0.25">
      <c r="I16210" s="80"/>
      <c r="AX16210" s="80"/>
      <c r="AY16210" s="80"/>
      <c r="AZ16210" s="80"/>
      <c r="BA16210" s="80"/>
      <c r="BB16210" s="80"/>
    </row>
    <row r="16211" spans="9:54" x14ac:dyDescent="0.25">
      <c r="I16211" s="80"/>
      <c r="AX16211" s="80"/>
      <c r="AY16211" s="80"/>
      <c r="AZ16211" s="80"/>
      <c r="BA16211" s="80"/>
      <c r="BB16211" s="80"/>
    </row>
    <row r="16212" spans="9:54" x14ac:dyDescent="0.25">
      <c r="I16212" s="80"/>
      <c r="AX16212" s="80"/>
      <c r="AY16212" s="80"/>
      <c r="AZ16212" s="80"/>
      <c r="BA16212" s="80"/>
      <c r="BB16212" s="80"/>
    </row>
    <row r="16213" spans="9:54" x14ac:dyDescent="0.25">
      <c r="I16213" s="80"/>
      <c r="AX16213" s="80"/>
      <c r="AY16213" s="80"/>
      <c r="AZ16213" s="80"/>
      <c r="BA16213" s="80"/>
      <c r="BB16213" s="80"/>
    </row>
    <row r="16214" spans="9:54" x14ac:dyDescent="0.25">
      <c r="I16214" s="80"/>
      <c r="AX16214" s="80"/>
      <c r="AY16214" s="80"/>
      <c r="AZ16214" s="80"/>
      <c r="BA16214" s="80"/>
      <c r="BB16214" s="80"/>
    </row>
    <row r="16215" spans="9:54" x14ac:dyDescent="0.25">
      <c r="I16215" s="80"/>
      <c r="AX16215" s="80"/>
      <c r="AY16215" s="80"/>
      <c r="AZ16215" s="80"/>
      <c r="BA16215" s="80"/>
      <c r="BB16215" s="80"/>
    </row>
    <row r="16216" spans="9:54" x14ac:dyDescent="0.25">
      <c r="I16216" s="80"/>
      <c r="AX16216" s="80"/>
      <c r="AY16216" s="80"/>
      <c r="AZ16216" s="80"/>
      <c r="BA16216" s="80"/>
      <c r="BB16216" s="80"/>
    </row>
    <row r="16217" spans="9:54" x14ac:dyDescent="0.25">
      <c r="I16217" s="80"/>
      <c r="AX16217" s="80"/>
      <c r="AY16217" s="80"/>
      <c r="AZ16217" s="80"/>
      <c r="BA16217" s="80"/>
      <c r="BB16217" s="80"/>
    </row>
    <row r="16218" spans="9:54" x14ac:dyDescent="0.25">
      <c r="I16218" s="80"/>
      <c r="AX16218" s="80"/>
      <c r="AY16218" s="80"/>
      <c r="AZ16218" s="80"/>
      <c r="BA16218" s="80"/>
      <c r="BB16218" s="80"/>
    </row>
    <row r="16219" spans="9:54" x14ac:dyDescent="0.25">
      <c r="I16219" s="80"/>
      <c r="AX16219" s="80"/>
      <c r="AY16219" s="80"/>
      <c r="AZ16219" s="80"/>
      <c r="BA16219" s="80"/>
      <c r="BB16219" s="80"/>
    </row>
    <row r="16220" spans="9:54" x14ac:dyDescent="0.25">
      <c r="I16220" s="80"/>
      <c r="AX16220" s="80"/>
      <c r="AY16220" s="80"/>
      <c r="AZ16220" s="80"/>
      <c r="BA16220" s="80"/>
      <c r="BB16220" s="80"/>
    </row>
    <row r="16221" spans="9:54" x14ac:dyDescent="0.25">
      <c r="I16221" s="80"/>
      <c r="AX16221" s="80"/>
      <c r="AY16221" s="80"/>
      <c r="AZ16221" s="80"/>
      <c r="BA16221" s="80"/>
      <c r="BB16221" s="80"/>
    </row>
    <row r="16222" spans="9:54" x14ac:dyDescent="0.25">
      <c r="I16222" s="80"/>
      <c r="AX16222" s="80"/>
      <c r="AY16222" s="80"/>
      <c r="AZ16222" s="80"/>
      <c r="BA16222" s="80"/>
      <c r="BB16222" s="80"/>
    </row>
    <row r="16223" spans="9:54" x14ac:dyDescent="0.25">
      <c r="I16223" s="80"/>
      <c r="AX16223" s="80"/>
      <c r="AY16223" s="80"/>
      <c r="AZ16223" s="80"/>
      <c r="BA16223" s="80"/>
      <c r="BB16223" s="80"/>
    </row>
    <row r="16224" spans="9:54" x14ac:dyDescent="0.25">
      <c r="I16224" s="80"/>
      <c r="AX16224" s="80"/>
      <c r="AY16224" s="80"/>
      <c r="AZ16224" s="80"/>
      <c r="BA16224" s="80"/>
      <c r="BB16224" s="80"/>
    </row>
    <row r="16225" spans="9:54" x14ac:dyDescent="0.25">
      <c r="I16225" s="80"/>
      <c r="AX16225" s="80"/>
      <c r="AY16225" s="80"/>
      <c r="AZ16225" s="80"/>
      <c r="BA16225" s="80"/>
      <c r="BB16225" s="80"/>
    </row>
    <row r="16226" spans="9:54" x14ac:dyDescent="0.25">
      <c r="I16226" s="80"/>
      <c r="AX16226" s="80"/>
      <c r="AY16226" s="80"/>
      <c r="AZ16226" s="80"/>
      <c r="BA16226" s="80"/>
      <c r="BB16226" s="80"/>
    </row>
    <row r="16227" spans="9:54" x14ac:dyDescent="0.25">
      <c r="I16227" s="80"/>
      <c r="AX16227" s="80"/>
      <c r="AY16227" s="80"/>
      <c r="AZ16227" s="80"/>
      <c r="BA16227" s="80"/>
      <c r="BB16227" s="80"/>
    </row>
    <row r="16228" spans="9:54" x14ac:dyDescent="0.25">
      <c r="I16228" s="80"/>
      <c r="AX16228" s="80"/>
      <c r="AY16228" s="80"/>
      <c r="AZ16228" s="80"/>
      <c r="BA16228" s="80"/>
      <c r="BB16228" s="80"/>
    </row>
    <row r="16229" spans="9:54" x14ac:dyDescent="0.25">
      <c r="I16229" s="80"/>
      <c r="AX16229" s="80"/>
      <c r="AY16229" s="80"/>
      <c r="AZ16229" s="80"/>
      <c r="BA16229" s="80"/>
      <c r="BB16229" s="80"/>
    </row>
    <row r="16230" spans="9:54" x14ac:dyDescent="0.25">
      <c r="I16230" s="80"/>
      <c r="AX16230" s="80"/>
      <c r="AY16230" s="80"/>
      <c r="AZ16230" s="80"/>
      <c r="BA16230" s="80"/>
      <c r="BB16230" s="80"/>
    </row>
    <row r="16231" spans="9:54" x14ac:dyDescent="0.25">
      <c r="I16231" s="80"/>
      <c r="AX16231" s="80"/>
      <c r="AY16231" s="80"/>
      <c r="AZ16231" s="80"/>
      <c r="BA16231" s="80"/>
      <c r="BB16231" s="80"/>
    </row>
    <row r="16232" spans="9:54" x14ac:dyDescent="0.25">
      <c r="I16232" s="80"/>
      <c r="AX16232" s="80"/>
      <c r="AY16232" s="80"/>
      <c r="AZ16232" s="80"/>
      <c r="BA16232" s="80"/>
      <c r="BB16232" s="80"/>
    </row>
    <row r="16233" spans="9:54" x14ac:dyDescent="0.25">
      <c r="I16233" s="80"/>
      <c r="AX16233" s="80"/>
      <c r="AY16233" s="80"/>
      <c r="AZ16233" s="80"/>
      <c r="BA16233" s="80"/>
      <c r="BB16233" s="80"/>
    </row>
    <row r="16234" spans="9:54" x14ac:dyDescent="0.25">
      <c r="I16234" s="80"/>
      <c r="AX16234" s="80"/>
      <c r="AY16234" s="80"/>
      <c r="AZ16234" s="80"/>
      <c r="BA16234" s="80"/>
      <c r="BB16234" s="80"/>
    </row>
    <row r="16235" spans="9:54" x14ac:dyDescent="0.25">
      <c r="I16235" s="80"/>
      <c r="AX16235" s="80"/>
      <c r="AY16235" s="80"/>
      <c r="AZ16235" s="80"/>
      <c r="BA16235" s="80"/>
      <c r="BB16235" s="80"/>
    </row>
    <row r="16236" spans="9:54" x14ac:dyDescent="0.25">
      <c r="I16236" s="80"/>
      <c r="AX16236" s="80"/>
      <c r="AY16236" s="80"/>
      <c r="AZ16236" s="80"/>
      <c r="BA16236" s="80"/>
      <c r="BB16236" s="80"/>
    </row>
    <row r="16237" spans="9:54" x14ac:dyDescent="0.25">
      <c r="I16237" s="80"/>
      <c r="AX16237" s="80"/>
      <c r="AY16237" s="80"/>
      <c r="AZ16237" s="80"/>
      <c r="BA16237" s="80"/>
      <c r="BB16237" s="80"/>
    </row>
    <row r="16238" spans="9:54" x14ac:dyDescent="0.25">
      <c r="I16238" s="80"/>
      <c r="AX16238" s="80"/>
      <c r="AY16238" s="80"/>
      <c r="AZ16238" s="80"/>
      <c r="BA16238" s="80"/>
      <c r="BB16238" s="80"/>
    </row>
    <row r="16239" spans="9:54" x14ac:dyDescent="0.25">
      <c r="I16239" s="80"/>
      <c r="AX16239" s="80"/>
      <c r="AY16239" s="80"/>
      <c r="AZ16239" s="80"/>
      <c r="BA16239" s="80"/>
      <c r="BB16239" s="80"/>
    </row>
    <row r="16240" spans="9:54" x14ac:dyDescent="0.25">
      <c r="I16240" s="80"/>
      <c r="AX16240" s="80"/>
      <c r="AY16240" s="80"/>
      <c r="AZ16240" s="80"/>
      <c r="BA16240" s="80"/>
      <c r="BB16240" s="80"/>
    </row>
    <row r="16241" spans="9:54" x14ac:dyDescent="0.25">
      <c r="I16241" s="80"/>
      <c r="AX16241" s="80"/>
      <c r="AY16241" s="80"/>
      <c r="AZ16241" s="80"/>
      <c r="BA16241" s="80"/>
      <c r="BB16241" s="80"/>
    </row>
    <row r="16242" spans="9:54" x14ac:dyDescent="0.25">
      <c r="I16242" s="80"/>
      <c r="AX16242" s="80"/>
      <c r="AY16242" s="80"/>
      <c r="AZ16242" s="80"/>
      <c r="BA16242" s="80"/>
      <c r="BB16242" s="80"/>
    </row>
    <row r="16243" spans="9:54" x14ac:dyDescent="0.25">
      <c r="I16243" s="80"/>
      <c r="AX16243" s="80"/>
      <c r="AY16243" s="80"/>
      <c r="AZ16243" s="80"/>
      <c r="BA16243" s="80"/>
      <c r="BB16243" s="80"/>
    </row>
    <row r="16244" spans="9:54" x14ac:dyDescent="0.25">
      <c r="I16244" s="80"/>
      <c r="AX16244" s="80"/>
      <c r="AY16244" s="80"/>
      <c r="AZ16244" s="80"/>
      <c r="BA16244" s="80"/>
      <c r="BB16244" s="80"/>
    </row>
    <row r="16245" spans="9:54" x14ac:dyDescent="0.25">
      <c r="I16245" s="80"/>
      <c r="AX16245" s="80"/>
      <c r="AY16245" s="80"/>
      <c r="AZ16245" s="80"/>
      <c r="BA16245" s="80"/>
      <c r="BB16245" s="80"/>
    </row>
    <row r="16246" spans="9:54" x14ac:dyDescent="0.25">
      <c r="I16246" s="80"/>
      <c r="AX16246" s="80"/>
      <c r="AY16246" s="80"/>
      <c r="AZ16246" s="80"/>
      <c r="BA16246" s="80"/>
      <c r="BB16246" s="80"/>
    </row>
    <row r="16247" spans="9:54" x14ac:dyDescent="0.25">
      <c r="I16247" s="80"/>
      <c r="AX16247" s="80"/>
      <c r="AY16247" s="80"/>
      <c r="AZ16247" s="80"/>
      <c r="BA16247" s="80"/>
      <c r="BB16247" s="80"/>
    </row>
    <row r="16248" spans="9:54" x14ac:dyDescent="0.25">
      <c r="I16248" s="80"/>
      <c r="AX16248" s="80"/>
      <c r="AY16248" s="80"/>
      <c r="AZ16248" s="80"/>
      <c r="BA16248" s="80"/>
      <c r="BB16248" s="80"/>
    </row>
    <row r="16249" spans="9:54" x14ac:dyDescent="0.25">
      <c r="I16249" s="80"/>
      <c r="AX16249" s="80"/>
      <c r="AY16249" s="80"/>
      <c r="AZ16249" s="80"/>
      <c r="BA16249" s="80"/>
      <c r="BB16249" s="80"/>
    </row>
    <row r="16250" spans="9:54" x14ac:dyDescent="0.25">
      <c r="I16250" s="80"/>
      <c r="AX16250" s="80"/>
      <c r="AY16250" s="80"/>
      <c r="AZ16250" s="80"/>
      <c r="BA16250" s="80"/>
      <c r="BB16250" s="80"/>
    </row>
    <row r="16251" spans="9:54" x14ac:dyDescent="0.25">
      <c r="I16251" s="80"/>
      <c r="AX16251" s="80"/>
      <c r="AY16251" s="80"/>
      <c r="AZ16251" s="80"/>
      <c r="BA16251" s="80"/>
      <c r="BB16251" s="80"/>
    </row>
    <row r="16252" spans="9:54" x14ac:dyDescent="0.25">
      <c r="I16252" s="80"/>
      <c r="AX16252" s="80"/>
      <c r="AY16252" s="80"/>
      <c r="AZ16252" s="80"/>
      <c r="BA16252" s="80"/>
      <c r="BB16252" s="80"/>
    </row>
    <row r="16253" spans="9:54" x14ac:dyDescent="0.25">
      <c r="I16253" s="80"/>
      <c r="AX16253" s="80"/>
      <c r="AY16253" s="80"/>
      <c r="AZ16253" s="80"/>
      <c r="BA16253" s="80"/>
      <c r="BB16253" s="80"/>
    </row>
    <row r="16254" spans="9:54" x14ac:dyDescent="0.25">
      <c r="I16254" s="80"/>
      <c r="AX16254" s="80"/>
      <c r="AY16254" s="80"/>
      <c r="AZ16254" s="80"/>
      <c r="BA16254" s="80"/>
      <c r="BB16254" s="80"/>
    </row>
    <row r="16255" spans="9:54" x14ac:dyDescent="0.25">
      <c r="I16255" s="80"/>
      <c r="AX16255" s="80"/>
      <c r="AY16255" s="80"/>
      <c r="AZ16255" s="80"/>
      <c r="BA16255" s="80"/>
      <c r="BB16255" s="80"/>
    </row>
    <row r="16256" spans="9:54" x14ac:dyDescent="0.25">
      <c r="I16256" s="80"/>
      <c r="AX16256" s="80"/>
      <c r="AY16256" s="80"/>
      <c r="AZ16256" s="80"/>
      <c r="BA16256" s="80"/>
      <c r="BB16256" s="80"/>
    </row>
    <row r="16257" spans="9:54" x14ac:dyDescent="0.25">
      <c r="I16257" s="80"/>
      <c r="AX16257" s="80"/>
      <c r="AY16257" s="80"/>
      <c r="AZ16257" s="80"/>
      <c r="BA16257" s="80"/>
      <c r="BB16257" s="80"/>
    </row>
    <row r="16258" spans="9:54" x14ac:dyDescent="0.25">
      <c r="I16258" s="80"/>
      <c r="AX16258" s="80"/>
      <c r="AY16258" s="80"/>
      <c r="AZ16258" s="80"/>
      <c r="BA16258" s="80"/>
      <c r="BB16258" s="80"/>
    </row>
    <row r="16259" spans="9:54" x14ac:dyDescent="0.25">
      <c r="I16259" s="80"/>
      <c r="AX16259" s="80"/>
      <c r="AY16259" s="80"/>
      <c r="AZ16259" s="80"/>
      <c r="BA16259" s="80"/>
      <c r="BB16259" s="80"/>
    </row>
    <row r="16260" spans="9:54" x14ac:dyDescent="0.25">
      <c r="I16260" s="80"/>
      <c r="AX16260" s="80"/>
      <c r="AY16260" s="80"/>
      <c r="AZ16260" s="80"/>
      <c r="BA16260" s="80"/>
      <c r="BB16260" s="80"/>
    </row>
    <row r="16261" spans="9:54" x14ac:dyDescent="0.25">
      <c r="I16261" s="80"/>
      <c r="AX16261" s="80"/>
      <c r="AY16261" s="80"/>
      <c r="AZ16261" s="80"/>
      <c r="BA16261" s="80"/>
      <c r="BB16261" s="80"/>
    </row>
    <row r="16262" spans="9:54" x14ac:dyDescent="0.25">
      <c r="I16262" s="80"/>
      <c r="AX16262" s="80"/>
      <c r="AY16262" s="80"/>
      <c r="AZ16262" s="80"/>
      <c r="BA16262" s="80"/>
      <c r="BB16262" s="80"/>
    </row>
    <row r="16263" spans="9:54" x14ac:dyDescent="0.25">
      <c r="I16263" s="80"/>
      <c r="AX16263" s="80"/>
      <c r="AY16263" s="80"/>
      <c r="AZ16263" s="80"/>
      <c r="BA16263" s="80"/>
      <c r="BB16263" s="80"/>
    </row>
    <row r="16264" spans="9:54" x14ac:dyDescent="0.25">
      <c r="I16264" s="80"/>
      <c r="AX16264" s="80"/>
      <c r="AY16264" s="80"/>
      <c r="AZ16264" s="80"/>
      <c r="BA16264" s="80"/>
      <c r="BB16264" s="80"/>
    </row>
    <row r="16265" spans="9:54" x14ac:dyDescent="0.25">
      <c r="I16265" s="80"/>
      <c r="AX16265" s="80"/>
      <c r="AY16265" s="80"/>
      <c r="AZ16265" s="80"/>
      <c r="BA16265" s="80"/>
      <c r="BB16265" s="80"/>
    </row>
    <row r="16266" spans="9:54" x14ac:dyDescent="0.25">
      <c r="I16266" s="80"/>
      <c r="AX16266" s="80"/>
      <c r="AY16266" s="80"/>
      <c r="AZ16266" s="80"/>
      <c r="BA16266" s="80"/>
      <c r="BB16266" s="80"/>
    </row>
    <row r="16267" spans="9:54" x14ac:dyDescent="0.25">
      <c r="I16267" s="80"/>
      <c r="AX16267" s="80"/>
      <c r="AY16267" s="80"/>
      <c r="AZ16267" s="80"/>
      <c r="BA16267" s="80"/>
      <c r="BB16267" s="80"/>
    </row>
    <row r="16268" spans="9:54" x14ac:dyDescent="0.25">
      <c r="I16268" s="80"/>
      <c r="AX16268" s="80"/>
      <c r="AY16268" s="80"/>
      <c r="AZ16268" s="80"/>
      <c r="BA16268" s="80"/>
      <c r="BB16268" s="80"/>
    </row>
    <row r="16269" spans="9:54" x14ac:dyDescent="0.25">
      <c r="I16269" s="80"/>
      <c r="AX16269" s="80"/>
      <c r="AY16269" s="80"/>
      <c r="AZ16269" s="80"/>
      <c r="BA16269" s="80"/>
      <c r="BB16269" s="80"/>
    </row>
    <row r="16270" spans="9:54" x14ac:dyDescent="0.25">
      <c r="I16270" s="80"/>
      <c r="AX16270" s="80"/>
      <c r="AY16270" s="80"/>
      <c r="AZ16270" s="80"/>
      <c r="BA16270" s="80"/>
      <c r="BB16270" s="80"/>
    </row>
    <row r="16271" spans="9:54" x14ac:dyDescent="0.25">
      <c r="I16271" s="80"/>
      <c r="AX16271" s="80"/>
      <c r="AY16271" s="80"/>
      <c r="AZ16271" s="80"/>
      <c r="BA16271" s="80"/>
      <c r="BB16271" s="80"/>
    </row>
    <row r="16272" spans="9:54" x14ac:dyDescent="0.25">
      <c r="I16272" s="80"/>
      <c r="AX16272" s="80"/>
      <c r="AY16272" s="80"/>
      <c r="AZ16272" s="80"/>
      <c r="BA16272" s="80"/>
      <c r="BB16272" s="80"/>
    </row>
    <row r="16273" spans="9:54" x14ac:dyDescent="0.25">
      <c r="I16273" s="80"/>
      <c r="AX16273" s="80"/>
      <c r="AY16273" s="80"/>
      <c r="AZ16273" s="80"/>
      <c r="BA16273" s="80"/>
      <c r="BB16273" s="80"/>
    </row>
    <row r="16274" spans="9:54" x14ac:dyDescent="0.25">
      <c r="I16274" s="80"/>
      <c r="AX16274" s="80"/>
      <c r="AY16274" s="80"/>
      <c r="AZ16274" s="80"/>
      <c r="BA16274" s="80"/>
      <c r="BB16274" s="80"/>
    </row>
    <row r="16275" spans="9:54" x14ac:dyDescent="0.25">
      <c r="I16275" s="80"/>
      <c r="AX16275" s="80"/>
      <c r="AY16275" s="80"/>
      <c r="AZ16275" s="80"/>
      <c r="BA16275" s="80"/>
      <c r="BB16275" s="80"/>
    </row>
    <row r="16276" spans="9:54" x14ac:dyDescent="0.25">
      <c r="I16276" s="80"/>
      <c r="AX16276" s="80"/>
      <c r="AY16276" s="80"/>
      <c r="AZ16276" s="80"/>
      <c r="BA16276" s="80"/>
      <c r="BB16276" s="80"/>
    </row>
    <row r="16277" spans="9:54" x14ac:dyDescent="0.25">
      <c r="I16277" s="80"/>
      <c r="AX16277" s="80"/>
      <c r="AY16277" s="80"/>
      <c r="AZ16277" s="80"/>
      <c r="BA16277" s="80"/>
      <c r="BB16277" s="80"/>
    </row>
    <row r="16278" spans="9:54" x14ac:dyDescent="0.25">
      <c r="I16278" s="80"/>
      <c r="AX16278" s="80"/>
      <c r="AY16278" s="80"/>
      <c r="AZ16278" s="80"/>
      <c r="BA16278" s="80"/>
      <c r="BB16278" s="80"/>
    </row>
    <row r="16279" spans="9:54" x14ac:dyDescent="0.25">
      <c r="I16279" s="80"/>
      <c r="AX16279" s="80"/>
      <c r="AY16279" s="80"/>
      <c r="AZ16279" s="80"/>
      <c r="BA16279" s="80"/>
      <c r="BB16279" s="80"/>
    </row>
    <row r="16280" spans="9:54" x14ac:dyDescent="0.25">
      <c r="I16280" s="80"/>
      <c r="AX16280" s="80"/>
      <c r="AY16280" s="80"/>
      <c r="AZ16280" s="80"/>
      <c r="BA16280" s="80"/>
      <c r="BB16280" s="80"/>
    </row>
    <row r="16281" spans="9:54" x14ac:dyDescent="0.25">
      <c r="I16281" s="80"/>
      <c r="AX16281" s="80"/>
      <c r="AY16281" s="80"/>
      <c r="AZ16281" s="80"/>
      <c r="BA16281" s="80"/>
      <c r="BB16281" s="80"/>
    </row>
    <row r="16282" spans="9:54" x14ac:dyDescent="0.25">
      <c r="I16282" s="80"/>
      <c r="AX16282" s="80"/>
      <c r="AY16282" s="80"/>
      <c r="AZ16282" s="80"/>
      <c r="BA16282" s="80"/>
      <c r="BB16282" s="80"/>
    </row>
    <row r="16283" spans="9:54" x14ac:dyDescent="0.25">
      <c r="I16283" s="80"/>
      <c r="AX16283" s="80"/>
      <c r="AY16283" s="80"/>
      <c r="AZ16283" s="80"/>
      <c r="BA16283" s="80"/>
      <c r="BB16283" s="80"/>
    </row>
    <row r="16284" spans="9:54" x14ac:dyDescent="0.25">
      <c r="I16284" s="80"/>
      <c r="AX16284" s="80"/>
      <c r="AY16284" s="80"/>
      <c r="AZ16284" s="80"/>
      <c r="BA16284" s="80"/>
      <c r="BB16284" s="80"/>
    </row>
    <row r="16285" spans="9:54" x14ac:dyDescent="0.25">
      <c r="I16285" s="80"/>
      <c r="AX16285" s="80"/>
      <c r="AY16285" s="80"/>
      <c r="AZ16285" s="80"/>
      <c r="BA16285" s="80"/>
      <c r="BB16285" s="80"/>
    </row>
    <row r="16286" spans="9:54" x14ac:dyDescent="0.25">
      <c r="I16286" s="80"/>
      <c r="AX16286" s="80"/>
      <c r="AY16286" s="80"/>
      <c r="AZ16286" s="80"/>
      <c r="BA16286" s="80"/>
      <c r="BB16286" s="80"/>
    </row>
    <row r="16287" spans="9:54" x14ac:dyDescent="0.25">
      <c r="I16287" s="80"/>
      <c r="AX16287" s="80"/>
      <c r="AY16287" s="80"/>
      <c r="AZ16287" s="80"/>
      <c r="BA16287" s="80"/>
      <c r="BB16287" s="80"/>
    </row>
    <row r="16288" spans="9:54" x14ac:dyDescent="0.25">
      <c r="I16288" s="80"/>
      <c r="AX16288" s="80"/>
      <c r="AY16288" s="80"/>
      <c r="AZ16288" s="80"/>
      <c r="BA16288" s="80"/>
      <c r="BB16288" s="80"/>
    </row>
    <row r="16289" spans="9:54" x14ac:dyDescent="0.25">
      <c r="I16289" s="80"/>
      <c r="AX16289" s="80"/>
      <c r="AY16289" s="80"/>
      <c r="AZ16289" s="80"/>
      <c r="BA16289" s="80"/>
      <c r="BB16289" s="80"/>
    </row>
    <row r="16290" spans="9:54" x14ac:dyDescent="0.25">
      <c r="I16290" s="80"/>
      <c r="AX16290" s="80"/>
      <c r="AY16290" s="80"/>
      <c r="AZ16290" s="80"/>
      <c r="BA16290" s="80"/>
      <c r="BB16290" s="80"/>
    </row>
    <row r="16291" spans="9:54" x14ac:dyDescent="0.25">
      <c r="I16291" s="80"/>
      <c r="AX16291" s="80"/>
      <c r="AY16291" s="80"/>
      <c r="AZ16291" s="80"/>
      <c r="BA16291" s="80"/>
      <c r="BB16291" s="80"/>
    </row>
    <row r="16292" spans="9:54" x14ac:dyDescent="0.25">
      <c r="I16292" s="80"/>
      <c r="AX16292" s="80"/>
      <c r="AY16292" s="80"/>
      <c r="AZ16292" s="80"/>
      <c r="BA16292" s="80"/>
      <c r="BB16292" s="80"/>
    </row>
    <row r="16293" spans="9:54" x14ac:dyDescent="0.25">
      <c r="I16293" s="80"/>
      <c r="AX16293" s="80"/>
      <c r="AY16293" s="80"/>
      <c r="AZ16293" s="80"/>
      <c r="BA16293" s="80"/>
      <c r="BB16293" s="80"/>
    </row>
    <row r="16294" spans="9:54" x14ac:dyDescent="0.25">
      <c r="I16294" s="80"/>
      <c r="AX16294" s="80"/>
      <c r="AY16294" s="80"/>
      <c r="AZ16294" s="80"/>
      <c r="BA16294" s="80"/>
      <c r="BB16294" s="80"/>
    </row>
    <row r="16295" spans="9:54" x14ac:dyDescent="0.25">
      <c r="I16295" s="80"/>
      <c r="AX16295" s="80"/>
      <c r="AY16295" s="80"/>
      <c r="AZ16295" s="80"/>
      <c r="BA16295" s="80"/>
      <c r="BB16295" s="80"/>
    </row>
    <row r="16296" spans="9:54" x14ac:dyDescent="0.25">
      <c r="I16296" s="80"/>
      <c r="AX16296" s="80"/>
      <c r="AY16296" s="80"/>
      <c r="AZ16296" s="80"/>
      <c r="BA16296" s="80"/>
      <c r="BB16296" s="80"/>
    </row>
    <row r="16297" spans="9:54" x14ac:dyDescent="0.25">
      <c r="I16297" s="80"/>
      <c r="AX16297" s="80"/>
      <c r="AY16297" s="80"/>
      <c r="AZ16297" s="80"/>
      <c r="BA16297" s="80"/>
      <c r="BB16297" s="80"/>
    </row>
    <row r="16298" spans="9:54" x14ac:dyDescent="0.25">
      <c r="I16298" s="80"/>
      <c r="AX16298" s="80"/>
      <c r="AY16298" s="80"/>
      <c r="AZ16298" s="80"/>
      <c r="BA16298" s="80"/>
      <c r="BB16298" s="80"/>
    </row>
    <row r="16299" spans="9:54" x14ac:dyDescent="0.25">
      <c r="I16299" s="80"/>
      <c r="AX16299" s="80"/>
      <c r="AY16299" s="80"/>
      <c r="AZ16299" s="80"/>
      <c r="BA16299" s="80"/>
      <c r="BB16299" s="80"/>
    </row>
    <row r="16300" spans="9:54" x14ac:dyDescent="0.25">
      <c r="I16300" s="80"/>
      <c r="AX16300" s="80"/>
      <c r="AY16300" s="80"/>
      <c r="AZ16300" s="80"/>
      <c r="BA16300" s="80"/>
      <c r="BB16300" s="80"/>
    </row>
    <row r="16301" spans="9:54" x14ac:dyDescent="0.25">
      <c r="I16301" s="80"/>
      <c r="AX16301" s="80"/>
      <c r="AY16301" s="80"/>
      <c r="AZ16301" s="80"/>
      <c r="BA16301" s="80"/>
      <c r="BB16301" s="80"/>
    </row>
    <row r="16302" spans="9:54" x14ac:dyDescent="0.25">
      <c r="I16302" s="80"/>
      <c r="AX16302" s="80"/>
      <c r="AY16302" s="80"/>
      <c r="AZ16302" s="80"/>
      <c r="BA16302" s="80"/>
      <c r="BB16302" s="80"/>
    </row>
    <row r="16303" spans="9:54" x14ac:dyDescent="0.25">
      <c r="I16303" s="80"/>
      <c r="AX16303" s="80"/>
      <c r="AY16303" s="80"/>
      <c r="AZ16303" s="80"/>
      <c r="BA16303" s="80"/>
      <c r="BB16303" s="80"/>
    </row>
    <row r="16304" spans="9:54" x14ac:dyDescent="0.25">
      <c r="I16304" s="80"/>
      <c r="AX16304" s="80"/>
      <c r="AY16304" s="80"/>
      <c r="AZ16304" s="80"/>
      <c r="BA16304" s="80"/>
      <c r="BB16304" s="80"/>
    </row>
    <row r="16305" spans="9:54" x14ac:dyDescent="0.25">
      <c r="I16305" s="80"/>
      <c r="AX16305" s="80"/>
      <c r="AY16305" s="80"/>
      <c r="AZ16305" s="80"/>
      <c r="BA16305" s="80"/>
      <c r="BB16305" s="80"/>
    </row>
    <row r="16306" spans="9:54" x14ac:dyDescent="0.25">
      <c r="I16306" s="80"/>
      <c r="AX16306" s="80"/>
      <c r="AY16306" s="80"/>
      <c r="AZ16306" s="80"/>
      <c r="BA16306" s="80"/>
      <c r="BB16306" s="80"/>
    </row>
    <row r="16307" spans="9:54" x14ac:dyDescent="0.25">
      <c r="I16307" s="80"/>
      <c r="AX16307" s="80"/>
      <c r="AY16307" s="80"/>
      <c r="AZ16307" s="80"/>
      <c r="BA16307" s="80"/>
      <c r="BB16307" s="80"/>
    </row>
    <row r="16308" spans="9:54" x14ac:dyDescent="0.25">
      <c r="I16308" s="80"/>
      <c r="AX16308" s="80"/>
      <c r="AY16308" s="80"/>
      <c r="AZ16308" s="80"/>
      <c r="BA16308" s="80"/>
      <c r="BB16308" s="80"/>
    </row>
    <row r="16309" spans="9:54" x14ac:dyDescent="0.25">
      <c r="I16309" s="80"/>
      <c r="AX16309" s="80"/>
      <c r="AY16309" s="80"/>
      <c r="AZ16309" s="80"/>
      <c r="BA16309" s="80"/>
      <c r="BB16309" s="80"/>
    </row>
    <row r="16310" spans="9:54" x14ac:dyDescent="0.25">
      <c r="I16310" s="80"/>
      <c r="AX16310" s="80"/>
      <c r="AY16310" s="80"/>
      <c r="AZ16310" s="80"/>
      <c r="BA16310" s="80"/>
      <c r="BB16310" s="80"/>
    </row>
    <row r="16311" spans="9:54" x14ac:dyDescent="0.25">
      <c r="I16311" s="80"/>
      <c r="AX16311" s="80"/>
      <c r="AY16311" s="80"/>
      <c r="AZ16311" s="80"/>
      <c r="BA16311" s="80"/>
      <c r="BB16311" s="80"/>
    </row>
    <row r="16312" spans="9:54" x14ac:dyDescent="0.25">
      <c r="I16312" s="80"/>
      <c r="AX16312" s="80"/>
      <c r="AY16312" s="80"/>
      <c r="AZ16312" s="80"/>
      <c r="BA16312" s="80"/>
      <c r="BB16312" s="80"/>
    </row>
    <row r="16313" spans="9:54" x14ac:dyDescent="0.25">
      <c r="I16313" s="80"/>
      <c r="AX16313" s="80"/>
      <c r="AY16313" s="80"/>
      <c r="AZ16313" s="80"/>
      <c r="BA16313" s="80"/>
      <c r="BB16313" s="80"/>
    </row>
    <row r="16314" spans="9:54" x14ac:dyDescent="0.25">
      <c r="I16314" s="80"/>
      <c r="AX16314" s="80"/>
      <c r="AY16314" s="80"/>
      <c r="AZ16314" s="80"/>
      <c r="BA16314" s="80"/>
      <c r="BB16314" s="80"/>
    </row>
    <row r="16315" spans="9:54" x14ac:dyDescent="0.25">
      <c r="I16315" s="80"/>
      <c r="AX16315" s="80"/>
      <c r="AY16315" s="80"/>
      <c r="AZ16315" s="80"/>
      <c r="BA16315" s="80"/>
      <c r="BB16315" s="80"/>
    </row>
    <row r="16316" spans="9:54" x14ac:dyDescent="0.25">
      <c r="I16316" s="80"/>
      <c r="AX16316" s="80"/>
      <c r="AY16316" s="80"/>
      <c r="AZ16316" s="80"/>
      <c r="BA16316" s="80"/>
      <c r="BB16316" s="80"/>
    </row>
    <row r="16317" spans="9:54" x14ac:dyDescent="0.25">
      <c r="I16317" s="80"/>
      <c r="AX16317" s="80"/>
      <c r="AY16317" s="80"/>
      <c r="AZ16317" s="80"/>
      <c r="BA16317" s="80"/>
      <c r="BB16317" s="80"/>
    </row>
    <row r="16318" spans="9:54" x14ac:dyDescent="0.25">
      <c r="I16318" s="80"/>
      <c r="AX16318" s="80"/>
      <c r="AY16318" s="80"/>
      <c r="AZ16318" s="80"/>
      <c r="BA16318" s="80"/>
      <c r="BB16318" s="80"/>
    </row>
    <row r="16319" spans="9:54" x14ac:dyDescent="0.25">
      <c r="I16319" s="80"/>
      <c r="AX16319" s="80"/>
      <c r="AY16319" s="80"/>
      <c r="AZ16319" s="80"/>
      <c r="BA16319" s="80"/>
      <c r="BB16319" s="80"/>
    </row>
    <row r="16320" spans="9:54" x14ac:dyDescent="0.25">
      <c r="I16320" s="80"/>
      <c r="AX16320" s="80"/>
      <c r="AY16320" s="80"/>
      <c r="AZ16320" s="80"/>
      <c r="BA16320" s="80"/>
      <c r="BB16320" s="80"/>
    </row>
    <row r="16321" spans="9:54" x14ac:dyDescent="0.25">
      <c r="I16321" s="80"/>
      <c r="AX16321" s="80"/>
      <c r="AY16321" s="80"/>
      <c r="AZ16321" s="80"/>
      <c r="BA16321" s="80"/>
      <c r="BB16321" s="80"/>
    </row>
    <row r="16322" spans="9:54" x14ac:dyDescent="0.25">
      <c r="I16322" s="80"/>
      <c r="AX16322" s="80"/>
      <c r="AY16322" s="80"/>
      <c r="AZ16322" s="80"/>
      <c r="BA16322" s="80"/>
      <c r="BB16322" s="80"/>
    </row>
    <row r="16323" spans="9:54" x14ac:dyDescent="0.25">
      <c r="I16323" s="80"/>
      <c r="AX16323" s="80"/>
      <c r="AY16323" s="80"/>
      <c r="AZ16323" s="80"/>
      <c r="BA16323" s="80"/>
      <c r="BB16323" s="80"/>
    </row>
    <row r="16324" spans="9:54" x14ac:dyDescent="0.25">
      <c r="I16324" s="80"/>
      <c r="AX16324" s="80"/>
      <c r="AY16324" s="80"/>
      <c r="AZ16324" s="80"/>
      <c r="BA16324" s="80"/>
      <c r="BB16324" s="80"/>
    </row>
    <row r="16325" spans="9:54" x14ac:dyDescent="0.25">
      <c r="I16325" s="80"/>
      <c r="AX16325" s="80"/>
      <c r="AY16325" s="80"/>
      <c r="AZ16325" s="80"/>
      <c r="BA16325" s="80"/>
      <c r="BB16325" s="80"/>
    </row>
    <row r="16326" spans="9:54" x14ac:dyDescent="0.25">
      <c r="I16326" s="80"/>
      <c r="AX16326" s="80"/>
      <c r="AY16326" s="80"/>
      <c r="AZ16326" s="80"/>
      <c r="BA16326" s="80"/>
      <c r="BB16326" s="80"/>
    </row>
    <row r="16327" spans="9:54" x14ac:dyDescent="0.25">
      <c r="I16327" s="80"/>
      <c r="AX16327" s="80"/>
      <c r="AY16327" s="80"/>
      <c r="AZ16327" s="80"/>
      <c r="BA16327" s="80"/>
      <c r="BB16327" s="80"/>
    </row>
    <row r="16328" spans="9:54" x14ac:dyDescent="0.25">
      <c r="I16328" s="80"/>
      <c r="AX16328" s="80"/>
      <c r="AY16328" s="80"/>
      <c r="AZ16328" s="80"/>
      <c r="BA16328" s="80"/>
      <c r="BB16328" s="80"/>
    </row>
    <row r="16329" spans="9:54" x14ac:dyDescent="0.25">
      <c r="I16329" s="80"/>
      <c r="AX16329" s="80"/>
      <c r="AY16329" s="80"/>
      <c r="AZ16329" s="80"/>
      <c r="BA16329" s="80"/>
      <c r="BB16329" s="80"/>
    </row>
    <row r="16330" spans="9:54" x14ac:dyDescent="0.25">
      <c r="I16330" s="80"/>
      <c r="AX16330" s="80"/>
      <c r="AY16330" s="80"/>
      <c r="AZ16330" s="80"/>
      <c r="BA16330" s="80"/>
      <c r="BB16330" s="80"/>
    </row>
    <row r="16331" spans="9:54" x14ac:dyDescent="0.25">
      <c r="I16331" s="80"/>
      <c r="AX16331" s="80"/>
      <c r="AY16331" s="80"/>
      <c r="AZ16331" s="80"/>
      <c r="BA16331" s="80"/>
      <c r="BB16331" s="80"/>
    </row>
    <row r="16332" spans="9:54" x14ac:dyDescent="0.25">
      <c r="I16332" s="80"/>
      <c r="AX16332" s="80"/>
      <c r="AY16332" s="80"/>
      <c r="AZ16332" s="80"/>
      <c r="BA16332" s="80"/>
      <c r="BB16332" s="80"/>
    </row>
    <row r="16333" spans="9:54" x14ac:dyDescent="0.25">
      <c r="I16333" s="80"/>
      <c r="AX16333" s="80"/>
      <c r="AY16333" s="80"/>
      <c r="AZ16333" s="80"/>
      <c r="BA16333" s="80"/>
      <c r="BB16333" s="80"/>
    </row>
    <row r="16334" spans="9:54" x14ac:dyDescent="0.25">
      <c r="I16334" s="80"/>
      <c r="AX16334" s="80"/>
      <c r="AY16334" s="80"/>
      <c r="AZ16334" s="80"/>
      <c r="BA16334" s="80"/>
      <c r="BB16334" s="80"/>
    </row>
    <row r="16335" spans="9:54" x14ac:dyDescent="0.25">
      <c r="I16335" s="80"/>
      <c r="AX16335" s="80"/>
      <c r="AY16335" s="80"/>
      <c r="AZ16335" s="80"/>
      <c r="BA16335" s="80"/>
      <c r="BB16335" s="80"/>
    </row>
    <row r="16336" spans="9:54" x14ac:dyDescent="0.25">
      <c r="I16336" s="80"/>
      <c r="AX16336" s="80"/>
      <c r="AY16336" s="80"/>
      <c r="AZ16336" s="80"/>
      <c r="BA16336" s="80"/>
      <c r="BB16336" s="80"/>
    </row>
    <row r="16337" spans="9:54" x14ac:dyDescent="0.25">
      <c r="I16337" s="80"/>
      <c r="AX16337" s="80"/>
      <c r="AY16337" s="80"/>
      <c r="AZ16337" s="80"/>
      <c r="BA16337" s="80"/>
      <c r="BB16337" s="80"/>
    </row>
    <row r="16338" spans="9:54" x14ac:dyDescent="0.25">
      <c r="I16338" s="80"/>
      <c r="AX16338" s="80"/>
      <c r="AY16338" s="80"/>
      <c r="AZ16338" s="80"/>
      <c r="BA16338" s="80"/>
      <c r="BB16338" s="80"/>
    </row>
    <row r="16339" spans="9:54" x14ac:dyDescent="0.25">
      <c r="I16339" s="80"/>
      <c r="AX16339" s="80"/>
      <c r="AY16339" s="80"/>
      <c r="AZ16339" s="80"/>
      <c r="BA16339" s="80"/>
      <c r="BB16339" s="80"/>
    </row>
    <row r="16340" spans="9:54" x14ac:dyDescent="0.25">
      <c r="I16340" s="80"/>
      <c r="AX16340" s="80"/>
      <c r="AY16340" s="80"/>
      <c r="AZ16340" s="80"/>
      <c r="BA16340" s="80"/>
      <c r="BB16340" s="80"/>
    </row>
    <row r="16341" spans="9:54" x14ac:dyDescent="0.25">
      <c r="I16341" s="80"/>
      <c r="AX16341" s="80"/>
      <c r="AY16341" s="80"/>
      <c r="AZ16341" s="80"/>
      <c r="BA16341" s="80"/>
      <c r="BB16341" s="80"/>
    </row>
    <row r="16342" spans="9:54" x14ac:dyDescent="0.25">
      <c r="I16342" s="80"/>
      <c r="AX16342" s="80"/>
      <c r="AY16342" s="80"/>
      <c r="AZ16342" s="80"/>
      <c r="BA16342" s="80"/>
      <c r="BB16342" s="80"/>
    </row>
    <row r="16343" spans="9:54" x14ac:dyDescent="0.25">
      <c r="I16343" s="80"/>
      <c r="AX16343" s="80"/>
      <c r="AY16343" s="80"/>
      <c r="AZ16343" s="80"/>
      <c r="BA16343" s="80"/>
      <c r="BB16343" s="80"/>
    </row>
    <row r="16344" spans="9:54" x14ac:dyDescent="0.25">
      <c r="I16344" s="80"/>
      <c r="AX16344" s="80"/>
      <c r="AY16344" s="80"/>
      <c r="AZ16344" s="80"/>
      <c r="BA16344" s="80"/>
      <c r="BB16344" s="80"/>
    </row>
    <row r="16345" spans="9:54" x14ac:dyDescent="0.25">
      <c r="I16345" s="80"/>
      <c r="AX16345" s="80"/>
      <c r="AY16345" s="80"/>
      <c r="AZ16345" s="80"/>
      <c r="BA16345" s="80"/>
      <c r="BB16345" s="80"/>
    </row>
    <row r="16346" spans="9:54" x14ac:dyDescent="0.25">
      <c r="I16346" s="80"/>
      <c r="AX16346" s="80"/>
      <c r="AY16346" s="80"/>
      <c r="AZ16346" s="80"/>
      <c r="BA16346" s="80"/>
      <c r="BB16346" s="80"/>
    </row>
    <row r="16347" spans="9:54" x14ac:dyDescent="0.25">
      <c r="I16347" s="80"/>
      <c r="AX16347" s="80"/>
      <c r="AY16347" s="80"/>
      <c r="AZ16347" s="80"/>
      <c r="BA16347" s="80"/>
      <c r="BB16347" s="80"/>
    </row>
    <row r="16348" spans="9:54" x14ac:dyDescent="0.25">
      <c r="I16348" s="80"/>
      <c r="AX16348" s="80"/>
      <c r="AY16348" s="80"/>
      <c r="AZ16348" s="80"/>
      <c r="BA16348" s="80"/>
      <c r="BB16348" s="80"/>
    </row>
    <row r="16349" spans="9:54" x14ac:dyDescent="0.25">
      <c r="I16349" s="80"/>
      <c r="AX16349" s="80"/>
      <c r="AY16349" s="80"/>
      <c r="AZ16349" s="80"/>
      <c r="BA16349" s="80"/>
      <c r="BB16349" s="80"/>
    </row>
    <row r="16350" spans="9:54" x14ac:dyDescent="0.25">
      <c r="I16350" s="80"/>
      <c r="AX16350" s="80"/>
      <c r="AY16350" s="80"/>
      <c r="AZ16350" s="80"/>
      <c r="BA16350" s="80"/>
      <c r="BB16350" s="80"/>
    </row>
    <row r="16351" spans="9:54" x14ac:dyDescent="0.25">
      <c r="I16351" s="80"/>
      <c r="AX16351" s="80"/>
      <c r="AY16351" s="80"/>
      <c r="AZ16351" s="80"/>
      <c r="BA16351" s="80"/>
      <c r="BB16351" s="80"/>
    </row>
    <row r="16352" spans="9:54" x14ac:dyDescent="0.25">
      <c r="I16352" s="80"/>
      <c r="AX16352" s="80"/>
      <c r="AY16352" s="80"/>
      <c r="AZ16352" s="80"/>
      <c r="BA16352" s="80"/>
      <c r="BB16352" s="80"/>
    </row>
    <row r="16353" spans="9:54" x14ac:dyDescent="0.25">
      <c r="I16353" s="80"/>
      <c r="AX16353" s="80"/>
      <c r="AY16353" s="80"/>
      <c r="AZ16353" s="80"/>
      <c r="BA16353" s="80"/>
      <c r="BB16353" s="80"/>
    </row>
    <row r="16354" spans="9:54" x14ac:dyDescent="0.25">
      <c r="I16354" s="80"/>
      <c r="AX16354" s="80"/>
      <c r="AY16354" s="80"/>
      <c r="AZ16354" s="80"/>
      <c r="BA16354" s="80"/>
      <c r="BB16354" s="80"/>
    </row>
    <row r="16355" spans="9:54" x14ac:dyDescent="0.25">
      <c r="I16355" s="80"/>
      <c r="AX16355" s="80"/>
      <c r="AY16355" s="80"/>
      <c r="AZ16355" s="80"/>
      <c r="BA16355" s="80"/>
      <c r="BB16355" s="80"/>
    </row>
    <row r="16356" spans="9:54" x14ac:dyDescent="0.25">
      <c r="I16356" s="80"/>
      <c r="AX16356" s="80"/>
      <c r="AY16356" s="80"/>
      <c r="AZ16356" s="80"/>
      <c r="BA16356" s="80"/>
      <c r="BB16356" s="80"/>
    </row>
    <row r="16357" spans="9:54" x14ac:dyDescent="0.25">
      <c r="I16357" s="80"/>
      <c r="AX16357" s="80"/>
      <c r="AY16357" s="80"/>
      <c r="AZ16357" s="80"/>
      <c r="BA16357" s="80"/>
      <c r="BB16357" s="80"/>
    </row>
    <row r="16358" spans="9:54" x14ac:dyDescent="0.25">
      <c r="I16358" s="80"/>
      <c r="AX16358" s="80"/>
      <c r="AY16358" s="80"/>
      <c r="AZ16358" s="80"/>
      <c r="BA16358" s="80"/>
      <c r="BB16358" s="80"/>
    </row>
    <row r="16359" spans="9:54" x14ac:dyDescent="0.25">
      <c r="I16359" s="80"/>
      <c r="AX16359" s="80"/>
      <c r="AY16359" s="80"/>
      <c r="AZ16359" s="80"/>
      <c r="BA16359" s="80"/>
      <c r="BB16359" s="80"/>
    </row>
    <row r="16360" spans="9:54" x14ac:dyDescent="0.25">
      <c r="I16360" s="80"/>
      <c r="AX16360" s="80"/>
      <c r="AY16360" s="80"/>
      <c r="AZ16360" s="80"/>
      <c r="BA16360" s="80"/>
      <c r="BB16360" s="80"/>
    </row>
    <row r="16361" spans="9:54" x14ac:dyDescent="0.25">
      <c r="I16361" s="80"/>
      <c r="AX16361" s="80"/>
      <c r="AY16361" s="80"/>
      <c r="AZ16361" s="80"/>
      <c r="BA16361" s="80"/>
      <c r="BB16361" s="80"/>
    </row>
    <row r="16362" spans="9:54" x14ac:dyDescent="0.25">
      <c r="I16362" s="80"/>
      <c r="AX16362" s="80"/>
      <c r="AY16362" s="80"/>
      <c r="AZ16362" s="80"/>
      <c r="BA16362" s="80"/>
      <c r="BB16362" s="80"/>
    </row>
    <row r="16363" spans="9:54" x14ac:dyDescent="0.25">
      <c r="I16363" s="80"/>
      <c r="AX16363" s="80"/>
      <c r="AY16363" s="80"/>
      <c r="AZ16363" s="80"/>
      <c r="BA16363" s="80"/>
      <c r="BB16363" s="80"/>
    </row>
    <row r="16364" spans="9:54" x14ac:dyDescent="0.25">
      <c r="I16364" s="80"/>
      <c r="AX16364" s="80"/>
      <c r="AY16364" s="80"/>
      <c r="AZ16364" s="80"/>
      <c r="BA16364" s="80"/>
      <c r="BB16364" s="80"/>
    </row>
    <row r="16365" spans="9:54" x14ac:dyDescent="0.25">
      <c r="I16365" s="80"/>
      <c r="AX16365" s="80"/>
      <c r="AY16365" s="80"/>
      <c r="AZ16365" s="80"/>
      <c r="BA16365" s="80"/>
      <c r="BB16365" s="80"/>
    </row>
    <row r="16366" spans="9:54" x14ac:dyDescent="0.25">
      <c r="I16366" s="80"/>
      <c r="AX16366" s="80"/>
      <c r="AY16366" s="80"/>
      <c r="AZ16366" s="80"/>
      <c r="BA16366" s="80"/>
      <c r="BB16366" s="80"/>
    </row>
    <row r="16367" spans="9:54" x14ac:dyDescent="0.25">
      <c r="I16367" s="80"/>
      <c r="AX16367" s="80"/>
      <c r="AY16367" s="80"/>
      <c r="AZ16367" s="80"/>
      <c r="BA16367" s="80"/>
      <c r="BB16367" s="80"/>
    </row>
    <row r="16368" spans="9:54" x14ac:dyDescent="0.25">
      <c r="I16368" s="80"/>
      <c r="AX16368" s="80"/>
      <c r="AY16368" s="80"/>
      <c r="AZ16368" s="80"/>
      <c r="BA16368" s="80"/>
      <c r="BB16368" s="80"/>
    </row>
    <row r="16369" spans="9:54" x14ac:dyDescent="0.25">
      <c r="I16369" s="80"/>
      <c r="AX16369" s="80"/>
      <c r="AY16369" s="80"/>
      <c r="AZ16369" s="80"/>
      <c r="BA16369" s="80"/>
      <c r="BB16369" s="80"/>
    </row>
    <row r="16370" spans="9:54" x14ac:dyDescent="0.25">
      <c r="I16370" s="80"/>
      <c r="AX16370" s="80"/>
      <c r="AY16370" s="80"/>
      <c r="AZ16370" s="80"/>
      <c r="BA16370" s="80"/>
      <c r="BB16370" s="80"/>
    </row>
    <row r="16371" spans="9:54" x14ac:dyDescent="0.25">
      <c r="I16371" s="80"/>
      <c r="AX16371" s="80"/>
      <c r="AY16371" s="80"/>
      <c r="AZ16371" s="80"/>
      <c r="BA16371" s="80"/>
      <c r="BB16371" s="80"/>
    </row>
    <row r="16372" spans="9:54" x14ac:dyDescent="0.25">
      <c r="I16372" s="80"/>
      <c r="AX16372" s="80"/>
      <c r="AY16372" s="80"/>
      <c r="AZ16372" s="80"/>
      <c r="BA16372" s="80"/>
      <c r="BB16372" s="80"/>
    </row>
    <row r="16373" spans="9:54" x14ac:dyDescent="0.25">
      <c r="I16373" s="80"/>
      <c r="AX16373" s="80"/>
      <c r="AY16373" s="80"/>
      <c r="AZ16373" s="80"/>
      <c r="BA16373" s="80"/>
      <c r="BB16373" s="80"/>
    </row>
    <row r="16374" spans="9:54" x14ac:dyDescent="0.25">
      <c r="I16374" s="80"/>
      <c r="AX16374" s="80"/>
      <c r="AY16374" s="80"/>
      <c r="AZ16374" s="80"/>
      <c r="BA16374" s="80"/>
      <c r="BB16374" s="80"/>
    </row>
    <row r="16375" spans="9:54" x14ac:dyDescent="0.25">
      <c r="I16375" s="80"/>
      <c r="AX16375" s="80"/>
      <c r="AY16375" s="80"/>
      <c r="AZ16375" s="80"/>
      <c r="BA16375" s="80"/>
      <c r="BB16375" s="80"/>
    </row>
    <row r="16376" spans="9:54" x14ac:dyDescent="0.25">
      <c r="I16376" s="80"/>
      <c r="AX16376" s="80"/>
      <c r="AY16376" s="80"/>
      <c r="AZ16376" s="80"/>
      <c r="BA16376" s="80"/>
      <c r="BB16376" s="80"/>
    </row>
    <row r="16377" spans="9:54" x14ac:dyDescent="0.25">
      <c r="I16377" s="80"/>
      <c r="AX16377" s="80"/>
      <c r="AY16377" s="80"/>
      <c r="AZ16377" s="80"/>
      <c r="BA16377" s="80"/>
      <c r="BB16377" s="80"/>
    </row>
    <row r="16378" spans="9:54" x14ac:dyDescent="0.25">
      <c r="I16378" s="80"/>
      <c r="AX16378" s="80"/>
      <c r="AY16378" s="80"/>
      <c r="AZ16378" s="80"/>
      <c r="BA16378" s="80"/>
      <c r="BB16378" s="80"/>
    </row>
    <row r="16379" spans="9:54" x14ac:dyDescent="0.25">
      <c r="I16379" s="80"/>
      <c r="AX16379" s="80"/>
      <c r="AY16379" s="80"/>
      <c r="AZ16379" s="80"/>
      <c r="BA16379" s="80"/>
      <c r="BB16379" s="80"/>
    </row>
    <row r="16380" spans="9:54" x14ac:dyDescent="0.25">
      <c r="I16380" s="80"/>
      <c r="AX16380" s="80"/>
      <c r="AY16380" s="80"/>
      <c r="AZ16380" s="80"/>
      <c r="BA16380" s="80"/>
      <c r="BB16380" s="80"/>
    </row>
    <row r="16381" spans="9:54" x14ac:dyDescent="0.25">
      <c r="I16381" s="80"/>
      <c r="AX16381" s="80"/>
      <c r="AY16381" s="80"/>
      <c r="AZ16381" s="80"/>
      <c r="BA16381" s="80"/>
      <c r="BB16381" s="80"/>
    </row>
    <row r="16382" spans="9:54" x14ac:dyDescent="0.25">
      <c r="I16382" s="80"/>
      <c r="AX16382" s="80"/>
      <c r="AY16382" s="80"/>
      <c r="AZ16382" s="80"/>
      <c r="BA16382" s="80"/>
      <c r="BB16382" s="80"/>
    </row>
    <row r="16383" spans="9:54" x14ac:dyDescent="0.25">
      <c r="I16383" s="80"/>
      <c r="AX16383" s="80"/>
      <c r="AY16383" s="80"/>
      <c r="AZ16383" s="80"/>
      <c r="BA16383" s="80"/>
      <c r="BB16383" s="80"/>
    </row>
    <row r="16384" spans="9:54" x14ac:dyDescent="0.25">
      <c r="I16384" s="80"/>
      <c r="AX16384" s="80"/>
      <c r="AY16384" s="80"/>
      <c r="AZ16384" s="80"/>
      <c r="BA16384" s="80"/>
      <c r="BB16384" s="80"/>
    </row>
    <row r="16385" spans="9:54" x14ac:dyDescent="0.25">
      <c r="I16385" s="80"/>
      <c r="AX16385" s="80"/>
      <c r="AY16385" s="80"/>
      <c r="AZ16385" s="80"/>
      <c r="BA16385" s="80"/>
      <c r="BB16385" s="80"/>
    </row>
    <row r="16386" spans="9:54" x14ac:dyDescent="0.25">
      <c r="I16386" s="80"/>
      <c r="AX16386" s="80"/>
      <c r="AY16386" s="80"/>
      <c r="AZ16386" s="80"/>
      <c r="BA16386" s="80"/>
      <c r="BB16386" s="80"/>
    </row>
    <row r="16387" spans="9:54" x14ac:dyDescent="0.25">
      <c r="I16387" s="80"/>
      <c r="AX16387" s="80"/>
      <c r="AY16387" s="80"/>
      <c r="AZ16387" s="80"/>
      <c r="BA16387" s="80"/>
      <c r="BB16387" s="80"/>
    </row>
    <row r="16388" spans="9:54" x14ac:dyDescent="0.25">
      <c r="I16388" s="80"/>
      <c r="AX16388" s="80"/>
      <c r="AY16388" s="80"/>
      <c r="AZ16388" s="80"/>
      <c r="BA16388" s="80"/>
      <c r="BB16388" s="80"/>
    </row>
    <row r="16389" spans="9:54" x14ac:dyDescent="0.25">
      <c r="I16389" s="80"/>
      <c r="AX16389" s="80"/>
      <c r="AY16389" s="80"/>
      <c r="AZ16389" s="80"/>
      <c r="BA16389" s="80"/>
      <c r="BB16389" s="80"/>
    </row>
    <row r="16390" spans="9:54" x14ac:dyDescent="0.25">
      <c r="I16390" s="80"/>
      <c r="AX16390" s="80"/>
      <c r="AY16390" s="80"/>
      <c r="AZ16390" s="80"/>
      <c r="BA16390" s="80"/>
      <c r="BB16390" s="80"/>
    </row>
    <row r="16391" spans="9:54" x14ac:dyDescent="0.25">
      <c r="I16391" s="80"/>
      <c r="AX16391" s="80"/>
      <c r="AY16391" s="80"/>
      <c r="AZ16391" s="80"/>
      <c r="BA16391" s="80"/>
      <c r="BB16391" s="80"/>
    </row>
    <row r="16392" spans="9:54" x14ac:dyDescent="0.25">
      <c r="I16392" s="80"/>
      <c r="AX16392" s="80"/>
      <c r="AY16392" s="80"/>
      <c r="AZ16392" s="80"/>
      <c r="BA16392" s="80"/>
      <c r="BB16392" s="80"/>
    </row>
    <row r="16393" spans="9:54" x14ac:dyDescent="0.25">
      <c r="I16393" s="80"/>
      <c r="AX16393" s="80"/>
      <c r="AY16393" s="80"/>
      <c r="AZ16393" s="80"/>
      <c r="BA16393" s="80"/>
      <c r="BB16393" s="80"/>
    </row>
    <row r="16394" spans="9:54" x14ac:dyDescent="0.25">
      <c r="I16394" s="80"/>
      <c r="AX16394" s="80"/>
      <c r="AY16394" s="80"/>
      <c r="AZ16394" s="80"/>
      <c r="BA16394" s="80"/>
      <c r="BB16394" s="80"/>
    </row>
    <row r="16395" spans="9:54" x14ac:dyDescent="0.25">
      <c r="I16395" s="80"/>
      <c r="AX16395" s="80"/>
      <c r="AY16395" s="80"/>
      <c r="AZ16395" s="80"/>
      <c r="BA16395" s="80"/>
      <c r="BB16395" s="80"/>
    </row>
    <row r="16396" spans="9:54" x14ac:dyDescent="0.25">
      <c r="I16396" s="80"/>
      <c r="AX16396" s="80"/>
      <c r="AY16396" s="80"/>
      <c r="AZ16396" s="80"/>
      <c r="BA16396" s="80"/>
      <c r="BB16396" s="80"/>
    </row>
    <row r="16397" spans="9:54" x14ac:dyDescent="0.25">
      <c r="I16397" s="80"/>
      <c r="AX16397" s="80"/>
      <c r="AY16397" s="80"/>
      <c r="AZ16397" s="80"/>
      <c r="BA16397" s="80"/>
      <c r="BB16397" s="80"/>
    </row>
    <row r="16398" spans="9:54" x14ac:dyDescent="0.25">
      <c r="I16398" s="80"/>
      <c r="AX16398" s="80"/>
      <c r="AY16398" s="80"/>
      <c r="AZ16398" s="80"/>
      <c r="BA16398" s="80"/>
      <c r="BB16398" s="80"/>
    </row>
    <row r="16399" spans="9:54" x14ac:dyDescent="0.25">
      <c r="I16399" s="80"/>
      <c r="AX16399" s="80"/>
      <c r="AY16399" s="80"/>
      <c r="AZ16399" s="80"/>
      <c r="BA16399" s="80"/>
      <c r="BB16399" s="80"/>
    </row>
    <row r="16400" spans="9:54" x14ac:dyDescent="0.25">
      <c r="I16400" s="80"/>
      <c r="AX16400" s="80"/>
      <c r="AY16400" s="80"/>
      <c r="AZ16400" s="80"/>
      <c r="BA16400" s="80"/>
      <c r="BB16400" s="80"/>
    </row>
    <row r="16401" spans="9:54" x14ac:dyDescent="0.25">
      <c r="I16401" s="80"/>
      <c r="AX16401" s="80"/>
      <c r="AY16401" s="80"/>
      <c r="AZ16401" s="80"/>
      <c r="BA16401" s="80"/>
      <c r="BB16401" s="80"/>
    </row>
    <row r="16402" spans="9:54" x14ac:dyDescent="0.25">
      <c r="I16402" s="80"/>
      <c r="AX16402" s="80"/>
      <c r="AY16402" s="80"/>
      <c r="AZ16402" s="80"/>
      <c r="BA16402" s="80"/>
      <c r="BB16402" s="80"/>
    </row>
    <row r="16403" spans="9:54" x14ac:dyDescent="0.25">
      <c r="I16403" s="80"/>
      <c r="AX16403" s="80"/>
      <c r="AY16403" s="80"/>
      <c r="AZ16403" s="80"/>
      <c r="BA16403" s="80"/>
      <c r="BB16403" s="80"/>
    </row>
    <row r="16404" spans="9:54" x14ac:dyDescent="0.25">
      <c r="I16404" s="80"/>
      <c r="AX16404" s="80"/>
      <c r="AY16404" s="80"/>
      <c r="AZ16404" s="80"/>
      <c r="BA16404" s="80"/>
      <c r="BB16404" s="80"/>
    </row>
    <row r="16405" spans="9:54" x14ac:dyDescent="0.25">
      <c r="I16405" s="80"/>
      <c r="AX16405" s="80"/>
      <c r="AY16405" s="80"/>
      <c r="AZ16405" s="80"/>
      <c r="BA16405" s="80"/>
      <c r="BB16405" s="80"/>
    </row>
    <row r="16406" spans="9:54" x14ac:dyDescent="0.25">
      <c r="I16406" s="80"/>
      <c r="AX16406" s="80"/>
      <c r="AY16406" s="80"/>
      <c r="AZ16406" s="80"/>
      <c r="BA16406" s="80"/>
      <c r="BB16406" s="80"/>
    </row>
    <row r="16407" spans="9:54" x14ac:dyDescent="0.25">
      <c r="I16407" s="80"/>
      <c r="AX16407" s="80"/>
      <c r="AY16407" s="80"/>
      <c r="AZ16407" s="80"/>
      <c r="BA16407" s="80"/>
      <c r="BB16407" s="80"/>
    </row>
    <row r="16408" spans="9:54" x14ac:dyDescent="0.25">
      <c r="I16408" s="80"/>
      <c r="AX16408" s="80"/>
      <c r="AY16408" s="80"/>
      <c r="AZ16408" s="80"/>
      <c r="BA16408" s="80"/>
      <c r="BB16408" s="80"/>
    </row>
    <row r="16409" spans="9:54" x14ac:dyDescent="0.25">
      <c r="I16409" s="80"/>
      <c r="AX16409" s="80"/>
      <c r="AY16409" s="80"/>
      <c r="AZ16409" s="80"/>
      <c r="BA16409" s="80"/>
      <c r="BB16409" s="80"/>
    </row>
    <row r="16410" spans="9:54" x14ac:dyDescent="0.25">
      <c r="I16410" s="80"/>
      <c r="AX16410" s="80"/>
      <c r="AY16410" s="80"/>
      <c r="AZ16410" s="80"/>
      <c r="BA16410" s="80"/>
      <c r="BB16410" s="80"/>
    </row>
    <row r="16411" spans="9:54" x14ac:dyDescent="0.25">
      <c r="I16411" s="80"/>
      <c r="AX16411" s="80"/>
      <c r="AY16411" s="80"/>
      <c r="AZ16411" s="80"/>
      <c r="BA16411" s="80"/>
      <c r="BB16411" s="80"/>
    </row>
    <row r="16412" spans="9:54" x14ac:dyDescent="0.25">
      <c r="I16412" s="80"/>
      <c r="AX16412" s="80"/>
      <c r="AY16412" s="80"/>
      <c r="AZ16412" s="80"/>
      <c r="BA16412" s="80"/>
      <c r="BB16412" s="80"/>
    </row>
    <row r="16413" spans="9:54" x14ac:dyDescent="0.25">
      <c r="I16413" s="80"/>
      <c r="AX16413" s="80"/>
      <c r="AY16413" s="80"/>
      <c r="AZ16413" s="80"/>
      <c r="BA16413" s="80"/>
      <c r="BB16413" s="80"/>
    </row>
    <row r="16414" spans="9:54" x14ac:dyDescent="0.25">
      <c r="I16414" s="80"/>
      <c r="AX16414" s="80"/>
      <c r="AY16414" s="80"/>
      <c r="AZ16414" s="80"/>
      <c r="BA16414" s="80"/>
      <c r="BB16414" s="80"/>
    </row>
    <row r="16415" spans="9:54" x14ac:dyDescent="0.25">
      <c r="I16415" s="80"/>
      <c r="AX16415" s="80"/>
      <c r="AY16415" s="80"/>
      <c r="AZ16415" s="80"/>
      <c r="BA16415" s="80"/>
      <c r="BB16415" s="80"/>
    </row>
    <row r="16416" spans="9:54" x14ac:dyDescent="0.25">
      <c r="I16416" s="80"/>
      <c r="AX16416" s="80"/>
      <c r="AY16416" s="80"/>
      <c r="AZ16416" s="80"/>
      <c r="BA16416" s="80"/>
      <c r="BB16416" s="80"/>
    </row>
    <row r="16417" spans="9:54" x14ac:dyDescent="0.25">
      <c r="I16417" s="80"/>
      <c r="AX16417" s="80"/>
      <c r="AY16417" s="80"/>
      <c r="AZ16417" s="80"/>
      <c r="BA16417" s="80"/>
      <c r="BB16417" s="80"/>
    </row>
    <row r="16418" spans="9:54" x14ac:dyDescent="0.25">
      <c r="I16418" s="80"/>
      <c r="AX16418" s="80"/>
      <c r="AY16418" s="80"/>
      <c r="AZ16418" s="80"/>
      <c r="BA16418" s="80"/>
      <c r="BB16418" s="80"/>
    </row>
    <row r="16419" spans="9:54" x14ac:dyDescent="0.25">
      <c r="I16419" s="80"/>
      <c r="AX16419" s="80"/>
      <c r="AY16419" s="80"/>
      <c r="AZ16419" s="80"/>
      <c r="BA16419" s="80"/>
      <c r="BB16419" s="80"/>
    </row>
    <row r="16420" spans="9:54" x14ac:dyDescent="0.25">
      <c r="I16420" s="80"/>
      <c r="AX16420" s="80"/>
      <c r="AY16420" s="80"/>
      <c r="AZ16420" s="80"/>
      <c r="BA16420" s="80"/>
      <c r="BB16420" s="80"/>
    </row>
    <row r="16421" spans="9:54" x14ac:dyDescent="0.25">
      <c r="I16421" s="80"/>
      <c r="AX16421" s="80"/>
      <c r="AY16421" s="80"/>
      <c r="AZ16421" s="80"/>
      <c r="BA16421" s="80"/>
      <c r="BB16421" s="80"/>
    </row>
    <row r="16422" spans="9:54" x14ac:dyDescent="0.25">
      <c r="I16422" s="80"/>
      <c r="AX16422" s="80"/>
      <c r="AY16422" s="80"/>
      <c r="AZ16422" s="80"/>
      <c r="BA16422" s="80"/>
      <c r="BB16422" s="80"/>
    </row>
    <row r="16423" spans="9:54" x14ac:dyDescent="0.25">
      <c r="I16423" s="80"/>
      <c r="AX16423" s="80"/>
      <c r="AY16423" s="80"/>
      <c r="AZ16423" s="80"/>
      <c r="BA16423" s="80"/>
      <c r="BB16423" s="80"/>
    </row>
    <row r="16424" spans="9:54" x14ac:dyDescent="0.25">
      <c r="I16424" s="80"/>
      <c r="AX16424" s="80"/>
      <c r="AY16424" s="80"/>
      <c r="AZ16424" s="80"/>
      <c r="BA16424" s="80"/>
      <c r="BB16424" s="80"/>
    </row>
    <row r="16425" spans="9:54" x14ac:dyDescent="0.25">
      <c r="I16425" s="80"/>
      <c r="AX16425" s="80"/>
      <c r="AY16425" s="80"/>
      <c r="AZ16425" s="80"/>
      <c r="BA16425" s="80"/>
      <c r="BB16425" s="80"/>
    </row>
    <row r="16426" spans="9:54" x14ac:dyDescent="0.25">
      <c r="I16426" s="80"/>
      <c r="AX16426" s="80"/>
      <c r="AY16426" s="80"/>
      <c r="AZ16426" s="80"/>
      <c r="BA16426" s="80"/>
      <c r="BB16426" s="80"/>
    </row>
    <row r="16427" spans="9:54" x14ac:dyDescent="0.25">
      <c r="I16427" s="80"/>
      <c r="AX16427" s="80"/>
      <c r="AY16427" s="80"/>
      <c r="AZ16427" s="80"/>
      <c r="BA16427" s="80"/>
      <c r="BB16427" s="80"/>
    </row>
    <row r="16428" spans="9:54" x14ac:dyDescent="0.25">
      <c r="I16428" s="80"/>
      <c r="AX16428" s="80"/>
      <c r="AY16428" s="80"/>
      <c r="AZ16428" s="80"/>
      <c r="BA16428" s="80"/>
      <c r="BB16428" s="80"/>
    </row>
    <row r="16429" spans="9:54" x14ac:dyDescent="0.25">
      <c r="I16429" s="80"/>
      <c r="AX16429" s="80"/>
      <c r="AY16429" s="80"/>
      <c r="AZ16429" s="80"/>
      <c r="BA16429" s="80"/>
      <c r="BB16429" s="80"/>
    </row>
    <row r="16430" spans="9:54" x14ac:dyDescent="0.25">
      <c r="I16430" s="80"/>
      <c r="AX16430" s="80"/>
      <c r="AY16430" s="80"/>
      <c r="AZ16430" s="80"/>
      <c r="BA16430" s="80"/>
      <c r="BB16430" s="80"/>
    </row>
    <row r="16431" spans="9:54" x14ac:dyDescent="0.25">
      <c r="I16431" s="80"/>
      <c r="AX16431" s="80"/>
      <c r="AY16431" s="80"/>
      <c r="AZ16431" s="80"/>
      <c r="BA16431" s="80"/>
      <c r="BB16431" s="80"/>
    </row>
    <row r="16432" spans="9:54" x14ac:dyDescent="0.25">
      <c r="I16432" s="80"/>
      <c r="AX16432" s="80"/>
      <c r="AY16432" s="80"/>
      <c r="AZ16432" s="80"/>
      <c r="BA16432" s="80"/>
      <c r="BB16432" s="80"/>
    </row>
    <row r="16433" spans="9:54" x14ac:dyDescent="0.25">
      <c r="I16433" s="80"/>
      <c r="AX16433" s="80"/>
      <c r="AY16433" s="80"/>
      <c r="AZ16433" s="80"/>
      <c r="BA16433" s="80"/>
      <c r="BB16433" s="80"/>
    </row>
    <row r="16434" spans="9:54" x14ac:dyDescent="0.25">
      <c r="I16434" s="80"/>
      <c r="AX16434" s="80"/>
      <c r="AY16434" s="80"/>
      <c r="AZ16434" s="80"/>
      <c r="BA16434" s="80"/>
      <c r="BB16434" s="80"/>
    </row>
    <row r="16435" spans="9:54" x14ac:dyDescent="0.25">
      <c r="I16435" s="80"/>
      <c r="AX16435" s="80"/>
      <c r="AY16435" s="80"/>
      <c r="AZ16435" s="80"/>
      <c r="BA16435" s="80"/>
      <c r="BB16435" s="80"/>
    </row>
    <row r="16436" spans="9:54" x14ac:dyDescent="0.25">
      <c r="I16436" s="80"/>
      <c r="AX16436" s="80"/>
      <c r="AY16436" s="80"/>
      <c r="AZ16436" s="80"/>
      <c r="BA16436" s="80"/>
      <c r="BB16436" s="80"/>
    </row>
    <row r="16437" spans="9:54" x14ac:dyDescent="0.25">
      <c r="I16437" s="80"/>
      <c r="AX16437" s="80"/>
      <c r="AY16437" s="80"/>
      <c r="AZ16437" s="80"/>
      <c r="BA16437" s="80"/>
      <c r="BB16437" s="80"/>
    </row>
    <row r="16438" spans="9:54" x14ac:dyDescent="0.25">
      <c r="I16438" s="80"/>
      <c r="AX16438" s="80"/>
      <c r="AY16438" s="80"/>
      <c r="AZ16438" s="80"/>
      <c r="BA16438" s="80"/>
      <c r="BB16438" s="80"/>
    </row>
    <row r="16439" spans="9:54" x14ac:dyDescent="0.25">
      <c r="I16439" s="80"/>
      <c r="AX16439" s="80"/>
      <c r="AY16439" s="80"/>
      <c r="AZ16439" s="80"/>
      <c r="BA16439" s="80"/>
      <c r="BB16439" s="80"/>
    </row>
    <row r="16440" spans="9:54" x14ac:dyDescent="0.25">
      <c r="I16440" s="80"/>
      <c r="AX16440" s="80"/>
      <c r="AY16440" s="80"/>
      <c r="AZ16440" s="80"/>
      <c r="BA16440" s="80"/>
      <c r="BB16440" s="80"/>
    </row>
    <row r="16441" spans="9:54" x14ac:dyDescent="0.25">
      <c r="I16441" s="80"/>
      <c r="AX16441" s="80"/>
      <c r="AY16441" s="80"/>
      <c r="AZ16441" s="80"/>
      <c r="BA16441" s="80"/>
      <c r="BB16441" s="80"/>
    </row>
    <row r="16442" spans="9:54" x14ac:dyDescent="0.25">
      <c r="I16442" s="80"/>
      <c r="AX16442" s="80"/>
      <c r="AY16442" s="80"/>
      <c r="AZ16442" s="80"/>
      <c r="BA16442" s="80"/>
      <c r="BB16442" s="80"/>
    </row>
    <row r="16443" spans="9:54" x14ac:dyDescent="0.25">
      <c r="I16443" s="80"/>
      <c r="AX16443" s="80"/>
      <c r="AY16443" s="80"/>
      <c r="AZ16443" s="80"/>
      <c r="BA16443" s="80"/>
      <c r="BB16443" s="80"/>
    </row>
    <row r="16444" spans="9:54" x14ac:dyDescent="0.25">
      <c r="I16444" s="80"/>
      <c r="AX16444" s="80"/>
      <c r="AY16444" s="80"/>
      <c r="AZ16444" s="80"/>
      <c r="BA16444" s="80"/>
      <c r="BB16444" s="80"/>
    </row>
    <row r="16445" spans="9:54" x14ac:dyDescent="0.25">
      <c r="I16445" s="80"/>
      <c r="AX16445" s="80"/>
      <c r="AY16445" s="80"/>
      <c r="AZ16445" s="80"/>
      <c r="BA16445" s="80"/>
      <c r="BB16445" s="80"/>
    </row>
    <row r="16446" spans="9:54" x14ac:dyDescent="0.25">
      <c r="I16446" s="80"/>
      <c r="AX16446" s="80"/>
      <c r="AY16446" s="80"/>
      <c r="AZ16446" s="80"/>
      <c r="BA16446" s="80"/>
      <c r="BB16446" s="80"/>
    </row>
    <row r="16447" spans="9:54" x14ac:dyDescent="0.25">
      <c r="I16447" s="80"/>
      <c r="AX16447" s="80"/>
      <c r="AY16447" s="80"/>
      <c r="AZ16447" s="80"/>
      <c r="BA16447" s="80"/>
      <c r="BB16447" s="80"/>
    </row>
    <row r="16448" spans="9:54" x14ac:dyDescent="0.25">
      <c r="I16448" s="80"/>
      <c r="AX16448" s="80"/>
      <c r="AY16448" s="80"/>
      <c r="AZ16448" s="80"/>
      <c r="BA16448" s="80"/>
      <c r="BB16448" s="80"/>
    </row>
    <row r="16449" spans="9:54" x14ac:dyDescent="0.25">
      <c r="I16449" s="80"/>
      <c r="AX16449" s="80"/>
      <c r="AY16449" s="80"/>
      <c r="AZ16449" s="80"/>
      <c r="BA16449" s="80"/>
      <c r="BB16449" s="80"/>
    </row>
    <row r="16450" spans="9:54" x14ac:dyDescent="0.25">
      <c r="I16450" s="80"/>
      <c r="AX16450" s="80"/>
      <c r="AY16450" s="80"/>
      <c r="AZ16450" s="80"/>
      <c r="BA16450" s="80"/>
      <c r="BB16450" s="80"/>
    </row>
    <row r="16451" spans="9:54" x14ac:dyDescent="0.25">
      <c r="I16451" s="80"/>
      <c r="AX16451" s="80"/>
      <c r="AY16451" s="80"/>
      <c r="AZ16451" s="80"/>
      <c r="BA16451" s="80"/>
      <c r="BB16451" s="80"/>
    </row>
    <row r="16452" spans="9:54" x14ac:dyDescent="0.25">
      <c r="I16452" s="80"/>
      <c r="AX16452" s="80"/>
      <c r="AY16452" s="80"/>
      <c r="AZ16452" s="80"/>
      <c r="BA16452" s="80"/>
      <c r="BB16452" s="80"/>
    </row>
    <row r="16453" spans="9:54" x14ac:dyDescent="0.25">
      <c r="I16453" s="80"/>
      <c r="AX16453" s="80"/>
      <c r="AY16453" s="80"/>
      <c r="AZ16453" s="80"/>
      <c r="BA16453" s="80"/>
      <c r="BB16453" s="80"/>
    </row>
    <row r="16454" spans="9:54" x14ac:dyDescent="0.25">
      <c r="I16454" s="80"/>
      <c r="AX16454" s="80"/>
      <c r="AY16454" s="80"/>
      <c r="AZ16454" s="80"/>
      <c r="BA16454" s="80"/>
      <c r="BB16454" s="80"/>
    </row>
    <row r="16455" spans="9:54" x14ac:dyDescent="0.25">
      <c r="I16455" s="80"/>
      <c r="AX16455" s="80"/>
      <c r="AY16455" s="80"/>
      <c r="AZ16455" s="80"/>
      <c r="BA16455" s="80"/>
      <c r="BB16455" s="80"/>
    </row>
    <row r="16456" spans="9:54" x14ac:dyDescent="0.25">
      <c r="I16456" s="80"/>
      <c r="AX16456" s="80"/>
      <c r="AY16456" s="80"/>
      <c r="AZ16456" s="80"/>
      <c r="BA16456" s="80"/>
      <c r="BB16456" s="80"/>
    </row>
    <row r="16457" spans="9:54" x14ac:dyDescent="0.25">
      <c r="I16457" s="80"/>
      <c r="AX16457" s="80"/>
      <c r="AY16457" s="80"/>
      <c r="AZ16457" s="80"/>
      <c r="BA16457" s="80"/>
      <c r="BB16457" s="80"/>
    </row>
    <row r="16458" spans="9:54" x14ac:dyDescent="0.25">
      <c r="I16458" s="80"/>
      <c r="AX16458" s="80"/>
      <c r="AY16458" s="80"/>
      <c r="AZ16458" s="80"/>
      <c r="BA16458" s="80"/>
      <c r="BB16458" s="80"/>
    </row>
    <row r="16459" spans="9:54" x14ac:dyDescent="0.25">
      <c r="I16459" s="80"/>
      <c r="AX16459" s="80"/>
      <c r="AY16459" s="80"/>
      <c r="AZ16459" s="80"/>
      <c r="BA16459" s="80"/>
      <c r="BB16459" s="80"/>
    </row>
    <row r="16460" spans="9:54" x14ac:dyDescent="0.25">
      <c r="I16460" s="80"/>
      <c r="AX16460" s="80"/>
      <c r="AY16460" s="80"/>
      <c r="AZ16460" s="80"/>
      <c r="BA16460" s="80"/>
      <c r="BB16460" s="80"/>
    </row>
    <row r="16461" spans="9:54" x14ac:dyDescent="0.25">
      <c r="I16461" s="80"/>
      <c r="AX16461" s="80"/>
      <c r="AY16461" s="80"/>
      <c r="AZ16461" s="80"/>
      <c r="BA16461" s="80"/>
      <c r="BB16461" s="80"/>
    </row>
    <row r="16462" spans="9:54" x14ac:dyDescent="0.25">
      <c r="I16462" s="80"/>
      <c r="AX16462" s="80"/>
      <c r="AY16462" s="80"/>
      <c r="AZ16462" s="80"/>
      <c r="BA16462" s="80"/>
      <c r="BB16462" s="80"/>
    </row>
    <row r="16463" spans="9:54" x14ac:dyDescent="0.25">
      <c r="I16463" s="80"/>
      <c r="AX16463" s="80"/>
      <c r="AY16463" s="80"/>
      <c r="AZ16463" s="80"/>
      <c r="BA16463" s="80"/>
      <c r="BB16463" s="80"/>
    </row>
    <row r="16464" spans="9:54" x14ac:dyDescent="0.25">
      <c r="I16464" s="80"/>
      <c r="AX16464" s="80"/>
      <c r="AY16464" s="80"/>
      <c r="AZ16464" s="80"/>
      <c r="BA16464" s="80"/>
      <c r="BB16464" s="80"/>
    </row>
    <row r="16465" spans="9:54" x14ac:dyDescent="0.25">
      <c r="I16465" s="80"/>
      <c r="AX16465" s="80"/>
      <c r="AY16465" s="80"/>
      <c r="AZ16465" s="80"/>
      <c r="BA16465" s="80"/>
      <c r="BB16465" s="80"/>
    </row>
    <row r="16466" spans="9:54" x14ac:dyDescent="0.25">
      <c r="I16466" s="80"/>
      <c r="AX16466" s="80"/>
      <c r="AY16466" s="80"/>
      <c r="AZ16466" s="80"/>
      <c r="BA16466" s="80"/>
      <c r="BB16466" s="80"/>
    </row>
    <row r="16467" spans="9:54" x14ac:dyDescent="0.25">
      <c r="I16467" s="80"/>
      <c r="AX16467" s="80"/>
      <c r="AY16467" s="80"/>
      <c r="AZ16467" s="80"/>
      <c r="BA16467" s="80"/>
      <c r="BB16467" s="80"/>
    </row>
    <row r="16468" spans="9:54" x14ac:dyDescent="0.25">
      <c r="I16468" s="80"/>
      <c r="AX16468" s="80"/>
      <c r="AY16468" s="80"/>
      <c r="AZ16468" s="80"/>
      <c r="BA16468" s="80"/>
      <c r="BB16468" s="80"/>
    </row>
    <row r="16469" spans="9:54" x14ac:dyDescent="0.25">
      <c r="I16469" s="80"/>
      <c r="AX16469" s="80"/>
      <c r="AY16469" s="80"/>
      <c r="AZ16469" s="80"/>
      <c r="BA16469" s="80"/>
      <c r="BB16469" s="80"/>
    </row>
    <row r="16470" spans="9:54" x14ac:dyDescent="0.25">
      <c r="I16470" s="80"/>
      <c r="AX16470" s="80"/>
      <c r="AY16470" s="80"/>
      <c r="AZ16470" s="80"/>
      <c r="BA16470" s="80"/>
      <c r="BB16470" s="80"/>
    </row>
    <row r="16471" spans="9:54" x14ac:dyDescent="0.25">
      <c r="I16471" s="80"/>
      <c r="AX16471" s="80"/>
      <c r="AY16471" s="80"/>
      <c r="AZ16471" s="80"/>
      <c r="BA16471" s="80"/>
      <c r="BB16471" s="80"/>
    </row>
    <row r="16472" spans="9:54" x14ac:dyDescent="0.25">
      <c r="I16472" s="80"/>
      <c r="AX16472" s="80"/>
      <c r="AY16472" s="80"/>
      <c r="AZ16472" s="80"/>
      <c r="BA16472" s="80"/>
      <c r="BB16472" s="80"/>
    </row>
    <row r="16473" spans="9:54" x14ac:dyDescent="0.25">
      <c r="I16473" s="80"/>
      <c r="AX16473" s="80"/>
      <c r="AY16473" s="80"/>
      <c r="AZ16473" s="80"/>
      <c r="BA16473" s="80"/>
      <c r="BB16473" s="80"/>
    </row>
    <row r="16474" spans="9:54" x14ac:dyDescent="0.25">
      <c r="I16474" s="80"/>
      <c r="AX16474" s="80"/>
      <c r="AY16474" s="80"/>
      <c r="AZ16474" s="80"/>
      <c r="BA16474" s="80"/>
      <c r="BB16474" s="80"/>
    </row>
    <row r="16475" spans="9:54" x14ac:dyDescent="0.25">
      <c r="I16475" s="80"/>
      <c r="AX16475" s="80"/>
      <c r="AY16475" s="80"/>
      <c r="AZ16475" s="80"/>
      <c r="BA16475" s="80"/>
      <c r="BB16475" s="80"/>
    </row>
    <row r="16476" spans="9:54" x14ac:dyDescent="0.25">
      <c r="I16476" s="80"/>
      <c r="AX16476" s="80"/>
      <c r="AY16476" s="80"/>
      <c r="AZ16476" s="80"/>
      <c r="BA16476" s="80"/>
      <c r="BB16476" s="80"/>
    </row>
    <row r="16477" spans="9:54" x14ac:dyDescent="0.25">
      <c r="I16477" s="80"/>
      <c r="AX16477" s="80"/>
      <c r="AY16477" s="80"/>
      <c r="AZ16477" s="80"/>
      <c r="BA16477" s="80"/>
      <c r="BB16477" s="80"/>
    </row>
    <row r="16478" spans="9:54" x14ac:dyDescent="0.25">
      <c r="I16478" s="80"/>
      <c r="AX16478" s="80"/>
      <c r="AY16478" s="80"/>
      <c r="AZ16478" s="80"/>
      <c r="BA16478" s="80"/>
      <c r="BB16478" s="80"/>
    </row>
    <row r="16479" spans="9:54" x14ac:dyDescent="0.25">
      <c r="I16479" s="80"/>
      <c r="AX16479" s="80"/>
      <c r="AY16479" s="80"/>
      <c r="AZ16479" s="80"/>
      <c r="BA16479" s="80"/>
      <c r="BB16479" s="80"/>
    </row>
    <row r="16480" spans="9:54" x14ac:dyDescent="0.25">
      <c r="I16480" s="80"/>
      <c r="AX16480" s="80"/>
      <c r="AY16480" s="80"/>
      <c r="AZ16480" s="80"/>
      <c r="BA16480" s="80"/>
      <c r="BB16480" s="80"/>
    </row>
    <row r="16481" spans="9:54" x14ac:dyDescent="0.25">
      <c r="I16481" s="80"/>
      <c r="AX16481" s="80"/>
      <c r="AY16481" s="80"/>
      <c r="AZ16481" s="80"/>
      <c r="BA16481" s="80"/>
      <c r="BB16481" s="80"/>
    </row>
    <row r="16482" spans="9:54" x14ac:dyDescent="0.25">
      <c r="I16482" s="80"/>
      <c r="AX16482" s="80"/>
      <c r="AY16482" s="80"/>
      <c r="AZ16482" s="80"/>
      <c r="BA16482" s="80"/>
      <c r="BB16482" s="80"/>
    </row>
    <row r="16483" spans="9:54" x14ac:dyDescent="0.25">
      <c r="I16483" s="80"/>
      <c r="AX16483" s="80"/>
      <c r="AY16483" s="80"/>
      <c r="AZ16483" s="80"/>
      <c r="BA16483" s="80"/>
      <c r="BB16483" s="80"/>
    </row>
    <row r="16484" spans="9:54" x14ac:dyDescent="0.25">
      <c r="I16484" s="80"/>
      <c r="AX16484" s="80"/>
      <c r="AY16484" s="80"/>
      <c r="AZ16484" s="80"/>
      <c r="BA16484" s="80"/>
      <c r="BB16484" s="80"/>
    </row>
    <row r="16485" spans="9:54" x14ac:dyDescent="0.25">
      <c r="I16485" s="80"/>
      <c r="AX16485" s="80"/>
      <c r="AY16485" s="80"/>
      <c r="AZ16485" s="80"/>
      <c r="BA16485" s="80"/>
      <c r="BB16485" s="80"/>
    </row>
    <row r="16486" spans="9:54" x14ac:dyDescent="0.25">
      <c r="I16486" s="80"/>
      <c r="AX16486" s="80"/>
      <c r="AY16486" s="80"/>
      <c r="AZ16486" s="80"/>
      <c r="BA16486" s="80"/>
      <c r="BB16486" s="80"/>
    </row>
    <row r="16487" spans="9:54" x14ac:dyDescent="0.25">
      <c r="I16487" s="80"/>
      <c r="AX16487" s="80"/>
      <c r="AY16487" s="80"/>
      <c r="AZ16487" s="80"/>
      <c r="BA16487" s="80"/>
      <c r="BB16487" s="80"/>
    </row>
    <row r="16488" spans="9:54" x14ac:dyDescent="0.25">
      <c r="I16488" s="80"/>
      <c r="AX16488" s="80"/>
      <c r="AY16488" s="80"/>
      <c r="AZ16488" s="80"/>
      <c r="BA16488" s="80"/>
      <c r="BB16488" s="80"/>
    </row>
    <row r="16489" spans="9:54" x14ac:dyDescent="0.25">
      <c r="I16489" s="80"/>
      <c r="AX16489" s="80"/>
      <c r="AY16489" s="80"/>
      <c r="AZ16489" s="80"/>
      <c r="BA16489" s="80"/>
      <c r="BB16489" s="80"/>
    </row>
    <row r="16490" spans="9:54" x14ac:dyDescent="0.25">
      <c r="I16490" s="80"/>
      <c r="AX16490" s="80"/>
      <c r="AY16490" s="80"/>
      <c r="AZ16490" s="80"/>
      <c r="BA16490" s="80"/>
      <c r="BB16490" s="80"/>
    </row>
    <row r="16491" spans="9:54" x14ac:dyDescent="0.25">
      <c r="I16491" s="80"/>
      <c r="AX16491" s="80"/>
      <c r="AY16491" s="80"/>
      <c r="AZ16491" s="80"/>
      <c r="BA16491" s="80"/>
      <c r="BB16491" s="80"/>
    </row>
    <row r="16492" spans="9:54" x14ac:dyDescent="0.25">
      <c r="I16492" s="80"/>
      <c r="AX16492" s="80"/>
      <c r="AY16492" s="80"/>
      <c r="AZ16492" s="80"/>
      <c r="BA16492" s="80"/>
      <c r="BB16492" s="80"/>
    </row>
    <row r="16493" spans="9:54" x14ac:dyDescent="0.25">
      <c r="I16493" s="80"/>
      <c r="AX16493" s="80"/>
      <c r="AY16493" s="80"/>
      <c r="AZ16493" s="80"/>
      <c r="BA16493" s="80"/>
      <c r="BB16493" s="80"/>
    </row>
    <row r="16494" spans="9:54" x14ac:dyDescent="0.25">
      <c r="I16494" s="80"/>
      <c r="AX16494" s="80"/>
      <c r="AY16494" s="80"/>
      <c r="AZ16494" s="80"/>
      <c r="BA16494" s="80"/>
      <c r="BB16494" s="80"/>
    </row>
    <row r="16495" spans="9:54" x14ac:dyDescent="0.25">
      <c r="I16495" s="80"/>
      <c r="AX16495" s="80"/>
      <c r="AY16495" s="80"/>
      <c r="AZ16495" s="80"/>
      <c r="BA16495" s="80"/>
      <c r="BB16495" s="80"/>
    </row>
    <row r="16496" spans="9:54" x14ac:dyDescent="0.25">
      <c r="I16496" s="80"/>
      <c r="AX16496" s="80"/>
      <c r="AY16496" s="80"/>
      <c r="AZ16496" s="80"/>
      <c r="BA16496" s="80"/>
      <c r="BB16496" s="80"/>
    </row>
    <row r="16497" spans="9:54" x14ac:dyDescent="0.25">
      <c r="I16497" s="80"/>
      <c r="AX16497" s="80"/>
      <c r="AY16497" s="80"/>
      <c r="AZ16497" s="80"/>
      <c r="BA16497" s="80"/>
      <c r="BB16497" s="80"/>
    </row>
    <row r="16498" spans="9:54" x14ac:dyDescent="0.25">
      <c r="I16498" s="80"/>
      <c r="AX16498" s="80"/>
      <c r="AY16498" s="80"/>
      <c r="AZ16498" s="80"/>
      <c r="BA16498" s="80"/>
      <c r="BB16498" s="80"/>
    </row>
    <row r="16499" spans="9:54" x14ac:dyDescent="0.25">
      <c r="I16499" s="80"/>
      <c r="AX16499" s="80"/>
      <c r="AY16499" s="80"/>
      <c r="AZ16499" s="80"/>
      <c r="BA16499" s="80"/>
      <c r="BB16499" s="80"/>
    </row>
    <row r="16500" spans="9:54" x14ac:dyDescent="0.25">
      <c r="I16500" s="80"/>
      <c r="AX16500" s="80"/>
      <c r="AY16500" s="80"/>
      <c r="AZ16500" s="80"/>
      <c r="BA16500" s="80"/>
      <c r="BB16500" s="80"/>
    </row>
    <row r="16501" spans="9:54" x14ac:dyDescent="0.25">
      <c r="I16501" s="80"/>
      <c r="AX16501" s="80"/>
      <c r="AY16501" s="80"/>
      <c r="AZ16501" s="80"/>
      <c r="BA16501" s="80"/>
      <c r="BB16501" s="80"/>
    </row>
    <row r="16502" spans="9:54" x14ac:dyDescent="0.25">
      <c r="I16502" s="80"/>
      <c r="AX16502" s="80"/>
      <c r="AY16502" s="80"/>
      <c r="AZ16502" s="80"/>
      <c r="BA16502" s="80"/>
      <c r="BB16502" s="80"/>
    </row>
    <row r="16503" spans="9:54" x14ac:dyDescent="0.25">
      <c r="I16503" s="80"/>
      <c r="AX16503" s="80"/>
      <c r="AY16503" s="80"/>
      <c r="AZ16503" s="80"/>
      <c r="BA16503" s="80"/>
      <c r="BB16503" s="80"/>
    </row>
    <row r="16504" spans="9:54" x14ac:dyDescent="0.25">
      <c r="I16504" s="80"/>
      <c r="AX16504" s="80"/>
      <c r="AY16504" s="80"/>
      <c r="AZ16504" s="80"/>
      <c r="BA16504" s="80"/>
      <c r="BB16504" s="80"/>
    </row>
    <row r="16505" spans="9:54" x14ac:dyDescent="0.25">
      <c r="I16505" s="80"/>
      <c r="AX16505" s="80"/>
      <c r="AY16505" s="80"/>
      <c r="AZ16505" s="80"/>
      <c r="BA16505" s="80"/>
      <c r="BB16505" s="80"/>
    </row>
    <row r="16506" spans="9:54" x14ac:dyDescent="0.25">
      <c r="I16506" s="80"/>
      <c r="AX16506" s="80"/>
      <c r="AY16506" s="80"/>
      <c r="AZ16506" s="80"/>
      <c r="BA16506" s="80"/>
      <c r="BB16506" s="80"/>
    </row>
    <row r="16507" spans="9:54" x14ac:dyDescent="0.25">
      <c r="I16507" s="80"/>
      <c r="AX16507" s="80"/>
      <c r="AY16507" s="80"/>
      <c r="AZ16507" s="80"/>
      <c r="BA16507" s="80"/>
      <c r="BB16507" s="80"/>
    </row>
    <row r="16508" spans="9:54" x14ac:dyDescent="0.25">
      <c r="I16508" s="80"/>
      <c r="AX16508" s="80"/>
      <c r="AY16508" s="80"/>
      <c r="AZ16508" s="80"/>
      <c r="BA16508" s="80"/>
      <c r="BB16508" s="80"/>
    </row>
    <row r="16509" spans="9:54" x14ac:dyDescent="0.25">
      <c r="I16509" s="80"/>
      <c r="AX16509" s="80"/>
      <c r="AY16509" s="80"/>
      <c r="AZ16509" s="80"/>
      <c r="BA16509" s="80"/>
      <c r="BB16509" s="80"/>
    </row>
    <row r="16510" spans="9:54" x14ac:dyDescent="0.25">
      <c r="I16510" s="80"/>
      <c r="AX16510" s="80"/>
      <c r="AY16510" s="80"/>
      <c r="AZ16510" s="80"/>
      <c r="BA16510" s="80"/>
      <c r="BB16510" s="80"/>
    </row>
    <row r="16511" spans="9:54" x14ac:dyDescent="0.25">
      <c r="I16511" s="80"/>
      <c r="AX16511" s="80"/>
      <c r="AY16511" s="80"/>
      <c r="AZ16511" s="80"/>
      <c r="BA16511" s="80"/>
      <c r="BB16511" s="80"/>
    </row>
    <row r="16512" spans="9:54" x14ac:dyDescent="0.25">
      <c r="I16512" s="80"/>
      <c r="AX16512" s="80"/>
      <c r="AY16512" s="80"/>
      <c r="AZ16512" s="80"/>
      <c r="BA16512" s="80"/>
      <c r="BB16512" s="80"/>
    </row>
    <row r="16513" spans="9:54" x14ac:dyDescent="0.25">
      <c r="I16513" s="80"/>
      <c r="AX16513" s="80"/>
      <c r="AY16513" s="80"/>
      <c r="AZ16513" s="80"/>
      <c r="BA16513" s="80"/>
      <c r="BB16513" s="80"/>
    </row>
    <row r="16514" spans="9:54" x14ac:dyDescent="0.25">
      <c r="I16514" s="80"/>
      <c r="AX16514" s="80"/>
      <c r="AY16514" s="80"/>
      <c r="AZ16514" s="80"/>
      <c r="BA16514" s="80"/>
      <c r="BB16514" s="80"/>
    </row>
    <row r="16515" spans="9:54" x14ac:dyDescent="0.25">
      <c r="I16515" s="80"/>
      <c r="AX16515" s="80"/>
      <c r="AY16515" s="80"/>
      <c r="AZ16515" s="80"/>
      <c r="BA16515" s="80"/>
      <c r="BB16515" s="80"/>
    </row>
    <row r="16516" spans="9:54" x14ac:dyDescent="0.25">
      <c r="I16516" s="80"/>
      <c r="AX16516" s="80"/>
      <c r="AY16516" s="80"/>
      <c r="AZ16516" s="80"/>
      <c r="BA16516" s="80"/>
      <c r="BB16516" s="80"/>
    </row>
    <row r="16517" spans="9:54" x14ac:dyDescent="0.25">
      <c r="I16517" s="80"/>
      <c r="AX16517" s="80"/>
      <c r="AY16517" s="80"/>
      <c r="AZ16517" s="80"/>
      <c r="BA16517" s="80"/>
      <c r="BB16517" s="80"/>
    </row>
    <row r="16518" spans="9:54" x14ac:dyDescent="0.25">
      <c r="I16518" s="80"/>
      <c r="AX16518" s="80"/>
      <c r="AY16518" s="80"/>
      <c r="AZ16518" s="80"/>
      <c r="BA16518" s="80"/>
      <c r="BB16518" s="80"/>
    </row>
    <row r="16519" spans="9:54" x14ac:dyDescent="0.25">
      <c r="I16519" s="80"/>
      <c r="AX16519" s="80"/>
      <c r="AY16519" s="80"/>
      <c r="AZ16519" s="80"/>
      <c r="BA16519" s="80"/>
      <c r="BB16519" s="80"/>
    </row>
    <row r="16520" spans="9:54" x14ac:dyDescent="0.25">
      <c r="I16520" s="80"/>
      <c r="AX16520" s="80"/>
      <c r="AY16520" s="80"/>
      <c r="AZ16520" s="80"/>
      <c r="BA16520" s="80"/>
      <c r="BB16520" s="80"/>
    </row>
    <row r="16521" spans="9:54" x14ac:dyDescent="0.25">
      <c r="I16521" s="80"/>
      <c r="AX16521" s="80"/>
      <c r="AY16521" s="80"/>
      <c r="AZ16521" s="80"/>
      <c r="BA16521" s="80"/>
      <c r="BB16521" s="80"/>
    </row>
    <row r="16522" spans="9:54" x14ac:dyDescent="0.25">
      <c r="I16522" s="80"/>
      <c r="AX16522" s="80"/>
      <c r="AY16522" s="80"/>
      <c r="AZ16522" s="80"/>
      <c r="BA16522" s="80"/>
      <c r="BB16522" s="80"/>
    </row>
    <row r="16523" spans="9:54" x14ac:dyDescent="0.25">
      <c r="I16523" s="80"/>
      <c r="AX16523" s="80"/>
      <c r="AY16523" s="80"/>
      <c r="AZ16523" s="80"/>
      <c r="BA16523" s="80"/>
      <c r="BB16523" s="80"/>
    </row>
    <row r="16524" spans="9:54" x14ac:dyDescent="0.25">
      <c r="I16524" s="80"/>
      <c r="AX16524" s="80"/>
      <c r="AY16524" s="80"/>
      <c r="AZ16524" s="80"/>
      <c r="BA16524" s="80"/>
      <c r="BB16524" s="80"/>
    </row>
    <row r="16525" spans="9:54" x14ac:dyDescent="0.25">
      <c r="I16525" s="80"/>
      <c r="AX16525" s="80"/>
      <c r="AY16525" s="80"/>
      <c r="AZ16525" s="80"/>
      <c r="BA16525" s="80"/>
      <c r="BB16525" s="80"/>
    </row>
    <row r="16526" spans="9:54" x14ac:dyDescent="0.25">
      <c r="I16526" s="80"/>
      <c r="AX16526" s="80"/>
      <c r="AY16526" s="80"/>
      <c r="AZ16526" s="80"/>
      <c r="BA16526" s="80"/>
      <c r="BB16526" s="80"/>
    </row>
    <row r="16527" spans="9:54" x14ac:dyDescent="0.25">
      <c r="I16527" s="80"/>
      <c r="AX16527" s="80"/>
      <c r="AY16527" s="80"/>
      <c r="AZ16527" s="80"/>
      <c r="BA16527" s="80"/>
      <c r="BB16527" s="80"/>
    </row>
    <row r="16528" spans="9:54" x14ac:dyDescent="0.25">
      <c r="I16528" s="80"/>
      <c r="AX16528" s="80"/>
      <c r="AY16528" s="80"/>
      <c r="AZ16528" s="80"/>
      <c r="BA16528" s="80"/>
      <c r="BB16528" s="80"/>
    </row>
    <row r="16529" spans="9:54" x14ac:dyDescent="0.25">
      <c r="I16529" s="80"/>
      <c r="AX16529" s="80"/>
      <c r="AY16529" s="80"/>
      <c r="AZ16529" s="80"/>
      <c r="BA16529" s="80"/>
      <c r="BB16529" s="80"/>
    </row>
    <row r="16530" spans="9:54" x14ac:dyDescent="0.25">
      <c r="I16530" s="80"/>
      <c r="AX16530" s="80"/>
      <c r="AY16530" s="80"/>
      <c r="AZ16530" s="80"/>
      <c r="BA16530" s="80"/>
      <c r="BB16530" s="80"/>
    </row>
    <row r="16531" spans="9:54" x14ac:dyDescent="0.25">
      <c r="I16531" s="80"/>
      <c r="AX16531" s="80"/>
      <c r="AY16531" s="80"/>
      <c r="AZ16531" s="80"/>
      <c r="BA16531" s="80"/>
      <c r="BB16531" s="80"/>
    </row>
    <row r="16532" spans="9:54" x14ac:dyDescent="0.25">
      <c r="I16532" s="80"/>
      <c r="AX16532" s="80"/>
      <c r="AY16532" s="80"/>
      <c r="AZ16532" s="80"/>
      <c r="BA16532" s="80"/>
      <c r="BB16532" s="80"/>
    </row>
    <row r="16533" spans="9:54" x14ac:dyDescent="0.25">
      <c r="I16533" s="80"/>
      <c r="AX16533" s="80"/>
      <c r="AY16533" s="80"/>
      <c r="AZ16533" s="80"/>
      <c r="BA16533" s="80"/>
      <c r="BB16533" s="80"/>
    </row>
    <row r="16534" spans="9:54" x14ac:dyDescent="0.25">
      <c r="I16534" s="80"/>
      <c r="AX16534" s="80"/>
      <c r="AY16534" s="80"/>
      <c r="AZ16534" s="80"/>
      <c r="BA16534" s="80"/>
      <c r="BB16534" s="80"/>
    </row>
    <row r="16535" spans="9:54" x14ac:dyDescent="0.25">
      <c r="I16535" s="80"/>
      <c r="AX16535" s="80"/>
      <c r="AY16535" s="80"/>
      <c r="AZ16535" s="80"/>
      <c r="BA16535" s="80"/>
      <c r="BB16535" s="80"/>
    </row>
    <row r="16536" spans="9:54" x14ac:dyDescent="0.25">
      <c r="I16536" s="80"/>
      <c r="AX16536" s="80"/>
      <c r="AY16536" s="80"/>
      <c r="AZ16536" s="80"/>
      <c r="BA16536" s="80"/>
      <c r="BB16536" s="80"/>
    </row>
    <row r="16537" spans="9:54" x14ac:dyDescent="0.25">
      <c r="I16537" s="80"/>
      <c r="AX16537" s="80"/>
      <c r="AY16537" s="80"/>
      <c r="AZ16537" s="80"/>
      <c r="BA16537" s="80"/>
      <c r="BB16537" s="80"/>
    </row>
    <row r="16538" spans="9:54" x14ac:dyDescent="0.25">
      <c r="I16538" s="80"/>
      <c r="AX16538" s="80"/>
      <c r="AY16538" s="80"/>
      <c r="AZ16538" s="80"/>
      <c r="BA16538" s="80"/>
      <c r="BB16538" s="80"/>
    </row>
    <row r="16539" spans="9:54" x14ac:dyDescent="0.25">
      <c r="I16539" s="80"/>
      <c r="AX16539" s="80"/>
      <c r="AY16539" s="80"/>
      <c r="AZ16539" s="80"/>
      <c r="BA16539" s="80"/>
      <c r="BB16539" s="80"/>
    </row>
    <row r="16540" spans="9:54" x14ac:dyDescent="0.25">
      <c r="I16540" s="80"/>
      <c r="AX16540" s="80"/>
      <c r="AY16540" s="80"/>
      <c r="AZ16540" s="80"/>
      <c r="BA16540" s="80"/>
      <c r="BB16540" s="80"/>
    </row>
    <row r="16541" spans="9:54" x14ac:dyDescent="0.25">
      <c r="I16541" s="80"/>
      <c r="AX16541" s="80"/>
      <c r="AY16541" s="80"/>
      <c r="AZ16541" s="80"/>
      <c r="BA16541" s="80"/>
      <c r="BB16541" s="80"/>
    </row>
    <row r="16542" spans="9:54" x14ac:dyDescent="0.25">
      <c r="I16542" s="80"/>
      <c r="AX16542" s="80"/>
      <c r="AY16542" s="80"/>
      <c r="AZ16542" s="80"/>
      <c r="BA16542" s="80"/>
      <c r="BB16542" s="80"/>
    </row>
    <row r="16543" spans="9:54" x14ac:dyDescent="0.25">
      <c r="I16543" s="80"/>
      <c r="AX16543" s="80"/>
      <c r="AY16543" s="80"/>
      <c r="AZ16543" s="80"/>
      <c r="BA16543" s="80"/>
      <c r="BB16543" s="80"/>
    </row>
    <row r="16544" spans="9:54" x14ac:dyDescent="0.25">
      <c r="I16544" s="80"/>
      <c r="AX16544" s="80"/>
      <c r="AY16544" s="80"/>
      <c r="AZ16544" s="80"/>
      <c r="BA16544" s="80"/>
      <c r="BB16544" s="80"/>
    </row>
    <row r="16545" spans="9:54" x14ac:dyDescent="0.25">
      <c r="I16545" s="80"/>
      <c r="AX16545" s="80"/>
      <c r="AY16545" s="80"/>
      <c r="AZ16545" s="80"/>
      <c r="BA16545" s="80"/>
      <c r="BB16545" s="80"/>
    </row>
    <row r="16546" spans="9:54" x14ac:dyDescent="0.25">
      <c r="I16546" s="80"/>
      <c r="AX16546" s="80"/>
      <c r="AY16546" s="80"/>
      <c r="AZ16546" s="80"/>
      <c r="BA16546" s="80"/>
      <c r="BB16546" s="80"/>
    </row>
    <row r="16547" spans="9:54" x14ac:dyDescent="0.25">
      <c r="I16547" s="80"/>
      <c r="AX16547" s="80"/>
      <c r="AY16547" s="80"/>
      <c r="AZ16547" s="80"/>
      <c r="BA16547" s="80"/>
      <c r="BB16547" s="80"/>
    </row>
    <row r="16548" spans="9:54" x14ac:dyDescent="0.25">
      <c r="I16548" s="80"/>
      <c r="AX16548" s="80"/>
      <c r="AY16548" s="80"/>
      <c r="AZ16548" s="80"/>
      <c r="BA16548" s="80"/>
      <c r="BB16548" s="80"/>
    </row>
    <row r="16549" spans="9:54" x14ac:dyDescent="0.25">
      <c r="I16549" s="80"/>
      <c r="AX16549" s="80"/>
      <c r="AY16549" s="80"/>
      <c r="AZ16549" s="80"/>
      <c r="BA16549" s="80"/>
      <c r="BB16549" s="80"/>
    </row>
    <row r="16550" spans="9:54" x14ac:dyDescent="0.25">
      <c r="I16550" s="80"/>
      <c r="AX16550" s="80"/>
      <c r="AY16550" s="80"/>
      <c r="AZ16550" s="80"/>
      <c r="BA16550" s="80"/>
      <c r="BB16550" s="80"/>
    </row>
    <row r="16551" spans="9:54" x14ac:dyDescent="0.25">
      <c r="I16551" s="80"/>
      <c r="AX16551" s="80"/>
      <c r="AY16551" s="80"/>
      <c r="AZ16551" s="80"/>
      <c r="BA16551" s="80"/>
      <c r="BB16551" s="80"/>
    </row>
    <row r="16552" spans="9:54" x14ac:dyDescent="0.25">
      <c r="I16552" s="80"/>
      <c r="AX16552" s="80"/>
      <c r="AY16552" s="80"/>
      <c r="AZ16552" s="80"/>
      <c r="BA16552" s="80"/>
      <c r="BB16552" s="80"/>
    </row>
    <row r="16553" spans="9:54" x14ac:dyDescent="0.25">
      <c r="I16553" s="80"/>
      <c r="AX16553" s="80"/>
      <c r="AY16553" s="80"/>
      <c r="AZ16553" s="80"/>
      <c r="BA16553" s="80"/>
      <c r="BB16553" s="80"/>
    </row>
    <row r="16554" spans="9:54" x14ac:dyDescent="0.25">
      <c r="I16554" s="80"/>
      <c r="AX16554" s="80"/>
      <c r="AY16554" s="80"/>
      <c r="AZ16554" s="80"/>
      <c r="BA16554" s="80"/>
      <c r="BB16554" s="80"/>
    </row>
    <row r="16555" spans="9:54" x14ac:dyDescent="0.25">
      <c r="I16555" s="80"/>
      <c r="AX16555" s="80"/>
      <c r="AY16555" s="80"/>
      <c r="AZ16555" s="80"/>
      <c r="BA16555" s="80"/>
      <c r="BB16555" s="80"/>
    </row>
    <row r="16556" spans="9:54" x14ac:dyDescent="0.25">
      <c r="I16556" s="80"/>
      <c r="AX16556" s="80"/>
      <c r="AY16556" s="80"/>
      <c r="AZ16556" s="80"/>
      <c r="BA16556" s="80"/>
      <c r="BB16556" s="80"/>
    </row>
    <row r="16557" spans="9:54" x14ac:dyDescent="0.25">
      <c r="I16557" s="80"/>
      <c r="AX16557" s="80"/>
      <c r="AY16557" s="80"/>
      <c r="AZ16557" s="80"/>
      <c r="BA16557" s="80"/>
      <c r="BB16557" s="80"/>
    </row>
    <row r="16558" spans="9:54" x14ac:dyDescent="0.25">
      <c r="I16558" s="80"/>
      <c r="AX16558" s="80"/>
      <c r="AY16558" s="80"/>
      <c r="AZ16558" s="80"/>
      <c r="BA16558" s="80"/>
      <c r="BB16558" s="80"/>
    </row>
    <row r="16559" spans="9:54" x14ac:dyDescent="0.25">
      <c r="I16559" s="80"/>
      <c r="AX16559" s="80"/>
      <c r="AY16559" s="80"/>
      <c r="AZ16559" s="80"/>
      <c r="BA16559" s="80"/>
      <c r="BB16559" s="80"/>
    </row>
    <row r="16560" spans="9:54" x14ac:dyDescent="0.25">
      <c r="I16560" s="80"/>
      <c r="AX16560" s="80"/>
      <c r="AY16560" s="80"/>
      <c r="AZ16560" s="80"/>
      <c r="BA16560" s="80"/>
      <c r="BB16560" s="80"/>
    </row>
    <row r="16561" spans="9:54" x14ac:dyDescent="0.25">
      <c r="I16561" s="80"/>
      <c r="AX16561" s="80"/>
      <c r="AY16561" s="80"/>
      <c r="AZ16561" s="80"/>
      <c r="BA16561" s="80"/>
      <c r="BB16561" s="80"/>
    </row>
    <row r="16562" spans="9:54" x14ac:dyDescent="0.25">
      <c r="I16562" s="80"/>
      <c r="AX16562" s="80"/>
      <c r="AY16562" s="80"/>
      <c r="AZ16562" s="80"/>
      <c r="BA16562" s="80"/>
      <c r="BB16562" s="80"/>
    </row>
    <row r="16563" spans="9:54" x14ac:dyDescent="0.25">
      <c r="I16563" s="80"/>
      <c r="AX16563" s="80"/>
      <c r="AY16563" s="80"/>
      <c r="AZ16563" s="80"/>
      <c r="BA16563" s="80"/>
      <c r="BB16563" s="80"/>
    </row>
    <row r="16564" spans="9:54" x14ac:dyDescent="0.25">
      <c r="I16564" s="80"/>
      <c r="AX16564" s="80"/>
      <c r="AY16564" s="80"/>
      <c r="AZ16564" s="80"/>
      <c r="BA16564" s="80"/>
      <c r="BB16564" s="80"/>
    </row>
    <row r="16565" spans="9:54" x14ac:dyDescent="0.25">
      <c r="I16565" s="80"/>
      <c r="AX16565" s="80"/>
      <c r="AY16565" s="80"/>
      <c r="AZ16565" s="80"/>
      <c r="BA16565" s="80"/>
      <c r="BB16565" s="80"/>
    </row>
    <row r="16566" spans="9:54" x14ac:dyDescent="0.25">
      <c r="I16566" s="80"/>
      <c r="AX16566" s="80"/>
      <c r="AY16566" s="80"/>
      <c r="AZ16566" s="80"/>
      <c r="BA16566" s="80"/>
      <c r="BB16566" s="80"/>
    </row>
    <row r="16567" spans="9:54" x14ac:dyDescent="0.25">
      <c r="I16567" s="80"/>
      <c r="AX16567" s="80"/>
      <c r="AY16567" s="80"/>
      <c r="AZ16567" s="80"/>
      <c r="BA16567" s="80"/>
      <c r="BB16567" s="80"/>
    </row>
    <row r="16568" spans="9:54" x14ac:dyDescent="0.25">
      <c r="I16568" s="80"/>
      <c r="AX16568" s="80"/>
      <c r="AY16568" s="80"/>
      <c r="AZ16568" s="80"/>
      <c r="BA16568" s="80"/>
      <c r="BB16568" s="80"/>
    </row>
    <row r="16569" spans="9:54" x14ac:dyDescent="0.25">
      <c r="I16569" s="80"/>
      <c r="AX16569" s="80"/>
      <c r="AY16569" s="80"/>
      <c r="AZ16569" s="80"/>
      <c r="BA16569" s="80"/>
      <c r="BB16569" s="80"/>
    </row>
    <row r="16570" spans="9:54" x14ac:dyDescent="0.25">
      <c r="I16570" s="80"/>
      <c r="AX16570" s="80"/>
      <c r="AY16570" s="80"/>
      <c r="AZ16570" s="80"/>
      <c r="BA16570" s="80"/>
      <c r="BB16570" s="80"/>
    </row>
    <row r="16571" spans="9:54" x14ac:dyDescent="0.25">
      <c r="I16571" s="80"/>
      <c r="AX16571" s="80"/>
      <c r="AY16571" s="80"/>
      <c r="AZ16571" s="80"/>
      <c r="BA16571" s="80"/>
      <c r="BB16571" s="80"/>
    </row>
    <row r="16572" spans="9:54" x14ac:dyDescent="0.25">
      <c r="I16572" s="80"/>
      <c r="AX16572" s="80"/>
      <c r="AY16572" s="80"/>
      <c r="AZ16572" s="80"/>
      <c r="BA16572" s="80"/>
      <c r="BB16572" s="80"/>
    </row>
    <row r="16573" spans="9:54" x14ac:dyDescent="0.25">
      <c r="I16573" s="80"/>
      <c r="AX16573" s="80"/>
      <c r="AY16573" s="80"/>
      <c r="AZ16573" s="80"/>
      <c r="BA16573" s="80"/>
      <c r="BB16573" s="80"/>
    </row>
    <row r="16574" spans="9:54" x14ac:dyDescent="0.25">
      <c r="I16574" s="80"/>
      <c r="AX16574" s="80"/>
      <c r="AY16574" s="80"/>
      <c r="AZ16574" s="80"/>
      <c r="BA16574" s="80"/>
      <c r="BB16574" s="80"/>
    </row>
    <row r="16575" spans="9:54" x14ac:dyDescent="0.25">
      <c r="I16575" s="80"/>
      <c r="AX16575" s="80"/>
      <c r="AY16575" s="80"/>
      <c r="AZ16575" s="80"/>
      <c r="BA16575" s="80"/>
      <c r="BB16575" s="80"/>
    </row>
    <row r="16576" spans="9:54" x14ac:dyDescent="0.25">
      <c r="I16576" s="80"/>
      <c r="AX16576" s="80"/>
      <c r="AY16576" s="80"/>
      <c r="AZ16576" s="80"/>
      <c r="BA16576" s="80"/>
      <c r="BB16576" s="80"/>
    </row>
    <row r="16577" spans="9:54" x14ac:dyDescent="0.25">
      <c r="I16577" s="80"/>
      <c r="AX16577" s="80"/>
      <c r="AY16577" s="80"/>
      <c r="AZ16577" s="80"/>
      <c r="BA16577" s="80"/>
      <c r="BB16577" s="80"/>
    </row>
    <row r="16578" spans="9:54" x14ac:dyDescent="0.25">
      <c r="I16578" s="80"/>
      <c r="AX16578" s="80"/>
      <c r="AY16578" s="80"/>
      <c r="AZ16578" s="80"/>
      <c r="BA16578" s="80"/>
      <c r="BB16578" s="80"/>
    </row>
    <row r="16579" spans="9:54" x14ac:dyDescent="0.25">
      <c r="I16579" s="80"/>
      <c r="AX16579" s="80"/>
      <c r="AY16579" s="80"/>
      <c r="AZ16579" s="80"/>
      <c r="BA16579" s="80"/>
      <c r="BB16579" s="80"/>
    </row>
    <row r="16580" spans="9:54" x14ac:dyDescent="0.25">
      <c r="I16580" s="80"/>
      <c r="AX16580" s="80"/>
      <c r="AY16580" s="80"/>
      <c r="AZ16580" s="80"/>
      <c r="BA16580" s="80"/>
      <c r="BB16580" s="80"/>
    </row>
    <row r="16581" spans="9:54" x14ac:dyDescent="0.25">
      <c r="I16581" s="80"/>
      <c r="AX16581" s="80"/>
      <c r="AY16581" s="80"/>
      <c r="AZ16581" s="80"/>
      <c r="BA16581" s="80"/>
      <c r="BB16581" s="80"/>
    </row>
    <row r="16582" spans="9:54" x14ac:dyDescent="0.25">
      <c r="I16582" s="80"/>
      <c r="AX16582" s="80"/>
      <c r="AY16582" s="80"/>
      <c r="AZ16582" s="80"/>
      <c r="BA16582" s="80"/>
      <c r="BB16582" s="80"/>
    </row>
    <row r="16583" spans="9:54" x14ac:dyDescent="0.25">
      <c r="I16583" s="80"/>
      <c r="AX16583" s="80"/>
      <c r="AY16583" s="80"/>
      <c r="AZ16583" s="80"/>
      <c r="BA16583" s="80"/>
      <c r="BB16583" s="80"/>
    </row>
    <row r="16584" spans="9:54" x14ac:dyDescent="0.25">
      <c r="I16584" s="80"/>
      <c r="AX16584" s="80"/>
      <c r="AY16584" s="80"/>
      <c r="AZ16584" s="80"/>
      <c r="BA16584" s="80"/>
      <c r="BB16584" s="80"/>
    </row>
    <row r="16585" spans="9:54" x14ac:dyDescent="0.25">
      <c r="I16585" s="80"/>
      <c r="AX16585" s="80"/>
      <c r="AY16585" s="80"/>
      <c r="AZ16585" s="80"/>
      <c r="BA16585" s="80"/>
      <c r="BB16585" s="80"/>
    </row>
    <row r="16586" spans="9:54" x14ac:dyDescent="0.25">
      <c r="I16586" s="80"/>
      <c r="AX16586" s="80"/>
      <c r="AY16586" s="80"/>
      <c r="AZ16586" s="80"/>
      <c r="BA16586" s="80"/>
      <c r="BB16586" s="80"/>
    </row>
    <row r="16587" spans="9:54" x14ac:dyDescent="0.25">
      <c r="I16587" s="80"/>
      <c r="AX16587" s="80"/>
      <c r="AY16587" s="80"/>
      <c r="AZ16587" s="80"/>
      <c r="BA16587" s="80"/>
      <c r="BB16587" s="80"/>
    </row>
    <row r="16588" spans="9:54" x14ac:dyDescent="0.25">
      <c r="I16588" s="80"/>
      <c r="AX16588" s="80"/>
      <c r="AY16588" s="80"/>
      <c r="AZ16588" s="80"/>
      <c r="BA16588" s="80"/>
      <c r="BB16588" s="80"/>
    </row>
    <row r="16589" spans="9:54" x14ac:dyDescent="0.25">
      <c r="I16589" s="80"/>
      <c r="AX16589" s="80"/>
      <c r="AY16589" s="80"/>
      <c r="AZ16589" s="80"/>
      <c r="BA16589" s="80"/>
      <c r="BB16589" s="80"/>
    </row>
    <row r="16590" spans="9:54" x14ac:dyDescent="0.25">
      <c r="I16590" s="80"/>
      <c r="AX16590" s="80"/>
      <c r="AY16590" s="80"/>
      <c r="AZ16590" s="80"/>
      <c r="BA16590" s="80"/>
      <c r="BB16590" s="80"/>
    </row>
    <row r="16591" spans="9:54" x14ac:dyDescent="0.25">
      <c r="I16591" s="80"/>
      <c r="AX16591" s="80"/>
      <c r="AY16591" s="80"/>
      <c r="AZ16591" s="80"/>
      <c r="BA16591" s="80"/>
      <c r="BB16591" s="80"/>
    </row>
    <row r="16592" spans="9:54" x14ac:dyDescent="0.25">
      <c r="I16592" s="80"/>
      <c r="AX16592" s="80"/>
      <c r="AY16592" s="80"/>
      <c r="AZ16592" s="80"/>
      <c r="BA16592" s="80"/>
      <c r="BB16592" s="80"/>
    </row>
    <row r="16593" spans="9:54" x14ac:dyDescent="0.25">
      <c r="I16593" s="80"/>
      <c r="AX16593" s="80"/>
      <c r="AY16593" s="80"/>
      <c r="AZ16593" s="80"/>
      <c r="BA16593" s="80"/>
      <c r="BB16593" s="80"/>
    </row>
    <row r="16594" spans="9:54" x14ac:dyDescent="0.25">
      <c r="I16594" s="80"/>
      <c r="AX16594" s="80"/>
      <c r="AY16594" s="80"/>
      <c r="AZ16594" s="80"/>
      <c r="BA16594" s="80"/>
      <c r="BB16594" s="80"/>
    </row>
    <row r="16595" spans="9:54" x14ac:dyDescent="0.25">
      <c r="I16595" s="80"/>
      <c r="AX16595" s="80"/>
      <c r="AY16595" s="80"/>
      <c r="AZ16595" s="80"/>
      <c r="BA16595" s="80"/>
      <c r="BB16595" s="80"/>
    </row>
    <row r="16596" spans="9:54" x14ac:dyDescent="0.25">
      <c r="I16596" s="80"/>
      <c r="AX16596" s="80"/>
      <c r="AY16596" s="80"/>
      <c r="AZ16596" s="80"/>
      <c r="BA16596" s="80"/>
      <c r="BB16596" s="80"/>
    </row>
    <row r="16597" spans="9:54" x14ac:dyDescent="0.25">
      <c r="I16597" s="80"/>
      <c r="AX16597" s="80"/>
      <c r="AY16597" s="80"/>
      <c r="AZ16597" s="80"/>
      <c r="BA16597" s="80"/>
      <c r="BB16597" s="80"/>
    </row>
    <row r="16598" spans="9:54" x14ac:dyDescent="0.25">
      <c r="I16598" s="80"/>
      <c r="AX16598" s="80"/>
      <c r="AY16598" s="80"/>
      <c r="AZ16598" s="80"/>
      <c r="BA16598" s="80"/>
      <c r="BB16598" s="80"/>
    </row>
    <row r="16599" spans="9:54" x14ac:dyDescent="0.25">
      <c r="I16599" s="80"/>
      <c r="AX16599" s="80"/>
      <c r="AY16599" s="80"/>
      <c r="AZ16599" s="80"/>
      <c r="BA16599" s="80"/>
      <c r="BB16599" s="80"/>
    </row>
    <row r="16600" spans="9:54" x14ac:dyDescent="0.25">
      <c r="I16600" s="80"/>
      <c r="AX16600" s="80"/>
      <c r="AY16600" s="80"/>
      <c r="AZ16600" s="80"/>
      <c r="BA16600" s="80"/>
      <c r="BB16600" s="80"/>
    </row>
    <row r="16601" spans="9:54" x14ac:dyDescent="0.25">
      <c r="I16601" s="80"/>
      <c r="AX16601" s="80"/>
      <c r="AY16601" s="80"/>
      <c r="AZ16601" s="80"/>
      <c r="BA16601" s="80"/>
      <c r="BB16601" s="80"/>
    </row>
    <row r="16602" spans="9:54" x14ac:dyDescent="0.25">
      <c r="I16602" s="80"/>
      <c r="AX16602" s="80"/>
      <c r="AY16602" s="80"/>
      <c r="AZ16602" s="80"/>
      <c r="BA16602" s="80"/>
      <c r="BB16602" s="80"/>
    </row>
    <row r="16603" spans="9:54" x14ac:dyDescent="0.25">
      <c r="I16603" s="80"/>
      <c r="AX16603" s="80"/>
      <c r="AY16603" s="80"/>
      <c r="AZ16603" s="80"/>
      <c r="BA16603" s="80"/>
      <c r="BB16603" s="80"/>
    </row>
    <row r="16604" spans="9:54" x14ac:dyDescent="0.25">
      <c r="I16604" s="80"/>
      <c r="AX16604" s="80"/>
      <c r="AY16604" s="80"/>
      <c r="AZ16604" s="80"/>
      <c r="BA16604" s="80"/>
      <c r="BB16604" s="80"/>
    </row>
    <row r="16605" spans="9:54" x14ac:dyDescent="0.25">
      <c r="I16605" s="80"/>
      <c r="AX16605" s="80"/>
      <c r="AY16605" s="80"/>
      <c r="AZ16605" s="80"/>
      <c r="BA16605" s="80"/>
      <c r="BB16605" s="80"/>
    </row>
    <row r="16606" spans="9:54" x14ac:dyDescent="0.25">
      <c r="I16606" s="80"/>
      <c r="AX16606" s="80"/>
      <c r="AY16606" s="80"/>
      <c r="AZ16606" s="80"/>
      <c r="BA16606" s="80"/>
      <c r="BB16606" s="80"/>
    </row>
    <row r="16607" spans="9:54" x14ac:dyDescent="0.25">
      <c r="I16607" s="80"/>
      <c r="AX16607" s="80"/>
      <c r="AY16607" s="80"/>
      <c r="AZ16607" s="80"/>
      <c r="BA16607" s="80"/>
      <c r="BB16607" s="80"/>
    </row>
    <row r="16608" spans="9:54" x14ac:dyDescent="0.25">
      <c r="I16608" s="80"/>
      <c r="AX16608" s="80"/>
      <c r="AY16608" s="80"/>
      <c r="AZ16608" s="80"/>
      <c r="BA16608" s="80"/>
      <c r="BB16608" s="80"/>
    </row>
    <row r="16609" spans="9:54" x14ac:dyDescent="0.25">
      <c r="I16609" s="80"/>
      <c r="AX16609" s="80"/>
      <c r="AY16609" s="80"/>
      <c r="AZ16609" s="80"/>
      <c r="BA16609" s="80"/>
      <c r="BB16609" s="80"/>
    </row>
    <row r="16610" spans="9:54" x14ac:dyDescent="0.25">
      <c r="I16610" s="80"/>
      <c r="AX16610" s="80"/>
      <c r="AY16610" s="80"/>
      <c r="AZ16610" s="80"/>
      <c r="BA16610" s="80"/>
      <c r="BB16610" s="80"/>
    </row>
    <row r="16611" spans="9:54" x14ac:dyDescent="0.25">
      <c r="I16611" s="80"/>
      <c r="AX16611" s="80"/>
      <c r="AY16611" s="80"/>
      <c r="AZ16611" s="80"/>
      <c r="BA16611" s="80"/>
      <c r="BB16611" s="80"/>
    </row>
    <row r="16612" spans="9:54" x14ac:dyDescent="0.25">
      <c r="I16612" s="80"/>
      <c r="AX16612" s="80"/>
      <c r="AY16612" s="80"/>
      <c r="AZ16612" s="80"/>
      <c r="BA16612" s="80"/>
      <c r="BB16612" s="80"/>
    </row>
    <row r="16613" spans="9:54" x14ac:dyDescent="0.25">
      <c r="I16613" s="80"/>
      <c r="AX16613" s="80"/>
      <c r="AY16613" s="80"/>
      <c r="AZ16613" s="80"/>
      <c r="BA16613" s="80"/>
      <c r="BB16613" s="80"/>
    </row>
    <row r="16614" spans="9:54" x14ac:dyDescent="0.25">
      <c r="I16614" s="80"/>
      <c r="AX16614" s="80"/>
      <c r="AY16614" s="80"/>
      <c r="AZ16614" s="80"/>
      <c r="BA16614" s="80"/>
      <c r="BB16614" s="80"/>
    </row>
    <row r="16615" spans="9:54" x14ac:dyDescent="0.25">
      <c r="I16615" s="80"/>
      <c r="AX16615" s="80"/>
      <c r="AY16615" s="80"/>
      <c r="AZ16615" s="80"/>
      <c r="BA16615" s="80"/>
      <c r="BB16615" s="80"/>
    </row>
    <row r="16616" spans="9:54" x14ac:dyDescent="0.25">
      <c r="I16616" s="80"/>
      <c r="AX16616" s="80"/>
      <c r="AY16616" s="80"/>
      <c r="AZ16616" s="80"/>
      <c r="BA16616" s="80"/>
      <c r="BB16616" s="80"/>
    </row>
    <row r="16617" spans="9:54" x14ac:dyDescent="0.25">
      <c r="I16617" s="80"/>
      <c r="AX16617" s="80"/>
      <c r="AY16617" s="80"/>
      <c r="AZ16617" s="80"/>
      <c r="BA16617" s="80"/>
      <c r="BB16617" s="80"/>
    </row>
    <row r="16618" spans="9:54" x14ac:dyDescent="0.25">
      <c r="I16618" s="80"/>
      <c r="AX16618" s="80"/>
      <c r="AY16618" s="80"/>
      <c r="AZ16618" s="80"/>
      <c r="BA16618" s="80"/>
      <c r="BB16618" s="80"/>
    </row>
    <row r="16619" spans="9:54" x14ac:dyDescent="0.25">
      <c r="I16619" s="80"/>
      <c r="AX16619" s="80"/>
      <c r="AY16619" s="80"/>
      <c r="AZ16619" s="80"/>
      <c r="BA16619" s="80"/>
      <c r="BB16619" s="80"/>
    </row>
    <row r="16620" spans="9:54" x14ac:dyDescent="0.25">
      <c r="I16620" s="80"/>
      <c r="AX16620" s="80"/>
      <c r="AY16620" s="80"/>
      <c r="AZ16620" s="80"/>
      <c r="BA16620" s="80"/>
      <c r="BB16620" s="80"/>
    </row>
    <row r="16621" spans="9:54" x14ac:dyDescent="0.25">
      <c r="I16621" s="80"/>
      <c r="AX16621" s="80"/>
      <c r="AY16621" s="80"/>
      <c r="AZ16621" s="80"/>
      <c r="BA16621" s="80"/>
      <c r="BB16621" s="80"/>
    </row>
    <row r="16622" spans="9:54" x14ac:dyDescent="0.25">
      <c r="I16622" s="80"/>
      <c r="AX16622" s="80"/>
      <c r="AY16622" s="80"/>
      <c r="AZ16622" s="80"/>
      <c r="BA16622" s="80"/>
      <c r="BB16622" s="80"/>
    </row>
    <row r="16623" spans="9:54" x14ac:dyDescent="0.25">
      <c r="I16623" s="80"/>
      <c r="AX16623" s="80"/>
      <c r="AY16623" s="80"/>
      <c r="AZ16623" s="80"/>
      <c r="BA16623" s="80"/>
      <c r="BB16623" s="80"/>
    </row>
    <row r="16624" spans="9:54" x14ac:dyDescent="0.25">
      <c r="I16624" s="80"/>
      <c r="AX16624" s="80"/>
      <c r="AY16624" s="80"/>
      <c r="AZ16624" s="80"/>
      <c r="BA16624" s="80"/>
      <c r="BB16624" s="80"/>
    </row>
    <row r="16625" spans="9:54" x14ac:dyDescent="0.25">
      <c r="I16625" s="80"/>
      <c r="AX16625" s="80"/>
      <c r="AY16625" s="80"/>
      <c r="AZ16625" s="80"/>
      <c r="BA16625" s="80"/>
      <c r="BB16625" s="80"/>
    </row>
    <row r="16626" spans="9:54" x14ac:dyDescent="0.25">
      <c r="I16626" s="80"/>
      <c r="AX16626" s="80"/>
      <c r="AY16626" s="80"/>
      <c r="AZ16626" s="80"/>
      <c r="BA16626" s="80"/>
      <c r="BB16626" s="80"/>
    </row>
    <row r="16627" spans="9:54" x14ac:dyDescent="0.25">
      <c r="I16627" s="80"/>
      <c r="AX16627" s="80"/>
      <c r="AY16627" s="80"/>
      <c r="AZ16627" s="80"/>
      <c r="BA16627" s="80"/>
      <c r="BB16627" s="80"/>
    </row>
    <row r="16628" spans="9:54" x14ac:dyDescent="0.25">
      <c r="I16628" s="80"/>
      <c r="AX16628" s="80"/>
      <c r="AY16628" s="80"/>
      <c r="AZ16628" s="80"/>
      <c r="BA16628" s="80"/>
      <c r="BB16628" s="80"/>
    </row>
    <row r="16629" spans="9:54" x14ac:dyDescent="0.25">
      <c r="I16629" s="80"/>
      <c r="AX16629" s="80"/>
      <c r="AY16629" s="80"/>
      <c r="AZ16629" s="80"/>
      <c r="BA16629" s="80"/>
      <c r="BB16629" s="80"/>
    </row>
    <row r="16630" spans="9:54" x14ac:dyDescent="0.25">
      <c r="I16630" s="80"/>
      <c r="AX16630" s="80"/>
      <c r="AY16630" s="80"/>
      <c r="AZ16630" s="80"/>
      <c r="BA16630" s="80"/>
      <c r="BB16630" s="80"/>
    </row>
    <row r="16631" spans="9:54" x14ac:dyDescent="0.25">
      <c r="I16631" s="80"/>
      <c r="AX16631" s="80"/>
      <c r="AY16631" s="80"/>
      <c r="AZ16631" s="80"/>
      <c r="BA16631" s="80"/>
      <c r="BB16631" s="80"/>
    </row>
    <row r="16632" spans="9:54" x14ac:dyDescent="0.25">
      <c r="I16632" s="80"/>
      <c r="AX16632" s="80"/>
      <c r="AY16632" s="80"/>
      <c r="AZ16632" s="80"/>
      <c r="BA16632" s="80"/>
      <c r="BB16632" s="80"/>
    </row>
    <row r="16633" spans="9:54" x14ac:dyDescent="0.25">
      <c r="I16633" s="80"/>
      <c r="AX16633" s="80"/>
      <c r="AY16633" s="80"/>
      <c r="AZ16633" s="80"/>
      <c r="BA16633" s="80"/>
      <c r="BB16633" s="80"/>
    </row>
    <row r="16634" spans="9:54" x14ac:dyDescent="0.25">
      <c r="I16634" s="80"/>
      <c r="AX16634" s="80"/>
      <c r="AY16634" s="80"/>
      <c r="AZ16634" s="80"/>
      <c r="BA16634" s="80"/>
      <c r="BB16634" s="80"/>
    </row>
    <row r="16635" spans="9:54" x14ac:dyDescent="0.25">
      <c r="I16635" s="80"/>
      <c r="AX16635" s="80"/>
      <c r="AY16635" s="80"/>
      <c r="AZ16635" s="80"/>
      <c r="BA16635" s="80"/>
      <c r="BB16635" s="80"/>
    </row>
    <row r="16636" spans="9:54" x14ac:dyDescent="0.25">
      <c r="I16636" s="80"/>
      <c r="AX16636" s="80"/>
      <c r="AY16636" s="80"/>
      <c r="AZ16636" s="80"/>
      <c r="BA16636" s="80"/>
      <c r="BB16636" s="80"/>
    </row>
    <row r="16637" spans="9:54" x14ac:dyDescent="0.25">
      <c r="I16637" s="80"/>
      <c r="AX16637" s="80"/>
      <c r="AY16637" s="80"/>
      <c r="AZ16637" s="80"/>
      <c r="BA16637" s="80"/>
      <c r="BB16637" s="80"/>
    </row>
    <row r="16638" spans="9:54" x14ac:dyDescent="0.25">
      <c r="I16638" s="80"/>
      <c r="AX16638" s="80"/>
      <c r="AY16638" s="80"/>
      <c r="AZ16638" s="80"/>
      <c r="BA16638" s="80"/>
      <c r="BB16638" s="80"/>
    </row>
    <row r="16639" spans="9:54" x14ac:dyDescent="0.25">
      <c r="I16639" s="80"/>
      <c r="AX16639" s="80"/>
      <c r="AY16639" s="80"/>
      <c r="AZ16639" s="80"/>
      <c r="BA16639" s="80"/>
      <c r="BB16639" s="80"/>
    </row>
    <row r="16640" spans="9:54" x14ac:dyDescent="0.25">
      <c r="I16640" s="80"/>
      <c r="AX16640" s="80"/>
      <c r="AY16640" s="80"/>
      <c r="AZ16640" s="80"/>
      <c r="BA16640" s="80"/>
      <c r="BB16640" s="80"/>
    </row>
    <row r="16641" spans="9:54" x14ac:dyDescent="0.25">
      <c r="I16641" s="80"/>
      <c r="AX16641" s="80"/>
      <c r="AY16641" s="80"/>
      <c r="AZ16641" s="80"/>
      <c r="BA16641" s="80"/>
      <c r="BB16641" s="80"/>
    </row>
    <row r="16642" spans="9:54" x14ac:dyDescent="0.25">
      <c r="I16642" s="80"/>
      <c r="AX16642" s="80"/>
      <c r="AY16642" s="80"/>
      <c r="AZ16642" s="80"/>
      <c r="BA16642" s="80"/>
      <c r="BB16642" s="80"/>
    </row>
    <row r="16643" spans="9:54" x14ac:dyDescent="0.25">
      <c r="I16643" s="80"/>
      <c r="AX16643" s="80"/>
      <c r="AY16643" s="80"/>
      <c r="AZ16643" s="80"/>
      <c r="BA16643" s="80"/>
      <c r="BB16643" s="80"/>
    </row>
    <row r="16644" spans="9:54" x14ac:dyDescent="0.25">
      <c r="I16644" s="80"/>
      <c r="AX16644" s="80"/>
      <c r="AY16644" s="80"/>
      <c r="AZ16644" s="80"/>
      <c r="BA16644" s="80"/>
      <c r="BB16644" s="80"/>
    </row>
    <row r="16645" spans="9:54" x14ac:dyDescent="0.25">
      <c r="I16645" s="80"/>
      <c r="AX16645" s="80"/>
      <c r="AY16645" s="80"/>
      <c r="AZ16645" s="80"/>
      <c r="BA16645" s="80"/>
      <c r="BB16645" s="80"/>
    </row>
    <row r="16646" spans="9:54" x14ac:dyDescent="0.25">
      <c r="I16646" s="80"/>
      <c r="AX16646" s="80"/>
      <c r="AY16646" s="80"/>
      <c r="AZ16646" s="80"/>
      <c r="BA16646" s="80"/>
      <c r="BB16646" s="80"/>
    </row>
    <row r="16647" spans="9:54" x14ac:dyDescent="0.25">
      <c r="I16647" s="80"/>
      <c r="AX16647" s="80"/>
      <c r="AY16647" s="80"/>
      <c r="AZ16647" s="80"/>
      <c r="BA16647" s="80"/>
      <c r="BB16647" s="80"/>
    </row>
    <row r="16648" spans="9:54" x14ac:dyDescent="0.25">
      <c r="I16648" s="80"/>
      <c r="AX16648" s="80"/>
      <c r="AY16648" s="80"/>
      <c r="AZ16648" s="80"/>
      <c r="BA16648" s="80"/>
      <c r="BB16648" s="80"/>
    </row>
    <row r="16649" spans="9:54" x14ac:dyDescent="0.25">
      <c r="I16649" s="80"/>
      <c r="AX16649" s="80"/>
      <c r="AY16649" s="80"/>
      <c r="AZ16649" s="80"/>
      <c r="BA16649" s="80"/>
      <c r="BB16649" s="80"/>
    </row>
    <row r="16650" spans="9:54" x14ac:dyDescent="0.25">
      <c r="I16650" s="80"/>
      <c r="AX16650" s="80"/>
      <c r="AY16650" s="80"/>
      <c r="AZ16650" s="80"/>
      <c r="BA16650" s="80"/>
      <c r="BB16650" s="80"/>
    </row>
    <row r="16651" spans="9:54" x14ac:dyDescent="0.25">
      <c r="I16651" s="80"/>
      <c r="AX16651" s="80"/>
      <c r="AY16651" s="80"/>
      <c r="AZ16651" s="80"/>
      <c r="BA16651" s="80"/>
      <c r="BB16651" s="80"/>
    </row>
    <row r="16652" spans="9:54" x14ac:dyDescent="0.25">
      <c r="I16652" s="80"/>
      <c r="AX16652" s="80"/>
      <c r="AY16652" s="80"/>
      <c r="AZ16652" s="80"/>
      <c r="BA16652" s="80"/>
      <c r="BB16652" s="80"/>
    </row>
    <row r="16653" spans="9:54" x14ac:dyDescent="0.25">
      <c r="I16653" s="80"/>
      <c r="AX16653" s="80"/>
      <c r="AY16653" s="80"/>
      <c r="AZ16653" s="80"/>
      <c r="BA16653" s="80"/>
      <c r="BB16653" s="80"/>
    </row>
    <row r="16654" spans="9:54" x14ac:dyDescent="0.25">
      <c r="I16654" s="80"/>
      <c r="AX16654" s="80"/>
      <c r="AY16654" s="80"/>
      <c r="AZ16654" s="80"/>
      <c r="BA16654" s="80"/>
      <c r="BB16654" s="80"/>
    </row>
    <row r="16655" spans="9:54" x14ac:dyDescent="0.25">
      <c r="I16655" s="80"/>
      <c r="AX16655" s="80"/>
      <c r="AY16655" s="80"/>
      <c r="AZ16655" s="80"/>
      <c r="BA16655" s="80"/>
      <c r="BB16655" s="80"/>
    </row>
    <row r="16656" spans="9:54" x14ac:dyDescent="0.25">
      <c r="I16656" s="80"/>
      <c r="AX16656" s="80"/>
      <c r="AY16656" s="80"/>
      <c r="AZ16656" s="80"/>
      <c r="BA16656" s="80"/>
      <c r="BB16656" s="80"/>
    </row>
    <row r="16657" spans="9:54" x14ac:dyDescent="0.25">
      <c r="I16657" s="80"/>
      <c r="AX16657" s="80"/>
      <c r="AY16657" s="80"/>
      <c r="AZ16657" s="80"/>
      <c r="BA16657" s="80"/>
      <c r="BB16657" s="80"/>
    </row>
    <row r="16658" spans="9:54" x14ac:dyDescent="0.25">
      <c r="I16658" s="80"/>
      <c r="AX16658" s="80"/>
      <c r="AY16658" s="80"/>
      <c r="AZ16658" s="80"/>
      <c r="BA16658" s="80"/>
      <c r="BB16658" s="80"/>
    </row>
    <row r="16659" spans="9:54" x14ac:dyDescent="0.25">
      <c r="I16659" s="80"/>
      <c r="AX16659" s="80"/>
      <c r="AY16659" s="80"/>
      <c r="AZ16659" s="80"/>
      <c r="BA16659" s="80"/>
      <c r="BB16659" s="80"/>
    </row>
    <row r="16660" spans="9:54" x14ac:dyDescent="0.25">
      <c r="I16660" s="80"/>
      <c r="AX16660" s="80"/>
      <c r="AY16660" s="80"/>
      <c r="AZ16660" s="80"/>
      <c r="BA16660" s="80"/>
      <c r="BB16660" s="80"/>
    </row>
    <row r="16661" spans="9:54" x14ac:dyDescent="0.25">
      <c r="I16661" s="80"/>
      <c r="AX16661" s="80"/>
      <c r="AY16661" s="80"/>
      <c r="AZ16661" s="80"/>
      <c r="BA16661" s="80"/>
      <c r="BB16661" s="80"/>
    </row>
    <row r="16662" spans="9:54" x14ac:dyDescent="0.25">
      <c r="I16662" s="80"/>
      <c r="AX16662" s="80"/>
      <c r="AY16662" s="80"/>
      <c r="AZ16662" s="80"/>
      <c r="BA16662" s="80"/>
      <c r="BB16662" s="80"/>
    </row>
    <row r="16663" spans="9:54" x14ac:dyDescent="0.25">
      <c r="I16663" s="80"/>
      <c r="AX16663" s="80"/>
      <c r="AY16663" s="80"/>
      <c r="AZ16663" s="80"/>
      <c r="BA16663" s="80"/>
      <c r="BB16663" s="80"/>
    </row>
    <row r="16664" spans="9:54" x14ac:dyDescent="0.25">
      <c r="I16664" s="80"/>
      <c r="AX16664" s="80"/>
      <c r="AY16664" s="80"/>
      <c r="AZ16664" s="80"/>
      <c r="BA16664" s="80"/>
      <c r="BB16664" s="80"/>
    </row>
    <row r="16665" spans="9:54" x14ac:dyDescent="0.25">
      <c r="I16665" s="80"/>
      <c r="AX16665" s="80"/>
      <c r="AY16665" s="80"/>
      <c r="AZ16665" s="80"/>
      <c r="BA16665" s="80"/>
      <c r="BB16665" s="80"/>
    </row>
    <row r="16666" spans="9:54" x14ac:dyDescent="0.25">
      <c r="I16666" s="80"/>
      <c r="AX16666" s="80"/>
      <c r="AY16666" s="80"/>
      <c r="AZ16666" s="80"/>
      <c r="BA16666" s="80"/>
      <c r="BB16666" s="80"/>
    </row>
    <row r="16667" spans="9:54" x14ac:dyDescent="0.25">
      <c r="I16667" s="80"/>
      <c r="AX16667" s="80"/>
      <c r="AY16667" s="80"/>
      <c r="AZ16667" s="80"/>
      <c r="BA16667" s="80"/>
      <c r="BB16667" s="80"/>
    </row>
    <row r="16668" spans="9:54" x14ac:dyDescent="0.25">
      <c r="I16668" s="80"/>
      <c r="AX16668" s="80"/>
      <c r="AY16668" s="80"/>
      <c r="AZ16668" s="80"/>
      <c r="BA16668" s="80"/>
      <c r="BB16668" s="80"/>
    </row>
    <row r="16669" spans="9:54" x14ac:dyDescent="0.25">
      <c r="I16669" s="80"/>
      <c r="AX16669" s="80"/>
      <c r="AY16669" s="80"/>
      <c r="AZ16669" s="80"/>
      <c r="BA16669" s="80"/>
      <c r="BB16669" s="80"/>
    </row>
    <row r="16670" spans="9:54" x14ac:dyDescent="0.25">
      <c r="I16670" s="80"/>
      <c r="AX16670" s="80"/>
      <c r="AY16670" s="80"/>
      <c r="AZ16670" s="80"/>
      <c r="BA16670" s="80"/>
      <c r="BB16670" s="80"/>
    </row>
    <row r="16671" spans="9:54" x14ac:dyDescent="0.25">
      <c r="I16671" s="80"/>
      <c r="AX16671" s="80"/>
      <c r="AY16671" s="80"/>
      <c r="AZ16671" s="80"/>
      <c r="BA16671" s="80"/>
      <c r="BB16671" s="80"/>
    </row>
    <row r="16672" spans="9:54" x14ac:dyDescent="0.25">
      <c r="I16672" s="80"/>
      <c r="AX16672" s="80"/>
      <c r="AY16672" s="80"/>
      <c r="AZ16672" s="80"/>
      <c r="BA16672" s="80"/>
      <c r="BB16672" s="80"/>
    </row>
    <row r="16673" spans="9:54" x14ac:dyDescent="0.25">
      <c r="I16673" s="80"/>
      <c r="AX16673" s="80"/>
      <c r="AY16673" s="80"/>
      <c r="AZ16673" s="80"/>
      <c r="BA16673" s="80"/>
      <c r="BB16673" s="80"/>
    </row>
    <row r="16674" spans="9:54" x14ac:dyDescent="0.25">
      <c r="I16674" s="80"/>
      <c r="AX16674" s="80"/>
      <c r="AY16674" s="80"/>
      <c r="AZ16674" s="80"/>
      <c r="BA16674" s="80"/>
      <c r="BB16674" s="80"/>
    </row>
    <row r="16675" spans="9:54" x14ac:dyDescent="0.25">
      <c r="I16675" s="80"/>
      <c r="AX16675" s="80"/>
      <c r="AY16675" s="80"/>
      <c r="AZ16675" s="80"/>
      <c r="BA16675" s="80"/>
      <c r="BB16675" s="80"/>
    </row>
    <row r="16676" spans="9:54" x14ac:dyDescent="0.25">
      <c r="I16676" s="80"/>
      <c r="AX16676" s="80"/>
      <c r="AY16676" s="80"/>
      <c r="AZ16676" s="80"/>
      <c r="BA16676" s="80"/>
      <c r="BB16676" s="80"/>
    </row>
    <row r="16677" spans="9:54" x14ac:dyDescent="0.25">
      <c r="I16677" s="80"/>
      <c r="AX16677" s="80"/>
      <c r="AY16677" s="80"/>
      <c r="AZ16677" s="80"/>
      <c r="BA16677" s="80"/>
      <c r="BB16677" s="80"/>
    </row>
    <row r="16678" spans="9:54" x14ac:dyDescent="0.25">
      <c r="I16678" s="80"/>
      <c r="AX16678" s="80"/>
      <c r="AY16678" s="80"/>
      <c r="AZ16678" s="80"/>
      <c r="BA16678" s="80"/>
      <c r="BB16678" s="80"/>
    </row>
    <row r="16679" spans="9:54" x14ac:dyDescent="0.25">
      <c r="I16679" s="80"/>
      <c r="AX16679" s="80"/>
      <c r="AY16679" s="80"/>
      <c r="AZ16679" s="80"/>
      <c r="BA16679" s="80"/>
      <c r="BB16679" s="80"/>
    </row>
    <row r="16680" spans="9:54" x14ac:dyDescent="0.25">
      <c r="I16680" s="80"/>
      <c r="AX16680" s="80"/>
      <c r="AY16680" s="80"/>
      <c r="AZ16680" s="80"/>
      <c r="BA16680" s="80"/>
      <c r="BB16680" s="80"/>
    </row>
    <row r="16681" spans="9:54" x14ac:dyDescent="0.25">
      <c r="I16681" s="80"/>
      <c r="AX16681" s="80"/>
      <c r="AY16681" s="80"/>
      <c r="AZ16681" s="80"/>
      <c r="BA16681" s="80"/>
      <c r="BB16681" s="80"/>
    </row>
    <row r="16682" spans="9:54" x14ac:dyDescent="0.25">
      <c r="I16682" s="80"/>
      <c r="AX16682" s="80"/>
      <c r="AY16682" s="80"/>
      <c r="AZ16682" s="80"/>
      <c r="BA16682" s="80"/>
      <c r="BB16682" s="80"/>
    </row>
    <row r="16683" spans="9:54" x14ac:dyDescent="0.25">
      <c r="I16683" s="80"/>
      <c r="AX16683" s="80"/>
      <c r="AY16683" s="80"/>
      <c r="AZ16683" s="80"/>
      <c r="BA16683" s="80"/>
      <c r="BB16683" s="80"/>
    </row>
    <row r="16684" spans="9:54" x14ac:dyDescent="0.25">
      <c r="I16684" s="80"/>
      <c r="AX16684" s="80"/>
      <c r="AY16684" s="80"/>
      <c r="AZ16684" s="80"/>
      <c r="BA16684" s="80"/>
      <c r="BB16684" s="80"/>
    </row>
    <row r="16685" spans="9:54" x14ac:dyDescent="0.25">
      <c r="I16685" s="80"/>
      <c r="AX16685" s="80"/>
      <c r="AY16685" s="80"/>
      <c r="AZ16685" s="80"/>
      <c r="BA16685" s="80"/>
      <c r="BB16685" s="80"/>
    </row>
    <row r="16686" spans="9:54" x14ac:dyDescent="0.25">
      <c r="I16686" s="80"/>
      <c r="AX16686" s="80"/>
      <c r="AY16686" s="80"/>
      <c r="AZ16686" s="80"/>
      <c r="BA16686" s="80"/>
      <c r="BB16686" s="80"/>
    </row>
    <row r="16687" spans="9:54" x14ac:dyDescent="0.25">
      <c r="I16687" s="80"/>
      <c r="AX16687" s="80"/>
      <c r="AY16687" s="80"/>
      <c r="AZ16687" s="80"/>
      <c r="BA16687" s="80"/>
      <c r="BB16687" s="80"/>
    </row>
    <row r="16688" spans="9:54" x14ac:dyDescent="0.25">
      <c r="I16688" s="80"/>
      <c r="AX16688" s="80"/>
      <c r="AY16688" s="80"/>
      <c r="AZ16688" s="80"/>
      <c r="BA16688" s="80"/>
      <c r="BB16688" s="80"/>
    </row>
    <row r="16689" spans="9:54" x14ac:dyDescent="0.25">
      <c r="I16689" s="80"/>
      <c r="AX16689" s="80"/>
      <c r="AY16689" s="80"/>
      <c r="AZ16689" s="80"/>
      <c r="BA16689" s="80"/>
      <c r="BB16689" s="80"/>
    </row>
    <row r="16690" spans="9:54" x14ac:dyDescent="0.25">
      <c r="I16690" s="80"/>
      <c r="AX16690" s="80"/>
      <c r="AY16690" s="80"/>
      <c r="AZ16690" s="80"/>
      <c r="BA16690" s="80"/>
      <c r="BB16690" s="80"/>
    </row>
    <row r="16691" spans="9:54" x14ac:dyDescent="0.25">
      <c r="I16691" s="80"/>
      <c r="AX16691" s="80"/>
      <c r="AY16691" s="80"/>
      <c r="AZ16691" s="80"/>
      <c r="BA16691" s="80"/>
      <c r="BB16691" s="80"/>
    </row>
    <row r="16692" spans="9:54" x14ac:dyDescent="0.25">
      <c r="I16692" s="80"/>
      <c r="AX16692" s="80"/>
      <c r="AY16692" s="80"/>
      <c r="AZ16692" s="80"/>
      <c r="BA16692" s="80"/>
      <c r="BB16692" s="80"/>
    </row>
    <row r="16693" spans="9:54" x14ac:dyDescent="0.25">
      <c r="I16693" s="80"/>
      <c r="AX16693" s="80"/>
      <c r="AY16693" s="80"/>
      <c r="AZ16693" s="80"/>
      <c r="BA16693" s="80"/>
      <c r="BB16693" s="80"/>
    </row>
    <row r="16694" spans="9:54" x14ac:dyDescent="0.25">
      <c r="I16694" s="80"/>
      <c r="AX16694" s="80"/>
      <c r="AY16694" s="80"/>
      <c r="AZ16694" s="80"/>
      <c r="BA16694" s="80"/>
      <c r="BB16694" s="80"/>
    </row>
    <row r="16695" spans="9:54" x14ac:dyDescent="0.25">
      <c r="I16695" s="80"/>
      <c r="AX16695" s="80"/>
      <c r="AY16695" s="80"/>
      <c r="AZ16695" s="80"/>
      <c r="BA16695" s="80"/>
      <c r="BB16695" s="80"/>
    </row>
    <row r="16696" spans="9:54" x14ac:dyDescent="0.25">
      <c r="I16696" s="80"/>
      <c r="AX16696" s="80"/>
      <c r="AY16696" s="80"/>
      <c r="AZ16696" s="80"/>
      <c r="BA16696" s="80"/>
      <c r="BB16696" s="80"/>
    </row>
    <row r="16697" spans="9:54" x14ac:dyDescent="0.25">
      <c r="I16697" s="80"/>
      <c r="AX16697" s="80"/>
      <c r="AY16697" s="80"/>
      <c r="AZ16697" s="80"/>
      <c r="BA16697" s="80"/>
      <c r="BB16697" s="80"/>
    </row>
    <row r="16698" spans="9:54" x14ac:dyDescent="0.25">
      <c r="I16698" s="80"/>
      <c r="AX16698" s="80"/>
      <c r="AY16698" s="80"/>
      <c r="AZ16698" s="80"/>
      <c r="BA16698" s="80"/>
      <c r="BB16698" s="80"/>
    </row>
    <row r="16699" spans="9:54" x14ac:dyDescent="0.25">
      <c r="I16699" s="80"/>
      <c r="AX16699" s="80"/>
      <c r="AY16699" s="80"/>
      <c r="AZ16699" s="80"/>
      <c r="BA16699" s="80"/>
      <c r="BB16699" s="80"/>
    </row>
    <row r="16700" spans="9:54" x14ac:dyDescent="0.25">
      <c r="I16700" s="80"/>
      <c r="AX16700" s="80"/>
      <c r="AY16700" s="80"/>
      <c r="AZ16700" s="80"/>
      <c r="BA16700" s="80"/>
      <c r="BB16700" s="80"/>
    </row>
    <row r="16701" spans="9:54" x14ac:dyDescent="0.25">
      <c r="I16701" s="80"/>
      <c r="AX16701" s="80"/>
      <c r="AY16701" s="80"/>
      <c r="AZ16701" s="80"/>
      <c r="BA16701" s="80"/>
      <c r="BB16701" s="80"/>
    </row>
    <row r="16702" spans="9:54" x14ac:dyDescent="0.25">
      <c r="I16702" s="80"/>
      <c r="AX16702" s="80"/>
      <c r="AY16702" s="80"/>
      <c r="AZ16702" s="80"/>
      <c r="BA16702" s="80"/>
      <c r="BB16702" s="80"/>
    </row>
    <row r="16703" spans="9:54" x14ac:dyDescent="0.25">
      <c r="I16703" s="80"/>
      <c r="AX16703" s="80"/>
      <c r="AY16703" s="80"/>
      <c r="AZ16703" s="80"/>
      <c r="BA16703" s="80"/>
      <c r="BB16703" s="80"/>
    </row>
    <row r="16704" spans="9:54" x14ac:dyDescent="0.25">
      <c r="I16704" s="80"/>
      <c r="AX16704" s="80"/>
      <c r="AY16704" s="80"/>
      <c r="AZ16704" s="80"/>
      <c r="BA16704" s="80"/>
      <c r="BB16704" s="80"/>
    </row>
    <row r="16705" spans="9:54" x14ac:dyDescent="0.25">
      <c r="I16705" s="80"/>
      <c r="AX16705" s="80"/>
      <c r="AY16705" s="80"/>
      <c r="AZ16705" s="80"/>
      <c r="BA16705" s="80"/>
      <c r="BB16705" s="80"/>
    </row>
    <row r="16706" spans="9:54" x14ac:dyDescent="0.25">
      <c r="I16706" s="80"/>
      <c r="AX16706" s="80"/>
      <c r="AY16706" s="80"/>
      <c r="AZ16706" s="80"/>
      <c r="BA16706" s="80"/>
      <c r="BB16706" s="80"/>
    </row>
    <row r="16707" spans="9:54" x14ac:dyDescent="0.25">
      <c r="I16707" s="80"/>
      <c r="AX16707" s="80"/>
      <c r="AY16707" s="80"/>
      <c r="AZ16707" s="80"/>
      <c r="BA16707" s="80"/>
      <c r="BB16707" s="80"/>
    </row>
    <row r="16708" spans="9:54" x14ac:dyDescent="0.25">
      <c r="I16708" s="80"/>
      <c r="AX16708" s="80"/>
      <c r="AY16708" s="80"/>
      <c r="AZ16708" s="80"/>
      <c r="BA16708" s="80"/>
      <c r="BB16708" s="80"/>
    </row>
    <row r="16709" spans="9:54" x14ac:dyDescent="0.25">
      <c r="I16709" s="80"/>
      <c r="AX16709" s="80"/>
      <c r="AY16709" s="80"/>
      <c r="AZ16709" s="80"/>
      <c r="BA16709" s="80"/>
      <c r="BB16709" s="80"/>
    </row>
    <row r="16710" spans="9:54" x14ac:dyDescent="0.25">
      <c r="I16710" s="80"/>
      <c r="AX16710" s="80"/>
      <c r="AY16710" s="80"/>
      <c r="AZ16710" s="80"/>
      <c r="BA16710" s="80"/>
      <c r="BB16710" s="80"/>
    </row>
    <row r="16711" spans="9:54" x14ac:dyDescent="0.25">
      <c r="I16711" s="80"/>
      <c r="AX16711" s="80"/>
      <c r="AY16711" s="80"/>
      <c r="AZ16711" s="80"/>
      <c r="BA16711" s="80"/>
      <c r="BB16711" s="80"/>
    </row>
    <row r="16712" spans="9:54" x14ac:dyDescent="0.25">
      <c r="I16712" s="80"/>
      <c r="AX16712" s="80"/>
      <c r="AY16712" s="80"/>
      <c r="AZ16712" s="80"/>
      <c r="BA16712" s="80"/>
      <c r="BB16712" s="80"/>
    </row>
    <row r="16713" spans="9:54" x14ac:dyDescent="0.25">
      <c r="I16713" s="80"/>
      <c r="AX16713" s="80"/>
      <c r="AY16713" s="80"/>
      <c r="AZ16713" s="80"/>
      <c r="BA16713" s="80"/>
      <c r="BB16713" s="80"/>
    </row>
    <row r="16714" spans="9:54" x14ac:dyDescent="0.25">
      <c r="I16714" s="80"/>
      <c r="AX16714" s="80"/>
      <c r="AY16714" s="80"/>
      <c r="AZ16714" s="80"/>
      <c r="BA16714" s="80"/>
      <c r="BB16714" s="80"/>
    </row>
    <row r="16715" spans="9:54" x14ac:dyDescent="0.25">
      <c r="I16715" s="80"/>
      <c r="AX16715" s="80"/>
      <c r="AY16715" s="80"/>
      <c r="AZ16715" s="80"/>
      <c r="BA16715" s="80"/>
      <c r="BB16715" s="80"/>
    </row>
    <row r="16716" spans="9:54" x14ac:dyDescent="0.25">
      <c r="I16716" s="80"/>
      <c r="AX16716" s="80"/>
      <c r="AY16716" s="80"/>
      <c r="AZ16716" s="80"/>
      <c r="BA16716" s="80"/>
      <c r="BB16716" s="80"/>
    </row>
    <row r="16717" spans="9:54" x14ac:dyDescent="0.25">
      <c r="I16717" s="80"/>
      <c r="AX16717" s="80"/>
      <c r="AY16717" s="80"/>
      <c r="AZ16717" s="80"/>
      <c r="BA16717" s="80"/>
      <c r="BB16717" s="80"/>
    </row>
    <row r="16718" spans="9:54" x14ac:dyDescent="0.25">
      <c r="I16718" s="80"/>
      <c r="AX16718" s="80"/>
      <c r="AY16718" s="80"/>
      <c r="AZ16718" s="80"/>
      <c r="BA16718" s="80"/>
      <c r="BB16718" s="80"/>
    </row>
    <row r="16719" spans="9:54" x14ac:dyDescent="0.25">
      <c r="I16719" s="80"/>
      <c r="AX16719" s="80"/>
      <c r="AY16719" s="80"/>
      <c r="AZ16719" s="80"/>
      <c r="BA16719" s="80"/>
      <c r="BB16719" s="80"/>
    </row>
    <row r="16720" spans="9:54" x14ac:dyDescent="0.25">
      <c r="I16720" s="80"/>
      <c r="AX16720" s="80"/>
      <c r="AY16720" s="80"/>
      <c r="AZ16720" s="80"/>
      <c r="BA16720" s="80"/>
      <c r="BB16720" s="80"/>
    </row>
    <row r="16721" spans="9:54" x14ac:dyDescent="0.25">
      <c r="I16721" s="80"/>
      <c r="AX16721" s="80"/>
      <c r="AY16721" s="80"/>
      <c r="AZ16721" s="80"/>
      <c r="BA16721" s="80"/>
      <c r="BB16721" s="80"/>
    </row>
    <row r="16722" spans="9:54" x14ac:dyDescent="0.25">
      <c r="I16722" s="80"/>
      <c r="AX16722" s="80"/>
      <c r="AY16722" s="80"/>
      <c r="AZ16722" s="80"/>
      <c r="BA16722" s="80"/>
      <c r="BB16722" s="80"/>
    </row>
    <row r="16723" spans="9:54" x14ac:dyDescent="0.25">
      <c r="I16723" s="80"/>
      <c r="AX16723" s="80"/>
      <c r="AY16723" s="80"/>
      <c r="AZ16723" s="80"/>
      <c r="BA16723" s="80"/>
      <c r="BB16723" s="80"/>
    </row>
    <row r="16724" spans="9:54" x14ac:dyDescent="0.25">
      <c r="I16724" s="80"/>
      <c r="AX16724" s="80"/>
      <c r="AY16724" s="80"/>
      <c r="AZ16724" s="80"/>
      <c r="BA16724" s="80"/>
      <c r="BB16724" s="80"/>
    </row>
    <row r="16725" spans="9:54" x14ac:dyDescent="0.25">
      <c r="I16725" s="80"/>
      <c r="AX16725" s="80"/>
      <c r="AY16725" s="80"/>
      <c r="AZ16725" s="80"/>
      <c r="BA16725" s="80"/>
      <c r="BB16725" s="80"/>
    </row>
    <row r="16726" spans="9:54" x14ac:dyDescent="0.25">
      <c r="I16726" s="80"/>
      <c r="AX16726" s="80"/>
      <c r="AY16726" s="80"/>
      <c r="AZ16726" s="80"/>
      <c r="BA16726" s="80"/>
      <c r="BB16726" s="80"/>
    </row>
    <row r="16727" spans="9:54" x14ac:dyDescent="0.25">
      <c r="I16727" s="80"/>
      <c r="AX16727" s="80"/>
      <c r="AY16727" s="80"/>
      <c r="AZ16727" s="80"/>
      <c r="BA16727" s="80"/>
      <c r="BB16727" s="80"/>
    </row>
    <row r="16728" spans="9:54" x14ac:dyDescent="0.25">
      <c r="I16728" s="80"/>
      <c r="AX16728" s="80"/>
      <c r="AY16728" s="80"/>
      <c r="AZ16728" s="80"/>
      <c r="BA16728" s="80"/>
      <c r="BB16728" s="80"/>
    </row>
    <row r="16729" spans="9:54" x14ac:dyDescent="0.25">
      <c r="I16729" s="80"/>
      <c r="AX16729" s="80"/>
      <c r="AY16729" s="80"/>
      <c r="AZ16729" s="80"/>
      <c r="BA16729" s="80"/>
      <c r="BB16729" s="80"/>
    </row>
    <row r="16730" spans="9:54" x14ac:dyDescent="0.25">
      <c r="I16730" s="80"/>
      <c r="AX16730" s="80"/>
      <c r="AY16730" s="80"/>
      <c r="AZ16730" s="80"/>
      <c r="BA16730" s="80"/>
      <c r="BB16730" s="80"/>
    </row>
    <row r="16731" spans="9:54" x14ac:dyDescent="0.25">
      <c r="I16731" s="80"/>
      <c r="AX16731" s="80"/>
      <c r="AY16731" s="80"/>
      <c r="AZ16731" s="80"/>
      <c r="BA16731" s="80"/>
      <c r="BB16731" s="80"/>
    </row>
    <row r="16732" spans="9:54" x14ac:dyDescent="0.25">
      <c r="I16732" s="80"/>
      <c r="AX16732" s="80"/>
      <c r="AY16732" s="80"/>
      <c r="AZ16732" s="80"/>
      <c r="BA16732" s="80"/>
      <c r="BB16732" s="80"/>
    </row>
    <row r="16733" spans="9:54" x14ac:dyDescent="0.25">
      <c r="I16733" s="80"/>
      <c r="AX16733" s="80"/>
      <c r="AY16733" s="80"/>
      <c r="AZ16733" s="80"/>
      <c r="BA16733" s="80"/>
      <c r="BB16733" s="80"/>
    </row>
    <row r="16734" spans="9:54" x14ac:dyDescent="0.25">
      <c r="I16734" s="80"/>
      <c r="AX16734" s="80"/>
      <c r="AY16734" s="80"/>
      <c r="AZ16734" s="80"/>
      <c r="BA16734" s="80"/>
      <c r="BB16734" s="80"/>
    </row>
    <row r="16735" spans="9:54" x14ac:dyDescent="0.25">
      <c r="I16735" s="80"/>
      <c r="AX16735" s="80"/>
      <c r="AY16735" s="80"/>
      <c r="AZ16735" s="80"/>
      <c r="BA16735" s="80"/>
      <c r="BB16735" s="80"/>
    </row>
    <row r="16736" spans="9:54" x14ac:dyDescent="0.25">
      <c r="I16736" s="80"/>
      <c r="AX16736" s="80"/>
      <c r="AY16736" s="80"/>
      <c r="AZ16736" s="80"/>
      <c r="BA16736" s="80"/>
      <c r="BB16736" s="80"/>
    </row>
    <row r="16737" spans="9:54" x14ac:dyDescent="0.25">
      <c r="I16737" s="80"/>
      <c r="AX16737" s="80"/>
      <c r="AY16737" s="80"/>
      <c r="AZ16737" s="80"/>
      <c r="BA16737" s="80"/>
      <c r="BB16737" s="80"/>
    </row>
    <row r="16738" spans="9:54" x14ac:dyDescent="0.25">
      <c r="I16738" s="80"/>
      <c r="AX16738" s="80"/>
      <c r="AY16738" s="80"/>
      <c r="AZ16738" s="80"/>
      <c r="BA16738" s="80"/>
      <c r="BB16738" s="80"/>
    </row>
    <row r="16739" spans="9:54" x14ac:dyDescent="0.25">
      <c r="I16739" s="80"/>
      <c r="AX16739" s="80"/>
      <c r="AY16739" s="80"/>
      <c r="AZ16739" s="80"/>
      <c r="BA16739" s="80"/>
      <c r="BB16739" s="80"/>
    </row>
    <row r="16740" spans="9:54" x14ac:dyDescent="0.25">
      <c r="I16740" s="80"/>
      <c r="AX16740" s="80"/>
      <c r="AY16740" s="80"/>
      <c r="AZ16740" s="80"/>
      <c r="BA16740" s="80"/>
      <c r="BB16740" s="80"/>
    </row>
    <row r="16741" spans="9:54" x14ac:dyDescent="0.25">
      <c r="I16741" s="80"/>
      <c r="AX16741" s="80"/>
      <c r="AY16741" s="80"/>
      <c r="AZ16741" s="80"/>
      <c r="BA16741" s="80"/>
      <c r="BB16741" s="80"/>
    </row>
    <row r="16742" spans="9:54" x14ac:dyDescent="0.25">
      <c r="I16742" s="80"/>
      <c r="AX16742" s="80"/>
      <c r="AY16742" s="80"/>
      <c r="AZ16742" s="80"/>
      <c r="BA16742" s="80"/>
      <c r="BB16742" s="80"/>
    </row>
    <row r="16743" spans="9:54" x14ac:dyDescent="0.25">
      <c r="I16743" s="80"/>
      <c r="AX16743" s="80"/>
      <c r="AY16743" s="80"/>
      <c r="AZ16743" s="80"/>
      <c r="BA16743" s="80"/>
      <c r="BB16743" s="80"/>
    </row>
    <row r="16744" spans="9:54" x14ac:dyDescent="0.25">
      <c r="I16744" s="80"/>
      <c r="AX16744" s="80"/>
      <c r="AY16744" s="80"/>
      <c r="AZ16744" s="80"/>
      <c r="BA16744" s="80"/>
      <c r="BB16744" s="80"/>
    </row>
    <row r="16745" spans="9:54" x14ac:dyDescent="0.25">
      <c r="I16745" s="80"/>
      <c r="AX16745" s="80"/>
      <c r="AY16745" s="80"/>
      <c r="AZ16745" s="80"/>
      <c r="BA16745" s="80"/>
      <c r="BB16745" s="80"/>
    </row>
    <row r="16746" spans="9:54" x14ac:dyDescent="0.25">
      <c r="I16746" s="80"/>
      <c r="AX16746" s="80"/>
      <c r="AY16746" s="80"/>
      <c r="AZ16746" s="80"/>
      <c r="BA16746" s="80"/>
      <c r="BB16746" s="80"/>
    </row>
    <row r="16747" spans="9:54" x14ac:dyDescent="0.25">
      <c r="I16747" s="80"/>
      <c r="AX16747" s="80"/>
      <c r="AY16747" s="80"/>
      <c r="AZ16747" s="80"/>
      <c r="BA16747" s="80"/>
      <c r="BB16747" s="80"/>
    </row>
    <row r="16748" spans="9:54" x14ac:dyDescent="0.25">
      <c r="I16748" s="80"/>
      <c r="AX16748" s="80"/>
      <c r="AY16748" s="80"/>
      <c r="AZ16748" s="80"/>
      <c r="BA16748" s="80"/>
      <c r="BB16748" s="80"/>
    </row>
    <row r="16749" spans="9:54" x14ac:dyDescent="0.25">
      <c r="I16749" s="80"/>
      <c r="AX16749" s="80"/>
      <c r="AY16749" s="80"/>
      <c r="AZ16749" s="80"/>
      <c r="BA16749" s="80"/>
      <c r="BB16749" s="80"/>
    </row>
    <row r="16750" spans="9:54" x14ac:dyDescent="0.25">
      <c r="I16750" s="80"/>
      <c r="AX16750" s="80"/>
      <c r="AY16750" s="80"/>
      <c r="AZ16750" s="80"/>
      <c r="BA16750" s="80"/>
      <c r="BB16750" s="80"/>
    </row>
    <row r="16751" spans="9:54" x14ac:dyDescent="0.25">
      <c r="I16751" s="80"/>
      <c r="AX16751" s="80"/>
      <c r="AY16751" s="80"/>
      <c r="AZ16751" s="80"/>
      <c r="BA16751" s="80"/>
      <c r="BB16751" s="80"/>
    </row>
    <row r="16752" spans="9:54" x14ac:dyDescent="0.25">
      <c r="I16752" s="80"/>
      <c r="AX16752" s="80"/>
      <c r="AY16752" s="80"/>
      <c r="AZ16752" s="80"/>
      <c r="BA16752" s="80"/>
      <c r="BB16752" s="80"/>
    </row>
    <row r="16753" spans="9:54" x14ac:dyDescent="0.25">
      <c r="I16753" s="80"/>
      <c r="AX16753" s="80"/>
      <c r="AY16753" s="80"/>
      <c r="AZ16753" s="80"/>
      <c r="BA16753" s="80"/>
      <c r="BB16753" s="80"/>
    </row>
    <row r="16754" spans="9:54" x14ac:dyDescent="0.25">
      <c r="I16754" s="80"/>
      <c r="AX16754" s="80"/>
      <c r="AY16754" s="80"/>
      <c r="AZ16754" s="80"/>
      <c r="BA16754" s="80"/>
      <c r="BB16754" s="80"/>
    </row>
    <row r="16755" spans="9:54" x14ac:dyDescent="0.25">
      <c r="I16755" s="80"/>
      <c r="AX16755" s="80"/>
      <c r="AY16755" s="80"/>
      <c r="AZ16755" s="80"/>
      <c r="BA16755" s="80"/>
      <c r="BB16755" s="80"/>
    </row>
    <row r="16756" spans="9:54" x14ac:dyDescent="0.25">
      <c r="I16756" s="80"/>
      <c r="AX16756" s="80"/>
      <c r="AY16756" s="80"/>
      <c r="AZ16756" s="80"/>
      <c r="BA16756" s="80"/>
      <c r="BB16756" s="80"/>
    </row>
    <row r="16757" spans="9:54" x14ac:dyDescent="0.25">
      <c r="I16757" s="80"/>
      <c r="AX16757" s="80"/>
      <c r="AY16757" s="80"/>
      <c r="AZ16757" s="80"/>
      <c r="BA16757" s="80"/>
      <c r="BB16757" s="80"/>
    </row>
    <row r="16758" spans="9:54" x14ac:dyDescent="0.25">
      <c r="I16758" s="80"/>
      <c r="AX16758" s="80"/>
      <c r="AY16758" s="80"/>
      <c r="AZ16758" s="80"/>
      <c r="BA16758" s="80"/>
      <c r="BB16758" s="80"/>
    </row>
    <row r="16759" spans="9:54" x14ac:dyDescent="0.25">
      <c r="I16759" s="80"/>
      <c r="AX16759" s="80"/>
      <c r="AY16759" s="80"/>
      <c r="AZ16759" s="80"/>
      <c r="BA16759" s="80"/>
      <c r="BB16759" s="80"/>
    </row>
    <row r="16760" spans="9:54" x14ac:dyDescent="0.25">
      <c r="I16760" s="80"/>
      <c r="AX16760" s="80"/>
      <c r="AY16760" s="80"/>
      <c r="AZ16760" s="80"/>
      <c r="BA16760" s="80"/>
      <c r="BB16760" s="80"/>
    </row>
    <row r="16761" spans="9:54" x14ac:dyDescent="0.25">
      <c r="I16761" s="80"/>
      <c r="AX16761" s="80"/>
      <c r="AY16761" s="80"/>
      <c r="AZ16761" s="80"/>
      <c r="BA16761" s="80"/>
      <c r="BB16761" s="80"/>
    </row>
    <row r="16762" spans="9:54" x14ac:dyDescent="0.25">
      <c r="I16762" s="80"/>
      <c r="AX16762" s="80"/>
      <c r="AY16762" s="80"/>
      <c r="AZ16762" s="80"/>
      <c r="BA16762" s="80"/>
      <c r="BB16762" s="80"/>
    </row>
    <row r="16763" spans="9:54" x14ac:dyDescent="0.25">
      <c r="I16763" s="80"/>
      <c r="AX16763" s="80"/>
      <c r="AY16763" s="80"/>
      <c r="AZ16763" s="80"/>
      <c r="BA16763" s="80"/>
      <c r="BB16763" s="80"/>
    </row>
    <row r="16764" spans="9:54" x14ac:dyDescent="0.25">
      <c r="I16764" s="80"/>
      <c r="AX16764" s="80"/>
      <c r="AY16764" s="80"/>
      <c r="AZ16764" s="80"/>
      <c r="BA16764" s="80"/>
      <c r="BB16764" s="80"/>
    </row>
    <row r="16765" spans="9:54" x14ac:dyDescent="0.25">
      <c r="I16765" s="80"/>
      <c r="AX16765" s="80"/>
      <c r="AY16765" s="80"/>
      <c r="AZ16765" s="80"/>
      <c r="BA16765" s="80"/>
      <c r="BB16765" s="80"/>
    </row>
    <row r="16766" spans="9:54" x14ac:dyDescent="0.25">
      <c r="I16766" s="80"/>
      <c r="AX16766" s="80"/>
      <c r="AY16766" s="80"/>
      <c r="AZ16766" s="80"/>
      <c r="BA16766" s="80"/>
      <c r="BB16766" s="80"/>
    </row>
    <row r="16767" spans="9:54" x14ac:dyDescent="0.25">
      <c r="I16767" s="80"/>
      <c r="AX16767" s="80"/>
      <c r="AY16767" s="80"/>
      <c r="AZ16767" s="80"/>
      <c r="BA16767" s="80"/>
      <c r="BB16767" s="80"/>
    </row>
    <row r="16768" spans="9:54" x14ac:dyDescent="0.25">
      <c r="I16768" s="80"/>
      <c r="AX16768" s="80"/>
      <c r="AY16768" s="80"/>
      <c r="AZ16768" s="80"/>
      <c r="BA16768" s="80"/>
      <c r="BB16768" s="80"/>
    </row>
    <row r="16769" spans="9:54" x14ac:dyDescent="0.25">
      <c r="I16769" s="80"/>
      <c r="AX16769" s="80"/>
      <c r="AY16769" s="80"/>
      <c r="AZ16769" s="80"/>
      <c r="BA16769" s="80"/>
      <c r="BB16769" s="80"/>
    </row>
    <row r="16770" spans="9:54" x14ac:dyDescent="0.25">
      <c r="I16770" s="80"/>
      <c r="AX16770" s="80"/>
      <c r="AY16770" s="80"/>
      <c r="AZ16770" s="80"/>
      <c r="BA16770" s="80"/>
      <c r="BB16770" s="80"/>
    </row>
    <row r="16771" spans="9:54" x14ac:dyDescent="0.25">
      <c r="I16771" s="80"/>
      <c r="AX16771" s="80"/>
      <c r="AY16771" s="80"/>
      <c r="AZ16771" s="80"/>
      <c r="BA16771" s="80"/>
      <c r="BB16771" s="80"/>
    </row>
    <row r="16772" spans="9:54" x14ac:dyDescent="0.25">
      <c r="I16772" s="80"/>
      <c r="AX16772" s="80"/>
      <c r="AY16772" s="80"/>
      <c r="AZ16772" s="80"/>
      <c r="BA16772" s="80"/>
      <c r="BB16772" s="80"/>
    </row>
    <row r="16773" spans="9:54" x14ac:dyDescent="0.25">
      <c r="I16773" s="80"/>
      <c r="AX16773" s="80"/>
      <c r="AY16773" s="80"/>
      <c r="AZ16773" s="80"/>
      <c r="BA16773" s="80"/>
      <c r="BB16773" s="80"/>
    </row>
    <row r="16774" spans="9:54" x14ac:dyDescent="0.25">
      <c r="I16774" s="80"/>
      <c r="AX16774" s="80"/>
      <c r="AY16774" s="80"/>
      <c r="AZ16774" s="80"/>
      <c r="BA16774" s="80"/>
      <c r="BB16774" s="80"/>
    </row>
    <row r="16775" spans="9:54" x14ac:dyDescent="0.25">
      <c r="I16775" s="80"/>
      <c r="AX16775" s="80"/>
      <c r="AY16775" s="80"/>
      <c r="AZ16775" s="80"/>
      <c r="BA16775" s="80"/>
      <c r="BB16775" s="80"/>
    </row>
    <row r="16776" spans="9:54" x14ac:dyDescent="0.25">
      <c r="I16776" s="80"/>
      <c r="AX16776" s="80"/>
      <c r="AY16776" s="80"/>
      <c r="AZ16776" s="80"/>
      <c r="BA16776" s="80"/>
      <c r="BB16776" s="80"/>
    </row>
    <row r="16777" spans="9:54" x14ac:dyDescent="0.25">
      <c r="I16777" s="80"/>
      <c r="AX16777" s="80"/>
      <c r="AY16777" s="80"/>
      <c r="AZ16777" s="80"/>
      <c r="BA16777" s="80"/>
      <c r="BB16777" s="80"/>
    </row>
    <row r="16778" spans="9:54" x14ac:dyDescent="0.25">
      <c r="I16778" s="80"/>
      <c r="AX16778" s="80"/>
      <c r="AY16778" s="80"/>
      <c r="AZ16778" s="80"/>
      <c r="BA16778" s="80"/>
      <c r="BB16778" s="80"/>
    </row>
    <row r="16779" spans="9:54" x14ac:dyDescent="0.25">
      <c r="I16779" s="80"/>
      <c r="AX16779" s="80"/>
      <c r="AY16779" s="80"/>
      <c r="AZ16779" s="80"/>
      <c r="BA16779" s="80"/>
      <c r="BB16779" s="80"/>
    </row>
    <row r="16780" spans="9:54" x14ac:dyDescent="0.25">
      <c r="I16780" s="80"/>
      <c r="AX16780" s="80"/>
      <c r="AY16780" s="80"/>
      <c r="AZ16780" s="80"/>
      <c r="BA16780" s="80"/>
      <c r="BB16780" s="80"/>
    </row>
    <row r="16781" spans="9:54" x14ac:dyDescent="0.25">
      <c r="I16781" s="80"/>
      <c r="AX16781" s="80"/>
      <c r="AY16781" s="80"/>
      <c r="AZ16781" s="80"/>
      <c r="BA16781" s="80"/>
      <c r="BB16781" s="80"/>
    </row>
    <row r="16782" spans="9:54" x14ac:dyDescent="0.25">
      <c r="I16782" s="80"/>
      <c r="AX16782" s="80"/>
      <c r="AY16782" s="80"/>
      <c r="AZ16782" s="80"/>
      <c r="BA16782" s="80"/>
      <c r="BB16782" s="80"/>
    </row>
    <row r="16783" spans="9:54" x14ac:dyDescent="0.25">
      <c r="I16783" s="80"/>
      <c r="AX16783" s="80"/>
      <c r="AY16783" s="80"/>
      <c r="AZ16783" s="80"/>
      <c r="BA16783" s="80"/>
      <c r="BB16783" s="80"/>
    </row>
    <row r="16784" spans="9:54" x14ac:dyDescent="0.25">
      <c r="I16784" s="80"/>
      <c r="AX16784" s="80"/>
      <c r="AY16784" s="80"/>
      <c r="AZ16784" s="80"/>
      <c r="BA16784" s="80"/>
      <c r="BB16784" s="80"/>
    </row>
    <row r="16785" spans="9:54" x14ac:dyDescent="0.25">
      <c r="I16785" s="80"/>
      <c r="AX16785" s="80"/>
      <c r="AY16785" s="80"/>
      <c r="AZ16785" s="80"/>
      <c r="BA16785" s="80"/>
      <c r="BB16785" s="80"/>
    </row>
    <row r="16786" spans="9:54" x14ac:dyDescent="0.25">
      <c r="I16786" s="80"/>
      <c r="AX16786" s="80"/>
      <c r="AY16786" s="80"/>
      <c r="AZ16786" s="80"/>
      <c r="BA16786" s="80"/>
      <c r="BB16786" s="80"/>
    </row>
    <row r="16787" spans="9:54" x14ac:dyDescent="0.25">
      <c r="I16787" s="80"/>
      <c r="AX16787" s="80"/>
      <c r="AY16787" s="80"/>
      <c r="AZ16787" s="80"/>
      <c r="BA16787" s="80"/>
      <c r="BB16787" s="80"/>
    </row>
    <row r="16788" spans="9:54" x14ac:dyDescent="0.25">
      <c r="I16788" s="80"/>
      <c r="AX16788" s="80"/>
      <c r="AY16788" s="80"/>
      <c r="AZ16788" s="80"/>
      <c r="BA16788" s="80"/>
      <c r="BB16788" s="80"/>
    </row>
    <row r="16789" spans="9:54" x14ac:dyDescent="0.25">
      <c r="I16789" s="80"/>
      <c r="AX16789" s="80"/>
      <c r="AY16789" s="80"/>
      <c r="AZ16789" s="80"/>
      <c r="BA16789" s="80"/>
      <c r="BB16789" s="80"/>
    </row>
    <row r="16790" spans="9:54" x14ac:dyDescent="0.25">
      <c r="I16790" s="80"/>
      <c r="AX16790" s="80"/>
      <c r="AY16790" s="80"/>
      <c r="AZ16790" s="80"/>
      <c r="BA16790" s="80"/>
      <c r="BB16790" s="80"/>
    </row>
    <row r="16791" spans="9:54" x14ac:dyDescent="0.25">
      <c r="I16791" s="80"/>
      <c r="AX16791" s="80"/>
      <c r="AY16791" s="80"/>
      <c r="AZ16791" s="80"/>
      <c r="BA16791" s="80"/>
      <c r="BB16791" s="80"/>
    </row>
    <row r="16792" spans="9:54" x14ac:dyDescent="0.25">
      <c r="I16792" s="80"/>
      <c r="AX16792" s="80"/>
      <c r="AY16792" s="80"/>
      <c r="AZ16792" s="80"/>
      <c r="BA16792" s="80"/>
      <c r="BB16792" s="80"/>
    </row>
    <row r="16793" spans="9:54" x14ac:dyDescent="0.25">
      <c r="I16793" s="80"/>
      <c r="AX16793" s="80"/>
      <c r="AY16793" s="80"/>
      <c r="AZ16793" s="80"/>
      <c r="BA16793" s="80"/>
      <c r="BB16793" s="80"/>
    </row>
    <row r="16794" spans="9:54" x14ac:dyDescent="0.25">
      <c r="I16794" s="80"/>
      <c r="AX16794" s="80"/>
      <c r="AY16794" s="80"/>
      <c r="AZ16794" s="80"/>
      <c r="BA16794" s="80"/>
      <c r="BB16794" s="80"/>
    </row>
    <row r="16795" spans="9:54" x14ac:dyDescent="0.25">
      <c r="I16795" s="80"/>
      <c r="AX16795" s="80"/>
      <c r="AY16795" s="80"/>
      <c r="AZ16795" s="80"/>
      <c r="BA16795" s="80"/>
      <c r="BB16795" s="80"/>
    </row>
    <row r="16796" spans="9:54" x14ac:dyDescent="0.25">
      <c r="I16796" s="80"/>
      <c r="AX16796" s="80"/>
      <c r="AY16796" s="80"/>
      <c r="AZ16796" s="80"/>
      <c r="BA16796" s="80"/>
      <c r="BB16796" s="80"/>
    </row>
    <row r="16797" spans="9:54" x14ac:dyDescent="0.25">
      <c r="I16797" s="80"/>
      <c r="AX16797" s="80"/>
      <c r="AY16797" s="80"/>
      <c r="AZ16797" s="80"/>
      <c r="BA16797" s="80"/>
      <c r="BB16797" s="80"/>
    </row>
    <row r="16798" spans="9:54" x14ac:dyDescent="0.25">
      <c r="I16798" s="80"/>
      <c r="AX16798" s="80"/>
      <c r="AY16798" s="80"/>
      <c r="AZ16798" s="80"/>
      <c r="BA16798" s="80"/>
      <c r="BB16798" s="80"/>
    </row>
    <row r="16799" spans="9:54" x14ac:dyDescent="0.25">
      <c r="I16799" s="80"/>
      <c r="AX16799" s="80"/>
      <c r="AY16799" s="80"/>
      <c r="AZ16799" s="80"/>
      <c r="BA16799" s="80"/>
      <c r="BB16799" s="80"/>
    </row>
    <row r="16800" spans="9:54" x14ac:dyDescent="0.25">
      <c r="I16800" s="80"/>
      <c r="AX16800" s="80"/>
      <c r="AY16800" s="80"/>
      <c r="AZ16800" s="80"/>
      <c r="BA16800" s="80"/>
      <c r="BB16800" s="80"/>
    </row>
    <row r="16801" spans="9:54" x14ac:dyDescent="0.25">
      <c r="I16801" s="80"/>
      <c r="AX16801" s="80"/>
      <c r="AY16801" s="80"/>
      <c r="AZ16801" s="80"/>
      <c r="BA16801" s="80"/>
      <c r="BB16801" s="80"/>
    </row>
    <row r="16802" spans="9:54" x14ac:dyDescent="0.25">
      <c r="I16802" s="80"/>
      <c r="AX16802" s="80"/>
      <c r="AY16802" s="80"/>
      <c r="AZ16802" s="80"/>
      <c r="BA16802" s="80"/>
      <c r="BB16802" s="80"/>
    </row>
    <row r="16803" spans="9:54" x14ac:dyDescent="0.25">
      <c r="I16803" s="80"/>
      <c r="AX16803" s="80"/>
      <c r="AY16803" s="80"/>
      <c r="AZ16803" s="80"/>
      <c r="BA16803" s="80"/>
      <c r="BB16803" s="80"/>
    </row>
    <row r="16804" spans="9:54" x14ac:dyDescent="0.25">
      <c r="I16804" s="80"/>
      <c r="AX16804" s="80"/>
      <c r="AY16804" s="80"/>
      <c r="AZ16804" s="80"/>
      <c r="BA16804" s="80"/>
      <c r="BB16804" s="80"/>
    </row>
    <row r="16805" spans="9:54" x14ac:dyDescent="0.25">
      <c r="I16805" s="80"/>
      <c r="AX16805" s="80"/>
      <c r="AY16805" s="80"/>
      <c r="AZ16805" s="80"/>
      <c r="BA16805" s="80"/>
      <c r="BB16805" s="80"/>
    </row>
    <row r="16806" spans="9:54" x14ac:dyDescent="0.25">
      <c r="I16806" s="80"/>
      <c r="AX16806" s="80"/>
      <c r="AY16806" s="80"/>
      <c r="AZ16806" s="80"/>
      <c r="BA16806" s="80"/>
      <c r="BB16806" s="80"/>
    </row>
    <row r="16807" spans="9:54" x14ac:dyDescent="0.25">
      <c r="I16807" s="80"/>
      <c r="AX16807" s="80"/>
      <c r="AY16807" s="80"/>
      <c r="AZ16807" s="80"/>
      <c r="BA16807" s="80"/>
      <c r="BB16807" s="80"/>
    </row>
    <row r="16808" spans="9:54" x14ac:dyDescent="0.25">
      <c r="I16808" s="80"/>
      <c r="AX16808" s="80"/>
      <c r="AY16808" s="80"/>
      <c r="AZ16808" s="80"/>
      <c r="BA16808" s="80"/>
      <c r="BB16808" s="80"/>
    </row>
    <row r="16809" spans="9:54" x14ac:dyDescent="0.25">
      <c r="I16809" s="80"/>
      <c r="AX16809" s="80"/>
      <c r="AY16809" s="80"/>
      <c r="AZ16809" s="80"/>
      <c r="BA16809" s="80"/>
      <c r="BB16809" s="80"/>
    </row>
    <row r="16810" spans="9:54" x14ac:dyDescent="0.25">
      <c r="I16810" s="80"/>
      <c r="AX16810" s="80"/>
      <c r="AY16810" s="80"/>
      <c r="AZ16810" s="80"/>
      <c r="BA16810" s="80"/>
      <c r="BB16810" s="80"/>
    </row>
    <row r="16811" spans="9:54" x14ac:dyDescent="0.25">
      <c r="I16811" s="80"/>
      <c r="AX16811" s="80"/>
      <c r="AY16811" s="80"/>
      <c r="AZ16811" s="80"/>
      <c r="BA16811" s="80"/>
      <c r="BB16811" s="80"/>
    </row>
    <row r="16812" spans="9:54" x14ac:dyDescent="0.25">
      <c r="I16812" s="80"/>
      <c r="AX16812" s="80"/>
      <c r="AY16812" s="80"/>
      <c r="AZ16812" s="80"/>
      <c r="BA16812" s="80"/>
      <c r="BB16812" s="80"/>
    </row>
    <row r="16813" spans="9:54" x14ac:dyDescent="0.25">
      <c r="I16813" s="80"/>
      <c r="AX16813" s="80"/>
      <c r="AY16813" s="80"/>
      <c r="AZ16813" s="80"/>
      <c r="BA16813" s="80"/>
      <c r="BB16813" s="80"/>
    </row>
    <row r="16814" spans="9:54" x14ac:dyDescent="0.25">
      <c r="I16814" s="80"/>
      <c r="AX16814" s="80"/>
      <c r="AY16814" s="80"/>
      <c r="AZ16814" s="80"/>
      <c r="BA16814" s="80"/>
      <c r="BB16814" s="80"/>
    </row>
    <row r="16815" spans="9:54" x14ac:dyDescent="0.25">
      <c r="I16815" s="80"/>
      <c r="AX16815" s="80"/>
      <c r="AY16815" s="80"/>
      <c r="AZ16815" s="80"/>
      <c r="BA16815" s="80"/>
      <c r="BB16815" s="80"/>
    </row>
    <row r="16816" spans="9:54" x14ac:dyDescent="0.25">
      <c r="I16816" s="80"/>
      <c r="AX16816" s="80"/>
      <c r="AY16816" s="80"/>
      <c r="AZ16816" s="80"/>
      <c r="BA16816" s="80"/>
      <c r="BB16816" s="80"/>
    </row>
    <row r="16817" spans="9:54" x14ac:dyDescent="0.25">
      <c r="I16817" s="80"/>
      <c r="AX16817" s="80"/>
      <c r="AY16817" s="80"/>
      <c r="AZ16817" s="80"/>
      <c r="BA16817" s="80"/>
      <c r="BB16817" s="80"/>
    </row>
    <row r="16818" spans="9:54" x14ac:dyDescent="0.25">
      <c r="I16818" s="80"/>
      <c r="AX16818" s="80"/>
      <c r="AY16818" s="80"/>
      <c r="AZ16818" s="80"/>
      <c r="BA16818" s="80"/>
      <c r="BB16818" s="80"/>
    </row>
    <row r="16819" spans="9:54" x14ac:dyDescent="0.25">
      <c r="I16819" s="80"/>
      <c r="AX16819" s="80"/>
      <c r="AY16819" s="80"/>
      <c r="AZ16819" s="80"/>
      <c r="BA16819" s="80"/>
      <c r="BB16819" s="80"/>
    </row>
    <row r="16820" spans="9:54" x14ac:dyDescent="0.25">
      <c r="I16820" s="80"/>
      <c r="AX16820" s="80"/>
      <c r="AY16820" s="80"/>
      <c r="AZ16820" s="80"/>
      <c r="BA16820" s="80"/>
      <c r="BB16820" s="80"/>
    </row>
    <row r="16821" spans="9:54" x14ac:dyDescent="0.25">
      <c r="I16821" s="80"/>
      <c r="AX16821" s="80"/>
      <c r="AY16821" s="80"/>
      <c r="AZ16821" s="80"/>
      <c r="BA16821" s="80"/>
      <c r="BB16821" s="80"/>
    </row>
    <row r="16822" spans="9:54" x14ac:dyDescent="0.25">
      <c r="I16822" s="80"/>
      <c r="AX16822" s="80"/>
      <c r="AY16822" s="80"/>
      <c r="AZ16822" s="80"/>
      <c r="BA16822" s="80"/>
      <c r="BB16822" s="80"/>
    </row>
    <row r="16823" spans="9:54" x14ac:dyDescent="0.25">
      <c r="I16823" s="80"/>
      <c r="AX16823" s="80"/>
      <c r="AY16823" s="80"/>
      <c r="AZ16823" s="80"/>
      <c r="BA16823" s="80"/>
      <c r="BB16823" s="80"/>
    </row>
    <row r="16824" spans="9:54" x14ac:dyDescent="0.25">
      <c r="I16824" s="80"/>
      <c r="AX16824" s="80"/>
      <c r="AY16824" s="80"/>
      <c r="AZ16824" s="80"/>
      <c r="BA16824" s="80"/>
      <c r="BB16824" s="80"/>
    </row>
    <row r="16825" spans="9:54" x14ac:dyDescent="0.25">
      <c r="I16825" s="80"/>
      <c r="AX16825" s="80"/>
      <c r="AY16825" s="80"/>
      <c r="AZ16825" s="80"/>
      <c r="BA16825" s="80"/>
      <c r="BB16825" s="80"/>
    </row>
    <row r="16826" spans="9:54" x14ac:dyDescent="0.25">
      <c r="I16826" s="80"/>
      <c r="AX16826" s="80"/>
      <c r="AY16826" s="80"/>
      <c r="AZ16826" s="80"/>
      <c r="BA16826" s="80"/>
      <c r="BB16826" s="80"/>
    </row>
    <row r="16827" spans="9:54" x14ac:dyDescent="0.25">
      <c r="I16827" s="80"/>
      <c r="AX16827" s="80"/>
      <c r="AY16827" s="80"/>
      <c r="AZ16827" s="80"/>
      <c r="BA16827" s="80"/>
      <c r="BB16827" s="80"/>
    </row>
    <row r="16828" spans="9:54" x14ac:dyDescent="0.25">
      <c r="I16828" s="80"/>
      <c r="AX16828" s="80"/>
      <c r="AY16828" s="80"/>
      <c r="AZ16828" s="80"/>
      <c r="BA16828" s="80"/>
      <c r="BB16828" s="80"/>
    </row>
    <row r="16829" spans="9:54" x14ac:dyDescent="0.25">
      <c r="I16829" s="80"/>
      <c r="AX16829" s="80"/>
      <c r="AY16829" s="80"/>
      <c r="AZ16829" s="80"/>
      <c r="BA16829" s="80"/>
      <c r="BB16829" s="80"/>
    </row>
    <row r="16830" spans="9:54" x14ac:dyDescent="0.25">
      <c r="I16830" s="80"/>
      <c r="AX16830" s="80"/>
      <c r="AY16830" s="80"/>
      <c r="AZ16830" s="80"/>
      <c r="BA16830" s="80"/>
      <c r="BB16830" s="80"/>
    </row>
    <row r="16831" spans="9:54" x14ac:dyDescent="0.25">
      <c r="I16831" s="80"/>
      <c r="AX16831" s="80"/>
      <c r="AY16831" s="80"/>
      <c r="AZ16831" s="80"/>
      <c r="BA16831" s="80"/>
      <c r="BB16831" s="80"/>
    </row>
    <row r="16832" spans="9:54" x14ac:dyDescent="0.25">
      <c r="I16832" s="80"/>
      <c r="AX16832" s="80"/>
      <c r="AY16832" s="80"/>
      <c r="AZ16832" s="80"/>
      <c r="BA16832" s="80"/>
      <c r="BB16832" s="80"/>
    </row>
    <row r="16833" spans="9:54" x14ac:dyDescent="0.25">
      <c r="I16833" s="80"/>
      <c r="AX16833" s="80"/>
      <c r="AY16833" s="80"/>
      <c r="AZ16833" s="80"/>
      <c r="BA16833" s="80"/>
      <c r="BB16833" s="80"/>
    </row>
    <row r="16834" spans="9:54" x14ac:dyDescent="0.25">
      <c r="I16834" s="80"/>
      <c r="AX16834" s="80"/>
      <c r="AY16834" s="80"/>
      <c r="AZ16834" s="80"/>
      <c r="BA16834" s="80"/>
      <c r="BB16834" s="80"/>
    </row>
    <row r="16835" spans="9:54" x14ac:dyDescent="0.25">
      <c r="I16835" s="80"/>
      <c r="AX16835" s="80"/>
      <c r="AY16835" s="80"/>
      <c r="AZ16835" s="80"/>
      <c r="BA16835" s="80"/>
      <c r="BB16835" s="80"/>
    </row>
    <row r="16836" spans="9:54" x14ac:dyDescent="0.25">
      <c r="I16836" s="80"/>
      <c r="AX16836" s="80"/>
      <c r="AY16836" s="80"/>
      <c r="AZ16836" s="80"/>
      <c r="BA16836" s="80"/>
      <c r="BB16836" s="80"/>
    </row>
    <row r="16837" spans="9:54" x14ac:dyDescent="0.25">
      <c r="I16837" s="80"/>
      <c r="AX16837" s="80"/>
      <c r="AY16837" s="80"/>
      <c r="AZ16837" s="80"/>
      <c r="BA16837" s="80"/>
      <c r="BB16837" s="80"/>
    </row>
    <row r="16838" spans="9:54" x14ac:dyDescent="0.25">
      <c r="I16838" s="80"/>
      <c r="AX16838" s="80"/>
      <c r="AY16838" s="80"/>
      <c r="AZ16838" s="80"/>
      <c r="BA16838" s="80"/>
      <c r="BB16838" s="80"/>
    </row>
    <row r="16839" spans="9:54" x14ac:dyDescent="0.25">
      <c r="I16839" s="80"/>
      <c r="AX16839" s="80"/>
      <c r="AY16839" s="80"/>
      <c r="AZ16839" s="80"/>
      <c r="BA16839" s="80"/>
      <c r="BB16839" s="80"/>
    </row>
    <row r="16840" spans="9:54" x14ac:dyDescent="0.25">
      <c r="I16840" s="80"/>
      <c r="AX16840" s="80"/>
      <c r="AY16840" s="80"/>
      <c r="AZ16840" s="80"/>
      <c r="BA16840" s="80"/>
      <c r="BB16840" s="80"/>
    </row>
    <row r="16841" spans="9:54" x14ac:dyDescent="0.25">
      <c r="I16841" s="80"/>
      <c r="AX16841" s="80"/>
      <c r="AY16841" s="80"/>
      <c r="AZ16841" s="80"/>
      <c r="BA16841" s="80"/>
      <c r="BB16841" s="80"/>
    </row>
    <row r="16842" spans="9:54" x14ac:dyDescent="0.25">
      <c r="I16842" s="80"/>
      <c r="AX16842" s="80"/>
      <c r="AY16842" s="80"/>
      <c r="AZ16842" s="80"/>
      <c r="BA16842" s="80"/>
      <c r="BB16842" s="80"/>
    </row>
    <row r="16843" spans="9:54" x14ac:dyDescent="0.25">
      <c r="I16843" s="80"/>
      <c r="AX16843" s="80"/>
      <c r="AY16843" s="80"/>
      <c r="AZ16843" s="80"/>
      <c r="BA16843" s="80"/>
      <c r="BB16843" s="80"/>
    </row>
    <row r="16844" spans="9:54" x14ac:dyDescent="0.25">
      <c r="I16844" s="80"/>
      <c r="AX16844" s="80"/>
      <c r="AY16844" s="80"/>
      <c r="AZ16844" s="80"/>
      <c r="BA16844" s="80"/>
      <c r="BB16844" s="80"/>
    </row>
    <row r="16845" spans="9:54" x14ac:dyDescent="0.25">
      <c r="I16845" s="80"/>
      <c r="AX16845" s="80"/>
      <c r="AY16845" s="80"/>
      <c r="AZ16845" s="80"/>
      <c r="BA16845" s="80"/>
      <c r="BB16845" s="80"/>
    </row>
    <row r="16846" spans="9:54" x14ac:dyDescent="0.25">
      <c r="I16846" s="80"/>
      <c r="AX16846" s="80"/>
      <c r="AY16846" s="80"/>
      <c r="AZ16846" s="80"/>
      <c r="BA16846" s="80"/>
      <c r="BB16846" s="80"/>
    </row>
    <row r="16847" spans="9:54" x14ac:dyDescent="0.25">
      <c r="I16847" s="80"/>
      <c r="AX16847" s="80"/>
      <c r="AY16847" s="80"/>
      <c r="AZ16847" s="80"/>
      <c r="BA16847" s="80"/>
      <c r="BB16847" s="80"/>
    </row>
    <row r="16848" spans="9:54" x14ac:dyDescent="0.25">
      <c r="I16848" s="80"/>
      <c r="AX16848" s="80"/>
      <c r="AY16848" s="80"/>
      <c r="AZ16848" s="80"/>
      <c r="BA16848" s="80"/>
      <c r="BB16848" s="80"/>
    </row>
    <row r="16849" spans="9:54" x14ac:dyDescent="0.25">
      <c r="I16849" s="80"/>
      <c r="AX16849" s="80"/>
      <c r="AY16849" s="80"/>
      <c r="AZ16849" s="80"/>
      <c r="BA16849" s="80"/>
      <c r="BB16849" s="80"/>
    </row>
    <row r="16850" spans="9:54" x14ac:dyDescent="0.25">
      <c r="I16850" s="80"/>
      <c r="AX16850" s="80"/>
      <c r="AY16850" s="80"/>
      <c r="AZ16850" s="80"/>
      <c r="BA16850" s="80"/>
      <c r="BB16850" s="80"/>
    </row>
    <row r="16851" spans="9:54" x14ac:dyDescent="0.25">
      <c r="I16851" s="80"/>
      <c r="AX16851" s="80"/>
      <c r="AY16851" s="80"/>
      <c r="AZ16851" s="80"/>
      <c r="BA16851" s="80"/>
      <c r="BB16851" s="80"/>
    </row>
    <row r="16852" spans="9:54" x14ac:dyDescent="0.25">
      <c r="I16852" s="80"/>
      <c r="AX16852" s="80"/>
      <c r="AY16852" s="80"/>
      <c r="AZ16852" s="80"/>
      <c r="BA16852" s="80"/>
      <c r="BB16852" s="80"/>
    </row>
    <row r="16853" spans="9:54" x14ac:dyDescent="0.25">
      <c r="I16853" s="80"/>
      <c r="AX16853" s="80"/>
      <c r="AY16853" s="80"/>
      <c r="AZ16853" s="80"/>
      <c r="BA16853" s="80"/>
      <c r="BB16853" s="80"/>
    </row>
    <row r="16854" spans="9:54" x14ac:dyDescent="0.25">
      <c r="I16854" s="80"/>
      <c r="AX16854" s="80"/>
      <c r="AY16854" s="80"/>
      <c r="AZ16854" s="80"/>
      <c r="BA16854" s="80"/>
      <c r="BB16854" s="80"/>
    </row>
    <row r="16855" spans="9:54" x14ac:dyDescent="0.25">
      <c r="I16855" s="80"/>
      <c r="AX16855" s="80"/>
      <c r="AY16855" s="80"/>
      <c r="AZ16855" s="80"/>
      <c r="BA16855" s="80"/>
      <c r="BB16855" s="80"/>
    </row>
    <row r="16856" spans="9:54" x14ac:dyDescent="0.25">
      <c r="I16856" s="80"/>
      <c r="AX16856" s="80"/>
      <c r="AY16856" s="80"/>
      <c r="AZ16856" s="80"/>
      <c r="BA16856" s="80"/>
      <c r="BB16856" s="80"/>
    </row>
    <row r="16857" spans="9:54" x14ac:dyDescent="0.25">
      <c r="I16857" s="80"/>
      <c r="AX16857" s="80"/>
      <c r="AY16857" s="80"/>
      <c r="AZ16857" s="80"/>
      <c r="BA16857" s="80"/>
      <c r="BB16857" s="80"/>
    </row>
    <row r="16858" spans="9:54" x14ac:dyDescent="0.25">
      <c r="I16858" s="80"/>
      <c r="AX16858" s="80"/>
      <c r="AY16858" s="80"/>
      <c r="AZ16858" s="80"/>
      <c r="BA16858" s="80"/>
      <c r="BB16858" s="80"/>
    </row>
    <row r="16859" spans="9:54" x14ac:dyDescent="0.25">
      <c r="I16859" s="80"/>
      <c r="AX16859" s="80"/>
      <c r="AY16859" s="80"/>
      <c r="AZ16859" s="80"/>
      <c r="BA16859" s="80"/>
      <c r="BB16859" s="80"/>
    </row>
    <row r="16860" spans="9:54" x14ac:dyDescent="0.25">
      <c r="I16860" s="80"/>
      <c r="AX16860" s="80"/>
      <c r="AY16860" s="80"/>
      <c r="AZ16860" s="80"/>
      <c r="BA16860" s="80"/>
      <c r="BB16860" s="80"/>
    </row>
    <row r="16861" spans="9:54" x14ac:dyDescent="0.25">
      <c r="I16861" s="80"/>
      <c r="AX16861" s="80"/>
      <c r="AY16861" s="80"/>
      <c r="AZ16861" s="80"/>
      <c r="BA16861" s="80"/>
      <c r="BB16861" s="80"/>
    </row>
    <row r="16862" spans="9:54" x14ac:dyDescent="0.25">
      <c r="I16862" s="80"/>
      <c r="AX16862" s="80"/>
      <c r="AY16862" s="80"/>
      <c r="AZ16862" s="80"/>
      <c r="BA16862" s="80"/>
      <c r="BB16862" s="80"/>
    </row>
    <row r="16863" spans="9:54" x14ac:dyDescent="0.25">
      <c r="I16863" s="80"/>
      <c r="AX16863" s="80"/>
      <c r="AY16863" s="80"/>
      <c r="AZ16863" s="80"/>
      <c r="BA16863" s="80"/>
      <c r="BB16863" s="80"/>
    </row>
    <row r="16864" spans="9:54" x14ac:dyDescent="0.25">
      <c r="I16864" s="80"/>
      <c r="AX16864" s="80"/>
      <c r="AY16864" s="80"/>
      <c r="AZ16864" s="80"/>
      <c r="BA16864" s="80"/>
      <c r="BB16864" s="80"/>
    </row>
    <row r="16865" spans="9:54" x14ac:dyDescent="0.25">
      <c r="I16865" s="80"/>
      <c r="AX16865" s="80"/>
      <c r="AY16865" s="80"/>
      <c r="AZ16865" s="80"/>
      <c r="BA16865" s="80"/>
      <c r="BB16865" s="80"/>
    </row>
    <row r="16866" spans="9:54" x14ac:dyDescent="0.25">
      <c r="I16866" s="80"/>
      <c r="AX16866" s="80"/>
      <c r="AY16866" s="80"/>
      <c r="AZ16866" s="80"/>
      <c r="BA16866" s="80"/>
      <c r="BB16866" s="80"/>
    </row>
    <row r="16867" spans="9:54" x14ac:dyDescent="0.25">
      <c r="I16867" s="80"/>
      <c r="AX16867" s="80"/>
      <c r="AY16867" s="80"/>
      <c r="AZ16867" s="80"/>
      <c r="BA16867" s="80"/>
      <c r="BB16867" s="80"/>
    </row>
    <row r="16868" spans="9:54" x14ac:dyDescent="0.25">
      <c r="I16868" s="80"/>
      <c r="AX16868" s="80"/>
      <c r="AY16868" s="80"/>
      <c r="AZ16868" s="80"/>
      <c r="BA16868" s="80"/>
      <c r="BB16868" s="80"/>
    </row>
    <row r="16869" spans="9:54" x14ac:dyDescent="0.25">
      <c r="I16869" s="80"/>
      <c r="AX16869" s="80"/>
      <c r="AY16869" s="80"/>
      <c r="AZ16869" s="80"/>
      <c r="BA16869" s="80"/>
      <c r="BB16869" s="80"/>
    </row>
    <row r="16870" spans="9:54" x14ac:dyDescent="0.25">
      <c r="I16870" s="80"/>
      <c r="AX16870" s="80"/>
      <c r="AY16870" s="80"/>
      <c r="AZ16870" s="80"/>
      <c r="BA16870" s="80"/>
      <c r="BB16870" s="80"/>
    </row>
    <row r="16871" spans="9:54" x14ac:dyDescent="0.25">
      <c r="I16871" s="80"/>
      <c r="AX16871" s="80"/>
      <c r="AY16871" s="80"/>
      <c r="AZ16871" s="80"/>
      <c r="BA16871" s="80"/>
      <c r="BB16871" s="80"/>
    </row>
    <row r="16872" spans="9:54" x14ac:dyDescent="0.25">
      <c r="I16872" s="80"/>
      <c r="AX16872" s="80"/>
      <c r="AY16872" s="80"/>
      <c r="AZ16872" s="80"/>
      <c r="BA16872" s="80"/>
      <c r="BB16872" s="80"/>
    </row>
    <row r="16873" spans="9:54" x14ac:dyDescent="0.25">
      <c r="I16873" s="80"/>
      <c r="AX16873" s="80"/>
      <c r="AY16873" s="80"/>
      <c r="AZ16873" s="80"/>
      <c r="BA16873" s="80"/>
      <c r="BB16873" s="80"/>
    </row>
    <row r="16874" spans="9:54" x14ac:dyDescent="0.25">
      <c r="I16874" s="80"/>
      <c r="AX16874" s="80"/>
      <c r="AY16874" s="80"/>
      <c r="AZ16874" s="80"/>
      <c r="BA16874" s="80"/>
      <c r="BB16874" s="80"/>
    </row>
    <row r="16875" spans="9:54" x14ac:dyDescent="0.25">
      <c r="I16875" s="80"/>
      <c r="AX16875" s="80"/>
      <c r="AY16875" s="80"/>
      <c r="AZ16875" s="80"/>
      <c r="BA16875" s="80"/>
      <c r="BB16875" s="80"/>
    </row>
    <row r="16876" spans="9:54" x14ac:dyDescent="0.25">
      <c r="I16876" s="80"/>
      <c r="AX16876" s="80"/>
      <c r="AY16876" s="80"/>
      <c r="AZ16876" s="80"/>
      <c r="BA16876" s="80"/>
      <c r="BB16876" s="80"/>
    </row>
    <row r="16877" spans="9:54" x14ac:dyDescent="0.25">
      <c r="I16877" s="80"/>
      <c r="AX16877" s="80"/>
      <c r="AY16877" s="80"/>
      <c r="AZ16877" s="80"/>
      <c r="BA16877" s="80"/>
      <c r="BB16877" s="80"/>
    </row>
    <row r="16878" spans="9:54" x14ac:dyDescent="0.25">
      <c r="I16878" s="80"/>
      <c r="AX16878" s="80"/>
      <c r="AY16878" s="80"/>
      <c r="AZ16878" s="80"/>
      <c r="BA16878" s="80"/>
      <c r="BB16878" s="80"/>
    </row>
    <row r="16879" spans="9:54" x14ac:dyDescent="0.25">
      <c r="I16879" s="80"/>
      <c r="AX16879" s="80"/>
      <c r="AY16879" s="80"/>
      <c r="AZ16879" s="80"/>
      <c r="BA16879" s="80"/>
      <c r="BB16879" s="80"/>
    </row>
    <row r="16880" spans="9:54" x14ac:dyDescent="0.25">
      <c r="I16880" s="80"/>
      <c r="AX16880" s="80"/>
      <c r="AY16880" s="80"/>
      <c r="AZ16880" s="80"/>
      <c r="BA16880" s="80"/>
      <c r="BB16880" s="80"/>
    </row>
    <row r="16881" spans="9:54" x14ac:dyDescent="0.25">
      <c r="I16881" s="80"/>
      <c r="AX16881" s="80"/>
      <c r="AY16881" s="80"/>
      <c r="AZ16881" s="80"/>
      <c r="BA16881" s="80"/>
      <c r="BB16881" s="80"/>
    </row>
    <row r="16882" spans="9:54" x14ac:dyDescent="0.25">
      <c r="I16882" s="80"/>
      <c r="AX16882" s="80"/>
      <c r="AY16882" s="80"/>
      <c r="AZ16882" s="80"/>
      <c r="BA16882" s="80"/>
      <c r="BB16882" s="80"/>
    </row>
    <row r="16883" spans="9:54" x14ac:dyDescent="0.25">
      <c r="I16883" s="80"/>
      <c r="AX16883" s="80"/>
      <c r="AY16883" s="80"/>
      <c r="AZ16883" s="80"/>
      <c r="BA16883" s="80"/>
      <c r="BB16883" s="80"/>
    </row>
    <row r="16884" spans="9:54" x14ac:dyDescent="0.25">
      <c r="I16884" s="80"/>
      <c r="AX16884" s="80"/>
      <c r="AY16884" s="80"/>
      <c r="AZ16884" s="80"/>
      <c r="BA16884" s="80"/>
      <c r="BB16884" s="80"/>
    </row>
    <row r="16885" spans="9:54" x14ac:dyDescent="0.25">
      <c r="I16885" s="80"/>
      <c r="AX16885" s="80"/>
      <c r="AY16885" s="80"/>
      <c r="AZ16885" s="80"/>
      <c r="BA16885" s="80"/>
      <c r="BB16885" s="80"/>
    </row>
    <row r="16886" spans="9:54" x14ac:dyDescent="0.25">
      <c r="I16886" s="80"/>
      <c r="AX16886" s="80"/>
      <c r="AY16886" s="80"/>
      <c r="AZ16886" s="80"/>
      <c r="BA16886" s="80"/>
      <c r="BB16886" s="80"/>
    </row>
    <row r="16887" spans="9:54" x14ac:dyDescent="0.25">
      <c r="I16887" s="80"/>
      <c r="AX16887" s="80"/>
      <c r="AY16887" s="80"/>
      <c r="AZ16887" s="80"/>
      <c r="BA16887" s="80"/>
      <c r="BB16887" s="80"/>
    </row>
    <row r="16888" spans="9:54" x14ac:dyDescent="0.25">
      <c r="I16888" s="80"/>
      <c r="AX16888" s="80"/>
      <c r="AY16888" s="80"/>
      <c r="AZ16888" s="80"/>
      <c r="BA16888" s="80"/>
      <c r="BB16888" s="80"/>
    </row>
    <row r="16889" spans="9:54" x14ac:dyDescent="0.25">
      <c r="I16889" s="80"/>
      <c r="AX16889" s="80"/>
      <c r="AY16889" s="80"/>
      <c r="AZ16889" s="80"/>
      <c r="BA16889" s="80"/>
      <c r="BB16889" s="80"/>
    </row>
    <row r="16890" spans="9:54" x14ac:dyDescent="0.25">
      <c r="I16890" s="80"/>
      <c r="AX16890" s="80"/>
      <c r="AY16890" s="80"/>
      <c r="AZ16890" s="80"/>
      <c r="BA16890" s="80"/>
      <c r="BB16890" s="80"/>
    </row>
    <row r="16891" spans="9:54" x14ac:dyDescent="0.25">
      <c r="I16891" s="80"/>
      <c r="AX16891" s="80"/>
      <c r="AY16891" s="80"/>
      <c r="AZ16891" s="80"/>
      <c r="BA16891" s="80"/>
      <c r="BB16891" s="80"/>
    </row>
    <row r="16892" spans="9:54" x14ac:dyDescent="0.25">
      <c r="I16892" s="80"/>
      <c r="AX16892" s="80"/>
      <c r="AY16892" s="80"/>
      <c r="AZ16892" s="80"/>
      <c r="BA16892" s="80"/>
      <c r="BB16892" s="80"/>
    </row>
    <row r="16893" spans="9:54" x14ac:dyDescent="0.25">
      <c r="I16893" s="80"/>
      <c r="AX16893" s="80"/>
      <c r="AY16893" s="80"/>
      <c r="AZ16893" s="80"/>
      <c r="BA16893" s="80"/>
      <c r="BB16893" s="80"/>
    </row>
    <row r="16894" spans="9:54" x14ac:dyDescent="0.25">
      <c r="I16894" s="80"/>
      <c r="AX16894" s="80"/>
      <c r="AY16894" s="80"/>
      <c r="AZ16894" s="80"/>
      <c r="BA16894" s="80"/>
      <c r="BB16894" s="80"/>
    </row>
    <row r="16895" spans="9:54" x14ac:dyDescent="0.25">
      <c r="I16895" s="80"/>
      <c r="AX16895" s="80"/>
      <c r="AY16895" s="80"/>
      <c r="AZ16895" s="80"/>
      <c r="BA16895" s="80"/>
      <c r="BB16895" s="80"/>
    </row>
    <row r="16896" spans="9:54" x14ac:dyDescent="0.25">
      <c r="I16896" s="80"/>
      <c r="AX16896" s="80"/>
      <c r="AY16896" s="80"/>
      <c r="AZ16896" s="80"/>
      <c r="BA16896" s="80"/>
      <c r="BB16896" s="80"/>
    </row>
    <row r="16897" spans="9:54" x14ac:dyDescent="0.25">
      <c r="I16897" s="80"/>
      <c r="AX16897" s="80"/>
      <c r="AY16897" s="80"/>
      <c r="AZ16897" s="80"/>
      <c r="BA16897" s="80"/>
      <c r="BB16897" s="80"/>
    </row>
    <row r="16898" spans="9:54" x14ac:dyDescent="0.25">
      <c r="I16898" s="80"/>
      <c r="AX16898" s="80"/>
      <c r="AY16898" s="80"/>
      <c r="AZ16898" s="80"/>
      <c r="BA16898" s="80"/>
      <c r="BB16898" s="80"/>
    </row>
    <row r="16899" spans="9:54" x14ac:dyDescent="0.25">
      <c r="I16899" s="80"/>
      <c r="AX16899" s="80"/>
      <c r="AY16899" s="80"/>
      <c r="AZ16899" s="80"/>
      <c r="BA16899" s="80"/>
      <c r="BB16899" s="80"/>
    </row>
    <row r="16900" spans="9:54" x14ac:dyDescent="0.25">
      <c r="I16900" s="80"/>
      <c r="AX16900" s="80"/>
      <c r="AY16900" s="80"/>
      <c r="AZ16900" s="80"/>
      <c r="BA16900" s="80"/>
      <c r="BB16900" s="80"/>
    </row>
    <row r="16901" spans="9:54" x14ac:dyDescent="0.25">
      <c r="I16901" s="80"/>
      <c r="AX16901" s="80"/>
      <c r="AY16901" s="80"/>
      <c r="AZ16901" s="80"/>
      <c r="BA16901" s="80"/>
      <c r="BB16901" s="80"/>
    </row>
    <row r="16902" spans="9:54" x14ac:dyDescent="0.25">
      <c r="I16902" s="80"/>
      <c r="AX16902" s="80"/>
      <c r="AY16902" s="80"/>
      <c r="AZ16902" s="80"/>
      <c r="BA16902" s="80"/>
      <c r="BB16902" s="80"/>
    </row>
    <row r="16903" spans="9:54" x14ac:dyDescent="0.25">
      <c r="I16903" s="80"/>
      <c r="AX16903" s="80"/>
      <c r="AY16903" s="80"/>
      <c r="AZ16903" s="80"/>
      <c r="BA16903" s="80"/>
      <c r="BB16903" s="80"/>
    </row>
    <row r="16904" spans="9:54" x14ac:dyDescent="0.25">
      <c r="I16904" s="80"/>
      <c r="AX16904" s="80"/>
      <c r="AY16904" s="80"/>
      <c r="AZ16904" s="80"/>
      <c r="BA16904" s="80"/>
      <c r="BB16904" s="80"/>
    </row>
    <row r="16905" spans="9:54" x14ac:dyDescent="0.25">
      <c r="I16905" s="80"/>
      <c r="AX16905" s="80"/>
      <c r="AY16905" s="80"/>
      <c r="AZ16905" s="80"/>
      <c r="BA16905" s="80"/>
      <c r="BB16905" s="80"/>
    </row>
    <row r="16906" spans="9:54" x14ac:dyDescent="0.25">
      <c r="I16906" s="80"/>
      <c r="AX16906" s="80"/>
      <c r="AY16906" s="80"/>
      <c r="AZ16906" s="80"/>
      <c r="BA16906" s="80"/>
      <c r="BB16906" s="80"/>
    </row>
    <row r="16907" spans="9:54" x14ac:dyDescent="0.25">
      <c r="I16907" s="80"/>
      <c r="AX16907" s="80"/>
      <c r="AY16907" s="80"/>
      <c r="AZ16907" s="80"/>
      <c r="BA16907" s="80"/>
      <c r="BB16907" s="80"/>
    </row>
    <row r="16908" spans="9:54" x14ac:dyDescent="0.25">
      <c r="I16908" s="80"/>
      <c r="AX16908" s="80"/>
      <c r="AY16908" s="80"/>
      <c r="AZ16908" s="80"/>
      <c r="BA16908" s="80"/>
      <c r="BB16908" s="80"/>
    </row>
    <row r="16909" spans="9:54" x14ac:dyDescent="0.25">
      <c r="I16909" s="80"/>
      <c r="AX16909" s="80"/>
      <c r="AY16909" s="80"/>
      <c r="AZ16909" s="80"/>
      <c r="BA16909" s="80"/>
      <c r="BB16909" s="80"/>
    </row>
    <row r="16910" spans="9:54" x14ac:dyDescent="0.25">
      <c r="I16910" s="80"/>
      <c r="AX16910" s="80"/>
      <c r="AY16910" s="80"/>
      <c r="AZ16910" s="80"/>
      <c r="BA16910" s="80"/>
      <c r="BB16910" s="80"/>
    </row>
    <row r="16911" spans="9:54" x14ac:dyDescent="0.25">
      <c r="I16911" s="80"/>
      <c r="AX16911" s="80"/>
      <c r="AY16911" s="80"/>
      <c r="AZ16911" s="80"/>
      <c r="BA16911" s="80"/>
      <c r="BB16911" s="80"/>
    </row>
    <row r="16912" spans="9:54" x14ac:dyDescent="0.25">
      <c r="I16912" s="80"/>
      <c r="AX16912" s="80"/>
      <c r="AY16912" s="80"/>
      <c r="AZ16912" s="80"/>
      <c r="BA16912" s="80"/>
      <c r="BB16912" s="80"/>
    </row>
    <row r="16913" spans="9:54" x14ac:dyDescent="0.25">
      <c r="I16913" s="80"/>
      <c r="AX16913" s="80"/>
      <c r="AY16913" s="80"/>
      <c r="AZ16913" s="80"/>
      <c r="BA16913" s="80"/>
      <c r="BB16913" s="80"/>
    </row>
    <row r="16914" spans="9:54" x14ac:dyDescent="0.25">
      <c r="I16914" s="80"/>
      <c r="AX16914" s="80"/>
      <c r="AY16914" s="80"/>
      <c r="AZ16914" s="80"/>
      <c r="BA16914" s="80"/>
      <c r="BB16914" s="80"/>
    </row>
    <row r="16915" spans="9:54" x14ac:dyDescent="0.25">
      <c r="I16915" s="80"/>
      <c r="AX16915" s="80"/>
      <c r="AY16915" s="80"/>
      <c r="AZ16915" s="80"/>
      <c r="BA16915" s="80"/>
      <c r="BB16915" s="80"/>
    </row>
    <row r="16916" spans="9:54" x14ac:dyDescent="0.25">
      <c r="I16916" s="80"/>
      <c r="AX16916" s="80"/>
      <c r="AY16916" s="80"/>
      <c r="AZ16916" s="80"/>
      <c r="BA16916" s="80"/>
      <c r="BB16916" s="80"/>
    </row>
    <row r="16917" spans="9:54" x14ac:dyDescent="0.25">
      <c r="I16917" s="80"/>
      <c r="AX16917" s="80"/>
      <c r="AY16917" s="80"/>
      <c r="AZ16917" s="80"/>
      <c r="BA16917" s="80"/>
      <c r="BB16917" s="80"/>
    </row>
    <row r="16918" spans="9:54" x14ac:dyDescent="0.25">
      <c r="I16918" s="80"/>
      <c r="AX16918" s="80"/>
      <c r="AY16918" s="80"/>
      <c r="AZ16918" s="80"/>
      <c r="BA16918" s="80"/>
      <c r="BB16918" s="80"/>
    </row>
    <row r="16919" spans="9:54" x14ac:dyDescent="0.25">
      <c r="I16919" s="80"/>
      <c r="AX16919" s="80"/>
      <c r="AY16919" s="80"/>
      <c r="AZ16919" s="80"/>
      <c r="BA16919" s="80"/>
      <c r="BB16919" s="80"/>
    </row>
    <row r="16920" spans="9:54" x14ac:dyDescent="0.25">
      <c r="I16920" s="80"/>
      <c r="AX16920" s="80"/>
      <c r="AY16920" s="80"/>
      <c r="AZ16920" s="80"/>
      <c r="BA16920" s="80"/>
      <c r="BB16920" s="80"/>
    </row>
    <row r="16921" spans="9:54" x14ac:dyDescent="0.25">
      <c r="I16921" s="80"/>
      <c r="AX16921" s="80"/>
      <c r="AY16921" s="80"/>
      <c r="AZ16921" s="80"/>
      <c r="BA16921" s="80"/>
      <c r="BB16921" s="80"/>
    </row>
    <row r="16922" spans="9:54" x14ac:dyDescent="0.25">
      <c r="I16922" s="80"/>
      <c r="AX16922" s="80"/>
      <c r="AY16922" s="80"/>
      <c r="AZ16922" s="80"/>
      <c r="BA16922" s="80"/>
      <c r="BB16922" s="80"/>
    </row>
    <row r="16923" spans="9:54" x14ac:dyDescent="0.25">
      <c r="I16923" s="80"/>
      <c r="AX16923" s="80"/>
      <c r="AY16923" s="80"/>
      <c r="AZ16923" s="80"/>
      <c r="BA16923" s="80"/>
      <c r="BB16923" s="80"/>
    </row>
    <row r="16924" spans="9:54" x14ac:dyDescent="0.25">
      <c r="I16924" s="80"/>
      <c r="AX16924" s="80"/>
      <c r="AY16924" s="80"/>
      <c r="AZ16924" s="80"/>
      <c r="BA16924" s="80"/>
      <c r="BB16924" s="80"/>
    </row>
    <row r="16925" spans="9:54" x14ac:dyDescent="0.25">
      <c r="I16925" s="80"/>
      <c r="AX16925" s="80"/>
      <c r="AY16925" s="80"/>
      <c r="AZ16925" s="80"/>
      <c r="BA16925" s="80"/>
      <c r="BB16925" s="80"/>
    </row>
    <row r="16926" spans="9:54" x14ac:dyDescent="0.25">
      <c r="I16926" s="80"/>
      <c r="AX16926" s="80"/>
      <c r="AY16926" s="80"/>
      <c r="AZ16926" s="80"/>
      <c r="BA16926" s="80"/>
      <c r="BB16926" s="80"/>
    </row>
    <row r="16927" spans="9:54" x14ac:dyDescent="0.25">
      <c r="I16927" s="80"/>
      <c r="AX16927" s="80"/>
      <c r="AY16927" s="80"/>
      <c r="AZ16927" s="80"/>
      <c r="BA16927" s="80"/>
      <c r="BB16927" s="80"/>
    </row>
    <row r="16928" spans="9:54" x14ac:dyDescent="0.25">
      <c r="I16928" s="80"/>
      <c r="AX16928" s="80"/>
      <c r="AY16928" s="80"/>
      <c r="AZ16928" s="80"/>
      <c r="BA16928" s="80"/>
      <c r="BB16928" s="80"/>
    </row>
    <row r="16929" spans="9:54" x14ac:dyDescent="0.25">
      <c r="I16929" s="80"/>
      <c r="AX16929" s="80"/>
      <c r="AY16929" s="80"/>
      <c r="AZ16929" s="80"/>
      <c r="BA16929" s="80"/>
      <c r="BB16929" s="80"/>
    </row>
    <row r="16930" spans="9:54" x14ac:dyDescent="0.25">
      <c r="I16930" s="80"/>
      <c r="AX16930" s="80"/>
      <c r="AY16930" s="80"/>
      <c r="AZ16930" s="80"/>
      <c r="BA16930" s="80"/>
      <c r="BB16930" s="80"/>
    </row>
    <row r="16931" spans="9:54" x14ac:dyDescent="0.25">
      <c r="I16931" s="80"/>
      <c r="AX16931" s="80"/>
      <c r="AY16931" s="80"/>
      <c r="AZ16931" s="80"/>
      <c r="BA16931" s="80"/>
      <c r="BB16931" s="80"/>
    </row>
    <row r="16932" spans="9:54" x14ac:dyDescent="0.25">
      <c r="I16932" s="80"/>
      <c r="AX16932" s="80"/>
      <c r="AY16932" s="80"/>
      <c r="AZ16932" s="80"/>
      <c r="BA16932" s="80"/>
      <c r="BB16932" s="80"/>
    </row>
    <row r="16933" spans="9:54" x14ac:dyDescent="0.25">
      <c r="I16933" s="80"/>
      <c r="AX16933" s="80"/>
      <c r="AY16933" s="80"/>
      <c r="AZ16933" s="80"/>
      <c r="BA16933" s="80"/>
      <c r="BB16933" s="80"/>
    </row>
    <row r="16934" spans="9:54" x14ac:dyDescent="0.25">
      <c r="I16934" s="80"/>
      <c r="AX16934" s="80"/>
      <c r="AY16934" s="80"/>
      <c r="AZ16934" s="80"/>
      <c r="BA16934" s="80"/>
      <c r="BB16934" s="80"/>
    </row>
    <row r="16935" spans="9:54" x14ac:dyDescent="0.25">
      <c r="I16935" s="80"/>
      <c r="AX16935" s="80"/>
      <c r="AY16935" s="80"/>
      <c r="AZ16935" s="80"/>
      <c r="BA16935" s="80"/>
      <c r="BB16935" s="80"/>
    </row>
    <row r="16936" spans="9:54" x14ac:dyDescent="0.25">
      <c r="I16936" s="80"/>
      <c r="AX16936" s="80"/>
      <c r="AY16936" s="80"/>
      <c r="AZ16936" s="80"/>
      <c r="BA16936" s="80"/>
      <c r="BB16936" s="80"/>
    </row>
    <row r="16937" spans="9:54" x14ac:dyDescent="0.25">
      <c r="I16937" s="80"/>
      <c r="AX16937" s="80"/>
      <c r="AY16937" s="80"/>
      <c r="AZ16937" s="80"/>
      <c r="BA16937" s="80"/>
      <c r="BB16937" s="80"/>
    </row>
    <row r="16938" spans="9:54" x14ac:dyDescent="0.25">
      <c r="I16938" s="80"/>
      <c r="AX16938" s="80"/>
      <c r="AY16938" s="80"/>
      <c r="AZ16938" s="80"/>
      <c r="BA16938" s="80"/>
      <c r="BB16938" s="80"/>
    </row>
    <row r="16939" spans="9:54" x14ac:dyDescent="0.25">
      <c r="I16939" s="80"/>
      <c r="AX16939" s="80"/>
      <c r="AY16939" s="80"/>
      <c r="AZ16939" s="80"/>
      <c r="BA16939" s="80"/>
      <c r="BB16939" s="80"/>
    </row>
    <row r="16940" spans="9:54" x14ac:dyDescent="0.25">
      <c r="I16940" s="80"/>
      <c r="AX16940" s="80"/>
      <c r="AY16940" s="80"/>
      <c r="AZ16940" s="80"/>
      <c r="BA16940" s="80"/>
      <c r="BB16940" s="80"/>
    </row>
    <row r="16941" spans="9:54" x14ac:dyDescent="0.25">
      <c r="I16941" s="80"/>
      <c r="AX16941" s="80"/>
      <c r="AY16941" s="80"/>
      <c r="AZ16941" s="80"/>
      <c r="BA16941" s="80"/>
      <c r="BB16941" s="80"/>
    </row>
    <row r="16942" spans="9:54" x14ac:dyDescent="0.25">
      <c r="I16942" s="80"/>
      <c r="AX16942" s="80"/>
      <c r="AY16942" s="80"/>
      <c r="AZ16942" s="80"/>
      <c r="BA16942" s="80"/>
      <c r="BB16942" s="80"/>
    </row>
    <row r="16943" spans="9:54" x14ac:dyDescent="0.25">
      <c r="I16943" s="80"/>
      <c r="AX16943" s="80"/>
      <c r="AY16943" s="80"/>
      <c r="AZ16943" s="80"/>
      <c r="BA16943" s="80"/>
      <c r="BB16943" s="80"/>
    </row>
    <row r="16944" spans="9:54" x14ac:dyDescent="0.25">
      <c r="I16944" s="80"/>
      <c r="AX16944" s="80"/>
      <c r="AY16944" s="80"/>
      <c r="AZ16944" s="80"/>
      <c r="BA16944" s="80"/>
      <c r="BB16944" s="80"/>
    </row>
    <row r="16945" spans="9:54" x14ac:dyDescent="0.25">
      <c r="I16945" s="80"/>
      <c r="AX16945" s="80"/>
      <c r="AY16945" s="80"/>
      <c r="AZ16945" s="80"/>
      <c r="BA16945" s="80"/>
      <c r="BB16945" s="80"/>
    </row>
    <row r="16946" spans="9:54" x14ac:dyDescent="0.25">
      <c r="I16946" s="80"/>
      <c r="AX16946" s="80"/>
      <c r="AY16946" s="80"/>
      <c r="AZ16946" s="80"/>
      <c r="BA16946" s="80"/>
      <c r="BB16946" s="80"/>
    </row>
    <row r="16947" spans="9:54" x14ac:dyDescent="0.25">
      <c r="I16947" s="80"/>
      <c r="AX16947" s="80"/>
      <c r="AY16947" s="80"/>
      <c r="AZ16947" s="80"/>
      <c r="BA16947" s="80"/>
      <c r="BB16947" s="80"/>
    </row>
    <row r="16948" spans="9:54" x14ac:dyDescent="0.25">
      <c r="I16948" s="80"/>
      <c r="AX16948" s="80"/>
      <c r="AY16948" s="80"/>
      <c r="AZ16948" s="80"/>
      <c r="BA16948" s="80"/>
      <c r="BB16948" s="80"/>
    </row>
    <row r="16949" spans="9:54" x14ac:dyDescent="0.25">
      <c r="I16949" s="80"/>
      <c r="AX16949" s="80"/>
      <c r="AY16949" s="80"/>
      <c r="AZ16949" s="80"/>
      <c r="BA16949" s="80"/>
      <c r="BB16949" s="80"/>
    </row>
    <row r="16950" spans="9:54" x14ac:dyDescent="0.25">
      <c r="I16950" s="80"/>
      <c r="AX16950" s="80"/>
      <c r="AY16950" s="80"/>
      <c r="AZ16950" s="80"/>
      <c r="BA16950" s="80"/>
      <c r="BB16950" s="80"/>
    </row>
    <row r="16951" spans="9:54" x14ac:dyDescent="0.25">
      <c r="I16951" s="80"/>
      <c r="AX16951" s="80"/>
      <c r="AY16951" s="80"/>
      <c r="AZ16951" s="80"/>
      <c r="BA16951" s="80"/>
      <c r="BB16951" s="80"/>
    </row>
    <row r="16952" spans="9:54" x14ac:dyDescent="0.25">
      <c r="I16952" s="80"/>
      <c r="AX16952" s="80"/>
      <c r="AY16952" s="80"/>
      <c r="AZ16952" s="80"/>
      <c r="BA16952" s="80"/>
      <c r="BB16952" s="80"/>
    </row>
    <row r="16953" spans="9:54" x14ac:dyDescent="0.25">
      <c r="I16953" s="80"/>
      <c r="AX16953" s="80"/>
      <c r="AY16953" s="80"/>
      <c r="AZ16953" s="80"/>
      <c r="BA16953" s="80"/>
      <c r="BB16953" s="80"/>
    </row>
    <row r="16954" spans="9:54" x14ac:dyDescent="0.25">
      <c r="I16954" s="80"/>
      <c r="AX16954" s="80"/>
      <c r="AY16954" s="80"/>
      <c r="AZ16954" s="80"/>
      <c r="BA16954" s="80"/>
      <c r="BB16954" s="80"/>
    </row>
    <row r="16955" spans="9:54" x14ac:dyDescent="0.25">
      <c r="I16955" s="80"/>
      <c r="AX16955" s="80"/>
      <c r="AY16955" s="80"/>
      <c r="AZ16955" s="80"/>
      <c r="BA16955" s="80"/>
      <c r="BB16955" s="80"/>
    </row>
    <row r="16956" spans="9:54" x14ac:dyDescent="0.25">
      <c r="I16956" s="80"/>
      <c r="AX16956" s="80"/>
      <c r="AY16956" s="80"/>
      <c r="AZ16956" s="80"/>
      <c r="BA16956" s="80"/>
      <c r="BB16956" s="80"/>
    </row>
    <row r="16957" spans="9:54" x14ac:dyDescent="0.25">
      <c r="I16957" s="80"/>
      <c r="AX16957" s="80"/>
      <c r="AY16957" s="80"/>
      <c r="AZ16957" s="80"/>
      <c r="BA16957" s="80"/>
      <c r="BB16957" s="80"/>
    </row>
    <row r="16958" spans="9:54" x14ac:dyDescent="0.25">
      <c r="I16958" s="80"/>
      <c r="AX16958" s="80"/>
      <c r="AY16958" s="80"/>
      <c r="AZ16958" s="80"/>
      <c r="BA16958" s="80"/>
      <c r="BB16958" s="80"/>
    </row>
    <row r="16959" spans="9:54" x14ac:dyDescent="0.25">
      <c r="I16959" s="80"/>
      <c r="AX16959" s="80"/>
      <c r="AY16959" s="80"/>
      <c r="AZ16959" s="80"/>
      <c r="BA16959" s="80"/>
      <c r="BB16959" s="80"/>
    </row>
    <row r="16960" spans="9:54" x14ac:dyDescent="0.25">
      <c r="I16960" s="80"/>
      <c r="AX16960" s="80"/>
      <c r="AY16960" s="80"/>
      <c r="AZ16960" s="80"/>
      <c r="BA16960" s="80"/>
      <c r="BB16960" s="80"/>
    </row>
    <row r="16961" spans="9:54" x14ac:dyDescent="0.25">
      <c r="I16961" s="80"/>
      <c r="AX16961" s="80"/>
      <c r="AY16961" s="80"/>
      <c r="AZ16961" s="80"/>
      <c r="BA16961" s="80"/>
      <c r="BB16961" s="80"/>
    </row>
    <row r="16962" spans="9:54" x14ac:dyDescent="0.25">
      <c r="I16962" s="80"/>
      <c r="AX16962" s="80"/>
      <c r="AY16962" s="80"/>
      <c r="AZ16962" s="80"/>
      <c r="BA16962" s="80"/>
      <c r="BB16962" s="80"/>
    </row>
    <row r="16963" spans="9:54" x14ac:dyDescent="0.25">
      <c r="I16963" s="80"/>
      <c r="AX16963" s="80"/>
      <c r="AY16963" s="80"/>
      <c r="AZ16963" s="80"/>
      <c r="BA16963" s="80"/>
      <c r="BB16963" s="80"/>
    </row>
    <row r="16964" spans="9:54" x14ac:dyDescent="0.25">
      <c r="I16964" s="80"/>
      <c r="AX16964" s="80"/>
      <c r="AY16964" s="80"/>
      <c r="AZ16964" s="80"/>
      <c r="BA16964" s="80"/>
      <c r="BB16964" s="80"/>
    </row>
    <row r="16965" spans="9:54" x14ac:dyDescent="0.25">
      <c r="I16965" s="80"/>
      <c r="AX16965" s="80"/>
      <c r="AY16965" s="80"/>
      <c r="AZ16965" s="80"/>
      <c r="BA16965" s="80"/>
      <c r="BB16965" s="80"/>
    </row>
    <row r="16966" spans="9:54" x14ac:dyDescent="0.25">
      <c r="I16966" s="80"/>
      <c r="AX16966" s="80"/>
      <c r="AY16966" s="80"/>
      <c r="AZ16966" s="80"/>
      <c r="BA16966" s="80"/>
      <c r="BB16966" s="80"/>
    </row>
    <row r="16967" spans="9:54" x14ac:dyDescent="0.25">
      <c r="I16967" s="80"/>
      <c r="AX16967" s="80"/>
      <c r="AY16967" s="80"/>
      <c r="AZ16967" s="80"/>
      <c r="BA16967" s="80"/>
      <c r="BB16967" s="80"/>
    </row>
    <row r="16968" spans="9:54" x14ac:dyDescent="0.25">
      <c r="I16968" s="80"/>
      <c r="AX16968" s="80"/>
      <c r="AY16968" s="80"/>
      <c r="AZ16968" s="80"/>
      <c r="BA16968" s="80"/>
      <c r="BB16968" s="80"/>
    </row>
    <row r="16969" spans="9:54" x14ac:dyDescent="0.25">
      <c r="I16969" s="80"/>
      <c r="AX16969" s="80"/>
      <c r="AY16969" s="80"/>
      <c r="AZ16969" s="80"/>
      <c r="BA16969" s="80"/>
      <c r="BB16969" s="80"/>
    </row>
    <row r="16970" spans="9:54" x14ac:dyDescent="0.25">
      <c r="I16970" s="80"/>
      <c r="AX16970" s="80"/>
      <c r="AY16970" s="80"/>
      <c r="AZ16970" s="80"/>
      <c r="BA16970" s="80"/>
      <c r="BB16970" s="80"/>
    </row>
    <row r="16971" spans="9:54" x14ac:dyDescent="0.25">
      <c r="I16971" s="80"/>
      <c r="AX16971" s="80"/>
      <c r="AY16971" s="80"/>
      <c r="AZ16971" s="80"/>
      <c r="BA16971" s="80"/>
      <c r="BB16971" s="80"/>
    </row>
    <row r="16972" spans="9:54" x14ac:dyDescent="0.25">
      <c r="I16972" s="80"/>
      <c r="AX16972" s="80"/>
      <c r="AY16972" s="80"/>
      <c r="AZ16972" s="80"/>
      <c r="BA16972" s="80"/>
      <c r="BB16972" s="80"/>
    </row>
    <row r="16973" spans="9:54" x14ac:dyDescent="0.25">
      <c r="I16973" s="80"/>
      <c r="AX16973" s="80"/>
      <c r="AY16973" s="80"/>
      <c r="AZ16973" s="80"/>
      <c r="BA16973" s="80"/>
      <c r="BB16973" s="80"/>
    </row>
    <row r="16974" spans="9:54" x14ac:dyDescent="0.25">
      <c r="I16974" s="80"/>
      <c r="AX16974" s="80"/>
      <c r="AY16974" s="80"/>
      <c r="AZ16974" s="80"/>
      <c r="BA16974" s="80"/>
      <c r="BB16974" s="80"/>
    </row>
    <row r="16975" spans="9:54" x14ac:dyDescent="0.25">
      <c r="I16975" s="80"/>
      <c r="AX16975" s="80"/>
      <c r="AY16975" s="80"/>
      <c r="AZ16975" s="80"/>
      <c r="BA16975" s="80"/>
      <c r="BB16975" s="80"/>
    </row>
    <row r="16976" spans="9:54" x14ac:dyDescent="0.25">
      <c r="I16976" s="80"/>
      <c r="AX16976" s="80"/>
      <c r="AY16976" s="80"/>
      <c r="AZ16976" s="80"/>
      <c r="BA16976" s="80"/>
      <c r="BB16976" s="80"/>
    </row>
    <row r="16977" spans="9:54" x14ac:dyDescent="0.25">
      <c r="I16977" s="80"/>
      <c r="AX16977" s="80"/>
      <c r="AY16977" s="80"/>
      <c r="AZ16977" s="80"/>
      <c r="BA16977" s="80"/>
      <c r="BB16977" s="80"/>
    </row>
    <row r="16978" spans="9:54" x14ac:dyDescent="0.25">
      <c r="I16978" s="80"/>
      <c r="AX16978" s="80"/>
      <c r="AY16978" s="80"/>
      <c r="AZ16978" s="80"/>
      <c r="BA16978" s="80"/>
      <c r="BB16978" s="80"/>
    </row>
    <row r="16979" spans="9:54" x14ac:dyDescent="0.25">
      <c r="I16979" s="80"/>
      <c r="AX16979" s="80"/>
      <c r="AY16979" s="80"/>
      <c r="AZ16979" s="80"/>
      <c r="BA16979" s="80"/>
      <c r="BB16979" s="80"/>
    </row>
    <row r="16980" spans="9:54" x14ac:dyDescent="0.25">
      <c r="I16980" s="80"/>
      <c r="AX16980" s="80"/>
      <c r="AY16980" s="80"/>
      <c r="AZ16980" s="80"/>
      <c r="BA16980" s="80"/>
      <c r="BB16980" s="80"/>
    </row>
    <row r="16981" spans="9:54" x14ac:dyDescent="0.25">
      <c r="I16981" s="80"/>
      <c r="AX16981" s="80"/>
      <c r="AY16981" s="80"/>
      <c r="AZ16981" s="80"/>
      <c r="BA16981" s="80"/>
      <c r="BB16981" s="80"/>
    </row>
    <row r="16982" spans="9:54" x14ac:dyDescent="0.25">
      <c r="I16982" s="80"/>
      <c r="AX16982" s="80"/>
      <c r="AY16982" s="80"/>
      <c r="AZ16982" s="80"/>
      <c r="BA16982" s="80"/>
      <c r="BB16982" s="80"/>
    </row>
    <row r="16983" spans="9:54" x14ac:dyDescent="0.25">
      <c r="I16983" s="80"/>
      <c r="AX16983" s="80"/>
      <c r="AY16983" s="80"/>
      <c r="AZ16983" s="80"/>
      <c r="BA16983" s="80"/>
      <c r="BB16983" s="80"/>
    </row>
    <row r="16984" spans="9:54" x14ac:dyDescent="0.25">
      <c r="I16984" s="80"/>
      <c r="AX16984" s="80"/>
      <c r="AY16984" s="80"/>
      <c r="AZ16984" s="80"/>
      <c r="BA16984" s="80"/>
      <c r="BB16984" s="80"/>
    </row>
    <row r="16985" spans="9:54" x14ac:dyDescent="0.25">
      <c r="I16985" s="80"/>
      <c r="AX16985" s="80"/>
      <c r="AY16985" s="80"/>
      <c r="AZ16985" s="80"/>
      <c r="BA16985" s="80"/>
      <c r="BB16985" s="80"/>
    </row>
    <row r="16986" spans="9:54" x14ac:dyDescent="0.25">
      <c r="I16986" s="80"/>
      <c r="AX16986" s="80"/>
      <c r="AY16986" s="80"/>
      <c r="AZ16986" s="80"/>
      <c r="BA16986" s="80"/>
      <c r="BB16986" s="80"/>
    </row>
    <row r="16987" spans="9:54" x14ac:dyDescent="0.25">
      <c r="I16987" s="80"/>
      <c r="AX16987" s="80"/>
      <c r="AY16987" s="80"/>
      <c r="AZ16987" s="80"/>
      <c r="BA16987" s="80"/>
      <c r="BB16987" s="80"/>
    </row>
    <row r="16988" spans="9:54" x14ac:dyDescent="0.25">
      <c r="I16988" s="80"/>
      <c r="AX16988" s="80"/>
      <c r="AY16988" s="80"/>
      <c r="AZ16988" s="80"/>
      <c r="BA16988" s="80"/>
      <c r="BB16988" s="80"/>
    </row>
    <row r="16989" spans="9:54" x14ac:dyDescent="0.25">
      <c r="I16989" s="80"/>
      <c r="AX16989" s="80"/>
      <c r="AY16989" s="80"/>
      <c r="AZ16989" s="80"/>
      <c r="BA16989" s="80"/>
      <c r="BB16989" s="80"/>
    </row>
    <row r="16990" spans="9:54" x14ac:dyDescent="0.25">
      <c r="I16990" s="80"/>
      <c r="AX16990" s="80"/>
      <c r="AY16990" s="80"/>
      <c r="AZ16990" s="80"/>
      <c r="BA16990" s="80"/>
      <c r="BB16990" s="80"/>
    </row>
    <row r="16991" spans="9:54" x14ac:dyDescent="0.25">
      <c r="I16991" s="80"/>
      <c r="AX16991" s="80"/>
      <c r="AY16991" s="80"/>
      <c r="AZ16991" s="80"/>
      <c r="BA16991" s="80"/>
      <c r="BB16991" s="80"/>
    </row>
    <row r="16992" spans="9:54" x14ac:dyDescent="0.25">
      <c r="I16992" s="80"/>
      <c r="AX16992" s="80"/>
      <c r="AY16992" s="80"/>
      <c r="AZ16992" s="80"/>
      <c r="BA16992" s="80"/>
      <c r="BB16992" s="80"/>
    </row>
    <row r="16993" spans="9:54" x14ac:dyDescent="0.25">
      <c r="I16993" s="80"/>
      <c r="AX16993" s="80"/>
      <c r="AY16993" s="80"/>
      <c r="AZ16993" s="80"/>
      <c r="BA16993" s="80"/>
      <c r="BB16993" s="80"/>
    </row>
    <row r="16994" spans="9:54" x14ac:dyDescent="0.25">
      <c r="I16994" s="80"/>
      <c r="AX16994" s="80"/>
      <c r="AY16994" s="80"/>
      <c r="AZ16994" s="80"/>
      <c r="BA16994" s="80"/>
      <c r="BB16994" s="80"/>
    </row>
    <row r="16995" spans="9:54" x14ac:dyDescent="0.25">
      <c r="I16995" s="80"/>
      <c r="AX16995" s="80"/>
      <c r="AY16995" s="80"/>
      <c r="AZ16995" s="80"/>
      <c r="BA16995" s="80"/>
      <c r="BB16995" s="80"/>
    </row>
    <row r="16996" spans="9:54" x14ac:dyDescent="0.25">
      <c r="I16996" s="80"/>
      <c r="AX16996" s="80"/>
      <c r="AY16996" s="80"/>
      <c r="AZ16996" s="80"/>
      <c r="BA16996" s="80"/>
      <c r="BB16996" s="80"/>
    </row>
    <row r="16997" spans="9:54" x14ac:dyDescent="0.25">
      <c r="I16997" s="80"/>
      <c r="AX16997" s="80"/>
      <c r="AY16997" s="80"/>
      <c r="AZ16997" s="80"/>
      <c r="BA16997" s="80"/>
      <c r="BB16997" s="80"/>
    </row>
    <row r="16998" spans="9:54" x14ac:dyDescent="0.25">
      <c r="I16998" s="80"/>
      <c r="AX16998" s="80"/>
      <c r="AY16998" s="80"/>
      <c r="AZ16998" s="80"/>
      <c r="BA16998" s="80"/>
      <c r="BB16998" s="80"/>
    </row>
    <row r="16999" spans="9:54" x14ac:dyDescent="0.25">
      <c r="I16999" s="80"/>
      <c r="AX16999" s="80"/>
      <c r="AY16999" s="80"/>
      <c r="AZ16999" s="80"/>
      <c r="BA16999" s="80"/>
      <c r="BB16999" s="80"/>
    </row>
    <row r="17000" spans="9:54" x14ac:dyDescent="0.25">
      <c r="I17000" s="80"/>
      <c r="AX17000" s="80"/>
      <c r="AY17000" s="80"/>
      <c r="AZ17000" s="80"/>
      <c r="BA17000" s="80"/>
      <c r="BB17000" s="80"/>
    </row>
    <row r="17001" spans="9:54" x14ac:dyDescent="0.25">
      <c r="I17001" s="80"/>
      <c r="AX17001" s="80"/>
      <c r="AY17001" s="80"/>
      <c r="AZ17001" s="80"/>
      <c r="BA17001" s="80"/>
      <c r="BB17001" s="80"/>
    </row>
    <row r="17002" spans="9:54" x14ac:dyDescent="0.25">
      <c r="I17002" s="80"/>
      <c r="AX17002" s="80"/>
      <c r="AY17002" s="80"/>
      <c r="AZ17002" s="80"/>
      <c r="BA17002" s="80"/>
      <c r="BB17002" s="80"/>
    </row>
    <row r="17003" spans="9:54" x14ac:dyDescent="0.25">
      <c r="I17003" s="80"/>
      <c r="AX17003" s="80"/>
      <c r="AY17003" s="80"/>
      <c r="AZ17003" s="80"/>
      <c r="BA17003" s="80"/>
      <c r="BB17003" s="80"/>
    </row>
    <row r="17004" spans="9:54" x14ac:dyDescent="0.25">
      <c r="I17004" s="80"/>
      <c r="AX17004" s="80"/>
      <c r="AY17004" s="80"/>
      <c r="AZ17004" s="80"/>
      <c r="BA17004" s="80"/>
      <c r="BB17004" s="80"/>
    </row>
    <row r="17005" spans="9:54" x14ac:dyDescent="0.25">
      <c r="I17005" s="80"/>
      <c r="AX17005" s="80"/>
      <c r="AY17005" s="80"/>
      <c r="AZ17005" s="80"/>
      <c r="BA17005" s="80"/>
      <c r="BB17005" s="80"/>
    </row>
    <row r="17006" spans="9:54" x14ac:dyDescent="0.25">
      <c r="I17006" s="80"/>
      <c r="AX17006" s="80"/>
      <c r="AY17006" s="80"/>
      <c r="AZ17006" s="80"/>
      <c r="BA17006" s="80"/>
      <c r="BB17006" s="80"/>
    </row>
    <row r="17007" spans="9:54" x14ac:dyDescent="0.25">
      <c r="I17007" s="80"/>
      <c r="AX17007" s="80"/>
      <c r="AY17007" s="80"/>
      <c r="AZ17007" s="80"/>
      <c r="BA17007" s="80"/>
      <c r="BB17007" s="80"/>
    </row>
    <row r="17008" spans="9:54" x14ac:dyDescent="0.25">
      <c r="I17008" s="80"/>
      <c r="AX17008" s="80"/>
      <c r="AY17008" s="80"/>
      <c r="AZ17008" s="80"/>
      <c r="BA17008" s="80"/>
      <c r="BB17008" s="80"/>
    </row>
    <row r="17009" spans="9:54" x14ac:dyDescent="0.25">
      <c r="I17009" s="80"/>
      <c r="AX17009" s="80"/>
      <c r="AY17009" s="80"/>
      <c r="AZ17009" s="80"/>
      <c r="BA17009" s="80"/>
      <c r="BB17009" s="80"/>
    </row>
    <row r="17010" spans="9:54" x14ac:dyDescent="0.25">
      <c r="I17010" s="80"/>
      <c r="AX17010" s="80"/>
      <c r="AY17010" s="80"/>
      <c r="AZ17010" s="80"/>
      <c r="BA17010" s="80"/>
      <c r="BB17010" s="80"/>
    </row>
    <row r="17011" spans="9:54" x14ac:dyDescent="0.25">
      <c r="I17011" s="80"/>
      <c r="AX17011" s="80"/>
      <c r="AY17011" s="80"/>
      <c r="AZ17011" s="80"/>
      <c r="BA17011" s="80"/>
      <c r="BB17011" s="80"/>
    </row>
    <row r="17012" spans="9:54" x14ac:dyDescent="0.25">
      <c r="I17012" s="80"/>
      <c r="AX17012" s="80"/>
      <c r="AY17012" s="80"/>
      <c r="AZ17012" s="80"/>
      <c r="BA17012" s="80"/>
      <c r="BB17012" s="80"/>
    </row>
    <row r="17013" spans="9:54" x14ac:dyDescent="0.25">
      <c r="I17013" s="80"/>
      <c r="AX17013" s="80"/>
      <c r="AY17013" s="80"/>
      <c r="AZ17013" s="80"/>
      <c r="BA17013" s="80"/>
      <c r="BB17013" s="80"/>
    </row>
    <row r="17014" spans="9:54" x14ac:dyDescent="0.25">
      <c r="I17014" s="80"/>
      <c r="AX17014" s="80"/>
      <c r="AY17014" s="80"/>
      <c r="AZ17014" s="80"/>
      <c r="BA17014" s="80"/>
      <c r="BB17014" s="80"/>
    </row>
    <row r="17015" spans="9:54" x14ac:dyDescent="0.25">
      <c r="I17015" s="80"/>
      <c r="AX17015" s="80"/>
      <c r="AY17015" s="80"/>
      <c r="AZ17015" s="80"/>
      <c r="BA17015" s="80"/>
      <c r="BB17015" s="80"/>
    </row>
    <row r="17016" spans="9:54" x14ac:dyDescent="0.25">
      <c r="I17016" s="80"/>
      <c r="AX17016" s="80"/>
      <c r="AY17016" s="80"/>
      <c r="AZ17016" s="80"/>
      <c r="BA17016" s="80"/>
      <c r="BB17016" s="80"/>
    </row>
    <row r="17017" spans="9:54" x14ac:dyDescent="0.25">
      <c r="I17017" s="80"/>
      <c r="AX17017" s="80"/>
      <c r="AY17017" s="80"/>
      <c r="AZ17017" s="80"/>
      <c r="BA17017" s="80"/>
      <c r="BB17017" s="80"/>
    </row>
    <row r="17018" spans="9:54" x14ac:dyDescent="0.25">
      <c r="I17018" s="80"/>
      <c r="AX17018" s="80"/>
      <c r="AY17018" s="80"/>
      <c r="AZ17018" s="80"/>
      <c r="BA17018" s="80"/>
      <c r="BB17018" s="80"/>
    </row>
    <row r="17019" spans="9:54" x14ac:dyDescent="0.25">
      <c r="I17019" s="80"/>
      <c r="AX17019" s="80"/>
      <c r="AY17019" s="80"/>
      <c r="AZ17019" s="80"/>
      <c r="BA17019" s="80"/>
      <c r="BB17019" s="80"/>
    </row>
    <row r="17020" spans="9:54" x14ac:dyDescent="0.25">
      <c r="I17020" s="80"/>
      <c r="AX17020" s="80"/>
      <c r="AY17020" s="80"/>
      <c r="AZ17020" s="80"/>
      <c r="BA17020" s="80"/>
      <c r="BB17020" s="80"/>
    </row>
    <row r="17021" spans="9:54" x14ac:dyDescent="0.25">
      <c r="I17021" s="80"/>
      <c r="AX17021" s="80"/>
      <c r="AY17021" s="80"/>
      <c r="AZ17021" s="80"/>
      <c r="BA17021" s="80"/>
      <c r="BB17021" s="80"/>
    </row>
    <row r="17022" spans="9:54" x14ac:dyDescent="0.25">
      <c r="I17022" s="80"/>
      <c r="AX17022" s="80"/>
      <c r="AY17022" s="80"/>
      <c r="AZ17022" s="80"/>
      <c r="BA17022" s="80"/>
      <c r="BB17022" s="80"/>
    </row>
    <row r="17023" spans="9:54" x14ac:dyDescent="0.25">
      <c r="I17023" s="80"/>
      <c r="AX17023" s="80"/>
      <c r="AY17023" s="80"/>
      <c r="AZ17023" s="80"/>
      <c r="BA17023" s="80"/>
      <c r="BB17023" s="80"/>
    </row>
    <row r="17024" spans="9:54" x14ac:dyDescent="0.25">
      <c r="I17024" s="80"/>
      <c r="AX17024" s="80"/>
      <c r="AY17024" s="80"/>
      <c r="AZ17024" s="80"/>
      <c r="BA17024" s="80"/>
      <c r="BB17024" s="80"/>
    </row>
    <row r="17025" spans="9:54" x14ac:dyDescent="0.25">
      <c r="I17025" s="80"/>
      <c r="AX17025" s="80"/>
      <c r="AY17025" s="80"/>
      <c r="AZ17025" s="80"/>
      <c r="BA17025" s="80"/>
      <c r="BB17025" s="80"/>
    </row>
    <row r="17026" spans="9:54" x14ac:dyDescent="0.25">
      <c r="I17026" s="80"/>
      <c r="AX17026" s="80"/>
      <c r="AY17026" s="80"/>
      <c r="AZ17026" s="80"/>
      <c r="BA17026" s="80"/>
      <c r="BB17026" s="80"/>
    </row>
    <row r="17027" spans="9:54" x14ac:dyDescent="0.25">
      <c r="I17027" s="80"/>
      <c r="AX17027" s="80"/>
      <c r="AY17027" s="80"/>
      <c r="AZ17027" s="80"/>
      <c r="BA17027" s="80"/>
      <c r="BB17027" s="80"/>
    </row>
    <row r="17028" spans="9:54" x14ac:dyDescent="0.25">
      <c r="I17028" s="80"/>
      <c r="AX17028" s="80"/>
      <c r="AY17028" s="80"/>
      <c r="AZ17028" s="80"/>
      <c r="BA17028" s="80"/>
      <c r="BB17028" s="80"/>
    </row>
    <row r="17029" spans="9:54" x14ac:dyDescent="0.25">
      <c r="I17029" s="80"/>
      <c r="AX17029" s="80"/>
      <c r="AY17029" s="80"/>
      <c r="AZ17029" s="80"/>
      <c r="BA17029" s="80"/>
      <c r="BB17029" s="80"/>
    </row>
    <row r="17030" spans="9:54" x14ac:dyDescent="0.25">
      <c r="I17030" s="80"/>
      <c r="AX17030" s="80"/>
      <c r="AY17030" s="80"/>
      <c r="AZ17030" s="80"/>
      <c r="BA17030" s="80"/>
      <c r="BB17030" s="80"/>
    </row>
    <row r="17031" spans="9:54" x14ac:dyDescent="0.25">
      <c r="I17031" s="80"/>
      <c r="AX17031" s="80"/>
      <c r="AY17031" s="80"/>
      <c r="AZ17031" s="80"/>
      <c r="BA17031" s="80"/>
      <c r="BB17031" s="80"/>
    </row>
    <row r="17032" spans="9:54" x14ac:dyDescent="0.25">
      <c r="I17032" s="80"/>
      <c r="AX17032" s="80"/>
      <c r="AY17032" s="80"/>
      <c r="AZ17032" s="80"/>
      <c r="BA17032" s="80"/>
      <c r="BB17032" s="80"/>
    </row>
    <row r="17033" spans="9:54" x14ac:dyDescent="0.25">
      <c r="I17033" s="80"/>
      <c r="AX17033" s="80"/>
      <c r="AY17033" s="80"/>
      <c r="AZ17033" s="80"/>
      <c r="BA17033" s="80"/>
      <c r="BB17033" s="80"/>
    </row>
    <row r="17034" spans="9:54" x14ac:dyDescent="0.25">
      <c r="I17034" s="80"/>
      <c r="AX17034" s="80"/>
      <c r="AY17034" s="80"/>
      <c r="AZ17034" s="80"/>
      <c r="BA17034" s="80"/>
      <c r="BB17034" s="80"/>
    </row>
    <row r="17035" spans="9:54" x14ac:dyDescent="0.25">
      <c r="I17035" s="80"/>
      <c r="AX17035" s="80"/>
      <c r="AY17035" s="80"/>
      <c r="AZ17035" s="80"/>
      <c r="BA17035" s="80"/>
      <c r="BB17035" s="80"/>
    </row>
    <row r="17036" spans="9:54" x14ac:dyDescent="0.25">
      <c r="I17036" s="80"/>
      <c r="AX17036" s="80"/>
      <c r="AY17036" s="80"/>
      <c r="AZ17036" s="80"/>
      <c r="BA17036" s="80"/>
      <c r="BB17036" s="80"/>
    </row>
    <row r="17037" spans="9:54" x14ac:dyDescent="0.25">
      <c r="I17037" s="80"/>
      <c r="AX17037" s="80"/>
      <c r="AY17037" s="80"/>
      <c r="AZ17037" s="80"/>
      <c r="BA17037" s="80"/>
      <c r="BB17037" s="80"/>
    </row>
    <row r="17038" spans="9:54" x14ac:dyDescent="0.25">
      <c r="I17038" s="80"/>
      <c r="AX17038" s="80"/>
      <c r="AY17038" s="80"/>
      <c r="AZ17038" s="80"/>
      <c r="BA17038" s="80"/>
      <c r="BB17038" s="80"/>
    </row>
    <row r="17039" spans="9:54" x14ac:dyDescent="0.25">
      <c r="I17039" s="80"/>
      <c r="AX17039" s="80"/>
      <c r="AY17039" s="80"/>
      <c r="AZ17039" s="80"/>
      <c r="BA17039" s="80"/>
      <c r="BB17039" s="80"/>
    </row>
    <row r="17040" spans="9:54" x14ac:dyDescent="0.25">
      <c r="I17040" s="80"/>
      <c r="AX17040" s="80"/>
      <c r="AY17040" s="80"/>
      <c r="AZ17040" s="80"/>
      <c r="BA17040" s="80"/>
      <c r="BB17040" s="80"/>
    </row>
    <row r="17041" spans="9:54" x14ac:dyDescent="0.25">
      <c r="I17041" s="80"/>
      <c r="AX17041" s="80"/>
      <c r="AY17041" s="80"/>
      <c r="AZ17041" s="80"/>
      <c r="BA17041" s="80"/>
      <c r="BB17041" s="80"/>
    </row>
    <row r="17042" spans="9:54" x14ac:dyDescent="0.25">
      <c r="I17042" s="80"/>
      <c r="AX17042" s="80"/>
      <c r="AY17042" s="80"/>
      <c r="AZ17042" s="80"/>
      <c r="BA17042" s="80"/>
      <c r="BB17042" s="80"/>
    </row>
    <row r="17043" spans="9:54" x14ac:dyDescent="0.25">
      <c r="I17043" s="80"/>
      <c r="AX17043" s="80"/>
      <c r="AY17043" s="80"/>
      <c r="AZ17043" s="80"/>
      <c r="BA17043" s="80"/>
      <c r="BB17043" s="80"/>
    </row>
    <row r="17044" spans="9:54" x14ac:dyDescent="0.25">
      <c r="I17044" s="80"/>
      <c r="AX17044" s="80"/>
      <c r="AY17044" s="80"/>
      <c r="AZ17044" s="80"/>
      <c r="BA17044" s="80"/>
      <c r="BB17044" s="80"/>
    </row>
    <row r="17045" spans="9:54" x14ac:dyDescent="0.25">
      <c r="I17045" s="80"/>
      <c r="AX17045" s="80"/>
      <c r="AY17045" s="80"/>
      <c r="AZ17045" s="80"/>
      <c r="BA17045" s="80"/>
      <c r="BB17045" s="80"/>
    </row>
    <row r="17046" spans="9:54" x14ac:dyDescent="0.25">
      <c r="I17046" s="80"/>
      <c r="AX17046" s="80"/>
      <c r="AY17046" s="80"/>
      <c r="AZ17046" s="80"/>
      <c r="BA17046" s="80"/>
      <c r="BB17046" s="80"/>
    </row>
    <row r="17047" spans="9:54" x14ac:dyDescent="0.25">
      <c r="I17047" s="80"/>
      <c r="AX17047" s="80"/>
      <c r="AY17047" s="80"/>
      <c r="AZ17047" s="80"/>
      <c r="BA17047" s="80"/>
      <c r="BB17047" s="80"/>
    </row>
    <row r="17048" spans="9:54" x14ac:dyDescent="0.25">
      <c r="I17048" s="80"/>
      <c r="AX17048" s="80"/>
      <c r="AY17048" s="80"/>
      <c r="AZ17048" s="80"/>
      <c r="BA17048" s="80"/>
      <c r="BB17048" s="80"/>
    </row>
    <row r="17049" spans="9:54" x14ac:dyDescent="0.25">
      <c r="I17049" s="80"/>
      <c r="AX17049" s="80"/>
      <c r="AY17049" s="80"/>
      <c r="AZ17049" s="80"/>
      <c r="BA17049" s="80"/>
      <c r="BB17049" s="80"/>
    </row>
    <row r="17050" spans="9:54" x14ac:dyDescent="0.25">
      <c r="I17050" s="80"/>
      <c r="AX17050" s="80"/>
      <c r="AY17050" s="80"/>
      <c r="AZ17050" s="80"/>
      <c r="BA17050" s="80"/>
      <c r="BB17050" s="80"/>
    </row>
    <row r="17051" spans="9:54" x14ac:dyDescent="0.25">
      <c r="I17051" s="80"/>
      <c r="AX17051" s="80"/>
      <c r="AY17051" s="80"/>
      <c r="AZ17051" s="80"/>
      <c r="BA17051" s="80"/>
      <c r="BB17051" s="80"/>
    </row>
    <row r="17052" spans="9:54" x14ac:dyDescent="0.25">
      <c r="I17052" s="80"/>
      <c r="AX17052" s="80"/>
      <c r="AY17052" s="80"/>
      <c r="AZ17052" s="80"/>
      <c r="BA17052" s="80"/>
      <c r="BB17052" s="80"/>
    </row>
    <row r="17053" spans="9:54" x14ac:dyDescent="0.25">
      <c r="I17053" s="80"/>
      <c r="AX17053" s="80"/>
      <c r="AY17053" s="80"/>
      <c r="AZ17053" s="80"/>
      <c r="BA17053" s="80"/>
      <c r="BB17053" s="80"/>
    </row>
    <row r="17054" spans="9:54" x14ac:dyDescent="0.25">
      <c r="I17054" s="80"/>
      <c r="AX17054" s="80"/>
      <c r="AY17054" s="80"/>
      <c r="AZ17054" s="80"/>
      <c r="BA17054" s="80"/>
      <c r="BB17054" s="80"/>
    </row>
    <row r="17055" spans="9:54" x14ac:dyDescent="0.25">
      <c r="I17055" s="80"/>
      <c r="AX17055" s="80"/>
      <c r="AY17055" s="80"/>
      <c r="AZ17055" s="80"/>
      <c r="BA17055" s="80"/>
      <c r="BB17055" s="80"/>
    </row>
    <row r="17056" spans="9:54" x14ac:dyDescent="0.25">
      <c r="I17056" s="80"/>
      <c r="AX17056" s="80"/>
      <c r="AY17056" s="80"/>
      <c r="AZ17056" s="80"/>
      <c r="BA17056" s="80"/>
      <c r="BB17056" s="80"/>
    </row>
    <row r="17057" spans="9:54" x14ac:dyDescent="0.25">
      <c r="I17057" s="80"/>
      <c r="AX17057" s="80"/>
      <c r="AY17057" s="80"/>
      <c r="AZ17057" s="80"/>
      <c r="BA17057" s="80"/>
      <c r="BB17057" s="80"/>
    </row>
    <row r="17058" spans="9:54" x14ac:dyDescent="0.25">
      <c r="I17058" s="80"/>
      <c r="AX17058" s="80"/>
      <c r="AY17058" s="80"/>
      <c r="AZ17058" s="80"/>
      <c r="BA17058" s="80"/>
      <c r="BB17058" s="80"/>
    </row>
    <row r="17059" spans="9:54" x14ac:dyDescent="0.25">
      <c r="I17059" s="80"/>
      <c r="AX17059" s="80"/>
      <c r="AY17059" s="80"/>
      <c r="AZ17059" s="80"/>
      <c r="BA17059" s="80"/>
      <c r="BB17059" s="80"/>
    </row>
    <row r="17060" spans="9:54" x14ac:dyDescent="0.25">
      <c r="I17060" s="80"/>
      <c r="AX17060" s="80"/>
      <c r="AY17060" s="80"/>
      <c r="AZ17060" s="80"/>
      <c r="BA17060" s="80"/>
      <c r="BB17060" s="80"/>
    </row>
    <row r="17061" spans="9:54" x14ac:dyDescent="0.25">
      <c r="I17061" s="80"/>
      <c r="AX17061" s="80"/>
      <c r="AY17061" s="80"/>
      <c r="AZ17061" s="80"/>
      <c r="BA17061" s="80"/>
      <c r="BB17061" s="80"/>
    </row>
    <row r="17062" spans="9:54" x14ac:dyDescent="0.25">
      <c r="I17062" s="80"/>
      <c r="AX17062" s="80"/>
      <c r="AY17062" s="80"/>
      <c r="AZ17062" s="80"/>
      <c r="BA17062" s="80"/>
      <c r="BB17062" s="80"/>
    </row>
    <row r="17063" spans="9:54" x14ac:dyDescent="0.25">
      <c r="I17063" s="80"/>
      <c r="AX17063" s="80"/>
      <c r="AY17063" s="80"/>
      <c r="AZ17063" s="80"/>
      <c r="BA17063" s="80"/>
      <c r="BB17063" s="80"/>
    </row>
    <row r="17064" spans="9:54" x14ac:dyDescent="0.25">
      <c r="I17064" s="80"/>
      <c r="AX17064" s="80"/>
      <c r="AY17064" s="80"/>
      <c r="AZ17064" s="80"/>
      <c r="BA17064" s="80"/>
      <c r="BB17064" s="80"/>
    </row>
    <row r="17065" spans="9:54" x14ac:dyDescent="0.25">
      <c r="I17065" s="80"/>
      <c r="AX17065" s="80"/>
      <c r="AY17065" s="80"/>
      <c r="AZ17065" s="80"/>
      <c r="BA17065" s="80"/>
      <c r="BB17065" s="80"/>
    </row>
    <row r="17066" spans="9:54" x14ac:dyDescent="0.25">
      <c r="I17066" s="80"/>
      <c r="AX17066" s="80"/>
      <c r="AY17066" s="80"/>
      <c r="AZ17066" s="80"/>
      <c r="BA17066" s="80"/>
      <c r="BB17066" s="80"/>
    </row>
    <row r="17067" spans="9:54" x14ac:dyDescent="0.25">
      <c r="I17067" s="80"/>
      <c r="AX17067" s="80"/>
      <c r="AY17067" s="80"/>
      <c r="AZ17067" s="80"/>
      <c r="BA17067" s="80"/>
      <c r="BB17067" s="80"/>
    </row>
    <row r="17068" spans="9:54" x14ac:dyDescent="0.25">
      <c r="I17068" s="80"/>
      <c r="AX17068" s="80"/>
      <c r="AY17068" s="80"/>
      <c r="AZ17068" s="80"/>
      <c r="BA17068" s="80"/>
      <c r="BB17068" s="80"/>
    </row>
    <row r="17069" spans="9:54" x14ac:dyDescent="0.25">
      <c r="I17069" s="80"/>
      <c r="AX17069" s="80"/>
      <c r="AY17069" s="80"/>
      <c r="AZ17069" s="80"/>
      <c r="BA17069" s="80"/>
      <c r="BB17069" s="80"/>
    </row>
    <row r="17070" spans="9:54" x14ac:dyDescent="0.25">
      <c r="I17070" s="80"/>
      <c r="AX17070" s="80"/>
      <c r="AY17070" s="80"/>
      <c r="AZ17070" s="80"/>
      <c r="BA17070" s="80"/>
      <c r="BB17070" s="80"/>
    </row>
    <row r="17071" spans="9:54" x14ac:dyDescent="0.25">
      <c r="I17071" s="80"/>
      <c r="AX17071" s="80"/>
      <c r="AY17071" s="80"/>
      <c r="AZ17071" s="80"/>
      <c r="BA17071" s="80"/>
      <c r="BB17071" s="80"/>
    </row>
    <row r="17072" spans="9:54" x14ac:dyDescent="0.25">
      <c r="I17072" s="80"/>
      <c r="AX17072" s="80"/>
      <c r="AY17072" s="80"/>
      <c r="AZ17072" s="80"/>
      <c r="BA17072" s="80"/>
      <c r="BB17072" s="80"/>
    </row>
    <row r="17073" spans="9:54" x14ac:dyDescent="0.25">
      <c r="I17073" s="80"/>
      <c r="AX17073" s="80"/>
      <c r="AY17073" s="80"/>
      <c r="AZ17073" s="80"/>
      <c r="BA17073" s="80"/>
      <c r="BB17073" s="80"/>
    </row>
    <row r="17074" spans="9:54" x14ac:dyDescent="0.25">
      <c r="I17074" s="80"/>
      <c r="AX17074" s="80"/>
      <c r="AY17074" s="80"/>
      <c r="AZ17074" s="80"/>
      <c r="BA17074" s="80"/>
      <c r="BB17074" s="80"/>
    </row>
    <row r="17075" spans="9:54" x14ac:dyDescent="0.25">
      <c r="I17075" s="80"/>
      <c r="AX17075" s="80"/>
      <c r="AY17075" s="80"/>
      <c r="AZ17075" s="80"/>
      <c r="BA17075" s="80"/>
      <c r="BB17075" s="80"/>
    </row>
    <row r="17076" spans="9:54" x14ac:dyDescent="0.25">
      <c r="I17076" s="80"/>
      <c r="AX17076" s="80"/>
      <c r="AY17076" s="80"/>
      <c r="AZ17076" s="80"/>
      <c r="BA17076" s="80"/>
      <c r="BB17076" s="80"/>
    </row>
    <row r="17077" spans="9:54" x14ac:dyDescent="0.25">
      <c r="I17077" s="80"/>
      <c r="AX17077" s="80"/>
      <c r="AY17077" s="80"/>
      <c r="AZ17077" s="80"/>
      <c r="BA17077" s="80"/>
      <c r="BB17077" s="80"/>
    </row>
    <row r="17078" spans="9:54" x14ac:dyDescent="0.25">
      <c r="I17078" s="80"/>
      <c r="AX17078" s="80"/>
      <c r="AY17078" s="80"/>
      <c r="AZ17078" s="80"/>
      <c r="BA17078" s="80"/>
      <c r="BB17078" s="80"/>
    </row>
    <row r="17079" spans="9:54" x14ac:dyDescent="0.25">
      <c r="I17079" s="80"/>
      <c r="AX17079" s="80"/>
      <c r="AY17079" s="80"/>
      <c r="AZ17079" s="80"/>
      <c r="BA17079" s="80"/>
      <c r="BB17079" s="80"/>
    </row>
    <row r="17080" spans="9:54" x14ac:dyDescent="0.25">
      <c r="I17080" s="80"/>
      <c r="AX17080" s="80"/>
      <c r="AY17080" s="80"/>
      <c r="AZ17080" s="80"/>
      <c r="BA17080" s="80"/>
      <c r="BB17080" s="80"/>
    </row>
    <row r="17081" spans="9:54" x14ac:dyDescent="0.25">
      <c r="I17081" s="80"/>
      <c r="AX17081" s="80"/>
      <c r="AY17081" s="80"/>
      <c r="AZ17081" s="80"/>
      <c r="BA17081" s="80"/>
      <c r="BB17081" s="80"/>
    </row>
    <row r="17082" spans="9:54" x14ac:dyDescent="0.25">
      <c r="I17082" s="80"/>
      <c r="AX17082" s="80"/>
      <c r="AY17082" s="80"/>
      <c r="AZ17082" s="80"/>
      <c r="BA17082" s="80"/>
      <c r="BB17082" s="80"/>
    </row>
    <row r="17083" spans="9:54" x14ac:dyDescent="0.25">
      <c r="I17083" s="80"/>
      <c r="AX17083" s="80"/>
      <c r="AY17083" s="80"/>
      <c r="AZ17083" s="80"/>
      <c r="BA17083" s="80"/>
      <c r="BB17083" s="80"/>
    </row>
    <row r="17084" spans="9:54" x14ac:dyDescent="0.25">
      <c r="I17084" s="80"/>
      <c r="AX17084" s="80"/>
      <c r="AY17084" s="80"/>
      <c r="AZ17084" s="80"/>
      <c r="BA17084" s="80"/>
      <c r="BB17084" s="80"/>
    </row>
    <row r="17085" spans="9:54" x14ac:dyDescent="0.25">
      <c r="I17085" s="80"/>
      <c r="AX17085" s="80"/>
      <c r="AY17085" s="80"/>
      <c r="AZ17085" s="80"/>
      <c r="BA17085" s="80"/>
      <c r="BB17085" s="80"/>
    </row>
    <row r="17086" spans="9:54" x14ac:dyDescent="0.25">
      <c r="I17086" s="80"/>
      <c r="AX17086" s="80"/>
      <c r="AY17086" s="80"/>
      <c r="AZ17086" s="80"/>
      <c r="BA17086" s="80"/>
      <c r="BB17086" s="80"/>
    </row>
    <row r="17087" spans="9:54" x14ac:dyDescent="0.25">
      <c r="I17087" s="80"/>
      <c r="AX17087" s="80"/>
      <c r="AY17087" s="80"/>
      <c r="AZ17087" s="80"/>
      <c r="BA17087" s="80"/>
      <c r="BB17087" s="80"/>
    </row>
    <row r="17088" spans="9:54" x14ac:dyDescent="0.25">
      <c r="I17088" s="80"/>
      <c r="AX17088" s="80"/>
      <c r="AY17088" s="80"/>
      <c r="AZ17088" s="80"/>
      <c r="BA17088" s="80"/>
      <c r="BB17088" s="80"/>
    </row>
    <row r="17089" spans="9:54" x14ac:dyDescent="0.25">
      <c r="I17089" s="80"/>
      <c r="AX17089" s="80"/>
      <c r="AY17089" s="80"/>
      <c r="AZ17089" s="80"/>
      <c r="BA17089" s="80"/>
      <c r="BB17089" s="80"/>
    </row>
    <row r="17090" spans="9:54" x14ac:dyDescent="0.25">
      <c r="I17090" s="80"/>
      <c r="AX17090" s="80"/>
      <c r="AY17090" s="80"/>
      <c r="AZ17090" s="80"/>
      <c r="BA17090" s="80"/>
      <c r="BB17090" s="80"/>
    </row>
    <row r="17091" spans="9:54" x14ac:dyDescent="0.25">
      <c r="I17091" s="80"/>
      <c r="AX17091" s="80"/>
      <c r="AY17091" s="80"/>
      <c r="AZ17091" s="80"/>
      <c r="BA17091" s="80"/>
      <c r="BB17091" s="80"/>
    </row>
    <row r="17092" spans="9:54" x14ac:dyDescent="0.25">
      <c r="I17092" s="80"/>
      <c r="AX17092" s="80"/>
      <c r="AY17092" s="80"/>
      <c r="AZ17092" s="80"/>
      <c r="BA17092" s="80"/>
      <c r="BB17092" s="80"/>
    </row>
    <row r="17093" spans="9:54" x14ac:dyDescent="0.25">
      <c r="I17093" s="80"/>
      <c r="AX17093" s="80"/>
      <c r="AY17093" s="80"/>
      <c r="AZ17093" s="80"/>
      <c r="BA17093" s="80"/>
      <c r="BB17093" s="80"/>
    </row>
    <row r="17094" spans="9:54" x14ac:dyDescent="0.25">
      <c r="I17094" s="80"/>
      <c r="AX17094" s="80"/>
      <c r="AY17094" s="80"/>
      <c r="AZ17094" s="80"/>
      <c r="BA17094" s="80"/>
      <c r="BB17094" s="80"/>
    </row>
    <row r="17095" spans="9:54" x14ac:dyDescent="0.25">
      <c r="I17095" s="80"/>
      <c r="AX17095" s="80"/>
      <c r="AY17095" s="80"/>
      <c r="AZ17095" s="80"/>
      <c r="BA17095" s="80"/>
      <c r="BB17095" s="80"/>
    </row>
    <row r="17096" spans="9:54" x14ac:dyDescent="0.25">
      <c r="I17096" s="80"/>
      <c r="AX17096" s="80"/>
      <c r="AY17096" s="80"/>
      <c r="AZ17096" s="80"/>
      <c r="BA17096" s="80"/>
      <c r="BB17096" s="80"/>
    </row>
    <row r="17097" spans="9:54" x14ac:dyDescent="0.25">
      <c r="I17097" s="80"/>
      <c r="AX17097" s="80"/>
      <c r="AY17097" s="80"/>
      <c r="AZ17097" s="80"/>
      <c r="BA17097" s="80"/>
      <c r="BB17097" s="80"/>
    </row>
    <row r="17098" spans="9:54" x14ac:dyDescent="0.25">
      <c r="I17098" s="80"/>
      <c r="AX17098" s="80"/>
      <c r="AY17098" s="80"/>
      <c r="AZ17098" s="80"/>
      <c r="BA17098" s="80"/>
      <c r="BB17098" s="80"/>
    </row>
    <row r="17099" spans="9:54" x14ac:dyDescent="0.25">
      <c r="I17099" s="80"/>
      <c r="AX17099" s="80"/>
      <c r="AY17099" s="80"/>
      <c r="AZ17099" s="80"/>
      <c r="BA17099" s="80"/>
      <c r="BB17099" s="80"/>
    </row>
    <row r="17100" spans="9:54" x14ac:dyDescent="0.25">
      <c r="I17100" s="80"/>
      <c r="AX17100" s="80"/>
      <c r="AY17100" s="80"/>
      <c r="AZ17100" s="80"/>
      <c r="BA17100" s="80"/>
      <c r="BB17100" s="80"/>
    </row>
    <row r="17101" spans="9:54" x14ac:dyDescent="0.25">
      <c r="I17101" s="80"/>
      <c r="AX17101" s="80"/>
      <c r="AY17101" s="80"/>
      <c r="AZ17101" s="80"/>
      <c r="BA17101" s="80"/>
      <c r="BB17101" s="80"/>
    </row>
    <row r="17102" spans="9:54" x14ac:dyDescent="0.25">
      <c r="I17102" s="80"/>
      <c r="AX17102" s="80"/>
      <c r="AY17102" s="80"/>
      <c r="AZ17102" s="80"/>
      <c r="BA17102" s="80"/>
      <c r="BB17102" s="80"/>
    </row>
    <row r="17103" spans="9:54" x14ac:dyDescent="0.25">
      <c r="I17103" s="80"/>
      <c r="AX17103" s="80"/>
      <c r="AY17103" s="80"/>
      <c r="AZ17103" s="80"/>
      <c r="BA17103" s="80"/>
      <c r="BB17103" s="80"/>
    </row>
    <row r="17104" spans="9:54" x14ac:dyDescent="0.25">
      <c r="I17104" s="80"/>
      <c r="AX17104" s="80"/>
      <c r="AY17104" s="80"/>
      <c r="AZ17104" s="80"/>
      <c r="BA17104" s="80"/>
      <c r="BB17104" s="80"/>
    </row>
    <row r="17105" spans="9:54" x14ac:dyDescent="0.25">
      <c r="I17105" s="80"/>
      <c r="AX17105" s="80"/>
      <c r="AY17105" s="80"/>
      <c r="AZ17105" s="80"/>
      <c r="BA17105" s="80"/>
      <c r="BB17105" s="80"/>
    </row>
    <row r="17106" spans="9:54" x14ac:dyDescent="0.25">
      <c r="I17106" s="80"/>
      <c r="AX17106" s="80"/>
      <c r="AY17106" s="80"/>
      <c r="AZ17106" s="80"/>
      <c r="BA17106" s="80"/>
      <c r="BB17106" s="80"/>
    </row>
    <row r="17107" spans="9:54" x14ac:dyDescent="0.25">
      <c r="I17107" s="80"/>
      <c r="AX17107" s="80"/>
      <c r="AY17107" s="80"/>
      <c r="AZ17107" s="80"/>
      <c r="BA17107" s="80"/>
      <c r="BB17107" s="80"/>
    </row>
    <row r="17108" spans="9:54" x14ac:dyDescent="0.25">
      <c r="I17108" s="80"/>
      <c r="AX17108" s="80"/>
      <c r="AY17108" s="80"/>
      <c r="AZ17108" s="80"/>
      <c r="BA17108" s="80"/>
      <c r="BB17108" s="80"/>
    </row>
    <row r="17109" spans="9:54" x14ac:dyDescent="0.25">
      <c r="I17109" s="80"/>
      <c r="AX17109" s="80"/>
      <c r="AY17109" s="80"/>
      <c r="AZ17109" s="80"/>
      <c r="BA17109" s="80"/>
      <c r="BB17109" s="80"/>
    </row>
    <row r="17110" spans="9:54" x14ac:dyDescent="0.25">
      <c r="I17110" s="80"/>
      <c r="AX17110" s="80"/>
      <c r="AY17110" s="80"/>
      <c r="AZ17110" s="80"/>
      <c r="BA17110" s="80"/>
      <c r="BB17110" s="80"/>
    </row>
    <row r="17111" spans="9:54" x14ac:dyDescent="0.25">
      <c r="I17111" s="80"/>
      <c r="AX17111" s="80"/>
      <c r="AY17111" s="80"/>
      <c r="AZ17111" s="80"/>
      <c r="BA17111" s="80"/>
      <c r="BB17111" s="80"/>
    </row>
    <row r="17112" spans="9:54" x14ac:dyDescent="0.25">
      <c r="I17112" s="80"/>
      <c r="AX17112" s="80"/>
      <c r="AY17112" s="80"/>
      <c r="AZ17112" s="80"/>
      <c r="BA17112" s="80"/>
      <c r="BB17112" s="80"/>
    </row>
    <row r="17113" spans="9:54" x14ac:dyDescent="0.25">
      <c r="I17113" s="80"/>
      <c r="AX17113" s="80"/>
      <c r="AY17113" s="80"/>
      <c r="AZ17113" s="80"/>
      <c r="BA17113" s="80"/>
      <c r="BB17113" s="80"/>
    </row>
    <row r="17114" spans="9:54" x14ac:dyDescent="0.25">
      <c r="I17114" s="80"/>
      <c r="AX17114" s="80"/>
      <c r="AY17114" s="80"/>
      <c r="AZ17114" s="80"/>
      <c r="BA17114" s="80"/>
      <c r="BB17114" s="80"/>
    </row>
    <row r="17115" spans="9:54" x14ac:dyDescent="0.25">
      <c r="I17115" s="80"/>
      <c r="AX17115" s="80"/>
      <c r="AY17115" s="80"/>
      <c r="AZ17115" s="80"/>
      <c r="BA17115" s="80"/>
      <c r="BB17115" s="80"/>
    </row>
    <row r="17116" spans="9:54" x14ac:dyDescent="0.25">
      <c r="I17116" s="80"/>
      <c r="AX17116" s="80"/>
      <c r="AY17116" s="80"/>
      <c r="AZ17116" s="80"/>
      <c r="BA17116" s="80"/>
      <c r="BB17116" s="80"/>
    </row>
    <row r="17117" spans="9:54" x14ac:dyDescent="0.25">
      <c r="I17117" s="80"/>
      <c r="AX17117" s="80"/>
      <c r="AY17117" s="80"/>
      <c r="AZ17117" s="80"/>
      <c r="BA17117" s="80"/>
      <c r="BB17117" s="80"/>
    </row>
    <row r="17118" spans="9:54" x14ac:dyDescent="0.25">
      <c r="I17118" s="80"/>
      <c r="AX17118" s="80"/>
      <c r="AY17118" s="80"/>
      <c r="AZ17118" s="80"/>
      <c r="BA17118" s="80"/>
      <c r="BB17118" s="80"/>
    </row>
    <row r="17119" spans="9:54" x14ac:dyDescent="0.25">
      <c r="I17119" s="80"/>
      <c r="AX17119" s="80"/>
      <c r="AY17119" s="80"/>
      <c r="AZ17119" s="80"/>
      <c r="BA17119" s="80"/>
      <c r="BB17119" s="80"/>
    </row>
    <row r="17120" spans="9:54" x14ac:dyDescent="0.25">
      <c r="I17120" s="80"/>
      <c r="AX17120" s="80"/>
      <c r="AY17120" s="80"/>
      <c r="AZ17120" s="80"/>
      <c r="BA17120" s="80"/>
      <c r="BB17120" s="80"/>
    </row>
    <row r="17121" spans="9:54" x14ac:dyDescent="0.25">
      <c r="I17121" s="80"/>
      <c r="AX17121" s="80"/>
      <c r="AY17121" s="80"/>
      <c r="AZ17121" s="80"/>
      <c r="BA17121" s="80"/>
      <c r="BB17121" s="80"/>
    </row>
    <row r="17122" spans="9:54" x14ac:dyDescent="0.25">
      <c r="I17122" s="80"/>
      <c r="AX17122" s="80"/>
      <c r="AY17122" s="80"/>
      <c r="AZ17122" s="80"/>
      <c r="BA17122" s="80"/>
      <c r="BB17122" s="80"/>
    </row>
    <row r="17123" spans="9:54" x14ac:dyDescent="0.25">
      <c r="I17123" s="80"/>
      <c r="AX17123" s="80"/>
      <c r="AY17123" s="80"/>
      <c r="AZ17123" s="80"/>
      <c r="BA17123" s="80"/>
      <c r="BB17123" s="80"/>
    </row>
    <row r="17124" spans="9:54" x14ac:dyDescent="0.25">
      <c r="I17124" s="80"/>
      <c r="AX17124" s="80"/>
      <c r="AY17124" s="80"/>
      <c r="AZ17124" s="80"/>
      <c r="BA17124" s="80"/>
      <c r="BB17124" s="80"/>
    </row>
    <row r="17125" spans="9:54" x14ac:dyDescent="0.25">
      <c r="I17125" s="80"/>
      <c r="AX17125" s="80"/>
      <c r="AY17125" s="80"/>
      <c r="AZ17125" s="80"/>
      <c r="BA17125" s="80"/>
      <c r="BB17125" s="80"/>
    </row>
    <row r="17126" spans="9:54" x14ac:dyDescent="0.25">
      <c r="I17126" s="80"/>
      <c r="AX17126" s="80"/>
      <c r="AY17126" s="80"/>
      <c r="AZ17126" s="80"/>
      <c r="BA17126" s="80"/>
      <c r="BB17126" s="80"/>
    </row>
    <row r="17127" spans="9:54" x14ac:dyDescent="0.25">
      <c r="I17127" s="80"/>
      <c r="AX17127" s="80"/>
      <c r="AY17127" s="80"/>
      <c r="AZ17127" s="80"/>
      <c r="BA17127" s="80"/>
      <c r="BB17127" s="80"/>
    </row>
    <row r="17128" spans="9:54" x14ac:dyDescent="0.25">
      <c r="I17128" s="80"/>
      <c r="AX17128" s="80"/>
      <c r="AY17128" s="80"/>
      <c r="AZ17128" s="80"/>
      <c r="BA17128" s="80"/>
      <c r="BB17128" s="80"/>
    </row>
    <row r="17129" spans="9:54" x14ac:dyDescent="0.25">
      <c r="I17129" s="80"/>
      <c r="AX17129" s="80"/>
      <c r="AY17129" s="80"/>
      <c r="AZ17129" s="80"/>
      <c r="BA17129" s="80"/>
      <c r="BB17129" s="80"/>
    </row>
    <row r="17130" spans="9:54" x14ac:dyDescent="0.25">
      <c r="I17130" s="80"/>
      <c r="AX17130" s="80"/>
      <c r="AY17130" s="80"/>
      <c r="AZ17130" s="80"/>
      <c r="BA17130" s="80"/>
      <c r="BB17130" s="80"/>
    </row>
    <row r="17131" spans="9:54" x14ac:dyDescent="0.25">
      <c r="I17131" s="80"/>
      <c r="AX17131" s="80"/>
      <c r="AY17131" s="80"/>
      <c r="AZ17131" s="80"/>
      <c r="BA17131" s="80"/>
      <c r="BB17131" s="80"/>
    </row>
    <row r="17132" spans="9:54" x14ac:dyDescent="0.25">
      <c r="I17132" s="80"/>
      <c r="AX17132" s="80"/>
      <c r="AY17132" s="80"/>
      <c r="AZ17132" s="80"/>
      <c r="BA17132" s="80"/>
      <c r="BB17132" s="80"/>
    </row>
    <row r="17133" spans="9:54" x14ac:dyDescent="0.25">
      <c r="I17133" s="80"/>
      <c r="AX17133" s="80"/>
      <c r="AY17133" s="80"/>
      <c r="AZ17133" s="80"/>
      <c r="BA17133" s="80"/>
      <c r="BB17133" s="80"/>
    </row>
    <row r="17134" spans="9:54" x14ac:dyDescent="0.25">
      <c r="I17134" s="80"/>
      <c r="AX17134" s="80"/>
      <c r="AY17134" s="80"/>
      <c r="AZ17134" s="80"/>
      <c r="BA17134" s="80"/>
      <c r="BB17134" s="80"/>
    </row>
    <row r="17135" spans="9:54" x14ac:dyDescent="0.25">
      <c r="I17135" s="80"/>
      <c r="AX17135" s="80"/>
      <c r="AY17135" s="80"/>
      <c r="AZ17135" s="80"/>
      <c r="BA17135" s="80"/>
      <c r="BB17135" s="80"/>
    </row>
    <row r="17136" spans="9:54" x14ac:dyDescent="0.25">
      <c r="I17136" s="80"/>
      <c r="AX17136" s="80"/>
      <c r="AY17136" s="80"/>
      <c r="AZ17136" s="80"/>
      <c r="BA17136" s="80"/>
      <c r="BB17136" s="80"/>
    </row>
    <row r="17137" spans="9:54" x14ac:dyDescent="0.25">
      <c r="I17137" s="80"/>
      <c r="AX17137" s="80"/>
      <c r="AY17137" s="80"/>
      <c r="AZ17137" s="80"/>
      <c r="BA17137" s="80"/>
      <c r="BB17137" s="80"/>
    </row>
    <row r="17138" spans="9:54" x14ac:dyDescent="0.25">
      <c r="I17138" s="80"/>
      <c r="AX17138" s="80"/>
      <c r="AY17138" s="80"/>
      <c r="AZ17138" s="80"/>
      <c r="BA17138" s="80"/>
      <c r="BB17138" s="80"/>
    </row>
    <row r="17139" spans="9:54" x14ac:dyDescent="0.25">
      <c r="I17139" s="80"/>
      <c r="AX17139" s="80"/>
      <c r="AY17139" s="80"/>
      <c r="AZ17139" s="80"/>
      <c r="BA17139" s="80"/>
      <c r="BB17139" s="80"/>
    </row>
    <row r="17140" spans="9:54" x14ac:dyDescent="0.25">
      <c r="I17140" s="80"/>
      <c r="AX17140" s="80"/>
      <c r="AY17140" s="80"/>
      <c r="AZ17140" s="80"/>
      <c r="BA17140" s="80"/>
      <c r="BB17140" s="80"/>
    </row>
    <row r="17141" spans="9:54" x14ac:dyDescent="0.25">
      <c r="I17141" s="80"/>
      <c r="AX17141" s="80"/>
      <c r="AY17141" s="80"/>
      <c r="AZ17141" s="80"/>
      <c r="BA17141" s="80"/>
      <c r="BB17141" s="80"/>
    </row>
    <row r="17142" spans="9:54" x14ac:dyDescent="0.25">
      <c r="I17142" s="80"/>
      <c r="AX17142" s="80"/>
      <c r="AY17142" s="80"/>
      <c r="AZ17142" s="80"/>
      <c r="BA17142" s="80"/>
      <c r="BB17142" s="80"/>
    </row>
    <row r="17143" spans="9:54" x14ac:dyDescent="0.25">
      <c r="I17143" s="80"/>
      <c r="AX17143" s="80"/>
      <c r="AY17143" s="80"/>
      <c r="AZ17143" s="80"/>
      <c r="BA17143" s="80"/>
      <c r="BB17143" s="80"/>
    </row>
    <row r="17144" spans="9:54" x14ac:dyDescent="0.25">
      <c r="I17144" s="80"/>
      <c r="AX17144" s="80"/>
      <c r="AY17144" s="80"/>
      <c r="AZ17144" s="80"/>
      <c r="BA17144" s="80"/>
      <c r="BB17144" s="80"/>
    </row>
    <row r="17145" spans="9:54" x14ac:dyDescent="0.25">
      <c r="I17145" s="80"/>
      <c r="AX17145" s="80"/>
      <c r="AY17145" s="80"/>
      <c r="AZ17145" s="80"/>
      <c r="BA17145" s="80"/>
      <c r="BB17145" s="80"/>
    </row>
    <row r="17146" spans="9:54" x14ac:dyDescent="0.25">
      <c r="I17146" s="80"/>
      <c r="AX17146" s="80"/>
      <c r="AY17146" s="80"/>
      <c r="AZ17146" s="80"/>
      <c r="BA17146" s="80"/>
      <c r="BB17146" s="80"/>
    </row>
    <row r="17147" spans="9:54" x14ac:dyDescent="0.25">
      <c r="I17147" s="80"/>
      <c r="AX17147" s="80"/>
      <c r="AY17147" s="80"/>
      <c r="AZ17147" s="80"/>
      <c r="BA17147" s="80"/>
      <c r="BB17147" s="80"/>
    </row>
    <row r="17148" spans="9:54" x14ac:dyDescent="0.25">
      <c r="I17148" s="80"/>
      <c r="AX17148" s="80"/>
      <c r="AY17148" s="80"/>
      <c r="AZ17148" s="80"/>
      <c r="BA17148" s="80"/>
      <c r="BB17148" s="80"/>
    </row>
    <row r="17149" spans="9:54" x14ac:dyDescent="0.25">
      <c r="I17149" s="80"/>
      <c r="AX17149" s="80"/>
      <c r="AY17149" s="80"/>
      <c r="AZ17149" s="80"/>
      <c r="BA17149" s="80"/>
      <c r="BB17149" s="80"/>
    </row>
    <row r="17150" spans="9:54" x14ac:dyDescent="0.25">
      <c r="I17150" s="80"/>
      <c r="AX17150" s="80"/>
      <c r="AY17150" s="80"/>
      <c r="AZ17150" s="80"/>
      <c r="BA17150" s="80"/>
      <c r="BB17150" s="80"/>
    </row>
    <row r="17151" spans="9:54" x14ac:dyDescent="0.25">
      <c r="I17151" s="80"/>
      <c r="AX17151" s="80"/>
      <c r="AY17151" s="80"/>
      <c r="AZ17151" s="80"/>
      <c r="BA17151" s="80"/>
      <c r="BB17151" s="80"/>
    </row>
    <row r="17152" spans="9:54" x14ac:dyDescent="0.25">
      <c r="I17152" s="80"/>
      <c r="AX17152" s="80"/>
      <c r="AY17152" s="80"/>
      <c r="AZ17152" s="80"/>
      <c r="BA17152" s="80"/>
      <c r="BB17152" s="80"/>
    </row>
    <row r="17153" spans="9:54" x14ac:dyDescent="0.25">
      <c r="I17153" s="80"/>
      <c r="AX17153" s="80"/>
      <c r="AY17153" s="80"/>
      <c r="AZ17153" s="80"/>
      <c r="BA17153" s="80"/>
      <c r="BB17153" s="80"/>
    </row>
    <row r="17154" spans="9:54" x14ac:dyDescent="0.25">
      <c r="I17154" s="80"/>
      <c r="AX17154" s="80"/>
      <c r="AY17154" s="80"/>
      <c r="AZ17154" s="80"/>
      <c r="BA17154" s="80"/>
      <c r="BB17154" s="80"/>
    </row>
    <row r="17155" spans="9:54" x14ac:dyDescent="0.25">
      <c r="I17155" s="80"/>
      <c r="AX17155" s="80"/>
      <c r="AY17155" s="80"/>
      <c r="AZ17155" s="80"/>
      <c r="BA17155" s="80"/>
      <c r="BB17155" s="80"/>
    </row>
    <row r="17156" spans="9:54" x14ac:dyDescent="0.25">
      <c r="I17156" s="80"/>
      <c r="AX17156" s="80"/>
      <c r="AY17156" s="80"/>
      <c r="AZ17156" s="80"/>
      <c r="BA17156" s="80"/>
      <c r="BB17156" s="80"/>
    </row>
    <row r="17157" spans="9:54" x14ac:dyDescent="0.25">
      <c r="I17157" s="80"/>
      <c r="AX17157" s="80"/>
      <c r="AY17157" s="80"/>
      <c r="AZ17157" s="80"/>
      <c r="BA17157" s="80"/>
      <c r="BB17157" s="80"/>
    </row>
    <row r="17158" spans="9:54" x14ac:dyDescent="0.25">
      <c r="I17158" s="80"/>
      <c r="AX17158" s="80"/>
      <c r="AY17158" s="80"/>
      <c r="AZ17158" s="80"/>
      <c r="BA17158" s="80"/>
      <c r="BB17158" s="80"/>
    </row>
    <row r="17159" spans="9:54" x14ac:dyDescent="0.25">
      <c r="I17159" s="80"/>
      <c r="AX17159" s="80"/>
      <c r="AY17159" s="80"/>
      <c r="AZ17159" s="80"/>
      <c r="BA17159" s="80"/>
      <c r="BB17159" s="80"/>
    </row>
    <row r="17160" spans="9:54" x14ac:dyDescent="0.25">
      <c r="I17160" s="80"/>
      <c r="AX17160" s="80"/>
      <c r="AY17160" s="80"/>
      <c r="AZ17160" s="80"/>
      <c r="BA17160" s="80"/>
      <c r="BB17160" s="80"/>
    </row>
    <row r="17161" spans="9:54" x14ac:dyDescent="0.25">
      <c r="I17161" s="80"/>
      <c r="AX17161" s="80"/>
      <c r="AY17161" s="80"/>
      <c r="AZ17161" s="80"/>
      <c r="BA17161" s="80"/>
      <c r="BB17161" s="80"/>
    </row>
    <row r="17162" spans="9:54" x14ac:dyDescent="0.25">
      <c r="I17162" s="80"/>
      <c r="AX17162" s="80"/>
      <c r="AY17162" s="80"/>
      <c r="AZ17162" s="80"/>
      <c r="BA17162" s="80"/>
      <c r="BB17162" s="80"/>
    </row>
    <row r="17163" spans="9:54" x14ac:dyDescent="0.25">
      <c r="I17163" s="80"/>
      <c r="AX17163" s="80"/>
      <c r="AY17163" s="80"/>
      <c r="AZ17163" s="80"/>
      <c r="BA17163" s="80"/>
      <c r="BB17163" s="80"/>
    </row>
    <row r="17164" spans="9:54" x14ac:dyDescent="0.25">
      <c r="I17164" s="80"/>
      <c r="AX17164" s="80"/>
      <c r="AY17164" s="80"/>
      <c r="AZ17164" s="80"/>
      <c r="BA17164" s="80"/>
      <c r="BB17164" s="80"/>
    </row>
    <row r="17165" spans="9:54" x14ac:dyDescent="0.25">
      <c r="I17165" s="80"/>
      <c r="AX17165" s="80"/>
      <c r="AY17165" s="80"/>
      <c r="AZ17165" s="80"/>
      <c r="BA17165" s="80"/>
      <c r="BB17165" s="80"/>
    </row>
    <row r="17166" spans="9:54" x14ac:dyDescent="0.25">
      <c r="I17166" s="80"/>
      <c r="AX17166" s="80"/>
      <c r="AY17166" s="80"/>
      <c r="AZ17166" s="80"/>
      <c r="BA17166" s="80"/>
      <c r="BB17166" s="80"/>
    </row>
    <row r="17167" spans="9:54" x14ac:dyDescent="0.25">
      <c r="I17167" s="80"/>
      <c r="AX17167" s="80"/>
      <c r="AY17167" s="80"/>
      <c r="AZ17167" s="80"/>
      <c r="BA17167" s="80"/>
      <c r="BB17167" s="80"/>
    </row>
    <row r="17168" spans="9:54" x14ac:dyDescent="0.25">
      <c r="I17168" s="80"/>
      <c r="AX17168" s="80"/>
      <c r="AY17168" s="80"/>
      <c r="AZ17168" s="80"/>
      <c r="BA17168" s="80"/>
      <c r="BB17168" s="80"/>
    </row>
    <row r="17169" spans="9:54" x14ac:dyDescent="0.25">
      <c r="I17169" s="80"/>
      <c r="AX17169" s="80"/>
      <c r="AY17169" s="80"/>
      <c r="AZ17169" s="80"/>
      <c r="BA17169" s="80"/>
      <c r="BB17169" s="80"/>
    </row>
    <row r="17170" spans="9:54" x14ac:dyDescent="0.25">
      <c r="I17170" s="80"/>
      <c r="AX17170" s="80"/>
      <c r="AY17170" s="80"/>
      <c r="AZ17170" s="80"/>
      <c r="BA17170" s="80"/>
      <c r="BB17170" s="80"/>
    </row>
    <row r="17171" spans="9:54" x14ac:dyDescent="0.25">
      <c r="I17171" s="80"/>
      <c r="AX17171" s="80"/>
      <c r="AY17171" s="80"/>
      <c r="AZ17171" s="80"/>
      <c r="BA17171" s="80"/>
      <c r="BB17171" s="80"/>
    </row>
    <row r="17172" spans="9:54" x14ac:dyDescent="0.25">
      <c r="I17172" s="80"/>
      <c r="AX17172" s="80"/>
      <c r="AY17172" s="80"/>
      <c r="AZ17172" s="80"/>
      <c r="BA17172" s="80"/>
      <c r="BB17172" s="80"/>
    </row>
    <row r="17173" spans="9:54" x14ac:dyDescent="0.25">
      <c r="I17173" s="80"/>
      <c r="AX17173" s="80"/>
      <c r="AY17173" s="80"/>
      <c r="AZ17173" s="80"/>
      <c r="BA17173" s="80"/>
      <c r="BB17173" s="80"/>
    </row>
    <row r="17174" spans="9:54" x14ac:dyDescent="0.25">
      <c r="I17174" s="80"/>
      <c r="AX17174" s="80"/>
      <c r="AY17174" s="80"/>
      <c r="AZ17174" s="80"/>
      <c r="BA17174" s="80"/>
      <c r="BB17174" s="80"/>
    </row>
    <row r="17175" spans="9:54" x14ac:dyDescent="0.25">
      <c r="I17175" s="80"/>
      <c r="AX17175" s="80"/>
      <c r="AY17175" s="80"/>
      <c r="AZ17175" s="80"/>
      <c r="BA17175" s="80"/>
      <c r="BB17175" s="80"/>
    </row>
    <row r="17176" spans="9:54" x14ac:dyDescent="0.25">
      <c r="I17176" s="80"/>
      <c r="AX17176" s="80"/>
      <c r="AY17176" s="80"/>
      <c r="AZ17176" s="80"/>
      <c r="BA17176" s="80"/>
      <c r="BB17176" s="80"/>
    </row>
    <row r="17177" spans="9:54" x14ac:dyDescent="0.25">
      <c r="I17177" s="80"/>
      <c r="AX17177" s="80"/>
      <c r="AY17177" s="80"/>
      <c r="AZ17177" s="80"/>
      <c r="BA17177" s="80"/>
      <c r="BB17177" s="80"/>
    </row>
    <row r="17178" spans="9:54" x14ac:dyDescent="0.25">
      <c r="I17178" s="80"/>
      <c r="AX17178" s="80"/>
      <c r="AY17178" s="80"/>
      <c r="AZ17178" s="80"/>
      <c r="BA17178" s="80"/>
      <c r="BB17178" s="80"/>
    </row>
    <row r="17179" spans="9:54" x14ac:dyDescent="0.25">
      <c r="I17179" s="80"/>
      <c r="AX17179" s="80"/>
      <c r="AY17179" s="80"/>
      <c r="AZ17179" s="80"/>
      <c r="BA17179" s="80"/>
      <c r="BB17179" s="80"/>
    </row>
    <row r="17180" spans="9:54" x14ac:dyDescent="0.25">
      <c r="I17180" s="80"/>
      <c r="AX17180" s="80"/>
      <c r="AY17180" s="80"/>
      <c r="AZ17180" s="80"/>
      <c r="BA17180" s="80"/>
      <c r="BB17180" s="80"/>
    </row>
    <row r="17181" spans="9:54" x14ac:dyDescent="0.25">
      <c r="I17181" s="80"/>
      <c r="AX17181" s="80"/>
      <c r="AY17181" s="80"/>
      <c r="AZ17181" s="80"/>
      <c r="BA17181" s="80"/>
      <c r="BB17181" s="80"/>
    </row>
    <row r="17182" spans="9:54" x14ac:dyDescent="0.25">
      <c r="I17182" s="80"/>
      <c r="AX17182" s="80"/>
      <c r="AY17182" s="80"/>
      <c r="AZ17182" s="80"/>
      <c r="BA17182" s="80"/>
      <c r="BB17182" s="80"/>
    </row>
    <row r="17183" spans="9:54" x14ac:dyDescent="0.25">
      <c r="I17183" s="80"/>
      <c r="AX17183" s="80"/>
      <c r="AY17183" s="80"/>
      <c r="AZ17183" s="80"/>
      <c r="BA17183" s="80"/>
      <c r="BB17183" s="80"/>
    </row>
    <row r="17184" spans="9:54" x14ac:dyDescent="0.25">
      <c r="I17184" s="80"/>
      <c r="AX17184" s="80"/>
      <c r="AY17184" s="80"/>
      <c r="AZ17184" s="80"/>
      <c r="BA17184" s="80"/>
      <c r="BB17184" s="80"/>
    </row>
    <row r="17185" spans="9:54" x14ac:dyDescent="0.25">
      <c r="I17185" s="80"/>
      <c r="AX17185" s="80"/>
      <c r="AY17185" s="80"/>
      <c r="AZ17185" s="80"/>
      <c r="BA17185" s="80"/>
      <c r="BB17185" s="80"/>
    </row>
    <row r="17186" spans="9:54" x14ac:dyDescent="0.25">
      <c r="I17186" s="80"/>
      <c r="AX17186" s="80"/>
      <c r="AY17186" s="80"/>
      <c r="AZ17186" s="80"/>
      <c r="BA17186" s="80"/>
      <c r="BB17186" s="80"/>
    </row>
    <row r="17187" spans="9:54" x14ac:dyDescent="0.25">
      <c r="I17187" s="80"/>
      <c r="AX17187" s="80"/>
      <c r="AY17187" s="80"/>
      <c r="AZ17187" s="80"/>
      <c r="BA17187" s="80"/>
      <c r="BB17187" s="80"/>
    </row>
    <row r="17188" spans="9:54" x14ac:dyDescent="0.25">
      <c r="I17188" s="80"/>
      <c r="AX17188" s="80"/>
      <c r="AY17188" s="80"/>
      <c r="AZ17188" s="80"/>
      <c r="BA17188" s="80"/>
      <c r="BB17188" s="80"/>
    </row>
    <row r="17189" spans="9:54" x14ac:dyDescent="0.25">
      <c r="I17189" s="80"/>
      <c r="AX17189" s="80"/>
      <c r="AY17189" s="80"/>
      <c r="AZ17189" s="80"/>
      <c r="BA17189" s="80"/>
      <c r="BB17189" s="80"/>
    </row>
    <row r="17190" spans="9:54" x14ac:dyDescent="0.25">
      <c r="I17190" s="80"/>
      <c r="AX17190" s="80"/>
      <c r="AY17190" s="80"/>
      <c r="AZ17190" s="80"/>
      <c r="BA17190" s="80"/>
      <c r="BB17190" s="80"/>
    </row>
    <row r="17191" spans="9:54" x14ac:dyDescent="0.25">
      <c r="I17191" s="80"/>
      <c r="AX17191" s="80"/>
      <c r="AY17191" s="80"/>
      <c r="AZ17191" s="80"/>
      <c r="BA17191" s="80"/>
      <c r="BB17191" s="80"/>
    </row>
    <row r="17192" spans="9:54" x14ac:dyDescent="0.25">
      <c r="I17192" s="80"/>
      <c r="AX17192" s="80"/>
      <c r="AY17192" s="80"/>
      <c r="AZ17192" s="80"/>
      <c r="BA17192" s="80"/>
      <c r="BB17192" s="80"/>
    </row>
    <row r="17193" spans="9:54" x14ac:dyDescent="0.25">
      <c r="I17193" s="80"/>
      <c r="AX17193" s="80"/>
      <c r="AY17193" s="80"/>
      <c r="AZ17193" s="80"/>
      <c r="BA17193" s="80"/>
      <c r="BB17193" s="80"/>
    </row>
    <row r="17194" spans="9:54" x14ac:dyDescent="0.25">
      <c r="I17194" s="80"/>
      <c r="AX17194" s="80"/>
      <c r="AY17194" s="80"/>
      <c r="AZ17194" s="80"/>
      <c r="BA17194" s="80"/>
      <c r="BB17194" s="80"/>
    </row>
    <row r="17195" spans="9:54" x14ac:dyDescent="0.25">
      <c r="I17195" s="80"/>
      <c r="AX17195" s="80"/>
      <c r="AY17195" s="80"/>
      <c r="AZ17195" s="80"/>
      <c r="BA17195" s="80"/>
      <c r="BB17195" s="80"/>
    </row>
    <row r="17196" spans="9:54" x14ac:dyDescent="0.25">
      <c r="I17196" s="80"/>
      <c r="AX17196" s="80"/>
      <c r="AY17196" s="80"/>
      <c r="AZ17196" s="80"/>
      <c r="BA17196" s="80"/>
      <c r="BB17196" s="80"/>
    </row>
    <row r="17197" spans="9:54" x14ac:dyDescent="0.25">
      <c r="I17197" s="80"/>
      <c r="AX17197" s="80"/>
      <c r="AY17197" s="80"/>
      <c r="AZ17197" s="80"/>
      <c r="BA17197" s="80"/>
      <c r="BB17197" s="80"/>
    </row>
    <row r="17198" spans="9:54" x14ac:dyDescent="0.25">
      <c r="I17198" s="80"/>
      <c r="AX17198" s="80"/>
      <c r="AY17198" s="80"/>
      <c r="AZ17198" s="80"/>
      <c r="BA17198" s="80"/>
      <c r="BB17198" s="80"/>
    </row>
    <row r="17199" spans="9:54" x14ac:dyDescent="0.25">
      <c r="I17199" s="80"/>
      <c r="AX17199" s="80"/>
      <c r="AY17199" s="80"/>
      <c r="AZ17199" s="80"/>
      <c r="BA17199" s="80"/>
      <c r="BB17199" s="80"/>
    </row>
    <row r="17200" spans="9:54" x14ac:dyDescent="0.25">
      <c r="I17200" s="80"/>
      <c r="AX17200" s="80"/>
      <c r="AY17200" s="80"/>
      <c r="AZ17200" s="80"/>
      <c r="BA17200" s="80"/>
      <c r="BB17200" s="80"/>
    </row>
    <row r="17201" spans="9:54" x14ac:dyDescent="0.25">
      <c r="I17201" s="80"/>
      <c r="AX17201" s="80"/>
      <c r="AY17201" s="80"/>
      <c r="AZ17201" s="80"/>
      <c r="BA17201" s="80"/>
      <c r="BB17201" s="80"/>
    </row>
    <row r="17202" spans="9:54" x14ac:dyDescent="0.25">
      <c r="I17202" s="80"/>
      <c r="AX17202" s="80"/>
      <c r="AY17202" s="80"/>
      <c r="AZ17202" s="80"/>
      <c r="BA17202" s="80"/>
      <c r="BB17202" s="80"/>
    </row>
    <row r="17203" spans="9:54" x14ac:dyDescent="0.25">
      <c r="I17203" s="80"/>
      <c r="AX17203" s="80"/>
      <c r="AY17203" s="80"/>
      <c r="AZ17203" s="80"/>
      <c r="BA17203" s="80"/>
      <c r="BB17203" s="80"/>
    </row>
    <row r="17204" spans="9:54" x14ac:dyDescent="0.25">
      <c r="I17204" s="80"/>
      <c r="AX17204" s="80"/>
      <c r="AY17204" s="80"/>
      <c r="AZ17204" s="80"/>
      <c r="BA17204" s="80"/>
      <c r="BB17204" s="80"/>
    </row>
    <row r="17205" spans="9:54" x14ac:dyDescent="0.25">
      <c r="I17205" s="80"/>
      <c r="AX17205" s="80"/>
      <c r="AY17205" s="80"/>
      <c r="AZ17205" s="80"/>
      <c r="BA17205" s="80"/>
      <c r="BB17205" s="80"/>
    </row>
    <row r="17206" spans="9:54" x14ac:dyDescent="0.25">
      <c r="I17206" s="80"/>
      <c r="AX17206" s="80"/>
      <c r="AY17206" s="80"/>
      <c r="AZ17206" s="80"/>
      <c r="BA17206" s="80"/>
      <c r="BB17206" s="80"/>
    </row>
    <row r="17207" spans="9:54" x14ac:dyDescent="0.25">
      <c r="I17207" s="80"/>
      <c r="AX17207" s="80"/>
      <c r="AY17207" s="80"/>
      <c r="AZ17207" s="80"/>
      <c r="BA17207" s="80"/>
      <c r="BB17207" s="80"/>
    </row>
    <row r="17208" spans="9:54" x14ac:dyDescent="0.25">
      <c r="I17208" s="80"/>
      <c r="AX17208" s="80"/>
      <c r="AY17208" s="80"/>
      <c r="AZ17208" s="80"/>
      <c r="BA17208" s="80"/>
      <c r="BB17208" s="80"/>
    </row>
    <row r="17209" spans="9:54" x14ac:dyDescent="0.25">
      <c r="I17209" s="80"/>
      <c r="AX17209" s="80"/>
      <c r="AY17209" s="80"/>
      <c r="AZ17209" s="80"/>
      <c r="BA17209" s="80"/>
      <c r="BB17209" s="80"/>
    </row>
    <row r="17210" spans="9:54" x14ac:dyDescent="0.25">
      <c r="I17210" s="80"/>
      <c r="AX17210" s="80"/>
      <c r="AY17210" s="80"/>
      <c r="AZ17210" s="80"/>
      <c r="BA17210" s="80"/>
      <c r="BB17210" s="80"/>
    </row>
    <row r="17211" spans="9:54" x14ac:dyDescent="0.25">
      <c r="I17211" s="80"/>
      <c r="AX17211" s="80"/>
      <c r="AY17211" s="80"/>
      <c r="AZ17211" s="80"/>
      <c r="BA17211" s="80"/>
      <c r="BB17211" s="80"/>
    </row>
    <row r="17212" spans="9:54" x14ac:dyDescent="0.25">
      <c r="I17212" s="80"/>
      <c r="AX17212" s="80"/>
      <c r="AY17212" s="80"/>
      <c r="AZ17212" s="80"/>
      <c r="BA17212" s="80"/>
      <c r="BB17212" s="80"/>
    </row>
    <row r="17213" spans="9:54" x14ac:dyDescent="0.25">
      <c r="I17213" s="80"/>
      <c r="AX17213" s="80"/>
      <c r="AY17213" s="80"/>
      <c r="AZ17213" s="80"/>
      <c r="BA17213" s="80"/>
      <c r="BB17213" s="80"/>
    </row>
    <row r="17214" spans="9:54" x14ac:dyDescent="0.25">
      <c r="I17214" s="80"/>
      <c r="AX17214" s="80"/>
      <c r="AY17214" s="80"/>
      <c r="AZ17214" s="80"/>
      <c r="BA17214" s="80"/>
      <c r="BB17214" s="80"/>
    </row>
    <row r="17215" spans="9:54" x14ac:dyDescent="0.25">
      <c r="I17215" s="80"/>
      <c r="AX17215" s="80"/>
      <c r="AY17215" s="80"/>
      <c r="AZ17215" s="80"/>
      <c r="BA17215" s="80"/>
      <c r="BB17215" s="80"/>
    </row>
    <row r="17216" spans="9:54" x14ac:dyDescent="0.25">
      <c r="I17216" s="80"/>
      <c r="AX17216" s="80"/>
      <c r="AY17216" s="80"/>
      <c r="AZ17216" s="80"/>
      <c r="BA17216" s="80"/>
      <c r="BB17216" s="80"/>
    </row>
    <row r="17217" spans="9:54" x14ac:dyDescent="0.25">
      <c r="I17217" s="80"/>
      <c r="AX17217" s="80"/>
      <c r="AY17217" s="80"/>
      <c r="AZ17217" s="80"/>
      <c r="BA17217" s="80"/>
      <c r="BB17217" s="80"/>
    </row>
    <row r="17218" spans="9:54" x14ac:dyDescent="0.25">
      <c r="I17218" s="80"/>
      <c r="AX17218" s="80"/>
      <c r="AY17218" s="80"/>
      <c r="AZ17218" s="80"/>
      <c r="BA17218" s="80"/>
      <c r="BB17218" s="80"/>
    </row>
    <row r="17219" spans="9:54" x14ac:dyDescent="0.25">
      <c r="I17219" s="80"/>
      <c r="AX17219" s="80"/>
      <c r="AY17219" s="80"/>
      <c r="AZ17219" s="80"/>
      <c r="BA17219" s="80"/>
      <c r="BB17219" s="80"/>
    </row>
    <row r="17220" spans="9:54" x14ac:dyDescent="0.25">
      <c r="I17220" s="80"/>
      <c r="AX17220" s="80"/>
      <c r="AY17220" s="80"/>
      <c r="AZ17220" s="80"/>
      <c r="BA17220" s="80"/>
      <c r="BB17220" s="80"/>
    </row>
    <row r="17221" spans="9:54" x14ac:dyDescent="0.25">
      <c r="I17221" s="80"/>
      <c r="AX17221" s="80"/>
      <c r="AY17221" s="80"/>
      <c r="AZ17221" s="80"/>
      <c r="BA17221" s="80"/>
      <c r="BB17221" s="80"/>
    </row>
    <row r="17222" spans="9:54" x14ac:dyDescent="0.25">
      <c r="I17222" s="80"/>
      <c r="AX17222" s="80"/>
      <c r="AY17222" s="80"/>
      <c r="AZ17222" s="80"/>
      <c r="BA17222" s="80"/>
      <c r="BB17222" s="80"/>
    </row>
    <row r="17223" spans="9:54" x14ac:dyDescent="0.25">
      <c r="I17223" s="80"/>
      <c r="AX17223" s="80"/>
      <c r="AY17223" s="80"/>
      <c r="AZ17223" s="80"/>
      <c r="BA17223" s="80"/>
      <c r="BB17223" s="80"/>
    </row>
    <row r="17224" spans="9:54" x14ac:dyDescent="0.25">
      <c r="I17224" s="80"/>
      <c r="AX17224" s="80"/>
      <c r="AY17224" s="80"/>
      <c r="AZ17224" s="80"/>
      <c r="BA17224" s="80"/>
      <c r="BB17224" s="80"/>
    </row>
    <row r="17225" spans="9:54" x14ac:dyDescent="0.25">
      <c r="I17225" s="80"/>
      <c r="AX17225" s="80"/>
      <c r="AY17225" s="80"/>
      <c r="AZ17225" s="80"/>
      <c r="BA17225" s="80"/>
      <c r="BB17225" s="80"/>
    </row>
    <row r="17226" spans="9:54" x14ac:dyDescent="0.25">
      <c r="I17226" s="80"/>
      <c r="AX17226" s="80"/>
      <c r="AY17226" s="80"/>
      <c r="AZ17226" s="80"/>
      <c r="BA17226" s="80"/>
      <c r="BB17226" s="80"/>
    </row>
    <row r="17227" spans="9:54" x14ac:dyDescent="0.25">
      <c r="I17227" s="80"/>
      <c r="AX17227" s="80"/>
      <c r="AY17227" s="80"/>
      <c r="AZ17227" s="80"/>
      <c r="BA17227" s="80"/>
      <c r="BB17227" s="80"/>
    </row>
    <row r="17228" spans="9:54" x14ac:dyDescent="0.25">
      <c r="I17228" s="80"/>
      <c r="AX17228" s="80"/>
      <c r="AY17228" s="80"/>
      <c r="AZ17228" s="80"/>
      <c r="BA17228" s="80"/>
      <c r="BB17228" s="80"/>
    </row>
    <row r="17229" spans="9:54" x14ac:dyDescent="0.25">
      <c r="I17229" s="80"/>
      <c r="AX17229" s="80"/>
      <c r="AY17229" s="80"/>
      <c r="AZ17229" s="80"/>
      <c r="BA17229" s="80"/>
      <c r="BB17229" s="80"/>
    </row>
    <row r="17230" spans="9:54" x14ac:dyDescent="0.25">
      <c r="I17230" s="80"/>
      <c r="AX17230" s="80"/>
      <c r="AY17230" s="80"/>
      <c r="AZ17230" s="80"/>
      <c r="BA17230" s="80"/>
      <c r="BB17230" s="80"/>
    </row>
    <row r="17231" spans="9:54" x14ac:dyDescent="0.25">
      <c r="I17231" s="80"/>
      <c r="AX17231" s="80"/>
      <c r="AY17231" s="80"/>
      <c r="AZ17231" s="80"/>
      <c r="BA17231" s="80"/>
      <c r="BB17231" s="80"/>
    </row>
    <row r="17232" spans="9:54" x14ac:dyDescent="0.25">
      <c r="I17232" s="80"/>
      <c r="AX17232" s="80"/>
      <c r="AY17232" s="80"/>
      <c r="AZ17232" s="80"/>
      <c r="BA17232" s="80"/>
      <c r="BB17232" s="80"/>
    </row>
    <row r="17233" spans="9:54" x14ac:dyDescent="0.25">
      <c r="I17233" s="80"/>
      <c r="AX17233" s="80"/>
      <c r="AY17233" s="80"/>
      <c r="AZ17233" s="80"/>
      <c r="BA17233" s="80"/>
      <c r="BB17233" s="80"/>
    </row>
    <row r="17234" spans="9:54" x14ac:dyDescent="0.25">
      <c r="I17234" s="80"/>
      <c r="AX17234" s="80"/>
      <c r="AY17234" s="80"/>
      <c r="AZ17234" s="80"/>
      <c r="BA17234" s="80"/>
      <c r="BB17234" s="80"/>
    </row>
    <row r="17235" spans="9:54" x14ac:dyDescent="0.25">
      <c r="I17235" s="80"/>
      <c r="AX17235" s="80"/>
      <c r="AY17235" s="80"/>
      <c r="AZ17235" s="80"/>
      <c r="BA17235" s="80"/>
      <c r="BB17235" s="80"/>
    </row>
    <row r="17236" spans="9:54" x14ac:dyDescent="0.25">
      <c r="I17236" s="80"/>
      <c r="AX17236" s="80"/>
      <c r="AY17236" s="80"/>
      <c r="AZ17236" s="80"/>
      <c r="BA17236" s="80"/>
      <c r="BB17236" s="80"/>
    </row>
    <row r="17237" spans="9:54" x14ac:dyDescent="0.25">
      <c r="I17237" s="80"/>
      <c r="AX17237" s="80"/>
      <c r="AY17237" s="80"/>
      <c r="AZ17237" s="80"/>
      <c r="BA17237" s="80"/>
      <c r="BB17237" s="80"/>
    </row>
    <row r="17238" spans="9:54" x14ac:dyDescent="0.25">
      <c r="I17238" s="80"/>
      <c r="AX17238" s="80"/>
      <c r="AY17238" s="80"/>
      <c r="AZ17238" s="80"/>
      <c r="BA17238" s="80"/>
      <c r="BB17238" s="80"/>
    </row>
    <row r="17239" spans="9:54" x14ac:dyDescent="0.25">
      <c r="I17239" s="80"/>
      <c r="AX17239" s="80"/>
      <c r="AY17239" s="80"/>
      <c r="AZ17239" s="80"/>
      <c r="BA17239" s="80"/>
      <c r="BB17239" s="80"/>
    </row>
    <row r="17240" spans="9:54" x14ac:dyDescent="0.25">
      <c r="I17240" s="80"/>
      <c r="AX17240" s="80"/>
      <c r="AY17240" s="80"/>
      <c r="AZ17240" s="80"/>
      <c r="BA17240" s="80"/>
      <c r="BB17240" s="80"/>
    </row>
    <row r="17241" spans="9:54" x14ac:dyDescent="0.25">
      <c r="I17241" s="80"/>
      <c r="AX17241" s="80"/>
      <c r="AY17241" s="80"/>
      <c r="AZ17241" s="80"/>
      <c r="BA17241" s="80"/>
      <c r="BB17241" s="80"/>
    </row>
    <row r="17242" spans="9:54" x14ac:dyDescent="0.25">
      <c r="I17242" s="80"/>
      <c r="AX17242" s="80"/>
      <c r="AY17242" s="80"/>
      <c r="AZ17242" s="80"/>
      <c r="BA17242" s="80"/>
      <c r="BB17242" s="80"/>
    </row>
    <row r="17243" spans="9:54" x14ac:dyDescent="0.25">
      <c r="I17243" s="80"/>
      <c r="AX17243" s="80"/>
      <c r="AY17243" s="80"/>
      <c r="AZ17243" s="80"/>
      <c r="BA17243" s="80"/>
      <c r="BB17243" s="80"/>
    </row>
    <row r="17244" spans="9:54" x14ac:dyDescent="0.25">
      <c r="I17244" s="80"/>
      <c r="AX17244" s="80"/>
      <c r="AY17244" s="80"/>
      <c r="AZ17244" s="80"/>
      <c r="BA17244" s="80"/>
      <c r="BB17244" s="80"/>
    </row>
    <row r="17245" spans="9:54" x14ac:dyDescent="0.25">
      <c r="I17245" s="80"/>
      <c r="AX17245" s="80"/>
      <c r="AY17245" s="80"/>
      <c r="AZ17245" s="80"/>
      <c r="BA17245" s="80"/>
      <c r="BB17245" s="80"/>
    </row>
    <row r="17246" spans="9:54" x14ac:dyDescent="0.25">
      <c r="I17246" s="80"/>
      <c r="AX17246" s="80"/>
      <c r="AY17246" s="80"/>
      <c r="AZ17246" s="80"/>
      <c r="BA17246" s="80"/>
      <c r="BB17246" s="80"/>
    </row>
    <row r="17247" spans="9:54" x14ac:dyDescent="0.25">
      <c r="I17247" s="80"/>
      <c r="AX17247" s="80"/>
      <c r="AY17247" s="80"/>
      <c r="AZ17247" s="80"/>
      <c r="BA17247" s="80"/>
      <c r="BB17247" s="80"/>
    </row>
    <row r="17248" spans="9:54" x14ac:dyDescent="0.25">
      <c r="I17248" s="80"/>
      <c r="AX17248" s="80"/>
      <c r="AY17248" s="80"/>
      <c r="AZ17248" s="80"/>
      <c r="BA17248" s="80"/>
      <c r="BB17248" s="80"/>
    </row>
    <row r="17249" spans="9:54" x14ac:dyDescent="0.25">
      <c r="I17249" s="80"/>
      <c r="AX17249" s="80"/>
      <c r="AY17249" s="80"/>
      <c r="AZ17249" s="80"/>
      <c r="BA17249" s="80"/>
      <c r="BB17249" s="80"/>
    </row>
    <row r="17250" spans="9:54" x14ac:dyDescent="0.25">
      <c r="I17250" s="80"/>
      <c r="AX17250" s="80"/>
      <c r="AY17250" s="80"/>
      <c r="AZ17250" s="80"/>
      <c r="BA17250" s="80"/>
      <c r="BB17250" s="80"/>
    </row>
    <row r="17251" spans="9:54" x14ac:dyDescent="0.25">
      <c r="I17251" s="80"/>
      <c r="AX17251" s="80"/>
      <c r="AY17251" s="80"/>
      <c r="AZ17251" s="80"/>
      <c r="BA17251" s="80"/>
      <c r="BB17251" s="80"/>
    </row>
    <row r="17252" spans="9:54" x14ac:dyDescent="0.25">
      <c r="I17252" s="80"/>
      <c r="AX17252" s="80"/>
      <c r="AY17252" s="80"/>
      <c r="AZ17252" s="80"/>
      <c r="BA17252" s="80"/>
      <c r="BB17252" s="80"/>
    </row>
    <row r="17253" spans="9:54" x14ac:dyDescent="0.25">
      <c r="I17253" s="80"/>
      <c r="AX17253" s="80"/>
      <c r="AY17253" s="80"/>
      <c r="AZ17253" s="80"/>
      <c r="BA17253" s="80"/>
      <c r="BB17253" s="80"/>
    </row>
    <row r="17254" spans="9:54" x14ac:dyDescent="0.25">
      <c r="I17254" s="80"/>
      <c r="AX17254" s="80"/>
      <c r="AY17254" s="80"/>
      <c r="AZ17254" s="80"/>
      <c r="BA17254" s="80"/>
      <c r="BB17254" s="80"/>
    </row>
    <row r="17255" spans="9:54" x14ac:dyDescent="0.25">
      <c r="I17255" s="80"/>
      <c r="AX17255" s="80"/>
      <c r="AY17255" s="80"/>
      <c r="AZ17255" s="80"/>
      <c r="BA17255" s="80"/>
      <c r="BB17255" s="80"/>
    </row>
    <row r="17256" spans="9:54" x14ac:dyDescent="0.25">
      <c r="I17256" s="80"/>
      <c r="AX17256" s="80"/>
      <c r="AY17256" s="80"/>
      <c r="AZ17256" s="80"/>
      <c r="BA17256" s="80"/>
      <c r="BB17256" s="80"/>
    </row>
    <row r="17257" spans="9:54" x14ac:dyDescent="0.25">
      <c r="I17257" s="80"/>
      <c r="AX17257" s="80"/>
      <c r="AY17257" s="80"/>
      <c r="AZ17257" s="80"/>
      <c r="BA17257" s="80"/>
      <c r="BB17257" s="80"/>
    </row>
    <row r="17258" spans="9:54" x14ac:dyDescent="0.25">
      <c r="I17258" s="80"/>
      <c r="AX17258" s="80"/>
      <c r="AY17258" s="80"/>
      <c r="AZ17258" s="80"/>
      <c r="BA17258" s="80"/>
      <c r="BB17258" s="80"/>
    </row>
    <row r="17259" spans="9:54" x14ac:dyDescent="0.25">
      <c r="I17259" s="80"/>
      <c r="AX17259" s="80"/>
      <c r="AY17259" s="80"/>
      <c r="AZ17259" s="80"/>
      <c r="BA17259" s="80"/>
      <c r="BB17259" s="80"/>
    </row>
    <row r="17260" spans="9:54" x14ac:dyDescent="0.25">
      <c r="I17260" s="80"/>
      <c r="AX17260" s="80"/>
      <c r="AY17260" s="80"/>
      <c r="AZ17260" s="80"/>
      <c r="BA17260" s="80"/>
      <c r="BB17260" s="80"/>
    </row>
    <row r="17261" spans="9:54" x14ac:dyDescent="0.25">
      <c r="I17261" s="80"/>
      <c r="AX17261" s="80"/>
      <c r="AY17261" s="80"/>
      <c r="AZ17261" s="80"/>
      <c r="BA17261" s="80"/>
      <c r="BB17261" s="80"/>
    </row>
    <row r="17262" spans="9:54" x14ac:dyDescent="0.25">
      <c r="I17262" s="80"/>
      <c r="AX17262" s="80"/>
      <c r="AY17262" s="80"/>
      <c r="AZ17262" s="80"/>
      <c r="BA17262" s="80"/>
      <c r="BB17262" s="80"/>
    </row>
    <row r="17263" spans="9:54" x14ac:dyDescent="0.25">
      <c r="I17263" s="80"/>
      <c r="AX17263" s="80"/>
      <c r="AY17263" s="80"/>
      <c r="AZ17263" s="80"/>
      <c r="BA17263" s="80"/>
      <c r="BB17263" s="80"/>
    </row>
    <row r="17264" spans="9:54" x14ac:dyDescent="0.25">
      <c r="I17264" s="80"/>
      <c r="AX17264" s="80"/>
      <c r="AY17264" s="80"/>
      <c r="AZ17264" s="80"/>
      <c r="BA17264" s="80"/>
      <c r="BB17264" s="80"/>
    </row>
    <row r="17265" spans="9:54" x14ac:dyDescent="0.25">
      <c r="I17265" s="80"/>
      <c r="AX17265" s="80"/>
      <c r="AY17265" s="80"/>
      <c r="AZ17265" s="80"/>
      <c r="BA17265" s="80"/>
      <c r="BB17265" s="80"/>
    </row>
    <row r="17266" spans="9:54" x14ac:dyDescent="0.25">
      <c r="I17266" s="80"/>
      <c r="AX17266" s="80"/>
      <c r="AY17266" s="80"/>
      <c r="AZ17266" s="80"/>
      <c r="BA17266" s="80"/>
      <c r="BB17266" s="80"/>
    </row>
    <row r="17267" spans="9:54" x14ac:dyDescent="0.25">
      <c r="I17267" s="80"/>
      <c r="AX17267" s="80"/>
      <c r="AY17267" s="80"/>
      <c r="AZ17267" s="80"/>
      <c r="BA17267" s="80"/>
      <c r="BB17267" s="80"/>
    </row>
    <row r="17268" spans="9:54" x14ac:dyDescent="0.25">
      <c r="I17268" s="80"/>
      <c r="AX17268" s="80"/>
      <c r="AY17268" s="80"/>
      <c r="AZ17268" s="80"/>
      <c r="BA17268" s="80"/>
      <c r="BB17268" s="80"/>
    </row>
    <row r="17269" spans="9:54" x14ac:dyDescent="0.25">
      <c r="I17269" s="80"/>
      <c r="AX17269" s="80"/>
      <c r="AY17269" s="80"/>
      <c r="AZ17269" s="80"/>
      <c r="BA17269" s="80"/>
      <c r="BB17269" s="80"/>
    </row>
    <row r="17270" spans="9:54" x14ac:dyDescent="0.25">
      <c r="I17270" s="80"/>
      <c r="AX17270" s="80"/>
      <c r="AY17270" s="80"/>
      <c r="AZ17270" s="80"/>
      <c r="BA17270" s="80"/>
      <c r="BB17270" s="80"/>
    </row>
    <row r="17271" spans="9:54" x14ac:dyDescent="0.25">
      <c r="I17271" s="80"/>
      <c r="AX17271" s="80"/>
      <c r="AY17271" s="80"/>
      <c r="AZ17271" s="80"/>
      <c r="BA17271" s="80"/>
      <c r="BB17271" s="80"/>
    </row>
    <row r="17272" spans="9:54" x14ac:dyDescent="0.25">
      <c r="I17272" s="80"/>
      <c r="AX17272" s="80"/>
      <c r="AY17272" s="80"/>
      <c r="AZ17272" s="80"/>
      <c r="BA17272" s="80"/>
      <c r="BB17272" s="80"/>
    </row>
    <row r="17273" spans="9:54" x14ac:dyDescent="0.25">
      <c r="I17273" s="80"/>
      <c r="AX17273" s="80"/>
      <c r="AY17273" s="80"/>
      <c r="AZ17273" s="80"/>
      <c r="BA17273" s="80"/>
      <c r="BB17273" s="80"/>
    </row>
    <row r="17274" spans="9:54" x14ac:dyDescent="0.25">
      <c r="I17274" s="80"/>
      <c r="AX17274" s="80"/>
      <c r="AY17274" s="80"/>
      <c r="AZ17274" s="80"/>
      <c r="BA17274" s="80"/>
      <c r="BB17274" s="80"/>
    </row>
    <row r="17275" spans="9:54" x14ac:dyDescent="0.25">
      <c r="I17275" s="80"/>
      <c r="AX17275" s="80"/>
      <c r="AY17275" s="80"/>
      <c r="AZ17275" s="80"/>
      <c r="BA17275" s="80"/>
      <c r="BB17275" s="80"/>
    </row>
    <row r="17276" spans="9:54" x14ac:dyDescent="0.25">
      <c r="I17276" s="80"/>
      <c r="AX17276" s="80"/>
      <c r="AY17276" s="80"/>
      <c r="AZ17276" s="80"/>
      <c r="BA17276" s="80"/>
      <c r="BB17276" s="80"/>
    </row>
    <row r="17277" spans="9:54" x14ac:dyDescent="0.25">
      <c r="I17277" s="80"/>
      <c r="AX17277" s="80"/>
      <c r="AY17277" s="80"/>
      <c r="AZ17277" s="80"/>
      <c r="BA17277" s="80"/>
      <c r="BB17277" s="80"/>
    </row>
    <row r="17278" spans="9:54" x14ac:dyDescent="0.25">
      <c r="I17278" s="80"/>
      <c r="AX17278" s="80"/>
      <c r="AY17278" s="80"/>
      <c r="AZ17278" s="80"/>
      <c r="BA17278" s="80"/>
      <c r="BB17278" s="80"/>
    </row>
    <row r="17279" spans="9:54" x14ac:dyDescent="0.25">
      <c r="I17279" s="80"/>
      <c r="AX17279" s="80"/>
      <c r="AY17279" s="80"/>
      <c r="AZ17279" s="80"/>
      <c r="BA17279" s="80"/>
      <c r="BB17279" s="80"/>
    </row>
    <row r="17280" spans="9:54" x14ac:dyDescent="0.25">
      <c r="I17280" s="80"/>
      <c r="AX17280" s="80"/>
      <c r="AY17280" s="80"/>
      <c r="AZ17280" s="80"/>
      <c r="BA17280" s="80"/>
      <c r="BB17280" s="80"/>
    </row>
    <row r="17281" spans="9:54" x14ac:dyDescent="0.25">
      <c r="I17281" s="80"/>
      <c r="AX17281" s="80"/>
      <c r="AY17281" s="80"/>
      <c r="AZ17281" s="80"/>
      <c r="BA17281" s="80"/>
      <c r="BB17281" s="80"/>
    </row>
    <row r="17282" spans="9:54" x14ac:dyDescent="0.25">
      <c r="I17282" s="80"/>
      <c r="AX17282" s="80"/>
      <c r="AY17282" s="80"/>
      <c r="AZ17282" s="80"/>
      <c r="BA17282" s="80"/>
      <c r="BB17282" s="80"/>
    </row>
    <row r="17283" spans="9:54" x14ac:dyDescent="0.25">
      <c r="I17283" s="80"/>
      <c r="AX17283" s="80"/>
      <c r="AY17283" s="80"/>
      <c r="AZ17283" s="80"/>
      <c r="BA17283" s="80"/>
      <c r="BB17283" s="80"/>
    </row>
    <row r="17284" spans="9:54" x14ac:dyDescent="0.25">
      <c r="I17284" s="80"/>
      <c r="AX17284" s="80"/>
      <c r="AY17284" s="80"/>
      <c r="AZ17284" s="80"/>
      <c r="BA17284" s="80"/>
      <c r="BB17284" s="80"/>
    </row>
    <row r="17285" spans="9:54" x14ac:dyDescent="0.25">
      <c r="I17285" s="80"/>
      <c r="AX17285" s="80"/>
      <c r="AY17285" s="80"/>
      <c r="AZ17285" s="80"/>
      <c r="BA17285" s="80"/>
      <c r="BB17285" s="80"/>
    </row>
    <row r="17286" spans="9:54" x14ac:dyDescent="0.25">
      <c r="I17286" s="80"/>
      <c r="AX17286" s="80"/>
      <c r="AY17286" s="80"/>
      <c r="AZ17286" s="80"/>
      <c r="BA17286" s="80"/>
      <c r="BB17286" s="80"/>
    </row>
    <row r="17287" spans="9:54" x14ac:dyDescent="0.25">
      <c r="I17287" s="80"/>
      <c r="AX17287" s="80"/>
      <c r="AY17287" s="80"/>
      <c r="AZ17287" s="80"/>
      <c r="BA17287" s="80"/>
      <c r="BB17287" s="80"/>
    </row>
    <row r="17288" spans="9:54" x14ac:dyDescent="0.25">
      <c r="I17288" s="80"/>
      <c r="AX17288" s="80"/>
      <c r="AY17288" s="80"/>
      <c r="AZ17288" s="80"/>
      <c r="BA17288" s="80"/>
      <c r="BB17288" s="80"/>
    </row>
    <row r="17289" spans="9:54" x14ac:dyDescent="0.25">
      <c r="I17289" s="80"/>
      <c r="AX17289" s="80"/>
      <c r="AY17289" s="80"/>
      <c r="AZ17289" s="80"/>
      <c r="BA17289" s="80"/>
      <c r="BB17289" s="80"/>
    </row>
    <row r="17290" spans="9:54" x14ac:dyDescent="0.25">
      <c r="I17290" s="80"/>
      <c r="AX17290" s="80"/>
      <c r="AY17290" s="80"/>
      <c r="AZ17290" s="80"/>
      <c r="BA17290" s="80"/>
      <c r="BB17290" s="80"/>
    </row>
    <row r="17291" spans="9:54" x14ac:dyDescent="0.25">
      <c r="I17291" s="80"/>
      <c r="AX17291" s="80"/>
      <c r="AY17291" s="80"/>
      <c r="AZ17291" s="80"/>
      <c r="BA17291" s="80"/>
      <c r="BB17291" s="80"/>
    </row>
    <row r="17292" spans="9:54" x14ac:dyDescent="0.25">
      <c r="I17292" s="80"/>
      <c r="AX17292" s="80"/>
      <c r="AY17292" s="80"/>
      <c r="AZ17292" s="80"/>
      <c r="BA17292" s="80"/>
      <c r="BB17292" s="80"/>
    </row>
    <row r="17293" spans="9:54" x14ac:dyDescent="0.25">
      <c r="I17293" s="80"/>
      <c r="AX17293" s="80"/>
      <c r="AY17293" s="80"/>
      <c r="AZ17293" s="80"/>
      <c r="BA17293" s="80"/>
      <c r="BB17293" s="80"/>
    </row>
    <row r="17294" spans="9:54" x14ac:dyDescent="0.25">
      <c r="I17294" s="80"/>
      <c r="AX17294" s="80"/>
      <c r="AY17294" s="80"/>
      <c r="AZ17294" s="80"/>
      <c r="BA17294" s="80"/>
      <c r="BB17294" s="80"/>
    </row>
    <row r="17295" spans="9:54" x14ac:dyDescent="0.25">
      <c r="I17295" s="80"/>
      <c r="AX17295" s="80"/>
      <c r="AY17295" s="80"/>
      <c r="AZ17295" s="80"/>
      <c r="BA17295" s="80"/>
      <c r="BB17295" s="80"/>
    </row>
    <row r="17296" spans="9:54" x14ac:dyDescent="0.25">
      <c r="I17296" s="80"/>
      <c r="AX17296" s="80"/>
      <c r="AY17296" s="80"/>
      <c r="AZ17296" s="80"/>
      <c r="BA17296" s="80"/>
      <c r="BB17296" s="80"/>
    </row>
    <row r="17297" spans="9:54" x14ac:dyDescent="0.25">
      <c r="I17297" s="80"/>
      <c r="AX17297" s="80"/>
      <c r="AY17297" s="80"/>
      <c r="AZ17297" s="80"/>
      <c r="BA17297" s="80"/>
      <c r="BB17297" s="80"/>
    </row>
    <row r="17298" spans="9:54" x14ac:dyDescent="0.25">
      <c r="I17298" s="80"/>
      <c r="AX17298" s="80"/>
      <c r="AY17298" s="80"/>
      <c r="AZ17298" s="80"/>
      <c r="BA17298" s="80"/>
      <c r="BB17298" s="80"/>
    </row>
    <row r="17299" spans="9:54" x14ac:dyDescent="0.25">
      <c r="I17299" s="80"/>
      <c r="AX17299" s="80"/>
      <c r="AY17299" s="80"/>
      <c r="AZ17299" s="80"/>
      <c r="BA17299" s="80"/>
      <c r="BB17299" s="80"/>
    </row>
    <row r="17300" spans="9:54" x14ac:dyDescent="0.25">
      <c r="I17300" s="80"/>
      <c r="AX17300" s="80"/>
      <c r="AY17300" s="80"/>
      <c r="AZ17300" s="80"/>
      <c r="BA17300" s="80"/>
      <c r="BB17300" s="80"/>
    </row>
    <row r="17301" spans="9:54" x14ac:dyDescent="0.25">
      <c r="I17301" s="80"/>
      <c r="AX17301" s="80"/>
      <c r="AY17301" s="80"/>
      <c r="AZ17301" s="80"/>
      <c r="BA17301" s="80"/>
      <c r="BB17301" s="80"/>
    </row>
    <row r="17302" spans="9:54" x14ac:dyDescent="0.25">
      <c r="I17302" s="80"/>
      <c r="AX17302" s="80"/>
      <c r="AY17302" s="80"/>
      <c r="AZ17302" s="80"/>
      <c r="BA17302" s="80"/>
      <c r="BB17302" s="80"/>
    </row>
    <row r="17303" spans="9:54" x14ac:dyDescent="0.25">
      <c r="I17303" s="80"/>
      <c r="AX17303" s="80"/>
      <c r="AY17303" s="80"/>
      <c r="AZ17303" s="80"/>
      <c r="BA17303" s="80"/>
      <c r="BB17303" s="80"/>
    </row>
    <row r="17304" spans="9:54" x14ac:dyDescent="0.25">
      <c r="I17304" s="80"/>
      <c r="AX17304" s="80"/>
      <c r="AY17304" s="80"/>
      <c r="AZ17304" s="80"/>
      <c r="BA17304" s="80"/>
      <c r="BB17304" s="80"/>
    </row>
    <row r="17305" spans="9:54" x14ac:dyDescent="0.25">
      <c r="I17305" s="80"/>
      <c r="AX17305" s="80"/>
      <c r="AY17305" s="80"/>
      <c r="AZ17305" s="80"/>
      <c r="BA17305" s="80"/>
      <c r="BB17305" s="80"/>
    </row>
    <row r="17306" spans="9:54" x14ac:dyDescent="0.25">
      <c r="I17306" s="80"/>
      <c r="AX17306" s="80"/>
      <c r="AY17306" s="80"/>
      <c r="AZ17306" s="80"/>
      <c r="BA17306" s="80"/>
      <c r="BB17306" s="80"/>
    </row>
    <row r="17307" spans="9:54" x14ac:dyDescent="0.25">
      <c r="I17307" s="80"/>
      <c r="AX17307" s="80"/>
      <c r="AY17307" s="80"/>
      <c r="AZ17307" s="80"/>
      <c r="BA17307" s="80"/>
      <c r="BB17307" s="80"/>
    </row>
    <row r="17308" spans="9:54" x14ac:dyDescent="0.25">
      <c r="I17308" s="80"/>
      <c r="AX17308" s="80"/>
      <c r="AY17308" s="80"/>
      <c r="AZ17308" s="80"/>
      <c r="BA17308" s="80"/>
      <c r="BB17308" s="80"/>
    </row>
    <row r="17309" spans="9:54" x14ac:dyDescent="0.25">
      <c r="I17309" s="80"/>
      <c r="AX17309" s="80"/>
      <c r="AY17309" s="80"/>
      <c r="AZ17309" s="80"/>
      <c r="BA17309" s="80"/>
      <c r="BB17309" s="80"/>
    </row>
    <row r="17310" spans="9:54" x14ac:dyDescent="0.25">
      <c r="I17310" s="80"/>
      <c r="AX17310" s="80"/>
      <c r="AY17310" s="80"/>
      <c r="AZ17310" s="80"/>
      <c r="BA17310" s="80"/>
      <c r="BB17310" s="80"/>
    </row>
    <row r="17311" spans="9:54" x14ac:dyDescent="0.25">
      <c r="I17311" s="80"/>
      <c r="AX17311" s="80"/>
      <c r="AY17311" s="80"/>
      <c r="AZ17311" s="80"/>
      <c r="BA17311" s="80"/>
      <c r="BB17311" s="80"/>
    </row>
    <row r="17312" spans="9:54" x14ac:dyDescent="0.25">
      <c r="I17312" s="80"/>
      <c r="AX17312" s="80"/>
      <c r="AY17312" s="80"/>
      <c r="AZ17312" s="80"/>
      <c r="BA17312" s="80"/>
      <c r="BB17312" s="80"/>
    </row>
    <row r="17313" spans="9:54" x14ac:dyDescent="0.25">
      <c r="I17313" s="80"/>
      <c r="AX17313" s="80"/>
      <c r="AY17313" s="80"/>
      <c r="AZ17313" s="80"/>
      <c r="BA17313" s="80"/>
      <c r="BB17313" s="80"/>
    </row>
    <row r="17314" spans="9:54" x14ac:dyDescent="0.25">
      <c r="I17314" s="80"/>
      <c r="AX17314" s="80"/>
      <c r="AY17314" s="80"/>
      <c r="AZ17314" s="80"/>
      <c r="BA17314" s="80"/>
      <c r="BB17314" s="80"/>
    </row>
    <row r="17315" spans="9:54" x14ac:dyDescent="0.25">
      <c r="I17315" s="80"/>
      <c r="AX17315" s="80"/>
      <c r="AY17315" s="80"/>
      <c r="AZ17315" s="80"/>
      <c r="BA17315" s="80"/>
      <c r="BB17315" s="80"/>
    </row>
    <row r="17316" spans="9:54" x14ac:dyDescent="0.25">
      <c r="I17316" s="80"/>
      <c r="AX17316" s="80"/>
      <c r="AY17316" s="80"/>
      <c r="AZ17316" s="80"/>
      <c r="BA17316" s="80"/>
      <c r="BB17316" s="80"/>
    </row>
    <row r="17317" spans="9:54" x14ac:dyDescent="0.25">
      <c r="I17317" s="80"/>
      <c r="AX17317" s="80"/>
      <c r="AY17317" s="80"/>
      <c r="AZ17317" s="80"/>
      <c r="BA17317" s="80"/>
      <c r="BB17317" s="80"/>
    </row>
    <row r="17318" spans="9:54" x14ac:dyDescent="0.25">
      <c r="I17318" s="80"/>
      <c r="AX17318" s="80"/>
      <c r="AY17318" s="80"/>
      <c r="AZ17318" s="80"/>
      <c r="BA17318" s="80"/>
      <c r="BB17318" s="80"/>
    </row>
    <row r="17319" spans="9:54" x14ac:dyDescent="0.25">
      <c r="I17319" s="80"/>
      <c r="AX17319" s="80"/>
      <c r="AY17319" s="80"/>
      <c r="AZ17319" s="80"/>
      <c r="BA17319" s="80"/>
      <c r="BB17319" s="80"/>
    </row>
    <row r="17320" spans="9:54" x14ac:dyDescent="0.25">
      <c r="I17320" s="80"/>
      <c r="AX17320" s="80"/>
      <c r="AY17320" s="80"/>
      <c r="AZ17320" s="80"/>
      <c r="BA17320" s="80"/>
      <c r="BB17320" s="80"/>
    </row>
    <row r="17321" spans="9:54" x14ac:dyDescent="0.25">
      <c r="I17321" s="80"/>
      <c r="AX17321" s="80"/>
      <c r="AY17321" s="80"/>
      <c r="AZ17321" s="80"/>
      <c r="BA17321" s="80"/>
      <c r="BB17321" s="80"/>
    </row>
    <row r="17322" spans="9:54" x14ac:dyDescent="0.25">
      <c r="I17322" s="80"/>
      <c r="AX17322" s="80"/>
      <c r="AY17322" s="80"/>
      <c r="AZ17322" s="80"/>
      <c r="BA17322" s="80"/>
      <c r="BB17322" s="80"/>
    </row>
    <row r="17323" spans="9:54" x14ac:dyDescent="0.25">
      <c r="I17323" s="80"/>
      <c r="AX17323" s="80"/>
      <c r="AY17323" s="80"/>
      <c r="AZ17323" s="80"/>
      <c r="BA17323" s="80"/>
      <c r="BB17323" s="80"/>
    </row>
    <row r="17324" spans="9:54" x14ac:dyDescent="0.25">
      <c r="I17324" s="80"/>
      <c r="AX17324" s="80"/>
      <c r="AY17324" s="80"/>
      <c r="AZ17324" s="80"/>
      <c r="BA17324" s="80"/>
      <c r="BB17324" s="80"/>
    </row>
    <row r="17325" spans="9:54" x14ac:dyDescent="0.25">
      <c r="I17325" s="80"/>
      <c r="AX17325" s="80"/>
      <c r="AY17325" s="80"/>
      <c r="AZ17325" s="80"/>
      <c r="BA17325" s="80"/>
      <c r="BB17325" s="80"/>
    </row>
    <row r="17326" spans="9:54" x14ac:dyDescent="0.25">
      <c r="I17326" s="80"/>
      <c r="AX17326" s="80"/>
      <c r="AY17326" s="80"/>
      <c r="AZ17326" s="80"/>
      <c r="BA17326" s="80"/>
      <c r="BB17326" s="80"/>
    </row>
    <row r="17327" spans="9:54" x14ac:dyDescent="0.25">
      <c r="I17327" s="80"/>
      <c r="AX17327" s="80"/>
      <c r="AY17327" s="80"/>
      <c r="AZ17327" s="80"/>
      <c r="BA17327" s="80"/>
      <c r="BB17327" s="80"/>
    </row>
    <row r="17328" spans="9:54" x14ac:dyDescent="0.25">
      <c r="I17328" s="80"/>
      <c r="AX17328" s="80"/>
      <c r="AY17328" s="80"/>
      <c r="AZ17328" s="80"/>
      <c r="BA17328" s="80"/>
      <c r="BB17328" s="80"/>
    </row>
    <row r="17329" spans="9:54" x14ac:dyDescent="0.25">
      <c r="I17329" s="80"/>
      <c r="AX17329" s="80"/>
      <c r="AY17329" s="80"/>
      <c r="AZ17329" s="80"/>
      <c r="BA17329" s="80"/>
      <c r="BB17329" s="80"/>
    </row>
    <row r="17330" spans="9:54" x14ac:dyDescent="0.25">
      <c r="I17330" s="80"/>
      <c r="AX17330" s="80"/>
      <c r="AY17330" s="80"/>
      <c r="AZ17330" s="80"/>
      <c r="BA17330" s="80"/>
      <c r="BB17330" s="80"/>
    </row>
    <row r="17331" spans="9:54" x14ac:dyDescent="0.25">
      <c r="I17331" s="80"/>
      <c r="AX17331" s="80"/>
      <c r="AY17331" s="80"/>
      <c r="AZ17331" s="80"/>
      <c r="BA17331" s="80"/>
      <c r="BB17331" s="80"/>
    </row>
    <row r="17332" spans="9:54" x14ac:dyDescent="0.25">
      <c r="I17332" s="80"/>
      <c r="AX17332" s="80"/>
      <c r="AY17332" s="80"/>
      <c r="AZ17332" s="80"/>
      <c r="BA17332" s="80"/>
      <c r="BB17332" s="80"/>
    </row>
    <row r="17333" spans="9:54" x14ac:dyDescent="0.25">
      <c r="I17333" s="80"/>
      <c r="AX17333" s="80"/>
      <c r="AY17333" s="80"/>
      <c r="AZ17333" s="80"/>
      <c r="BA17333" s="80"/>
      <c r="BB17333" s="80"/>
    </row>
    <row r="17334" spans="9:54" x14ac:dyDescent="0.25">
      <c r="I17334" s="80"/>
      <c r="AX17334" s="80"/>
      <c r="AY17334" s="80"/>
      <c r="AZ17334" s="80"/>
      <c r="BA17334" s="80"/>
      <c r="BB17334" s="80"/>
    </row>
    <row r="17335" spans="9:54" x14ac:dyDescent="0.25">
      <c r="I17335" s="80"/>
      <c r="AX17335" s="80"/>
      <c r="AY17335" s="80"/>
      <c r="AZ17335" s="80"/>
      <c r="BA17335" s="80"/>
      <c r="BB17335" s="80"/>
    </row>
    <row r="17336" spans="9:54" x14ac:dyDescent="0.25">
      <c r="I17336" s="80"/>
      <c r="AX17336" s="80"/>
      <c r="AY17336" s="80"/>
      <c r="AZ17336" s="80"/>
      <c r="BA17336" s="80"/>
      <c r="BB17336" s="80"/>
    </row>
    <row r="17337" spans="9:54" x14ac:dyDescent="0.25">
      <c r="I17337" s="80"/>
      <c r="AX17337" s="80"/>
      <c r="AY17337" s="80"/>
      <c r="AZ17337" s="80"/>
      <c r="BA17337" s="80"/>
      <c r="BB17337" s="80"/>
    </row>
    <row r="17338" spans="9:54" x14ac:dyDescent="0.25">
      <c r="I17338" s="80"/>
      <c r="AX17338" s="80"/>
      <c r="AY17338" s="80"/>
      <c r="AZ17338" s="80"/>
      <c r="BA17338" s="80"/>
      <c r="BB17338" s="80"/>
    </row>
    <row r="17339" spans="9:54" x14ac:dyDescent="0.25">
      <c r="I17339" s="80"/>
      <c r="AX17339" s="80"/>
      <c r="AY17339" s="80"/>
      <c r="AZ17339" s="80"/>
      <c r="BA17339" s="80"/>
      <c r="BB17339" s="80"/>
    </row>
    <row r="17340" spans="9:54" x14ac:dyDescent="0.25">
      <c r="I17340" s="80"/>
      <c r="AX17340" s="80"/>
      <c r="AY17340" s="80"/>
      <c r="AZ17340" s="80"/>
      <c r="BA17340" s="80"/>
      <c r="BB17340" s="80"/>
    </row>
    <row r="17341" spans="9:54" x14ac:dyDescent="0.25">
      <c r="I17341" s="80"/>
      <c r="AX17341" s="80"/>
      <c r="AY17341" s="80"/>
      <c r="AZ17341" s="80"/>
      <c r="BA17341" s="80"/>
      <c r="BB17341" s="80"/>
    </row>
    <row r="17342" spans="9:54" x14ac:dyDescent="0.25">
      <c r="I17342" s="80"/>
      <c r="AX17342" s="80"/>
      <c r="AY17342" s="80"/>
      <c r="AZ17342" s="80"/>
      <c r="BA17342" s="80"/>
      <c r="BB17342" s="80"/>
    </row>
    <row r="17343" spans="9:54" x14ac:dyDescent="0.25">
      <c r="I17343" s="80"/>
      <c r="AX17343" s="80"/>
      <c r="AY17343" s="80"/>
      <c r="AZ17343" s="80"/>
      <c r="BA17343" s="80"/>
      <c r="BB17343" s="80"/>
    </row>
    <row r="17344" spans="9:54" x14ac:dyDescent="0.25">
      <c r="I17344" s="80"/>
      <c r="AX17344" s="80"/>
      <c r="AY17344" s="80"/>
      <c r="AZ17344" s="80"/>
      <c r="BA17344" s="80"/>
      <c r="BB17344" s="80"/>
    </row>
    <row r="17345" spans="9:54" x14ac:dyDescent="0.25">
      <c r="I17345" s="80"/>
      <c r="AX17345" s="80"/>
      <c r="AY17345" s="80"/>
      <c r="AZ17345" s="80"/>
      <c r="BA17345" s="80"/>
      <c r="BB17345" s="80"/>
    </row>
    <row r="17346" spans="9:54" x14ac:dyDescent="0.25">
      <c r="I17346" s="80"/>
      <c r="AX17346" s="80"/>
      <c r="AY17346" s="80"/>
      <c r="AZ17346" s="80"/>
      <c r="BA17346" s="80"/>
      <c r="BB17346" s="80"/>
    </row>
    <row r="17347" spans="9:54" x14ac:dyDescent="0.25">
      <c r="I17347" s="80"/>
      <c r="AX17347" s="80"/>
      <c r="AY17347" s="80"/>
      <c r="AZ17347" s="80"/>
      <c r="BA17347" s="80"/>
      <c r="BB17347" s="80"/>
    </row>
    <row r="17348" spans="9:54" x14ac:dyDescent="0.25">
      <c r="I17348" s="80"/>
      <c r="AX17348" s="80"/>
      <c r="AY17348" s="80"/>
      <c r="AZ17348" s="80"/>
      <c r="BA17348" s="80"/>
      <c r="BB17348" s="80"/>
    </row>
    <row r="17349" spans="9:54" x14ac:dyDescent="0.25">
      <c r="I17349" s="80"/>
      <c r="AX17349" s="80"/>
      <c r="AY17349" s="80"/>
      <c r="AZ17349" s="80"/>
      <c r="BA17349" s="80"/>
      <c r="BB17349" s="80"/>
    </row>
    <row r="17350" spans="9:54" x14ac:dyDescent="0.25">
      <c r="I17350" s="80"/>
      <c r="AX17350" s="80"/>
      <c r="AY17350" s="80"/>
      <c r="AZ17350" s="80"/>
      <c r="BA17350" s="80"/>
      <c r="BB17350" s="80"/>
    </row>
    <row r="17351" spans="9:54" x14ac:dyDescent="0.25">
      <c r="I17351" s="80"/>
      <c r="AX17351" s="80"/>
      <c r="AY17351" s="80"/>
      <c r="AZ17351" s="80"/>
      <c r="BA17351" s="80"/>
      <c r="BB17351" s="80"/>
    </row>
    <row r="17352" spans="9:54" x14ac:dyDescent="0.25">
      <c r="I17352" s="80"/>
      <c r="AX17352" s="80"/>
      <c r="AY17352" s="80"/>
      <c r="AZ17352" s="80"/>
      <c r="BA17352" s="80"/>
      <c r="BB17352" s="80"/>
    </row>
    <row r="17353" spans="9:54" x14ac:dyDescent="0.25">
      <c r="I17353" s="80"/>
      <c r="AX17353" s="80"/>
      <c r="AY17353" s="80"/>
      <c r="AZ17353" s="80"/>
      <c r="BA17353" s="80"/>
      <c r="BB17353" s="80"/>
    </row>
    <row r="17354" spans="9:54" x14ac:dyDescent="0.25">
      <c r="I17354" s="80"/>
      <c r="AX17354" s="80"/>
      <c r="AY17354" s="80"/>
      <c r="AZ17354" s="80"/>
      <c r="BA17354" s="80"/>
      <c r="BB17354" s="80"/>
    </row>
    <row r="17355" spans="9:54" x14ac:dyDescent="0.25">
      <c r="I17355" s="80"/>
      <c r="AX17355" s="80"/>
      <c r="AY17355" s="80"/>
      <c r="AZ17355" s="80"/>
      <c r="BA17355" s="80"/>
      <c r="BB17355" s="80"/>
    </row>
    <row r="17356" spans="9:54" x14ac:dyDescent="0.25">
      <c r="I17356" s="80"/>
      <c r="AX17356" s="80"/>
      <c r="AY17356" s="80"/>
      <c r="AZ17356" s="80"/>
      <c r="BA17356" s="80"/>
      <c r="BB17356" s="80"/>
    </row>
    <row r="17357" spans="9:54" x14ac:dyDescent="0.25">
      <c r="I17357" s="80"/>
      <c r="AX17357" s="80"/>
      <c r="AY17357" s="80"/>
      <c r="AZ17357" s="80"/>
      <c r="BA17357" s="80"/>
      <c r="BB17357" s="80"/>
    </row>
    <row r="17358" spans="9:54" x14ac:dyDescent="0.25">
      <c r="I17358" s="80"/>
      <c r="AX17358" s="80"/>
      <c r="AY17358" s="80"/>
      <c r="AZ17358" s="80"/>
      <c r="BA17358" s="80"/>
      <c r="BB17358" s="80"/>
    </row>
    <row r="17359" spans="9:54" x14ac:dyDescent="0.25">
      <c r="I17359" s="80"/>
      <c r="AX17359" s="80"/>
      <c r="AY17359" s="80"/>
      <c r="AZ17359" s="80"/>
      <c r="BA17359" s="80"/>
      <c r="BB17359" s="80"/>
    </row>
    <row r="17360" spans="9:54" x14ac:dyDescent="0.25">
      <c r="I17360" s="80"/>
      <c r="AX17360" s="80"/>
      <c r="AY17360" s="80"/>
      <c r="AZ17360" s="80"/>
      <c r="BA17360" s="80"/>
      <c r="BB17360" s="80"/>
    </row>
    <row r="17361" spans="9:54" x14ac:dyDescent="0.25">
      <c r="I17361" s="80"/>
      <c r="AX17361" s="80"/>
      <c r="AY17361" s="80"/>
      <c r="AZ17361" s="80"/>
      <c r="BA17361" s="80"/>
      <c r="BB17361" s="80"/>
    </row>
    <row r="17362" spans="9:54" x14ac:dyDescent="0.25">
      <c r="I17362" s="80"/>
      <c r="AX17362" s="80"/>
      <c r="AY17362" s="80"/>
      <c r="AZ17362" s="80"/>
      <c r="BA17362" s="80"/>
      <c r="BB17362" s="80"/>
    </row>
    <row r="17363" spans="9:54" x14ac:dyDescent="0.25">
      <c r="I17363" s="80"/>
      <c r="AX17363" s="80"/>
      <c r="AY17363" s="80"/>
      <c r="AZ17363" s="80"/>
      <c r="BA17363" s="80"/>
      <c r="BB17363" s="80"/>
    </row>
    <row r="17364" spans="9:54" x14ac:dyDescent="0.25">
      <c r="I17364" s="80"/>
      <c r="AX17364" s="80"/>
      <c r="AY17364" s="80"/>
      <c r="AZ17364" s="80"/>
      <c r="BA17364" s="80"/>
      <c r="BB17364" s="80"/>
    </row>
    <row r="17365" spans="9:54" x14ac:dyDescent="0.25">
      <c r="I17365" s="80"/>
      <c r="AX17365" s="80"/>
      <c r="AY17365" s="80"/>
      <c r="AZ17365" s="80"/>
      <c r="BA17365" s="80"/>
      <c r="BB17365" s="80"/>
    </row>
    <row r="17366" spans="9:54" x14ac:dyDescent="0.25">
      <c r="I17366" s="80"/>
      <c r="AX17366" s="80"/>
      <c r="AY17366" s="80"/>
      <c r="AZ17366" s="80"/>
      <c r="BA17366" s="80"/>
      <c r="BB17366" s="80"/>
    </row>
    <row r="17367" spans="9:54" x14ac:dyDescent="0.25">
      <c r="I17367" s="80"/>
      <c r="AX17367" s="80"/>
      <c r="AY17367" s="80"/>
      <c r="AZ17367" s="80"/>
      <c r="BA17367" s="80"/>
      <c r="BB17367" s="80"/>
    </row>
    <row r="17368" spans="9:54" x14ac:dyDescent="0.25">
      <c r="I17368" s="80"/>
      <c r="AX17368" s="80"/>
      <c r="AY17368" s="80"/>
      <c r="AZ17368" s="80"/>
      <c r="BA17368" s="80"/>
      <c r="BB17368" s="80"/>
    </row>
    <row r="17369" spans="9:54" x14ac:dyDescent="0.25">
      <c r="I17369" s="80"/>
      <c r="AX17369" s="80"/>
      <c r="AY17369" s="80"/>
      <c r="AZ17369" s="80"/>
      <c r="BA17369" s="80"/>
      <c r="BB17369" s="80"/>
    </row>
    <row r="17370" spans="9:54" x14ac:dyDescent="0.25">
      <c r="I17370" s="80"/>
      <c r="AX17370" s="80"/>
      <c r="AY17370" s="80"/>
      <c r="AZ17370" s="80"/>
      <c r="BA17370" s="80"/>
      <c r="BB17370" s="80"/>
    </row>
    <row r="17371" spans="9:54" x14ac:dyDescent="0.25">
      <c r="I17371" s="80"/>
      <c r="AX17371" s="80"/>
      <c r="AY17371" s="80"/>
      <c r="AZ17371" s="80"/>
      <c r="BA17371" s="80"/>
      <c r="BB17371" s="80"/>
    </row>
    <row r="17372" spans="9:54" x14ac:dyDescent="0.25">
      <c r="I17372" s="80"/>
      <c r="AX17372" s="80"/>
      <c r="AY17372" s="80"/>
      <c r="AZ17372" s="80"/>
      <c r="BA17372" s="80"/>
      <c r="BB17372" s="80"/>
    </row>
    <row r="17373" spans="9:54" x14ac:dyDescent="0.25">
      <c r="I17373" s="80"/>
      <c r="AX17373" s="80"/>
      <c r="AY17373" s="80"/>
      <c r="AZ17373" s="80"/>
      <c r="BA17373" s="80"/>
      <c r="BB17373" s="80"/>
    </row>
    <row r="17374" spans="9:54" x14ac:dyDescent="0.25">
      <c r="I17374" s="80"/>
      <c r="AX17374" s="80"/>
      <c r="AY17374" s="80"/>
      <c r="AZ17374" s="80"/>
      <c r="BA17374" s="80"/>
      <c r="BB17374" s="80"/>
    </row>
    <row r="17375" spans="9:54" x14ac:dyDescent="0.25">
      <c r="I17375" s="80"/>
      <c r="AX17375" s="80"/>
      <c r="AY17375" s="80"/>
      <c r="AZ17375" s="80"/>
      <c r="BA17375" s="80"/>
      <c r="BB17375" s="80"/>
    </row>
    <row r="17376" spans="9:54" x14ac:dyDescent="0.25">
      <c r="I17376" s="80"/>
      <c r="AX17376" s="80"/>
      <c r="AY17376" s="80"/>
      <c r="AZ17376" s="80"/>
      <c r="BA17376" s="80"/>
      <c r="BB17376" s="80"/>
    </row>
    <row r="17377" spans="9:54" x14ac:dyDescent="0.25">
      <c r="I17377" s="80"/>
      <c r="AX17377" s="80"/>
      <c r="AY17377" s="80"/>
      <c r="AZ17377" s="80"/>
      <c r="BA17377" s="80"/>
      <c r="BB17377" s="80"/>
    </row>
    <row r="17378" spans="9:54" x14ac:dyDescent="0.25">
      <c r="I17378" s="80"/>
      <c r="AX17378" s="80"/>
      <c r="AY17378" s="80"/>
      <c r="AZ17378" s="80"/>
      <c r="BA17378" s="80"/>
      <c r="BB17378" s="80"/>
    </row>
    <row r="17379" spans="9:54" x14ac:dyDescent="0.25">
      <c r="I17379" s="80"/>
      <c r="AX17379" s="80"/>
      <c r="AY17379" s="80"/>
      <c r="AZ17379" s="80"/>
      <c r="BA17379" s="80"/>
      <c r="BB17379" s="80"/>
    </row>
    <row r="17380" spans="9:54" x14ac:dyDescent="0.25">
      <c r="I17380" s="80"/>
      <c r="AX17380" s="80"/>
      <c r="AY17380" s="80"/>
      <c r="AZ17380" s="80"/>
      <c r="BA17380" s="80"/>
      <c r="BB17380" s="80"/>
    </row>
    <row r="17381" spans="9:54" x14ac:dyDescent="0.25">
      <c r="I17381" s="80"/>
      <c r="AX17381" s="80"/>
      <c r="AY17381" s="80"/>
      <c r="AZ17381" s="80"/>
      <c r="BA17381" s="80"/>
      <c r="BB17381" s="80"/>
    </row>
    <row r="17382" spans="9:54" x14ac:dyDescent="0.25">
      <c r="I17382" s="80"/>
      <c r="AX17382" s="80"/>
      <c r="AY17382" s="80"/>
      <c r="AZ17382" s="80"/>
      <c r="BA17382" s="80"/>
      <c r="BB17382" s="80"/>
    </row>
    <row r="17383" spans="9:54" x14ac:dyDescent="0.25">
      <c r="I17383" s="80"/>
      <c r="AX17383" s="80"/>
      <c r="AY17383" s="80"/>
      <c r="AZ17383" s="80"/>
      <c r="BA17383" s="80"/>
      <c r="BB17383" s="80"/>
    </row>
    <row r="17384" spans="9:54" x14ac:dyDescent="0.25">
      <c r="I17384" s="80"/>
      <c r="AX17384" s="80"/>
      <c r="AY17384" s="80"/>
      <c r="AZ17384" s="80"/>
      <c r="BA17384" s="80"/>
      <c r="BB17384" s="80"/>
    </row>
    <row r="17385" spans="9:54" x14ac:dyDescent="0.25">
      <c r="I17385" s="80"/>
      <c r="AX17385" s="80"/>
      <c r="AY17385" s="80"/>
      <c r="AZ17385" s="80"/>
      <c r="BA17385" s="80"/>
      <c r="BB17385" s="80"/>
    </row>
    <row r="17386" spans="9:54" x14ac:dyDescent="0.25">
      <c r="I17386" s="80"/>
      <c r="AX17386" s="80"/>
      <c r="AY17386" s="80"/>
      <c r="AZ17386" s="80"/>
      <c r="BA17386" s="80"/>
      <c r="BB17386" s="80"/>
    </row>
    <row r="17387" spans="9:54" x14ac:dyDescent="0.25">
      <c r="I17387" s="80"/>
      <c r="AX17387" s="80"/>
      <c r="AY17387" s="80"/>
      <c r="AZ17387" s="80"/>
      <c r="BA17387" s="80"/>
      <c r="BB17387" s="80"/>
    </row>
    <row r="17388" spans="9:54" x14ac:dyDescent="0.25">
      <c r="I17388" s="80"/>
      <c r="AX17388" s="80"/>
      <c r="AY17388" s="80"/>
      <c r="AZ17388" s="80"/>
      <c r="BA17388" s="80"/>
      <c r="BB17388" s="80"/>
    </row>
    <row r="17389" spans="9:54" x14ac:dyDescent="0.25">
      <c r="I17389" s="80"/>
      <c r="AX17389" s="80"/>
      <c r="AY17389" s="80"/>
      <c r="AZ17389" s="80"/>
      <c r="BA17389" s="80"/>
      <c r="BB17389" s="80"/>
    </row>
    <row r="17390" spans="9:54" x14ac:dyDescent="0.25">
      <c r="I17390" s="80"/>
      <c r="AX17390" s="80"/>
      <c r="AY17390" s="80"/>
      <c r="AZ17390" s="80"/>
      <c r="BA17390" s="80"/>
      <c r="BB17390" s="80"/>
    </row>
    <row r="17391" spans="9:54" x14ac:dyDescent="0.25">
      <c r="I17391" s="80"/>
      <c r="AX17391" s="80"/>
      <c r="AY17391" s="80"/>
      <c r="AZ17391" s="80"/>
      <c r="BA17391" s="80"/>
      <c r="BB17391" s="80"/>
    </row>
    <row r="17392" spans="9:54" x14ac:dyDescent="0.25">
      <c r="I17392" s="80"/>
      <c r="AX17392" s="80"/>
      <c r="AY17392" s="80"/>
      <c r="AZ17392" s="80"/>
      <c r="BA17392" s="80"/>
      <c r="BB17392" s="80"/>
    </row>
    <row r="17393" spans="9:54" x14ac:dyDescent="0.25">
      <c r="I17393" s="80"/>
      <c r="AX17393" s="80"/>
      <c r="AY17393" s="80"/>
      <c r="AZ17393" s="80"/>
      <c r="BA17393" s="80"/>
      <c r="BB17393" s="80"/>
    </row>
    <row r="17394" spans="9:54" x14ac:dyDescent="0.25">
      <c r="I17394" s="80"/>
      <c r="AX17394" s="80"/>
      <c r="AY17394" s="80"/>
      <c r="AZ17394" s="80"/>
      <c r="BA17394" s="80"/>
      <c r="BB17394" s="80"/>
    </row>
    <row r="17395" spans="9:54" x14ac:dyDescent="0.25">
      <c r="I17395" s="80"/>
      <c r="AX17395" s="80"/>
      <c r="AY17395" s="80"/>
      <c r="AZ17395" s="80"/>
      <c r="BA17395" s="80"/>
      <c r="BB17395" s="80"/>
    </row>
    <row r="17396" spans="9:54" x14ac:dyDescent="0.25">
      <c r="I17396" s="80"/>
      <c r="AX17396" s="80"/>
      <c r="AY17396" s="80"/>
      <c r="AZ17396" s="80"/>
      <c r="BA17396" s="80"/>
      <c r="BB17396" s="80"/>
    </row>
    <row r="17397" spans="9:54" x14ac:dyDescent="0.25">
      <c r="I17397" s="80"/>
      <c r="AX17397" s="80"/>
      <c r="AY17397" s="80"/>
      <c r="AZ17397" s="80"/>
      <c r="BA17397" s="80"/>
      <c r="BB17397" s="80"/>
    </row>
    <row r="17398" spans="9:54" x14ac:dyDescent="0.25">
      <c r="I17398" s="80"/>
      <c r="AX17398" s="80"/>
      <c r="AY17398" s="80"/>
      <c r="AZ17398" s="80"/>
      <c r="BA17398" s="80"/>
      <c r="BB17398" s="80"/>
    </row>
    <row r="17399" spans="9:54" x14ac:dyDescent="0.25">
      <c r="I17399" s="80"/>
      <c r="AX17399" s="80"/>
      <c r="AY17399" s="80"/>
      <c r="AZ17399" s="80"/>
      <c r="BA17399" s="80"/>
      <c r="BB17399" s="80"/>
    </row>
    <row r="17400" spans="9:54" x14ac:dyDescent="0.25">
      <c r="I17400" s="80"/>
      <c r="AX17400" s="80"/>
      <c r="AY17400" s="80"/>
      <c r="AZ17400" s="80"/>
      <c r="BA17400" s="80"/>
      <c r="BB17400" s="80"/>
    </row>
    <row r="17401" spans="9:54" x14ac:dyDescent="0.25">
      <c r="I17401" s="80"/>
      <c r="AX17401" s="80"/>
      <c r="AY17401" s="80"/>
      <c r="AZ17401" s="80"/>
      <c r="BA17401" s="80"/>
      <c r="BB17401" s="80"/>
    </row>
    <row r="17402" spans="9:54" x14ac:dyDescent="0.25">
      <c r="I17402" s="80"/>
      <c r="AX17402" s="80"/>
      <c r="AY17402" s="80"/>
      <c r="AZ17402" s="80"/>
      <c r="BA17402" s="80"/>
      <c r="BB17402" s="80"/>
    </row>
    <row r="17403" spans="9:54" x14ac:dyDescent="0.25">
      <c r="I17403" s="80"/>
      <c r="AX17403" s="80"/>
      <c r="AY17403" s="80"/>
      <c r="AZ17403" s="80"/>
      <c r="BA17403" s="80"/>
      <c r="BB17403" s="80"/>
    </row>
    <row r="17404" spans="9:54" x14ac:dyDescent="0.25">
      <c r="I17404" s="80"/>
      <c r="AX17404" s="80"/>
      <c r="AY17404" s="80"/>
      <c r="AZ17404" s="80"/>
      <c r="BA17404" s="80"/>
      <c r="BB17404" s="80"/>
    </row>
    <row r="17405" spans="9:54" x14ac:dyDescent="0.25">
      <c r="I17405" s="80"/>
      <c r="AX17405" s="80"/>
      <c r="AY17405" s="80"/>
      <c r="AZ17405" s="80"/>
      <c r="BA17405" s="80"/>
      <c r="BB17405" s="80"/>
    </row>
    <row r="17406" spans="9:54" x14ac:dyDescent="0.25">
      <c r="I17406" s="80"/>
      <c r="AX17406" s="80"/>
      <c r="AY17406" s="80"/>
      <c r="AZ17406" s="80"/>
      <c r="BA17406" s="80"/>
      <c r="BB17406" s="80"/>
    </row>
    <row r="17407" spans="9:54" x14ac:dyDescent="0.25">
      <c r="I17407" s="80"/>
      <c r="AX17407" s="80"/>
      <c r="AY17407" s="80"/>
      <c r="AZ17407" s="80"/>
      <c r="BA17407" s="80"/>
      <c r="BB17407" s="80"/>
    </row>
    <row r="17408" spans="9:54" x14ac:dyDescent="0.25">
      <c r="I17408" s="80"/>
      <c r="AX17408" s="80"/>
      <c r="AY17408" s="80"/>
      <c r="AZ17408" s="80"/>
      <c r="BA17408" s="80"/>
      <c r="BB17408" s="80"/>
    </row>
    <row r="17409" spans="9:54" x14ac:dyDescent="0.25">
      <c r="I17409" s="80"/>
      <c r="AX17409" s="80"/>
      <c r="AY17409" s="80"/>
      <c r="AZ17409" s="80"/>
      <c r="BA17409" s="80"/>
      <c r="BB17409" s="80"/>
    </row>
    <row r="17410" spans="9:54" x14ac:dyDescent="0.25">
      <c r="I17410" s="80"/>
      <c r="AX17410" s="80"/>
      <c r="AY17410" s="80"/>
      <c r="AZ17410" s="80"/>
      <c r="BA17410" s="80"/>
      <c r="BB17410" s="80"/>
    </row>
    <row r="17411" spans="9:54" x14ac:dyDescent="0.25">
      <c r="I17411" s="80"/>
      <c r="AX17411" s="80"/>
      <c r="AY17411" s="80"/>
      <c r="AZ17411" s="80"/>
      <c r="BA17411" s="80"/>
      <c r="BB17411" s="80"/>
    </row>
    <row r="17412" spans="9:54" x14ac:dyDescent="0.25">
      <c r="I17412" s="80"/>
      <c r="AX17412" s="80"/>
      <c r="AY17412" s="80"/>
      <c r="AZ17412" s="80"/>
      <c r="BA17412" s="80"/>
      <c r="BB17412" s="80"/>
    </row>
    <row r="17413" spans="9:54" x14ac:dyDescent="0.25">
      <c r="I17413" s="80"/>
      <c r="AX17413" s="80"/>
      <c r="AY17413" s="80"/>
      <c r="AZ17413" s="80"/>
      <c r="BA17413" s="80"/>
      <c r="BB17413" s="80"/>
    </row>
    <row r="17414" spans="9:54" x14ac:dyDescent="0.25">
      <c r="I17414" s="80"/>
      <c r="AX17414" s="80"/>
      <c r="AY17414" s="80"/>
      <c r="AZ17414" s="80"/>
      <c r="BA17414" s="80"/>
      <c r="BB17414" s="80"/>
    </row>
    <row r="17415" spans="9:54" x14ac:dyDescent="0.25">
      <c r="I17415" s="80"/>
      <c r="AX17415" s="80"/>
      <c r="AY17415" s="80"/>
      <c r="AZ17415" s="80"/>
      <c r="BA17415" s="80"/>
      <c r="BB17415" s="80"/>
    </row>
    <row r="17416" spans="9:54" x14ac:dyDescent="0.25">
      <c r="I17416" s="80"/>
      <c r="AX17416" s="80"/>
      <c r="AY17416" s="80"/>
      <c r="AZ17416" s="80"/>
      <c r="BA17416" s="80"/>
      <c r="BB17416" s="80"/>
    </row>
    <row r="17417" spans="9:54" x14ac:dyDescent="0.25">
      <c r="I17417" s="80"/>
      <c r="AX17417" s="80"/>
      <c r="AY17417" s="80"/>
      <c r="AZ17417" s="80"/>
      <c r="BA17417" s="80"/>
      <c r="BB17417" s="80"/>
    </row>
    <row r="17418" spans="9:54" x14ac:dyDescent="0.25">
      <c r="I17418" s="80"/>
      <c r="AX17418" s="80"/>
      <c r="AY17418" s="80"/>
      <c r="AZ17418" s="80"/>
      <c r="BA17418" s="80"/>
      <c r="BB17418" s="80"/>
    </row>
    <row r="17419" spans="9:54" x14ac:dyDescent="0.25">
      <c r="I17419" s="80"/>
      <c r="AX17419" s="80"/>
      <c r="AY17419" s="80"/>
      <c r="AZ17419" s="80"/>
      <c r="BA17419" s="80"/>
      <c r="BB17419" s="80"/>
    </row>
    <row r="17420" spans="9:54" x14ac:dyDescent="0.25">
      <c r="I17420" s="80"/>
      <c r="AX17420" s="80"/>
      <c r="AY17420" s="80"/>
      <c r="AZ17420" s="80"/>
      <c r="BA17420" s="80"/>
      <c r="BB17420" s="80"/>
    </row>
    <row r="17421" spans="9:54" x14ac:dyDescent="0.25">
      <c r="I17421" s="80"/>
      <c r="AX17421" s="80"/>
      <c r="AY17421" s="80"/>
      <c r="AZ17421" s="80"/>
      <c r="BA17421" s="80"/>
      <c r="BB17421" s="80"/>
    </row>
    <row r="17422" spans="9:54" x14ac:dyDescent="0.25">
      <c r="I17422" s="80"/>
      <c r="AX17422" s="80"/>
      <c r="AY17422" s="80"/>
      <c r="AZ17422" s="80"/>
      <c r="BA17422" s="80"/>
      <c r="BB17422" s="80"/>
    </row>
    <row r="17423" spans="9:54" x14ac:dyDescent="0.25">
      <c r="I17423" s="80"/>
      <c r="AX17423" s="80"/>
      <c r="AY17423" s="80"/>
      <c r="AZ17423" s="80"/>
      <c r="BA17423" s="80"/>
      <c r="BB17423" s="80"/>
    </row>
    <row r="17424" spans="9:54" x14ac:dyDescent="0.25">
      <c r="I17424" s="80"/>
      <c r="AX17424" s="80"/>
      <c r="AY17424" s="80"/>
      <c r="AZ17424" s="80"/>
      <c r="BA17424" s="80"/>
      <c r="BB17424" s="80"/>
    </row>
    <row r="17425" spans="9:54" x14ac:dyDescent="0.25">
      <c r="I17425" s="80"/>
      <c r="AX17425" s="80"/>
      <c r="AY17425" s="80"/>
      <c r="AZ17425" s="80"/>
      <c r="BA17425" s="80"/>
      <c r="BB17425" s="80"/>
    </row>
    <row r="17426" spans="9:54" x14ac:dyDescent="0.25">
      <c r="I17426" s="80"/>
      <c r="AX17426" s="80"/>
      <c r="AY17426" s="80"/>
      <c r="AZ17426" s="80"/>
      <c r="BA17426" s="80"/>
      <c r="BB17426" s="80"/>
    </row>
    <row r="17427" spans="9:54" x14ac:dyDescent="0.25">
      <c r="I17427" s="80"/>
      <c r="AX17427" s="80"/>
      <c r="AY17427" s="80"/>
      <c r="AZ17427" s="80"/>
      <c r="BA17427" s="80"/>
      <c r="BB17427" s="80"/>
    </row>
    <row r="17428" spans="9:54" x14ac:dyDescent="0.25">
      <c r="I17428" s="80"/>
      <c r="AX17428" s="80"/>
      <c r="AY17428" s="80"/>
      <c r="AZ17428" s="80"/>
      <c r="BA17428" s="80"/>
      <c r="BB17428" s="80"/>
    </row>
    <row r="17429" spans="9:54" x14ac:dyDescent="0.25">
      <c r="I17429" s="80"/>
      <c r="AX17429" s="80"/>
      <c r="AY17429" s="80"/>
      <c r="AZ17429" s="80"/>
      <c r="BA17429" s="80"/>
      <c r="BB17429" s="80"/>
    </row>
    <row r="17430" spans="9:54" x14ac:dyDescent="0.25">
      <c r="I17430" s="80"/>
      <c r="AX17430" s="80"/>
      <c r="AY17430" s="80"/>
      <c r="AZ17430" s="80"/>
      <c r="BA17430" s="80"/>
      <c r="BB17430" s="80"/>
    </row>
    <row r="17431" spans="9:54" x14ac:dyDescent="0.25">
      <c r="I17431" s="80"/>
      <c r="AX17431" s="80"/>
      <c r="AY17431" s="80"/>
      <c r="AZ17431" s="80"/>
      <c r="BA17431" s="80"/>
      <c r="BB17431" s="80"/>
    </row>
    <row r="17432" spans="9:54" x14ac:dyDescent="0.25">
      <c r="I17432" s="80"/>
      <c r="AX17432" s="80"/>
      <c r="AY17432" s="80"/>
      <c r="AZ17432" s="80"/>
      <c r="BA17432" s="80"/>
      <c r="BB17432" s="80"/>
    </row>
    <row r="17433" spans="9:54" x14ac:dyDescent="0.25">
      <c r="I17433" s="80"/>
      <c r="AX17433" s="80"/>
      <c r="AY17433" s="80"/>
      <c r="AZ17433" s="80"/>
      <c r="BA17433" s="80"/>
      <c r="BB17433" s="80"/>
    </row>
    <row r="17434" spans="9:54" x14ac:dyDescent="0.25">
      <c r="I17434" s="80"/>
      <c r="AX17434" s="80"/>
      <c r="AY17434" s="80"/>
      <c r="AZ17434" s="80"/>
      <c r="BA17434" s="80"/>
      <c r="BB17434" s="80"/>
    </row>
    <row r="17435" spans="9:54" x14ac:dyDescent="0.25">
      <c r="I17435" s="80"/>
      <c r="AX17435" s="80"/>
      <c r="AY17435" s="80"/>
      <c r="AZ17435" s="80"/>
      <c r="BA17435" s="80"/>
      <c r="BB17435" s="80"/>
    </row>
    <row r="17436" spans="9:54" x14ac:dyDescent="0.25">
      <c r="I17436" s="80"/>
      <c r="AX17436" s="80"/>
      <c r="AY17436" s="80"/>
      <c r="AZ17436" s="80"/>
      <c r="BA17436" s="80"/>
      <c r="BB17436" s="80"/>
    </row>
    <row r="17437" spans="9:54" x14ac:dyDescent="0.25">
      <c r="I17437" s="80"/>
      <c r="AX17437" s="80"/>
      <c r="AY17437" s="80"/>
      <c r="AZ17437" s="80"/>
      <c r="BA17437" s="80"/>
      <c r="BB17437" s="80"/>
    </row>
    <row r="17438" spans="9:54" x14ac:dyDescent="0.25">
      <c r="I17438" s="80"/>
      <c r="AX17438" s="80"/>
      <c r="AY17438" s="80"/>
      <c r="AZ17438" s="80"/>
      <c r="BA17438" s="80"/>
      <c r="BB17438" s="80"/>
    </row>
    <row r="17439" spans="9:54" x14ac:dyDescent="0.25">
      <c r="I17439" s="80"/>
      <c r="AX17439" s="80"/>
      <c r="AY17439" s="80"/>
      <c r="AZ17439" s="80"/>
      <c r="BA17439" s="80"/>
      <c r="BB17439" s="80"/>
    </row>
    <row r="17440" spans="9:54" x14ac:dyDescent="0.25">
      <c r="I17440" s="80"/>
      <c r="AX17440" s="80"/>
      <c r="AY17440" s="80"/>
      <c r="AZ17440" s="80"/>
      <c r="BA17440" s="80"/>
      <c r="BB17440" s="80"/>
    </row>
    <row r="17441" spans="9:54" x14ac:dyDescent="0.25">
      <c r="I17441" s="80"/>
      <c r="AX17441" s="80"/>
      <c r="AY17441" s="80"/>
      <c r="AZ17441" s="80"/>
      <c r="BA17441" s="80"/>
      <c r="BB17441" s="80"/>
    </row>
    <row r="17442" spans="9:54" x14ac:dyDescent="0.25">
      <c r="I17442" s="80"/>
      <c r="AX17442" s="80"/>
      <c r="AY17442" s="80"/>
      <c r="AZ17442" s="80"/>
      <c r="BA17442" s="80"/>
      <c r="BB17442" s="80"/>
    </row>
    <row r="17443" spans="9:54" x14ac:dyDescent="0.25">
      <c r="I17443" s="80"/>
      <c r="AX17443" s="80"/>
      <c r="AY17443" s="80"/>
      <c r="AZ17443" s="80"/>
      <c r="BA17443" s="80"/>
      <c r="BB17443" s="80"/>
    </row>
    <row r="17444" spans="9:54" x14ac:dyDescent="0.25">
      <c r="I17444" s="80"/>
      <c r="AX17444" s="80"/>
      <c r="AY17444" s="80"/>
      <c r="AZ17444" s="80"/>
      <c r="BA17444" s="80"/>
      <c r="BB17444" s="80"/>
    </row>
    <row r="17445" spans="9:54" x14ac:dyDescent="0.25">
      <c r="I17445" s="80"/>
      <c r="AX17445" s="80"/>
      <c r="AY17445" s="80"/>
      <c r="AZ17445" s="80"/>
      <c r="BA17445" s="80"/>
      <c r="BB17445" s="80"/>
    </row>
    <row r="17446" spans="9:54" x14ac:dyDescent="0.25">
      <c r="I17446" s="80"/>
      <c r="AX17446" s="80"/>
      <c r="AY17446" s="80"/>
      <c r="AZ17446" s="80"/>
      <c r="BA17446" s="80"/>
      <c r="BB17446" s="80"/>
    </row>
    <row r="17447" spans="9:54" x14ac:dyDescent="0.25">
      <c r="I17447" s="80"/>
      <c r="AX17447" s="80"/>
      <c r="AY17447" s="80"/>
      <c r="AZ17447" s="80"/>
      <c r="BA17447" s="80"/>
      <c r="BB17447" s="80"/>
    </row>
    <row r="17448" spans="9:54" x14ac:dyDescent="0.25">
      <c r="I17448" s="80"/>
      <c r="AX17448" s="80"/>
      <c r="AY17448" s="80"/>
      <c r="AZ17448" s="80"/>
      <c r="BA17448" s="80"/>
      <c r="BB17448" s="80"/>
    </row>
    <row r="17449" spans="9:54" x14ac:dyDescent="0.25">
      <c r="I17449" s="80"/>
      <c r="AX17449" s="80"/>
      <c r="AY17449" s="80"/>
      <c r="AZ17449" s="80"/>
      <c r="BA17449" s="80"/>
      <c r="BB17449" s="80"/>
    </row>
    <row r="17450" spans="9:54" x14ac:dyDescent="0.25">
      <c r="I17450" s="80"/>
      <c r="AX17450" s="80"/>
      <c r="AY17450" s="80"/>
      <c r="AZ17450" s="80"/>
      <c r="BA17450" s="80"/>
      <c r="BB17450" s="80"/>
    </row>
    <row r="17451" spans="9:54" x14ac:dyDescent="0.25">
      <c r="I17451" s="80"/>
      <c r="AX17451" s="80"/>
      <c r="AY17451" s="80"/>
      <c r="AZ17451" s="80"/>
      <c r="BA17451" s="80"/>
      <c r="BB17451" s="80"/>
    </row>
    <row r="17452" spans="9:54" x14ac:dyDescent="0.25">
      <c r="I17452" s="80"/>
      <c r="AX17452" s="80"/>
      <c r="AY17452" s="80"/>
      <c r="AZ17452" s="80"/>
      <c r="BA17452" s="80"/>
      <c r="BB17452" s="80"/>
    </row>
    <row r="17453" spans="9:54" x14ac:dyDescent="0.25">
      <c r="I17453" s="80"/>
      <c r="AX17453" s="80"/>
      <c r="AY17453" s="80"/>
      <c r="AZ17453" s="80"/>
      <c r="BA17453" s="80"/>
      <c r="BB17453" s="80"/>
    </row>
    <row r="17454" spans="9:54" x14ac:dyDescent="0.25">
      <c r="I17454" s="80"/>
      <c r="AX17454" s="80"/>
      <c r="AY17454" s="80"/>
      <c r="AZ17454" s="80"/>
      <c r="BA17454" s="80"/>
      <c r="BB17454" s="80"/>
    </row>
    <row r="17455" spans="9:54" x14ac:dyDescent="0.25">
      <c r="I17455" s="80"/>
      <c r="AX17455" s="80"/>
      <c r="AY17455" s="80"/>
      <c r="AZ17455" s="80"/>
      <c r="BA17455" s="80"/>
      <c r="BB17455" s="80"/>
    </row>
    <row r="17456" spans="9:54" x14ac:dyDescent="0.25">
      <c r="I17456" s="80"/>
      <c r="AX17456" s="80"/>
      <c r="AY17456" s="80"/>
      <c r="AZ17456" s="80"/>
      <c r="BA17456" s="80"/>
      <c r="BB17456" s="80"/>
    </row>
    <row r="17457" spans="9:54" x14ac:dyDescent="0.25">
      <c r="I17457" s="80"/>
      <c r="AX17457" s="80"/>
      <c r="AY17457" s="80"/>
      <c r="AZ17457" s="80"/>
      <c r="BA17457" s="80"/>
      <c r="BB17457" s="80"/>
    </row>
    <row r="17458" spans="9:54" x14ac:dyDescent="0.25">
      <c r="I17458" s="80"/>
      <c r="AX17458" s="80"/>
      <c r="AY17458" s="80"/>
      <c r="AZ17458" s="80"/>
      <c r="BA17458" s="80"/>
      <c r="BB17458" s="80"/>
    </row>
    <row r="17459" spans="9:54" x14ac:dyDescent="0.25">
      <c r="I17459" s="80"/>
      <c r="AX17459" s="80"/>
      <c r="AY17459" s="80"/>
      <c r="AZ17459" s="80"/>
      <c r="BA17459" s="80"/>
      <c r="BB17459" s="80"/>
    </row>
    <row r="17460" spans="9:54" x14ac:dyDescent="0.25">
      <c r="I17460" s="80"/>
      <c r="AX17460" s="80"/>
      <c r="AY17460" s="80"/>
      <c r="AZ17460" s="80"/>
      <c r="BA17460" s="80"/>
      <c r="BB17460" s="80"/>
    </row>
    <row r="17461" spans="9:54" x14ac:dyDescent="0.25">
      <c r="I17461" s="80"/>
      <c r="AX17461" s="80"/>
      <c r="AY17461" s="80"/>
      <c r="AZ17461" s="80"/>
      <c r="BA17461" s="80"/>
      <c r="BB17461" s="80"/>
    </row>
    <row r="17462" spans="9:54" x14ac:dyDescent="0.25">
      <c r="I17462" s="80"/>
      <c r="AX17462" s="80"/>
      <c r="AY17462" s="80"/>
      <c r="AZ17462" s="80"/>
      <c r="BA17462" s="80"/>
      <c r="BB17462" s="80"/>
    </row>
    <row r="17463" spans="9:54" x14ac:dyDescent="0.25">
      <c r="I17463" s="80"/>
      <c r="AX17463" s="80"/>
      <c r="AY17463" s="80"/>
      <c r="AZ17463" s="80"/>
      <c r="BA17463" s="80"/>
      <c r="BB17463" s="80"/>
    </row>
    <row r="17464" spans="9:54" x14ac:dyDescent="0.25">
      <c r="I17464" s="80"/>
      <c r="AX17464" s="80"/>
      <c r="AY17464" s="80"/>
      <c r="AZ17464" s="80"/>
      <c r="BA17464" s="80"/>
      <c r="BB17464" s="80"/>
    </row>
    <row r="17465" spans="9:54" x14ac:dyDescent="0.25">
      <c r="I17465" s="80"/>
      <c r="AX17465" s="80"/>
      <c r="AY17465" s="80"/>
      <c r="AZ17465" s="80"/>
      <c r="BA17465" s="80"/>
      <c r="BB17465" s="80"/>
    </row>
    <row r="17466" spans="9:54" x14ac:dyDescent="0.25">
      <c r="I17466" s="80"/>
      <c r="AX17466" s="80"/>
      <c r="AY17466" s="80"/>
      <c r="AZ17466" s="80"/>
      <c r="BA17466" s="80"/>
      <c r="BB17466" s="80"/>
    </row>
    <row r="17467" spans="9:54" x14ac:dyDescent="0.25">
      <c r="I17467" s="80"/>
      <c r="AX17467" s="80"/>
      <c r="AY17467" s="80"/>
      <c r="AZ17467" s="80"/>
      <c r="BA17467" s="80"/>
      <c r="BB17467" s="80"/>
    </row>
    <row r="17468" spans="9:54" x14ac:dyDescent="0.25">
      <c r="I17468" s="80"/>
      <c r="AX17468" s="80"/>
      <c r="AY17468" s="80"/>
      <c r="AZ17468" s="80"/>
      <c r="BA17468" s="80"/>
      <c r="BB17468" s="80"/>
    </row>
    <row r="17469" spans="9:54" x14ac:dyDescent="0.25">
      <c r="I17469" s="80"/>
      <c r="AX17469" s="80"/>
      <c r="AY17469" s="80"/>
      <c r="AZ17469" s="80"/>
      <c r="BA17469" s="80"/>
      <c r="BB17469" s="80"/>
    </row>
    <row r="17470" spans="9:54" x14ac:dyDescent="0.25">
      <c r="I17470" s="80"/>
      <c r="AX17470" s="80"/>
      <c r="AY17470" s="80"/>
      <c r="AZ17470" s="80"/>
      <c r="BA17470" s="80"/>
      <c r="BB17470" s="80"/>
    </row>
    <row r="17471" spans="9:54" x14ac:dyDescent="0.25">
      <c r="I17471" s="80"/>
      <c r="AX17471" s="80"/>
      <c r="AY17471" s="80"/>
      <c r="AZ17471" s="80"/>
      <c r="BA17471" s="80"/>
      <c r="BB17471" s="80"/>
    </row>
    <row r="17472" spans="9:54" x14ac:dyDescent="0.25">
      <c r="I17472" s="80"/>
      <c r="AX17472" s="80"/>
      <c r="AY17472" s="80"/>
      <c r="AZ17472" s="80"/>
      <c r="BA17472" s="80"/>
      <c r="BB17472" s="80"/>
    </row>
    <row r="17473" spans="9:54" x14ac:dyDescent="0.25">
      <c r="I17473" s="80"/>
      <c r="AX17473" s="80"/>
      <c r="AY17473" s="80"/>
      <c r="AZ17473" s="80"/>
      <c r="BA17473" s="80"/>
      <c r="BB17473" s="80"/>
    </row>
    <row r="17474" spans="9:54" x14ac:dyDescent="0.25">
      <c r="I17474" s="80"/>
      <c r="AX17474" s="80"/>
      <c r="AY17474" s="80"/>
      <c r="AZ17474" s="80"/>
      <c r="BA17474" s="80"/>
      <c r="BB17474" s="80"/>
    </row>
    <row r="17475" spans="9:54" x14ac:dyDescent="0.25">
      <c r="I17475" s="80"/>
      <c r="AX17475" s="80"/>
      <c r="AY17475" s="80"/>
      <c r="AZ17475" s="80"/>
      <c r="BA17475" s="80"/>
      <c r="BB17475" s="80"/>
    </row>
    <row r="17476" spans="9:54" x14ac:dyDescent="0.25">
      <c r="I17476" s="80"/>
      <c r="AX17476" s="80"/>
      <c r="AY17476" s="80"/>
      <c r="AZ17476" s="80"/>
      <c r="BA17476" s="80"/>
      <c r="BB17476" s="80"/>
    </row>
    <row r="17477" spans="9:54" x14ac:dyDescent="0.25">
      <c r="I17477" s="80"/>
      <c r="AX17477" s="80"/>
      <c r="AY17477" s="80"/>
      <c r="AZ17477" s="80"/>
      <c r="BA17477" s="80"/>
      <c r="BB17477" s="80"/>
    </row>
    <row r="17478" spans="9:54" x14ac:dyDescent="0.25">
      <c r="I17478" s="80"/>
      <c r="AX17478" s="80"/>
      <c r="AY17478" s="80"/>
      <c r="AZ17478" s="80"/>
      <c r="BA17478" s="80"/>
      <c r="BB17478" s="80"/>
    </row>
    <row r="17479" spans="9:54" x14ac:dyDescent="0.25">
      <c r="I17479" s="80"/>
      <c r="AX17479" s="80"/>
      <c r="AY17479" s="80"/>
      <c r="AZ17479" s="80"/>
      <c r="BA17479" s="80"/>
      <c r="BB17479" s="80"/>
    </row>
    <row r="17480" spans="9:54" x14ac:dyDescent="0.25">
      <c r="I17480" s="80"/>
      <c r="AX17480" s="80"/>
      <c r="AY17480" s="80"/>
      <c r="AZ17480" s="80"/>
      <c r="BA17480" s="80"/>
      <c r="BB17480" s="80"/>
    </row>
    <row r="17481" spans="9:54" x14ac:dyDescent="0.25">
      <c r="I17481" s="80"/>
      <c r="AX17481" s="80"/>
      <c r="AY17481" s="80"/>
      <c r="AZ17481" s="80"/>
      <c r="BA17481" s="80"/>
      <c r="BB17481" s="80"/>
    </row>
    <row r="17482" spans="9:54" x14ac:dyDescent="0.25">
      <c r="I17482" s="80"/>
      <c r="AX17482" s="80"/>
      <c r="AY17482" s="80"/>
      <c r="AZ17482" s="80"/>
      <c r="BA17482" s="80"/>
      <c r="BB17482" s="80"/>
    </row>
    <row r="17483" spans="9:54" x14ac:dyDescent="0.25">
      <c r="I17483" s="80"/>
      <c r="AX17483" s="80"/>
      <c r="AY17483" s="80"/>
      <c r="AZ17483" s="80"/>
      <c r="BA17483" s="80"/>
      <c r="BB17483" s="80"/>
    </row>
    <row r="17484" spans="9:54" x14ac:dyDescent="0.25">
      <c r="I17484" s="80"/>
      <c r="AX17484" s="80"/>
      <c r="AY17484" s="80"/>
      <c r="AZ17484" s="80"/>
      <c r="BA17484" s="80"/>
      <c r="BB17484" s="80"/>
    </row>
    <row r="17485" spans="9:54" x14ac:dyDescent="0.25">
      <c r="I17485" s="80"/>
      <c r="AX17485" s="80"/>
      <c r="AY17485" s="80"/>
      <c r="AZ17485" s="80"/>
      <c r="BA17485" s="80"/>
      <c r="BB17485" s="80"/>
    </row>
    <row r="17486" spans="9:54" x14ac:dyDescent="0.25">
      <c r="I17486" s="80"/>
      <c r="AX17486" s="80"/>
      <c r="AY17486" s="80"/>
      <c r="AZ17486" s="80"/>
      <c r="BA17486" s="80"/>
      <c r="BB17486" s="80"/>
    </row>
    <row r="17487" spans="9:54" x14ac:dyDescent="0.25">
      <c r="I17487" s="80"/>
      <c r="AX17487" s="80"/>
      <c r="AY17487" s="80"/>
      <c r="AZ17487" s="80"/>
      <c r="BA17487" s="80"/>
      <c r="BB17487" s="80"/>
    </row>
    <row r="17488" spans="9:54" x14ac:dyDescent="0.25">
      <c r="I17488" s="80"/>
      <c r="AX17488" s="80"/>
      <c r="AY17488" s="80"/>
      <c r="AZ17488" s="80"/>
      <c r="BA17488" s="80"/>
      <c r="BB17488" s="80"/>
    </row>
    <row r="17489" spans="9:54" x14ac:dyDescent="0.25">
      <c r="I17489" s="80"/>
      <c r="AX17489" s="80"/>
      <c r="AY17489" s="80"/>
      <c r="AZ17489" s="80"/>
      <c r="BA17489" s="80"/>
      <c r="BB17489" s="80"/>
    </row>
    <row r="17490" spans="9:54" x14ac:dyDescent="0.25">
      <c r="I17490" s="80"/>
      <c r="AX17490" s="80"/>
      <c r="AY17490" s="80"/>
      <c r="AZ17490" s="80"/>
      <c r="BA17490" s="80"/>
      <c r="BB17490" s="80"/>
    </row>
    <row r="17491" spans="9:54" x14ac:dyDescent="0.25">
      <c r="I17491" s="80"/>
      <c r="AX17491" s="80"/>
      <c r="AY17491" s="80"/>
      <c r="AZ17491" s="80"/>
      <c r="BA17491" s="80"/>
      <c r="BB17491" s="80"/>
    </row>
    <row r="17492" spans="9:54" x14ac:dyDescent="0.25">
      <c r="I17492" s="80"/>
      <c r="AX17492" s="80"/>
      <c r="AY17492" s="80"/>
      <c r="AZ17492" s="80"/>
      <c r="BA17492" s="80"/>
      <c r="BB17492" s="80"/>
    </row>
    <row r="17493" spans="9:54" x14ac:dyDescent="0.25">
      <c r="I17493" s="80"/>
      <c r="AX17493" s="80"/>
      <c r="AY17493" s="80"/>
      <c r="AZ17493" s="80"/>
      <c r="BA17493" s="80"/>
      <c r="BB17493" s="80"/>
    </row>
    <row r="17494" spans="9:54" x14ac:dyDescent="0.25">
      <c r="I17494" s="80"/>
      <c r="AX17494" s="80"/>
      <c r="AY17494" s="80"/>
      <c r="AZ17494" s="80"/>
      <c r="BA17494" s="80"/>
      <c r="BB17494" s="80"/>
    </row>
    <row r="17495" spans="9:54" x14ac:dyDescent="0.25">
      <c r="I17495" s="80"/>
      <c r="AX17495" s="80"/>
      <c r="AY17495" s="80"/>
      <c r="AZ17495" s="80"/>
      <c r="BA17495" s="80"/>
      <c r="BB17495" s="80"/>
    </row>
    <row r="17496" spans="9:54" x14ac:dyDescent="0.25">
      <c r="I17496" s="80"/>
      <c r="AX17496" s="80"/>
      <c r="AY17496" s="80"/>
      <c r="AZ17496" s="80"/>
      <c r="BA17496" s="80"/>
      <c r="BB17496" s="80"/>
    </row>
    <row r="17497" spans="9:54" x14ac:dyDescent="0.25">
      <c r="I17497" s="80"/>
      <c r="AX17497" s="80"/>
      <c r="AY17497" s="80"/>
      <c r="AZ17497" s="80"/>
      <c r="BA17497" s="80"/>
      <c r="BB17497" s="80"/>
    </row>
    <row r="17498" spans="9:54" x14ac:dyDescent="0.25">
      <c r="I17498" s="80"/>
      <c r="AX17498" s="80"/>
      <c r="AY17498" s="80"/>
      <c r="AZ17498" s="80"/>
      <c r="BA17498" s="80"/>
      <c r="BB17498" s="80"/>
    </row>
    <row r="17499" spans="9:54" x14ac:dyDescent="0.25">
      <c r="I17499" s="80"/>
      <c r="AX17499" s="80"/>
      <c r="AY17499" s="80"/>
      <c r="AZ17499" s="80"/>
      <c r="BA17499" s="80"/>
      <c r="BB17499" s="80"/>
    </row>
    <row r="17500" spans="9:54" x14ac:dyDescent="0.25">
      <c r="I17500" s="80"/>
      <c r="AX17500" s="80"/>
      <c r="AY17500" s="80"/>
      <c r="AZ17500" s="80"/>
      <c r="BA17500" s="80"/>
      <c r="BB17500" s="80"/>
    </row>
    <row r="17501" spans="9:54" x14ac:dyDescent="0.25">
      <c r="I17501" s="80"/>
      <c r="AX17501" s="80"/>
      <c r="AY17501" s="80"/>
      <c r="AZ17501" s="80"/>
      <c r="BA17501" s="80"/>
      <c r="BB17501" s="80"/>
    </row>
    <row r="17502" spans="9:54" x14ac:dyDescent="0.25">
      <c r="I17502" s="80"/>
      <c r="AX17502" s="80"/>
      <c r="AY17502" s="80"/>
      <c r="AZ17502" s="80"/>
      <c r="BA17502" s="80"/>
      <c r="BB17502" s="80"/>
    </row>
    <row r="17503" spans="9:54" x14ac:dyDescent="0.25">
      <c r="I17503" s="80"/>
      <c r="AX17503" s="80"/>
      <c r="AY17503" s="80"/>
      <c r="AZ17503" s="80"/>
      <c r="BA17503" s="80"/>
      <c r="BB17503" s="80"/>
    </row>
    <row r="17504" spans="9:54" x14ac:dyDescent="0.25">
      <c r="I17504" s="80"/>
      <c r="AX17504" s="80"/>
      <c r="AY17504" s="80"/>
      <c r="AZ17504" s="80"/>
      <c r="BA17504" s="80"/>
      <c r="BB17504" s="80"/>
    </row>
    <row r="17505" spans="9:54" x14ac:dyDescent="0.25">
      <c r="I17505" s="80"/>
      <c r="AX17505" s="80"/>
      <c r="AY17505" s="80"/>
      <c r="AZ17505" s="80"/>
      <c r="BA17505" s="80"/>
      <c r="BB17505" s="80"/>
    </row>
    <row r="17506" spans="9:54" x14ac:dyDescent="0.25">
      <c r="I17506" s="80"/>
      <c r="AX17506" s="80"/>
      <c r="AY17506" s="80"/>
      <c r="AZ17506" s="80"/>
      <c r="BA17506" s="80"/>
      <c r="BB17506" s="80"/>
    </row>
    <row r="17507" spans="9:54" x14ac:dyDescent="0.25">
      <c r="I17507" s="80"/>
      <c r="AX17507" s="80"/>
      <c r="AY17507" s="80"/>
      <c r="AZ17507" s="80"/>
      <c r="BA17507" s="80"/>
      <c r="BB17507" s="80"/>
    </row>
    <row r="17508" spans="9:54" x14ac:dyDescent="0.25">
      <c r="I17508" s="80"/>
      <c r="AX17508" s="80"/>
      <c r="AY17508" s="80"/>
      <c r="AZ17508" s="80"/>
      <c r="BA17508" s="80"/>
      <c r="BB17508" s="80"/>
    </row>
    <row r="17509" spans="9:54" x14ac:dyDescent="0.25">
      <c r="I17509" s="80"/>
      <c r="AX17509" s="80"/>
      <c r="AY17509" s="80"/>
      <c r="AZ17509" s="80"/>
      <c r="BA17509" s="80"/>
      <c r="BB17509" s="80"/>
    </row>
    <row r="17510" spans="9:54" x14ac:dyDescent="0.25">
      <c r="I17510" s="80"/>
      <c r="AX17510" s="80"/>
      <c r="AY17510" s="80"/>
      <c r="AZ17510" s="80"/>
      <c r="BA17510" s="80"/>
      <c r="BB17510" s="80"/>
    </row>
    <row r="17511" spans="9:54" x14ac:dyDescent="0.25">
      <c r="I17511" s="80"/>
      <c r="AX17511" s="80"/>
      <c r="AY17511" s="80"/>
      <c r="AZ17511" s="80"/>
      <c r="BA17511" s="80"/>
      <c r="BB17511" s="80"/>
    </row>
    <row r="17512" spans="9:54" x14ac:dyDescent="0.25">
      <c r="I17512" s="80"/>
      <c r="AX17512" s="80"/>
      <c r="AY17512" s="80"/>
      <c r="AZ17512" s="80"/>
      <c r="BA17512" s="80"/>
      <c r="BB17512" s="80"/>
    </row>
    <row r="17513" spans="9:54" x14ac:dyDescent="0.25">
      <c r="I17513" s="80"/>
      <c r="AX17513" s="80"/>
      <c r="AY17513" s="80"/>
      <c r="AZ17513" s="80"/>
      <c r="BA17513" s="80"/>
      <c r="BB17513" s="80"/>
    </row>
    <row r="17514" spans="9:54" x14ac:dyDescent="0.25">
      <c r="I17514" s="80"/>
      <c r="AX17514" s="80"/>
      <c r="AY17514" s="80"/>
      <c r="AZ17514" s="80"/>
      <c r="BA17514" s="80"/>
      <c r="BB17514" s="80"/>
    </row>
    <row r="17515" spans="9:54" x14ac:dyDescent="0.25">
      <c r="I17515" s="80"/>
      <c r="AX17515" s="80"/>
      <c r="AY17515" s="80"/>
      <c r="AZ17515" s="80"/>
      <c r="BA17515" s="80"/>
      <c r="BB17515" s="80"/>
    </row>
    <row r="17516" spans="9:54" x14ac:dyDescent="0.25">
      <c r="I17516" s="80"/>
      <c r="AX17516" s="80"/>
      <c r="AY17516" s="80"/>
      <c r="AZ17516" s="80"/>
      <c r="BA17516" s="80"/>
      <c r="BB17516" s="80"/>
    </row>
    <row r="17517" spans="9:54" x14ac:dyDescent="0.25">
      <c r="I17517" s="80"/>
      <c r="AX17517" s="80"/>
      <c r="AY17517" s="80"/>
      <c r="AZ17517" s="80"/>
      <c r="BA17517" s="80"/>
      <c r="BB17517" s="80"/>
    </row>
    <row r="17518" spans="9:54" x14ac:dyDescent="0.25">
      <c r="I17518" s="80"/>
      <c r="AX17518" s="80"/>
      <c r="AY17518" s="80"/>
      <c r="AZ17518" s="80"/>
      <c r="BA17518" s="80"/>
      <c r="BB17518" s="80"/>
    </row>
    <row r="17519" spans="9:54" x14ac:dyDescent="0.25">
      <c r="I17519" s="80"/>
      <c r="AX17519" s="80"/>
      <c r="AY17519" s="80"/>
      <c r="AZ17519" s="80"/>
      <c r="BA17519" s="80"/>
      <c r="BB17519" s="80"/>
    </row>
    <row r="17520" spans="9:54" x14ac:dyDescent="0.25">
      <c r="I17520" s="80"/>
      <c r="AX17520" s="80"/>
      <c r="AY17520" s="80"/>
      <c r="AZ17520" s="80"/>
      <c r="BA17520" s="80"/>
      <c r="BB17520" s="80"/>
    </row>
    <row r="17521" spans="9:54" x14ac:dyDescent="0.25">
      <c r="I17521" s="80"/>
      <c r="AX17521" s="80"/>
      <c r="AY17521" s="80"/>
      <c r="AZ17521" s="80"/>
      <c r="BA17521" s="80"/>
      <c r="BB17521" s="80"/>
    </row>
    <row r="17522" spans="9:54" x14ac:dyDescent="0.25">
      <c r="I17522" s="80"/>
      <c r="AX17522" s="80"/>
      <c r="AY17522" s="80"/>
      <c r="AZ17522" s="80"/>
      <c r="BA17522" s="80"/>
      <c r="BB17522" s="80"/>
    </row>
    <row r="17523" spans="9:54" x14ac:dyDescent="0.25">
      <c r="I17523" s="80"/>
      <c r="AX17523" s="80"/>
      <c r="AY17523" s="80"/>
      <c r="AZ17523" s="80"/>
      <c r="BA17523" s="80"/>
      <c r="BB17523" s="80"/>
    </row>
    <row r="17524" spans="9:54" x14ac:dyDescent="0.25">
      <c r="I17524" s="80"/>
      <c r="AX17524" s="80"/>
      <c r="AY17524" s="80"/>
      <c r="AZ17524" s="80"/>
      <c r="BA17524" s="80"/>
      <c r="BB17524" s="80"/>
    </row>
    <row r="17525" spans="9:54" x14ac:dyDescent="0.25">
      <c r="I17525" s="80"/>
      <c r="AX17525" s="80"/>
      <c r="AY17525" s="80"/>
      <c r="AZ17525" s="80"/>
      <c r="BA17525" s="80"/>
      <c r="BB17525" s="80"/>
    </row>
    <row r="17526" spans="9:54" x14ac:dyDescent="0.25">
      <c r="I17526" s="80"/>
      <c r="AX17526" s="80"/>
      <c r="AY17526" s="80"/>
      <c r="AZ17526" s="80"/>
      <c r="BA17526" s="80"/>
      <c r="BB17526" s="80"/>
    </row>
    <row r="17527" spans="9:54" x14ac:dyDescent="0.25">
      <c r="I17527" s="80"/>
      <c r="AX17527" s="80"/>
      <c r="AY17527" s="80"/>
      <c r="AZ17527" s="80"/>
      <c r="BA17527" s="80"/>
      <c r="BB17527" s="80"/>
    </row>
    <row r="17528" spans="9:54" x14ac:dyDescent="0.25">
      <c r="I17528" s="80"/>
      <c r="AX17528" s="80"/>
      <c r="AY17528" s="80"/>
      <c r="AZ17528" s="80"/>
      <c r="BA17528" s="80"/>
      <c r="BB17528" s="80"/>
    </row>
    <row r="17529" spans="9:54" x14ac:dyDescent="0.25">
      <c r="I17529" s="80"/>
      <c r="AX17529" s="80"/>
      <c r="AY17529" s="80"/>
      <c r="AZ17529" s="80"/>
      <c r="BA17529" s="80"/>
      <c r="BB17529" s="80"/>
    </row>
    <row r="17530" spans="9:54" x14ac:dyDescent="0.25">
      <c r="I17530" s="80"/>
      <c r="AX17530" s="80"/>
      <c r="AY17530" s="80"/>
      <c r="AZ17530" s="80"/>
      <c r="BA17530" s="80"/>
      <c r="BB17530" s="80"/>
    </row>
    <row r="17531" spans="9:54" x14ac:dyDescent="0.25">
      <c r="I17531" s="80"/>
      <c r="AX17531" s="80"/>
      <c r="AY17531" s="80"/>
      <c r="AZ17531" s="80"/>
      <c r="BA17531" s="80"/>
      <c r="BB17531" s="80"/>
    </row>
    <row r="17532" spans="9:54" x14ac:dyDescent="0.25">
      <c r="I17532" s="80"/>
      <c r="AX17532" s="80"/>
      <c r="AY17532" s="80"/>
      <c r="AZ17532" s="80"/>
      <c r="BA17532" s="80"/>
      <c r="BB17532" s="80"/>
    </row>
    <row r="17533" spans="9:54" x14ac:dyDescent="0.25">
      <c r="I17533" s="80"/>
      <c r="AX17533" s="80"/>
      <c r="AY17533" s="80"/>
      <c r="AZ17533" s="80"/>
      <c r="BA17533" s="80"/>
      <c r="BB17533" s="80"/>
    </row>
    <row r="17534" spans="9:54" x14ac:dyDescent="0.25">
      <c r="I17534" s="80"/>
      <c r="AX17534" s="80"/>
      <c r="AY17534" s="80"/>
      <c r="AZ17534" s="80"/>
      <c r="BA17534" s="80"/>
      <c r="BB17534" s="80"/>
    </row>
    <row r="17535" spans="9:54" x14ac:dyDescent="0.25">
      <c r="I17535" s="80"/>
      <c r="AX17535" s="80"/>
      <c r="AY17535" s="80"/>
      <c r="AZ17535" s="80"/>
      <c r="BA17535" s="80"/>
      <c r="BB17535" s="80"/>
    </row>
    <row r="17536" spans="9:54" x14ac:dyDescent="0.25">
      <c r="I17536" s="80"/>
      <c r="AX17536" s="80"/>
      <c r="AY17536" s="80"/>
      <c r="AZ17536" s="80"/>
      <c r="BA17536" s="80"/>
      <c r="BB17536" s="80"/>
    </row>
    <row r="17537" spans="9:54" x14ac:dyDescent="0.25">
      <c r="I17537" s="80"/>
      <c r="AX17537" s="80"/>
      <c r="AY17537" s="80"/>
      <c r="AZ17537" s="80"/>
      <c r="BA17537" s="80"/>
      <c r="BB17537" s="80"/>
    </row>
    <row r="17538" spans="9:54" x14ac:dyDescent="0.25">
      <c r="I17538" s="80"/>
      <c r="AX17538" s="80"/>
      <c r="AY17538" s="80"/>
      <c r="AZ17538" s="80"/>
      <c r="BA17538" s="80"/>
      <c r="BB17538" s="80"/>
    </row>
    <row r="17539" spans="9:54" x14ac:dyDescent="0.25">
      <c r="I17539" s="80"/>
      <c r="AX17539" s="80"/>
      <c r="AY17539" s="80"/>
      <c r="AZ17539" s="80"/>
      <c r="BA17539" s="80"/>
      <c r="BB17539" s="80"/>
    </row>
    <row r="17540" spans="9:54" x14ac:dyDescent="0.25">
      <c r="I17540" s="80"/>
      <c r="AX17540" s="80"/>
      <c r="AY17540" s="80"/>
      <c r="AZ17540" s="80"/>
      <c r="BA17540" s="80"/>
      <c r="BB17540" s="80"/>
    </row>
    <row r="17541" spans="9:54" x14ac:dyDescent="0.25">
      <c r="I17541" s="80"/>
      <c r="AX17541" s="80"/>
      <c r="AY17541" s="80"/>
      <c r="AZ17541" s="80"/>
      <c r="BA17541" s="80"/>
      <c r="BB17541" s="80"/>
    </row>
    <row r="17542" spans="9:54" x14ac:dyDescent="0.25">
      <c r="I17542" s="80"/>
      <c r="AX17542" s="80"/>
      <c r="AY17542" s="80"/>
      <c r="AZ17542" s="80"/>
      <c r="BA17542" s="80"/>
      <c r="BB17542" s="80"/>
    </row>
    <row r="17543" spans="9:54" x14ac:dyDescent="0.25">
      <c r="I17543" s="80"/>
      <c r="AX17543" s="80"/>
      <c r="AY17543" s="80"/>
      <c r="AZ17543" s="80"/>
      <c r="BA17543" s="80"/>
      <c r="BB17543" s="80"/>
    </row>
    <row r="17544" spans="9:54" x14ac:dyDescent="0.25">
      <c r="I17544" s="80"/>
      <c r="AX17544" s="80"/>
      <c r="AY17544" s="80"/>
      <c r="AZ17544" s="80"/>
      <c r="BA17544" s="80"/>
      <c r="BB17544" s="80"/>
    </row>
    <row r="17545" spans="9:54" x14ac:dyDescent="0.25">
      <c r="I17545" s="80"/>
      <c r="AX17545" s="80"/>
      <c r="AY17545" s="80"/>
      <c r="AZ17545" s="80"/>
      <c r="BA17545" s="80"/>
      <c r="BB17545" s="80"/>
    </row>
    <row r="17546" spans="9:54" x14ac:dyDescent="0.25">
      <c r="I17546" s="80"/>
      <c r="AX17546" s="80"/>
      <c r="AY17546" s="80"/>
      <c r="AZ17546" s="80"/>
      <c r="BA17546" s="80"/>
      <c r="BB17546" s="80"/>
    </row>
    <row r="17547" spans="9:54" x14ac:dyDescent="0.25">
      <c r="I17547" s="80"/>
      <c r="AX17547" s="80"/>
      <c r="AY17547" s="80"/>
      <c r="AZ17547" s="80"/>
      <c r="BA17547" s="80"/>
      <c r="BB17547" s="80"/>
    </row>
    <row r="17548" spans="9:54" x14ac:dyDescent="0.25">
      <c r="I17548" s="80"/>
      <c r="AX17548" s="80"/>
      <c r="AY17548" s="80"/>
      <c r="AZ17548" s="80"/>
      <c r="BA17548" s="80"/>
      <c r="BB17548" s="80"/>
    </row>
    <row r="17549" spans="9:54" x14ac:dyDescent="0.25">
      <c r="I17549" s="80"/>
      <c r="AX17549" s="80"/>
      <c r="AY17549" s="80"/>
      <c r="AZ17549" s="80"/>
      <c r="BA17549" s="80"/>
      <c r="BB17549" s="80"/>
    </row>
    <row r="17550" spans="9:54" x14ac:dyDescent="0.25">
      <c r="I17550" s="80"/>
      <c r="AX17550" s="80"/>
      <c r="AY17550" s="80"/>
      <c r="AZ17550" s="80"/>
      <c r="BA17550" s="80"/>
      <c r="BB17550" s="80"/>
    </row>
    <row r="17551" spans="9:54" x14ac:dyDescent="0.25">
      <c r="I17551" s="80"/>
      <c r="AX17551" s="80"/>
      <c r="AY17551" s="80"/>
      <c r="AZ17551" s="80"/>
      <c r="BA17551" s="80"/>
      <c r="BB17551" s="80"/>
    </row>
    <row r="17552" spans="9:54" x14ac:dyDescent="0.25">
      <c r="I17552" s="80"/>
      <c r="AX17552" s="80"/>
      <c r="AY17552" s="80"/>
      <c r="AZ17552" s="80"/>
      <c r="BA17552" s="80"/>
      <c r="BB17552" s="80"/>
    </row>
    <row r="17553" spans="9:54" x14ac:dyDescent="0.25">
      <c r="I17553" s="80"/>
      <c r="AX17553" s="80"/>
      <c r="AY17553" s="80"/>
      <c r="AZ17553" s="80"/>
      <c r="BA17553" s="80"/>
      <c r="BB17553" s="80"/>
    </row>
    <row r="17554" spans="9:54" x14ac:dyDescent="0.25">
      <c r="I17554" s="80"/>
      <c r="AX17554" s="80"/>
      <c r="AY17554" s="80"/>
      <c r="AZ17554" s="80"/>
      <c r="BA17554" s="80"/>
      <c r="BB17554" s="80"/>
    </row>
    <row r="17555" spans="9:54" x14ac:dyDescent="0.25">
      <c r="I17555" s="80"/>
      <c r="AX17555" s="80"/>
      <c r="AY17555" s="80"/>
      <c r="AZ17555" s="80"/>
      <c r="BA17555" s="80"/>
      <c r="BB17555" s="80"/>
    </row>
    <row r="17556" spans="9:54" x14ac:dyDescent="0.25">
      <c r="I17556" s="80"/>
      <c r="AX17556" s="80"/>
      <c r="AY17556" s="80"/>
      <c r="AZ17556" s="80"/>
      <c r="BA17556" s="80"/>
      <c r="BB17556" s="80"/>
    </row>
    <row r="17557" spans="9:54" x14ac:dyDescent="0.25">
      <c r="I17557" s="80"/>
      <c r="AX17557" s="80"/>
      <c r="AY17557" s="80"/>
      <c r="AZ17557" s="80"/>
      <c r="BA17557" s="80"/>
      <c r="BB17557" s="80"/>
    </row>
    <row r="17558" spans="9:54" x14ac:dyDescent="0.25">
      <c r="I17558" s="80"/>
      <c r="AX17558" s="80"/>
      <c r="AY17558" s="80"/>
      <c r="AZ17558" s="80"/>
      <c r="BA17558" s="80"/>
      <c r="BB17558" s="80"/>
    </row>
    <row r="17559" spans="9:54" x14ac:dyDescent="0.25">
      <c r="I17559" s="80"/>
      <c r="AX17559" s="80"/>
      <c r="AY17559" s="80"/>
      <c r="AZ17559" s="80"/>
      <c r="BA17559" s="80"/>
      <c r="BB17559" s="80"/>
    </row>
    <row r="17560" spans="9:54" x14ac:dyDescent="0.25">
      <c r="I17560" s="80"/>
      <c r="AX17560" s="80"/>
      <c r="AY17560" s="80"/>
      <c r="AZ17560" s="80"/>
      <c r="BA17560" s="80"/>
      <c r="BB17560" s="80"/>
    </row>
    <row r="17561" spans="9:54" x14ac:dyDescent="0.25">
      <c r="I17561" s="80"/>
      <c r="AX17561" s="80"/>
      <c r="AY17561" s="80"/>
      <c r="AZ17561" s="80"/>
      <c r="BA17561" s="80"/>
      <c r="BB17561" s="80"/>
    </row>
    <row r="17562" spans="9:54" x14ac:dyDescent="0.25">
      <c r="I17562" s="80"/>
      <c r="AX17562" s="80"/>
      <c r="AY17562" s="80"/>
      <c r="AZ17562" s="80"/>
      <c r="BA17562" s="80"/>
      <c r="BB17562" s="80"/>
    </row>
    <row r="17563" spans="9:54" x14ac:dyDescent="0.25">
      <c r="I17563" s="80"/>
      <c r="AX17563" s="80"/>
      <c r="AY17563" s="80"/>
      <c r="AZ17563" s="80"/>
      <c r="BA17563" s="80"/>
      <c r="BB17563" s="80"/>
    </row>
    <row r="17564" spans="9:54" x14ac:dyDescent="0.25">
      <c r="I17564" s="80"/>
      <c r="AX17564" s="80"/>
      <c r="AY17564" s="80"/>
      <c r="AZ17564" s="80"/>
      <c r="BA17564" s="80"/>
      <c r="BB17564" s="80"/>
    </row>
    <row r="17565" spans="9:54" x14ac:dyDescent="0.25">
      <c r="I17565" s="80"/>
      <c r="AX17565" s="80"/>
      <c r="AY17565" s="80"/>
      <c r="AZ17565" s="80"/>
      <c r="BA17565" s="80"/>
      <c r="BB17565" s="80"/>
    </row>
    <row r="17566" spans="9:54" x14ac:dyDescent="0.25">
      <c r="I17566" s="80"/>
      <c r="AX17566" s="80"/>
      <c r="AY17566" s="80"/>
      <c r="AZ17566" s="80"/>
      <c r="BA17566" s="80"/>
      <c r="BB17566" s="80"/>
    </row>
    <row r="17567" spans="9:54" x14ac:dyDescent="0.25">
      <c r="I17567" s="80"/>
      <c r="AX17567" s="80"/>
      <c r="AY17567" s="80"/>
      <c r="AZ17567" s="80"/>
      <c r="BA17567" s="80"/>
      <c r="BB17567" s="80"/>
    </row>
    <row r="17568" spans="9:54" x14ac:dyDescent="0.25">
      <c r="I17568" s="80"/>
      <c r="AX17568" s="80"/>
      <c r="AY17568" s="80"/>
      <c r="AZ17568" s="80"/>
      <c r="BA17568" s="80"/>
      <c r="BB17568" s="80"/>
    </row>
    <row r="17569" spans="9:54" x14ac:dyDescent="0.25">
      <c r="I17569" s="80"/>
      <c r="AX17569" s="80"/>
      <c r="AY17569" s="80"/>
      <c r="AZ17569" s="80"/>
      <c r="BA17569" s="80"/>
      <c r="BB17569" s="80"/>
    </row>
    <row r="17570" spans="9:54" x14ac:dyDescent="0.25">
      <c r="I17570" s="80"/>
      <c r="AX17570" s="80"/>
      <c r="AY17570" s="80"/>
      <c r="AZ17570" s="80"/>
      <c r="BA17570" s="80"/>
      <c r="BB17570" s="80"/>
    </row>
    <row r="17571" spans="9:54" x14ac:dyDescent="0.25">
      <c r="I17571" s="80"/>
      <c r="AX17571" s="80"/>
      <c r="AY17571" s="80"/>
      <c r="AZ17571" s="80"/>
      <c r="BA17571" s="80"/>
      <c r="BB17571" s="80"/>
    </row>
    <row r="17572" spans="9:54" x14ac:dyDescent="0.25">
      <c r="I17572" s="80"/>
      <c r="AX17572" s="80"/>
      <c r="AY17572" s="80"/>
      <c r="AZ17572" s="80"/>
      <c r="BA17572" s="80"/>
      <c r="BB17572" s="80"/>
    </row>
    <row r="17573" spans="9:54" x14ac:dyDescent="0.25">
      <c r="I17573" s="80"/>
      <c r="AX17573" s="80"/>
      <c r="AY17573" s="80"/>
      <c r="AZ17573" s="80"/>
      <c r="BA17573" s="80"/>
      <c r="BB17573" s="80"/>
    </row>
    <row r="17574" spans="9:54" x14ac:dyDescent="0.25">
      <c r="I17574" s="80"/>
      <c r="AX17574" s="80"/>
      <c r="AY17574" s="80"/>
      <c r="AZ17574" s="80"/>
      <c r="BA17574" s="80"/>
      <c r="BB17574" s="80"/>
    </row>
    <row r="17575" spans="9:54" x14ac:dyDescent="0.25">
      <c r="I17575" s="80"/>
      <c r="AX17575" s="80"/>
      <c r="AY17575" s="80"/>
      <c r="AZ17575" s="80"/>
      <c r="BA17575" s="80"/>
      <c r="BB17575" s="80"/>
    </row>
    <row r="17576" spans="9:54" x14ac:dyDescent="0.25">
      <c r="I17576" s="80"/>
      <c r="AX17576" s="80"/>
      <c r="AY17576" s="80"/>
      <c r="AZ17576" s="80"/>
      <c r="BA17576" s="80"/>
      <c r="BB17576" s="80"/>
    </row>
    <row r="17577" spans="9:54" x14ac:dyDescent="0.25">
      <c r="I17577" s="80"/>
      <c r="AX17577" s="80"/>
      <c r="AY17577" s="80"/>
      <c r="AZ17577" s="80"/>
      <c r="BA17577" s="80"/>
      <c r="BB17577" s="80"/>
    </row>
    <row r="17578" spans="9:54" x14ac:dyDescent="0.25">
      <c r="I17578" s="80"/>
      <c r="AX17578" s="80"/>
      <c r="AY17578" s="80"/>
      <c r="AZ17578" s="80"/>
      <c r="BA17578" s="80"/>
      <c r="BB17578" s="80"/>
    </row>
    <row r="17579" spans="9:54" x14ac:dyDescent="0.25">
      <c r="I17579" s="80"/>
      <c r="AX17579" s="80"/>
      <c r="AY17579" s="80"/>
      <c r="AZ17579" s="80"/>
      <c r="BA17579" s="80"/>
      <c r="BB17579" s="80"/>
    </row>
    <row r="17580" spans="9:54" x14ac:dyDescent="0.25">
      <c r="I17580" s="80"/>
      <c r="AX17580" s="80"/>
      <c r="AY17580" s="80"/>
      <c r="AZ17580" s="80"/>
      <c r="BA17580" s="80"/>
      <c r="BB17580" s="80"/>
    </row>
    <row r="17581" spans="9:54" x14ac:dyDescent="0.25">
      <c r="I17581" s="80"/>
      <c r="AX17581" s="80"/>
      <c r="AY17581" s="80"/>
      <c r="AZ17581" s="80"/>
      <c r="BA17581" s="80"/>
      <c r="BB17581" s="80"/>
    </row>
    <row r="17582" spans="9:54" x14ac:dyDescent="0.25">
      <c r="I17582" s="80"/>
      <c r="AX17582" s="80"/>
      <c r="AY17582" s="80"/>
      <c r="AZ17582" s="80"/>
      <c r="BA17582" s="80"/>
      <c r="BB17582" s="80"/>
    </row>
    <row r="17583" spans="9:54" x14ac:dyDescent="0.25">
      <c r="I17583" s="80"/>
      <c r="AX17583" s="80"/>
      <c r="AY17583" s="80"/>
      <c r="AZ17583" s="80"/>
      <c r="BA17583" s="80"/>
      <c r="BB17583" s="80"/>
    </row>
    <row r="17584" spans="9:54" x14ac:dyDescent="0.25">
      <c r="I17584" s="80"/>
      <c r="AX17584" s="80"/>
      <c r="AY17584" s="80"/>
      <c r="AZ17584" s="80"/>
      <c r="BA17584" s="80"/>
      <c r="BB17584" s="80"/>
    </row>
    <row r="17585" spans="9:54" x14ac:dyDescent="0.25">
      <c r="I17585" s="80"/>
      <c r="AX17585" s="80"/>
      <c r="AY17585" s="80"/>
      <c r="AZ17585" s="80"/>
      <c r="BA17585" s="80"/>
      <c r="BB17585" s="80"/>
    </row>
    <row r="17586" spans="9:54" x14ac:dyDescent="0.25">
      <c r="I17586" s="80"/>
      <c r="AX17586" s="80"/>
      <c r="AY17586" s="80"/>
      <c r="AZ17586" s="80"/>
      <c r="BA17586" s="80"/>
      <c r="BB17586" s="80"/>
    </row>
    <row r="17587" spans="9:54" x14ac:dyDescent="0.25">
      <c r="I17587" s="80"/>
      <c r="AX17587" s="80"/>
      <c r="AY17587" s="80"/>
      <c r="AZ17587" s="80"/>
      <c r="BA17587" s="80"/>
      <c r="BB17587" s="80"/>
    </row>
    <row r="17588" spans="9:54" x14ac:dyDescent="0.25">
      <c r="I17588" s="80"/>
      <c r="AX17588" s="80"/>
      <c r="AY17588" s="80"/>
      <c r="AZ17588" s="80"/>
      <c r="BA17588" s="80"/>
      <c r="BB17588" s="80"/>
    </row>
    <row r="17589" spans="9:54" x14ac:dyDescent="0.25">
      <c r="I17589" s="80"/>
      <c r="AX17589" s="80"/>
      <c r="AY17589" s="80"/>
      <c r="AZ17589" s="80"/>
      <c r="BA17589" s="80"/>
      <c r="BB17589" s="80"/>
    </row>
    <row r="17590" spans="9:54" x14ac:dyDescent="0.25">
      <c r="I17590" s="80"/>
      <c r="AX17590" s="80"/>
      <c r="AY17590" s="80"/>
      <c r="AZ17590" s="80"/>
      <c r="BA17590" s="80"/>
      <c r="BB17590" s="80"/>
    </row>
    <row r="17591" spans="9:54" x14ac:dyDescent="0.25">
      <c r="I17591" s="80"/>
      <c r="AX17591" s="80"/>
      <c r="AY17591" s="80"/>
      <c r="AZ17591" s="80"/>
      <c r="BA17591" s="80"/>
      <c r="BB17591" s="80"/>
    </row>
    <row r="17592" spans="9:54" x14ac:dyDescent="0.25">
      <c r="I17592" s="80"/>
      <c r="AX17592" s="80"/>
      <c r="AY17592" s="80"/>
      <c r="AZ17592" s="80"/>
      <c r="BA17592" s="80"/>
      <c r="BB17592" s="80"/>
    </row>
    <row r="17593" spans="9:54" x14ac:dyDescent="0.25">
      <c r="I17593" s="80"/>
      <c r="AX17593" s="80"/>
      <c r="AY17593" s="80"/>
      <c r="AZ17593" s="80"/>
      <c r="BA17593" s="80"/>
      <c r="BB17593" s="80"/>
    </row>
    <row r="17594" spans="9:54" x14ac:dyDescent="0.25">
      <c r="I17594" s="80"/>
      <c r="AX17594" s="80"/>
      <c r="AY17594" s="80"/>
      <c r="AZ17594" s="80"/>
      <c r="BA17594" s="80"/>
      <c r="BB17594" s="80"/>
    </row>
    <row r="17595" spans="9:54" x14ac:dyDescent="0.25">
      <c r="I17595" s="80"/>
      <c r="AX17595" s="80"/>
      <c r="AY17595" s="80"/>
      <c r="AZ17595" s="80"/>
      <c r="BA17595" s="80"/>
      <c r="BB17595" s="80"/>
    </row>
    <row r="17596" spans="9:54" x14ac:dyDescent="0.25">
      <c r="I17596" s="80"/>
      <c r="AX17596" s="80"/>
      <c r="AY17596" s="80"/>
      <c r="AZ17596" s="80"/>
      <c r="BA17596" s="80"/>
      <c r="BB17596" s="80"/>
    </row>
    <row r="17597" spans="9:54" x14ac:dyDescent="0.25">
      <c r="I17597" s="80"/>
      <c r="AX17597" s="80"/>
      <c r="AY17597" s="80"/>
      <c r="AZ17597" s="80"/>
      <c r="BA17597" s="80"/>
      <c r="BB17597" s="80"/>
    </row>
    <row r="17598" spans="9:54" x14ac:dyDescent="0.25">
      <c r="I17598" s="80"/>
      <c r="AX17598" s="80"/>
      <c r="AY17598" s="80"/>
      <c r="AZ17598" s="80"/>
      <c r="BA17598" s="80"/>
      <c r="BB17598" s="80"/>
    </row>
    <row r="17599" spans="9:54" x14ac:dyDescent="0.25">
      <c r="I17599" s="80"/>
      <c r="AX17599" s="80"/>
      <c r="AY17599" s="80"/>
      <c r="AZ17599" s="80"/>
      <c r="BA17599" s="80"/>
      <c r="BB17599" s="80"/>
    </row>
    <row r="17600" spans="9:54" x14ac:dyDescent="0.25">
      <c r="I17600" s="80"/>
      <c r="AX17600" s="80"/>
      <c r="AY17600" s="80"/>
      <c r="AZ17600" s="80"/>
      <c r="BA17600" s="80"/>
      <c r="BB17600" s="80"/>
    </row>
    <row r="17601" spans="9:54" x14ac:dyDescent="0.25">
      <c r="I17601" s="80"/>
      <c r="AX17601" s="80"/>
      <c r="AY17601" s="80"/>
      <c r="AZ17601" s="80"/>
      <c r="BA17601" s="80"/>
      <c r="BB17601" s="80"/>
    </row>
    <row r="17602" spans="9:54" x14ac:dyDescent="0.25">
      <c r="I17602" s="80"/>
      <c r="AX17602" s="80"/>
      <c r="AY17602" s="80"/>
      <c r="AZ17602" s="80"/>
      <c r="BA17602" s="80"/>
      <c r="BB17602" s="80"/>
    </row>
    <row r="17603" spans="9:54" x14ac:dyDescent="0.25">
      <c r="I17603" s="80"/>
      <c r="AX17603" s="80"/>
      <c r="AY17603" s="80"/>
      <c r="AZ17603" s="80"/>
      <c r="BA17603" s="80"/>
      <c r="BB17603" s="80"/>
    </row>
    <row r="17604" spans="9:54" x14ac:dyDescent="0.25">
      <c r="I17604" s="80"/>
      <c r="AX17604" s="80"/>
      <c r="AY17604" s="80"/>
      <c r="AZ17604" s="80"/>
      <c r="BA17604" s="80"/>
      <c r="BB17604" s="80"/>
    </row>
    <row r="17605" spans="9:54" x14ac:dyDescent="0.25">
      <c r="I17605" s="80"/>
      <c r="AX17605" s="80"/>
      <c r="AY17605" s="80"/>
      <c r="AZ17605" s="80"/>
      <c r="BA17605" s="80"/>
      <c r="BB17605" s="80"/>
    </row>
    <row r="17606" spans="9:54" x14ac:dyDescent="0.25">
      <c r="I17606" s="80"/>
      <c r="AX17606" s="80"/>
      <c r="AY17606" s="80"/>
      <c r="AZ17606" s="80"/>
      <c r="BA17606" s="80"/>
      <c r="BB17606" s="80"/>
    </row>
    <row r="17607" spans="9:54" x14ac:dyDescent="0.25">
      <c r="I17607" s="80"/>
      <c r="AX17607" s="80"/>
      <c r="AY17607" s="80"/>
      <c r="AZ17607" s="80"/>
      <c r="BA17607" s="80"/>
      <c r="BB17607" s="80"/>
    </row>
    <row r="17608" spans="9:54" x14ac:dyDescent="0.25">
      <c r="I17608" s="80"/>
      <c r="AX17608" s="80"/>
      <c r="AY17608" s="80"/>
      <c r="AZ17608" s="80"/>
      <c r="BA17608" s="80"/>
      <c r="BB17608" s="80"/>
    </row>
    <row r="17609" spans="9:54" x14ac:dyDescent="0.25">
      <c r="I17609" s="80"/>
      <c r="AX17609" s="80"/>
      <c r="AY17609" s="80"/>
      <c r="AZ17609" s="80"/>
      <c r="BA17609" s="80"/>
      <c r="BB17609" s="80"/>
    </row>
    <row r="17610" spans="9:54" x14ac:dyDescent="0.25">
      <c r="I17610" s="80"/>
      <c r="AX17610" s="80"/>
      <c r="AY17610" s="80"/>
      <c r="AZ17610" s="80"/>
      <c r="BA17610" s="80"/>
      <c r="BB17610" s="80"/>
    </row>
    <row r="17611" spans="9:54" x14ac:dyDescent="0.25">
      <c r="I17611" s="80"/>
      <c r="AX17611" s="80"/>
      <c r="AY17611" s="80"/>
      <c r="AZ17611" s="80"/>
      <c r="BA17611" s="80"/>
      <c r="BB17611" s="80"/>
    </row>
    <row r="17612" spans="9:54" x14ac:dyDescent="0.25">
      <c r="I17612" s="80"/>
      <c r="AX17612" s="80"/>
      <c r="AY17612" s="80"/>
      <c r="AZ17612" s="80"/>
      <c r="BA17612" s="80"/>
      <c r="BB17612" s="80"/>
    </row>
    <row r="17613" spans="9:54" x14ac:dyDescent="0.25">
      <c r="I17613" s="80"/>
      <c r="AX17613" s="80"/>
      <c r="AY17613" s="80"/>
      <c r="AZ17613" s="80"/>
      <c r="BA17613" s="80"/>
      <c r="BB17613" s="80"/>
    </row>
    <row r="17614" spans="9:54" x14ac:dyDescent="0.25">
      <c r="I17614" s="80"/>
      <c r="AX17614" s="80"/>
      <c r="AY17614" s="80"/>
      <c r="AZ17614" s="80"/>
      <c r="BA17614" s="80"/>
      <c r="BB17614" s="80"/>
    </row>
    <row r="17615" spans="9:54" x14ac:dyDescent="0.25">
      <c r="I17615" s="80"/>
      <c r="AX17615" s="80"/>
      <c r="AY17615" s="80"/>
      <c r="AZ17615" s="80"/>
      <c r="BA17615" s="80"/>
      <c r="BB17615" s="80"/>
    </row>
    <row r="17616" spans="9:54" x14ac:dyDescent="0.25">
      <c r="I17616" s="80"/>
      <c r="AX17616" s="80"/>
      <c r="AY17616" s="80"/>
      <c r="AZ17616" s="80"/>
      <c r="BA17616" s="80"/>
      <c r="BB17616" s="80"/>
    </row>
    <row r="17617" spans="9:54" x14ac:dyDescent="0.25">
      <c r="I17617" s="80"/>
      <c r="AX17617" s="80"/>
      <c r="AY17617" s="80"/>
      <c r="AZ17617" s="80"/>
      <c r="BA17617" s="80"/>
      <c r="BB17617" s="80"/>
    </row>
    <row r="17618" spans="9:54" x14ac:dyDescent="0.25">
      <c r="I17618" s="80"/>
      <c r="AX17618" s="80"/>
      <c r="AY17618" s="80"/>
      <c r="AZ17618" s="80"/>
      <c r="BA17618" s="80"/>
      <c r="BB17618" s="80"/>
    </row>
    <row r="17619" spans="9:54" x14ac:dyDescent="0.25">
      <c r="I17619" s="80"/>
      <c r="AX17619" s="80"/>
      <c r="AY17619" s="80"/>
      <c r="AZ17619" s="80"/>
      <c r="BA17619" s="80"/>
      <c r="BB17619" s="80"/>
    </row>
    <row r="17620" spans="9:54" x14ac:dyDescent="0.25">
      <c r="I17620" s="80"/>
      <c r="AX17620" s="80"/>
      <c r="AY17620" s="80"/>
      <c r="AZ17620" s="80"/>
      <c r="BA17620" s="80"/>
      <c r="BB17620" s="80"/>
    </row>
    <row r="17621" spans="9:54" x14ac:dyDescent="0.25">
      <c r="I17621" s="80"/>
      <c r="AX17621" s="80"/>
      <c r="AY17621" s="80"/>
      <c r="AZ17621" s="80"/>
      <c r="BA17621" s="80"/>
      <c r="BB17621" s="80"/>
    </row>
    <row r="17622" spans="9:54" x14ac:dyDescent="0.25">
      <c r="I17622" s="80"/>
      <c r="AX17622" s="80"/>
      <c r="AY17622" s="80"/>
      <c r="AZ17622" s="80"/>
      <c r="BA17622" s="80"/>
      <c r="BB17622" s="80"/>
    </row>
    <row r="17623" spans="9:54" x14ac:dyDescent="0.25">
      <c r="I17623" s="80"/>
      <c r="AX17623" s="80"/>
      <c r="AY17623" s="80"/>
      <c r="AZ17623" s="80"/>
      <c r="BA17623" s="80"/>
      <c r="BB17623" s="80"/>
    </row>
    <row r="17624" spans="9:54" x14ac:dyDescent="0.25">
      <c r="I17624" s="80"/>
      <c r="AX17624" s="80"/>
      <c r="AY17624" s="80"/>
      <c r="AZ17624" s="80"/>
      <c r="BA17624" s="80"/>
      <c r="BB17624" s="80"/>
    </row>
    <row r="17625" spans="9:54" x14ac:dyDescent="0.25">
      <c r="I17625" s="80"/>
      <c r="AX17625" s="80"/>
      <c r="AY17625" s="80"/>
      <c r="AZ17625" s="80"/>
      <c r="BA17625" s="80"/>
      <c r="BB17625" s="80"/>
    </row>
    <row r="17626" spans="9:54" x14ac:dyDescent="0.25">
      <c r="I17626" s="80"/>
      <c r="AX17626" s="80"/>
      <c r="AY17626" s="80"/>
      <c r="AZ17626" s="80"/>
      <c r="BA17626" s="80"/>
      <c r="BB17626" s="80"/>
    </row>
    <row r="17627" spans="9:54" x14ac:dyDescent="0.25">
      <c r="I17627" s="80"/>
      <c r="AX17627" s="80"/>
      <c r="AY17627" s="80"/>
      <c r="AZ17627" s="80"/>
      <c r="BA17627" s="80"/>
      <c r="BB17627" s="80"/>
    </row>
    <row r="17628" spans="9:54" x14ac:dyDescent="0.25">
      <c r="I17628" s="80"/>
      <c r="AX17628" s="80"/>
      <c r="AY17628" s="80"/>
      <c r="AZ17628" s="80"/>
      <c r="BA17628" s="80"/>
      <c r="BB17628" s="80"/>
    </row>
    <row r="17629" spans="9:54" x14ac:dyDescent="0.25">
      <c r="I17629" s="80"/>
      <c r="AX17629" s="80"/>
      <c r="AY17629" s="80"/>
      <c r="AZ17629" s="80"/>
      <c r="BA17629" s="80"/>
      <c r="BB17629" s="80"/>
    </row>
    <row r="17630" spans="9:54" x14ac:dyDescent="0.25">
      <c r="I17630" s="80"/>
      <c r="AX17630" s="80"/>
      <c r="AY17630" s="80"/>
      <c r="AZ17630" s="80"/>
      <c r="BA17630" s="80"/>
      <c r="BB17630" s="80"/>
    </row>
    <row r="17631" spans="9:54" x14ac:dyDescent="0.25">
      <c r="I17631" s="80"/>
      <c r="AX17631" s="80"/>
      <c r="AY17631" s="80"/>
      <c r="AZ17631" s="80"/>
      <c r="BA17631" s="80"/>
      <c r="BB17631" s="80"/>
    </row>
    <row r="17632" spans="9:54" x14ac:dyDescent="0.25">
      <c r="I17632" s="80"/>
      <c r="AX17632" s="80"/>
      <c r="AY17632" s="80"/>
      <c r="AZ17632" s="80"/>
      <c r="BA17632" s="80"/>
      <c r="BB17632" s="80"/>
    </row>
    <row r="17633" spans="9:54" x14ac:dyDescent="0.25">
      <c r="I17633" s="80"/>
      <c r="AX17633" s="80"/>
      <c r="AY17633" s="80"/>
      <c r="AZ17633" s="80"/>
      <c r="BA17633" s="80"/>
      <c r="BB17633" s="80"/>
    </row>
    <row r="17634" spans="9:54" x14ac:dyDescent="0.25">
      <c r="I17634" s="80"/>
      <c r="AX17634" s="80"/>
      <c r="AY17634" s="80"/>
      <c r="AZ17634" s="80"/>
      <c r="BA17634" s="80"/>
      <c r="BB17634" s="80"/>
    </row>
    <row r="17635" spans="9:54" x14ac:dyDescent="0.25">
      <c r="I17635" s="80"/>
      <c r="AX17635" s="80"/>
      <c r="AY17635" s="80"/>
      <c r="AZ17635" s="80"/>
      <c r="BA17635" s="80"/>
      <c r="BB17635" s="80"/>
    </row>
    <row r="17636" spans="9:54" x14ac:dyDescent="0.25">
      <c r="I17636" s="80"/>
      <c r="AX17636" s="80"/>
      <c r="AY17636" s="80"/>
      <c r="AZ17636" s="80"/>
      <c r="BA17636" s="80"/>
      <c r="BB17636" s="80"/>
    </row>
    <row r="17637" spans="9:54" x14ac:dyDescent="0.25">
      <c r="I17637" s="80"/>
      <c r="AX17637" s="80"/>
      <c r="AY17637" s="80"/>
      <c r="AZ17637" s="80"/>
      <c r="BA17637" s="80"/>
      <c r="BB17637" s="80"/>
    </row>
    <row r="17638" spans="9:54" x14ac:dyDescent="0.25">
      <c r="I17638" s="80"/>
      <c r="AX17638" s="80"/>
      <c r="AY17638" s="80"/>
      <c r="AZ17638" s="80"/>
      <c r="BA17638" s="80"/>
      <c r="BB17638" s="80"/>
    </row>
    <row r="17639" spans="9:54" x14ac:dyDescent="0.25">
      <c r="I17639" s="80"/>
      <c r="AX17639" s="80"/>
      <c r="AY17639" s="80"/>
      <c r="AZ17639" s="80"/>
      <c r="BA17639" s="80"/>
      <c r="BB17639" s="80"/>
    </row>
    <row r="17640" spans="9:54" x14ac:dyDescent="0.25">
      <c r="I17640" s="80"/>
      <c r="AX17640" s="80"/>
      <c r="AY17640" s="80"/>
      <c r="AZ17640" s="80"/>
      <c r="BA17640" s="80"/>
      <c r="BB17640" s="80"/>
    </row>
    <row r="17641" spans="9:54" x14ac:dyDescent="0.25">
      <c r="I17641" s="80"/>
      <c r="AX17641" s="80"/>
      <c r="AY17641" s="80"/>
      <c r="AZ17641" s="80"/>
      <c r="BA17641" s="80"/>
      <c r="BB17641" s="80"/>
    </row>
    <row r="17642" spans="9:54" x14ac:dyDescent="0.25">
      <c r="I17642" s="80"/>
      <c r="AX17642" s="80"/>
      <c r="AY17642" s="80"/>
      <c r="AZ17642" s="80"/>
      <c r="BA17642" s="80"/>
      <c r="BB17642" s="80"/>
    </row>
    <row r="17643" spans="9:54" x14ac:dyDescent="0.25">
      <c r="I17643" s="80"/>
      <c r="AX17643" s="80"/>
      <c r="AY17643" s="80"/>
      <c r="AZ17643" s="80"/>
      <c r="BA17643" s="80"/>
      <c r="BB17643" s="80"/>
    </row>
    <row r="17644" spans="9:54" x14ac:dyDescent="0.25">
      <c r="I17644" s="80"/>
      <c r="AX17644" s="80"/>
      <c r="AY17644" s="80"/>
      <c r="AZ17644" s="80"/>
      <c r="BA17644" s="80"/>
      <c r="BB17644" s="80"/>
    </row>
    <row r="17645" spans="9:54" x14ac:dyDescent="0.25">
      <c r="I17645" s="80"/>
      <c r="AX17645" s="80"/>
      <c r="AY17645" s="80"/>
      <c r="AZ17645" s="80"/>
      <c r="BA17645" s="80"/>
      <c r="BB17645" s="80"/>
    </row>
    <row r="17646" spans="9:54" x14ac:dyDescent="0.25">
      <c r="I17646" s="80"/>
      <c r="AX17646" s="80"/>
      <c r="AY17646" s="80"/>
      <c r="AZ17646" s="80"/>
      <c r="BA17646" s="80"/>
      <c r="BB17646" s="80"/>
    </row>
    <row r="17647" spans="9:54" x14ac:dyDescent="0.25">
      <c r="I17647" s="80"/>
      <c r="AX17647" s="80"/>
      <c r="AY17647" s="80"/>
      <c r="AZ17647" s="80"/>
      <c r="BA17647" s="80"/>
      <c r="BB17647" s="80"/>
    </row>
    <row r="17648" spans="9:54" x14ac:dyDescent="0.25">
      <c r="I17648" s="80"/>
      <c r="AX17648" s="80"/>
      <c r="AY17648" s="80"/>
      <c r="AZ17648" s="80"/>
      <c r="BA17648" s="80"/>
      <c r="BB17648" s="80"/>
    </row>
    <row r="17649" spans="9:54" x14ac:dyDescent="0.25">
      <c r="I17649" s="80"/>
      <c r="AX17649" s="80"/>
      <c r="AY17649" s="80"/>
      <c r="AZ17649" s="80"/>
      <c r="BA17649" s="80"/>
      <c r="BB17649" s="80"/>
    </row>
    <row r="17650" spans="9:54" x14ac:dyDescent="0.25">
      <c r="I17650" s="80"/>
      <c r="AX17650" s="80"/>
      <c r="AY17650" s="80"/>
      <c r="AZ17650" s="80"/>
      <c r="BA17650" s="80"/>
      <c r="BB17650" s="80"/>
    </row>
    <row r="17651" spans="9:54" x14ac:dyDescent="0.25">
      <c r="I17651" s="80"/>
      <c r="AX17651" s="80"/>
      <c r="AY17651" s="80"/>
      <c r="AZ17651" s="80"/>
      <c r="BA17651" s="80"/>
      <c r="BB17651" s="80"/>
    </row>
    <row r="17652" spans="9:54" x14ac:dyDescent="0.25">
      <c r="I17652" s="80"/>
      <c r="AX17652" s="80"/>
      <c r="AY17652" s="80"/>
      <c r="AZ17652" s="80"/>
      <c r="BA17652" s="80"/>
      <c r="BB17652" s="80"/>
    </row>
    <row r="17653" spans="9:54" x14ac:dyDescent="0.25">
      <c r="I17653" s="80"/>
      <c r="AX17653" s="80"/>
      <c r="AY17653" s="80"/>
      <c r="AZ17653" s="80"/>
      <c r="BA17653" s="80"/>
      <c r="BB17653" s="80"/>
    </row>
    <row r="17654" spans="9:54" x14ac:dyDescent="0.25">
      <c r="I17654" s="80"/>
      <c r="AX17654" s="80"/>
      <c r="AY17654" s="80"/>
      <c r="AZ17654" s="80"/>
      <c r="BA17654" s="80"/>
      <c r="BB17654" s="80"/>
    </row>
    <row r="17655" spans="9:54" x14ac:dyDescent="0.25">
      <c r="I17655" s="80"/>
      <c r="AX17655" s="80"/>
      <c r="AY17655" s="80"/>
      <c r="AZ17655" s="80"/>
      <c r="BA17655" s="80"/>
      <c r="BB17655" s="80"/>
    </row>
    <row r="17656" spans="9:54" x14ac:dyDescent="0.25">
      <c r="I17656" s="80"/>
      <c r="AX17656" s="80"/>
      <c r="AY17656" s="80"/>
      <c r="AZ17656" s="80"/>
      <c r="BA17656" s="80"/>
      <c r="BB17656" s="80"/>
    </row>
    <row r="17657" spans="9:54" x14ac:dyDescent="0.25">
      <c r="I17657" s="80"/>
      <c r="AX17657" s="80"/>
      <c r="AY17657" s="80"/>
      <c r="AZ17657" s="80"/>
      <c r="BA17657" s="80"/>
      <c r="BB17657" s="80"/>
    </row>
    <row r="17658" spans="9:54" x14ac:dyDescent="0.25">
      <c r="I17658" s="80"/>
      <c r="AX17658" s="80"/>
      <c r="AY17658" s="80"/>
      <c r="AZ17658" s="80"/>
      <c r="BA17658" s="80"/>
      <c r="BB17658" s="80"/>
    </row>
    <row r="17659" spans="9:54" x14ac:dyDescent="0.25">
      <c r="I17659" s="80"/>
      <c r="AX17659" s="80"/>
      <c r="AY17659" s="80"/>
      <c r="AZ17659" s="80"/>
      <c r="BA17659" s="80"/>
      <c r="BB17659" s="80"/>
    </row>
    <row r="17660" spans="9:54" x14ac:dyDescent="0.25">
      <c r="I17660" s="80"/>
      <c r="AX17660" s="80"/>
      <c r="AY17660" s="80"/>
      <c r="AZ17660" s="80"/>
      <c r="BA17660" s="80"/>
      <c r="BB17660" s="80"/>
    </row>
    <row r="17661" spans="9:54" x14ac:dyDescent="0.25">
      <c r="I17661" s="80"/>
      <c r="AX17661" s="80"/>
      <c r="AY17661" s="80"/>
      <c r="AZ17661" s="80"/>
      <c r="BA17661" s="80"/>
      <c r="BB17661" s="80"/>
    </row>
    <row r="17662" spans="9:54" x14ac:dyDescent="0.25">
      <c r="I17662" s="80"/>
      <c r="AX17662" s="80"/>
      <c r="AY17662" s="80"/>
      <c r="AZ17662" s="80"/>
      <c r="BA17662" s="80"/>
      <c r="BB17662" s="80"/>
    </row>
    <row r="17663" spans="9:54" x14ac:dyDescent="0.25">
      <c r="I17663" s="80"/>
      <c r="AX17663" s="80"/>
      <c r="AY17663" s="80"/>
      <c r="AZ17663" s="80"/>
      <c r="BA17663" s="80"/>
      <c r="BB17663" s="80"/>
    </row>
    <row r="17664" spans="9:54" x14ac:dyDescent="0.25">
      <c r="I17664" s="80"/>
      <c r="AX17664" s="80"/>
      <c r="AY17664" s="80"/>
      <c r="AZ17664" s="80"/>
      <c r="BA17664" s="80"/>
      <c r="BB17664" s="80"/>
    </row>
    <row r="17665" spans="9:54" x14ac:dyDescent="0.25">
      <c r="I17665" s="80"/>
      <c r="AX17665" s="80"/>
      <c r="AY17665" s="80"/>
      <c r="AZ17665" s="80"/>
      <c r="BA17665" s="80"/>
      <c r="BB17665" s="80"/>
    </row>
    <row r="17666" spans="9:54" x14ac:dyDescent="0.25">
      <c r="I17666" s="80"/>
      <c r="AX17666" s="80"/>
      <c r="AY17666" s="80"/>
      <c r="AZ17666" s="80"/>
      <c r="BA17666" s="80"/>
      <c r="BB17666" s="80"/>
    </row>
    <row r="17667" spans="9:54" x14ac:dyDescent="0.25">
      <c r="I17667" s="80"/>
      <c r="AX17667" s="80"/>
      <c r="AY17667" s="80"/>
      <c r="AZ17667" s="80"/>
      <c r="BA17667" s="80"/>
      <c r="BB17667" s="80"/>
    </row>
    <row r="17668" spans="9:54" x14ac:dyDescent="0.25">
      <c r="I17668" s="80"/>
      <c r="AX17668" s="80"/>
      <c r="AY17668" s="80"/>
      <c r="AZ17668" s="80"/>
      <c r="BA17668" s="80"/>
      <c r="BB17668" s="80"/>
    </row>
    <row r="17669" spans="9:54" x14ac:dyDescent="0.25">
      <c r="I17669" s="80"/>
      <c r="AX17669" s="80"/>
      <c r="AY17669" s="80"/>
      <c r="AZ17669" s="80"/>
      <c r="BA17669" s="80"/>
      <c r="BB17669" s="80"/>
    </row>
    <row r="17670" spans="9:54" x14ac:dyDescent="0.25">
      <c r="I17670" s="80"/>
      <c r="AX17670" s="80"/>
      <c r="AY17670" s="80"/>
      <c r="AZ17670" s="80"/>
      <c r="BA17670" s="80"/>
      <c r="BB17670" s="80"/>
    </row>
    <row r="17671" spans="9:54" x14ac:dyDescent="0.25">
      <c r="I17671" s="80"/>
      <c r="AX17671" s="80"/>
      <c r="AY17671" s="80"/>
      <c r="AZ17671" s="80"/>
      <c r="BA17671" s="80"/>
      <c r="BB17671" s="80"/>
    </row>
    <row r="17672" spans="9:54" x14ac:dyDescent="0.25">
      <c r="I17672" s="80"/>
      <c r="AX17672" s="80"/>
      <c r="AY17672" s="80"/>
      <c r="AZ17672" s="80"/>
      <c r="BA17672" s="80"/>
      <c r="BB17672" s="80"/>
    </row>
    <row r="17673" spans="9:54" x14ac:dyDescent="0.25">
      <c r="I17673" s="80"/>
      <c r="AX17673" s="80"/>
      <c r="AY17673" s="80"/>
      <c r="AZ17673" s="80"/>
      <c r="BA17673" s="80"/>
      <c r="BB17673" s="80"/>
    </row>
    <row r="17674" spans="9:54" x14ac:dyDescent="0.25">
      <c r="I17674" s="80"/>
      <c r="AX17674" s="80"/>
      <c r="AY17674" s="80"/>
      <c r="AZ17674" s="80"/>
      <c r="BA17674" s="80"/>
      <c r="BB17674" s="80"/>
    </row>
    <row r="17675" spans="9:54" x14ac:dyDescent="0.25">
      <c r="I17675" s="80"/>
      <c r="AX17675" s="80"/>
      <c r="AY17675" s="80"/>
      <c r="AZ17675" s="80"/>
      <c r="BA17675" s="80"/>
      <c r="BB17675" s="80"/>
    </row>
    <row r="17676" spans="9:54" x14ac:dyDescent="0.25">
      <c r="I17676" s="80"/>
      <c r="AX17676" s="80"/>
      <c r="AY17676" s="80"/>
      <c r="AZ17676" s="80"/>
      <c r="BA17676" s="80"/>
      <c r="BB17676" s="80"/>
    </row>
    <row r="17677" spans="9:54" x14ac:dyDescent="0.25">
      <c r="I17677" s="80"/>
      <c r="AX17677" s="80"/>
      <c r="AY17677" s="80"/>
      <c r="AZ17677" s="80"/>
      <c r="BA17677" s="80"/>
      <c r="BB17677" s="80"/>
    </row>
    <row r="17678" spans="9:54" x14ac:dyDescent="0.25">
      <c r="I17678" s="80"/>
      <c r="AX17678" s="80"/>
      <c r="AY17678" s="80"/>
      <c r="AZ17678" s="80"/>
      <c r="BA17678" s="80"/>
      <c r="BB17678" s="80"/>
    </row>
    <row r="17679" spans="9:54" x14ac:dyDescent="0.25">
      <c r="I17679" s="80"/>
      <c r="AX17679" s="80"/>
      <c r="AY17679" s="80"/>
      <c r="AZ17679" s="80"/>
      <c r="BA17679" s="80"/>
      <c r="BB17679" s="80"/>
    </row>
    <row r="17680" spans="9:54" x14ac:dyDescent="0.25">
      <c r="I17680" s="80"/>
      <c r="AX17680" s="80"/>
      <c r="AY17680" s="80"/>
      <c r="AZ17680" s="80"/>
      <c r="BA17680" s="80"/>
      <c r="BB17680" s="80"/>
    </row>
    <row r="17681" spans="9:54" x14ac:dyDescent="0.25">
      <c r="I17681" s="80"/>
      <c r="AX17681" s="80"/>
      <c r="AY17681" s="80"/>
      <c r="AZ17681" s="80"/>
      <c r="BA17681" s="80"/>
      <c r="BB17681" s="80"/>
    </row>
    <row r="17682" spans="9:54" x14ac:dyDescent="0.25">
      <c r="I17682" s="80"/>
      <c r="AX17682" s="80"/>
      <c r="AY17682" s="80"/>
      <c r="AZ17682" s="80"/>
      <c r="BA17682" s="80"/>
      <c r="BB17682" s="80"/>
    </row>
    <row r="17683" spans="9:54" x14ac:dyDescent="0.25">
      <c r="I17683" s="80"/>
      <c r="AX17683" s="80"/>
      <c r="AY17683" s="80"/>
      <c r="AZ17683" s="80"/>
      <c r="BA17683" s="80"/>
      <c r="BB17683" s="80"/>
    </row>
    <row r="17684" spans="9:54" x14ac:dyDescent="0.25">
      <c r="I17684" s="80"/>
      <c r="AX17684" s="80"/>
      <c r="AY17684" s="80"/>
      <c r="AZ17684" s="80"/>
      <c r="BA17684" s="80"/>
      <c r="BB17684" s="80"/>
    </row>
    <row r="17685" spans="9:54" x14ac:dyDescent="0.25">
      <c r="I17685" s="80"/>
      <c r="AX17685" s="80"/>
      <c r="AY17685" s="80"/>
      <c r="AZ17685" s="80"/>
      <c r="BA17685" s="80"/>
      <c r="BB17685" s="80"/>
    </row>
    <row r="17686" spans="9:54" x14ac:dyDescent="0.25">
      <c r="I17686" s="80"/>
      <c r="AX17686" s="80"/>
      <c r="AY17686" s="80"/>
      <c r="AZ17686" s="80"/>
      <c r="BA17686" s="80"/>
      <c r="BB17686" s="80"/>
    </row>
    <row r="17687" spans="9:54" x14ac:dyDescent="0.25">
      <c r="I17687" s="80"/>
      <c r="AX17687" s="80"/>
      <c r="AY17687" s="80"/>
      <c r="AZ17687" s="80"/>
      <c r="BA17687" s="80"/>
      <c r="BB17687" s="80"/>
    </row>
    <row r="17688" spans="9:54" x14ac:dyDescent="0.25">
      <c r="I17688" s="80"/>
      <c r="AX17688" s="80"/>
      <c r="AY17688" s="80"/>
      <c r="AZ17688" s="80"/>
      <c r="BA17688" s="80"/>
      <c r="BB17688" s="80"/>
    </row>
    <row r="17689" spans="9:54" x14ac:dyDescent="0.25">
      <c r="I17689" s="80"/>
      <c r="AX17689" s="80"/>
      <c r="AY17689" s="80"/>
      <c r="AZ17689" s="80"/>
      <c r="BA17689" s="80"/>
      <c r="BB17689" s="80"/>
    </row>
    <row r="17690" spans="9:54" x14ac:dyDescent="0.25">
      <c r="I17690" s="80"/>
      <c r="AX17690" s="80"/>
      <c r="AY17690" s="80"/>
      <c r="AZ17690" s="80"/>
      <c r="BA17690" s="80"/>
      <c r="BB17690" s="80"/>
    </row>
    <row r="17691" spans="9:54" x14ac:dyDescent="0.25">
      <c r="I17691" s="80"/>
      <c r="AX17691" s="80"/>
      <c r="AY17691" s="80"/>
      <c r="AZ17691" s="80"/>
      <c r="BA17691" s="80"/>
      <c r="BB17691" s="80"/>
    </row>
    <row r="17692" spans="9:54" x14ac:dyDescent="0.25">
      <c r="I17692" s="80"/>
      <c r="AX17692" s="80"/>
      <c r="AY17692" s="80"/>
      <c r="AZ17692" s="80"/>
      <c r="BA17692" s="80"/>
      <c r="BB17692" s="80"/>
    </row>
    <row r="17693" spans="9:54" x14ac:dyDescent="0.25">
      <c r="I17693" s="80"/>
      <c r="AX17693" s="80"/>
      <c r="AY17693" s="80"/>
      <c r="AZ17693" s="80"/>
      <c r="BA17693" s="80"/>
      <c r="BB17693" s="80"/>
    </row>
    <row r="17694" spans="9:54" x14ac:dyDescent="0.25">
      <c r="I17694" s="80"/>
      <c r="AX17694" s="80"/>
      <c r="AY17694" s="80"/>
      <c r="AZ17694" s="80"/>
      <c r="BA17694" s="80"/>
      <c r="BB17694" s="80"/>
    </row>
    <row r="17695" spans="9:54" x14ac:dyDescent="0.25">
      <c r="I17695" s="80"/>
      <c r="AX17695" s="80"/>
      <c r="AY17695" s="80"/>
      <c r="AZ17695" s="80"/>
      <c r="BA17695" s="80"/>
      <c r="BB17695" s="80"/>
    </row>
    <row r="17696" spans="9:54" x14ac:dyDescent="0.25">
      <c r="I17696" s="80"/>
      <c r="AX17696" s="80"/>
      <c r="AY17696" s="80"/>
      <c r="AZ17696" s="80"/>
      <c r="BA17696" s="80"/>
      <c r="BB17696" s="80"/>
    </row>
    <row r="17697" spans="9:54" x14ac:dyDescent="0.25">
      <c r="I17697" s="80"/>
      <c r="AX17697" s="80"/>
      <c r="AY17697" s="80"/>
      <c r="AZ17697" s="80"/>
      <c r="BA17697" s="80"/>
      <c r="BB17697" s="80"/>
    </row>
    <row r="17698" spans="9:54" x14ac:dyDescent="0.25">
      <c r="I17698" s="80"/>
      <c r="AX17698" s="80"/>
      <c r="AY17698" s="80"/>
      <c r="AZ17698" s="80"/>
      <c r="BA17698" s="80"/>
      <c r="BB17698" s="80"/>
    </row>
    <row r="17699" spans="9:54" x14ac:dyDescent="0.25">
      <c r="I17699" s="80"/>
      <c r="AX17699" s="80"/>
      <c r="AY17699" s="80"/>
      <c r="AZ17699" s="80"/>
      <c r="BA17699" s="80"/>
      <c r="BB17699" s="80"/>
    </row>
    <row r="17700" spans="9:54" x14ac:dyDescent="0.25">
      <c r="I17700" s="80"/>
      <c r="AX17700" s="80"/>
      <c r="AY17700" s="80"/>
      <c r="AZ17700" s="80"/>
      <c r="BA17700" s="80"/>
      <c r="BB17700" s="80"/>
    </row>
    <row r="17701" spans="9:54" x14ac:dyDescent="0.25">
      <c r="I17701" s="80"/>
      <c r="AX17701" s="80"/>
      <c r="AY17701" s="80"/>
      <c r="AZ17701" s="80"/>
      <c r="BA17701" s="80"/>
      <c r="BB17701" s="80"/>
    </row>
    <row r="17702" spans="9:54" x14ac:dyDescent="0.25">
      <c r="I17702" s="80"/>
      <c r="AX17702" s="80"/>
      <c r="AY17702" s="80"/>
      <c r="AZ17702" s="80"/>
      <c r="BA17702" s="80"/>
      <c r="BB17702" s="80"/>
    </row>
    <row r="17703" spans="9:54" x14ac:dyDescent="0.25">
      <c r="I17703" s="80"/>
      <c r="AX17703" s="80"/>
      <c r="AY17703" s="80"/>
      <c r="AZ17703" s="80"/>
      <c r="BA17703" s="80"/>
      <c r="BB17703" s="80"/>
    </row>
    <row r="17704" spans="9:54" x14ac:dyDescent="0.25">
      <c r="I17704" s="80"/>
      <c r="AX17704" s="80"/>
      <c r="AY17704" s="80"/>
      <c r="AZ17704" s="80"/>
      <c r="BA17704" s="80"/>
      <c r="BB17704" s="80"/>
    </row>
    <row r="17705" spans="9:54" x14ac:dyDescent="0.25">
      <c r="I17705" s="80"/>
      <c r="AX17705" s="80"/>
      <c r="AY17705" s="80"/>
      <c r="AZ17705" s="80"/>
      <c r="BA17705" s="80"/>
      <c r="BB17705" s="80"/>
    </row>
    <row r="17706" spans="9:54" x14ac:dyDescent="0.25">
      <c r="I17706" s="80"/>
      <c r="AX17706" s="80"/>
      <c r="AY17706" s="80"/>
      <c r="AZ17706" s="80"/>
      <c r="BA17706" s="80"/>
      <c r="BB17706" s="80"/>
    </row>
    <row r="17707" spans="9:54" x14ac:dyDescent="0.25">
      <c r="I17707" s="80"/>
      <c r="AX17707" s="80"/>
      <c r="AY17707" s="80"/>
      <c r="AZ17707" s="80"/>
      <c r="BA17707" s="80"/>
      <c r="BB17707" s="80"/>
    </row>
    <row r="17708" spans="9:54" x14ac:dyDescent="0.25">
      <c r="I17708" s="80"/>
      <c r="AX17708" s="80"/>
      <c r="AY17708" s="80"/>
      <c r="AZ17708" s="80"/>
      <c r="BA17708" s="80"/>
      <c r="BB17708" s="80"/>
    </row>
    <row r="17709" spans="9:54" x14ac:dyDescent="0.25">
      <c r="I17709" s="80"/>
      <c r="AX17709" s="80"/>
      <c r="AY17709" s="80"/>
      <c r="AZ17709" s="80"/>
      <c r="BA17709" s="80"/>
      <c r="BB17709" s="80"/>
    </row>
    <row r="17710" spans="9:54" x14ac:dyDescent="0.25">
      <c r="I17710" s="80"/>
      <c r="AX17710" s="80"/>
      <c r="AY17710" s="80"/>
      <c r="AZ17710" s="80"/>
      <c r="BA17710" s="80"/>
      <c r="BB17710" s="80"/>
    </row>
    <row r="17711" spans="9:54" x14ac:dyDescent="0.25">
      <c r="I17711" s="80"/>
      <c r="AX17711" s="80"/>
      <c r="AY17711" s="80"/>
      <c r="AZ17711" s="80"/>
      <c r="BA17711" s="80"/>
      <c r="BB17711" s="80"/>
    </row>
    <row r="17712" spans="9:54" x14ac:dyDescent="0.25">
      <c r="I17712" s="80"/>
      <c r="AX17712" s="80"/>
      <c r="AY17712" s="80"/>
      <c r="AZ17712" s="80"/>
      <c r="BA17712" s="80"/>
      <c r="BB17712" s="80"/>
    </row>
    <row r="17713" spans="9:54" x14ac:dyDescent="0.25">
      <c r="I17713" s="80"/>
      <c r="AX17713" s="80"/>
      <c r="AY17713" s="80"/>
      <c r="AZ17713" s="80"/>
      <c r="BA17713" s="80"/>
      <c r="BB17713" s="80"/>
    </row>
    <row r="17714" spans="9:54" x14ac:dyDescent="0.25">
      <c r="I17714" s="80"/>
      <c r="AX17714" s="80"/>
      <c r="AY17714" s="80"/>
      <c r="AZ17714" s="80"/>
      <c r="BA17714" s="80"/>
      <c r="BB17714" s="80"/>
    </row>
    <row r="17715" spans="9:54" x14ac:dyDescent="0.25">
      <c r="I17715" s="80"/>
      <c r="AX17715" s="80"/>
      <c r="AY17715" s="80"/>
      <c r="AZ17715" s="80"/>
      <c r="BA17715" s="80"/>
      <c r="BB17715" s="80"/>
    </row>
    <row r="17716" spans="9:54" x14ac:dyDescent="0.25">
      <c r="I17716" s="80"/>
      <c r="AX17716" s="80"/>
      <c r="AY17716" s="80"/>
      <c r="AZ17716" s="80"/>
      <c r="BA17716" s="80"/>
      <c r="BB17716" s="80"/>
    </row>
    <row r="17717" spans="9:54" x14ac:dyDescent="0.25">
      <c r="I17717" s="80"/>
      <c r="AX17717" s="80"/>
      <c r="AY17717" s="80"/>
      <c r="AZ17717" s="80"/>
      <c r="BA17717" s="80"/>
      <c r="BB17717" s="80"/>
    </row>
    <row r="17718" spans="9:54" x14ac:dyDescent="0.25">
      <c r="I17718" s="80"/>
      <c r="AX17718" s="80"/>
      <c r="AY17718" s="80"/>
      <c r="AZ17718" s="80"/>
      <c r="BA17718" s="80"/>
      <c r="BB17718" s="80"/>
    </row>
    <row r="17719" spans="9:54" x14ac:dyDescent="0.25">
      <c r="I17719" s="80"/>
      <c r="AX17719" s="80"/>
      <c r="AY17719" s="80"/>
      <c r="AZ17719" s="80"/>
      <c r="BA17719" s="80"/>
      <c r="BB17719" s="80"/>
    </row>
    <row r="17720" spans="9:54" x14ac:dyDescent="0.25">
      <c r="I17720" s="80"/>
      <c r="AX17720" s="80"/>
      <c r="AY17720" s="80"/>
      <c r="AZ17720" s="80"/>
      <c r="BA17720" s="80"/>
      <c r="BB17720" s="80"/>
    </row>
    <row r="17721" spans="9:54" x14ac:dyDescent="0.25">
      <c r="I17721" s="80"/>
      <c r="AX17721" s="80"/>
      <c r="AY17721" s="80"/>
      <c r="AZ17721" s="80"/>
      <c r="BA17721" s="80"/>
      <c r="BB17721" s="80"/>
    </row>
    <row r="17722" spans="9:54" x14ac:dyDescent="0.25">
      <c r="I17722" s="80"/>
      <c r="AX17722" s="80"/>
      <c r="AY17722" s="80"/>
      <c r="AZ17722" s="80"/>
      <c r="BA17722" s="80"/>
      <c r="BB17722" s="80"/>
    </row>
    <row r="17723" spans="9:54" x14ac:dyDescent="0.25">
      <c r="I17723" s="80"/>
      <c r="AX17723" s="80"/>
      <c r="AY17723" s="80"/>
      <c r="AZ17723" s="80"/>
      <c r="BA17723" s="80"/>
      <c r="BB17723" s="80"/>
    </row>
    <row r="17724" spans="9:54" x14ac:dyDescent="0.25">
      <c r="I17724" s="80"/>
      <c r="AX17724" s="80"/>
      <c r="AY17724" s="80"/>
      <c r="AZ17724" s="80"/>
      <c r="BA17724" s="80"/>
      <c r="BB17724" s="80"/>
    </row>
    <row r="17725" spans="9:54" x14ac:dyDescent="0.25">
      <c r="I17725" s="80"/>
      <c r="AX17725" s="80"/>
      <c r="AY17725" s="80"/>
      <c r="AZ17725" s="80"/>
      <c r="BA17725" s="80"/>
      <c r="BB17725" s="80"/>
    </row>
    <row r="17726" spans="9:54" x14ac:dyDescent="0.25">
      <c r="I17726" s="80"/>
      <c r="AX17726" s="80"/>
      <c r="AY17726" s="80"/>
      <c r="AZ17726" s="80"/>
      <c r="BA17726" s="80"/>
      <c r="BB17726" s="80"/>
    </row>
    <row r="17727" spans="9:54" x14ac:dyDescent="0.25">
      <c r="I17727" s="80"/>
      <c r="AX17727" s="80"/>
      <c r="AY17727" s="80"/>
      <c r="AZ17727" s="80"/>
      <c r="BA17727" s="80"/>
      <c r="BB17727" s="80"/>
    </row>
    <row r="17728" spans="9:54" x14ac:dyDescent="0.25">
      <c r="I17728" s="80"/>
      <c r="AX17728" s="80"/>
      <c r="AY17728" s="80"/>
      <c r="AZ17728" s="80"/>
      <c r="BA17728" s="80"/>
      <c r="BB17728" s="80"/>
    </row>
    <row r="17729" spans="9:54" x14ac:dyDescent="0.25">
      <c r="I17729" s="80"/>
      <c r="AX17729" s="80"/>
      <c r="AY17729" s="80"/>
      <c r="AZ17729" s="80"/>
      <c r="BA17729" s="80"/>
      <c r="BB17729" s="80"/>
    </row>
    <row r="17730" spans="9:54" x14ac:dyDescent="0.25">
      <c r="I17730" s="80"/>
      <c r="AX17730" s="80"/>
      <c r="AY17730" s="80"/>
      <c r="AZ17730" s="80"/>
      <c r="BA17730" s="80"/>
      <c r="BB17730" s="80"/>
    </row>
    <row r="17731" spans="9:54" x14ac:dyDescent="0.25">
      <c r="I17731" s="80"/>
      <c r="AX17731" s="80"/>
      <c r="AY17731" s="80"/>
      <c r="AZ17731" s="80"/>
      <c r="BA17731" s="80"/>
      <c r="BB17731" s="80"/>
    </row>
    <row r="17732" spans="9:54" x14ac:dyDescent="0.25">
      <c r="I17732" s="80"/>
      <c r="AX17732" s="80"/>
      <c r="AY17732" s="80"/>
      <c r="AZ17732" s="80"/>
      <c r="BA17732" s="80"/>
      <c r="BB17732" s="80"/>
    </row>
    <row r="17733" spans="9:54" x14ac:dyDescent="0.25">
      <c r="I17733" s="80"/>
      <c r="AX17733" s="80"/>
      <c r="AY17733" s="80"/>
      <c r="AZ17733" s="80"/>
      <c r="BA17733" s="80"/>
      <c r="BB17733" s="80"/>
    </row>
    <row r="17734" spans="9:54" x14ac:dyDescent="0.25">
      <c r="I17734" s="80"/>
      <c r="AX17734" s="80"/>
      <c r="AY17734" s="80"/>
      <c r="AZ17734" s="80"/>
      <c r="BA17734" s="80"/>
      <c r="BB17734" s="80"/>
    </row>
    <row r="17735" spans="9:54" x14ac:dyDescent="0.25">
      <c r="I17735" s="80"/>
      <c r="AX17735" s="80"/>
      <c r="AY17735" s="80"/>
      <c r="AZ17735" s="80"/>
      <c r="BA17735" s="80"/>
      <c r="BB17735" s="80"/>
    </row>
    <row r="17736" spans="9:54" x14ac:dyDescent="0.25">
      <c r="I17736" s="80"/>
      <c r="AX17736" s="80"/>
      <c r="AY17736" s="80"/>
      <c r="AZ17736" s="80"/>
      <c r="BA17736" s="80"/>
      <c r="BB17736" s="80"/>
    </row>
    <row r="17737" spans="9:54" x14ac:dyDescent="0.25">
      <c r="I17737" s="80"/>
      <c r="AX17737" s="80"/>
      <c r="AY17737" s="80"/>
      <c r="AZ17737" s="80"/>
      <c r="BA17737" s="80"/>
      <c r="BB17737" s="80"/>
    </row>
    <row r="17738" spans="9:54" x14ac:dyDescent="0.25">
      <c r="I17738" s="80"/>
      <c r="AX17738" s="80"/>
      <c r="AY17738" s="80"/>
      <c r="AZ17738" s="80"/>
      <c r="BA17738" s="80"/>
      <c r="BB17738" s="80"/>
    </row>
    <row r="17739" spans="9:54" x14ac:dyDescent="0.25">
      <c r="I17739" s="80"/>
      <c r="AX17739" s="80"/>
      <c r="AY17739" s="80"/>
      <c r="AZ17739" s="80"/>
      <c r="BA17739" s="80"/>
      <c r="BB17739" s="80"/>
    </row>
    <row r="17740" spans="9:54" x14ac:dyDescent="0.25">
      <c r="I17740" s="80"/>
      <c r="AX17740" s="80"/>
      <c r="AY17740" s="80"/>
      <c r="AZ17740" s="80"/>
      <c r="BA17740" s="80"/>
      <c r="BB17740" s="80"/>
    </row>
    <row r="17741" spans="9:54" x14ac:dyDescent="0.25">
      <c r="I17741" s="80"/>
      <c r="AX17741" s="80"/>
      <c r="AY17741" s="80"/>
      <c r="AZ17741" s="80"/>
      <c r="BA17741" s="80"/>
      <c r="BB17741" s="80"/>
    </row>
    <row r="17742" spans="9:54" x14ac:dyDescent="0.25">
      <c r="I17742" s="80"/>
      <c r="AX17742" s="80"/>
      <c r="AY17742" s="80"/>
      <c r="AZ17742" s="80"/>
      <c r="BA17742" s="80"/>
      <c r="BB17742" s="80"/>
    </row>
    <row r="17743" spans="9:54" x14ac:dyDescent="0.25">
      <c r="I17743" s="80"/>
      <c r="AX17743" s="80"/>
      <c r="AY17743" s="80"/>
      <c r="AZ17743" s="80"/>
      <c r="BA17743" s="80"/>
      <c r="BB17743" s="80"/>
    </row>
    <row r="17744" spans="9:54" x14ac:dyDescent="0.25">
      <c r="I17744" s="80"/>
      <c r="AX17744" s="80"/>
      <c r="AY17744" s="80"/>
      <c r="AZ17744" s="80"/>
      <c r="BA17744" s="80"/>
      <c r="BB17744" s="80"/>
    </row>
    <row r="17745" spans="9:54" x14ac:dyDescent="0.25">
      <c r="I17745" s="80"/>
      <c r="AX17745" s="80"/>
      <c r="AY17745" s="80"/>
      <c r="AZ17745" s="80"/>
      <c r="BA17745" s="80"/>
      <c r="BB17745" s="80"/>
    </row>
    <row r="17746" spans="9:54" x14ac:dyDescent="0.25">
      <c r="I17746" s="80"/>
      <c r="AX17746" s="80"/>
      <c r="AY17746" s="80"/>
      <c r="AZ17746" s="80"/>
      <c r="BA17746" s="80"/>
      <c r="BB17746" s="80"/>
    </row>
    <row r="17747" spans="9:54" x14ac:dyDescent="0.25">
      <c r="I17747" s="80"/>
      <c r="AX17747" s="80"/>
      <c r="AY17747" s="80"/>
      <c r="AZ17747" s="80"/>
      <c r="BA17747" s="80"/>
      <c r="BB17747" s="80"/>
    </row>
    <row r="17748" spans="9:54" x14ac:dyDescent="0.25">
      <c r="I17748" s="80"/>
      <c r="AX17748" s="80"/>
      <c r="AY17748" s="80"/>
      <c r="AZ17748" s="80"/>
      <c r="BA17748" s="80"/>
      <c r="BB17748" s="80"/>
    </row>
    <row r="17749" spans="9:54" x14ac:dyDescent="0.25">
      <c r="I17749" s="80"/>
      <c r="AX17749" s="80"/>
      <c r="AY17749" s="80"/>
      <c r="AZ17749" s="80"/>
      <c r="BA17749" s="80"/>
      <c r="BB17749" s="80"/>
    </row>
    <row r="17750" spans="9:54" x14ac:dyDescent="0.25">
      <c r="I17750" s="80"/>
      <c r="AX17750" s="80"/>
      <c r="AY17750" s="80"/>
      <c r="AZ17750" s="80"/>
      <c r="BA17750" s="80"/>
      <c r="BB17750" s="80"/>
    </row>
    <row r="17751" spans="9:54" x14ac:dyDescent="0.25">
      <c r="I17751" s="80"/>
      <c r="AX17751" s="80"/>
      <c r="AY17751" s="80"/>
      <c r="AZ17751" s="80"/>
      <c r="BA17751" s="80"/>
      <c r="BB17751" s="80"/>
    </row>
    <row r="17752" spans="9:54" x14ac:dyDescent="0.25">
      <c r="I17752" s="80"/>
      <c r="AX17752" s="80"/>
      <c r="AY17752" s="80"/>
      <c r="AZ17752" s="80"/>
      <c r="BA17752" s="80"/>
      <c r="BB17752" s="80"/>
    </row>
    <row r="17753" spans="9:54" x14ac:dyDescent="0.25">
      <c r="I17753" s="80"/>
      <c r="AX17753" s="80"/>
      <c r="AY17753" s="80"/>
      <c r="AZ17753" s="80"/>
      <c r="BA17753" s="80"/>
      <c r="BB17753" s="80"/>
    </row>
    <row r="17754" spans="9:54" x14ac:dyDescent="0.25">
      <c r="I17754" s="80"/>
      <c r="AX17754" s="80"/>
      <c r="AY17754" s="80"/>
      <c r="AZ17754" s="80"/>
      <c r="BA17754" s="80"/>
      <c r="BB17754" s="80"/>
    </row>
    <row r="17755" spans="9:54" x14ac:dyDescent="0.25">
      <c r="I17755" s="80"/>
      <c r="AX17755" s="80"/>
      <c r="AY17755" s="80"/>
      <c r="AZ17755" s="80"/>
      <c r="BA17755" s="80"/>
      <c r="BB17755" s="80"/>
    </row>
    <row r="17756" spans="9:54" x14ac:dyDescent="0.25">
      <c r="I17756" s="80"/>
      <c r="AX17756" s="80"/>
      <c r="AY17756" s="80"/>
      <c r="AZ17756" s="80"/>
      <c r="BA17756" s="80"/>
      <c r="BB17756" s="80"/>
    </row>
    <row r="17757" spans="9:54" x14ac:dyDescent="0.25">
      <c r="I17757" s="80"/>
      <c r="AX17757" s="80"/>
      <c r="AY17757" s="80"/>
      <c r="AZ17757" s="80"/>
      <c r="BA17757" s="80"/>
      <c r="BB17757" s="80"/>
    </row>
    <row r="17758" spans="9:54" x14ac:dyDescent="0.25">
      <c r="I17758" s="80"/>
      <c r="AX17758" s="80"/>
      <c r="AY17758" s="80"/>
      <c r="AZ17758" s="80"/>
      <c r="BA17758" s="80"/>
      <c r="BB17758" s="80"/>
    </row>
    <row r="17759" spans="9:54" x14ac:dyDescent="0.25">
      <c r="I17759" s="80"/>
      <c r="AX17759" s="80"/>
      <c r="AY17759" s="80"/>
      <c r="AZ17759" s="80"/>
      <c r="BA17759" s="80"/>
      <c r="BB17759" s="80"/>
    </row>
    <row r="17760" spans="9:54" x14ac:dyDescent="0.25">
      <c r="I17760" s="80"/>
      <c r="AX17760" s="80"/>
      <c r="AY17760" s="80"/>
      <c r="AZ17760" s="80"/>
      <c r="BA17760" s="80"/>
      <c r="BB17760" s="80"/>
    </row>
    <row r="17761" spans="9:54" x14ac:dyDescent="0.25">
      <c r="I17761" s="80"/>
      <c r="AX17761" s="80"/>
      <c r="AY17761" s="80"/>
      <c r="AZ17761" s="80"/>
      <c r="BA17761" s="80"/>
      <c r="BB17761" s="80"/>
    </row>
    <row r="17762" spans="9:54" x14ac:dyDescent="0.25">
      <c r="I17762" s="80"/>
      <c r="AX17762" s="80"/>
      <c r="AY17762" s="80"/>
      <c r="AZ17762" s="80"/>
      <c r="BA17762" s="80"/>
      <c r="BB17762" s="80"/>
    </row>
    <row r="17763" spans="9:54" x14ac:dyDescent="0.25">
      <c r="I17763" s="80"/>
      <c r="AX17763" s="80"/>
      <c r="AY17763" s="80"/>
      <c r="AZ17763" s="80"/>
      <c r="BA17763" s="80"/>
      <c r="BB17763" s="80"/>
    </row>
    <row r="17764" spans="9:54" x14ac:dyDescent="0.25">
      <c r="I17764" s="80"/>
      <c r="AX17764" s="80"/>
      <c r="AY17764" s="80"/>
      <c r="AZ17764" s="80"/>
      <c r="BA17764" s="80"/>
      <c r="BB17764" s="80"/>
    </row>
    <row r="17765" spans="9:54" x14ac:dyDescent="0.25">
      <c r="I17765" s="80"/>
      <c r="AX17765" s="80"/>
      <c r="AY17765" s="80"/>
      <c r="AZ17765" s="80"/>
      <c r="BA17765" s="80"/>
      <c r="BB17765" s="80"/>
    </row>
    <row r="17766" spans="9:54" x14ac:dyDescent="0.25">
      <c r="I17766" s="80"/>
      <c r="AX17766" s="80"/>
      <c r="AY17766" s="80"/>
      <c r="AZ17766" s="80"/>
      <c r="BA17766" s="80"/>
      <c r="BB17766" s="80"/>
    </row>
    <row r="17767" spans="9:54" x14ac:dyDescent="0.25">
      <c r="I17767" s="80"/>
      <c r="AX17767" s="80"/>
      <c r="AY17767" s="80"/>
      <c r="AZ17767" s="80"/>
      <c r="BA17767" s="80"/>
      <c r="BB17767" s="80"/>
    </row>
    <row r="17768" spans="9:54" x14ac:dyDescent="0.25">
      <c r="I17768" s="80"/>
      <c r="AX17768" s="80"/>
      <c r="AY17768" s="80"/>
      <c r="AZ17768" s="80"/>
      <c r="BA17768" s="80"/>
      <c r="BB17768" s="80"/>
    </row>
    <row r="17769" spans="9:54" x14ac:dyDescent="0.25">
      <c r="I17769" s="80"/>
      <c r="AX17769" s="80"/>
      <c r="AY17769" s="80"/>
      <c r="AZ17769" s="80"/>
      <c r="BA17769" s="80"/>
      <c r="BB17769" s="80"/>
    </row>
    <row r="17770" spans="9:54" x14ac:dyDescent="0.25">
      <c r="I17770" s="80"/>
      <c r="AX17770" s="80"/>
      <c r="AY17770" s="80"/>
      <c r="AZ17770" s="80"/>
      <c r="BA17770" s="80"/>
      <c r="BB17770" s="80"/>
    </row>
    <row r="17771" spans="9:54" x14ac:dyDescent="0.25">
      <c r="I17771" s="80"/>
      <c r="AX17771" s="80"/>
      <c r="AY17771" s="80"/>
      <c r="AZ17771" s="80"/>
      <c r="BA17771" s="80"/>
      <c r="BB17771" s="80"/>
    </row>
    <row r="17772" spans="9:54" x14ac:dyDescent="0.25">
      <c r="I17772" s="80"/>
      <c r="AX17772" s="80"/>
      <c r="AY17772" s="80"/>
      <c r="AZ17772" s="80"/>
      <c r="BA17772" s="80"/>
      <c r="BB17772" s="80"/>
    </row>
    <row r="17773" spans="9:54" x14ac:dyDescent="0.25">
      <c r="I17773" s="80"/>
      <c r="AX17773" s="80"/>
      <c r="AY17773" s="80"/>
      <c r="AZ17773" s="80"/>
      <c r="BA17773" s="80"/>
      <c r="BB17773" s="80"/>
    </row>
    <row r="17774" spans="9:54" x14ac:dyDescent="0.25">
      <c r="I17774" s="80"/>
      <c r="AX17774" s="80"/>
      <c r="AY17774" s="80"/>
      <c r="AZ17774" s="80"/>
      <c r="BA17774" s="80"/>
      <c r="BB17774" s="80"/>
    </row>
    <row r="17775" spans="9:54" x14ac:dyDescent="0.25">
      <c r="I17775" s="80"/>
      <c r="AX17775" s="80"/>
      <c r="AY17775" s="80"/>
      <c r="AZ17775" s="80"/>
      <c r="BA17775" s="80"/>
      <c r="BB17775" s="80"/>
    </row>
    <row r="17776" spans="9:54" x14ac:dyDescent="0.25">
      <c r="I17776" s="80"/>
      <c r="AX17776" s="80"/>
      <c r="AY17776" s="80"/>
      <c r="AZ17776" s="80"/>
      <c r="BA17776" s="80"/>
      <c r="BB17776" s="80"/>
    </row>
    <row r="17777" spans="9:54" x14ac:dyDescent="0.25">
      <c r="I17777" s="80"/>
      <c r="AX17777" s="80"/>
      <c r="AY17777" s="80"/>
      <c r="AZ17777" s="80"/>
      <c r="BA17777" s="80"/>
      <c r="BB17777" s="80"/>
    </row>
    <row r="17778" spans="9:54" x14ac:dyDescent="0.25">
      <c r="I17778" s="80"/>
      <c r="AX17778" s="80"/>
      <c r="AY17778" s="80"/>
      <c r="AZ17778" s="80"/>
      <c r="BA17778" s="80"/>
      <c r="BB17778" s="80"/>
    </row>
    <row r="17779" spans="9:54" x14ac:dyDescent="0.25">
      <c r="I17779" s="80"/>
      <c r="AX17779" s="80"/>
      <c r="AY17779" s="80"/>
      <c r="AZ17779" s="80"/>
      <c r="BA17779" s="80"/>
      <c r="BB17779" s="80"/>
    </row>
    <row r="17780" spans="9:54" x14ac:dyDescent="0.25">
      <c r="I17780" s="80"/>
      <c r="AX17780" s="80"/>
      <c r="AY17780" s="80"/>
      <c r="AZ17780" s="80"/>
      <c r="BA17780" s="80"/>
      <c r="BB17780" s="80"/>
    </row>
    <row r="17781" spans="9:54" x14ac:dyDescent="0.25">
      <c r="I17781" s="80"/>
      <c r="AX17781" s="80"/>
      <c r="AY17781" s="80"/>
      <c r="AZ17781" s="80"/>
      <c r="BA17781" s="80"/>
      <c r="BB17781" s="80"/>
    </row>
    <row r="17782" spans="9:54" x14ac:dyDescent="0.25">
      <c r="I17782" s="80"/>
      <c r="AX17782" s="80"/>
      <c r="AY17782" s="80"/>
      <c r="AZ17782" s="80"/>
      <c r="BA17782" s="80"/>
      <c r="BB17782" s="80"/>
    </row>
    <row r="17783" spans="9:54" x14ac:dyDescent="0.25">
      <c r="I17783" s="80"/>
      <c r="AX17783" s="80"/>
      <c r="AY17783" s="80"/>
      <c r="AZ17783" s="80"/>
      <c r="BA17783" s="80"/>
      <c r="BB17783" s="80"/>
    </row>
    <row r="17784" spans="9:54" x14ac:dyDescent="0.25">
      <c r="I17784" s="80"/>
      <c r="AX17784" s="80"/>
      <c r="AY17784" s="80"/>
      <c r="AZ17784" s="80"/>
      <c r="BA17784" s="80"/>
      <c r="BB17784" s="80"/>
    </row>
    <row r="17785" spans="9:54" x14ac:dyDescent="0.25">
      <c r="I17785" s="80"/>
      <c r="AX17785" s="80"/>
      <c r="AY17785" s="80"/>
      <c r="AZ17785" s="80"/>
      <c r="BA17785" s="80"/>
      <c r="BB17785" s="80"/>
    </row>
    <row r="17786" spans="9:54" x14ac:dyDescent="0.25">
      <c r="I17786" s="80"/>
      <c r="AX17786" s="80"/>
      <c r="AY17786" s="80"/>
      <c r="AZ17786" s="80"/>
      <c r="BA17786" s="80"/>
      <c r="BB17786" s="80"/>
    </row>
    <row r="17787" spans="9:54" x14ac:dyDescent="0.25">
      <c r="I17787" s="80"/>
      <c r="AX17787" s="80"/>
      <c r="AY17787" s="80"/>
      <c r="AZ17787" s="80"/>
      <c r="BA17787" s="80"/>
      <c r="BB17787" s="80"/>
    </row>
    <row r="17788" spans="9:54" x14ac:dyDescent="0.25">
      <c r="I17788" s="80"/>
      <c r="AX17788" s="80"/>
      <c r="AY17788" s="80"/>
      <c r="AZ17788" s="80"/>
      <c r="BA17788" s="80"/>
      <c r="BB17788" s="80"/>
    </row>
    <row r="17789" spans="9:54" x14ac:dyDescent="0.25">
      <c r="I17789" s="80"/>
      <c r="AX17789" s="80"/>
      <c r="AY17789" s="80"/>
      <c r="AZ17789" s="80"/>
      <c r="BA17789" s="80"/>
      <c r="BB17789" s="80"/>
    </row>
    <row r="17790" spans="9:54" x14ac:dyDescent="0.25">
      <c r="I17790" s="80"/>
      <c r="AX17790" s="80"/>
      <c r="AY17790" s="80"/>
      <c r="AZ17790" s="80"/>
      <c r="BA17790" s="80"/>
      <c r="BB17790" s="80"/>
    </row>
    <row r="17791" spans="9:54" x14ac:dyDescent="0.25">
      <c r="I17791" s="80"/>
      <c r="AX17791" s="80"/>
      <c r="AY17791" s="80"/>
      <c r="AZ17791" s="80"/>
      <c r="BA17791" s="80"/>
      <c r="BB17791" s="80"/>
    </row>
    <row r="17792" spans="9:54" x14ac:dyDescent="0.25">
      <c r="I17792" s="80"/>
      <c r="AX17792" s="80"/>
      <c r="AY17792" s="80"/>
      <c r="AZ17792" s="80"/>
      <c r="BA17792" s="80"/>
      <c r="BB17792" s="80"/>
    </row>
    <row r="17793" spans="9:54" x14ac:dyDescent="0.25">
      <c r="I17793" s="80"/>
      <c r="AX17793" s="80"/>
      <c r="AY17793" s="80"/>
      <c r="AZ17793" s="80"/>
      <c r="BA17793" s="80"/>
      <c r="BB17793" s="80"/>
    </row>
    <row r="17794" spans="9:54" x14ac:dyDescent="0.25">
      <c r="I17794" s="80"/>
      <c r="AX17794" s="80"/>
      <c r="AY17794" s="80"/>
      <c r="AZ17794" s="80"/>
      <c r="BA17794" s="80"/>
      <c r="BB17794" s="80"/>
    </row>
    <row r="17795" spans="9:54" x14ac:dyDescent="0.25">
      <c r="I17795" s="80"/>
      <c r="AX17795" s="80"/>
      <c r="AY17795" s="80"/>
      <c r="AZ17795" s="80"/>
      <c r="BA17795" s="80"/>
      <c r="BB17795" s="80"/>
    </row>
    <row r="17796" spans="9:54" x14ac:dyDescent="0.25">
      <c r="I17796" s="80"/>
      <c r="AX17796" s="80"/>
      <c r="AY17796" s="80"/>
      <c r="AZ17796" s="80"/>
      <c r="BA17796" s="80"/>
      <c r="BB17796" s="80"/>
    </row>
    <row r="17797" spans="9:54" x14ac:dyDescent="0.25">
      <c r="I17797" s="80"/>
      <c r="AX17797" s="80"/>
      <c r="AY17797" s="80"/>
      <c r="AZ17797" s="80"/>
      <c r="BA17797" s="80"/>
      <c r="BB17797" s="80"/>
    </row>
    <row r="17798" spans="9:54" x14ac:dyDescent="0.25">
      <c r="I17798" s="80"/>
      <c r="AX17798" s="80"/>
      <c r="AY17798" s="80"/>
      <c r="AZ17798" s="80"/>
      <c r="BA17798" s="80"/>
      <c r="BB17798" s="80"/>
    </row>
    <row r="17799" spans="9:54" x14ac:dyDescent="0.25">
      <c r="I17799" s="80"/>
      <c r="AX17799" s="80"/>
      <c r="AY17799" s="80"/>
      <c r="AZ17799" s="80"/>
      <c r="BA17799" s="80"/>
      <c r="BB17799" s="80"/>
    </row>
    <row r="17800" spans="9:54" x14ac:dyDescent="0.25">
      <c r="I17800" s="80"/>
      <c r="AX17800" s="80"/>
      <c r="AY17800" s="80"/>
      <c r="AZ17800" s="80"/>
      <c r="BA17800" s="80"/>
      <c r="BB17800" s="80"/>
    </row>
    <row r="17801" spans="9:54" x14ac:dyDescent="0.25">
      <c r="I17801" s="80"/>
      <c r="AX17801" s="80"/>
      <c r="AY17801" s="80"/>
      <c r="AZ17801" s="80"/>
      <c r="BA17801" s="80"/>
      <c r="BB17801" s="80"/>
    </row>
    <row r="17802" spans="9:54" x14ac:dyDescent="0.25">
      <c r="I17802" s="80"/>
      <c r="AX17802" s="80"/>
      <c r="AY17802" s="80"/>
      <c r="AZ17802" s="80"/>
      <c r="BA17802" s="80"/>
      <c r="BB17802" s="80"/>
    </row>
    <row r="17803" spans="9:54" x14ac:dyDescent="0.25">
      <c r="I17803" s="80"/>
      <c r="AX17803" s="80"/>
      <c r="AY17803" s="80"/>
      <c r="AZ17803" s="80"/>
      <c r="BA17803" s="80"/>
      <c r="BB17803" s="80"/>
    </row>
    <row r="17804" spans="9:54" x14ac:dyDescent="0.25">
      <c r="I17804" s="80"/>
      <c r="AX17804" s="80"/>
      <c r="AY17804" s="80"/>
      <c r="AZ17804" s="80"/>
      <c r="BA17804" s="80"/>
      <c r="BB17804" s="80"/>
    </row>
    <row r="17805" spans="9:54" x14ac:dyDescent="0.25">
      <c r="I17805" s="80"/>
      <c r="AX17805" s="80"/>
      <c r="AY17805" s="80"/>
      <c r="AZ17805" s="80"/>
      <c r="BA17805" s="80"/>
      <c r="BB17805" s="80"/>
    </row>
    <row r="17806" spans="9:54" x14ac:dyDescent="0.25">
      <c r="I17806" s="80"/>
      <c r="AX17806" s="80"/>
      <c r="AY17806" s="80"/>
      <c r="AZ17806" s="80"/>
      <c r="BA17806" s="80"/>
      <c r="BB17806" s="80"/>
    </row>
    <row r="17807" spans="9:54" x14ac:dyDescent="0.25">
      <c r="I17807" s="80"/>
      <c r="AX17807" s="80"/>
      <c r="AY17807" s="80"/>
      <c r="AZ17807" s="80"/>
      <c r="BA17807" s="80"/>
      <c r="BB17807" s="80"/>
    </row>
    <row r="17808" spans="9:54" x14ac:dyDescent="0.25">
      <c r="I17808" s="80"/>
      <c r="AX17808" s="80"/>
      <c r="AY17808" s="80"/>
      <c r="AZ17808" s="80"/>
      <c r="BA17808" s="80"/>
      <c r="BB17808" s="80"/>
    </row>
    <row r="17809" spans="9:54" x14ac:dyDescent="0.25">
      <c r="I17809" s="80"/>
      <c r="AX17809" s="80"/>
      <c r="AY17809" s="80"/>
      <c r="AZ17809" s="80"/>
      <c r="BA17809" s="80"/>
      <c r="BB17809" s="80"/>
    </row>
    <row r="17810" spans="9:54" x14ac:dyDescent="0.25">
      <c r="I17810" s="80"/>
      <c r="AX17810" s="80"/>
      <c r="AY17810" s="80"/>
      <c r="AZ17810" s="80"/>
      <c r="BA17810" s="80"/>
      <c r="BB17810" s="80"/>
    </row>
    <row r="17811" spans="9:54" x14ac:dyDescent="0.25">
      <c r="I17811" s="80"/>
      <c r="AX17811" s="80"/>
      <c r="AY17811" s="80"/>
      <c r="AZ17811" s="80"/>
      <c r="BA17811" s="80"/>
      <c r="BB17811" s="80"/>
    </row>
    <row r="17812" spans="9:54" x14ac:dyDescent="0.25">
      <c r="I17812" s="80"/>
      <c r="AX17812" s="80"/>
      <c r="AY17812" s="80"/>
      <c r="AZ17812" s="80"/>
      <c r="BA17812" s="80"/>
      <c r="BB17812" s="80"/>
    </row>
    <row r="17813" spans="9:54" x14ac:dyDescent="0.25">
      <c r="I17813" s="80"/>
      <c r="AX17813" s="80"/>
      <c r="AY17813" s="80"/>
      <c r="AZ17813" s="80"/>
      <c r="BA17813" s="80"/>
      <c r="BB17813" s="80"/>
    </row>
    <row r="17814" spans="9:54" x14ac:dyDescent="0.25">
      <c r="I17814" s="80"/>
      <c r="AX17814" s="80"/>
      <c r="AY17814" s="80"/>
      <c r="AZ17814" s="80"/>
      <c r="BA17814" s="80"/>
      <c r="BB17814" s="80"/>
    </row>
    <row r="17815" spans="9:54" x14ac:dyDescent="0.25">
      <c r="I17815" s="80"/>
      <c r="AX17815" s="80"/>
      <c r="AY17815" s="80"/>
      <c r="AZ17815" s="80"/>
      <c r="BA17815" s="80"/>
      <c r="BB17815" s="80"/>
    </row>
    <row r="17816" spans="9:54" x14ac:dyDescent="0.25">
      <c r="I17816" s="80"/>
      <c r="AX17816" s="80"/>
      <c r="AY17816" s="80"/>
      <c r="AZ17816" s="80"/>
      <c r="BA17816" s="80"/>
      <c r="BB17816" s="80"/>
    </row>
    <row r="17817" spans="9:54" x14ac:dyDescent="0.25">
      <c r="I17817" s="80"/>
      <c r="AX17817" s="80"/>
      <c r="AY17817" s="80"/>
      <c r="AZ17817" s="80"/>
      <c r="BA17817" s="80"/>
      <c r="BB17817" s="80"/>
    </row>
    <row r="17818" spans="9:54" x14ac:dyDescent="0.25">
      <c r="I17818" s="80"/>
      <c r="AX17818" s="80"/>
      <c r="AY17818" s="80"/>
      <c r="AZ17818" s="80"/>
      <c r="BA17818" s="80"/>
      <c r="BB17818" s="80"/>
    </row>
    <row r="17819" spans="9:54" x14ac:dyDescent="0.25">
      <c r="I17819" s="80"/>
      <c r="AX17819" s="80"/>
      <c r="AY17819" s="80"/>
      <c r="AZ17819" s="80"/>
      <c r="BA17819" s="80"/>
      <c r="BB17819" s="80"/>
    </row>
    <row r="17820" spans="9:54" x14ac:dyDescent="0.25">
      <c r="I17820" s="80"/>
      <c r="AX17820" s="80"/>
      <c r="AY17820" s="80"/>
      <c r="AZ17820" s="80"/>
      <c r="BA17820" s="80"/>
      <c r="BB17820" s="80"/>
    </row>
    <row r="17821" spans="9:54" x14ac:dyDescent="0.25">
      <c r="I17821" s="80"/>
      <c r="AX17821" s="80"/>
      <c r="AY17821" s="80"/>
      <c r="AZ17821" s="80"/>
      <c r="BA17821" s="80"/>
      <c r="BB17821" s="80"/>
    </row>
    <row r="17822" spans="9:54" x14ac:dyDescent="0.25">
      <c r="I17822" s="80"/>
      <c r="AX17822" s="80"/>
      <c r="AY17822" s="80"/>
      <c r="AZ17822" s="80"/>
      <c r="BA17822" s="80"/>
      <c r="BB17822" s="80"/>
    </row>
    <row r="17823" spans="9:54" x14ac:dyDescent="0.25">
      <c r="I17823" s="80"/>
      <c r="AX17823" s="80"/>
      <c r="AY17823" s="80"/>
      <c r="AZ17823" s="80"/>
      <c r="BA17823" s="80"/>
      <c r="BB17823" s="80"/>
    </row>
    <row r="17824" spans="9:54" x14ac:dyDescent="0.25">
      <c r="I17824" s="80"/>
      <c r="AX17824" s="80"/>
      <c r="AY17824" s="80"/>
      <c r="AZ17824" s="80"/>
      <c r="BA17824" s="80"/>
      <c r="BB17824" s="80"/>
    </row>
    <row r="17825" spans="9:54" x14ac:dyDescent="0.25">
      <c r="I17825" s="80"/>
      <c r="AX17825" s="80"/>
      <c r="AY17825" s="80"/>
      <c r="AZ17825" s="80"/>
      <c r="BA17825" s="80"/>
      <c r="BB17825" s="80"/>
    </row>
    <row r="17826" spans="9:54" x14ac:dyDescent="0.25">
      <c r="I17826" s="80"/>
      <c r="AX17826" s="80"/>
      <c r="AY17826" s="80"/>
      <c r="AZ17826" s="80"/>
      <c r="BA17826" s="80"/>
      <c r="BB17826" s="80"/>
    </row>
    <row r="17827" spans="9:54" x14ac:dyDescent="0.25">
      <c r="I17827" s="80"/>
      <c r="AX17827" s="80"/>
      <c r="AY17827" s="80"/>
      <c r="AZ17827" s="80"/>
      <c r="BA17827" s="80"/>
      <c r="BB17827" s="80"/>
    </row>
    <row r="17828" spans="9:54" x14ac:dyDescent="0.25">
      <c r="I17828" s="80"/>
      <c r="AX17828" s="80"/>
      <c r="AY17828" s="80"/>
      <c r="AZ17828" s="80"/>
      <c r="BA17828" s="80"/>
      <c r="BB17828" s="80"/>
    </row>
    <row r="17829" spans="9:54" x14ac:dyDescent="0.25">
      <c r="I17829" s="80"/>
      <c r="AX17829" s="80"/>
      <c r="AY17829" s="80"/>
      <c r="AZ17829" s="80"/>
      <c r="BA17829" s="80"/>
      <c r="BB17829" s="80"/>
    </row>
    <row r="17830" spans="9:54" x14ac:dyDescent="0.25">
      <c r="I17830" s="80"/>
      <c r="AX17830" s="80"/>
      <c r="AY17830" s="80"/>
      <c r="AZ17830" s="80"/>
      <c r="BA17830" s="80"/>
      <c r="BB17830" s="80"/>
    </row>
    <row r="17831" spans="9:54" x14ac:dyDescent="0.25">
      <c r="I17831" s="80"/>
      <c r="AX17831" s="80"/>
      <c r="AY17831" s="80"/>
      <c r="AZ17831" s="80"/>
      <c r="BA17831" s="80"/>
      <c r="BB17831" s="80"/>
    </row>
    <row r="17832" spans="9:54" x14ac:dyDescent="0.25">
      <c r="I17832" s="80"/>
      <c r="AX17832" s="80"/>
      <c r="AY17832" s="80"/>
      <c r="AZ17832" s="80"/>
      <c r="BA17832" s="80"/>
      <c r="BB17832" s="80"/>
    </row>
    <row r="17833" spans="9:54" x14ac:dyDescent="0.25">
      <c r="I17833" s="80"/>
      <c r="AX17833" s="80"/>
      <c r="AY17833" s="80"/>
      <c r="AZ17833" s="80"/>
      <c r="BA17833" s="80"/>
      <c r="BB17833" s="80"/>
    </row>
    <row r="17834" spans="9:54" x14ac:dyDescent="0.25">
      <c r="I17834" s="80"/>
      <c r="AX17834" s="80"/>
      <c r="AY17834" s="80"/>
      <c r="AZ17834" s="80"/>
      <c r="BA17834" s="80"/>
      <c r="BB17834" s="80"/>
    </row>
    <row r="17835" spans="9:54" x14ac:dyDescent="0.25">
      <c r="I17835" s="80"/>
      <c r="AX17835" s="80"/>
      <c r="AY17835" s="80"/>
      <c r="AZ17835" s="80"/>
      <c r="BA17835" s="80"/>
      <c r="BB17835" s="80"/>
    </row>
    <row r="17836" spans="9:54" x14ac:dyDescent="0.25">
      <c r="I17836" s="80"/>
      <c r="AX17836" s="80"/>
      <c r="AY17836" s="80"/>
      <c r="AZ17836" s="80"/>
      <c r="BA17836" s="80"/>
      <c r="BB17836" s="80"/>
    </row>
    <row r="17837" spans="9:54" x14ac:dyDescent="0.25">
      <c r="I17837" s="80"/>
      <c r="AX17837" s="80"/>
      <c r="AY17837" s="80"/>
      <c r="AZ17837" s="80"/>
      <c r="BA17837" s="80"/>
      <c r="BB17837" s="80"/>
    </row>
    <row r="17838" spans="9:54" x14ac:dyDescent="0.25">
      <c r="I17838" s="80"/>
      <c r="AX17838" s="80"/>
      <c r="AY17838" s="80"/>
      <c r="AZ17838" s="80"/>
      <c r="BA17838" s="80"/>
      <c r="BB17838" s="80"/>
    </row>
    <row r="17839" spans="9:54" x14ac:dyDescent="0.25">
      <c r="I17839" s="80"/>
      <c r="AX17839" s="80"/>
      <c r="AY17839" s="80"/>
      <c r="AZ17839" s="80"/>
      <c r="BA17839" s="80"/>
      <c r="BB17839" s="80"/>
    </row>
    <row r="17840" spans="9:54" x14ac:dyDescent="0.25">
      <c r="I17840" s="80"/>
      <c r="AX17840" s="80"/>
      <c r="AY17840" s="80"/>
      <c r="AZ17840" s="80"/>
      <c r="BA17840" s="80"/>
      <c r="BB17840" s="80"/>
    </row>
    <row r="17841" spans="9:54" x14ac:dyDescent="0.25">
      <c r="I17841" s="80"/>
      <c r="AX17841" s="80"/>
      <c r="AY17841" s="80"/>
      <c r="AZ17841" s="80"/>
      <c r="BA17841" s="80"/>
      <c r="BB17841" s="80"/>
    </row>
    <row r="17842" spans="9:54" x14ac:dyDescent="0.25">
      <c r="I17842" s="80"/>
      <c r="AX17842" s="80"/>
      <c r="AY17842" s="80"/>
      <c r="AZ17842" s="80"/>
      <c r="BA17842" s="80"/>
      <c r="BB17842" s="80"/>
    </row>
    <row r="17843" spans="9:54" x14ac:dyDescent="0.25">
      <c r="I17843" s="80"/>
      <c r="AX17843" s="80"/>
      <c r="AY17843" s="80"/>
      <c r="AZ17843" s="80"/>
      <c r="BA17843" s="80"/>
      <c r="BB17843" s="80"/>
    </row>
    <row r="17844" spans="9:54" x14ac:dyDescent="0.25">
      <c r="I17844" s="80"/>
      <c r="AX17844" s="80"/>
      <c r="AY17844" s="80"/>
      <c r="AZ17844" s="80"/>
      <c r="BA17844" s="80"/>
      <c r="BB17844" s="80"/>
    </row>
    <row r="17845" spans="9:54" x14ac:dyDescent="0.25">
      <c r="I17845" s="80"/>
      <c r="AX17845" s="80"/>
      <c r="AY17845" s="80"/>
      <c r="AZ17845" s="80"/>
      <c r="BA17845" s="80"/>
      <c r="BB17845" s="80"/>
    </row>
    <row r="17846" spans="9:54" x14ac:dyDescent="0.25">
      <c r="I17846" s="80"/>
      <c r="AX17846" s="80"/>
      <c r="AY17846" s="80"/>
      <c r="AZ17846" s="80"/>
      <c r="BA17846" s="80"/>
      <c r="BB17846" s="80"/>
    </row>
    <row r="17847" spans="9:54" x14ac:dyDescent="0.25">
      <c r="I17847" s="80"/>
      <c r="AX17847" s="80"/>
      <c r="AY17847" s="80"/>
      <c r="AZ17847" s="80"/>
      <c r="BA17847" s="80"/>
      <c r="BB17847" s="80"/>
    </row>
    <row r="17848" spans="9:54" x14ac:dyDescent="0.25">
      <c r="I17848" s="80"/>
      <c r="AX17848" s="80"/>
      <c r="AY17848" s="80"/>
      <c r="AZ17848" s="80"/>
      <c r="BA17848" s="80"/>
      <c r="BB17848" s="80"/>
    </row>
    <row r="17849" spans="9:54" x14ac:dyDescent="0.25">
      <c r="I17849" s="80"/>
      <c r="AX17849" s="80"/>
      <c r="AY17849" s="80"/>
      <c r="AZ17849" s="80"/>
      <c r="BA17849" s="80"/>
      <c r="BB17849" s="80"/>
    </row>
    <row r="17850" spans="9:54" x14ac:dyDescent="0.25">
      <c r="I17850" s="80"/>
      <c r="AX17850" s="80"/>
      <c r="AY17850" s="80"/>
      <c r="AZ17850" s="80"/>
      <c r="BA17850" s="80"/>
      <c r="BB17850" s="80"/>
    </row>
    <row r="17851" spans="9:54" x14ac:dyDescent="0.25">
      <c r="I17851" s="80"/>
      <c r="AX17851" s="80"/>
      <c r="AY17851" s="80"/>
      <c r="AZ17851" s="80"/>
      <c r="BA17851" s="80"/>
      <c r="BB17851" s="80"/>
    </row>
    <row r="17852" spans="9:54" x14ac:dyDescent="0.25">
      <c r="I17852" s="80"/>
      <c r="AX17852" s="80"/>
      <c r="AY17852" s="80"/>
      <c r="AZ17852" s="80"/>
      <c r="BA17852" s="80"/>
      <c r="BB17852" s="80"/>
    </row>
    <row r="17853" spans="9:54" x14ac:dyDescent="0.25">
      <c r="I17853" s="80"/>
      <c r="AX17853" s="80"/>
      <c r="AY17853" s="80"/>
      <c r="AZ17853" s="80"/>
      <c r="BA17853" s="80"/>
      <c r="BB17853" s="80"/>
    </row>
    <row r="17854" spans="9:54" x14ac:dyDescent="0.25">
      <c r="I17854" s="80"/>
      <c r="AX17854" s="80"/>
      <c r="AY17854" s="80"/>
      <c r="AZ17854" s="80"/>
      <c r="BA17854" s="80"/>
      <c r="BB17854" s="80"/>
    </row>
    <row r="17855" spans="9:54" x14ac:dyDescent="0.25">
      <c r="I17855" s="80"/>
      <c r="AX17855" s="80"/>
      <c r="AY17855" s="80"/>
      <c r="AZ17855" s="80"/>
      <c r="BA17855" s="80"/>
      <c r="BB17855" s="80"/>
    </row>
    <row r="17856" spans="9:54" x14ac:dyDescent="0.25">
      <c r="I17856" s="80"/>
      <c r="AX17856" s="80"/>
      <c r="AY17856" s="80"/>
      <c r="AZ17856" s="80"/>
      <c r="BA17856" s="80"/>
      <c r="BB17856" s="80"/>
    </row>
    <row r="17857" spans="9:54" x14ac:dyDescent="0.25">
      <c r="I17857" s="80"/>
      <c r="AX17857" s="80"/>
      <c r="AY17857" s="80"/>
      <c r="AZ17857" s="80"/>
      <c r="BA17857" s="80"/>
      <c r="BB17857" s="80"/>
    </row>
    <row r="17858" spans="9:54" x14ac:dyDescent="0.25">
      <c r="I17858" s="80"/>
      <c r="AX17858" s="80"/>
      <c r="AY17858" s="80"/>
      <c r="AZ17858" s="80"/>
      <c r="BA17858" s="80"/>
      <c r="BB17858" s="80"/>
    </row>
    <row r="17859" spans="9:54" x14ac:dyDescent="0.25">
      <c r="I17859" s="80"/>
      <c r="AX17859" s="80"/>
      <c r="AY17859" s="80"/>
      <c r="AZ17859" s="80"/>
      <c r="BA17859" s="80"/>
      <c r="BB17859" s="80"/>
    </row>
    <row r="17860" spans="9:54" x14ac:dyDescent="0.25">
      <c r="I17860" s="80"/>
      <c r="AX17860" s="80"/>
      <c r="AY17860" s="80"/>
      <c r="AZ17860" s="80"/>
      <c r="BA17860" s="80"/>
      <c r="BB17860" s="80"/>
    </row>
    <row r="17861" spans="9:54" x14ac:dyDescent="0.25">
      <c r="I17861" s="80"/>
      <c r="AX17861" s="80"/>
      <c r="AY17861" s="80"/>
      <c r="AZ17861" s="80"/>
      <c r="BA17861" s="80"/>
      <c r="BB17861" s="80"/>
    </row>
    <row r="17862" spans="9:54" x14ac:dyDescent="0.25">
      <c r="I17862" s="80"/>
      <c r="AX17862" s="80"/>
      <c r="AY17862" s="80"/>
      <c r="AZ17862" s="80"/>
      <c r="BA17862" s="80"/>
      <c r="BB17862" s="80"/>
    </row>
    <row r="17863" spans="9:54" x14ac:dyDescent="0.25">
      <c r="I17863" s="80"/>
      <c r="AX17863" s="80"/>
      <c r="AY17863" s="80"/>
      <c r="AZ17863" s="80"/>
      <c r="BA17863" s="80"/>
      <c r="BB17863" s="80"/>
    </row>
    <row r="17864" spans="9:54" x14ac:dyDescent="0.25">
      <c r="I17864" s="80"/>
      <c r="AX17864" s="80"/>
      <c r="AY17864" s="80"/>
      <c r="AZ17864" s="80"/>
      <c r="BA17864" s="80"/>
      <c r="BB17864" s="80"/>
    </row>
    <row r="17865" spans="9:54" x14ac:dyDescent="0.25">
      <c r="I17865" s="80"/>
      <c r="AX17865" s="80"/>
      <c r="AY17865" s="80"/>
      <c r="AZ17865" s="80"/>
      <c r="BA17865" s="80"/>
      <c r="BB17865" s="80"/>
    </row>
    <row r="17866" spans="9:54" x14ac:dyDescent="0.25">
      <c r="I17866" s="80"/>
      <c r="AX17866" s="80"/>
      <c r="AY17866" s="80"/>
      <c r="AZ17866" s="80"/>
      <c r="BA17866" s="80"/>
      <c r="BB17866" s="80"/>
    </row>
    <row r="17867" spans="9:54" x14ac:dyDescent="0.25">
      <c r="I17867" s="80"/>
      <c r="AX17867" s="80"/>
      <c r="AY17867" s="80"/>
      <c r="AZ17867" s="80"/>
      <c r="BA17867" s="80"/>
      <c r="BB17867" s="80"/>
    </row>
    <row r="17868" spans="9:54" x14ac:dyDescent="0.25">
      <c r="I17868" s="80"/>
      <c r="AX17868" s="80"/>
      <c r="AY17868" s="80"/>
      <c r="AZ17868" s="80"/>
      <c r="BA17868" s="80"/>
      <c r="BB17868" s="80"/>
    </row>
    <row r="17869" spans="9:54" x14ac:dyDescent="0.25">
      <c r="I17869" s="80"/>
      <c r="AX17869" s="80"/>
      <c r="AY17869" s="80"/>
      <c r="AZ17869" s="80"/>
      <c r="BA17869" s="80"/>
      <c r="BB17869" s="80"/>
    </row>
    <row r="17870" spans="9:54" x14ac:dyDescent="0.25">
      <c r="I17870" s="80"/>
      <c r="AX17870" s="80"/>
      <c r="AY17870" s="80"/>
      <c r="AZ17870" s="80"/>
      <c r="BA17870" s="80"/>
      <c r="BB17870" s="80"/>
    </row>
    <row r="17871" spans="9:54" x14ac:dyDescent="0.25">
      <c r="I17871" s="80"/>
      <c r="AX17871" s="80"/>
      <c r="AY17871" s="80"/>
      <c r="AZ17871" s="80"/>
      <c r="BA17871" s="80"/>
      <c r="BB17871" s="80"/>
    </row>
    <row r="17872" spans="9:54" x14ac:dyDescent="0.25">
      <c r="I17872" s="80"/>
      <c r="AX17872" s="80"/>
      <c r="AY17872" s="80"/>
      <c r="AZ17872" s="80"/>
      <c r="BA17872" s="80"/>
      <c r="BB17872" s="80"/>
    </row>
    <row r="17873" spans="9:54" x14ac:dyDescent="0.25">
      <c r="I17873" s="80"/>
      <c r="AX17873" s="80"/>
      <c r="AY17873" s="80"/>
      <c r="AZ17873" s="80"/>
      <c r="BA17873" s="80"/>
      <c r="BB17873" s="80"/>
    </row>
    <row r="17874" spans="9:54" x14ac:dyDescent="0.25">
      <c r="I17874" s="80"/>
      <c r="AX17874" s="80"/>
      <c r="AY17874" s="80"/>
      <c r="AZ17874" s="80"/>
      <c r="BA17874" s="80"/>
      <c r="BB17874" s="80"/>
    </row>
    <row r="17875" spans="9:54" x14ac:dyDescent="0.25">
      <c r="I17875" s="80"/>
      <c r="AX17875" s="80"/>
      <c r="AY17875" s="80"/>
      <c r="AZ17875" s="80"/>
      <c r="BA17875" s="80"/>
      <c r="BB17875" s="80"/>
    </row>
    <row r="17876" spans="9:54" x14ac:dyDescent="0.25">
      <c r="I17876" s="80"/>
      <c r="AX17876" s="80"/>
      <c r="AY17876" s="80"/>
      <c r="AZ17876" s="80"/>
      <c r="BA17876" s="80"/>
      <c r="BB17876" s="80"/>
    </row>
    <row r="17877" spans="9:54" x14ac:dyDescent="0.25">
      <c r="I17877" s="80"/>
      <c r="AX17877" s="80"/>
      <c r="AY17877" s="80"/>
      <c r="AZ17877" s="80"/>
      <c r="BA17877" s="80"/>
      <c r="BB17877" s="80"/>
    </row>
    <row r="17878" spans="9:54" x14ac:dyDescent="0.25">
      <c r="I17878" s="80"/>
      <c r="AX17878" s="80"/>
      <c r="AY17878" s="80"/>
      <c r="AZ17878" s="80"/>
      <c r="BA17878" s="80"/>
      <c r="BB17878" s="80"/>
    </row>
    <row r="17879" spans="9:54" x14ac:dyDescent="0.25">
      <c r="I17879" s="80"/>
      <c r="AX17879" s="80"/>
      <c r="AY17879" s="80"/>
      <c r="AZ17879" s="80"/>
      <c r="BA17879" s="80"/>
      <c r="BB17879" s="80"/>
    </row>
    <row r="17880" spans="9:54" x14ac:dyDescent="0.25">
      <c r="I17880" s="80"/>
      <c r="AX17880" s="80"/>
      <c r="AY17880" s="80"/>
      <c r="AZ17880" s="80"/>
      <c r="BA17880" s="80"/>
      <c r="BB17880" s="80"/>
    </row>
    <row r="17881" spans="9:54" x14ac:dyDescent="0.25">
      <c r="I17881" s="80"/>
      <c r="AX17881" s="80"/>
      <c r="AY17881" s="80"/>
      <c r="AZ17881" s="80"/>
      <c r="BA17881" s="80"/>
      <c r="BB17881" s="80"/>
    </row>
    <row r="17882" spans="9:54" x14ac:dyDescent="0.25">
      <c r="I17882" s="80"/>
      <c r="AX17882" s="80"/>
      <c r="AY17882" s="80"/>
      <c r="AZ17882" s="80"/>
      <c r="BA17882" s="80"/>
      <c r="BB17882" s="80"/>
    </row>
    <row r="17883" spans="9:54" x14ac:dyDescent="0.25">
      <c r="I17883" s="80"/>
      <c r="AX17883" s="80"/>
      <c r="AY17883" s="80"/>
      <c r="AZ17883" s="80"/>
      <c r="BA17883" s="80"/>
      <c r="BB17883" s="80"/>
    </row>
    <row r="17884" spans="9:54" x14ac:dyDescent="0.25">
      <c r="I17884" s="80"/>
      <c r="AX17884" s="80"/>
      <c r="AY17884" s="80"/>
      <c r="AZ17884" s="80"/>
      <c r="BA17884" s="80"/>
      <c r="BB17884" s="80"/>
    </row>
    <row r="17885" spans="9:54" x14ac:dyDescent="0.25">
      <c r="I17885" s="80"/>
      <c r="AX17885" s="80"/>
      <c r="AY17885" s="80"/>
      <c r="AZ17885" s="80"/>
      <c r="BA17885" s="80"/>
      <c r="BB17885" s="80"/>
    </row>
    <row r="17886" spans="9:54" x14ac:dyDescent="0.25">
      <c r="I17886" s="80"/>
      <c r="AX17886" s="80"/>
      <c r="AY17886" s="80"/>
      <c r="AZ17886" s="80"/>
      <c r="BA17886" s="80"/>
      <c r="BB17886" s="80"/>
    </row>
    <row r="17887" spans="9:54" x14ac:dyDescent="0.25">
      <c r="I17887" s="80"/>
      <c r="AX17887" s="80"/>
      <c r="AY17887" s="80"/>
      <c r="AZ17887" s="80"/>
      <c r="BA17887" s="80"/>
      <c r="BB17887" s="80"/>
    </row>
    <row r="17888" spans="9:54" x14ac:dyDescent="0.25">
      <c r="I17888" s="80"/>
      <c r="AX17888" s="80"/>
      <c r="AY17888" s="80"/>
      <c r="AZ17888" s="80"/>
      <c r="BA17888" s="80"/>
      <c r="BB17888" s="80"/>
    </row>
    <row r="17889" spans="9:54" x14ac:dyDescent="0.25">
      <c r="I17889" s="80"/>
      <c r="AX17889" s="80"/>
      <c r="AY17889" s="80"/>
      <c r="AZ17889" s="80"/>
      <c r="BA17889" s="80"/>
      <c r="BB17889" s="80"/>
    </row>
    <row r="17890" spans="9:54" x14ac:dyDescent="0.25">
      <c r="I17890" s="80"/>
      <c r="AX17890" s="80"/>
      <c r="AY17890" s="80"/>
      <c r="AZ17890" s="80"/>
      <c r="BA17890" s="80"/>
      <c r="BB17890" s="80"/>
    </row>
    <row r="17891" spans="9:54" x14ac:dyDescent="0.25">
      <c r="I17891" s="80"/>
      <c r="AX17891" s="80"/>
      <c r="AY17891" s="80"/>
      <c r="AZ17891" s="80"/>
      <c r="BA17891" s="80"/>
      <c r="BB17891" s="80"/>
    </row>
    <row r="17892" spans="9:54" x14ac:dyDescent="0.25">
      <c r="I17892" s="80"/>
      <c r="AX17892" s="80"/>
      <c r="AY17892" s="80"/>
      <c r="AZ17892" s="80"/>
      <c r="BA17892" s="80"/>
      <c r="BB17892" s="80"/>
    </row>
    <row r="17893" spans="9:54" x14ac:dyDescent="0.25">
      <c r="I17893" s="80"/>
      <c r="AX17893" s="80"/>
      <c r="AY17893" s="80"/>
      <c r="AZ17893" s="80"/>
      <c r="BA17893" s="80"/>
      <c r="BB17893" s="80"/>
    </row>
    <row r="17894" spans="9:54" x14ac:dyDescent="0.25">
      <c r="I17894" s="80"/>
      <c r="AX17894" s="80"/>
      <c r="AY17894" s="80"/>
      <c r="AZ17894" s="80"/>
      <c r="BA17894" s="80"/>
      <c r="BB17894" s="80"/>
    </row>
    <row r="17895" spans="9:54" x14ac:dyDescent="0.25">
      <c r="I17895" s="80"/>
      <c r="AX17895" s="80"/>
      <c r="AY17895" s="80"/>
      <c r="AZ17895" s="80"/>
      <c r="BA17895" s="80"/>
      <c r="BB17895" s="80"/>
    </row>
    <row r="17896" spans="9:54" x14ac:dyDescent="0.25">
      <c r="I17896" s="80"/>
      <c r="AX17896" s="80"/>
      <c r="AY17896" s="80"/>
      <c r="AZ17896" s="80"/>
      <c r="BA17896" s="80"/>
      <c r="BB17896" s="80"/>
    </row>
    <row r="17897" spans="9:54" x14ac:dyDescent="0.25">
      <c r="I17897" s="80"/>
      <c r="AX17897" s="80"/>
      <c r="AY17897" s="80"/>
      <c r="AZ17897" s="80"/>
      <c r="BA17897" s="80"/>
      <c r="BB17897" s="80"/>
    </row>
    <row r="17898" spans="9:54" x14ac:dyDescent="0.25">
      <c r="I17898" s="80"/>
      <c r="AX17898" s="80"/>
      <c r="AY17898" s="80"/>
      <c r="AZ17898" s="80"/>
      <c r="BA17898" s="80"/>
      <c r="BB17898" s="80"/>
    </row>
    <row r="17899" spans="9:54" x14ac:dyDescent="0.25">
      <c r="I17899" s="80"/>
      <c r="AX17899" s="80"/>
      <c r="AY17899" s="80"/>
      <c r="AZ17899" s="80"/>
      <c r="BA17899" s="80"/>
      <c r="BB17899" s="80"/>
    </row>
    <row r="17900" spans="9:54" x14ac:dyDescent="0.25">
      <c r="I17900" s="80"/>
      <c r="AX17900" s="80"/>
      <c r="AY17900" s="80"/>
      <c r="AZ17900" s="80"/>
      <c r="BA17900" s="80"/>
      <c r="BB17900" s="80"/>
    </row>
    <row r="17901" spans="9:54" x14ac:dyDescent="0.25">
      <c r="I17901" s="80"/>
      <c r="AX17901" s="80"/>
      <c r="AY17901" s="80"/>
      <c r="AZ17901" s="80"/>
      <c r="BA17901" s="80"/>
      <c r="BB17901" s="80"/>
    </row>
    <row r="17902" spans="9:54" x14ac:dyDescent="0.25">
      <c r="I17902" s="80"/>
      <c r="AX17902" s="80"/>
      <c r="AY17902" s="80"/>
      <c r="AZ17902" s="80"/>
      <c r="BA17902" s="80"/>
      <c r="BB17902" s="80"/>
    </row>
    <row r="17903" spans="9:54" x14ac:dyDescent="0.25">
      <c r="I17903" s="80"/>
      <c r="AX17903" s="80"/>
      <c r="AY17903" s="80"/>
      <c r="AZ17903" s="80"/>
      <c r="BA17903" s="80"/>
      <c r="BB17903" s="80"/>
    </row>
    <row r="17904" spans="9:54" x14ac:dyDescent="0.25">
      <c r="I17904" s="80"/>
      <c r="AX17904" s="80"/>
      <c r="AY17904" s="80"/>
      <c r="AZ17904" s="80"/>
      <c r="BA17904" s="80"/>
      <c r="BB17904" s="80"/>
    </row>
    <row r="17905" spans="9:54" x14ac:dyDescent="0.25">
      <c r="I17905" s="80"/>
      <c r="AX17905" s="80"/>
      <c r="AY17905" s="80"/>
      <c r="AZ17905" s="80"/>
      <c r="BA17905" s="80"/>
      <c r="BB17905" s="80"/>
    </row>
    <row r="17906" spans="9:54" x14ac:dyDescent="0.25">
      <c r="I17906" s="80"/>
      <c r="AX17906" s="80"/>
      <c r="AY17906" s="80"/>
      <c r="AZ17906" s="80"/>
      <c r="BA17906" s="80"/>
      <c r="BB17906" s="80"/>
    </row>
    <row r="17907" spans="9:54" x14ac:dyDescent="0.25">
      <c r="I17907" s="80"/>
      <c r="AX17907" s="80"/>
      <c r="AY17907" s="80"/>
      <c r="AZ17907" s="80"/>
      <c r="BA17907" s="80"/>
      <c r="BB17907" s="80"/>
    </row>
    <row r="17908" spans="9:54" x14ac:dyDescent="0.25">
      <c r="I17908" s="80"/>
      <c r="AX17908" s="80"/>
      <c r="AY17908" s="80"/>
      <c r="AZ17908" s="80"/>
      <c r="BA17908" s="80"/>
      <c r="BB17908" s="80"/>
    </row>
    <row r="17909" spans="9:54" x14ac:dyDescent="0.25">
      <c r="I17909" s="80"/>
      <c r="AX17909" s="80"/>
      <c r="AY17909" s="80"/>
      <c r="AZ17909" s="80"/>
      <c r="BA17909" s="80"/>
      <c r="BB17909" s="80"/>
    </row>
    <row r="17910" spans="9:54" x14ac:dyDescent="0.25">
      <c r="I17910" s="80"/>
      <c r="AX17910" s="80"/>
      <c r="AY17910" s="80"/>
      <c r="AZ17910" s="80"/>
      <c r="BA17910" s="80"/>
      <c r="BB17910" s="80"/>
    </row>
    <row r="17911" spans="9:54" x14ac:dyDescent="0.25">
      <c r="I17911" s="80"/>
      <c r="AX17911" s="80"/>
      <c r="AY17911" s="80"/>
      <c r="AZ17911" s="80"/>
      <c r="BA17911" s="80"/>
      <c r="BB17911" s="80"/>
    </row>
    <row r="17912" spans="9:54" x14ac:dyDescent="0.25">
      <c r="I17912" s="80"/>
      <c r="AX17912" s="80"/>
      <c r="AY17912" s="80"/>
      <c r="AZ17912" s="80"/>
      <c r="BA17912" s="80"/>
      <c r="BB17912" s="80"/>
    </row>
    <row r="17913" spans="9:54" x14ac:dyDescent="0.25">
      <c r="I17913" s="80"/>
      <c r="AX17913" s="80"/>
      <c r="AY17913" s="80"/>
      <c r="AZ17913" s="80"/>
      <c r="BA17913" s="80"/>
      <c r="BB17913" s="80"/>
    </row>
    <row r="17914" spans="9:54" x14ac:dyDescent="0.25">
      <c r="I17914" s="80"/>
      <c r="AX17914" s="80"/>
      <c r="AY17914" s="80"/>
      <c r="AZ17914" s="80"/>
      <c r="BA17914" s="80"/>
      <c r="BB17914" s="80"/>
    </row>
    <row r="17915" spans="9:54" x14ac:dyDescent="0.25">
      <c r="I17915" s="80"/>
      <c r="AX17915" s="80"/>
      <c r="AY17915" s="80"/>
      <c r="AZ17915" s="80"/>
      <c r="BA17915" s="80"/>
      <c r="BB17915" s="80"/>
    </row>
    <row r="17916" spans="9:54" x14ac:dyDescent="0.25">
      <c r="I17916" s="80"/>
      <c r="AX17916" s="80"/>
      <c r="AY17916" s="80"/>
      <c r="AZ17916" s="80"/>
      <c r="BA17916" s="80"/>
      <c r="BB17916" s="80"/>
    </row>
    <row r="17917" spans="9:54" x14ac:dyDescent="0.25">
      <c r="I17917" s="80"/>
      <c r="AX17917" s="80"/>
      <c r="AY17917" s="80"/>
      <c r="AZ17917" s="80"/>
      <c r="BA17917" s="80"/>
      <c r="BB17917" s="80"/>
    </row>
    <row r="17918" spans="9:54" x14ac:dyDescent="0.25">
      <c r="I17918" s="80"/>
      <c r="AX17918" s="80"/>
      <c r="AY17918" s="80"/>
      <c r="AZ17918" s="80"/>
      <c r="BA17918" s="80"/>
      <c r="BB17918" s="80"/>
    </row>
    <row r="17919" spans="9:54" x14ac:dyDescent="0.25">
      <c r="I17919" s="80"/>
      <c r="AX17919" s="80"/>
      <c r="AY17919" s="80"/>
      <c r="AZ17919" s="80"/>
      <c r="BA17919" s="80"/>
      <c r="BB17919" s="80"/>
    </row>
    <row r="17920" spans="9:54" x14ac:dyDescent="0.25">
      <c r="I17920" s="80"/>
      <c r="AX17920" s="80"/>
      <c r="AY17920" s="80"/>
      <c r="AZ17920" s="80"/>
      <c r="BA17920" s="80"/>
      <c r="BB17920" s="80"/>
    </row>
    <row r="17921" spans="9:54" x14ac:dyDescent="0.25">
      <c r="I17921" s="80"/>
      <c r="AX17921" s="80"/>
      <c r="AY17921" s="80"/>
      <c r="AZ17921" s="80"/>
      <c r="BA17921" s="80"/>
      <c r="BB17921" s="80"/>
    </row>
    <row r="17922" spans="9:54" x14ac:dyDescent="0.25">
      <c r="I17922" s="80"/>
      <c r="AX17922" s="80"/>
      <c r="AY17922" s="80"/>
      <c r="AZ17922" s="80"/>
      <c r="BA17922" s="80"/>
      <c r="BB17922" s="80"/>
    </row>
    <row r="17923" spans="9:54" x14ac:dyDescent="0.25">
      <c r="I17923" s="80"/>
      <c r="AX17923" s="80"/>
      <c r="AY17923" s="80"/>
      <c r="AZ17923" s="80"/>
      <c r="BA17923" s="80"/>
      <c r="BB17923" s="80"/>
    </row>
    <row r="17924" spans="9:54" x14ac:dyDescent="0.25">
      <c r="I17924" s="80"/>
      <c r="AX17924" s="80"/>
      <c r="AY17924" s="80"/>
      <c r="AZ17924" s="80"/>
      <c r="BA17924" s="80"/>
      <c r="BB17924" s="80"/>
    </row>
    <row r="17925" spans="9:54" x14ac:dyDescent="0.25">
      <c r="I17925" s="80"/>
      <c r="AX17925" s="80"/>
      <c r="AY17925" s="80"/>
      <c r="AZ17925" s="80"/>
      <c r="BA17925" s="80"/>
      <c r="BB17925" s="80"/>
    </row>
    <row r="17926" spans="9:54" x14ac:dyDescent="0.25">
      <c r="I17926" s="80"/>
      <c r="AX17926" s="80"/>
      <c r="AY17926" s="80"/>
      <c r="AZ17926" s="80"/>
      <c r="BA17926" s="80"/>
      <c r="BB17926" s="80"/>
    </row>
    <row r="17927" spans="9:54" x14ac:dyDescent="0.25">
      <c r="I17927" s="80"/>
      <c r="AX17927" s="80"/>
      <c r="AY17927" s="80"/>
      <c r="AZ17927" s="80"/>
      <c r="BA17927" s="80"/>
      <c r="BB17927" s="80"/>
    </row>
    <row r="17928" spans="9:54" x14ac:dyDescent="0.25">
      <c r="I17928" s="80"/>
      <c r="AX17928" s="80"/>
      <c r="AY17928" s="80"/>
      <c r="AZ17928" s="80"/>
      <c r="BA17928" s="80"/>
      <c r="BB17928" s="80"/>
    </row>
    <row r="17929" spans="9:54" x14ac:dyDescent="0.25">
      <c r="I17929" s="80"/>
      <c r="AX17929" s="80"/>
      <c r="AY17929" s="80"/>
      <c r="AZ17929" s="80"/>
      <c r="BA17929" s="80"/>
      <c r="BB17929" s="80"/>
    </row>
    <row r="17930" spans="9:54" x14ac:dyDescent="0.25">
      <c r="I17930" s="80"/>
      <c r="AX17930" s="80"/>
      <c r="AY17930" s="80"/>
      <c r="AZ17930" s="80"/>
      <c r="BA17930" s="80"/>
      <c r="BB17930" s="80"/>
    </row>
    <row r="17931" spans="9:54" x14ac:dyDescent="0.25">
      <c r="I17931" s="80"/>
      <c r="AX17931" s="80"/>
      <c r="AY17931" s="80"/>
      <c r="AZ17931" s="80"/>
      <c r="BA17931" s="80"/>
      <c r="BB17931" s="80"/>
    </row>
    <row r="17932" spans="9:54" x14ac:dyDescent="0.25">
      <c r="I17932" s="80"/>
      <c r="AX17932" s="80"/>
      <c r="AY17932" s="80"/>
      <c r="AZ17932" s="80"/>
      <c r="BA17932" s="80"/>
      <c r="BB17932" s="80"/>
    </row>
    <row r="17933" spans="9:54" x14ac:dyDescent="0.25">
      <c r="I17933" s="80"/>
      <c r="AX17933" s="80"/>
      <c r="AY17933" s="80"/>
      <c r="AZ17933" s="80"/>
      <c r="BA17933" s="80"/>
      <c r="BB17933" s="80"/>
    </row>
    <row r="17934" spans="9:54" x14ac:dyDescent="0.25">
      <c r="I17934" s="80"/>
      <c r="AX17934" s="80"/>
      <c r="AY17934" s="80"/>
      <c r="AZ17934" s="80"/>
      <c r="BA17934" s="80"/>
      <c r="BB17934" s="80"/>
    </row>
    <row r="17935" spans="9:54" x14ac:dyDescent="0.25">
      <c r="I17935" s="80"/>
      <c r="AX17935" s="80"/>
      <c r="AY17935" s="80"/>
      <c r="AZ17935" s="80"/>
      <c r="BA17935" s="80"/>
      <c r="BB17935" s="80"/>
    </row>
    <row r="17936" spans="9:54" x14ac:dyDescent="0.25">
      <c r="I17936" s="80"/>
      <c r="AX17936" s="80"/>
      <c r="AY17936" s="80"/>
      <c r="AZ17936" s="80"/>
      <c r="BA17936" s="80"/>
      <c r="BB17936" s="80"/>
    </row>
    <row r="17937" spans="9:54" x14ac:dyDescent="0.25">
      <c r="I17937" s="80"/>
      <c r="AX17937" s="80"/>
      <c r="AY17937" s="80"/>
      <c r="AZ17937" s="80"/>
      <c r="BA17937" s="80"/>
      <c r="BB17937" s="80"/>
    </row>
    <row r="17938" spans="9:54" x14ac:dyDescent="0.25">
      <c r="I17938" s="80"/>
      <c r="AX17938" s="80"/>
      <c r="AY17938" s="80"/>
      <c r="AZ17938" s="80"/>
      <c r="BA17938" s="80"/>
      <c r="BB17938" s="80"/>
    </row>
    <row r="17939" spans="9:54" x14ac:dyDescent="0.25">
      <c r="I17939" s="80"/>
      <c r="AX17939" s="80"/>
      <c r="AY17939" s="80"/>
      <c r="AZ17939" s="80"/>
      <c r="BA17939" s="80"/>
      <c r="BB17939" s="80"/>
    </row>
    <row r="17940" spans="9:54" x14ac:dyDescent="0.25">
      <c r="I17940" s="80"/>
      <c r="AX17940" s="80"/>
      <c r="AY17940" s="80"/>
      <c r="AZ17940" s="80"/>
      <c r="BA17940" s="80"/>
      <c r="BB17940" s="80"/>
    </row>
    <row r="17941" spans="9:54" x14ac:dyDescent="0.25">
      <c r="I17941" s="80"/>
      <c r="AX17941" s="80"/>
      <c r="AY17941" s="80"/>
      <c r="AZ17941" s="80"/>
      <c r="BA17941" s="80"/>
      <c r="BB17941" s="80"/>
    </row>
    <row r="17942" spans="9:54" x14ac:dyDescent="0.25">
      <c r="I17942" s="80"/>
      <c r="AX17942" s="80"/>
      <c r="AY17942" s="80"/>
      <c r="AZ17942" s="80"/>
      <c r="BA17942" s="80"/>
      <c r="BB17942" s="80"/>
    </row>
    <row r="17943" spans="9:54" x14ac:dyDescent="0.25">
      <c r="I17943" s="80"/>
      <c r="AX17943" s="80"/>
      <c r="AY17943" s="80"/>
      <c r="AZ17943" s="80"/>
      <c r="BA17943" s="80"/>
      <c r="BB17943" s="80"/>
    </row>
    <row r="17944" spans="9:54" x14ac:dyDescent="0.25">
      <c r="I17944" s="80"/>
      <c r="AX17944" s="80"/>
      <c r="AY17944" s="80"/>
      <c r="AZ17944" s="80"/>
      <c r="BA17944" s="80"/>
      <c r="BB17944" s="80"/>
    </row>
    <row r="17945" spans="9:54" x14ac:dyDescent="0.25">
      <c r="I17945" s="80"/>
      <c r="AX17945" s="80"/>
      <c r="AY17945" s="80"/>
      <c r="AZ17945" s="80"/>
      <c r="BA17945" s="80"/>
      <c r="BB17945" s="80"/>
    </row>
    <row r="17946" spans="9:54" x14ac:dyDescent="0.25">
      <c r="I17946" s="80"/>
      <c r="AX17946" s="80"/>
      <c r="AY17946" s="80"/>
      <c r="AZ17946" s="80"/>
      <c r="BA17946" s="80"/>
      <c r="BB17946" s="80"/>
    </row>
    <row r="17947" spans="9:54" x14ac:dyDescent="0.25">
      <c r="I17947" s="80"/>
      <c r="AX17947" s="80"/>
      <c r="AY17947" s="80"/>
      <c r="AZ17947" s="80"/>
      <c r="BA17947" s="80"/>
      <c r="BB17947" s="80"/>
    </row>
    <row r="17948" spans="9:54" x14ac:dyDescent="0.25">
      <c r="I17948" s="80"/>
      <c r="AX17948" s="80"/>
      <c r="AY17948" s="80"/>
      <c r="AZ17948" s="80"/>
      <c r="BA17948" s="80"/>
      <c r="BB17948" s="80"/>
    </row>
    <row r="17949" spans="9:54" x14ac:dyDescent="0.25">
      <c r="I17949" s="80"/>
      <c r="AX17949" s="80"/>
      <c r="AY17949" s="80"/>
      <c r="AZ17949" s="80"/>
      <c r="BA17949" s="80"/>
      <c r="BB17949" s="80"/>
    </row>
    <row r="17950" spans="9:54" x14ac:dyDescent="0.25">
      <c r="I17950" s="80"/>
      <c r="AX17950" s="80"/>
      <c r="AY17950" s="80"/>
      <c r="AZ17950" s="80"/>
      <c r="BA17950" s="80"/>
      <c r="BB17950" s="80"/>
    </row>
    <row r="17951" spans="9:54" x14ac:dyDescent="0.25">
      <c r="I17951" s="80"/>
      <c r="AX17951" s="80"/>
      <c r="AY17951" s="80"/>
      <c r="AZ17951" s="80"/>
      <c r="BA17951" s="80"/>
      <c r="BB17951" s="80"/>
    </row>
    <row r="17952" spans="9:54" x14ac:dyDescent="0.25">
      <c r="I17952" s="80"/>
      <c r="AX17952" s="80"/>
      <c r="AY17952" s="80"/>
      <c r="AZ17952" s="80"/>
      <c r="BA17952" s="80"/>
      <c r="BB17952" s="80"/>
    </row>
    <row r="17953" spans="9:54" x14ac:dyDescent="0.25">
      <c r="I17953" s="80"/>
      <c r="AX17953" s="80"/>
      <c r="AY17953" s="80"/>
      <c r="AZ17953" s="80"/>
      <c r="BA17953" s="80"/>
      <c r="BB17953" s="80"/>
    </row>
    <row r="17954" spans="9:54" x14ac:dyDescent="0.25">
      <c r="I17954" s="80"/>
      <c r="AX17954" s="80"/>
      <c r="AY17954" s="80"/>
      <c r="AZ17954" s="80"/>
      <c r="BA17954" s="80"/>
      <c r="BB17954" s="80"/>
    </row>
    <row r="17955" spans="9:54" x14ac:dyDescent="0.25">
      <c r="I17955" s="80"/>
      <c r="AX17955" s="80"/>
      <c r="AY17955" s="80"/>
      <c r="AZ17955" s="80"/>
      <c r="BA17955" s="80"/>
      <c r="BB17955" s="80"/>
    </row>
    <row r="17956" spans="9:54" x14ac:dyDescent="0.25">
      <c r="I17956" s="80"/>
      <c r="AX17956" s="80"/>
      <c r="AY17956" s="80"/>
      <c r="AZ17956" s="80"/>
      <c r="BA17956" s="80"/>
      <c r="BB17956" s="80"/>
    </row>
    <row r="17957" spans="9:54" x14ac:dyDescent="0.25">
      <c r="I17957" s="80"/>
      <c r="AX17957" s="80"/>
      <c r="AY17957" s="80"/>
      <c r="AZ17957" s="80"/>
      <c r="BA17957" s="80"/>
      <c r="BB17957" s="80"/>
    </row>
    <row r="17958" spans="9:54" x14ac:dyDescent="0.25">
      <c r="I17958" s="80"/>
      <c r="AX17958" s="80"/>
      <c r="AY17958" s="80"/>
      <c r="AZ17958" s="80"/>
      <c r="BA17958" s="80"/>
      <c r="BB17958" s="80"/>
    </row>
    <row r="17959" spans="9:54" x14ac:dyDescent="0.25">
      <c r="I17959" s="80"/>
      <c r="AX17959" s="80"/>
      <c r="AY17959" s="80"/>
      <c r="AZ17959" s="80"/>
      <c r="BA17959" s="80"/>
      <c r="BB17959" s="80"/>
    </row>
    <row r="17960" spans="9:54" x14ac:dyDescent="0.25">
      <c r="I17960" s="80"/>
      <c r="AX17960" s="80"/>
      <c r="AY17960" s="80"/>
      <c r="AZ17960" s="80"/>
      <c r="BA17960" s="80"/>
      <c r="BB17960" s="80"/>
    </row>
    <row r="17961" spans="9:54" x14ac:dyDescent="0.25">
      <c r="I17961" s="80"/>
      <c r="AX17961" s="80"/>
      <c r="AY17961" s="80"/>
      <c r="AZ17961" s="80"/>
      <c r="BA17961" s="80"/>
      <c r="BB17961" s="80"/>
    </row>
    <row r="17962" spans="9:54" x14ac:dyDescent="0.25">
      <c r="I17962" s="80"/>
      <c r="AX17962" s="80"/>
      <c r="AY17962" s="80"/>
      <c r="AZ17962" s="80"/>
      <c r="BA17962" s="80"/>
      <c r="BB17962" s="80"/>
    </row>
    <row r="17963" spans="9:54" x14ac:dyDescent="0.25">
      <c r="I17963" s="80"/>
      <c r="AX17963" s="80"/>
      <c r="AY17963" s="80"/>
      <c r="AZ17963" s="80"/>
      <c r="BA17963" s="80"/>
      <c r="BB17963" s="80"/>
    </row>
    <row r="17964" spans="9:54" x14ac:dyDescent="0.25">
      <c r="I17964" s="80"/>
      <c r="AX17964" s="80"/>
      <c r="AY17964" s="80"/>
      <c r="AZ17964" s="80"/>
      <c r="BA17964" s="80"/>
      <c r="BB17964" s="80"/>
    </row>
    <row r="17965" spans="9:54" x14ac:dyDescent="0.25">
      <c r="I17965" s="80"/>
      <c r="AX17965" s="80"/>
      <c r="AY17965" s="80"/>
      <c r="AZ17965" s="80"/>
      <c r="BA17965" s="80"/>
      <c r="BB17965" s="80"/>
    </row>
    <row r="17966" spans="9:54" x14ac:dyDescent="0.25">
      <c r="I17966" s="80"/>
      <c r="AX17966" s="80"/>
      <c r="AY17966" s="80"/>
      <c r="AZ17966" s="80"/>
      <c r="BA17966" s="80"/>
      <c r="BB17966" s="80"/>
    </row>
    <row r="17967" spans="9:54" x14ac:dyDescent="0.25">
      <c r="I17967" s="80"/>
      <c r="AX17967" s="80"/>
      <c r="AY17967" s="80"/>
      <c r="AZ17967" s="80"/>
      <c r="BA17967" s="80"/>
      <c r="BB17967" s="80"/>
    </row>
    <row r="17968" spans="9:54" x14ac:dyDescent="0.25">
      <c r="I17968" s="80"/>
      <c r="AX17968" s="80"/>
      <c r="AY17968" s="80"/>
      <c r="AZ17968" s="80"/>
      <c r="BA17968" s="80"/>
      <c r="BB17968" s="80"/>
    </row>
    <row r="17969" spans="9:54" x14ac:dyDescent="0.25">
      <c r="I17969" s="80"/>
      <c r="AX17969" s="80"/>
      <c r="AY17969" s="80"/>
      <c r="AZ17969" s="80"/>
      <c r="BA17969" s="80"/>
      <c r="BB17969" s="80"/>
    </row>
    <row r="17970" spans="9:54" x14ac:dyDescent="0.25">
      <c r="I17970" s="80"/>
      <c r="AX17970" s="80"/>
      <c r="AY17970" s="80"/>
      <c r="AZ17970" s="80"/>
      <c r="BA17970" s="80"/>
      <c r="BB17970" s="80"/>
    </row>
    <row r="17971" spans="9:54" x14ac:dyDescent="0.25">
      <c r="I17971" s="80"/>
      <c r="AX17971" s="80"/>
      <c r="AY17971" s="80"/>
      <c r="AZ17971" s="80"/>
      <c r="BA17971" s="80"/>
      <c r="BB17971" s="80"/>
    </row>
    <row r="17972" spans="9:54" x14ac:dyDescent="0.25">
      <c r="I17972" s="80"/>
      <c r="AX17972" s="80"/>
      <c r="AY17972" s="80"/>
      <c r="AZ17972" s="80"/>
      <c r="BA17972" s="80"/>
      <c r="BB17972" s="80"/>
    </row>
    <row r="17973" spans="9:54" x14ac:dyDescent="0.25">
      <c r="I17973" s="80"/>
      <c r="AX17973" s="80"/>
      <c r="AY17973" s="80"/>
      <c r="AZ17973" s="80"/>
      <c r="BA17973" s="80"/>
      <c r="BB17973" s="80"/>
    </row>
    <row r="17974" spans="9:54" x14ac:dyDescent="0.25">
      <c r="I17974" s="80"/>
      <c r="AX17974" s="80"/>
      <c r="AY17974" s="80"/>
      <c r="AZ17974" s="80"/>
      <c r="BA17974" s="80"/>
      <c r="BB17974" s="80"/>
    </row>
    <row r="17975" spans="9:54" x14ac:dyDescent="0.25">
      <c r="I17975" s="80"/>
      <c r="AX17975" s="80"/>
      <c r="AY17975" s="80"/>
      <c r="AZ17975" s="80"/>
      <c r="BA17975" s="80"/>
      <c r="BB17975" s="80"/>
    </row>
    <row r="17976" spans="9:54" x14ac:dyDescent="0.25">
      <c r="I17976" s="80"/>
      <c r="AX17976" s="80"/>
      <c r="AY17976" s="80"/>
      <c r="AZ17976" s="80"/>
      <c r="BA17976" s="80"/>
      <c r="BB17976" s="80"/>
    </row>
    <row r="17977" spans="9:54" x14ac:dyDescent="0.25">
      <c r="I17977" s="80"/>
      <c r="AX17977" s="80"/>
      <c r="AY17977" s="80"/>
      <c r="AZ17977" s="80"/>
      <c r="BA17977" s="80"/>
      <c r="BB17977" s="80"/>
    </row>
    <row r="17978" spans="9:54" x14ac:dyDescent="0.25">
      <c r="I17978" s="80"/>
      <c r="AX17978" s="80"/>
      <c r="AY17978" s="80"/>
      <c r="AZ17978" s="80"/>
      <c r="BA17978" s="80"/>
      <c r="BB17978" s="80"/>
    </row>
    <row r="17979" spans="9:54" x14ac:dyDescent="0.25">
      <c r="I17979" s="80"/>
      <c r="AX17979" s="80"/>
      <c r="AY17979" s="80"/>
      <c r="AZ17979" s="80"/>
      <c r="BA17979" s="80"/>
      <c r="BB17979" s="80"/>
    </row>
    <row r="17980" spans="9:54" x14ac:dyDescent="0.25">
      <c r="I17980" s="80"/>
      <c r="AX17980" s="80"/>
      <c r="AY17980" s="80"/>
      <c r="AZ17980" s="80"/>
      <c r="BA17980" s="80"/>
      <c r="BB17980" s="80"/>
    </row>
    <row r="17981" spans="9:54" x14ac:dyDescent="0.25">
      <c r="I17981" s="80"/>
      <c r="AX17981" s="80"/>
      <c r="AY17981" s="80"/>
      <c r="AZ17981" s="80"/>
      <c r="BA17981" s="80"/>
      <c r="BB17981" s="80"/>
    </row>
    <row r="17982" spans="9:54" x14ac:dyDescent="0.25">
      <c r="I17982" s="80"/>
      <c r="AX17982" s="80"/>
      <c r="AY17982" s="80"/>
      <c r="AZ17982" s="80"/>
      <c r="BA17982" s="80"/>
      <c r="BB17982" s="80"/>
    </row>
    <row r="17983" spans="9:54" x14ac:dyDescent="0.25">
      <c r="I17983" s="80"/>
      <c r="AX17983" s="80"/>
      <c r="AY17983" s="80"/>
      <c r="AZ17983" s="80"/>
      <c r="BA17983" s="80"/>
      <c r="BB17983" s="80"/>
    </row>
    <row r="17984" spans="9:54" x14ac:dyDescent="0.25">
      <c r="I17984" s="80"/>
      <c r="AX17984" s="80"/>
      <c r="AY17984" s="80"/>
      <c r="AZ17984" s="80"/>
      <c r="BA17984" s="80"/>
      <c r="BB17984" s="80"/>
    </row>
    <row r="17985" spans="9:54" x14ac:dyDescent="0.25">
      <c r="I17985" s="80"/>
      <c r="AX17985" s="80"/>
      <c r="AY17985" s="80"/>
      <c r="AZ17985" s="80"/>
      <c r="BA17985" s="80"/>
      <c r="BB17985" s="80"/>
    </row>
    <row r="17986" spans="9:54" x14ac:dyDescent="0.25">
      <c r="I17986" s="80"/>
      <c r="AX17986" s="80"/>
      <c r="AY17986" s="80"/>
      <c r="AZ17986" s="80"/>
      <c r="BA17986" s="80"/>
      <c r="BB17986" s="80"/>
    </row>
    <row r="17987" spans="9:54" x14ac:dyDescent="0.25">
      <c r="I17987" s="80"/>
      <c r="AX17987" s="80"/>
      <c r="AY17987" s="80"/>
      <c r="AZ17987" s="80"/>
      <c r="BA17987" s="80"/>
      <c r="BB17987" s="80"/>
    </row>
    <row r="17988" spans="9:54" x14ac:dyDescent="0.25">
      <c r="I17988" s="80"/>
      <c r="AX17988" s="80"/>
      <c r="AY17988" s="80"/>
      <c r="AZ17988" s="80"/>
      <c r="BA17988" s="80"/>
      <c r="BB17988" s="80"/>
    </row>
    <row r="17989" spans="9:54" x14ac:dyDescent="0.25">
      <c r="I17989" s="80"/>
      <c r="AX17989" s="80"/>
      <c r="AY17989" s="80"/>
      <c r="AZ17989" s="80"/>
      <c r="BA17989" s="80"/>
      <c r="BB17989" s="80"/>
    </row>
    <row r="17990" spans="9:54" x14ac:dyDescent="0.25">
      <c r="I17990" s="80"/>
      <c r="AX17990" s="80"/>
      <c r="AY17990" s="80"/>
      <c r="AZ17990" s="80"/>
      <c r="BA17990" s="80"/>
      <c r="BB17990" s="80"/>
    </row>
    <row r="17991" spans="9:54" x14ac:dyDescent="0.25">
      <c r="I17991" s="80"/>
      <c r="AX17991" s="80"/>
      <c r="AY17991" s="80"/>
      <c r="AZ17991" s="80"/>
      <c r="BA17991" s="80"/>
      <c r="BB17991" s="80"/>
    </row>
    <row r="17992" spans="9:54" x14ac:dyDescent="0.25">
      <c r="I17992" s="80"/>
      <c r="AX17992" s="80"/>
      <c r="AY17992" s="80"/>
      <c r="AZ17992" s="80"/>
      <c r="BA17992" s="80"/>
      <c r="BB17992" s="80"/>
    </row>
    <row r="17993" spans="9:54" x14ac:dyDescent="0.25">
      <c r="I17993" s="80"/>
      <c r="AX17993" s="80"/>
      <c r="AY17993" s="80"/>
      <c r="AZ17993" s="80"/>
      <c r="BA17993" s="80"/>
      <c r="BB17993" s="80"/>
    </row>
    <row r="17994" spans="9:54" x14ac:dyDescent="0.25">
      <c r="I17994" s="80"/>
      <c r="AX17994" s="80"/>
      <c r="AY17994" s="80"/>
      <c r="AZ17994" s="80"/>
      <c r="BA17994" s="80"/>
      <c r="BB17994" s="80"/>
    </row>
    <row r="17995" spans="9:54" x14ac:dyDescent="0.25">
      <c r="I17995" s="80"/>
      <c r="AX17995" s="80"/>
      <c r="AY17995" s="80"/>
      <c r="AZ17995" s="80"/>
      <c r="BA17995" s="80"/>
      <c r="BB17995" s="80"/>
    </row>
    <row r="17996" spans="9:54" x14ac:dyDescent="0.25">
      <c r="I17996" s="80"/>
      <c r="AX17996" s="80"/>
      <c r="AY17996" s="80"/>
      <c r="AZ17996" s="80"/>
      <c r="BA17996" s="80"/>
      <c r="BB17996" s="80"/>
    </row>
    <row r="17997" spans="9:54" x14ac:dyDescent="0.25">
      <c r="I17997" s="80"/>
      <c r="AX17997" s="80"/>
      <c r="AY17997" s="80"/>
      <c r="AZ17997" s="80"/>
      <c r="BA17997" s="80"/>
      <c r="BB17997" s="80"/>
    </row>
    <row r="17998" spans="9:54" x14ac:dyDescent="0.25">
      <c r="I17998" s="80"/>
      <c r="AX17998" s="80"/>
      <c r="AY17998" s="80"/>
      <c r="AZ17998" s="80"/>
      <c r="BA17998" s="80"/>
      <c r="BB17998" s="80"/>
    </row>
    <row r="17999" spans="9:54" x14ac:dyDescent="0.25">
      <c r="I17999" s="80"/>
      <c r="AX17999" s="80"/>
      <c r="AY17999" s="80"/>
      <c r="AZ17999" s="80"/>
      <c r="BA17999" s="80"/>
      <c r="BB17999" s="80"/>
    </row>
    <row r="18000" spans="9:54" x14ac:dyDescent="0.25">
      <c r="I18000" s="80"/>
      <c r="AX18000" s="80"/>
      <c r="AY18000" s="80"/>
      <c r="AZ18000" s="80"/>
      <c r="BA18000" s="80"/>
      <c r="BB18000" s="80"/>
    </row>
    <row r="18001" spans="9:54" x14ac:dyDescent="0.25">
      <c r="I18001" s="80"/>
      <c r="AX18001" s="80"/>
      <c r="AY18001" s="80"/>
      <c r="AZ18001" s="80"/>
      <c r="BA18001" s="80"/>
      <c r="BB18001" s="80"/>
    </row>
    <row r="18002" spans="9:54" x14ac:dyDescent="0.25">
      <c r="I18002" s="80"/>
      <c r="AX18002" s="80"/>
      <c r="AY18002" s="80"/>
      <c r="AZ18002" s="80"/>
      <c r="BA18002" s="80"/>
      <c r="BB18002" s="80"/>
    </row>
    <row r="18003" spans="9:54" x14ac:dyDescent="0.25">
      <c r="I18003" s="80"/>
      <c r="AX18003" s="80"/>
      <c r="AY18003" s="80"/>
      <c r="AZ18003" s="80"/>
      <c r="BA18003" s="80"/>
      <c r="BB18003" s="80"/>
    </row>
    <row r="18004" spans="9:54" x14ac:dyDescent="0.25">
      <c r="I18004" s="80"/>
      <c r="AX18004" s="80"/>
      <c r="AY18004" s="80"/>
      <c r="AZ18004" s="80"/>
      <c r="BA18004" s="80"/>
      <c r="BB18004" s="80"/>
    </row>
    <row r="18005" spans="9:54" x14ac:dyDescent="0.25">
      <c r="I18005" s="80"/>
      <c r="AX18005" s="80"/>
      <c r="AY18005" s="80"/>
      <c r="AZ18005" s="80"/>
      <c r="BA18005" s="80"/>
      <c r="BB18005" s="80"/>
    </row>
    <row r="18006" spans="9:54" x14ac:dyDescent="0.25">
      <c r="I18006" s="80"/>
      <c r="AX18006" s="80"/>
      <c r="AY18006" s="80"/>
      <c r="AZ18006" s="80"/>
      <c r="BA18006" s="80"/>
      <c r="BB18006" s="80"/>
    </row>
    <row r="18007" spans="9:54" x14ac:dyDescent="0.25">
      <c r="I18007" s="80"/>
      <c r="AX18007" s="80"/>
      <c r="AY18007" s="80"/>
      <c r="AZ18007" s="80"/>
      <c r="BA18007" s="80"/>
      <c r="BB18007" s="80"/>
    </row>
    <row r="18008" spans="9:54" x14ac:dyDescent="0.25">
      <c r="I18008" s="80"/>
      <c r="AX18008" s="80"/>
      <c r="AY18008" s="80"/>
      <c r="AZ18008" s="80"/>
      <c r="BA18008" s="80"/>
      <c r="BB18008" s="80"/>
    </row>
    <row r="18009" spans="9:54" x14ac:dyDescent="0.25">
      <c r="I18009" s="80"/>
      <c r="AX18009" s="80"/>
      <c r="AY18009" s="80"/>
      <c r="AZ18009" s="80"/>
      <c r="BA18009" s="80"/>
      <c r="BB18009" s="80"/>
    </row>
    <row r="18010" spans="9:54" x14ac:dyDescent="0.25">
      <c r="I18010" s="80"/>
      <c r="AX18010" s="80"/>
      <c r="AY18010" s="80"/>
      <c r="AZ18010" s="80"/>
      <c r="BA18010" s="80"/>
      <c r="BB18010" s="80"/>
    </row>
    <row r="18011" spans="9:54" x14ac:dyDescent="0.25">
      <c r="I18011" s="80"/>
      <c r="AX18011" s="80"/>
      <c r="AY18011" s="80"/>
      <c r="AZ18011" s="80"/>
      <c r="BA18011" s="80"/>
      <c r="BB18011" s="80"/>
    </row>
    <row r="18012" spans="9:54" x14ac:dyDescent="0.25">
      <c r="I18012" s="80"/>
      <c r="AX18012" s="80"/>
      <c r="AY18012" s="80"/>
      <c r="AZ18012" s="80"/>
      <c r="BA18012" s="80"/>
      <c r="BB18012" s="80"/>
    </row>
    <row r="18013" spans="9:54" x14ac:dyDescent="0.25">
      <c r="I18013" s="80"/>
      <c r="AX18013" s="80"/>
      <c r="AY18013" s="80"/>
      <c r="AZ18013" s="80"/>
      <c r="BA18013" s="80"/>
      <c r="BB18013" s="80"/>
    </row>
    <row r="18014" spans="9:54" x14ac:dyDescent="0.25">
      <c r="I18014" s="80"/>
      <c r="AX18014" s="80"/>
      <c r="AY18014" s="80"/>
      <c r="AZ18014" s="80"/>
      <c r="BA18014" s="80"/>
      <c r="BB18014" s="80"/>
    </row>
    <row r="18015" spans="9:54" x14ac:dyDescent="0.25">
      <c r="I18015" s="80"/>
      <c r="AX18015" s="80"/>
      <c r="AY18015" s="80"/>
      <c r="AZ18015" s="80"/>
      <c r="BA18015" s="80"/>
      <c r="BB18015" s="80"/>
    </row>
    <row r="18016" spans="9:54" x14ac:dyDescent="0.25">
      <c r="I18016" s="80"/>
      <c r="AX18016" s="80"/>
      <c r="AY18016" s="80"/>
      <c r="AZ18016" s="80"/>
      <c r="BA18016" s="80"/>
      <c r="BB18016" s="80"/>
    </row>
    <row r="18017" spans="9:54" x14ac:dyDescent="0.25">
      <c r="I18017" s="80"/>
      <c r="AX18017" s="80"/>
      <c r="AY18017" s="80"/>
      <c r="AZ18017" s="80"/>
      <c r="BA18017" s="80"/>
      <c r="BB18017" s="80"/>
    </row>
    <row r="18018" spans="9:54" x14ac:dyDescent="0.25">
      <c r="I18018" s="80"/>
      <c r="AX18018" s="80"/>
      <c r="AY18018" s="80"/>
      <c r="AZ18018" s="80"/>
      <c r="BA18018" s="80"/>
      <c r="BB18018" s="80"/>
    </row>
    <row r="18019" spans="9:54" x14ac:dyDescent="0.25">
      <c r="I18019" s="80"/>
      <c r="AX18019" s="80"/>
      <c r="AY18019" s="80"/>
      <c r="AZ18019" s="80"/>
      <c r="BA18019" s="80"/>
      <c r="BB18019" s="80"/>
    </row>
    <row r="18020" spans="9:54" x14ac:dyDescent="0.25">
      <c r="I18020" s="80"/>
      <c r="AX18020" s="80"/>
      <c r="AY18020" s="80"/>
      <c r="AZ18020" s="80"/>
      <c r="BA18020" s="80"/>
      <c r="BB18020" s="80"/>
    </row>
    <row r="18021" spans="9:54" x14ac:dyDescent="0.25">
      <c r="I18021" s="80"/>
      <c r="AX18021" s="80"/>
      <c r="AY18021" s="80"/>
      <c r="AZ18021" s="80"/>
      <c r="BA18021" s="80"/>
      <c r="BB18021" s="80"/>
    </row>
    <row r="18022" spans="9:54" x14ac:dyDescent="0.25">
      <c r="I18022" s="80"/>
      <c r="AX18022" s="80"/>
      <c r="AY18022" s="80"/>
      <c r="AZ18022" s="80"/>
      <c r="BA18022" s="80"/>
      <c r="BB18022" s="80"/>
    </row>
    <row r="18023" spans="9:54" x14ac:dyDescent="0.25">
      <c r="I18023" s="80"/>
      <c r="AX18023" s="80"/>
      <c r="AY18023" s="80"/>
      <c r="AZ18023" s="80"/>
      <c r="BA18023" s="80"/>
      <c r="BB18023" s="80"/>
    </row>
    <row r="18024" spans="9:54" x14ac:dyDescent="0.25">
      <c r="I18024" s="80"/>
      <c r="AX18024" s="80"/>
      <c r="AY18024" s="80"/>
      <c r="AZ18024" s="80"/>
      <c r="BA18024" s="80"/>
      <c r="BB18024" s="80"/>
    </row>
    <row r="18025" spans="9:54" x14ac:dyDescent="0.25">
      <c r="I18025" s="80"/>
      <c r="AX18025" s="80"/>
      <c r="AY18025" s="80"/>
      <c r="AZ18025" s="80"/>
      <c r="BA18025" s="80"/>
      <c r="BB18025" s="80"/>
    </row>
    <row r="18026" spans="9:54" x14ac:dyDescent="0.25">
      <c r="I18026" s="80"/>
      <c r="AX18026" s="80"/>
      <c r="AY18026" s="80"/>
      <c r="AZ18026" s="80"/>
      <c r="BA18026" s="80"/>
      <c r="BB18026" s="80"/>
    </row>
    <row r="18027" spans="9:54" x14ac:dyDescent="0.25">
      <c r="I18027" s="80"/>
      <c r="AX18027" s="80"/>
      <c r="AY18027" s="80"/>
      <c r="AZ18027" s="80"/>
      <c r="BA18027" s="80"/>
      <c r="BB18027" s="80"/>
    </row>
    <row r="18028" spans="9:54" x14ac:dyDescent="0.25">
      <c r="I18028" s="80"/>
      <c r="AX18028" s="80"/>
      <c r="AY18028" s="80"/>
      <c r="AZ18028" s="80"/>
      <c r="BA18028" s="80"/>
      <c r="BB18028" s="80"/>
    </row>
    <row r="18029" spans="9:54" x14ac:dyDescent="0.25">
      <c r="I18029" s="80"/>
      <c r="AX18029" s="80"/>
      <c r="AY18029" s="80"/>
      <c r="AZ18029" s="80"/>
      <c r="BA18029" s="80"/>
      <c r="BB18029" s="80"/>
    </row>
    <row r="18030" spans="9:54" x14ac:dyDescent="0.25">
      <c r="I18030" s="80"/>
      <c r="AX18030" s="80"/>
      <c r="AY18030" s="80"/>
      <c r="AZ18030" s="80"/>
      <c r="BA18030" s="80"/>
      <c r="BB18030" s="80"/>
    </row>
    <row r="18031" spans="9:54" x14ac:dyDescent="0.25">
      <c r="I18031" s="80"/>
      <c r="AX18031" s="80"/>
      <c r="AY18031" s="80"/>
      <c r="AZ18031" s="80"/>
      <c r="BA18031" s="80"/>
      <c r="BB18031" s="80"/>
    </row>
    <row r="18032" spans="9:54" x14ac:dyDescent="0.25">
      <c r="I18032" s="80"/>
      <c r="AX18032" s="80"/>
      <c r="AY18032" s="80"/>
      <c r="AZ18032" s="80"/>
      <c r="BA18032" s="80"/>
      <c r="BB18032" s="80"/>
    </row>
    <row r="18033" spans="9:54" x14ac:dyDescent="0.25">
      <c r="I18033" s="80"/>
      <c r="AX18033" s="80"/>
      <c r="AY18033" s="80"/>
      <c r="AZ18033" s="80"/>
      <c r="BA18033" s="80"/>
      <c r="BB18033" s="80"/>
    </row>
    <row r="18034" spans="9:54" x14ac:dyDescent="0.25">
      <c r="I18034" s="80"/>
      <c r="AX18034" s="80"/>
      <c r="AY18034" s="80"/>
      <c r="AZ18034" s="80"/>
      <c r="BA18034" s="80"/>
      <c r="BB18034" s="80"/>
    </row>
    <row r="18035" spans="9:54" x14ac:dyDescent="0.25">
      <c r="I18035" s="80"/>
      <c r="AX18035" s="80"/>
      <c r="AY18035" s="80"/>
      <c r="AZ18035" s="80"/>
      <c r="BA18035" s="80"/>
      <c r="BB18035" s="80"/>
    </row>
    <row r="18036" spans="9:54" x14ac:dyDescent="0.25">
      <c r="I18036" s="80"/>
      <c r="AX18036" s="80"/>
      <c r="AY18036" s="80"/>
      <c r="AZ18036" s="80"/>
      <c r="BA18036" s="80"/>
      <c r="BB18036" s="80"/>
    </row>
    <row r="18037" spans="9:54" x14ac:dyDescent="0.25">
      <c r="I18037" s="80"/>
      <c r="AX18037" s="80"/>
      <c r="AY18037" s="80"/>
      <c r="AZ18037" s="80"/>
      <c r="BA18037" s="80"/>
      <c r="BB18037" s="80"/>
    </row>
    <row r="18038" spans="9:54" x14ac:dyDescent="0.25">
      <c r="I18038" s="80"/>
      <c r="AX18038" s="80"/>
      <c r="AY18038" s="80"/>
      <c r="AZ18038" s="80"/>
      <c r="BA18038" s="80"/>
      <c r="BB18038" s="80"/>
    </row>
    <row r="18039" spans="9:54" x14ac:dyDescent="0.25">
      <c r="I18039" s="80"/>
      <c r="AX18039" s="80"/>
      <c r="AY18039" s="80"/>
      <c r="AZ18039" s="80"/>
      <c r="BA18039" s="80"/>
      <c r="BB18039" s="80"/>
    </row>
    <row r="18040" spans="9:54" x14ac:dyDescent="0.25">
      <c r="I18040" s="80"/>
      <c r="AX18040" s="80"/>
      <c r="AY18040" s="80"/>
      <c r="AZ18040" s="80"/>
      <c r="BA18040" s="80"/>
      <c r="BB18040" s="80"/>
    </row>
    <row r="18041" spans="9:54" x14ac:dyDescent="0.25">
      <c r="I18041" s="80"/>
      <c r="AX18041" s="80"/>
      <c r="AY18041" s="80"/>
      <c r="AZ18041" s="80"/>
      <c r="BA18041" s="80"/>
      <c r="BB18041" s="80"/>
    </row>
    <row r="18042" spans="9:54" x14ac:dyDescent="0.25">
      <c r="I18042" s="80"/>
      <c r="AX18042" s="80"/>
      <c r="AY18042" s="80"/>
      <c r="AZ18042" s="80"/>
      <c r="BA18042" s="80"/>
      <c r="BB18042" s="80"/>
    </row>
    <row r="18043" spans="9:54" x14ac:dyDescent="0.25">
      <c r="I18043" s="80"/>
      <c r="AX18043" s="80"/>
      <c r="AY18043" s="80"/>
      <c r="AZ18043" s="80"/>
      <c r="BA18043" s="80"/>
      <c r="BB18043" s="80"/>
    </row>
    <row r="18044" spans="9:54" x14ac:dyDescent="0.25">
      <c r="I18044" s="80"/>
      <c r="AX18044" s="80"/>
      <c r="AY18044" s="80"/>
      <c r="AZ18044" s="80"/>
      <c r="BA18044" s="80"/>
      <c r="BB18044" s="80"/>
    </row>
    <row r="18045" spans="9:54" x14ac:dyDescent="0.25">
      <c r="I18045" s="80"/>
      <c r="AX18045" s="80"/>
      <c r="AY18045" s="80"/>
      <c r="AZ18045" s="80"/>
      <c r="BA18045" s="80"/>
      <c r="BB18045" s="80"/>
    </row>
    <row r="18046" spans="9:54" x14ac:dyDescent="0.25">
      <c r="I18046" s="80"/>
      <c r="AX18046" s="80"/>
      <c r="AY18046" s="80"/>
      <c r="AZ18046" s="80"/>
      <c r="BA18046" s="80"/>
      <c r="BB18046" s="80"/>
    </row>
    <row r="18047" spans="9:54" x14ac:dyDescent="0.25">
      <c r="I18047" s="80"/>
      <c r="AX18047" s="80"/>
      <c r="AY18047" s="80"/>
      <c r="AZ18047" s="80"/>
      <c r="BA18047" s="80"/>
      <c r="BB18047" s="80"/>
    </row>
    <row r="18048" spans="9:54" x14ac:dyDescent="0.25">
      <c r="I18048" s="80"/>
      <c r="AX18048" s="80"/>
      <c r="AY18048" s="80"/>
      <c r="AZ18048" s="80"/>
      <c r="BA18048" s="80"/>
      <c r="BB18048" s="80"/>
    </row>
    <row r="18049" spans="9:54" x14ac:dyDescent="0.25">
      <c r="I18049" s="80"/>
      <c r="AX18049" s="80"/>
      <c r="AY18049" s="80"/>
      <c r="AZ18049" s="80"/>
      <c r="BA18049" s="80"/>
      <c r="BB18049" s="80"/>
    </row>
    <row r="18050" spans="9:54" x14ac:dyDescent="0.25">
      <c r="I18050" s="80"/>
      <c r="AX18050" s="80"/>
      <c r="AY18050" s="80"/>
      <c r="AZ18050" s="80"/>
      <c r="BA18050" s="80"/>
      <c r="BB18050" s="80"/>
    </row>
    <row r="18051" spans="9:54" x14ac:dyDescent="0.25">
      <c r="I18051" s="80"/>
      <c r="AX18051" s="80"/>
      <c r="AY18051" s="80"/>
      <c r="AZ18051" s="80"/>
      <c r="BA18051" s="80"/>
      <c r="BB18051" s="80"/>
    </row>
    <row r="18052" spans="9:54" x14ac:dyDescent="0.25">
      <c r="I18052" s="80"/>
      <c r="AX18052" s="80"/>
      <c r="AY18052" s="80"/>
      <c r="AZ18052" s="80"/>
      <c r="BA18052" s="80"/>
      <c r="BB18052" s="80"/>
    </row>
    <row r="18053" spans="9:54" x14ac:dyDescent="0.25">
      <c r="I18053" s="80"/>
      <c r="AX18053" s="80"/>
      <c r="AY18053" s="80"/>
      <c r="AZ18053" s="80"/>
      <c r="BA18053" s="80"/>
      <c r="BB18053" s="80"/>
    </row>
    <row r="18054" spans="9:54" x14ac:dyDescent="0.25">
      <c r="I18054" s="80"/>
      <c r="AX18054" s="80"/>
      <c r="AY18054" s="80"/>
      <c r="AZ18054" s="80"/>
      <c r="BA18054" s="80"/>
      <c r="BB18054" s="80"/>
    </row>
    <row r="18055" spans="9:54" x14ac:dyDescent="0.25">
      <c r="I18055" s="80"/>
      <c r="AX18055" s="80"/>
      <c r="AY18055" s="80"/>
      <c r="AZ18055" s="80"/>
      <c r="BA18055" s="80"/>
      <c r="BB18055" s="80"/>
    </row>
    <row r="18056" spans="9:54" x14ac:dyDescent="0.25">
      <c r="I18056" s="80"/>
      <c r="AX18056" s="80"/>
      <c r="AY18056" s="80"/>
      <c r="AZ18056" s="80"/>
      <c r="BA18056" s="80"/>
      <c r="BB18056" s="80"/>
    </row>
    <row r="18057" spans="9:54" x14ac:dyDescent="0.25">
      <c r="I18057" s="80"/>
      <c r="AX18057" s="80"/>
      <c r="AY18057" s="80"/>
      <c r="AZ18057" s="80"/>
      <c r="BA18057" s="80"/>
      <c r="BB18057" s="80"/>
    </row>
    <row r="18058" spans="9:54" x14ac:dyDescent="0.25">
      <c r="I18058" s="80"/>
      <c r="AX18058" s="80"/>
      <c r="AY18058" s="80"/>
      <c r="AZ18058" s="80"/>
      <c r="BA18058" s="80"/>
      <c r="BB18058" s="80"/>
    </row>
    <row r="18059" spans="9:54" x14ac:dyDescent="0.25">
      <c r="I18059" s="80"/>
      <c r="AX18059" s="80"/>
      <c r="AY18059" s="80"/>
      <c r="AZ18059" s="80"/>
      <c r="BA18059" s="80"/>
      <c r="BB18059" s="80"/>
    </row>
    <row r="18060" spans="9:54" x14ac:dyDescent="0.25">
      <c r="I18060" s="80"/>
      <c r="AX18060" s="80"/>
      <c r="AY18060" s="80"/>
      <c r="AZ18060" s="80"/>
      <c r="BA18060" s="80"/>
      <c r="BB18060" s="80"/>
    </row>
    <row r="18061" spans="9:54" x14ac:dyDescent="0.25">
      <c r="I18061" s="80"/>
      <c r="AX18061" s="80"/>
      <c r="AY18061" s="80"/>
      <c r="AZ18061" s="80"/>
      <c r="BA18061" s="80"/>
      <c r="BB18061" s="80"/>
    </row>
    <row r="18062" spans="9:54" x14ac:dyDescent="0.25">
      <c r="I18062" s="80"/>
      <c r="AX18062" s="80"/>
      <c r="AY18062" s="80"/>
      <c r="AZ18062" s="80"/>
      <c r="BA18062" s="80"/>
      <c r="BB18062" s="80"/>
    </row>
    <row r="18063" spans="9:54" x14ac:dyDescent="0.25">
      <c r="I18063" s="80"/>
      <c r="AX18063" s="80"/>
      <c r="AY18063" s="80"/>
      <c r="AZ18063" s="80"/>
      <c r="BA18063" s="80"/>
      <c r="BB18063" s="80"/>
    </row>
    <row r="18064" spans="9:54" x14ac:dyDescent="0.25">
      <c r="I18064" s="80"/>
      <c r="AX18064" s="80"/>
      <c r="AY18064" s="80"/>
      <c r="AZ18064" s="80"/>
      <c r="BA18064" s="80"/>
      <c r="BB18064" s="80"/>
    </row>
    <row r="18065" spans="9:54" x14ac:dyDescent="0.25">
      <c r="I18065" s="80"/>
      <c r="AX18065" s="80"/>
      <c r="AY18065" s="80"/>
      <c r="AZ18065" s="80"/>
      <c r="BA18065" s="80"/>
      <c r="BB18065" s="80"/>
    </row>
    <row r="18066" spans="9:54" x14ac:dyDescent="0.25">
      <c r="I18066" s="80"/>
      <c r="AX18066" s="80"/>
      <c r="AY18066" s="80"/>
      <c r="AZ18066" s="80"/>
      <c r="BA18066" s="80"/>
      <c r="BB18066" s="80"/>
    </row>
    <row r="18067" spans="9:54" x14ac:dyDescent="0.25">
      <c r="I18067" s="80"/>
      <c r="AX18067" s="80"/>
      <c r="AY18067" s="80"/>
      <c r="AZ18067" s="80"/>
      <c r="BA18067" s="80"/>
      <c r="BB18067" s="80"/>
    </row>
    <row r="18068" spans="9:54" x14ac:dyDescent="0.25">
      <c r="I18068" s="80"/>
      <c r="AX18068" s="80"/>
      <c r="AY18068" s="80"/>
      <c r="AZ18068" s="80"/>
      <c r="BA18068" s="80"/>
      <c r="BB18068" s="80"/>
    </row>
    <row r="18069" spans="9:54" x14ac:dyDescent="0.25">
      <c r="I18069" s="80"/>
      <c r="AX18069" s="80"/>
      <c r="AY18069" s="80"/>
      <c r="AZ18069" s="80"/>
      <c r="BA18069" s="80"/>
      <c r="BB18069" s="80"/>
    </row>
    <row r="18070" spans="9:54" x14ac:dyDescent="0.25">
      <c r="I18070" s="80"/>
      <c r="AX18070" s="80"/>
      <c r="AY18070" s="80"/>
      <c r="AZ18070" s="80"/>
      <c r="BA18070" s="80"/>
      <c r="BB18070" s="80"/>
    </row>
    <row r="18071" spans="9:54" x14ac:dyDescent="0.25">
      <c r="I18071" s="80"/>
      <c r="AX18071" s="80"/>
      <c r="AY18071" s="80"/>
      <c r="AZ18071" s="80"/>
      <c r="BA18071" s="80"/>
      <c r="BB18071" s="80"/>
    </row>
    <row r="18072" spans="9:54" x14ac:dyDescent="0.25">
      <c r="I18072" s="80"/>
      <c r="AX18072" s="80"/>
      <c r="AY18072" s="80"/>
      <c r="AZ18072" s="80"/>
      <c r="BA18072" s="80"/>
      <c r="BB18072" s="80"/>
    </row>
    <row r="18073" spans="9:54" x14ac:dyDescent="0.25">
      <c r="I18073" s="80"/>
      <c r="AX18073" s="80"/>
      <c r="AY18073" s="80"/>
      <c r="AZ18073" s="80"/>
      <c r="BA18073" s="80"/>
      <c r="BB18073" s="80"/>
    </row>
    <row r="18074" spans="9:54" x14ac:dyDescent="0.25">
      <c r="I18074" s="80"/>
      <c r="AX18074" s="80"/>
      <c r="AY18074" s="80"/>
      <c r="AZ18074" s="80"/>
      <c r="BA18074" s="80"/>
      <c r="BB18074" s="80"/>
    </row>
    <row r="18075" spans="9:54" x14ac:dyDescent="0.25">
      <c r="I18075" s="80"/>
      <c r="AX18075" s="80"/>
      <c r="AY18075" s="80"/>
      <c r="AZ18075" s="80"/>
      <c r="BA18075" s="80"/>
      <c r="BB18075" s="80"/>
    </row>
    <row r="18076" spans="9:54" x14ac:dyDescent="0.25">
      <c r="I18076" s="80"/>
      <c r="AX18076" s="80"/>
      <c r="AY18076" s="80"/>
      <c r="AZ18076" s="80"/>
      <c r="BA18076" s="80"/>
      <c r="BB18076" s="80"/>
    </row>
    <row r="18077" spans="9:54" x14ac:dyDescent="0.25">
      <c r="I18077" s="80"/>
      <c r="AX18077" s="80"/>
      <c r="AY18077" s="80"/>
      <c r="AZ18077" s="80"/>
      <c r="BA18077" s="80"/>
      <c r="BB18077" s="80"/>
    </row>
    <row r="18078" spans="9:54" x14ac:dyDescent="0.25">
      <c r="I18078" s="80"/>
      <c r="AX18078" s="80"/>
      <c r="AY18078" s="80"/>
      <c r="AZ18078" s="80"/>
      <c r="BA18078" s="80"/>
      <c r="BB18078" s="80"/>
    </row>
    <row r="18079" spans="9:54" x14ac:dyDescent="0.25">
      <c r="I18079" s="80"/>
      <c r="AX18079" s="80"/>
      <c r="AY18079" s="80"/>
      <c r="AZ18079" s="80"/>
      <c r="BA18079" s="80"/>
      <c r="BB18079" s="80"/>
    </row>
    <row r="18080" spans="9:54" x14ac:dyDescent="0.25">
      <c r="I18080" s="80"/>
      <c r="AX18080" s="80"/>
      <c r="AY18080" s="80"/>
      <c r="AZ18080" s="80"/>
      <c r="BA18080" s="80"/>
      <c r="BB18080" s="80"/>
    </row>
    <row r="18081" spans="9:54" x14ac:dyDescent="0.25">
      <c r="I18081" s="80"/>
      <c r="AX18081" s="80"/>
      <c r="AY18081" s="80"/>
      <c r="AZ18081" s="80"/>
      <c r="BA18081" s="80"/>
      <c r="BB18081" s="80"/>
    </row>
    <row r="18082" spans="9:54" x14ac:dyDescent="0.25">
      <c r="I18082" s="80"/>
      <c r="AX18082" s="80"/>
      <c r="AY18082" s="80"/>
      <c r="AZ18082" s="80"/>
      <c r="BA18082" s="80"/>
      <c r="BB18082" s="80"/>
    </row>
    <row r="18083" spans="9:54" x14ac:dyDescent="0.25">
      <c r="I18083" s="80"/>
      <c r="AX18083" s="80"/>
      <c r="AY18083" s="80"/>
      <c r="AZ18083" s="80"/>
      <c r="BA18083" s="80"/>
      <c r="BB18083" s="80"/>
    </row>
    <row r="18084" spans="9:54" x14ac:dyDescent="0.25">
      <c r="I18084" s="80"/>
      <c r="AX18084" s="80"/>
      <c r="AY18084" s="80"/>
      <c r="AZ18084" s="80"/>
      <c r="BA18084" s="80"/>
      <c r="BB18084" s="80"/>
    </row>
    <row r="18085" spans="9:54" x14ac:dyDescent="0.25">
      <c r="I18085" s="80"/>
      <c r="AX18085" s="80"/>
      <c r="AY18085" s="80"/>
      <c r="AZ18085" s="80"/>
      <c r="BA18085" s="80"/>
      <c r="BB18085" s="80"/>
    </row>
    <row r="18086" spans="9:54" x14ac:dyDescent="0.25">
      <c r="I18086" s="80"/>
      <c r="AX18086" s="80"/>
      <c r="AY18086" s="80"/>
      <c r="AZ18086" s="80"/>
      <c r="BA18086" s="80"/>
      <c r="BB18086" s="80"/>
    </row>
    <row r="18087" spans="9:54" x14ac:dyDescent="0.25">
      <c r="I18087" s="80"/>
      <c r="AX18087" s="80"/>
      <c r="AY18087" s="80"/>
      <c r="AZ18087" s="80"/>
      <c r="BA18087" s="80"/>
      <c r="BB18087" s="80"/>
    </row>
    <row r="18088" spans="9:54" x14ac:dyDescent="0.25">
      <c r="I18088" s="80"/>
      <c r="AX18088" s="80"/>
      <c r="AY18088" s="80"/>
      <c r="AZ18088" s="80"/>
      <c r="BA18088" s="80"/>
      <c r="BB18088" s="80"/>
    </row>
    <row r="18089" spans="9:54" x14ac:dyDescent="0.25">
      <c r="I18089" s="80"/>
      <c r="AX18089" s="80"/>
      <c r="AY18089" s="80"/>
      <c r="AZ18089" s="80"/>
      <c r="BA18089" s="80"/>
      <c r="BB18089" s="80"/>
    </row>
    <row r="18090" spans="9:54" x14ac:dyDescent="0.25">
      <c r="I18090" s="80"/>
      <c r="AX18090" s="80"/>
      <c r="AY18090" s="80"/>
      <c r="AZ18090" s="80"/>
      <c r="BA18090" s="80"/>
      <c r="BB18090" s="80"/>
    </row>
    <row r="18091" spans="9:54" x14ac:dyDescent="0.25">
      <c r="I18091" s="80"/>
      <c r="AX18091" s="80"/>
      <c r="AY18091" s="80"/>
      <c r="AZ18091" s="80"/>
      <c r="BA18091" s="80"/>
      <c r="BB18091" s="80"/>
    </row>
    <row r="18092" spans="9:54" x14ac:dyDescent="0.25">
      <c r="I18092" s="80"/>
      <c r="AX18092" s="80"/>
      <c r="AY18092" s="80"/>
      <c r="AZ18092" s="80"/>
      <c r="BA18092" s="80"/>
      <c r="BB18092" s="80"/>
    </row>
    <row r="18093" spans="9:54" x14ac:dyDescent="0.25">
      <c r="I18093" s="80"/>
      <c r="AX18093" s="80"/>
      <c r="AY18093" s="80"/>
      <c r="AZ18093" s="80"/>
      <c r="BA18093" s="80"/>
      <c r="BB18093" s="80"/>
    </row>
    <row r="18094" spans="9:54" x14ac:dyDescent="0.25">
      <c r="I18094" s="80"/>
      <c r="AX18094" s="80"/>
      <c r="AY18094" s="80"/>
      <c r="AZ18094" s="80"/>
      <c r="BA18094" s="80"/>
      <c r="BB18094" s="80"/>
    </row>
    <row r="18095" spans="9:54" x14ac:dyDescent="0.25">
      <c r="I18095" s="80"/>
      <c r="AX18095" s="80"/>
      <c r="AY18095" s="80"/>
      <c r="AZ18095" s="80"/>
      <c r="BA18095" s="80"/>
      <c r="BB18095" s="80"/>
    </row>
    <row r="18096" spans="9:54" x14ac:dyDescent="0.25">
      <c r="I18096" s="80"/>
      <c r="AX18096" s="80"/>
      <c r="AY18096" s="80"/>
      <c r="AZ18096" s="80"/>
      <c r="BA18096" s="80"/>
      <c r="BB18096" s="80"/>
    </row>
    <row r="18097" spans="9:54" x14ac:dyDescent="0.25">
      <c r="I18097" s="80"/>
      <c r="AX18097" s="80"/>
      <c r="AY18097" s="80"/>
      <c r="AZ18097" s="80"/>
      <c r="BA18097" s="80"/>
      <c r="BB18097" s="80"/>
    </row>
    <row r="18098" spans="9:54" x14ac:dyDescent="0.25">
      <c r="I18098" s="80"/>
      <c r="AX18098" s="80"/>
      <c r="AY18098" s="80"/>
      <c r="AZ18098" s="80"/>
      <c r="BA18098" s="80"/>
      <c r="BB18098" s="80"/>
    </row>
    <row r="18099" spans="9:54" x14ac:dyDescent="0.25">
      <c r="I18099" s="80"/>
      <c r="AX18099" s="80"/>
      <c r="AY18099" s="80"/>
      <c r="AZ18099" s="80"/>
      <c r="BA18099" s="80"/>
      <c r="BB18099" s="80"/>
    </row>
    <row r="18100" spans="9:54" x14ac:dyDescent="0.25">
      <c r="I18100" s="80"/>
      <c r="AX18100" s="80"/>
      <c r="AY18100" s="80"/>
      <c r="AZ18100" s="80"/>
      <c r="BA18100" s="80"/>
      <c r="BB18100" s="80"/>
    </row>
    <row r="18101" spans="9:54" x14ac:dyDescent="0.25">
      <c r="I18101" s="80"/>
      <c r="AX18101" s="80"/>
      <c r="AY18101" s="80"/>
      <c r="AZ18101" s="80"/>
      <c r="BA18101" s="80"/>
      <c r="BB18101" s="80"/>
    </row>
    <row r="18102" spans="9:54" x14ac:dyDescent="0.25">
      <c r="I18102" s="80"/>
      <c r="AX18102" s="80"/>
      <c r="AY18102" s="80"/>
      <c r="AZ18102" s="80"/>
      <c r="BA18102" s="80"/>
      <c r="BB18102" s="80"/>
    </row>
    <row r="18103" spans="9:54" x14ac:dyDescent="0.25">
      <c r="I18103" s="80"/>
      <c r="AX18103" s="80"/>
      <c r="AY18103" s="80"/>
      <c r="AZ18103" s="80"/>
      <c r="BA18103" s="80"/>
      <c r="BB18103" s="80"/>
    </row>
    <row r="18104" spans="9:54" x14ac:dyDescent="0.25">
      <c r="I18104" s="80"/>
      <c r="AX18104" s="80"/>
      <c r="AY18104" s="80"/>
      <c r="AZ18104" s="80"/>
      <c r="BA18104" s="80"/>
      <c r="BB18104" s="80"/>
    </row>
    <row r="18105" spans="9:54" x14ac:dyDescent="0.25">
      <c r="I18105" s="80"/>
      <c r="AX18105" s="80"/>
      <c r="AY18105" s="80"/>
      <c r="AZ18105" s="80"/>
      <c r="BA18105" s="80"/>
      <c r="BB18105" s="80"/>
    </row>
    <row r="18106" spans="9:54" x14ac:dyDescent="0.25">
      <c r="I18106" s="80"/>
      <c r="AX18106" s="80"/>
      <c r="AY18106" s="80"/>
      <c r="AZ18106" s="80"/>
      <c r="BA18106" s="80"/>
      <c r="BB18106" s="80"/>
    </row>
    <row r="18107" spans="9:54" x14ac:dyDescent="0.25">
      <c r="I18107" s="80"/>
      <c r="AX18107" s="80"/>
      <c r="AY18107" s="80"/>
      <c r="AZ18107" s="80"/>
      <c r="BA18107" s="80"/>
      <c r="BB18107" s="80"/>
    </row>
    <row r="18108" spans="9:54" x14ac:dyDescent="0.25">
      <c r="I18108" s="80"/>
      <c r="AX18108" s="80"/>
      <c r="AY18108" s="80"/>
      <c r="AZ18108" s="80"/>
      <c r="BA18108" s="80"/>
      <c r="BB18108" s="80"/>
    </row>
    <row r="18109" spans="9:54" x14ac:dyDescent="0.25">
      <c r="I18109" s="80"/>
      <c r="AX18109" s="80"/>
      <c r="AY18109" s="80"/>
      <c r="AZ18109" s="80"/>
      <c r="BA18109" s="80"/>
      <c r="BB18109" s="80"/>
    </row>
    <row r="18110" spans="9:54" x14ac:dyDescent="0.25">
      <c r="I18110" s="80"/>
      <c r="AX18110" s="80"/>
      <c r="AY18110" s="80"/>
      <c r="AZ18110" s="80"/>
      <c r="BA18110" s="80"/>
      <c r="BB18110" s="80"/>
    </row>
    <row r="18111" spans="9:54" x14ac:dyDescent="0.25">
      <c r="I18111" s="80"/>
      <c r="AX18111" s="80"/>
      <c r="AY18111" s="80"/>
      <c r="AZ18111" s="80"/>
      <c r="BA18111" s="80"/>
      <c r="BB18111" s="80"/>
    </row>
    <row r="18112" spans="9:54" x14ac:dyDescent="0.25">
      <c r="I18112" s="80"/>
      <c r="AX18112" s="80"/>
      <c r="AY18112" s="80"/>
      <c r="AZ18112" s="80"/>
      <c r="BA18112" s="80"/>
      <c r="BB18112" s="80"/>
    </row>
    <row r="18113" spans="9:54" x14ac:dyDescent="0.25">
      <c r="I18113" s="80"/>
      <c r="AX18113" s="80"/>
      <c r="AY18113" s="80"/>
      <c r="AZ18113" s="80"/>
      <c r="BA18113" s="80"/>
      <c r="BB18113" s="80"/>
    </row>
    <row r="18114" spans="9:54" x14ac:dyDescent="0.25">
      <c r="I18114" s="80"/>
      <c r="AX18114" s="80"/>
      <c r="AY18114" s="80"/>
      <c r="AZ18114" s="80"/>
      <c r="BA18114" s="80"/>
      <c r="BB18114" s="80"/>
    </row>
    <row r="18115" spans="9:54" x14ac:dyDescent="0.25">
      <c r="I18115" s="80"/>
      <c r="AX18115" s="80"/>
      <c r="AY18115" s="80"/>
      <c r="AZ18115" s="80"/>
      <c r="BA18115" s="80"/>
      <c r="BB18115" s="80"/>
    </row>
    <row r="18116" spans="9:54" x14ac:dyDescent="0.25">
      <c r="I18116" s="80"/>
      <c r="AX18116" s="80"/>
      <c r="AY18116" s="80"/>
      <c r="AZ18116" s="80"/>
      <c r="BA18116" s="80"/>
      <c r="BB18116" s="80"/>
    </row>
    <row r="18117" spans="9:54" x14ac:dyDescent="0.25">
      <c r="I18117" s="80"/>
      <c r="AX18117" s="80"/>
      <c r="AY18117" s="80"/>
      <c r="AZ18117" s="80"/>
      <c r="BA18117" s="80"/>
      <c r="BB18117" s="80"/>
    </row>
    <row r="18118" spans="9:54" x14ac:dyDescent="0.25">
      <c r="I18118" s="80"/>
      <c r="AX18118" s="80"/>
      <c r="AY18118" s="80"/>
      <c r="AZ18118" s="80"/>
      <c r="BA18118" s="80"/>
      <c r="BB18118" s="80"/>
    </row>
    <row r="18119" spans="9:54" x14ac:dyDescent="0.25">
      <c r="I18119" s="80"/>
      <c r="AX18119" s="80"/>
      <c r="AY18119" s="80"/>
      <c r="AZ18119" s="80"/>
      <c r="BA18119" s="80"/>
      <c r="BB18119" s="80"/>
    </row>
    <row r="18120" spans="9:54" x14ac:dyDescent="0.25">
      <c r="I18120" s="80"/>
      <c r="AX18120" s="80"/>
      <c r="AY18120" s="80"/>
      <c r="AZ18120" s="80"/>
      <c r="BA18120" s="80"/>
      <c r="BB18120" s="80"/>
    </row>
    <row r="18121" spans="9:54" x14ac:dyDescent="0.25">
      <c r="I18121" s="80"/>
      <c r="AX18121" s="80"/>
      <c r="AY18121" s="80"/>
      <c r="AZ18121" s="80"/>
      <c r="BA18121" s="80"/>
      <c r="BB18121" s="80"/>
    </row>
    <row r="18122" spans="9:54" x14ac:dyDescent="0.25">
      <c r="I18122" s="80"/>
      <c r="AX18122" s="80"/>
      <c r="AY18122" s="80"/>
      <c r="AZ18122" s="80"/>
      <c r="BA18122" s="80"/>
      <c r="BB18122" s="80"/>
    </row>
    <row r="18123" spans="9:54" x14ac:dyDescent="0.25">
      <c r="I18123" s="80"/>
      <c r="AX18123" s="80"/>
      <c r="AY18123" s="80"/>
      <c r="AZ18123" s="80"/>
      <c r="BA18123" s="80"/>
      <c r="BB18123" s="80"/>
    </row>
    <row r="18124" spans="9:54" x14ac:dyDescent="0.25">
      <c r="I18124" s="80"/>
      <c r="AX18124" s="80"/>
      <c r="AY18124" s="80"/>
      <c r="AZ18124" s="80"/>
      <c r="BA18124" s="80"/>
      <c r="BB18124" s="80"/>
    </row>
    <row r="18125" spans="9:54" x14ac:dyDescent="0.25">
      <c r="I18125" s="80"/>
      <c r="AX18125" s="80"/>
      <c r="AY18125" s="80"/>
      <c r="AZ18125" s="80"/>
      <c r="BA18125" s="80"/>
      <c r="BB18125" s="80"/>
    </row>
    <row r="18126" spans="9:54" x14ac:dyDescent="0.25">
      <c r="I18126" s="80"/>
      <c r="AX18126" s="80"/>
      <c r="AY18126" s="80"/>
      <c r="AZ18126" s="80"/>
      <c r="BA18126" s="80"/>
      <c r="BB18126" s="80"/>
    </row>
    <row r="18127" spans="9:54" x14ac:dyDescent="0.25">
      <c r="I18127" s="80"/>
      <c r="AX18127" s="80"/>
      <c r="AY18127" s="80"/>
      <c r="AZ18127" s="80"/>
      <c r="BA18127" s="80"/>
      <c r="BB18127" s="80"/>
    </row>
    <row r="18128" spans="9:54" x14ac:dyDescent="0.25">
      <c r="I18128" s="80"/>
      <c r="AX18128" s="80"/>
      <c r="AY18128" s="80"/>
      <c r="AZ18128" s="80"/>
      <c r="BA18128" s="80"/>
      <c r="BB18128" s="80"/>
    </row>
    <row r="18129" spans="9:54" x14ac:dyDescent="0.25">
      <c r="I18129" s="80"/>
      <c r="AX18129" s="80"/>
      <c r="AY18129" s="80"/>
      <c r="AZ18129" s="80"/>
      <c r="BA18129" s="80"/>
      <c r="BB18129" s="80"/>
    </row>
    <row r="18130" spans="9:54" x14ac:dyDescent="0.25">
      <c r="I18130" s="80"/>
      <c r="AX18130" s="80"/>
      <c r="AY18130" s="80"/>
      <c r="AZ18130" s="80"/>
      <c r="BA18130" s="80"/>
      <c r="BB18130" s="80"/>
    </row>
    <row r="18131" spans="9:54" x14ac:dyDescent="0.25">
      <c r="I18131" s="80"/>
      <c r="AX18131" s="80"/>
      <c r="AY18131" s="80"/>
      <c r="AZ18131" s="80"/>
      <c r="BA18131" s="80"/>
      <c r="BB18131" s="80"/>
    </row>
    <row r="18132" spans="9:54" x14ac:dyDescent="0.25">
      <c r="I18132" s="80"/>
      <c r="AX18132" s="80"/>
      <c r="AY18132" s="80"/>
      <c r="AZ18132" s="80"/>
      <c r="BA18132" s="80"/>
      <c r="BB18132" s="80"/>
    </row>
    <row r="18133" spans="9:54" x14ac:dyDescent="0.25">
      <c r="I18133" s="80"/>
      <c r="AX18133" s="80"/>
      <c r="AY18133" s="80"/>
      <c r="AZ18133" s="80"/>
      <c r="BA18133" s="80"/>
      <c r="BB18133" s="80"/>
    </row>
    <row r="18134" spans="9:54" x14ac:dyDescent="0.25">
      <c r="I18134" s="80"/>
      <c r="AX18134" s="80"/>
      <c r="AY18134" s="80"/>
      <c r="AZ18134" s="80"/>
      <c r="BA18134" s="80"/>
      <c r="BB18134" s="80"/>
    </row>
    <row r="18135" spans="9:54" x14ac:dyDescent="0.25">
      <c r="I18135" s="80"/>
      <c r="AX18135" s="80"/>
      <c r="AY18135" s="80"/>
      <c r="AZ18135" s="80"/>
      <c r="BA18135" s="80"/>
      <c r="BB18135" s="80"/>
    </row>
    <row r="18136" spans="9:54" x14ac:dyDescent="0.25">
      <c r="I18136" s="80"/>
      <c r="AX18136" s="80"/>
      <c r="AY18136" s="80"/>
      <c r="AZ18136" s="80"/>
      <c r="BA18136" s="80"/>
      <c r="BB18136" s="80"/>
    </row>
    <row r="18137" spans="9:54" x14ac:dyDescent="0.25">
      <c r="I18137" s="80"/>
      <c r="AX18137" s="80"/>
      <c r="AY18137" s="80"/>
      <c r="AZ18137" s="80"/>
      <c r="BA18137" s="80"/>
      <c r="BB18137" s="80"/>
    </row>
    <row r="18138" spans="9:54" x14ac:dyDescent="0.25">
      <c r="I18138" s="80"/>
      <c r="AX18138" s="80"/>
      <c r="AY18138" s="80"/>
      <c r="AZ18138" s="80"/>
      <c r="BA18138" s="80"/>
      <c r="BB18138" s="80"/>
    </row>
    <row r="18139" spans="9:54" x14ac:dyDescent="0.25">
      <c r="I18139" s="80"/>
      <c r="AX18139" s="80"/>
      <c r="AY18139" s="80"/>
      <c r="AZ18139" s="80"/>
      <c r="BA18139" s="80"/>
      <c r="BB18139" s="80"/>
    </row>
    <row r="18140" spans="9:54" x14ac:dyDescent="0.25">
      <c r="I18140" s="80"/>
      <c r="AX18140" s="80"/>
      <c r="AY18140" s="80"/>
      <c r="AZ18140" s="80"/>
      <c r="BA18140" s="80"/>
      <c r="BB18140" s="80"/>
    </row>
    <row r="18141" spans="9:54" x14ac:dyDescent="0.25">
      <c r="I18141" s="80"/>
      <c r="AX18141" s="80"/>
      <c r="AY18141" s="80"/>
      <c r="AZ18141" s="80"/>
      <c r="BA18141" s="80"/>
      <c r="BB18141" s="80"/>
    </row>
    <row r="18142" spans="9:54" x14ac:dyDescent="0.25">
      <c r="I18142" s="80"/>
      <c r="AX18142" s="80"/>
      <c r="AY18142" s="80"/>
      <c r="AZ18142" s="80"/>
      <c r="BA18142" s="80"/>
      <c r="BB18142" s="80"/>
    </row>
    <row r="18143" spans="9:54" x14ac:dyDescent="0.25">
      <c r="I18143" s="80"/>
      <c r="AX18143" s="80"/>
      <c r="AY18143" s="80"/>
      <c r="AZ18143" s="80"/>
      <c r="BA18143" s="80"/>
      <c r="BB18143" s="80"/>
    </row>
    <row r="18144" spans="9:54" x14ac:dyDescent="0.25">
      <c r="I18144" s="80"/>
      <c r="AX18144" s="80"/>
      <c r="AY18144" s="80"/>
      <c r="AZ18144" s="80"/>
      <c r="BA18144" s="80"/>
      <c r="BB18144" s="80"/>
    </row>
    <row r="18145" spans="9:54" x14ac:dyDescent="0.25">
      <c r="I18145" s="80"/>
      <c r="AX18145" s="80"/>
      <c r="AY18145" s="80"/>
      <c r="AZ18145" s="80"/>
      <c r="BA18145" s="80"/>
      <c r="BB18145" s="80"/>
    </row>
    <row r="18146" spans="9:54" x14ac:dyDescent="0.25">
      <c r="I18146" s="80"/>
      <c r="AX18146" s="80"/>
      <c r="AY18146" s="80"/>
      <c r="AZ18146" s="80"/>
      <c r="BA18146" s="80"/>
      <c r="BB18146" s="80"/>
    </row>
    <row r="18147" spans="9:54" x14ac:dyDescent="0.25">
      <c r="I18147" s="80"/>
      <c r="AX18147" s="80"/>
      <c r="AY18147" s="80"/>
      <c r="AZ18147" s="80"/>
      <c r="BA18147" s="80"/>
      <c r="BB18147" s="80"/>
    </row>
    <row r="18148" spans="9:54" x14ac:dyDescent="0.25">
      <c r="I18148" s="80"/>
      <c r="AX18148" s="80"/>
      <c r="AY18148" s="80"/>
      <c r="AZ18148" s="80"/>
      <c r="BA18148" s="80"/>
      <c r="BB18148" s="80"/>
    </row>
    <row r="18149" spans="9:54" x14ac:dyDescent="0.25">
      <c r="I18149" s="80"/>
      <c r="AX18149" s="80"/>
      <c r="AY18149" s="80"/>
      <c r="AZ18149" s="80"/>
      <c r="BA18149" s="80"/>
      <c r="BB18149" s="80"/>
    </row>
    <row r="18150" spans="9:54" x14ac:dyDescent="0.25">
      <c r="I18150" s="80"/>
      <c r="AX18150" s="80"/>
      <c r="AY18150" s="80"/>
      <c r="AZ18150" s="80"/>
      <c r="BA18150" s="80"/>
      <c r="BB18150" s="80"/>
    </row>
    <row r="18151" spans="9:54" x14ac:dyDescent="0.25">
      <c r="I18151" s="80"/>
      <c r="AX18151" s="80"/>
      <c r="AY18151" s="80"/>
      <c r="AZ18151" s="80"/>
      <c r="BA18151" s="80"/>
      <c r="BB18151" s="80"/>
    </row>
    <row r="18152" spans="9:54" x14ac:dyDescent="0.25">
      <c r="I18152" s="80"/>
      <c r="AX18152" s="80"/>
      <c r="AY18152" s="80"/>
      <c r="AZ18152" s="80"/>
      <c r="BA18152" s="80"/>
      <c r="BB18152" s="80"/>
    </row>
    <row r="18153" spans="9:54" x14ac:dyDescent="0.25">
      <c r="I18153" s="80"/>
      <c r="AX18153" s="80"/>
      <c r="AY18153" s="80"/>
      <c r="AZ18153" s="80"/>
      <c r="BA18153" s="80"/>
      <c r="BB18153" s="80"/>
    </row>
    <row r="18154" spans="9:54" x14ac:dyDescent="0.25">
      <c r="I18154" s="80"/>
      <c r="AX18154" s="80"/>
      <c r="AY18154" s="80"/>
      <c r="AZ18154" s="80"/>
      <c r="BA18154" s="80"/>
      <c r="BB18154" s="80"/>
    </row>
    <row r="18155" spans="9:54" x14ac:dyDescent="0.25">
      <c r="I18155" s="80"/>
      <c r="AX18155" s="80"/>
      <c r="AY18155" s="80"/>
      <c r="AZ18155" s="80"/>
      <c r="BA18155" s="80"/>
      <c r="BB18155" s="80"/>
    </row>
    <row r="18156" spans="9:54" x14ac:dyDescent="0.25">
      <c r="I18156" s="80"/>
      <c r="AX18156" s="80"/>
      <c r="AY18156" s="80"/>
      <c r="AZ18156" s="80"/>
      <c r="BA18156" s="80"/>
      <c r="BB18156" s="80"/>
    </row>
    <row r="18157" spans="9:54" x14ac:dyDescent="0.25">
      <c r="I18157" s="80"/>
      <c r="AX18157" s="80"/>
      <c r="AY18157" s="80"/>
      <c r="AZ18157" s="80"/>
      <c r="BA18157" s="80"/>
      <c r="BB18157" s="80"/>
    </row>
    <row r="18158" spans="9:54" x14ac:dyDescent="0.25">
      <c r="I18158" s="80"/>
      <c r="AX18158" s="80"/>
      <c r="AY18158" s="80"/>
      <c r="AZ18158" s="80"/>
      <c r="BA18158" s="80"/>
      <c r="BB18158" s="80"/>
    </row>
    <row r="18159" spans="9:54" x14ac:dyDescent="0.25">
      <c r="I18159" s="80"/>
      <c r="AX18159" s="80"/>
      <c r="AY18159" s="80"/>
      <c r="AZ18159" s="80"/>
      <c r="BA18159" s="80"/>
      <c r="BB18159" s="80"/>
    </row>
    <row r="18160" spans="9:54" x14ac:dyDescent="0.25">
      <c r="I18160" s="80"/>
      <c r="AX18160" s="80"/>
      <c r="AY18160" s="80"/>
      <c r="AZ18160" s="80"/>
      <c r="BA18160" s="80"/>
      <c r="BB18160" s="80"/>
    </row>
    <row r="18161" spans="9:54" x14ac:dyDescent="0.25">
      <c r="I18161" s="80"/>
      <c r="AX18161" s="80"/>
      <c r="AY18161" s="80"/>
      <c r="AZ18161" s="80"/>
      <c r="BA18161" s="80"/>
      <c r="BB18161" s="80"/>
    </row>
    <row r="18162" spans="9:54" x14ac:dyDescent="0.25">
      <c r="I18162" s="80"/>
      <c r="AX18162" s="80"/>
      <c r="AY18162" s="80"/>
      <c r="AZ18162" s="80"/>
      <c r="BA18162" s="80"/>
      <c r="BB18162" s="80"/>
    </row>
    <row r="18163" spans="9:54" x14ac:dyDescent="0.25">
      <c r="I18163" s="80"/>
      <c r="AX18163" s="80"/>
      <c r="AY18163" s="80"/>
      <c r="AZ18163" s="80"/>
      <c r="BA18163" s="80"/>
      <c r="BB18163" s="80"/>
    </row>
    <row r="18164" spans="9:54" x14ac:dyDescent="0.25">
      <c r="I18164" s="80"/>
      <c r="AX18164" s="80"/>
      <c r="AY18164" s="80"/>
      <c r="AZ18164" s="80"/>
      <c r="BA18164" s="80"/>
      <c r="BB18164" s="80"/>
    </row>
    <row r="18165" spans="9:54" x14ac:dyDescent="0.25">
      <c r="I18165" s="80"/>
      <c r="AX18165" s="80"/>
      <c r="AY18165" s="80"/>
      <c r="AZ18165" s="80"/>
      <c r="BA18165" s="80"/>
      <c r="BB18165" s="80"/>
    </row>
    <row r="18166" spans="9:54" x14ac:dyDescent="0.25">
      <c r="I18166" s="80"/>
      <c r="AX18166" s="80"/>
      <c r="AY18166" s="80"/>
      <c r="AZ18166" s="80"/>
      <c r="BA18166" s="80"/>
      <c r="BB18166" s="80"/>
    </row>
    <row r="18167" spans="9:54" x14ac:dyDescent="0.25">
      <c r="I18167" s="80"/>
      <c r="AX18167" s="80"/>
      <c r="AY18167" s="80"/>
      <c r="AZ18167" s="80"/>
      <c r="BA18167" s="80"/>
      <c r="BB18167" s="80"/>
    </row>
    <row r="18168" spans="9:54" x14ac:dyDescent="0.25">
      <c r="I18168" s="80"/>
      <c r="AX18168" s="80"/>
      <c r="AY18168" s="80"/>
      <c r="AZ18168" s="80"/>
      <c r="BA18168" s="80"/>
      <c r="BB18168" s="80"/>
    </row>
    <row r="18169" spans="9:54" x14ac:dyDescent="0.25">
      <c r="I18169" s="80"/>
      <c r="AX18169" s="80"/>
      <c r="AY18169" s="80"/>
      <c r="AZ18169" s="80"/>
      <c r="BA18169" s="80"/>
      <c r="BB18169" s="80"/>
    </row>
    <row r="18170" spans="9:54" x14ac:dyDescent="0.25">
      <c r="I18170" s="80"/>
      <c r="AX18170" s="80"/>
      <c r="AY18170" s="80"/>
      <c r="AZ18170" s="80"/>
      <c r="BA18170" s="80"/>
      <c r="BB18170" s="80"/>
    </row>
    <row r="18171" spans="9:54" x14ac:dyDescent="0.25">
      <c r="I18171" s="80"/>
      <c r="AX18171" s="80"/>
      <c r="AY18171" s="80"/>
      <c r="AZ18171" s="80"/>
      <c r="BA18171" s="80"/>
      <c r="BB18171" s="80"/>
    </row>
    <row r="18172" spans="9:54" x14ac:dyDescent="0.25">
      <c r="I18172" s="80"/>
      <c r="AX18172" s="80"/>
      <c r="AY18172" s="80"/>
      <c r="AZ18172" s="80"/>
      <c r="BA18172" s="80"/>
      <c r="BB18172" s="80"/>
    </row>
    <row r="18173" spans="9:54" x14ac:dyDescent="0.25">
      <c r="I18173" s="80"/>
      <c r="AX18173" s="80"/>
      <c r="AY18173" s="80"/>
      <c r="AZ18173" s="80"/>
      <c r="BA18173" s="80"/>
      <c r="BB18173" s="80"/>
    </row>
    <row r="18174" spans="9:54" x14ac:dyDescent="0.25">
      <c r="I18174" s="80"/>
      <c r="AX18174" s="80"/>
      <c r="AY18174" s="80"/>
      <c r="AZ18174" s="80"/>
      <c r="BA18174" s="80"/>
      <c r="BB18174" s="80"/>
    </row>
    <row r="18175" spans="9:54" x14ac:dyDescent="0.25">
      <c r="I18175" s="80"/>
      <c r="AX18175" s="80"/>
      <c r="AY18175" s="80"/>
      <c r="AZ18175" s="80"/>
      <c r="BA18175" s="80"/>
      <c r="BB18175" s="80"/>
    </row>
    <row r="18176" spans="9:54" x14ac:dyDescent="0.25">
      <c r="I18176" s="80"/>
      <c r="AX18176" s="80"/>
      <c r="AY18176" s="80"/>
      <c r="AZ18176" s="80"/>
      <c r="BA18176" s="80"/>
      <c r="BB18176" s="80"/>
    </row>
    <row r="18177" spans="9:54" x14ac:dyDescent="0.25">
      <c r="I18177" s="80"/>
      <c r="AX18177" s="80"/>
      <c r="AY18177" s="80"/>
      <c r="AZ18177" s="80"/>
      <c r="BA18177" s="80"/>
      <c r="BB18177" s="80"/>
    </row>
    <row r="18178" spans="9:54" x14ac:dyDescent="0.25">
      <c r="I18178" s="80"/>
      <c r="AX18178" s="80"/>
      <c r="AY18178" s="80"/>
      <c r="AZ18178" s="80"/>
      <c r="BA18178" s="80"/>
      <c r="BB18178" s="80"/>
    </row>
    <row r="18179" spans="9:54" x14ac:dyDescent="0.25">
      <c r="I18179" s="80"/>
      <c r="AX18179" s="80"/>
      <c r="AY18179" s="80"/>
      <c r="AZ18179" s="80"/>
      <c r="BA18179" s="80"/>
      <c r="BB18179" s="80"/>
    </row>
    <row r="18180" spans="9:54" x14ac:dyDescent="0.25">
      <c r="I18180" s="80"/>
      <c r="AX18180" s="80"/>
      <c r="AY18180" s="80"/>
      <c r="AZ18180" s="80"/>
      <c r="BA18180" s="80"/>
      <c r="BB18180" s="80"/>
    </row>
    <row r="18181" spans="9:54" x14ac:dyDescent="0.25">
      <c r="I18181" s="80"/>
      <c r="AX18181" s="80"/>
      <c r="AY18181" s="80"/>
      <c r="AZ18181" s="80"/>
      <c r="BA18181" s="80"/>
      <c r="BB18181" s="80"/>
    </row>
    <row r="18182" spans="9:54" x14ac:dyDescent="0.25">
      <c r="I18182" s="80"/>
      <c r="AX18182" s="80"/>
      <c r="AY18182" s="80"/>
      <c r="AZ18182" s="80"/>
      <c r="BA18182" s="80"/>
      <c r="BB18182" s="80"/>
    </row>
    <row r="18183" spans="9:54" x14ac:dyDescent="0.25">
      <c r="I18183" s="80"/>
      <c r="AX18183" s="80"/>
      <c r="AY18183" s="80"/>
      <c r="AZ18183" s="80"/>
      <c r="BA18183" s="80"/>
      <c r="BB18183" s="80"/>
    </row>
    <row r="18184" spans="9:54" x14ac:dyDescent="0.25">
      <c r="I18184" s="80"/>
      <c r="AX18184" s="80"/>
      <c r="AY18184" s="80"/>
      <c r="AZ18184" s="80"/>
      <c r="BA18184" s="80"/>
      <c r="BB18184" s="80"/>
    </row>
    <row r="18185" spans="9:54" x14ac:dyDescent="0.25">
      <c r="I18185" s="80"/>
      <c r="AX18185" s="80"/>
      <c r="AY18185" s="80"/>
      <c r="AZ18185" s="80"/>
      <c r="BA18185" s="80"/>
      <c r="BB18185" s="80"/>
    </row>
    <row r="18186" spans="9:54" x14ac:dyDescent="0.25">
      <c r="I18186" s="80"/>
      <c r="AX18186" s="80"/>
      <c r="AY18186" s="80"/>
      <c r="AZ18186" s="80"/>
      <c r="BA18186" s="80"/>
      <c r="BB18186" s="80"/>
    </row>
    <row r="18187" spans="9:54" x14ac:dyDescent="0.25">
      <c r="I18187" s="80"/>
      <c r="AX18187" s="80"/>
      <c r="AY18187" s="80"/>
      <c r="AZ18187" s="80"/>
      <c r="BA18187" s="80"/>
      <c r="BB18187" s="80"/>
    </row>
    <row r="18188" spans="9:54" x14ac:dyDescent="0.25">
      <c r="I18188" s="80"/>
      <c r="AX18188" s="80"/>
      <c r="AY18188" s="80"/>
      <c r="AZ18188" s="80"/>
      <c r="BA18188" s="80"/>
      <c r="BB18188" s="80"/>
    </row>
    <row r="18189" spans="9:54" x14ac:dyDescent="0.25">
      <c r="I18189" s="80"/>
      <c r="AX18189" s="80"/>
      <c r="AY18189" s="80"/>
      <c r="AZ18189" s="80"/>
      <c r="BA18189" s="80"/>
      <c r="BB18189" s="80"/>
    </row>
    <row r="18190" spans="9:54" x14ac:dyDescent="0.25">
      <c r="I18190" s="80"/>
      <c r="AX18190" s="80"/>
      <c r="AY18190" s="80"/>
      <c r="AZ18190" s="80"/>
      <c r="BA18190" s="80"/>
      <c r="BB18190" s="80"/>
    </row>
    <row r="18191" spans="9:54" x14ac:dyDescent="0.25">
      <c r="I18191" s="80"/>
      <c r="AX18191" s="80"/>
      <c r="AY18191" s="80"/>
      <c r="AZ18191" s="80"/>
      <c r="BA18191" s="80"/>
      <c r="BB18191" s="80"/>
    </row>
    <row r="18192" spans="9:54" x14ac:dyDescent="0.25">
      <c r="I18192" s="80"/>
      <c r="AX18192" s="80"/>
      <c r="AY18192" s="80"/>
      <c r="AZ18192" s="80"/>
      <c r="BA18192" s="80"/>
      <c r="BB18192" s="80"/>
    </row>
    <row r="18193" spans="9:54" x14ac:dyDescent="0.25">
      <c r="I18193" s="80"/>
      <c r="AX18193" s="80"/>
      <c r="AY18193" s="80"/>
      <c r="AZ18193" s="80"/>
      <c r="BA18193" s="80"/>
      <c r="BB18193" s="80"/>
    </row>
    <row r="18194" spans="9:54" x14ac:dyDescent="0.25">
      <c r="I18194" s="80"/>
      <c r="AX18194" s="80"/>
      <c r="AY18194" s="80"/>
      <c r="AZ18194" s="80"/>
      <c r="BA18194" s="80"/>
      <c r="BB18194" s="80"/>
    </row>
    <row r="18195" spans="9:54" x14ac:dyDescent="0.25">
      <c r="I18195" s="80"/>
      <c r="AX18195" s="80"/>
      <c r="AY18195" s="80"/>
      <c r="AZ18195" s="80"/>
      <c r="BA18195" s="80"/>
      <c r="BB18195" s="80"/>
    </row>
    <row r="18196" spans="9:54" x14ac:dyDescent="0.25">
      <c r="I18196" s="80"/>
      <c r="AX18196" s="80"/>
      <c r="AY18196" s="80"/>
      <c r="AZ18196" s="80"/>
      <c r="BA18196" s="80"/>
      <c r="BB18196" s="80"/>
    </row>
    <row r="18197" spans="9:54" x14ac:dyDescent="0.25">
      <c r="I18197" s="80"/>
      <c r="AX18197" s="80"/>
      <c r="AY18197" s="80"/>
      <c r="AZ18197" s="80"/>
      <c r="BA18197" s="80"/>
      <c r="BB18197" s="80"/>
    </row>
    <row r="18198" spans="9:54" x14ac:dyDescent="0.25">
      <c r="I18198" s="80"/>
      <c r="AX18198" s="80"/>
      <c r="AY18198" s="80"/>
      <c r="AZ18198" s="80"/>
      <c r="BA18198" s="80"/>
      <c r="BB18198" s="80"/>
    </row>
    <row r="18199" spans="9:54" x14ac:dyDescent="0.25">
      <c r="I18199" s="80"/>
      <c r="AX18199" s="80"/>
      <c r="AY18199" s="80"/>
      <c r="AZ18199" s="80"/>
      <c r="BA18199" s="80"/>
      <c r="BB18199" s="80"/>
    </row>
    <row r="18200" spans="9:54" x14ac:dyDescent="0.25">
      <c r="I18200" s="80"/>
      <c r="AX18200" s="80"/>
      <c r="AY18200" s="80"/>
      <c r="AZ18200" s="80"/>
      <c r="BA18200" s="80"/>
      <c r="BB18200" s="80"/>
    </row>
    <row r="18201" spans="9:54" x14ac:dyDescent="0.25">
      <c r="I18201" s="80"/>
      <c r="AX18201" s="80"/>
      <c r="AY18201" s="80"/>
      <c r="AZ18201" s="80"/>
      <c r="BA18201" s="80"/>
      <c r="BB18201" s="80"/>
    </row>
    <row r="18202" spans="9:54" x14ac:dyDescent="0.25">
      <c r="I18202" s="80"/>
      <c r="AX18202" s="80"/>
      <c r="AY18202" s="80"/>
      <c r="AZ18202" s="80"/>
      <c r="BA18202" s="80"/>
      <c r="BB18202" s="80"/>
    </row>
    <row r="18203" spans="9:54" x14ac:dyDescent="0.25">
      <c r="I18203" s="80"/>
      <c r="AX18203" s="80"/>
      <c r="AY18203" s="80"/>
      <c r="AZ18203" s="80"/>
      <c r="BA18203" s="80"/>
      <c r="BB18203" s="80"/>
    </row>
    <row r="18204" spans="9:54" x14ac:dyDescent="0.25">
      <c r="I18204" s="80"/>
      <c r="AX18204" s="80"/>
      <c r="AY18204" s="80"/>
      <c r="AZ18204" s="80"/>
      <c r="BA18204" s="80"/>
      <c r="BB18204" s="80"/>
    </row>
    <row r="18205" spans="9:54" x14ac:dyDescent="0.25">
      <c r="I18205" s="80"/>
      <c r="AX18205" s="80"/>
      <c r="AY18205" s="80"/>
      <c r="AZ18205" s="80"/>
      <c r="BA18205" s="80"/>
      <c r="BB18205" s="80"/>
    </row>
    <row r="18206" spans="9:54" x14ac:dyDescent="0.25">
      <c r="I18206" s="80"/>
      <c r="AX18206" s="80"/>
      <c r="AY18206" s="80"/>
      <c r="AZ18206" s="80"/>
      <c r="BA18206" s="80"/>
      <c r="BB18206" s="80"/>
    </row>
    <row r="18207" spans="9:54" x14ac:dyDescent="0.25">
      <c r="I18207" s="80"/>
      <c r="AX18207" s="80"/>
      <c r="AY18207" s="80"/>
      <c r="AZ18207" s="80"/>
      <c r="BA18207" s="80"/>
      <c r="BB18207" s="80"/>
    </row>
    <row r="18208" spans="9:54" x14ac:dyDescent="0.25">
      <c r="I18208" s="80"/>
      <c r="AX18208" s="80"/>
      <c r="AY18208" s="80"/>
      <c r="AZ18208" s="80"/>
      <c r="BA18208" s="80"/>
      <c r="BB18208" s="80"/>
    </row>
    <row r="18209" spans="9:54" x14ac:dyDescent="0.25">
      <c r="I18209" s="80"/>
      <c r="AX18209" s="80"/>
      <c r="AY18209" s="80"/>
      <c r="AZ18209" s="80"/>
      <c r="BA18209" s="80"/>
      <c r="BB18209" s="80"/>
    </row>
    <row r="18210" spans="9:54" x14ac:dyDescent="0.25">
      <c r="I18210" s="80"/>
      <c r="AX18210" s="80"/>
      <c r="AY18210" s="80"/>
      <c r="AZ18210" s="80"/>
      <c r="BA18210" s="80"/>
      <c r="BB18210" s="80"/>
    </row>
    <row r="18211" spans="9:54" x14ac:dyDescent="0.25">
      <c r="I18211" s="80"/>
      <c r="AX18211" s="80"/>
      <c r="AY18211" s="80"/>
      <c r="AZ18211" s="80"/>
      <c r="BA18211" s="80"/>
      <c r="BB18211" s="80"/>
    </row>
    <row r="18212" spans="9:54" x14ac:dyDescent="0.25">
      <c r="I18212" s="80"/>
      <c r="AX18212" s="80"/>
      <c r="AY18212" s="80"/>
      <c r="AZ18212" s="80"/>
      <c r="BA18212" s="80"/>
      <c r="BB18212" s="80"/>
    </row>
    <row r="18213" spans="9:54" x14ac:dyDescent="0.25">
      <c r="I18213" s="80"/>
      <c r="AX18213" s="80"/>
      <c r="AY18213" s="80"/>
      <c r="AZ18213" s="80"/>
      <c r="BA18213" s="80"/>
      <c r="BB18213" s="80"/>
    </row>
    <row r="18214" spans="9:54" x14ac:dyDescent="0.25">
      <c r="I18214" s="80"/>
      <c r="AX18214" s="80"/>
      <c r="AY18214" s="80"/>
      <c r="AZ18214" s="80"/>
      <c r="BA18214" s="80"/>
      <c r="BB18214" s="80"/>
    </row>
    <row r="18215" spans="9:54" x14ac:dyDescent="0.25">
      <c r="I18215" s="80"/>
      <c r="AX18215" s="80"/>
      <c r="AY18215" s="80"/>
      <c r="AZ18215" s="80"/>
      <c r="BA18215" s="80"/>
      <c r="BB18215" s="80"/>
    </row>
    <row r="18216" spans="9:54" x14ac:dyDescent="0.25">
      <c r="I18216" s="80"/>
      <c r="AX18216" s="80"/>
      <c r="AY18216" s="80"/>
      <c r="AZ18216" s="80"/>
      <c r="BA18216" s="80"/>
      <c r="BB18216" s="80"/>
    </row>
    <row r="18217" spans="9:54" x14ac:dyDescent="0.25">
      <c r="I18217" s="80"/>
      <c r="AX18217" s="80"/>
      <c r="AY18217" s="80"/>
      <c r="AZ18217" s="80"/>
      <c r="BA18217" s="80"/>
      <c r="BB18217" s="80"/>
    </row>
    <row r="18218" spans="9:54" x14ac:dyDescent="0.25">
      <c r="I18218" s="80"/>
      <c r="AX18218" s="80"/>
      <c r="AY18218" s="80"/>
      <c r="AZ18218" s="80"/>
      <c r="BA18218" s="80"/>
      <c r="BB18218" s="80"/>
    </row>
    <row r="18219" spans="9:54" x14ac:dyDescent="0.25">
      <c r="I18219" s="80"/>
      <c r="AX18219" s="80"/>
      <c r="AY18219" s="80"/>
      <c r="AZ18219" s="80"/>
      <c r="BA18219" s="80"/>
      <c r="BB18219" s="80"/>
    </row>
    <row r="18220" spans="9:54" x14ac:dyDescent="0.25">
      <c r="I18220" s="80"/>
      <c r="AX18220" s="80"/>
      <c r="AY18220" s="80"/>
      <c r="AZ18220" s="80"/>
      <c r="BA18220" s="80"/>
      <c r="BB18220" s="80"/>
    </row>
    <row r="18221" spans="9:54" x14ac:dyDescent="0.25">
      <c r="I18221" s="80"/>
      <c r="AX18221" s="80"/>
      <c r="AY18221" s="80"/>
      <c r="AZ18221" s="80"/>
      <c r="BA18221" s="80"/>
      <c r="BB18221" s="80"/>
    </row>
    <row r="18222" spans="9:54" x14ac:dyDescent="0.25">
      <c r="I18222" s="80"/>
      <c r="AX18222" s="80"/>
      <c r="AY18222" s="80"/>
      <c r="AZ18222" s="80"/>
      <c r="BA18222" s="80"/>
      <c r="BB18222" s="80"/>
    </row>
    <row r="18223" spans="9:54" x14ac:dyDescent="0.25">
      <c r="I18223" s="80"/>
      <c r="AX18223" s="80"/>
      <c r="AY18223" s="80"/>
      <c r="AZ18223" s="80"/>
      <c r="BA18223" s="80"/>
      <c r="BB18223" s="80"/>
    </row>
    <row r="18224" spans="9:54" x14ac:dyDescent="0.25">
      <c r="I18224" s="80"/>
      <c r="AX18224" s="80"/>
      <c r="AY18224" s="80"/>
      <c r="AZ18224" s="80"/>
      <c r="BA18224" s="80"/>
      <c r="BB18224" s="80"/>
    </row>
    <row r="18225" spans="9:54" x14ac:dyDescent="0.25">
      <c r="I18225" s="80"/>
      <c r="AX18225" s="80"/>
      <c r="AY18225" s="80"/>
      <c r="AZ18225" s="80"/>
      <c r="BA18225" s="80"/>
      <c r="BB18225" s="80"/>
    </row>
    <row r="18226" spans="9:54" x14ac:dyDescent="0.25">
      <c r="I18226" s="80"/>
      <c r="AX18226" s="80"/>
      <c r="AY18226" s="80"/>
      <c r="AZ18226" s="80"/>
      <c r="BA18226" s="80"/>
      <c r="BB18226" s="80"/>
    </row>
    <row r="18227" spans="9:54" x14ac:dyDescent="0.25">
      <c r="I18227" s="80"/>
      <c r="AX18227" s="80"/>
      <c r="AY18227" s="80"/>
      <c r="AZ18227" s="80"/>
      <c r="BA18227" s="80"/>
      <c r="BB18227" s="80"/>
    </row>
    <row r="18228" spans="9:54" x14ac:dyDescent="0.25">
      <c r="I18228" s="80"/>
      <c r="AX18228" s="80"/>
      <c r="AY18228" s="80"/>
      <c r="AZ18228" s="80"/>
      <c r="BA18228" s="80"/>
      <c r="BB18228" s="80"/>
    </row>
    <row r="18229" spans="9:54" x14ac:dyDescent="0.25">
      <c r="I18229" s="80"/>
      <c r="AX18229" s="80"/>
      <c r="AY18229" s="80"/>
      <c r="AZ18229" s="80"/>
      <c r="BA18229" s="80"/>
      <c r="BB18229" s="80"/>
    </row>
    <row r="18230" spans="9:54" x14ac:dyDescent="0.25">
      <c r="I18230" s="80"/>
      <c r="AX18230" s="80"/>
      <c r="AY18230" s="80"/>
      <c r="AZ18230" s="80"/>
      <c r="BA18230" s="80"/>
      <c r="BB18230" s="80"/>
    </row>
    <row r="18231" spans="9:54" x14ac:dyDescent="0.25">
      <c r="I18231" s="80"/>
      <c r="AX18231" s="80"/>
      <c r="AY18231" s="80"/>
      <c r="AZ18231" s="80"/>
      <c r="BA18231" s="80"/>
      <c r="BB18231" s="80"/>
    </row>
    <row r="18232" spans="9:54" x14ac:dyDescent="0.25">
      <c r="I18232" s="80"/>
      <c r="AX18232" s="80"/>
      <c r="AY18232" s="80"/>
      <c r="AZ18232" s="80"/>
      <c r="BA18232" s="80"/>
      <c r="BB18232" s="80"/>
    </row>
    <row r="18233" spans="9:54" x14ac:dyDescent="0.25">
      <c r="I18233" s="80"/>
      <c r="AX18233" s="80"/>
      <c r="AY18233" s="80"/>
      <c r="AZ18233" s="80"/>
      <c r="BA18233" s="80"/>
      <c r="BB18233" s="80"/>
    </row>
    <row r="18234" spans="9:54" x14ac:dyDescent="0.25">
      <c r="I18234" s="80"/>
      <c r="AX18234" s="80"/>
      <c r="AY18234" s="80"/>
      <c r="AZ18234" s="80"/>
      <c r="BA18234" s="80"/>
      <c r="BB18234" s="80"/>
    </row>
    <row r="18235" spans="9:54" x14ac:dyDescent="0.25">
      <c r="I18235" s="80"/>
      <c r="AX18235" s="80"/>
      <c r="AY18235" s="80"/>
      <c r="AZ18235" s="80"/>
      <c r="BA18235" s="80"/>
      <c r="BB18235" s="80"/>
    </row>
    <row r="18236" spans="9:54" x14ac:dyDescent="0.25">
      <c r="I18236" s="80"/>
      <c r="AX18236" s="80"/>
      <c r="AY18236" s="80"/>
      <c r="AZ18236" s="80"/>
      <c r="BA18236" s="80"/>
      <c r="BB18236" s="80"/>
    </row>
    <row r="18237" spans="9:54" x14ac:dyDescent="0.25">
      <c r="I18237" s="80"/>
      <c r="AX18237" s="80"/>
      <c r="AY18237" s="80"/>
      <c r="AZ18237" s="80"/>
      <c r="BA18237" s="80"/>
      <c r="BB18237" s="80"/>
    </row>
    <row r="18238" spans="9:54" x14ac:dyDescent="0.25">
      <c r="I18238" s="80"/>
      <c r="AX18238" s="80"/>
      <c r="AY18238" s="80"/>
      <c r="AZ18238" s="80"/>
      <c r="BA18238" s="80"/>
      <c r="BB18238" s="80"/>
    </row>
    <row r="18239" spans="9:54" x14ac:dyDescent="0.25">
      <c r="I18239" s="80"/>
      <c r="AX18239" s="80"/>
      <c r="AY18239" s="80"/>
      <c r="AZ18239" s="80"/>
      <c r="BA18239" s="80"/>
      <c r="BB18239" s="80"/>
    </row>
    <row r="18240" spans="9:54" x14ac:dyDescent="0.25">
      <c r="I18240" s="80"/>
      <c r="AX18240" s="80"/>
      <c r="AY18240" s="80"/>
      <c r="AZ18240" s="80"/>
      <c r="BA18240" s="80"/>
      <c r="BB18240" s="80"/>
    </row>
    <row r="18241" spans="9:54" x14ac:dyDescent="0.25">
      <c r="I18241" s="80"/>
      <c r="AX18241" s="80"/>
      <c r="AY18241" s="80"/>
      <c r="AZ18241" s="80"/>
      <c r="BA18241" s="80"/>
      <c r="BB18241" s="80"/>
    </row>
    <row r="18242" spans="9:54" x14ac:dyDescent="0.25">
      <c r="I18242" s="80"/>
      <c r="AX18242" s="80"/>
      <c r="AY18242" s="80"/>
      <c r="AZ18242" s="80"/>
      <c r="BA18242" s="80"/>
      <c r="BB18242" s="80"/>
    </row>
    <row r="18243" spans="9:54" x14ac:dyDescent="0.25">
      <c r="I18243" s="80"/>
      <c r="AX18243" s="80"/>
      <c r="AY18243" s="80"/>
      <c r="AZ18243" s="80"/>
      <c r="BA18243" s="80"/>
      <c r="BB18243" s="80"/>
    </row>
    <row r="18244" spans="9:54" x14ac:dyDescent="0.25">
      <c r="I18244" s="80"/>
      <c r="AX18244" s="80"/>
      <c r="AY18244" s="80"/>
      <c r="AZ18244" s="80"/>
      <c r="BA18244" s="80"/>
      <c r="BB18244" s="80"/>
    </row>
    <row r="18245" spans="9:54" x14ac:dyDescent="0.25">
      <c r="I18245" s="80"/>
      <c r="AX18245" s="80"/>
      <c r="AY18245" s="80"/>
      <c r="AZ18245" s="80"/>
      <c r="BA18245" s="80"/>
      <c r="BB18245" s="80"/>
    </row>
    <row r="18246" spans="9:54" x14ac:dyDescent="0.25">
      <c r="I18246" s="80"/>
      <c r="AX18246" s="80"/>
      <c r="AY18246" s="80"/>
      <c r="AZ18246" s="80"/>
      <c r="BA18246" s="80"/>
      <c r="BB18246" s="80"/>
    </row>
    <row r="18247" spans="9:54" x14ac:dyDescent="0.25">
      <c r="I18247" s="80"/>
      <c r="AX18247" s="80"/>
      <c r="AY18247" s="80"/>
      <c r="AZ18247" s="80"/>
      <c r="BA18247" s="80"/>
      <c r="BB18247" s="80"/>
    </row>
    <row r="18248" spans="9:54" x14ac:dyDescent="0.25">
      <c r="I18248" s="80"/>
      <c r="AX18248" s="80"/>
      <c r="AY18248" s="80"/>
      <c r="AZ18248" s="80"/>
      <c r="BA18248" s="80"/>
      <c r="BB18248" s="80"/>
    </row>
    <row r="18249" spans="9:54" x14ac:dyDescent="0.25">
      <c r="I18249" s="80"/>
      <c r="AX18249" s="80"/>
      <c r="AY18249" s="80"/>
      <c r="AZ18249" s="80"/>
      <c r="BA18249" s="80"/>
      <c r="BB18249" s="80"/>
    </row>
    <row r="18250" spans="9:54" x14ac:dyDescent="0.25">
      <c r="I18250" s="80"/>
      <c r="AX18250" s="80"/>
      <c r="AY18250" s="80"/>
      <c r="AZ18250" s="80"/>
      <c r="BA18250" s="80"/>
      <c r="BB18250" s="80"/>
    </row>
    <row r="18251" spans="9:54" x14ac:dyDescent="0.25">
      <c r="I18251" s="80"/>
      <c r="AX18251" s="80"/>
      <c r="AY18251" s="80"/>
      <c r="AZ18251" s="80"/>
      <c r="BA18251" s="80"/>
      <c r="BB18251" s="80"/>
    </row>
    <row r="18252" spans="9:54" x14ac:dyDescent="0.25">
      <c r="I18252" s="80"/>
      <c r="AX18252" s="80"/>
      <c r="AY18252" s="80"/>
      <c r="AZ18252" s="80"/>
      <c r="BA18252" s="80"/>
      <c r="BB18252" s="80"/>
    </row>
    <row r="18253" spans="9:54" x14ac:dyDescent="0.25">
      <c r="I18253" s="80"/>
      <c r="AX18253" s="80"/>
      <c r="AY18253" s="80"/>
      <c r="AZ18253" s="80"/>
      <c r="BA18253" s="80"/>
      <c r="BB18253" s="80"/>
    </row>
    <row r="18254" spans="9:54" x14ac:dyDescent="0.25">
      <c r="I18254" s="80"/>
      <c r="AX18254" s="80"/>
      <c r="AY18254" s="80"/>
      <c r="AZ18254" s="80"/>
      <c r="BA18254" s="80"/>
      <c r="BB18254" s="80"/>
    </row>
    <row r="18255" spans="9:54" x14ac:dyDescent="0.25">
      <c r="I18255" s="80"/>
      <c r="AX18255" s="80"/>
      <c r="AY18255" s="80"/>
      <c r="AZ18255" s="80"/>
      <c r="BA18255" s="80"/>
      <c r="BB18255" s="80"/>
    </row>
    <row r="18256" spans="9:54" x14ac:dyDescent="0.25">
      <c r="I18256" s="80"/>
      <c r="AX18256" s="80"/>
      <c r="AY18256" s="80"/>
      <c r="AZ18256" s="80"/>
      <c r="BA18256" s="80"/>
      <c r="BB18256" s="80"/>
    </row>
    <row r="18257" spans="9:54" x14ac:dyDescent="0.25">
      <c r="I18257" s="80"/>
      <c r="AX18257" s="80"/>
      <c r="AY18257" s="80"/>
      <c r="AZ18257" s="80"/>
      <c r="BA18257" s="80"/>
      <c r="BB18257" s="80"/>
    </row>
    <row r="18258" spans="9:54" x14ac:dyDescent="0.25">
      <c r="I18258" s="80"/>
      <c r="AX18258" s="80"/>
      <c r="AY18258" s="80"/>
      <c r="AZ18258" s="80"/>
      <c r="BA18258" s="80"/>
      <c r="BB18258" s="80"/>
    </row>
    <row r="18259" spans="9:54" x14ac:dyDescent="0.25">
      <c r="I18259" s="80"/>
      <c r="AX18259" s="80"/>
      <c r="AY18259" s="80"/>
      <c r="AZ18259" s="80"/>
      <c r="BA18259" s="80"/>
      <c r="BB18259" s="80"/>
    </row>
    <row r="18260" spans="9:54" x14ac:dyDescent="0.25">
      <c r="I18260" s="80"/>
      <c r="AX18260" s="80"/>
      <c r="AY18260" s="80"/>
      <c r="AZ18260" s="80"/>
      <c r="BA18260" s="80"/>
      <c r="BB18260" s="80"/>
    </row>
    <row r="18261" spans="9:54" x14ac:dyDescent="0.25">
      <c r="I18261" s="80"/>
      <c r="AX18261" s="80"/>
      <c r="AY18261" s="80"/>
      <c r="AZ18261" s="80"/>
      <c r="BA18261" s="80"/>
      <c r="BB18261" s="80"/>
    </row>
    <row r="18262" spans="9:54" x14ac:dyDescent="0.25">
      <c r="I18262" s="80"/>
      <c r="AX18262" s="80"/>
      <c r="AY18262" s="80"/>
      <c r="AZ18262" s="80"/>
      <c r="BA18262" s="80"/>
      <c r="BB18262" s="80"/>
    </row>
    <row r="18263" spans="9:54" x14ac:dyDescent="0.25">
      <c r="I18263" s="80"/>
      <c r="AX18263" s="80"/>
      <c r="AY18263" s="80"/>
      <c r="AZ18263" s="80"/>
      <c r="BA18263" s="80"/>
      <c r="BB18263" s="80"/>
    </row>
    <row r="18264" spans="9:54" x14ac:dyDescent="0.25">
      <c r="I18264" s="80"/>
      <c r="AX18264" s="80"/>
      <c r="AY18264" s="80"/>
      <c r="AZ18264" s="80"/>
      <c r="BA18264" s="80"/>
      <c r="BB18264" s="80"/>
    </row>
    <row r="18265" spans="9:54" x14ac:dyDescent="0.25">
      <c r="I18265" s="80"/>
      <c r="AX18265" s="80"/>
      <c r="AY18265" s="80"/>
      <c r="AZ18265" s="80"/>
      <c r="BA18265" s="80"/>
      <c r="BB18265" s="80"/>
    </row>
    <row r="18266" spans="9:54" x14ac:dyDescent="0.25">
      <c r="I18266" s="80"/>
      <c r="AX18266" s="80"/>
      <c r="AY18266" s="80"/>
      <c r="AZ18266" s="80"/>
      <c r="BA18266" s="80"/>
      <c r="BB18266" s="80"/>
    </row>
    <row r="18267" spans="9:54" x14ac:dyDescent="0.25">
      <c r="I18267" s="80"/>
      <c r="AX18267" s="80"/>
      <c r="AY18267" s="80"/>
      <c r="AZ18267" s="80"/>
      <c r="BA18267" s="80"/>
      <c r="BB18267" s="80"/>
    </row>
    <row r="18268" spans="9:54" x14ac:dyDescent="0.25">
      <c r="I18268" s="80"/>
      <c r="AX18268" s="80"/>
      <c r="AY18268" s="80"/>
      <c r="AZ18268" s="80"/>
      <c r="BA18268" s="80"/>
      <c r="BB18268" s="80"/>
    </row>
    <row r="18269" spans="9:54" x14ac:dyDescent="0.25">
      <c r="I18269" s="80"/>
      <c r="AX18269" s="80"/>
      <c r="AY18269" s="80"/>
      <c r="AZ18269" s="80"/>
      <c r="BA18269" s="80"/>
      <c r="BB18269" s="80"/>
    </row>
    <row r="18270" spans="9:54" x14ac:dyDescent="0.25">
      <c r="I18270" s="80"/>
      <c r="AX18270" s="80"/>
      <c r="AY18270" s="80"/>
      <c r="AZ18270" s="80"/>
      <c r="BA18270" s="80"/>
      <c r="BB18270" s="80"/>
    </row>
    <row r="18271" spans="9:54" x14ac:dyDescent="0.25">
      <c r="I18271" s="80"/>
      <c r="AX18271" s="80"/>
      <c r="AY18271" s="80"/>
      <c r="AZ18271" s="80"/>
      <c r="BA18271" s="80"/>
      <c r="BB18271" s="80"/>
    </row>
    <row r="18272" spans="9:54" x14ac:dyDescent="0.25">
      <c r="I18272" s="80"/>
      <c r="AX18272" s="80"/>
      <c r="AY18272" s="80"/>
      <c r="AZ18272" s="80"/>
      <c r="BA18272" s="80"/>
      <c r="BB18272" s="80"/>
    </row>
    <row r="18273" spans="9:54" x14ac:dyDescent="0.25">
      <c r="I18273" s="80"/>
      <c r="AX18273" s="80"/>
      <c r="AY18273" s="80"/>
      <c r="AZ18273" s="80"/>
      <c r="BA18273" s="80"/>
      <c r="BB18273" s="80"/>
    </row>
    <row r="18274" spans="9:54" x14ac:dyDescent="0.25">
      <c r="I18274" s="80"/>
      <c r="AX18274" s="80"/>
      <c r="AY18274" s="80"/>
      <c r="AZ18274" s="80"/>
      <c r="BA18274" s="80"/>
      <c r="BB18274" s="80"/>
    </row>
    <row r="18275" spans="9:54" x14ac:dyDescent="0.25">
      <c r="I18275" s="80"/>
      <c r="AX18275" s="80"/>
      <c r="AY18275" s="80"/>
      <c r="AZ18275" s="80"/>
      <c r="BA18275" s="80"/>
      <c r="BB18275" s="80"/>
    </row>
    <row r="18276" spans="9:54" x14ac:dyDescent="0.25">
      <c r="I18276" s="80"/>
      <c r="AX18276" s="80"/>
      <c r="AY18276" s="80"/>
      <c r="AZ18276" s="80"/>
      <c r="BA18276" s="80"/>
      <c r="BB18276" s="80"/>
    </row>
    <row r="18277" spans="9:54" x14ac:dyDescent="0.25">
      <c r="I18277" s="80"/>
      <c r="AX18277" s="80"/>
      <c r="AY18277" s="80"/>
      <c r="AZ18277" s="80"/>
      <c r="BA18277" s="80"/>
      <c r="BB18277" s="80"/>
    </row>
    <row r="18278" spans="9:54" x14ac:dyDescent="0.25">
      <c r="I18278" s="80"/>
      <c r="AX18278" s="80"/>
      <c r="AY18278" s="80"/>
      <c r="AZ18278" s="80"/>
      <c r="BA18278" s="80"/>
      <c r="BB18278" s="80"/>
    </row>
    <row r="18279" spans="9:54" x14ac:dyDescent="0.25">
      <c r="I18279" s="80"/>
      <c r="AX18279" s="80"/>
      <c r="AY18279" s="80"/>
      <c r="AZ18279" s="80"/>
      <c r="BA18279" s="80"/>
      <c r="BB18279" s="80"/>
    </row>
    <row r="18280" spans="9:54" x14ac:dyDescent="0.25">
      <c r="I18280" s="80"/>
      <c r="AX18280" s="80"/>
      <c r="AY18280" s="80"/>
      <c r="AZ18280" s="80"/>
      <c r="BA18280" s="80"/>
      <c r="BB18280" s="80"/>
    </row>
    <row r="18281" spans="9:54" x14ac:dyDescent="0.25">
      <c r="I18281" s="80"/>
      <c r="AX18281" s="80"/>
      <c r="AY18281" s="80"/>
      <c r="AZ18281" s="80"/>
      <c r="BA18281" s="80"/>
      <c r="BB18281" s="80"/>
    </row>
    <row r="18282" spans="9:54" x14ac:dyDescent="0.25">
      <c r="I18282" s="80"/>
      <c r="AX18282" s="80"/>
      <c r="AY18282" s="80"/>
      <c r="AZ18282" s="80"/>
      <c r="BA18282" s="80"/>
      <c r="BB18282" s="80"/>
    </row>
    <row r="18283" spans="9:54" x14ac:dyDescent="0.25">
      <c r="I18283" s="80"/>
      <c r="AX18283" s="80"/>
      <c r="AY18283" s="80"/>
      <c r="AZ18283" s="80"/>
      <c r="BA18283" s="80"/>
      <c r="BB18283" s="80"/>
    </row>
    <row r="18284" spans="9:54" x14ac:dyDescent="0.25">
      <c r="I18284" s="80"/>
      <c r="AX18284" s="80"/>
      <c r="AY18284" s="80"/>
      <c r="AZ18284" s="80"/>
      <c r="BA18284" s="80"/>
      <c r="BB18284" s="80"/>
    </row>
    <row r="18285" spans="9:54" x14ac:dyDescent="0.25">
      <c r="I18285" s="80"/>
      <c r="AX18285" s="80"/>
      <c r="AY18285" s="80"/>
      <c r="AZ18285" s="80"/>
      <c r="BA18285" s="80"/>
      <c r="BB18285" s="80"/>
    </row>
    <row r="18286" spans="9:54" x14ac:dyDescent="0.25">
      <c r="I18286" s="80"/>
      <c r="AX18286" s="80"/>
      <c r="AY18286" s="80"/>
      <c r="AZ18286" s="80"/>
      <c r="BA18286" s="80"/>
      <c r="BB18286" s="80"/>
    </row>
    <row r="18287" spans="9:54" x14ac:dyDescent="0.25">
      <c r="I18287" s="80"/>
      <c r="AX18287" s="80"/>
      <c r="AY18287" s="80"/>
      <c r="AZ18287" s="80"/>
      <c r="BA18287" s="80"/>
      <c r="BB18287" s="80"/>
    </row>
    <row r="18288" spans="9:54" x14ac:dyDescent="0.25">
      <c r="I18288" s="80"/>
      <c r="AX18288" s="80"/>
      <c r="AY18288" s="80"/>
      <c r="AZ18288" s="80"/>
      <c r="BA18288" s="80"/>
      <c r="BB18288" s="80"/>
    </row>
    <row r="18289" spans="9:54" x14ac:dyDescent="0.25">
      <c r="I18289" s="80"/>
      <c r="AX18289" s="80"/>
      <c r="AY18289" s="80"/>
      <c r="AZ18289" s="80"/>
      <c r="BA18289" s="80"/>
      <c r="BB18289" s="80"/>
    </row>
    <row r="18290" spans="9:54" x14ac:dyDescent="0.25">
      <c r="I18290" s="80"/>
      <c r="AX18290" s="80"/>
      <c r="AY18290" s="80"/>
      <c r="AZ18290" s="80"/>
      <c r="BA18290" s="80"/>
      <c r="BB18290" s="80"/>
    </row>
    <row r="18291" spans="9:54" x14ac:dyDescent="0.25">
      <c r="I18291" s="80"/>
      <c r="AX18291" s="80"/>
      <c r="AY18291" s="80"/>
      <c r="AZ18291" s="80"/>
      <c r="BA18291" s="80"/>
      <c r="BB18291" s="80"/>
    </row>
    <row r="18292" spans="9:54" x14ac:dyDescent="0.25">
      <c r="I18292" s="80"/>
      <c r="AX18292" s="80"/>
      <c r="AY18292" s="80"/>
      <c r="AZ18292" s="80"/>
      <c r="BA18292" s="80"/>
      <c r="BB18292" s="80"/>
    </row>
    <row r="18293" spans="9:54" x14ac:dyDescent="0.25">
      <c r="I18293" s="80"/>
      <c r="AX18293" s="80"/>
      <c r="AY18293" s="80"/>
      <c r="AZ18293" s="80"/>
      <c r="BA18293" s="80"/>
      <c r="BB18293" s="80"/>
    </row>
    <row r="18294" spans="9:54" x14ac:dyDescent="0.25">
      <c r="I18294" s="80"/>
      <c r="AX18294" s="80"/>
      <c r="AY18294" s="80"/>
      <c r="AZ18294" s="80"/>
      <c r="BA18294" s="80"/>
      <c r="BB18294" s="80"/>
    </row>
    <row r="18295" spans="9:54" x14ac:dyDescent="0.25">
      <c r="I18295" s="80"/>
      <c r="AX18295" s="80"/>
      <c r="AY18295" s="80"/>
      <c r="AZ18295" s="80"/>
      <c r="BA18295" s="80"/>
      <c r="BB18295" s="80"/>
    </row>
    <row r="18296" spans="9:54" x14ac:dyDescent="0.25">
      <c r="I18296" s="80"/>
      <c r="AX18296" s="80"/>
      <c r="AY18296" s="80"/>
      <c r="AZ18296" s="80"/>
      <c r="BA18296" s="80"/>
      <c r="BB18296" s="80"/>
    </row>
    <row r="18297" spans="9:54" x14ac:dyDescent="0.25">
      <c r="I18297" s="80"/>
      <c r="AX18297" s="80"/>
      <c r="AY18297" s="80"/>
      <c r="AZ18297" s="80"/>
      <c r="BA18297" s="80"/>
      <c r="BB18297" s="80"/>
    </row>
    <row r="18298" spans="9:54" x14ac:dyDescent="0.25">
      <c r="I18298" s="80"/>
      <c r="AX18298" s="80"/>
      <c r="AY18298" s="80"/>
      <c r="AZ18298" s="80"/>
      <c r="BA18298" s="80"/>
      <c r="BB18298" s="80"/>
    </row>
    <row r="18299" spans="9:54" x14ac:dyDescent="0.25">
      <c r="I18299" s="80"/>
      <c r="AX18299" s="80"/>
      <c r="AY18299" s="80"/>
      <c r="AZ18299" s="80"/>
      <c r="BA18299" s="80"/>
      <c r="BB18299" s="80"/>
    </row>
    <row r="18300" spans="9:54" x14ac:dyDescent="0.25">
      <c r="I18300" s="80"/>
      <c r="AX18300" s="80"/>
      <c r="AY18300" s="80"/>
      <c r="AZ18300" s="80"/>
      <c r="BA18300" s="80"/>
      <c r="BB18300" s="80"/>
    </row>
    <row r="18301" spans="9:54" x14ac:dyDescent="0.25">
      <c r="I18301" s="80"/>
      <c r="AX18301" s="80"/>
      <c r="AY18301" s="80"/>
      <c r="AZ18301" s="80"/>
      <c r="BA18301" s="80"/>
      <c r="BB18301" s="80"/>
    </row>
    <row r="18302" spans="9:54" x14ac:dyDescent="0.25">
      <c r="I18302" s="80"/>
      <c r="AX18302" s="80"/>
      <c r="AY18302" s="80"/>
      <c r="AZ18302" s="80"/>
      <c r="BA18302" s="80"/>
      <c r="BB18302" s="80"/>
    </row>
    <row r="18303" spans="9:54" x14ac:dyDescent="0.25">
      <c r="I18303" s="80"/>
      <c r="AX18303" s="80"/>
      <c r="AY18303" s="80"/>
      <c r="AZ18303" s="80"/>
      <c r="BA18303" s="80"/>
      <c r="BB18303" s="80"/>
    </row>
    <row r="18304" spans="9:54" x14ac:dyDescent="0.25">
      <c r="I18304" s="80"/>
      <c r="AX18304" s="80"/>
      <c r="AY18304" s="80"/>
      <c r="AZ18304" s="80"/>
      <c r="BA18304" s="80"/>
      <c r="BB18304" s="80"/>
    </row>
    <row r="18305" spans="9:54" x14ac:dyDescent="0.25">
      <c r="I18305" s="80"/>
      <c r="AX18305" s="80"/>
      <c r="AY18305" s="80"/>
      <c r="AZ18305" s="80"/>
      <c r="BA18305" s="80"/>
      <c r="BB18305" s="80"/>
    </row>
    <row r="18306" spans="9:54" x14ac:dyDescent="0.25">
      <c r="I18306" s="80"/>
      <c r="AX18306" s="80"/>
      <c r="AY18306" s="80"/>
      <c r="AZ18306" s="80"/>
      <c r="BA18306" s="80"/>
      <c r="BB18306" s="80"/>
    </row>
    <row r="18307" spans="9:54" x14ac:dyDescent="0.25">
      <c r="I18307" s="80"/>
      <c r="AX18307" s="80"/>
      <c r="AY18307" s="80"/>
      <c r="AZ18307" s="80"/>
      <c r="BA18307" s="80"/>
      <c r="BB18307" s="80"/>
    </row>
    <row r="18308" spans="9:54" x14ac:dyDescent="0.25">
      <c r="I18308" s="80"/>
      <c r="AX18308" s="80"/>
      <c r="AY18308" s="80"/>
      <c r="AZ18308" s="80"/>
      <c r="BA18308" s="80"/>
      <c r="BB18308" s="80"/>
    </row>
    <row r="18309" spans="9:54" x14ac:dyDescent="0.25">
      <c r="I18309" s="80"/>
      <c r="AX18309" s="80"/>
      <c r="AY18309" s="80"/>
      <c r="AZ18309" s="80"/>
      <c r="BA18309" s="80"/>
      <c r="BB18309" s="80"/>
    </row>
    <row r="18310" spans="9:54" x14ac:dyDescent="0.25">
      <c r="I18310" s="80"/>
      <c r="AX18310" s="80"/>
      <c r="AY18310" s="80"/>
      <c r="AZ18310" s="80"/>
      <c r="BA18310" s="80"/>
      <c r="BB18310" s="80"/>
    </row>
    <row r="18311" spans="9:54" x14ac:dyDescent="0.25">
      <c r="I18311" s="80"/>
      <c r="AX18311" s="80"/>
      <c r="AY18311" s="80"/>
      <c r="AZ18311" s="80"/>
      <c r="BA18311" s="80"/>
      <c r="BB18311" s="80"/>
    </row>
    <row r="18312" spans="9:54" x14ac:dyDescent="0.25">
      <c r="I18312" s="80"/>
      <c r="AX18312" s="80"/>
      <c r="AY18312" s="80"/>
      <c r="AZ18312" s="80"/>
      <c r="BA18312" s="80"/>
      <c r="BB18312" s="80"/>
    </row>
    <row r="18313" spans="9:54" x14ac:dyDescent="0.25">
      <c r="I18313" s="80"/>
      <c r="AX18313" s="80"/>
      <c r="AY18313" s="80"/>
      <c r="AZ18313" s="80"/>
      <c r="BA18313" s="80"/>
      <c r="BB18313" s="80"/>
    </row>
    <row r="18314" spans="9:54" x14ac:dyDescent="0.25">
      <c r="I18314" s="80"/>
      <c r="AX18314" s="80"/>
      <c r="AY18314" s="80"/>
      <c r="AZ18314" s="80"/>
      <c r="BA18314" s="80"/>
      <c r="BB18314" s="80"/>
    </row>
    <row r="18315" spans="9:54" x14ac:dyDescent="0.25">
      <c r="I18315" s="80"/>
      <c r="AX18315" s="80"/>
      <c r="AY18315" s="80"/>
      <c r="AZ18315" s="80"/>
      <c r="BA18315" s="80"/>
      <c r="BB18315" s="80"/>
    </row>
    <row r="18316" spans="9:54" x14ac:dyDescent="0.25">
      <c r="I18316" s="80"/>
      <c r="AX18316" s="80"/>
      <c r="AY18316" s="80"/>
      <c r="AZ18316" s="80"/>
      <c r="BA18316" s="80"/>
      <c r="BB18316" s="80"/>
    </row>
    <row r="18317" spans="9:54" x14ac:dyDescent="0.25">
      <c r="I18317" s="80"/>
      <c r="AX18317" s="80"/>
      <c r="AY18317" s="80"/>
      <c r="AZ18317" s="80"/>
      <c r="BA18317" s="80"/>
      <c r="BB18317" s="80"/>
    </row>
    <row r="18318" spans="9:54" x14ac:dyDescent="0.25">
      <c r="I18318" s="80"/>
      <c r="AX18318" s="80"/>
      <c r="AY18318" s="80"/>
      <c r="AZ18318" s="80"/>
      <c r="BA18318" s="80"/>
      <c r="BB18318" s="80"/>
    </row>
    <row r="18319" spans="9:54" x14ac:dyDescent="0.25">
      <c r="I18319" s="80"/>
      <c r="AX18319" s="80"/>
      <c r="AY18319" s="80"/>
      <c r="AZ18319" s="80"/>
      <c r="BA18319" s="80"/>
      <c r="BB18319" s="80"/>
    </row>
    <row r="18320" spans="9:54" x14ac:dyDescent="0.25">
      <c r="I18320" s="80"/>
      <c r="AX18320" s="80"/>
      <c r="AY18320" s="80"/>
      <c r="AZ18320" s="80"/>
      <c r="BA18320" s="80"/>
      <c r="BB18320" s="80"/>
    </row>
    <row r="18321" spans="9:54" x14ac:dyDescent="0.25">
      <c r="I18321" s="80"/>
      <c r="AX18321" s="80"/>
      <c r="AY18321" s="80"/>
      <c r="AZ18321" s="80"/>
      <c r="BA18321" s="80"/>
      <c r="BB18321" s="80"/>
    </row>
    <row r="18322" spans="9:54" x14ac:dyDescent="0.25">
      <c r="I18322" s="80"/>
      <c r="AX18322" s="80"/>
      <c r="AY18322" s="80"/>
      <c r="AZ18322" s="80"/>
      <c r="BA18322" s="80"/>
      <c r="BB18322" s="80"/>
    </row>
    <row r="18323" spans="9:54" x14ac:dyDescent="0.25">
      <c r="I18323" s="80"/>
      <c r="AX18323" s="80"/>
      <c r="AY18323" s="80"/>
      <c r="AZ18323" s="80"/>
      <c r="BA18323" s="80"/>
      <c r="BB18323" s="80"/>
    </row>
    <row r="18324" spans="9:54" x14ac:dyDescent="0.25">
      <c r="I18324" s="80"/>
      <c r="AX18324" s="80"/>
      <c r="AY18324" s="80"/>
      <c r="AZ18324" s="80"/>
      <c r="BA18324" s="80"/>
      <c r="BB18324" s="80"/>
    </row>
    <row r="18325" spans="9:54" x14ac:dyDescent="0.25">
      <c r="I18325" s="80"/>
      <c r="AX18325" s="80"/>
      <c r="AY18325" s="80"/>
      <c r="AZ18325" s="80"/>
      <c r="BA18325" s="80"/>
      <c r="BB18325" s="80"/>
    </row>
    <row r="18326" spans="9:54" x14ac:dyDescent="0.25">
      <c r="I18326" s="80"/>
      <c r="AX18326" s="80"/>
      <c r="AY18326" s="80"/>
      <c r="AZ18326" s="80"/>
      <c r="BA18326" s="80"/>
      <c r="BB18326" s="80"/>
    </row>
    <row r="18327" spans="9:54" x14ac:dyDescent="0.25">
      <c r="I18327" s="80"/>
      <c r="AX18327" s="80"/>
      <c r="AY18327" s="80"/>
      <c r="AZ18327" s="80"/>
      <c r="BA18327" s="80"/>
      <c r="BB18327" s="80"/>
    </row>
    <row r="18328" spans="9:54" x14ac:dyDescent="0.25">
      <c r="I18328" s="80"/>
      <c r="AX18328" s="80"/>
      <c r="AY18328" s="80"/>
      <c r="AZ18328" s="80"/>
      <c r="BA18328" s="80"/>
      <c r="BB18328" s="80"/>
    </row>
    <row r="18329" spans="9:54" x14ac:dyDescent="0.25">
      <c r="I18329" s="80"/>
      <c r="AX18329" s="80"/>
      <c r="AY18329" s="80"/>
      <c r="AZ18329" s="80"/>
      <c r="BA18329" s="80"/>
      <c r="BB18329" s="80"/>
    </row>
    <row r="18330" spans="9:54" x14ac:dyDescent="0.25">
      <c r="I18330" s="80"/>
      <c r="AX18330" s="80"/>
      <c r="AY18330" s="80"/>
      <c r="AZ18330" s="80"/>
      <c r="BA18330" s="80"/>
      <c r="BB18330" s="80"/>
    </row>
    <row r="18331" spans="9:54" x14ac:dyDescent="0.25">
      <c r="I18331" s="80"/>
      <c r="AX18331" s="80"/>
      <c r="AY18331" s="80"/>
      <c r="AZ18331" s="80"/>
      <c r="BA18331" s="80"/>
      <c r="BB18331" s="80"/>
    </row>
    <row r="18332" spans="9:54" x14ac:dyDescent="0.25">
      <c r="I18332" s="80"/>
      <c r="AX18332" s="80"/>
      <c r="AY18332" s="80"/>
      <c r="AZ18332" s="80"/>
      <c r="BA18332" s="80"/>
      <c r="BB18332" s="80"/>
    </row>
    <row r="18333" spans="9:54" x14ac:dyDescent="0.25">
      <c r="I18333" s="80"/>
      <c r="AX18333" s="80"/>
      <c r="AY18333" s="80"/>
      <c r="AZ18333" s="80"/>
      <c r="BA18333" s="80"/>
      <c r="BB18333" s="80"/>
    </row>
    <row r="18334" spans="9:54" x14ac:dyDescent="0.25">
      <c r="I18334" s="80"/>
      <c r="AX18334" s="80"/>
      <c r="AY18334" s="80"/>
      <c r="AZ18334" s="80"/>
      <c r="BA18334" s="80"/>
      <c r="BB18334" s="80"/>
    </row>
    <row r="18335" spans="9:54" x14ac:dyDescent="0.25">
      <c r="I18335" s="80"/>
      <c r="AX18335" s="80"/>
      <c r="AY18335" s="80"/>
      <c r="AZ18335" s="80"/>
      <c r="BA18335" s="80"/>
      <c r="BB18335" s="80"/>
    </row>
    <row r="18336" spans="9:54" x14ac:dyDescent="0.25">
      <c r="I18336" s="80"/>
      <c r="AX18336" s="80"/>
      <c r="AY18336" s="80"/>
      <c r="AZ18336" s="80"/>
      <c r="BA18336" s="80"/>
      <c r="BB18336" s="80"/>
    </row>
    <row r="18337" spans="9:54" x14ac:dyDescent="0.25">
      <c r="I18337" s="80"/>
      <c r="AX18337" s="80"/>
      <c r="AY18337" s="80"/>
      <c r="AZ18337" s="80"/>
      <c r="BA18337" s="80"/>
      <c r="BB18337" s="80"/>
    </row>
    <row r="18338" spans="9:54" x14ac:dyDescent="0.25">
      <c r="I18338" s="80"/>
      <c r="AX18338" s="80"/>
      <c r="AY18338" s="80"/>
      <c r="AZ18338" s="80"/>
      <c r="BA18338" s="80"/>
      <c r="BB18338" s="80"/>
    </row>
    <row r="18339" spans="9:54" x14ac:dyDescent="0.25">
      <c r="I18339" s="80"/>
      <c r="AX18339" s="80"/>
      <c r="AY18339" s="80"/>
      <c r="AZ18339" s="80"/>
      <c r="BA18339" s="80"/>
      <c r="BB18339" s="80"/>
    </row>
    <row r="18340" spans="9:54" x14ac:dyDescent="0.25">
      <c r="I18340" s="80"/>
      <c r="AX18340" s="80"/>
      <c r="AY18340" s="80"/>
      <c r="AZ18340" s="80"/>
      <c r="BA18340" s="80"/>
      <c r="BB18340" s="80"/>
    </row>
    <row r="18341" spans="9:54" x14ac:dyDescent="0.25">
      <c r="I18341" s="80"/>
      <c r="AX18341" s="80"/>
      <c r="AY18341" s="80"/>
      <c r="AZ18341" s="80"/>
      <c r="BA18341" s="80"/>
      <c r="BB18341" s="80"/>
    </row>
    <row r="18342" spans="9:54" x14ac:dyDescent="0.25">
      <c r="I18342" s="80"/>
      <c r="AX18342" s="80"/>
      <c r="AY18342" s="80"/>
      <c r="AZ18342" s="80"/>
      <c r="BA18342" s="80"/>
      <c r="BB18342" s="80"/>
    </row>
    <row r="18343" spans="9:54" x14ac:dyDescent="0.25">
      <c r="I18343" s="80"/>
      <c r="AX18343" s="80"/>
      <c r="AY18343" s="80"/>
      <c r="AZ18343" s="80"/>
      <c r="BA18343" s="80"/>
      <c r="BB18343" s="80"/>
    </row>
    <row r="18344" spans="9:54" x14ac:dyDescent="0.25">
      <c r="I18344" s="80"/>
      <c r="AX18344" s="80"/>
      <c r="AY18344" s="80"/>
      <c r="AZ18344" s="80"/>
      <c r="BA18344" s="80"/>
      <c r="BB18344" s="80"/>
    </row>
    <row r="18345" spans="9:54" x14ac:dyDescent="0.25">
      <c r="I18345" s="80"/>
      <c r="AX18345" s="80"/>
      <c r="AY18345" s="80"/>
      <c r="AZ18345" s="80"/>
      <c r="BA18345" s="80"/>
      <c r="BB18345" s="80"/>
    </row>
    <row r="18346" spans="9:54" x14ac:dyDescent="0.25">
      <c r="I18346" s="80"/>
      <c r="AX18346" s="80"/>
      <c r="AY18346" s="80"/>
      <c r="AZ18346" s="80"/>
      <c r="BA18346" s="80"/>
      <c r="BB18346" s="80"/>
    </row>
    <row r="18347" spans="9:54" x14ac:dyDescent="0.25">
      <c r="I18347" s="80"/>
      <c r="AX18347" s="80"/>
      <c r="AY18347" s="80"/>
      <c r="AZ18347" s="80"/>
      <c r="BA18347" s="80"/>
      <c r="BB18347" s="80"/>
    </row>
    <row r="18348" spans="9:54" x14ac:dyDescent="0.25">
      <c r="I18348" s="80"/>
      <c r="AX18348" s="80"/>
      <c r="AY18348" s="80"/>
      <c r="AZ18348" s="80"/>
      <c r="BA18348" s="80"/>
      <c r="BB18348" s="80"/>
    </row>
    <row r="18349" spans="9:54" x14ac:dyDescent="0.25">
      <c r="I18349" s="80"/>
      <c r="AX18349" s="80"/>
      <c r="AY18349" s="80"/>
      <c r="AZ18349" s="80"/>
      <c r="BA18349" s="80"/>
      <c r="BB18349" s="80"/>
    </row>
    <row r="18350" spans="9:54" x14ac:dyDescent="0.25">
      <c r="I18350" s="80"/>
      <c r="AX18350" s="80"/>
      <c r="AY18350" s="80"/>
      <c r="AZ18350" s="80"/>
      <c r="BA18350" s="80"/>
      <c r="BB18350" s="80"/>
    </row>
    <row r="18351" spans="9:54" x14ac:dyDescent="0.25">
      <c r="I18351" s="80"/>
      <c r="AX18351" s="80"/>
      <c r="AY18351" s="80"/>
      <c r="AZ18351" s="80"/>
      <c r="BA18351" s="80"/>
      <c r="BB18351" s="80"/>
    </row>
    <row r="18352" spans="9:54" x14ac:dyDescent="0.25">
      <c r="I18352" s="80"/>
      <c r="AX18352" s="80"/>
      <c r="AY18352" s="80"/>
      <c r="AZ18352" s="80"/>
      <c r="BA18352" s="80"/>
      <c r="BB18352" s="80"/>
    </row>
    <row r="18353" spans="9:54" x14ac:dyDescent="0.25">
      <c r="I18353" s="80"/>
      <c r="AX18353" s="80"/>
      <c r="AY18353" s="80"/>
      <c r="AZ18353" s="80"/>
      <c r="BA18353" s="80"/>
      <c r="BB18353" s="80"/>
    </row>
    <row r="18354" spans="9:54" x14ac:dyDescent="0.25">
      <c r="I18354" s="80"/>
      <c r="AX18354" s="80"/>
      <c r="AY18354" s="80"/>
      <c r="AZ18354" s="80"/>
      <c r="BA18354" s="80"/>
      <c r="BB18354" s="80"/>
    </row>
    <row r="18355" spans="9:54" x14ac:dyDescent="0.25">
      <c r="I18355" s="80"/>
      <c r="AX18355" s="80"/>
      <c r="AY18355" s="80"/>
      <c r="AZ18355" s="80"/>
      <c r="BA18355" s="80"/>
      <c r="BB18355" s="80"/>
    </row>
    <row r="18356" spans="9:54" x14ac:dyDescent="0.25">
      <c r="I18356" s="80"/>
      <c r="AX18356" s="80"/>
      <c r="AY18356" s="80"/>
      <c r="AZ18356" s="80"/>
      <c r="BA18356" s="80"/>
      <c r="BB18356" s="80"/>
    </row>
    <row r="18357" spans="9:54" x14ac:dyDescent="0.25">
      <c r="I18357" s="80"/>
      <c r="AX18357" s="80"/>
      <c r="AY18357" s="80"/>
      <c r="AZ18357" s="80"/>
      <c r="BA18357" s="80"/>
      <c r="BB18357" s="80"/>
    </row>
    <row r="18358" spans="9:54" x14ac:dyDescent="0.25">
      <c r="I18358" s="80"/>
      <c r="AX18358" s="80"/>
      <c r="AY18358" s="80"/>
      <c r="AZ18358" s="80"/>
      <c r="BA18358" s="80"/>
      <c r="BB18358" s="80"/>
    </row>
    <row r="18359" spans="9:54" x14ac:dyDescent="0.25">
      <c r="I18359" s="80"/>
      <c r="AX18359" s="80"/>
      <c r="AY18359" s="80"/>
      <c r="AZ18359" s="80"/>
      <c r="BA18359" s="80"/>
      <c r="BB18359" s="80"/>
    </row>
    <row r="18360" spans="9:54" x14ac:dyDescent="0.25">
      <c r="I18360" s="80"/>
      <c r="AX18360" s="80"/>
      <c r="AY18360" s="80"/>
      <c r="AZ18360" s="80"/>
      <c r="BA18360" s="80"/>
      <c r="BB18360" s="80"/>
    </row>
    <row r="18361" spans="9:54" x14ac:dyDescent="0.25">
      <c r="I18361" s="80"/>
      <c r="AX18361" s="80"/>
      <c r="AY18361" s="80"/>
      <c r="AZ18361" s="80"/>
      <c r="BA18361" s="80"/>
      <c r="BB18361" s="80"/>
    </row>
    <row r="18362" spans="9:54" x14ac:dyDescent="0.25">
      <c r="I18362" s="80"/>
      <c r="AX18362" s="80"/>
      <c r="AY18362" s="80"/>
      <c r="AZ18362" s="80"/>
      <c r="BA18362" s="80"/>
      <c r="BB18362" s="80"/>
    </row>
    <row r="18363" spans="9:54" x14ac:dyDescent="0.25">
      <c r="I18363" s="80"/>
      <c r="AX18363" s="80"/>
      <c r="AY18363" s="80"/>
      <c r="AZ18363" s="80"/>
      <c r="BA18363" s="80"/>
      <c r="BB18363" s="80"/>
    </row>
    <row r="18364" spans="9:54" x14ac:dyDescent="0.25">
      <c r="I18364" s="80"/>
      <c r="AX18364" s="80"/>
      <c r="AY18364" s="80"/>
      <c r="AZ18364" s="80"/>
      <c r="BA18364" s="80"/>
      <c r="BB18364" s="80"/>
    </row>
    <row r="18365" spans="9:54" x14ac:dyDescent="0.25">
      <c r="I18365" s="80"/>
      <c r="AX18365" s="80"/>
      <c r="AY18365" s="80"/>
      <c r="AZ18365" s="80"/>
      <c r="BA18365" s="80"/>
      <c r="BB18365" s="80"/>
    </row>
    <row r="18366" spans="9:54" x14ac:dyDescent="0.25">
      <c r="I18366" s="80"/>
      <c r="AX18366" s="80"/>
      <c r="AY18366" s="80"/>
      <c r="AZ18366" s="80"/>
      <c r="BA18366" s="80"/>
      <c r="BB18366" s="80"/>
    </row>
    <row r="18367" spans="9:54" x14ac:dyDescent="0.25">
      <c r="I18367" s="80"/>
      <c r="AX18367" s="80"/>
      <c r="AY18367" s="80"/>
      <c r="AZ18367" s="80"/>
      <c r="BA18367" s="80"/>
      <c r="BB18367" s="80"/>
    </row>
    <row r="18368" spans="9:54" x14ac:dyDescent="0.25">
      <c r="I18368" s="80"/>
      <c r="AX18368" s="80"/>
      <c r="AY18368" s="80"/>
      <c r="AZ18368" s="80"/>
      <c r="BA18368" s="80"/>
      <c r="BB18368" s="80"/>
    </row>
    <row r="18369" spans="9:54" x14ac:dyDescent="0.25">
      <c r="I18369" s="80"/>
      <c r="AX18369" s="80"/>
      <c r="AY18369" s="80"/>
      <c r="AZ18369" s="80"/>
      <c r="BA18369" s="80"/>
      <c r="BB18369" s="80"/>
    </row>
    <row r="18370" spans="9:54" x14ac:dyDescent="0.25">
      <c r="I18370" s="80"/>
      <c r="AX18370" s="80"/>
      <c r="AY18370" s="80"/>
      <c r="AZ18370" s="80"/>
      <c r="BA18370" s="80"/>
      <c r="BB18370" s="80"/>
    </row>
    <row r="18371" spans="9:54" x14ac:dyDescent="0.25">
      <c r="I18371" s="80"/>
      <c r="AX18371" s="80"/>
      <c r="AY18371" s="80"/>
      <c r="AZ18371" s="80"/>
      <c r="BA18371" s="80"/>
      <c r="BB18371" s="80"/>
    </row>
    <row r="18372" spans="9:54" x14ac:dyDescent="0.25">
      <c r="I18372" s="80"/>
      <c r="AX18372" s="80"/>
      <c r="AY18372" s="80"/>
      <c r="AZ18372" s="80"/>
      <c r="BA18372" s="80"/>
      <c r="BB18372" s="80"/>
    </row>
    <row r="18373" spans="9:54" x14ac:dyDescent="0.25">
      <c r="I18373" s="80"/>
      <c r="AX18373" s="80"/>
      <c r="AY18373" s="80"/>
      <c r="AZ18373" s="80"/>
      <c r="BA18373" s="80"/>
      <c r="BB18373" s="80"/>
    </row>
    <row r="18374" spans="9:54" x14ac:dyDescent="0.25">
      <c r="I18374" s="80"/>
      <c r="AX18374" s="80"/>
      <c r="AY18374" s="80"/>
      <c r="AZ18374" s="80"/>
      <c r="BA18374" s="80"/>
      <c r="BB18374" s="80"/>
    </row>
    <row r="18375" spans="9:54" x14ac:dyDescent="0.25">
      <c r="I18375" s="80"/>
      <c r="AX18375" s="80"/>
      <c r="AY18375" s="80"/>
      <c r="AZ18375" s="80"/>
      <c r="BA18375" s="80"/>
      <c r="BB18375" s="80"/>
    </row>
    <row r="18376" spans="9:54" x14ac:dyDescent="0.25">
      <c r="I18376" s="80"/>
      <c r="AX18376" s="80"/>
      <c r="AY18376" s="80"/>
      <c r="AZ18376" s="80"/>
      <c r="BA18376" s="80"/>
      <c r="BB18376" s="80"/>
    </row>
    <row r="18377" spans="9:54" x14ac:dyDescent="0.25">
      <c r="I18377" s="80"/>
      <c r="AX18377" s="80"/>
      <c r="AY18377" s="80"/>
      <c r="AZ18377" s="80"/>
      <c r="BA18377" s="80"/>
      <c r="BB18377" s="80"/>
    </row>
    <row r="18378" spans="9:54" x14ac:dyDescent="0.25">
      <c r="I18378" s="80"/>
      <c r="AX18378" s="80"/>
      <c r="AY18378" s="80"/>
      <c r="AZ18378" s="80"/>
      <c r="BA18378" s="80"/>
      <c r="BB18378" s="80"/>
    </row>
    <row r="18379" spans="9:54" x14ac:dyDescent="0.25">
      <c r="I18379" s="80"/>
      <c r="AX18379" s="80"/>
      <c r="AY18379" s="80"/>
      <c r="AZ18379" s="80"/>
      <c r="BA18379" s="80"/>
      <c r="BB18379" s="80"/>
    </row>
    <row r="18380" spans="9:54" x14ac:dyDescent="0.25">
      <c r="I18380" s="80"/>
      <c r="AX18380" s="80"/>
      <c r="AY18380" s="80"/>
      <c r="AZ18380" s="80"/>
      <c r="BA18380" s="80"/>
      <c r="BB18380" s="80"/>
    </row>
    <row r="18381" spans="9:54" x14ac:dyDescent="0.25">
      <c r="I18381" s="80"/>
      <c r="AX18381" s="80"/>
      <c r="AY18381" s="80"/>
      <c r="AZ18381" s="80"/>
      <c r="BA18381" s="80"/>
      <c r="BB18381" s="80"/>
    </row>
    <row r="18382" spans="9:54" x14ac:dyDescent="0.25">
      <c r="I18382" s="80"/>
      <c r="AX18382" s="80"/>
      <c r="AY18382" s="80"/>
      <c r="AZ18382" s="80"/>
      <c r="BA18382" s="80"/>
      <c r="BB18382" s="80"/>
    </row>
    <row r="18383" spans="9:54" x14ac:dyDescent="0.25">
      <c r="I18383" s="80"/>
      <c r="AX18383" s="80"/>
      <c r="AY18383" s="80"/>
      <c r="AZ18383" s="80"/>
      <c r="BA18383" s="80"/>
      <c r="BB18383" s="80"/>
    </row>
    <row r="18384" spans="9:54" x14ac:dyDescent="0.25">
      <c r="I18384" s="80"/>
      <c r="AX18384" s="80"/>
      <c r="AY18384" s="80"/>
      <c r="AZ18384" s="80"/>
      <c r="BA18384" s="80"/>
      <c r="BB18384" s="80"/>
    </row>
    <row r="18385" spans="9:54" x14ac:dyDescent="0.25">
      <c r="I18385" s="80"/>
      <c r="AX18385" s="80"/>
      <c r="AY18385" s="80"/>
      <c r="AZ18385" s="80"/>
      <c r="BA18385" s="80"/>
      <c r="BB18385" s="80"/>
    </row>
    <row r="18386" spans="9:54" x14ac:dyDescent="0.25">
      <c r="I18386" s="80"/>
      <c r="AX18386" s="80"/>
      <c r="AY18386" s="80"/>
      <c r="AZ18386" s="80"/>
      <c r="BA18386" s="80"/>
      <c r="BB18386" s="80"/>
    </row>
    <row r="18387" spans="9:54" x14ac:dyDescent="0.25">
      <c r="I18387" s="80"/>
      <c r="AX18387" s="80"/>
      <c r="AY18387" s="80"/>
      <c r="AZ18387" s="80"/>
      <c r="BA18387" s="80"/>
      <c r="BB18387" s="80"/>
    </row>
    <row r="18388" spans="9:54" x14ac:dyDescent="0.25">
      <c r="I18388" s="80"/>
      <c r="AX18388" s="80"/>
      <c r="AY18388" s="80"/>
      <c r="AZ18388" s="80"/>
      <c r="BA18388" s="80"/>
      <c r="BB18388" s="80"/>
    </row>
    <row r="18389" spans="9:54" x14ac:dyDescent="0.25">
      <c r="I18389" s="80"/>
      <c r="AX18389" s="80"/>
      <c r="AY18389" s="80"/>
      <c r="AZ18389" s="80"/>
      <c r="BA18389" s="80"/>
      <c r="BB18389" s="80"/>
    </row>
    <row r="18390" spans="9:54" x14ac:dyDescent="0.25">
      <c r="I18390" s="80"/>
      <c r="AX18390" s="80"/>
      <c r="AY18390" s="80"/>
      <c r="AZ18390" s="80"/>
      <c r="BA18390" s="80"/>
      <c r="BB18390" s="80"/>
    </row>
    <row r="18391" spans="9:54" x14ac:dyDescent="0.25">
      <c r="I18391" s="80"/>
      <c r="AX18391" s="80"/>
      <c r="AY18391" s="80"/>
      <c r="AZ18391" s="80"/>
      <c r="BA18391" s="80"/>
      <c r="BB18391" s="80"/>
    </row>
    <row r="18392" spans="9:54" x14ac:dyDescent="0.25">
      <c r="I18392" s="80"/>
      <c r="AX18392" s="80"/>
      <c r="AY18392" s="80"/>
      <c r="AZ18392" s="80"/>
      <c r="BA18392" s="80"/>
      <c r="BB18392" s="80"/>
    </row>
    <row r="18393" spans="9:54" x14ac:dyDescent="0.25">
      <c r="I18393" s="80"/>
      <c r="AX18393" s="80"/>
      <c r="AY18393" s="80"/>
      <c r="AZ18393" s="80"/>
      <c r="BA18393" s="80"/>
      <c r="BB18393" s="80"/>
    </row>
    <row r="18394" spans="9:54" x14ac:dyDescent="0.25">
      <c r="I18394" s="80"/>
      <c r="AX18394" s="80"/>
      <c r="AY18394" s="80"/>
      <c r="AZ18394" s="80"/>
      <c r="BA18394" s="80"/>
      <c r="BB18394" s="80"/>
    </row>
    <row r="18395" spans="9:54" x14ac:dyDescent="0.25">
      <c r="I18395" s="80"/>
      <c r="AX18395" s="80"/>
      <c r="AY18395" s="80"/>
      <c r="AZ18395" s="80"/>
      <c r="BA18395" s="80"/>
      <c r="BB18395" s="80"/>
    </row>
    <row r="18396" spans="9:54" x14ac:dyDescent="0.25">
      <c r="I18396" s="80"/>
      <c r="AX18396" s="80"/>
      <c r="AY18396" s="80"/>
      <c r="AZ18396" s="80"/>
      <c r="BA18396" s="80"/>
      <c r="BB18396" s="80"/>
    </row>
    <row r="18397" spans="9:54" x14ac:dyDescent="0.25">
      <c r="I18397" s="80"/>
      <c r="AX18397" s="80"/>
      <c r="AY18397" s="80"/>
      <c r="AZ18397" s="80"/>
      <c r="BA18397" s="80"/>
      <c r="BB18397" s="80"/>
    </row>
    <row r="18398" spans="9:54" x14ac:dyDescent="0.25">
      <c r="I18398" s="80"/>
      <c r="AX18398" s="80"/>
      <c r="AY18398" s="80"/>
      <c r="AZ18398" s="80"/>
      <c r="BA18398" s="80"/>
      <c r="BB18398" s="80"/>
    </row>
    <row r="18399" spans="9:54" x14ac:dyDescent="0.25">
      <c r="I18399" s="80"/>
      <c r="AX18399" s="80"/>
      <c r="AY18399" s="80"/>
      <c r="AZ18399" s="80"/>
      <c r="BA18399" s="80"/>
      <c r="BB18399" s="80"/>
    </row>
    <row r="18400" spans="9:54" x14ac:dyDescent="0.25">
      <c r="I18400" s="80"/>
      <c r="AX18400" s="80"/>
      <c r="AY18400" s="80"/>
      <c r="AZ18400" s="80"/>
      <c r="BA18400" s="80"/>
      <c r="BB18400" s="80"/>
    </row>
    <row r="18401" spans="9:54" x14ac:dyDescent="0.25">
      <c r="I18401" s="80"/>
      <c r="AX18401" s="80"/>
      <c r="AY18401" s="80"/>
      <c r="AZ18401" s="80"/>
      <c r="BA18401" s="80"/>
      <c r="BB18401" s="80"/>
    </row>
    <row r="18402" spans="9:54" x14ac:dyDescent="0.25">
      <c r="I18402" s="80"/>
      <c r="AX18402" s="80"/>
      <c r="AY18402" s="80"/>
      <c r="AZ18402" s="80"/>
      <c r="BA18402" s="80"/>
      <c r="BB18402" s="80"/>
    </row>
    <row r="18403" spans="9:54" x14ac:dyDescent="0.25">
      <c r="I18403" s="80"/>
      <c r="AX18403" s="80"/>
      <c r="AY18403" s="80"/>
      <c r="AZ18403" s="80"/>
      <c r="BA18403" s="80"/>
      <c r="BB18403" s="80"/>
    </row>
    <row r="18404" spans="9:54" x14ac:dyDescent="0.25">
      <c r="I18404" s="80"/>
      <c r="AX18404" s="80"/>
      <c r="AY18404" s="80"/>
      <c r="AZ18404" s="80"/>
      <c r="BA18404" s="80"/>
      <c r="BB18404" s="80"/>
    </row>
    <row r="18405" spans="9:54" x14ac:dyDescent="0.25">
      <c r="I18405" s="80"/>
      <c r="AX18405" s="80"/>
      <c r="AY18405" s="80"/>
      <c r="AZ18405" s="80"/>
      <c r="BA18405" s="80"/>
      <c r="BB18405" s="80"/>
    </row>
    <row r="18406" spans="9:54" x14ac:dyDescent="0.25">
      <c r="I18406" s="80"/>
      <c r="AX18406" s="80"/>
      <c r="AY18406" s="80"/>
      <c r="AZ18406" s="80"/>
      <c r="BA18406" s="80"/>
      <c r="BB18406" s="80"/>
    </row>
    <row r="18407" spans="9:54" x14ac:dyDescent="0.25">
      <c r="I18407" s="80"/>
      <c r="AX18407" s="80"/>
      <c r="AY18407" s="80"/>
      <c r="AZ18407" s="80"/>
      <c r="BA18407" s="80"/>
      <c r="BB18407" s="80"/>
    </row>
    <row r="18408" spans="9:54" x14ac:dyDescent="0.25">
      <c r="I18408" s="80"/>
      <c r="AX18408" s="80"/>
      <c r="AY18408" s="80"/>
      <c r="AZ18408" s="80"/>
      <c r="BA18408" s="80"/>
      <c r="BB18408" s="80"/>
    </row>
    <row r="18409" spans="9:54" x14ac:dyDescent="0.25">
      <c r="I18409" s="80"/>
      <c r="AX18409" s="80"/>
      <c r="AY18409" s="80"/>
      <c r="AZ18409" s="80"/>
      <c r="BA18409" s="80"/>
      <c r="BB18409" s="80"/>
    </row>
    <row r="18410" spans="9:54" x14ac:dyDescent="0.25">
      <c r="I18410" s="80"/>
      <c r="AX18410" s="80"/>
      <c r="AY18410" s="80"/>
      <c r="AZ18410" s="80"/>
      <c r="BA18410" s="80"/>
      <c r="BB18410" s="80"/>
    </row>
    <row r="18411" spans="9:54" x14ac:dyDescent="0.25">
      <c r="I18411" s="80"/>
      <c r="AX18411" s="80"/>
      <c r="AY18411" s="80"/>
      <c r="AZ18411" s="80"/>
      <c r="BA18411" s="80"/>
      <c r="BB18411" s="80"/>
    </row>
    <row r="18412" spans="9:54" x14ac:dyDescent="0.25">
      <c r="I18412" s="80"/>
      <c r="AX18412" s="80"/>
      <c r="AY18412" s="80"/>
      <c r="AZ18412" s="80"/>
      <c r="BA18412" s="80"/>
      <c r="BB18412" s="80"/>
    </row>
    <row r="18413" spans="9:54" x14ac:dyDescent="0.25">
      <c r="I18413" s="80"/>
      <c r="AX18413" s="80"/>
      <c r="AY18413" s="80"/>
      <c r="AZ18413" s="80"/>
      <c r="BA18413" s="80"/>
      <c r="BB18413" s="80"/>
    </row>
    <row r="18414" spans="9:54" x14ac:dyDescent="0.25">
      <c r="I18414" s="80"/>
      <c r="AX18414" s="80"/>
      <c r="AY18414" s="80"/>
      <c r="AZ18414" s="80"/>
      <c r="BA18414" s="80"/>
      <c r="BB18414" s="80"/>
    </row>
    <row r="18415" spans="9:54" x14ac:dyDescent="0.25">
      <c r="I18415" s="80"/>
      <c r="AX18415" s="80"/>
      <c r="AY18415" s="80"/>
      <c r="AZ18415" s="80"/>
      <c r="BA18415" s="80"/>
      <c r="BB18415" s="80"/>
    </row>
    <row r="18416" spans="9:54" x14ac:dyDescent="0.25">
      <c r="I18416" s="80"/>
      <c r="AX18416" s="80"/>
      <c r="AY18416" s="80"/>
      <c r="AZ18416" s="80"/>
      <c r="BA18416" s="80"/>
      <c r="BB18416" s="80"/>
    </row>
    <row r="18417" spans="9:54" x14ac:dyDescent="0.25">
      <c r="I18417" s="80"/>
      <c r="AX18417" s="80"/>
      <c r="AY18417" s="80"/>
      <c r="AZ18417" s="80"/>
      <c r="BA18417" s="80"/>
      <c r="BB18417" s="80"/>
    </row>
    <row r="18418" spans="9:54" x14ac:dyDescent="0.25">
      <c r="I18418" s="80"/>
      <c r="AX18418" s="80"/>
      <c r="AY18418" s="80"/>
      <c r="AZ18418" s="80"/>
      <c r="BA18418" s="80"/>
      <c r="BB18418" s="80"/>
    </row>
    <row r="18419" spans="9:54" x14ac:dyDescent="0.25">
      <c r="I18419" s="80"/>
      <c r="AX18419" s="80"/>
      <c r="AY18419" s="80"/>
      <c r="AZ18419" s="80"/>
      <c r="BA18419" s="80"/>
      <c r="BB18419" s="80"/>
    </row>
    <row r="18420" spans="9:54" x14ac:dyDescent="0.25">
      <c r="I18420" s="80"/>
      <c r="AX18420" s="80"/>
      <c r="AY18420" s="80"/>
      <c r="AZ18420" s="80"/>
      <c r="BA18420" s="80"/>
      <c r="BB18420" s="80"/>
    </row>
    <row r="18421" spans="9:54" x14ac:dyDescent="0.25">
      <c r="I18421" s="80"/>
      <c r="AX18421" s="80"/>
      <c r="AY18421" s="80"/>
      <c r="AZ18421" s="80"/>
      <c r="BA18421" s="80"/>
      <c r="BB18421" s="80"/>
    </row>
    <row r="18422" spans="9:54" x14ac:dyDescent="0.25">
      <c r="I18422" s="80"/>
      <c r="AX18422" s="80"/>
      <c r="AY18422" s="80"/>
      <c r="AZ18422" s="80"/>
      <c r="BA18422" s="80"/>
      <c r="BB18422" s="80"/>
    </row>
    <row r="18423" spans="9:54" x14ac:dyDescent="0.25">
      <c r="I18423" s="80"/>
      <c r="AX18423" s="80"/>
      <c r="AY18423" s="80"/>
      <c r="AZ18423" s="80"/>
      <c r="BA18423" s="80"/>
      <c r="BB18423" s="80"/>
    </row>
    <row r="18424" spans="9:54" x14ac:dyDescent="0.25">
      <c r="I18424" s="80"/>
      <c r="AX18424" s="80"/>
      <c r="AY18424" s="80"/>
      <c r="AZ18424" s="80"/>
      <c r="BA18424" s="80"/>
      <c r="BB18424" s="80"/>
    </row>
    <row r="18425" spans="9:54" x14ac:dyDescent="0.25">
      <c r="I18425" s="80"/>
      <c r="AX18425" s="80"/>
      <c r="AY18425" s="80"/>
      <c r="AZ18425" s="80"/>
      <c r="BA18425" s="80"/>
      <c r="BB18425" s="80"/>
    </row>
    <row r="18426" spans="9:54" x14ac:dyDescent="0.25">
      <c r="I18426" s="80"/>
      <c r="AX18426" s="80"/>
      <c r="AY18426" s="80"/>
      <c r="AZ18426" s="80"/>
      <c r="BA18426" s="80"/>
      <c r="BB18426" s="80"/>
    </row>
    <row r="18427" spans="9:54" x14ac:dyDescent="0.25">
      <c r="I18427" s="80"/>
      <c r="AX18427" s="80"/>
      <c r="AY18427" s="80"/>
      <c r="AZ18427" s="80"/>
      <c r="BA18427" s="80"/>
      <c r="BB18427" s="80"/>
    </row>
    <row r="18428" spans="9:54" x14ac:dyDescent="0.25">
      <c r="I18428" s="80"/>
      <c r="AX18428" s="80"/>
      <c r="AY18428" s="80"/>
      <c r="AZ18428" s="80"/>
      <c r="BA18428" s="80"/>
      <c r="BB18428" s="80"/>
    </row>
    <row r="18429" spans="9:54" x14ac:dyDescent="0.25">
      <c r="I18429" s="80"/>
      <c r="AX18429" s="80"/>
      <c r="AY18429" s="80"/>
      <c r="AZ18429" s="80"/>
      <c r="BA18429" s="80"/>
      <c r="BB18429" s="80"/>
    </row>
    <row r="18430" spans="9:54" x14ac:dyDescent="0.25">
      <c r="I18430" s="80"/>
      <c r="AX18430" s="80"/>
      <c r="AY18430" s="80"/>
      <c r="AZ18430" s="80"/>
      <c r="BA18430" s="80"/>
      <c r="BB18430" s="80"/>
    </row>
    <row r="18431" spans="9:54" x14ac:dyDescent="0.25">
      <c r="I18431" s="80"/>
      <c r="AX18431" s="80"/>
      <c r="AY18431" s="80"/>
      <c r="AZ18431" s="80"/>
      <c r="BA18431" s="80"/>
      <c r="BB18431" s="80"/>
    </row>
    <row r="18432" spans="9:54" x14ac:dyDescent="0.25">
      <c r="I18432" s="80"/>
      <c r="AX18432" s="80"/>
      <c r="AY18432" s="80"/>
      <c r="AZ18432" s="80"/>
      <c r="BA18432" s="80"/>
      <c r="BB18432" s="80"/>
    </row>
    <row r="18433" spans="9:54" x14ac:dyDescent="0.25">
      <c r="I18433" s="80"/>
      <c r="AX18433" s="80"/>
      <c r="AY18433" s="80"/>
      <c r="AZ18433" s="80"/>
      <c r="BA18433" s="80"/>
      <c r="BB18433" s="80"/>
    </row>
    <row r="18434" spans="9:54" x14ac:dyDescent="0.25">
      <c r="I18434" s="80"/>
      <c r="AX18434" s="80"/>
      <c r="AY18434" s="80"/>
      <c r="AZ18434" s="80"/>
      <c r="BA18434" s="80"/>
      <c r="BB18434" s="80"/>
    </row>
    <row r="18435" spans="9:54" x14ac:dyDescent="0.25">
      <c r="I18435" s="80"/>
      <c r="AX18435" s="80"/>
      <c r="AY18435" s="80"/>
      <c r="AZ18435" s="80"/>
      <c r="BA18435" s="80"/>
      <c r="BB18435" s="80"/>
    </row>
    <row r="18436" spans="9:54" x14ac:dyDescent="0.25">
      <c r="I18436" s="80"/>
      <c r="AX18436" s="80"/>
      <c r="AY18436" s="80"/>
      <c r="AZ18436" s="80"/>
      <c r="BA18436" s="80"/>
      <c r="BB18436" s="80"/>
    </row>
    <row r="18437" spans="9:54" x14ac:dyDescent="0.25">
      <c r="I18437" s="80"/>
      <c r="AX18437" s="80"/>
      <c r="AY18437" s="80"/>
      <c r="AZ18437" s="80"/>
      <c r="BA18437" s="80"/>
      <c r="BB18437" s="80"/>
    </row>
    <row r="18438" spans="9:54" x14ac:dyDescent="0.25">
      <c r="I18438" s="80"/>
      <c r="AX18438" s="80"/>
      <c r="AY18438" s="80"/>
      <c r="AZ18438" s="80"/>
      <c r="BA18438" s="80"/>
      <c r="BB18438" s="80"/>
    </row>
    <row r="18439" spans="9:54" x14ac:dyDescent="0.25">
      <c r="I18439" s="80"/>
      <c r="AX18439" s="80"/>
      <c r="AY18439" s="80"/>
      <c r="AZ18439" s="80"/>
      <c r="BA18439" s="80"/>
      <c r="BB18439" s="80"/>
    </row>
    <row r="18440" spans="9:54" x14ac:dyDescent="0.25">
      <c r="I18440" s="80"/>
      <c r="AX18440" s="80"/>
      <c r="AY18440" s="80"/>
      <c r="AZ18440" s="80"/>
      <c r="BA18440" s="80"/>
      <c r="BB18440" s="80"/>
    </row>
    <row r="18441" spans="9:54" x14ac:dyDescent="0.25">
      <c r="I18441" s="80"/>
      <c r="AX18441" s="80"/>
      <c r="AY18441" s="80"/>
      <c r="AZ18441" s="80"/>
      <c r="BA18441" s="80"/>
      <c r="BB18441" s="80"/>
    </row>
    <row r="18442" spans="9:54" x14ac:dyDescent="0.25">
      <c r="I18442" s="80"/>
      <c r="AX18442" s="80"/>
      <c r="AY18442" s="80"/>
      <c r="AZ18442" s="80"/>
      <c r="BA18442" s="80"/>
      <c r="BB18442" s="80"/>
    </row>
    <row r="18443" spans="9:54" x14ac:dyDescent="0.25">
      <c r="I18443" s="80"/>
      <c r="AX18443" s="80"/>
      <c r="AY18443" s="80"/>
      <c r="AZ18443" s="80"/>
      <c r="BA18443" s="80"/>
      <c r="BB18443" s="80"/>
    </row>
    <row r="18444" spans="9:54" x14ac:dyDescent="0.25">
      <c r="I18444" s="80"/>
      <c r="AX18444" s="80"/>
      <c r="AY18444" s="80"/>
      <c r="AZ18444" s="80"/>
      <c r="BA18444" s="80"/>
      <c r="BB18444" s="80"/>
    </row>
    <row r="18445" spans="9:54" x14ac:dyDescent="0.25">
      <c r="I18445" s="80"/>
      <c r="AX18445" s="80"/>
      <c r="AY18445" s="80"/>
      <c r="AZ18445" s="80"/>
      <c r="BA18445" s="80"/>
      <c r="BB18445" s="80"/>
    </row>
    <row r="18446" spans="9:54" x14ac:dyDescent="0.25">
      <c r="I18446" s="80"/>
      <c r="AX18446" s="80"/>
      <c r="AY18446" s="80"/>
      <c r="AZ18446" s="80"/>
      <c r="BA18446" s="80"/>
      <c r="BB18446" s="80"/>
    </row>
    <row r="18447" spans="9:54" x14ac:dyDescent="0.25">
      <c r="I18447" s="80"/>
      <c r="AX18447" s="80"/>
      <c r="AY18447" s="80"/>
      <c r="AZ18447" s="80"/>
      <c r="BA18447" s="80"/>
      <c r="BB18447" s="80"/>
    </row>
    <row r="18448" spans="9:54" x14ac:dyDescent="0.25">
      <c r="I18448" s="80"/>
      <c r="AX18448" s="80"/>
      <c r="AY18448" s="80"/>
      <c r="AZ18448" s="80"/>
      <c r="BA18448" s="80"/>
      <c r="BB18448" s="80"/>
    </row>
    <row r="18449" spans="9:54" x14ac:dyDescent="0.25">
      <c r="I18449" s="80"/>
      <c r="AX18449" s="80"/>
      <c r="AY18449" s="80"/>
      <c r="AZ18449" s="80"/>
      <c r="BA18449" s="80"/>
      <c r="BB18449" s="80"/>
    </row>
    <row r="18450" spans="9:54" x14ac:dyDescent="0.25">
      <c r="I18450" s="80"/>
      <c r="AX18450" s="80"/>
      <c r="AY18450" s="80"/>
      <c r="AZ18450" s="80"/>
      <c r="BA18450" s="80"/>
      <c r="BB18450" s="80"/>
    </row>
    <row r="18451" spans="9:54" x14ac:dyDescent="0.25">
      <c r="I18451" s="80"/>
      <c r="AX18451" s="80"/>
      <c r="AY18451" s="80"/>
      <c r="AZ18451" s="80"/>
      <c r="BA18451" s="80"/>
      <c r="BB18451" s="80"/>
    </row>
    <row r="18452" spans="9:54" x14ac:dyDescent="0.25">
      <c r="I18452" s="80"/>
      <c r="AX18452" s="80"/>
      <c r="AY18452" s="80"/>
      <c r="AZ18452" s="80"/>
      <c r="BA18452" s="80"/>
      <c r="BB18452" s="80"/>
    </row>
    <row r="18453" spans="9:54" x14ac:dyDescent="0.25">
      <c r="I18453" s="80"/>
      <c r="AX18453" s="80"/>
      <c r="AY18453" s="80"/>
      <c r="AZ18453" s="80"/>
      <c r="BA18453" s="80"/>
      <c r="BB18453" s="80"/>
    </row>
    <row r="18454" spans="9:54" x14ac:dyDescent="0.25">
      <c r="I18454" s="80"/>
      <c r="AX18454" s="80"/>
      <c r="AY18454" s="80"/>
      <c r="AZ18454" s="80"/>
      <c r="BA18454" s="80"/>
      <c r="BB18454" s="80"/>
    </row>
    <row r="18455" spans="9:54" x14ac:dyDescent="0.25">
      <c r="I18455" s="80"/>
      <c r="AX18455" s="80"/>
      <c r="AY18455" s="80"/>
      <c r="AZ18455" s="80"/>
      <c r="BA18455" s="80"/>
      <c r="BB18455" s="80"/>
    </row>
    <row r="18456" spans="9:54" x14ac:dyDescent="0.25">
      <c r="I18456" s="80"/>
      <c r="AX18456" s="80"/>
      <c r="AY18456" s="80"/>
      <c r="AZ18456" s="80"/>
      <c r="BA18456" s="80"/>
      <c r="BB18456" s="80"/>
    </row>
    <row r="18457" spans="9:54" x14ac:dyDescent="0.25">
      <c r="I18457" s="80"/>
      <c r="AX18457" s="80"/>
      <c r="AY18457" s="80"/>
      <c r="AZ18457" s="80"/>
      <c r="BA18457" s="80"/>
      <c r="BB18457" s="80"/>
    </row>
    <row r="18458" spans="9:54" x14ac:dyDescent="0.25">
      <c r="I18458" s="80"/>
      <c r="AX18458" s="80"/>
      <c r="AY18458" s="80"/>
      <c r="AZ18458" s="80"/>
      <c r="BA18458" s="80"/>
      <c r="BB18458" s="80"/>
    </row>
    <row r="18459" spans="9:54" x14ac:dyDescent="0.25">
      <c r="I18459" s="80"/>
      <c r="AX18459" s="80"/>
      <c r="AY18459" s="80"/>
      <c r="AZ18459" s="80"/>
      <c r="BA18459" s="80"/>
      <c r="BB18459" s="80"/>
    </row>
    <row r="18460" spans="9:54" x14ac:dyDescent="0.25">
      <c r="I18460" s="80"/>
      <c r="AX18460" s="80"/>
      <c r="AY18460" s="80"/>
      <c r="AZ18460" s="80"/>
      <c r="BA18460" s="80"/>
      <c r="BB18460" s="80"/>
    </row>
    <row r="18461" spans="9:54" x14ac:dyDescent="0.25">
      <c r="I18461" s="80"/>
      <c r="AX18461" s="80"/>
      <c r="AY18461" s="80"/>
      <c r="AZ18461" s="80"/>
      <c r="BA18461" s="80"/>
      <c r="BB18461" s="80"/>
    </row>
    <row r="18462" spans="9:54" x14ac:dyDescent="0.25">
      <c r="I18462" s="80"/>
      <c r="AX18462" s="80"/>
      <c r="AY18462" s="80"/>
      <c r="AZ18462" s="80"/>
      <c r="BA18462" s="80"/>
      <c r="BB18462" s="80"/>
    </row>
    <row r="18463" spans="9:54" x14ac:dyDescent="0.25">
      <c r="I18463" s="80"/>
      <c r="AX18463" s="80"/>
      <c r="AY18463" s="80"/>
      <c r="AZ18463" s="80"/>
      <c r="BA18463" s="80"/>
      <c r="BB18463" s="80"/>
    </row>
    <row r="18464" spans="9:54" x14ac:dyDescent="0.25">
      <c r="I18464" s="80"/>
      <c r="AX18464" s="80"/>
      <c r="AY18464" s="80"/>
      <c r="AZ18464" s="80"/>
      <c r="BA18464" s="80"/>
      <c r="BB18464" s="80"/>
    </row>
    <row r="18465" spans="9:54" x14ac:dyDescent="0.25">
      <c r="I18465" s="80"/>
      <c r="AX18465" s="80"/>
      <c r="AY18465" s="80"/>
      <c r="AZ18465" s="80"/>
      <c r="BA18465" s="80"/>
      <c r="BB18465" s="80"/>
    </row>
    <row r="18466" spans="9:54" x14ac:dyDescent="0.25">
      <c r="I18466" s="80"/>
      <c r="AX18466" s="80"/>
      <c r="AY18466" s="80"/>
      <c r="AZ18466" s="80"/>
      <c r="BA18466" s="80"/>
      <c r="BB18466" s="80"/>
    </row>
    <row r="18467" spans="9:54" x14ac:dyDescent="0.25">
      <c r="I18467" s="80"/>
      <c r="AX18467" s="80"/>
      <c r="AY18467" s="80"/>
      <c r="AZ18467" s="80"/>
      <c r="BA18467" s="80"/>
      <c r="BB18467" s="80"/>
    </row>
    <row r="18468" spans="9:54" x14ac:dyDescent="0.25">
      <c r="I18468" s="80"/>
      <c r="AX18468" s="80"/>
      <c r="AY18468" s="80"/>
      <c r="AZ18468" s="80"/>
      <c r="BA18468" s="80"/>
      <c r="BB18468" s="80"/>
    </row>
    <row r="18469" spans="9:54" x14ac:dyDescent="0.25">
      <c r="I18469" s="80"/>
      <c r="AX18469" s="80"/>
      <c r="AY18469" s="80"/>
      <c r="AZ18469" s="80"/>
      <c r="BA18469" s="80"/>
      <c r="BB18469" s="80"/>
    </row>
    <row r="18470" spans="9:54" x14ac:dyDescent="0.25">
      <c r="I18470" s="80"/>
      <c r="AX18470" s="80"/>
      <c r="AY18470" s="80"/>
      <c r="AZ18470" s="80"/>
      <c r="BA18470" s="80"/>
      <c r="BB18470" s="80"/>
    </row>
    <row r="18471" spans="9:54" x14ac:dyDescent="0.25">
      <c r="I18471" s="80"/>
      <c r="AX18471" s="80"/>
      <c r="AY18471" s="80"/>
      <c r="AZ18471" s="80"/>
      <c r="BA18471" s="80"/>
      <c r="BB18471" s="80"/>
    </row>
    <row r="18472" spans="9:54" x14ac:dyDescent="0.25">
      <c r="I18472" s="80"/>
      <c r="AX18472" s="80"/>
      <c r="AY18472" s="80"/>
      <c r="AZ18472" s="80"/>
      <c r="BA18472" s="80"/>
      <c r="BB18472" s="80"/>
    </row>
    <row r="18473" spans="9:54" x14ac:dyDescent="0.25">
      <c r="I18473" s="80"/>
      <c r="AX18473" s="80"/>
      <c r="AY18473" s="80"/>
      <c r="AZ18473" s="80"/>
      <c r="BA18473" s="80"/>
      <c r="BB18473" s="80"/>
    </row>
    <row r="18474" spans="9:54" x14ac:dyDescent="0.25">
      <c r="I18474" s="80"/>
      <c r="AX18474" s="80"/>
      <c r="AY18474" s="80"/>
      <c r="AZ18474" s="80"/>
      <c r="BA18474" s="80"/>
      <c r="BB18474" s="80"/>
    </row>
    <row r="18475" spans="9:54" x14ac:dyDescent="0.25">
      <c r="I18475" s="80"/>
      <c r="AX18475" s="80"/>
      <c r="AY18475" s="80"/>
      <c r="AZ18475" s="80"/>
      <c r="BA18475" s="80"/>
      <c r="BB18475" s="80"/>
    </row>
    <row r="18476" spans="9:54" x14ac:dyDescent="0.25">
      <c r="I18476" s="80"/>
      <c r="AX18476" s="80"/>
      <c r="AY18476" s="80"/>
      <c r="AZ18476" s="80"/>
      <c r="BA18476" s="80"/>
      <c r="BB18476" s="80"/>
    </row>
    <row r="18477" spans="9:54" x14ac:dyDescent="0.25">
      <c r="I18477" s="80"/>
      <c r="AX18477" s="80"/>
      <c r="AY18477" s="80"/>
      <c r="AZ18477" s="80"/>
      <c r="BA18477" s="80"/>
      <c r="BB18477" s="80"/>
    </row>
    <row r="18478" spans="9:54" x14ac:dyDescent="0.25">
      <c r="I18478" s="80"/>
      <c r="AX18478" s="80"/>
      <c r="AY18478" s="80"/>
      <c r="AZ18478" s="80"/>
      <c r="BA18478" s="80"/>
      <c r="BB18478" s="80"/>
    </row>
    <row r="18479" spans="9:54" x14ac:dyDescent="0.25">
      <c r="I18479" s="80"/>
      <c r="AX18479" s="80"/>
      <c r="AY18479" s="80"/>
      <c r="AZ18479" s="80"/>
      <c r="BA18479" s="80"/>
      <c r="BB18479" s="80"/>
    </row>
    <row r="18480" spans="9:54" x14ac:dyDescent="0.25">
      <c r="I18480" s="80"/>
      <c r="AX18480" s="80"/>
      <c r="AY18480" s="80"/>
      <c r="AZ18480" s="80"/>
      <c r="BA18480" s="80"/>
      <c r="BB18480" s="80"/>
    </row>
    <row r="18481" spans="9:54" x14ac:dyDescent="0.25">
      <c r="I18481" s="80"/>
      <c r="AX18481" s="80"/>
      <c r="AY18481" s="80"/>
      <c r="AZ18481" s="80"/>
      <c r="BA18481" s="80"/>
      <c r="BB18481" s="80"/>
    </row>
    <row r="18482" spans="9:54" x14ac:dyDescent="0.25">
      <c r="I18482" s="80"/>
      <c r="AX18482" s="80"/>
      <c r="AY18482" s="80"/>
      <c r="AZ18482" s="80"/>
      <c r="BA18482" s="80"/>
      <c r="BB18482" s="80"/>
    </row>
    <row r="18483" spans="9:54" x14ac:dyDescent="0.25">
      <c r="I18483" s="80"/>
      <c r="AX18483" s="80"/>
      <c r="AY18483" s="80"/>
      <c r="AZ18483" s="80"/>
      <c r="BA18483" s="80"/>
      <c r="BB18483" s="80"/>
    </row>
    <row r="18484" spans="9:54" x14ac:dyDescent="0.25">
      <c r="I18484" s="80"/>
      <c r="AX18484" s="80"/>
      <c r="AY18484" s="80"/>
      <c r="AZ18484" s="80"/>
      <c r="BA18484" s="80"/>
      <c r="BB18484" s="80"/>
    </row>
    <row r="18485" spans="9:54" x14ac:dyDescent="0.25">
      <c r="I18485" s="80"/>
      <c r="AX18485" s="80"/>
      <c r="AY18485" s="80"/>
      <c r="AZ18485" s="80"/>
      <c r="BA18485" s="80"/>
      <c r="BB18485" s="80"/>
    </row>
    <row r="18486" spans="9:54" x14ac:dyDescent="0.25">
      <c r="I18486" s="80"/>
      <c r="AX18486" s="80"/>
      <c r="AY18486" s="80"/>
      <c r="AZ18486" s="80"/>
      <c r="BA18486" s="80"/>
      <c r="BB18486" s="80"/>
    </row>
    <row r="18487" spans="9:54" x14ac:dyDescent="0.25">
      <c r="I18487" s="80"/>
      <c r="AX18487" s="80"/>
      <c r="AY18487" s="80"/>
      <c r="AZ18487" s="80"/>
      <c r="BA18487" s="80"/>
      <c r="BB18487" s="80"/>
    </row>
    <row r="18488" spans="9:54" x14ac:dyDescent="0.25">
      <c r="I18488" s="80"/>
      <c r="AX18488" s="80"/>
      <c r="AY18488" s="80"/>
      <c r="AZ18488" s="80"/>
      <c r="BA18488" s="80"/>
      <c r="BB18488" s="80"/>
    </row>
    <row r="18489" spans="9:54" x14ac:dyDescent="0.25">
      <c r="I18489" s="80"/>
      <c r="AX18489" s="80"/>
      <c r="AY18489" s="80"/>
      <c r="AZ18489" s="80"/>
      <c r="BA18489" s="80"/>
      <c r="BB18489" s="80"/>
    </row>
    <row r="18490" spans="9:54" x14ac:dyDescent="0.25">
      <c r="I18490" s="80"/>
      <c r="AX18490" s="80"/>
      <c r="AY18490" s="80"/>
      <c r="AZ18490" s="80"/>
      <c r="BA18490" s="80"/>
      <c r="BB18490" s="80"/>
    </row>
    <row r="18491" spans="9:54" x14ac:dyDescent="0.25">
      <c r="I18491" s="80"/>
      <c r="AX18491" s="80"/>
      <c r="AY18491" s="80"/>
      <c r="AZ18491" s="80"/>
      <c r="BA18491" s="80"/>
      <c r="BB18491" s="80"/>
    </row>
    <row r="18492" spans="9:54" x14ac:dyDescent="0.25">
      <c r="I18492" s="80"/>
      <c r="AX18492" s="80"/>
      <c r="AY18492" s="80"/>
      <c r="AZ18492" s="80"/>
      <c r="BA18492" s="80"/>
      <c r="BB18492" s="80"/>
    </row>
    <row r="18493" spans="9:54" x14ac:dyDescent="0.25">
      <c r="I18493" s="80"/>
      <c r="AX18493" s="80"/>
      <c r="AY18493" s="80"/>
      <c r="AZ18493" s="80"/>
      <c r="BA18493" s="80"/>
      <c r="BB18493" s="80"/>
    </row>
    <row r="18494" spans="9:54" x14ac:dyDescent="0.25">
      <c r="I18494" s="80"/>
      <c r="AX18494" s="80"/>
      <c r="AY18494" s="80"/>
      <c r="AZ18494" s="80"/>
      <c r="BA18494" s="80"/>
      <c r="BB18494" s="80"/>
    </row>
    <row r="18495" spans="9:54" x14ac:dyDescent="0.25">
      <c r="I18495" s="80"/>
      <c r="AX18495" s="80"/>
      <c r="AY18495" s="80"/>
      <c r="AZ18495" s="80"/>
      <c r="BA18495" s="80"/>
      <c r="BB18495" s="80"/>
    </row>
    <row r="18496" spans="9:54" x14ac:dyDescent="0.25">
      <c r="I18496" s="80"/>
      <c r="AX18496" s="80"/>
      <c r="AY18496" s="80"/>
      <c r="AZ18496" s="80"/>
      <c r="BA18496" s="80"/>
      <c r="BB18496" s="80"/>
    </row>
    <row r="18497" spans="9:54" x14ac:dyDescent="0.25">
      <c r="I18497" s="80"/>
      <c r="AX18497" s="80"/>
      <c r="AY18497" s="80"/>
      <c r="AZ18497" s="80"/>
      <c r="BA18497" s="80"/>
      <c r="BB18497" s="80"/>
    </row>
    <row r="18498" spans="9:54" x14ac:dyDescent="0.25">
      <c r="I18498" s="80"/>
      <c r="AX18498" s="80"/>
      <c r="AY18498" s="80"/>
      <c r="AZ18498" s="80"/>
      <c r="BA18498" s="80"/>
      <c r="BB18498" s="80"/>
    </row>
    <row r="18499" spans="9:54" x14ac:dyDescent="0.25">
      <c r="I18499" s="80"/>
      <c r="AX18499" s="80"/>
      <c r="AY18499" s="80"/>
      <c r="AZ18499" s="80"/>
      <c r="BA18499" s="80"/>
      <c r="BB18499" s="80"/>
    </row>
    <row r="18500" spans="9:54" x14ac:dyDescent="0.25">
      <c r="I18500" s="80"/>
      <c r="AX18500" s="80"/>
      <c r="AY18500" s="80"/>
      <c r="AZ18500" s="80"/>
      <c r="BA18500" s="80"/>
      <c r="BB18500" s="80"/>
    </row>
    <row r="18501" spans="9:54" x14ac:dyDescent="0.25">
      <c r="I18501" s="80"/>
      <c r="AX18501" s="80"/>
      <c r="AY18501" s="80"/>
      <c r="AZ18501" s="80"/>
      <c r="BA18501" s="80"/>
      <c r="BB18501" s="80"/>
    </row>
    <row r="18502" spans="9:54" x14ac:dyDescent="0.25">
      <c r="I18502" s="80"/>
      <c r="AX18502" s="80"/>
      <c r="AY18502" s="80"/>
      <c r="AZ18502" s="80"/>
      <c r="BA18502" s="80"/>
      <c r="BB18502" s="80"/>
    </row>
    <row r="18503" spans="9:54" x14ac:dyDescent="0.25">
      <c r="I18503" s="80"/>
      <c r="AX18503" s="80"/>
      <c r="AY18503" s="80"/>
      <c r="AZ18503" s="80"/>
      <c r="BA18503" s="80"/>
      <c r="BB18503" s="80"/>
    </row>
    <row r="18504" spans="9:54" x14ac:dyDescent="0.25">
      <c r="I18504" s="80"/>
      <c r="AX18504" s="80"/>
      <c r="AY18504" s="80"/>
      <c r="AZ18504" s="80"/>
      <c r="BA18504" s="80"/>
      <c r="BB18504" s="80"/>
    </row>
    <row r="18505" spans="9:54" x14ac:dyDescent="0.25">
      <c r="I18505" s="80"/>
      <c r="AX18505" s="80"/>
      <c r="AY18505" s="80"/>
      <c r="AZ18505" s="80"/>
      <c r="BA18505" s="80"/>
      <c r="BB18505" s="80"/>
    </row>
    <row r="18506" spans="9:54" x14ac:dyDescent="0.25">
      <c r="I18506" s="80"/>
      <c r="AX18506" s="80"/>
      <c r="AY18506" s="80"/>
      <c r="AZ18506" s="80"/>
      <c r="BA18506" s="80"/>
      <c r="BB18506" s="80"/>
    </row>
    <row r="18507" spans="9:54" x14ac:dyDescent="0.25">
      <c r="I18507" s="80"/>
      <c r="AX18507" s="80"/>
      <c r="AY18507" s="80"/>
      <c r="AZ18507" s="80"/>
      <c r="BA18507" s="80"/>
      <c r="BB18507" s="80"/>
    </row>
    <row r="18508" spans="9:54" x14ac:dyDescent="0.25">
      <c r="I18508" s="80"/>
      <c r="AX18508" s="80"/>
      <c r="AY18508" s="80"/>
      <c r="AZ18508" s="80"/>
      <c r="BA18508" s="80"/>
      <c r="BB18508" s="80"/>
    </row>
    <row r="18509" spans="9:54" x14ac:dyDescent="0.25">
      <c r="I18509" s="80"/>
      <c r="AX18509" s="80"/>
      <c r="AY18509" s="80"/>
      <c r="AZ18509" s="80"/>
      <c r="BA18509" s="80"/>
      <c r="BB18509" s="80"/>
    </row>
    <row r="18510" spans="9:54" x14ac:dyDescent="0.25">
      <c r="I18510" s="80"/>
      <c r="AX18510" s="80"/>
      <c r="AY18510" s="80"/>
      <c r="AZ18510" s="80"/>
      <c r="BA18510" s="80"/>
      <c r="BB18510" s="80"/>
    </row>
    <row r="18511" spans="9:54" x14ac:dyDescent="0.25">
      <c r="I18511" s="80"/>
      <c r="AX18511" s="80"/>
      <c r="AY18511" s="80"/>
      <c r="AZ18511" s="80"/>
      <c r="BA18511" s="80"/>
      <c r="BB18511" s="80"/>
    </row>
    <row r="18512" spans="9:54" x14ac:dyDescent="0.25">
      <c r="I18512" s="80"/>
      <c r="AX18512" s="80"/>
      <c r="AY18512" s="80"/>
      <c r="AZ18512" s="80"/>
      <c r="BA18512" s="80"/>
      <c r="BB18512" s="80"/>
    </row>
    <row r="18513" spans="9:54" x14ac:dyDescent="0.25">
      <c r="I18513" s="80"/>
      <c r="AX18513" s="80"/>
      <c r="AY18513" s="80"/>
      <c r="AZ18513" s="80"/>
      <c r="BA18513" s="80"/>
      <c r="BB18513" s="80"/>
    </row>
    <row r="18514" spans="9:54" x14ac:dyDescent="0.25">
      <c r="I18514" s="80"/>
      <c r="AX18514" s="80"/>
      <c r="AY18514" s="80"/>
      <c r="AZ18514" s="80"/>
      <c r="BA18514" s="80"/>
      <c r="BB18514" s="80"/>
    </row>
    <row r="18515" spans="9:54" x14ac:dyDescent="0.25">
      <c r="I18515" s="80"/>
      <c r="AX18515" s="80"/>
      <c r="AY18515" s="80"/>
      <c r="AZ18515" s="80"/>
      <c r="BA18515" s="80"/>
      <c r="BB18515" s="80"/>
    </row>
    <row r="18516" spans="9:54" x14ac:dyDescent="0.25">
      <c r="I18516" s="80"/>
      <c r="AX18516" s="80"/>
      <c r="AY18516" s="80"/>
      <c r="AZ18516" s="80"/>
      <c r="BA18516" s="80"/>
      <c r="BB18516" s="80"/>
    </row>
    <row r="18517" spans="9:54" x14ac:dyDescent="0.25">
      <c r="I18517" s="80"/>
      <c r="AX18517" s="80"/>
      <c r="AY18517" s="80"/>
      <c r="AZ18517" s="80"/>
      <c r="BA18517" s="80"/>
      <c r="BB18517" s="80"/>
    </row>
    <row r="18518" spans="9:54" x14ac:dyDescent="0.25">
      <c r="I18518" s="80"/>
      <c r="AX18518" s="80"/>
      <c r="AY18518" s="80"/>
      <c r="AZ18518" s="80"/>
      <c r="BA18518" s="80"/>
      <c r="BB18518" s="80"/>
    </row>
    <row r="18519" spans="9:54" x14ac:dyDescent="0.25">
      <c r="I18519" s="80"/>
      <c r="AX18519" s="80"/>
      <c r="AY18519" s="80"/>
      <c r="AZ18519" s="80"/>
      <c r="BA18519" s="80"/>
      <c r="BB18519" s="80"/>
    </row>
    <row r="18520" spans="9:54" x14ac:dyDescent="0.25">
      <c r="I18520" s="80"/>
      <c r="AX18520" s="80"/>
      <c r="AY18520" s="80"/>
      <c r="AZ18520" s="80"/>
      <c r="BA18520" s="80"/>
      <c r="BB18520" s="80"/>
    </row>
    <row r="18521" spans="9:54" x14ac:dyDescent="0.25">
      <c r="I18521" s="80"/>
      <c r="AX18521" s="80"/>
      <c r="AY18521" s="80"/>
      <c r="AZ18521" s="80"/>
      <c r="BA18521" s="80"/>
      <c r="BB18521" s="80"/>
    </row>
    <row r="18522" spans="9:54" x14ac:dyDescent="0.25">
      <c r="I18522" s="80"/>
      <c r="AX18522" s="80"/>
      <c r="AY18522" s="80"/>
      <c r="AZ18522" s="80"/>
      <c r="BA18522" s="80"/>
      <c r="BB18522" s="80"/>
    </row>
    <row r="18523" spans="9:54" x14ac:dyDescent="0.25">
      <c r="I18523" s="80"/>
      <c r="AX18523" s="80"/>
      <c r="AY18523" s="80"/>
      <c r="AZ18523" s="80"/>
      <c r="BA18523" s="80"/>
      <c r="BB18523" s="80"/>
    </row>
    <row r="18524" spans="9:54" x14ac:dyDescent="0.25">
      <c r="I18524" s="80"/>
      <c r="AX18524" s="80"/>
      <c r="AY18524" s="80"/>
      <c r="AZ18524" s="80"/>
      <c r="BA18524" s="80"/>
      <c r="BB18524" s="80"/>
    </row>
    <row r="18525" spans="9:54" x14ac:dyDescent="0.25">
      <c r="I18525" s="80"/>
      <c r="AX18525" s="80"/>
      <c r="AY18525" s="80"/>
      <c r="AZ18525" s="80"/>
      <c r="BA18525" s="80"/>
      <c r="BB18525" s="80"/>
    </row>
    <row r="18526" spans="9:54" x14ac:dyDescent="0.25">
      <c r="I18526" s="80"/>
      <c r="AX18526" s="80"/>
      <c r="AY18526" s="80"/>
      <c r="AZ18526" s="80"/>
      <c r="BA18526" s="80"/>
      <c r="BB18526" s="80"/>
    </row>
    <row r="18527" spans="9:54" x14ac:dyDescent="0.25">
      <c r="I18527" s="80"/>
      <c r="AX18527" s="80"/>
      <c r="AY18527" s="80"/>
      <c r="AZ18527" s="80"/>
      <c r="BA18527" s="80"/>
      <c r="BB18527" s="80"/>
    </row>
    <row r="18528" spans="9:54" x14ac:dyDescent="0.25">
      <c r="I18528" s="80"/>
      <c r="AX18528" s="80"/>
      <c r="AY18528" s="80"/>
      <c r="AZ18528" s="80"/>
      <c r="BA18528" s="80"/>
      <c r="BB18528" s="80"/>
    </row>
    <row r="18529" spans="9:54" x14ac:dyDescent="0.25">
      <c r="I18529" s="80"/>
      <c r="AX18529" s="80"/>
      <c r="AY18529" s="80"/>
      <c r="AZ18529" s="80"/>
      <c r="BA18529" s="80"/>
      <c r="BB18529" s="80"/>
    </row>
    <row r="18530" spans="9:54" x14ac:dyDescent="0.25">
      <c r="I18530" s="80"/>
      <c r="AX18530" s="80"/>
      <c r="AY18530" s="80"/>
      <c r="AZ18530" s="80"/>
      <c r="BA18530" s="80"/>
      <c r="BB18530" s="80"/>
    </row>
    <row r="18531" spans="9:54" x14ac:dyDescent="0.25">
      <c r="I18531" s="80"/>
      <c r="AX18531" s="80"/>
      <c r="AY18531" s="80"/>
      <c r="AZ18531" s="80"/>
      <c r="BA18531" s="80"/>
      <c r="BB18531" s="80"/>
    </row>
    <row r="18532" spans="9:54" x14ac:dyDescent="0.25">
      <c r="I18532" s="80"/>
      <c r="AX18532" s="80"/>
      <c r="AY18532" s="80"/>
      <c r="AZ18532" s="80"/>
      <c r="BA18532" s="80"/>
      <c r="BB18532" s="80"/>
    </row>
    <row r="18533" spans="9:54" x14ac:dyDescent="0.25">
      <c r="I18533" s="80"/>
      <c r="AX18533" s="80"/>
      <c r="AY18533" s="80"/>
      <c r="AZ18533" s="80"/>
      <c r="BA18533" s="80"/>
      <c r="BB18533" s="80"/>
    </row>
    <row r="18534" spans="9:54" x14ac:dyDescent="0.25">
      <c r="I18534" s="80"/>
      <c r="AX18534" s="80"/>
      <c r="AY18534" s="80"/>
      <c r="AZ18534" s="80"/>
      <c r="BA18534" s="80"/>
      <c r="BB18534" s="80"/>
    </row>
    <row r="18535" spans="9:54" x14ac:dyDescent="0.25">
      <c r="I18535" s="80"/>
      <c r="AX18535" s="80"/>
      <c r="AY18535" s="80"/>
      <c r="AZ18535" s="80"/>
      <c r="BA18535" s="80"/>
      <c r="BB18535" s="80"/>
    </row>
    <row r="18536" spans="9:54" x14ac:dyDescent="0.25">
      <c r="I18536" s="80"/>
      <c r="AX18536" s="80"/>
      <c r="AY18536" s="80"/>
      <c r="AZ18536" s="80"/>
      <c r="BA18536" s="80"/>
      <c r="BB18536" s="80"/>
    </row>
    <row r="18537" spans="9:54" x14ac:dyDescent="0.25">
      <c r="I18537" s="80"/>
      <c r="AX18537" s="80"/>
      <c r="AY18537" s="80"/>
      <c r="AZ18537" s="80"/>
      <c r="BA18537" s="80"/>
      <c r="BB18537" s="80"/>
    </row>
    <row r="18538" spans="9:54" x14ac:dyDescent="0.25">
      <c r="I18538" s="80"/>
      <c r="AX18538" s="80"/>
      <c r="AY18538" s="80"/>
      <c r="AZ18538" s="80"/>
      <c r="BA18538" s="80"/>
      <c r="BB18538" s="80"/>
    </row>
    <row r="18539" spans="9:54" x14ac:dyDescent="0.25">
      <c r="I18539" s="80"/>
      <c r="AX18539" s="80"/>
      <c r="AY18539" s="80"/>
      <c r="AZ18539" s="80"/>
      <c r="BA18539" s="80"/>
      <c r="BB18539" s="80"/>
    </row>
    <row r="18540" spans="9:54" x14ac:dyDescent="0.25">
      <c r="I18540" s="80"/>
      <c r="AX18540" s="80"/>
      <c r="AY18540" s="80"/>
      <c r="AZ18540" s="80"/>
      <c r="BA18540" s="80"/>
      <c r="BB18540" s="80"/>
    </row>
    <row r="18541" spans="9:54" x14ac:dyDescent="0.25">
      <c r="I18541" s="80"/>
      <c r="AX18541" s="80"/>
      <c r="AY18541" s="80"/>
      <c r="AZ18541" s="80"/>
      <c r="BA18541" s="80"/>
      <c r="BB18541" s="80"/>
    </row>
    <row r="18542" spans="9:54" x14ac:dyDescent="0.25">
      <c r="I18542" s="80"/>
      <c r="AX18542" s="80"/>
      <c r="AY18542" s="80"/>
      <c r="AZ18542" s="80"/>
      <c r="BA18542" s="80"/>
      <c r="BB18542" s="80"/>
    </row>
    <row r="18543" spans="9:54" x14ac:dyDescent="0.25">
      <c r="I18543" s="80"/>
      <c r="AX18543" s="80"/>
      <c r="AY18543" s="80"/>
      <c r="AZ18543" s="80"/>
      <c r="BA18543" s="80"/>
      <c r="BB18543" s="80"/>
    </row>
    <row r="18544" spans="9:54" x14ac:dyDescent="0.25">
      <c r="I18544" s="80"/>
      <c r="AX18544" s="80"/>
      <c r="AY18544" s="80"/>
      <c r="AZ18544" s="80"/>
      <c r="BA18544" s="80"/>
      <c r="BB18544" s="80"/>
    </row>
    <row r="18545" spans="9:54" x14ac:dyDescent="0.25">
      <c r="I18545" s="80"/>
      <c r="AX18545" s="80"/>
      <c r="AY18545" s="80"/>
      <c r="AZ18545" s="80"/>
      <c r="BA18545" s="80"/>
      <c r="BB18545" s="80"/>
    </row>
    <row r="18546" spans="9:54" x14ac:dyDescent="0.25">
      <c r="I18546" s="80"/>
      <c r="AX18546" s="80"/>
      <c r="AY18546" s="80"/>
      <c r="AZ18546" s="80"/>
      <c r="BA18546" s="80"/>
      <c r="BB18546" s="80"/>
    </row>
    <row r="18547" spans="9:54" x14ac:dyDescent="0.25">
      <c r="I18547" s="80"/>
      <c r="AX18547" s="80"/>
      <c r="AY18547" s="80"/>
      <c r="AZ18547" s="80"/>
      <c r="BA18547" s="80"/>
      <c r="BB18547" s="80"/>
    </row>
    <row r="18548" spans="9:54" x14ac:dyDescent="0.25">
      <c r="I18548" s="80"/>
      <c r="AX18548" s="80"/>
      <c r="AY18548" s="80"/>
      <c r="AZ18548" s="80"/>
      <c r="BA18548" s="80"/>
      <c r="BB18548" s="80"/>
    </row>
    <row r="18549" spans="9:54" x14ac:dyDescent="0.25">
      <c r="I18549" s="80"/>
      <c r="AX18549" s="80"/>
      <c r="AY18549" s="80"/>
      <c r="AZ18549" s="80"/>
      <c r="BA18549" s="80"/>
      <c r="BB18549" s="80"/>
    </row>
    <row r="18550" spans="9:54" x14ac:dyDescent="0.25">
      <c r="I18550" s="80"/>
      <c r="AX18550" s="80"/>
      <c r="AY18550" s="80"/>
      <c r="AZ18550" s="80"/>
      <c r="BA18550" s="80"/>
      <c r="BB18550" s="80"/>
    </row>
    <row r="18551" spans="9:54" x14ac:dyDescent="0.25">
      <c r="I18551" s="80"/>
      <c r="AX18551" s="80"/>
      <c r="AY18551" s="80"/>
      <c r="AZ18551" s="80"/>
      <c r="BA18551" s="80"/>
      <c r="BB18551" s="80"/>
    </row>
    <row r="18552" spans="9:54" x14ac:dyDescent="0.25">
      <c r="I18552" s="80"/>
      <c r="AX18552" s="80"/>
      <c r="AY18552" s="80"/>
      <c r="AZ18552" s="80"/>
      <c r="BA18552" s="80"/>
      <c r="BB18552" s="80"/>
    </row>
    <row r="18553" spans="9:54" x14ac:dyDescent="0.25">
      <c r="I18553" s="80"/>
      <c r="AX18553" s="80"/>
      <c r="AY18553" s="80"/>
      <c r="AZ18553" s="80"/>
      <c r="BA18553" s="80"/>
      <c r="BB18553" s="80"/>
    </row>
    <row r="18554" spans="9:54" x14ac:dyDescent="0.25">
      <c r="I18554" s="80"/>
      <c r="AX18554" s="80"/>
      <c r="AY18554" s="80"/>
      <c r="AZ18554" s="80"/>
      <c r="BA18554" s="80"/>
      <c r="BB18554" s="80"/>
    </row>
    <row r="18555" spans="9:54" x14ac:dyDescent="0.25">
      <c r="I18555" s="80"/>
      <c r="AX18555" s="80"/>
      <c r="AY18555" s="80"/>
      <c r="AZ18555" s="80"/>
      <c r="BA18555" s="80"/>
      <c r="BB18555" s="80"/>
    </row>
    <row r="18556" spans="9:54" x14ac:dyDescent="0.25">
      <c r="I18556" s="80"/>
      <c r="AX18556" s="80"/>
      <c r="AY18556" s="80"/>
      <c r="AZ18556" s="80"/>
      <c r="BA18556" s="80"/>
      <c r="BB18556" s="80"/>
    </row>
    <row r="18557" spans="9:54" x14ac:dyDescent="0.25">
      <c r="I18557" s="80"/>
      <c r="AX18557" s="80"/>
      <c r="AY18557" s="80"/>
      <c r="AZ18557" s="80"/>
      <c r="BA18557" s="80"/>
      <c r="BB18557" s="80"/>
    </row>
    <row r="18558" spans="9:54" x14ac:dyDescent="0.25">
      <c r="I18558" s="80"/>
      <c r="AX18558" s="80"/>
      <c r="AY18558" s="80"/>
      <c r="AZ18558" s="80"/>
      <c r="BA18558" s="80"/>
      <c r="BB18558" s="80"/>
    </row>
    <row r="18559" spans="9:54" x14ac:dyDescent="0.25">
      <c r="I18559" s="80"/>
      <c r="AX18559" s="80"/>
      <c r="AY18559" s="80"/>
      <c r="AZ18559" s="80"/>
      <c r="BA18559" s="80"/>
      <c r="BB18559" s="80"/>
    </row>
    <row r="18560" spans="9:54" x14ac:dyDescent="0.25">
      <c r="I18560" s="80"/>
      <c r="AX18560" s="80"/>
      <c r="AY18560" s="80"/>
      <c r="AZ18560" s="80"/>
      <c r="BA18560" s="80"/>
      <c r="BB18560" s="80"/>
    </row>
    <row r="18561" spans="9:54" x14ac:dyDescent="0.25">
      <c r="I18561" s="80"/>
      <c r="AX18561" s="80"/>
      <c r="AY18561" s="80"/>
      <c r="AZ18561" s="80"/>
      <c r="BA18561" s="80"/>
      <c r="BB18561" s="80"/>
    </row>
    <row r="18562" spans="9:54" x14ac:dyDescent="0.25">
      <c r="I18562" s="80"/>
      <c r="AX18562" s="80"/>
      <c r="AY18562" s="80"/>
      <c r="AZ18562" s="80"/>
      <c r="BA18562" s="80"/>
      <c r="BB18562" s="80"/>
    </row>
    <row r="18563" spans="9:54" x14ac:dyDescent="0.25">
      <c r="I18563" s="80"/>
      <c r="AX18563" s="80"/>
      <c r="AY18563" s="80"/>
      <c r="AZ18563" s="80"/>
      <c r="BA18563" s="80"/>
      <c r="BB18563" s="80"/>
    </row>
    <row r="18564" spans="9:54" x14ac:dyDescent="0.25">
      <c r="I18564" s="80"/>
      <c r="AX18564" s="80"/>
      <c r="AY18564" s="80"/>
      <c r="AZ18564" s="80"/>
      <c r="BA18564" s="80"/>
      <c r="BB18564" s="80"/>
    </row>
    <row r="18565" spans="9:54" x14ac:dyDescent="0.25">
      <c r="I18565" s="80"/>
      <c r="AX18565" s="80"/>
      <c r="AY18565" s="80"/>
      <c r="AZ18565" s="80"/>
      <c r="BA18565" s="80"/>
      <c r="BB18565" s="80"/>
    </row>
    <row r="18566" spans="9:54" x14ac:dyDescent="0.25">
      <c r="I18566" s="80"/>
      <c r="AX18566" s="80"/>
      <c r="AY18566" s="80"/>
      <c r="AZ18566" s="80"/>
      <c r="BA18566" s="80"/>
      <c r="BB18566" s="80"/>
    </row>
    <row r="18567" spans="9:54" x14ac:dyDescent="0.25">
      <c r="I18567" s="80"/>
      <c r="AX18567" s="80"/>
      <c r="AY18567" s="80"/>
      <c r="AZ18567" s="80"/>
      <c r="BA18567" s="80"/>
      <c r="BB18567" s="80"/>
    </row>
    <row r="18568" spans="9:54" x14ac:dyDescent="0.25">
      <c r="I18568" s="80"/>
      <c r="AX18568" s="80"/>
      <c r="AY18568" s="80"/>
      <c r="AZ18568" s="80"/>
      <c r="BA18568" s="80"/>
      <c r="BB18568" s="80"/>
    </row>
    <row r="18569" spans="9:54" x14ac:dyDescent="0.25">
      <c r="I18569" s="80"/>
      <c r="AX18569" s="80"/>
      <c r="AY18569" s="80"/>
      <c r="AZ18569" s="80"/>
      <c r="BA18569" s="80"/>
      <c r="BB18569" s="80"/>
    </row>
    <row r="18570" spans="9:54" x14ac:dyDescent="0.25">
      <c r="I18570" s="80"/>
      <c r="AX18570" s="80"/>
      <c r="AY18570" s="80"/>
      <c r="AZ18570" s="80"/>
      <c r="BA18570" s="80"/>
      <c r="BB18570" s="80"/>
    </row>
    <row r="18571" spans="9:54" x14ac:dyDescent="0.25">
      <c r="I18571" s="80"/>
      <c r="AX18571" s="80"/>
      <c r="AY18571" s="80"/>
      <c r="AZ18571" s="80"/>
      <c r="BA18571" s="80"/>
      <c r="BB18571" s="80"/>
    </row>
    <row r="18572" spans="9:54" x14ac:dyDescent="0.25">
      <c r="I18572" s="80"/>
      <c r="AX18572" s="80"/>
      <c r="AY18572" s="80"/>
      <c r="AZ18572" s="80"/>
      <c r="BA18572" s="80"/>
      <c r="BB18572" s="80"/>
    </row>
    <row r="18573" spans="9:54" x14ac:dyDescent="0.25">
      <c r="I18573" s="80"/>
      <c r="AX18573" s="80"/>
      <c r="AY18573" s="80"/>
      <c r="AZ18573" s="80"/>
      <c r="BA18573" s="80"/>
      <c r="BB18573" s="80"/>
    </row>
    <row r="18574" spans="9:54" x14ac:dyDescent="0.25">
      <c r="I18574" s="80"/>
      <c r="AX18574" s="80"/>
      <c r="AY18574" s="80"/>
      <c r="AZ18574" s="80"/>
      <c r="BA18574" s="80"/>
      <c r="BB18574" s="80"/>
    </row>
    <row r="18575" spans="9:54" x14ac:dyDescent="0.25">
      <c r="I18575" s="80"/>
      <c r="AX18575" s="80"/>
      <c r="AY18575" s="80"/>
      <c r="AZ18575" s="80"/>
      <c r="BA18575" s="80"/>
      <c r="BB18575" s="80"/>
    </row>
    <row r="18576" spans="9:54" x14ac:dyDescent="0.25">
      <c r="I18576" s="80"/>
      <c r="AX18576" s="80"/>
      <c r="AY18576" s="80"/>
      <c r="AZ18576" s="80"/>
      <c r="BA18576" s="80"/>
      <c r="BB18576" s="80"/>
    </row>
    <row r="18577" spans="9:54" x14ac:dyDescent="0.25">
      <c r="I18577" s="80"/>
      <c r="AX18577" s="80"/>
      <c r="AY18577" s="80"/>
      <c r="AZ18577" s="80"/>
      <c r="BA18577" s="80"/>
      <c r="BB18577" s="80"/>
    </row>
    <row r="18578" spans="9:54" x14ac:dyDescent="0.25">
      <c r="I18578" s="80"/>
      <c r="AX18578" s="80"/>
      <c r="AY18578" s="80"/>
      <c r="AZ18578" s="80"/>
      <c r="BA18578" s="80"/>
      <c r="BB18578" s="80"/>
    </row>
    <row r="18579" spans="9:54" x14ac:dyDescent="0.25">
      <c r="I18579" s="80"/>
      <c r="AX18579" s="80"/>
      <c r="AY18579" s="80"/>
      <c r="AZ18579" s="80"/>
      <c r="BA18579" s="80"/>
      <c r="BB18579" s="80"/>
    </row>
    <row r="18580" spans="9:54" x14ac:dyDescent="0.25">
      <c r="I18580" s="80"/>
      <c r="AX18580" s="80"/>
      <c r="AY18580" s="80"/>
      <c r="AZ18580" s="80"/>
      <c r="BA18580" s="80"/>
      <c r="BB18580" s="80"/>
    </row>
    <row r="18581" spans="9:54" x14ac:dyDescent="0.25">
      <c r="I18581" s="80"/>
      <c r="AX18581" s="80"/>
      <c r="AY18581" s="80"/>
      <c r="AZ18581" s="80"/>
      <c r="BA18581" s="80"/>
      <c r="BB18581" s="80"/>
    </row>
    <row r="18582" spans="9:54" x14ac:dyDescent="0.25">
      <c r="I18582" s="80"/>
      <c r="AX18582" s="80"/>
      <c r="AY18582" s="80"/>
      <c r="AZ18582" s="80"/>
      <c r="BA18582" s="80"/>
      <c r="BB18582" s="80"/>
    </row>
    <row r="18583" spans="9:54" x14ac:dyDescent="0.25">
      <c r="I18583" s="80"/>
      <c r="AX18583" s="80"/>
      <c r="AY18583" s="80"/>
      <c r="AZ18583" s="80"/>
      <c r="BA18583" s="80"/>
      <c r="BB18583" s="80"/>
    </row>
    <row r="18584" spans="9:54" x14ac:dyDescent="0.25">
      <c r="I18584" s="80"/>
      <c r="AX18584" s="80"/>
      <c r="AY18584" s="80"/>
      <c r="AZ18584" s="80"/>
      <c r="BA18584" s="80"/>
      <c r="BB18584" s="80"/>
    </row>
    <row r="18585" spans="9:54" x14ac:dyDescent="0.25">
      <c r="I18585" s="80"/>
      <c r="AX18585" s="80"/>
      <c r="AY18585" s="80"/>
      <c r="AZ18585" s="80"/>
      <c r="BA18585" s="80"/>
      <c r="BB18585" s="80"/>
    </row>
    <row r="18586" spans="9:54" x14ac:dyDescent="0.25">
      <c r="I18586" s="80"/>
      <c r="AX18586" s="80"/>
      <c r="AY18586" s="80"/>
      <c r="AZ18586" s="80"/>
      <c r="BA18586" s="80"/>
      <c r="BB18586" s="80"/>
    </row>
    <row r="18587" spans="9:54" x14ac:dyDescent="0.25">
      <c r="I18587" s="80"/>
      <c r="AX18587" s="80"/>
      <c r="AY18587" s="80"/>
      <c r="AZ18587" s="80"/>
      <c r="BA18587" s="80"/>
      <c r="BB18587" s="80"/>
    </row>
    <row r="18588" spans="9:54" x14ac:dyDescent="0.25">
      <c r="I18588" s="80"/>
      <c r="AX18588" s="80"/>
      <c r="AY18588" s="80"/>
      <c r="AZ18588" s="80"/>
      <c r="BA18588" s="80"/>
      <c r="BB18588" s="80"/>
    </row>
    <row r="18589" spans="9:54" x14ac:dyDescent="0.25">
      <c r="I18589" s="80"/>
      <c r="AX18589" s="80"/>
      <c r="AY18589" s="80"/>
      <c r="AZ18589" s="80"/>
      <c r="BA18589" s="80"/>
      <c r="BB18589" s="80"/>
    </row>
    <row r="18590" spans="9:54" x14ac:dyDescent="0.25">
      <c r="I18590" s="80"/>
      <c r="AX18590" s="80"/>
      <c r="AY18590" s="80"/>
      <c r="AZ18590" s="80"/>
      <c r="BA18590" s="80"/>
      <c r="BB18590" s="80"/>
    </row>
    <row r="18591" spans="9:54" x14ac:dyDescent="0.25">
      <c r="I18591" s="80"/>
      <c r="AX18591" s="80"/>
      <c r="AY18591" s="80"/>
      <c r="AZ18591" s="80"/>
      <c r="BA18591" s="80"/>
      <c r="BB18591" s="80"/>
    </row>
    <row r="18592" spans="9:54" x14ac:dyDescent="0.25">
      <c r="I18592" s="80"/>
      <c r="AX18592" s="80"/>
      <c r="AY18592" s="80"/>
      <c r="AZ18592" s="80"/>
      <c r="BA18592" s="80"/>
      <c r="BB18592" s="80"/>
    </row>
    <row r="18593" spans="9:54" x14ac:dyDescent="0.25">
      <c r="I18593" s="80"/>
      <c r="AX18593" s="80"/>
      <c r="AY18593" s="80"/>
      <c r="AZ18593" s="80"/>
      <c r="BA18593" s="80"/>
      <c r="BB18593" s="80"/>
    </row>
    <row r="18594" spans="9:54" x14ac:dyDescent="0.25">
      <c r="I18594" s="80"/>
      <c r="AX18594" s="80"/>
      <c r="AY18594" s="80"/>
      <c r="AZ18594" s="80"/>
      <c r="BA18594" s="80"/>
      <c r="BB18594" s="80"/>
    </row>
    <row r="18595" spans="9:54" x14ac:dyDescent="0.25">
      <c r="I18595" s="80"/>
      <c r="AX18595" s="80"/>
      <c r="AY18595" s="80"/>
      <c r="AZ18595" s="80"/>
      <c r="BA18595" s="80"/>
      <c r="BB18595" s="80"/>
    </row>
    <row r="18596" spans="9:54" x14ac:dyDescent="0.25">
      <c r="I18596" s="80"/>
      <c r="AX18596" s="80"/>
      <c r="AY18596" s="80"/>
      <c r="AZ18596" s="80"/>
      <c r="BA18596" s="80"/>
      <c r="BB18596" s="80"/>
    </row>
    <row r="18597" spans="9:54" x14ac:dyDescent="0.25">
      <c r="I18597" s="80"/>
      <c r="AX18597" s="80"/>
      <c r="AY18597" s="80"/>
      <c r="AZ18597" s="80"/>
      <c r="BA18597" s="80"/>
      <c r="BB18597" s="80"/>
    </row>
    <row r="18598" spans="9:54" x14ac:dyDescent="0.25">
      <c r="I18598" s="80"/>
      <c r="AX18598" s="80"/>
      <c r="AY18598" s="80"/>
      <c r="AZ18598" s="80"/>
      <c r="BA18598" s="80"/>
      <c r="BB18598" s="80"/>
    </row>
    <row r="18599" spans="9:54" x14ac:dyDescent="0.25">
      <c r="I18599" s="80"/>
      <c r="AX18599" s="80"/>
      <c r="AY18599" s="80"/>
      <c r="AZ18599" s="80"/>
      <c r="BA18599" s="80"/>
      <c r="BB18599" s="80"/>
    </row>
    <row r="18600" spans="9:54" x14ac:dyDescent="0.25">
      <c r="I18600" s="80"/>
      <c r="AX18600" s="80"/>
      <c r="AY18600" s="80"/>
      <c r="AZ18600" s="80"/>
      <c r="BA18600" s="80"/>
      <c r="BB18600" s="80"/>
    </row>
    <row r="18601" spans="9:54" x14ac:dyDescent="0.25">
      <c r="I18601" s="80"/>
      <c r="AX18601" s="80"/>
      <c r="AY18601" s="80"/>
      <c r="AZ18601" s="80"/>
      <c r="BA18601" s="80"/>
      <c r="BB18601" s="80"/>
    </row>
    <row r="18602" spans="9:54" x14ac:dyDescent="0.25">
      <c r="I18602" s="80"/>
      <c r="AX18602" s="80"/>
      <c r="AY18602" s="80"/>
      <c r="AZ18602" s="80"/>
      <c r="BA18602" s="80"/>
      <c r="BB18602" s="80"/>
    </row>
    <row r="18603" spans="9:54" x14ac:dyDescent="0.25">
      <c r="I18603" s="80"/>
      <c r="AX18603" s="80"/>
      <c r="AY18603" s="80"/>
      <c r="AZ18603" s="80"/>
      <c r="BA18603" s="80"/>
      <c r="BB18603" s="80"/>
    </row>
    <row r="18604" spans="9:54" x14ac:dyDescent="0.25">
      <c r="I18604" s="80"/>
      <c r="AX18604" s="80"/>
      <c r="AY18604" s="80"/>
      <c r="AZ18604" s="80"/>
      <c r="BA18604" s="80"/>
      <c r="BB18604" s="80"/>
    </row>
    <row r="18605" spans="9:54" x14ac:dyDescent="0.25">
      <c r="I18605" s="80"/>
      <c r="AX18605" s="80"/>
      <c r="AY18605" s="80"/>
      <c r="AZ18605" s="80"/>
      <c r="BA18605" s="80"/>
      <c r="BB18605" s="80"/>
    </row>
    <row r="18606" spans="9:54" x14ac:dyDescent="0.25">
      <c r="I18606" s="80"/>
      <c r="AX18606" s="80"/>
      <c r="AY18606" s="80"/>
      <c r="AZ18606" s="80"/>
      <c r="BA18606" s="80"/>
      <c r="BB18606" s="80"/>
    </row>
    <row r="18607" spans="9:54" x14ac:dyDescent="0.25">
      <c r="I18607" s="80"/>
      <c r="AX18607" s="80"/>
      <c r="AY18607" s="80"/>
      <c r="AZ18607" s="80"/>
      <c r="BA18607" s="80"/>
      <c r="BB18607" s="80"/>
    </row>
    <row r="18608" spans="9:54" x14ac:dyDescent="0.25">
      <c r="I18608" s="80"/>
      <c r="AX18608" s="80"/>
      <c r="AY18608" s="80"/>
      <c r="AZ18608" s="80"/>
      <c r="BA18608" s="80"/>
      <c r="BB18608" s="80"/>
    </row>
    <row r="18609" spans="9:54" x14ac:dyDescent="0.25">
      <c r="I18609" s="80"/>
      <c r="AX18609" s="80"/>
      <c r="AY18609" s="80"/>
      <c r="AZ18609" s="80"/>
      <c r="BA18609" s="80"/>
      <c r="BB18609" s="80"/>
    </row>
    <row r="18610" spans="9:54" x14ac:dyDescent="0.25">
      <c r="I18610" s="80"/>
      <c r="AX18610" s="80"/>
      <c r="AY18610" s="80"/>
      <c r="AZ18610" s="80"/>
      <c r="BA18610" s="80"/>
      <c r="BB18610" s="80"/>
    </row>
    <row r="18611" spans="9:54" x14ac:dyDescent="0.25">
      <c r="I18611" s="80"/>
      <c r="AX18611" s="80"/>
      <c r="AY18611" s="80"/>
      <c r="AZ18611" s="80"/>
      <c r="BA18611" s="80"/>
      <c r="BB18611" s="80"/>
    </row>
    <row r="18612" spans="9:54" x14ac:dyDescent="0.25">
      <c r="I18612" s="80"/>
      <c r="AX18612" s="80"/>
      <c r="AY18612" s="80"/>
      <c r="AZ18612" s="80"/>
      <c r="BA18612" s="80"/>
      <c r="BB18612" s="80"/>
    </row>
    <row r="18613" spans="9:54" x14ac:dyDescent="0.25">
      <c r="I18613" s="80"/>
      <c r="AX18613" s="80"/>
      <c r="AY18613" s="80"/>
      <c r="AZ18613" s="80"/>
      <c r="BA18613" s="80"/>
      <c r="BB18613" s="80"/>
    </row>
    <row r="18614" spans="9:54" x14ac:dyDescent="0.25">
      <c r="I18614" s="80"/>
      <c r="AX18614" s="80"/>
      <c r="AY18614" s="80"/>
      <c r="AZ18614" s="80"/>
      <c r="BA18614" s="80"/>
      <c r="BB18614" s="80"/>
    </row>
    <row r="18615" spans="9:54" x14ac:dyDescent="0.25">
      <c r="I18615" s="80"/>
      <c r="AX18615" s="80"/>
      <c r="AY18615" s="80"/>
      <c r="AZ18615" s="80"/>
      <c r="BA18615" s="80"/>
      <c r="BB18615" s="80"/>
    </row>
    <row r="18616" spans="9:54" x14ac:dyDescent="0.25">
      <c r="I18616" s="80"/>
      <c r="AX18616" s="80"/>
      <c r="AY18616" s="80"/>
      <c r="AZ18616" s="80"/>
      <c r="BA18616" s="80"/>
      <c r="BB18616" s="80"/>
    </row>
    <row r="18617" spans="9:54" x14ac:dyDescent="0.25">
      <c r="I18617" s="80"/>
      <c r="AX18617" s="80"/>
      <c r="AY18617" s="80"/>
      <c r="AZ18617" s="80"/>
      <c r="BA18617" s="80"/>
      <c r="BB18617" s="80"/>
    </row>
    <row r="18618" spans="9:54" x14ac:dyDescent="0.25">
      <c r="I18618" s="80"/>
      <c r="AX18618" s="80"/>
      <c r="AY18618" s="80"/>
      <c r="AZ18618" s="80"/>
      <c r="BA18618" s="80"/>
      <c r="BB18618" s="80"/>
    </row>
    <row r="18619" spans="9:54" x14ac:dyDescent="0.25">
      <c r="I18619" s="80"/>
      <c r="AX18619" s="80"/>
      <c r="AY18619" s="80"/>
      <c r="AZ18619" s="80"/>
      <c r="BA18619" s="80"/>
      <c r="BB18619" s="80"/>
    </row>
    <row r="18620" spans="9:54" x14ac:dyDescent="0.25">
      <c r="I18620" s="80"/>
      <c r="AX18620" s="80"/>
      <c r="AY18620" s="80"/>
      <c r="AZ18620" s="80"/>
      <c r="BA18620" s="80"/>
      <c r="BB18620" s="80"/>
    </row>
    <row r="18621" spans="9:54" x14ac:dyDescent="0.25">
      <c r="I18621" s="80"/>
      <c r="AX18621" s="80"/>
      <c r="AY18621" s="80"/>
      <c r="AZ18621" s="80"/>
      <c r="BA18621" s="80"/>
      <c r="BB18621" s="80"/>
    </row>
    <row r="18622" spans="9:54" x14ac:dyDescent="0.25">
      <c r="I18622" s="80"/>
      <c r="AX18622" s="80"/>
      <c r="AY18622" s="80"/>
      <c r="AZ18622" s="80"/>
      <c r="BA18622" s="80"/>
      <c r="BB18622" s="80"/>
    </row>
    <row r="18623" spans="9:54" x14ac:dyDescent="0.25">
      <c r="I18623" s="80"/>
      <c r="AX18623" s="80"/>
      <c r="AY18623" s="80"/>
      <c r="AZ18623" s="80"/>
      <c r="BA18623" s="80"/>
      <c r="BB18623" s="80"/>
    </row>
    <row r="18624" spans="9:54" x14ac:dyDescent="0.25">
      <c r="I18624" s="80"/>
      <c r="AX18624" s="80"/>
      <c r="AY18624" s="80"/>
      <c r="AZ18624" s="80"/>
      <c r="BA18624" s="80"/>
      <c r="BB18624" s="80"/>
    </row>
    <row r="18625" spans="9:54" x14ac:dyDescent="0.25">
      <c r="I18625" s="80"/>
      <c r="AX18625" s="80"/>
      <c r="AY18625" s="80"/>
      <c r="AZ18625" s="80"/>
      <c r="BA18625" s="80"/>
      <c r="BB18625" s="80"/>
    </row>
    <row r="18626" spans="9:54" x14ac:dyDescent="0.25">
      <c r="I18626" s="80"/>
      <c r="AX18626" s="80"/>
      <c r="AY18626" s="80"/>
      <c r="AZ18626" s="80"/>
      <c r="BA18626" s="80"/>
      <c r="BB18626" s="80"/>
    </row>
    <row r="18627" spans="9:54" x14ac:dyDescent="0.25">
      <c r="I18627" s="80"/>
      <c r="AX18627" s="80"/>
      <c r="AY18627" s="80"/>
      <c r="AZ18627" s="80"/>
      <c r="BA18627" s="80"/>
      <c r="BB18627" s="80"/>
    </row>
    <row r="18628" spans="9:54" x14ac:dyDescent="0.25">
      <c r="I18628" s="80"/>
      <c r="AX18628" s="80"/>
      <c r="AY18628" s="80"/>
      <c r="AZ18628" s="80"/>
      <c r="BA18628" s="80"/>
      <c r="BB18628" s="80"/>
    </row>
    <row r="18629" spans="9:54" x14ac:dyDescent="0.25">
      <c r="I18629" s="80"/>
      <c r="AX18629" s="80"/>
      <c r="AY18629" s="80"/>
      <c r="AZ18629" s="80"/>
      <c r="BA18629" s="80"/>
      <c r="BB18629" s="80"/>
    </row>
    <row r="18630" spans="9:54" x14ac:dyDescent="0.25">
      <c r="I18630" s="80"/>
      <c r="AX18630" s="80"/>
      <c r="AY18630" s="80"/>
      <c r="AZ18630" s="80"/>
      <c r="BA18630" s="80"/>
      <c r="BB18630" s="80"/>
    </row>
    <row r="18631" spans="9:54" x14ac:dyDescent="0.25">
      <c r="I18631" s="80"/>
      <c r="AX18631" s="80"/>
      <c r="AY18631" s="80"/>
      <c r="AZ18631" s="80"/>
      <c r="BA18631" s="80"/>
      <c r="BB18631" s="80"/>
    </row>
    <row r="18632" spans="9:54" x14ac:dyDescent="0.25">
      <c r="I18632" s="80"/>
      <c r="AX18632" s="80"/>
      <c r="AY18632" s="80"/>
      <c r="AZ18632" s="80"/>
      <c r="BA18632" s="80"/>
      <c r="BB18632" s="80"/>
    </row>
    <row r="18633" spans="9:54" x14ac:dyDescent="0.25">
      <c r="I18633" s="80"/>
      <c r="AX18633" s="80"/>
      <c r="AY18633" s="80"/>
      <c r="AZ18633" s="80"/>
      <c r="BA18633" s="80"/>
      <c r="BB18633" s="80"/>
    </row>
    <row r="18634" spans="9:54" x14ac:dyDescent="0.25">
      <c r="I18634" s="80"/>
      <c r="AX18634" s="80"/>
      <c r="AY18634" s="80"/>
      <c r="AZ18634" s="80"/>
      <c r="BA18634" s="80"/>
      <c r="BB18634" s="80"/>
    </row>
    <row r="18635" spans="9:54" x14ac:dyDescent="0.25">
      <c r="I18635" s="80"/>
      <c r="AX18635" s="80"/>
      <c r="AY18635" s="80"/>
      <c r="AZ18635" s="80"/>
      <c r="BA18635" s="80"/>
      <c r="BB18635" s="80"/>
    </row>
    <row r="18636" spans="9:54" x14ac:dyDescent="0.25">
      <c r="I18636" s="80"/>
      <c r="AX18636" s="80"/>
      <c r="AY18636" s="80"/>
      <c r="AZ18636" s="80"/>
      <c r="BA18636" s="80"/>
      <c r="BB18636" s="80"/>
    </row>
    <row r="18637" spans="9:54" x14ac:dyDescent="0.25">
      <c r="I18637" s="80"/>
      <c r="AX18637" s="80"/>
      <c r="AY18637" s="80"/>
      <c r="AZ18637" s="80"/>
      <c r="BA18637" s="80"/>
      <c r="BB18637" s="80"/>
    </row>
    <row r="18638" spans="9:54" x14ac:dyDescent="0.25">
      <c r="I18638" s="80"/>
      <c r="AX18638" s="80"/>
      <c r="AY18638" s="80"/>
      <c r="AZ18638" s="80"/>
      <c r="BA18638" s="80"/>
      <c r="BB18638" s="80"/>
    </row>
    <row r="18639" spans="9:54" x14ac:dyDescent="0.25">
      <c r="I18639" s="80"/>
      <c r="AX18639" s="80"/>
      <c r="AY18639" s="80"/>
      <c r="AZ18639" s="80"/>
      <c r="BA18639" s="80"/>
      <c r="BB18639" s="80"/>
    </row>
    <row r="18640" spans="9:54" x14ac:dyDescent="0.25">
      <c r="I18640" s="80"/>
      <c r="AX18640" s="80"/>
      <c r="AY18640" s="80"/>
      <c r="AZ18640" s="80"/>
      <c r="BA18640" s="80"/>
      <c r="BB18640" s="80"/>
    </row>
    <row r="18641" spans="9:54" x14ac:dyDescent="0.25">
      <c r="I18641" s="80"/>
      <c r="AX18641" s="80"/>
      <c r="AY18641" s="80"/>
      <c r="AZ18641" s="80"/>
      <c r="BA18641" s="80"/>
      <c r="BB18641" s="80"/>
    </row>
    <row r="18642" spans="9:54" x14ac:dyDescent="0.25">
      <c r="I18642" s="80"/>
      <c r="AX18642" s="80"/>
      <c r="AY18642" s="80"/>
      <c r="AZ18642" s="80"/>
      <c r="BA18642" s="80"/>
      <c r="BB18642" s="80"/>
    </row>
    <row r="18643" spans="9:54" x14ac:dyDescent="0.25">
      <c r="I18643" s="80"/>
      <c r="AX18643" s="80"/>
      <c r="AY18643" s="80"/>
      <c r="AZ18643" s="80"/>
      <c r="BA18643" s="80"/>
      <c r="BB18643" s="80"/>
    </row>
    <row r="18644" spans="9:54" x14ac:dyDescent="0.25">
      <c r="I18644" s="80"/>
      <c r="AX18644" s="80"/>
      <c r="AY18644" s="80"/>
      <c r="AZ18644" s="80"/>
      <c r="BA18644" s="80"/>
      <c r="BB18644" s="80"/>
    </row>
    <row r="18645" spans="9:54" x14ac:dyDescent="0.25">
      <c r="I18645" s="80"/>
      <c r="AX18645" s="80"/>
      <c r="AY18645" s="80"/>
      <c r="AZ18645" s="80"/>
      <c r="BA18645" s="80"/>
      <c r="BB18645" s="80"/>
    </row>
    <row r="18646" spans="9:54" x14ac:dyDescent="0.25">
      <c r="I18646" s="80"/>
      <c r="AX18646" s="80"/>
      <c r="AY18646" s="80"/>
      <c r="AZ18646" s="80"/>
      <c r="BA18646" s="80"/>
      <c r="BB18646" s="80"/>
    </row>
    <row r="18647" spans="9:54" x14ac:dyDescent="0.25">
      <c r="I18647" s="80"/>
      <c r="AX18647" s="80"/>
      <c r="AY18647" s="80"/>
      <c r="AZ18647" s="80"/>
      <c r="BA18647" s="80"/>
      <c r="BB18647" s="80"/>
    </row>
    <row r="18648" spans="9:54" x14ac:dyDescent="0.25">
      <c r="I18648" s="80"/>
      <c r="AX18648" s="80"/>
      <c r="AY18648" s="80"/>
      <c r="AZ18648" s="80"/>
      <c r="BA18648" s="80"/>
      <c r="BB18648" s="80"/>
    </row>
    <row r="18649" spans="9:54" x14ac:dyDescent="0.25">
      <c r="I18649" s="80"/>
      <c r="AX18649" s="80"/>
      <c r="AY18649" s="80"/>
      <c r="AZ18649" s="80"/>
      <c r="BA18649" s="80"/>
      <c r="BB18649" s="80"/>
    </row>
    <row r="18650" spans="9:54" x14ac:dyDescent="0.25">
      <c r="I18650" s="80"/>
      <c r="AX18650" s="80"/>
      <c r="AY18650" s="80"/>
      <c r="AZ18650" s="80"/>
      <c r="BA18650" s="80"/>
      <c r="BB18650" s="80"/>
    </row>
    <row r="18651" spans="9:54" x14ac:dyDescent="0.25">
      <c r="I18651" s="80"/>
      <c r="AX18651" s="80"/>
      <c r="AY18651" s="80"/>
      <c r="AZ18651" s="80"/>
      <c r="BA18651" s="80"/>
      <c r="BB18651" s="80"/>
    </row>
    <row r="18652" spans="9:54" x14ac:dyDescent="0.25">
      <c r="I18652" s="80"/>
      <c r="AX18652" s="80"/>
      <c r="AY18652" s="80"/>
      <c r="AZ18652" s="80"/>
      <c r="BA18652" s="80"/>
      <c r="BB18652" s="80"/>
    </row>
    <row r="18653" spans="9:54" x14ac:dyDescent="0.25">
      <c r="I18653" s="80"/>
      <c r="AX18653" s="80"/>
      <c r="AY18653" s="80"/>
      <c r="AZ18653" s="80"/>
      <c r="BA18653" s="80"/>
      <c r="BB18653" s="80"/>
    </row>
    <row r="18654" spans="9:54" x14ac:dyDescent="0.25">
      <c r="I18654" s="80"/>
      <c r="AX18654" s="80"/>
      <c r="AY18654" s="80"/>
      <c r="AZ18654" s="80"/>
      <c r="BA18654" s="80"/>
      <c r="BB18654" s="80"/>
    </row>
    <row r="18655" spans="9:54" x14ac:dyDescent="0.25">
      <c r="I18655" s="80"/>
      <c r="AX18655" s="80"/>
      <c r="AY18655" s="80"/>
      <c r="AZ18655" s="80"/>
      <c r="BA18655" s="80"/>
      <c r="BB18655" s="80"/>
    </row>
    <row r="18656" spans="9:54" x14ac:dyDescent="0.25">
      <c r="I18656" s="80"/>
      <c r="AX18656" s="80"/>
      <c r="AY18656" s="80"/>
      <c r="AZ18656" s="80"/>
      <c r="BA18656" s="80"/>
      <c r="BB18656" s="80"/>
    </row>
    <row r="18657" spans="9:54" x14ac:dyDescent="0.25">
      <c r="I18657" s="80"/>
      <c r="AX18657" s="80"/>
      <c r="AY18657" s="80"/>
      <c r="AZ18657" s="80"/>
      <c r="BA18657" s="80"/>
      <c r="BB18657" s="80"/>
    </row>
    <row r="18658" spans="9:54" x14ac:dyDescent="0.25">
      <c r="I18658" s="80"/>
      <c r="AX18658" s="80"/>
      <c r="AY18658" s="80"/>
      <c r="AZ18658" s="80"/>
      <c r="BA18658" s="80"/>
      <c r="BB18658" s="80"/>
    </row>
    <row r="18659" spans="9:54" x14ac:dyDescent="0.25">
      <c r="I18659" s="80"/>
      <c r="AX18659" s="80"/>
      <c r="AY18659" s="80"/>
      <c r="AZ18659" s="80"/>
      <c r="BA18659" s="80"/>
      <c r="BB18659" s="80"/>
    </row>
    <row r="18660" spans="9:54" x14ac:dyDescent="0.25">
      <c r="I18660" s="80"/>
      <c r="AX18660" s="80"/>
      <c r="AY18660" s="80"/>
      <c r="AZ18660" s="80"/>
      <c r="BA18660" s="80"/>
      <c r="BB18660" s="80"/>
    </row>
    <row r="18661" spans="9:54" x14ac:dyDescent="0.25">
      <c r="I18661" s="80"/>
      <c r="AX18661" s="80"/>
      <c r="AY18661" s="80"/>
      <c r="AZ18661" s="80"/>
      <c r="BA18661" s="80"/>
      <c r="BB18661" s="80"/>
    </row>
    <row r="18662" spans="9:54" x14ac:dyDescent="0.25">
      <c r="I18662" s="80"/>
      <c r="AX18662" s="80"/>
      <c r="AY18662" s="80"/>
      <c r="AZ18662" s="80"/>
      <c r="BA18662" s="80"/>
      <c r="BB18662" s="80"/>
    </row>
    <row r="18663" spans="9:54" x14ac:dyDescent="0.25">
      <c r="I18663" s="80"/>
      <c r="AX18663" s="80"/>
      <c r="AY18663" s="80"/>
      <c r="AZ18663" s="80"/>
      <c r="BA18663" s="80"/>
      <c r="BB18663" s="80"/>
    </row>
    <row r="18664" spans="9:54" x14ac:dyDescent="0.25">
      <c r="I18664" s="80"/>
      <c r="AX18664" s="80"/>
      <c r="AY18664" s="80"/>
      <c r="AZ18664" s="80"/>
      <c r="BA18664" s="80"/>
      <c r="BB18664" s="80"/>
    </row>
    <row r="18665" spans="9:54" x14ac:dyDescent="0.25">
      <c r="I18665" s="80"/>
      <c r="AX18665" s="80"/>
      <c r="AY18665" s="80"/>
      <c r="AZ18665" s="80"/>
      <c r="BA18665" s="80"/>
      <c r="BB18665" s="80"/>
    </row>
    <row r="18666" spans="9:54" x14ac:dyDescent="0.25">
      <c r="I18666" s="80"/>
      <c r="AX18666" s="80"/>
      <c r="AY18666" s="80"/>
      <c r="AZ18666" s="80"/>
      <c r="BA18666" s="80"/>
      <c r="BB18666" s="80"/>
    </row>
    <row r="18667" spans="9:54" x14ac:dyDescent="0.25">
      <c r="I18667" s="80"/>
      <c r="AX18667" s="80"/>
      <c r="AY18667" s="80"/>
      <c r="AZ18667" s="80"/>
      <c r="BA18667" s="80"/>
      <c r="BB18667" s="80"/>
    </row>
    <row r="18668" spans="9:54" x14ac:dyDescent="0.25">
      <c r="I18668" s="80"/>
      <c r="AX18668" s="80"/>
      <c r="AY18668" s="80"/>
      <c r="AZ18668" s="80"/>
      <c r="BA18668" s="80"/>
      <c r="BB18668" s="80"/>
    </row>
    <row r="18669" spans="9:54" x14ac:dyDescent="0.25">
      <c r="I18669" s="80"/>
      <c r="AX18669" s="80"/>
      <c r="AY18669" s="80"/>
      <c r="AZ18669" s="80"/>
      <c r="BA18669" s="80"/>
      <c r="BB18669" s="80"/>
    </row>
    <row r="18670" spans="9:54" x14ac:dyDescent="0.25">
      <c r="I18670" s="80"/>
      <c r="AX18670" s="80"/>
      <c r="AY18670" s="80"/>
      <c r="AZ18670" s="80"/>
      <c r="BA18670" s="80"/>
      <c r="BB18670" s="80"/>
    </row>
    <row r="18671" spans="9:54" x14ac:dyDescent="0.25">
      <c r="I18671" s="80"/>
      <c r="AX18671" s="80"/>
      <c r="AY18671" s="80"/>
      <c r="AZ18671" s="80"/>
      <c r="BA18671" s="80"/>
      <c r="BB18671" s="80"/>
    </row>
    <row r="18672" spans="9:54" x14ac:dyDescent="0.25">
      <c r="I18672" s="80"/>
      <c r="AX18672" s="80"/>
      <c r="AY18672" s="80"/>
      <c r="AZ18672" s="80"/>
      <c r="BA18672" s="80"/>
      <c r="BB18672" s="80"/>
    </row>
    <row r="18673" spans="9:54" x14ac:dyDescent="0.25">
      <c r="I18673" s="80"/>
      <c r="AX18673" s="80"/>
      <c r="AY18673" s="80"/>
      <c r="AZ18673" s="80"/>
      <c r="BA18673" s="80"/>
      <c r="BB18673" s="80"/>
    </row>
    <row r="18674" spans="9:54" x14ac:dyDescent="0.25">
      <c r="I18674" s="80"/>
      <c r="AX18674" s="80"/>
      <c r="AY18674" s="80"/>
      <c r="AZ18674" s="80"/>
      <c r="BA18674" s="80"/>
      <c r="BB18674" s="80"/>
    </row>
    <row r="18675" spans="9:54" x14ac:dyDescent="0.25">
      <c r="I18675" s="80"/>
      <c r="AX18675" s="80"/>
      <c r="AY18675" s="80"/>
      <c r="AZ18675" s="80"/>
      <c r="BA18675" s="80"/>
      <c r="BB18675" s="80"/>
    </row>
    <row r="18676" spans="9:54" x14ac:dyDescent="0.25">
      <c r="I18676" s="80"/>
      <c r="AX18676" s="80"/>
      <c r="AY18676" s="80"/>
      <c r="AZ18676" s="80"/>
      <c r="BA18676" s="80"/>
      <c r="BB18676" s="80"/>
    </row>
    <row r="18677" spans="9:54" x14ac:dyDescent="0.25">
      <c r="I18677" s="80"/>
      <c r="AX18677" s="80"/>
      <c r="AY18677" s="80"/>
      <c r="AZ18677" s="80"/>
      <c r="BA18677" s="80"/>
      <c r="BB18677" s="80"/>
    </row>
    <row r="18678" spans="9:54" x14ac:dyDescent="0.25">
      <c r="I18678" s="80"/>
      <c r="AX18678" s="80"/>
      <c r="AY18678" s="80"/>
      <c r="AZ18678" s="80"/>
      <c r="BA18678" s="80"/>
      <c r="BB18678" s="80"/>
    </row>
    <row r="18679" spans="9:54" x14ac:dyDescent="0.25">
      <c r="I18679" s="80"/>
      <c r="AX18679" s="80"/>
      <c r="AY18679" s="80"/>
      <c r="AZ18679" s="80"/>
      <c r="BA18679" s="80"/>
      <c r="BB18679" s="80"/>
    </row>
    <row r="18680" spans="9:54" x14ac:dyDescent="0.25">
      <c r="I18680" s="80"/>
      <c r="AX18680" s="80"/>
      <c r="AY18680" s="80"/>
      <c r="AZ18680" s="80"/>
      <c r="BA18680" s="80"/>
      <c r="BB18680" s="80"/>
    </row>
    <row r="18681" spans="9:54" x14ac:dyDescent="0.25">
      <c r="I18681" s="80"/>
      <c r="AX18681" s="80"/>
      <c r="AY18681" s="80"/>
      <c r="AZ18681" s="80"/>
      <c r="BA18681" s="80"/>
      <c r="BB18681" s="80"/>
    </row>
    <row r="18682" spans="9:54" x14ac:dyDescent="0.25">
      <c r="I18682" s="80"/>
      <c r="AX18682" s="80"/>
      <c r="AY18682" s="80"/>
      <c r="AZ18682" s="80"/>
      <c r="BA18682" s="80"/>
      <c r="BB18682" s="80"/>
    </row>
    <row r="18683" spans="9:54" x14ac:dyDescent="0.25">
      <c r="I18683" s="80"/>
      <c r="AX18683" s="80"/>
      <c r="AY18683" s="80"/>
      <c r="AZ18683" s="80"/>
      <c r="BA18683" s="80"/>
      <c r="BB18683" s="80"/>
    </row>
    <row r="18684" spans="9:54" x14ac:dyDescent="0.25">
      <c r="I18684" s="80"/>
      <c r="AX18684" s="80"/>
      <c r="AY18684" s="80"/>
      <c r="AZ18684" s="80"/>
      <c r="BA18684" s="80"/>
      <c r="BB18684" s="80"/>
    </row>
    <row r="18685" spans="9:54" x14ac:dyDescent="0.25">
      <c r="I18685" s="80"/>
      <c r="AX18685" s="80"/>
      <c r="AY18685" s="80"/>
      <c r="AZ18685" s="80"/>
      <c r="BA18685" s="80"/>
      <c r="BB18685" s="80"/>
    </row>
    <row r="18686" spans="9:54" x14ac:dyDescent="0.25">
      <c r="I18686" s="80"/>
      <c r="AX18686" s="80"/>
      <c r="AY18686" s="80"/>
      <c r="AZ18686" s="80"/>
      <c r="BA18686" s="80"/>
      <c r="BB18686" s="80"/>
    </row>
    <row r="18687" spans="9:54" x14ac:dyDescent="0.25">
      <c r="I18687" s="80"/>
      <c r="AX18687" s="80"/>
      <c r="AY18687" s="80"/>
      <c r="AZ18687" s="80"/>
      <c r="BA18687" s="80"/>
      <c r="BB18687" s="80"/>
    </row>
    <row r="18688" spans="9:54" x14ac:dyDescent="0.25">
      <c r="I18688" s="80"/>
      <c r="AX18688" s="80"/>
      <c r="AY18688" s="80"/>
      <c r="AZ18688" s="80"/>
      <c r="BA18688" s="80"/>
      <c r="BB18688" s="80"/>
    </row>
    <row r="18689" spans="9:54" x14ac:dyDescent="0.25">
      <c r="I18689" s="80"/>
      <c r="AX18689" s="80"/>
      <c r="AY18689" s="80"/>
      <c r="AZ18689" s="80"/>
      <c r="BA18689" s="80"/>
      <c r="BB18689" s="80"/>
    </row>
    <row r="18690" spans="9:54" x14ac:dyDescent="0.25">
      <c r="I18690" s="80"/>
      <c r="AX18690" s="80"/>
      <c r="AY18690" s="80"/>
      <c r="AZ18690" s="80"/>
      <c r="BA18690" s="80"/>
      <c r="BB18690" s="80"/>
    </row>
    <row r="18691" spans="9:54" x14ac:dyDescent="0.25">
      <c r="I18691" s="80"/>
      <c r="AX18691" s="80"/>
      <c r="AY18691" s="80"/>
      <c r="AZ18691" s="80"/>
      <c r="BA18691" s="80"/>
      <c r="BB18691" s="80"/>
    </row>
    <row r="18692" spans="9:54" x14ac:dyDescent="0.25">
      <c r="I18692" s="80"/>
      <c r="AX18692" s="80"/>
      <c r="AY18692" s="80"/>
      <c r="AZ18692" s="80"/>
      <c r="BA18692" s="80"/>
      <c r="BB18692" s="80"/>
    </row>
    <row r="18693" spans="9:54" x14ac:dyDescent="0.25">
      <c r="I18693" s="80"/>
      <c r="AX18693" s="80"/>
      <c r="AY18693" s="80"/>
      <c r="AZ18693" s="80"/>
      <c r="BA18693" s="80"/>
      <c r="BB18693" s="80"/>
    </row>
    <row r="18694" spans="9:54" x14ac:dyDescent="0.25">
      <c r="I18694" s="80"/>
      <c r="AX18694" s="80"/>
      <c r="AY18694" s="80"/>
      <c r="AZ18694" s="80"/>
      <c r="BA18694" s="80"/>
      <c r="BB18694" s="80"/>
    </row>
    <row r="18695" spans="9:54" x14ac:dyDescent="0.25">
      <c r="I18695" s="80"/>
      <c r="AX18695" s="80"/>
      <c r="AY18695" s="80"/>
      <c r="AZ18695" s="80"/>
      <c r="BA18695" s="80"/>
      <c r="BB18695" s="80"/>
    </row>
    <row r="18696" spans="9:54" x14ac:dyDescent="0.25">
      <c r="I18696" s="80"/>
      <c r="AX18696" s="80"/>
      <c r="AY18696" s="80"/>
      <c r="AZ18696" s="80"/>
      <c r="BA18696" s="80"/>
      <c r="BB18696" s="80"/>
    </row>
    <row r="18697" spans="9:54" x14ac:dyDescent="0.25">
      <c r="I18697" s="80"/>
      <c r="AX18697" s="80"/>
      <c r="AY18697" s="80"/>
      <c r="AZ18697" s="80"/>
      <c r="BA18697" s="80"/>
      <c r="BB18697" s="80"/>
    </row>
    <row r="18698" spans="9:54" x14ac:dyDescent="0.25">
      <c r="I18698" s="80"/>
      <c r="AX18698" s="80"/>
      <c r="AY18698" s="80"/>
      <c r="AZ18698" s="80"/>
      <c r="BA18698" s="80"/>
      <c r="BB18698" s="80"/>
    </row>
    <row r="18699" spans="9:54" x14ac:dyDescent="0.25">
      <c r="I18699" s="80"/>
      <c r="AX18699" s="80"/>
      <c r="AY18699" s="80"/>
      <c r="AZ18699" s="80"/>
      <c r="BA18699" s="80"/>
      <c r="BB18699" s="80"/>
    </row>
    <row r="18700" spans="9:54" x14ac:dyDescent="0.25">
      <c r="I18700" s="80"/>
      <c r="AX18700" s="80"/>
      <c r="AY18700" s="80"/>
      <c r="AZ18700" s="80"/>
      <c r="BA18700" s="80"/>
      <c r="BB18700" s="80"/>
    </row>
    <row r="18701" spans="9:54" x14ac:dyDescent="0.25">
      <c r="I18701" s="80"/>
      <c r="AX18701" s="80"/>
      <c r="AY18701" s="80"/>
      <c r="AZ18701" s="80"/>
      <c r="BA18701" s="80"/>
      <c r="BB18701" s="80"/>
    </row>
    <row r="18702" spans="9:54" x14ac:dyDescent="0.25">
      <c r="I18702" s="80"/>
      <c r="AX18702" s="80"/>
      <c r="AY18702" s="80"/>
      <c r="AZ18702" s="80"/>
      <c r="BA18702" s="80"/>
      <c r="BB18702" s="80"/>
    </row>
    <row r="18703" spans="9:54" x14ac:dyDescent="0.25">
      <c r="I18703" s="80"/>
      <c r="AX18703" s="80"/>
      <c r="AY18703" s="80"/>
      <c r="AZ18703" s="80"/>
      <c r="BA18703" s="80"/>
      <c r="BB18703" s="80"/>
    </row>
    <row r="18704" spans="9:54" x14ac:dyDescent="0.25">
      <c r="I18704" s="80"/>
      <c r="AX18704" s="80"/>
      <c r="AY18704" s="80"/>
      <c r="AZ18704" s="80"/>
      <c r="BA18704" s="80"/>
      <c r="BB18704" s="80"/>
    </row>
    <row r="18705" spans="9:54" x14ac:dyDescent="0.25">
      <c r="I18705" s="80"/>
      <c r="AX18705" s="80"/>
      <c r="AY18705" s="80"/>
      <c r="AZ18705" s="80"/>
      <c r="BA18705" s="80"/>
      <c r="BB18705" s="80"/>
    </row>
    <row r="18706" spans="9:54" x14ac:dyDescent="0.25">
      <c r="I18706" s="80"/>
      <c r="AX18706" s="80"/>
      <c r="AY18706" s="80"/>
      <c r="AZ18706" s="80"/>
      <c r="BA18706" s="80"/>
      <c r="BB18706" s="80"/>
    </row>
    <row r="18707" spans="9:54" x14ac:dyDescent="0.25">
      <c r="I18707" s="80"/>
      <c r="AX18707" s="80"/>
      <c r="AY18707" s="80"/>
      <c r="AZ18707" s="80"/>
      <c r="BA18707" s="80"/>
      <c r="BB18707" s="80"/>
    </row>
    <row r="18708" spans="9:54" x14ac:dyDescent="0.25">
      <c r="I18708" s="80"/>
      <c r="AX18708" s="80"/>
      <c r="AY18708" s="80"/>
      <c r="AZ18708" s="80"/>
      <c r="BA18708" s="80"/>
      <c r="BB18708" s="80"/>
    </row>
    <row r="18709" spans="9:54" x14ac:dyDescent="0.25">
      <c r="I18709" s="80"/>
      <c r="AX18709" s="80"/>
      <c r="AY18709" s="80"/>
      <c r="AZ18709" s="80"/>
      <c r="BA18709" s="80"/>
      <c r="BB18709" s="80"/>
    </row>
    <row r="18710" spans="9:54" x14ac:dyDescent="0.25">
      <c r="I18710" s="80"/>
      <c r="AX18710" s="80"/>
      <c r="AY18710" s="80"/>
      <c r="AZ18710" s="80"/>
      <c r="BA18710" s="80"/>
      <c r="BB18710" s="80"/>
    </row>
    <row r="18711" spans="9:54" x14ac:dyDescent="0.25">
      <c r="I18711" s="80"/>
      <c r="AX18711" s="80"/>
      <c r="AY18711" s="80"/>
      <c r="AZ18711" s="80"/>
      <c r="BA18711" s="80"/>
      <c r="BB18711" s="80"/>
    </row>
    <row r="18712" spans="9:54" x14ac:dyDescent="0.25">
      <c r="I18712" s="80"/>
      <c r="AX18712" s="80"/>
      <c r="AY18712" s="80"/>
      <c r="AZ18712" s="80"/>
      <c r="BA18712" s="80"/>
      <c r="BB18712" s="80"/>
    </row>
    <row r="18713" spans="9:54" x14ac:dyDescent="0.25">
      <c r="I18713" s="80"/>
      <c r="AX18713" s="80"/>
      <c r="AY18713" s="80"/>
      <c r="AZ18713" s="80"/>
      <c r="BA18713" s="80"/>
      <c r="BB18713" s="80"/>
    </row>
    <row r="18714" spans="9:54" x14ac:dyDescent="0.25">
      <c r="I18714" s="80"/>
      <c r="AX18714" s="80"/>
      <c r="AY18714" s="80"/>
      <c r="AZ18714" s="80"/>
      <c r="BA18714" s="80"/>
      <c r="BB18714" s="80"/>
    </row>
    <row r="18715" spans="9:54" x14ac:dyDescent="0.25">
      <c r="I18715" s="80"/>
      <c r="AX18715" s="80"/>
      <c r="AY18715" s="80"/>
      <c r="AZ18715" s="80"/>
      <c r="BA18715" s="80"/>
      <c r="BB18715" s="80"/>
    </row>
    <row r="18716" spans="9:54" x14ac:dyDescent="0.25">
      <c r="I18716" s="80"/>
      <c r="AX18716" s="80"/>
      <c r="AY18716" s="80"/>
      <c r="AZ18716" s="80"/>
      <c r="BA18716" s="80"/>
      <c r="BB18716" s="80"/>
    </row>
    <row r="18717" spans="9:54" x14ac:dyDescent="0.25">
      <c r="I18717" s="80"/>
      <c r="AX18717" s="80"/>
      <c r="AY18717" s="80"/>
      <c r="AZ18717" s="80"/>
      <c r="BA18717" s="80"/>
      <c r="BB18717" s="80"/>
    </row>
    <row r="18718" spans="9:54" x14ac:dyDescent="0.25">
      <c r="I18718" s="80"/>
      <c r="AX18718" s="80"/>
      <c r="AY18718" s="80"/>
      <c r="AZ18718" s="80"/>
      <c r="BA18718" s="80"/>
      <c r="BB18718" s="80"/>
    </row>
    <row r="18719" spans="9:54" x14ac:dyDescent="0.25">
      <c r="I18719" s="80"/>
      <c r="AX18719" s="80"/>
      <c r="AY18719" s="80"/>
      <c r="AZ18719" s="80"/>
      <c r="BA18719" s="80"/>
      <c r="BB18719" s="80"/>
    </row>
    <row r="18720" spans="9:54" x14ac:dyDescent="0.25">
      <c r="I18720" s="80"/>
      <c r="AX18720" s="80"/>
      <c r="AY18720" s="80"/>
      <c r="AZ18720" s="80"/>
      <c r="BA18720" s="80"/>
      <c r="BB18720" s="80"/>
    </row>
    <row r="18721" spans="9:54" x14ac:dyDescent="0.25">
      <c r="I18721" s="80"/>
      <c r="AX18721" s="80"/>
      <c r="AY18721" s="80"/>
      <c r="AZ18721" s="80"/>
      <c r="BA18721" s="80"/>
      <c r="BB18721" s="80"/>
    </row>
    <row r="18722" spans="9:54" x14ac:dyDescent="0.25">
      <c r="I18722" s="80"/>
      <c r="AX18722" s="80"/>
      <c r="AY18722" s="80"/>
      <c r="AZ18722" s="80"/>
      <c r="BA18722" s="80"/>
      <c r="BB18722" s="80"/>
    </row>
    <row r="18723" spans="9:54" x14ac:dyDescent="0.25">
      <c r="I18723" s="80"/>
      <c r="AX18723" s="80"/>
      <c r="AY18723" s="80"/>
      <c r="AZ18723" s="80"/>
      <c r="BA18723" s="80"/>
      <c r="BB18723" s="80"/>
    </row>
    <row r="18724" spans="9:54" x14ac:dyDescent="0.25">
      <c r="I18724" s="80"/>
      <c r="AX18724" s="80"/>
      <c r="AY18724" s="80"/>
      <c r="AZ18724" s="80"/>
      <c r="BA18724" s="80"/>
      <c r="BB18724" s="80"/>
    </row>
    <row r="18725" spans="9:54" x14ac:dyDescent="0.25">
      <c r="I18725" s="80"/>
      <c r="AX18725" s="80"/>
      <c r="AY18725" s="80"/>
      <c r="AZ18725" s="80"/>
      <c r="BA18725" s="80"/>
      <c r="BB18725" s="80"/>
    </row>
    <row r="18726" spans="9:54" x14ac:dyDescent="0.25">
      <c r="I18726" s="80"/>
      <c r="AX18726" s="80"/>
      <c r="AY18726" s="80"/>
      <c r="AZ18726" s="80"/>
      <c r="BA18726" s="80"/>
      <c r="BB18726" s="80"/>
    </row>
    <row r="18727" spans="9:54" x14ac:dyDescent="0.25">
      <c r="I18727" s="80"/>
      <c r="AX18727" s="80"/>
      <c r="AY18727" s="80"/>
      <c r="AZ18727" s="80"/>
      <c r="BA18727" s="80"/>
      <c r="BB18727" s="80"/>
    </row>
    <row r="18728" spans="9:54" x14ac:dyDescent="0.25">
      <c r="I18728" s="80"/>
      <c r="AX18728" s="80"/>
      <c r="AY18728" s="80"/>
      <c r="AZ18728" s="80"/>
      <c r="BA18728" s="80"/>
      <c r="BB18728" s="80"/>
    </row>
    <row r="18729" spans="9:54" x14ac:dyDescent="0.25">
      <c r="I18729" s="80"/>
      <c r="AX18729" s="80"/>
      <c r="AY18729" s="80"/>
      <c r="AZ18729" s="80"/>
      <c r="BA18729" s="80"/>
      <c r="BB18729" s="80"/>
    </row>
    <row r="18730" spans="9:54" x14ac:dyDescent="0.25">
      <c r="I18730" s="80"/>
      <c r="AX18730" s="80"/>
      <c r="AY18730" s="80"/>
      <c r="AZ18730" s="80"/>
      <c r="BA18730" s="80"/>
      <c r="BB18730" s="80"/>
    </row>
    <row r="18731" spans="9:54" x14ac:dyDescent="0.25">
      <c r="I18731" s="80"/>
      <c r="AX18731" s="80"/>
      <c r="AY18731" s="80"/>
      <c r="AZ18731" s="80"/>
      <c r="BA18731" s="80"/>
      <c r="BB18731" s="80"/>
    </row>
    <row r="18732" spans="9:54" x14ac:dyDescent="0.25">
      <c r="I18732" s="80"/>
      <c r="AX18732" s="80"/>
      <c r="AY18732" s="80"/>
      <c r="AZ18732" s="80"/>
      <c r="BA18732" s="80"/>
      <c r="BB18732" s="80"/>
    </row>
    <row r="18733" spans="9:54" x14ac:dyDescent="0.25">
      <c r="I18733" s="80"/>
      <c r="AX18733" s="80"/>
      <c r="AY18733" s="80"/>
      <c r="AZ18733" s="80"/>
      <c r="BA18733" s="80"/>
      <c r="BB18733" s="80"/>
    </row>
    <row r="18734" spans="9:54" x14ac:dyDescent="0.25">
      <c r="I18734" s="80"/>
      <c r="AX18734" s="80"/>
      <c r="AY18734" s="80"/>
      <c r="AZ18734" s="80"/>
      <c r="BA18734" s="80"/>
      <c r="BB18734" s="80"/>
    </row>
    <row r="18735" spans="9:54" x14ac:dyDescent="0.25">
      <c r="I18735" s="80"/>
      <c r="AX18735" s="80"/>
      <c r="AY18735" s="80"/>
      <c r="AZ18735" s="80"/>
      <c r="BA18735" s="80"/>
      <c r="BB18735" s="80"/>
    </row>
    <row r="18736" spans="9:54" x14ac:dyDescent="0.25">
      <c r="I18736" s="80"/>
      <c r="AX18736" s="80"/>
      <c r="AY18736" s="80"/>
      <c r="AZ18736" s="80"/>
      <c r="BA18736" s="80"/>
      <c r="BB18736" s="80"/>
    </row>
    <row r="18737" spans="9:54" x14ac:dyDescent="0.25">
      <c r="I18737" s="80"/>
      <c r="AX18737" s="80"/>
      <c r="AY18737" s="80"/>
      <c r="AZ18737" s="80"/>
      <c r="BA18737" s="80"/>
      <c r="BB18737" s="80"/>
    </row>
    <row r="18738" spans="9:54" x14ac:dyDescent="0.25">
      <c r="I18738" s="80"/>
      <c r="AX18738" s="80"/>
      <c r="AY18738" s="80"/>
      <c r="AZ18738" s="80"/>
      <c r="BA18738" s="80"/>
      <c r="BB18738" s="80"/>
    </row>
    <row r="18739" spans="9:54" x14ac:dyDescent="0.25">
      <c r="I18739" s="80"/>
      <c r="AX18739" s="80"/>
      <c r="AY18739" s="80"/>
      <c r="AZ18739" s="80"/>
      <c r="BA18739" s="80"/>
      <c r="BB18739" s="80"/>
    </row>
    <row r="18740" spans="9:54" x14ac:dyDescent="0.25">
      <c r="I18740" s="80"/>
      <c r="AX18740" s="80"/>
      <c r="AY18740" s="80"/>
      <c r="AZ18740" s="80"/>
      <c r="BA18740" s="80"/>
      <c r="BB18740" s="80"/>
    </row>
    <row r="18741" spans="9:54" x14ac:dyDescent="0.25">
      <c r="I18741" s="80"/>
      <c r="AX18741" s="80"/>
      <c r="AY18741" s="80"/>
      <c r="AZ18741" s="80"/>
      <c r="BA18741" s="80"/>
      <c r="BB18741" s="80"/>
    </row>
    <row r="18742" spans="9:54" x14ac:dyDescent="0.25">
      <c r="I18742" s="80"/>
      <c r="AX18742" s="80"/>
      <c r="AY18742" s="80"/>
      <c r="AZ18742" s="80"/>
      <c r="BA18742" s="80"/>
      <c r="BB18742" s="80"/>
    </row>
    <row r="18743" spans="9:54" x14ac:dyDescent="0.25">
      <c r="I18743" s="80"/>
      <c r="AX18743" s="80"/>
      <c r="AY18743" s="80"/>
      <c r="AZ18743" s="80"/>
      <c r="BA18743" s="80"/>
      <c r="BB18743" s="80"/>
    </row>
    <row r="18744" spans="9:54" x14ac:dyDescent="0.25">
      <c r="I18744" s="80"/>
      <c r="AX18744" s="80"/>
      <c r="AY18744" s="80"/>
      <c r="AZ18744" s="80"/>
      <c r="BA18744" s="80"/>
      <c r="BB18744" s="80"/>
    </row>
    <row r="18745" spans="9:54" x14ac:dyDescent="0.25">
      <c r="I18745" s="80"/>
      <c r="AX18745" s="80"/>
      <c r="AY18745" s="80"/>
      <c r="AZ18745" s="80"/>
      <c r="BA18745" s="80"/>
      <c r="BB18745" s="80"/>
    </row>
    <row r="18746" spans="9:54" x14ac:dyDescent="0.25">
      <c r="I18746" s="80"/>
      <c r="AX18746" s="80"/>
      <c r="AY18746" s="80"/>
      <c r="AZ18746" s="80"/>
      <c r="BA18746" s="80"/>
      <c r="BB18746" s="80"/>
    </row>
    <row r="18747" spans="9:54" x14ac:dyDescent="0.25">
      <c r="I18747" s="80"/>
      <c r="AX18747" s="80"/>
      <c r="AY18747" s="80"/>
      <c r="AZ18747" s="80"/>
      <c r="BA18747" s="80"/>
      <c r="BB18747" s="80"/>
    </row>
    <row r="18748" spans="9:54" x14ac:dyDescent="0.25">
      <c r="I18748" s="80"/>
      <c r="AX18748" s="80"/>
      <c r="AY18748" s="80"/>
      <c r="AZ18748" s="80"/>
      <c r="BA18748" s="80"/>
      <c r="BB18748" s="80"/>
    </row>
    <row r="18749" spans="9:54" x14ac:dyDescent="0.25">
      <c r="I18749" s="80"/>
      <c r="AX18749" s="80"/>
      <c r="AY18749" s="80"/>
      <c r="AZ18749" s="80"/>
      <c r="BA18749" s="80"/>
      <c r="BB18749" s="80"/>
    </row>
    <row r="18750" spans="9:54" x14ac:dyDescent="0.25">
      <c r="I18750" s="80"/>
      <c r="AX18750" s="80"/>
      <c r="AY18750" s="80"/>
      <c r="AZ18750" s="80"/>
      <c r="BA18750" s="80"/>
      <c r="BB18750" s="80"/>
    </row>
    <row r="18751" spans="9:54" x14ac:dyDescent="0.25">
      <c r="I18751" s="80"/>
      <c r="AX18751" s="80"/>
      <c r="AY18751" s="80"/>
      <c r="AZ18751" s="80"/>
      <c r="BA18751" s="80"/>
      <c r="BB18751" s="80"/>
    </row>
    <row r="18752" spans="9:54" x14ac:dyDescent="0.25">
      <c r="I18752" s="80"/>
      <c r="AX18752" s="80"/>
      <c r="AY18752" s="80"/>
      <c r="AZ18752" s="80"/>
      <c r="BA18752" s="80"/>
      <c r="BB18752" s="80"/>
    </row>
    <row r="18753" spans="9:54" x14ac:dyDescent="0.25">
      <c r="I18753" s="80"/>
      <c r="AX18753" s="80"/>
      <c r="AY18753" s="80"/>
      <c r="AZ18753" s="80"/>
      <c r="BA18753" s="80"/>
      <c r="BB18753" s="80"/>
    </row>
    <row r="18754" spans="9:54" x14ac:dyDescent="0.25">
      <c r="I18754" s="80"/>
      <c r="AX18754" s="80"/>
      <c r="AY18754" s="80"/>
      <c r="AZ18754" s="80"/>
      <c r="BA18754" s="80"/>
      <c r="BB18754" s="80"/>
    </row>
    <row r="18755" spans="9:54" x14ac:dyDescent="0.25">
      <c r="I18755" s="80"/>
      <c r="AX18755" s="80"/>
      <c r="AY18755" s="80"/>
      <c r="AZ18755" s="80"/>
      <c r="BA18755" s="80"/>
      <c r="BB18755" s="80"/>
    </row>
    <row r="18756" spans="9:54" x14ac:dyDescent="0.25">
      <c r="I18756" s="80"/>
      <c r="AX18756" s="80"/>
      <c r="AY18756" s="80"/>
      <c r="AZ18756" s="80"/>
      <c r="BA18756" s="80"/>
      <c r="BB18756" s="80"/>
    </row>
    <row r="18757" spans="9:54" x14ac:dyDescent="0.25">
      <c r="I18757" s="80"/>
      <c r="AX18757" s="80"/>
      <c r="AY18757" s="80"/>
      <c r="AZ18757" s="80"/>
      <c r="BA18757" s="80"/>
      <c r="BB18757" s="80"/>
    </row>
    <row r="18758" spans="9:54" x14ac:dyDescent="0.25">
      <c r="I18758" s="80"/>
      <c r="AX18758" s="80"/>
      <c r="AY18758" s="80"/>
      <c r="AZ18758" s="80"/>
      <c r="BA18758" s="80"/>
      <c r="BB18758" s="80"/>
    </row>
    <row r="18759" spans="9:54" x14ac:dyDescent="0.25">
      <c r="I18759" s="80"/>
      <c r="AX18759" s="80"/>
      <c r="AY18759" s="80"/>
      <c r="AZ18759" s="80"/>
      <c r="BA18759" s="80"/>
      <c r="BB18759" s="80"/>
    </row>
    <row r="18760" spans="9:54" x14ac:dyDescent="0.25">
      <c r="I18760" s="80"/>
      <c r="AX18760" s="80"/>
      <c r="AY18760" s="80"/>
      <c r="AZ18760" s="80"/>
      <c r="BA18760" s="80"/>
      <c r="BB18760" s="80"/>
    </row>
    <row r="18761" spans="9:54" x14ac:dyDescent="0.25">
      <c r="I18761" s="80"/>
      <c r="AX18761" s="80"/>
      <c r="AY18761" s="80"/>
      <c r="AZ18761" s="80"/>
      <c r="BA18761" s="80"/>
      <c r="BB18761" s="80"/>
    </row>
    <row r="18762" spans="9:54" x14ac:dyDescent="0.25">
      <c r="I18762" s="80"/>
      <c r="AX18762" s="80"/>
      <c r="AY18762" s="80"/>
      <c r="AZ18762" s="80"/>
      <c r="BA18762" s="80"/>
      <c r="BB18762" s="80"/>
    </row>
    <row r="18763" spans="9:54" x14ac:dyDescent="0.25">
      <c r="I18763" s="80"/>
      <c r="AX18763" s="80"/>
      <c r="AY18763" s="80"/>
      <c r="AZ18763" s="80"/>
      <c r="BA18763" s="80"/>
      <c r="BB18763" s="80"/>
    </row>
    <row r="18764" spans="9:54" x14ac:dyDescent="0.25">
      <c r="I18764" s="80"/>
      <c r="AX18764" s="80"/>
      <c r="AY18764" s="80"/>
      <c r="AZ18764" s="80"/>
      <c r="BA18764" s="80"/>
      <c r="BB18764" s="80"/>
    </row>
    <row r="18765" spans="9:54" x14ac:dyDescent="0.25">
      <c r="I18765" s="80"/>
      <c r="AX18765" s="80"/>
      <c r="AY18765" s="80"/>
      <c r="AZ18765" s="80"/>
      <c r="BA18765" s="80"/>
      <c r="BB18765" s="80"/>
    </row>
    <row r="18766" spans="9:54" x14ac:dyDescent="0.25">
      <c r="I18766" s="80"/>
      <c r="AX18766" s="80"/>
      <c r="AY18766" s="80"/>
      <c r="AZ18766" s="80"/>
      <c r="BA18766" s="80"/>
      <c r="BB18766" s="80"/>
    </row>
    <row r="18767" spans="9:54" x14ac:dyDescent="0.25">
      <c r="I18767" s="80"/>
      <c r="AX18767" s="80"/>
      <c r="AY18767" s="80"/>
      <c r="AZ18767" s="80"/>
      <c r="BA18767" s="80"/>
      <c r="BB18767" s="80"/>
    </row>
    <row r="18768" spans="9:54" x14ac:dyDescent="0.25">
      <c r="I18768" s="80"/>
      <c r="AX18768" s="80"/>
      <c r="AY18768" s="80"/>
      <c r="AZ18768" s="80"/>
      <c r="BA18768" s="80"/>
      <c r="BB18768" s="80"/>
    </row>
    <row r="18769" spans="9:54" x14ac:dyDescent="0.25">
      <c r="I18769" s="80"/>
      <c r="AX18769" s="80"/>
      <c r="AY18769" s="80"/>
      <c r="AZ18769" s="80"/>
      <c r="BA18769" s="80"/>
      <c r="BB18769" s="80"/>
    </row>
    <row r="18770" spans="9:54" x14ac:dyDescent="0.25">
      <c r="I18770" s="80"/>
      <c r="AX18770" s="80"/>
      <c r="AY18770" s="80"/>
      <c r="AZ18770" s="80"/>
      <c r="BA18770" s="80"/>
      <c r="BB18770" s="80"/>
    </row>
    <row r="18771" spans="9:54" x14ac:dyDescent="0.25">
      <c r="I18771" s="80"/>
      <c r="AX18771" s="80"/>
      <c r="AY18771" s="80"/>
      <c r="AZ18771" s="80"/>
      <c r="BA18771" s="80"/>
      <c r="BB18771" s="80"/>
    </row>
    <row r="18772" spans="9:54" x14ac:dyDescent="0.25">
      <c r="I18772" s="80"/>
      <c r="AX18772" s="80"/>
      <c r="AY18772" s="80"/>
      <c r="AZ18772" s="80"/>
      <c r="BA18772" s="80"/>
      <c r="BB18772" s="80"/>
    </row>
    <row r="18773" spans="9:54" x14ac:dyDescent="0.25">
      <c r="I18773" s="80"/>
      <c r="AX18773" s="80"/>
      <c r="AY18773" s="80"/>
      <c r="AZ18773" s="80"/>
      <c r="BA18773" s="80"/>
      <c r="BB18773" s="80"/>
    </row>
    <row r="18774" spans="9:54" x14ac:dyDescent="0.25">
      <c r="I18774" s="80"/>
      <c r="AX18774" s="80"/>
      <c r="AY18774" s="80"/>
      <c r="AZ18774" s="80"/>
      <c r="BA18774" s="80"/>
      <c r="BB18774" s="80"/>
    </row>
    <row r="18775" spans="9:54" x14ac:dyDescent="0.25">
      <c r="I18775" s="80"/>
      <c r="AX18775" s="80"/>
      <c r="AY18775" s="80"/>
      <c r="AZ18775" s="80"/>
      <c r="BA18775" s="80"/>
      <c r="BB18775" s="80"/>
    </row>
    <row r="18776" spans="9:54" x14ac:dyDescent="0.25">
      <c r="I18776" s="80"/>
      <c r="AX18776" s="80"/>
      <c r="AY18776" s="80"/>
      <c r="AZ18776" s="80"/>
      <c r="BA18776" s="80"/>
      <c r="BB18776" s="80"/>
    </row>
    <row r="18777" spans="9:54" x14ac:dyDescent="0.25">
      <c r="I18777" s="80"/>
      <c r="AX18777" s="80"/>
      <c r="AY18777" s="80"/>
      <c r="AZ18777" s="80"/>
      <c r="BA18777" s="80"/>
      <c r="BB18777" s="80"/>
    </row>
    <row r="18778" spans="9:54" x14ac:dyDescent="0.25">
      <c r="I18778" s="80"/>
      <c r="AX18778" s="80"/>
      <c r="AY18778" s="80"/>
      <c r="AZ18778" s="80"/>
      <c r="BA18778" s="80"/>
      <c r="BB18778" s="80"/>
    </row>
    <row r="18779" spans="9:54" x14ac:dyDescent="0.25">
      <c r="I18779" s="80"/>
      <c r="AX18779" s="80"/>
      <c r="AY18779" s="80"/>
      <c r="AZ18779" s="80"/>
      <c r="BA18779" s="80"/>
      <c r="BB18779" s="80"/>
    </row>
    <row r="18780" spans="9:54" x14ac:dyDescent="0.25">
      <c r="I18780" s="80"/>
      <c r="AX18780" s="80"/>
      <c r="AY18780" s="80"/>
      <c r="AZ18780" s="80"/>
      <c r="BA18780" s="80"/>
      <c r="BB18780" s="80"/>
    </row>
    <row r="18781" spans="9:54" x14ac:dyDescent="0.25">
      <c r="I18781" s="80"/>
      <c r="AX18781" s="80"/>
      <c r="AY18781" s="80"/>
      <c r="AZ18781" s="80"/>
      <c r="BA18781" s="80"/>
      <c r="BB18781" s="80"/>
    </row>
    <row r="18782" spans="9:54" x14ac:dyDescent="0.25">
      <c r="I18782" s="80"/>
      <c r="AX18782" s="80"/>
      <c r="AY18782" s="80"/>
      <c r="AZ18782" s="80"/>
      <c r="BA18782" s="80"/>
      <c r="BB18782" s="80"/>
    </row>
    <row r="18783" spans="9:54" x14ac:dyDescent="0.25">
      <c r="I18783" s="80"/>
      <c r="AX18783" s="80"/>
      <c r="AY18783" s="80"/>
      <c r="AZ18783" s="80"/>
      <c r="BA18783" s="80"/>
      <c r="BB18783" s="80"/>
    </row>
    <row r="18784" spans="9:54" x14ac:dyDescent="0.25">
      <c r="I18784" s="80"/>
      <c r="AX18784" s="80"/>
      <c r="AY18784" s="80"/>
      <c r="AZ18784" s="80"/>
      <c r="BA18784" s="80"/>
      <c r="BB18784" s="80"/>
    </row>
    <row r="18785" spans="9:54" x14ac:dyDescent="0.25">
      <c r="I18785" s="80"/>
      <c r="AX18785" s="80"/>
      <c r="AY18785" s="80"/>
      <c r="AZ18785" s="80"/>
      <c r="BA18785" s="80"/>
      <c r="BB18785" s="80"/>
    </row>
    <row r="18786" spans="9:54" x14ac:dyDescent="0.25">
      <c r="I18786" s="80"/>
      <c r="AX18786" s="80"/>
      <c r="AY18786" s="80"/>
      <c r="AZ18786" s="80"/>
      <c r="BA18786" s="80"/>
      <c r="BB18786" s="80"/>
    </row>
    <row r="18787" spans="9:54" x14ac:dyDescent="0.25">
      <c r="I18787" s="80"/>
      <c r="AX18787" s="80"/>
      <c r="AY18787" s="80"/>
      <c r="AZ18787" s="80"/>
      <c r="BA18787" s="80"/>
      <c r="BB18787" s="80"/>
    </row>
    <row r="18788" spans="9:54" x14ac:dyDescent="0.25">
      <c r="I18788" s="80"/>
      <c r="AX18788" s="80"/>
      <c r="AY18788" s="80"/>
      <c r="AZ18788" s="80"/>
      <c r="BA18788" s="80"/>
      <c r="BB18788" s="80"/>
    </row>
    <row r="18789" spans="9:54" x14ac:dyDescent="0.25">
      <c r="I18789" s="80"/>
      <c r="AX18789" s="80"/>
      <c r="AY18789" s="80"/>
      <c r="AZ18789" s="80"/>
      <c r="BA18789" s="80"/>
      <c r="BB18789" s="80"/>
    </row>
    <row r="18790" spans="9:54" x14ac:dyDescent="0.25">
      <c r="I18790" s="80"/>
      <c r="AX18790" s="80"/>
      <c r="AY18790" s="80"/>
      <c r="AZ18790" s="80"/>
      <c r="BA18790" s="80"/>
      <c r="BB18790" s="80"/>
    </row>
    <row r="18791" spans="9:54" x14ac:dyDescent="0.25">
      <c r="I18791" s="80"/>
      <c r="AX18791" s="80"/>
      <c r="AY18791" s="80"/>
      <c r="AZ18791" s="80"/>
      <c r="BA18791" s="80"/>
      <c r="BB18791" s="80"/>
    </row>
    <row r="18792" spans="9:54" x14ac:dyDescent="0.25">
      <c r="I18792" s="80"/>
      <c r="AX18792" s="80"/>
      <c r="AY18792" s="80"/>
      <c r="AZ18792" s="80"/>
      <c r="BA18792" s="80"/>
      <c r="BB18792" s="80"/>
    </row>
    <row r="18793" spans="9:54" x14ac:dyDescent="0.25">
      <c r="I18793" s="80"/>
      <c r="AX18793" s="80"/>
      <c r="AY18793" s="80"/>
      <c r="AZ18793" s="80"/>
      <c r="BA18793" s="80"/>
      <c r="BB18793" s="80"/>
    </row>
    <row r="18794" spans="9:54" x14ac:dyDescent="0.25">
      <c r="I18794" s="80"/>
      <c r="AX18794" s="80"/>
      <c r="AY18794" s="80"/>
      <c r="AZ18794" s="80"/>
      <c r="BA18794" s="80"/>
      <c r="BB18794" s="80"/>
    </row>
    <row r="18795" spans="9:54" x14ac:dyDescent="0.25">
      <c r="I18795" s="80"/>
      <c r="AX18795" s="80"/>
      <c r="AY18795" s="80"/>
      <c r="AZ18795" s="80"/>
      <c r="BA18795" s="80"/>
      <c r="BB18795" s="80"/>
    </row>
    <row r="18796" spans="9:54" x14ac:dyDescent="0.25">
      <c r="I18796" s="80"/>
      <c r="AX18796" s="80"/>
      <c r="AY18796" s="80"/>
      <c r="AZ18796" s="80"/>
      <c r="BA18796" s="80"/>
      <c r="BB18796" s="80"/>
    </row>
    <row r="18797" spans="9:54" x14ac:dyDescent="0.25">
      <c r="I18797" s="80"/>
      <c r="AX18797" s="80"/>
      <c r="AY18797" s="80"/>
      <c r="AZ18797" s="80"/>
      <c r="BA18797" s="80"/>
      <c r="BB18797" s="80"/>
    </row>
    <row r="18798" spans="9:54" x14ac:dyDescent="0.25">
      <c r="I18798" s="80"/>
      <c r="AX18798" s="80"/>
      <c r="AY18798" s="80"/>
      <c r="AZ18798" s="80"/>
      <c r="BA18798" s="80"/>
      <c r="BB18798" s="80"/>
    </row>
    <row r="18799" spans="9:54" x14ac:dyDescent="0.25">
      <c r="I18799" s="80"/>
      <c r="AX18799" s="80"/>
      <c r="AY18799" s="80"/>
      <c r="AZ18799" s="80"/>
      <c r="BA18799" s="80"/>
      <c r="BB18799" s="80"/>
    </row>
    <row r="18800" spans="9:54" x14ac:dyDescent="0.25">
      <c r="I18800" s="80"/>
      <c r="AX18800" s="80"/>
      <c r="AY18800" s="80"/>
      <c r="AZ18800" s="80"/>
      <c r="BA18800" s="80"/>
      <c r="BB18800" s="80"/>
    </row>
    <row r="18801" spans="9:54" x14ac:dyDescent="0.25">
      <c r="I18801" s="80"/>
      <c r="AX18801" s="80"/>
      <c r="AY18801" s="80"/>
      <c r="AZ18801" s="80"/>
      <c r="BA18801" s="80"/>
      <c r="BB18801" s="80"/>
    </row>
    <row r="18802" spans="9:54" x14ac:dyDescent="0.25">
      <c r="I18802" s="80"/>
      <c r="AX18802" s="80"/>
      <c r="AY18802" s="80"/>
      <c r="AZ18802" s="80"/>
      <c r="BA18802" s="80"/>
      <c r="BB18802" s="80"/>
    </row>
    <row r="18803" spans="9:54" x14ac:dyDescent="0.25">
      <c r="I18803" s="80"/>
      <c r="AX18803" s="80"/>
      <c r="AY18803" s="80"/>
      <c r="AZ18803" s="80"/>
      <c r="BA18803" s="80"/>
      <c r="BB18803" s="80"/>
    </row>
    <row r="18804" spans="9:54" x14ac:dyDescent="0.25">
      <c r="I18804" s="80"/>
      <c r="AX18804" s="80"/>
      <c r="AY18804" s="80"/>
      <c r="AZ18804" s="80"/>
      <c r="BA18804" s="80"/>
      <c r="BB18804" s="80"/>
    </row>
    <row r="18805" spans="9:54" x14ac:dyDescent="0.25">
      <c r="I18805" s="80"/>
      <c r="AX18805" s="80"/>
      <c r="AY18805" s="80"/>
      <c r="AZ18805" s="80"/>
      <c r="BA18805" s="80"/>
      <c r="BB18805" s="80"/>
    </row>
    <row r="18806" spans="9:54" x14ac:dyDescent="0.25">
      <c r="I18806" s="80"/>
      <c r="AX18806" s="80"/>
      <c r="AY18806" s="80"/>
      <c r="AZ18806" s="80"/>
      <c r="BA18806" s="80"/>
      <c r="BB18806" s="80"/>
    </row>
    <row r="18807" spans="9:54" x14ac:dyDescent="0.25">
      <c r="I18807" s="80"/>
      <c r="AX18807" s="80"/>
      <c r="AY18807" s="80"/>
      <c r="AZ18807" s="80"/>
      <c r="BA18807" s="80"/>
      <c r="BB18807" s="80"/>
    </row>
    <row r="18808" spans="9:54" x14ac:dyDescent="0.25">
      <c r="I18808" s="80"/>
      <c r="AX18808" s="80"/>
      <c r="AY18808" s="80"/>
      <c r="AZ18808" s="80"/>
      <c r="BA18808" s="80"/>
      <c r="BB18808" s="80"/>
    </row>
    <row r="18809" spans="9:54" x14ac:dyDescent="0.25">
      <c r="I18809" s="80"/>
      <c r="AX18809" s="80"/>
      <c r="AY18809" s="80"/>
      <c r="AZ18809" s="80"/>
      <c r="BA18809" s="80"/>
      <c r="BB18809" s="80"/>
    </row>
    <row r="18810" spans="9:54" x14ac:dyDescent="0.25">
      <c r="I18810" s="80"/>
      <c r="AX18810" s="80"/>
      <c r="AY18810" s="80"/>
      <c r="AZ18810" s="80"/>
      <c r="BA18810" s="80"/>
      <c r="BB18810" s="80"/>
    </row>
    <row r="18811" spans="9:54" x14ac:dyDescent="0.25">
      <c r="I18811" s="80"/>
      <c r="AX18811" s="80"/>
      <c r="AY18811" s="80"/>
      <c r="AZ18811" s="80"/>
      <c r="BA18811" s="80"/>
      <c r="BB18811" s="80"/>
    </row>
    <row r="18812" spans="9:54" x14ac:dyDescent="0.25">
      <c r="I18812" s="80"/>
      <c r="AX18812" s="80"/>
      <c r="AY18812" s="80"/>
      <c r="AZ18812" s="80"/>
      <c r="BA18812" s="80"/>
      <c r="BB18812" s="80"/>
    </row>
    <row r="18813" spans="9:54" x14ac:dyDescent="0.25">
      <c r="I18813" s="80"/>
      <c r="AX18813" s="80"/>
      <c r="AY18813" s="80"/>
      <c r="AZ18813" s="80"/>
      <c r="BA18813" s="80"/>
      <c r="BB18813" s="80"/>
    </row>
    <row r="18814" spans="9:54" x14ac:dyDescent="0.25">
      <c r="I18814" s="80"/>
      <c r="AX18814" s="80"/>
      <c r="AY18814" s="80"/>
      <c r="AZ18814" s="80"/>
      <c r="BA18814" s="80"/>
      <c r="BB18814" s="80"/>
    </row>
    <row r="18815" spans="9:54" x14ac:dyDescent="0.25">
      <c r="I18815" s="80"/>
      <c r="AX18815" s="80"/>
      <c r="AY18815" s="80"/>
      <c r="AZ18815" s="80"/>
      <c r="BA18815" s="80"/>
      <c r="BB18815" s="80"/>
    </row>
    <row r="18816" spans="9:54" x14ac:dyDescent="0.25">
      <c r="I18816" s="80"/>
      <c r="AX18816" s="80"/>
      <c r="AY18816" s="80"/>
      <c r="AZ18816" s="80"/>
      <c r="BA18816" s="80"/>
      <c r="BB18816" s="80"/>
    </row>
    <row r="18817" spans="9:54" x14ac:dyDescent="0.25">
      <c r="I18817" s="80"/>
      <c r="AX18817" s="80"/>
      <c r="AY18817" s="80"/>
      <c r="AZ18817" s="80"/>
      <c r="BA18817" s="80"/>
      <c r="BB18817" s="80"/>
    </row>
    <row r="18818" spans="9:54" x14ac:dyDescent="0.25">
      <c r="I18818" s="80"/>
      <c r="AX18818" s="80"/>
      <c r="AY18818" s="80"/>
      <c r="AZ18818" s="80"/>
      <c r="BA18818" s="80"/>
      <c r="BB18818" s="80"/>
    </row>
    <row r="18819" spans="9:54" x14ac:dyDescent="0.25">
      <c r="I18819" s="80"/>
      <c r="AX18819" s="80"/>
      <c r="AY18819" s="80"/>
      <c r="AZ18819" s="80"/>
      <c r="BA18819" s="80"/>
      <c r="BB18819" s="80"/>
    </row>
    <row r="18820" spans="9:54" x14ac:dyDescent="0.25">
      <c r="I18820" s="80"/>
      <c r="AX18820" s="80"/>
      <c r="AY18820" s="80"/>
      <c r="AZ18820" s="80"/>
      <c r="BA18820" s="80"/>
      <c r="BB18820" s="80"/>
    </row>
    <row r="18821" spans="9:54" x14ac:dyDescent="0.25">
      <c r="I18821" s="80"/>
      <c r="AX18821" s="80"/>
      <c r="AY18821" s="80"/>
      <c r="AZ18821" s="80"/>
      <c r="BA18821" s="80"/>
      <c r="BB18821" s="80"/>
    </row>
    <row r="18822" spans="9:54" x14ac:dyDescent="0.25">
      <c r="I18822" s="80"/>
      <c r="AX18822" s="80"/>
      <c r="AY18822" s="80"/>
      <c r="AZ18822" s="80"/>
      <c r="BA18822" s="80"/>
      <c r="BB18822" s="80"/>
    </row>
    <row r="18823" spans="9:54" x14ac:dyDescent="0.25">
      <c r="I18823" s="80"/>
      <c r="AX18823" s="80"/>
      <c r="AY18823" s="80"/>
      <c r="AZ18823" s="80"/>
      <c r="BA18823" s="80"/>
      <c r="BB18823" s="80"/>
    </row>
    <row r="18824" spans="9:54" x14ac:dyDescent="0.25">
      <c r="I18824" s="80"/>
      <c r="AX18824" s="80"/>
      <c r="AY18824" s="80"/>
      <c r="AZ18824" s="80"/>
      <c r="BA18824" s="80"/>
      <c r="BB18824" s="80"/>
    </row>
    <row r="18825" spans="9:54" x14ac:dyDescent="0.25">
      <c r="I18825" s="80"/>
      <c r="AX18825" s="80"/>
      <c r="AY18825" s="80"/>
      <c r="AZ18825" s="80"/>
      <c r="BA18825" s="80"/>
      <c r="BB18825" s="80"/>
    </row>
    <row r="18826" spans="9:54" x14ac:dyDescent="0.25">
      <c r="I18826" s="80"/>
      <c r="AX18826" s="80"/>
      <c r="AY18826" s="80"/>
      <c r="AZ18826" s="80"/>
      <c r="BA18826" s="80"/>
      <c r="BB18826" s="80"/>
    </row>
    <row r="18827" spans="9:54" x14ac:dyDescent="0.25">
      <c r="I18827" s="80"/>
      <c r="AX18827" s="80"/>
      <c r="AY18827" s="80"/>
      <c r="AZ18827" s="80"/>
      <c r="BA18827" s="80"/>
      <c r="BB18827" s="80"/>
    </row>
    <row r="18828" spans="9:54" x14ac:dyDescent="0.25">
      <c r="I18828" s="80"/>
      <c r="AX18828" s="80"/>
      <c r="AY18828" s="80"/>
      <c r="AZ18828" s="80"/>
      <c r="BA18828" s="80"/>
      <c r="BB18828" s="80"/>
    </row>
    <row r="18829" spans="9:54" x14ac:dyDescent="0.25">
      <c r="I18829" s="80"/>
      <c r="AX18829" s="80"/>
      <c r="AY18829" s="80"/>
      <c r="AZ18829" s="80"/>
      <c r="BA18829" s="80"/>
      <c r="BB18829" s="80"/>
    </row>
    <row r="18830" spans="9:54" x14ac:dyDescent="0.25">
      <c r="I18830" s="80"/>
      <c r="AX18830" s="80"/>
      <c r="AY18830" s="80"/>
      <c r="AZ18830" s="80"/>
      <c r="BA18830" s="80"/>
      <c r="BB18830" s="80"/>
    </row>
    <row r="18831" spans="9:54" x14ac:dyDescent="0.25">
      <c r="I18831" s="80"/>
      <c r="AX18831" s="80"/>
      <c r="AY18831" s="80"/>
      <c r="AZ18831" s="80"/>
      <c r="BA18831" s="80"/>
      <c r="BB18831" s="80"/>
    </row>
    <row r="18832" spans="9:54" x14ac:dyDescent="0.25">
      <c r="I18832" s="80"/>
      <c r="AX18832" s="80"/>
      <c r="AY18832" s="80"/>
      <c r="AZ18832" s="80"/>
      <c r="BA18832" s="80"/>
      <c r="BB18832" s="80"/>
    </row>
    <row r="18833" spans="9:54" x14ac:dyDescent="0.25">
      <c r="I18833" s="80"/>
      <c r="AX18833" s="80"/>
      <c r="AY18833" s="80"/>
      <c r="AZ18833" s="80"/>
      <c r="BA18833" s="80"/>
      <c r="BB18833" s="80"/>
    </row>
    <row r="18834" spans="9:54" x14ac:dyDescent="0.25">
      <c r="I18834" s="80"/>
      <c r="AX18834" s="80"/>
      <c r="AY18834" s="80"/>
      <c r="AZ18834" s="80"/>
      <c r="BA18834" s="80"/>
      <c r="BB18834" s="80"/>
    </row>
    <row r="18835" spans="9:54" x14ac:dyDescent="0.25">
      <c r="I18835" s="80"/>
      <c r="AX18835" s="80"/>
      <c r="AY18835" s="80"/>
      <c r="AZ18835" s="80"/>
      <c r="BA18835" s="80"/>
      <c r="BB18835" s="80"/>
    </row>
    <row r="18836" spans="9:54" x14ac:dyDescent="0.25">
      <c r="I18836" s="80"/>
      <c r="AX18836" s="80"/>
      <c r="AY18836" s="80"/>
      <c r="AZ18836" s="80"/>
      <c r="BA18836" s="80"/>
      <c r="BB18836" s="80"/>
    </row>
    <row r="18837" spans="9:54" x14ac:dyDescent="0.25">
      <c r="I18837" s="80"/>
      <c r="AX18837" s="80"/>
      <c r="AY18837" s="80"/>
      <c r="AZ18837" s="80"/>
      <c r="BA18837" s="80"/>
      <c r="BB18837" s="80"/>
    </row>
    <row r="18838" spans="9:54" x14ac:dyDescent="0.25">
      <c r="I18838" s="80"/>
      <c r="AX18838" s="80"/>
      <c r="AY18838" s="80"/>
      <c r="AZ18838" s="80"/>
      <c r="BA18838" s="80"/>
      <c r="BB18838" s="80"/>
    </row>
    <row r="18839" spans="9:54" x14ac:dyDescent="0.25">
      <c r="I18839" s="80"/>
      <c r="AX18839" s="80"/>
      <c r="AY18839" s="80"/>
      <c r="AZ18839" s="80"/>
      <c r="BA18839" s="80"/>
      <c r="BB18839" s="80"/>
    </row>
    <row r="18840" spans="9:54" x14ac:dyDescent="0.25">
      <c r="I18840" s="80"/>
      <c r="AX18840" s="80"/>
      <c r="AY18840" s="80"/>
      <c r="AZ18840" s="80"/>
      <c r="BA18840" s="80"/>
      <c r="BB18840" s="80"/>
    </row>
    <row r="18841" spans="9:54" x14ac:dyDescent="0.25">
      <c r="I18841" s="80"/>
      <c r="AX18841" s="80"/>
      <c r="AY18841" s="80"/>
      <c r="AZ18841" s="80"/>
      <c r="BA18841" s="80"/>
      <c r="BB18841" s="80"/>
    </row>
    <row r="18842" spans="9:54" x14ac:dyDescent="0.25">
      <c r="I18842" s="80"/>
      <c r="AX18842" s="80"/>
      <c r="AY18842" s="80"/>
      <c r="AZ18842" s="80"/>
      <c r="BA18842" s="80"/>
      <c r="BB18842" s="80"/>
    </row>
    <row r="18843" spans="9:54" x14ac:dyDescent="0.25">
      <c r="I18843" s="80"/>
      <c r="AX18843" s="80"/>
      <c r="AY18843" s="80"/>
      <c r="AZ18843" s="80"/>
      <c r="BA18843" s="80"/>
      <c r="BB18843" s="80"/>
    </row>
    <row r="18844" spans="9:54" x14ac:dyDescent="0.25">
      <c r="I18844" s="80"/>
      <c r="AX18844" s="80"/>
      <c r="AY18844" s="80"/>
      <c r="AZ18844" s="80"/>
      <c r="BA18844" s="80"/>
      <c r="BB18844" s="80"/>
    </row>
    <row r="18845" spans="9:54" x14ac:dyDescent="0.25">
      <c r="I18845" s="80"/>
      <c r="AX18845" s="80"/>
      <c r="AY18845" s="80"/>
      <c r="AZ18845" s="80"/>
      <c r="BA18845" s="80"/>
      <c r="BB18845" s="80"/>
    </row>
    <row r="18846" spans="9:54" x14ac:dyDescent="0.25">
      <c r="I18846" s="80"/>
      <c r="AX18846" s="80"/>
      <c r="AY18846" s="80"/>
      <c r="AZ18846" s="80"/>
      <c r="BA18846" s="80"/>
      <c r="BB18846" s="80"/>
    </row>
    <row r="18847" spans="9:54" x14ac:dyDescent="0.25">
      <c r="I18847" s="80"/>
      <c r="AX18847" s="80"/>
      <c r="AY18847" s="80"/>
      <c r="AZ18847" s="80"/>
      <c r="BA18847" s="80"/>
      <c r="BB18847" s="80"/>
    </row>
    <row r="18848" spans="9:54" x14ac:dyDescent="0.25">
      <c r="I18848" s="80"/>
      <c r="AX18848" s="80"/>
      <c r="AY18848" s="80"/>
      <c r="AZ18848" s="80"/>
      <c r="BA18848" s="80"/>
      <c r="BB18848" s="80"/>
    </row>
    <row r="18849" spans="9:54" x14ac:dyDescent="0.25">
      <c r="I18849" s="80"/>
      <c r="AX18849" s="80"/>
      <c r="AY18849" s="80"/>
      <c r="AZ18849" s="80"/>
      <c r="BA18849" s="80"/>
      <c r="BB18849" s="80"/>
    </row>
    <row r="18850" spans="9:54" x14ac:dyDescent="0.25">
      <c r="I18850" s="80"/>
      <c r="AX18850" s="80"/>
      <c r="AY18850" s="80"/>
      <c r="AZ18850" s="80"/>
      <c r="BA18850" s="80"/>
      <c r="BB18850" s="80"/>
    </row>
    <row r="18851" spans="9:54" x14ac:dyDescent="0.25">
      <c r="I18851" s="80"/>
      <c r="AX18851" s="80"/>
      <c r="AY18851" s="80"/>
      <c r="AZ18851" s="80"/>
      <c r="BA18851" s="80"/>
      <c r="BB18851" s="80"/>
    </row>
    <row r="18852" spans="9:54" x14ac:dyDescent="0.25">
      <c r="I18852" s="80"/>
      <c r="AX18852" s="80"/>
      <c r="AY18852" s="80"/>
      <c r="AZ18852" s="80"/>
      <c r="BA18852" s="80"/>
      <c r="BB18852" s="80"/>
    </row>
    <row r="18853" spans="9:54" x14ac:dyDescent="0.25">
      <c r="I18853" s="80"/>
      <c r="AX18853" s="80"/>
      <c r="AY18853" s="80"/>
      <c r="AZ18853" s="80"/>
      <c r="BA18853" s="80"/>
      <c r="BB18853" s="80"/>
    </row>
    <row r="18854" spans="9:54" x14ac:dyDescent="0.25">
      <c r="I18854" s="80"/>
      <c r="AX18854" s="80"/>
      <c r="AY18854" s="80"/>
      <c r="AZ18854" s="80"/>
      <c r="BA18854" s="80"/>
      <c r="BB18854" s="80"/>
    </row>
    <row r="18855" spans="9:54" x14ac:dyDescent="0.25">
      <c r="I18855" s="80"/>
      <c r="AX18855" s="80"/>
      <c r="AY18855" s="80"/>
      <c r="AZ18855" s="80"/>
      <c r="BA18855" s="80"/>
      <c r="BB18855" s="80"/>
    </row>
    <row r="18856" spans="9:54" x14ac:dyDescent="0.25">
      <c r="I18856" s="80"/>
      <c r="AX18856" s="80"/>
      <c r="AY18856" s="80"/>
      <c r="AZ18856" s="80"/>
      <c r="BA18856" s="80"/>
      <c r="BB18856" s="80"/>
    </row>
    <row r="18857" spans="9:54" x14ac:dyDescent="0.25">
      <c r="I18857" s="80"/>
      <c r="AX18857" s="80"/>
      <c r="AY18857" s="80"/>
      <c r="AZ18857" s="80"/>
      <c r="BA18857" s="80"/>
      <c r="BB18857" s="80"/>
    </row>
    <row r="18858" spans="9:54" x14ac:dyDescent="0.25">
      <c r="I18858" s="80"/>
      <c r="AX18858" s="80"/>
      <c r="AY18858" s="80"/>
      <c r="AZ18858" s="80"/>
      <c r="BA18858" s="80"/>
      <c r="BB18858" s="80"/>
    </row>
    <row r="18859" spans="9:54" x14ac:dyDescent="0.25">
      <c r="I18859" s="80"/>
      <c r="AX18859" s="80"/>
      <c r="AY18859" s="80"/>
      <c r="AZ18859" s="80"/>
      <c r="BA18859" s="80"/>
      <c r="BB18859" s="80"/>
    </row>
    <row r="18860" spans="9:54" x14ac:dyDescent="0.25">
      <c r="I18860" s="80"/>
      <c r="AX18860" s="80"/>
      <c r="AY18860" s="80"/>
      <c r="AZ18860" s="80"/>
      <c r="BA18860" s="80"/>
      <c r="BB18860" s="80"/>
    </row>
    <row r="18861" spans="9:54" x14ac:dyDescent="0.25">
      <c r="I18861" s="80"/>
      <c r="AX18861" s="80"/>
      <c r="AY18861" s="80"/>
      <c r="AZ18861" s="80"/>
      <c r="BA18861" s="80"/>
      <c r="BB18861" s="80"/>
    </row>
    <row r="18862" spans="9:54" x14ac:dyDescent="0.25">
      <c r="I18862" s="80"/>
      <c r="AX18862" s="80"/>
      <c r="AY18862" s="80"/>
      <c r="AZ18862" s="80"/>
      <c r="BA18862" s="80"/>
      <c r="BB18862" s="80"/>
    </row>
    <row r="18863" spans="9:54" x14ac:dyDescent="0.25">
      <c r="I18863" s="80"/>
      <c r="AX18863" s="80"/>
      <c r="AY18863" s="80"/>
      <c r="AZ18863" s="80"/>
      <c r="BA18863" s="80"/>
      <c r="BB18863" s="80"/>
    </row>
    <row r="18864" spans="9:54" x14ac:dyDescent="0.25">
      <c r="I18864" s="80"/>
      <c r="AX18864" s="80"/>
      <c r="AY18864" s="80"/>
      <c r="AZ18864" s="80"/>
      <c r="BA18864" s="80"/>
      <c r="BB18864" s="80"/>
    </row>
    <row r="18865" spans="9:54" x14ac:dyDescent="0.25">
      <c r="I18865" s="80"/>
      <c r="AX18865" s="80"/>
      <c r="AY18865" s="80"/>
      <c r="AZ18865" s="80"/>
      <c r="BA18865" s="80"/>
      <c r="BB18865" s="80"/>
    </row>
    <row r="18866" spans="9:54" x14ac:dyDescent="0.25">
      <c r="I18866" s="80"/>
      <c r="AX18866" s="80"/>
      <c r="AY18866" s="80"/>
      <c r="AZ18866" s="80"/>
      <c r="BA18866" s="80"/>
      <c r="BB18866" s="80"/>
    </row>
    <row r="18867" spans="9:54" x14ac:dyDescent="0.25">
      <c r="I18867" s="80"/>
      <c r="AX18867" s="80"/>
      <c r="AY18867" s="80"/>
      <c r="AZ18867" s="80"/>
      <c r="BA18867" s="80"/>
      <c r="BB18867" s="80"/>
    </row>
    <row r="18868" spans="9:54" x14ac:dyDescent="0.25">
      <c r="I18868" s="80"/>
      <c r="AX18868" s="80"/>
      <c r="AY18868" s="80"/>
      <c r="AZ18868" s="80"/>
      <c r="BA18868" s="80"/>
      <c r="BB18868" s="80"/>
    </row>
    <row r="18869" spans="9:54" x14ac:dyDescent="0.25">
      <c r="I18869" s="80"/>
      <c r="AX18869" s="80"/>
      <c r="AY18869" s="80"/>
      <c r="AZ18869" s="80"/>
      <c r="BA18869" s="80"/>
      <c r="BB18869" s="80"/>
    </row>
    <row r="18870" spans="9:54" x14ac:dyDescent="0.25">
      <c r="I18870" s="80"/>
      <c r="AX18870" s="80"/>
      <c r="AY18870" s="80"/>
      <c r="AZ18870" s="80"/>
      <c r="BA18870" s="80"/>
      <c r="BB18870" s="80"/>
    </row>
    <row r="18871" spans="9:54" x14ac:dyDescent="0.25">
      <c r="I18871" s="80"/>
      <c r="AX18871" s="80"/>
      <c r="AY18871" s="80"/>
      <c r="AZ18871" s="80"/>
      <c r="BA18871" s="80"/>
      <c r="BB18871" s="80"/>
    </row>
    <row r="18872" spans="9:54" x14ac:dyDescent="0.25">
      <c r="I18872" s="80"/>
      <c r="AX18872" s="80"/>
      <c r="AY18872" s="80"/>
      <c r="AZ18872" s="80"/>
      <c r="BA18872" s="80"/>
      <c r="BB18872" s="80"/>
    </row>
    <row r="18873" spans="9:54" x14ac:dyDescent="0.25">
      <c r="I18873" s="80"/>
      <c r="AX18873" s="80"/>
      <c r="AY18873" s="80"/>
      <c r="AZ18873" s="80"/>
      <c r="BA18873" s="80"/>
      <c r="BB18873" s="80"/>
    </row>
    <row r="18874" spans="9:54" x14ac:dyDescent="0.25">
      <c r="I18874" s="80"/>
      <c r="AX18874" s="80"/>
      <c r="AY18874" s="80"/>
      <c r="AZ18874" s="80"/>
      <c r="BA18874" s="80"/>
      <c r="BB18874" s="80"/>
    </row>
    <row r="18875" spans="9:54" x14ac:dyDescent="0.25">
      <c r="I18875" s="80"/>
      <c r="AX18875" s="80"/>
      <c r="AY18875" s="80"/>
      <c r="AZ18875" s="80"/>
      <c r="BA18875" s="80"/>
      <c r="BB18875" s="80"/>
    </row>
    <row r="18876" spans="9:54" x14ac:dyDescent="0.25">
      <c r="I18876" s="80"/>
      <c r="AX18876" s="80"/>
      <c r="AY18876" s="80"/>
      <c r="AZ18876" s="80"/>
      <c r="BA18876" s="80"/>
      <c r="BB18876" s="80"/>
    </row>
    <row r="18877" spans="9:54" x14ac:dyDescent="0.25">
      <c r="I18877" s="80"/>
      <c r="AX18877" s="80"/>
      <c r="AY18877" s="80"/>
      <c r="AZ18877" s="80"/>
      <c r="BA18877" s="80"/>
      <c r="BB18877" s="80"/>
    </row>
    <row r="18878" spans="9:54" x14ac:dyDescent="0.25">
      <c r="I18878" s="80"/>
      <c r="AX18878" s="80"/>
      <c r="AY18878" s="80"/>
      <c r="AZ18878" s="80"/>
      <c r="BA18878" s="80"/>
      <c r="BB18878" s="80"/>
    </row>
    <row r="18879" spans="9:54" x14ac:dyDescent="0.25">
      <c r="I18879" s="80"/>
      <c r="AX18879" s="80"/>
      <c r="AY18879" s="80"/>
      <c r="AZ18879" s="80"/>
      <c r="BA18879" s="80"/>
      <c r="BB18879" s="80"/>
    </row>
    <row r="18880" spans="9:54" x14ac:dyDescent="0.25">
      <c r="I18880" s="80"/>
      <c r="AX18880" s="80"/>
      <c r="AY18880" s="80"/>
      <c r="AZ18880" s="80"/>
      <c r="BA18880" s="80"/>
      <c r="BB18880" s="80"/>
    </row>
    <row r="18881" spans="9:54" x14ac:dyDescent="0.25">
      <c r="I18881" s="80"/>
      <c r="AX18881" s="80"/>
      <c r="AY18881" s="80"/>
      <c r="AZ18881" s="80"/>
      <c r="BA18881" s="80"/>
      <c r="BB18881" s="80"/>
    </row>
    <row r="18882" spans="9:54" x14ac:dyDescent="0.25">
      <c r="I18882" s="80"/>
      <c r="AX18882" s="80"/>
      <c r="AY18882" s="80"/>
      <c r="AZ18882" s="80"/>
      <c r="BA18882" s="80"/>
      <c r="BB18882" s="80"/>
    </row>
    <row r="18883" spans="9:54" x14ac:dyDescent="0.25">
      <c r="I18883" s="80"/>
      <c r="AX18883" s="80"/>
      <c r="AY18883" s="80"/>
      <c r="AZ18883" s="80"/>
      <c r="BA18883" s="80"/>
      <c r="BB18883" s="80"/>
    </row>
    <row r="18884" spans="9:54" x14ac:dyDescent="0.25">
      <c r="I18884" s="80"/>
      <c r="AX18884" s="80"/>
      <c r="AY18884" s="80"/>
      <c r="AZ18884" s="80"/>
      <c r="BA18884" s="80"/>
      <c r="BB18884" s="80"/>
    </row>
    <row r="18885" spans="9:54" x14ac:dyDescent="0.25">
      <c r="I18885" s="80"/>
      <c r="AX18885" s="80"/>
      <c r="AY18885" s="80"/>
      <c r="AZ18885" s="80"/>
      <c r="BA18885" s="80"/>
      <c r="BB18885" s="80"/>
    </row>
    <row r="18886" spans="9:54" x14ac:dyDescent="0.25">
      <c r="I18886" s="80"/>
      <c r="AX18886" s="80"/>
      <c r="AY18886" s="80"/>
      <c r="AZ18886" s="80"/>
      <c r="BA18886" s="80"/>
      <c r="BB18886" s="80"/>
    </row>
    <row r="18887" spans="9:54" x14ac:dyDescent="0.25">
      <c r="I18887" s="80"/>
      <c r="AX18887" s="80"/>
      <c r="AY18887" s="80"/>
      <c r="AZ18887" s="80"/>
      <c r="BA18887" s="80"/>
      <c r="BB18887" s="80"/>
    </row>
    <row r="18888" spans="9:54" x14ac:dyDescent="0.25">
      <c r="I18888" s="80"/>
      <c r="AX18888" s="80"/>
      <c r="AY18888" s="80"/>
      <c r="AZ18888" s="80"/>
      <c r="BA18888" s="80"/>
      <c r="BB18888" s="80"/>
    </row>
    <row r="18889" spans="9:54" x14ac:dyDescent="0.25">
      <c r="I18889" s="80"/>
      <c r="AX18889" s="80"/>
      <c r="AY18889" s="80"/>
      <c r="AZ18889" s="80"/>
      <c r="BA18889" s="80"/>
      <c r="BB18889" s="80"/>
    </row>
    <row r="18890" spans="9:54" x14ac:dyDescent="0.25">
      <c r="I18890" s="80"/>
      <c r="AX18890" s="80"/>
      <c r="AY18890" s="80"/>
      <c r="AZ18890" s="80"/>
      <c r="BA18890" s="80"/>
      <c r="BB18890" s="80"/>
    </row>
    <row r="18891" spans="9:54" x14ac:dyDescent="0.25">
      <c r="I18891" s="80"/>
      <c r="AX18891" s="80"/>
      <c r="AY18891" s="80"/>
      <c r="AZ18891" s="80"/>
      <c r="BA18891" s="80"/>
      <c r="BB18891" s="80"/>
    </row>
    <row r="18892" spans="9:54" x14ac:dyDescent="0.25">
      <c r="I18892" s="80"/>
      <c r="AX18892" s="80"/>
      <c r="AY18892" s="80"/>
      <c r="AZ18892" s="80"/>
      <c r="BA18892" s="80"/>
      <c r="BB18892" s="80"/>
    </row>
    <row r="18893" spans="9:54" x14ac:dyDescent="0.25">
      <c r="I18893" s="80"/>
      <c r="AX18893" s="80"/>
      <c r="AY18893" s="80"/>
      <c r="AZ18893" s="80"/>
      <c r="BA18893" s="80"/>
      <c r="BB18893" s="80"/>
    </row>
    <row r="18894" spans="9:54" x14ac:dyDescent="0.25">
      <c r="I18894" s="80"/>
      <c r="AX18894" s="80"/>
      <c r="AY18894" s="80"/>
      <c r="AZ18894" s="80"/>
      <c r="BA18894" s="80"/>
      <c r="BB18894" s="80"/>
    </row>
    <row r="18895" spans="9:54" x14ac:dyDescent="0.25">
      <c r="I18895" s="80"/>
      <c r="AX18895" s="80"/>
      <c r="AY18895" s="80"/>
      <c r="AZ18895" s="80"/>
      <c r="BA18895" s="80"/>
      <c r="BB18895" s="80"/>
    </row>
    <row r="18896" spans="9:54" x14ac:dyDescent="0.25">
      <c r="I18896" s="80"/>
      <c r="AX18896" s="80"/>
      <c r="AY18896" s="80"/>
      <c r="AZ18896" s="80"/>
      <c r="BA18896" s="80"/>
      <c r="BB18896" s="80"/>
    </row>
    <row r="18897" spans="9:54" x14ac:dyDescent="0.25">
      <c r="I18897" s="80"/>
      <c r="AX18897" s="80"/>
      <c r="AY18897" s="80"/>
      <c r="AZ18897" s="80"/>
      <c r="BA18897" s="80"/>
      <c r="BB18897" s="80"/>
    </row>
    <row r="18898" spans="9:54" x14ac:dyDescent="0.25">
      <c r="I18898" s="80"/>
      <c r="AX18898" s="80"/>
      <c r="AY18898" s="80"/>
      <c r="AZ18898" s="80"/>
      <c r="BA18898" s="80"/>
      <c r="BB18898" s="80"/>
    </row>
    <row r="18899" spans="9:54" x14ac:dyDescent="0.25">
      <c r="I18899" s="80"/>
      <c r="AX18899" s="80"/>
      <c r="AY18899" s="80"/>
      <c r="AZ18899" s="80"/>
      <c r="BA18899" s="80"/>
      <c r="BB18899" s="80"/>
    </row>
    <row r="18900" spans="9:54" x14ac:dyDescent="0.25">
      <c r="I18900" s="80"/>
      <c r="AX18900" s="80"/>
      <c r="AY18900" s="80"/>
      <c r="AZ18900" s="80"/>
      <c r="BA18900" s="80"/>
      <c r="BB18900" s="80"/>
    </row>
    <row r="18901" spans="9:54" x14ac:dyDescent="0.25">
      <c r="I18901" s="80"/>
      <c r="AX18901" s="80"/>
      <c r="AY18901" s="80"/>
      <c r="AZ18901" s="80"/>
      <c r="BA18901" s="80"/>
      <c r="BB18901" s="80"/>
    </row>
    <row r="18902" spans="9:54" x14ac:dyDescent="0.25">
      <c r="I18902" s="80"/>
      <c r="AX18902" s="80"/>
      <c r="AY18902" s="80"/>
      <c r="AZ18902" s="80"/>
      <c r="BA18902" s="80"/>
      <c r="BB18902" s="80"/>
    </row>
    <row r="18903" spans="9:54" x14ac:dyDescent="0.25">
      <c r="I18903" s="80"/>
      <c r="AX18903" s="80"/>
      <c r="AY18903" s="80"/>
      <c r="AZ18903" s="80"/>
      <c r="BA18903" s="80"/>
      <c r="BB18903" s="80"/>
    </row>
    <row r="18904" spans="9:54" x14ac:dyDescent="0.25">
      <c r="I18904" s="80"/>
      <c r="AX18904" s="80"/>
      <c r="AY18904" s="80"/>
      <c r="AZ18904" s="80"/>
      <c r="BA18904" s="80"/>
      <c r="BB18904" s="80"/>
    </row>
    <row r="18905" spans="9:54" x14ac:dyDescent="0.25">
      <c r="I18905" s="80"/>
      <c r="AX18905" s="80"/>
      <c r="AY18905" s="80"/>
      <c r="AZ18905" s="80"/>
      <c r="BA18905" s="80"/>
      <c r="BB18905" s="80"/>
    </row>
    <row r="18906" spans="9:54" x14ac:dyDescent="0.25">
      <c r="I18906" s="80"/>
      <c r="AX18906" s="80"/>
      <c r="AY18906" s="80"/>
      <c r="AZ18906" s="80"/>
      <c r="BA18906" s="80"/>
      <c r="BB18906" s="80"/>
    </row>
    <row r="18907" spans="9:54" x14ac:dyDescent="0.25">
      <c r="I18907" s="80"/>
      <c r="AX18907" s="80"/>
      <c r="AY18907" s="80"/>
      <c r="AZ18907" s="80"/>
      <c r="BA18907" s="80"/>
      <c r="BB18907" s="80"/>
    </row>
    <row r="18908" spans="9:54" x14ac:dyDescent="0.25">
      <c r="I18908" s="80"/>
      <c r="AX18908" s="80"/>
      <c r="AY18908" s="80"/>
      <c r="AZ18908" s="80"/>
      <c r="BA18908" s="80"/>
      <c r="BB18908" s="80"/>
    </row>
    <row r="18909" spans="9:54" x14ac:dyDescent="0.25">
      <c r="I18909" s="80"/>
      <c r="AX18909" s="80"/>
      <c r="AY18909" s="80"/>
      <c r="AZ18909" s="80"/>
      <c r="BA18909" s="80"/>
      <c r="BB18909" s="80"/>
    </row>
    <row r="18910" spans="9:54" x14ac:dyDescent="0.25">
      <c r="I18910" s="80"/>
      <c r="AX18910" s="80"/>
      <c r="AY18910" s="80"/>
      <c r="AZ18910" s="80"/>
      <c r="BA18910" s="80"/>
      <c r="BB18910" s="80"/>
    </row>
    <row r="18911" spans="9:54" x14ac:dyDescent="0.25">
      <c r="I18911" s="80"/>
      <c r="AX18911" s="80"/>
      <c r="AY18911" s="80"/>
      <c r="AZ18911" s="80"/>
      <c r="BA18911" s="80"/>
      <c r="BB18911" s="80"/>
    </row>
    <row r="18912" spans="9:54" x14ac:dyDescent="0.25">
      <c r="I18912" s="80"/>
      <c r="AX18912" s="80"/>
      <c r="AY18912" s="80"/>
      <c r="AZ18912" s="80"/>
      <c r="BA18912" s="80"/>
      <c r="BB18912" s="80"/>
    </row>
    <row r="18913" spans="9:54" x14ac:dyDescent="0.25">
      <c r="I18913" s="80"/>
      <c r="AX18913" s="80"/>
      <c r="AY18913" s="80"/>
      <c r="AZ18913" s="80"/>
      <c r="BA18913" s="80"/>
      <c r="BB18913" s="80"/>
    </row>
    <row r="18914" spans="9:54" x14ac:dyDescent="0.25">
      <c r="I18914" s="80"/>
      <c r="AX18914" s="80"/>
      <c r="AY18914" s="80"/>
      <c r="AZ18914" s="80"/>
      <c r="BA18914" s="80"/>
      <c r="BB18914" s="80"/>
    </row>
    <row r="18915" spans="9:54" x14ac:dyDescent="0.25">
      <c r="I18915" s="80"/>
      <c r="AX18915" s="80"/>
      <c r="AY18915" s="80"/>
      <c r="AZ18915" s="80"/>
      <c r="BA18915" s="80"/>
      <c r="BB18915" s="80"/>
    </row>
    <row r="18916" spans="9:54" x14ac:dyDescent="0.25">
      <c r="I18916" s="80"/>
      <c r="AX18916" s="80"/>
      <c r="AY18916" s="80"/>
      <c r="AZ18916" s="80"/>
      <c r="BA18916" s="80"/>
      <c r="BB18916" s="80"/>
    </row>
    <row r="18917" spans="9:54" x14ac:dyDescent="0.25">
      <c r="I18917" s="80"/>
      <c r="AX18917" s="80"/>
      <c r="AY18917" s="80"/>
      <c r="AZ18917" s="80"/>
      <c r="BA18917" s="80"/>
      <c r="BB18917" s="80"/>
    </row>
    <row r="18918" spans="9:54" x14ac:dyDescent="0.25">
      <c r="I18918" s="80"/>
      <c r="AX18918" s="80"/>
      <c r="AY18918" s="80"/>
      <c r="AZ18918" s="80"/>
      <c r="BA18918" s="80"/>
      <c r="BB18918" s="80"/>
    </row>
    <row r="18919" spans="9:54" x14ac:dyDescent="0.25">
      <c r="I18919" s="80"/>
      <c r="AX18919" s="80"/>
      <c r="AY18919" s="80"/>
      <c r="AZ18919" s="80"/>
      <c r="BA18919" s="80"/>
      <c r="BB18919" s="80"/>
    </row>
    <row r="18920" spans="9:54" x14ac:dyDescent="0.25">
      <c r="I18920" s="80"/>
      <c r="AX18920" s="80"/>
      <c r="AY18920" s="80"/>
      <c r="AZ18920" s="80"/>
      <c r="BA18920" s="80"/>
      <c r="BB18920" s="80"/>
    </row>
    <row r="18921" spans="9:54" x14ac:dyDescent="0.25">
      <c r="I18921" s="80"/>
      <c r="AX18921" s="80"/>
      <c r="AY18921" s="80"/>
      <c r="AZ18921" s="80"/>
      <c r="BA18921" s="80"/>
      <c r="BB18921" s="80"/>
    </row>
    <row r="18922" spans="9:54" x14ac:dyDescent="0.25">
      <c r="I18922" s="80"/>
      <c r="AX18922" s="80"/>
      <c r="AY18922" s="80"/>
      <c r="AZ18922" s="80"/>
      <c r="BA18922" s="80"/>
      <c r="BB18922" s="80"/>
    </row>
    <row r="18923" spans="9:54" x14ac:dyDescent="0.25">
      <c r="I18923" s="80"/>
      <c r="AX18923" s="80"/>
      <c r="AY18923" s="80"/>
      <c r="AZ18923" s="80"/>
      <c r="BA18923" s="80"/>
      <c r="BB18923" s="80"/>
    </row>
    <row r="18924" spans="9:54" x14ac:dyDescent="0.25">
      <c r="I18924" s="80"/>
      <c r="AX18924" s="80"/>
      <c r="AY18924" s="80"/>
      <c r="AZ18924" s="80"/>
      <c r="BA18924" s="80"/>
      <c r="BB18924" s="80"/>
    </row>
    <row r="18925" spans="9:54" x14ac:dyDescent="0.25">
      <c r="I18925" s="80"/>
      <c r="AX18925" s="80"/>
      <c r="AY18925" s="80"/>
      <c r="AZ18925" s="80"/>
      <c r="BA18925" s="80"/>
      <c r="BB18925" s="80"/>
    </row>
    <row r="18926" spans="9:54" x14ac:dyDescent="0.25">
      <c r="I18926" s="80"/>
      <c r="AX18926" s="80"/>
      <c r="AY18926" s="80"/>
      <c r="AZ18926" s="80"/>
      <c r="BA18926" s="80"/>
      <c r="BB18926" s="80"/>
    </row>
    <row r="18927" spans="9:54" x14ac:dyDescent="0.25">
      <c r="I18927" s="80"/>
      <c r="AX18927" s="80"/>
      <c r="AY18927" s="80"/>
      <c r="AZ18927" s="80"/>
      <c r="BA18927" s="80"/>
      <c r="BB18927" s="80"/>
    </row>
    <row r="18928" spans="9:54" x14ac:dyDescent="0.25">
      <c r="I18928" s="80"/>
      <c r="AX18928" s="80"/>
      <c r="AY18928" s="80"/>
      <c r="AZ18928" s="80"/>
      <c r="BA18928" s="80"/>
      <c r="BB18928" s="80"/>
    </row>
    <row r="18929" spans="9:54" x14ac:dyDescent="0.25">
      <c r="I18929" s="80"/>
      <c r="AX18929" s="80"/>
      <c r="AY18929" s="80"/>
      <c r="AZ18929" s="80"/>
      <c r="BA18929" s="80"/>
      <c r="BB18929" s="80"/>
    </row>
    <row r="18930" spans="9:54" x14ac:dyDescent="0.25">
      <c r="I18930" s="80"/>
      <c r="AX18930" s="80"/>
      <c r="AY18930" s="80"/>
      <c r="AZ18930" s="80"/>
      <c r="BA18930" s="80"/>
      <c r="BB18930" s="80"/>
    </row>
    <row r="18931" spans="9:54" x14ac:dyDescent="0.25">
      <c r="I18931" s="80"/>
      <c r="AX18931" s="80"/>
      <c r="AY18931" s="80"/>
      <c r="AZ18931" s="80"/>
      <c r="BA18931" s="80"/>
      <c r="BB18931" s="80"/>
    </row>
    <row r="18932" spans="9:54" x14ac:dyDescent="0.25">
      <c r="I18932" s="80"/>
      <c r="AX18932" s="80"/>
      <c r="AY18932" s="80"/>
      <c r="AZ18932" s="80"/>
      <c r="BA18932" s="80"/>
      <c r="BB18932" s="80"/>
    </row>
    <row r="18933" spans="9:54" x14ac:dyDescent="0.25">
      <c r="I18933" s="80"/>
      <c r="AX18933" s="80"/>
      <c r="AY18933" s="80"/>
      <c r="AZ18933" s="80"/>
      <c r="BA18933" s="80"/>
      <c r="BB18933" s="80"/>
    </row>
    <row r="18934" spans="9:54" x14ac:dyDescent="0.25">
      <c r="I18934" s="80"/>
      <c r="AX18934" s="80"/>
      <c r="AY18934" s="80"/>
      <c r="AZ18934" s="80"/>
      <c r="BA18934" s="80"/>
      <c r="BB18934" s="80"/>
    </row>
    <row r="18935" spans="9:54" x14ac:dyDescent="0.25">
      <c r="I18935" s="80"/>
      <c r="AX18935" s="80"/>
      <c r="AY18935" s="80"/>
      <c r="AZ18935" s="80"/>
      <c r="BA18935" s="80"/>
      <c r="BB18935" s="80"/>
    </row>
    <row r="18936" spans="9:54" x14ac:dyDescent="0.25">
      <c r="I18936" s="80"/>
      <c r="AX18936" s="80"/>
      <c r="AY18936" s="80"/>
      <c r="AZ18936" s="80"/>
      <c r="BA18936" s="80"/>
      <c r="BB18936" s="80"/>
    </row>
    <row r="18937" spans="9:54" x14ac:dyDescent="0.25">
      <c r="I18937" s="80"/>
      <c r="AX18937" s="80"/>
      <c r="AY18937" s="80"/>
      <c r="AZ18937" s="80"/>
      <c r="BA18937" s="80"/>
      <c r="BB18937" s="80"/>
    </row>
    <row r="18938" spans="9:54" x14ac:dyDescent="0.25">
      <c r="I18938" s="80"/>
      <c r="AX18938" s="80"/>
      <c r="AY18938" s="80"/>
      <c r="AZ18938" s="80"/>
      <c r="BA18938" s="80"/>
      <c r="BB18938" s="80"/>
    </row>
    <row r="18939" spans="9:54" x14ac:dyDescent="0.25">
      <c r="I18939" s="80"/>
      <c r="AX18939" s="80"/>
      <c r="AY18939" s="80"/>
      <c r="AZ18939" s="80"/>
      <c r="BA18939" s="80"/>
      <c r="BB18939" s="80"/>
    </row>
    <row r="18940" spans="9:54" x14ac:dyDescent="0.25">
      <c r="I18940" s="80"/>
      <c r="AX18940" s="80"/>
      <c r="AY18940" s="80"/>
      <c r="AZ18940" s="80"/>
      <c r="BA18940" s="80"/>
      <c r="BB18940" s="80"/>
    </row>
    <row r="18941" spans="9:54" x14ac:dyDescent="0.25">
      <c r="I18941" s="80"/>
      <c r="AX18941" s="80"/>
      <c r="AY18941" s="80"/>
      <c r="AZ18941" s="80"/>
      <c r="BA18941" s="80"/>
      <c r="BB18941" s="80"/>
    </row>
    <row r="18942" spans="9:54" x14ac:dyDescent="0.25">
      <c r="I18942" s="80"/>
      <c r="AX18942" s="80"/>
      <c r="AY18942" s="80"/>
      <c r="AZ18942" s="80"/>
      <c r="BA18942" s="80"/>
      <c r="BB18942" s="80"/>
    </row>
    <row r="18943" spans="9:54" x14ac:dyDescent="0.25">
      <c r="I18943" s="80"/>
      <c r="AX18943" s="80"/>
      <c r="AY18943" s="80"/>
      <c r="AZ18943" s="80"/>
      <c r="BA18943" s="80"/>
      <c r="BB18943" s="80"/>
    </row>
    <row r="18944" spans="9:54" x14ac:dyDescent="0.25">
      <c r="I18944" s="80"/>
      <c r="AX18944" s="80"/>
      <c r="AY18944" s="80"/>
      <c r="AZ18944" s="80"/>
      <c r="BA18944" s="80"/>
      <c r="BB18944" s="80"/>
    </row>
    <row r="18945" spans="9:54" x14ac:dyDescent="0.25">
      <c r="I18945" s="80"/>
      <c r="AX18945" s="80"/>
      <c r="AY18945" s="80"/>
      <c r="AZ18945" s="80"/>
      <c r="BA18945" s="80"/>
      <c r="BB18945" s="80"/>
    </row>
    <row r="18946" spans="9:54" x14ac:dyDescent="0.25">
      <c r="I18946" s="80"/>
      <c r="AX18946" s="80"/>
      <c r="AY18946" s="80"/>
      <c r="AZ18946" s="80"/>
      <c r="BA18946" s="80"/>
      <c r="BB18946" s="80"/>
    </row>
    <row r="18947" spans="9:54" x14ac:dyDescent="0.25">
      <c r="I18947" s="80"/>
      <c r="AX18947" s="80"/>
      <c r="AY18947" s="80"/>
      <c r="AZ18947" s="80"/>
      <c r="BA18947" s="80"/>
      <c r="BB18947" s="80"/>
    </row>
    <row r="18948" spans="9:54" x14ac:dyDescent="0.25">
      <c r="I18948" s="80"/>
      <c r="AX18948" s="80"/>
      <c r="AY18948" s="80"/>
      <c r="AZ18948" s="80"/>
      <c r="BA18948" s="80"/>
      <c r="BB18948" s="80"/>
    </row>
    <row r="18949" spans="9:54" x14ac:dyDescent="0.25">
      <c r="I18949" s="80"/>
      <c r="AX18949" s="80"/>
      <c r="AY18949" s="80"/>
      <c r="AZ18949" s="80"/>
      <c r="BA18949" s="80"/>
      <c r="BB18949" s="80"/>
    </row>
    <row r="18950" spans="9:54" x14ac:dyDescent="0.25">
      <c r="I18950" s="80"/>
      <c r="AX18950" s="80"/>
      <c r="AY18950" s="80"/>
      <c r="AZ18950" s="80"/>
      <c r="BA18950" s="80"/>
      <c r="BB18950" s="80"/>
    </row>
    <row r="18951" spans="9:54" x14ac:dyDescent="0.25">
      <c r="I18951" s="80"/>
      <c r="AX18951" s="80"/>
      <c r="AY18951" s="80"/>
      <c r="AZ18951" s="80"/>
      <c r="BA18951" s="80"/>
      <c r="BB18951" s="80"/>
    </row>
    <row r="18952" spans="9:54" x14ac:dyDescent="0.25">
      <c r="I18952" s="80"/>
      <c r="AX18952" s="80"/>
      <c r="AY18952" s="80"/>
      <c r="AZ18952" s="80"/>
      <c r="BA18952" s="80"/>
      <c r="BB18952" s="80"/>
    </row>
    <row r="18953" spans="9:54" x14ac:dyDescent="0.25">
      <c r="I18953" s="80"/>
      <c r="AX18953" s="80"/>
      <c r="AY18953" s="80"/>
      <c r="AZ18953" s="80"/>
      <c r="BA18953" s="80"/>
      <c r="BB18953" s="80"/>
    </row>
    <row r="18954" spans="9:54" x14ac:dyDescent="0.25">
      <c r="I18954" s="80"/>
      <c r="AX18954" s="80"/>
      <c r="AY18954" s="80"/>
      <c r="AZ18954" s="80"/>
      <c r="BA18954" s="80"/>
      <c r="BB18954" s="80"/>
    </row>
    <row r="18955" spans="9:54" x14ac:dyDescent="0.25">
      <c r="I18955" s="80"/>
      <c r="AX18955" s="80"/>
      <c r="AY18955" s="80"/>
      <c r="AZ18955" s="80"/>
      <c r="BA18955" s="80"/>
      <c r="BB18955" s="80"/>
    </row>
    <row r="18956" spans="9:54" x14ac:dyDescent="0.25">
      <c r="I18956" s="80"/>
      <c r="AX18956" s="80"/>
      <c r="AY18956" s="80"/>
      <c r="AZ18956" s="80"/>
      <c r="BA18956" s="80"/>
      <c r="BB18956" s="80"/>
    </row>
    <row r="18957" spans="9:54" x14ac:dyDescent="0.25">
      <c r="I18957" s="80"/>
      <c r="AX18957" s="80"/>
      <c r="AY18957" s="80"/>
      <c r="AZ18957" s="80"/>
      <c r="BA18957" s="80"/>
      <c r="BB18957" s="80"/>
    </row>
    <row r="18958" spans="9:54" x14ac:dyDescent="0.25">
      <c r="I18958" s="80"/>
      <c r="AX18958" s="80"/>
      <c r="AY18958" s="80"/>
      <c r="AZ18958" s="80"/>
      <c r="BA18958" s="80"/>
      <c r="BB18958" s="80"/>
    </row>
    <row r="18959" spans="9:54" x14ac:dyDescent="0.25">
      <c r="I18959" s="80"/>
      <c r="AX18959" s="80"/>
      <c r="AY18959" s="80"/>
      <c r="AZ18959" s="80"/>
      <c r="BA18959" s="80"/>
      <c r="BB18959" s="80"/>
    </row>
    <row r="18960" spans="9:54" x14ac:dyDescent="0.25">
      <c r="I18960" s="80"/>
      <c r="AX18960" s="80"/>
      <c r="AY18960" s="80"/>
      <c r="AZ18960" s="80"/>
      <c r="BA18960" s="80"/>
      <c r="BB18960" s="80"/>
    </row>
    <row r="18961" spans="9:54" x14ac:dyDescent="0.25">
      <c r="I18961" s="80"/>
      <c r="AX18961" s="80"/>
      <c r="AY18961" s="80"/>
      <c r="AZ18961" s="80"/>
      <c r="BA18961" s="80"/>
      <c r="BB18961" s="80"/>
    </row>
    <row r="18962" spans="9:54" x14ac:dyDescent="0.25">
      <c r="I18962" s="80"/>
      <c r="AX18962" s="80"/>
      <c r="AY18962" s="80"/>
      <c r="AZ18962" s="80"/>
      <c r="BA18962" s="80"/>
      <c r="BB18962" s="80"/>
    </row>
    <row r="18963" spans="9:54" x14ac:dyDescent="0.25">
      <c r="I18963" s="80"/>
      <c r="AX18963" s="80"/>
      <c r="AY18963" s="80"/>
      <c r="AZ18963" s="80"/>
      <c r="BA18963" s="80"/>
      <c r="BB18963" s="80"/>
    </row>
    <row r="18964" spans="9:54" x14ac:dyDescent="0.25">
      <c r="I18964" s="80"/>
      <c r="AX18964" s="80"/>
      <c r="AY18964" s="80"/>
      <c r="AZ18964" s="80"/>
      <c r="BA18964" s="80"/>
      <c r="BB18964" s="80"/>
    </row>
    <row r="18965" spans="9:54" x14ac:dyDescent="0.25">
      <c r="I18965" s="80"/>
      <c r="AX18965" s="80"/>
      <c r="AY18965" s="80"/>
      <c r="AZ18965" s="80"/>
      <c r="BA18965" s="80"/>
      <c r="BB18965" s="80"/>
    </row>
    <row r="18966" spans="9:54" x14ac:dyDescent="0.25">
      <c r="I18966" s="80"/>
      <c r="AX18966" s="80"/>
      <c r="AY18966" s="80"/>
      <c r="AZ18966" s="80"/>
      <c r="BA18966" s="80"/>
      <c r="BB18966" s="80"/>
    </row>
    <row r="18967" spans="9:54" x14ac:dyDescent="0.25">
      <c r="I18967" s="80"/>
      <c r="AX18967" s="80"/>
      <c r="AY18967" s="80"/>
      <c r="AZ18967" s="80"/>
      <c r="BA18967" s="80"/>
      <c r="BB18967" s="80"/>
    </row>
    <row r="18968" spans="9:54" x14ac:dyDescent="0.25">
      <c r="I18968" s="80"/>
      <c r="AX18968" s="80"/>
      <c r="AY18968" s="80"/>
      <c r="AZ18968" s="80"/>
      <c r="BA18968" s="80"/>
      <c r="BB18968" s="80"/>
    </row>
    <row r="18969" spans="9:54" x14ac:dyDescent="0.25">
      <c r="I18969" s="80"/>
      <c r="AX18969" s="80"/>
      <c r="AY18969" s="80"/>
      <c r="AZ18969" s="80"/>
      <c r="BA18969" s="80"/>
      <c r="BB18969" s="80"/>
    </row>
    <row r="18970" spans="9:54" x14ac:dyDescent="0.25">
      <c r="I18970" s="80"/>
      <c r="AX18970" s="80"/>
      <c r="AY18970" s="80"/>
      <c r="AZ18970" s="80"/>
      <c r="BA18970" s="80"/>
      <c r="BB18970" s="80"/>
    </row>
    <row r="18971" spans="9:54" x14ac:dyDescent="0.25">
      <c r="I18971" s="80"/>
      <c r="AX18971" s="80"/>
      <c r="AY18971" s="80"/>
      <c r="AZ18971" s="80"/>
      <c r="BA18971" s="80"/>
      <c r="BB18971" s="80"/>
    </row>
    <row r="18972" spans="9:54" x14ac:dyDescent="0.25">
      <c r="I18972" s="80"/>
      <c r="AX18972" s="80"/>
      <c r="AY18972" s="80"/>
      <c r="AZ18972" s="80"/>
      <c r="BA18972" s="80"/>
      <c r="BB18972" s="80"/>
    </row>
    <row r="18973" spans="9:54" x14ac:dyDescent="0.25">
      <c r="I18973" s="80"/>
      <c r="AX18973" s="80"/>
      <c r="AY18973" s="80"/>
      <c r="AZ18973" s="80"/>
      <c r="BA18973" s="80"/>
      <c r="BB18973" s="80"/>
    </row>
    <row r="18974" spans="9:54" x14ac:dyDescent="0.25">
      <c r="I18974" s="80"/>
      <c r="AX18974" s="80"/>
      <c r="AY18974" s="80"/>
      <c r="AZ18974" s="80"/>
      <c r="BA18974" s="80"/>
      <c r="BB18974" s="80"/>
    </row>
    <row r="18975" spans="9:54" x14ac:dyDescent="0.25">
      <c r="I18975" s="80"/>
      <c r="AX18975" s="80"/>
      <c r="AY18975" s="80"/>
      <c r="AZ18975" s="80"/>
      <c r="BA18975" s="80"/>
      <c r="BB18975" s="80"/>
    </row>
    <row r="18976" spans="9:54" x14ac:dyDescent="0.25">
      <c r="I18976" s="80"/>
      <c r="AX18976" s="80"/>
      <c r="AY18976" s="80"/>
      <c r="AZ18976" s="80"/>
      <c r="BA18976" s="80"/>
      <c r="BB18976" s="80"/>
    </row>
    <row r="18977" spans="9:54" x14ac:dyDescent="0.25">
      <c r="I18977" s="80"/>
      <c r="AX18977" s="80"/>
      <c r="AY18977" s="80"/>
      <c r="AZ18977" s="80"/>
      <c r="BA18977" s="80"/>
      <c r="BB18977" s="80"/>
    </row>
    <row r="18978" spans="9:54" x14ac:dyDescent="0.25">
      <c r="I18978" s="80"/>
      <c r="AX18978" s="80"/>
      <c r="AY18978" s="80"/>
      <c r="AZ18978" s="80"/>
      <c r="BA18978" s="80"/>
      <c r="BB18978" s="80"/>
    </row>
    <row r="18979" spans="9:54" x14ac:dyDescent="0.25">
      <c r="I18979" s="80"/>
      <c r="AX18979" s="80"/>
      <c r="AY18979" s="80"/>
      <c r="AZ18979" s="80"/>
      <c r="BA18979" s="80"/>
      <c r="BB18979" s="80"/>
    </row>
    <row r="18980" spans="9:54" x14ac:dyDescent="0.25">
      <c r="I18980" s="80"/>
      <c r="AX18980" s="80"/>
      <c r="AY18980" s="80"/>
      <c r="AZ18980" s="80"/>
      <c r="BA18980" s="80"/>
      <c r="BB18980" s="80"/>
    </row>
    <row r="18981" spans="9:54" x14ac:dyDescent="0.25">
      <c r="I18981" s="80"/>
      <c r="AX18981" s="80"/>
      <c r="AY18981" s="80"/>
      <c r="AZ18981" s="80"/>
      <c r="BA18981" s="80"/>
      <c r="BB18981" s="80"/>
    </row>
    <row r="18982" spans="9:54" x14ac:dyDescent="0.25">
      <c r="I18982" s="80"/>
      <c r="AX18982" s="80"/>
      <c r="AY18982" s="80"/>
      <c r="AZ18982" s="80"/>
      <c r="BA18982" s="80"/>
      <c r="BB18982" s="80"/>
    </row>
    <row r="18983" spans="9:54" x14ac:dyDescent="0.25">
      <c r="I18983" s="80"/>
      <c r="AX18983" s="80"/>
      <c r="AY18983" s="80"/>
      <c r="AZ18983" s="80"/>
      <c r="BA18983" s="80"/>
      <c r="BB18983" s="80"/>
    </row>
    <row r="18984" spans="9:54" x14ac:dyDescent="0.25">
      <c r="I18984" s="80"/>
      <c r="AX18984" s="80"/>
      <c r="AY18984" s="80"/>
      <c r="AZ18984" s="80"/>
      <c r="BA18984" s="80"/>
      <c r="BB18984" s="80"/>
    </row>
    <row r="18985" spans="9:54" x14ac:dyDescent="0.25">
      <c r="I18985" s="80"/>
      <c r="AX18985" s="80"/>
      <c r="AY18985" s="80"/>
      <c r="AZ18985" s="80"/>
      <c r="BA18985" s="80"/>
      <c r="BB18985" s="80"/>
    </row>
    <row r="18986" spans="9:54" x14ac:dyDescent="0.25">
      <c r="I18986" s="80"/>
      <c r="AX18986" s="80"/>
      <c r="AY18986" s="80"/>
      <c r="AZ18986" s="80"/>
      <c r="BA18986" s="80"/>
      <c r="BB18986" s="80"/>
    </row>
    <row r="18987" spans="9:54" x14ac:dyDescent="0.25">
      <c r="I18987" s="80"/>
      <c r="AX18987" s="80"/>
      <c r="AY18987" s="80"/>
      <c r="AZ18987" s="80"/>
      <c r="BA18987" s="80"/>
      <c r="BB18987" s="80"/>
    </row>
    <row r="18988" spans="9:54" x14ac:dyDescent="0.25">
      <c r="I18988" s="80"/>
      <c r="AX18988" s="80"/>
      <c r="AY18988" s="80"/>
      <c r="AZ18988" s="80"/>
      <c r="BA18988" s="80"/>
      <c r="BB18988" s="80"/>
    </row>
    <row r="18989" spans="9:54" x14ac:dyDescent="0.25">
      <c r="I18989" s="80"/>
      <c r="AX18989" s="80"/>
      <c r="AY18989" s="80"/>
      <c r="AZ18989" s="80"/>
      <c r="BA18989" s="80"/>
      <c r="BB18989" s="80"/>
    </row>
    <row r="18990" spans="9:54" x14ac:dyDescent="0.25">
      <c r="I18990" s="80"/>
      <c r="AX18990" s="80"/>
      <c r="AY18990" s="80"/>
      <c r="AZ18990" s="80"/>
      <c r="BA18990" s="80"/>
      <c r="BB18990" s="80"/>
    </row>
    <row r="18991" spans="9:54" x14ac:dyDescent="0.25">
      <c r="I18991" s="80"/>
      <c r="AX18991" s="80"/>
      <c r="AY18991" s="80"/>
      <c r="AZ18991" s="80"/>
      <c r="BA18991" s="80"/>
      <c r="BB18991" s="80"/>
    </row>
    <row r="18992" spans="9:54" x14ac:dyDescent="0.25">
      <c r="I18992" s="80"/>
      <c r="AX18992" s="80"/>
      <c r="AY18992" s="80"/>
      <c r="AZ18992" s="80"/>
      <c r="BA18992" s="80"/>
      <c r="BB18992" s="80"/>
    </row>
    <row r="18993" spans="9:54" x14ac:dyDescent="0.25">
      <c r="I18993" s="80"/>
      <c r="AX18993" s="80"/>
      <c r="AY18993" s="80"/>
      <c r="AZ18993" s="80"/>
      <c r="BA18993" s="80"/>
      <c r="BB18993" s="80"/>
    </row>
    <row r="18994" spans="9:54" x14ac:dyDescent="0.25">
      <c r="I18994" s="80"/>
      <c r="AX18994" s="80"/>
      <c r="AY18994" s="80"/>
      <c r="AZ18994" s="80"/>
      <c r="BA18994" s="80"/>
      <c r="BB18994" s="80"/>
    </row>
    <row r="18995" spans="9:54" x14ac:dyDescent="0.25">
      <c r="I18995" s="80"/>
      <c r="AX18995" s="80"/>
      <c r="AY18995" s="80"/>
      <c r="AZ18995" s="80"/>
      <c r="BA18995" s="80"/>
      <c r="BB18995" s="80"/>
    </row>
    <row r="18996" spans="9:54" x14ac:dyDescent="0.25">
      <c r="I18996" s="80"/>
      <c r="AX18996" s="80"/>
      <c r="AY18996" s="80"/>
      <c r="AZ18996" s="80"/>
      <c r="BA18996" s="80"/>
      <c r="BB18996" s="80"/>
    </row>
    <row r="18997" spans="9:54" x14ac:dyDescent="0.25">
      <c r="I18997" s="80"/>
      <c r="AX18997" s="80"/>
      <c r="AY18997" s="80"/>
      <c r="AZ18997" s="80"/>
      <c r="BA18997" s="80"/>
      <c r="BB18997" s="80"/>
    </row>
    <row r="18998" spans="9:54" x14ac:dyDescent="0.25">
      <c r="I18998" s="80"/>
      <c r="AX18998" s="80"/>
      <c r="AY18998" s="80"/>
      <c r="AZ18998" s="80"/>
      <c r="BA18998" s="80"/>
      <c r="BB18998" s="80"/>
    </row>
    <row r="18999" spans="9:54" x14ac:dyDescent="0.25">
      <c r="I18999" s="80"/>
      <c r="AX18999" s="80"/>
      <c r="AY18999" s="80"/>
      <c r="AZ18999" s="80"/>
      <c r="BA18999" s="80"/>
      <c r="BB18999" s="80"/>
    </row>
    <row r="19000" spans="9:54" x14ac:dyDescent="0.25">
      <c r="I19000" s="80"/>
      <c r="AX19000" s="80"/>
      <c r="AY19000" s="80"/>
      <c r="AZ19000" s="80"/>
      <c r="BA19000" s="80"/>
      <c r="BB19000" s="80"/>
    </row>
    <row r="19001" spans="9:54" x14ac:dyDescent="0.25">
      <c r="I19001" s="80"/>
      <c r="AX19001" s="80"/>
      <c r="AY19001" s="80"/>
      <c r="AZ19001" s="80"/>
      <c r="BA19001" s="80"/>
      <c r="BB19001" s="80"/>
    </row>
    <row r="19002" spans="9:54" x14ac:dyDescent="0.25">
      <c r="I19002" s="80"/>
      <c r="AX19002" s="80"/>
      <c r="AY19002" s="80"/>
      <c r="AZ19002" s="80"/>
      <c r="BA19002" s="80"/>
      <c r="BB19002" s="80"/>
    </row>
    <row r="19003" spans="9:54" x14ac:dyDescent="0.25">
      <c r="I19003" s="80"/>
      <c r="AX19003" s="80"/>
      <c r="AY19003" s="80"/>
      <c r="AZ19003" s="80"/>
      <c r="BA19003" s="80"/>
      <c r="BB19003" s="80"/>
    </row>
    <row r="19004" spans="9:54" x14ac:dyDescent="0.25">
      <c r="I19004" s="80"/>
      <c r="AX19004" s="80"/>
      <c r="AY19004" s="80"/>
      <c r="AZ19004" s="80"/>
      <c r="BA19004" s="80"/>
      <c r="BB19004" s="80"/>
    </row>
    <row r="19005" spans="9:54" x14ac:dyDescent="0.25">
      <c r="I19005" s="80"/>
      <c r="AX19005" s="80"/>
      <c r="AY19005" s="80"/>
      <c r="AZ19005" s="80"/>
      <c r="BA19005" s="80"/>
      <c r="BB19005" s="80"/>
    </row>
    <row r="19006" spans="9:54" x14ac:dyDescent="0.25">
      <c r="I19006" s="80"/>
      <c r="AX19006" s="80"/>
      <c r="AY19006" s="80"/>
      <c r="AZ19006" s="80"/>
      <c r="BA19006" s="80"/>
      <c r="BB19006" s="80"/>
    </row>
    <row r="19007" spans="9:54" x14ac:dyDescent="0.25">
      <c r="I19007" s="80"/>
      <c r="AX19007" s="80"/>
      <c r="AY19007" s="80"/>
      <c r="AZ19007" s="80"/>
      <c r="BA19007" s="80"/>
      <c r="BB19007" s="80"/>
    </row>
    <row r="19008" spans="9:54" x14ac:dyDescent="0.25">
      <c r="I19008" s="80"/>
      <c r="AX19008" s="80"/>
      <c r="AY19008" s="80"/>
      <c r="AZ19008" s="80"/>
      <c r="BA19008" s="80"/>
      <c r="BB19008" s="80"/>
    </row>
    <row r="19009" spans="9:54" x14ac:dyDescent="0.25">
      <c r="I19009" s="80"/>
      <c r="AX19009" s="80"/>
      <c r="AY19009" s="80"/>
      <c r="AZ19009" s="80"/>
      <c r="BA19009" s="80"/>
      <c r="BB19009" s="80"/>
    </row>
    <row r="19010" spans="9:54" x14ac:dyDescent="0.25">
      <c r="I19010" s="80"/>
      <c r="AX19010" s="80"/>
      <c r="AY19010" s="80"/>
      <c r="AZ19010" s="80"/>
      <c r="BA19010" s="80"/>
      <c r="BB19010" s="80"/>
    </row>
    <row r="19011" spans="9:54" x14ac:dyDescent="0.25">
      <c r="I19011" s="80"/>
      <c r="AX19011" s="80"/>
      <c r="AY19011" s="80"/>
      <c r="AZ19011" s="80"/>
      <c r="BA19011" s="80"/>
      <c r="BB19011" s="80"/>
    </row>
    <row r="19012" spans="9:54" x14ac:dyDescent="0.25">
      <c r="I19012" s="80"/>
      <c r="AX19012" s="80"/>
      <c r="AY19012" s="80"/>
      <c r="AZ19012" s="80"/>
      <c r="BA19012" s="80"/>
      <c r="BB19012" s="80"/>
    </row>
    <row r="19013" spans="9:54" x14ac:dyDescent="0.25">
      <c r="I19013" s="80"/>
      <c r="AX19013" s="80"/>
      <c r="AY19013" s="80"/>
      <c r="AZ19013" s="80"/>
      <c r="BA19013" s="80"/>
      <c r="BB19013" s="80"/>
    </row>
    <row r="19014" spans="9:54" x14ac:dyDescent="0.25">
      <c r="I19014" s="80"/>
      <c r="AX19014" s="80"/>
      <c r="AY19014" s="80"/>
      <c r="AZ19014" s="80"/>
      <c r="BA19014" s="80"/>
      <c r="BB19014" s="80"/>
    </row>
    <row r="19015" spans="9:54" x14ac:dyDescent="0.25">
      <c r="I19015" s="80"/>
      <c r="AX19015" s="80"/>
      <c r="AY19015" s="80"/>
      <c r="AZ19015" s="80"/>
      <c r="BA19015" s="80"/>
      <c r="BB19015" s="80"/>
    </row>
    <row r="19016" spans="9:54" x14ac:dyDescent="0.25">
      <c r="I19016" s="80"/>
      <c r="AX19016" s="80"/>
      <c r="AY19016" s="80"/>
      <c r="AZ19016" s="80"/>
      <c r="BA19016" s="80"/>
      <c r="BB19016" s="80"/>
    </row>
    <row r="19017" spans="9:54" x14ac:dyDescent="0.25">
      <c r="I19017" s="80"/>
      <c r="AX19017" s="80"/>
      <c r="AY19017" s="80"/>
      <c r="AZ19017" s="80"/>
      <c r="BA19017" s="80"/>
      <c r="BB19017" s="80"/>
    </row>
    <row r="19018" spans="9:54" x14ac:dyDescent="0.25">
      <c r="I19018" s="80"/>
      <c r="AX19018" s="80"/>
      <c r="AY19018" s="80"/>
      <c r="AZ19018" s="80"/>
      <c r="BA19018" s="80"/>
      <c r="BB19018" s="80"/>
    </row>
    <row r="19019" spans="9:54" x14ac:dyDescent="0.25">
      <c r="I19019" s="80"/>
      <c r="AX19019" s="80"/>
      <c r="AY19019" s="80"/>
      <c r="AZ19019" s="80"/>
      <c r="BA19019" s="80"/>
      <c r="BB19019" s="80"/>
    </row>
    <row r="19020" spans="9:54" x14ac:dyDescent="0.25">
      <c r="I19020" s="80"/>
      <c r="AX19020" s="80"/>
      <c r="AY19020" s="80"/>
      <c r="AZ19020" s="80"/>
      <c r="BA19020" s="80"/>
      <c r="BB19020" s="80"/>
    </row>
    <row r="19021" spans="9:54" x14ac:dyDescent="0.25">
      <c r="I19021" s="80"/>
      <c r="AX19021" s="80"/>
      <c r="AY19021" s="80"/>
      <c r="AZ19021" s="80"/>
      <c r="BA19021" s="80"/>
      <c r="BB19021" s="80"/>
    </row>
    <row r="19022" spans="9:54" x14ac:dyDescent="0.25">
      <c r="I19022" s="80"/>
      <c r="AX19022" s="80"/>
      <c r="AY19022" s="80"/>
      <c r="AZ19022" s="80"/>
      <c r="BA19022" s="80"/>
      <c r="BB19022" s="80"/>
    </row>
    <row r="19023" spans="9:54" x14ac:dyDescent="0.25">
      <c r="I19023" s="80"/>
      <c r="AX19023" s="80"/>
      <c r="AY19023" s="80"/>
      <c r="AZ19023" s="80"/>
      <c r="BA19023" s="80"/>
      <c r="BB19023" s="80"/>
    </row>
    <row r="19024" spans="9:54" x14ac:dyDescent="0.25">
      <c r="I19024" s="80"/>
      <c r="AX19024" s="80"/>
      <c r="AY19024" s="80"/>
      <c r="AZ19024" s="80"/>
      <c r="BA19024" s="80"/>
      <c r="BB19024" s="80"/>
    </row>
    <row r="19025" spans="9:54" x14ac:dyDescent="0.25">
      <c r="I19025" s="80"/>
      <c r="AX19025" s="80"/>
      <c r="AY19025" s="80"/>
      <c r="AZ19025" s="80"/>
      <c r="BA19025" s="80"/>
      <c r="BB19025" s="80"/>
    </row>
    <row r="19026" spans="9:54" x14ac:dyDescent="0.25">
      <c r="I19026" s="80"/>
      <c r="AX19026" s="80"/>
      <c r="AY19026" s="80"/>
      <c r="AZ19026" s="80"/>
      <c r="BA19026" s="80"/>
      <c r="BB19026" s="80"/>
    </row>
    <row r="19027" spans="9:54" x14ac:dyDescent="0.25">
      <c r="I19027" s="80"/>
      <c r="AX19027" s="80"/>
      <c r="AY19027" s="80"/>
      <c r="AZ19027" s="80"/>
      <c r="BA19027" s="80"/>
      <c r="BB19027" s="80"/>
    </row>
    <row r="19028" spans="9:54" x14ac:dyDescent="0.25">
      <c r="I19028" s="80"/>
      <c r="AX19028" s="80"/>
      <c r="AY19028" s="80"/>
      <c r="AZ19028" s="80"/>
      <c r="BA19028" s="80"/>
      <c r="BB19028" s="80"/>
    </row>
    <row r="19029" spans="9:54" x14ac:dyDescent="0.25">
      <c r="I19029" s="80"/>
      <c r="AX19029" s="80"/>
      <c r="AY19029" s="80"/>
      <c r="AZ19029" s="80"/>
      <c r="BA19029" s="80"/>
      <c r="BB19029" s="80"/>
    </row>
    <row r="19030" spans="9:54" x14ac:dyDescent="0.25">
      <c r="I19030" s="80"/>
      <c r="AX19030" s="80"/>
      <c r="AY19030" s="80"/>
      <c r="AZ19030" s="80"/>
      <c r="BA19030" s="80"/>
      <c r="BB19030" s="80"/>
    </row>
    <row r="19031" spans="9:54" x14ac:dyDescent="0.25">
      <c r="I19031" s="80"/>
      <c r="AX19031" s="80"/>
      <c r="AY19031" s="80"/>
      <c r="AZ19031" s="80"/>
      <c r="BA19031" s="80"/>
      <c r="BB19031" s="80"/>
    </row>
    <row r="19032" spans="9:54" x14ac:dyDescent="0.25">
      <c r="I19032" s="80"/>
      <c r="AX19032" s="80"/>
      <c r="AY19032" s="80"/>
      <c r="AZ19032" s="80"/>
      <c r="BA19032" s="80"/>
      <c r="BB19032" s="80"/>
    </row>
    <row r="19033" spans="9:54" x14ac:dyDescent="0.25">
      <c r="I19033" s="80"/>
      <c r="AX19033" s="80"/>
      <c r="AY19033" s="80"/>
      <c r="AZ19033" s="80"/>
      <c r="BA19033" s="80"/>
      <c r="BB19033" s="80"/>
    </row>
    <row r="19034" spans="9:54" x14ac:dyDescent="0.25">
      <c r="I19034" s="80"/>
      <c r="AX19034" s="80"/>
      <c r="AY19034" s="80"/>
      <c r="AZ19034" s="80"/>
      <c r="BA19034" s="80"/>
      <c r="BB19034" s="80"/>
    </row>
    <row r="19035" spans="9:54" x14ac:dyDescent="0.25">
      <c r="I19035" s="80"/>
      <c r="AX19035" s="80"/>
      <c r="AY19035" s="80"/>
      <c r="AZ19035" s="80"/>
      <c r="BA19035" s="80"/>
      <c r="BB19035" s="80"/>
    </row>
    <row r="19036" spans="9:54" x14ac:dyDescent="0.25">
      <c r="I19036" s="80"/>
      <c r="AX19036" s="80"/>
      <c r="AY19036" s="80"/>
      <c r="AZ19036" s="80"/>
      <c r="BA19036" s="80"/>
      <c r="BB19036" s="80"/>
    </row>
    <row r="19037" spans="9:54" x14ac:dyDescent="0.25">
      <c r="I19037" s="80"/>
      <c r="AX19037" s="80"/>
      <c r="AY19037" s="80"/>
      <c r="AZ19037" s="80"/>
      <c r="BA19037" s="80"/>
      <c r="BB19037" s="80"/>
    </row>
    <row r="19038" spans="9:54" x14ac:dyDescent="0.25">
      <c r="I19038" s="80"/>
      <c r="AX19038" s="80"/>
      <c r="AY19038" s="80"/>
      <c r="AZ19038" s="80"/>
      <c r="BA19038" s="80"/>
      <c r="BB19038" s="80"/>
    </row>
    <row r="19039" spans="9:54" x14ac:dyDescent="0.25">
      <c r="I19039" s="80"/>
      <c r="AX19039" s="80"/>
      <c r="AY19039" s="80"/>
      <c r="AZ19039" s="80"/>
      <c r="BA19039" s="80"/>
      <c r="BB19039" s="80"/>
    </row>
    <row r="19040" spans="9:54" x14ac:dyDescent="0.25">
      <c r="I19040" s="80"/>
      <c r="AX19040" s="80"/>
      <c r="AY19040" s="80"/>
      <c r="AZ19040" s="80"/>
      <c r="BA19040" s="80"/>
      <c r="BB19040" s="80"/>
    </row>
    <row r="19041" spans="9:54" x14ac:dyDescent="0.25">
      <c r="I19041" s="80"/>
      <c r="AX19041" s="80"/>
      <c r="AY19041" s="80"/>
      <c r="AZ19041" s="80"/>
      <c r="BA19041" s="80"/>
      <c r="BB19041" s="80"/>
    </row>
    <row r="19042" spans="9:54" x14ac:dyDescent="0.25">
      <c r="I19042" s="80"/>
      <c r="AX19042" s="80"/>
      <c r="AY19042" s="80"/>
      <c r="AZ19042" s="80"/>
      <c r="BA19042" s="80"/>
      <c r="BB19042" s="80"/>
    </row>
    <row r="19043" spans="9:54" x14ac:dyDescent="0.25">
      <c r="I19043" s="80"/>
      <c r="AX19043" s="80"/>
      <c r="AY19043" s="80"/>
      <c r="AZ19043" s="80"/>
      <c r="BA19043" s="80"/>
      <c r="BB19043" s="80"/>
    </row>
    <row r="19044" spans="9:54" x14ac:dyDescent="0.25">
      <c r="I19044" s="80"/>
      <c r="AX19044" s="80"/>
      <c r="AY19044" s="80"/>
      <c r="AZ19044" s="80"/>
      <c r="BA19044" s="80"/>
      <c r="BB19044" s="80"/>
    </row>
    <row r="19045" spans="9:54" x14ac:dyDescent="0.25">
      <c r="I19045" s="80"/>
      <c r="AX19045" s="80"/>
      <c r="AY19045" s="80"/>
      <c r="AZ19045" s="80"/>
      <c r="BA19045" s="80"/>
      <c r="BB19045" s="80"/>
    </row>
    <row r="19046" spans="9:54" x14ac:dyDescent="0.25">
      <c r="I19046" s="80"/>
      <c r="AX19046" s="80"/>
      <c r="AY19046" s="80"/>
      <c r="AZ19046" s="80"/>
      <c r="BA19046" s="80"/>
      <c r="BB19046" s="80"/>
    </row>
    <row r="19047" spans="9:54" x14ac:dyDescent="0.25">
      <c r="I19047" s="80"/>
      <c r="AX19047" s="80"/>
      <c r="AY19047" s="80"/>
      <c r="AZ19047" s="80"/>
      <c r="BA19047" s="80"/>
      <c r="BB19047" s="80"/>
    </row>
    <row r="19048" spans="9:54" x14ac:dyDescent="0.25">
      <c r="I19048" s="80"/>
      <c r="AX19048" s="80"/>
      <c r="AY19048" s="80"/>
      <c r="AZ19048" s="80"/>
      <c r="BA19048" s="80"/>
      <c r="BB19048" s="80"/>
    </row>
    <row r="19049" spans="9:54" x14ac:dyDescent="0.25">
      <c r="I19049" s="80"/>
      <c r="AX19049" s="80"/>
      <c r="AY19049" s="80"/>
      <c r="AZ19049" s="80"/>
      <c r="BA19049" s="80"/>
      <c r="BB19049" s="80"/>
    </row>
    <row r="19050" spans="9:54" x14ac:dyDescent="0.25">
      <c r="I19050" s="80"/>
      <c r="AX19050" s="80"/>
      <c r="AY19050" s="80"/>
      <c r="AZ19050" s="80"/>
      <c r="BA19050" s="80"/>
      <c r="BB19050" s="80"/>
    </row>
    <row r="19051" spans="9:54" x14ac:dyDescent="0.25">
      <c r="I19051" s="80"/>
      <c r="AX19051" s="80"/>
      <c r="AY19051" s="80"/>
      <c r="AZ19051" s="80"/>
      <c r="BA19051" s="80"/>
      <c r="BB19051" s="80"/>
    </row>
    <row r="19052" spans="9:54" x14ac:dyDescent="0.25">
      <c r="I19052" s="80"/>
      <c r="AX19052" s="80"/>
      <c r="AY19052" s="80"/>
      <c r="AZ19052" s="80"/>
      <c r="BA19052" s="80"/>
      <c r="BB19052" s="80"/>
    </row>
    <row r="19053" spans="9:54" x14ac:dyDescent="0.25">
      <c r="I19053" s="80"/>
      <c r="AX19053" s="80"/>
      <c r="AY19053" s="80"/>
      <c r="AZ19053" s="80"/>
      <c r="BA19053" s="80"/>
      <c r="BB19053" s="80"/>
    </row>
    <row r="19054" spans="9:54" x14ac:dyDescent="0.25">
      <c r="I19054" s="80"/>
      <c r="AX19054" s="80"/>
      <c r="AY19054" s="80"/>
      <c r="AZ19054" s="80"/>
      <c r="BA19054" s="80"/>
      <c r="BB19054" s="80"/>
    </row>
    <row r="19055" spans="9:54" x14ac:dyDescent="0.25">
      <c r="I19055" s="80"/>
      <c r="AX19055" s="80"/>
      <c r="AY19055" s="80"/>
      <c r="AZ19055" s="80"/>
      <c r="BA19055" s="80"/>
      <c r="BB19055" s="80"/>
    </row>
    <row r="19056" spans="9:54" x14ac:dyDescent="0.25">
      <c r="I19056" s="80"/>
      <c r="AX19056" s="80"/>
      <c r="AY19056" s="80"/>
      <c r="AZ19056" s="80"/>
      <c r="BA19056" s="80"/>
      <c r="BB19056" s="80"/>
    </row>
    <row r="19057" spans="9:54" x14ac:dyDescent="0.25">
      <c r="I19057" s="80"/>
      <c r="AX19057" s="80"/>
      <c r="AY19057" s="80"/>
      <c r="AZ19057" s="80"/>
      <c r="BA19057" s="80"/>
      <c r="BB19057" s="80"/>
    </row>
    <row r="19058" spans="9:54" x14ac:dyDescent="0.25">
      <c r="I19058" s="80"/>
      <c r="AX19058" s="80"/>
      <c r="AY19058" s="80"/>
      <c r="AZ19058" s="80"/>
      <c r="BA19058" s="80"/>
      <c r="BB19058" s="80"/>
    </row>
    <row r="19059" spans="9:54" x14ac:dyDescent="0.25">
      <c r="I19059" s="80"/>
      <c r="AX19059" s="80"/>
      <c r="AY19059" s="80"/>
      <c r="AZ19059" s="80"/>
      <c r="BA19059" s="80"/>
      <c r="BB19059" s="80"/>
    </row>
    <row r="19060" spans="9:54" x14ac:dyDescent="0.25">
      <c r="I19060" s="80"/>
      <c r="AX19060" s="80"/>
      <c r="AY19060" s="80"/>
      <c r="AZ19060" s="80"/>
      <c r="BA19060" s="80"/>
      <c r="BB19060" s="80"/>
    </row>
    <row r="19061" spans="9:54" x14ac:dyDescent="0.25">
      <c r="I19061" s="80"/>
      <c r="AX19061" s="80"/>
      <c r="AY19061" s="80"/>
      <c r="AZ19061" s="80"/>
      <c r="BA19061" s="80"/>
      <c r="BB19061" s="80"/>
    </row>
    <row r="19062" spans="9:54" x14ac:dyDescent="0.25">
      <c r="I19062" s="80"/>
      <c r="AX19062" s="80"/>
      <c r="AY19062" s="80"/>
      <c r="AZ19062" s="80"/>
      <c r="BA19062" s="80"/>
      <c r="BB19062" s="80"/>
    </row>
    <row r="19063" spans="9:54" x14ac:dyDescent="0.25">
      <c r="I19063" s="80"/>
      <c r="AX19063" s="80"/>
      <c r="AY19063" s="80"/>
      <c r="AZ19063" s="80"/>
      <c r="BA19063" s="80"/>
      <c r="BB19063" s="80"/>
    </row>
    <row r="19064" spans="9:54" x14ac:dyDescent="0.25">
      <c r="I19064" s="80"/>
      <c r="AX19064" s="80"/>
      <c r="AY19064" s="80"/>
      <c r="AZ19064" s="80"/>
      <c r="BA19064" s="80"/>
      <c r="BB19064" s="80"/>
    </row>
    <row r="19065" spans="9:54" x14ac:dyDescent="0.25">
      <c r="I19065" s="80"/>
      <c r="AX19065" s="80"/>
      <c r="AY19065" s="80"/>
      <c r="AZ19065" s="80"/>
      <c r="BA19065" s="80"/>
      <c r="BB19065" s="80"/>
    </row>
    <row r="19066" spans="9:54" x14ac:dyDescent="0.25">
      <c r="I19066" s="80"/>
      <c r="AX19066" s="80"/>
      <c r="AY19066" s="80"/>
      <c r="AZ19066" s="80"/>
      <c r="BA19066" s="80"/>
      <c r="BB19066" s="80"/>
    </row>
    <row r="19067" spans="9:54" x14ac:dyDescent="0.25">
      <c r="I19067" s="80"/>
      <c r="AX19067" s="80"/>
      <c r="AY19067" s="80"/>
      <c r="AZ19067" s="80"/>
      <c r="BA19067" s="80"/>
      <c r="BB19067" s="80"/>
    </row>
    <row r="19068" spans="9:54" x14ac:dyDescent="0.25">
      <c r="I19068" s="80"/>
      <c r="AX19068" s="80"/>
      <c r="AY19068" s="80"/>
      <c r="AZ19068" s="80"/>
      <c r="BA19068" s="80"/>
      <c r="BB19068" s="80"/>
    </row>
    <row r="19069" spans="9:54" x14ac:dyDescent="0.25">
      <c r="I19069" s="80"/>
      <c r="AX19069" s="80"/>
      <c r="AY19069" s="80"/>
      <c r="AZ19069" s="80"/>
      <c r="BA19069" s="80"/>
      <c r="BB19069" s="80"/>
    </row>
    <row r="19070" spans="9:54" x14ac:dyDescent="0.25">
      <c r="I19070" s="80"/>
      <c r="AX19070" s="80"/>
      <c r="AY19070" s="80"/>
      <c r="AZ19070" s="80"/>
      <c r="BA19070" s="80"/>
      <c r="BB19070" s="80"/>
    </row>
    <row r="19071" spans="9:54" x14ac:dyDescent="0.25">
      <c r="I19071" s="80"/>
      <c r="AX19071" s="80"/>
      <c r="AY19071" s="80"/>
      <c r="AZ19071" s="80"/>
      <c r="BA19071" s="80"/>
      <c r="BB19071" s="80"/>
    </row>
    <row r="19072" spans="9:54" x14ac:dyDescent="0.25">
      <c r="I19072" s="80"/>
      <c r="AX19072" s="80"/>
      <c r="AY19072" s="80"/>
      <c r="AZ19072" s="80"/>
      <c r="BA19072" s="80"/>
      <c r="BB19072" s="80"/>
    </row>
    <row r="19073" spans="9:54" x14ac:dyDescent="0.25">
      <c r="I19073" s="80"/>
      <c r="AX19073" s="80"/>
      <c r="AY19073" s="80"/>
      <c r="AZ19073" s="80"/>
      <c r="BA19073" s="80"/>
      <c r="BB19073" s="80"/>
    </row>
    <row r="19074" spans="9:54" x14ac:dyDescent="0.25">
      <c r="I19074" s="80"/>
      <c r="AX19074" s="80"/>
      <c r="AY19074" s="80"/>
      <c r="AZ19074" s="80"/>
      <c r="BA19074" s="80"/>
      <c r="BB19074" s="80"/>
    </row>
    <row r="19075" spans="9:54" x14ac:dyDescent="0.25">
      <c r="I19075" s="80"/>
      <c r="AX19075" s="80"/>
      <c r="AY19075" s="80"/>
      <c r="AZ19075" s="80"/>
      <c r="BA19075" s="80"/>
      <c r="BB19075" s="80"/>
    </row>
    <row r="19076" spans="9:54" x14ac:dyDescent="0.25">
      <c r="I19076" s="80"/>
      <c r="AX19076" s="80"/>
      <c r="AY19076" s="80"/>
      <c r="AZ19076" s="80"/>
      <c r="BA19076" s="80"/>
      <c r="BB19076" s="80"/>
    </row>
    <row r="19077" spans="9:54" x14ac:dyDescent="0.25">
      <c r="I19077" s="80"/>
      <c r="AX19077" s="80"/>
      <c r="AY19077" s="80"/>
      <c r="AZ19077" s="80"/>
      <c r="BA19077" s="80"/>
      <c r="BB19077" s="80"/>
    </row>
    <row r="19078" spans="9:54" x14ac:dyDescent="0.25">
      <c r="I19078" s="80"/>
      <c r="AX19078" s="80"/>
      <c r="AY19078" s="80"/>
      <c r="AZ19078" s="80"/>
      <c r="BA19078" s="80"/>
      <c r="BB19078" s="80"/>
    </row>
    <row r="19079" spans="9:54" x14ac:dyDescent="0.25">
      <c r="I19079" s="80"/>
      <c r="AX19079" s="80"/>
      <c r="AY19079" s="80"/>
      <c r="AZ19079" s="80"/>
      <c r="BA19079" s="80"/>
      <c r="BB19079" s="80"/>
    </row>
    <row r="19080" spans="9:54" x14ac:dyDescent="0.25">
      <c r="I19080" s="80"/>
      <c r="AX19080" s="80"/>
      <c r="AY19080" s="80"/>
      <c r="AZ19080" s="80"/>
      <c r="BA19080" s="80"/>
      <c r="BB19080" s="80"/>
    </row>
    <row r="19081" spans="9:54" x14ac:dyDescent="0.25">
      <c r="I19081" s="80"/>
      <c r="AX19081" s="80"/>
      <c r="AY19081" s="80"/>
      <c r="AZ19081" s="80"/>
      <c r="BA19081" s="80"/>
      <c r="BB19081" s="80"/>
    </row>
    <row r="19082" spans="9:54" x14ac:dyDescent="0.25">
      <c r="I19082" s="80"/>
      <c r="AX19082" s="80"/>
      <c r="AY19082" s="80"/>
      <c r="AZ19082" s="80"/>
      <c r="BA19082" s="80"/>
      <c r="BB19082" s="80"/>
    </row>
    <row r="19083" spans="9:54" x14ac:dyDescent="0.25">
      <c r="I19083" s="80"/>
      <c r="AX19083" s="80"/>
      <c r="AY19083" s="80"/>
      <c r="AZ19083" s="80"/>
      <c r="BA19083" s="80"/>
      <c r="BB19083" s="80"/>
    </row>
    <row r="19084" spans="9:54" x14ac:dyDescent="0.25">
      <c r="I19084" s="80"/>
      <c r="AX19084" s="80"/>
      <c r="AY19084" s="80"/>
      <c r="AZ19084" s="80"/>
      <c r="BA19084" s="80"/>
      <c r="BB19084" s="80"/>
    </row>
    <row r="19085" spans="9:54" x14ac:dyDescent="0.25">
      <c r="I19085" s="80"/>
      <c r="AX19085" s="80"/>
      <c r="AY19085" s="80"/>
      <c r="AZ19085" s="80"/>
      <c r="BA19085" s="80"/>
      <c r="BB19085" s="80"/>
    </row>
    <row r="19086" spans="9:54" x14ac:dyDescent="0.25">
      <c r="I19086" s="80"/>
      <c r="AX19086" s="80"/>
      <c r="AY19086" s="80"/>
      <c r="AZ19086" s="80"/>
      <c r="BA19086" s="80"/>
      <c r="BB19086" s="80"/>
    </row>
    <row r="19087" spans="9:54" x14ac:dyDescent="0.25">
      <c r="I19087" s="80"/>
      <c r="AX19087" s="80"/>
      <c r="AY19087" s="80"/>
      <c r="AZ19087" s="80"/>
      <c r="BA19087" s="80"/>
      <c r="BB19087" s="80"/>
    </row>
    <row r="19088" spans="9:54" x14ac:dyDescent="0.25">
      <c r="I19088" s="80"/>
      <c r="AX19088" s="80"/>
      <c r="AY19088" s="80"/>
      <c r="AZ19088" s="80"/>
      <c r="BA19088" s="80"/>
      <c r="BB19088" s="80"/>
    </row>
    <row r="19089" spans="9:54" x14ac:dyDescent="0.25">
      <c r="I19089" s="80"/>
      <c r="AX19089" s="80"/>
      <c r="AY19089" s="80"/>
      <c r="AZ19089" s="80"/>
      <c r="BA19089" s="80"/>
      <c r="BB19089" s="80"/>
    </row>
    <row r="19090" spans="9:54" x14ac:dyDescent="0.25">
      <c r="I19090" s="80"/>
      <c r="AX19090" s="80"/>
      <c r="AY19090" s="80"/>
      <c r="AZ19090" s="80"/>
      <c r="BA19090" s="80"/>
      <c r="BB19090" s="80"/>
    </row>
    <row r="19091" spans="9:54" x14ac:dyDescent="0.25">
      <c r="I19091" s="80"/>
      <c r="AX19091" s="80"/>
      <c r="AY19091" s="80"/>
      <c r="AZ19091" s="80"/>
      <c r="BA19091" s="80"/>
      <c r="BB19091" s="80"/>
    </row>
    <row r="19092" spans="9:54" x14ac:dyDescent="0.25">
      <c r="I19092" s="80"/>
      <c r="AX19092" s="80"/>
      <c r="AY19092" s="80"/>
      <c r="AZ19092" s="80"/>
      <c r="BA19092" s="80"/>
      <c r="BB19092" s="80"/>
    </row>
    <row r="19093" spans="9:54" x14ac:dyDescent="0.25">
      <c r="I19093" s="80"/>
      <c r="AX19093" s="80"/>
      <c r="AY19093" s="80"/>
      <c r="AZ19093" s="80"/>
      <c r="BA19093" s="80"/>
      <c r="BB19093" s="80"/>
    </row>
    <row r="19094" spans="9:54" x14ac:dyDescent="0.25">
      <c r="I19094" s="80"/>
      <c r="AX19094" s="80"/>
      <c r="AY19094" s="80"/>
      <c r="AZ19094" s="80"/>
      <c r="BA19094" s="80"/>
      <c r="BB19094" s="80"/>
    </row>
    <row r="19095" spans="9:54" x14ac:dyDescent="0.25">
      <c r="I19095" s="80"/>
      <c r="AX19095" s="80"/>
      <c r="AY19095" s="80"/>
      <c r="AZ19095" s="80"/>
      <c r="BA19095" s="80"/>
      <c r="BB19095" s="80"/>
    </row>
    <row r="19096" spans="9:54" x14ac:dyDescent="0.25">
      <c r="I19096" s="80"/>
      <c r="AX19096" s="80"/>
      <c r="AY19096" s="80"/>
      <c r="AZ19096" s="80"/>
      <c r="BA19096" s="80"/>
      <c r="BB19096" s="80"/>
    </row>
    <row r="19097" spans="9:54" x14ac:dyDescent="0.25">
      <c r="I19097" s="80"/>
      <c r="AX19097" s="80"/>
      <c r="AY19097" s="80"/>
      <c r="AZ19097" s="80"/>
      <c r="BA19097" s="80"/>
      <c r="BB19097" s="80"/>
    </row>
    <row r="19098" spans="9:54" x14ac:dyDescent="0.25">
      <c r="I19098" s="80"/>
      <c r="AX19098" s="80"/>
      <c r="AY19098" s="80"/>
      <c r="AZ19098" s="80"/>
      <c r="BA19098" s="80"/>
      <c r="BB19098" s="80"/>
    </row>
    <row r="19099" spans="9:54" x14ac:dyDescent="0.25">
      <c r="I19099" s="80"/>
      <c r="AX19099" s="80"/>
      <c r="AY19099" s="80"/>
      <c r="AZ19099" s="80"/>
      <c r="BA19099" s="80"/>
      <c r="BB19099" s="80"/>
    </row>
    <row r="19100" spans="9:54" x14ac:dyDescent="0.25">
      <c r="I19100" s="80"/>
      <c r="AX19100" s="80"/>
      <c r="AY19100" s="80"/>
      <c r="AZ19100" s="80"/>
      <c r="BA19100" s="80"/>
      <c r="BB19100" s="80"/>
    </row>
    <row r="19101" spans="9:54" x14ac:dyDescent="0.25">
      <c r="I19101" s="80"/>
      <c r="AX19101" s="80"/>
      <c r="AY19101" s="80"/>
      <c r="AZ19101" s="80"/>
      <c r="BA19101" s="80"/>
      <c r="BB19101" s="80"/>
    </row>
    <row r="19102" spans="9:54" x14ac:dyDescent="0.25">
      <c r="I19102" s="80"/>
      <c r="AX19102" s="80"/>
      <c r="AY19102" s="80"/>
      <c r="AZ19102" s="80"/>
      <c r="BA19102" s="80"/>
      <c r="BB19102" s="80"/>
    </row>
    <row r="19103" spans="9:54" x14ac:dyDescent="0.25">
      <c r="I19103" s="80"/>
      <c r="AX19103" s="80"/>
      <c r="AY19103" s="80"/>
      <c r="AZ19103" s="80"/>
      <c r="BA19103" s="80"/>
      <c r="BB19103" s="80"/>
    </row>
    <row r="19104" spans="9:54" x14ac:dyDescent="0.25">
      <c r="I19104" s="80"/>
      <c r="AX19104" s="80"/>
      <c r="AY19104" s="80"/>
      <c r="AZ19104" s="80"/>
      <c r="BA19104" s="80"/>
      <c r="BB19104" s="80"/>
    </row>
    <row r="19105" spans="9:54" x14ac:dyDescent="0.25">
      <c r="I19105" s="80"/>
      <c r="AX19105" s="80"/>
      <c r="AY19105" s="80"/>
      <c r="AZ19105" s="80"/>
      <c r="BA19105" s="80"/>
      <c r="BB19105" s="80"/>
    </row>
    <row r="19106" spans="9:54" x14ac:dyDescent="0.25">
      <c r="I19106" s="80"/>
      <c r="AX19106" s="80"/>
      <c r="AY19106" s="80"/>
      <c r="AZ19106" s="80"/>
      <c r="BA19106" s="80"/>
      <c r="BB19106" s="80"/>
    </row>
    <row r="19107" spans="9:54" x14ac:dyDescent="0.25">
      <c r="I19107" s="80"/>
      <c r="AX19107" s="80"/>
      <c r="AY19107" s="80"/>
      <c r="AZ19107" s="80"/>
      <c r="BA19107" s="80"/>
      <c r="BB19107" s="80"/>
    </row>
    <row r="19108" spans="9:54" x14ac:dyDescent="0.25">
      <c r="I19108" s="80"/>
      <c r="AX19108" s="80"/>
      <c r="AY19108" s="80"/>
      <c r="AZ19108" s="80"/>
      <c r="BA19108" s="80"/>
      <c r="BB19108" s="80"/>
    </row>
    <row r="19109" spans="9:54" x14ac:dyDescent="0.25">
      <c r="I19109" s="80"/>
      <c r="AX19109" s="80"/>
      <c r="AY19109" s="80"/>
      <c r="AZ19109" s="80"/>
      <c r="BA19109" s="80"/>
      <c r="BB19109" s="80"/>
    </row>
    <row r="19110" spans="9:54" x14ac:dyDescent="0.25">
      <c r="I19110" s="80"/>
      <c r="AX19110" s="80"/>
      <c r="AY19110" s="80"/>
      <c r="AZ19110" s="80"/>
      <c r="BA19110" s="80"/>
      <c r="BB19110" s="80"/>
    </row>
    <row r="19111" spans="9:54" x14ac:dyDescent="0.25">
      <c r="I19111" s="80"/>
      <c r="AX19111" s="80"/>
      <c r="AY19111" s="80"/>
      <c r="AZ19111" s="80"/>
      <c r="BA19111" s="80"/>
      <c r="BB19111" s="80"/>
    </row>
    <row r="19112" spans="9:54" x14ac:dyDescent="0.25">
      <c r="I19112" s="80"/>
      <c r="AX19112" s="80"/>
      <c r="AY19112" s="80"/>
      <c r="AZ19112" s="80"/>
      <c r="BA19112" s="80"/>
      <c r="BB19112" s="80"/>
    </row>
    <row r="19113" spans="9:54" x14ac:dyDescent="0.25">
      <c r="I19113" s="80"/>
      <c r="AX19113" s="80"/>
      <c r="AY19113" s="80"/>
      <c r="AZ19113" s="80"/>
      <c r="BA19113" s="80"/>
      <c r="BB19113" s="80"/>
    </row>
    <row r="19114" spans="9:54" x14ac:dyDescent="0.25">
      <c r="I19114" s="80"/>
      <c r="AX19114" s="80"/>
      <c r="AY19114" s="80"/>
      <c r="AZ19114" s="80"/>
      <c r="BA19114" s="80"/>
      <c r="BB19114" s="80"/>
    </row>
    <row r="19115" spans="9:54" x14ac:dyDescent="0.25">
      <c r="I19115" s="80"/>
      <c r="AX19115" s="80"/>
      <c r="AY19115" s="80"/>
      <c r="AZ19115" s="80"/>
      <c r="BA19115" s="80"/>
      <c r="BB19115" s="80"/>
    </row>
    <row r="19116" spans="9:54" x14ac:dyDescent="0.25">
      <c r="I19116" s="80"/>
      <c r="AX19116" s="80"/>
      <c r="AY19116" s="80"/>
      <c r="AZ19116" s="80"/>
      <c r="BA19116" s="80"/>
      <c r="BB19116" s="80"/>
    </row>
    <row r="19117" spans="9:54" x14ac:dyDescent="0.25">
      <c r="I19117" s="80"/>
      <c r="AX19117" s="80"/>
      <c r="AY19117" s="80"/>
      <c r="AZ19117" s="80"/>
      <c r="BA19117" s="80"/>
      <c r="BB19117" s="80"/>
    </row>
    <row r="19118" spans="9:54" x14ac:dyDescent="0.25">
      <c r="I19118" s="80"/>
      <c r="AX19118" s="80"/>
      <c r="AY19118" s="80"/>
      <c r="AZ19118" s="80"/>
      <c r="BA19118" s="80"/>
      <c r="BB19118" s="80"/>
    </row>
    <row r="19119" spans="9:54" x14ac:dyDescent="0.25">
      <c r="I19119" s="80"/>
      <c r="AX19119" s="80"/>
      <c r="AY19119" s="80"/>
      <c r="AZ19119" s="80"/>
      <c r="BA19119" s="80"/>
      <c r="BB19119" s="80"/>
    </row>
    <row r="19120" spans="9:54" x14ac:dyDescent="0.25">
      <c r="I19120" s="80"/>
      <c r="AX19120" s="80"/>
      <c r="AY19120" s="80"/>
      <c r="AZ19120" s="80"/>
      <c r="BA19120" s="80"/>
      <c r="BB19120" s="80"/>
    </row>
    <row r="19121" spans="9:54" x14ac:dyDescent="0.25">
      <c r="I19121" s="80"/>
      <c r="AX19121" s="80"/>
      <c r="AY19121" s="80"/>
      <c r="AZ19121" s="80"/>
      <c r="BA19121" s="80"/>
      <c r="BB19121" s="80"/>
    </row>
    <row r="19122" spans="9:54" x14ac:dyDescent="0.25">
      <c r="I19122" s="80"/>
      <c r="AX19122" s="80"/>
      <c r="AY19122" s="80"/>
      <c r="AZ19122" s="80"/>
      <c r="BA19122" s="80"/>
      <c r="BB19122" s="80"/>
    </row>
    <row r="19123" spans="9:54" x14ac:dyDescent="0.25">
      <c r="I19123" s="80"/>
      <c r="AX19123" s="80"/>
      <c r="AY19123" s="80"/>
      <c r="AZ19123" s="80"/>
      <c r="BA19123" s="80"/>
      <c r="BB19123" s="80"/>
    </row>
    <row r="19124" spans="9:54" x14ac:dyDescent="0.25">
      <c r="I19124" s="80"/>
      <c r="AX19124" s="80"/>
      <c r="AY19124" s="80"/>
      <c r="AZ19124" s="80"/>
      <c r="BA19124" s="80"/>
      <c r="BB19124" s="80"/>
    </row>
    <row r="19125" spans="9:54" x14ac:dyDescent="0.25">
      <c r="I19125" s="80"/>
      <c r="AX19125" s="80"/>
      <c r="AY19125" s="80"/>
      <c r="AZ19125" s="80"/>
      <c r="BA19125" s="80"/>
      <c r="BB19125" s="80"/>
    </row>
    <row r="19126" spans="9:54" x14ac:dyDescent="0.25">
      <c r="I19126" s="80"/>
      <c r="AX19126" s="80"/>
      <c r="AY19126" s="80"/>
      <c r="AZ19126" s="80"/>
      <c r="BA19126" s="80"/>
      <c r="BB19126" s="80"/>
    </row>
    <row r="19127" spans="9:54" x14ac:dyDescent="0.25">
      <c r="I19127" s="80"/>
      <c r="AX19127" s="80"/>
      <c r="AY19127" s="80"/>
      <c r="AZ19127" s="80"/>
      <c r="BA19127" s="80"/>
      <c r="BB19127" s="80"/>
    </row>
    <row r="19128" spans="9:54" x14ac:dyDescent="0.25">
      <c r="I19128" s="80"/>
      <c r="AX19128" s="80"/>
      <c r="AY19128" s="80"/>
      <c r="AZ19128" s="80"/>
      <c r="BA19128" s="80"/>
      <c r="BB19128" s="80"/>
    </row>
    <row r="19129" spans="9:54" x14ac:dyDescent="0.25">
      <c r="I19129" s="80"/>
      <c r="AX19129" s="80"/>
      <c r="AY19129" s="80"/>
      <c r="AZ19129" s="80"/>
      <c r="BA19129" s="80"/>
      <c r="BB19129" s="80"/>
    </row>
    <row r="19130" spans="9:54" x14ac:dyDescent="0.25">
      <c r="I19130" s="80"/>
      <c r="AX19130" s="80"/>
      <c r="AY19130" s="80"/>
      <c r="AZ19130" s="80"/>
      <c r="BA19130" s="80"/>
      <c r="BB19130" s="80"/>
    </row>
    <row r="19131" spans="9:54" x14ac:dyDescent="0.25">
      <c r="I19131" s="80"/>
      <c r="AX19131" s="80"/>
      <c r="AY19131" s="80"/>
      <c r="AZ19131" s="80"/>
      <c r="BA19131" s="80"/>
      <c r="BB19131" s="80"/>
    </row>
    <row r="19132" spans="9:54" x14ac:dyDescent="0.25">
      <c r="I19132" s="80"/>
      <c r="AX19132" s="80"/>
      <c r="AY19132" s="80"/>
      <c r="AZ19132" s="80"/>
      <c r="BA19132" s="80"/>
      <c r="BB19132" s="80"/>
    </row>
    <row r="19133" spans="9:54" x14ac:dyDescent="0.25">
      <c r="I19133" s="80"/>
      <c r="AX19133" s="80"/>
      <c r="AY19133" s="80"/>
      <c r="AZ19133" s="80"/>
      <c r="BA19133" s="80"/>
      <c r="BB19133" s="80"/>
    </row>
    <row r="19134" spans="9:54" x14ac:dyDescent="0.25">
      <c r="I19134" s="80"/>
      <c r="AX19134" s="80"/>
      <c r="AY19134" s="80"/>
      <c r="AZ19134" s="80"/>
      <c r="BA19134" s="80"/>
      <c r="BB19134" s="80"/>
    </row>
    <row r="19135" spans="9:54" x14ac:dyDescent="0.25">
      <c r="I19135" s="80"/>
      <c r="AX19135" s="80"/>
      <c r="AY19135" s="80"/>
      <c r="AZ19135" s="80"/>
      <c r="BA19135" s="80"/>
      <c r="BB19135" s="80"/>
    </row>
    <row r="19136" spans="9:54" x14ac:dyDescent="0.25">
      <c r="I19136" s="80"/>
      <c r="AX19136" s="80"/>
      <c r="AY19136" s="80"/>
      <c r="AZ19136" s="80"/>
      <c r="BA19136" s="80"/>
      <c r="BB19136" s="80"/>
    </row>
    <row r="19137" spans="9:54" x14ac:dyDescent="0.25">
      <c r="I19137" s="80"/>
      <c r="AX19137" s="80"/>
      <c r="AY19137" s="80"/>
      <c r="AZ19137" s="80"/>
      <c r="BA19137" s="80"/>
      <c r="BB19137" s="80"/>
    </row>
    <row r="19138" spans="9:54" x14ac:dyDescent="0.25">
      <c r="I19138" s="80"/>
      <c r="AX19138" s="80"/>
      <c r="AY19138" s="80"/>
      <c r="AZ19138" s="80"/>
      <c r="BA19138" s="80"/>
      <c r="BB19138" s="80"/>
    </row>
    <row r="19139" spans="9:54" x14ac:dyDescent="0.25">
      <c r="I19139" s="80"/>
      <c r="AX19139" s="80"/>
      <c r="AY19139" s="80"/>
      <c r="AZ19139" s="80"/>
      <c r="BA19139" s="80"/>
      <c r="BB19139" s="80"/>
    </row>
    <row r="19140" spans="9:54" x14ac:dyDescent="0.25">
      <c r="I19140" s="80"/>
      <c r="AX19140" s="80"/>
      <c r="AY19140" s="80"/>
      <c r="AZ19140" s="80"/>
      <c r="BA19140" s="80"/>
      <c r="BB19140" s="80"/>
    </row>
    <row r="19141" spans="9:54" x14ac:dyDescent="0.25">
      <c r="I19141" s="80"/>
      <c r="AX19141" s="80"/>
      <c r="AY19141" s="80"/>
      <c r="AZ19141" s="80"/>
      <c r="BA19141" s="80"/>
      <c r="BB19141" s="80"/>
    </row>
    <row r="19142" spans="9:54" x14ac:dyDescent="0.25">
      <c r="I19142" s="80"/>
      <c r="AX19142" s="80"/>
      <c r="AY19142" s="80"/>
      <c r="AZ19142" s="80"/>
      <c r="BA19142" s="80"/>
      <c r="BB19142" s="80"/>
    </row>
    <row r="19143" spans="9:54" x14ac:dyDescent="0.25">
      <c r="I19143" s="80"/>
      <c r="AX19143" s="80"/>
      <c r="AY19143" s="80"/>
      <c r="AZ19143" s="80"/>
      <c r="BA19143" s="80"/>
      <c r="BB19143" s="80"/>
    </row>
    <row r="19144" spans="9:54" x14ac:dyDescent="0.25">
      <c r="I19144" s="80"/>
      <c r="AX19144" s="80"/>
      <c r="AY19144" s="80"/>
      <c r="AZ19144" s="80"/>
      <c r="BA19144" s="80"/>
      <c r="BB19144" s="80"/>
    </row>
    <row r="19145" spans="9:54" x14ac:dyDescent="0.25">
      <c r="I19145" s="80"/>
      <c r="AX19145" s="80"/>
      <c r="AY19145" s="80"/>
      <c r="AZ19145" s="80"/>
      <c r="BA19145" s="80"/>
      <c r="BB19145" s="80"/>
    </row>
    <row r="19146" spans="9:54" x14ac:dyDescent="0.25">
      <c r="I19146" s="80"/>
      <c r="AX19146" s="80"/>
      <c r="AY19146" s="80"/>
      <c r="AZ19146" s="80"/>
      <c r="BA19146" s="80"/>
      <c r="BB19146" s="80"/>
    </row>
    <row r="19147" spans="9:54" x14ac:dyDescent="0.25">
      <c r="I19147" s="80"/>
      <c r="AX19147" s="80"/>
      <c r="AY19147" s="80"/>
      <c r="AZ19147" s="80"/>
      <c r="BA19147" s="80"/>
      <c r="BB19147" s="80"/>
    </row>
    <row r="19148" spans="9:54" x14ac:dyDescent="0.25">
      <c r="I19148" s="80"/>
      <c r="AX19148" s="80"/>
      <c r="AY19148" s="80"/>
      <c r="AZ19148" s="80"/>
      <c r="BA19148" s="80"/>
      <c r="BB19148" s="80"/>
    </row>
    <row r="19149" spans="9:54" x14ac:dyDescent="0.25">
      <c r="I19149" s="80"/>
      <c r="AX19149" s="80"/>
      <c r="AY19149" s="80"/>
      <c r="AZ19149" s="80"/>
      <c r="BA19149" s="80"/>
      <c r="BB19149" s="80"/>
    </row>
    <row r="19150" spans="9:54" x14ac:dyDescent="0.25">
      <c r="I19150" s="80"/>
      <c r="AX19150" s="80"/>
      <c r="AY19150" s="80"/>
      <c r="AZ19150" s="80"/>
      <c r="BA19150" s="80"/>
      <c r="BB19150" s="80"/>
    </row>
    <row r="19151" spans="9:54" x14ac:dyDescent="0.25">
      <c r="I19151" s="80"/>
      <c r="AX19151" s="80"/>
      <c r="AY19151" s="80"/>
      <c r="AZ19151" s="80"/>
      <c r="BA19151" s="80"/>
      <c r="BB19151" s="80"/>
    </row>
    <row r="19152" spans="9:54" x14ac:dyDescent="0.25">
      <c r="I19152" s="80"/>
      <c r="AX19152" s="80"/>
      <c r="AY19152" s="80"/>
      <c r="AZ19152" s="80"/>
      <c r="BA19152" s="80"/>
      <c r="BB19152" s="80"/>
    </row>
    <row r="19153" spans="9:54" x14ac:dyDescent="0.25">
      <c r="I19153" s="80"/>
      <c r="AX19153" s="80"/>
      <c r="AY19153" s="80"/>
      <c r="AZ19153" s="80"/>
      <c r="BA19153" s="80"/>
      <c r="BB19153" s="80"/>
    </row>
    <row r="19154" spans="9:54" x14ac:dyDescent="0.25">
      <c r="I19154" s="80"/>
      <c r="AX19154" s="80"/>
      <c r="AY19154" s="80"/>
      <c r="AZ19154" s="80"/>
      <c r="BA19154" s="80"/>
      <c r="BB19154" s="80"/>
    </row>
    <row r="19155" spans="9:54" x14ac:dyDescent="0.25">
      <c r="I19155" s="80"/>
      <c r="AX19155" s="80"/>
      <c r="AY19155" s="80"/>
      <c r="AZ19155" s="80"/>
      <c r="BA19155" s="80"/>
      <c r="BB19155" s="80"/>
    </row>
    <row r="19156" spans="9:54" x14ac:dyDescent="0.25">
      <c r="I19156" s="80"/>
      <c r="AX19156" s="80"/>
      <c r="AY19156" s="80"/>
      <c r="AZ19156" s="80"/>
      <c r="BA19156" s="80"/>
      <c r="BB19156" s="80"/>
    </row>
    <row r="19157" spans="9:54" x14ac:dyDescent="0.25">
      <c r="I19157" s="80"/>
      <c r="AX19157" s="80"/>
      <c r="AY19157" s="80"/>
      <c r="AZ19157" s="80"/>
      <c r="BA19157" s="80"/>
      <c r="BB19157" s="80"/>
    </row>
    <row r="19158" spans="9:54" x14ac:dyDescent="0.25">
      <c r="I19158" s="80"/>
      <c r="AX19158" s="80"/>
      <c r="AY19158" s="80"/>
      <c r="AZ19158" s="80"/>
      <c r="BA19158" s="80"/>
      <c r="BB19158" s="80"/>
    </row>
    <row r="19159" spans="9:54" x14ac:dyDescent="0.25">
      <c r="I19159" s="80"/>
      <c r="AX19159" s="80"/>
      <c r="AY19159" s="80"/>
      <c r="AZ19159" s="80"/>
      <c r="BA19159" s="80"/>
      <c r="BB19159" s="80"/>
    </row>
    <row r="19160" spans="9:54" x14ac:dyDescent="0.25">
      <c r="I19160" s="80"/>
      <c r="AX19160" s="80"/>
      <c r="AY19160" s="80"/>
      <c r="AZ19160" s="80"/>
      <c r="BA19160" s="80"/>
      <c r="BB19160" s="80"/>
    </row>
    <row r="19161" spans="9:54" x14ac:dyDescent="0.25">
      <c r="I19161" s="80"/>
      <c r="AX19161" s="80"/>
      <c r="AY19161" s="80"/>
      <c r="AZ19161" s="80"/>
      <c r="BA19161" s="80"/>
      <c r="BB19161" s="80"/>
    </row>
    <row r="19162" spans="9:54" x14ac:dyDescent="0.25">
      <c r="I19162" s="80"/>
      <c r="AX19162" s="80"/>
      <c r="AY19162" s="80"/>
      <c r="AZ19162" s="80"/>
      <c r="BA19162" s="80"/>
      <c r="BB19162" s="80"/>
    </row>
    <row r="19163" spans="9:54" x14ac:dyDescent="0.25">
      <c r="I19163" s="80"/>
      <c r="AX19163" s="80"/>
      <c r="AY19163" s="80"/>
      <c r="AZ19163" s="80"/>
      <c r="BA19163" s="80"/>
      <c r="BB19163" s="80"/>
    </row>
    <row r="19164" spans="9:54" x14ac:dyDescent="0.25">
      <c r="I19164" s="80"/>
      <c r="AX19164" s="80"/>
      <c r="AY19164" s="80"/>
      <c r="AZ19164" s="80"/>
      <c r="BA19164" s="80"/>
      <c r="BB19164" s="80"/>
    </row>
    <row r="19165" spans="9:54" x14ac:dyDescent="0.25">
      <c r="I19165" s="80"/>
      <c r="AX19165" s="80"/>
      <c r="AY19165" s="80"/>
      <c r="AZ19165" s="80"/>
      <c r="BA19165" s="80"/>
      <c r="BB19165" s="80"/>
    </row>
    <row r="19166" spans="9:54" x14ac:dyDescent="0.25">
      <c r="I19166" s="80"/>
      <c r="AX19166" s="80"/>
      <c r="AY19166" s="80"/>
      <c r="AZ19166" s="80"/>
      <c r="BA19166" s="80"/>
      <c r="BB19166" s="80"/>
    </row>
    <row r="19167" spans="9:54" x14ac:dyDescent="0.25">
      <c r="I19167" s="80"/>
      <c r="AX19167" s="80"/>
      <c r="AY19167" s="80"/>
      <c r="AZ19167" s="80"/>
      <c r="BA19167" s="80"/>
      <c r="BB19167" s="80"/>
    </row>
    <row r="19168" spans="9:54" x14ac:dyDescent="0.25">
      <c r="I19168" s="80"/>
      <c r="AX19168" s="80"/>
      <c r="AY19168" s="80"/>
      <c r="AZ19168" s="80"/>
      <c r="BA19168" s="80"/>
      <c r="BB19168" s="80"/>
    </row>
    <row r="19169" spans="9:54" x14ac:dyDescent="0.25">
      <c r="I19169" s="80"/>
      <c r="AX19169" s="80"/>
      <c r="AY19169" s="80"/>
      <c r="AZ19169" s="80"/>
      <c r="BA19169" s="80"/>
      <c r="BB19169" s="80"/>
    </row>
    <row r="19170" spans="9:54" x14ac:dyDescent="0.25">
      <c r="I19170" s="80"/>
      <c r="AX19170" s="80"/>
      <c r="AY19170" s="80"/>
      <c r="AZ19170" s="80"/>
      <c r="BA19170" s="80"/>
      <c r="BB19170" s="80"/>
    </row>
    <row r="19171" spans="9:54" x14ac:dyDescent="0.25">
      <c r="I19171" s="80"/>
      <c r="AX19171" s="80"/>
      <c r="AY19171" s="80"/>
      <c r="AZ19171" s="80"/>
      <c r="BA19171" s="80"/>
      <c r="BB19171" s="80"/>
    </row>
    <row r="19172" spans="9:54" x14ac:dyDescent="0.25">
      <c r="I19172" s="80"/>
      <c r="AX19172" s="80"/>
      <c r="AY19172" s="80"/>
      <c r="AZ19172" s="80"/>
      <c r="BA19172" s="80"/>
      <c r="BB19172" s="80"/>
    </row>
    <row r="19173" spans="9:54" x14ac:dyDescent="0.25">
      <c r="I19173" s="80"/>
      <c r="AX19173" s="80"/>
      <c r="AY19173" s="80"/>
      <c r="AZ19173" s="80"/>
      <c r="BA19173" s="80"/>
      <c r="BB19173" s="80"/>
    </row>
    <row r="19174" spans="9:54" x14ac:dyDescent="0.25">
      <c r="I19174" s="80"/>
      <c r="AX19174" s="80"/>
      <c r="AY19174" s="80"/>
      <c r="AZ19174" s="80"/>
      <c r="BA19174" s="80"/>
      <c r="BB19174" s="80"/>
    </row>
    <row r="19175" spans="9:54" x14ac:dyDescent="0.25">
      <c r="I19175" s="80"/>
      <c r="AX19175" s="80"/>
      <c r="AY19175" s="80"/>
      <c r="AZ19175" s="80"/>
      <c r="BA19175" s="80"/>
      <c r="BB19175" s="80"/>
    </row>
    <row r="19176" spans="9:54" x14ac:dyDescent="0.25">
      <c r="I19176" s="80"/>
      <c r="AX19176" s="80"/>
      <c r="AY19176" s="80"/>
      <c r="AZ19176" s="80"/>
      <c r="BA19176" s="80"/>
      <c r="BB19176" s="80"/>
    </row>
    <row r="19177" spans="9:54" x14ac:dyDescent="0.25">
      <c r="I19177" s="80"/>
      <c r="AX19177" s="80"/>
      <c r="AY19177" s="80"/>
      <c r="AZ19177" s="80"/>
      <c r="BA19177" s="80"/>
      <c r="BB19177" s="80"/>
    </row>
    <row r="19178" spans="9:54" x14ac:dyDescent="0.25">
      <c r="I19178" s="80"/>
      <c r="AX19178" s="80"/>
      <c r="AY19178" s="80"/>
      <c r="AZ19178" s="80"/>
      <c r="BA19178" s="80"/>
      <c r="BB19178" s="80"/>
    </row>
    <row r="19179" spans="9:54" x14ac:dyDescent="0.25">
      <c r="I19179" s="80"/>
      <c r="AX19179" s="80"/>
      <c r="AY19179" s="80"/>
      <c r="AZ19179" s="80"/>
      <c r="BA19179" s="80"/>
      <c r="BB19179" s="80"/>
    </row>
    <row r="19180" spans="9:54" x14ac:dyDescent="0.25">
      <c r="I19180" s="80"/>
      <c r="AX19180" s="80"/>
      <c r="AY19180" s="80"/>
      <c r="AZ19180" s="80"/>
      <c r="BA19180" s="80"/>
      <c r="BB19180" s="80"/>
    </row>
    <row r="19181" spans="9:54" x14ac:dyDescent="0.25">
      <c r="I19181" s="80"/>
      <c r="AX19181" s="80"/>
      <c r="AY19181" s="80"/>
      <c r="AZ19181" s="80"/>
      <c r="BA19181" s="80"/>
      <c r="BB19181" s="80"/>
    </row>
    <row r="19182" spans="9:54" x14ac:dyDescent="0.25">
      <c r="I19182" s="80"/>
      <c r="AX19182" s="80"/>
      <c r="AY19182" s="80"/>
      <c r="AZ19182" s="80"/>
      <c r="BA19182" s="80"/>
      <c r="BB19182" s="80"/>
    </row>
    <row r="19183" spans="9:54" x14ac:dyDescent="0.25">
      <c r="I19183" s="80"/>
      <c r="AX19183" s="80"/>
      <c r="AY19183" s="80"/>
      <c r="AZ19183" s="80"/>
      <c r="BA19183" s="80"/>
      <c r="BB19183" s="80"/>
    </row>
    <row r="19184" spans="9:54" x14ac:dyDescent="0.25">
      <c r="I19184" s="80"/>
      <c r="AX19184" s="80"/>
      <c r="AY19184" s="80"/>
      <c r="AZ19184" s="80"/>
      <c r="BA19184" s="80"/>
      <c r="BB19184" s="80"/>
    </row>
    <row r="19185" spans="9:54" x14ac:dyDescent="0.25">
      <c r="I19185" s="80"/>
      <c r="AX19185" s="80"/>
      <c r="AY19185" s="80"/>
      <c r="AZ19185" s="80"/>
      <c r="BA19185" s="80"/>
      <c r="BB19185" s="80"/>
    </row>
    <row r="19186" spans="9:54" x14ac:dyDescent="0.25">
      <c r="I19186" s="80"/>
      <c r="AX19186" s="80"/>
      <c r="AY19186" s="80"/>
      <c r="AZ19186" s="80"/>
      <c r="BA19186" s="80"/>
      <c r="BB19186" s="80"/>
    </row>
    <row r="19187" spans="9:54" x14ac:dyDescent="0.25">
      <c r="I19187" s="80"/>
      <c r="AX19187" s="80"/>
      <c r="AY19187" s="80"/>
      <c r="AZ19187" s="80"/>
      <c r="BA19187" s="80"/>
      <c r="BB19187" s="80"/>
    </row>
    <row r="19188" spans="9:54" x14ac:dyDescent="0.25">
      <c r="I19188" s="80"/>
      <c r="AX19188" s="80"/>
      <c r="AY19188" s="80"/>
      <c r="AZ19188" s="80"/>
      <c r="BA19188" s="80"/>
      <c r="BB19188" s="80"/>
    </row>
    <row r="19189" spans="9:54" x14ac:dyDescent="0.25">
      <c r="I19189" s="80"/>
      <c r="AX19189" s="80"/>
      <c r="AY19189" s="80"/>
      <c r="AZ19189" s="80"/>
      <c r="BA19189" s="80"/>
      <c r="BB19189" s="80"/>
    </row>
    <row r="19190" spans="9:54" x14ac:dyDescent="0.25">
      <c r="I19190" s="80"/>
      <c r="AX19190" s="80"/>
      <c r="AY19190" s="80"/>
      <c r="AZ19190" s="80"/>
      <c r="BA19190" s="80"/>
      <c r="BB19190" s="80"/>
    </row>
    <row r="19191" spans="9:54" x14ac:dyDescent="0.25">
      <c r="I19191" s="80"/>
      <c r="AX19191" s="80"/>
      <c r="AY19191" s="80"/>
      <c r="AZ19191" s="80"/>
      <c r="BA19191" s="80"/>
      <c r="BB19191" s="80"/>
    </row>
    <row r="19192" spans="9:54" x14ac:dyDescent="0.25">
      <c r="I19192" s="80"/>
      <c r="AX19192" s="80"/>
      <c r="AY19192" s="80"/>
      <c r="AZ19192" s="80"/>
      <c r="BA19192" s="80"/>
      <c r="BB19192" s="80"/>
    </row>
    <row r="19193" spans="9:54" x14ac:dyDescent="0.25">
      <c r="I19193" s="80"/>
      <c r="AX19193" s="80"/>
      <c r="AY19193" s="80"/>
      <c r="AZ19193" s="80"/>
      <c r="BA19193" s="80"/>
      <c r="BB19193" s="80"/>
    </row>
    <row r="19194" spans="9:54" x14ac:dyDescent="0.25">
      <c r="I19194" s="80"/>
      <c r="AX19194" s="80"/>
      <c r="AY19194" s="80"/>
      <c r="AZ19194" s="80"/>
      <c r="BA19194" s="80"/>
      <c r="BB19194" s="80"/>
    </row>
    <row r="19195" spans="9:54" x14ac:dyDescent="0.25">
      <c r="I19195" s="80"/>
      <c r="AX19195" s="80"/>
      <c r="AY19195" s="80"/>
      <c r="AZ19195" s="80"/>
      <c r="BA19195" s="80"/>
      <c r="BB19195" s="80"/>
    </row>
    <row r="19196" spans="9:54" x14ac:dyDescent="0.25">
      <c r="I19196" s="80"/>
      <c r="AX19196" s="80"/>
      <c r="AY19196" s="80"/>
      <c r="AZ19196" s="80"/>
      <c r="BA19196" s="80"/>
      <c r="BB19196" s="80"/>
    </row>
    <row r="19197" spans="9:54" x14ac:dyDescent="0.25">
      <c r="I19197" s="80"/>
      <c r="AX19197" s="80"/>
      <c r="AY19197" s="80"/>
      <c r="AZ19197" s="80"/>
      <c r="BA19197" s="80"/>
      <c r="BB19197" s="80"/>
    </row>
    <row r="19198" spans="9:54" x14ac:dyDescent="0.25">
      <c r="I19198" s="80"/>
      <c r="AX19198" s="80"/>
      <c r="AY19198" s="80"/>
      <c r="AZ19198" s="80"/>
      <c r="BA19198" s="80"/>
      <c r="BB19198" s="80"/>
    </row>
    <row r="19199" spans="9:54" x14ac:dyDescent="0.25">
      <c r="I19199" s="80"/>
      <c r="AX19199" s="80"/>
      <c r="AY19199" s="80"/>
      <c r="AZ19199" s="80"/>
      <c r="BA19199" s="80"/>
      <c r="BB19199" s="80"/>
    </row>
    <row r="19200" spans="9:54" x14ac:dyDescent="0.25">
      <c r="I19200" s="80"/>
      <c r="AX19200" s="80"/>
      <c r="AY19200" s="80"/>
      <c r="AZ19200" s="80"/>
      <c r="BA19200" s="80"/>
      <c r="BB19200" s="80"/>
    </row>
    <row r="19201" spans="9:54" x14ac:dyDescent="0.25">
      <c r="I19201" s="80"/>
      <c r="AX19201" s="80"/>
      <c r="AY19201" s="80"/>
      <c r="AZ19201" s="80"/>
      <c r="BA19201" s="80"/>
      <c r="BB19201" s="80"/>
    </row>
    <row r="19202" spans="9:54" x14ac:dyDescent="0.25">
      <c r="I19202" s="80"/>
      <c r="AX19202" s="80"/>
      <c r="AY19202" s="80"/>
      <c r="AZ19202" s="80"/>
      <c r="BA19202" s="80"/>
      <c r="BB19202" s="80"/>
    </row>
    <row r="19203" spans="9:54" x14ac:dyDescent="0.25">
      <c r="I19203" s="80"/>
      <c r="AX19203" s="80"/>
      <c r="AY19203" s="80"/>
      <c r="AZ19203" s="80"/>
      <c r="BA19203" s="80"/>
      <c r="BB19203" s="80"/>
    </row>
    <row r="19204" spans="9:54" x14ac:dyDescent="0.25">
      <c r="I19204" s="80"/>
      <c r="AX19204" s="80"/>
      <c r="AY19204" s="80"/>
      <c r="AZ19204" s="80"/>
      <c r="BA19204" s="80"/>
      <c r="BB19204" s="80"/>
    </row>
    <row r="19205" spans="9:54" x14ac:dyDescent="0.25">
      <c r="I19205" s="80"/>
      <c r="AX19205" s="80"/>
      <c r="AY19205" s="80"/>
      <c r="AZ19205" s="80"/>
      <c r="BA19205" s="80"/>
      <c r="BB19205" s="80"/>
    </row>
    <row r="19206" spans="9:54" x14ac:dyDescent="0.25">
      <c r="I19206" s="80"/>
      <c r="AX19206" s="80"/>
      <c r="AY19206" s="80"/>
      <c r="AZ19206" s="80"/>
      <c r="BA19206" s="80"/>
      <c r="BB19206" s="80"/>
    </row>
    <row r="19207" spans="9:54" x14ac:dyDescent="0.25">
      <c r="I19207" s="80"/>
      <c r="AX19207" s="80"/>
      <c r="AY19207" s="80"/>
      <c r="AZ19207" s="80"/>
      <c r="BA19207" s="80"/>
      <c r="BB19207" s="80"/>
    </row>
    <row r="19208" spans="9:54" x14ac:dyDescent="0.25">
      <c r="I19208" s="80"/>
      <c r="AX19208" s="80"/>
      <c r="AY19208" s="80"/>
      <c r="AZ19208" s="80"/>
      <c r="BA19208" s="80"/>
      <c r="BB19208" s="80"/>
    </row>
    <row r="19209" spans="9:54" x14ac:dyDescent="0.25">
      <c r="I19209" s="80"/>
      <c r="AX19209" s="80"/>
      <c r="AY19209" s="80"/>
      <c r="AZ19209" s="80"/>
      <c r="BA19209" s="80"/>
      <c r="BB19209" s="80"/>
    </row>
    <row r="19210" spans="9:54" x14ac:dyDescent="0.25">
      <c r="I19210" s="80"/>
      <c r="AX19210" s="80"/>
      <c r="AY19210" s="80"/>
      <c r="AZ19210" s="80"/>
      <c r="BA19210" s="80"/>
      <c r="BB19210" s="80"/>
    </row>
    <row r="19211" spans="9:54" x14ac:dyDescent="0.25">
      <c r="I19211" s="80"/>
      <c r="AX19211" s="80"/>
      <c r="AY19211" s="80"/>
      <c r="AZ19211" s="80"/>
      <c r="BA19211" s="80"/>
      <c r="BB19211" s="80"/>
    </row>
    <row r="19212" spans="9:54" x14ac:dyDescent="0.25">
      <c r="I19212" s="80"/>
      <c r="AX19212" s="80"/>
      <c r="AY19212" s="80"/>
      <c r="AZ19212" s="80"/>
      <c r="BA19212" s="80"/>
      <c r="BB19212" s="80"/>
    </row>
    <row r="19213" spans="9:54" x14ac:dyDescent="0.25">
      <c r="I19213" s="80"/>
      <c r="AX19213" s="80"/>
      <c r="AY19213" s="80"/>
      <c r="AZ19213" s="80"/>
      <c r="BA19213" s="80"/>
      <c r="BB19213" s="80"/>
    </row>
    <row r="19214" spans="9:54" x14ac:dyDescent="0.25">
      <c r="I19214" s="80"/>
      <c r="AX19214" s="80"/>
      <c r="AY19214" s="80"/>
      <c r="AZ19214" s="80"/>
      <c r="BA19214" s="80"/>
      <c r="BB19214" s="80"/>
    </row>
    <row r="19215" spans="9:54" x14ac:dyDescent="0.25">
      <c r="I19215" s="80"/>
      <c r="AX19215" s="80"/>
      <c r="AY19215" s="80"/>
      <c r="AZ19215" s="80"/>
      <c r="BA19215" s="80"/>
      <c r="BB19215" s="80"/>
    </row>
    <row r="19216" spans="9:54" x14ac:dyDescent="0.25">
      <c r="I19216" s="80"/>
      <c r="AX19216" s="80"/>
      <c r="AY19216" s="80"/>
      <c r="AZ19216" s="80"/>
      <c r="BA19216" s="80"/>
      <c r="BB19216" s="80"/>
    </row>
    <row r="19217" spans="9:54" x14ac:dyDescent="0.25">
      <c r="I19217" s="80"/>
      <c r="AX19217" s="80"/>
      <c r="AY19217" s="80"/>
      <c r="AZ19217" s="80"/>
      <c r="BA19217" s="80"/>
      <c r="BB19217" s="80"/>
    </row>
    <row r="19218" spans="9:54" x14ac:dyDescent="0.25">
      <c r="I19218" s="80"/>
      <c r="AX19218" s="80"/>
      <c r="AY19218" s="80"/>
      <c r="AZ19218" s="80"/>
      <c r="BA19218" s="80"/>
      <c r="BB19218" s="80"/>
    </row>
    <row r="19219" spans="9:54" x14ac:dyDescent="0.25">
      <c r="I19219" s="80"/>
      <c r="AX19219" s="80"/>
      <c r="AY19219" s="80"/>
      <c r="AZ19219" s="80"/>
      <c r="BA19219" s="80"/>
      <c r="BB19219" s="80"/>
    </row>
    <row r="19220" spans="9:54" x14ac:dyDescent="0.25">
      <c r="I19220" s="80"/>
      <c r="AX19220" s="80"/>
      <c r="AY19220" s="80"/>
      <c r="AZ19220" s="80"/>
      <c r="BA19220" s="80"/>
      <c r="BB19220" s="80"/>
    </row>
    <row r="19221" spans="9:54" x14ac:dyDescent="0.25">
      <c r="I19221" s="80"/>
      <c r="AX19221" s="80"/>
      <c r="AY19221" s="80"/>
      <c r="AZ19221" s="80"/>
      <c r="BA19221" s="80"/>
      <c r="BB19221" s="80"/>
    </row>
    <row r="19222" spans="9:54" x14ac:dyDescent="0.25">
      <c r="I19222" s="80"/>
      <c r="AX19222" s="80"/>
      <c r="AY19222" s="80"/>
      <c r="AZ19222" s="80"/>
      <c r="BA19222" s="80"/>
      <c r="BB19222" s="80"/>
    </row>
    <row r="19223" spans="9:54" x14ac:dyDescent="0.25">
      <c r="I19223" s="80"/>
      <c r="AX19223" s="80"/>
      <c r="AY19223" s="80"/>
      <c r="AZ19223" s="80"/>
      <c r="BA19223" s="80"/>
      <c r="BB19223" s="80"/>
    </row>
    <row r="19224" spans="9:54" x14ac:dyDescent="0.25">
      <c r="I19224" s="80"/>
      <c r="AX19224" s="80"/>
      <c r="AY19224" s="80"/>
      <c r="AZ19224" s="80"/>
      <c r="BA19224" s="80"/>
      <c r="BB19224" s="80"/>
    </row>
    <row r="19225" spans="9:54" x14ac:dyDescent="0.25">
      <c r="I19225" s="80"/>
      <c r="AX19225" s="80"/>
      <c r="AY19225" s="80"/>
      <c r="AZ19225" s="80"/>
      <c r="BA19225" s="80"/>
      <c r="BB19225" s="80"/>
    </row>
    <row r="19226" spans="9:54" x14ac:dyDescent="0.25">
      <c r="I19226" s="80"/>
      <c r="AX19226" s="80"/>
      <c r="AY19226" s="80"/>
      <c r="AZ19226" s="80"/>
      <c r="BA19226" s="80"/>
      <c r="BB19226" s="80"/>
    </row>
    <row r="19227" spans="9:54" x14ac:dyDescent="0.25">
      <c r="I19227" s="80"/>
      <c r="AX19227" s="80"/>
      <c r="AY19227" s="80"/>
      <c r="AZ19227" s="80"/>
      <c r="BA19227" s="80"/>
      <c r="BB19227" s="80"/>
    </row>
    <row r="19228" spans="9:54" x14ac:dyDescent="0.25">
      <c r="I19228" s="80"/>
      <c r="AX19228" s="80"/>
      <c r="AY19228" s="80"/>
      <c r="AZ19228" s="80"/>
      <c r="BA19228" s="80"/>
      <c r="BB19228" s="80"/>
    </row>
    <row r="19229" spans="9:54" x14ac:dyDescent="0.25">
      <c r="I19229" s="80"/>
      <c r="AX19229" s="80"/>
      <c r="AY19229" s="80"/>
      <c r="AZ19229" s="80"/>
      <c r="BA19229" s="80"/>
      <c r="BB19229" s="80"/>
    </row>
    <row r="19230" spans="9:54" x14ac:dyDescent="0.25">
      <c r="I19230" s="80"/>
      <c r="AX19230" s="80"/>
      <c r="AY19230" s="80"/>
      <c r="AZ19230" s="80"/>
      <c r="BA19230" s="80"/>
      <c r="BB19230" s="80"/>
    </row>
    <row r="19231" spans="9:54" x14ac:dyDescent="0.25">
      <c r="I19231" s="80"/>
      <c r="AX19231" s="80"/>
      <c r="AY19231" s="80"/>
      <c r="AZ19231" s="80"/>
      <c r="BA19231" s="80"/>
      <c r="BB19231" s="80"/>
    </row>
    <row r="19232" spans="9:54" x14ac:dyDescent="0.25">
      <c r="I19232" s="80"/>
      <c r="AX19232" s="80"/>
      <c r="AY19232" s="80"/>
      <c r="AZ19232" s="80"/>
      <c r="BA19232" s="80"/>
      <c r="BB19232" s="80"/>
    </row>
    <row r="19233" spans="9:54" x14ac:dyDescent="0.25">
      <c r="I19233" s="80"/>
      <c r="AX19233" s="80"/>
      <c r="AY19233" s="80"/>
      <c r="AZ19233" s="80"/>
      <c r="BA19233" s="80"/>
      <c r="BB19233" s="80"/>
    </row>
    <row r="19234" spans="9:54" x14ac:dyDescent="0.25">
      <c r="I19234" s="80"/>
      <c r="AX19234" s="80"/>
      <c r="AY19234" s="80"/>
      <c r="AZ19234" s="80"/>
      <c r="BA19234" s="80"/>
      <c r="BB19234" s="80"/>
    </row>
    <row r="19235" spans="9:54" x14ac:dyDescent="0.25">
      <c r="I19235" s="80"/>
      <c r="AX19235" s="80"/>
      <c r="AY19235" s="80"/>
      <c r="AZ19235" s="80"/>
      <c r="BA19235" s="80"/>
      <c r="BB19235" s="80"/>
    </row>
    <row r="19236" spans="9:54" x14ac:dyDescent="0.25">
      <c r="I19236" s="80"/>
      <c r="AX19236" s="80"/>
      <c r="AY19236" s="80"/>
      <c r="AZ19236" s="80"/>
      <c r="BA19236" s="80"/>
      <c r="BB19236" s="80"/>
    </row>
    <row r="19237" spans="9:54" x14ac:dyDescent="0.25">
      <c r="I19237" s="80"/>
      <c r="AX19237" s="80"/>
      <c r="AY19237" s="80"/>
      <c r="AZ19237" s="80"/>
      <c r="BA19237" s="80"/>
      <c r="BB19237" s="80"/>
    </row>
    <row r="19238" spans="9:54" x14ac:dyDescent="0.25">
      <c r="I19238" s="80"/>
      <c r="AX19238" s="80"/>
      <c r="AY19238" s="80"/>
      <c r="AZ19238" s="80"/>
      <c r="BA19238" s="80"/>
      <c r="BB19238" s="80"/>
    </row>
    <row r="19239" spans="9:54" x14ac:dyDescent="0.25">
      <c r="I19239" s="80"/>
      <c r="AX19239" s="80"/>
      <c r="AY19239" s="80"/>
      <c r="AZ19239" s="80"/>
      <c r="BA19239" s="80"/>
      <c r="BB19239" s="80"/>
    </row>
    <row r="19240" spans="9:54" x14ac:dyDescent="0.25">
      <c r="I19240" s="80"/>
      <c r="AX19240" s="80"/>
      <c r="AY19240" s="80"/>
      <c r="AZ19240" s="80"/>
      <c r="BA19240" s="80"/>
      <c r="BB19240" s="80"/>
    </row>
    <row r="19241" spans="9:54" x14ac:dyDescent="0.25">
      <c r="I19241" s="80"/>
      <c r="AX19241" s="80"/>
      <c r="AY19241" s="80"/>
      <c r="AZ19241" s="80"/>
      <c r="BA19241" s="80"/>
      <c r="BB19241" s="80"/>
    </row>
    <row r="19242" spans="9:54" x14ac:dyDescent="0.25">
      <c r="I19242" s="80"/>
      <c r="AX19242" s="80"/>
      <c r="AY19242" s="80"/>
      <c r="AZ19242" s="80"/>
      <c r="BA19242" s="80"/>
      <c r="BB19242" s="80"/>
    </row>
    <row r="19243" spans="9:54" x14ac:dyDescent="0.25">
      <c r="I19243" s="80"/>
      <c r="AX19243" s="80"/>
      <c r="AY19243" s="80"/>
      <c r="AZ19243" s="80"/>
      <c r="BA19243" s="80"/>
      <c r="BB19243" s="80"/>
    </row>
    <row r="19244" spans="9:54" x14ac:dyDescent="0.25">
      <c r="I19244" s="80"/>
      <c r="AX19244" s="80"/>
      <c r="AY19244" s="80"/>
      <c r="AZ19244" s="80"/>
      <c r="BA19244" s="80"/>
      <c r="BB19244" s="80"/>
    </row>
    <row r="19245" spans="9:54" x14ac:dyDescent="0.25">
      <c r="I19245" s="80"/>
      <c r="AX19245" s="80"/>
      <c r="AY19245" s="80"/>
      <c r="AZ19245" s="80"/>
      <c r="BA19245" s="80"/>
      <c r="BB19245" s="80"/>
    </row>
    <row r="19246" spans="9:54" x14ac:dyDescent="0.25">
      <c r="I19246" s="80"/>
      <c r="AX19246" s="80"/>
      <c r="AY19246" s="80"/>
      <c r="AZ19246" s="80"/>
      <c r="BA19246" s="80"/>
      <c r="BB19246" s="80"/>
    </row>
    <row r="19247" spans="9:54" x14ac:dyDescent="0.25">
      <c r="I19247" s="80"/>
      <c r="AX19247" s="80"/>
      <c r="AY19247" s="80"/>
      <c r="AZ19247" s="80"/>
      <c r="BA19247" s="80"/>
      <c r="BB19247" s="80"/>
    </row>
    <row r="19248" spans="9:54" x14ac:dyDescent="0.25">
      <c r="I19248" s="80"/>
      <c r="AX19248" s="80"/>
      <c r="AY19248" s="80"/>
      <c r="AZ19248" s="80"/>
      <c r="BA19248" s="80"/>
      <c r="BB19248" s="80"/>
    </row>
    <row r="19249" spans="9:54" x14ac:dyDescent="0.25">
      <c r="I19249" s="80"/>
      <c r="AX19249" s="80"/>
      <c r="AY19249" s="80"/>
      <c r="AZ19249" s="80"/>
      <c r="BA19249" s="80"/>
      <c r="BB19249" s="80"/>
    </row>
    <row r="19250" spans="9:54" x14ac:dyDescent="0.25">
      <c r="I19250" s="80"/>
      <c r="AX19250" s="80"/>
      <c r="AY19250" s="80"/>
      <c r="AZ19250" s="80"/>
      <c r="BA19250" s="80"/>
      <c r="BB19250" s="80"/>
    </row>
    <row r="19251" spans="9:54" x14ac:dyDescent="0.25">
      <c r="I19251" s="80"/>
      <c r="AX19251" s="80"/>
      <c r="AY19251" s="80"/>
      <c r="AZ19251" s="80"/>
      <c r="BA19251" s="80"/>
      <c r="BB19251" s="80"/>
    </row>
    <row r="19252" spans="9:54" x14ac:dyDescent="0.25">
      <c r="I19252" s="80"/>
      <c r="AX19252" s="80"/>
      <c r="AY19252" s="80"/>
      <c r="AZ19252" s="80"/>
      <c r="BA19252" s="80"/>
      <c r="BB19252" s="80"/>
    </row>
    <row r="19253" spans="9:54" x14ac:dyDescent="0.25">
      <c r="I19253" s="80"/>
      <c r="AX19253" s="80"/>
      <c r="AY19253" s="80"/>
      <c r="AZ19253" s="80"/>
      <c r="BA19253" s="80"/>
      <c r="BB19253" s="80"/>
    </row>
    <row r="19254" spans="9:54" x14ac:dyDescent="0.25">
      <c r="I19254" s="80"/>
      <c r="AX19254" s="80"/>
      <c r="AY19254" s="80"/>
      <c r="AZ19254" s="80"/>
      <c r="BA19254" s="80"/>
      <c r="BB19254" s="80"/>
    </row>
    <row r="19255" spans="9:54" x14ac:dyDescent="0.25">
      <c r="I19255" s="80"/>
      <c r="AX19255" s="80"/>
      <c r="AY19255" s="80"/>
      <c r="AZ19255" s="80"/>
      <c r="BA19255" s="80"/>
      <c r="BB19255" s="80"/>
    </row>
    <row r="19256" spans="9:54" x14ac:dyDescent="0.25">
      <c r="I19256" s="80"/>
      <c r="AX19256" s="80"/>
      <c r="AY19256" s="80"/>
      <c r="AZ19256" s="80"/>
      <c r="BA19256" s="80"/>
      <c r="BB19256" s="80"/>
    </row>
    <row r="19257" spans="9:54" x14ac:dyDescent="0.25">
      <c r="I19257" s="80"/>
      <c r="AX19257" s="80"/>
      <c r="AY19257" s="80"/>
      <c r="AZ19257" s="80"/>
      <c r="BA19257" s="80"/>
      <c r="BB19257" s="80"/>
    </row>
    <row r="19258" spans="9:54" x14ac:dyDescent="0.25">
      <c r="I19258" s="80"/>
      <c r="AX19258" s="80"/>
      <c r="AY19258" s="80"/>
      <c r="AZ19258" s="80"/>
      <c r="BA19258" s="80"/>
      <c r="BB19258" s="80"/>
    </row>
    <row r="19259" spans="9:54" x14ac:dyDescent="0.25">
      <c r="I19259" s="80"/>
      <c r="AX19259" s="80"/>
      <c r="AY19259" s="80"/>
      <c r="AZ19259" s="80"/>
      <c r="BA19259" s="80"/>
      <c r="BB19259" s="80"/>
    </row>
    <row r="19260" spans="9:54" x14ac:dyDescent="0.25">
      <c r="I19260" s="80"/>
      <c r="AX19260" s="80"/>
      <c r="AY19260" s="80"/>
      <c r="AZ19260" s="80"/>
      <c r="BA19260" s="80"/>
      <c r="BB19260" s="80"/>
    </row>
    <row r="19261" spans="9:54" x14ac:dyDescent="0.25">
      <c r="I19261" s="80"/>
      <c r="AX19261" s="80"/>
      <c r="AY19261" s="80"/>
      <c r="AZ19261" s="80"/>
      <c r="BA19261" s="80"/>
      <c r="BB19261" s="80"/>
    </row>
    <row r="19262" spans="9:54" x14ac:dyDescent="0.25">
      <c r="I19262" s="80"/>
      <c r="AX19262" s="80"/>
      <c r="AY19262" s="80"/>
      <c r="AZ19262" s="80"/>
      <c r="BA19262" s="80"/>
      <c r="BB19262" s="80"/>
    </row>
    <row r="19263" spans="9:54" x14ac:dyDescent="0.25">
      <c r="I19263" s="80"/>
      <c r="AX19263" s="80"/>
      <c r="AY19263" s="80"/>
      <c r="AZ19263" s="80"/>
      <c r="BA19263" s="80"/>
      <c r="BB19263" s="80"/>
    </row>
    <row r="19264" spans="9:54" x14ac:dyDescent="0.25">
      <c r="I19264" s="80"/>
      <c r="AX19264" s="80"/>
      <c r="AY19264" s="80"/>
      <c r="AZ19264" s="80"/>
      <c r="BA19264" s="80"/>
      <c r="BB19264" s="80"/>
    </row>
    <row r="19265" spans="9:54" x14ac:dyDescent="0.25">
      <c r="I19265" s="80"/>
      <c r="AX19265" s="80"/>
      <c r="AY19265" s="80"/>
      <c r="AZ19265" s="80"/>
      <c r="BA19265" s="80"/>
      <c r="BB19265" s="80"/>
    </row>
    <row r="19266" spans="9:54" x14ac:dyDescent="0.25">
      <c r="I19266" s="80"/>
      <c r="AX19266" s="80"/>
      <c r="AY19266" s="80"/>
      <c r="AZ19266" s="80"/>
      <c r="BA19266" s="80"/>
      <c r="BB19266" s="80"/>
    </row>
    <row r="19267" spans="9:54" x14ac:dyDescent="0.25">
      <c r="I19267" s="80"/>
      <c r="AX19267" s="80"/>
      <c r="AY19267" s="80"/>
      <c r="AZ19267" s="80"/>
      <c r="BA19267" s="80"/>
      <c r="BB19267" s="80"/>
    </row>
    <row r="19268" spans="9:54" x14ac:dyDescent="0.25">
      <c r="I19268" s="80"/>
      <c r="AX19268" s="80"/>
      <c r="AY19268" s="80"/>
      <c r="AZ19268" s="80"/>
      <c r="BA19268" s="80"/>
      <c r="BB19268" s="80"/>
    </row>
    <row r="19269" spans="9:54" x14ac:dyDescent="0.25">
      <c r="I19269" s="80"/>
      <c r="AX19269" s="80"/>
      <c r="AY19269" s="80"/>
      <c r="AZ19269" s="80"/>
      <c r="BA19269" s="80"/>
      <c r="BB19269" s="80"/>
    </row>
    <row r="19270" spans="9:54" x14ac:dyDescent="0.25">
      <c r="I19270" s="80"/>
      <c r="AX19270" s="80"/>
      <c r="AY19270" s="80"/>
      <c r="AZ19270" s="80"/>
      <c r="BA19270" s="80"/>
      <c r="BB19270" s="80"/>
    </row>
    <row r="19271" spans="9:54" x14ac:dyDescent="0.25">
      <c r="I19271" s="80"/>
      <c r="AX19271" s="80"/>
      <c r="AY19271" s="80"/>
      <c r="AZ19271" s="80"/>
      <c r="BA19271" s="80"/>
      <c r="BB19271" s="80"/>
    </row>
    <row r="19272" spans="9:54" x14ac:dyDescent="0.25">
      <c r="I19272" s="80"/>
      <c r="AX19272" s="80"/>
      <c r="AY19272" s="80"/>
      <c r="AZ19272" s="80"/>
      <c r="BA19272" s="80"/>
      <c r="BB19272" s="80"/>
    </row>
    <row r="19273" spans="9:54" x14ac:dyDescent="0.25">
      <c r="I19273" s="80"/>
      <c r="AX19273" s="80"/>
      <c r="AY19273" s="80"/>
      <c r="AZ19273" s="80"/>
      <c r="BA19273" s="80"/>
      <c r="BB19273" s="80"/>
    </row>
    <row r="19274" spans="9:54" x14ac:dyDescent="0.25">
      <c r="I19274" s="80"/>
      <c r="AX19274" s="80"/>
      <c r="AY19274" s="80"/>
      <c r="AZ19274" s="80"/>
      <c r="BA19274" s="80"/>
      <c r="BB19274" s="80"/>
    </row>
    <row r="19275" spans="9:54" x14ac:dyDescent="0.25">
      <c r="I19275" s="80"/>
      <c r="AX19275" s="80"/>
      <c r="AY19275" s="80"/>
      <c r="AZ19275" s="80"/>
      <c r="BA19275" s="80"/>
      <c r="BB19275" s="80"/>
    </row>
    <row r="19276" spans="9:54" x14ac:dyDescent="0.25">
      <c r="I19276" s="80"/>
      <c r="AX19276" s="80"/>
      <c r="AY19276" s="80"/>
      <c r="AZ19276" s="80"/>
      <c r="BA19276" s="80"/>
      <c r="BB19276" s="80"/>
    </row>
    <row r="19277" spans="9:54" x14ac:dyDescent="0.25">
      <c r="I19277" s="80"/>
      <c r="AX19277" s="80"/>
      <c r="AY19277" s="80"/>
      <c r="AZ19277" s="80"/>
      <c r="BA19277" s="80"/>
      <c r="BB19277" s="80"/>
    </row>
    <row r="19278" spans="9:54" x14ac:dyDescent="0.25">
      <c r="I19278" s="80"/>
      <c r="AX19278" s="80"/>
      <c r="AY19278" s="80"/>
      <c r="AZ19278" s="80"/>
      <c r="BA19278" s="80"/>
      <c r="BB19278" s="80"/>
    </row>
    <row r="19279" spans="9:54" x14ac:dyDescent="0.25">
      <c r="I19279" s="80"/>
      <c r="AX19279" s="80"/>
      <c r="AY19279" s="80"/>
      <c r="AZ19279" s="80"/>
      <c r="BA19279" s="80"/>
      <c r="BB19279" s="80"/>
    </row>
    <row r="19280" spans="9:54" x14ac:dyDescent="0.25">
      <c r="I19280" s="80"/>
      <c r="AX19280" s="80"/>
      <c r="AY19280" s="80"/>
      <c r="AZ19280" s="80"/>
      <c r="BA19280" s="80"/>
      <c r="BB19280" s="80"/>
    </row>
    <row r="19281" spans="9:54" x14ac:dyDescent="0.25">
      <c r="I19281" s="80"/>
      <c r="AX19281" s="80"/>
      <c r="AY19281" s="80"/>
      <c r="AZ19281" s="80"/>
      <c r="BA19281" s="80"/>
      <c r="BB19281" s="80"/>
    </row>
    <row r="19282" spans="9:54" x14ac:dyDescent="0.25">
      <c r="I19282" s="80"/>
      <c r="AX19282" s="80"/>
      <c r="AY19282" s="80"/>
      <c r="AZ19282" s="80"/>
      <c r="BA19282" s="80"/>
      <c r="BB19282" s="80"/>
    </row>
    <row r="19283" spans="9:54" x14ac:dyDescent="0.25">
      <c r="I19283" s="80"/>
      <c r="AX19283" s="80"/>
      <c r="AY19283" s="80"/>
      <c r="AZ19283" s="80"/>
      <c r="BA19283" s="80"/>
      <c r="BB19283" s="80"/>
    </row>
    <row r="19284" spans="9:54" x14ac:dyDescent="0.25">
      <c r="I19284" s="80"/>
      <c r="AX19284" s="80"/>
      <c r="AY19284" s="80"/>
      <c r="AZ19284" s="80"/>
      <c r="BA19284" s="80"/>
      <c r="BB19284" s="80"/>
    </row>
    <row r="19285" spans="9:54" x14ac:dyDescent="0.25">
      <c r="I19285" s="80"/>
      <c r="AX19285" s="80"/>
      <c r="AY19285" s="80"/>
      <c r="AZ19285" s="80"/>
      <c r="BA19285" s="80"/>
      <c r="BB19285" s="80"/>
    </row>
    <row r="19286" spans="9:54" x14ac:dyDescent="0.25">
      <c r="I19286" s="80"/>
      <c r="AX19286" s="80"/>
      <c r="AY19286" s="80"/>
      <c r="AZ19286" s="80"/>
      <c r="BA19286" s="80"/>
      <c r="BB19286" s="80"/>
    </row>
    <row r="19287" spans="9:54" x14ac:dyDescent="0.25">
      <c r="I19287" s="80"/>
      <c r="AX19287" s="80"/>
      <c r="AY19287" s="80"/>
      <c r="AZ19287" s="80"/>
      <c r="BA19287" s="80"/>
      <c r="BB19287" s="80"/>
    </row>
    <row r="19288" spans="9:54" x14ac:dyDescent="0.25">
      <c r="I19288" s="80"/>
      <c r="AX19288" s="80"/>
      <c r="AY19288" s="80"/>
      <c r="AZ19288" s="80"/>
      <c r="BA19288" s="80"/>
      <c r="BB19288" s="80"/>
    </row>
    <row r="19289" spans="9:54" x14ac:dyDescent="0.25">
      <c r="I19289" s="80"/>
      <c r="AX19289" s="80"/>
      <c r="AY19289" s="80"/>
      <c r="AZ19289" s="80"/>
      <c r="BA19289" s="80"/>
      <c r="BB19289" s="80"/>
    </row>
    <row r="19290" spans="9:54" x14ac:dyDescent="0.25">
      <c r="I19290" s="80"/>
      <c r="AX19290" s="80"/>
      <c r="AY19290" s="80"/>
      <c r="AZ19290" s="80"/>
      <c r="BA19290" s="80"/>
      <c r="BB19290" s="80"/>
    </row>
    <row r="19291" spans="9:54" x14ac:dyDescent="0.25">
      <c r="I19291" s="80"/>
      <c r="AX19291" s="80"/>
      <c r="AY19291" s="80"/>
      <c r="AZ19291" s="80"/>
      <c r="BA19291" s="80"/>
      <c r="BB19291" s="80"/>
    </row>
    <row r="19292" spans="9:54" x14ac:dyDescent="0.25">
      <c r="I19292" s="80"/>
      <c r="AX19292" s="80"/>
      <c r="AY19292" s="80"/>
      <c r="AZ19292" s="80"/>
      <c r="BA19292" s="80"/>
      <c r="BB19292" s="80"/>
    </row>
    <row r="19293" spans="9:54" x14ac:dyDescent="0.25">
      <c r="I19293" s="80"/>
      <c r="AX19293" s="80"/>
      <c r="AY19293" s="80"/>
      <c r="AZ19293" s="80"/>
      <c r="BA19293" s="80"/>
      <c r="BB19293" s="80"/>
    </row>
    <row r="19294" spans="9:54" x14ac:dyDescent="0.25">
      <c r="I19294" s="80"/>
      <c r="AX19294" s="80"/>
      <c r="AY19294" s="80"/>
      <c r="AZ19294" s="80"/>
      <c r="BA19294" s="80"/>
      <c r="BB19294" s="80"/>
    </row>
    <row r="19295" spans="9:54" x14ac:dyDescent="0.25">
      <c r="I19295" s="80"/>
      <c r="AX19295" s="80"/>
      <c r="AY19295" s="80"/>
      <c r="AZ19295" s="80"/>
      <c r="BA19295" s="80"/>
      <c r="BB19295" s="80"/>
    </row>
    <row r="19296" spans="9:54" x14ac:dyDescent="0.25">
      <c r="I19296" s="80"/>
      <c r="AX19296" s="80"/>
      <c r="AY19296" s="80"/>
      <c r="AZ19296" s="80"/>
      <c r="BA19296" s="80"/>
      <c r="BB19296" s="80"/>
    </row>
    <row r="19297" spans="9:54" x14ac:dyDescent="0.25">
      <c r="I19297" s="80"/>
      <c r="AX19297" s="80"/>
      <c r="AY19297" s="80"/>
      <c r="AZ19297" s="80"/>
      <c r="BA19297" s="80"/>
      <c r="BB19297" s="80"/>
    </row>
    <row r="19298" spans="9:54" x14ac:dyDescent="0.25">
      <c r="I19298" s="80"/>
      <c r="AX19298" s="80"/>
      <c r="AY19298" s="80"/>
      <c r="AZ19298" s="80"/>
      <c r="BA19298" s="80"/>
      <c r="BB19298" s="80"/>
    </row>
    <row r="19299" spans="9:54" x14ac:dyDescent="0.25">
      <c r="I19299" s="80"/>
      <c r="AX19299" s="80"/>
      <c r="AY19299" s="80"/>
      <c r="AZ19299" s="80"/>
      <c r="BA19299" s="80"/>
      <c r="BB19299" s="80"/>
    </row>
    <row r="19300" spans="9:54" x14ac:dyDescent="0.25">
      <c r="I19300" s="80"/>
      <c r="AX19300" s="80"/>
      <c r="AY19300" s="80"/>
      <c r="AZ19300" s="80"/>
      <c r="BA19300" s="80"/>
      <c r="BB19300" s="80"/>
    </row>
    <row r="19301" spans="9:54" x14ac:dyDescent="0.25">
      <c r="I19301" s="80"/>
      <c r="AX19301" s="80"/>
      <c r="AY19301" s="80"/>
      <c r="AZ19301" s="80"/>
      <c r="BA19301" s="80"/>
      <c r="BB19301" s="80"/>
    </row>
    <row r="19302" spans="9:54" x14ac:dyDescent="0.25">
      <c r="I19302" s="80"/>
      <c r="AX19302" s="80"/>
      <c r="AY19302" s="80"/>
      <c r="AZ19302" s="80"/>
      <c r="BA19302" s="80"/>
      <c r="BB19302" s="80"/>
    </row>
    <row r="19303" spans="9:54" x14ac:dyDescent="0.25">
      <c r="I19303" s="80"/>
      <c r="AX19303" s="80"/>
      <c r="AY19303" s="80"/>
      <c r="AZ19303" s="80"/>
      <c r="BA19303" s="80"/>
      <c r="BB19303" s="80"/>
    </row>
    <row r="19304" spans="9:54" x14ac:dyDescent="0.25">
      <c r="I19304" s="80"/>
      <c r="AX19304" s="80"/>
      <c r="AY19304" s="80"/>
      <c r="AZ19304" s="80"/>
      <c r="BA19304" s="80"/>
      <c r="BB19304" s="80"/>
    </row>
    <row r="19305" spans="9:54" x14ac:dyDescent="0.25">
      <c r="I19305" s="80"/>
      <c r="AX19305" s="80"/>
      <c r="AY19305" s="80"/>
      <c r="AZ19305" s="80"/>
      <c r="BA19305" s="80"/>
      <c r="BB19305" s="80"/>
    </row>
    <row r="19306" spans="9:54" x14ac:dyDescent="0.25">
      <c r="I19306" s="80"/>
      <c r="AX19306" s="80"/>
      <c r="AY19306" s="80"/>
      <c r="AZ19306" s="80"/>
      <c r="BA19306" s="80"/>
      <c r="BB19306" s="80"/>
    </row>
    <row r="19307" spans="9:54" x14ac:dyDescent="0.25">
      <c r="I19307" s="80"/>
      <c r="AX19307" s="80"/>
      <c r="AY19307" s="80"/>
      <c r="AZ19307" s="80"/>
      <c r="BA19307" s="80"/>
      <c r="BB19307" s="80"/>
    </row>
    <row r="19308" spans="9:54" x14ac:dyDescent="0.25">
      <c r="I19308" s="80"/>
      <c r="AX19308" s="80"/>
      <c r="AY19308" s="80"/>
      <c r="AZ19308" s="80"/>
      <c r="BA19308" s="80"/>
      <c r="BB19308" s="80"/>
    </row>
    <row r="19309" spans="9:54" x14ac:dyDescent="0.25">
      <c r="I19309" s="80"/>
      <c r="AX19309" s="80"/>
      <c r="AY19309" s="80"/>
      <c r="AZ19309" s="80"/>
      <c r="BA19309" s="80"/>
      <c r="BB19309" s="80"/>
    </row>
    <row r="19310" spans="9:54" x14ac:dyDescent="0.25">
      <c r="I19310" s="80"/>
      <c r="AX19310" s="80"/>
      <c r="AY19310" s="80"/>
      <c r="AZ19310" s="80"/>
      <c r="BA19310" s="80"/>
      <c r="BB19310" s="80"/>
    </row>
    <row r="19311" spans="9:54" x14ac:dyDescent="0.25">
      <c r="I19311" s="80"/>
      <c r="AX19311" s="80"/>
      <c r="AY19311" s="80"/>
      <c r="AZ19311" s="80"/>
      <c r="BA19311" s="80"/>
      <c r="BB19311" s="80"/>
    </row>
    <row r="19312" spans="9:54" x14ac:dyDescent="0.25">
      <c r="I19312" s="80"/>
      <c r="AX19312" s="80"/>
      <c r="AY19312" s="80"/>
      <c r="AZ19312" s="80"/>
      <c r="BA19312" s="80"/>
      <c r="BB19312" s="80"/>
    </row>
    <row r="19313" spans="9:54" x14ac:dyDescent="0.25">
      <c r="I19313" s="80"/>
      <c r="AX19313" s="80"/>
      <c r="AY19313" s="80"/>
      <c r="AZ19313" s="80"/>
      <c r="BA19313" s="80"/>
      <c r="BB19313" s="80"/>
    </row>
    <row r="19314" spans="9:54" x14ac:dyDescent="0.25">
      <c r="I19314" s="80"/>
      <c r="AX19314" s="80"/>
      <c r="AY19314" s="80"/>
      <c r="AZ19314" s="80"/>
      <c r="BA19314" s="80"/>
      <c r="BB19314" s="80"/>
    </row>
    <row r="19315" spans="9:54" x14ac:dyDescent="0.25">
      <c r="I19315" s="80"/>
      <c r="AX19315" s="80"/>
      <c r="AY19315" s="80"/>
      <c r="AZ19315" s="80"/>
      <c r="BA19315" s="80"/>
      <c r="BB19315" s="80"/>
    </row>
    <row r="19316" spans="9:54" x14ac:dyDescent="0.25">
      <c r="I19316" s="80"/>
      <c r="AX19316" s="80"/>
      <c r="AY19316" s="80"/>
      <c r="AZ19316" s="80"/>
      <c r="BA19316" s="80"/>
      <c r="BB19316" s="80"/>
    </row>
    <row r="19317" spans="9:54" x14ac:dyDescent="0.25">
      <c r="I19317" s="80"/>
      <c r="AX19317" s="80"/>
      <c r="AY19317" s="80"/>
      <c r="AZ19317" s="80"/>
      <c r="BA19317" s="80"/>
      <c r="BB19317" s="80"/>
    </row>
    <row r="19318" spans="9:54" x14ac:dyDescent="0.25">
      <c r="I19318" s="80"/>
      <c r="AX19318" s="80"/>
      <c r="AY19318" s="80"/>
      <c r="AZ19318" s="80"/>
      <c r="BA19318" s="80"/>
      <c r="BB19318" s="80"/>
    </row>
    <row r="19319" spans="9:54" x14ac:dyDescent="0.25">
      <c r="I19319" s="80"/>
      <c r="AX19319" s="80"/>
      <c r="AY19319" s="80"/>
      <c r="AZ19319" s="80"/>
      <c r="BA19319" s="80"/>
      <c r="BB19319" s="80"/>
    </row>
    <row r="19320" spans="9:54" x14ac:dyDescent="0.25">
      <c r="I19320" s="80"/>
      <c r="AX19320" s="80"/>
      <c r="AY19320" s="80"/>
      <c r="AZ19320" s="80"/>
      <c r="BA19320" s="80"/>
      <c r="BB19320" s="80"/>
    </row>
    <row r="19321" spans="9:54" x14ac:dyDescent="0.25">
      <c r="I19321" s="80"/>
      <c r="AX19321" s="80"/>
      <c r="AY19321" s="80"/>
      <c r="AZ19321" s="80"/>
      <c r="BA19321" s="80"/>
      <c r="BB19321" s="80"/>
    </row>
    <row r="19322" spans="9:54" x14ac:dyDescent="0.25">
      <c r="I19322" s="80"/>
      <c r="AX19322" s="80"/>
      <c r="AY19322" s="80"/>
      <c r="AZ19322" s="80"/>
      <c r="BA19322" s="80"/>
      <c r="BB19322" s="80"/>
    </row>
    <row r="19323" spans="9:54" x14ac:dyDescent="0.25">
      <c r="I19323" s="80"/>
      <c r="AX19323" s="80"/>
      <c r="AY19323" s="80"/>
      <c r="AZ19323" s="80"/>
      <c r="BA19323" s="80"/>
      <c r="BB19323" s="80"/>
    </row>
    <row r="19324" spans="9:54" x14ac:dyDescent="0.25">
      <c r="I19324" s="80"/>
      <c r="AX19324" s="80"/>
      <c r="AY19324" s="80"/>
      <c r="AZ19324" s="80"/>
      <c r="BA19324" s="80"/>
      <c r="BB19324" s="80"/>
    </row>
    <row r="19325" spans="9:54" x14ac:dyDescent="0.25">
      <c r="I19325" s="80"/>
      <c r="AX19325" s="80"/>
      <c r="AY19325" s="80"/>
      <c r="AZ19325" s="80"/>
      <c r="BA19325" s="80"/>
      <c r="BB19325" s="80"/>
    </row>
    <row r="19326" spans="9:54" x14ac:dyDescent="0.25">
      <c r="I19326" s="80"/>
      <c r="AX19326" s="80"/>
      <c r="AY19326" s="80"/>
      <c r="AZ19326" s="80"/>
      <c r="BA19326" s="80"/>
      <c r="BB19326" s="80"/>
    </row>
    <row r="19327" spans="9:54" x14ac:dyDescent="0.25">
      <c r="I19327" s="80"/>
      <c r="AX19327" s="80"/>
      <c r="AY19327" s="80"/>
      <c r="AZ19327" s="80"/>
      <c r="BA19327" s="80"/>
      <c r="BB19327" s="80"/>
    </row>
    <row r="19328" spans="9:54" x14ac:dyDescent="0.25">
      <c r="I19328" s="80"/>
      <c r="AX19328" s="80"/>
      <c r="AY19328" s="80"/>
      <c r="AZ19328" s="80"/>
      <c r="BA19328" s="80"/>
      <c r="BB19328" s="80"/>
    </row>
    <row r="19329" spans="9:54" x14ac:dyDescent="0.25">
      <c r="I19329" s="80"/>
      <c r="AX19329" s="80"/>
      <c r="AY19329" s="80"/>
      <c r="AZ19329" s="80"/>
      <c r="BA19329" s="80"/>
      <c r="BB19329" s="80"/>
    </row>
    <row r="19330" spans="9:54" x14ac:dyDescent="0.25">
      <c r="I19330" s="80"/>
      <c r="AX19330" s="80"/>
      <c r="AY19330" s="80"/>
      <c r="AZ19330" s="80"/>
      <c r="BA19330" s="80"/>
      <c r="BB19330" s="80"/>
    </row>
    <row r="19331" spans="9:54" x14ac:dyDescent="0.25">
      <c r="I19331" s="80"/>
      <c r="AX19331" s="80"/>
      <c r="AY19331" s="80"/>
      <c r="AZ19331" s="80"/>
      <c r="BA19331" s="80"/>
      <c r="BB19331" s="80"/>
    </row>
    <row r="19332" spans="9:54" x14ac:dyDescent="0.25">
      <c r="I19332" s="80"/>
      <c r="AX19332" s="80"/>
      <c r="AY19332" s="80"/>
      <c r="AZ19332" s="80"/>
      <c r="BA19332" s="80"/>
      <c r="BB19332" s="80"/>
    </row>
    <row r="19333" spans="9:54" x14ac:dyDescent="0.25">
      <c r="I19333" s="80"/>
      <c r="AX19333" s="80"/>
      <c r="AY19333" s="80"/>
      <c r="AZ19333" s="80"/>
      <c r="BA19333" s="80"/>
      <c r="BB19333" s="80"/>
    </row>
    <row r="19334" spans="9:54" x14ac:dyDescent="0.25">
      <c r="I19334" s="80"/>
      <c r="AX19334" s="80"/>
      <c r="AY19334" s="80"/>
      <c r="AZ19334" s="80"/>
      <c r="BA19334" s="80"/>
      <c r="BB19334" s="80"/>
    </row>
    <row r="19335" spans="9:54" x14ac:dyDescent="0.25">
      <c r="I19335" s="80"/>
      <c r="AX19335" s="80"/>
      <c r="AY19335" s="80"/>
      <c r="AZ19335" s="80"/>
      <c r="BA19335" s="80"/>
      <c r="BB19335" s="80"/>
    </row>
    <row r="19336" spans="9:54" x14ac:dyDescent="0.25">
      <c r="I19336" s="80"/>
      <c r="AX19336" s="80"/>
      <c r="AY19336" s="80"/>
      <c r="AZ19336" s="80"/>
      <c r="BA19336" s="80"/>
      <c r="BB19336" s="80"/>
    </row>
    <row r="19337" spans="9:54" x14ac:dyDescent="0.25">
      <c r="I19337" s="80"/>
      <c r="AX19337" s="80"/>
      <c r="AY19337" s="80"/>
      <c r="AZ19337" s="80"/>
      <c r="BA19337" s="80"/>
      <c r="BB19337" s="80"/>
    </row>
    <row r="19338" spans="9:54" x14ac:dyDescent="0.25">
      <c r="I19338" s="80"/>
      <c r="AX19338" s="80"/>
      <c r="AY19338" s="80"/>
      <c r="AZ19338" s="80"/>
      <c r="BA19338" s="80"/>
      <c r="BB19338" s="80"/>
    </row>
    <row r="19339" spans="9:54" x14ac:dyDescent="0.25">
      <c r="I19339" s="80"/>
      <c r="AX19339" s="80"/>
      <c r="AY19339" s="80"/>
      <c r="AZ19339" s="80"/>
      <c r="BA19339" s="80"/>
      <c r="BB19339" s="80"/>
    </row>
    <row r="19340" spans="9:54" x14ac:dyDescent="0.25">
      <c r="I19340" s="80"/>
      <c r="AX19340" s="80"/>
      <c r="AY19340" s="80"/>
      <c r="AZ19340" s="80"/>
      <c r="BA19340" s="80"/>
      <c r="BB19340" s="80"/>
    </row>
    <row r="19341" spans="9:54" x14ac:dyDescent="0.25">
      <c r="I19341" s="80"/>
      <c r="AX19341" s="80"/>
      <c r="AY19341" s="80"/>
      <c r="AZ19341" s="80"/>
      <c r="BA19341" s="80"/>
      <c r="BB19341" s="80"/>
    </row>
    <row r="19342" spans="9:54" x14ac:dyDescent="0.25">
      <c r="I19342" s="80"/>
      <c r="AX19342" s="80"/>
      <c r="AY19342" s="80"/>
      <c r="AZ19342" s="80"/>
      <c r="BA19342" s="80"/>
      <c r="BB19342" s="80"/>
    </row>
    <row r="19343" spans="9:54" x14ac:dyDescent="0.25">
      <c r="I19343" s="80"/>
      <c r="AX19343" s="80"/>
      <c r="AY19343" s="80"/>
      <c r="AZ19343" s="80"/>
      <c r="BA19343" s="80"/>
      <c r="BB19343" s="80"/>
    </row>
    <row r="19344" spans="9:54" x14ac:dyDescent="0.25">
      <c r="I19344" s="80"/>
      <c r="AX19344" s="80"/>
      <c r="AY19344" s="80"/>
      <c r="AZ19344" s="80"/>
      <c r="BA19344" s="80"/>
      <c r="BB19344" s="80"/>
    </row>
    <row r="19345" spans="9:54" x14ac:dyDescent="0.25">
      <c r="I19345" s="80"/>
      <c r="AX19345" s="80"/>
      <c r="AY19345" s="80"/>
      <c r="AZ19345" s="80"/>
      <c r="BA19345" s="80"/>
      <c r="BB19345" s="80"/>
    </row>
    <row r="19346" spans="9:54" x14ac:dyDescent="0.25">
      <c r="I19346" s="80"/>
      <c r="AX19346" s="80"/>
      <c r="AY19346" s="80"/>
      <c r="AZ19346" s="80"/>
      <c r="BA19346" s="80"/>
      <c r="BB19346" s="80"/>
    </row>
    <row r="19347" spans="9:54" x14ac:dyDescent="0.25">
      <c r="I19347" s="80"/>
      <c r="AX19347" s="80"/>
      <c r="AY19347" s="80"/>
      <c r="AZ19347" s="80"/>
      <c r="BA19347" s="80"/>
      <c r="BB19347" s="80"/>
    </row>
    <row r="19348" spans="9:54" x14ac:dyDescent="0.25">
      <c r="I19348" s="80"/>
      <c r="AX19348" s="80"/>
      <c r="AY19348" s="80"/>
      <c r="AZ19348" s="80"/>
      <c r="BA19348" s="80"/>
      <c r="BB19348" s="80"/>
    </row>
    <row r="19349" spans="9:54" x14ac:dyDescent="0.25">
      <c r="I19349" s="80"/>
      <c r="AX19349" s="80"/>
      <c r="AY19349" s="80"/>
      <c r="AZ19349" s="80"/>
      <c r="BA19349" s="80"/>
      <c r="BB19349" s="80"/>
    </row>
    <row r="19350" spans="9:54" x14ac:dyDescent="0.25">
      <c r="I19350" s="80"/>
      <c r="AX19350" s="80"/>
      <c r="AY19350" s="80"/>
      <c r="AZ19350" s="80"/>
      <c r="BA19350" s="80"/>
      <c r="BB19350" s="80"/>
    </row>
    <row r="19351" spans="9:54" x14ac:dyDescent="0.25">
      <c r="I19351" s="80"/>
      <c r="AX19351" s="80"/>
      <c r="AY19351" s="80"/>
      <c r="AZ19351" s="80"/>
      <c r="BA19351" s="80"/>
      <c r="BB19351" s="80"/>
    </row>
    <row r="19352" spans="9:54" x14ac:dyDescent="0.25">
      <c r="I19352" s="80"/>
      <c r="AX19352" s="80"/>
      <c r="AY19352" s="80"/>
      <c r="AZ19352" s="80"/>
      <c r="BA19352" s="80"/>
      <c r="BB19352" s="80"/>
    </row>
    <row r="19353" spans="9:54" x14ac:dyDescent="0.25">
      <c r="I19353" s="80"/>
      <c r="AX19353" s="80"/>
      <c r="AY19353" s="80"/>
      <c r="AZ19353" s="80"/>
      <c r="BA19353" s="80"/>
      <c r="BB19353" s="80"/>
    </row>
    <row r="19354" spans="9:54" x14ac:dyDescent="0.25">
      <c r="I19354" s="80"/>
      <c r="AX19354" s="80"/>
      <c r="AY19354" s="80"/>
      <c r="AZ19354" s="80"/>
      <c r="BA19354" s="80"/>
      <c r="BB19354" s="80"/>
    </row>
    <row r="19355" spans="9:54" x14ac:dyDescent="0.25">
      <c r="I19355" s="80"/>
      <c r="AX19355" s="80"/>
      <c r="AY19355" s="80"/>
      <c r="AZ19355" s="80"/>
      <c r="BA19355" s="80"/>
      <c r="BB19355" s="80"/>
    </row>
    <row r="19356" spans="9:54" x14ac:dyDescent="0.25">
      <c r="I19356" s="80"/>
      <c r="AX19356" s="80"/>
      <c r="AY19356" s="80"/>
      <c r="AZ19356" s="80"/>
      <c r="BA19356" s="80"/>
      <c r="BB19356" s="80"/>
    </row>
    <row r="19357" spans="9:54" x14ac:dyDescent="0.25">
      <c r="I19357" s="80"/>
      <c r="AX19357" s="80"/>
      <c r="AY19357" s="80"/>
      <c r="AZ19357" s="80"/>
      <c r="BA19357" s="80"/>
      <c r="BB19357" s="80"/>
    </row>
    <row r="19358" spans="9:54" x14ac:dyDescent="0.25">
      <c r="I19358" s="80"/>
      <c r="AX19358" s="80"/>
      <c r="AY19358" s="80"/>
      <c r="AZ19358" s="80"/>
      <c r="BA19358" s="80"/>
      <c r="BB19358" s="80"/>
    </row>
    <row r="19359" spans="9:54" x14ac:dyDescent="0.25">
      <c r="I19359" s="80"/>
      <c r="AX19359" s="80"/>
      <c r="AY19359" s="80"/>
      <c r="AZ19359" s="80"/>
      <c r="BA19359" s="80"/>
      <c r="BB19359" s="80"/>
    </row>
    <row r="19360" spans="9:54" x14ac:dyDescent="0.25">
      <c r="I19360" s="80"/>
      <c r="AX19360" s="80"/>
      <c r="AY19360" s="80"/>
      <c r="AZ19360" s="80"/>
      <c r="BA19360" s="80"/>
      <c r="BB19360" s="80"/>
    </row>
    <row r="19361" spans="9:54" x14ac:dyDescent="0.25">
      <c r="I19361" s="80"/>
      <c r="AX19361" s="80"/>
      <c r="AY19361" s="80"/>
      <c r="AZ19361" s="80"/>
      <c r="BA19361" s="80"/>
      <c r="BB19361" s="80"/>
    </row>
    <row r="19362" spans="9:54" x14ac:dyDescent="0.25">
      <c r="I19362" s="80"/>
      <c r="AX19362" s="80"/>
      <c r="AY19362" s="80"/>
      <c r="AZ19362" s="80"/>
      <c r="BA19362" s="80"/>
      <c r="BB19362" s="80"/>
    </row>
    <row r="19363" spans="9:54" x14ac:dyDescent="0.25">
      <c r="I19363" s="80"/>
      <c r="AX19363" s="80"/>
      <c r="AY19363" s="80"/>
      <c r="AZ19363" s="80"/>
      <c r="BA19363" s="80"/>
      <c r="BB19363" s="80"/>
    </row>
    <row r="19364" spans="9:54" x14ac:dyDescent="0.25">
      <c r="I19364" s="80"/>
      <c r="AX19364" s="80"/>
      <c r="AY19364" s="80"/>
      <c r="AZ19364" s="80"/>
      <c r="BA19364" s="80"/>
      <c r="BB19364" s="80"/>
    </row>
    <row r="19365" spans="9:54" x14ac:dyDescent="0.25">
      <c r="I19365" s="80"/>
      <c r="AX19365" s="80"/>
      <c r="AY19365" s="80"/>
      <c r="AZ19365" s="80"/>
      <c r="BA19365" s="80"/>
      <c r="BB19365" s="80"/>
    </row>
    <row r="19366" spans="9:54" x14ac:dyDescent="0.25">
      <c r="I19366" s="80"/>
      <c r="AX19366" s="80"/>
      <c r="AY19366" s="80"/>
      <c r="AZ19366" s="80"/>
      <c r="BA19366" s="80"/>
      <c r="BB19366" s="80"/>
    </row>
    <row r="19367" spans="9:54" x14ac:dyDescent="0.25">
      <c r="I19367" s="80"/>
      <c r="AX19367" s="80"/>
      <c r="AY19367" s="80"/>
      <c r="AZ19367" s="80"/>
      <c r="BA19367" s="80"/>
      <c r="BB19367" s="80"/>
    </row>
    <row r="19368" spans="9:54" x14ac:dyDescent="0.25">
      <c r="I19368" s="80"/>
      <c r="AX19368" s="80"/>
      <c r="AY19368" s="80"/>
      <c r="AZ19368" s="80"/>
      <c r="BA19368" s="80"/>
      <c r="BB19368" s="80"/>
    </row>
    <row r="19369" spans="9:54" x14ac:dyDescent="0.25">
      <c r="I19369" s="80"/>
      <c r="AX19369" s="80"/>
      <c r="AY19369" s="80"/>
      <c r="AZ19369" s="80"/>
      <c r="BA19369" s="80"/>
      <c r="BB19369" s="80"/>
    </row>
    <row r="19370" spans="9:54" x14ac:dyDescent="0.25">
      <c r="I19370" s="80"/>
      <c r="AX19370" s="80"/>
      <c r="AY19370" s="80"/>
      <c r="AZ19370" s="80"/>
      <c r="BA19370" s="80"/>
      <c r="BB19370" s="80"/>
    </row>
    <row r="19371" spans="9:54" x14ac:dyDescent="0.25">
      <c r="I19371" s="80"/>
      <c r="AX19371" s="80"/>
      <c r="AY19371" s="80"/>
      <c r="AZ19371" s="80"/>
      <c r="BA19371" s="80"/>
      <c r="BB19371" s="80"/>
    </row>
    <row r="19372" spans="9:54" x14ac:dyDescent="0.25">
      <c r="I19372" s="80"/>
      <c r="AX19372" s="80"/>
      <c r="AY19372" s="80"/>
      <c r="AZ19372" s="80"/>
      <c r="BA19372" s="80"/>
      <c r="BB19372" s="80"/>
    </row>
    <row r="19373" spans="9:54" x14ac:dyDescent="0.25">
      <c r="I19373" s="80"/>
      <c r="AX19373" s="80"/>
      <c r="AY19373" s="80"/>
      <c r="AZ19373" s="80"/>
      <c r="BA19373" s="80"/>
      <c r="BB19373" s="80"/>
    </row>
    <row r="19374" spans="9:54" x14ac:dyDescent="0.25">
      <c r="I19374" s="80"/>
      <c r="AX19374" s="80"/>
      <c r="AY19374" s="80"/>
      <c r="AZ19374" s="80"/>
      <c r="BA19374" s="80"/>
      <c r="BB19374" s="80"/>
    </row>
    <row r="19375" spans="9:54" x14ac:dyDescent="0.25">
      <c r="I19375" s="80"/>
      <c r="AX19375" s="80"/>
      <c r="AY19375" s="80"/>
      <c r="AZ19375" s="80"/>
      <c r="BA19375" s="80"/>
      <c r="BB19375" s="80"/>
    </row>
    <row r="19376" spans="9:54" x14ac:dyDescent="0.25">
      <c r="I19376" s="80"/>
      <c r="AX19376" s="80"/>
      <c r="AY19376" s="80"/>
      <c r="AZ19376" s="80"/>
      <c r="BA19376" s="80"/>
      <c r="BB19376" s="80"/>
    </row>
    <row r="19377" spans="9:54" x14ac:dyDescent="0.25">
      <c r="I19377" s="80"/>
      <c r="AX19377" s="80"/>
      <c r="AY19377" s="80"/>
      <c r="AZ19377" s="80"/>
      <c r="BA19377" s="80"/>
      <c r="BB19377" s="80"/>
    </row>
    <row r="19378" spans="9:54" x14ac:dyDescent="0.25">
      <c r="I19378" s="80"/>
      <c r="AX19378" s="80"/>
      <c r="AY19378" s="80"/>
      <c r="AZ19378" s="80"/>
      <c r="BA19378" s="80"/>
      <c r="BB19378" s="80"/>
    </row>
    <row r="19379" spans="9:54" x14ac:dyDescent="0.25">
      <c r="I19379" s="80"/>
      <c r="AX19379" s="80"/>
      <c r="AY19379" s="80"/>
      <c r="AZ19379" s="80"/>
      <c r="BA19379" s="80"/>
      <c r="BB19379" s="80"/>
    </row>
    <row r="19380" spans="9:54" x14ac:dyDescent="0.25">
      <c r="I19380" s="80"/>
      <c r="AX19380" s="80"/>
      <c r="AY19380" s="80"/>
      <c r="AZ19380" s="80"/>
      <c r="BA19380" s="80"/>
      <c r="BB19380" s="80"/>
    </row>
    <row r="19381" spans="9:54" x14ac:dyDescent="0.25">
      <c r="I19381" s="80"/>
      <c r="AX19381" s="80"/>
      <c r="AY19381" s="80"/>
      <c r="AZ19381" s="80"/>
      <c r="BA19381" s="80"/>
      <c r="BB19381" s="80"/>
    </row>
    <row r="19382" spans="9:54" x14ac:dyDescent="0.25">
      <c r="I19382" s="80"/>
      <c r="AX19382" s="80"/>
      <c r="AY19382" s="80"/>
      <c r="AZ19382" s="80"/>
      <c r="BA19382" s="80"/>
      <c r="BB19382" s="80"/>
    </row>
    <row r="19383" spans="9:54" x14ac:dyDescent="0.25">
      <c r="I19383" s="80"/>
      <c r="AX19383" s="80"/>
      <c r="AY19383" s="80"/>
      <c r="AZ19383" s="80"/>
      <c r="BA19383" s="80"/>
      <c r="BB19383" s="80"/>
    </row>
    <row r="19384" spans="9:54" x14ac:dyDescent="0.25">
      <c r="I19384" s="80"/>
      <c r="AX19384" s="80"/>
      <c r="AY19384" s="80"/>
      <c r="AZ19384" s="80"/>
      <c r="BA19384" s="80"/>
      <c r="BB19384" s="80"/>
    </row>
    <row r="19385" spans="9:54" x14ac:dyDescent="0.25">
      <c r="I19385" s="80"/>
      <c r="AX19385" s="80"/>
      <c r="AY19385" s="80"/>
      <c r="AZ19385" s="80"/>
      <c r="BA19385" s="80"/>
      <c r="BB19385" s="80"/>
    </row>
    <row r="19386" spans="9:54" x14ac:dyDescent="0.25">
      <c r="I19386" s="80"/>
      <c r="AX19386" s="80"/>
      <c r="AY19386" s="80"/>
      <c r="AZ19386" s="80"/>
      <c r="BA19386" s="80"/>
      <c r="BB19386" s="80"/>
    </row>
    <row r="19387" spans="9:54" x14ac:dyDescent="0.25">
      <c r="I19387" s="80"/>
      <c r="AX19387" s="80"/>
      <c r="AY19387" s="80"/>
      <c r="AZ19387" s="80"/>
      <c r="BA19387" s="80"/>
      <c r="BB19387" s="80"/>
    </row>
    <row r="19388" spans="9:54" x14ac:dyDescent="0.25">
      <c r="I19388" s="80"/>
      <c r="AX19388" s="80"/>
      <c r="AY19388" s="80"/>
      <c r="AZ19388" s="80"/>
      <c r="BA19388" s="80"/>
      <c r="BB19388" s="80"/>
    </row>
    <row r="19389" spans="9:54" x14ac:dyDescent="0.25">
      <c r="I19389" s="80"/>
      <c r="AX19389" s="80"/>
      <c r="AY19389" s="80"/>
      <c r="AZ19389" s="80"/>
      <c r="BA19389" s="80"/>
      <c r="BB19389" s="80"/>
    </row>
    <row r="19390" spans="9:54" x14ac:dyDescent="0.25">
      <c r="I19390" s="80"/>
      <c r="AX19390" s="80"/>
      <c r="AY19390" s="80"/>
      <c r="AZ19390" s="80"/>
      <c r="BA19390" s="80"/>
      <c r="BB19390" s="80"/>
    </row>
    <row r="19391" spans="9:54" x14ac:dyDescent="0.25">
      <c r="I19391" s="80"/>
      <c r="AX19391" s="80"/>
      <c r="AY19391" s="80"/>
      <c r="AZ19391" s="80"/>
      <c r="BA19391" s="80"/>
      <c r="BB19391" s="80"/>
    </row>
    <row r="19392" spans="9:54" x14ac:dyDescent="0.25">
      <c r="I19392" s="80"/>
      <c r="AX19392" s="80"/>
      <c r="AY19392" s="80"/>
      <c r="AZ19392" s="80"/>
      <c r="BA19392" s="80"/>
      <c r="BB19392" s="80"/>
    </row>
    <row r="19393" spans="9:54" x14ac:dyDescent="0.25">
      <c r="I19393" s="80"/>
      <c r="AX19393" s="80"/>
      <c r="AY19393" s="80"/>
      <c r="AZ19393" s="80"/>
      <c r="BA19393" s="80"/>
      <c r="BB19393" s="80"/>
    </row>
    <row r="19394" spans="9:54" x14ac:dyDescent="0.25">
      <c r="I19394" s="80"/>
      <c r="AX19394" s="80"/>
      <c r="AY19394" s="80"/>
      <c r="AZ19394" s="80"/>
      <c r="BA19394" s="80"/>
      <c r="BB19394" s="80"/>
    </row>
    <row r="19395" spans="9:54" x14ac:dyDescent="0.25">
      <c r="I19395" s="80"/>
      <c r="AX19395" s="80"/>
      <c r="AY19395" s="80"/>
      <c r="AZ19395" s="80"/>
      <c r="BA19395" s="80"/>
      <c r="BB19395" s="80"/>
    </row>
    <row r="19396" spans="9:54" x14ac:dyDescent="0.25">
      <c r="I19396" s="80"/>
      <c r="AX19396" s="80"/>
      <c r="AY19396" s="80"/>
      <c r="AZ19396" s="80"/>
      <c r="BA19396" s="80"/>
      <c r="BB19396" s="80"/>
    </row>
    <row r="19397" spans="9:54" x14ac:dyDescent="0.25">
      <c r="I19397" s="80"/>
      <c r="AX19397" s="80"/>
      <c r="AY19397" s="80"/>
      <c r="AZ19397" s="80"/>
      <c r="BA19397" s="80"/>
      <c r="BB19397" s="80"/>
    </row>
    <row r="19398" spans="9:54" x14ac:dyDescent="0.25">
      <c r="I19398" s="80"/>
      <c r="AX19398" s="80"/>
      <c r="AY19398" s="80"/>
      <c r="AZ19398" s="80"/>
      <c r="BA19398" s="80"/>
      <c r="BB19398" s="80"/>
    </row>
    <row r="19399" spans="9:54" x14ac:dyDescent="0.25">
      <c r="I19399" s="80"/>
      <c r="AX19399" s="80"/>
      <c r="AY19399" s="80"/>
      <c r="AZ19399" s="80"/>
      <c r="BA19399" s="80"/>
      <c r="BB19399" s="80"/>
    </row>
    <row r="19400" spans="9:54" x14ac:dyDescent="0.25">
      <c r="I19400" s="80"/>
      <c r="AX19400" s="80"/>
      <c r="AY19400" s="80"/>
      <c r="AZ19400" s="80"/>
      <c r="BA19400" s="80"/>
      <c r="BB19400" s="80"/>
    </row>
    <row r="19401" spans="9:54" x14ac:dyDescent="0.25">
      <c r="I19401" s="80"/>
      <c r="AX19401" s="80"/>
      <c r="AY19401" s="80"/>
      <c r="AZ19401" s="80"/>
      <c r="BA19401" s="80"/>
      <c r="BB19401" s="80"/>
    </row>
    <row r="19402" spans="9:54" x14ac:dyDescent="0.25">
      <c r="I19402" s="80"/>
      <c r="AX19402" s="80"/>
      <c r="AY19402" s="80"/>
      <c r="AZ19402" s="80"/>
      <c r="BA19402" s="80"/>
      <c r="BB19402" s="80"/>
    </row>
    <row r="19403" spans="9:54" x14ac:dyDescent="0.25">
      <c r="I19403" s="80"/>
      <c r="AX19403" s="80"/>
      <c r="AY19403" s="80"/>
      <c r="AZ19403" s="80"/>
      <c r="BA19403" s="80"/>
      <c r="BB19403" s="80"/>
    </row>
    <row r="19404" spans="9:54" x14ac:dyDescent="0.25">
      <c r="I19404" s="80"/>
      <c r="AX19404" s="80"/>
      <c r="AY19404" s="80"/>
      <c r="AZ19404" s="80"/>
      <c r="BA19404" s="80"/>
      <c r="BB19404" s="80"/>
    </row>
    <row r="19405" spans="9:54" x14ac:dyDescent="0.25">
      <c r="I19405" s="80"/>
      <c r="AX19405" s="80"/>
      <c r="AY19405" s="80"/>
      <c r="AZ19405" s="80"/>
      <c r="BA19405" s="80"/>
      <c r="BB19405" s="80"/>
    </row>
    <row r="19406" spans="9:54" x14ac:dyDescent="0.25">
      <c r="I19406" s="80"/>
      <c r="AX19406" s="80"/>
      <c r="AY19406" s="80"/>
      <c r="AZ19406" s="80"/>
      <c r="BA19406" s="80"/>
      <c r="BB19406" s="80"/>
    </row>
    <row r="19407" spans="9:54" x14ac:dyDescent="0.25">
      <c r="I19407" s="80"/>
      <c r="AX19407" s="80"/>
      <c r="AY19407" s="80"/>
      <c r="AZ19407" s="80"/>
      <c r="BA19407" s="80"/>
      <c r="BB19407" s="80"/>
    </row>
    <row r="19408" spans="9:54" x14ac:dyDescent="0.25">
      <c r="I19408" s="80"/>
      <c r="AX19408" s="80"/>
      <c r="AY19408" s="80"/>
      <c r="AZ19408" s="80"/>
      <c r="BA19408" s="80"/>
      <c r="BB19408" s="80"/>
    </row>
    <row r="19409" spans="9:54" x14ac:dyDescent="0.25">
      <c r="I19409" s="80"/>
      <c r="AX19409" s="80"/>
      <c r="AY19409" s="80"/>
      <c r="AZ19409" s="80"/>
      <c r="BA19409" s="80"/>
      <c r="BB19409" s="80"/>
    </row>
    <row r="19410" spans="9:54" x14ac:dyDescent="0.25">
      <c r="I19410" s="80"/>
      <c r="AX19410" s="80"/>
      <c r="AY19410" s="80"/>
      <c r="AZ19410" s="80"/>
      <c r="BA19410" s="80"/>
      <c r="BB19410" s="80"/>
    </row>
    <row r="19411" spans="9:54" x14ac:dyDescent="0.25">
      <c r="I19411" s="80"/>
      <c r="AX19411" s="80"/>
      <c r="AY19411" s="80"/>
      <c r="AZ19411" s="80"/>
      <c r="BA19411" s="80"/>
      <c r="BB19411" s="80"/>
    </row>
    <row r="19412" spans="9:54" x14ac:dyDescent="0.25">
      <c r="I19412" s="80"/>
      <c r="AX19412" s="80"/>
      <c r="AY19412" s="80"/>
      <c r="AZ19412" s="80"/>
      <c r="BA19412" s="80"/>
      <c r="BB19412" s="80"/>
    </row>
    <row r="19413" spans="9:54" x14ac:dyDescent="0.25">
      <c r="I19413" s="80"/>
      <c r="AX19413" s="80"/>
      <c r="AY19413" s="80"/>
      <c r="AZ19413" s="80"/>
      <c r="BA19413" s="80"/>
      <c r="BB19413" s="80"/>
    </row>
    <row r="19414" spans="9:54" x14ac:dyDescent="0.25">
      <c r="I19414" s="80"/>
      <c r="AX19414" s="80"/>
      <c r="AY19414" s="80"/>
      <c r="AZ19414" s="80"/>
      <c r="BA19414" s="80"/>
      <c r="BB19414" s="80"/>
    </row>
    <row r="19415" spans="9:54" x14ac:dyDescent="0.25">
      <c r="I19415" s="80"/>
      <c r="AX19415" s="80"/>
      <c r="AY19415" s="80"/>
      <c r="AZ19415" s="80"/>
      <c r="BA19415" s="80"/>
      <c r="BB19415" s="80"/>
    </row>
    <row r="19416" spans="9:54" x14ac:dyDescent="0.25">
      <c r="I19416" s="80"/>
      <c r="AX19416" s="80"/>
      <c r="AY19416" s="80"/>
      <c r="AZ19416" s="80"/>
      <c r="BA19416" s="80"/>
      <c r="BB19416" s="80"/>
    </row>
    <row r="19417" spans="9:54" x14ac:dyDescent="0.25">
      <c r="I19417" s="80"/>
      <c r="AX19417" s="80"/>
      <c r="AY19417" s="80"/>
      <c r="AZ19417" s="80"/>
      <c r="BA19417" s="80"/>
      <c r="BB19417" s="80"/>
    </row>
    <row r="19418" spans="9:54" x14ac:dyDescent="0.25">
      <c r="I19418" s="80"/>
      <c r="AX19418" s="80"/>
      <c r="AY19418" s="80"/>
      <c r="AZ19418" s="80"/>
      <c r="BA19418" s="80"/>
      <c r="BB19418" s="80"/>
    </row>
    <row r="19419" spans="9:54" x14ac:dyDescent="0.25">
      <c r="I19419" s="80"/>
      <c r="AX19419" s="80"/>
      <c r="AY19419" s="80"/>
      <c r="AZ19419" s="80"/>
      <c r="BA19419" s="80"/>
      <c r="BB19419" s="80"/>
    </row>
    <row r="19420" spans="9:54" x14ac:dyDescent="0.25">
      <c r="I19420" s="80"/>
      <c r="AX19420" s="80"/>
      <c r="AY19420" s="80"/>
      <c r="AZ19420" s="80"/>
      <c r="BA19420" s="80"/>
      <c r="BB19420" s="80"/>
    </row>
    <row r="19421" spans="9:54" x14ac:dyDescent="0.25">
      <c r="I19421" s="80"/>
      <c r="AX19421" s="80"/>
      <c r="AY19421" s="80"/>
      <c r="AZ19421" s="80"/>
      <c r="BA19421" s="80"/>
      <c r="BB19421" s="80"/>
    </row>
    <row r="19422" spans="9:54" x14ac:dyDescent="0.25">
      <c r="I19422" s="80"/>
      <c r="AX19422" s="80"/>
      <c r="AY19422" s="80"/>
      <c r="AZ19422" s="80"/>
      <c r="BA19422" s="80"/>
      <c r="BB19422" s="80"/>
    </row>
    <row r="19423" spans="9:54" x14ac:dyDescent="0.25">
      <c r="I19423" s="80"/>
      <c r="AX19423" s="80"/>
      <c r="AY19423" s="80"/>
      <c r="AZ19423" s="80"/>
      <c r="BA19423" s="80"/>
      <c r="BB19423" s="80"/>
    </row>
    <row r="19424" spans="9:54" x14ac:dyDescent="0.25">
      <c r="I19424" s="80"/>
      <c r="AX19424" s="80"/>
      <c r="AY19424" s="80"/>
      <c r="AZ19424" s="80"/>
      <c r="BA19424" s="80"/>
      <c r="BB19424" s="80"/>
    </row>
    <row r="19425" spans="9:54" x14ac:dyDescent="0.25">
      <c r="I19425" s="80"/>
      <c r="AX19425" s="80"/>
      <c r="AY19425" s="80"/>
      <c r="AZ19425" s="80"/>
      <c r="BA19425" s="80"/>
      <c r="BB19425" s="80"/>
    </row>
    <row r="19426" spans="9:54" x14ac:dyDescent="0.25">
      <c r="I19426" s="80"/>
      <c r="AX19426" s="80"/>
      <c r="AY19426" s="80"/>
      <c r="AZ19426" s="80"/>
      <c r="BA19426" s="80"/>
      <c r="BB19426" s="80"/>
    </row>
    <row r="19427" spans="9:54" x14ac:dyDescent="0.25">
      <c r="I19427" s="80"/>
      <c r="AX19427" s="80"/>
      <c r="AY19427" s="80"/>
      <c r="AZ19427" s="80"/>
      <c r="BA19427" s="80"/>
      <c r="BB19427" s="80"/>
    </row>
    <row r="19428" spans="9:54" x14ac:dyDescent="0.25">
      <c r="I19428" s="80"/>
      <c r="AX19428" s="80"/>
      <c r="AY19428" s="80"/>
      <c r="AZ19428" s="80"/>
      <c r="BA19428" s="80"/>
      <c r="BB19428" s="80"/>
    </row>
    <row r="19429" spans="9:54" x14ac:dyDescent="0.25">
      <c r="I19429" s="80"/>
      <c r="AX19429" s="80"/>
      <c r="AY19429" s="80"/>
      <c r="AZ19429" s="80"/>
      <c r="BA19429" s="80"/>
      <c r="BB19429" s="80"/>
    </row>
    <row r="19430" spans="9:54" x14ac:dyDescent="0.25">
      <c r="I19430" s="80"/>
      <c r="AX19430" s="80"/>
      <c r="AY19430" s="80"/>
      <c r="AZ19430" s="80"/>
      <c r="BA19430" s="80"/>
      <c r="BB19430" s="80"/>
    </row>
    <row r="19431" spans="9:54" x14ac:dyDescent="0.25">
      <c r="I19431" s="80"/>
      <c r="AX19431" s="80"/>
      <c r="AY19431" s="80"/>
      <c r="AZ19431" s="80"/>
      <c r="BA19431" s="80"/>
      <c r="BB19431" s="80"/>
    </row>
    <row r="19432" spans="9:54" x14ac:dyDescent="0.25">
      <c r="I19432" s="80"/>
      <c r="AX19432" s="80"/>
      <c r="AY19432" s="80"/>
      <c r="AZ19432" s="80"/>
      <c r="BA19432" s="80"/>
      <c r="BB19432" s="80"/>
    </row>
    <row r="19433" spans="9:54" x14ac:dyDescent="0.25">
      <c r="I19433" s="80"/>
      <c r="AX19433" s="80"/>
      <c r="AY19433" s="80"/>
      <c r="AZ19433" s="80"/>
      <c r="BA19433" s="80"/>
      <c r="BB19433" s="80"/>
    </row>
    <row r="19434" spans="9:54" x14ac:dyDescent="0.25">
      <c r="I19434" s="80"/>
      <c r="AX19434" s="80"/>
      <c r="AY19434" s="80"/>
      <c r="AZ19434" s="80"/>
      <c r="BA19434" s="80"/>
      <c r="BB19434" s="80"/>
    </row>
    <row r="19435" spans="9:54" x14ac:dyDescent="0.25">
      <c r="I19435" s="80"/>
      <c r="AX19435" s="80"/>
      <c r="AY19435" s="80"/>
      <c r="AZ19435" s="80"/>
      <c r="BA19435" s="80"/>
      <c r="BB19435" s="80"/>
    </row>
    <row r="19436" spans="9:54" x14ac:dyDescent="0.25">
      <c r="I19436" s="80"/>
      <c r="AX19436" s="80"/>
      <c r="AY19436" s="80"/>
      <c r="AZ19436" s="80"/>
      <c r="BA19436" s="80"/>
      <c r="BB19436" s="80"/>
    </row>
    <row r="19437" spans="9:54" x14ac:dyDescent="0.25">
      <c r="I19437" s="80"/>
      <c r="AX19437" s="80"/>
      <c r="AY19437" s="80"/>
      <c r="AZ19437" s="80"/>
      <c r="BA19437" s="80"/>
      <c r="BB19437" s="80"/>
    </row>
    <row r="19438" spans="9:54" x14ac:dyDescent="0.25">
      <c r="I19438" s="80"/>
      <c r="AX19438" s="80"/>
      <c r="AY19438" s="80"/>
      <c r="AZ19438" s="80"/>
      <c r="BA19438" s="80"/>
      <c r="BB19438" s="80"/>
    </row>
    <row r="19439" spans="9:54" x14ac:dyDescent="0.25">
      <c r="I19439" s="80"/>
      <c r="AX19439" s="80"/>
      <c r="AY19439" s="80"/>
      <c r="AZ19439" s="80"/>
      <c r="BA19439" s="80"/>
      <c r="BB19439" s="80"/>
    </row>
    <row r="19440" spans="9:54" x14ac:dyDescent="0.25">
      <c r="I19440" s="80"/>
      <c r="AX19440" s="80"/>
      <c r="AY19440" s="80"/>
      <c r="AZ19440" s="80"/>
      <c r="BA19440" s="80"/>
      <c r="BB19440" s="80"/>
    </row>
    <row r="19441" spans="9:54" x14ac:dyDescent="0.25">
      <c r="I19441" s="80"/>
      <c r="AX19441" s="80"/>
      <c r="AY19441" s="80"/>
      <c r="AZ19441" s="80"/>
      <c r="BA19441" s="80"/>
      <c r="BB19441" s="80"/>
    </row>
    <row r="19442" spans="9:54" x14ac:dyDescent="0.25">
      <c r="I19442" s="80"/>
      <c r="AX19442" s="80"/>
      <c r="AY19442" s="80"/>
      <c r="AZ19442" s="80"/>
      <c r="BA19442" s="80"/>
      <c r="BB19442" s="80"/>
    </row>
    <row r="19443" spans="9:54" x14ac:dyDescent="0.25">
      <c r="I19443" s="80"/>
      <c r="AX19443" s="80"/>
      <c r="AY19443" s="80"/>
      <c r="AZ19443" s="80"/>
      <c r="BA19443" s="80"/>
      <c r="BB19443" s="80"/>
    </row>
    <row r="19444" spans="9:54" x14ac:dyDescent="0.25">
      <c r="I19444" s="80"/>
      <c r="AX19444" s="80"/>
      <c r="AY19444" s="80"/>
      <c r="AZ19444" s="80"/>
      <c r="BA19444" s="80"/>
      <c r="BB19444" s="80"/>
    </row>
    <row r="19445" spans="9:54" x14ac:dyDescent="0.25">
      <c r="I19445" s="80"/>
      <c r="AX19445" s="80"/>
      <c r="AY19445" s="80"/>
      <c r="AZ19445" s="80"/>
      <c r="BA19445" s="80"/>
      <c r="BB19445" s="80"/>
    </row>
    <row r="19446" spans="9:54" x14ac:dyDescent="0.25">
      <c r="I19446" s="80"/>
      <c r="AX19446" s="80"/>
      <c r="AY19446" s="80"/>
      <c r="AZ19446" s="80"/>
      <c r="BA19446" s="80"/>
      <c r="BB19446" s="80"/>
    </row>
    <row r="19447" spans="9:54" x14ac:dyDescent="0.25">
      <c r="I19447" s="80"/>
      <c r="AX19447" s="80"/>
      <c r="AY19447" s="80"/>
      <c r="AZ19447" s="80"/>
      <c r="BA19447" s="80"/>
      <c r="BB19447" s="80"/>
    </row>
    <row r="19448" spans="9:54" x14ac:dyDescent="0.25">
      <c r="I19448" s="80"/>
      <c r="AX19448" s="80"/>
      <c r="AY19448" s="80"/>
      <c r="AZ19448" s="80"/>
      <c r="BA19448" s="80"/>
      <c r="BB19448" s="80"/>
    </row>
    <row r="19449" spans="9:54" x14ac:dyDescent="0.25">
      <c r="I19449" s="80"/>
      <c r="AX19449" s="80"/>
      <c r="AY19449" s="80"/>
      <c r="AZ19449" s="80"/>
      <c r="BA19449" s="80"/>
      <c r="BB19449" s="80"/>
    </row>
    <row r="19450" spans="9:54" x14ac:dyDescent="0.25">
      <c r="I19450" s="80"/>
      <c r="AX19450" s="80"/>
      <c r="AY19450" s="80"/>
      <c r="AZ19450" s="80"/>
      <c r="BA19450" s="80"/>
      <c r="BB19450" s="80"/>
    </row>
    <row r="19451" spans="9:54" x14ac:dyDescent="0.25">
      <c r="I19451" s="80"/>
      <c r="AX19451" s="80"/>
      <c r="AY19451" s="80"/>
      <c r="AZ19451" s="80"/>
      <c r="BA19451" s="80"/>
      <c r="BB19451" s="80"/>
    </row>
    <row r="19452" spans="9:54" x14ac:dyDescent="0.25">
      <c r="I19452" s="80"/>
      <c r="AX19452" s="80"/>
      <c r="AY19452" s="80"/>
      <c r="AZ19452" s="80"/>
      <c r="BA19452" s="80"/>
      <c r="BB19452" s="80"/>
    </row>
    <row r="19453" spans="9:54" x14ac:dyDescent="0.25">
      <c r="I19453" s="80"/>
      <c r="AX19453" s="80"/>
      <c r="AY19453" s="80"/>
      <c r="AZ19453" s="80"/>
      <c r="BA19453" s="80"/>
      <c r="BB19453" s="80"/>
    </row>
    <row r="19454" spans="9:54" x14ac:dyDescent="0.25">
      <c r="I19454" s="80"/>
      <c r="AX19454" s="80"/>
      <c r="AY19454" s="80"/>
      <c r="AZ19454" s="80"/>
      <c r="BA19454" s="80"/>
      <c r="BB19454" s="80"/>
    </row>
    <row r="19455" spans="9:54" x14ac:dyDescent="0.25">
      <c r="I19455" s="80"/>
      <c r="AX19455" s="80"/>
      <c r="AY19455" s="80"/>
      <c r="AZ19455" s="80"/>
      <c r="BA19455" s="80"/>
      <c r="BB19455" s="80"/>
    </row>
    <row r="19456" spans="9:54" x14ac:dyDescent="0.25">
      <c r="I19456" s="80"/>
      <c r="AX19456" s="80"/>
      <c r="AY19456" s="80"/>
      <c r="AZ19456" s="80"/>
      <c r="BA19456" s="80"/>
      <c r="BB19456" s="80"/>
    </row>
    <row r="19457" spans="9:54" x14ac:dyDescent="0.25">
      <c r="I19457" s="80"/>
      <c r="AX19457" s="80"/>
      <c r="AY19457" s="80"/>
      <c r="AZ19457" s="80"/>
      <c r="BA19457" s="80"/>
      <c r="BB19457" s="80"/>
    </row>
    <row r="19458" spans="9:54" x14ac:dyDescent="0.25">
      <c r="I19458" s="80"/>
      <c r="AX19458" s="80"/>
      <c r="AY19458" s="80"/>
      <c r="AZ19458" s="80"/>
      <c r="BA19458" s="80"/>
      <c r="BB19458" s="80"/>
    </row>
    <row r="19459" spans="9:54" x14ac:dyDescent="0.25">
      <c r="I19459" s="80"/>
      <c r="AX19459" s="80"/>
      <c r="AY19459" s="80"/>
      <c r="AZ19459" s="80"/>
      <c r="BA19459" s="80"/>
      <c r="BB19459" s="80"/>
    </row>
    <row r="19460" spans="9:54" x14ac:dyDescent="0.25">
      <c r="I19460" s="80"/>
      <c r="AX19460" s="80"/>
      <c r="AY19460" s="80"/>
      <c r="AZ19460" s="80"/>
      <c r="BA19460" s="80"/>
      <c r="BB19460" s="80"/>
    </row>
    <row r="19461" spans="9:54" x14ac:dyDescent="0.25">
      <c r="I19461" s="80"/>
      <c r="AX19461" s="80"/>
      <c r="AY19461" s="80"/>
      <c r="AZ19461" s="80"/>
      <c r="BA19461" s="80"/>
      <c r="BB19461" s="80"/>
    </row>
    <row r="19462" spans="9:54" x14ac:dyDescent="0.25">
      <c r="I19462" s="80"/>
      <c r="AX19462" s="80"/>
      <c r="AY19462" s="80"/>
      <c r="AZ19462" s="80"/>
      <c r="BA19462" s="80"/>
      <c r="BB19462" s="80"/>
    </row>
    <row r="19463" spans="9:54" x14ac:dyDescent="0.25">
      <c r="I19463" s="80"/>
      <c r="AX19463" s="80"/>
      <c r="AY19463" s="80"/>
      <c r="AZ19463" s="80"/>
      <c r="BA19463" s="80"/>
      <c r="BB19463" s="80"/>
    </row>
    <row r="19464" spans="9:54" x14ac:dyDescent="0.25">
      <c r="I19464" s="80"/>
      <c r="AX19464" s="80"/>
      <c r="AY19464" s="80"/>
      <c r="AZ19464" s="80"/>
      <c r="BA19464" s="80"/>
      <c r="BB19464" s="80"/>
    </row>
    <row r="19465" spans="9:54" x14ac:dyDescent="0.25">
      <c r="I19465" s="80"/>
      <c r="AX19465" s="80"/>
      <c r="AY19465" s="80"/>
      <c r="AZ19465" s="80"/>
      <c r="BA19465" s="80"/>
      <c r="BB19465" s="80"/>
    </row>
    <row r="19466" spans="9:54" x14ac:dyDescent="0.25">
      <c r="I19466" s="80"/>
      <c r="AX19466" s="80"/>
      <c r="AY19466" s="80"/>
      <c r="AZ19466" s="80"/>
      <c r="BA19466" s="80"/>
      <c r="BB19466" s="80"/>
    </row>
    <row r="19467" spans="9:54" x14ac:dyDescent="0.25">
      <c r="I19467" s="80"/>
      <c r="AX19467" s="80"/>
      <c r="AY19467" s="80"/>
      <c r="AZ19467" s="80"/>
      <c r="BA19467" s="80"/>
      <c r="BB19467" s="80"/>
    </row>
    <row r="19468" spans="9:54" x14ac:dyDescent="0.25">
      <c r="I19468" s="80"/>
      <c r="AX19468" s="80"/>
      <c r="AY19468" s="80"/>
      <c r="AZ19468" s="80"/>
      <c r="BA19468" s="80"/>
      <c r="BB19468" s="80"/>
    </row>
    <row r="19469" spans="9:54" x14ac:dyDescent="0.25">
      <c r="I19469" s="80"/>
      <c r="AX19469" s="80"/>
      <c r="AY19469" s="80"/>
      <c r="AZ19469" s="80"/>
      <c r="BA19469" s="80"/>
      <c r="BB19469" s="80"/>
    </row>
    <row r="19470" spans="9:54" x14ac:dyDescent="0.25">
      <c r="I19470" s="80"/>
      <c r="AX19470" s="80"/>
      <c r="AY19470" s="80"/>
      <c r="AZ19470" s="80"/>
      <c r="BA19470" s="80"/>
      <c r="BB19470" s="80"/>
    </row>
    <row r="19471" spans="9:54" x14ac:dyDescent="0.25">
      <c r="I19471" s="80"/>
      <c r="AX19471" s="80"/>
      <c r="AY19471" s="80"/>
      <c r="AZ19471" s="80"/>
      <c r="BA19471" s="80"/>
      <c r="BB19471" s="80"/>
    </row>
    <row r="19472" spans="9:54" x14ac:dyDescent="0.25">
      <c r="I19472" s="80"/>
      <c r="AX19472" s="80"/>
      <c r="AY19472" s="80"/>
      <c r="AZ19472" s="80"/>
      <c r="BA19472" s="80"/>
      <c r="BB19472" s="80"/>
    </row>
    <row r="19473" spans="9:54" x14ac:dyDescent="0.25">
      <c r="I19473" s="80"/>
      <c r="AX19473" s="80"/>
      <c r="AY19473" s="80"/>
      <c r="AZ19473" s="80"/>
      <c r="BA19473" s="80"/>
      <c r="BB19473" s="80"/>
    </row>
    <row r="19474" spans="9:54" x14ac:dyDescent="0.25">
      <c r="I19474" s="80"/>
      <c r="AX19474" s="80"/>
      <c r="AY19474" s="80"/>
      <c r="AZ19474" s="80"/>
      <c r="BA19474" s="80"/>
      <c r="BB19474" s="80"/>
    </row>
    <row r="19475" spans="9:54" x14ac:dyDescent="0.25">
      <c r="I19475" s="80"/>
      <c r="AX19475" s="80"/>
      <c r="AY19475" s="80"/>
      <c r="AZ19475" s="80"/>
      <c r="BA19475" s="80"/>
      <c r="BB19475" s="80"/>
    </row>
    <row r="19476" spans="9:54" x14ac:dyDescent="0.25">
      <c r="I19476" s="80"/>
      <c r="AX19476" s="80"/>
      <c r="AY19476" s="80"/>
      <c r="AZ19476" s="80"/>
      <c r="BA19476" s="80"/>
      <c r="BB19476" s="80"/>
    </row>
    <row r="19477" spans="9:54" x14ac:dyDescent="0.25">
      <c r="I19477" s="80"/>
      <c r="AX19477" s="80"/>
      <c r="AY19477" s="80"/>
      <c r="AZ19477" s="80"/>
      <c r="BA19477" s="80"/>
      <c r="BB19477" s="80"/>
    </row>
    <row r="19478" spans="9:54" x14ac:dyDescent="0.25">
      <c r="I19478" s="80"/>
      <c r="AX19478" s="80"/>
      <c r="AY19478" s="80"/>
      <c r="AZ19478" s="80"/>
      <c r="BA19478" s="80"/>
      <c r="BB19478" s="80"/>
    </row>
    <row r="19479" spans="9:54" x14ac:dyDescent="0.25">
      <c r="I19479" s="80"/>
      <c r="AX19479" s="80"/>
      <c r="AY19479" s="80"/>
      <c r="AZ19479" s="80"/>
      <c r="BA19479" s="80"/>
      <c r="BB19479" s="80"/>
    </row>
    <row r="19480" spans="9:54" x14ac:dyDescent="0.25">
      <c r="I19480" s="80"/>
      <c r="AX19480" s="80"/>
      <c r="AY19480" s="80"/>
      <c r="AZ19480" s="80"/>
      <c r="BA19480" s="80"/>
      <c r="BB19480" s="80"/>
    </row>
    <row r="19481" spans="9:54" x14ac:dyDescent="0.25">
      <c r="I19481" s="80"/>
      <c r="AX19481" s="80"/>
      <c r="AY19481" s="80"/>
      <c r="AZ19481" s="80"/>
      <c r="BA19481" s="80"/>
      <c r="BB19481" s="80"/>
    </row>
    <row r="19482" spans="9:54" x14ac:dyDescent="0.25">
      <c r="I19482" s="80"/>
      <c r="AX19482" s="80"/>
      <c r="AY19482" s="80"/>
      <c r="AZ19482" s="80"/>
      <c r="BA19482" s="80"/>
      <c r="BB19482" s="80"/>
    </row>
    <row r="19483" spans="9:54" x14ac:dyDescent="0.25">
      <c r="I19483" s="80"/>
      <c r="AX19483" s="80"/>
      <c r="AY19483" s="80"/>
      <c r="AZ19483" s="80"/>
      <c r="BA19483" s="80"/>
      <c r="BB19483" s="80"/>
    </row>
    <row r="19484" spans="9:54" x14ac:dyDescent="0.25">
      <c r="I19484" s="80"/>
      <c r="AX19484" s="80"/>
      <c r="AY19484" s="80"/>
      <c r="AZ19484" s="80"/>
      <c r="BA19484" s="80"/>
      <c r="BB19484" s="80"/>
    </row>
    <row r="19485" spans="9:54" x14ac:dyDescent="0.25">
      <c r="I19485" s="80"/>
      <c r="AX19485" s="80"/>
      <c r="AY19485" s="80"/>
      <c r="AZ19485" s="80"/>
      <c r="BA19485" s="80"/>
      <c r="BB19485" s="80"/>
    </row>
    <row r="19486" spans="9:54" x14ac:dyDescent="0.25">
      <c r="I19486" s="80"/>
      <c r="AX19486" s="80"/>
      <c r="AY19486" s="80"/>
      <c r="AZ19486" s="80"/>
      <c r="BA19486" s="80"/>
      <c r="BB19486" s="80"/>
    </row>
    <row r="19487" spans="9:54" x14ac:dyDescent="0.25">
      <c r="I19487" s="80"/>
      <c r="AX19487" s="80"/>
      <c r="AY19487" s="80"/>
      <c r="AZ19487" s="80"/>
      <c r="BA19487" s="80"/>
      <c r="BB19487" s="80"/>
    </row>
    <row r="19488" spans="9:54" x14ac:dyDescent="0.25">
      <c r="I19488" s="80"/>
      <c r="AX19488" s="80"/>
      <c r="AY19488" s="80"/>
      <c r="AZ19488" s="80"/>
      <c r="BA19488" s="80"/>
      <c r="BB19488" s="80"/>
    </row>
    <row r="19489" spans="9:54" x14ac:dyDescent="0.25">
      <c r="I19489" s="80"/>
      <c r="AX19489" s="80"/>
      <c r="AY19489" s="80"/>
      <c r="AZ19489" s="80"/>
      <c r="BA19489" s="80"/>
      <c r="BB19489" s="80"/>
    </row>
    <row r="19490" spans="9:54" x14ac:dyDescent="0.25">
      <c r="I19490" s="80"/>
      <c r="AX19490" s="80"/>
      <c r="AY19490" s="80"/>
      <c r="AZ19490" s="80"/>
      <c r="BA19490" s="80"/>
      <c r="BB19490" s="80"/>
    </row>
    <row r="19491" spans="9:54" x14ac:dyDescent="0.25">
      <c r="I19491" s="80"/>
      <c r="AX19491" s="80"/>
      <c r="AY19491" s="80"/>
      <c r="AZ19491" s="80"/>
      <c r="BA19491" s="80"/>
      <c r="BB19491" s="80"/>
    </row>
    <row r="19492" spans="9:54" x14ac:dyDescent="0.25">
      <c r="I19492" s="80"/>
      <c r="AX19492" s="80"/>
      <c r="AY19492" s="80"/>
      <c r="AZ19492" s="80"/>
      <c r="BA19492" s="80"/>
      <c r="BB19492" s="80"/>
    </row>
    <row r="19493" spans="9:54" x14ac:dyDescent="0.25">
      <c r="I19493" s="80"/>
      <c r="AX19493" s="80"/>
      <c r="AY19493" s="80"/>
      <c r="AZ19493" s="80"/>
      <c r="BA19493" s="80"/>
      <c r="BB19493" s="80"/>
    </row>
    <row r="19494" spans="9:54" x14ac:dyDescent="0.25">
      <c r="I19494" s="80"/>
      <c r="AX19494" s="80"/>
      <c r="AY19494" s="80"/>
      <c r="AZ19494" s="80"/>
      <c r="BA19494" s="80"/>
      <c r="BB19494" s="80"/>
    </row>
    <row r="19495" spans="9:54" x14ac:dyDescent="0.25">
      <c r="I19495" s="80"/>
      <c r="AX19495" s="80"/>
      <c r="AY19495" s="80"/>
      <c r="AZ19495" s="80"/>
      <c r="BA19495" s="80"/>
      <c r="BB19495" s="80"/>
    </row>
    <row r="19496" spans="9:54" x14ac:dyDescent="0.25">
      <c r="I19496" s="80"/>
      <c r="AX19496" s="80"/>
      <c r="AY19496" s="80"/>
      <c r="AZ19496" s="80"/>
      <c r="BA19496" s="80"/>
      <c r="BB19496" s="80"/>
    </row>
    <row r="19497" spans="9:54" x14ac:dyDescent="0.25">
      <c r="I19497" s="80"/>
      <c r="AX19497" s="80"/>
      <c r="AY19497" s="80"/>
      <c r="AZ19497" s="80"/>
      <c r="BA19497" s="80"/>
      <c r="BB19497" s="80"/>
    </row>
    <row r="19498" spans="9:54" x14ac:dyDescent="0.25">
      <c r="I19498" s="80"/>
      <c r="AX19498" s="80"/>
      <c r="AY19498" s="80"/>
      <c r="AZ19498" s="80"/>
      <c r="BA19498" s="80"/>
      <c r="BB19498" s="80"/>
    </row>
    <row r="19499" spans="9:54" x14ac:dyDescent="0.25">
      <c r="I19499" s="80"/>
      <c r="AX19499" s="80"/>
      <c r="AY19499" s="80"/>
      <c r="AZ19499" s="80"/>
      <c r="BA19499" s="80"/>
      <c r="BB19499" s="80"/>
    </row>
    <row r="19500" spans="9:54" x14ac:dyDescent="0.25">
      <c r="I19500" s="80"/>
      <c r="AX19500" s="80"/>
      <c r="AY19500" s="80"/>
      <c r="AZ19500" s="80"/>
      <c r="BA19500" s="80"/>
      <c r="BB19500" s="80"/>
    </row>
    <row r="19501" spans="9:54" x14ac:dyDescent="0.25">
      <c r="I19501" s="80"/>
      <c r="AX19501" s="80"/>
      <c r="AY19501" s="80"/>
      <c r="AZ19501" s="80"/>
      <c r="BA19501" s="80"/>
      <c r="BB19501" s="80"/>
    </row>
    <row r="19502" spans="9:54" x14ac:dyDescent="0.25">
      <c r="I19502" s="80"/>
      <c r="AX19502" s="80"/>
      <c r="AY19502" s="80"/>
      <c r="AZ19502" s="80"/>
      <c r="BA19502" s="80"/>
      <c r="BB19502" s="80"/>
    </row>
    <row r="19503" spans="9:54" x14ac:dyDescent="0.25">
      <c r="I19503" s="80"/>
      <c r="AX19503" s="80"/>
      <c r="AY19503" s="80"/>
      <c r="AZ19503" s="80"/>
      <c r="BA19503" s="80"/>
      <c r="BB19503" s="80"/>
    </row>
    <row r="19504" spans="9:54" x14ac:dyDescent="0.25">
      <c r="I19504" s="80"/>
      <c r="AX19504" s="80"/>
      <c r="AY19504" s="80"/>
      <c r="AZ19504" s="80"/>
      <c r="BA19504" s="80"/>
      <c r="BB19504" s="80"/>
    </row>
    <row r="19505" spans="9:54" x14ac:dyDescent="0.25">
      <c r="I19505" s="80"/>
      <c r="AX19505" s="80"/>
      <c r="AY19505" s="80"/>
      <c r="AZ19505" s="80"/>
      <c r="BA19505" s="80"/>
      <c r="BB19505" s="80"/>
    </row>
    <row r="19506" spans="9:54" x14ac:dyDescent="0.25">
      <c r="I19506" s="80"/>
      <c r="AX19506" s="80"/>
      <c r="AY19506" s="80"/>
      <c r="AZ19506" s="80"/>
      <c r="BA19506" s="80"/>
      <c r="BB19506" s="80"/>
    </row>
    <row r="19507" spans="9:54" x14ac:dyDescent="0.25">
      <c r="I19507" s="80"/>
      <c r="AX19507" s="80"/>
      <c r="AY19507" s="80"/>
      <c r="AZ19507" s="80"/>
      <c r="BA19507" s="80"/>
      <c r="BB19507" s="80"/>
    </row>
    <row r="19508" spans="9:54" x14ac:dyDescent="0.25">
      <c r="I19508" s="80"/>
      <c r="AX19508" s="80"/>
      <c r="AY19508" s="80"/>
      <c r="AZ19508" s="80"/>
      <c r="BA19508" s="80"/>
      <c r="BB19508" s="80"/>
    </row>
    <row r="19509" spans="9:54" x14ac:dyDescent="0.25">
      <c r="I19509" s="80"/>
      <c r="AX19509" s="80"/>
      <c r="AY19509" s="80"/>
      <c r="AZ19509" s="80"/>
      <c r="BA19509" s="80"/>
      <c r="BB19509" s="80"/>
    </row>
    <row r="19510" spans="9:54" x14ac:dyDescent="0.25">
      <c r="I19510" s="80"/>
      <c r="AX19510" s="80"/>
      <c r="AY19510" s="80"/>
      <c r="AZ19510" s="80"/>
      <c r="BA19510" s="80"/>
      <c r="BB19510" s="80"/>
    </row>
    <row r="19511" spans="9:54" x14ac:dyDescent="0.25">
      <c r="I19511" s="80"/>
      <c r="AX19511" s="80"/>
      <c r="AY19511" s="80"/>
      <c r="AZ19511" s="80"/>
      <c r="BA19511" s="80"/>
      <c r="BB19511" s="80"/>
    </row>
    <row r="19512" spans="9:54" x14ac:dyDescent="0.25">
      <c r="I19512" s="80"/>
      <c r="AX19512" s="80"/>
      <c r="AY19512" s="80"/>
      <c r="AZ19512" s="80"/>
      <c r="BA19512" s="80"/>
      <c r="BB19512" s="80"/>
    </row>
    <row r="19513" spans="9:54" x14ac:dyDescent="0.25">
      <c r="I19513" s="80"/>
      <c r="AX19513" s="80"/>
      <c r="AY19513" s="80"/>
      <c r="AZ19513" s="80"/>
      <c r="BA19513" s="80"/>
      <c r="BB19513" s="80"/>
    </row>
    <row r="19514" spans="9:54" x14ac:dyDescent="0.25">
      <c r="I19514" s="80"/>
      <c r="AX19514" s="80"/>
      <c r="AY19514" s="80"/>
      <c r="AZ19514" s="80"/>
      <c r="BA19514" s="80"/>
      <c r="BB19514" s="80"/>
    </row>
    <row r="19515" spans="9:54" x14ac:dyDescent="0.25">
      <c r="I19515" s="80"/>
      <c r="AX19515" s="80"/>
      <c r="AY19515" s="80"/>
      <c r="AZ19515" s="80"/>
      <c r="BA19515" s="80"/>
      <c r="BB19515" s="80"/>
    </row>
    <row r="19516" spans="9:54" x14ac:dyDescent="0.25">
      <c r="I19516" s="80"/>
      <c r="AX19516" s="80"/>
      <c r="AY19516" s="80"/>
      <c r="AZ19516" s="80"/>
      <c r="BA19516" s="80"/>
      <c r="BB19516" s="80"/>
    </row>
    <row r="19517" spans="9:54" x14ac:dyDescent="0.25">
      <c r="I19517" s="80"/>
      <c r="AX19517" s="80"/>
      <c r="AY19517" s="80"/>
      <c r="AZ19517" s="80"/>
      <c r="BA19517" s="80"/>
      <c r="BB19517" s="80"/>
    </row>
    <row r="19518" spans="9:54" x14ac:dyDescent="0.25">
      <c r="I19518" s="80"/>
      <c r="AX19518" s="80"/>
      <c r="AY19518" s="80"/>
      <c r="AZ19518" s="80"/>
      <c r="BA19518" s="80"/>
      <c r="BB19518" s="80"/>
    </row>
    <row r="19519" spans="9:54" x14ac:dyDescent="0.25">
      <c r="I19519" s="80"/>
      <c r="AX19519" s="80"/>
      <c r="AY19519" s="80"/>
      <c r="AZ19519" s="80"/>
      <c r="BA19519" s="80"/>
      <c r="BB19519" s="80"/>
    </row>
    <row r="19520" spans="9:54" x14ac:dyDescent="0.25">
      <c r="I19520" s="80"/>
      <c r="AX19520" s="80"/>
      <c r="AY19520" s="80"/>
      <c r="AZ19520" s="80"/>
      <c r="BA19520" s="80"/>
      <c r="BB19520" s="80"/>
    </row>
    <row r="19521" spans="9:54" x14ac:dyDescent="0.25">
      <c r="I19521" s="80"/>
      <c r="AX19521" s="80"/>
      <c r="AY19521" s="80"/>
      <c r="AZ19521" s="80"/>
      <c r="BA19521" s="80"/>
      <c r="BB19521" s="80"/>
    </row>
    <row r="19522" spans="9:54" x14ac:dyDescent="0.25">
      <c r="I19522" s="80"/>
      <c r="AX19522" s="80"/>
      <c r="AY19522" s="80"/>
      <c r="AZ19522" s="80"/>
      <c r="BA19522" s="80"/>
      <c r="BB19522" s="80"/>
    </row>
    <row r="19523" spans="9:54" x14ac:dyDescent="0.25">
      <c r="I19523" s="80"/>
      <c r="AX19523" s="80"/>
      <c r="AY19523" s="80"/>
      <c r="AZ19523" s="80"/>
      <c r="BA19523" s="80"/>
      <c r="BB19523" s="80"/>
    </row>
    <row r="19524" spans="9:54" x14ac:dyDescent="0.25">
      <c r="I19524" s="80"/>
      <c r="AX19524" s="80"/>
      <c r="AY19524" s="80"/>
      <c r="AZ19524" s="80"/>
      <c r="BA19524" s="80"/>
      <c r="BB19524" s="80"/>
    </row>
    <row r="19525" spans="9:54" x14ac:dyDescent="0.25">
      <c r="I19525" s="80"/>
      <c r="AX19525" s="80"/>
      <c r="AY19525" s="80"/>
      <c r="AZ19525" s="80"/>
      <c r="BA19525" s="80"/>
      <c r="BB19525" s="80"/>
    </row>
    <row r="19526" spans="9:54" x14ac:dyDescent="0.25">
      <c r="I19526" s="80"/>
      <c r="AX19526" s="80"/>
      <c r="AY19526" s="80"/>
      <c r="AZ19526" s="80"/>
      <c r="BA19526" s="80"/>
      <c r="BB19526" s="80"/>
    </row>
    <row r="19527" spans="9:54" x14ac:dyDescent="0.25">
      <c r="I19527" s="80"/>
      <c r="AX19527" s="80"/>
      <c r="AY19527" s="80"/>
      <c r="AZ19527" s="80"/>
      <c r="BA19527" s="80"/>
      <c r="BB19527" s="80"/>
    </row>
    <row r="19528" spans="9:54" x14ac:dyDescent="0.25">
      <c r="I19528" s="80"/>
      <c r="AX19528" s="80"/>
      <c r="AY19528" s="80"/>
      <c r="AZ19528" s="80"/>
      <c r="BA19528" s="80"/>
      <c r="BB19528" s="80"/>
    </row>
    <row r="19529" spans="9:54" x14ac:dyDescent="0.25">
      <c r="I19529" s="80"/>
      <c r="AX19529" s="80"/>
      <c r="AY19529" s="80"/>
      <c r="AZ19529" s="80"/>
      <c r="BA19529" s="80"/>
      <c r="BB19529" s="80"/>
    </row>
    <row r="19530" spans="9:54" x14ac:dyDescent="0.25">
      <c r="I19530" s="80"/>
      <c r="AX19530" s="80"/>
      <c r="AY19530" s="80"/>
      <c r="AZ19530" s="80"/>
      <c r="BA19530" s="80"/>
      <c r="BB19530" s="80"/>
    </row>
    <row r="19531" spans="9:54" x14ac:dyDescent="0.25">
      <c r="I19531" s="80"/>
      <c r="AX19531" s="80"/>
      <c r="AY19531" s="80"/>
      <c r="AZ19531" s="80"/>
      <c r="BA19531" s="80"/>
      <c r="BB19531" s="80"/>
    </row>
    <row r="19532" spans="9:54" x14ac:dyDescent="0.25">
      <c r="I19532" s="80"/>
      <c r="AX19532" s="80"/>
      <c r="AY19532" s="80"/>
      <c r="AZ19532" s="80"/>
      <c r="BA19532" s="80"/>
      <c r="BB19532" s="80"/>
    </row>
    <row r="19533" spans="9:54" x14ac:dyDescent="0.25">
      <c r="I19533" s="80"/>
      <c r="AX19533" s="80"/>
      <c r="AY19533" s="80"/>
      <c r="AZ19533" s="80"/>
      <c r="BA19533" s="80"/>
      <c r="BB19533" s="80"/>
    </row>
    <row r="19534" spans="9:54" x14ac:dyDescent="0.25">
      <c r="I19534" s="80"/>
      <c r="AX19534" s="80"/>
      <c r="AY19534" s="80"/>
      <c r="AZ19534" s="80"/>
      <c r="BA19534" s="80"/>
      <c r="BB19534" s="80"/>
    </row>
    <row r="19535" spans="9:54" x14ac:dyDescent="0.25">
      <c r="I19535" s="80"/>
      <c r="AX19535" s="80"/>
      <c r="AY19535" s="80"/>
      <c r="AZ19535" s="80"/>
      <c r="BA19535" s="80"/>
      <c r="BB19535" s="80"/>
    </row>
    <row r="19536" spans="9:54" x14ac:dyDescent="0.25">
      <c r="I19536" s="80"/>
      <c r="AX19536" s="80"/>
      <c r="AY19536" s="80"/>
      <c r="AZ19536" s="80"/>
      <c r="BA19536" s="80"/>
      <c r="BB19536" s="80"/>
    </row>
    <row r="19537" spans="9:54" x14ac:dyDescent="0.25">
      <c r="I19537" s="80"/>
      <c r="AX19537" s="80"/>
      <c r="AY19537" s="80"/>
      <c r="AZ19537" s="80"/>
      <c r="BA19537" s="80"/>
      <c r="BB19537" s="80"/>
    </row>
    <row r="19538" spans="9:54" x14ac:dyDescent="0.25">
      <c r="I19538" s="80"/>
      <c r="AX19538" s="80"/>
      <c r="AY19538" s="80"/>
      <c r="AZ19538" s="80"/>
      <c r="BA19538" s="80"/>
      <c r="BB19538" s="80"/>
    </row>
    <row r="19539" spans="9:54" x14ac:dyDescent="0.25">
      <c r="I19539" s="80"/>
      <c r="AX19539" s="80"/>
      <c r="AY19539" s="80"/>
      <c r="AZ19539" s="80"/>
      <c r="BA19539" s="80"/>
      <c r="BB19539" s="80"/>
    </row>
    <row r="19540" spans="9:54" x14ac:dyDescent="0.25">
      <c r="I19540" s="80"/>
      <c r="AX19540" s="80"/>
      <c r="AY19540" s="80"/>
      <c r="AZ19540" s="80"/>
      <c r="BA19540" s="80"/>
      <c r="BB19540" s="80"/>
    </row>
    <row r="19541" spans="9:54" x14ac:dyDescent="0.25">
      <c r="I19541" s="80"/>
      <c r="AX19541" s="80"/>
      <c r="AY19541" s="80"/>
      <c r="AZ19541" s="80"/>
      <c r="BA19541" s="80"/>
      <c r="BB19541" s="80"/>
    </row>
    <row r="19542" spans="9:54" x14ac:dyDescent="0.25">
      <c r="I19542" s="80"/>
      <c r="AX19542" s="80"/>
      <c r="AY19542" s="80"/>
      <c r="AZ19542" s="80"/>
      <c r="BA19542" s="80"/>
      <c r="BB19542" s="80"/>
    </row>
    <row r="19543" spans="9:54" x14ac:dyDescent="0.25">
      <c r="I19543" s="80"/>
      <c r="AX19543" s="80"/>
      <c r="AY19543" s="80"/>
      <c r="AZ19543" s="80"/>
      <c r="BA19543" s="80"/>
      <c r="BB19543" s="80"/>
    </row>
    <row r="19544" spans="9:54" x14ac:dyDescent="0.25">
      <c r="I19544" s="80"/>
      <c r="AX19544" s="80"/>
      <c r="AY19544" s="80"/>
      <c r="AZ19544" s="80"/>
      <c r="BA19544" s="80"/>
      <c r="BB19544" s="80"/>
    </row>
    <row r="19545" spans="9:54" x14ac:dyDescent="0.25">
      <c r="I19545" s="80"/>
      <c r="AX19545" s="80"/>
      <c r="AY19545" s="80"/>
      <c r="AZ19545" s="80"/>
      <c r="BA19545" s="80"/>
      <c r="BB19545" s="80"/>
    </row>
    <row r="19546" spans="9:54" x14ac:dyDescent="0.25">
      <c r="I19546" s="80"/>
      <c r="AX19546" s="80"/>
      <c r="AY19546" s="80"/>
      <c r="AZ19546" s="80"/>
      <c r="BA19546" s="80"/>
      <c r="BB19546" s="80"/>
    </row>
    <row r="19547" spans="9:54" x14ac:dyDescent="0.25">
      <c r="I19547" s="80"/>
      <c r="AX19547" s="80"/>
      <c r="AY19547" s="80"/>
      <c r="AZ19547" s="80"/>
      <c r="BA19547" s="80"/>
      <c r="BB19547" s="80"/>
    </row>
    <row r="19548" spans="9:54" x14ac:dyDescent="0.25">
      <c r="I19548" s="80"/>
      <c r="AX19548" s="80"/>
      <c r="AY19548" s="80"/>
      <c r="AZ19548" s="80"/>
      <c r="BA19548" s="80"/>
      <c r="BB19548" s="80"/>
    </row>
    <row r="19549" spans="9:54" x14ac:dyDescent="0.25">
      <c r="I19549" s="80"/>
      <c r="AX19549" s="80"/>
      <c r="AY19549" s="80"/>
      <c r="AZ19549" s="80"/>
      <c r="BA19549" s="80"/>
      <c r="BB19549" s="80"/>
    </row>
    <row r="19550" spans="9:54" x14ac:dyDescent="0.25">
      <c r="I19550" s="80"/>
      <c r="AX19550" s="80"/>
      <c r="AY19550" s="80"/>
      <c r="AZ19550" s="80"/>
      <c r="BA19550" s="80"/>
      <c r="BB19550" s="80"/>
    </row>
    <row r="19551" spans="9:54" x14ac:dyDescent="0.25">
      <c r="I19551" s="80"/>
      <c r="AX19551" s="80"/>
      <c r="AY19551" s="80"/>
      <c r="AZ19551" s="80"/>
      <c r="BA19551" s="80"/>
      <c r="BB19551" s="80"/>
    </row>
    <row r="19552" spans="9:54" x14ac:dyDescent="0.25">
      <c r="I19552" s="80"/>
      <c r="AX19552" s="80"/>
      <c r="AY19552" s="80"/>
      <c r="AZ19552" s="80"/>
      <c r="BA19552" s="80"/>
      <c r="BB19552" s="80"/>
    </row>
    <row r="19553" spans="9:54" x14ac:dyDescent="0.25">
      <c r="I19553" s="80"/>
      <c r="AX19553" s="80"/>
      <c r="AY19553" s="80"/>
      <c r="AZ19553" s="80"/>
      <c r="BA19553" s="80"/>
      <c r="BB19553" s="80"/>
    </row>
    <row r="19554" spans="9:54" x14ac:dyDescent="0.25">
      <c r="I19554" s="80"/>
      <c r="AX19554" s="80"/>
      <c r="AY19554" s="80"/>
      <c r="AZ19554" s="80"/>
      <c r="BA19554" s="80"/>
      <c r="BB19554" s="80"/>
    </row>
    <row r="19555" spans="9:54" x14ac:dyDescent="0.25">
      <c r="I19555" s="80"/>
      <c r="AX19555" s="80"/>
      <c r="AY19555" s="80"/>
      <c r="AZ19555" s="80"/>
      <c r="BA19555" s="80"/>
      <c r="BB19555" s="80"/>
    </row>
    <row r="19556" spans="9:54" x14ac:dyDescent="0.25">
      <c r="I19556" s="80"/>
      <c r="AX19556" s="80"/>
      <c r="AY19556" s="80"/>
      <c r="AZ19556" s="80"/>
      <c r="BA19556" s="80"/>
      <c r="BB19556" s="80"/>
    </row>
    <row r="19557" spans="9:54" x14ac:dyDescent="0.25">
      <c r="I19557" s="80"/>
      <c r="AX19557" s="80"/>
      <c r="AY19557" s="80"/>
      <c r="AZ19557" s="80"/>
      <c r="BA19557" s="80"/>
      <c r="BB19557" s="80"/>
    </row>
    <row r="19558" spans="9:54" x14ac:dyDescent="0.25">
      <c r="I19558" s="80"/>
      <c r="AX19558" s="80"/>
      <c r="AY19558" s="80"/>
      <c r="AZ19558" s="80"/>
      <c r="BA19558" s="80"/>
      <c r="BB19558" s="80"/>
    </row>
    <row r="19559" spans="9:54" x14ac:dyDescent="0.25">
      <c r="I19559" s="80"/>
      <c r="AX19559" s="80"/>
      <c r="AY19559" s="80"/>
      <c r="AZ19559" s="80"/>
      <c r="BA19559" s="80"/>
      <c r="BB19559" s="80"/>
    </row>
    <row r="19560" spans="9:54" x14ac:dyDescent="0.25">
      <c r="I19560" s="80"/>
      <c r="AX19560" s="80"/>
      <c r="AY19560" s="80"/>
      <c r="AZ19560" s="80"/>
      <c r="BA19560" s="80"/>
      <c r="BB19560" s="80"/>
    </row>
    <row r="19561" spans="9:54" x14ac:dyDescent="0.25">
      <c r="I19561" s="80"/>
      <c r="AX19561" s="80"/>
      <c r="AY19561" s="80"/>
      <c r="AZ19561" s="80"/>
      <c r="BA19561" s="80"/>
      <c r="BB19561" s="80"/>
    </row>
    <row r="19562" spans="9:54" x14ac:dyDescent="0.25">
      <c r="I19562" s="80"/>
      <c r="AX19562" s="80"/>
      <c r="AY19562" s="80"/>
      <c r="AZ19562" s="80"/>
      <c r="BA19562" s="80"/>
      <c r="BB19562" s="80"/>
    </row>
    <row r="19563" spans="9:54" x14ac:dyDescent="0.25">
      <c r="I19563" s="80"/>
      <c r="AX19563" s="80"/>
      <c r="AY19563" s="80"/>
      <c r="AZ19563" s="80"/>
      <c r="BA19563" s="80"/>
      <c r="BB19563" s="80"/>
    </row>
    <row r="19564" spans="9:54" x14ac:dyDescent="0.25">
      <c r="I19564" s="80"/>
      <c r="AX19564" s="80"/>
      <c r="AY19564" s="80"/>
      <c r="AZ19564" s="80"/>
      <c r="BA19564" s="80"/>
      <c r="BB19564" s="80"/>
    </row>
    <row r="19565" spans="9:54" x14ac:dyDescent="0.25">
      <c r="I19565" s="80"/>
      <c r="AX19565" s="80"/>
      <c r="AY19565" s="80"/>
      <c r="AZ19565" s="80"/>
      <c r="BA19565" s="80"/>
      <c r="BB19565" s="80"/>
    </row>
    <row r="19566" spans="9:54" x14ac:dyDescent="0.25">
      <c r="I19566" s="80"/>
      <c r="AX19566" s="80"/>
      <c r="AY19566" s="80"/>
      <c r="AZ19566" s="80"/>
      <c r="BA19566" s="80"/>
      <c r="BB19566" s="80"/>
    </row>
    <row r="19567" spans="9:54" x14ac:dyDescent="0.25">
      <c r="I19567" s="80"/>
      <c r="AX19567" s="80"/>
      <c r="AY19567" s="80"/>
      <c r="AZ19567" s="80"/>
      <c r="BA19567" s="80"/>
      <c r="BB19567" s="80"/>
    </row>
    <row r="19568" spans="9:54" x14ac:dyDescent="0.25">
      <c r="I19568" s="80"/>
      <c r="AX19568" s="80"/>
      <c r="AY19568" s="80"/>
      <c r="AZ19568" s="80"/>
      <c r="BA19568" s="80"/>
      <c r="BB19568" s="80"/>
    </row>
    <row r="19569" spans="9:54" x14ac:dyDescent="0.25">
      <c r="I19569" s="80"/>
      <c r="AX19569" s="80"/>
      <c r="AY19569" s="80"/>
      <c r="AZ19569" s="80"/>
      <c r="BA19569" s="80"/>
      <c r="BB19569" s="80"/>
    </row>
    <row r="19570" spans="9:54" x14ac:dyDescent="0.25">
      <c r="I19570" s="80"/>
      <c r="AX19570" s="80"/>
      <c r="AY19570" s="80"/>
      <c r="AZ19570" s="80"/>
      <c r="BA19570" s="80"/>
      <c r="BB19570" s="80"/>
    </row>
    <row r="19571" spans="9:54" x14ac:dyDescent="0.25">
      <c r="I19571" s="80"/>
      <c r="AX19571" s="80"/>
      <c r="AY19571" s="80"/>
      <c r="AZ19571" s="80"/>
      <c r="BA19571" s="80"/>
      <c r="BB19571" s="80"/>
    </row>
    <row r="19572" spans="9:54" x14ac:dyDescent="0.25">
      <c r="I19572" s="80"/>
      <c r="AX19572" s="80"/>
      <c r="AY19572" s="80"/>
      <c r="AZ19572" s="80"/>
      <c r="BA19572" s="80"/>
      <c r="BB19572" s="80"/>
    </row>
    <row r="19573" spans="9:54" x14ac:dyDescent="0.25">
      <c r="I19573" s="80"/>
      <c r="AX19573" s="80"/>
      <c r="AY19573" s="80"/>
      <c r="AZ19573" s="80"/>
      <c r="BA19573" s="80"/>
      <c r="BB19573" s="80"/>
    </row>
    <row r="19574" spans="9:54" x14ac:dyDescent="0.25">
      <c r="I19574" s="80"/>
      <c r="AX19574" s="80"/>
      <c r="AY19574" s="80"/>
      <c r="AZ19574" s="80"/>
      <c r="BA19574" s="80"/>
      <c r="BB19574" s="80"/>
    </row>
    <row r="19575" spans="9:54" x14ac:dyDescent="0.25">
      <c r="I19575" s="80"/>
      <c r="AX19575" s="80"/>
      <c r="AY19575" s="80"/>
      <c r="AZ19575" s="80"/>
      <c r="BA19575" s="80"/>
      <c r="BB19575" s="80"/>
    </row>
    <row r="19576" spans="9:54" x14ac:dyDescent="0.25">
      <c r="I19576" s="80"/>
      <c r="AX19576" s="80"/>
      <c r="AY19576" s="80"/>
      <c r="AZ19576" s="80"/>
      <c r="BA19576" s="80"/>
      <c r="BB19576" s="80"/>
    </row>
    <row r="19577" spans="9:54" x14ac:dyDescent="0.25">
      <c r="I19577" s="80"/>
      <c r="AX19577" s="80"/>
      <c r="AY19577" s="80"/>
      <c r="AZ19577" s="80"/>
      <c r="BA19577" s="80"/>
      <c r="BB19577" s="80"/>
    </row>
    <row r="19578" spans="9:54" x14ac:dyDescent="0.25">
      <c r="I19578" s="80"/>
      <c r="AX19578" s="80"/>
      <c r="AY19578" s="80"/>
      <c r="AZ19578" s="80"/>
      <c r="BA19578" s="80"/>
      <c r="BB19578" s="80"/>
    </row>
    <row r="19579" spans="9:54" x14ac:dyDescent="0.25">
      <c r="I19579" s="80"/>
      <c r="AX19579" s="80"/>
      <c r="AY19579" s="80"/>
      <c r="AZ19579" s="80"/>
      <c r="BA19579" s="80"/>
      <c r="BB19579" s="80"/>
    </row>
    <row r="19580" spans="9:54" x14ac:dyDescent="0.25">
      <c r="I19580" s="80"/>
      <c r="AX19580" s="80"/>
      <c r="AY19580" s="80"/>
      <c r="AZ19580" s="80"/>
      <c r="BA19580" s="80"/>
      <c r="BB19580" s="80"/>
    </row>
    <row r="19581" spans="9:54" x14ac:dyDescent="0.25">
      <c r="I19581" s="80"/>
      <c r="AX19581" s="80"/>
      <c r="AY19581" s="80"/>
      <c r="AZ19581" s="80"/>
      <c r="BA19581" s="80"/>
      <c r="BB19581" s="80"/>
    </row>
    <row r="19582" spans="9:54" x14ac:dyDescent="0.25">
      <c r="I19582" s="80"/>
      <c r="AX19582" s="80"/>
      <c r="AY19582" s="80"/>
      <c r="AZ19582" s="80"/>
      <c r="BA19582" s="80"/>
      <c r="BB19582" s="80"/>
    </row>
    <row r="19583" spans="9:54" x14ac:dyDescent="0.25">
      <c r="I19583" s="80"/>
      <c r="AX19583" s="80"/>
      <c r="AY19583" s="80"/>
      <c r="AZ19583" s="80"/>
      <c r="BA19583" s="80"/>
      <c r="BB19583" s="80"/>
    </row>
    <row r="19584" spans="9:54" x14ac:dyDescent="0.25">
      <c r="I19584" s="80"/>
      <c r="AX19584" s="80"/>
      <c r="AY19584" s="80"/>
      <c r="AZ19584" s="80"/>
      <c r="BA19584" s="80"/>
      <c r="BB19584" s="80"/>
    </row>
    <row r="19585" spans="9:54" x14ac:dyDescent="0.25">
      <c r="I19585" s="80"/>
      <c r="AX19585" s="80"/>
      <c r="AY19585" s="80"/>
      <c r="AZ19585" s="80"/>
      <c r="BA19585" s="80"/>
      <c r="BB19585" s="80"/>
    </row>
    <row r="19586" spans="9:54" x14ac:dyDescent="0.25">
      <c r="I19586" s="80"/>
      <c r="AX19586" s="80"/>
      <c r="AY19586" s="80"/>
      <c r="AZ19586" s="80"/>
      <c r="BA19586" s="80"/>
      <c r="BB19586" s="80"/>
    </row>
    <row r="19587" spans="9:54" x14ac:dyDescent="0.25">
      <c r="I19587" s="80"/>
      <c r="AX19587" s="80"/>
      <c r="AY19587" s="80"/>
      <c r="AZ19587" s="80"/>
      <c r="BA19587" s="80"/>
      <c r="BB19587" s="80"/>
    </row>
    <row r="19588" spans="9:54" x14ac:dyDescent="0.25">
      <c r="I19588" s="80"/>
      <c r="AX19588" s="80"/>
      <c r="AY19588" s="80"/>
      <c r="AZ19588" s="80"/>
      <c r="BA19588" s="80"/>
      <c r="BB19588" s="80"/>
    </row>
    <row r="19589" spans="9:54" x14ac:dyDescent="0.25">
      <c r="I19589" s="80"/>
      <c r="AX19589" s="80"/>
      <c r="AY19589" s="80"/>
      <c r="AZ19589" s="80"/>
      <c r="BA19589" s="80"/>
      <c r="BB19589" s="80"/>
    </row>
    <row r="19590" spans="9:54" x14ac:dyDescent="0.25">
      <c r="I19590" s="80"/>
      <c r="AX19590" s="80"/>
      <c r="AY19590" s="80"/>
      <c r="AZ19590" s="80"/>
      <c r="BA19590" s="80"/>
      <c r="BB19590" s="80"/>
    </row>
    <row r="19591" spans="9:54" x14ac:dyDescent="0.25">
      <c r="I19591" s="80"/>
      <c r="AX19591" s="80"/>
      <c r="AY19591" s="80"/>
      <c r="AZ19591" s="80"/>
      <c r="BA19591" s="80"/>
      <c r="BB19591" s="80"/>
    </row>
    <row r="19592" spans="9:54" x14ac:dyDescent="0.25">
      <c r="I19592" s="80"/>
      <c r="AX19592" s="80"/>
      <c r="AY19592" s="80"/>
      <c r="AZ19592" s="80"/>
      <c r="BA19592" s="80"/>
      <c r="BB19592" s="80"/>
    </row>
    <row r="19593" spans="9:54" x14ac:dyDescent="0.25">
      <c r="I19593" s="80"/>
      <c r="AX19593" s="80"/>
      <c r="AY19593" s="80"/>
      <c r="AZ19593" s="80"/>
      <c r="BA19593" s="80"/>
      <c r="BB19593" s="80"/>
    </row>
    <row r="19594" spans="9:54" x14ac:dyDescent="0.25">
      <c r="I19594" s="80"/>
      <c r="AX19594" s="80"/>
      <c r="AY19594" s="80"/>
      <c r="AZ19594" s="80"/>
      <c r="BA19594" s="80"/>
      <c r="BB19594" s="80"/>
    </row>
    <row r="19595" spans="9:54" x14ac:dyDescent="0.25">
      <c r="I19595" s="80"/>
      <c r="AX19595" s="80"/>
      <c r="AY19595" s="80"/>
      <c r="AZ19595" s="80"/>
      <c r="BA19595" s="80"/>
      <c r="BB19595" s="80"/>
    </row>
    <row r="19596" spans="9:54" x14ac:dyDescent="0.25">
      <c r="I19596" s="80"/>
      <c r="AX19596" s="80"/>
      <c r="AY19596" s="80"/>
      <c r="AZ19596" s="80"/>
      <c r="BA19596" s="80"/>
      <c r="BB19596" s="80"/>
    </row>
    <row r="19597" spans="9:54" x14ac:dyDescent="0.25">
      <c r="I19597" s="80"/>
      <c r="AX19597" s="80"/>
      <c r="AY19597" s="80"/>
      <c r="AZ19597" s="80"/>
      <c r="BA19597" s="80"/>
      <c r="BB19597" s="80"/>
    </row>
    <row r="19598" spans="9:54" x14ac:dyDescent="0.25">
      <c r="I19598" s="80"/>
      <c r="AX19598" s="80"/>
      <c r="AY19598" s="80"/>
      <c r="AZ19598" s="80"/>
      <c r="BA19598" s="80"/>
      <c r="BB19598" s="80"/>
    </row>
    <row r="19599" spans="9:54" x14ac:dyDescent="0.25">
      <c r="I19599" s="80"/>
      <c r="AX19599" s="80"/>
      <c r="AY19599" s="80"/>
      <c r="AZ19599" s="80"/>
      <c r="BA19599" s="80"/>
      <c r="BB19599" s="80"/>
    </row>
    <row r="19600" spans="9:54" x14ac:dyDescent="0.25">
      <c r="I19600" s="80"/>
      <c r="AX19600" s="80"/>
      <c r="AY19600" s="80"/>
      <c r="AZ19600" s="80"/>
      <c r="BA19600" s="80"/>
      <c r="BB19600" s="80"/>
    </row>
    <row r="19601" spans="9:54" x14ac:dyDescent="0.25">
      <c r="I19601" s="80"/>
      <c r="AX19601" s="80"/>
      <c r="AY19601" s="80"/>
      <c r="AZ19601" s="80"/>
      <c r="BA19601" s="80"/>
      <c r="BB19601" s="80"/>
    </row>
    <row r="19602" spans="9:54" x14ac:dyDescent="0.25">
      <c r="I19602" s="80"/>
      <c r="AX19602" s="80"/>
      <c r="AY19602" s="80"/>
      <c r="AZ19602" s="80"/>
      <c r="BA19602" s="80"/>
      <c r="BB19602" s="80"/>
    </row>
    <row r="19603" spans="9:54" x14ac:dyDescent="0.25">
      <c r="I19603" s="80"/>
      <c r="AX19603" s="80"/>
      <c r="AY19603" s="80"/>
      <c r="AZ19603" s="80"/>
      <c r="BA19603" s="80"/>
      <c r="BB19603" s="80"/>
    </row>
    <row r="19604" spans="9:54" x14ac:dyDescent="0.25">
      <c r="I19604" s="80"/>
      <c r="AX19604" s="80"/>
      <c r="AY19604" s="80"/>
      <c r="AZ19604" s="80"/>
      <c r="BA19604" s="80"/>
      <c r="BB19604" s="80"/>
    </row>
    <row r="19605" spans="9:54" x14ac:dyDescent="0.25">
      <c r="I19605" s="80"/>
      <c r="AX19605" s="80"/>
      <c r="AY19605" s="80"/>
      <c r="AZ19605" s="80"/>
      <c r="BA19605" s="80"/>
      <c r="BB19605" s="80"/>
    </row>
    <row r="19606" spans="9:54" x14ac:dyDescent="0.25">
      <c r="I19606" s="80"/>
      <c r="AX19606" s="80"/>
      <c r="AY19606" s="80"/>
      <c r="AZ19606" s="80"/>
      <c r="BA19606" s="80"/>
      <c r="BB19606" s="80"/>
    </row>
    <row r="19607" spans="9:54" x14ac:dyDescent="0.25">
      <c r="I19607" s="80"/>
      <c r="AX19607" s="80"/>
      <c r="AY19607" s="80"/>
      <c r="AZ19607" s="80"/>
      <c r="BA19607" s="80"/>
      <c r="BB19607" s="80"/>
    </row>
    <row r="19608" spans="9:54" x14ac:dyDescent="0.25">
      <c r="I19608" s="80"/>
      <c r="AX19608" s="80"/>
      <c r="AY19608" s="80"/>
      <c r="AZ19608" s="80"/>
      <c r="BA19608" s="80"/>
      <c r="BB19608" s="80"/>
    </row>
    <row r="19609" spans="9:54" x14ac:dyDescent="0.25">
      <c r="I19609" s="80"/>
      <c r="AX19609" s="80"/>
      <c r="AY19609" s="80"/>
      <c r="AZ19609" s="80"/>
      <c r="BA19609" s="80"/>
      <c r="BB19609" s="80"/>
    </row>
    <row r="19610" spans="9:54" x14ac:dyDescent="0.25">
      <c r="I19610" s="80"/>
      <c r="AX19610" s="80"/>
      <c r="AY19610" s="80"/>
      <c r="AZ19610" s="80"/>
      <c r="BA19610" s="80"/>
      <c r="BB19610" s="80"/>
    </row>
    <row r="19611" spans="9:54" x14ac:dyDescent="0.25">
      <c r="I19611" s="80"/>
      <c r="AX19611" s="80"/>
      <c r="AY19611" s="80"/>
      <c r="AZ19611" s="80"/>
      <c r="BA19611" s="80"/>
      <c r="BB19611" s="80"/>
    </row>
    <row r="19612" spans="9:54" x14ac:dyDescent="0.25">
      <c r="I19612" s="80"/>
      <c r="AX19612" s="80"/>
      <c r="AY19612" s="80"/>
      <c r="AZ19612" s="80"/>
      <c r="BA19612" s="80"/>
      <c r="BB19612" s="80"/>
    </row>
    <row r="19613" spans="9:54" x14ac:dyDescent="0.25">
      <c r="I19613" s="80"/>
      <c r="AX19613" s="80"/>
      <c r="AY19613" s="80"/>
      <c r="AZ19613" s="80"/>
      <c r="BA19613" s="80"/>
      <c r="BB19613" s="80"/>
    </row>
    <row r="19614" spans="9:54" x14ac:dyDescent="0.25">
      <c r="I19614" s="80"/>
      <c r="AX19614" s="80"/>
      <c r="AY19614" s="80"/>
      <c r="AZ19614" s="80"/>
      <c r="BA19614" s="80"/>
      <c r="BB19614" s="80"/>
    </row>
    <row r="19615" spans="9:54" x14ac:dyDescent="0.25">
      <c r="I19615" s="80"/>
      <c r="AX19615" s="80"/>
      <c r="AY19615" s="80"/>
      <c r="AZ19615" s="80"/>
      <c r="BA19615" s="80"/>
      <c r="BB19615" s="80"/>
    </row>
    <row r="19616" spans="9:54" x14ac:dyDescent="0.25">
      <c r="I19616" s="80"/>
      <c r="AX19616" s="80"/>
      <c r="AY19616" s="80"/>
      <c r="AZ19616" s="80"/>
      <c r="BA19616" s="80"/>
      <c r="BB19616" s="80"/>
    </row>
    <row r="19617" spans="9:54" x14ac:dyDescent="0.25">
      <c r="I19617" s="80"/>
      <c r="AX19617" s="80"/>
      <c r="AY19617" s="80"/>
      <c r="AZ19617" s="80"/>
      <c r="BA19617" s="80"/>
      <c r="BB19617" s="80"/>
    </row>
    <row r="19618" spans="9:54" x14ac:dyDescent="0.25">
      <c r="I19618" s="80"/>
      <c r="AX19618" s="80"/>
      <c r="AY19618" s="80"/>
      <c r="AZ19618" s="80"/>
      <c r="BA19618" s="80"/>
      <c r="BB19618" s="80"/>
    </row>
    <row r="19619" spans="9:54" x14ac:dyDescent="0.25">
      <c r="I19619" s="80"/>
      <c r="AX19619" s="80"/>
      <c r="AY19619" s="80"/>
      <c r="AZ19619" s="80"/>
      <c r="BA19619" s="80"/>
      <c r="BB19619" s="80"/>
    </row>
    <row r="19620" spans="9:54" x14ac:dyDescent="0.25">
      <c r="I19620" s="80"/>
      <c r="AX19620" s="80"/>
      <c r="AY19620" s="80"/>
      <c r="AZ19620" s="80"/>
      <c r="BA19620" s="80"/>
      <c r="BB19620" s="80"/>
    </row>
    <row r="19621" spans="9:54" x14ac:dyDescent="0.25">
      <c r="I19621" s="80"/>
      <c r="AX19621" s="80"/>
      <c r="AY19621" s="80"/>
      <c r="AZ19621" s="80"/>
      <c r="BA19621" s="80"/>
      <c r="BB19621" s="80"/>
    </row>
    <row r="19622" spans="9:54" x14ac:dyDescent="0.25">
      <c r="I19622" s="80"/>
      <c r="AX19622" s="80"/>
      <c r="AY19622" s="80"/>
      <c r="AZ19622" s="80"/>
      <c r="BA19622" s="80"/>
      <c r="BB19622" s="80"/>
    </row>
    <row r="19623" spans="9:54" x14ac:dyDescent="0.25">
      <c r="I19623" s="80"/>
      <c r="AX19623" s="80"/>
      <c r="AY19623" s="80"/>
      <c r="AZ19623" s="80"/>
      <c r="BA19623" s="80"/>
      <c r="BB19623" s="80"/>
    </row>
    <row r="19624" spans="9:54" x14ac:dyDescent="0.25">
      <c r="I19624" s="80"/>
      <c r="AX19624" s="80"/>
      <c r="AY19624" s="80"/>
      <c r="AZ19624" s="80"/>
      <c r="BA19624" s="80"/>
      <c r="BB19624" s="80"/>
    </row>
    <row r="19625" spans="9:54" x14ac:dyDescent="0.25">
      <c r="I19625" s="80"/>
      <c r="AX19625" s="80"/>
      <c r="AY19625" s="80"/>
      <c r="AZ19625" s="80"/>
      <c r="BA19625" s="80"/>
      <c r="BB19625" s="80"/>
    </row>
    <row r="19626" spans="9:54" x14ac:dyDescent="0.25">
      <c r="I19626" s="80"/>
      <c r="AX19626" s="80"/>
      <c r="AY19626" s="80"/>
      <c r="AZ19626" s="80"/>
      <c r="BA19626" s="80"/>
      <c r="BB19626" s="80"/>
    </row>
    <row r="19627" spans="9:54" x14ac:dyDescent="0.25">
      <c r="I19627" s="80"/>
      <c r="AX19627" s="80"/>
      <c r="AY19627" s="80"/>
      <c r="AZ19627" s="80"/>
      <c r="BA19627" s="80"/>
      <c r="BB19627" s="80"/>
    </row>
    <row r="19628" spans="9:54" x14ac:dyDescent="0.25">
      <c r="I19628" s="80"/>
      <c r="AX19628" s="80"/>
      <c r="AY19628" s="80"/>
      <c r="AZ19628" s="80"/>
      <c r="BA19628" s="80"/>
      <c r="BB19628" s="80"/>
    </row>
    <row r="19629" spans="9:54" x14ac:dyDescent="0.25">
      <c r="I19629" s="80"/>
      <c r="AX19629" s="80"/>
      <c r="AY19629" s="80"/>
      <c r="AZ19629" s="80"/>
      <c r="BA19629" s="80"/>
      <c r="BB19629" s="80"/>
    </row>
    <row r="19630" spans="9:54" x14ac:dyDescent="0.25">
      <c r="I19630" s="80"/>
      <c r="AX19630" s="80"/>
      <c r="AY19630" s="80"/>
      <c r="AZ19630" s="80"/>
      <c r="BA19630" s="80"/>
      <c r="BB19630" s="80"/>
    </row>
    <row r="19631" spans="9:54" x14ac:dyDescent="0.25">
      <c r="I19631" s="80"/>
      <c r="AX19631" s="80"/>
      <c r="AY19631" s="80"/>
      <c r="AZ19631" s="80"/>
      <c r="BA19631" s="80"/>
      <c r="BB19631" s="80"/>
    </row>
    <row r="19632" spans="9:54" x14ac:dyDescent="0.25">
      <c r="I19632" s="80"/>
      <c r="AX19632" s="80"/>
      <c r="AY19632" s="80"/>
      <c r="AZ19632" s="80"/>
      <c r="BA19632" s="80"/>
      <c r="BB19632" s="80"/>
    </row>
    <row r="19633" spans="9:54" x14ac:dyDescent="0.25">
      <c r="I19633" s="80"/>
      <c r="AX19633" s="80"/>
      <c r="AY19633" s="80"/>
      <c r="AZ19633" s="80"/>
      <c r="BA19633" s="80"/>
      <c r="BB19633" s="80"/>
    </row>
    <row r="19634" spans="9:54" x14ac:dyDescent="0.25">
      <c r="I19634" s="80"/>
      <c r="AX19634" s="80"/>
      <c r="AY19634" s="80"/>
      <c r="AZ19634" s="80"/>
      <c r="BA19634" s="80"/>
      <c r="BB19634" s="80"/>
    </row>
    <row r="19635" spans="9:54" x14ac:dyDescent="0.25">
      <c r="I19635" s="80"/>
      <c r="AX19635" s="80"/>
      <c r="AY19635" s="80"/>
      <c r="AZ19635" s="80"/>
      <c r="BA19635" s="80"/>
      <c r="BB19635" s="80"/>
    </row>
    <row r="19636" spans="9:54" x14ac:dyDescent="0.25">
      <c r="I19636" s="80"/>
      <c r="AX19636" s="80"/>
      <c r="AY19636" s="80"/>
      <c r="AZ19636" s="80"/>
      <c r="BA19636" s="80"/>
      <c r="BB19636" s="80"/>
    </row>
    <row r="19637" spans="9:54" x14ac:dyDescent="0.25">
      <c r="I19637" s="80"/>
      <c r="AX19637" s="80"/>
      <c r="AY19637" s="80"/>
      <c r="AZ19637" s="80"/>
      <c r="BA19637" s="80"/>
      <c r="BB19637" s="80"/>
    </row>
    <row r="19638" spans="9:54" x14ac:dyDescent="0.25">
      <c r="I19638" s="80"/>
      <c r="AX19638" s="80"/>
      <c r="AY19638" s="80"/>
      <c r="AZ19638" s="80"/>
      <c r="BA19638" s="80"/>
      <c r="BB19638" s="80"/>
    </row>
    <row r="19639" spans="9:54" x14ac:dyDescent="0.25">
      <c r="I19639" s="80"/>
      <c r="AX19639" s="80"/>
      <c r="AY19639" s="80"/>
      <c r="AZ19639" s="80"/>
      <c r="BA19639" s="80"/>
      <c r="BB19639" s="80"/>
    </row>
    <row r="19640" spans="9:54" x14ac:dyDescent="0.25">
      <c r="I19640" s="80"/>
      <c r="AX19640" s="80"/>
      <c r="AY19640" s="80"/>
      <c r="AZ19640" s="80"/>
      <c r="BA19640" s="80"/>
      <c r="BB19640" s="80"/>
    </row>
    <row r="19641" spans="9:54" x14ac:dyDescent="0.25">
      <c r="I19641" s="80"/>
      <c r="AX19641" s="80"/>
      <c r="AY19641" s="80"/>
      <c r="AZ19641" s="80"/>
      <c r="BA19641" s="80"/>
      <c r="BB19641" s="80"/>
    </row>
    <row r="19642" spans="9:54" x14ac:dyDescent="0.25">
      <c r="I19642" s="80"/>
      <c r="AX19642" s="80"/>
      <c r="AY19642" s="80"/>
      <c r="AZ19642" s="80"/>
      <c r="BA19642" s="80"/>
      <c r="BB19642" s="80"/>
    </row>
    <row r="19643" spans="9:54" x14ac:dyDescent="0.25">
      <c r="I19643" s="80"/>
      <c r="AX19643" s="80"/>
      <c r="AY19643" s="80"/>
      <c r="AZ19643" s="80"/>
      <c r="BA19643" s="80"/>
      <c r="BB19643" s="80"/>
    </row>
    <row r="19644" spans="9:54" x14ac:dyDescent="0.25">
      <c r="I19644" s="80"/>
      <c r="AX19644" s="80"/>
      <c r="AY19644" s="80"/>
      <c r="AZ19644" s="80"/>
      <c r="BA19644" s="80"/>
      <c r="BB19644" s="80"/>
    </row>
    <row r="19645" spans="9:54" x14ac:dyDescent="0.25">
      <c r="I19645" s="80"/>
      <c r="AX19645" s="80"/>
      <c r="AY19645" s="80"/>
      <c r="AZ19645" s="80"/>
      <c r="BA19645" s="80"/>
      <c r="BB19645" s="80"/>
    </row>
    <row r="19646" spans="9:54" x14ac:dyDescent="0.25">
      <c r="I19646" s="80"/>
      <c r="AX19646" s="80"/>
      <c r="AY19646" s="80"/>
      <c r="AZ19646" s="80"/>
      <c r="BA19646" s="80"/>
      <c r="BB19646" s="80"/>
    </row>
    <row r="19647" spans="9:54" x14ac:dyDescent="0.25">
      <c r="I19647" s="80"/>
      <c r="AX19647" s="80"/>
      <c r="AY19647" s="80"/>
      <c r="AZ19647" s="80"/>
      <c r="BA19647" s="80"/>
      <c r="BB19647" s="80"/>
    </row>
    <row r="19648" spans="9:54" x14ac:dyDescent="0.25">
      <c r="I19648" s="80"/>
      <c r="AX19648" s="80"/>
      <c r="AY19648" s="80"/>
      <c r="AZ19648" s="80"/>
      <c r="BA19648" s="80"/>
      <c r="BB19648" s="80"/>
    </row>
    <row r="19649" spans="9:54" x14ac:dyDescent="0.25">
      <c r="I19649" s="80"/>
      <c r="AX19649" s="80"/>
      <c r="AY19649" s="80"/>
      <c r="AZ19649" s="80"/>
      <c r="BA19649" s="80"/>
      <c r="BB19649" s="80"/>
    </row>
    <row r="19650" spans="9:54" x14ac:dyDescent="0.25">
      <c r="I19650" s="80"/>
      <c r="AX19650" s="80"/>
      <c r="AY19650" s="80"/>
      <c r="AZ19650" s="80"/>
      <c r="BA19650" s="80"/>
      <c r="BB19650" s="80"/>
    </row>
    <row r="19651" spans="9:54" x14ac:dyDescent="0.25">
      <c r="I19651" s="80"/>
      <c r="AX19651" s="80"/>
      <c r="AY19651" s="80"/>
      <c r="AZ19651" s="80"/>
      <c r="BA19651" s="80"/>
      <c r="BB19651" s="80"/>
    </row>
    <row r="19652" spans="9:54" x14ac:dyDescent="0.25">
      <c r="I19652" s="80"/>
      <c r="AX19652" s="80"/>
      <c r="AY19652" s="80"/>
      <c r="AZ19652" s="80"/>
      <c r="BA19652" s="80"/>
      <c r="BB19652" s="80"/>
    </row>
    <row r="19653" spans="9:54" x14ac:dyDescent="0.25">
      <c r="I19653" s="80"/>
      <c r="AX19653" s="80"/>
      <c r="AY19653" s="80"/>
      <c r="AZ19653" s="80"/>
      <c r="BA19653" s="80"/>
      <c r="BB19653" s="80"/>
    </row>
    <row r="19654" spans="9:54" x14ac:dyDescent="0.25">
      <c r="I19654" s="80"/>
      <c r="AX19654" s="80"/>
      <c r="AY19654" s="80"/>
      <c r="AZ19654" s="80"/>
      <c r="BA19654" s="80"/>
      <c r="BB19654" s="80"/>
    </row>
    <row r="19655" spans="9:54" x14ac:dyDescent="0.25">
      <c r="I19655" s="80"/>
      <c r="AX19655" s="80"/>
      <c r="AY19655" s="80"/>
      <c r="AZ19655" s="80"/>
      <c r="BA19655" s="80"/>
      <c r="BB19655" s="80"/>
    </row>
    <row r="19656" spans="9:54" x14ac:dyDescent="0.25">
      <c r="I19656" s="80"/>
      <c r="AX19656" s="80"/>
      <c r="AY19656" s="80"/>
      <c r="AZ19656" s="80"/>
      <c r="BA19656" s="80"/>
      <c r="BB19656" s="80"/>
    </row>
    <row r="19657" spans="9:54" x14ac:dyDescent="0.25">
      <c r="I19657" s="80"/>
      <c r="AX19657" s="80"/>
      <c r="AY19657" s="80"/>
      <c r="AZ19657" s="80"/>
      <c r="BA19657" s="80"/>
      <c r="BB19657" s="80"/>
    </row>
    <row r="19658" spans="9:54" x14ac:dyDescent="0.25">
      <c r="I19658" s="80"/>
      <c r="AX19658" s="80"/>
      <c r="AY19658" s="80"/>
      <c r="AZ19658" s="80"/>
      <c r="BA19658" s="80"/>
      <c r="BB19658" s="80"/>
    </row>
    <row r="19659" spans="9:54" x14ac:dyDescent="0.25">
      <c r="I19659" s="80"/>
      <c r="AX19659" s="80"/>
      <c r="AY19659" s="80"/>
      <c r="AZ19659" s="80"/>
      <c r="BA19659" s="80"/>
      <c r="BB19659" s="80"/>
    </row>
    <row r="19660" spans="9:54" x14ac:dyDescent="0.25">
      <c r="I19660" s="80"/>
      <c r="AX19660" s="80"/>
      <c r="AY19660" s="80"/>
      <c r="AZ19660" s="80"/>
      <c r="BA19660" s="80"/>
      <c r="BB19660" s="80"/>
    </row>
    <row r="19661" spans="9:54" x14ac:dyDescent="0.25">
      <c r="I19661" s="80"/>
      <c r="AX19661" s="80"/>
      <c r="AY19661" s="80"/>
      <c r="AZ19661" s="80"/>
      <c r="BA19661" s="80"/>
      <c r="BB19661" s="80"/>
    </row>
    <row r="19662" spans="9:54" x14ac:dyDescent="0.25">
      <c r="I19662" s="80"/>
      <c r="AX19662" s="80"/>
      <c r="AY19662" s="80"/>
      <c r="AZ19662" s="80"/>
      <c r="BA19662" s="80"/>
      <c r="BB19662" s="80"/>
    </row>
    <row r="19663" spans="9:54" x14ac:dyDescent="0.25">
      <c r="I19663" s="80"/>
      <c r="AX19663" s="80"/>
      <c r="AY19663" s="80"/>
      <c r="AZ19663" s="80"/>
      <c r="BA19663" s="80"/>
      <c r="BB19663" s="80"/>
    </row>
    <row r="19664" spans="9:54" x14ac:dyDescent="0.25">
      <c r="I19664" s="80"/>
      <c r="AX19664" s="80"/>
      <c r="AY19664" s="80"/>
      <c r="AZ19664" s="80"/>
      <c r="BA19664" s="80"/>
      <c r="BB19664" s="80"/>
    </row>
    <row r="19665" spans="9:54" x14ac:dyDescent="0.25">
      <c r="I19665" s="80"/>
      <c r="AX19665" s="80"/>
      <c r="AY19665" s="80"/>
      <c r="AZ19665" s="80"/>
      <c r="BA19665" s="80"/>
      <c r="BB19665" s="80"/>
    </row>
    <row r="19666" spans="9:54" x14ac:dyDescent="0.25">
      <c r="I19666" s="80"/>
      <c r="AX19666" s="80"/>
      <c r="AY19666" s="80"/>
      <c r="AZ19666" s="80"/>
      <c r="BA19666" s="80"/>
      <c r="BB19666" s="80"/>
    </row>
    <row r="19667" spans="9:54" x14ac:dyDescent="0.25">
      <c r="I19667" s="80"/>
      <c r="AX19667" s="80"/>
      <c r="AY19667" s="80"/>
      <c r="AZ19667" s="80"/>
      <c r="BA19667" s="80"/>
      <c r="BB19667" s="80"/>
    </row>
    <row r="19668" spans="9:54" x14ac:dyDescent="0.25">
      <c r="I19668" s="80"/>
      <c r="AX19668" s="80"/>
      <c r="AY19668" s="80"/>
      <c r="AZ19668" s="80"/>
      <c r="BA19668" s="80"/>
      <c r="BB19668" s="80"/>
    </row>
    <row r="19669" spans="9:54" x14ac:dyDescent="0.25">
      <c r="I19669" s="80"/>
      <c r="AX19669" s="80"/>
      <c r="AY19669" s="80"/>
      <c r="AZ19669" s="80"/>
      <c r="BA19669" s="80"/>
      <c r="BB19669" s="80"/>
    </row>
    <row r="19670" spans="9:54" x14ac:dyDescent="0.25">
      <c r="I19670" s="80"/>
      <c r="AX19670" s="80"/>
      <c r="AY19670" s="80"/>
      <c r="AZ19670" s="80"/>
      <c r="BA19670" s="80"/>
      <c r="BB19670" s="80"/>
    </row>
    <row r="19671" spans="9:54" x14ac:dyDescent="0.25">
      <c r="I19671" s="80"/>
      <c r="AX19671" s="80"/>
      <c r="AY19671" s="80"/>
      <c r="AZ19671" s="80"/>
      <c r="BA19671" s="80"/>
      <c r="BB19671" s="80"/>
    </row>
    <row r="19672" spans="9:54" x14ac:dyDescent="0.25">
      <c r="I19672" s="80"/>
      <c r="AX19672" s="80"/>
      <c r="AY19672" s="80"/>
      <c r="AZ19672" s="80"/>
      <c r="BA19672" s="80"/>
      <c r="BB19672" s="80"/>
    </row>
    <row r="19673" spans="9:54" x14ac:dyDescent="0.25">
      <c r="I19673" s="80"/>
      <c r="AX19673" s="80"/>
      <c r="AY19673" s="80"/>
      <c r="AZ19673" s="80"/>
      <c r="BA19673" s="80"/>
      <c r="BB19673" s="80"/>
    </row>
    <row r="19674" spans="9:54" x14ac:dyDescent="0.25">
      <c r="I19674" s="80"/>
      <c r="AX19674" s="80"/>
      <c r="AY19674" s="80"/>
      <c r="AZ19674" s="80"/>
      <c r="BA19674" s="80"/>
      <c r="BB19674" s="80"/>
    </row>
    <row r="19675" spans="9:54" x14ac:dyDescent="0.25">
      <c r="I19675" s="80"/>
      <c r="AX19675" s="80"/>
      <c r="AY19675" s="80"/>
      <c r="AZ19675" s="80"/>
      <c r="BA19675" s="80"/>
      <c r="BB19675" s="80"/>
    </row>
    <row r="19676" spans="9:54" x14ac:dyDescent="0.25">
      <c r="I19676" s="80"/>
      <c r="AX19676" s="80"/>
      <c r="AY19676" s="80"/>
      <c r="AZ19676" s="80"/>
      <c r="BA19676" s="80"/>
      <c r="BB19676" s="80"/>
    </row>
    <row r="19677" spans="9:54" x14ac:dyDescent="0.25">
      <c r="I19677" s="80"/>
      <c r="AX19677" s="80"/>
      <c r="AY19677" s="80"/>
      <c r="AZ19677" s="80"/>
      <c r="BA19677" s="80"/>
      <c r="BB19677" s="80"/>
    </row>
    <row r="19678" spans="9:54" x14ac:dyDescent="0.25">
      <c r="I19678" s="80"/>
      <c r="AX19678" s="80"/>
      <c r="AY19678" s="80"/>
      <c r="AZ19678" s="80"/>
      <c r="BA19678" s="80"/>
      <c r="BB19678" s="80"/>
    </row>
    <row r="19679" spans="9:54" x14ac:dyDescent="0.25">
      <c r="I19679" s="80"/>
      <c r="AX19679" s="80"/>
      <c r="AY19679" s="80"/>
      <c r="AZ19679" s="80"/>
      <c r="BA19679" s="80"/>
      <c r="BB19679" s="80"/>
    </row>
    <row r="19680" spans="9:54" x14ac:dyDescent="0.25">
      <c r="I19680" s="80"/>
      <c r="AX19680" s="80"/>
      <c r="AY19680" s="80"/>
      <c r="AZ19680" s="80"/>
      <c r="BA19680" s="80"/>
      <c r="BB19680" s="80"/>
    </row>
    <row r="19681" spans="9:54" x14ac:dyDescent="0.25">
      <c r="I19681" s="80"/>
      <c r="AX19681" s="80"/>
      <c r="AY19681" s="80"/>
      <c r="AZ19681" s="80"/>
      <c r="BA19681" s="80"/>
      <c r="BB19681" s="80"/>
    </row>
    <row r="19682" spans="9:54" x14ac:dyDescent="0.25">
      <c r="I19682" s="80"/>
      <c r="AX19682" s="80"/>
      <c r="AY19682" s="80"/>
      <c r="AZ19682" s="80"/>
      <c r="BA19682" s="80"/>
      <c r="BB19682" s="80"/>
    </row>
    <row r="19683" spans="9:54" x14ac:dyDescent="0.25">
      <c r="I19683" s="80"/>
      <c r="AX19683" s="80"/>
      <c r="AY19683" s="80"/>
      <c r="AZ19683" s="80"/>
      <c r="BA19683" s="80"/>
      <c r="BB19683" s="80"/>
    </row>
    <row r="19684" spans="9:54" x14ac:dyDescent="0.25">
      <c r="I19684" s="80"/>
      <c r="AX19684" s="80"/>
      <c r="AY19684" s="80"/>
      <c r="AZ19684" s="80"/>
      <c r="BA19684" s="80"/>
      <c r="BB19684" s="80"/>
    </row>
    <row r="19685" spans="9:54" x14ac:dyDescent="0.25">
      <c r="I19685" s="80"/>
      <c r="AX19685" s="80"/>
      <c r="AY19685" s="80"/>
      <c r="AZ19685" s="80"/>
      <c r="BA19685" s="80"/>
      <c r="BB19685" s="80"/>
    </row>
    <row r="19686" spans="9:54" x14ac:dyDescent="0.25">
      <c r="I19686" s="80"/>
      <c r="AX19686" s="80"/>
      <c r="AY19686" s="80"/>
      <c r="AZ19686" s="80"/>
      <c r="BA19686" s="80"/>
      <c r="BB19686" s="80"/>
    </row>
    <row r="19687" spans="9:54" x14ac:dyDescent="0.25">
      <c r="I19687" s="80"/>
      <c r="AX19687" s="80"/>
      <c r="AY19687" s="80"/>
      <c r="AZ19687" s="80"/>
      <c r="BA19687" s="80"/>
      <c r="BB19687" s="80"/>
    </row>
    <row r="19688" spans="9:54" x14ac:dyDescent="0.25">
      <c r="I19688" s="80"/>
      <c r="AX19688" s="80"/>
      <c r="AY19688" s="80"/>
      <c r="AZ19688" s="80"/>
      <c r="BA19688" s="80"/>
      <c r="BB19688" s="80"/>
    </row>
    <row r="19689" spans="9:54" x14ac:dyDescent="0.25">
      <c r="I19689" s="80"/>
      <c r="AX19689" s="80"/>
      <c r="AY19689" s="80"/>
      <c r="AZ19689" s="80"/>
      <c r="BA19689" s="80"/>
      <c r="BB19689" s="80"/>
    </row>
    <row r="19690" spans="9:54" x14ac:dyDescent="0.25">
      <c r="I19690" s="80"/>
      <c r="AX19690" s="80"/>
      <c r="AY19690" s="80"/>
      <c r="AZ19690" s="80"/>
      <c r="BA19690" s="80"/>
      <c r="BB19690" s="80"/>
    </row>
    <row r="19691" spans="9:54" x14ac:dyDescent="0.25">
      <c r="I19691" s="80"/>
      <c r="AX19691" s="80"/>
      <c r="AY19691" s="80"/>
      <c r="AZ19691" s="80"/>
      <c r="BA19691" s="80"/>
      <c r="BB19691" s="80"/>
    </row>
    <row r="19692" spans="9:54" x14ac:dyDescent="0.25">
      <c r="I19692" s="80"/>
      <c r="AX19692" s="80"/>
      <c r="AY19692" s="80"/>
      <c r="AZ19692" s="80"/>
      <c r="BA19692" s="80"/>
      <c r="BB19692" s="80"/>
    </row>
    <row r="19693" spans="9:54" x14ac:dyDescent="0.25">
      <c r="I19693" s="80"/>
      <c r="AX19693" s="80"/>
      <c r="AY19693" s="80"/>
      <c r="AZ19693" s="80"/>
      <c r="BA19693" s="80"/>
      <c r="BB19693" s="80"/>
    </row>
    <row r="19694" spans="9:54" x14ac:dyDescent="0.25">
      <c r="I19694" s="80"/>
      <c r="AX19694" s="80"/>
      <c r="AY19694" s="80"/>
      <c r="AZ19694" s="80"/>
      <c r="BA19694" s="80"/>
      <c r="BB19694" s="80"/>
    </row>
    <row r="19695" spans="9:54" x14ac:dyDescent="0.25">
      <c r="I19695" s="80"/>
      <c r="AX19695" s="80"/>
      <c r="AY19695" s="80"/>
      <c r="AZ19695" s="80"/>
      <c r="BA19695" s="80"/>
      <c r="BB19695" s="80"/>
    </row>
    <row r="19696" spans="9:54" x14ac:dyDescent="0.25">
      <c r="I19696" s="80"/>
      <c r="AX19696" s="80"/>
      <c r="AY19696" s="80"/>
      <c r="AZ19696" s="80"/>
      <c r="BA19696" s="80"/>
      <c r="BB19696" s="80"/>
    </row>
    <row r="19697" spans="9:54" x14ac:dyDescent="0.25">
      <c r="I19697" s="80"/>
      <c r="AX19697" s="80"/>
      <c r="AY19697" s="80"/>
      <c r="AZ19697" s="80"/>
      <c r="BA19697" s="80"/>
      <c r="BB19697" s="80"/>
    </row>
    <row r="19698" spans="9:54" x14ac:dyDescent="0.25">
      <c r="I19698" s="80"/>
      <c r="AX19698" s="80"/>
      <c r="AY19698" s="80"/>
      <c r="AZ19698" s="80"/>
      <c r="BA19698" s="80"/>
      <c r="BB19698" s="80"/>
    </row>
    <row r="19699" spans="9:54" x14ac:dyDescent="0.25">
      <c r="I19699" s="80"/>
      <c r="AX19699" s="80"/>
      <c r="AY19699" s="80"/>
      <c r="AZ19699" s="80"/>
      <c r="BA19699" s="80"/>
      <c r="BB19699" s="80"/>
    </row>
    <row r="19700" spans="9:54" x14ac:dyDescent="0.25">
      <c r="I19700" s="80"/>
      <c r="AX19700" s="80"/>
      <c r="AY19700" s="80"/>
      <c r="AZ19700" s="80"/>
      <c r="BA19700" s="80"/>
      <c r="BB19700" s="80"/>
    </row>
    <row r="19701" spans="9:54" x14ac:dyDescent="0.25">
      <c r="I19701" s="80"/>
      <c r="AX19701" s="80"/>
      <c r="AY19701" s="80"/>
      <c r="AZ19701" s="80"/>
      <c r="BA19701" s="80"/>
      <c r="BB19701" s="80"/>
    </row>
    <row r="19702" spans="9:54" x14ac:dyDescent="0.25">
      <c r="I19702" s="80"/>
      <c r="AX19702" s="80"/>
      <c r="AY19702" s="80"/>
      <c r="AZ19702" s="80"/>
      <c r="BA19702" s="80"/>
      <c r="BB19702" s="80"/>
    </row>
    <row r="19703" spans="9:54" x14ac:dyDescent="0.25">
      <c r="I19703" s="80"/>
      <c r="AX19703" s="80"/>
      <c r="AY19703" s="80"/>
      <c r="AZ19703" s="80"/>
      <c r="BA19703" s="80"/>
      <c r="BB19703" s="80"/>
    </row>
    <row r="19704" spans="9:54" x14ac:dyDescent="0.25">
      <c r="I19704" s="80"/>
      <c r="AX19704" s="80"/>
      <c r="AY19704" s="80"/>
      <c r="AZ19704" s="80"/>
      <c r="BA19704" s="80"/>
      <c r="BB19704" s="80"/>
    </row>
    <row r="19705" spans="9:54" x14ac:dyDescent="0.25">
      <c r="I19705" s="80"/>
      <c r="AX19705" s="80"/>
      <c r="AY19705" s="80"/>
      <c r="AZ19705" s="80"/>
      <c r="BA19705" s="80"/>
      <c r="BB19705" s="80"/>
    </row>
    <row r="19706" spans="9:54" x14ac:dyDescent="0.25">
      <c r="I19706" s="80"/>
      <c r="AX19706" s="80"/>
      <c r="AY19706" s="80"/>
      <c r="AZ19706" s="80"/>
      <c r="BA19706" s="80"/>
      <c r="BB19706" s="80"/>
    </row>
    <row r="19707" spans="9:54" x14ac:dyDescent="0.25">
      <c r="I19707" s="80"/>
      <c r="AX19707" s="80"/>
      <c r="AY19707" s="80"/>
      <c r="AZ19707" s="80"/>
      <c r="BA19707" s="80"/>
      <c r="BB19707" s="80"/>
    </row>
    <row r="19708" spans="9:54" x14ac:dyDescent="0.25">
      <c r="I19708" s="80"/>
      <c r="AX19708" s="80"/>
      <c r="AY19708" s="80"/>
      <c r="AZ19708" s="80"/>
      <c r="BA19708" s="80"/>
      <c r="BB19708" s="80"/>
    </row>
    <row r="19709" spans="9:54" x14ac:dyDescent="0.25">
      <c r="I19709" s="80"/>
      <c r="AX19709" s="80"/>
      <c r="AY19709" s="80"/>
      <c r="AZ19709" s="80"/>
      <c r="BA19709" s="80"/>
      <c r="BB19709" s="80"/>
    </row>
    <row r="19710" spans="9:54" x14ac:dyDescent="0.25">
      <c r="I19710" s="80"/>
      <c r="AX19710" s="80"/>
      <c r="AY19710" s="80"/>
      <c r="AZ19710" s="80"/>
      <c r="BA19710" s="80"/>
      <c r="BB19710" s="80"/>
    </row>
    <row r="19711" spans="9:54" x14ac:dyDescent="0.25">
      <c r="I19711" s="80"/>
      <c r="AX19711" s="80"/>
      <c r="AY19711" s="80"/>
      <c r="AZ19711" s="80"/>
      <c r="BA19711" s="80"/>
      <c r="BB19711" s="80"/>
    </row>
    <row r="19712" spans="9:54" x14ac:dyDescent="0.25">
      <c r="I19712" s="80"/>
      <c r="AX19712" s="80"/>
      <c r="AY19712" s="80"/>
      <c r="AZ19712" s="80"/>
      <c r="BA19712" s="80"/>
      <c r="BB19712" s="80"/>
    </row>
    <row r="19713" spans="9:54" x14ac:dyDescent="0.25">
      <c r="I19713" s="80"/>
      <c r="AX19713" s="80"/>
      <c r="AY19713" s="80"/>
      <c r="AZ19713" s="80"/>
      <c r="BA19713" s="80"/>
      <c r="BB19713" s="80"/>
    </row>
    <row r="19714" spans="9:54" x14ac:dyDescent="0.25">
      <c r="I19714" s="80"/>
      <c r="AX19714" s="80"/>
      <c r="AY19714" s="80"/>
      <c r="AZ19714" s="80"/>
      <c r="BA19714" s="80"/>
      <c r="BB19714" s="80"/>
    </row>
    <row r="19715" spans="9:54" x14ac:dyDescent="0.25">
      <c r="I19715" s="80"/>
      <c r="AX19715" s="80"/>
      <c r="AY19715" s="80"/>
      <c r="AZ19715" s="80"/>
      <c r="BA19715" s="80"/>
      <c r="BB19715" s="80"/>
    </row>
    <row r="19716" spans="9:54" x14ac:dyDescent="0.25">
      <c r="I19716" s="80"/>
      <c r="AX19716" s="80"/>
      <c r="AY19716" s="80"/>
      <c r="AZ19716" s="80"/>
      <c r="BA19716" s="80"/>
      <c r="BB19716" s="80"/>
    </row>
    <row r="19717" spans="9:54" x14ac:dyDescent="0.25">
      <c r="I19717" s="80"/>
      <c r="AX19717" s="80"/>
      <c r="AY19717" s="80"/>
      <c r="AZ19717" s="80"/>
      <c r="BA19717" s="80"/>
      <c r="BB19717" s="80"/>
    </row>
    <row r="19718" spans="9:54" x14ac:dyDescent="0.25">
      <c r="I19718" s="80"/>
      <c r="AX19718" s="80"/>
      <c r="AY19718" s="80"/>
      <c r="AZ19718" s="80"/>
      <c r="BA19718" s="80"/>
      <c r="BB19718" s="80"/>
    </row>
    <row r="19719" spans="9:54" x14ac:dyDescent="0.25">
      <c r="I19719" s="80"/>
      <c r="AX19719" s="80"/>
      <c r="AY19719" s="80"/>
      <c r="AZ19719" s="80"/>
      <c r="BA19719" s="80"/>
      <c r="BB19719" s="80"/>
    </row>
    <row r="19720" spans="9:54" x14ac:dyDescent="0.25">
      <c r="I19720" s="80"/>
      <c r="AX19720" s="80"/>
      <c r="AY19720" s="80"/>
      <c r="AZ19720" s="80"/>
      <c r="BA19720" s="80"/>
      <c r="BB19720" s="80"/>
    </row>
    <row r="19721" spans="9:54" x14ac:dyDescent="0.25">
      <c r="I19721" s="80"/>
      <c r="AX19721" s="80"/>
      <c r="AY19721" s="80"/>
      <c r="AZ19721" s="80"/>
      <c r="BA19721" s="80"/>
      <c r="BB19721" s="80"/>
    </row>
    <row r="19722" spans="9:54" x14ac:dyDescent="0.25">
      <c r="I19722" s="80"/>
      <c r="AX19722" s="80"/>
      <c r="AY19722" s="80"/>
      <c r="AZ19722" s="80"/>
      <c r="BA19722" s="80"/>
      <c r="BB19722" s="80"/>
    </row>
    <row r="19723" spans="9:54" x14ac:dyDescent="0.25">
      <c r="I19723" s="80"/>
      <c r="AX19723" s="80"/>
      <c r="AY19723" s="80"/>
      <c r="AZ19723" s="80"/>
      <c r="BA19723" s="80"/>
      <c r="BB19723" s="80"/>
    </row>
    <row r="19724" spans="9:54" x14ac:dyDescent="0.25">
      <c r="I19724" s="80"/>
      <c r="AX19724" s="80"/>
      <c r="AY19724" s="80"/>
      <c r="AZ19724" s="80"/>
      <c r="BA19724" s="80"/>
      <c r="BB19724" s="80"/>
    </row>
    <row r="19725" spans="9:54" x14ac:dyDescent="0.25">
      <c r="I19725" s="80"/>
      <c r="AX19725" s="80"/>
      <c r="AY19725" s="80"/>
      <c r="AZ19725" s="80"/>
      <c r="BA19725" s="80"/>
      <c r="BB19725" s="80"/>
    </row>
    <row r="19726" spans="9:54" x14ac:dyDescent="0.25">
      <c r="I19726" s="80"/>
      <c r="AX19726" s="80"/>
      <c r="AY19726" s="80"/>
      <c r="AZ19726" s="80"/>
      <c r="BA19726" s="80"/>
      <c r="BB19726" s="80"/>
    </row>
    <row r="19727" spans="9:54" x14ac:dyDescent="0.25">
      <c r="I19727" s="80"/>
      <c r="AX19727" s="80"/>
      <c r="AY19727" s="80"/>
      <c r="AZ19727" s="80"/>
      <c r="BA19727" s="80"/>
      <c r="BB19727" s="80"/>
    </row>
    <row r="19728" spans="9:54" x14ac:dyDescent="0.25">
      <c r="I19728" s="80"/>
      <c r="AX19728" s="80"/>
      <c r="AY19728" s="80"/>
      <c r="AZ19728" s="80"/>
      <c r="BA19728" s="80"/>
      <c r="BB19728" s="80"/>
    </row>
    <row r="19729" spans="9:54" x14ac:dyDescent="0.25">
      <c r="I19729" s="80"/>
      <c r="AX19729" s="80"/>
      <c r="AY19729" s="80"/>
      <c r="AZ19729" s="80"/>
      <c r="BA19729" s="80"/>
      <c r="BB19729" s="80"/>
    </row>
    <row r="19730" spans="9:54" x14ac:dyDescent="0.25">
      <c r="I19730" s="80"/>
      <c r="AX19730" s="80"/>
      <c r="AY19730" s="80"/>
      <c r="AZ19730" s="80"/>
      <c r="BA19730" s="80"/>
      <c r="BB19730" s="80"/>
    </row>
    <row r="19731" spans="9:54" x14ac:dyDescent="0.25">
      <c r="I19731" s="80"/>
      <c r="AX19731" s="80"/>
      <c r="AY19731" s="80"/>
      <c r="AZ19731" s="80"/>
      <c r="BA19731" s="80"/>
      <c r="BB19731" s="80"/>
    </row>
    <row r="19732" spans="9:54" x14ac:dyDescent="0.25">
      <c r="I19732" s="80"/>
      <c r="AX19732" s="80"/>
      <c r="AY19732" s="80"/>
      <c r="AZ19732" s="80"/>
      <c r="BA19732" s="80"/>
      <c r="BB19732" s="80"/>
    </row>
    <row r="19733" spans="9:54" x14ac:dyDescent="0.25">
      <c r="I19733" s="80"/>
      <c r="AX19733" s="80"/>
      <c r="AY19733" s="80"/>
      <c r="AZ19733" s="80"/>
      <c r="BA19733" s="80"/>
      <c r="BB19733" s="80"/>
    </row>
    <row r="19734" spans="9:54" x14ac:dyDescent="0.25">
      <c r="I19734" s="80"/>
      <c r="AX19734" s="80"/>
      <c r="AY19734" s="80"/>
      <c r="AZ19734" s="80"/>
      <c r="BA19734" s="80"/>
      <c r="BB19734" s="80"/>
    </row>
    <row r="19735" spans="9:54" x14ac:dyDescent="0.25">
      <c r="I19735" s="80"/>
      <c r="AX19735" s="80"/>
      <c r="AY19735" s="80"/>
      <c r="AZ19735" s="80"/>
      <c r="BA19735" s="80"/>
      <c r="BB19735" s="80"/>
    </row>
    <row r="19736" spans="9:54" x14ac:dyDescent="0.25">
      <c r="I19736" s="80"/>
      <c r="AX19736" s="80"/>
      <c r="AY19736" s="80"/>
      <c r="AZ19736" s="80"/>
      <c r="BA19736" s="80"/>
      <c r="BB19736" s="80"/>
    </row>
    <row r="19737" spans="9:54" x14ac:dyDescent="0.25">
      <c r="I19737" s="80"/>
      <c r="AX19737" s="80"/>
      <c r="AY19737" s="80"/>
      <c r="AZ19737" s="80"/>
      <c r="BA19737" s="80"/>
      <c r="BB19737" s="80"/>
    </row>
    <row r="19738" spans="9:54" x14ac:dyDescent="0.25">
      <c r="I19738" s="80"/>
      <c r="AX19738" s="80"/>
      <c r="AY19738" s="80"/>
      <c r="AZ19738" s="80"/>
      <c r="BA19738" s="80"/>
      <c r="BB19738" s="80"/>
    </row>
    <row r="19739" spans="9:54" x14ac:dyDescent="0.25">
      <c r="I19739" s="80"/>
      <c r="AX19739" s="80"/>
      <c r="AY19739" s="80"/>
      <c r="AZ19739" s="80"/>
      <c r="BA19739" s="80"/>
      <c r="BB19739" s="80"/>
    </row>
    <row r="19740" spans="9:54" x14ac:dyDescent="0.25">
      <c r="I19740" s="80"/>
      <c r="AX19740" s="80"/>
      <c r="AY19740" s="80"/>
      <c r="AZ19740" s="80"/>
      <c r="BA19740" s="80"/>
      <c r="BB19740" s="80"/>
    </row>
    <row r="19741" spans="9:54" x14ac:dyDescent="0.25">
      <c r="I19741" s="80"/>
      <c r="AX19741" s="80"/>
      <c r="AY19741" s="80"/>
      <c r="AZ19741" s="80"/>
      <c r="BA19741" s="80"/>
      <c r="BB19741" s="80"/>
    </row>
    <row r="19742" spans="9:54" x14ac:dyDescent="0.25">
      <c r="I19742" s="80"/>
      <c r="AX19742" s="80"/>
      <c r="AY19742" s="80"/>
      <c r="AZ19742" s="80"/>
      <c r="BA19742" s="80"/>
      <c r="BB19742" s="80"/>
    </row>
    <row r="19743" spans="9:54" x14ac:dyDescent="0.25">
      <c r="I19743" s="80"/>
      <c r="AX19743" s="80"/>
      <c r="AY19743" s="80"/>
      <c r="AZ19743" s="80"/>
      <c r="BA19743" s="80"/>
      <c r="BB19743" s="80"/>
    </row>
    <row r="19744" spans="9:54" x14ac:dyDescent="0.25">
      <c r="I19744" s="80"/>
      <c r="AX19744" s="80"/>
      <c r="AY19744" s="80"/>
      <c r="AZ19744" s="80"/>
      <c r="BA19744" s="80"/>
      <c r="BB19744" s="80"/>
    </row>
    <row r="19745" spans="9:54" x14ac:dyDescent="0.25">
      <c r="I19745" s="80"/>
      <c r="AX19745" s="80"/>
      <c r="AY19745" s="80"/>
      <c r="AZ19745" s="80"/>
      <c r="BA19745" s="80"/>
      <c r="BB19745" s="80"/>
    </row>
    <row r="19746" spans="9:54" x14ac:dyDescent="0.25">
      <c r="I19746" s="80"/>
      <c r="AX19746" s="80"/>
      <c r="AY19746" s="80"/>
      <c r="AZ19746" s="80"/>
      <c r="BA19746" s="80"/>
      <c r="BB19746" s="80"/>
    </row>
    <row r="19747" spans="9:54" x14ac:dyDescent="0.25">
      <c r="I19747" s="80"/>
      <c r="AX19747" s="80"/>
      <c r="AY19747" s="80"/>
      <c r="AZ19747" s="80"/>
      <c r="BA19747" s="80"/>
      <c r="BB19747" s="80"/>
    </row>
    <row r="19748" spans="9:54" x14ac:dyDescent="0.25">
      <c r="I19748" s="80"/>
      <c r="AX19748" s="80"/>
      <c r="AY19748" s="80"/>
      <c r="AZ19748" s="80"/>
      <c r="BA19748" s="80"/>
      <c r="BB19748" s="80"/>
    </row>
    <row r="19749" spans="9:54" x14ac:dyDescent="0.25">
      <c r="I19749" s="80"/>
      <c r="AX19749" s="80"/>
      <c r="AY19749" s="80"/>
      <c r="AZ19749" s="80"/>
      <c r="BA19749" s="80"/>
      <c r="BB19749" s="80"/>
    </row>
    <row r="19750" spans="9:54" x14ac:dyDescent="0.25">
      <c r="I19750" s="80"/>
      <c r="AX19750" s="80"/>
      <c r="AY19750" s="80"/>
      <c r="AZ19750" s="80"/>
      <c r="BA19750" s="80"/>
      <c r="BB19750" s="80"/>
    </row>
    <row r="19751" spans="9:54" x14ac:dyDescent="0.25">
      <c r="I19751" s="80"/>
      <c r="AX19751" s="80"/>
      <c r="AY19751" s="80"/>
      <c r="AZ19751" s="80"/>
      <c r="BA19751" s="80"/>
      <c r="BB19751" s="80"/>
    </row>
    <row r="19752" spans="9:54" x14ac:dyDescent="0.25">
      <c r="I19752" s="80"/>
      <c r="AX19752" s="80"/>
      <c r="AY19752" s="80"/>
      <c r="AZ19752" s="80"/>
      <c r="BA19752" s="80"/>
      <c r="BB19752" s="80"/>
    </row>
    <row r="19753" spans="9:54" x14ac:dyDescent="0.25">
      <c r="I19753" s="80"/>
      <c r="AX19753" s="80"/>
      <c r="AY19753" s="80"/>
      <c r="AZ19753" s="80"/>
      <c r="BA19753" s="80"/>
      <c r="BB19753" s="80"/>
    </row>
    <row r="19754" spans="9:54" x14ac:dyDescent="0.25">
      <c r="I19754" s="80"/>
      <c r="AX19754" s="80"/>
      <c r="AY19754" s="80"/>
      <c r="AZ19754" s="80"/>
      <c r="BA19754" s="80"/>
      <c r="BB19754" s="80"/>
    </row>
    <row r="19755" spans="9:54" x14ac:dyDescent="0.25">
      <c r="I19755" s="80"/>
      <c r="AX19755" s="80"/>
      <c r="AY19755" s="80"/>
      <c r="AZ19755" s="80"/>
      <c r="BA19755" s="80"/>
      <c r="BB19755" s="80"/>
    </row>
    <row r="19756" spans="9:54" x14ac:dyDescent="0.25">
      <c r="I19756" s="80"/>
      <c r="AX19756" s="80"/>
      <c r="AY19756" s="80"/>
      <c r="AZ19756" s="80"/>
      <c r="BA19756" s="80"/>
      <c r="BB19756" s="80"/>
    </row>
    <row r="19757" spans="9:54" x14ac:dyDescent="0.25">
      <c r="I19757" s="80"/>
      <c r="AX19757" s="80"/>
      <c r="AY19757" s="80"/>
      <c r="AZ19757" s="80"/>
      <c r="BA19757" s="80"/>
      <c r="BB19757" s="80"/>
    </row>
    <row r="19758" spans="9:54" x14ac:dyDescent="0.25">
      <c r="I19758" s="80"/>
      <c r="AX19758" s="80"/>
      <c r="AY19758" s="80"/>
      <c r="AZ19758" s="80"/>
      <c r="BA19758" s="80"/>
      <c r="BB19758" s="80"/>
    </row>
    <row r="19759" spans="9:54" x14ac:dyDescent="0.25">
      <c r="I19759" s="80"/>
      <c r="AX19759" s="80"/>
      <c r="AY19759" s="80"/>
      <c r="AZ19759" s="80"/>
      <c r="BA19759" s="80"/>
      <c r="BB19759" s="80"/>
    </row>
    <row r="19760" spans="9:54" x14ac:dyDescent="0.25">
      <c r="I19760" s="80"/>
      <c r="AX19760" s="80"/>
      <c r="AY19760" s="80"/>
      <c r="AZ19760" s="80"/>
      <c r="BA19760" s="80"/>
      <c r="BB19760" s="80"/>
    </row>
    <row r="19761" spans="9:54" x14ac:dyDescent="0.25">
      <c r="I19761" s="80"/>
      <c r="AX19761" s="80"/>
      <c r="AY19761" s="80"/>
      <c r="AZ19761" s="80"/>
      <c r="BA19761" s="80"/>
      <c r="BB19761" s="80"/>
    </row>
    <row r="19762" spans="9:54" x14ac:dyDescent="0.25">
      <c r="I19762" s="80"/>
      <c r="AX19762" s="80"/>
      <c r="AY19762" s="80"/>
      <c r="AZ19762" s="80"/>
      <c r="BA19762" s="80"/>
      <c r="BB19762" s="80"/>
    </row>
    <row r="19763" spans="9:54" x14ac:dyDescent="0.25">
      <c r="I19763" s="80"/>
      <c r="AX19763" s="80"/>
      <c r="AY19763" s="80"/>
      <c r="AZ19763" s="80"/>
      <c r="BA19763" s="80"/>
      <c r="BB19763" s="80"/>
    </row>
    <row r="19764" spans="9:54" x14ac:dyDescent="0.25">
      <c r="I19764" s="80"/>
      <c r="AX19764" s="80"/>
      <c r="AY19764" s="80"/>
      <c r="AZ19764" s="80"/>
      <c r="BA19764" s="80"/>
      <c r="BB19764" s="80"/>
    </row>
    <row r="19765" spans="9:54" x14ac:dyDescent="0.25">
      <c r="I19765" s="80"/>
      <c r="AX19765" s="80"/>
      <c r="AY19765" s="80"/>
      <c r="AZ19765" s="80"/>
      <c r="BA19765" s="80"/>
      <c r="BB19765" s="80"/>
    </row>
    <row r="19766" spans="9:54" x14ac:dyDescent="0.25">
      <c r="I19766" s="80"/>
      <c r="AX19766" s="80"/>
      <c r="AY19766" s="80"/>
      <c r="AZ19766" s="80"/>
      <c r="BA19766" s="80"/>
      <c r="BB19766" s="80"/>
    </row>
    <row r="19767" spans="9:54" x14ac:dyDescent="0.25">
      <c r="I19767" s="80"/>
      <c r="AX19767" s="80"/>
      <c r="AY19767" s="80"/>
      <c r="AZ19767" s="80"/>
      <c r="BA19767" s="80"/>
      <c r="BB19767" s="80"/>
    </row>
    <row r="19768" spans="9:54" x14ac:dyDescent="0.25">
      <c r="I19768" s="80"/>
      <c r="AX19768" s="80"/>
      <c r="AY19768" s="80"/>
      <c r="AZ19768" s="80"/>
      <c r="BA19768" s="80"/>
      <c r="BB19768" s="80"/>
    </row>
    <row r="19769" spans="9:54" x14ac:dyDescent="0.25">
      <c r="I19769" s="80"/>
      <c r="AX19769" s="80"/>
      <c r="AY19769" s="80"/>
      <c r="AZ19769" s="80"/>
      <c r="BA19769" s="80"/>
      <c r="BB19769" s="80"/>
    </row>
    <row r="19770" spans="9:54" x14ac:dyDescent="0.25">
      <c r="I19770" s="80"/>
      <c r="AX19770" s="80"/>
      <c r="AY19770" s="80"/>
      <c r="AZ19770" s="80"/>
      <c r="BA19770" s="80"/>
      <c r="BB19770" s="80"/>
    </row>
    <row r="19771" spans="9:54" x14ac:dyDescent="0.25">
      <c r="I19771" s="80"/>
      <c r="AX19771" s="80"/>
      <c r="AY19771" s="80"/>
      <c r="AZ19771" s="80"/>
      <c r="BA19771" s="80"/>
      <c r="BB19771" s="80"/>
    </row>
    <row r="19772" spans="9:54" x14ac:dyDescent="0.25">
      <c r="I19772" s="80"/>
      <c r="AX19772" s="80"/>
      <c r="AY19772" s="80"/>
      <c r="AZ19772" s="80"/>
      <c r="BA19772" s="80"/>
      <c r="BB19772" s="80"/>
    </row>
    <row r="19773" spans="9:54" x14ac:dyDescent="0.25">
      <c r="I19773" s="80"/>
      <c r="AX19773" s="80"/>
      <c r="AY19773" s="80"/>
      <c r="AZ19773" s="80"/>
      <c r="BA19773" s="80"/>
      <c r="BB19773" s="80"/>
    </row>
    <row r="19774" spans="9:54" x14ac:dyDescent="0.25">
      <c r="I19774" s="80"/>
      <c r="AX19774" s="80"/>
      <c r="AY19774" s="80"/>
      <c r="AZ19774" s="80"/>
      <c r="BA19774" s="80"/>
      <c r="BB19774" s="80"/>
    </row>
    <row r="19775" spans="9:54" x14ac:dyDescent="0.25">
      <c r="I19775" s="80"/>
      <c r="AX19775" s="80"/>
      <c r="AY19775" s="80"/>
      <c r="AZ19775" s="80"/>
      <c r="BA19775" s="80"/>
      <c r="BB19775" s="80"/>
    </row>
    <row r="19776" spans="9:54" x14ac:dyDescent="0.25">
      <c r="I19776" s="80"/>
      <c r="AX19776" s="80"/>
      <c r="AY19776" s="80"/>
      <c r="AZ19776" s="80"/>
      <c r="BA19776" s="80"/>
      <c r="BB19776" s="80"/>
    </row>
    <row r="19777" spans="9:54" x14ac:dyDescent="0.25">
      <c r="I19777" s="80"/>
      <c r="AX19777" s="80"/>
      <c r="AY19777" s="80"/>
      <c r="AZ19777" s="80"/>
      <c r="BA19777" s="80"/>
      <c r="BB19777" s="80"/>
    </row>
    <row r="19778" spans="9:54" x14ac:dyDescent="0.25">
      <c r="I19778" s="80"/>
      <c r="AX19778" s="80"/>
      <c r="AY19778" s="80"/>
      <c r="AZ19778" s="80"/>
      <c r="BA19778" s="80"/>
      <c r="BB19778" s="80"/>
    </row>
    <row r="19779" spans="9:54" x14ac:dyDescent="0.25">
      <c r="I19779" s="80"/>
      <c r="AX19779" s="80"/>
      <c r="AY19779" s="80"/>
      <c r="AZ19779" s="80"/>
      <c r="BA19779" s="80"/>
      <c r="BB19779" s="80"/>
    </row>
    <row r="19780" spans="9:54" x14ac:dyDescent="0.25">
      <c r="I19780" s="80"/>
      <c r="AX19780" s="80"/>
      <c r="AY19780" s="80"/>
      <c r="AZ19780" s="80"/>
      <c r="BA19780" s="80"/>
      <c r="BB19780" s="80"/>
    </row>
    <row r="19781" spans="9:54" x14ac:dyDescent="0.25">
      <c r="I19781" s="80"/>
      <c r="AX19781" s="80"/>
      <c r="AY19781" s="80"/>
      <c r="AZ19781" s="80"/>
      <c r="BA19781" s="80"/>
      <c r="BB19781" s="80"/>
    </row>
    <row r="19782" spans="9:54" x14ac:dyDescent="0.25">
      <c r="I19782" s="80"/>
      <c r="AX19782" s="80"/>
      <c r="AY19782" s="80"/>
      <c r="AZ19782" s="80"/>
      <c r="BA19782" s="80"/>
      <c r="BB19782" s="80"/>
    </row>
    <row r="19783" spans="9:54" x14ac:dyDescent="0.25">
      <c r="I19783" s="80"/>
      <c r="AX19783" s="80"/>
      <c r="AY19783" s="80"/>
      <c r="AZ19783" s="80"/>
      <c r="BA19783" s="80"/>
      <c r="BB19783" s="80"/>
    </row>
    <row r="19784" spans="9:54" x14ac:dyDescent="0.25">
      <c r="I19784" s="80"/>
      <c r="AX19784" s="80"/>
      <c r="AY19784" s="80"/>
      <c r="AZ19784" s="80"/>
      <c r="BA19784" s="80"/>
      <c r="BB19784" s="80"/>
    </row>
    <row r="19785" spans="9:54" x14ac:dyDescent="0.25">
      <c r="I19785" s="80"/>
      <c r="AX19785" s="80"/>
      <c r="AY19785" s="80"/>
      <c r="AZ19785" s="80"/>
      <c r="BA19785" s="80"/>
      <c r="BB19785" s="80"/>
    </row>
    <row r="19786" spans="9:54" x14ac:dyDescent="0.25">
      <c r="I19786" s="80"/>
      <c r="AX19786" s="80"/>
      <c r="AY19786" s="80"/>
      <c r="AZ19786" s="80"/>
      <c r="BA19786" s="80"/>
      <c r="BB19786" s="80"/>
    </row>
    <row r="19787" spans="9:54" x14ac:dyDescent="0.25">
      <c r="I19787" s="80"/>
      <c r="AX19787" s="80"/>
      <c r="AY19787" s="80"/>
      <c r="AZ19787" s="80"/>
      <c r="BA19787" s="80"/>
      <c r="BB19787" s="80"/>
    </row>
    <row r="19788" spans="9:54" x14ac:dyDescent="0.25">
      <c r="I19788" s="80"/>
      <c r="AX19788" s="80"/>
      <c r="AY19788" s="80"/>
      <c r="AZ19788" s="80"/>
      <c r="BA19788" s="80"/>
      <c r="BB19788" s="80"/>
    </row>
    <row r="19789" spans="9:54" x14ac:dyDescent="0.25">
      <c r="I19789" s="80"/>
      <c r="AX19789" s="80"/>
      <c r="AY19789" s="80"/>
      <c r="AZ19789" s="80"/>
      <c r="BA19789" s="80"/>
      <c r="BB19789" s="80"/>
    </row>
    <row r="19790" spans="9:54" x14ac:dyDescent="0.25">
      <c r="I19790" s="80"/>
      <c r="AX19790" s="80"/>
      <c r="AY19790" s="80"/>
      <c r="AZ19790" s="80"/>
      <c r="BA19790" s="80"/>
      <c r="BB19790" s="80"/>
    </row>
    <row r="19791" spans="9:54" x14ac:dyDescent="0.25">
      <c r="I19791" s="80"/>
      <c r="AX19791" s="80"/>
      <c r="AY19791" s="80"/>
      <c r="AZ19791" s="80"/>
      <c r="BA19791" s="80"/>
      <c r="BB19791" s="80"/>
    </row>
    <row r="19792" spans="9:54" x14ac:dyDescent="0.25">
      <c r="I19792" s="80"/>
      <c r="AX19792" s="80"/>
      <c r="AY19792" s="80"/>
      <c r="AZ19792" s="80"/>
      <c r="BA19792" s="80"/>
      <c r="BB19792" s="80"/>
    </row>
    <row r="19793" spans="9:54" x14ac:dyDescent="0.25">
      <c r="I19793" s="80"/>
      <c r="AX19793" s="80"/>
      <c r="AY19793" s="80"/>
      <c r="AZ19793" s="80"/>
      <c r="BA19793" s="80"/>
      <c r="BB19793" s="80"/>
    </row>
    <row r="19794" spans="9:54" x14ac:dyDescent="0.25">
      <c r="I19794" s="80"/>
      <c r="AX19794" s="80"/>
      <c r="AY19794" s="80"/>
      <c r="AZ19794" s="80"/>
      <c r="BA19794" s="80"/>
      <c r="BB19794" s="80"/>
    </row>
    <row r="19795" spans="9:54" x14ac:dyDescent="0.25">
      <c r="I19795" s="80"/>
      <c r="AX19795" s="80"/>
      <c r="AY19795" s="80"/>
      <c r="AZ19795" s="80"/>
      <c r="BA19795" s="80"/>
      <c r="BB19795" s="80"/>
    </row>
    <row r="19796" spans="9:54" x14ac:dyDescent="0.25">
      <c r="I19796" s="80"/>
      <c r="AX19796" s="80"/>
      <c r="AY19796" s="80"/>
      <c r="AZ19796" s="80"/>
      <c r="BA19796" s="80"/>
      <c r="BB19796" s="80"/>
    </row>
    <row r="19797" spans="9:54" x14ac:dyDescent="0.25">
      <c r="I19797" s="80"/>
      <c r="AX19797" s="80"/>
      <c r="AY19797" s="80"/>
      <c r="AZ19797" s="80"/>
      <c r="BA19797" s="80"/>
      <c r="BB19797" s="80"/>
    </row>
    <row r="19798" spans="9:54" x14ac:dyDescent="0.25">
      <c r="I19798" s="80"/>
      <c r="AX19798" s="80"/>
      <c r="AY19798" s="80"/>
      <c r="AZ19798" s="80"/>
      <c r="BA19798" s="80"/>
      <c r="BB19798" s="80"/>
    </row>
    <row r="19799" spans="9:54" x14ac:dyDescent="0.25">
      <c r="I19799" s="80"/>
      <c r="AX19799" s="80"/>
      <c r="AY19799" s="80"/>
      <c r="AZ19799" s="80"/>
      <c r="BA19799" s="80"/>
      <c r="BB19799" s="80"/>
    </row>
    <row r="19800" spans="9:54" x14ac:dyDescent="0.25">
      <c r="I19800" s="80"/>
      <c r="AX19800" s="80"/>
      <c r="AY19800" s="80"/>
      <c r="AZ19800" s="80"/>
      <c r="BA19800" s="80"/>
      <c r="BB19800" s="80"/>
    </row>
    <row r="19801" spans="9:54" x14ac:dyDescent="0.25">
      <c r="I19801" s="80"/>
      <c r="AX19801" s="80"/>
      <c r="AY19801" s="80"/>
      <c r="AZ19801" s="80"/>
      <c r="BA19801" s="80"/>
      <c r="BB19801" s="80"/>
    </row>
    <row r="19802" spans="9:54" x14ac:dyDescent="0.25">
      <c r="I19802" s="80"/>
      <c r="AX19802" s="80"/>
      <c r="AY19802" s="80"/>
      <c r="AZ19802" s="80"/>
      <c r="BA19802" s="80"/>
      <c r="BB19802" s="80"/>
    </row>
    <row r="19803" spans="9:54" x14ac:dyDescent="0.25">
      <c r="I19803" s="80"/>
      <c r="AX19803" s="80"/>
      <c r="AY19803" s="80"/>
      <c r="AZ19803" s="80"/>
      <c r="BA19803" s="80"/>
      <c r="BB19803" s="80"/>
    </row>
    <row r="19804" spans="9:54" x14ac:dyDescent="0.25">
      <c r="I19804" s="80"/>
      <c r="AX19804" s="80"/>
      <c r="AY19804" s="80"/>
      <c r="AZ19804" s="80"/>
      <c r="BA19804" s="80"/>
      <c r="BB19804" s="80"/>
    </row>
    <row r="19805" spans="9:54" x14ac:dyDescent="0.25">
      <c r="I19805" s="80"/>
      <c r="AX19805" s="80"/>
      <c r="AY19805" s="80"/>
      <c r="AZ19805" s="80"/>
      <c r="BA19805" s="80"/>
      <c r="BB19805" s="80"/>
    </row>
    <row r="19806" spans="9:54" x14ac:dyDescent="0.25">
      <c r="I19806" s="80"/>
      <c r="AX19806" s="80"/>
      <c r="AY19806" s="80"/>
      <c r="AZ19806" s="80"/>
      <c r="BA19806" s="80"/>
      <c r="BB19806" s="80"/>
    </row>
    <row r="19807" spans="9:54" x14ac:dyDescent="0.25">
      <c r="I19807" s="80"/>
      <c r="AX19807" s="80"/>
      <c r="AY19807" s="80"/>
      <c r="AZ19807" s="80"/>
      <c r="BA19807" s="80"/>
      <c r="BB19807" s="80"/>
    </row>
    <row r="19808" spans="9:54" x14ac:dyDescent="0.25">
      <c r="I19808" s="80"/>
      <c r="AX19808" s="80"/>
      <c r="AY19808" s="80"/>
      <c r="AZ19808" s="80"/>
      <c r="BA19808" s="80"/>
      <c r="BB19808" s="80"/>
    </row>
    <row r="19809" spans="9:54" x14ac:dyDescent="0.25">
      <c r="I19809" s="80"/>
      <c r="AX19809" s="80"/>
      <c r="AY19809" s="80"/>
      <c r="AZ19809" s="80"/>
      <c r="BA19809" s="80"/>
      <c r="BB19809" s="80"/>
    </row>
    <row r="19810" spans="9:54" x14ac:dyDescent="0.25">
      <c r="I19810" s="80"/>
      <c r="AX19810" s="80"/>
      <c r="AY19810" s="80"/>
      <c r="AZ19810" s="80"/>
      <c r="BA19810" s="80"/>
      <c r="BB19810" s="80"/>
    </row>
    <row r="19811" spans="9:54" x14ac:dyDescent="0.25">
      <c r="I19811" s="80"/>
      <c r="AX19811" s="80"/>
      <c r="AY19811" s="80"/>
      <c r="AZ19811" s="80"/>
      <c r="BA19811" s="80"/>
      <c r="BB19811" s="80"/>
    </row>
    <row r="19812" spans="9:54" x14ac:dyDescent="0.25">
      <c r="I19812" s="80"/>
      <c r="AX19812" s="80"/>
      <c r="AY19812" s="80"/>
      <c r="AZ19812" s="80"/>
      <c r="BA19812" s="80"/>
      <c r="BB19812" s="80"/>
    </row>
    <row r="19813" spans="9:54" x14ac:dyDescent="0.25">
      <c r="I19813" s="80"/>
      <c r="AX19813" s="80"/>
      <c r="AY19813" s="80"/>
      <c r="AZ19813" s="80"/>
      <c r="BA19813" s="80"/>
      <c r="BB19813" s="80"/>
    </row>
    <row r="19814" spans="9:54" x14ac:dyDescent="0.25">
      <c r="I19814" s="80"/>
      <c r="AX19814" s="80"/>
      <c r="AY19814" s="80"/>
      <c r="AZ19814" s="80"/>
      <c r="BA19814" s="80"/>
      <c r="BB19814" s="80"/>
    </row>
    <row r="19815" spans="9:54" x14ac:dyDescent="0.25">
      <c r="I19815" s="80"/>
      <c r="AX19815" s="80"/>
      <c r="AY19815" s="80"/>
      <c r="AZ19815" s="80"/>
      <c r="BA19815" s="80"/>
      <c r="BB19815" s="80"/>
    </row>
    <row r="19816" spans="9:54" x14ac:dyDescent="0.25">
      <c r="I19816" s="80"/>
      <c r="AX19816" s="80"/>
      <c r="AY19816" s="80"/>
      <c r="AZ19816" s="80"/>
      <c r="BA19816" s="80"/>
      <c r="BB19816" s="80"/>
    </row>
    <row r="19817" spans="9:54" x14ac:dyDescent="0.25">
      <c r="I19817" s="80"/>
      <c r="AX19817" s="80"/>
      <c r="AY19817" s="80"/>
      <c r="AZ19817" s="80"/>
      <c r="BA19817" s="80"/>
      <c r="BB19817" s="80"/>
    </row>
    <row r="19818" spans="9:54" x14ac:dyDescent="0.25">
      <c r="I19818" s="80"/>
      <c r="AX19818" s="80"/>
      <c r="AY19818" s="80"/>
      <c r="AZ19818" s="80"/>
      <c r="BA19818" s="80"/>
      <c r="BB19818" s="80"/>
    </row>
    <row r="19819" spans="9:54" x14ac:dyDescent="0.25">
      <c r="I19819" s="80"/>
      <c r="AX19819" s="80"/>
      <c r="AY19819" s="80"/>
      <c r="AZ19819" s="80"/>
      <c r="BA19819" s="80"/>
      <c r="BB19819" s="80"/>
    </row>
    <row r="19820" spans="9:54" x14ac:dyDescent="0.25">
      <c r="I19820" s="80"/>
      <c r="AX19820" s="80"/>
      <c r="AY19820" s="80"/>
      <c r="AZ19820" s="80"/>
      <c r="BA19820" s="80"/>
      <c r="BB19820" s="80"/>
    </row>
    <row r="19821" spans="9:54" x14ac:dyDescent="0.25">
      <c r="I19821" s="80"/>
      <c r="AX19821" s="80"/>
      <c r="AY19821" s="80"/>
      <c r="AZ19821" s="80"/>
      <c r="BA19821" s="80"/>
      <c r="BB19821" s="80"/>
    </row>
    <row r="19822" spans="9:54" x14ac:dyDescent="0.25">
      <c r="I19822" s="80"/>
      <c r="AX19822" s="80"/>
      <c r="AY19822" s="80"/>
      <c r="AZ19822" s="80"/>
      <c r="BA19822" s="80"/>
      <c r="BB19822" s="80"/>
    </row>
    <row r="19823" spans="9:54" x14ac:dyDescent="0.25">
      <c r="I19823" s="80"/>
      <c r="AX19823" s="80"/>
      <c r="AY19823" s="80"/>
      <c r="AZ19823" s="80"/>
      <c r="BA19823" s="80"/>
      <c r="BB19823" s="80"/>
    </row>
    <row r="19824" spans="9:54" x14ac:dyDescent="0.25">
      <c r="I19824" s="80"/>
      <c r="AX19824" s="80"/>
      <c r="AY19824" s="80"/>
      <c r="AZ19824" s="80"/>
      <c r="BA19824" s="80"/>
      <c r="BB19824" s="80"/>
    </row>
    <row r="19825" spans="9:54" x14ac:dyDescent="0.25">
      <c r="I19825" s="80"/>
      <c r="AX19825" s="80"/>
      <c r="AY19825" s="80"/>
      <c r="AZ19825" s="80"/>
      <c r="BA19825" s="80"/>
      <c r="BB19825" s="80"/>
    </row>
    <row r="19826" spans="9:54" x14ac:dyDescent="0.25">
      <c r="I19826" s="80"/>
      <c r="AX19826" s="80"/>
      <c r="AY19826" s="80"/>
      <c r="AZ19826" s="80"/>
      <c r="BA19826" s="80"/>
      <c r="BB19826" s="80"/>
    </row>
    <row r="19827" spans="9:54" x14ac:dyDescent="0.25">
      <c r="I19827" s="80"/>
      <c r="AX19827" s="80"/>
      <c r="AY19827" s="80"/>
      <c r="AZ19827" s="80"/>
      <c r="BA19827" s="80"/>
      <c r="BB19827" s="80"/>
    </row>
    <row r="19828" spans="9:54" x14ac:dyDescent="0.25">
      <c r="I19828" s="80"/>
      <c r="AX19828" s="80"/>
      <c r="AY19828" s="80"/>
      <c r="AZ19828" s="80"/>
      <c r="BA19828" s="80"/>
      <c r="BB19828" s="80"/>
    </row>
    <row r="19829" spans="9:54" x14ac:dyDescent="0.25">
      <c r="I19829" s="80"/>
      <c r="AX19829" s="80"/>
      <c r="AY19829" s="80"/>
      <c r="AZ19829" s="80"/>
      <c r="BA19829" s="80"/>
      <c r="BB19829" s="80"/>
    </row>
    <row r="19830" spans="9:54" x14ac:dyDescent="0.25">
      <c r="I19830" s="80"/>
      <c r="AX19830" s="80"/>
      <c r="AY19830" s="80"/>
      <c r="AZ19830" s="80"/>
      <c r="BA19830" s="80"/>
      <c r="BB19830" s="80"/>
    </row>
    <row r="19831" spans="9:54" x14ac:dyDescent="0.25">
      <c r="I19831" s="80"/>
      <c r="AX19831" s="80"/>
      <c r="AY19831" s="80"/>
      <c r="AZ19831" s="80"/>
      <c r="BA19831" s="80"/>
      <c r="BB19831" s="80"/>
    </row>
    <row r="19832" spans="9:54" x14ac:dyDescent="0.25">
      <c r="I19832" s="80"/>
      <c r="AX19832" s="80"/>
      <c r="AY19832" s="80"/>
      <c r="AZ19832" s="80"/>
      <c r="BA19832" s="80"/>
      <c r="BB19832" s="80"/>
    </row>
    <row r="19833" spans="9:54" x14ac:dyDescent="0.25">
      <c r="I19833" s="80"/>
      <c r="AX19833" s="80"/>
      <c r="AY19833" s="80"/>
      <c r="AZ19833" s="80"/>
      <c r="BA19833" s="80"/>
      <c r="BB19833" s="80"/>
    </row>
    <row r="19834" spans="9:54" x14ac:dyDescent="0.25">
      <c r="I19834" s="80"/>
      <c r="AX19834" s="80"/>
      <c r="AY19834" s="80"/>
      <c r="AZ19834" s="80"/>
      <c r="BA19834" s="80"/>
      <c r="BB19834" s="80"/>
    </row>
    <row r="19835" spans="9:54" x14ac:dyDescent="0.25">
      <c r="I19835" s="80"/>
      <c r="AX19835" s="80"/>
      <c r="AY19835" s="80"/>
      <c r="AZ19835" s="80"/>
      <c r="BA19835" s="80"/>
      <c r="BB19835" s="80"/>
    </row>
    <row r="19836" spans="9:54" x14ac:dyDescent="0.25">
      <c r="I19836" s="80"/>
      <c r="AX19836" s="80"/>
      <c r="AY19836" s="80"/>
      <c r="AZ19836" s="80"/>
      <c r="BA19836" s="80"/>
      <c r="BB19836" s="80"/>
    </row>
    <row r="19837" spans="9:54" x14ac:dyDescent="0.25">
      <c r="I19837" s="80"/>
      <c r="AX19837" s="80"/>
      <c r="AY19837" s="80"/>
      <c r="AZ19837" s="80"/>
      <c r="BA19837" s="80"/>
      <c r="BB19837" s="80"/>
    </row>
    <row r="19838" spans="9:54" x14ac:dyDescent="0.25">
      <c r="I19838" s="80"/>
      <c r="AX19838" s="80"/>
      <c r="AY19838" s="80"/>
      <c r="AZ19838" s="80"/>
      <c r="BA19838" s="80"/>
      <c r="BB19838" s="80"/>
    </row>
    <row r="19839" spans="9:54" x14ac:dyDescent="0.25">
      <c r="I19839" s="80"/>
      <c r="AX19839" s="80"/>
      <c r="AY19839" s="80"/>
      <c r="AZ19839" s="80"/>
      <c r="BA19839" s="80"/>
      <c r="BB19839" s="80"/>
    </row>
    <row r="19840" spans="9:54" x14ac:dyDescent="0.25">
      <c r="I19840" s="80"/>
      <c r="AX19840" s="80"/>
      <c r="AY19840" s="80"/>
      <c r="AZ19840" s="80"/>
      <c r="BA19840" s="80"/>
      <c r="BB19840" s="80"/>
    </row>
    <row r="19841" spans="9:54" x14ac:dyDescent="0.25">
      <c r="I19841" s="80"/>
      <c r="AX19841" s="80"/>
      <c r="AY19841" s="80"/>
      <c r="AZ19841" s="80"/>
      <c r="BA19841" s="80"/>
      <c r="BB19841" s="80"/>
    </row>
    <row r="19842" spans="9:54" x14ac:dyDescent="0.25">
      <c r="I19842" s="80"/>
      <c r="AX19842" s="80"/>
      <c r="AY19842" s="80"/>
      <c r="AZ19842" s="80"/>
      <c r="BA19842" s="80"/>
      <c r="BB19842" s="80"/>
    </row>
    <row r="19843" spans="9:54" x14ac:dyDescent="0.25">
      <c r="I19843" s="80"/>
      <c r="AX19843" s="80"/>
      <c r="AY19843" s="80"/>
      <c r="AZ19843" s="80"/>
      <c r="BA19843" s="80"/>
      <c r="BB19843" s="80"/>
    </row>
    <row r="19844" spans="9:54" x14ac:dyDescent="0.25">
      <c r="I19844" s="80"/>
      <c r="AX19844" s="80"/>
      <c r="AY19844" s="80"/>
      <c r="AZ19844" s="80"/>
      <c r="BA19844" s="80"/>
      <c r="BB19844" s="80"/>
    </row>
    <row r="19845" spans="9:54" x14ac:dyDescent="0.25">
      <c r="I19845" s="80"/>
      <c r="AX19845" s="80"/>
      <c r="AY19845" s="80"/>
      <c r="AZ19845" s="80"/>
      <c r="BA19845" s="80"/>
      <c r="BB19845" s="80"/>
    </row>
    <row r="19846" spans="9:54" x14ac:dyDescent="0.25">
      <c r="I19846" s="80"/>
      <c r="AX19846" s="80"/>
      <c r="AY19846" s="80"/>
      <c r="AZ19846" s="80"/>
      <c r="BA19846" s="80"/>
      <c r="BB19846" s="80"/>
    </row>
    <row r="19847" spans="9:54" x14ac:dyDescent="0.25">
      <c r="I19847" s="80"/>
      <c r="AX19847" s="80"/>
      <c r="AY19847" s="80"/>
      <c r="AZ19847" s="80"/>
      <c r="BA19847" s="80"/>
      <c r="BB19847" s="80"/>
    </row>
    <row r="19848" spans="9:54" x14ac:dyDescent="0.25">
      <c r="I19848" s="80"/>
      <c r="AX19848" s="80"/>
      <c r="AY19848" s="80"/>
      <c r="AZ19848" s="80"/>
      <c r="BA19848" s="80"/>
      <c r="BB19848" s="80"/>
    </row>
    <row r="19849" spans="9:54" x14ac:dyDescent="0.25">
      <c r="I19849" s="80"/>
      <c r="AX19849" s="80"/>
      <c r="AY19849" s="80"/>
      <c r="AZ19849" s="80"/>
      <c r="BA19849" s="80"/>
      <c r="BB19849" s="80"/>
    </row>
    <row r="19850" spans="9:54" x14ac:dyDescent="0.25">
      <c r="I19850" s="80"/>
      <c r="AX19850" s="80"/>
      <c r="AY19850" s="80"/>
      <c r="AZ19850" s="80"/>
      <c r="BA19850" s="80"/>
      <c r="BB19850" s="80"/>
    </row>
    <row r="19851" spans="9:54" x14ac:dyDescent="0.25">
      <c r="I19851" s="80"/>
      <c r="AX19851" s="80"/>
      <c r="AY19851" s="80"/>
      <c r="AZ19851" s="80"/>
      <c r="BA19851" s="80"/>
      <c r="BB19851" s="80"/>
    </row>
    <row r="19852" spans="9:54" x14ac:dyDescent="0.25">
      <c r="I19852" s="80"/>
      <c r="AX19852" s="80"/>
      <c r="AY19852" s="80"/>
      <c r="AZ19852" s="80"/>
      <c r="BA19852" s="80"/>
      <c r="BB19852" s="80"/>
    </row>
    <row r="19853" spans="9:54" x14ac:dyDescent="0.25">
      <c r="I19853" s="80"/>
      <c r="AX19853" s="80"/>
      <c r="AY19853" s="80"/>
      <c r="AZ19853" s="80"/>
      <c r="BA19853" s="80"/>
      <c r="BB19853" s="80"/>
    </row>
    <row r="19854" spans="9:54" x14ac:dyDescent="0.25">
      <c r="I19854" s="80"/>
      <c r="AX19854" s="80"/>
      <c r="AY19854" s="80"/>
      <c r="AZ19854" s="80"/>
      <c r="BA19854" s="80"/>
      <c r="BB19854" s="80"/>
    </row>
    <row r="19855" spans="9:54" x14ac:dyDescent="0.25">
      <c r="I19855" s="80"/>
      <c r="AX19855" s="80"/>
      <c r="AY19855" s="80"/>
      <c r="AZ19855" s="80"/>
      <c r="BA19855" s="80"/>
      <c r="BB19855" s="80"/>
    </row>
    <row r="19856" spans="9:54" x14ac:dyDescent="0.25">
      <c r="I19856" s="80"/>
      <c r="AX19856" s="80"/>
      <c r="AY19856" s="80"/>
      <c r="AZ19856" s="80"/>
      <c r="BA19856" s="80"/>
      <c r="BB19856" s="80"/>
    </row>
    <row r="19857" spans="9:54" x14ac:dyDescent="0.25">
      <c r="I19857" s="80"/>
      <c r="AX19857" s="80"/>
      <c r="AY19857" s="80"/>
      <c r="AZ19857" s="80"/>
      <c r="BA19857" s="80"/>
      <c r="BB19857" s="80"/>
    </row>
    <row r="19858" spans="9:54" x14ac:dyDescent="0.25">
      <c r="I19858" s="80"/>
      <c r="AX19858" s="80"/>
      <c r="AY19858" s="80"/>
      <c r="AZ19858" s="80"/>
      <c r="BA19858" s="80"/>
      <c r="BB19858" s="80"/>
    </row>
    <row r="19859" spans="9:54" x14ac:dyDescent="0.25">
      <c r="I19859" s="80"/>
      <c r="AX19859" s="80"/>
      <c r="AY19859" s="80"/>
      <c r="AZ19859" s="80"/>
      <c r="BA19859" s="80"/>
      <c r="BB19859" s="80"/>
    </row>
    <row r="19860" spans="9:54" x14ac:dyDescent="0.25">
      <c r="I19860" s="80"/>
      <c r="AX19860" s="80"/>
      <c r="AY19860" s="80"/>
      <c r="AZ19860" s="80"/>
      <c r="BA19860" s="80"/>
      <c r="BB19860" s="80"/>
    </row>
    <row r="19861" spans="9:54" x14ac:dyDescent="0.25">
      <c r="I19861" s="80"/>
      <c r="AX19861" s="80"/>
      <c r="AY19861" s="80"/>
      <c r="AZ19861" s="80"/>
      <c r="BA19861" s="80"/>
      <c r="BB19861" s="80"/>
    </row>
    <row r="19862" spans="9:54" x14ac:dyDescent="0.25">
      <c r="I19862" s="80"/>
      <c r="AX19862" s="80"/>
      <c r="AY19862" s="80"/>
      <c r="AZ19862" s="80"/>
      <c r="BA19862" s="80"/>
      <c r="BB19862" s="80"/>
    </row>
    <row r="19863" spans="9:54" x14ac:dyDescent="0.25">
      <c r="I19863" s="80"/>
      <c r="AX19863" s="80"/>
      <c r="AY19863" s="80"/>
      <c r="AZ19863" s="80"/>
      <c r="BA19863" s="80"/>
      <c r="BB19863" s="80"/>
    </row>
    <row r="19864" spans="9:54" x14ac:dyDescent="0.25">
      <c r="I19864" s="80"/>
      <c r="AX19864" s="80"/>
      <c r="AY19864" s="80"/>
      <c r="AZ19864" s="80"/>
      <c r="BA19864" s="80"/>
      <c r="BB19864" s="80"/>
    </row>
    <row r="19865" spans="9:54" x14ac:dyDescent="0.25">
      <c r="I19865" s="80"/>
      <c r="AX19865" s="80"/>
      <c r="AY19865" s="80"/>
      <c r="AZ19865" s="80"/>
      <c r="BA19865" s="80"/>
      <c r="BB19865" s="80"/>
    </row>
    <row r="19866" spans="9:54" x14ac:dyDescent="0.25">
      <c r="I19866" s="80"/>
      <c r="AX19866" s="80"/>
      <c r="AY19866" s="80"/>
      <c r="AZ19866" s="80"/>
      <c r="BA19866" s="80"/>
      <c r="BB19866" s="80"/>
    </row>
    <row r="19867" spans="9:54" x14ac:dyDescent="0.25">
      <c r="I19867" s="80"/>
      <c r="AX19867" s="80"/>
      <c r="AY19867" s="80"/>
      <c r="AZ19867" s="80"/>
      <c r="BA19867" s="80"/>
      <c r="BB19867" s="80"/>
    </row>
    <row r="19868" spans="9:54" x14ac:dyDescent="0.25">
      <c r="I19868" s="80"/>
      <c r="AX19868" s="80"/>
      <c r="AY19868" s="80"/>
      <c r="AZ19868" s="80"/>
      <c r="BA19868" s="80"/>
      <c r="BB19868" s="80"/>
    </row>
    <row r="19869" spans="9:54" x14ac:dyDescent="0.25">
      <c r="I19869" s="80"/>
      <c r="AX19869" s="80"/>
      <c r="AY19869" s="80"/>
      <c r="AZ19869" s="80"/>
      <c r="BA19869" s="80"/>
      <c r="BB19869" s="80"/>
    </row>
    <row r="19870" spans="9:54" x14ac:dyDescent="0.25">
      <c r="I19870" s="80"/>
      <c r="AX19870" s="80"/>
      <c r="AY19870" s="80"/>
      <c r="AZ19870" s="80"/>
      <c r="BA19870" s="80"/>
      <c r="BB19870" s="80"/>
    </row>
    <row r="19871" spans="9:54" x14ac:dyDescent="0.25">
      <c r="I19871" s="80"/>
      <c r="AX19871" s="80"/>
      <c r="AY19871" s="80"/>
      <c r="AZ19871" s="80"/>
      <c r="BA19871" s="80"/>
      <c r="BB19871" s="80"/>
    </row>
    <row r="19872" spans="9:54" x14ac:dyDescent="0.25">
      <c r="I19872" s="80"/>
      <c r="AX19872" s="80"/>
      <c r="AY19872" s="80"/>
      <c r="AZ19872" s="80"/>
      <c r="BA19872" s="80"/>
      <c r="BB19872" s="80"/>
    </row>
    <row r="19873" spans="9:54" x14ac:dyDescent="0.25">
      <c r="I19873" s="80"/>
      <c r="AX19873" s="80"/>
      <c r="AY19873" s="80"/>
      <c r="AZ19873" s="80"/>
      <c r="BA19873" s="80"/>
      <c r="BB19873" s="80"/>
    </row>
    <row r="19874" spans="9:54" x14ac:dyDescent="0.25">
      <c r="I19874" s="80"/>
      <c r="AX19874" s="80"/>
      <c r="AY19874" s="80"/>
      <c r="AZ19874" s="80"/>
      <c r="BA19874" s="80"/>
      <c r="BB19874" s="80"/>
    </row>
    <row r="19875" spans="9:54" x14ac:dyDescent="0.25">
      <c r="I19875" s="80"/>
      <c r="AX19875" s="80"/>
      <c r="AY19875" s="80"/>
      <c r="AZ19875" s="80"/>
      <c r="BA19875" s="80"/>
      <c r="BB19875" s="80"/>
    </row>
    <row r="19876" spans="9:54" x14ac:dyDescent="0.25">
      <c r="I19876" s="80"/>
      <c r="AX19876" s="80"/>
      <c r="AY19876" s="80"/>
      <c r="AZ19876" s="80"/>
      <c r="BA19876" s="80"/>
      <c r="BB19876" s="80"/>
    </row>
    <row r="19877" spans="9:54" x14ac:dyDescent="0.25">
      <c r="I19877" s="80"/>
      <c r="AX19877" s="80"/>
      <c r="AY19877" s="80"/>
      <c r="AZ19877" s="80"/>
      <c r="BA19877" s="80"/>
      <c r="BB19877" s="80"/>
    </row>
    <row r="19878" spans="9:54" x14ac:dyDescent="0.25">
      <c r="I19878" s="80"/>
      <c r="AX19878" s="80"/>
      <c r="AY19878" s="80"/>
      <c r="AZ19878" s="80"/>
      <c r="BA19878" s="80"/>
      <c r="BB19878" s="80"/>
    </row>
    <row r="19879" spans="9:54" x14ac:dyDescent="0.25">
      <c r="I19879" s="80"/>
      <c r="AX19879" s="80"/>
      <c r="AY19879" s="80"/>
      <c r="AZ19879" s="80"/>
      <c r="BA19879" s="80"/>
      <c r="BB19879" s="80"/>
    </row>
    <row r="19880" spans="9:54" x14ac:dyDescent="0.25">
      <c r="I19880" s="80"/>
      <c r="AX19880" s="80"/>
      <c r="AY19880" s="80"/>
      <c r="AZ19880" s="80"/>
      <c r="BA19880" s="80"/>
      <c r="BB19880" s="80"/>
    </row>
    <row r="19881" spans="9:54" x14ac:dyDescent="0.25">
      <c r="I19881" s="80"/>
      <c r="AX19881" s="80"/>
      <c r="AY19881" s="80"/>
      <c r="AZ19881" s="80"/>
      <c r="BA19881" s="80"/>
      <c r="BB19881" s="80"/>
    </row>
    <row r="19882" spans="9:54" x14ac:dyDescent="0.25">
      <c r="I19882" s="80"/>
      <c r="AX19882" s="80"/>
      <c r="AY19882" s="80"/>
      <c r="AZ19882" s="80"/>
      <c r="BA19882" s="80"/>
      <c r="BB19882" s="80"/>
    </row>
    <row r="19883" spans="9:54" x14ac:dyDescent="0.25">
      <c r="I19883" s="80"/>
      <c r="AX19883" s="80"/>
      <c r="AY19883" s="80"/>
      <c r="AZ19883" s="80"/>
      <c r="BA19883" s="80"/>
      <c r="BB19883" s="80"/>
    </row>
    <row r="19884" spans="9:54" x14ac:dyDescent="0.25">
      <c r="I19884" s="80"/>
      <c r="AX19884" s="80"/>
      <c r="AY19884" s="80"/>
      <c r="AZ19884" s="80"/>
      <c r="BA19884" s="80"/>
      <c r="BB19884" s="80"/>
    </row>
    <row r="19885" spans="9:54" x14ac:dyDescent="0.25">
      <c r="I19885" s="80"/>
      <c r="AX19885" s="80"/>
      <c r="AY19885" s="80"/>
      <c r="AZ19885" s="80"/>
      <c r="BA19885" s="80"/>
      <c r="BB19885" s="80"/>
    </row>
    <row r="19886" spans="9:54" x14ac:dyDescent="0.25">
      <c r="I19886" s="80"/>
      <c r="AX19886" s="80"/>
      <c r="AY19886" s="80"/>
      <c r="AZ19886" s="80"/>
      <c r="BA19886" s="80"/>
      <c r="BB19886" s="80"/>
    </row>
    <row r="19887" spans="9:54" x14ac:dyDescent="0.25">
      <c r="I19887" s="80"/>
      <c r="AX19887" s="80"/>
      <c r="AY19887" s="80"/>
      <c r="AZ19887" s="80"/>
      <c r="BA19887" s="80"/>
      <c r="BB19887" s="80"/>
    </row>
    <row r="19888" spans="9:54" x14ac:dyDescent="0.25">
      <c r="I19888" s="80"/>
      <c r="AX19888" s="80"/>
      <c r="AY19888" s="80"/>
      <c r="AZ19888" s="80"/>
      <c r="BA19888" s="80"/>
      <c r="BB19888" s="80"/>
    </row>
    <row r="19889" spans="9:54" x14ac:dyDescent="0.25">
      <c r="I19889" s="80"/>
      <c r="AX19889" s="80"/>
      <c r="AY19889" s="80"/>
      <c r="AZ19889" s="80"/>
      <c r="BA19889" s="80"/>
      <c r="BB19889" s="80"/>
    </row>
    <row r="19890" spans="9:54" x14ac:dyDescent="0.25">
      <c r="I19890" s="80"/>
      <c r="AX19890" s="80"/>
      <c r="AY19890" s="80"/>
      <c r="AZ19890" s="80"/>
      <c r="BA19890" s="80"/>
      <c r="BB19890" s="80"/>
    </row>
    <row r="19891" spans="9:54" x14ac:dyDescent="0.25">
      <c r="I19891" s="80"/>
      <c r="AX19891" s="80"/>
      <c r="AY19891" s="80"/>
      <c r="AZ19891" s="80"/>
      <c r="BA19891" s="80"/>
      <c r="BB19891" s="80"/>
    </row>
    <row r="19892" spans="9:54" x14ac:dyDescent="0.25">
      <c r="I19892" s="80"/>
      <c r="AX19892" s="80"/>
      <c r="AY19892" s="80"/>
      <c r="AZ19892" s="80"/>
      <c r="BA19892" s="80"/>
      <c r="BB19892" s="80"/>
    </row>
    <row r="19893" spans="9:54" x14ac:dyDescent="0.25">
      <c r="I19893" s="80"/>
      <c r="AX19893" s="80"/>
      <c r="AY19893" s="80"/>
      <c r="AZ19893" s="80"/>
      <c r="BA19893" s="80"/>
      <c r="BB19893" s="80"/>
    </row>
    <row r="19894" spans="9:54" x14ac:dyDescent="0.25">
      <c r="I19894" s="80"/>
      <c r="AX19894" s="80"/>
      <c r="AY19894" s="80"/>
      <c r="AZ19894" s="80"/>
      <c r="BA19894" s="80"/>
      <c r="BB19894" s="80"/>
    </row>
    <row r="19895" spans="9:54" x14ac:dyDescent="0.25">
      <c r="I19895" s="80"/>
      <c r="AX19895" s="80"/>
      <c r="AY19895" s="80"/>
      <c r="AZ19895" s="80"/>
      <c r="BA19895" s="80"/>
      <c r="BB19895" s="80"/>
    </row>
    <row r="19896" spans="9:54" x14ac:dyDescent="0.25">
      <c r="I19896" s="80"/>
      <c r="AX19896" s="80"/>
      <c r="AY19896" s="80"/>
      <c r="AZ19896" s="80"/>
      <c r="BA19896" s="80"/>
      <c r="BB19896" s="80"/>
    </row>
    <row r="19897" spans="9:54" x14ac:dyDescent="0.25">
      <c r="I19897" s="80"/>
      <c r="AX19897" s="80"/>
      <c r="AY19897" s="80"/>
      <c r="AZ19897" s="80"/>
      <c r="BA19897" s="80"/>
      <c r="BB19897" s="80"/>
    </row>
    <row r="19898" spans="9:54" x14ac:dyDescent="0.25">
      <c r="I19898" s="80"/>
      <c r="AX19898" s="80"/>
      <c r="AY19898" s="80"/>
      <c r="AZ19898" s="80"/>
      <c r="BA19898" s="80"/>
      <c r="BB19898" s="80"/>
    </row>
    <row r="19899" spans="9:54" x14ac:dyDescent="0.25">
      <c r="I19899" s="80"/>
      <c r="AX19899" s="80"/>
      <c r="AY19899" s="80"/>
      <c r="AZ19899" s="80"/>
      <c r="BA19899" s="80"/>
      <c r="BB19899" s="80"/>
    </row>
    <row r="19900" spans="9:54" x14ac:dyDescent="0.25">
      <c r="I19900" s="80"/>
      <c r="AX19900" s="80"/>
      <c r="AY19900" s="80"/>
      <c r="AZ19900" s="80"/>
      <c r="BA19900" s="80"/>
      <c r="BB19900" s="80"/>
    </row>
    <row r="19901" spans="9:54" x14ac:dyDescent="0.25">
      <c r="I19901" s="80"/>
      <c r="AX19901" s="80"/>
      <c r="AY19901" s="80"/>
      <c r="AZ19901" s="80"/>
      <c r="BA19901" s="80"/>
      <c r="BB19901" s="80"/>
    </row>
    <row r="19902" spans="9:54" x14ac:dyDescent="0.25">
      <c r="I19902" s="80"/>
      <c r="AX19902" s="80"/>
      <c r="AY19902" s="80"/>
      <c r="AZ19902" s="80"/>
      <c r="BA19902" s="80"/>
      <c r="BB19902" s="80"/>
    </row>
    <row r="19903" spans="9:54" x14ac:dyDescent="0.25">
      <c r="I19903" s="80"/>
      <c r="AX19903" s="80"/>
      <c r="AY19903" s="80"/>
      <c r="AZ19903" s="80"/>
      <c r="BA19903" s="80"/>
      <c r="BB19903" s="80"/>
    </row>
    <row r="19904" spans="9:54" x14ac:dyDescent="0.25">
      <c r="I19904" s="80"/>
      <c r="AX19904" s="80"/>
      <c r="AY19904" s="80"/>
      <c r="AZ19904" s="80"/>
      <c r="BA19904" s="80"/>
      <c r="BB19904" s="80"/>
    </row>
    <row r="19905" spans="9:54" x14ac:dyDescent="0.25">
      <c r="I19905" s="80"/>
      <c r="AX19905" s="80"/>
      <c r="AY19905" s="80"/>
      <c r="AZ19905" s="80"/>
      <c r="BA19905" s="80"/>
      <c r="BB19905" s="80"/>
    </row>
    <row r="19906" spans="9:54" x14ac:dyDescent="0.25">
      <c r="I19906" s="80"/>
      <c r="AX19906" s="80"/>
      <c r="AY19906" s="80"/>
      <c r="AZ19906" s="80"/>
      <c r="BA19906" s="80"/>
      <c r="BB19906" s="80"/>
    </row>
    <row r="19907" spans="9:54" x14ac:dyDescent="0.25">
      <c r="I19907" s="80"/>
      <c r="AX19907" s="80"/>
      <c r="AY19907" s="80"/>
      <c r="AZ19907" s="80"/>
      <c r="BA19907" s="80"/>
      <c r="BB19907" s="80"/>
    </row>
    <row r="19908" spans="9:54" x14ac:dyDescent="0.25">
      <c r="I19908" s="80"/>
      <c r="AX19908" s="80"/>
      <c r="AY19908" s="80"/>
      <c r="AZ19908" s="80"/>
      <c r="BA19908" s="80"/>
      <c r="BB19908" s="80"/>
    </row>
    <row r="19909" spans="9:54" x14ac:dyDescent="0.25">
      <c r="I19909" s="80"/>
      <c r="AX19909" s="80"/>
      <c r="AY19909" s="80"/>
      <c r="AZ19909" s="80"/>
      <c r="BA19909" s="80"/>
      <c r="BB19909" s="80"/>
    </row>
    <row r="19910" spans="9:54" x14ac:dyDescent="0.25">
      <c r="I19910" s="80"/>
      <c r="AX19910" s="80"/>
      <c r="AY19910" s="80"/>
      <c r="AZ19910" s="80"/>
      <c r="BA19910" s="80"/>
      <c r="BB19910" s="80"/>
    </row>
    <row r="19911" spans="9:54" x14ac:dyDescent="0.25">
      <c r="I19911" s="80"/>
      <c r="AX19911" s="80"/>
      <c r="AY19911" s="80"/>
      <c r="AZ19911" s="80"/>
      <c r="BA19911" s="80"/>
      <c r="BB19911" s="80"/>
    </row>
    <row r="19912" spans="9:54" x14ac:dyDescent="0.25">
      <c r="I19912" s="80"/>
      <c r="AX19912" s="80"/>
      <c r="AY19912" s="80"/>
      <c r="AZ19912" s="80"/>
      <c r="BA19912" s="80"/>
      <c r="BB19912" s="80"/>
    </row>
    <row r="19913" spans="9:54" x14ac:dyDescent="0.25">
      <c r="I19913" s="80"/>
      <c r="AX19913" s="80"/>
      <c r="AY19913" s="80"/>
      <c r="AZ19913" s="80"/>
      <c r="BA19913" s="80"/>
      <c r="BB19913" s="80"/>
    </row>
    <row r="19914" spans="9:54" x14ac:dyDescent="0.25">
      <c r="I19914" s="80"/>
      <c r="AX19914" s="80"/>
      <c r="AY19914" s="80"/>
      <c r="AZ19914" s="80"/>
      <c r="BA19914" s="80"/>
      <c r="BB19914" s="80"/>
    </row>
    <row r="19915" spans="9:54" x14ac:dyDescent="0.25">
      <c r="I19915" s="80"/>
      <c r="AX19915" s="80"/>
      <c r="AY19915" s="80"/>
      <c r="AZ19915" s="80"/>
      <c r="BA19915" s="80"/>
      <c r="BB19915" s="80"/>
    </row>
    <row r="19916" spans="9:54" x14ac:dyDescent="0.25">
      <c r="I19916" s="80"/>
      <c r="AX19916" s="80"/>
      <c r="AY19916" s="80"/>
      <c r="AZ19916" s="80"/>
      <c r="BA19916" s="80"/>
      <c r="BB19916" s="80"/>
    </row>
    <row r="19917" spans="9:54" x14ac:dyDescent="0.25">
      <c r="I19917" s="80"/>
      <c r="AX19917" s="80"/>
      <c r="AY19917" s="80"/>
      <c r="AZ19917" s="80"/>
      <c r="BA19917" s="80"/>
      <c r="BB19917" s="80"/>
    </row>
    <row r="19918" spans="9:54" x14ac:dyDescent="0.25">
      <c r="I19918" s="80"/>
      <c r="AX19918" s="80"/>
      <c r="AY19918" s="80"/>
      <c r="AZ19918" s="80"/>
      <c r="BA19918" s="80"/>
      <c r="BB19918" s="80"/>
    </row>
    <row r="19919" spans="9:54" x14ac:dyDescent="0.25">
      <c r="I19919" s="80"/>
      <c r="AX19919" s="80"/>
      <c r="AY19919" s="80"/>
      <c r="AZ19919" s="80"/>
      <c r="BA19919" s="80"/>
      <c r="BB19919" s="80"/>
    </row>
    <row r="19920" spans="9:54" x14ac:dyDescent="0.25">
      <c r="I19920" s="80"/>
      <c r="AX19920" s="80"/>
      <c r="AY19920" s="80"/>
      <c r="AZ19920" s="80"/>
      <c r="BA19920" s="80"/>
      <c r="BB19920" s="80"/>
    </row>
    <row r="19921" spans="9:54" x14ac:dyDescent="0.25">
      <c r="I19921" s="80"/>
      <c r="AX19921" s="80"/>
      <c r="AY19921" s="80"/>
      <c r="AZ19921" s="80"/>
      <c r="BA19921" s="80"/>
      <c r="BB19921" s="80"/>
    </row>
    <row r="19922" spans="9:54" x14ac:dyDescent="0.25">
      <c r="I19922" s="80"/>
      <c r="AX19922" s="80"/>
      <c r="AY19922" s="80"/>
      <c r="AZ19922" s="80"/>
      <c r="BA19922" s="80"/>
      <c r="BB19922" s="80"/>
    </row>
    <row r="19923" spans="9:54" x14ac:dyDescent="0.25">
      <c r="I19923" s="80"/>
      <c r="AX19923" s="80"/>
      <c r="AY19923" s="80"/>
      <c r="AZ19923" s="80"/>
      <c r="BA19923" s="80"/>
      <c r="BB19923" s="80"/>
    </row>
    <row r="19924" spans="9:54" x14ac:dyDescent="0.25">
      <c r="I19924" s="80"/>
      <c r="AX19924" s="80"/>
      <c r="AY19924" s="80"/>
      <c r="AZ19924" s="80"/>
      <c r="BA19924" s="80"/>
      <c r="BB19924" s="80"/>
    </row>
    <row r="19925" spans="9:54" x14ac:dyDescent="0.25">
      <c r="I19925" s="80"/>
      <c r="AX19925" s="80"/>
      <c r="AY19925" s="80"/>
      <c r="AZ19925" s="80"/>
      <c r="BA19925" s="80"/>
      <c r="BB19925" s="80"/>
    </row>
    <row r="19926" spans="9:54" x14ac:dyDescent="0.25">
      <c r="I19926" s="80"/>
      <c r="AX19926" s="80"/>
      <c r="AY19926" s="80"/>
      <c r="AZ19926" s="80"/>
      <c r="BA19926" s="80"/>
      <c r="BB19926" s="80"/>
    </row>
    <row r="19927" spans="9:54" x14ac:dyDescent="0.25">
      <c r="I19927" s="80"/>
      <c r="AX19927" s="80"/>
      <c r="AY19927" s="80"/>
      <c r="AZ19927" s="80"/>
      <c r="BA19927" s="80"/>
      <c r="BB19927" s="80"/>
    </row>
    <row r="19928" spans="9:54" x14ac:dyDescent="0.25">
      <c r="I19928" s="80"/>
      <c r="AX19928" s="80"/>
      <c r="AY19928" s="80"/>
      <c r="AZ19928" s="80"/>
      <c r="BA19928" s="80"/>
      <c r="BB19928" s="80"/>
    </row>
    <row r="19929" spans="9:54" x14ac:dyDescent="0.25">
      <c r="I19929" s="80"/>
      <c r="AX19929" s="80"/>
      <c r="AY19929" s="80"/>
      <c r="AZ19929" s="80"/>
      <c r="BA19929" s="80"/>
      <c r="BB19929" s="80"/>
    </row>
    <row r="19930" spans="9:54" x14ac:dyDescent="0.25">
      <c r="I19930" s="80"/>
      <c r="AX19930" s="80"/>
      <c r="AY19930" s="80"/>
      <c r="AZ19930" s="80"/>
      <c r="BA19930" s="80"/>
      <c r="BB19930" s="80"/>
    </row>
    <row r="19931" spans="9:54" x14ac:dyDescent="0.25">
      <c r="I19931" s="80"/>
      <c r="AX19931" s="80"/>
      <c r="AY19931" s="80"/>
      <c r="AZ19931" s="80"/>
      <c r="BA19931" s="80"/>
      <c r="BB19931" s="80"/>
    </row>
    <row r="19932" spans="9:54" x14ac:dyDescent="0.25">
      <c r="I19932" s="80"/>
      <c r="AX19932" s="80"/>
      <c r="AY19932" s="80"/>
      <c r="AZ19932" s="80"/>
      <c r="BA19932" s="80"/>
      <c r="BB19932" s="80"/>
    </row>
    <row r="19933" spans="9:54" x14ac:dyDescent="0.25">
      <c r="I19933" s="80"/>
      <c r="AX19933" s="80"/>
      <c r="AY19933" s="80"/>
      <c r="AZ19933" s="80"/>
      <c r="BA19933" s="80"/>
      <c r="BB19933" s="80"/>
    </row>
    <row r="19934" spans="9:54" x14ac:dyDescent="0.25">
      <c r="I19934" s="80"/>
      <c r="AX19934" s="80"/>
      <c r="AY19934" s="80"/>
      <c r="AZ19934" s="80"/>
      <c r="BA19934" s="80"/>
      <c r="BB19934" s="80"/>
    </row>
    <row r="19935" spans="9:54" x14ac:dyDescent="0.25">
      <c r="I19935" s="80"/>
      <c r="AX19935" s="80"/>
      <c r="AY19935" s="80"/>
      <c r="AZ19935" s="80"/>
      <c r="BA19935" s="80"/>
      <c r="BB19935" s="80"/>
    </row>
    <row r="19936" spans="9:54" x14ac:dyDescent="0.25">
      <c r="I19936" s="80"/>
      <c r="AX19936" s="80"/>
      <c r="AY19936" s="80"/>
      <c r="AZ19936" s="80"/>
      <c r="BA19936" s="80"/>
      <c r="BB19936" s="80"/>
    </row>
    <row r="19937" spans="9:54" x14ac:dyDescent="0.25">
      <c r="I19937" s="80"/>
      <c r="AX19937" s="80"/>
      <c r="AY19937" s="80"/>
      <c r="AZ19937" s="80"/>
      <c r="BA19937" s="80"/>
      <c r="BB19937" s="80"/>
    </row>
    <row r="19938" spans="9:54" x14ac:dyDescent="0.25">
      <c r="I19938" s="80"/>
      <c r="AX19938" s="80"/>
      <c r="AY19938" s="80"/>
      <c r="AZ19938" s="80"/>
      <c r="BA19938" s="80"/>
      <c r="BB19938" s="80"/>
    </row>
    <row r="19939" spans="9:54" x14ac:dyDescent="0.25">
      <c r="I19939" s="80"/>
      <c r="AX19939" s="80"/>
      <c r="AY19939" s="80"/>
      <c r="AZ19939" s="80"/>
      <c r="BA19939" s="80"/>
      <c r="BB19939" s="80"/>
    </row>
    <row r="19940" spans="9:54" x14ac:dyDescent="0.25">
      <c r="I19940" s="80"/>
      <c r="AX19940" s="80"/>
      <c r="AY19940" s="80"/>
      <c r="AZ19940" s="80"/>
      <c r="BA19940" s="80"/>
      <c r="BB19940" s="80"/>
    </row>
    <row r="19941" spans="9:54" x14ac:dyDescent="0.25">
      <c r="I19941" s="80"/>
      <c r="AX19941" s="80"/>
      <c r="AY19941" s="80"/>
      <c r="AZ19941" s="80"/>
      <c r="BA19941" s="80"/>
      <c r="BB19941" s="80"/>
    </row>
    <row r="19942" spans="9:54" x14ac:dyDescent="0.25">
      <c r="I19942" s="80"/>
      <c r="AX19942" s="80"/>
      <c r="AY19942" s="80"/>
      <c r="AZ19942" s="80"/>
      <c r="BA19942" s="80"/>
      <c r="BB19942" s="80"/>
    </row>
    <row r="19943" spans="9:54" x14ac:dyDescent="0.25">
      <c r="I19943" s="80"/>
      <c r="AX19943" s="80"/>
      <c r="AY19943" s="80"/>
      <c r="AZ19943" s="80"/>
      <c r="BA19943" s="80"/>
      <c r="BB19943" s="80"/>
    </row>
    <row r="19944" spans="9:54" x14ac:dyDescent="0.25">
      <c r="I19944" s="80"/>
      <c r="AX19944" s="80"/>
      <c r="AY19944" s="80"/>
      <c r="AZ19944" s="80"/>
      <c r="BA19944" s="80"/>
      <c r="BB19944" s="80"/>
    </row>
    <row r="19945" spans="9:54" x14ac:dyDescent="0.25">
      <c r="I19945" s="80"/>
      <c r="AX19945" s="80"/>
      <c r="AY19945" s="80"/>
      <c r="AZ19945" s="80"/>
      <c r="BA19945" s="80"/>
      <c r="BB19945" s="80"/>
    </row>
    <row r="19946" spans="9:54" x14ac:dyDescent="0.25">
      <c r="I19946" s="80"/>
      <c r="AX19946" s="80"/>
      <c r="AY19946" s="80"/>
      <c r="AZ19946" s="80"/>
      <c r="BA19946" s="80"/>
      <c r="BB19946" s="80"/>
    </row>
    <row r="19947" spans="9:54" x14ac:dyDescent="0.25">
      <c r="I19947" s="80"/>
      <c r="AX19947" s="80"/>
      <c r="AY19947" s="80"/>
      <c r="AZ19947" s="80"/>
      <c r="BA19947" s="80"/>
      <c r="BB19947" s="80"/>
    </row>
    <row r="19948" spans="9:54" x14ac:dyDescent="0.25">
      <c r="I19948" s="80"/>
      <c r="AX19948" s="80"/>
      <c r="AY19948" s="80"/>
      <c r="AZ19948" s="80"/>
      <c r="BA19948" s="80"/>
      <c r="BB19948" s="80"/>
    </row>
    <row r="19949" spans="9:54" x14ac:dyDescent="0.25">
      <c r="I19949" s="80"/>
      <c r="AX19949" s="80"/>
      <c r="AY19949" s="80"/>
      <c r="AZ19949" s="80"/>
      <c r="BA19949" s="80"/>
      <c r="BB19949" s="80"/>
    </row>
    <row r="19950" spans="9:54" x14ac:dyDescent="0.25">
      <c r="I19950" s="80"/>
      <c r="AX19950" s="80"/>
      <c r="AY19950" s="80"/>
      <c r="AZ19950" s="80"/>
      <c r="BA19950" s="80"/>
      <c r="BB19950" s="80"/>
    </row>
    <row r="19951" spans="9:54" x14ac:dyDescent="0.25">
      <c r="I19951" s="80"/>
      <c r="AX19951" s="80"/>
      <c r="AY19951" s="80"/>
      <c r="AZ19951" s="80"/>
      <c r="BA19951" s="80"/>
      <c r="BB19951" s="80"/>
    </row>
    <row r="19952" spans="9:54" x14ac:dyDescent="0.25">
      <c r="I19952" s="80"/>
      <c r="AX19952" s="80"/>
      <c r="AY19952" s="80"/>
      <c r="AZ19952" s="80"/>
      <c r="BA19952" s="80"/>
      <c r="BB19952" s="80"/>
    </row>
    <row r="19953" spans="9:54" x14ac:dyDescent="0.25">
      <c r="I19953" s="80"/>
      <c r="AX19953" s="80"/>
      <c r="AY19953" s="80"/>
      <c r="AZ19953" s="80"/>
      <c r="BA19953" s="80"/>
      <c r="BB19953" s="80"/>
    </row>
    <row r="19954" spans="9:54" x14ac:dyDescent="0.25">
      <c r="I19954" s="80"/>
      <c r="AX19954" s="80"/>
      <c r="AY19954" s="80"/>
      <c r="AZ19954" s="80"/>
      <c r="BA19954" s="80"/>
      <c r="BB19954" s="80"/>
    </row>
    <row r="19955" spans="9:54" x14ac:dyDescent="0.25">
      <c r="I19955" s="80"/>
      <c r="AX19955" s="80"/>
      <c r="AY19955" s="80"/>
      <c r="AZ19955" s="80"/>
      <c r="BA19955" s="80"/>
      <c r="BB19955" s="80"/>
    </row>
    <row r="19956" spans="9:54" x14ac:dyDescent="0.25">
      <c r="I19956" s="80"/>
      <c r="AX19956" s="80"/>
      <c r="AY19956" s="80"/>
      <c r="AZ19956" s="80"/>
      <c r="BA19956" s="80"/>
      <c r="BB19956" s="80"/>
    </row>
    <row r="19957" spans="9:54" x14ac:dyDescent="0.25">
      <c r="I19957" s="80"/>
      <c r="AX19957" s="80"/>
      <c r="AY19957" s="80"/>
      <c r="AZ19957" s="80"/>
      <c r="BA19957" s="80"/>
      <c r="BB19957" s="80"/>
    </row>
    <row r="19958" spans="9:54" x14ac:dyDescent="0.25">
      <c r="I19958" s="80"/>
      <c r="AX19958" s="80"/>
      <c r="AY19958" s="80"/>
      <c r="AZ19958" s="80"/>
      <c r="BA19958" s="80"/>
      <c r="BB19958" s="80"/>
    </row>
    <row r="19959" spans="9:54" x14ac:dyDescent="0.25">
      <c r="I19959" s="80"/>
      <c r="AX19959" s="80"/>
      <c r="AY19959" s="80"/>
      <c r="AZ19959" s="80"/>
      <c r="BA19959" s="80"/>
      <c r="BB19959" s="80"/>
    </row>
    <row r="19960" spans="9:54" x14ac:dyDescent="0.25">
      <c r="I19960" s="80"/>
      <c r="AX19960" s="80"/>
      <c r="AY19960" s="80"/>
      <c r="AZ19960" s="80"/>
      <c r="BA19960" s="80"/>
      <c r="BB19960" s="80"/>
    </row>
    <row r="19961" spans="9:54" x14ac:dyDescent="0.25">
      <c r="I19961" s="80"/>
      <c r="AX19961" s="80"/>
      <c r="AY19961" s="80"/>
      <c r="AZ19961" s="80"/>
      <c r="BA19961" s="80"/>
      <c r="BB19961" s="80"/>
    </row>
    <row r="19962" spans="9:54" x14ac:dyDescent="0.25">
      <c r="I19962" s="80"/>
      <c r="AX19962" s="80"/>
      <c r="AY19962" s="80"/>
      <c r="AZ19962" s="80"/>
      <c r="BA19962" s="80"/>
      <c r="BB19962" s="80"/>
    </row>
    <row r="19963" spans="9:54" x14ac:dyDescent="0.25">
      <c r="I19963" s="80"/>
      <c r="AX19963" s="80"/>
      <c r="AY19963" s="80"/>
      <c r="AZ19963" s="80"/>
      <c r="BA19963" s="80"/>
      <c r="BB19963" s="80"/>
    </row>
    <row r="19964" spans="9:54" x14ac:dyDescent="0.25">
      <c r="I19964" s="80"/>
      <c r="AX19964" s="80"/>
      <c r="AY19964" s="80"/>
      <c r="AZ19964" s="80"/>
      <c r="BA19964" s="80"/>
      <c r="BB19964" s="80"/>
    </row>
    <row r="19965" spans="9:54" x14ac:dyDescent="0.25">
      <c r="I19965" s="80"/>
      <c r="AX19965" s="80"/>
      <c r="AY19965" s="80"/>
      <c r="AZ19965" s="80"/>
      <c r="BA19965" s="80"/>
      <c r="BB19965" s="80"/>
    </row>
    <row r="19966" spans="9:54" x14ac:dyDescent="0.25">
      <c r="I19966" s="80"/>
      <c r="AX19966" s="80"/>
      <c r="AY19966" s="80"/>
      <c r="AZ19966" s="80"/>
      <c r="BA19966" s="80"/>
      <c r="BB19966" s="80"/>
    </row>
    <row r="19967" spans="9:54" x14ac:dyDescent="0.25">
      <c r="I19967" s="80"/>
      <c r="AX19967" s="80"/>
      <c r="AY19967" s="80"/>
      <c r="AZ19967" s="80"/>
      <c r="BA19967" s="80"/>
      <c r="BB19967" s="80"/>
    </row>
    <row r="19968" spans="9:54" x14ac:dyDescent="0.25">
      <c r="I19968" s="80"/>
      <c r="AX19968" s="80"/>
      <c r="AY19968" s="80"/>
      <c r="AZ19968" s="80"/>
      <c r="BA19968" s="80"/>
      <c r="BB19968" s="80"/>
    </row>
    <row r="19969" spans="9:54" x14ac:dyDescent="0.25">
      <c r="I19969" s="80"/>
      <c r="AX19969" s="80"/>
      <c r="AY19969" s="80"/>
      <c r="AZ19969" s="80"/>
      <c r="BA19969" s="80"/>
      <c r="BB19969" s="80"/>
    </row>
    <row r="19970" spans="9:54" x14ac:dyDescent="0.25">
      <c r="I19970" s="80"/>
      <c r="AX19970" s="80"/>
      <c r="AY19970" s="80"/>
      <c r="AZ19970" s="80"/>
      <c r="BA19970" s="80"/>
      <c r="BB19970" s="80"/>
    </row>
    <row r="19971" spans="9:54" x14ac:dyDescent="0.25">
      <c r="I19971" s="80"/>
      <c r="AX19971" s="80"/>
      <c r="AY19971" s="80"/>
      <c r="AZ19971" s="80"/>
      <c r="BA19971" s="80"/>
      <c r="BB19971" s="80"/>
    </row>
    <row r="19972" spans="9:54" x14ac:dyDescent="0.25">
      <c r="I19972" s="80"/>
      <c r="AX19972" s="80"/>
      <c r="AY19972" s="80"/>
      <c r="AZ19972" s="80"/>
      <c r="BA19972" s="80"/>
      <c r="BB19972" s="80"/>
    </row>
    <row r="19973" spans="9:54" x14ac:dyDescent="0.25">
      <c r="I19973" s="80"/>
      <c r="AX19973" s="80"/>
      <c r="AY19973" s="80"/>
      <c r="AZ19973" s="80"/>
      <c r="BA19973" s="80"/>
      <c r="BB19973" s="80"/>
    </row>
    <row r="19974" spans="9:54" x14ac:dyDescent="0.25">
      <c r="I19974" s="80"/>
      <c r="AX19974" s="80"/>
      <c r="AY19974" s="80"/>
      <c r="AZ19974" s="80"/>
      <c r="BA19974" s="80"/>
      <c r="BB19974" s="80"/>
    </row>
    <row r="19975" spans="9:54" x14ac:dyDescent="0.25">
      <c r="I19975" s="80"/>
      <c r="AX19975" s="80"/>
      <c r="AY19975" s="80"/>
      <c r="AZ19975" s="80"/>
      <c r="BA19975" s="80"/>
      <c r="BB19975" s="80"/>
    </row>
    <row r="19976" spans="9:54" x14ac:dyDescent="0.25">
      <c r="I19976" s="80"/>
      <c r="AX19976" s="80"/>
      <c r="AY19976" s="80"/>
      <c r="AZ19976" s="80"/>
      <c r="BA19976" s="80"/>
      <c r="BB19976" s="80"/>
    </row>
    <row r="19977" spans="9:54" x14ac:dyDescent="0.25">
      <c r="I19977" s="80"/>
      <c r="AX19977" s="80"/>
      <c r="AY19977" s="80"/>
      <c r="AZ19977" s="80"/>
      <c r="BA19977" s="80"/>
      <c r="BB19977" s="80"/>
    </row>
    <row r="19978" spans="9:54" x14ac:dyDescent="0.25">
      <c r="I19978" s="80"/>
      <c r="AX19978" s="80"/>
      <c r="AY19978" s="80"/>
      <c r="AZ19978" s="80"/>
      <c r="BA19978" s="80"/>
      <c r="BB19978" s="80"/>
    </row>
    <row r="19979" spans="9:54" x14ac:dyDescent="0.25">
      <c r="I19979" s="80"/>
      <c r="AX19979" s="80"/>
      <c r="AY19979" s="80"/>
      <c r="AZ19979" s="80"/>
      <c r="BA19979" s="80"/>
      <c r="BB19979" s="80"/>
    </row>
    <row r="19980" spans="9:54" x14ac:dyDescent="0.25">
      <c r="I19980" s="80"/>
      <c r="AX19980" s="80"/>
      <c r="AY19980" s="80"/>
      <c r="AZ19980" s="80"/>
      <c r="BA19980" s="80"/>
      <c r="BB19980" s="80"/>
    </row>
    <row r="19981" spans="9:54" x14ac:dyDescent="0.25">
      <c r="I19981" s="80"/>
      <c r="AX19981" s="80"/>
      <c r="AY19981" s="80"/>
      <c r="AZ19981" s="80"/>
      <c r="BA19981" s="80"/>
      <c r="BB19981" s="80"/>
    </row>
    <row r="19982" spans="9:54" x14ac:dyDescent="0.25">
      <c r="I19982" s="80"/>
      <c r="AX19982" s="80"/>
      <c r="AY19982" s="80"/>
      <c r="AZ19982" s="80"/>
      <c r="BA19982" s="80"/>
      <c r="BB19982" s="80"/>
    </row>
    <row r="19983" spans="9:54" x14ac:dyDescent="0.25">
      <c r="I19983" s="80"/>
      <c r="AX19983" s="80"/>
      <c r="AY19983" s="80"/>
      <c r="AZ19983" s="80"/>
      <c r="BA19983" s="80"/>
      <c r="BB19983" s="80"/>
    </row>
    <row r="19984" spans="9:54" x14ac:dyDescent="0.25">
      <c r="I19984" s="80"/>
      <c r="AX19984" s="80"/>
      <c r="AY19984" s="80"/>
      <c r="AZ19984" s="80"/>
      <c r="BA19984" s="80"/>
      <c r="BB19984" s="80"/>
    </row>
    <row r="19985" spans="9:54" x14ac:dyDescent="0.25">
      <c r="I19985" s="80"/>
      <c r="AX19985" s="80"/>
      <c r="AY19985" s="80"/>
      <c r="AZ19985" s="80"/>
      <c r="BA19985" s="80"/>
      <c r="BB19985" s="80"/>
    </row>
    <row r="19986" spans="9:54" x14ac:dyDescent="0.25">
      <c r="I19986" s="80"/>
      <c r="AX19986" s="80"/>
      <c r="AY19986" s="80"/>
      <c r="AZ19986" s="80"/>
      <c r="BA19986" s="80"/>
      <c r="BB19986" s="80"/>
    </row>
    <row r="19987" spans="9:54" x14ac:dyDescent="0.25">
      <c r="I19987" s="80"/>
      <c r="AX19987" s="80"/>
      <c r="AY19987" s="80"/>
      <c r="AZ19987" s="80"/>
      <c r="BA19987" s="80"/>
      <c r="BB19987" s="80"/>
    </row>
    <row r="19988" spans="9:54" x14ac:dyDescent="0.25">
      <c r="I19988" s="80"/>
      <c r="AX19988" s="80"/>
      <c r="AY19988" s="80"/>
      <c r="AZ19988" s="80"/>
      <c r="BA19988" s="80"/>
      <c r="BB19988" s="80"/>
    </row>
    <row r="19989" spans="9:54" x14ac:dyDescent="0.25">
      <c r="I19989" s="80"/>
      <c r="AX19989" s="80"/>
      <c r="AY19989" s="80"/>
      <c r="AZ19989" s="80"/>
      <c r="BA19989" s="80"/>
      <c r="BB19989" s="80"/>
    </row>
    <row r="19990" spans="9:54" x14ac:dyDescent="0.25">
      <c r="I19990" s="80"/>
      <c r="AX19990" s="80"/>
      <c r="AY19990" s="80"/>
      <c r="AZ19990" s="80"/>
      <c r="BA19990" s="80"/>
      <c r="BB19990" s="80"/>
    </row>
    <row r="19991" spans="9:54" x14ac:dyDescent="0.25">
      <c r="I19991" s="80"/>
      <c r="AX19991" s="80"/>
      <c r="AY19991" s="80"/>
      <c r="AZ19991" s="80"/>
      <c r="BA19991" s="80"/>
      <c r="BB19991" s="80"/>
    </row>
    <row r="19992" spans="9:54" x14ac:dyDescent="0.25">
      <c r="I19992" s="80"/>
      <c r="AX19992" s="80"/>
      <c r="AY19992" s="80"/>
      <c r="AZ19992" s="80"/>
      <c r="BA19992" s="80"/>
      <c r="BB19992" s="80"/>
    </row>
    <row r="19993" spans="9:54" x14ac:dyDescent="0.25">
      <c r="I19993" s="80"/>
      <c r="AX19993" s="80"/>
      <c r="AY19993" s="80"/>
      <c r="AZ19993" s="80"/>
      <c r="BA19993" s="80"/>
      <c r="BB19993" s="80"/>
    </row>
    <row r="19994" spans="9:54" x14ac:dyDescent="0.25">
      <c r="I19994" s="80"/>
      <c r="AX19994" s="80"/>
      <c r="AY19994" s="80"/>
      <c r="AZ19994" s="80"/>
      <c r="BA19994" s="80"/>
      <c r="BB19994" s="80"/>
    </row>
    <row r="19995" spans="9:54" x14ac:dyDescent="0.25">
      <c r="I19995" s="80"/>
      <c r="AX19995" s="80"/>
      <c r="AY19995" s="80"/>
      <c r="AZ19995" s="80"/>
      <c r="BA19995" s="80"/>
      <c r="BB19995" s="80"/>
    </row>
    <row r="19996" spans="9:54" x14ac:dyDescent="0.25">
      <c r="I19996" s="80"/>
      <c r="AX19996" s="80"/>
      <c r="AY19996" s="80"/>
      <c r="AZ19996" s="80"/>
      <c r="BA19996" s="80"/>
      <c r="BB19996" s="80"/>
    </row>
    <row r="19997" spans="9:54" x14ac:dyDescent="0.25">
      <c r="I19997" s="80"/>
      <c r="AX19997" s="80"/>
      <c r="AY19997" s="80"/>
      <c r="AZ19997" s="80"/>
      <c r="BA19997" s="80"/>
      <c r="BB19997" s="80"/>
    </row>
    <row r="19998" spans="9:54" x14ac:dyDescent="0.25">
      <c r="I19998" s="80"/>
      <c r="AX19998" s="80"/>
      <c r="AY19998" s="80"/>
      <c r="AZ19998" s="80"/>
      <c r="BA19998" s="80"/>
      <c r="BB19998" s="80"/>
    </row>
    <row r="19999" spans="9:54" x14ac:dyDescent="0.25">
      <c r="I19999" s="80"/>
      <c r="AX19999" s="80"/>
      <c r="AY19999" s="80"/>
      <c r="AZ19999" s="80"/>
      <c r="BA19999" s="80"/>
      <c r="BB19999" s="80"/>
    </row>
    <row r="20000" spans="9:54" x14ac:dyDescent="0.25">
      <c r="I20000" s="80"/>
      <c r="AX20000" s="80"/>
      <c r="AY20000" s="80"/>
      <c r="AZ20000" s="80"/>
      <c r="BA20000" s="80"/>
      <c r="BB20000" s="80"/>
    </row>
    <row r="20001" spans="9:54" x14ac:dyDescent="0.25">
      <c r="I20001" s="80"/>
      <c r="AX20001" s="80"/>
      <c r="AY20001" s="80"/>
      <c r="AZ20001" s="80"/>
      <c r="BA20001" s="80"/>
      <c r="BB20001" s="80"/>
    </row>
    <row r="20002" spans="9:54" x14ac:dyDescent="0.25">
      <c r="I20002" s="80"/>
      <c r="AX20002" s="80"/>
      <c r="AY20002" s="80"/>
      <c r="AZ20002" s="80"/>
      <c r="BA20002" s="80"/>
      <c r="BB20002" s="80"/>
    </row>
    <row r="20003" spans="9:54" x14ac:dyDescent="0.25">
      <c r="I20003" s="80"/>
      <c r="AX20003" s="80"/>
      <c r="AY20003" s="80"/>
      <c r="AZ20003" s="80"/>
      <c r="BA20003" s="80"/>
      <c r="BB20003" s="80"/>
    </row>
    <row r="20004" spans="9:54" x14ac:dyDescent="0.25">
      <c r="I20004" s="80"/>
      <c r="AX20004" s="80"/>
      <c r="AY20004" s="80"/>
      <c r="AZ20004" s="80"/>
      <c r="BA20004" s="80"/>
      <c r="BB20004" s="80"/>
    </row>
    <row r="20005" spans="9:54" x14ac:dyDescent="0.25">
      <c r="I20005" s="80"/>
      <c r="AX20005" s="80"/>
      <c r="AY20005" s="80"/>
      <c r="AZ20005" s="80"/>
      <c r="BA20005" s="80"/>
      <c r="BB20005" s="80"/>
    </row>
    <row r="20006" spans="9:54" x14ac:dyDescent="0.25">
      <c r="I20006" s="80"/>
      <c r="AX20006" s="80"/>
      <c r="AY20006" s="80"/>
      <c r="AZ20006" s="80"/>
      <c r="BA20006" s="80"/>
      <c r="BB20006" s="80"/>
    </row>
    <row r="20007" spans="9:54" x14ac:dyDescent="0.25">
      <c r="I20007" s="80"/>
      <c r="AX20007" s="80"/>
      <c r="AY20007" s="80"/>
      <c r="AZ20007" s="80"/>
      <c r="BA20007" s="80"/>
      <c r="BB20007" s="80"/>
    </row>
    <row r="20008" spans="9:54" x14ac:dyDescent="0.25">
      <c r="I20008" s="80"/>
      <c r="AX20008" s="80"/>
      <c r="AY20008" s="80"/>
      <c r="AZ20008" s="80"/>
      <c r="BA20008" s="80"/>
      <c r="BB20008" s="80"/>
    </row>
    <row r="20009" spans="9:54" x14ac:dyDescent="0.25">
      <c r="I20009" s="80"/>
      <c r="AX20009" s="80"/>
      <c r="AY20009" s="80"/>
      <c r="AZ20009" s="80"/>
      <c r="BA20009" s="80"/>
      <c r="BB20009" s="80"/>
    </row>
    <row r="20010" spans="9:54" x14ac:dyDescent="0.25">
      <c r="I20010" s="80"/>
      <c r="AX20010" s="80"/>
      <c r="AY20010" s="80"/>
      <c r="AZ20010" s="80"/>
      <c r="BA20010" s="80"/>
      <c r="BB20010" s="80"/>
    </row>
    <row r="20011" spans="9:54" x14ac:dyDescent="0.25">
      <c r="I20011" s="80"/>
      <c r="AX20011" s="80"/>
      <c r="AY20011" s="80"/>
      <c r="AZ20011" s="80"/>
      <c r="BA20011" s="80"/>
      <c r="BB20011" s="80"/>
    </row>
    <row r="20012" spans="9:54" x14ac:dyDescent="0.25">
      <c r="I20012" s="80"/>
      <c r="AX20012" s="80"/>
      <c r="AY20012" s="80"/>
      <c r="AZ20012" s="80"/>
      <c r="BA20012" s="80"/>
      <c r="BB20012" s="80"/>
    </row>
    <row r="20013" spans="9:54" x14ac:dyDescent="0.25">
      <c r="I20013" s="80"/>
      <c r="AX20013" s="80"/>
      <c r="AY20013" s="80"/>
      <c r="AZ20013" s="80"/>
      <c r="BA20013" s="80"/>
      <c r="BB20013" s="80"/>
    </row>
    <row r="20014" spans="9:54" x14ac:dyDescent="0.25">
      <c r="I20014" s="80"/>
      <c r="AX20014" s="80"/>
      <c r="AY20014" s="80"/>
      <c r="AZ20014" s="80"/>
      <c r="BA20014" s="80"/>
      <c r="BB20014" s="80"/>
    </row>
    <row r="20015" spans="9:54" x14ac:dyDescent="0.25">
      <c r="I20015" s="80"/>
      <c r="AX20015" s="80"/>
      <c r="AY20015" s="80"/>
      <c r="AZ20015" s="80"/>
      <c r="BA20015" s="80"/>
      <c r="BB20015" s="80"/>
    </row>
    <row r="20016" spans="9:54" x14ac:dyDescent="0.25">
      <c r="I20016" s="80"/>
      <c r="AX20016" s="80"/>
      <c r="AY20016" s="80"/>
      <c r="AZ20016" s="80"/>
      <c r="BA20016" s="80"/>
      <c r="BB20016" s="80"/>
    </row>
    <row r="20017" spans="9:54" x14ac:dyDescent="0.25">
      <c r="I20017" s="80"/>
      <c r="AX20017" s="80"/>
      <c r="AY20017" s="80"/>
      <c r="AZ20017" s="80"/>
      <c r="BA20017" s="80"/>
      <c r="BB20017" s="80"/>
    </row>
    <row r="20018" spans="9:54" x14ac:dyDescent="0.25">
      <c r="I20018" s="80"/>
      <c r="AX20018" s="80"/>
      <c r="AY20018" s="80"/>
      <c r="AZ20018" s="80"/>
      <c r="BA20018" s="80"/>
      <c r="BB20018" s="80"/>
    </row>
    <row r="20019" spans="9:54" x14ac:dyDescent="0.25">
      <c r="I20019" s="80"/>
      <c r="AX20019" s="80"/>
      <c r="AY20019" s="80"/>
      <c r="AZ20019" s="80"/>
      <c r="BA20019" s="80"/>
      <c r="BB20019" s="80"/>
    </row>
    <row r="20020" spans="9:54" x14ac:dyDescent="0.25">
      <c r="I20020" s="80"/>
      <c r="AX20020" s="80"/>
      <c r="AY20020" s="80"/>
      <c r="AZ20020" s="80"/>
      <c r="BA20020" s="80"/>
      <c r="BB20020" s="80"/>
    </row>
    <row r="20021" spans="9:54" x14ac:dyDescent="0.25">
      <c r="I20021" s="80"/>
      <c r="AX20021" s="80"/>
      <c r="AY20021" s="80"/>
      <c r="AZ20021" s="80"/>
      <c r="BA20021" s="80"/>
      <c r="BB20021" s="80"/>
    </row>
    <row r="20022" spans="9:54" x14ac:dyDescent="0.25">
      <c r="I20022" s="80"/>
      <c r="AX20022" s="80"/>
      <c r="AY20022" s="80"/>
      <c r="AZ20022" s="80"/>
      <c r="BA20022" s="80"/>
      <c r="BB20022" s="80"/>
    </row>
    <row r="20023" spans="9:54" x14ac:dyDescent="0.25">
      <c r="I20023" s="80"/>
      <c r="AX20023" s="80"/>
      <c r="AY20023" s="80"/>
      <c r="AZ20023" s="80"/>
      <c r="BA20023" s="80"/>
      <c r="BB20023" s="80"/>
    </row>
    <row r="20024" spans="9:54" x14ac:dyDescent="0.25">
      <c r="I20024" s="80"/>
      <c r="AX20024" s="80"/>
      <c r="AY20024" s="80"/>
      <c r="AZ20024" s="80"/>
      <c r="BA20024" s="80"/>
      <c r="BB20024" s="80"/>
    </row>
    <row r="20025" spans="9:54" x14ac:dyDescent="0.25">
      <c r="I20025" s="80"/>
      <c r="AX20025" s="80"/>
      <c r="AY20025" s="80"/>
      <c r="AZ20025" s="80"/>
      <c r="BA20025" s="80"/>
      <c r="BB20025" s="80"/>
    </row>
    <row r="20026" spans="9:54" x14ac:dyDescent="0.25">
      <c r="I20026" s="80"/>
      <c r="AX20026" s="80"/>
      <c r="AY20026" s="80"/>
      <c r="AZ20026" s="80"/>
      <c r="BA20026" s="80"/>
      <c r="BB20026" s="80"/>
    </row>
    <row r="20027" spans="9:54" x14ac:dyDescent="0.25">
      <c r="I20027" s="80"/>
      <c r="AX20027" s="80"/>
      <c r="AY20027" s="80"/>
      <c r="AZ20027" s="80"/>
      <c r="BA20027" s="80"/>
      <c r="BB20027" s="80"/>
    </row>
    <row r="20028" spans="9:54" x14ac:dyDescent="0.25">
      <c r="I20028" s="80"/>
      <c r="AX20028" s="80"/>
      <c r="AY20028" s="80"/>
      <c r="AZ20028" s="80"/>
      <c r="BA20028" s="80"/>
      <c r="BB20028" s="80"/>
    </row>
    <row r="20029" spans="9:54" x14ac:dyDescent="0.25">
      <c r="I20029" s="80"/>
      <c r="AX20029" s="80"/>
      <c r="AY20029" s="80"/>
      <c r="AZ20029" s="80"/>
      <c r="BA20029" s="80"/>
      <c r="BB20029" s="80"/>
    </row>
    <row r="20030" spans="9:54" x14ac:dyDescent="0.25">
      <c r="I20030" s="80"/>
      <c r="AX20030" s="80"/>
      <c r="AY20030" s="80"/>
      <c r="AZ20030" s="80"/>
      <c r="BA20030" s="80"/>
      <c r="BB20030" s="80"/>
    </row>
    <row r="20031" spans="9:54" x14ac:dyDescent="0.25">
      <c r="I20031" s="80"/>
      <c r="AX20031" s="80"/>
      <c r="AY20031" s="80"/>
      <c r="AZ20031" s="80"/>
      <c r="BA20031" s="80"/>
      <c r="BB20031" s="80"/>
    </row>
    <row r="20032" spans="9:54" x14ac:dyDescent="0.25">
      <c r="I20032" s="80"/>
      <c r="AX20032" s="80"/>
      <c r="AY20032" s="80"/>
      <c r="AZ20032" s="80"/>
      <c r="BA20032" s="80"/>
      <c r="BB20032" s="80"/>
    </row>
    <row r="20033" spans="9:54" x14ac:dyDescent="0.25">
      <c r="I20033" s="80"/>
      <c r="AX20033" s="80"/>
      <c r="AY20033" s="80"/>
      <c r="AZ20033" s="80"/>
      <c r="BA20033" s="80"/>
      <c r="BB20033" s="80"/>
    </row>
    <row r="20034" spans="9:54" x14ac:dyDescent="0.25">
      <c r="I20034" s="80"/>
      <c r="AX20034" s="80"/>
      <c r="AY20034" s="80"/>
      <c r="AZ20034" s="80"/>
      <c r="BA20034" s="80"/>
      <c r="BB20034" s="80"/>
    </row>
    <row r="20035" spans="9:54" x14ac:dyDescent="0.25">
      <c r="I20035" s="80"/>
      <c r="AX20035" s="80"/>
      <c r="AY20035" s="80"/>
      <c r="AZ20035" s="80"/>
      <c r="BA20035" s="80"/>
      <c r="BB20035" s="80"/>
    </row>
    <row r="20036" spans="9:54" x14ac:dyDescent="0.25">
      <c r="I20036" s="80"/>
      <c r="AX20036" s="80"/>
      <c r="AY20036" s="80"/>
      <c r="AZ20036" s="80"/>
      <c r="BA20036" s="80"/>
      <c r="BB20036" s="80"/>
    </row>
    <row r="20037" spans="9:54" x14ac:dyDescent="0.25">
      <c r="I20037" s="80"/>
      <c r="AX20037" s="80"/>
      <c r="AY20037" s="80"/>
      <c r="AZ20037" s="80"/>
      <c r="BA20037" s="80"/>
      <c r="BB20037" s="80"/>
    </row>
    <row r="20038" spans="9:54" x14ac:dyDescent="0.25">
      <c r="I20038" s="80"/>
      <c r="AX20038" s="80"/>
      <c r="AY20038" s="80"/>
      <c r="AZ20038" s="80"/>
      <c r="BA20038" s="80"/>
      <c r="BB20038" s="80"/>
    </row>
    <row r="20039" spans="9:54" x14ac:dyDescent="0.25">
      <c r="I20039" s="80"/>
      <c r="AX20039" s="80"/>
      <c r="AY20039" s="80"/>
      <c r="AZ20039" s="80"/>
      <c r="BA20039" s="80"/>
      <c r="BB20039" s="80"/>
    </row>
    <row r="20040" spans="9:54" x14ac:dyDescent="0.25">
      <c r="I20040" s="80"/>
      <c r="AX20040" s="80"/>
      <c r="AY20040" s="80"/>
      <c r="AZ20040" s="80"/>
      <c r="BA20040" s="80"/>
      <c r="BB20040" s="80"/>
    </row>
    <row r="20041" spans="9:54" x14ac:dyDescent="0.25">
      <c r="I20041" s="80"/>
      <c r="AX20041" s="80"/>
      <c r="AY20041" s="80"/>
      <c r="AZ20041" s="80"/>
      <c r="BA20041" s="80"/>
      <c r="BB20041" s="80"/>
    </row>
    <row r="20042" spans="9:54" x14ac:dyDescent="0.25">
      <c r="I20042" s="80"/>
      <c r="AX20042" s="80"/>
      <c r="AY20042" s="80"/>
      <c r="AZ20042" s="80"/>
      <c r="BA20042" s="80"/>
      <c r="BB20042" s="80"/>
    </row>
    <row r="20043" spans="9:54" x14ac:dyDescent="0.25">
      <c r="I20043" s="80"/>
      <c r="AX20043" s="80"/>
      <c r="AY20043" s="80"/>
      <c r="AZ20043" s="80"/>
      <c r="BA20043" s="80"/>
      <c r="BB20043" s="80"/>
    </row>
    <row r="20044" spans="9:54" x14ac:dyDescent="0.25">
      <c r="I20044" s="80"/>
      <c r="AX20044" s="80"/>
      <c r="AY20044" s="80"/>
      <c r="AZ20044" s="80"/>
      <c r="BA20044" s="80"/>
      <c r="BB20044" s="80"/>
    </row>
    <row r="20045" spans="9:54" x14ac:dyDescent="0.25">
      <c r="I20045" s="80"/>
      <c r="AX20045" s="80"/>
      <c r="AY20045" s="80"/>
      <c r="AZ20045" s="80"/>
      <c r="BA20045" s="80"/>
      <c r="BB20045" s="80"/>
    </row>
    <row r="20046" spans="9:54" x14ac:dyDescent="0.25">
      <c r="I20046" s="80"/>
      <c r="AX20046" s="80"/>
      <c r="AY20046" s="80"/>
      <c r="AZ20046" s="80"/>
      <c r="BA20046" s="80"/>
      <c r="BB20046" s="80"/>
    </row>
    <row r="20047" spans="9:54" x14ac:dyDescent="0.25">
      <c r="I20047" s="80"/>
      <c r="AX20047" s="80"/>
      <c r="AY20047" s="80"/>
      <c r="AZ20047" s="80"/>
      <c r="BA20047" s="80"/>
      <c r="BB20047" s="80"/>
    </row>
    <row r="20048" spans="9:54" x14ac:dyDescent="0.25">
      <c r="I20048" s="80"/>
      <c r="AX20048" s="80"/>
      <c r="AY20048" s="80"/>
      <c r="AZ20048" s="80"/>
      <c r="BA20048" s="80"/>
      <c r="BB20048" s="80"/>
    </row>
    <row r="20049" spans="9:54" x14ac:dyDescent="0.25">
      <c r="I20049" s="80"/>
      <c r="AX20049" s="80"/>
      <c r="AY20049" s="80"/>
      <c r="AZ20049" s="80"/>
      <c r="BA20049" s="80"/>
      <c r="BB20049" s="80"/>
    </row>
    <row r="20050" spans="9:54" x14ac:dyDescent="0.25">
      <c r="I20050" s="80"/>
      <c r="AX20050" s="80"/>
      <c r="AY20050" s="80"/>
      <c r="AZ20050" s="80"/>
      <c r="BA20050" s="80"/>
      <c r="BB20050" s="80"/>
    </row>
    <row r="20051" spans="9:54" x14ac:dyDescent="0.25">
      <c r="I20051" s="80"/>
      <c r="AX20051" s="80"/>
      <c r="AY20051" s="80"/>
      <c r="AZ20051" s="80"/>
      <c r="BA20051" s="80"/>
      <c r="BB20051" s="80"/>
    </row>
    <row r="20052" spans="9:54" x14ac:dyDescent="0.25">
      <c r="I20052" s="80"/>
      <c r="AX20052" s="80"/>
      <c r="AY20052" s="80"/>
      <c r="AZ20052" s="80"/>
      <c r="BA20052" s="80"/>
      <c r="BB20052" s="80"/>
    </row>
    <row r="20053" spans="9:54" x14ac:dyDescent="0.25">
      <c r="I20053" s="80"/>
      <c r="AX20053" s="80"/>
      <c r="AY20053" s="80"/>
      <c r="AZ20053" s="80"/>
      <c r="BA20053" s="80"/>
      <c r="BB20053" s="80"/>
    </row>
    <row r="20054" spans="9:54" x14ac:dyDescent="0.25">
      <c r="I20054" s="80"/>
      <c r="AX20054" s="80"/>
      <c r="AY20054" s="80"/>
      <c r="AZ20054" s="80"/>
      <c r="BA20054" s="80"/>
      <c r="BB20054" s="80"/>
    </row>
    <row r="20055" spans="9:54" x14ac:dyDescent="0.25">
      <c r="I20055" s="80"/>
      <c r="AX20055" s="80"/>
      <c r="AY20055" s="80"/>
      <c r="AZ20055" s="80"/>
      <c r="BA20055" s="80"/>
      <c r="BB20055" s="80"/>
    </row>
    <row r="20056" spans="9:54" x14ac:dyDescent="0.25">
      <c r="I20056" s="80"/>
      <c r="AX20056" s="80"/>
      <c r="AY20056" s="80"/>
      <c r="AZ20056" s="80"/>
      <c r="BA20056" s="80"/>
      <c r="BB20056" s="80"/>
    </row>
    <row r="20057" spans="9:54" x14ac:dyDescent="0.25">
      <c r="I20057" s="80"/>
      <c r="AX20057" s="80"/>
      <c r="AY20057" s="80"/>
      <c r="AZ20057" s="80"/>
      <c r="BA20057" s="80"/>
      <c r="BB20057" s="80"/>
    </row>
    <row r="20058" spans="9:54" x14ac:dyDescent="0.25">
      <c r="I20058" s="80"/>
      <c r="AX20058" s="80"/>
      <c r="AY20058" s="80"/>
      <c r="AZ20058" s="80"/>
      <c r="BA20058" s="80"/>
      <c r="BB20058" s="80"/>
    </row>
    <row r="20059" spans="9:54" x14ac:dyDescent="0.25">
      <c r="I20059" s="80"/>
      <c r="AX20059" s="80"/>
      <c r="AY20059" s="80"/>
      <c r="AZ20059" s="80"/>
      <c r="BA20059" s="80"/>
      <c r="BB20059" s="80"/>
    </row>
    <row r="20060" spans="9:54" x14ac:dyDescent="0.25">
      <c r="I20060" s="80"/>
      <c r="AX20060" s="80"/>
      <c r="AY20060" s="80"/>
      <c r="AZ20060" s="80"/>
      <c r="BA20060" s="80"/>
      <c r="BB20060" s="80"/>
    </row>
    <row r="20061" spans="9:54" x14ac:dyDescent="0.25">
      <c r="I20061" s="80"/>
      <c r="AX20061" s="80"/>
      <c r="AY20061" s="80"/>
      <c r="AZ20061" s="80"/>
      <c r="BA20061" s="80"/>
      <c r="BB20061" s="80"/>
    </row>
    <row r="20062" spans="9:54" x14ac:dyDescent="0.25">
      <c r="I20062" s="80"/>
      <c r="AX20062" s="80"/>
      <c r="AY20062" s="80"/>
      <c r="AZ20062" s="80"/>
      <c r="BA20062" s="80"/>
      <c r="BB20062" s="80"/>
    </row>
    <row r="20063" spans="9:54" x14ac:dyDescent="0.25">
      <c r="I20063" s="80"/>
      <c r="AX20063" s="80"/>
      <c r="AY20063" s="80"/>
      <c r="AZ20063" s="80"/>
      <c r="BA20063" s="80"/>
      <c r="BB20063" s="80"/>
    </row>
    <row r="20064" spans="9:54" x14ac:dyDescent="0.25">
      <c r="I20064" s="80"/>
      <c r="AX20064" s="80"/>
      <c r="AY20064" s="80"/>
      <c r="AZ20064" s="80"/>
      <c r="BA20064" s="80"/>
      <c r="BB20064" s="80"/>
    </row>
    <row r="20065" spans="9:54" x14ac:dyDescent="0.25">
      <c r="I20065" s="80"/>
      <c r="AX20065" s="80"/>
      <c r="AY20065" s="80"/>
      <c r="AZ20065" s="80"/>
      <c r="BA20065" s="80"/>
      <c r="BB20065" s="80"/>
    </row>
    <row r="20066" spans="9:54" x14ac:dyDescent="0.25">
      <c r="I20066" s="80"/>
      <c r="AX20066" s="80"/>
      <c r="AY20066" s="80"/>
      <c r="AZ20066" s="80"/>
      <c r="BA20066" s="80"/>
      <c r="BB20066" s="80"/>
    </row>
    <row r="20067" spans="9:54" x14ac:dyDescent="0.25">
      <c r="I20067" s="80"/>
      <c r="AX20067" s="80"/>
      <c r="AY20067" s="80"/>
      <c r="AZ20067" s="80"/>
      <c r="BA20067" s="80"/>
      <c r="BB20067" s="80"/>
    </row>
    <row r="20068" spans="9:54" x14ac:dyDescent="0.25">
      <c r="I20068" s="80"/>
      <c r="AX20068" s="80"/>
      <c r="AY20068" s="80"/>
      <c r="AZ20068" s="80"/>
      <c r="BA20068" s="80"/>
      <c r="BB20068" s="80"/>
    </row>
    <row r="20069" spans="9:54" x14ac:dyDescent="0.25">
      <c r="I20069" s="80"/>
      <c r="AX20069" s="80"/>
      <c r="AY20069" s="80"/>
      <c r="AZ20069" s="80"/>
      <c r="BA20069" s="80"/>
      <c r="BB20069" s="80"/>
    </row>
    <row r="20070" spans="9:54" x14ac:dyDescent="0.25">
      <c r="I20070" s="80"/>
      <c r="AX20070" s="80"/>
      <c r="AY20070" s="80"/>
      <c r="AZ20070" s="80"/>
      <c r="BA20070" s="80"/>
      <c r="BB20070" s="80"/>
    </row>
    <row r="20071" spans="9:54" x14ac:dyDescent="0.25">
      <c r="I20071" s="80"/>
      <c r="AX20071" s="80"/>
      <c r="AY20071" s="80"/>
      <c r="AZ20071" s="80"/>
      <c r="BA20071" s="80"/>
      <c r="BB20071" s="80"/>
    </row>
    <row r="20072" spans="9:54" x14ac:dyDescent="0.25">
      <c r="I20072" s="80"/>
      <c r="AX20072" s="80"/>
      <c r="AY20072" s="80"/>
      <c r="AZ20072" s="80"/>
      <c r="BA20072" s="80"/>
      <c r="BB20072" s="80"/>
    </row>
    <row r="20073" spans="9:54" x14ac:dyDescent="0.25">
      <c r="I20073" s="80"/>
      <c r="AX20073" s="80"/>
      <c r="AY20073" s="80"/>
      <c r="AZ20073" s="80"/>
      <c r="BA20073" s="80"/>
      <c r="BB20073" s="80"/>
    </row>
    <row r="20074" spans="9:54" x14ac:dyDescent="0.25">
      <c r="I20074" s="80"/>
      <c r="AX20074" s="80"/>
      <c r="AY20074" s="80"/>
      <c r="AZ20074" s="80"/>
      <c r="BA20074" s="80"/>
      <c r="BB20074" s="80"/>
    </row>
    <row r="20075" spans="9:54" x14ac:dyDescent="0.25">
      <c r="I20075" s="80"/>
      <c r="AX20075" s="80"/>
      <c r="AY20075" s="80"/>
      <c r="AZ20075" s="80"/>
      <c r="BA20075" s="80"/>
      <c r="BB20075" s="80"/>
    </row>
    <row r="20076" spans="9:54" x14ac:dyDescent="0.25">
      <c r="I20076" s="80"/>
      <c r="AX20076" s="80"/>
      <c r="AY20076" s="80"/>
      <c r="AZ20076" s="80"/>
      <c r="BA20076" s="80"/>
      <c r="BB20076" s="80"/>
    </row>
    <row r="20077" spans="9:54" x14ac:dyDescent="0.25">
      <c r="I20077" s="80"/>
      <c r="AX20077" s="80"/>
      <c r="AY20077" s="80"/>
      <c r="AZ20077" s="80"/>
      <c r="BA20077" s="80"/>
      <c r="BB20077" s="80"/>
    </row>
    <row r="20078" spans="9:54" x14ac:dyDescent="0.25">
      <c r="I20078" s="80"/>
      <c r="AX20078" s="80"/>
      <c r="AY20078" s="80"/>
      <c r="AZ20078" s="80"/>
      <c r="BA20078" s="80"/>
      <c r="BB20078" s="80"/>
    </row>
    <row r="20079" spans="9:54" x14ac:dyDescent="0.25">
      <c r="I20079" s="80"/>
      <c r="AX20079" s="80"/>
      <c r="AY20079" s="80"/>
      <c r="AZ20079" s="80"/>
      <c r="BA20079" s="80"/>
      <c r="BB20079" s="80"/>
    </row>
    <row r="20080" spans="9:54" x14ac:dyDescent="0.25">
      <c r="I20080" s="80"/>
      <c r="AX20080" s="80"/>
      <c r="AY20080" s="80"/>
      <c r="AZ20080" s="80"/>
      <c r="BA20080" s="80"/>
      <c r="BB20080" s="80"/>
    </row>
    <row r="20081" spans="9:54" x14ac:dyDescent="0.25">
      <c r="I20081" s="80"/>
      <c r="AX20081" s="80"/>
      <c r="AY20081" s="80"/>
      <c r="AZ20081" s="80"/>
      <c r="BA20081" s="80"/>
      <c r="BB20081" s="80"/>
    </row>
    <row r="20082" spans="9:54" x14ac:dyDescent="0.25">
      <c r="I20082" s="80"/>
      <c r="AX20082" s="80"/>
      <c r="AY20082" s="80"/>
      <c r="AZ20082" s="80"/>
      <c r="BA20082" s="80"/>
      <c r="BB20082" s="80"/>
    </row>
    <row r="20083" spans="9:54" x14ac:dyDescent="0.25">
      <c r="I20083" s="80"/>
      <c r="AX20083" s="80"/>
      <c r="AY20083" s="80"/>
      <c r="AZ20083" s="80"/>
      <c r="BA20083" s="80"/>
      <c r="BB20083" s="80"/>
    </row>
    <row r="20084" spans="9:54" x14ac:dyDescent="0.25">
      <c r="I20084" s="80"/>
      <c r="AX20084" s="80"/>
      <c r="AY20084" s="80"/>
      <c r="AZ20084" s="80"/>
      <c r="BA20084" s="80"/>
      <c r="BB20084" s="80"/>
    </row>
    <row r="20085" spans="9:54" x14ac:dyDescent="0.25">
      <c r="I20085" s="80"/>
      <c r="AX20085" s="80"/>
      <c r="AY20085" s="80"/>
      <c r="AZ20085" s="80"/>
      <c r="BA20085" s="80"/>
      <c r="BB20085" s="80"/>
    </row>
    <row r="20086" spans="9:54" x14ac:dyDescent="0.25">
      <c r="I20086" s="80"/>
      <c r="AX20086" s="80"/>
      <c r="AY20086" s="80"/>
      <c r="AZ20086" s="80"/>
      <c r="BA20086" s="80"/>
      <c r="BB20086" s="80"/>
    </row>
    <row r="20087" spans="9:54" x14ac:dyDescent="0.25">
      <c r="I20087" s="80"/>
      <c r="AX20087" s="80"/>
      <c r="AY20087" s="80"/>
      <c r="AZ20087" s="80"/>
      <c r="BA20087" s="80"/>
      <c r="BB20087" s="80"/>
    </row>
    <row r="20088" spans="9:54" x14ac:dyDescent="0.25">
      <c r="I20088" s="80"/>
      <c r="AX20088" s="80"/>
      <c r="AY20088" s="80"/>
      <c r="AZ20088" s="80"/>
      <c r="BA20088" s="80"/>
      <c r="BB20088" s="80"/>
    </row>
    <row r="20089" spans="9:54" x14ac:dyDescent="0.25">
      <c r="I20089" s="80"/>
      <c r="AX20089" s="80"/>
      <c r="AY20089" s="80"/>
      <c r="AZ20089" s="80"/>
      <c r="BA20089" s="80"/>
      <c r="BB20089" s="80"/>
    </row>
    <row r="20090" spans="9:54" x14ac:dyDescent="0.25">
      <c r="I20090" s="80"/>
      <c r="AX20090" s="80"/>
      <c r="AY20090" s="80"/>
      <c r="AZ20090" s="80"/>
      <c r="BA20090" s="80"/>
      <c r="BB20090" s="80"/>
    </row>
    <row r="20091" spans="9:54" x14ac:dyDescent="0.25">
      <c r="I20091" s="80"/>
      <c r="AX20091" s="80"/>
      <c r="AY20091" s="80"/>
      <c r="AZ20091" s="80"/>
      <c r="BA20091" s="80"/>
      <c r="BB20091" s="80"/>
    </row>
    <row r="20092" spans="9:54" x14ac:dyDescent="0.25">
      <c r="I20092" s="80"/>
      <c r="AX20092" s="80"/>
      <c r="AY20092" s="80"/>
      <c r="AZ20092" s="80"/>
      <c r="BA20092" s="80"/>
      <c r="BB20092" s="80"/>
    </row>
    <row r="20093" spans="9:54" x14ac:dyDescent="0.25">
      <c r="I20093" s="80"/>
      <c r="AX20093" s="80"/>
      <c r="AY20093" s="80"/>
      <c r="AZ20093" s="80"/>
      <c r="BA20093" s="80"/>
      <c r="BB20093" s="80"/>
    </row>
    <row r="20094" spans="9:54" x14ac:dyDescent="0.25">
      <c r="I20094" s="80"/>
      <c r="AX20094" s="80"/>
      <c r="AY20094" s="80"/>
      <c r="AZ20094" s="80"/>
      <c r="BA20094" s="80"/>
      <c r="BB20094" s="80"/>
    </row>
    <row r="20095" spans="9:54" x14ac:dyDescent="0.25">
      <c r="I20095" s="80"/>
      <c r="AX20095" s="80"/>
      <c r="AY20095" s="80"/>
      <c r="AZ20095" s="80"/>
      <c r="BA20095" s="80"/>
      <c r="BB20095" s="80"/>
    </row>
    <row r="20096" spans="9:54" x14ac:dyDescent="0.25">
      <c r="I20096" s="80"/>
      <c r="AX20096" s="80"/>
      <c r="AY20096" s="80"/>
      <c r="AZ20096" s="80"/>
      <c r="BA20096" s="80"/>
      <c r="BB20096" s="80"/>
    </row>
    <row r="20097" spans="9:54" x14ac:dyDescent="0.25">
      <c r="I20097" s="80"/>
      <c r="AX20097" s="80"/>
      <c r="AY20097" s="80"/>
      <c r="AZ20097" s="80"/>
      <c r="BA20097" s="80"/>
      <c r="BB20097" s="80"/>
    </row>
    <row r="20098" spans="9:54" x14ac:dyDescent="0.25">
      <c r="I20098" s="80"/>
      <c r="AX20098" s="80"/>
      <c r="AY20098" s="80"/>
      <c r="AZ20098" s="80"/>
      <c r="BA20098" s="80"/>
      <c r="BB20098" s="80"/>
    </row>
    <row r="20099" spans="9:54" x14ac:dyDescent="0.25">
      <c r="I20099" s="80"/>
      <c r="AX20099" s="80"/>
      <c r="AY20099" s="80"/>
      <c r="AZ20099" s="80"/>
      <c r="BA20099" s="80"/>
      <c r="BB20099" s="80"/>
    </row>
    <row r="20100" spans="9:54" x14ac:dyDescent="0.25">
      <c r="I20100" s="80"/>
      <c r="AX20100" s="80"/>
      <c r="AY20100" s="80"/>
      <c r="AZ20100" s="80"/>
      <c r="BA20100" s="80"/>
      <c r="BB20100" s="80"/>
    </row>
    <row r="20101" spans="9:54" x14ac:dyDescent="0.25">
      <c r="I20101" s="80"/>
      <c r="AX20101" s="80"/>
      <c r="AY20101" s="80"/>
      <c r="AZ20101" s="80"/>
      <c r="BA20101" s="80"/>
      <c r="BB20101" s="80"/>
    </row>
    <row r="20102" spans="9:54" x14ac:dyDescent="0.25">
      <c r="I20102" s="80"/>
      <c r="AX20102" s="80"/>
      <c r="AY20102" s="80"/>
      <c r="AZ20102" s="80"/>
      <c r="BA20102" s="80"/>
      <c r="BB20102" s="80"/>
    </row>
    <row r="20103" spans="9:54" x14ac:dyDescent="0.25">
      <c r="I20103" s="80"/>
      <c r="AX20103" s="80"/>
      <c r="AY20103" s="80"/>
      <c r="AZ20103" s="80"/>
      <c r="BA20103" s="80"/>
      <c r="BB20103" s="80"/>
    </row>
    <row r="20104" spans="9:54" x14ac:dyDescent="0.25">
      <c r="I20104" s="80"/>
      <c r="AX20104" s="80"/>
      <c r="AY20104" s="80"/>
      <c r="AZ20104" s="80"/>
      <c r="BA20104" s="80"/>
      <c r="BB20104" s="80"/>
    </row>
    <row r="20105" spans="9:54" x14ac:dyDescent="0.25">
      <c r="I20105" s="80"/>
      <c r="AX20105" s="80"/>
      <c r="AY20105" s="80"/>
      <c r="AZ20105" s="80"/>
      <c r="BA20105" s="80"/>
      <c r="BB20105" s="80"/>
    </row>
    <row r="20106" spans="9:54" x14ac:dyDescent="0.25">
      <c r="I20106" s="80"/>
      <c r="AX20106" s="80"/>
      <c r="AY20106" s="80"/>
      <c r="AZ20106" s="80"/>
      <c r="BA20106" s="80"/>
      <c r="BB20106" s="80"/>
    </row>
    <row r="20107" spans="9:54" x14ac:dyDescent="0.25">
      <c r="I20107" s="80"/>
      <c r="AX20107" s="80"/>
      <c r="AY20107" s="80"/>
      <c r="AZ20107" s="80"/>
      <c r="BA20107" s="80"/>
      <c r="BB20107" s="80"/>
    </row>
    <row r="20108" spans="9:54" x14ac:dyDescent="0.25">
      <c r="I20108" s="80"/>
      <c r="AX20108" s="80"/>
      <c r="AY20108" s="80"/>
      <c r="AZ20108" s="80"/>
      <c r="BA20108" s="80"/>
      <c r="BB20108" s="80"/>
    </row>
    <row r="20109" spans="9:54" x14ac:dyDescent="0.25">
      <c r="I20109" s="80"/>
      <c r="AX20109" s="80"/>
      <c r="AY20109" s="80"/>
      <c r="AZ20109" s="80"/>
      <c r="BA20109" s="80"/>
      <c r="BB20109" s="80"/>
    </row>
    <row r="20110" spans="9:54" x14ac:dyDescent="0.25">
      <c r="I20110" s="80"/>
      <c r="AX20110" s="80"/>
      <c r="AY20110" s="80"/>
      <c r="AZ20110" s="80"/>
      <c r="BA20110" s="80"/>
      <c r="BB20110" s="80"/>
    </row>
    <row r="20111" spans="9:54" x14ac:dyDescent="0.25">
      <c r="I20111" s="80"/>
      <c r="AX20111" s="80"/>
      <c r="AY20111" s="80"/>
      <c r="AZ20111" s="80"/>
      <c r="BA20111" s="80"/>
      <c r="BB20111" s="80"/>
    </row>
    <row r="20112" spans="9:54" x14ac:dyDescent="0.25">
      <c r="I20112" s="80"/>
      <c r="AX20112" s="80"/>
      <c r="AY20112" s="80"/>
      <c r="AZ20112" s="80"/>
      <c r="BA20112" s="80"/>
      <c r="BB20112" s="80"/>
    </row>
    <row r="20113" spans="9:54" x14ac:dyDescent="0.25">
      <c r="I20113" s="80"/>
      <c r="AX20113" s="80"/>
      <c r="AY20113" s="80"/>
      <c r="AZ20113" s="80"/>
      <c r="BA20113" s="80"/>
      <c r="BB20113" s="80"/>
    </row>
    <row r="20114" spans="9:54" x14ac:dyDescent="0.25">
      <c r="I20114" s="80"/>
      <c r="AX20114" s="80"/>
      <c r="AY20114" s="80"/>
      <c r="AZ20114" s="80"/>
      <c r="BA20114" s="80"/>
      <c r="BB20114" s="80"/>
    </row>
    <row r="20115" spans="9:54" x14ac:dyDescent="0.25">
      <c r="I20115" s="80"/>
      <c r="AX20115" s="80"/>
      <c r="AY20115" s="80"/>
      <c r="AZ20115" s="80"/>
      <c r="BA20115" s="80"/>
      <c r="BB20115" s="80"/>
    </row>
    <row r="20116" spans="9:54" x14ac:dyDescent="0.25">
      <c r="I20116" s="80"/>
      <c r="AX20116" s="80"/>
      <c r="AY20116" s="80"/>
      <c r="AZ20116" s="80"/>
      <c r="BA20116" s="80"/>
      <c r="BB20116" s="80"/>
    </row>
    <row r="20117" spans="9:54" x14ac:dyDescent="0.25">
      <c r="I20117" s="80"/>
      <c r="AX20117" s="80"/>
      <c r="AY20117" s="80"/>
      <c r="AZ20117" s="80"/>
      <c r="BA20117" s="80"/>
      <c r="BB20117" s="80"/>
    </row>
    <row r="20118" spans="9:54" x14ac:dyDescent="0.25">
      <c r="I20118" s="80"/>
      <c r="AX20118" s="80"/>
      <c r="AY20118" s="80"/>
      <c r="AZ20118" s="80"/>
      <c r="BA20118" s="80"/>
      <c r="BB20118" s="80"/>
    </row>
    <row r="20119" spans="9:54" x14ac:dyDescent="0.25">
      <c r="I20119" s="80"/>
      <c r="AX20119" s="80"/>
      <c r="AY20119" s="80"/>
      <c r="AZ20119" s="80"/>
      <c r="BA20119" s="80"/>
      <c r="BB20119" s="80"/>
    </row>
    <row r="20120" spans="9:54" x14ac:dyDescent="0.25">
      <c r="I20120" s="80"/>
      <c r="AX20120" s="80"/>
      <c r="AY20120" s="80"/>
      <c r="AZ20120" s="80"/>
      <c r="BA20120" s="80"/>
      <c r="BB20120" s="80"/>
    </row>
    <row r="20121" spans="9:54" x14ac:dyDescent="0.25">
      <c r="I20121" s="80"/>
      <c r="AX20121" s="80"/>
      <c r="AY20121" s="80"/>
      <c r="AZ20121" s="80"/>
      <c r="BA20121" s="80"/>
      <c r="BB20121" s="80"/>
    </row>
    <row r="20122" spans="9:54" x14ac:dyDescent="0.25">
      <c r="I20122" s="80"/>
      <c r="AX20122" s="80"/>
      <c r="AY20122" s="80"/>
      <c r="AZ20122" s="80"/>
      <c r="BA20122" s="80"/>
      <c r="BB20122" s="80"/>
    </row>
    <row r="20123" spans="9:54" x14ac:dyDescent="0.25">
      <c r="I20123" s="80"/>
      <c r="AX20123" s="80"/>
      <c r="AY20123" s="80"/>
      <c r="AZ20123" s="80"/>
      <c r="BA20123" s="80"/>
      <c r="BB20123" s="80"/>
    </row>
    <row r="20124" spans="9:54" x14ac:dyDescent="0.25">
      <c r="I20124" s="80"/>
      <c r="AX20124" s="80"/>
      <c r="AY20124" s="80"/>
      <c r="AZ20124" s="80"/>
      <c r="BA20124" s="80"/>
      <c r="BB20124" s="80"/>
    </row>
    <row r="20125" spans="9:54" x14ac:dyDescent="0.25">
      <c r="I20125" s="80"/>
      <c r="AX20125" s="80"/>
      <c r="AY20125" s="80"/>
      <c r="AZ20125" s="80"/>
      <c r="BA20125" s="80"/>
      <c r="BB20125" s="80"/>
    </row>
    <row r="20126" spans="9:54" x14ac:dyDescent="0.25">
      <c r="I20126" s="80"/>
      <c r="AX20126" s="80"/>
      <c r="AY20126" s="80"/>
      <c r="AZ20126" s="80"/>
      <c r="BA20126" s="80"/>
      <c r="BB20126" s="80"/>
    </row>
    <row r="20127" spans="9:54" x14ac:dyDescent="0.25">
      <c r="I20127" s="80"/>
      <c r="AX20127" s="80"/>
      <c r="AY20127" s="80"/>
      <c r="AZ20127" s="80"/>
      <c r="BA20127" s="80"/>
      <c r="BB20127" s="80"/>
    </row>
    <row r="20128" spans="9:54" x14ac:dyDescent="0.25">
      <c r="I20128" s="80"/>
      <c r="AX20128" s="80"/>
      <c r="AY20128" s="80"/>
      <c r="AZ20128" s="80"/>
      <c r="BA20128" s="80"/>
      <c r="BB20128" s="80"/>
    </row>
    <row r="20129" spans="9:54" x14ac:dyDescent="0.25">
      <c r="I20129" s="80"/>
      <c r="AX20129" s="80"/>
      <c r="AY20129" s="80"/>
      <c r="AZ20129" s="80"/>
      <c r="BA20129" s="80"/>
      <c r="BB20129" s="80"/>
    </row>
    <row r="20130" spans="9:54" x14ac:dyDescent="0.25">
      <c r="I20130" s="80"/>
      <c r="AX20130" s="80"/>
      <c r="AY20130" s="80"/>
      <c r="AZ20130" s="80"/>
      <c r="BA20130" s="80"/>
      <c r="BB20130" s="80"/>
    </row>
    <row r="20131" spans="9:54" x14ac:dyDescent="0.25">
      <c r="I20131" s="80"/>
      <c r="AX20131" s="80"/>
      <c r="AY20131" s="80"/>
      <c r="AZ20131" s="80"/>
      <c r="BA20131" s="80"/>
      <c r="BB20131" s="80"/>
    </row>
    <row r="20132" spans="9:54" x14ac:dyDescent="0.25">
      <c r="I20132" s="80"/>
      <c r="AX20132" s="80"/>
      <c r="AY20132" s="80"/>
      <c r="AZ20132" s="80"/>
      <c r="BA20132" s="80"/>
      <c r="BB20132" s="80"/>
    </row>
    <row r="20133" spans="9:54" x14ac:dyDescent="0.25">
      <c r="I20133" s="80"/>
      <c r="AX20133" s="80"/>
      <c r="AY20133" s="80"/>
      <c r="AZ20133" s="80"/>
      <c r="BA20133" s="80"/>
      <c r="BB20133" s="80"/>
    </row>
    <row r="20134" spans="9:54" x14ac:dyDescent="0.25">
      <c r="I20134" s="80"/>
      <c r="AX20134" s="80"/>
      <c r="AY20134" s="80"/>
      <c r="AZ20134" s="80"/>
      <c r="BA20134" s="80"/>
      <c r="BB20134" s="80"/>
    </row>
    <row r="20135" spans="9:54" x14ac:dyDescent="0.25">
      <c r="I20135" s="80"/>
      <c r="AX20135" s="80"/>
      <c r="AY20135" s="80"/>
      <c r="AZ20135" s="80"/>
      <c r="BA20135" s="80"/>
      <c r="BB20135" s="80"/>
    </row>
    <row r="20136" spans="9:54" x14ac:dyDescent="0.25">
      <c r="I20136" s="80"/>
      <c r="AX20136" s="80"/>
      <c r="AY20136" s="80"/>
      <c r="AZ20136" s="80"/>
      <c r="BA20136" s="80"/>
      <c r="BB20136" s="80"/>
    </row>
    <row r="20137" spans="9:54" x14ac:dyDescent="0.25">
      <c r="I20137" s="80"/>
      <c r="AX20137" s="80"/>
      <c r="AY20137" s="80"/>
      <c r="AZ20137" s="80"/>
      <c r="BA20137" s="80"/>
      <c r="BB20137" s="80"/>
    </row>
    <row r="20138" spans="9:54" x14ac:dyDescent="0.25">
      <c r="I20138" s="80"/>
      <c r="AX20138" s="80"/>
      <c r="AY20138" s="80"/>
      <c r="AZ20138" s="80"/>
      <c r="BA20138" s="80"/>
      <c r="BB20138" s="80"/>
    </row>
    <row r="20139" spans="9:54" x14ac:dyDescent="0.25">
      <c r="I20139" s="80"/>
      <c r="AX20139" s="80"/>
      <c r="AY20139" s="80"/>
      <c r="AZ20139" s="80"/>
      <c r="BA20139" s="80"/>
      <c r="BB20139" s="80"/>
    </row>
    <row r="20140" spans="9:54" x14ac:dyDescent="0.25">
      <c r="I20140" s="80"/>
      <c r="AX20140" s="80"/>
      <c r="AY20140" s="80"/>
      <c r="AZ20140" s="80"/>
      <c r="BA20140" s="80"/>
      <c r="BB20140" s="80"/>
    </row>
    <row r="20141" spans="9:54" x14ac:dyDescent="0.25">
      <c r="I20141" s="80"/>
      <c r="AX20141" s="80"/>
      <c r="AY20141" s="80"/>
      <c r="AZ20141" s="80"/>
      <c r="BA20141" s="80"/>
      <c r="BB20141" s="80"/>
    </row>
    <row r="20142" spans="9:54" x14ac:dyDescent="0.25">
      <c r="I20142" s="80"/>
      <c r="AX20142" s="80"/>
      <c r="AY20142" s="80"/>
      <c r="AZ20142" s="80"/>
      <c r="BA20142" s="80"/>
      <c r="BB20142" s="80"/>
    </row>
    <row r="20143" spans="9:54" x14ac:dyDescent="0.25">
      <c r="I20143" s="80"/>
      <c r="AX20143" s="80"/>
      <c r="AY20143" s="80"/>
      <c r="AZ20143" s="80"/>
      <c r="BA20143" s="80"/>
      <c r="BB20143" s="80"/>
    </row>
    <row r="20144" spans="9:54" x14ac:dyDescent="0.25">
      <c r="I20144" s="80"/>
      <c r="AX20144" s="80"/>
      <c r="AY20144" s="80"/>
      <c r="AZ20144" s="80"/>
      <c r="BA20144" s="80"/>
      <c r="BB20144" s="80"/>
    </row>
    <row r="20145" spans="9:54" x14ac:dyDescent="0.25">
      <c r="I20145" s="80"/>
      <c r="AX20145" s="80"/>
      <c r="AY20145" s="80"/>
      <c r="AZ20145" s="80"/>
      <c r="BA20145" s="80"/>
      <c r="BB20145" s="80"/>
    </row>
    <row r="20146" spans="9:54" x14ac:dyDescent="0.25">
      <c r="I20146" s="80"/>
      <c r="AX20146" s="80"/>
      <c r="AY20146" s="80"/>
      <c r="AZ20146" s="80"/>
      <c r="BA20146" s="80"/>
      <c r="BB20146" s="80"/>
    </row>
    <row r="20147" spans="9:54" x14ac:dyDescent="0.25">
      <c r="I20147" s="80"/>
      <c r="AX20147" s="80"/>
      <c r="AY20147" s="80"/>
      <c r="AZ20147" s="80"/>
      <c r="BA20147" s="80"/>
      <c r="BB20147" s="80"/>
    </row>
    <row r="20148" spans="9:54" x14ac:dyDescent="0.25">
      <c r="I20148" s="80"/>
      <c r="AX20148" s="80"/>
      <c r="AY20148" s="80"/>
      <c r="AZ20148" s="80"/>
      <c r="BA20148" s="80"/>
      <c r="BB20148" s="80"/>
    </row>
    <row r="20149" spans="9:54" x14ac:dyDescent="0.25">
      <c r="I20149" s="80"/>
      <c r="AX20149" s="80"/>
      <c r="AY20149" s="80"/>
      <c r="AZ20149" s="80"/>
      <c r="BA20149" s="80"/>
      <c r="BB20149" s="80"/>
    </row>
    <row r="20150" spans="9:54" x14ac:dyDescent="0.25">
      <c r="I20150" s="80"/>
      <c r="AX20150" s="80"/>
      <c r="AY20150" s="80"/>
      <c r="AZ20150" s="80"/>
      <c r="BA20150" s="80"/>
      <c r="BB20150" s="80"/>
    </row>
    <row r="20151" spans="9:54" x14ac:dyDescent="0.25">
      <c r="I20151" s="80"/>
      <c r="AX20151" s="80"/>
      <c r="AY20151" s="80"/>
      <c r="AZ20151" s="80"/>
      <c r="BA20151" s="80"/>
      <c r="BB20151" s="80"/>
    </row>
    <row r="20152" spans="9:54" x14ac:dyDescent="0.25">
      <c r="I20152" s="80"/>
      <c r="AX20152" s="80"/>
      <c r="AY20152" s="80"/>
      <c r="AZ20152" s="80"/>
      <c r="BA20152" s="80"/>
      <c r="BB20152" s="80"/>
    </row>
    <row r="20153" spans="9:54" x14ac:dyDescent="0.25">
      <c r="I20153" s="80"/>
      <c r="AX20153" s="80"/>
      <c r="AY20153" s="80"/>
      <c r="AZ20153" s="80"/>
      <c r="BA20153" s="80"/>
      <c r="BB20153" s="80"/>
    </row>
    <row r="20154" spans="9:54" x14ac:dyDescent="0.25">
      <c r="I20154" s="80"/>
      <c r="AX20154" s="80"/>
      <c r="AY20154" s="80"/>
      <c r="AZ20154" s="80"/>
      <c r="BA20154" s="80"/>
      <c r="BB20154" s="80"/>
    </row>
    <row r="20155" spans="9:54" x14ac:dyDescent="0.25">
      <c r="I20155" s="80"/>
      <c r="AX20155" s="80"/>
      <c r="AY20155" s="80"/>
      <c r="AZ20155" s="80"/>
      <c r="BA20155" s="80"/>
      <c r="BB20155" s="80"/>
    </row>
    <row r="20156" spans="9:54" x14ac:dyDescent="0.25">
      <c r="I20156" s="80"/>
      <c r="AX20156" s="80"/>
      <c r="AY20156" s="80"/>
      <c r="AZ20156" s="80"/>
      <c r="BA20156" s="80"/>
      <c r="BB20156" s="80"/>
    </row>
    <row r="20157" spans="9:54" x14ac:dyDescent="0.25">
      <c r="I20157" s="80"/>
      <c r="AX20157" s="80"/>
      <c r="AY20157" s="80"/>
      <c r="AZ20157" s="80"/>
      <c r="BA20157" s="80"/>
      <c r="BB20157" s="80"/>
    </row>
    <row r="20158" spans="9:54" x14ac:dyDescent="0.25">
      <c r="I20158" s="80"/>
      <c r="AX20158" s="80"/>
      <c r="AY20158" s="80"/>
      <c r="AZ20158" s="80"/>
      <c r="BA20158" s="80"/>
      <c r="BB20158" s="80"/>
    </row>
    <row r="20159" spans="9:54" x14ac:dyDescent="0.25">
      <c r="I20159" s="80"/>
      <c r="AX20159" s="80"/>
      <c r="AY20159" s="80"/>
      <c r="AZ20159" s="80"/>
      <c r="BA20159" s="80"/>
      <c r="BB20159" s="80"/>
    </row>
    <row r="20160" spans="9:54" x14ac:dyDescent="0.25">
      <c r="I20160" s="80"/>
      <c r="AX20160" s="80"/>
      <c r="AY20160" s="80"/>
      <c r="AZ20160" s="80"/>
      <c r="BA20160" s="80"/>
      <c r="BB20160" s="80"/>
    </row>
    <row r="20161" spans="9:54" x14ac:dyDescent="0.25">
      <c r="I20161" s="80"/>
      <c r="AX20161" s="80"/>
      <c r="AY20161" s="80"/>
      <c r="AZ20161" s="80"/>
      <c r="BA20161" s="80"/>
      <c r="BB20161" s="80"/>
    </row>
    <row r="20162" spans="9:54" x14ac:dyDescent="0.25">
      <c r="I20162" s="80"/>
      <c r="AX20162" s="80"/>
      <c r="AY20162" s="80"/>
      <c r="AZ20162" s="80"/>
      <c r="BA20162" s="80"/>
      <c r="BB20162" s="80"/>
    </row>
    <row r="20163" spans="9:54" x14ac:dyDescent="0.25">
      <c r="I20163" s="80"/>
      <c r="AX20163" s="80"/>
      <c r="AY20163" s="80"/>
      <c r="AZ20163" s="80"/>
      <c r="BA20163" s="80"/>
      <c r="BB20163" s="80"/>
    </row>
    <row r="20164" spans="9:54" x14ac:dyDescent="0.25">
      <c r="I20164" s="80"/>
      <c r="AX20164" s="80"/>
      <c r="AY20164" s="80"/>
      <c r="AZ20164" s="80"/>
      <c r="BA20164" s="80"/>
      <c r="BB20164" s="80"/>
    </row>
    <row r="20165" spans="9:54" x14ac:dyDescent="0.25">
      <c r="I20165" s="80"/>
      <c r="AX20165" s="80"/>
      <c r="AY20165" s="80"/>
      <c r="AZ20165" s="80"/>
      <c r="BA20165" s="80"/>
      <c r="BB20165" s="80"/>
    </row>
    <row r="20166" spans="9:54" x14ac:dyDescent="0.25">
      <c r="I20166" s="80"/>
      <c r="AX20166" s="80"/>
      <c r="AY20166" s="80"/>
      <c r="AZ20166" s="80"/>
      <c r="BA20166" s="80"/>
      <c r="BB20166" s="80"/>
    </row>
    <row r="20167" spans="9:54" x14ac:dyDescent="0.25">
      <c r="I20167" s="80"/>
      <c r="AX20167" s="80"/>
      <c r="AY20167" s="80"/>
      <c r="AZ20167" s="80"/>
      <c r="BA20167" s="80"/>
      <c r="BB20167" s="80"/>
    </row>
    <row r="20168" spans="9:54" x14ac:dyDescent="0.25">
      <c r="I20168" s="80"/>
      <c r="AX20168" s="80"/>
      <c r="AY20168" s="80"/>
      <c r="AZ20168" s="80"/>
      <c r="BA20168" s="80"/>
      <c r="BB20168" s="80"/>
    </row>
    <row r="20169" spans="9:54" x14ac:dyDescent="0.25">
      <c r="I20169" s="80"/>
      <c r="AX20169" s="80"/>
      <c r="AY20169" s="80"/>
      <c r="AZ20169" s="80"/>
      <c r="BA20169" s="80"/>
      <c r="BB20169" s="80"/>
    </row>
    <row r="20170" spans="9:54" x14ac:dyDescent="0.25">
      <c r="I20170" s="80"/>
      <c r="AX20170" s="80"/>
      <c r="AY20170" s="80"/>
      <c r="AZ20170" s="80"/>
      <c r="BA20170" s="80"/>
      <c r="BB20170" s="80"/>
    </row>
    <row r="20171" spans="9:54" x14ac:dyDescent="0.25">
      <c r="I20171" s="80"/>
      <c r="AX20171" s="80"/>
      <c r="AY20171" s="80"/>
      <c r="AZ20171" s="80"/>
      <c r="BA20171" s="80"/>
      <c r="BB20171" s="80"/>
    </row>
    <row r="20172" spans="9:54" x14ac:dyDescent="0.25">
      <c r="I20172" s="80"/>
      <c r="AX20172" s="80"/>
      <c r="AY20172" s="80"/>
      <c r="AZ20172" s="80"/>
      <c r="BA20172" s="80"/>
      <c r="BB20172" s="80"/>
    </row>
    <row r="20173" spans="9:54" x14ac:dyDescent="0.25">
      <c r="I20173" s="80"/>
      <c r="AX20173" s="80"/>
      <c r="AY20173" s="80"/>
      <c r="AZ20173" s="80"/>
      <c r="BA20173" s="80"/>
      <c r="BB20173" s="80"/>
    </row>
    <row r="20174" spans="9:54" x14ac:dyDescent="0.25">
      <c r="I20174" s="80"/>
      <c r="AX20174" s="80"/>
      <c r="AY20174" s="80"/>
      <c r="AZ20174" s="80"/>
      <c r="BA20174" s="80"/>
      <c r="BB20174" s="80"/>
    </row>
    <row r="20175" spans="9:54" x14ac:dyDescent="0.25">
      <c r="I20175" s="80"/>
      <c r="AX20175" s="80"/>
      <c r="AY20175" s="80"/>
      <c r="AZ20175" s="80"/>
      <c r="BA20175" s="80"/>
      <c r="BB20175" s="80"/>
    </row>
    <row r="20176" spans="9:54" x14ac:dyDescent="0.25">
      <c r="I20176" s="80"/>
      <c r="AX20176" s="80"/>
      <c r="AY20176" s="80"/>
      <c r="AZ20176" s="80"/>
      <c r="BA20176" s="80"/>
      <c r="BB20176" s="80"/>
    </row>
    <row r="20177" spans="9:54" x14ac:dyDescent="0.25">
      <c r="I20177" s="80"/>
      <c r="AX20177" s="80"/>
      <c r="AY20177" s="80"/>
      <c r="AZ20177" s="80"/>
      <c r="BA20177" s="80"/>
      <c r="BB20177" s="80"/>
    </row>
    <row r="20178" spans="9:54" x14ac:dyDescent="0.25">
      <c r="I20178" s="80"/>
      <c r="AX20178" s="80"/>
      <c r="AY20178" s="80"/>
      <c r="AZ20178" s="80"/>
      <c r="BA20178" s="80"/>
      <c r="BB20178" s="80"/>
    </row>
    <row r="20179" spans="9:54" x14ac:dyDescent="0.25">
      <c r="I20179" s="80"/>
      <c r="AX20179" s="80"/>
      <c r="AY20179" s="80"/>
      <c r="AZ20179" s="80"/>
      <c r="BA20179" s="80"/>
      <c r="BB20179" s="80"/>
    </row>
    <row r="20180" spans="9:54" x14ac:dyDescent="0.25">
      <c r="I20180" s="80"/>
      <c r="AX20180" s="80"/>
      <c r="AY20180" s="80"/>
      <c r="AZ20180" s="80"/>
      <c r="BA20180" s="80"/>
      <c r="BB20180" s="80"/>
    </row>
    <row r="20181" spans="9:54" x14ac:dyDescent="0.25">
      <c r="I20181" s="80"/>
      <c r="AX20181" s="80"/>
      <c r="AY20181" s="80"/>
      <c r="AZ20181" s="80"/>
      <c r="BA20181" s="80"/>
      <c r="BB20181" s="80"/>
    </row>
    <row r="20182" spans="9:54" x14ac:dyDescent="0.25">
      <c r="I20182" s="80"/>
      <c r="AX20182" s="80"/>
      <c r="AY20182" s="80"/>
      <c r="AZ20182" s="80"/>
      <c r="BA20182" s="80"/>
      <c r="BB20182" s="80"/>
    </row>
    <row r="20183" spans="9:54" x14ac:dyDescent="0.25">
      <c r="I20183" s="80"/>
      <c r="AX20183" s="80"/>
      <c r="AY20183" s="80"/>
      <c r="AZ20183" s="80"/>
      <c r="BA20183" s="80"/>
      <c r="BB20183" s="80"/>
    </row>
    <row r="20184" spans="9:54" x14ac:dyDescent="0.25">
      <c r="I20184" s="80"/>
      <c r="AX20184" s="80"/>
      <c r="AY20184" s="80"/>
      <c r="AZ20184" s="80"/>
      <c r="BA20184" s="80"/>
      <c r="BB20184" s="80"/>
    </row>
    <row r="20185" spans="9:54" x14ac:dyDescent="0.25">
      <c r="I20185" s="80"/>
      <c r="AX20185" s="80"/>
      <c r="AY20185" s="80"/>
      <c r="AZ20185" s="80"/>
      <c r="BA20185" s="80"/>
      <c r="BB20185" s="80"/>
    </row>
    <row r="20186" spans="9:54" x14ac:dyDescent="0.25">
      <c r="I20186" s="80"/>
      <c r="AX20186" s="80"/>
      <c r="AY20186" s="80"/>
      <c r="AZ20186" s="80"/>
      <c r="BA20186" s="80"/>
      <c r="BB20186" s="80"/>
    </row>
    <row r="20187" spans="9:54" x14ac:dyDescent="0.25">
      <c r="I20187" s="80"/>
      <c r="AX20187" s="80"/>
      <c r="AY20187" s="80"/>
      <c r="AZ20187" s="80"/>
      <c r="BA20187" s="80"/>
      <c r="BB20187" s="80"/>
    </row>
    <row r="20188" spans="9:54" x14ac:dyDescent="0.25">
      <c r="I20188" s="80"/>
      <c r="AX20188" s="80"/>
      <c r="AY20188" s="80"/>
      <c r="AZ20188" s="80"/>
      <c r="BA20188" s="80"/>
      <c r="BB20188" s="80"/>
    </row>
    <row r="20189" spans="9:54" x14ac:dyDescent="0.25">
      <c r="I20189" s="80"/>
      <c r="AX20189" s="80"/>
      <c r="AY20189" s="80"/>
      <c r="AZ20189" s="80"/>
      <c r="BA20189" s="80"/>
      <c r="BB20189" s="80"/>
    </row>
    <row r="20190" spans="9:54" x14ac:dyDescent="0.25">
      <c r="I20190" s="80"/>
      <c r="AX20190" s="80"/>
      <c r="AY20190" s="80"/>
      <c r="AZ20190" s="80"/>
      <c r="BA20190" s="80"/>
      <c r="BB20190" s="80"/>
    </row>
    <row r="20191" spans="9:54" x14ac:dyDescent="0.25">
      <c r="I20191" s="80"/>
      <c r="AX20191" s="80"/>
      <c r="AY20191" s="80"/>
      <c r="AZ20191" s="80"/>
      <c r="BA20191" s="80"/>
      <c r="BB20191" s="80"/>
    </row>
    <row r="20192" spans="9:54" x14ac:dyDescent="0.25">
      <c r="I20192" s="80"/>
      <c r="AX20192" s="80"/>
      <c r="AY20192" s="80"/>
      <c r="AZ20192" s="80"/>
      <c r="BA20192" s="80"/>
      <c r="BB20192" s="80"/>
    </row>
    <row r="20193" spans="9:54" x14ac:dyDescent="0.25">
      <c r="I20193" s="80"/>
      <c r="AX20193" s="80"/>
      <c r="AY20193" s="80"/>
      <c r="AZ20193" s="80"/>
      <c r="BA20193" s="80"/>
      <c r="BB20193" s="80"/>
    </row>
    <row r="20194" spans="9:54" x14ac:dyDescent="0.25">
      <c r="I20194" s="80"/>
      <c r="AX20194" s="80"/>
      <c r="AY20194" s="80"/>
      <c r="AZ20194" s="80"/>
      <c r="BA20194" s="80"/>
      <c r="BB20194" s="80"/>
    </row>
    <row r="20195" spans="9:54" x14ac:dyDescent="0.25">
      <c r="I20195" s="80"/>
      <c r="AX20195" s="80"/>
      <c r="AY20195" s="80"/>
      <c r="AZ20195" s="80"/>
      <c r="BA20195" s="80"/>
      <c r="BB20195" s="80"/>
    </row>
    <row r="20196" spans="9:54" x14ac:dyDescent="0.25">
      <c r="I20196" s="80"/>
      <c r="AX20196" s="80"/>
      <c r="AY20196" s="80"/>
      <c r="AZ20196" s="80"/>
      <c r="BA20196" s="80"/>
      <c r="BB20196" s="80"/>
    </row>
    <row r="20197" spans="9:54" x14ac:dyDescent="0.25">
      <c r="I20197" s="80"/>
      <c r="AX20197" s="80"/>
      <c r="AY20197" s="80"/>
      <c r="AZ20197" s="80"/>
      <c r="BA20197" s="80"/>
      <c r="BB20197" s="80"/>
    </row>
    <row r="20198" spans="9:54" x14ac:dyDescent="0.25">
      <c r="I20198" s="80"/>
      <c r="AX20198" s="80"/>
      <c r="AY20198" s="80"/>
      <c r="AZ20198" s="80"/>
      <c r="BA20198" s="80"/>
      <c r="BB20198" s="80"/>
    </row>
    <row r="20199" spans="9:54" x14ac:dyDescent="0.25">
      <c r="I20199" s="80"/>
      <c r="AX20199" s="80"/>
      <c r="AY20199" s="80"/>
      <c r="AZ20199" s="80"/>
      <c r="BA20199" s="80"/>
      <c r="BB20199" s="80"/>
    </row>
    <row r="20200" spans="9:54" x14ac:dyDescent="0.25">
      <c r="I20200" s="80"/>
      <c r="AX20200" s="80"/>
      <c r="AY20200" s="80"/>
      <c r="AZ20200" s="80"/>
      <c r="BA20200" s="80"/>
      <c r="BB20200" s="80"/>
    </row>
    <row r="20201" spans="9:54" x14ac:dyDescent="0.25">
      <c r="I20201" s="80"/>
      <c r="AX20201" s="80"/>
      <c r="AY20201" s="80"/>
      <c r="AZ20201" s="80"/>
      <c r="BA20201" s="80"/>
      <c r="BB20201" s="80"/>
    </row>
    <row r="20202" spans="9:54" x14ac:dyDescent="0.25">
      <c r="I20202" s="80"/>
      <c r="AX20202" s="80"/>
      <c r="AY20202" s="80"/>
      <c r="AZ20202" s="80"/>
      <c r="BA20202" s="80"/>
      <c r="BB20202" s="80"/>
    </row>
    <row r="20203" spans="9:54" x14ac:dyDescent="0.25">
      <c r="I20203" s="80"/>
      <c r="AX20203" s="80"/>
      <c r="AY20203" s="80"/>
      <c r="AZ20203" s="80"/>
      <c r="BA20203" s="80"/>
      <c r="BB20203" s="80"/>
    </row>
    <row r="20204" spans="9:54" x14ac:dyDescent="0.25">
      <c r="I20204" s="80"/>
      <c r="AX20204" s="80"/>
      <c r="AY20204" s="80"/>
      <c r="AZ20204" s="80"/>
      <c r="BA20204" s="80"/>
      <c r="BB20204" s="80"/>
    </row>
    <row r="20205" spans="9:54" x14ac:dyDescent="0.25">
      <c r="I20205" s="80"/>
      <c r="AX20205" s="80"/>
      <c r="AY20205" s="80"/>
      <c r="AZ20205" s="80"/>
      <c r="BA20205" s="80"/>
      <c r="BB20205" s="80"/>
    </row>
    <row r="20206" spans="9:54" x14ac:dyDescent="0.25">
      <c r="I20206" s="80"/>
      <c r="AX20206" s="80"/>
      <c r="AY20206" s="80"/>
      <c r="AZ20206" s="80"/>
      <c r="BA20206" s="80"/>
      <c r="BB20206" s="80"/>
    </row>
    <row r="20207" spans="9:54" x14ac:dyDescent="0.25">
      <c r="I20207" s="80"/>
      <c r="AX20207" s="80"/>
      <c r="AY20207" s="80"/>
      <c r="AZ20207" s="80"/>
      <c r="BA20207" s="80"/>
      <c r="BB20207" s="80"/>
    </row>
    <row r="20208" spans="9:54" x14ac:dyDescent="0.25">
      <c r="I20208" s="80"/>
      <c r="AX20208" s="80"/>
      <c r="AY20208" s="80"/>
      <c r="AZ20208" s="80"/>
      <c r="BA20208" s="80"/>
      <c r="BB20208" s="80"/>
    </row>
    <row r="20209" spans="9:54" x14ac:dyDescent="0.25">
      <c r="I20209" s="80"/>
      <c r="AX20209" s="80"/>
      <c r="AY20209" s="80"/>
      <c r="AZ20209" s="80"/>
      <c r="BA20209" s="80"/>
      <c r="BB20209" s="80"/>
    </row>
    <row r="20210" spans="9:54" x14ac:dyDescent="0.25">
      <c r="I20210" s="80"/>
      <c r="AX20210" s="80"/>
      <c r="AY20210" s="80"/>
      <c r="AZ20210" s="80"/>
      <c r="BA20210" s="80"/>
      <c r="BB20210" s="80"/>
    </row>
    <row r="20211" spans="9:54" x14ac:dyDescent="0.25">
      <c r="I20211" s="80"/>
      <c r="AX20211" s="80"/>
      <c r="AY20211" s="80"/>
      <c r="AZ20211" s="80"/>
      <c r="BA20211" s="80"/>
      <c r="BB20211" s="80"/>
    </row>
    <row r="20212" spans="9:54" x14ac:dyDescent="0.25">
      <c r="I20212" s="80"/>
      <c r="AX20212" s="80"/>
      <c r="AY20212" s="80"/>
      <c r="AZ20212" s="80"/>
      <c r="BA20212" s="80"/>
      <c r="BB20212" s="80"/>
    </row>
    <row r="20213" spans="9:54" x14ac:dyDescent="0.25">
      <c r="I20213" s="80"/>
      <c r="AX20213" s="80"/>
      <c r="AY20213" s="80"/>
      <c r="AZ20213" s="80"/>
      <c r="BA20213" s="80"/>
      <c r="BB20213" s="80"/>
    </row>
    <row r="20214" spans="9:54" x14ac:dyDescent="0.25">
      <c r="I20214" s="80"/>
      <c r="AX20214" s="80"/>
      <c r="AY20214" s="80"/>
      <c r="AZ20214" s="80"/>
      <c r="BA20214" s="80"/>
      <c r="BB20214" s="80"/>
    </row>
    <row r="20215" spans="9:54" x14ac:dyDescent="0.25">
      <c r="I20215" s="80"/>
      <c r="AX20215" s="80"/>
      <c r="AY20215" s="80"/>
      <c r="AZ20215" s="80"/>
      <c r="BA20215" s="80"/>
      <c r="BB20215" s="80"/>
    </row>
    <row r="20216" spans="9:54" x14ac:dyDescent="0.25">
      <c r="I20216" s="80"/>
      <c r="AX20216" s="80"/>
      <c r="AY20216" s="80"/>
      <c r="AZ20216" s="80"/>
      <c r="BA20216" s="80"/>
      <c r="BB20216" s="80"/>
    </row>
    <row r="20217" spans="9:54" x14ac:dyDescent="0.25">
      <c r="I20217" s="80"/>
      <c r="AX20217" s="80"/>
      <c r="AY20217" s="80"/>
      <c r="AZ20217" s="80"/>
      <c r="BA20217" s="80"/>
      <c r="BB20217" s="80"/>
    </row>
    <row r="20218" spans="9:54" x14ac:dyDescent="0.25">
      <c r="I20218" s="80"/>
      <c r="AX20218" s="80"/>
      <c r="AY20218" s="80"/>
      <c r="AZ20218" s="80"/>
      <c r="BA20218" s="80"/>
      <c r="BB20218" s="80"/>
    </row>
    <row r="20219" spans="9:54" x14ac:dyDescent="0.25">
      <c r="I20219" s="80"/>
      <c r="AX20219" s="80"/>
      <c r="AY20219" s="80"/>
      <c r="AZ20219" s="80"/>
      <c r="BA20219" s="80"/>
      <c r="BB20219" s="80"/>
    </row>
    <row r="20220" spans="9:54" x14ac:dyDescent="0.25">
      <c r="I20220" s="80"/>
      <c r="AX20220" s="80"/>
      <c r="AY20220" s="80"/>
      <c r="AZ20220" s="80"/>
      <c r="BA20220" s="80"/>
      <c r="BB20220" s="80"/>
    </row>
    <row r="20221" spans="9:54" x14ac:dyDescent="0.25">
      <c r="I20221" s="80"/>
      <c r="AX20221" s="80"/>
      <c r="AY20221" s="80"/>
      <c r="AZ20221" s="80"/>
      <c r="BA20221" s="80"/>
      <c r="BB20221" s="80"/>
    </row>
    <row r="20222" spans="9:54" x14ac:dyDescent="0.25">
      <c r="I20222" s="80"/>
      <c r="AX20222" s="80"/>
      <c r="AY20222" s="80"/>
      <c r="AZ20222" s="80"/>
      <c r="BA20222" s="80"/>
      <c r="BB20222" s="80"/>
    </row>
    <row r="20223" spans="9:54" x14ac:dyDescent="0.25">
      <c r="I20223" s="80"/>
      <c r="AX20223" s="80"/>
      <c r="AY20223" s="80"/>
      <c r="AZ20223" s="80"/>
      <c r="BA20223" s="80"/>
      <c r="BB20223" s="80"/>
    </row>
    <row r="20224" spans="9:54" x14ac:dyDescent="0.25">
      <c r="I20224" s="80"/>
      <c r="AX20224" s="80"/>
      <c r="AY20224" s="80"/>
      <c r="AZ20224" s="80"/>
      <c r="BA20224" s="80"/>
      <c r="BB20224" s="80"/>
    </row>
    <row r="20225" spans="9:54" x14ac:dyDescent="0.25">
      <c r="I20225" s="80"/>
      <c r="AX20225" s="80"/>
      <c r="AY20225" s="80"/>
      <c r="AZ20225" s="80"/>
      <c r="BA20225" s="80"/>
      <c r="BB20225" s="80"/>
    </row>
    <row r="20226" spans="9:54" x14ac:dyDescent="0.25">
      <c r="I20226" s="80"/>
      <c r="AX20226" s="80"/>
      <c r="AY20226" s="80"/>
      <c r="AZ20226" s="80"/>
      <c r="BA20226" s="80"/>
      <c r="BB20226" s="80"/>
    </row>
    <row r="20227" spans="9:54" x14ac:dyDescent="0.25">
      <c r="I20227" s="80"/>
      <c r="AX20227" s="80"/>
      <c r="AY20227" s="80"/>
      <c r="AZ20227" s="80"/>
      <c r="BA20227" s="80"/>
      <c r="BB20227" s="80"/>
    </row>
    <row r="20228" spans="9:54" x14ac:dyDescent="0.25">
      <c r="I20228" s="80"/>
      <c r="AX20228" s="80"/>
      <c r="AY20228" s="80"/>
      <c r="AZ20228" s="80"/>
      <c r="BA20228" s="80"/>
      <c r="BB20228" s="80"/>
    </row>
    <row r="20229" spans="9:54" x14ac:dyDescent="0.25">
      <c r="I20229" s="80"/>
      <c r="AX20229" s="80"/>
      <c r="AY20229" s="80"/>
      <c r="AZ20229" s="80"/>
      <c r="BA20229" s="80"/>
      <c r="BB20229" s="80"/>
    </row>
    <row r="20230" spans="9:54" x14ac:dyDescent="0.25">
      <c r="I20230" s="80"/>
      <c r="AX20230" s="80"/>
      <c r="AY20230" s="80"/>
      <c r="AZ20230" s="80"/>
      <c r="BA20230" s="80"/>
      <c r="BB20230" s="80"/>
    </row>
    <row r="20231" spans="9:54" x14ac:dyDescent="0.25">
      <c r="I20231" s="80"/>
      <c r="AX20231" s="80"/>
      <c r="AY20231" s="80"/>
      <c r="AZ20231" s="80"/>
      <c r="BA20231" s="80"/>
      <c r="BB20231" s="80"/>
    </row>
    <row r="20232" spans="9:54" x14ac:dyDescent="0.25">
      <c r="I20232" s="80"/>
      <c r="AX20232" s="80"/>
      <c r="AY20232" s="80"/>
      <c r="AZ20232" s="80"/>
      <c r="BA20232" s="80"/>
      <c r="BB20232" s="80"/>
    </row>
    <row r="20233" spans="9:54" x14ac:dyDescent="0.25">
      <c r="I20233" s="80"/>
      <c r="AX20233" s="80"/>
      <c r="AY20233" s="80"/>
      <c r="AZ20233" s="80"/>
      <c r="BA20233" s="80"/>
      <c r="BB20233" s="80"/>
    </row>
    <row r="20234" spans="9:54" x14ac:dyDescent="0.25">
      <c r="I20234" s="80"/>
      <c r="AX20234" s="80"/>
      <c r="AY20234" s="80"/>
      <c r="AZ20234" s="80"/>
      <c r="BA20234" s="80"/>
      <c r="BB20234" s="80"/>
    </row>
    <row r="20235" spans="9:54" x14ac:dyDescent="0.25">
      <c r="I20235" s="80"/>
      <c r="AX20235" s="80"/>
      <c r="AY20235" s="80"/>
      <c r="AZ20235" s="80"/>
      <c r="BA20235" s="80"/>
      <c r="BB20235" s="80"/>
    </row>
    <row r="20236" spans="9:54" x14ac:dyDescent="0.25">
      <c r="I20236" s="80"/>
      <c r="AX20236" s="80"/>
      <c r="AY20236" s="80"/>
      <c r="AZ20236" s="80"/>
      <c r="BA20236" s="80"/>
      <c r="BB20236" s="80"/>
    </row>
    <row r="20237" spans="9:54" x14ac:dyDescent="0.25">
      <c r="I20237" s="80"/>
      <c r="AX20237" s="80"/>
      <c r="AY20237" s="80"/>
      <c r="AZ20237" s="80"/>
      <c r="BA20237" s="80"/>
      <c r="BB20237" s="80"/>
    </row>
    <row r="20238" spans="9:54" x14ac:dyDescent="0.25">
      <c r="I20238" s="80"/>
      <c r="AX20238" s="80"/>
      <c r="AY20238" s="80"/>
      <c r="AZ20238" s="80"/>
      <c r="BA20238" s="80"/>
      <c r="BB20238" s="80"/>
    </row>
    <row r="20239" spans="9:54" x14ac:dyDescent="0.25">
      <c r="I20239" s="80"/>
      <c r="AX20239" s="80"/>
      <c r="AY20239" s="80"/>
      <c r="AZ20239" s="80"/>
      <c r="BA20239" s="80"/>
      <c r="BB20239" s="80"/>
    </row>
    <row r="20240" spans="9:54" x14ac:dyDescent="0.25">
      <c r="I20240" s="80"/>
      <c r="AX20240" s="80"/>
      <c r="AY20240" s="80"/>
      <c r="AZ20240" s="80"/>
      <c r="BA20240" s="80"/>
      <c r="BB20240" s="80"/>
    </row>
    <row r="20241" spans="9:54" x14ac:dyDescent="0.25">
      <c r="I20241" s="80"/>
      <c r="AX20241" s="80"/>
      <c r="AY20241" s="80"/>
      <c r="AZ20241" s="80"/>
      <c r="BA20241" s="80"/>
      <c r="BB20241" s="80"/>
    </row>
    <row r="20242" spans="9:54" x14ac:dyDescent="0.25">
      <c r="I20242" s="80"/>
      <c r="AX20242" s="80"/>
      <c r="AY20242" s="80"/>
      <c r="AZ20242" s="80"/>
      <c r="BA20242" s="80"/>
      <c r="BB20242" s="80"/>
    </row>
    <row r="20243" spans="9:54" x14ac:dyDescent="0.25">
      <c r="I20243" s="80"/>
      <c r="AX20243" s="80"/>
      <c r="AY20243" s="80"/>
      <c r="AZ20243" s="80"/>
      <c r="BA20243" s="80"/>
      <c r="BB20243" s="80"/>
    </row>
    <row r="20244" spans="9:54" x14ac:dyDescent="0.25">
      <c r="I20244" s="80"/>
      <c r="AX20244" s="80"/>
      <c r="AY20244" s="80"/>
      <c r="AZ20244" s="80"/>
      <c r="BA20244" s="80"/>
      <c r="BB20244" s="80"/>
    </row>
    <row r="20245" spans="9:54" x14ac:dyDescent="0.25">
      <c r="I20245" s="80"/>
      <c r="AX20245" s="80"/>
      <c r="AY20245" s="80"/>
      <c r="AZ20245" s="80"/>
      <c r="BA20245" s="80"/>
      <c r="BB20245" s="80"/>
    </row>
    <row r="20246" spans="9:54" x14ac:dyDescent="0.25">
      <c r="I20246" s="80"/>
      <c r="AX20246" s="80"/>
      <c r="AY20246" s="80"/>
      <c r="AZ20246" s="80"/>
      <c r="BA20246" s="80"/>
      <c r="BB20246" s="80"/>
    </row>
    <row r="20247" spans="9:54" x14ac:dyDescent="0.25">
      <c r="I20247" s="80"/>
      <c r="AX20247" s="80"/>
      <c r="AY20247" s="80"/>
      <c r="AZ20247" s="80"/>
      <c r="BA20247" s="80"/>
      <c r="BB20247" s="80"/>
    </row>
    <row r="20248" spans="9:54" x14ac:dyDescent="0.25">
      <c r="I20248" s="80"/>
      <c r="AX20248" s="80"/>
      <c r="AY20248" s="80"/>
      <c r="AZ20248" s="80"/>
      <c r="BA20248" s="80"/>
      <c r="BB20248" s="80"/>
    </row>
    <row r="20249" spans="9:54" x14ac:dyDescent="0.25">
      <c r="I20249" s="80"/>
      <c r="AX20249" s="80"/>
      <c r="AY20249" s="80"/>
      <c r="AZ20249" s="80"/>
      <c r="BA20249" s="80"/>
      <c r="BB20249" s="80"/>
    </row>
    <row r="20250" spans="9:54" x14ac:dyDescent="0.25">
      <c r="I20250" s="80"/>
      <c r="AX20250" s="80"/>
      <c r="AY20250" s="80"/>
      <c r="AZ20250" s="80"/>
      <c r="BA20250" s="80"/>
      <c r="BB20250" s="80"/>
    </row>
    <row r="20251" spans="9:54" x14ac:dyDescent="0.25">
      <c r="I20251" s="80"/>
      <c r="AX20251" s="80"/>
      <c r="AY20251" s="80"/>
      <c r="AZ20251" s="80"/>
      <c r="BA20251" s="80"/>
      <c r="BB20251" s="80"/>
    </row>
    <row r="20252" spans="9:54" x14ac:dyDescent="0.25">
      <c r="I20252" s="80"/>
      <c r="AX20252" s="80"/>
      <c r="AY20252" s="80"/>
      <c r="AZ20252" s="80"/>
      <c r="BA20252" s="80"/>
      <c r="BB20252" s="80"/>
    </row>
    <row r="20253" spans="9:54" x14ac:dyDescent="0.25">
      <c r="I20253" s="80"/>
      <c r="AX20253" s="80"/>
      <c r="AY20253" s="80"/>
      <c r="AZ20253" s="80"/>
      <c r="BA20253" s="80"/>
      <c r="BB20253" s="80"/>
    </row>
    <row r="20254" spans="9:54" x14ac:dyDescent="0.25">
      <c r="I20254" s="80"/>
      <c r="AX20254" s="80"/>
      <c r="AY20254" s="80"/>
      <c r="AZ20254" s="80"/>
      <c r="BA20254" s="80"/>
      <c r="BB20254" s="80"/>
    </row>
    <row r="20255" spans="9:54" x14ac:dyDescent="0.25">
      <c r="I20255" s="80"/>
      <c r="AX20255" s="80"/>
      <c r="AY20255" s="80"/>
      <c r="AZ20255" s="80"/>
      <c r="BA20255" s="80"/>
      <c r="BB20255" s="80"/>
    </row>
    <row r="20256" spans="9:54" x14ac:dyDescent="0.25">
      <c r="I20256" s="80"/>
      <c r="AX20256" s="80"/>
      <c r="AY20256" s="80"/>
      <c r="AZ20256" s="80"/>
      <c r="BA20256" s="80"/>
      <c r="BB20256" s="80"/>
    </row>
    <row r="20257" spans="9:54" x14ac:dyDescent="0.25">
      <c r="I20257" s="80"/>
      <c r="AX20257" s="80"/>
      <c r="AY20257" s="80"/>
      <c r="AZ20257" s="80"/>
      <c r="BA20257" s="80"/>
      <c r="BB20257" s="80"/>
    </row>
    <row r="20258" spans="9:54" x14ac:dyDescent="0.25">
      <c r="I20258" s="80"/>
      <c r="AX20258" s="80"/>
      <c r="AY20258" s="80"/>
      <c r="AZ20258" s="80"/>
      <c r="BA20258" s="80"/>
      <c r="BB20258" s="80"/>
    </row>
    <row r="20259" spans="9:54" x14ac:dyDescent="0.25">
      <c r="I20259" s="80"/>
      <c r="AX20259" s="80"/>
      <c r="AY20259" s="80"/>
      <c r="AZ20259" s="80"/>
      <c r="BA20259" s="80"/>
      <c r="BB20259" s="80"/>
    </row>
    <row r="20260" spans="9:54" x14ac:dyDescent="0.25">
      <c r="I20260" s="80"/>
      <c r="AX20260" s="80"/>
      <c r="AY20260" s="80"/>
      <c r="AZ20260" s="80"/>
      <c r="BA20260" s="80"/>
      <c r="BB20260" s="80"/>
    </row>
    <row r="20261" spans="9:54" x14ac:dyDescent="0.25">
      <c r="I20261" s="80"/>
      <c r="AX20261" s="80"/>
      <c r="AY20261" s="80"/>
      <c r="AZ20261" s="80"/>
      <c r="BA20261" s="80"/>
      <c r="BB20261" s="80"/>
    </row>
    <row r="20262" spans="9:54" x14ac:dyDescent="0.25">
      <c r="I20262" s="80"/>
      <c r="AX20262" s="80"/>
      <c r="AY20262" s="80"/>
      <c r="AZ20262" s="80"/>
      <c r="BA20262" s="80"/>
      <c r="BB20262" s="80"/>
    </row>
    <row r="20263" spans="9:54" x14ac:dyDescent="0.25">
      <c r="I20263" s="80"/>
      <c r="AX20263" s="80"/>
      <c r="AY20263" s="80"/>
      <c r="AZ20263" s="80"/>
      <c r="BA20263" s="80"/>
      <c r="BB20263" s="80"/>
    </row>
    <row r="20264" spans="9:54" x14ac:dyDescent="0.25">
      <c r="I20264" s="80"/>
      <c r="AX20264" s="80"/>
      <c r="AY20264" s="80"/>
      <c r="AZ20264" s="80"/>
      <c r="BA20264" s="80"/>
      <c r="BB20264" s="80"/>
    </row>
    <row r="20265" spans="9:54" x14ac:dyDescent="0.25">
      <c r="I20265" s="80"/>
      <c r="AX20265" s="80"/>
      <c r="AY20265" s="80"/>
      <c r="AZ20265" s="80"/>
      <c r="BA20265" s="80"/>
      <c r="BB20265" s="80"/>
    </row>
    <row r="20266" spans="9:54" x14ac:dyDescent="0.25">
      <c r="I20266" s="80"/>
      <c r="AX20266" s="80"/>
      <c r="AY20266" s="80"/>
      <c r="AZ20266" s="80"/>
      <c r="BA20266" s="80"/>
      <c r="BB20266" s="80"/>
    </row>
    <row r="20267" spans="9:54" x14ac:dyDescent="0.25">
      <c r="I20267" s="80"/>
      <c r="AX20267" s="80"/>
      <c r="AY20267" s="80"/>
      <c r="AZ20267" s="80"/>
      <c r="BA20267" s="80"/>
      <c r="BB20267" s="80"/>
    </row>
    <row r="20268" spans="9:54" x14ac:dyDescent="0.25">
      <c r="I20268" s="80"/>
      <c r="AX20268" s="80"/>
      <c r="AY20268" s="80"/>
      <c r="AZ20268" s="80"/>
      <c r="BA20268" s="80"/>
      <c r="BB20268" s="80"/>
    </row>
    <row r="20269" spans="9:54" x14ac:dyDescent="0.25">
      <c r="I20269" s="80"/>
      <c r="AX20269" s="80"/>
      <c r="AY20269" s="80"/>
      <c r="AZ20269" s="80"/>
      <c r="BA20269" s="80"/>
      <c r="BB20269" s="80"/>
    </row>
    <row r="20270" spans="9:54" x14ac:dyDescent="0.25">
      <c r="I20270" s="80"/>
      <c r="AX20270" s="80"/>
      <c r="AY20270" s="80"/>
      <c r="AZ20270" s="80"/>
      <c r="BA20270" s="80"/>
      <c r="BB20270" s="80"/>
    </row>
    <row r="20271" spans="9:54" x14ac:dyDescent="0.25">
      <c r="I20271" s="80"/>
      <c r="AX20271" s="80"/>
      <c r="AY20271" s="80"/>
      <c r="AZ20271" s="80"/>
      <c r="BA20271" s="80"/>
      <c r="BB20271" s="80"/>
    </row>
    <row r="20272" spans="9:54" x14ac:dyDescent="0.25">
      <c r="I20272" s="80"/>
      <c r="AX20272" s="80"/>
      <c r="AY20272" s="80"/>
      <c r="AZ20272" s="80"/>
      <c r="BA20272" s="80"/>
      <c r="BB20272" s="80"/>
    </row>
    <row r="20273" spans="9:54" x14ac:dyDescent="0.25">
      <c r="I20273" s="80"/>
      <c r="AX20273" s="80"/>
      <c r="AY20273" s="80"/>
      <c r="AZ20273" s="80"/>
      <c r="BA20273" s="80"/>
      <c r="BB20273" s="80"/>
    </row>
    <row r="20274" spans="9:54" x14ac:dyDescent="0.25">
      <c r="I20274" s="80"/>
      <c r="AX20274" s="80"/>
      <c r="AY20274" s="80"/>
      <c r="AZ20274" s="80"/>
      <c r="BA20274" s="80"/>
      <c r="BB20274" s="80"/>
    </row>
    <row r="20275" spans="9:54" x14ac:dyDescent="0.25">
      <c r="I20275" s="80"/>
      <c r="AX20275" s="80"/>
      <c r="AY20275" s="80"/>
      <c r="AZ20275" s="80"/>
      <c r="BA20275" s="80"/>
      <c r="BB20275" s="80"/>
    </row>
    <row r="20276" spans="9:54" x14ac:dyDescent="0.25">
      <c r="I20276" s="80"/>
      <c r="AX20276" s="80"/>
      <c r="AY20276" s="80"/>
      <c r="AZ20276" s="80"/>
      <c r="BA20276" s="80"/>
      <c r="BB20276" s="80"/>
    </row>
    <row r="20277" spans="9:54" x14ac:dyDescent="0.25">
      <c r="I20277" s="80"/>
      <c r="AX20277" s="80"/>
      <c r="AY20277" s="80"/>
      <c r="AZ20277" s="80"/>
      <c r="BA20277" s="80"/>
      <c r="BB20277" s="80"/>
    </row>
    <row r="20278" spans="9:54" x14ac:dyDescent="0.25">
      <c r="I20278" s="80"/>
      <c r="AX20278" s="80"/>
      <c r="AY20278" s="80"/>
      <c r="AZ20278" s="80"/>
      <c r="BA20278" s="80"/>
      <c r="BB20278" s="80"/>
    </row>
    <row r="20279" spans="9:54" x14ac:dyDescent="0.25">
      <c r="I20279" s="80"/>
      <c r="AX20279" s="80"/>
      <c r="AY20279" s="80"/>
      <c r="AZ20279" s="80"/>
      <c r="BA20279" s="80"/>
      <c r="BB20279" s="80"/>
    </row>
    <row r="20280" spans="9:54" x14ac:dyDescent="0.25">
      <c r="I20280" s="80"/>
      <c r="AX20280" s="80"/>
      <c r="AY20280" s="80"/>
      <c r="AZ20280" s="80"/>
      <c r="BA20280" s="80"/>
      <c r="BB20280" s="80"/>
    </row>
    <row r="20281" spans="9:54" x14ac:dyDescent="0.25">
      <c r="I20281" s="80"/>
      <c r="AX20281" s="80"/>
      <c r="AY20281" s="80"/>
      <c r="AZ20281" s="80"/>
      <c r="BA20281" s="80"/>
      <c r="BB20281" s="80"/>
    </row>
    <row r="20282" spans="9:54" x14ac:dyDescent="0.25">
      <c r="I20282" s="80"/>
      <c r="AX20282" s="80"/>
      <c r="AY20282" s="80"/>
      <c r="AZ20282" s="80"/>
      <c r="BA20282" s="80"/>
      <c r="BB20282" s="80"/>
    </row>
    <row r="20283" spans="9:54" x14ac:dyDescent="0.25">
      <c r="I20283" s="80"/>
      <c r="AX20283" s="80"/>
      <c r="AY20283" s="80"/>
      <c r="AZ20283" s="80"/>
      <c r="BA20283" s="80"/>
      <c r="BB20283" s="80"/>
    </row>
    <row r="20284" spans="9:54" x14ac:dyDescent="0.25">
      <c r="I20284" s="80"/>
      <c r="AX20284" s="80"/>
      <c r="AY20284" s="80"/>
      <c r="AZ20284" s="80"/>
      <c r="BA20284" s="80"/>
      <c r="BB20284" s="80"/>
    </row>
    <row r="20285" spans="9:54" x14ac:dyDescent="0.25">
      <c r="I20285" s="80"/>
      <c r="AX20285" s="80"/>
      <c r="AY20285" s="80"/>
      <c r="AZ20285" s="80"/>
      <c r="BA20285" s="80"/>
      <c r="BB20285" s="80"/>
    </row>
    <row r="20286" spans="9:54" x14ac:dyDescent="0.25">
      <c r="I20286" s="80"/>
      <c r="AX20286" s="80"/>
      <c r="AY20286" s="80"/>
      <c r="AZ20286" s="80"/>
      <c r="BA20286" s="80"/>
      <c r="BB20286" s="80"/>
    </row>
    <row r="20287" spans="9:54" x14ac:dyDescent="0.25">
      <c r="I20287" s="80"/>
      <c r="AX20287" s="80"/>
      <c r="AY20287" s="80"/>
      <c r="AZ20287" s="80"/>
      <c r="BA20287" s="80"/>
      <c r="BB20287" s="80"/>
    </row>
    <row r="20288" spans="9:54" x14ac:dyDescent="0.25">
      <c r="I20288" s="80"/>
      <c r="AX20288" s="80"/>
      <c r="AY20288" s="80"/>
      <c r="AZ20288" s="80"/>
      <c r="BA20288" s="80"/>
      <c r="BB20288" s="80"/>
    </row>
    <row r="20289" spans="9:54" x14ac:dyDescent="0.25">
      <c r="I20289" s="80"/>
      <c r="AX20289" s="80"/>
      <c r="AY20289" s="80"/>
      <c r="AZ20289" s="80"/>
      <c r="BA20289" s="80"/>
      <c r="BB20289" s="80"/>
    </row>
    <row r="20290" spans="9:54" x14ac:dyDescent="0.25">
      <c r="I20290" s="80"/>
      <c r="AX20290" s="80"/>
      <c r="AY20290" s="80"/>
      <c r="AZ20290" s="80"/>
      <c r="BA20290" s="80"/>
      <c r="BB20290" s="80"/>
    </row>
    <row r="20291" spans="9:54" x14ac:dyDescent="0.25">
      <c r="I20291" s="80"/>
      <c r="AX20291" s="80"/>
      <c r="AY20291" s="80"/>
      <c r="AZ20291" s="80"/>
      <c r="BA20291" s="80"/>
      <c r="BB20291" s="80"/>
    </row>
    <row r="20292" spans="9:54" x14ac:dyDescent="0.25">
      <c r="I20292" s="80"/>
      <c r="AX20292" s="80"/>
      <c r="AY20292" s="80"/>
      <c r="AZ20292" s="80"/>
      <c r="BA20292" s="80"/>
      <c r="BB20292" s="80"/>
    </row>
    <row r="20293" spans="9:54" x14ac:dyDescent="0.25">
      <c r="I20293" s="80"/>
      <c r="AX20293" s="80"/>
      <c r="AY20293" s="80"/>
      <c r="AZ20293" s="80"/>
      <c r="BA20293" s="80"/>
      <c r="BB20293" s="80"/>
    </row>
    <row r="20294" spans="9:54" x14ac:dyDescent="0.25">
      <c r="I20294" s="80"/>
      <c r="AX20294" s="80"/>
      <c r="AY20294" s="80"/>
      <c r="AZ20294" s="80"/>
      <c r="BA20294" s="80"/>
      <c r="BB20294" s="80"/>
    </row>
    <row r="20295" spans="9:54" x14ac:dyDescent="0.25">
      <c r="I20295" s="80"/>
      <c r="AX20295" s="80"/>
      <c r="AY20295" s="80"/>
      <c r="AZ20295" s="80"/>
      <c r="BA20295" s="80"/>
      <c r="BB20295" s="80"/>
    </row>
    <row r="20296" spans="9:54" x14ac:dyDescent="0.25">
      <c r="I20296" s="80"/>
      <c r="AX20296" s="80"/>
      <c r="AY20296" s="80"/>
      <c r="AZ20296" s="80"/>
      <c r="BA20296" s="80"/>
      <c r="BB20296" s="80"/>
    </row>
    <row r="20297" spans="9:54" x14ac:dyDescent="0.25">
      <c r="I20297" s="80"/>
      <c r="AX20297" s="80"/>
      <c r="AY20297" s="80"/>
      <c r="AZ20297" s="80"/>
      <c r="BA20297" s="80"/>
      <c r="BB20297" s="80"/>
    </row>
    <row r="20298" spans="9:54" x14ac:dyDescent="0.25">
      <c r="I20298" s="80"/>
      <c r="AX20298" s="80"/>
      <c r="AY20298" s="80"/>
      <c r="AZ20298" s="80"/>
      <c r="BA20298" s="80"/>
      <c r="BB20298" s="80"/>
    </row>
    <row r="20299" spans="9:54" x14ac:dyDescent="0.25">
      <c r="I20299" s="80"/>
      <c r="AX20299" s="80"/>
      <c r="AY20299" s="80"/>
      <c r="AZ20299" s="80"/>
      <c r="BA20299" s="80"/>
      <c r="BB20299" s="80"/>
    </row>
    <row r="20300" spans="9:54" x14ac:dyDescent="0.25">
      <c r="I20300" s="80"/>
      <c r="AX20300" s="80"/>
      <c r="AY20300" s="80"/>
      <c r="AZ20300" s="80"/>
      <c r="BA20300" s="80"/>
      <c r="BB20300" s="80"/>
    </row>
    <row r="20301" spans="9:54" x14ac:dyDescent="0.25">
      <c r="I20301" s="80"/>
      <c r="AX20301" s="80"/>
      <c r="AY20301" s="80"/>
      <c r="AZ20301" s="80"/>
      <c r="BA20301" s="80"/>
      <c r="BB20301" s="80"/>
    </row>
    <row r="20302" spans="9:54" x14ac:dyDescent="0.25">
      <c r="I20302" s="80"/>
      <c r="AX20302" s="80"/>
      <c r="AY20302" s="80"/>
      <c r="AZ20302" s="80"/>
      <c r="BA20302" s="80"/>
      <c r="BB20302" s="80"/>
    </row>
    <row r="20303" spans="9:54" x14ac:dyDescent="0.25">
      <c r="I20303" s="80"/>
      <c r="AX20303" s="80"/>
      <c r="AY20303" s="80"/>
      <c r="AZ20303" s="80"/>
      <c r="BA20303" s="80"/>
      <c r="BB20303" s="80"/>
    </row>
    <row r="20304" spans="9:54" x14ac:dyDescent="0.25">
      <c r="I20304" s="80"/>
      <c r="AX20304" s="80"/>
      <c r="AY20304" s="80"/>
      <c r="AZ20304" s="80"/>
      <c r="BA20304" s="80"/>
      <c r="BB20304" s="80"/>
    </row>
    <row r="20305" spans="9:54" x14ac:dyDescent="0.25">
      <c r="I20305" s="80"/>
      <c r="AX20305" s="80"/>
      <c r="AY20305" s="80"/>
      <c r="AZ20305" s="80"/>
      <c r="BA20305" s="80"/>
      <c r="BB20305" s="80"/>
    </row>
    <row r="20306" spans="9:54" x14ac:dyDescent="0.25">
      <c r="I20306" s="80"/>
      <c r="AX20306" s="80"/>
      <c r="AY20306" s="80"/>
      <c r="AZ20306" s="80"/>
      <c r="BA20306" s="80"/>
      <c r="BB20306" s="80"/>
    </row>
    <row r="20307" spans="9:54" x14ac:dyDescent="0.25">
      <c r="I20307" s="80"/>
      <c r="AX20307" s="80"/>
      <c r="AY20307" s="80"/>
      <c r="AZ20307" s="80"/>
      <c r="BA20307" s="80"/>
      <c r="BB20307" s="80"/>
    </row>
    <row r="20308" spans="9:54" x14ac:dyDescent="0.25">
      <c r="I20308" s="80"/>
      <c r="AX20308" s="80"/>
      <c r="AY20308" s="80"/>
      <c r="AZ20308" s="80"/>
      <c r="BA20308" s="80"/>
      <c r="BB20308" s="80"/>
    </row>
    <row r="20309" spans="9:54" x14ac:dyDescent="0.25">
      <c r="I20309" s="80"/>
      <c r="AX20309" s="80"/>
      <c r="AY20309" s="80"/>
      <c r="AZ20309" s="80"/>
      <c r="BA20309" s="80"/>
      <c r="BB20309" s="80"/>
    </row>
    <row r="20310" spans="9:54" x14ac:dyDescent="0.25">
      <c r="I20310" s="80"/>
      <c r="AX20310" s="80"/>
      <c r="AY20310" s="80"/>
      <c r="AZ20310" s="80"/>
      <c r="BA20310" s="80"/>
      <c r="BB20310" s="80"/>
    </row>
    <row r="20311" spans="9:54" x14ac:dyDescent="0.25">
      <c r="I20311" s="80"/>
      <c r="AX20311" s="80"/>
      <c r="AY20311" s="80"/>
      <c r="AZ20311" s="80"/>
      <c r="BA20311" s="80"/>
      <c r="BB20311" s="80"/>
    </row>
    <row r="20312" spans="9:54" x14ac:dyDescent="0.25">
      <c r="I20312" s="80"/>
      <c r="AX20312" s="80"/>
      <c r="AY20312" s="80"/>
      <c r="AZ20312" s="80"/>
      <c r="BA20312" s="80"/>
      <c r="BB20312" s="80"/>
    </row>
    <row r="20313" spans="9:54" x14ac:dyDescent="0.25">
      <c r="I20313" s="80"/>
      <c r="AX20313" s="80"/>
      <c r="AY20313" s="80"/>
      <c r="AZ20313" s="80"/>
      <c r="BA20313" s="80"/>
      <c r="BB20313" s="80"/>
    </row>
    <row r="20314" spans="9:54" x14ac:dyDescent="0.25">
      <c r="I20314" s="80"/>
      <c r="AX20314" s="80"/>
      <c r="AY20314" s="80"/>
      <c r="AZ20314" s="80"/>
      <c r="BA20314" s="80"/>
      <c r="BB20314" s="80"/>
    </row>
    <row r="20315" spans="9:54" x14ac:dyDescent="0.25">
      <c r="I20315" s="80"/>
      <c r="AX20315" s="80"/>
      <c r="AY20315" s="80"/>
      <c r="AZ20315" s="80"/>
      <c r="BA20315" s="80"/>
      <c r="BB20315" s="80"/>
    </row>
    <row r="20316" spans="9:54" x14ac:dyDescent="0.25">
      <c r="I20316" s="80"/>
      <c r="AX20316" s="80"/>
      <c r="AY20316" s="80"/>
      <c r="AZ20316" s="80"/>
      <c r="BA20316" s="80"/>
      <c r="BB20316" s="80"/>
    </row>
    <row r="20317" spans="9:54" x14ac:dyDescent="0.25">
      <c r="I20317" s="80"/>
      <c r="AX20317" s="80"/>
      <c r="AY20317" s="80"/>
      <c r="AZ20317" s="80"/>
      <c r="BA20317" s="80"/>
      <c r="BB20317" s="80"/>
    </row>
    <row r="20318" spans="9:54" x14ac:dyDescent="0.25">
      <c r="I20318" s="80"/>
      <c r="AX20318" s="80"/>
      <c r="AY20318" s="80"/>
      <c r="AZ20318" s="80"/>
      <c r="BA20318" s="80"/>
      <c r="BB20318" s="80"/>
    </row>
    <row r="20319" spans="9:54" x14ac:dyDescent="0.25">
      <c r="I20319" s="80"/>
      <c r="AX20319" s="80"/>
      <c r="AY20319" s="80"/>
      <c r="AZ20319" s="80"/>
      <c r="BA20319" s="80"/>
      <c r="BB20319" s="80"/>
    </row>
    <row r="20320" spans="9:54" x14ac:dyDescent="0.25">
      <c r="I20320" s="80"/>
      <c r="AX20320" s="80"/>
      <c r="AY20320" s="80"/>
      <c r="AZ20320" s="80"/>
      <c r="BA20320" s="80"/>
      <c r="BB20320" s="80"/>
    </row>
    <row r="20321" spans="9:54" x14ac:dyDescent="0.25">
      <c r="I20321" s="80"/>
      <c r="AX20321" s="80"/>
      <c r="AY20321" s="80"/>
      <c r="AZ20321" s="80"/>
      <c r="BA20321" s="80"/>
      <c r="BB20321" s="80"/>
    </row>
    <row r="20322" spans="9:54" x14ac:dyDescent="0.25">
      <c r="I20322" s="80"/>
      <c r="AX20322" s="80"/>
      <c r="AY20322" s="80"/>
      <c r="AZ20322" s="80"/>
      <c r="BA20322" s="80"/>
      <c r="BB20322" s="80"/>
    </row>
    <row r="20323" spans="9:54" x14ac:dyDescent="0.25">
      <c r="I20323" s="80"/>
      <c r="AX20323" s="80"/>
      <c r="AY20323" s="80"/>
      <c r="AZ20323" s="80"/>
      <c r="BA20323" s="80"/>
      <c r="BB20323" s="80"/>
    </row>
    <row r="20324" spans="9:54" x14ac:dyDescent="0.25">
      <c r="I20324" s="80"/>
      <c r="AX20324" s="80"/>
      <c r="AY20324" s="80"/>
      <c r="AZ20324" s="80"/>
      <c r="BA20324" s="80"/>
      <c r="BB20324" s="80"/>
    </row>
    <row r="20325" spans="9:54" x14ac:dyDescent="0.25">
      <c r="I20325" s="80"/>
      <c r="AX20325" s="80"/>
      <c r="AY20325" s="80"/>
      <c r="AZ20325" s="80"/>
      <c r="BA20325" s="80"/>
      <c r="BB20325" s="80"/>
    </row>
    <row r="20326" spans="9:54" x14ac:dyDescent="0.25">
      <c r="I20326" s="80"/>
      <c r="AX20326" s="80"/>
      <c r="AY20326" s="80"/>
      <c r="AZ20326" s="80"/>
      <c r="BA20326" s="80"/>
      <c r="BB20326" s="80"/>
    </row>
    <row r="20327" spans="9:54" x14ac:dyDescent="0.25">
      <c r="I20327" s="80"/>
      <c r="AX20327" s="80"/>
      <c r="AY20327" s="80"/>
      <c r="AZ20327" s="80"/>
      <c r="BA20327" s="80"/>
      <c r="BB20327" s="80"/>
    </row>
    <row r="20328" spans="9:54" x14ac:dyDescent="0.25">
      <c r="I20328" s="80"/>
      <c r="AX20328" s="80"/>
      <c r="AY20328" s="80"/>
      <c r="AZ20328" s="80"/>
      <c r="BA20328" s="80"/>
      <c r="BB20328" s="80"/>
    </row>
    <row r="20329" spans="9:54" x14ac:dyDescent="0.25">
      <c r="I20329" s="80"/>
      <c r="AX20329" s="80"/>
      <c r="AY20329" s="80"/>
      <c r="AZ20329" s="80"/>
      <c r="BA20329" s="80"/>
      <c r="BB20329" s="80"/>
    </row>
    <row r="20330" spans="9:54" x14ac:dyDescent="0.25">
      <c r="I20330" s="80"/>
      <c r="AX20330" s="80"/>
      <c r="AY20330" s="80"/>
      <c r="AZ20330" s="80"/>
      <c r="BA20330" s="80"/>
      <c r="BB20330" s="80"/>
    </row>
    <row r="20331" spans="9:54" x14ac:dyDescent="0.25">
      <c r="I20331" s="80"/>
      <c r="AX20331" s="80"/>
      <c r="AY20331" s="80"/>
      <c r="AZ20331" s="80"/>
      <c r="BA20331" s="80"/>
      <c r="BB20331" s="80"/>
    </row>
    <row r="20332" spans="9:54" x14ac:dyDescent="0.25">
      <c r="I20332" s="80"/>
      <c r="AX20332" s="80"/>
      <c r="AY20332" s="80"/>
      <c r="AZ20332" s="80"/>
      <c r="BA20332" s="80"/>
      <c r="BB20332" s="80"/>
    </row>
    <row r="20333" spans="9:54" x14ac:dyDescent="0.25">
      <c r="I20333" s="80"/>
      <c r="AX20333" s="80"/>
      <c r="AY20333" s="80"/>
      <c r="AZ20333" s="80"/>
      <c r="BA20333" s="80"/>
      <c r="BB20333" s="80"/>
    </row>
    <row r="20334" spans="9:54" x14ac:dyDescent="0.25">
      <c r="I20334" s="80"/>
      <c r="AX20334" s="80"/>
      <c r="AY20334" s="80"/>
      <c r="AZ20334" s="80"/>
      <c r="BA20334" s="80"/>
      <c r="BB20334" s="80"/>
    </row>
    <row r="20335" spans="9:54" x14ac:dyDescent="0.25">
      <c r="I20335" s="80"/>
      <c r="AX20335" s="80"/>
      <c r="AY20335" s="80"/>
      <c r="AZ20335" s="80"/>
      <c r="BA20335" s="80"/>
      <c r="BB20335" s="80"/>
    </row>
    <row r="20336" spans="9:54" x14ac:dyDescent="0.25">
      <c r="I20336" s="80"/>
      <c r="AX20336" s="80"/>
      <c r="AY20336" s="80"/>
      <c r="AZ20336" s="80"/>
      <c r="BA20336" s="80"/>
      <c r="BB20336" s="80"/>
    </row>
    <row r="20337" spans="9:54" x14ac:dyDescent="0.25">
      <c r="I20337" s="80"/>
      <c r="AX20337" s="80"/>
      <c r="AY20337" s="80"/>
      <c r="AZ20337" s="80"/>
      <c r="BA20337" s="80"/>
      <c r="BB20337" s="80"/>
    </row>
    <row r="20338" spans="9:54" x14ac:dyDescent="0.25">
      <c r="I20338" s="80"/>
      <c r="AX20338" s="80"/>
      <c r="AY20338" s="80"/>
      <c r="AZ20338" s="80"/>
      <c r="BA20338" s="80"/>
      <c r="BB20338" s="80"/>
    </row>
    <row r="20339" spans="9:54" x14ac:dyDescent="0.25">
      <c r="I20339" s="80"/>
      <c r="AX20339" s="80"/>
      <c r="AY20339" s="80"/>
      <c r="AZ20339" s="80"/>
      <c r="BA20339" s="80"/>
      <c r="BB20339" s="80"/>
    </row>
    <row r="20340" spans="9:54" x14ac:dyDescent="0.25">
      <c r="I20340" s="80"/>
      <c r="AX20340" s="80"/>
      <c r="AY20340" s="80"/>
      <c r="AZ20340" s="80"/>
      <c r="BA20340" s="80"/>
      <c r="BB20340" s="80"/>
    </row>
    <row r="20341" spans="9:54" x14ac:dyDescent="0.25">
      <c r="I20341" s="80"/>
      <c r="AX20341" s="80"/>
      <c r="AY20341" s="80"/>
      <c r="AZ20341" s="80"/>
      <c r="BA20341" s="80"/>
      <c r="BB20341" s="80"/>
    </row>
    <row r="20342" spans="9:54" x14ac:dyDescent="0.25">
      <c r="I20342" s="80"/>
      <c r="AX20342" s="80"/>
      <c r="AY20342" s="80"/>
      <c r="AZ20342" s="80"/>
      <c r="BA20342" s="80"/>
      <c r="BB20342" s="80"/>
    </row>
    <row r="20343" spans="9:54" x14ac:dyDescent="0.25">
      <c r="I20343" s="80"/>
      <c r="AX20343" s="80"/>
      <c r="AY20343" s="80"/>
      <c r="AZ20343" s="80"/>
      <c r="BA20343" s="80"/>
      <c r="BB20343" s="80"/>
    </row>
    <row r="20344" spans="9:54" x14ac:dyDescent="0.25">
      <c r="I20344" s="80"/>
      <c r="AX20344" s="80"/>
      <c r="AY20344" s="80"/>
      <c r="AZ20344" s="80"/>
      <c r="BA20344" s="80"/>
      <c r="BB20344" s="80"/>
    </row>
    <row r="20345" spans="9:54" x14ac:dyDescent="0.25">
      <c r="I20345" s="80"/>
      <c r="AX20345" s="80"/>
      <c r="AY20345" s="80"/>
      <c r="AZ20345" s="80"/>
      <c r="BA20345" s="80"/>
      <c r="BB20345" s="80"/>
    </row>
    <row r="20346" spans="9:54" x14ac:dyDescent="0.25">
      <c r="I20346" s="80"/>
      <c r="AX20346" s="80"/>
      <c r="AY20346" s="80"/>
      <c r="AZ20346" s="80"/>
      <c r="BA20346" s="80"/>
      <c r="BB20346" s="80"/>
    </row>
    <row r="20347" spans="9:54" x14ac:dyDescent="0.25">
      <c r="I20347" s="80"/>
      <c r="AX20347" s="80"/>
      <c r="AY20347" s="80"/>
      <c r="AZ20347" s="80"/>
      <c r="BA20347" s="80"/>
      <c r="BB20347" s="80"/>
    </row>
    <row r="20348" spans="9:54" x14ac:dyDescent="0.25">
      <c r="I20348" s="80"/>
      <c r="AX20348" s="80"/>
      <c r="AY20348" s="80"/>
      <c r="AZ20348" s="80"/>
      <c r="BA20348" s="80"/>
      <c r="BB20348" s="80"/>
    </row>
    <row r="20349" spans="9:54" x14ac:dyDescent="0.25">
      <c r="I20349" s="80"/>
      <c r="AX20349" s="80"/>
      <c r="AY20349" s="80"/>
      <c r="AZ20349" s="80"/>
      <c r="BA20349" s="80"/>
      <c r="BB20349" s="80"/>
    </row>
    <row r="20350" spans="9:54" x14ac:dyDescent="0.25">
      <c r="I20350" s="80"/>
      <c r="AX20350" s="80"/>
      <c r="AY20350" s="80"/>
      <c r="AZ20350" s="80"/>
      <c r="BA20350" s="80"/>
      <c r="BB20350" s="80"/>
    </row>
    <row r="20351" spans="9:54" x14ac:dyDescent="0.25">
      <c r="I20351" s="80"/>
      <c r="AX20351" s="80"/>
      <c r="AY20351" s="80"/>
      <c r="AZ20351" s="80"/>
      <c r="BA20351" s="80"/>
      <c r="BB20351" s="80"/>
    </row>
    <row r="20352" spans="9:54" x14ac:dyDescent="0.25">
      <c r="I20352" s="80"/>
      <c r="AX20352" s="80"/>
      <c r="AY20352" s="80"/>
      <c r="AZ20352" s="80"/>
      <c r="BA20352" s="80"/>
      <c r="BB20352" s="80"/>
    </row>
    <row r="20353" spans="9:54" x14ac:dyDescent="0.25">
      <c r="I20353" s="80"/>
      <c r="AX20353" s="80"/>
      <c r="AY20353" s="80"/>
      <c r="AZ20353" s="80"/>
      <c r="BA20353" s="80"/>
      <c r="BB20353" s="80"/>
    </row>
    <row r="20354" spans="9:54" x14ac:dyDescent="0.25">
      <c r="I20354" s="80"/>
      <c r="AX20354" s="80"/>
      <c r="AY20354" s="80"/>
      <c r="AZ20354" s="80"/>
      <c r="BA20354" s="80"/>
      <c r="BB20354" s="80"/>
    </row>
    <row r="20355" spans="9:54" x14ac:dyDescent="0.25">
      <c r="I20355" s="80"/>
      <c r="AX20355" s="80"/>
      <c r="AY20355" s="80"/>
      <c r="AZ20355" s="80"/>
      <c r="BA20355" s="80"/>
      <c r="BB20355" s="80"/>
    </row>
    <row r="20356" spans="9:54" x14ac:dyDescent="0.25">
      <c r="I20356" s="80"/>
      <c r="AX20356" s="80"/>
      <c r="AY20356" s="80"/>
      <c r="AZ20356" s="80"/>
      <c r="BA20356" s="80"/>
      <c r="BB20356" s="80"/>
    </row>
    <row r="20357" spans="9:54" x14ac:dyDescent="0.25">
      <c r="I20357" s="80"/>
      <c r="AX20357" s="80"/>
      <c r="AY20357" s="80"/>
      <c r="AZ20357" s="80"/>
      <c r="BA20357" s="80"/>
      <c r="BB20357" s="80"/>
    </row>
    <row r="20358" spans="9:54" x14ac:dyDescent="0.25">
      <c r="I20358" s="80"/>
      <c r="AX20358" s="80"/>
      <c r="AY20358" s="80"/>
      <c r="AZ20358" s="80"/>
      <c r="BA20358" s="80"/>
      <c r="BB20358" s="80"/>
    </row>
    <row r="20359" spans="9:54" x14ac:dyDescent="0.25">
      <c r="I20359" s="80"/>
      <c r="AX20359" s="80"/>
      <c r="AY20359" s="80"/>
      <c r="AZ20359" s="80"/>
      <c r="BA20359" s="80"/>
      <c r="BB20359" s="80"/>
    </row>
    <row r="20360" spans="9:54" x14ac:dyDescent="0.25">
      <c r="I20360" s="80"/>
      <c r="AX20360" s="80"/>
      <c r="AY20360" s="80"/>
      <c r="AZ20360" s="80"/>
      <c r="BA20360" s="80"/>
      <c r="BB20360" s="80"/>
    </row>
    <row r="20361" spans="9:54" x14ac:dyDescent="0.25">
      <c r="I20361" s="80"/>
      <c r="AX20361" s="80"/>
      <c r="AY20361" s="80"/>
      <c r="AZ20361" s="80"/>
      <c r="BA20361" s="80"/>
      <c r="BB20361" s="80"/>
    </row>
    <row r="20362" spans="9:54" x14ac:dyDescent="0.25">
      <c r="I20362" s="80"/>
      <c r="AX20362" s="80"/>
      <c r="AY20362" s="80"/>
      <c r="AZ20362" s="80"/>
      <c r="BA20362" s="80"/>
      <c r="BB20362" s="80"/>
    </row>
    <row r="20363" spans="9:54" x14ac:dyDescent="0.25">
      <c r="I20363" s="80"/>
      <c r="AX20363" s="80"/>
      <c r="AY20363" s="80"/>
      <c r="AZ20363" s="80"/>
      <c r="BA20363" s="80"/>
      <c r="BB20363" s="80"/>
    </row>
    <row r="20364" spans="9:54" x14ac:dyDescent="0.25">
      <c r="I20364" s="80"/>
      <c r="AX20364" s="80"/>
      <c r="AY20364" s="80"/>
      <c r="AZ20364" s="80"/>
      <c r="BA20364" s="80"/>
      <c r="BB20364" s="80"/>
    </row>
    <row r="20365" spans="9:54" x14ac:dyDescent="0.25">
      <c r="I20365" s="80"/>
      <c r="AX20365" s="80"/>
      <c r="AY20365" s="80"/>
      <c r="AZ20365" s="80"/>
      <c r="BA20365" s="80"/>
      <c r="BB20365" s="80"/>
    </row>
    <row r="20366" spans="9:54" x14ac:dyDescent="0.25">
      <c r="I20366" s="80"/>
      <c r="AX20366" s="80"/>
      <c r="AY20366" s="80"/>
      <c r="AZ20366" s="80"/>
      <c r="BA20366" s="80"/>
      <c r="BB20366" s="80"/>
    </row>
    <row r="20367" spans="9:54" x14ac:dyDescent="0.25">
      <c r="I20367" s="80"/>
      <c r="AX20367" s="80"/>
      <c r="AY20367" s="80"/>
      <c r="AZ20367" s="80"/>
      <c r="BA20367" s="80"/>
      <c r="BB20367" s="80"/>
    </row>
    <row r="20368" spans="9:54" x14ac:dyDescent="0.25">
      <c r="I20368" s="80"/>
      <c r="AX20368" s="80"/>
      <c r="AY20368" s="80"/>
      <c r="AZ20368" s="80"/>
      <c r="BA20368" s="80"/>
      <c r="BB20368" s="80"/>
    </row>
    <row r="20369" spans="9:54" x14ac:dyDescent="0.25">
      <c r="I20369" s="80"/>
      <c r="AX20369" s="80"/>
      <c r="AY20369" s="80"/>
      <c r="AZ20369" s="80"/>
      <c r="BA20369" s="80"/>
      <c r="BB20369" s="80"/>
    </row>
    <row r="20370" spans="9:54" x14ac:dyDescent="0.25">
      <c r="I20370" s="80"/>
      <c r="AX20370" s="80"/>
      <c r="AY20370" s="80"/>
      <c r="AZ20370" s="80"/>
      <c r="BA20370" s="80"/>
      <c r="BB20370" s="80"/>
    </row>
    <row r="20371" spans="9:54" x14ac:dyDescent="0.25">
      <c r="I20371" s="80"/>
      <c r="AX20371" s="80"/>
      <c r="AY20371" s="80"/>
      <c r="AZ20371" s="80"/>
      <c r="BA20371" s="80"/>
      <c r="BB20371" s="80"/>
    </row>
    <row r="20372" spans="9:54" x14ac:dyDescent="0.25">
      <c r="I20372" s="80"/>
      <c r="AX20372" s="80"/>
      <c r="AY20372" s="80"/>
      <c r="AZ20372" s="80"/>
      <c r="BA20372" s="80"/>
      <c r="BB20372" s="80"/>
    </row>
    <row r="20373" spans="9:54" x14ac:dyDescent="0.25">
      <c r="I20373" s="80"/>
      <c r="AX20373" s="80"/>
      <c r="AY20373" s="80"/>
      <c r="AZ20373" s="80"/>
      <c r="BA20373" s="80"/>
      <c r="BB20373" s="80"/>
    </row>
    <row r="20374" spans="9:54" x14ac:dyDescent="0.25">
      <c r="I20374" s="80"/>
      <c r="AX20374" s="80"/>
      <c r="AY20374" s="80"/>
      <c r="AZ20374" s="80"/>
      <c r="BA20374" s="80"/>
      <c r="BB20374" s="80"/>
    </row>
    <row r="20375" spans="9:54" x14ac:dyDescent="0.25">
      <c r="I20375" s="80"/>
      <c r="AX20375" s="80"/>
      <c r="AY20375" s="80"/>
      <c r="AZ20375" s="80"/>
      <c r="BA20375" s="80"/>
      <c r="BB20375" s="80"/>
    </row>
    <row r="20376" spans="9:54" x14ac:dyDescent="0.25">
      <c r="I20376" s="80"/>
      <c r="AX20376" s="80"/>
      <c r="AY20376" s="80"/>
      <c r="AZ20376" s="80"/>
      <c r="BA20376" s="80"/>
      <c r="BB20376" s="80"/>
    </row>
    <row r="20377" spans="9:54" x14ac:dyDescent="0.25">
      <c r="I20377" s="80"/>
      <c r="AX20377" s="80"/>
      <c r="AY20377" s="80"/>
      <c r="AZ20377" s="80"/>
      <c r="BA20377" s="80"/>
      <c r="BB20377" s="80"/>
    </row>
    <row r="20378" spans="9:54" x14ac:dyDescent="0.25">
      <c r="I20378" s="80"/>
      <c r="AX20378" s="80"/>
      <c r="AY20378" s="80"/>
      <c r="AZ20378" s="80"/>
      <c r="BA20378" s="80"/>
      <c r="BB20378" s="80"/>
    </row>
    <row r="20379" spans="9:54" x14ac:dyDescent="0.25">
      <c r="I20379" s="80"/>
      <c r="AX20379" s="80"/>
      <c r="AY20379" s="80"/>
      <c r="AZ20379" s="80"/>
      <c r="BA20379" s="80"/>
      <c r="BB20379" s="80"/>
    </row>
    <row r="20380" spans="9:54" x14ac:dyDescent="0.25">
      <c r="I20380" s="80"/>
      <c r="AX20380" s="80"/>
      <c r="AY20380" s="80"/>
      <c r="AZ20380" s="80"/>
      <c r="BA20380" s="80"/>
      <c r="BB20380" s="80"/>
    </row>
    <row r="20381" spans="9:54" x14ac:dyDescent="0.25">
      <c r="I20381" s="80"/>
      <c r="AX20381" s="80"/>
      <c r="AY20381" s="80"/>
      <c r="AZ20381" s="80"/>
      <c r="BA20381" s="80"/>
      <c r="BB20381" s="80"/>
    </row>
    <row r="20382" spans="9:54" x14ac:dyDescent="0.25">
      <c r="I20382" s="80"/>
      <c r="AX20382" s="80"/>
      <c r="AY20382" s="80"/>
      <c r="AZ20382" s="80"/>
      <c r="BA20382" s="80"/>
      <c r="BB20382" s="80"/>
    </row>
    <row r="20383" spans="9:54" x14ac:dyDescent="0.25">
      <c r="I20383" s="80"/>
      <c r="AX20383" s="80"/>
      <c r="AY20383" s="80"/>
      <c r="AZ20383" s="80"/>
      <c r="BA20383" s="80"/>
      <c r="BB20383" s="80"/>
    </row>
    <row r="20384" spans="9:54" x14ac:dyDescent="0.25">
      <c r="I20384" s="80"/>
      <c r="AX20384" s="80"/>
      <c r="AY20384" s="80"/>
      <c r="AZ20384" s="80"/>
      <c r="BA20384" s="80"/>
      <c r="BB20384" s="80"/>
    </row>
    <row r="20385" spans="9:54" x14ac:dyDescent="0.25">
      <c r="I20385" s="80"/>
      <c r="AX20385" s="80"/>
      <c r="AY20385" s="80"/>
      <c r="AZ20385" s="80"/>
      <c r="BA20385" s="80"/>
      <c r="BB20385" s="80"/>
    </row>
    <row r="20386" spans="9:54" x14ac:dyDescent="0.25">
      <c r="I20386" s="80"/>
      <c r="AX20386" s="80"/>
      <c r="AY20386" s="80"/>
      <c r="AZ20386" s="80"/>
      <c r="BA20386" s="80"/>
      <c r="BB20386" s="80"/>
    </row>
    <row r="20387" spans="9:54" x14ac:dyDescent="0.25">
      <c r="I20387" s="80"/>
      <c r="AX20387" s="80"/>
      <c r="AY20387" s="80"/>
      <c r="AZ20387" s="80"/>
      <c r="BA20387" s="80"/>
      <c r="BB20387" s="80"/>
    </row>
    <row r="20388" spans="9:54" x14ac:dyDescent="0.25">
      <c r="I20388" s="80"/>
      <c r="AX20388" s="80"/>
      <c r="AY20388" s="80"/>
      <c r="AZ20388" s="80"/>
      <c r="BA20388" s="80"/>
      <c r="BB20388" s="80"/>
    </row>
    <row r="20389" spans="9:54" x14ac:dyDescent="0.25">
      <c r="I20389" s="80"/>
      <c r="AX20389" s="80"/>
      <c r="AY20389" s="80"/>
      <c r="AZ20389" s="80"/>
      <c r="BA20389" s="80"/>
      <c r="BB20389" s="80"/>
    </row>
    <row r="20390" spans="9:54" x14ac:dyDescent="0.25">
      <c r="I20390" s="80"/>
      <c r="AX20390" s="80"/>
      <c r="AY20390" s="80"/>
      <c r="AZ20390" s="80"/>
      <c r="BA20390" s="80"/>
      <c r="BB20390" s="80"/>
    </row>
    <row r="20391" spans="9:54" x14ac:dyDescent="0.25">
      <c r="I20391" s="80"/>
      <c r="AX20391" s="80"/>
      <c r="AY20391" s="80"/>
      <c r="AZ20391" s="80"/>
      <c r="BA20391" s="80"/>
      <c r="BB20391" s="80"/>
    </row>
    <row r="20392" spans="9:54" x14ac:dyDescent="0.25">
      <c r="I20392" s="80"/>
      <c r="AX20392" s="80"/>
      <c r="AY20392" s="80"/>
      <c r="AZ20392" s="80"/>
      <c r="BA20392" s="80"/>
      <c r="BB20392" s="80"/>
    </row>
    <row r="20393" spans="9:54" x14ac:dyDescent="0.25">
      <c r="I20393" s="80"/>
      <c r="AX20393" s="80"/>
      <c r="AY20393" s="80"/>
      <c r="AZ20393" s="80"/>
      <c r="BA20393" s="80"/>
      <c r="BB20393" s="80"/>
    </row>
    <row r="20394" spans="9:54" x14ac:dyDescent="0.25">
      <c r="I20394" s="80"/>
      <c r="AX20394" s="80"/>
      <c r="AY20394" s="80"/>
      <c r="AZ20394" s="80"/>
      <c r="BA20394" s="80"/>
      <c r="BB20394" s="80"/>
    </row>
    <row r="20395" spans="9:54" x14ac:dyDescent="0.25">
      <c r="I20395" s="80"/>
      <c r="AX20395" s="80"/>
      <c r="AY20395" s="80"/>
      <c r="AZ20395" s="80"/>
      <c r="BA20395" s="80"/>
      <c r="BB20395" s="80"/>
    </row>
    <row r="20396" spans="9:54" x14ac:dyDescent="0.25">
      <c r="I20396" s="80"/>
      <c r="AX20396" s="80"/>
      <c r="AY20396" s="80"/>
      <c r="AZ20396" s="80"/>
      <c r="BA20396" s="80"/>
      <c r="BB20396" s="80"/>
    </row>
    <row r="20397" spans="9:54" x14ac:dyDescent="0.25">
      <c r="I20397" s="80"/>
      <c r="AX20397" s="80"/>
      <c r="AY20397" s="80"/>
      <c r="AZ20397" s="80"/>
      <c r="BA20397" s="80"/>
      <c r="BB20397" s="80"/>
    </row>
    <row r="20398" spans="9:54" x14ac:dyDescent="0.25">
      <c r="I20398" s="80"/>
      <c r="AX20398" s="80"/>
      <c r="AY20398" s="80"/>
      <c r="AZ20398" s="80"/>
      <c r="BA20398" s="80"/>
      <c r="BB20398" s="80"/>
    </row>
    <row r="20399" spans="9:54" x14ac:dyDescent="0.25">
      <c r="I20399" s="80"/>
      <c r="AX20399" s="80"/>
      <c r="AY20399" s="80"/>
      <c r="AZ20399" s="80"/>
      <c r="BA20399" s="80"/>
      <c r="BB20399" s="80"/>
    </row>
    <row r="20400" spans="9:54" x14ac:dyDescent="0.25">
      <c r="I20400" s="80"/>
      <c r="AX20400" s="80"/>
      <c r="AY20400" s="80"/>
      <c r="AZ20400" s="80"/>
      <c r="BA20400" s="80"/>
      <c r="BB20400" s="80"/>
    </row>
    <row r="20401" spans="9:54" x14ac:dyDescent="0.25">
      <c r="I20401" s="80"/>
      <c r="AX20401" s="80"/>
      <c r="AY20401" s="80"/>
      <c r="AZ20401" s="80"/>
      <c r="BA20401" s="80"/>
      <c r="BB20401" s="80"/>
    </row>
    <row r="20402" spans="9:54" x14ac:dyDescent="0.25">
      <c r="I20402" s="80"/>
      <c r="AX20402" s="80"/>
      <c r="AY20402" s="80"/>
      <c r="AZ20402" s="80"/>
      <c r="BA20402" s="80"/>
      <c r="BB20402" s="80"/>
    </row>
    <row r="20403" spans="9:54" x14ac:dyDescent="0.25">
      <c r="I20403" s="80"/>
      <c r="AX20403" s="80"/>
      <c r="AY20403" s="80"/>
      <c r="AZ20403" s="80"/>
      <c r="BA20403" s="80"/>
      <c r="BB20403" s="80"/>
    </row>
    <row r="20404" spans="9:54" x14ac:dyDescent="0.25">
      <c r="I20404" s="80"/>
      <c r="AX20404" s="80"/>
      <c r="AY20404" s="80"/>
      <c r="AZ20404" s="80"/>
      <c r="BA20404" s="80"/>
      <c r="BB20404" s="80"/>
    </row>
    <row r="20405" spans="9:54" x14ac:dyDescent="0.25">
      <c r="I20405" s="80"/>
      <c r="AX20405" s="80"/>
      <c r="AY20405" s="80"/>
      <c r="AZ20405" s="80"/>
      <c r="BA20405" s="80"/>
      <c r="BB20405" s="80"/>
    </row>
    <row r="20406" spans="9:54" x14ac:dyDescent="0.25">
      <c r="I20406" s="80"/>
      <c r="AX20406" s="80"/>
      <c r="AY20406" s="80"/>
      <c r="AZ20406" s="80"/>
      <c r="BA20406" s="80"/>
      <c r="BB20406" s="80"/>
    </row>
    <row r="20407" spans="9:54" x14ac:dyDescent="0.25">
      <c r="I20407" s="80"/>
      <c r="AX20407" s="80"/>
      <c r="AY20407" s="80"/>
      <c r="AZ20407" s="80"/>
      <c r="BA20407" s="80"/>
      <c r="BB20407" s="80"/>
    </row>
    <row r="20408" spans="9:54" x14ac:dyDescent="0.25">
      <c r="I20408" s="80"/>
      <c r="AX20408" s="80"/>
      <c r="AY20408" s="80"/>
      <c r="AZ20408" s="80"/>
      <c r="BA20408" s="80"/>
      <c r="BB20408" s="80"/>
    </row>
    <row r="20409" spans="9:54" x14ac:dyDescent="0.25">
      <c r="I20409" s="80"/>
      <c r="AX20409" s="80"/>
      <c r="AY20409" s="80"/>
      <c r="AZ20409" s="80"/>
      <c r="BA20409" s="80"/>
      <c r="BB20409" s="80"/>
    </row>
    <row r="20410" spans="9:54" x14ac:dyDescent="0.25">
      <c r="I20410" s="80"/>
      <c r="AX20410" s="80"/>
      <c r="AY20410" s="80"/>
      <c r="AZ20410" s="80"/>
      <c r="BA20410" s="80"/>
      <c r="BB20410" s="80"/>
    </row>
    <row r="20411" spans="9:54" x14ac:dyDescent="0.25">
      <c r="I20411" s="80"/>
      <c r="AX20411" s="80"/>
      <c r="AY20411" s="80"/>
      <c r="AZ20411" s="80"/>
      <c r="BA20411" s="80"/>
      <c r="BB20411" s="80"/>
    </row>
    <row r="20412" spans="9:54" x14ac:dyDescent="0.25">
      <c r="I20412" s="80"/>
      <c r="AX20412" s="80"/>
      <c r="AY20412" s="80"/>
      <c r="AZ20412" s="80"/>
      <c r="BA20412" s="80"/>
      <c r="BB20412" s="80"/>
    </row>
    <row r="20413" spans="9:54" x14ac:dyDescent="0.25">
      <c r="I20413" s="80"/>
      <c r="AX20413" s="80"/>
      <c r="AY20413" s="80"/>
      <c r="AZ20413" s="80"/>
      <c r="BA20413" s="80"/>
      <c r="BB20413" s="80"/>
    </row>
    <row r="20414" spans="9:54" x14ac:dyDescent="0.25">
      <c r="I20414" s="80"/>
      <c r="AX20414" s="80"/>
      <c r="AY20414" s="80"/>
      <c r="AZ20414" s="80"/>
      <c r="BA20414" s="80"/>
      <c r="BB20414" s="80"/>
    </row>
    <row r="20415" spans="9:54" x14ac:dyDescent="0.25">
      <c r="I20415" s="80"/>
      <c r="AX20415" s="80"/>
      <c r="AY20415" s="80"/>
      <c r="AZ20415" s="80"/>
      <c r="BA20415" s="80"/>
      <c r="BB20415" s="80"/>
    </row>
    <row r="20416" spans="9:54" x14ac:dyDescent="0.25">
      <c r="I20416" s="80"/>
      <c r="AX20416" s="80"/>
      <c r="AY20416" s="80"/>
      <c r="AZ20416" s="80"/>
      <c r="BA20416" s="80"/>
      <c r="BB20416" s="80"/>
    </row>
    <row r="20417" spans="9:54" x14ac:dyDescent="0.25">
      <c r="I20417" s="80"/>
      <c r="AX20417" s="80"/>
      <c r="AY20417" s="80"/>
      <c r="AZ20417" s="80"/>
      <c r="BA20417" s="80"/>
      <c r="BB20417" s="80"/>
    </row>
    <row r="20418" spans="9:54" x14ac:dyDescent="0.25">
      <c r="I20418" s="80"/>
      <c r="AX20418" s="80"/>
      <c r="AY20418" s="80"/>
      <c r="AZ20418" s="80"/>
      <c r="BA20418" s="80"/>
      <c r="BB20418" s="80"/>
    </row>
    <row r="20419" spans="9:54" x14ac:dyDescent="0.25">
      <c r="I20419" s="80"/>
      <c r="AX20419" s="80"/>
      <c r="AY20419" s="80"/>
      <c r="AZ20419" s="80"/>
      <c r="BA20419" s="80"/>
      <c r="BB20419" s="80"/>
    </row>
    <row r="20420" spans="9:54" x14ac:dyDescent="0.25">
      <c r="I20420" s="80"/>
      <c r="AX20420" s="80"/>
      <c r="AY20420" s="80"/>
      <c r="AZ20420" s="80"/>
      <c r="BA20420" s="80"/>
      <c r="BB20420" s="80"/>
    </row>
    <row r="20421" spans="9:54" x14ac:dyDescent="0.25">
      <c r="I20421" s="80"/>
      <c r="AX20421" s="80"/>
      <c r="AY20421" s="80"/>
      <c r="AZ20421" s="80"/>
      <c r="BA20421" s="80"/>
      <c r="BB20421" s="80"/>
    </row>
    <row r="20422" spans="9:54" x14ac:dyDescent="0.25">
      <c r="I20422" s="80"/>
      <c r="AX20422" s="80"/>
      <c r="AY20422" s="80"/>
      <c r="AZ20422" s="80"/>
      <c r="BA20422" s="80"/>
      <c r="BB20422" s="80"/>
    </row>
    <row r="20423" spans="9:54" x14ac:dyDescent="0.25">
      <c r="I20423" s="80"/>
      <c r="AX20423" s="80"/>
      <c r="AY20423" s="80"/>
      <c r="AZ20423" s="80"/>
      <c r="BA20423" s="80"/>
      <c r="BB20423" s="80"/>
    </row>
    <row r="20424" spans="9:54" x14ac:dyDescent="0.25">
      <c r="I20424" s="80"/>
      <c r="AX20424" s="80"/>
      <c r="AY20424" s="80"/>
      <c r="AZ20424" s="80"/>
      <c r="BA20424" s="80"/>
      <c r="BB20424" s="80"/>
    </row>
    <row r="20425" spans="9:54" x14ac:dyDescent="0.25">
      <c r="I20425" s="80"/>
      <c r="AX20425" s="80"/>
      <c r="AY20425" s="80"/>
      <c r="AZ20425" s="80"/>
      <c r="BA20425" s="80"/>
      <c r="BB20425" s="80"/>
    </row>
    <row r="20426" spans="9:54" x14ac:dyDescent="0.25">
      <c r="I20426" s="80"/>
      <c r="AX20426" s="80"/>
      <c r="AY20426" s="80"/>
      <c r="AZ20426" s="80"/>
      <c r="BA20426" s="80"/>
      <c r="BB20426" s="80"/>
    </row>
    <row r="20427" spans="9:54" x14ac:dyDescent="0.25">
      <c r="I20427" s="80"/>
      <c r="AX20427" s="80"/>
      <c r="AY20427" s="80"/>
      <c r="AZ20427" s="80"/>
      <c r="BA20427" s="80"/>
      <c r="BB20427" s="80"/>
    </row>
    <row r="20428" spans="9:54" x14ac:dyDescent="0.25">
      <c r="I20428" s="80"/>
      <c r="AX20428" s="80"/>
      <c r="AY20428" s="80"/>
      <c r="AZ20428" s="80"/>
      <c r="BA20428" s="80"/>
      <c r="BB20428" s="80"/>
    </row>
    <row r="20429" spans="9:54" x14ac:dyDescent="0.25">
      <c r="I20429" s="80"/>
      <c r="AX20429" s="80"/>
      <c r="AY20429" s="80"/>
      <c r="AZ20429" s="80"/>
      <c r="BA20429" s="80"/>
      <c r="BB20429" s="80"/>
    </row>
    <row r="20430" spans="9:54" x14ac:dyDescent="0.25">
      <c r="I20430" s="80"/>
      <c r="AX20430" s="80"/>
      <c r="AY20430" s="80"/>
      <c r="AZ20430" s="80"/>
      <c r="BA20430" s="80"/>
      <c r="BB20430" s="80"/>
    </row>
    <row r="20431" spans="9:54" x14ac:dyDescent="0.25">
      <c r="I20431" s="80"/>
      <c r="AX20431" s="80"/>
      <c r="AY20431" s="80"/>
      <c r="AZ20431" s="80"/>
      <c r="BA20431" s="80"/>
      <c r="BB20431" s="80"/>
    </row>
    <row r="20432" spans="9:54" x14ac:dyDescent="0.25">
      <c r="I20432" s="80"/>
      <c r="AX20432" s="80"/>
      <c r="AY20432" s="80"/>
      <c r="AZ20432" s="80"/>
      <c r="BA20432" s="80"/>
      <c r="BB20432" s="80"/>
    </row>
    <row r="20433" spans="9:54" x14ac:dyDescent="0.25">
      <c r="I20433" s="80"/>
      <c r="AX20433" s="80"/>
      <c r="AY20433" s="80"/>
      <c r="AZ20433" s="80"/>
      <c r="BA20433" s="80"/>
      <c r="BB20433" s="80"/>
    </row>
    <row r="20434" spans="9:54" x14ac:dyDescent="0.25">
      <c r="I20434" s="80"/>
      <c r="AX20434" s="80"/>
      <c r="AY20434" s="80"/>
      <c r="AZ20434" s="80"/>
      <c r="BA20434" s="80"/>
      <c r="BB20434" s="80"/>
    </row>
    <row r="20435" spans="9:54" x14ac:dyDescent="0.25">
      <c r="I20435" s="80"/>
      <c r="AX20435" s="80"/>
      <c r="AY20435" s="80"/>
      <c r="AZ20435" s="80"/>
      <c r="BA20435" s="80"/>
      <c r="BB20435" s="80"/>
    </row>
    <row r="20436" spans="9:54" x14ac:dyDescent="0.25">
      <c r="I20436" s="80"/>
      <c r="AX20436" s="80"/>
      <c r="AY20436" s="80"/>
      <c r="AZ20436" s="80"/>
      <c r="BA20436" s="80"/>
      <c r="BB20436" s="80"/>
    </row>
    <row r="20437" spans="9:54" x14ac:dyDescent="0.25">
      <c r="I20437" s="80"/>
      <c r="AX20437" s="80"/>
      <c r="AY20437" s="80"/>
      <c r="AZ20437" s="80"/>
      <c r="BA20437" s="80"/>
      <c r="BB20437" s="80"/>
    </row>
    <row r="20438" spans="9:54" x14ac:dyDescent="0.25">
      <c r="I20438" s="80"/>
      <c r="AX20438" s="80"/>
      <c r="AY20438" s="80"/>
      <c r="AZ20438" s="80"/>
      <c r="BA20438" s="80"/>
      <c r="BB20438" s="80"/>
    </row>
    <row r="20439" spans="9:54" x14ac:dyDescent="0.25">
      <c r="I20439" s="80"/>
      <c r="AX20439" s="80"/>
      <c r="AY20439" s="80"/>
      <c r="AZ20439" s="80"/>
      <c r="BA20439" s="80"/>
      <c r="BB20439" s="80"/>
    </row>
    <row r="20440" spans="9:54" x14ac:dyDescent="0.25">
      <c r="I20440" s="80"/>
      <c r="AX20440" s="80"/>
      <c r="AY20440" s="80"/>
      <c r="AZ20440" s="80"/>
      <c r="BA20440" s="80"/>
      <c r="BB20440" s="80"/>
    </row>
    <row r="20441" spans="9:54" x14ac:dyDescent="0.25">
      <c r="I20441" s="80"/>
      <c r="AX20441" s="80"/>
      <c r="AY20441" s="80"/>
      <c r="AZ20441" s="80"/>
      <c r="BA20441" s="80"/>
      <c r="BB20441" s="80"/>
    </row>
    <row r="20442" spans="9:54" x14ac:dyDescent="0.25">
      <c r="I20442" s="80"/>
      <c r="AX20442" s="80"/>
      <c r="AY20442" s="80"/>
      <c r="AZ20442" s="80"/>
      <c r="BA20442" s="80"/>
      <c r="BB20442" s="80"/>
    </row>
    <row r="20443" spans="9:54" x14ac:dyDescent="0.25">
      <c r="I20443" s="80"/>
      <c r="AX20443" s="80"/>
      <c r="AY20443" s="80"/>
      <c r="AZ20443" s="80"/>
      <c r="BA20443" s="80"/>
      <c r="BB20443" s="80"/>
    </row>
    <row r="20444" spans="9:54" x14ac:dyDescent="0.25">
      <c r="I20444" s="80"/>
      <c r="AX20444" s="80"/>
      <c r="AY20444" s="80"/>
      <c r="AZ20444" s="80"/>
      <c r="BA20444" s="80"/>
      <c r="BB20444" s="80"/>
    </row>
    <row r="20445" spans="9:54" x14ac:dyDescent="0.25">
      <c r="I20445" s="80"/>
      <c r="AX20445" s="80"/>
      <c r="AY20445" s="80"/>
      <c r="AZ20445" s="80"/>
      <c r="BA20445" s="80"/>
      <c r="BB20445" s="80"/>
    </row>
    <row r="20446" spans="9:54" x14ac:dyDescent="0.25">
      <c r="I20446" s="80"/>
      <c r="AX20446" s="80"/>
      <c r="AY20446" s="80"/>
      <c r="AZ20446" s="80"/>
      <c r="BA20446" s="80"/>
      <c r="BB20446" s="80"/>
    </row>
    <row r="20447" spans="9:54" x14ac:dyDescent="0.25">
      <c r="I20447" s="80"/>
      <c r="AX20447" s="80"/>
      <c r="AY20447" s="80"/>
      <c r="AZ20447" s="80"/>
      <c r="BA20447" s="80"/>
      <c r="BB20447" s="80"/>
    </row>
    <row r="20448" spans="9:54" x14ac:dyDescent="0.25">
      <c r="I20448" s="80"/>
      <c r="AX20448" s="80"/>
      <c r="AY20448" s="80"/>
      <c r="AZ20448" s="80"/>
      <c r="BA20448" s="80"/>
      <c r="BB20448" s="80"/>
    </row>
    <row r="20449" spans="9:54" x14ac:dyDescent="0.25">
      <c r="I20449" s="80"/>
      <c r="AX20449" s="80"/>
      <c r="AY20449" s="80"/>
      <c r="AZ20449" s="80"/>
      <c r="BA20449" s="80"/>
      <c r="BB20449" s="80"/>
    </row>
    <row r="20450" spans="9:54" x14ac:dyDescent="0.25">
      <c r="I20450" s="80"/>
      <c r="AX20450" s="80"/>
      <c r="AY20450" s="80"/>
      <c r="AZ20450" s="80"/>
      <c r="BA20450" s="80"/>
      <c r="BB20450" s="80"/>
    </row>
    <row r="20451" spans="9:54" x14ac:dyDescent="0.25">
      <c r="I20451" s="80"/>
      <c r="AX20451" s="80"/>
      <c r="AY20451" s="80"/>
      <c r="AZ20451" s="80"/>
      <c r="BA20451" s="80"/>
      <c r="BB20451" s="80"/>
    </row>
    <row r="20452" spans="9:54" x14ac:dyDescent="0.25">
      <c r="I20452" s="80"/>
      <c r="AX20452" s="80"/>
      <c r="AY20452" s="80"/>
      <c r="AZ20452" s="80"/>
      <c r="BA20452" s="80"/>
      <c r="BB20452" s="80"/>
    </row>
    <row r="20453" spans="9:54" x14ac:dyDescent="0.25">
      <c r="I20453" s="80"/>
      <c r="AX20453" s="80"/>
      <c r="AY20453" s="80"/>
      <c r="AZ20453" s="80"/>
      <c r="BA20453" s="80"/>
      <c r="BB20453" s="80"/>
    </row>
    <row r="20454" spans="9:54" x14ac:dyDescent="0.25">
      <c r="I20454" s="80"/>
      <c r="AX20454" s="80"/>
      <c r="AY20454" s="80"/>
      <c r="AZ20454" s="80"/>
      <c r="BA20454" s="80"/>
      <c r="BB20454" s="80"/>
    </row>
    <row r="20455" spans="9:54" x14ac:dyDescent="0.25">
      <c r="I20455" s="80"/>
      <c r="AX20455" s="80"/>
      <c r="AY20455" s="80"/>
      <c r="AZ20455" s="80"/>
      <c r="BA20455" s="80"/>
      <c r="BB20455" s="80"/>
    </row>
    <row r="20456" spans="9:54" x14ac:dyDescent="0.25">
      <c r="I20456" s="80"/>
      <c r="AX20456" s="80"/>
      <c r="AY20456" s="80"/>
      <c r="AZ20456" s="80"/>
      <c r="BA20456" s="80"/>
      <c r="BB20456" s="80"/>
    </row>
    <row r="20457" spans="9:54" x14ac:dyDescent="0.25">
      <c r="I20457" s="80"/>
      <c r="AX20457" s="80"/>
      <c r="AY20457" s="80"/>
      <c r="AZ20457" s="80"/>
      <c r="BA20457" s="80"/>
      <c r="BB20457" s="80"/>
    </row>
    <row r="20458" spans="9:54" x14ac:dyDescent="0.25">
      <c r="I20458" s="80"/>
      <c r="AX20458" s="80"/>
      <c r="AY20458" s="80"/>
      <c r="AZ20458" s="80"/>
      <c r="BA20458" s="80"/>
      <c r="BB20458" s="80"/>
    </row>
    <row r="20459" spans="9:54" x14ac:dyDescent="0.25">
      <c r="I20459" s="80"/>
      <c r="AX20459" s="80"/>
      <c r="AY20459" s="80"/>
      <c r="AZ20459" s="80"/>
      <c r="BA20459" s="80"/>
      <c r="BB20459" s="80"/>
    </row>
    <row r="20460" spans="9:54" x14ac:dyDescent="0.25">
      <c r="I20460" s="80"/>
      <c r="AX20460" s="80"/>
      <c r="AY20460" s="80"/>
      <c r="AZ20460" s="80"/>
      <c r="BA20460" s="80"/>
      <c r="BB20460" s="80"/>
    </row>
    <row r="20461" spans="9:54" x14ac:dyDescent="0.25">
      <c r="I20461" s="80"/>
      <c r="AX20461" s="80"/>
      <c r="AY20461" s="80"/>
      <c r="AZ20461" s="80"/>
      <c r="BA20461" s="80"/>
      <c r="BB20461" s="80"/>
    </row>
    <row r="20462" spans="9:54" x14ac:dyDescent="0.25">
      <c r="I20462" s="80"/>
      <c r="AX20462" s="80"/>
      <c r="AY20462" s="80"/>
      <c r="AZ20462" s="80"/>
      <c r="BA20462" s="80"/>
      <c r="BB20462" s="80"/>
    </row>
    <row r="20463" spans="9:54" x14ac:dyDescent="0.25">
      <c r="I20463" s="80"/>
      <c r="AX20463" s="80"/>
      <c r="AY20463" s="80"/>
      <c r="AZ20463" s="80"/>
      <c r="BA20463" s="80"/>
      <c r="BB20463" s="80"/>
    </row>
    <row r="20464" spans="9:54" x14ac:dyDescent="0.25">
      <c r="I20464" s="80"/>
      <c r="AX20464" s="80"/>
      <c r="AY20464" s="80"/>
      <c r="AZ20464" s="80"/>
      <c r="BA20464" s="80"/>
      <c r="BB20464" s="80"/>
    </row>
    <row r="20465" spans="9:54" x14ac:dyDescent="0.25">
      <c r="I20465" s="80"/>
      <c r="AX20465" s="80"/>
      <c r="AY20465" s="80"/>
      <c r="AZ20465" s="80"/>
      <c r="BA20465" s="80"/>
      <c r="BB20465" s="80"/>
    </row>
    <row r="20466" spans="9:54" x14ac:dyDescent="0.25">
      <c r="I20466" s="80"/>
      <c r="AX20466" s="80"/>
      <c r="AY20466" s="80"/>
      <c r="AZ20466" s="80"/>
      <c r="BA20466" s="80"/>
      <c r="BB20466" s="80"/>
    </row>
    <row r="20467" spans="9:54" x14ac:dyDescent="0.25">
      <c r="I20467" s="80"/>
      <c r="AX20467" s="80"/>
      <c r="AY20467" s="80"/>
      <c r="AZ20467" s="80"/>
      <c r="BA20467" s="80"/>
      <c r="BB20467" s="80"/>
    </row>
    <row r="20468" spans="9:54" x14ac:dyDescent="0.25">
      <c r="I20468" s="80"/>
      <c r="AX20468" s="80"/>
      <c r="AY20468" s="80"/>
      <c r="AZ20468" s="80"/>
      <c r="BA20468" s="80"/>
      <c r="BB20468" s="80"/>
    </row>
    <row r="20469" spans="9:54" x14ac:dyDescent="0.25">
      <c r="I20469" s="80"/>
      <c r="AX20469" s="80"/>
      <c r="AY20469" s="80"/>
      <c r="AZ20469" s="80"/>
      <c r="BA20469" s="80"/>
      <c r="BB20469" s="80"/>
    </row>
    <row r="20470" spans="9:54" x14ac:dyDescent="0.25">
      <c r="I20470" s="80"/>
      <c r="AX20470" s="80"/>
      <c r="AY20470" s="80"/>
      <c r="AZ20470" s="80"/>
      <c r="BA20470" s="80"/>
      <c r="BB20470" s="80"/>
    </row>
    <row r="20471" spans="9:54" x14ac:dyDescent="0.25">
      <c r="I20471" s="80"/>
      <c r="AX20471" s="80"/>
      <c r="AY20471" s="80"/>
      <c r="AZ20471" s="80"/>
      <c r="BA20471" s="80"/>
      <c r="BB20471" s="80"/>
    </row>
    <row r="20472" spans="9:54" x14ac:dyDescent="0.25">
      <c r="I20472" s="80"/>
      <c r="AX20472" s="80"/>
      <c r="AY20472" s="80"/>
      <c r="AZ20472" s="80"/>
      <c r="BA20472" s="80"/>
      <c r="BB20472" s="80"/>
    </row>
    <row r="20473" spans="9:54" x14ac:dyDescent="0.25">
      <c r="I20473" s="80"/>
      <c r="AX20473" s="80"/>
      <c r="AY20473" s="80"/>
      <c r="AZ20473" s="80"/>
      <c r="BA20473" s="80"/>
      <c r="BB20473" s="80"/>
    </row>
    <row r="20474" spans="9:54" x14ac:dyDescent="0.25">
      <c r="I20474" s="80"/>
      <c r="AX20474" s="80"/>
      <c r="AY20474" s="80"/>
      <c r="AZ20474" s="80"/>
      <c r="BA20474" s="80"/>
      <c r="BB20474" s="80"/>
    </row>
    <row r="20475" spans="9:54" x14ac:dyDescent="0.25">
      <c r="I20475" s="80"/>
      <c r="AX20475" s="80"/>
      <c r="AY20475" s="80"/>
      <c r="AZ20475" s="80"/>
      <c r="BA20475" s="80"/>
      <c r="BB20475" s="80"/>
    </row>
    <row r="20476" spans="9:54" x14ac:dyDescent="0.25">
      <c r="I20476" s="80"/>
      <c r="AX20476" s="80"/>
      <c r="AY20476" s="80"/>
      <c r="AZ20476" s="80"/>
      <c r="BA20476" s="80"/>
      <c r="BB20476" s="80"/>
    </row>
    <row r="20477" spans="9:54" x14ac:dyDescent="0.25">
      <c r="I20477" s="80"/>
      <c r="AX20477" s="80"/>
      <c r="AY20477" s="80"/>
      <c r="AZ20477" s="80"/>
      <c r="BA20477" s="80"/>
      <c r="BB20477" s="80"/>
    </row>
    <row r="20478" spans="9:54" x14ac:dyDescent="0.25">
      <c r="I20478" s="80"/>
      <c r="AX20478" s="80"/>
      <c r="AY20478" s="80"/>
      <c r="AZ20478" s="80"/>
      <c r="BA20478" s="80"/>
      <c r="BB20478" s="80"/>
    </row>
    <row r="20479" spans="9:54" x14ac:dyDescent="0.25">
      <c r="I20479" s="80"/>
      <c r="AX20479" s="80"/>
      <c r="AY20479" s="80"/>
      <c r="AZ20479" s="80"/>
      <c r="BA20479" s="80"/>
      <c r="BB20479" s="80"/>
    </row>
    <row r="20480" spans="9:54" x14ac:dyDescent="0.25">
      <c r="I20480" s="80"/>
      <c r="AX20480" s="80"/>
      <c r="AY20480" s="80"/>
      <c r="AZ20480" s="80"/>
      <c r="BA20480" s="80"/>
      <c r="BB20480" s="80"/>
    </row>
    <row r="20481" spans="9:54" x14ac:dyDescent="0.25">
      <c r="I20481" s="80"/>
      <c r="AX20481" s="80"/>
      <c r="AY20481" s="80"/>
      <c r="AZ20481" s="80"/>
      <c r="BA20481" s="80"/>
      <c r="BB20481" s="80"/>
    </row>
    <row r="20482" spans="9:54" x14ac:dyDescent="0.25">
      <c r="I20482" s="80"/>
      <c r="AX20482" s="80"/>
      <c r="AY20482" s="80"/>
      <c r="AZ20482" s="80"/>
      <c r="BA20482" s="80"/>
      <c r="BB20482" s="80"/>
    </row>
    <row r="20483" spans="9:54" x14ac:dyDescent="0.25">
      <c r="I20483" s="80"/>
      <c r="AX20483" s="80"/>
      <c r="AY20483" s="80"/>
      <c r="AZ20483" s="80"/>
      <c r="BA20483" s="80"/>
      <c r="BB20483" s="80"/>
    </row>
    <row r="20484" spans="9:54" x14ac:dyDescent="0.25">
      <c r="I20484" s="80"/>
      <c r="AX20484" s="80"/>
      <c r="AY20484" s="80"/>
      <c r="AZ20484" s="80"/>
      <c r="BA20484" s="80"/>
      <c r="BB20484" s="80"/>
    </row>
    <row r="20485" spans="9:54" x14ac:dyDescent="0.25">
      <c r="I20485" s="80"/>
      <c r="AX20485" s="80"/>
      <c r="AY20485" s="80"/>
      <c r="AZ20485" s="80"/>
      <c r="BA20485" s="80"/>
      <c r="BB20485" s="80"/>
    </row>
    <row r="20486" spans="9:54" x14ac:dyDescent="0.25">
      <c r="I20486" s="80"/>
      <c r="AX20486" s="80"/>
      <c r="AY20486" s="80"/>
      <c r="AZ20486" s="80"/>
      <c r="BA20486" s="80"/>
      <c r="BB20486" s="80"/>
    </row>
    <row r="20487" spans="9:54" x14ac:dyDescent="0.25">
      <c r="I20487" s="80"/>
      <c r="AX20487" s="80"/>
      <c r="AY20487" s="80"/>
      <c r="AZ20487" s="80"/>
      <c r="BA20487" s="80"/>
      <c r="BB20487" s="80"/>
    </row>
    <row r="20488" spans="9:54" x14ac:dyDescent="0.25">
      <c r="I20488" s="80"/>
      <c r="AX20488" s="80"/>
      <c r="AY20488" s="80"/>
      <c r="AZ20488" s="80"/>
      <c r="BA20488" s="80"/>
      <c r="BB20488" s="80"/>
    </row>
    <row r="20489" spans="9:54" x14ac:dyDescent="0.25">
      <c r="I20489" s="80"/>
      <c r="AX20489" s="80"/>
      <c r="AY20489" s="80"/>
      <c r="AZ20489" s="80"/>
      <c r="BA20489" s="80"/>
      <c r="BB20489" s="80"/>
    </row>
    <row r="20490" spans="9:54" x14ac:dyDescent="0.25">
      <c r="I20490" s="80"/>
      <c r="AX20490" s="80"/>
      <c r="AY20490" s="80"/>
      <c r="AZ20490" s="80"/>
      <c r="BA20490" s="80"/>
      <c r="BB20490" s="80"/>
    </row>
    <row r="20491" spans="9:54" x14ac:dyDescent="0.25">
      <c r="I20491" s="80"/>
      <c r="AX20491" s="80"/>
      <c r="AY20491" s="80"/>
      <c r="AZ20491" s="80"/>
      <c r="BA20491" s="80"/>
      <c r="BB20491" s="80"/>
    </row>
    <row r="20492" spans="9:54" x14ac:dyDescent="0.25">
      <c r="I20492" s="80"/>
      <c r="AX20492" s="80"/>
      <c r="AY20492" s="80"/>
      <c r="AZ20492" s="80"/>
      <c r="BA20492" s="80"/>
      <c r="BB20492" s="80"/>
    </row>
    <row r="20493" spans="9:54" x14ac:dyDescent="0.25">
      <c r="I20493" s="80"/>
      <c r="AX20493" s="80"/>
      <c r="AY20493" s="80"/>
      <c r="AZ20493" s="80"/>
      <c r="BA20493" s="80"/>
      <c r="BB20493" s="80"/>
    </row>
    <row r="20494" spans="9:54" x14ac:dyDescent="0.25">
      <c r="I20494" s="80"/>
      <c r="AX20494" s="80"/>
      <c r="AY20494" s="80"/>
      <c r="AZ20494" s="80"/>
      <c r="BA20494" s="80"/>
      <c r="BB20494" s="80"/>
    </row>
    <row r="20495" spans="9:54" x14ac:dyDescent="0.25">
      <c r="I20495" s="80"/>
      <c r="AX20495" s="80"/>
      <c r="AY20495" s="80"/>
      <c r="AZ20495" s="80"/>
      <c r="BA20495" s="80"/>
      <c r="BB20495" s="80"/>
    </row>
    <row r="20496" spans="9:54" x14ac:dyDescent="0.25">
      <c r="I20496" s="80"/>
      <c r="AX20496" s="80"/>
      <c r="AY20496" s="80"/>
      <c r="AZ20496" s="80"/>
      <c r="BA20496" s="80"/>
      <c r="BB20496" s="80"/>
    </row>
    <row r="20497" spans="9:54" x14ac:dyDescent="0.25">
      <c r="I20497" s="80"/>
      <c r="AX20497" s="80"/>
      <c r="AY20497" s="80"/>
      <c r="AZ20497" s="80"/>
      <c r="BA20497" s="80"/>
      <c r="BB20497" s="80"/>
    </row>
    <row r="20498" spans="9:54" x14ac:dyDescent="0.25">
      <c r="I20498" s="80"/>
      <c r="AX20498" s="80"/>
      <c r="AY20498" s="80"/>
      <c r="AZ20498" s="80"/>
      <c r="BA20498" s="80"/>
      <c r="BB20498" s="80"/>
    </row>
    <row r="20499" spans="9:54" x14ac:dyDescent="0.25">
      <c r="I20499" s="80"/>
      <c r="AX20499" s="80"/>
      <c r="AY20499" s="80"/>
      <c r="AZ20499" s="80"/>
      <c r="BA20499" s="80"/>
      <c r="BB20499" s="80"/>
    </row>
    <row r="20500" spans="9:54" x14ac:dyDescent="0.25">
      <c r="I20500" s="80"/>
      <c r="AX20500" s="80"/>
      <c r="AY20500" s="80"/>
      <c r="AZ20500" s="80"/>
      <c r="BA20500" s="80"/>
      <c r="BB20500" s="80"/>
    </row>
    <row r="20501" spans="9:54" x14ac:dyDescent="0.25">
      <c r="I20501" s="80"/>
      <c r="AX20501" s="80"/>
      <c r="AY20501" s="80"/>
      <c r="AZ20501" s="80"/>
      <c r="BA20501" s="80"/>
      <c r="BB20501" s="80"/>
    </row>
    <row r="20502" spans="9:54" x14ac:dyDescent="0.25">
      <c r="I20502" s="80"/>
      <c r="AX20502" s="80"/>
      <c r="AY20502" s="80"/>
      <c r="AZ20502" s="80"/>
      <c r="BA20502" s="80"/>
      <c r="BB20502" s="80"/>
    </row>
    <row r="20503" spans="9:54" x14ac:dyDescent="0.25">
      <c r="I20503" s="80"/>
      <c r="AX20503" s="80"/>
      <c r="AY20503" s="80"/>
      <c r="AZ20503" s="80"/>
      <c r="BA20503" s="80"/>
      <c r="BB20503" s="80"/>
    </row>
    <row r="20504" spans="9:54" x14ac:dyDescent="0.25">
      <c r="I20504" s="80"/>
      <c r="AX20504" s="80"/>
      <c r="AY20504" s="80"/>
      <c r="AZ20504" s="80"/>
      <c r="BA20504" s="80"/>
      <c r="BB20504" s="80"/>
    </row>
    <row r="20505" spans="9:54" x14ac:dyDescent="0.25">
      <c r="I20505" s="80"/>
      <c r="AX20505" s="80"/>
      <c r="AY20505" s="80"/>
      <c r="AZ20505" s="80"/>
      <c r="BA20505" s="80"/>
      <c r="BB20505" s="80"/>
    </row>
    <row r="20506" spans="9:54" x14ac:dyDescent="0.25">
      <c r="I20506" s="80"/>
      <c r="AX20506" s="80"/>
      <c r="AY20506" s="80"/>
      <c r="AZ20506" s="80"/>
      <c r="BA20506" s="80"/>
      <c r="BB20506" s="80"/>
    </row>
    <row r="20507" spans="9:54" x14ac:dyDescent="0.25">
      <c r="I20507" s="80"/>
      <c r="AX20507" s="80"/>
      <c r="AY20507" s="80"/>
      <c r="AZ20507" s="80"/>
      <c r="BA20507" s="80"/>
      <c r="BB20507" s="80"/>
    </row>
    <row r="20508" spans="9:54" x14ac:dyDescent="0.25">
      <c r="I20508" s="80"/>
      <c r="AX20508" s="80"/>
      <c r="AY20508" s="80"/>
      <c r="AZ20508" s="80"/>
      <c r="BA20508" s="80"/>
      <c r="BB20508" s="80"/>
    </row>
    <row r="20509" spans="9:54" x14ac:dyDescent="0.25">
      <c r="I20509" s="80"/>
      <c r="AX20509" s="80"/>
      <c r="AY20509" s="80"/>
      <c r="AZ20509" s="80"/>
      <c r="BA20509" s="80"/>
      <c r="BB20509" s="80"/>
    </row>
    <row r="20510" spans="9:54" x14ac:dyDescent="0.25">
      <c r="I20510" s="80"/>
      <c r="AX20510" s="80"/>
      <c r="AY20510" s="80"/>
      <c r="AZ20510" s="80"/>
      <c r="BA20510" s="80"/>
      <c r="BB20510" s="80"/>
    </row>
    <row r="20511" spans="9:54" x14ac:dyDescent="0.25">
      <c r="I20511" s="80"/>
      <c r="AX20511" s="80"/>
      <c r="AY20511" s="80"/>
      <c r="AZ20511" s="80"/>
      <c r="BA20511" s="80"/>
      <c r="BB20511" s="80"/>
    </row>
    <row r="20512" spans="9:54" x14ac:dyDescent="0.25">
      <c r="I20512" s="80"/>
      <c r="AX20512" s="80"/>
      <c r="AY20512" s="80"/>
      <c r="AZ20512" s="80"/>
      <c r="BA20512" s="80"/>
      <c r="BB20512" s="80"/>
    </row>
    <row r="20513" spans="9:54" x14ac:dyDescent="0.25">
      <c r="I20513" s="80"/>
      <c r="AX20513" s="80"/>
      <c r="AY20513" s="80"/>
      <c r="AZ20513" s="80"/>
      <c r="BA20513" s="80"/>
      <c r="BB20513" s="80"/>
    </row>
    <row r="20514" spans="9:54" x14ac:dyDescent="0.25">
      <c r="I20514" s="80"/>
      <c r="AX20514" s="80"/>
      <c r="AY20514" s="80"/>
      <c r="AZ20514" s="80"/>
      <c r="BA20514" s="80"/>
      <c r="BB20514" s="80"/>
    </row>
    <row r="20515" spans="9:54" x14ac:dyDescent="0.25">
      <c r="I20515" s="80"/>
      <c r="AX20515" s="80"/>
      <c r="AY20515" s="80"/>
      <c r="AZ20515" s="80"/>
      <c r="BA20515" s="80"/>
      <c r="BB20515" s="80"/>
    </row>
    <row r="20516" spans="9:54" x14ac:dyDescent="0.25">
      <c r="I20516" s="80"/>
      <c r="AX20516" s="80"/>
      <c r="AY20516" s="80"/>
      <c r="AZ20516" s="80"/>
      <c r="BA20516" s="80"/>
      <c r="BB20516" s="80"/>
    </row>
    <row r="20517" spans="9:54" x14ac:dyDescent="0.25">
      <c r="I20517" s="80"/>
      <c r="AX20517" s="80"/>
      <c r="AY20517" s="80"/>
      <c r="AZ20517" s="80"/>
      <c r="BA20517" s="80"/>
      <c r="BB20517" s="80"/>
    </row>
    <row r="20518" spans="9:54" x14ac:dyDescent="0.25">
      <c r="I20518" s="80"/>
      <c r="AX20518" s="80"/>
      <c r="AY20518" s="80"/>
      <c r="AZ20518" s="80"/>
      <c r="BA20518" s="80"/>
      <c r="BB20518" s="80"/>
    </row>
    <row r="20519" spans="9:54" x14ac:dyDescent="0.25">
      <c r="I20519" s="80"/>
      <c r="AX20519" s="80"/>
      <c r="AY20519" s="80"/>
      <c r="AZ20519" s="80"/>
      <c r="BA20519" s="80"/>
      <c r="BB20519" s="80"/>
    </row>
    <row r="20520" spans="9:54" x14ac:dyDescent="0.25">
      <c r="I20520" s="80"/>
      <c r="AX20520" s="80"/>
      <c r="AY20520" s="80"/>
      <c r="AZ20520" s="80"/>
      <c r="BA20520" s="80"/>
      <c r="BB20520" s="80"/>
    </row>
    <row r="20521" spans="9:54" x14ac:dyDescent="0.25">
      <c r="I20521" s="80"/>
      <c r="AX20521" s="80"/>
      <c r="AY20521" s="80"/>
      <c r="AZ20521" s="80"/>
      <c r="BA20521" s="80"/>
      <c r="BB20521" s="80"/>
    </row>
    <row r="20522" spans="9:54" x14ac:dyDescent="0.25">
      <c r="I20522" s="80"/>
      <c r="AX20522" s="80"/>
      <c r="AY20522" s="80"/>
      <c r="AZ20522" s="80"/>
      <c r="BA20522" s="80"/>
      <c r="BB20522" s="80"/>
    </row>
    <row r="20523" spans="9:54" x14ac:dyDescent="0.25">
      <c r="I20523" s="80"/>
      <c r="AX20523" s="80"/>
      <c r="AY20523" s="80"/>
      <c r="AZ20523" s="80"/>
      <c r="BA20523" s="80"/>
      <c r="BB20523" s="80"/>
    </row>
    <row r="20524" spans="9:54" x14ac:dyDescent="0.25">
      <c r="I20524" s="80"/>
      <c r="AX20524" s="80"/>
      <c r="AY20524" s="80"/>
      <c r="AZ20524" s="80"/>
      <c r="BA20524" s="80"/>
      <c r="BB20524" s="80"/>
    </row>
    <row r="20525" spans="9:54" x14ac:dyDescent="0.25">
      <c r="I20525" s="80"/>
      <c r="AX20525" s="80"/>
      <c r="AY20525" s="80"/>
      <c r="AZ20525" s="80"/>
      <c r="BA20525" s="80"/>
      <c r="BB20525" s="80"/>
    </row>
    <row r="20526" spans="9:54" x14ac:dyDescent="0.25">
      <c r="I20526" s="80"/>
      <c r="AX20526" s="80"/>
      <c r="AY20526" s="80"/>
      <c r="AZ20526" s="80"/>
      <c r="BA20526" s="80"/>
      <c r="BB20526" s="80"/>
    </row>
    <row r="20527" spans="9:54" x14ac:dyDescent="0.25">
      <c r="I20527" s="80"/>
      <c r="AX20527" s="80"/>
      <c r="AY20527" s="80"/>
      <c r="AZ20527" s="80"/>
      <c r="BA20527" s="80"/>
      <c r="BB20527" s="80"/>
    </row>
    <row r="20528" spans="9:54" x14ac:dyDescent="0.25">
      <c r="I20528" s="80"/>
      <c r="AX20528" s="80"/>
      <c r="AY20528" s="80"/>
      <c r="AZ20528" s="80"/>
      <c r="BA20528" s="80"/>
      <c r="BB20528" s="80"/>
    </row>
    <row r="20529" spans="9:54" x14ac:dyDescent="0.25">
      <c r="I20529" s="80"/>
      <c r="AX20529" s="80"/>
      <c r="AY20529" s="80"/>
      <c r="AZ20529" s="80"/>
      <c r="BA20529" s="80"/>
      <c r="BB20529" s="80"/>
    </row>
    <row r="20530" spans="9:54" x14ac:dyDescent="0.25">
      <c r="I20530" s="80"/>
      <c r="AX20530" s="80"/>
      <c r="AY20530" s="80"/>
      <c r="AZ20530" s="80"/>
      <c r="BA20530" s="80"/>
      <c r="BB20530" s="80"/>
    </row>
    <row r="20531" spans="9:54" x14ac:dyDescent="0.25">
      <c r="I20531" s="80"/>
      <c r="AX20531" s="80"/>
      <c r="AY20531" s="80"/>
      <c r="AZ20531" s="80"/>
      <c r="BA20531" s="80"/>
      <c r="BB20531" s="80"/>
    </row>
    <row r="20532" spans="9:54" x14ac:dyDescent="0.25">
      <c r="I20532" s="80"/>
      <c r="AX20532" s="80"/>
      <c r="AY20532" s="80"/>
      <c r="AZ20532" s="80"/>
      <c r="BA20532" s="80"/>
      <c r="BB20532" s="80"/>
    </row>
    <row r="20533" spans="9:54" x14ac:dyDescent="0.25">
      <c r="I20533" s="80"/>
      <c r="AX20533" s="80"/>
      <c r="AY20533" s="80"/>
      <c r="AZ20533" s="80"/>
      <c r="BA20533" s="80"/>
      <c r="BB20533" s="80"/>
    </row>
    <row r="20534" spans="9:54" x14ac:dyDescent="0.25">
      <c r="I20534" s="80"/>
      <c r="AX20534" s="80"/>
      <c r="AY20534" s="80"/>
      <c r="AZ20534" s="80"/>
      <c r="BA20534" s="80"/>
      <c r="BB20534" s="80"/>
    </row>
    <row r="20535" spans="9:54" x14ac:dyDescent="0.25">
      <c r="I20535" s="80"/>
      <c r="AX20535" s="80"/>
      <c r="AY20535" s="80"/>
      <c r="AZ20535" s="80"/>
      <c r="BA20535" s="80"/>
      <c r="BB20535" s="80"/>
    </row>
    <row r="20536" spans="9:54" x14ac:dyDescent="0.25">
      <c r="I20536" s="80"/>
      <c r="AX20536" s="80"/>
      <c r="AY20536" s="80"/>
      <c r="AZ20536" s="80"/>
      <c r="BA20536" s="80"/>
      <c r="BB20536" s="80"/>
    </row>
    <row r="20537" spans="9:54" x14ac:dyDescent="0.25">
      <c r="I20537" s="80"/>
      <c r="AX20537" s="80"/>
      <c r="AY20537" s="80"/>
      <c r="AZ20537" s="80"/>
      <c r="BA20537" s="80"/>
      <c r="BB20537" s="80"/>
    </row>
    <row r="20538" spans="9:54" x14ac:dyDescent="0.25">
      <c r="I20538" s="80"/>
      <c r="AX20538" s="80"/>
      <c r="AY20538" s="80"/>
      <c r="AZ20538" s="80"/>
      <c r="BA20538" s="80"/>
      <c r="BB20538" s="80"/>
    </row>
    <row r="20539" spans="9:54" x14ac:dyDescent="0.25">
      <c r="I20539" s="80"/>
      <c r="AX20539" s="80"/>
      <c r="AY20539" s="80"/>
      <c r="AZ20539" s="80"/>
      <c r="BA20539" s="80"/>
      <c r="BB20539" s="80"/>
    </row>
    <row r="20540" spans="9:54" x14ac:dyDescent="0.25">
      <c r="I20540" s="80"/>
      <c r="AX20540" s="80"/>
      <c r="AY20540" s="80"/>
      <c r="AZ20540" s="80"/>
      <c r="BA20540" s="80"/>
      <c r="BB20540" s="80"/>
    </row>
    <row r="20541" spans="9:54" x14ac:dyDescent="0.25">
      <c r="I20541" s="80"/>
      <c r="AX20541" s="80"/>
      <c r="AY20541" s="80"/>
      <c r="AZ20541" s="80"/>
      <c r="BA20541" s="80"/>
      <c r="BB20541" s="80"/>
    </row>
    <row r="20542" spans="9:54" x14ac:dyDescent="0.25">
      <c r="I20542" s="80"/>
      <c r="AX20542" s="80"/>
      <c r="AY20542" s="80"/>
      <c r="AZ20542" s="80"/>
      <c r="BA20542" s="80"/>
      <c r="BB20542" s="80"/>
    </row>
    <row r="20543" spans="9:54" x14ac:dyDescent="0.25">
      <c r="I20543" s="80"/>
      <c r="AX20543" s="80"/>
      <c r="AY20543" s="80"/>
      <c r="AZ20543" s="80"/>
      <c r="BA20543" s="80"/>
      <c r="BB20543" s="80"/>
    </row>
    <row r="20544" spans="9:54" x14ac:dyDescent="0.25">
      <c r="I20544" s="80"/>
      <c r="AX20544" s="80"/>
      <c r="AY20544" s="80"/>
      <c r="AZ20544" s="80"/>
      <c r="BA20544" s="80"/>
      <c r="BB20544" s="80"/>
    </row>
    <row r="20545" spans="9:54" x14ac:dyDescent="0.25">
      <c r="I20545" s="80"/>
      <c r="AX20545" s="80"/>
      <c r="AY20545" s="80"/>
      <c r="AZ20545" s="80"/>
      <c r="BA20545" s="80"/>
      <c r="BB20545" s="80"/>
    </row>
    <row r="20546" spans="9:54" x14ac:dyDescent="0.25">
      <c r="I20546" s="80"/>
      <c r="AX20546" s="80"/>
      <c r="AY20546" s="80"/>
      <c r="AZ20546" s="80"/>
      <c r="BA20546" s="80"/>
      <c r="BB20546" s="80"/>
    </row>
    <row r="20547" spans="9:54" x14ac:dyDescent="0.25">
      <c r="I20547" s="80"/>
      <c r="AX20547" s="80"/>
      <c r="AY20547" s="80"/>
      <c r="AZ20547" s="80"/>
      <c r="BA20547" s="80"/>
      <c r="BB20547" s="80"/>
    </row>
    <row r="20548" spans="9:54" x14ac:dyDescent="0.25">
      <c r="I20548" s="80"/>
      <c r="AX20548" s="80"/>
      <c r="AY20548" s="80"/>
      <c r="AZ20548" s="80"/>
      <c r="BA20548" s="80"/>
      <c r="BB20548" s="80"/>
    </row>
    <row r="20549" spans="9:54" x14ac:dyDescent="0.25">
      <c r="I20549" s="80"/>
      <c r="AX20549" s="80"/>
      <c r="AY20549" s="80"/>
      <c r="AZ20549" s="80"/>
      <c r="BA20549" s="80"/>
      <c r="BB20549" s="80"/>
    </row>
    <row r="20550" spans="9:54" x14ac:dyDescent="0.25">
      <c r="I20550" s="80"/>
      <c r="AX20550" s="80"/>
      <c r="AY20550" s="80"/>
      <c r="AZ20550" s="80"/>
      <c r="BA20550" s="80"/>
      <c r="BB20550" s="80"/>
    </row>
    <row r="20551" spans="9:54" x14ac:dyDescent="0.25">
      <c r="I20551" s="80"/>
      <c r="AX20551" s="80"/>
      <c r="AY20551" s="80"/>
      <c r="AZ20551" s="80"/>
      <c r="BA20551" s="80"/>
      <c r="BB20551" s="80"/>
    </row>
    <row r="20552" spans="9:54" x14ac:dyDescent="0.25">
      <c r="I20552" s="80"/>
      <c r="AX20552" s="80"/>
      <c r="AY20552" s="80"/>
      <c r="AZ20552" s="80"/>
      <c r="BA20552" s="80"/>
      <c r="BB20552" s="80"/>
    </row>
    <row r="20553" spans="9:54" x14ac:dyDescent="0.25">
      <c r="I20553" s="80"/>
      <c r="AX20553" s="80"/>
      <c r="AY20553" s="80"/>
      <c r="AZ20553" s="80"/>
      <c r="BA20553" s="80"/>
      <c r="BB20553" s="80"/>
    </row>
    <row r="20554" spans="9:54" x14ac:dyDescent="0.25">
      <c r="I20554" s="80"/>
      <c r="AX20554" s="80"/>
      <c r="AY20554" s="80"/>
      <c r="AZ20554" s="80"/>
      <c r="BA20554" s="80"/>
      <c r="BB20554" s="80"/>
    </row>
    <row r="20555" spans="9:54" x14ac:dyDescent="0.25">
      <c r="I20555" s="80"/>
      <c r="AX20555" s="80"/>
      <c r="AY20555" s="80"/>
      <c r="AZ20555" s="80"/>
      <c r="BA20555" s="80"/>
      <c r="BB20555" s="80"/>
    </row>
    <row r="20556" spans="9:54" x14ac:dyDescent="0.25">
      <c r="I20556" s="80"/>
      <c r="AX20556" s="80"/>
      <c r="AY20556" s="80"/>
      <c r="AZ20556" s="80"/>
      <c r="BA20556" s="80"/>
      <c r="BB20556" s="80"/>
    </row>
    <row r="20557" spans="9:54" x14ac:dyDescent="0.25">
      <c r="I20557" s="80"/>
      <c r="AX20557" s="80"/>
      <c r="AY20557" s="80"/>
      <c r="AZ20557" s="80"/>
      <c r="BA20557" s="80"/>
      <c r="BB20557" s="80"/>
    </row>
    <row r="20558" spans="9:54" x14ac:dyDescent="0.25">
      <c r="I20558" s="80"/>
      <c r="AX20558" s="80"/>
      <c r="AY20558" s="80"/>
      <c r="AZ20558" s="80"/>
      <c r="BA20558" s="80"/>
      <c r="BB20558" s="80"/>
    </row>
    <row r="20559" spans="9:54" x14ac:dyDescent="0.25">
      <c r="I20559" s="80"/>
      <c r="AX20559" s="80"/>
      <c r="AY20559" s="80"/>
      <c r="AZ20559" s="80"/>
      <c r="BA20559" s="80"/>
      <c r="BB20559" s="80"/>
    </row>
    <row r="20560" spans="9:54" x14ac:dyDescent="0.25">
      <c r="I20560" s="80"/>
      <c r="AX20560" s="80"/>
      <c r="AY20560" s="80"/>
      <c r="AZ20560" s="80"/>
      <c r="BA20560" s="80"/>
      <c r="BB20560" s="80"/>
    </row>
    <row r="20561" spans="9:54" x14ac:dyDescent="0.25">
      <c r="I20561" s="80"/>
      <c r="AX20561" s="80"/>
      <c r="AY20561" s="80"/>
      <c r="AZ20561" s="80"/>
      <c r="BA20561" s="80"/>
      <c r="BB20561" s="80"/>
    </row>
    <row r="20562" spans="9:54" x14ac:dyDescent="0.25">
      <c r="I20562" s="80"/>
      <c r="AX20562" s="80"/>
      <c r="AY20562" s="80"/>
      <c r="AZ20562" s="80"/>
      <c r="BA20562" s="80"/>
      <c r="BB20562" s="80"/>
    </row>
    <row r="20563" spans="9:54" x14ac:dyDescent="0.25">
      <c r="I20563" s="80"/>
      <c r="AX20563" s="80"/>
      <c r="AY20563" s="80"/>
      <c r="AZ20563" s="80"/>
      <c r="BA20563" s="80"/>
      <c r="BB20563" s="80"/>
    </row>
    <row r="20564" spans="9:54" x14ac:dyDescent="0.25">
      <c r="I20564" s="80"/>
      <c r="AX20564" s="80"/>
      <c r="AY20564" s="80"/>
      <c r="AZ20564" s="80"/>
      <c r="BA20564" s="80"/>
      <c r="BB20564" s="80"/>
    </row>
    <row r="20565" spans="9:54" x14ac:dyDescent="0.25">
      <c r="I20565" s="80"/>
      <c r="AX20565" s="80"/>
      <c r="AY20565" s="80"/>
      <c r="AZ20565" s="80"/>
      <c r="BA20565" s="80"/>
      <c r="BB20565" s="80"/>
    </row>
    <row r="20566" spans="9:54" x14ac:dyDescent="0.25">
      <c r="I20566" s="80"/>
      <c r="AX20566" s="80"/>
      <c r="AY20566" s="80"/>
      <c r="AZ20566" s="80"/>
      <c r="BA20566" s="80"/>
      <c r="BB20566" s="80"/>
    </row>
    <row r="20567" spans="9:54" x14ac:dyDescent="0.25">
      <c r="I20567" s="80"/>
      <c r="AX20567" s="80"/>
      <c r="AY20567" s="80"/>
      <c r="AZ20567" s="80"/>
      <c r="BA20567" s="80"/>
      <c r="BB20567" s="80"/>
    </row>
    <row r="20568" spans="9:54" x14ac:dyDescent="0.25">
      <c r="I20568" s="80"/>
      <c r="AX20568" s="80"/>
      <c r="AY20568" s="80"/>
      <c r="AZ20568" s="80"/>
      <c r="BA20568" s="80"/>
      <c r="BB20568" s="80"/>
    </row>
    <row r="20569" spans="9:54" x14ac:dyDescent="0.25">
      <c r="I20569" s="80"/>
      <c r="AX20569" s="80"/>
      <c r="AY20569" s="80"/>
      <c r="AZ20569" s="80"/>
      <c r="BA20569" s="80"/>
      <c r="BB20569" s="80"/>
    </row>
    <row r="20570" spans="9:54" x14ac:dyDescent="0.25">
      <c r="I20570" s="80"/>
      <c r="AX20570" s="80"/>
      <c r="AY20570" s="80"/>
      <c r="AZ20570" s="80"/>
      <c r="BA20570" s="80"/>
      <c r="BB20570" s="80"/>
    </row>
    <row r="20571" spans="9:54" x14ac:dyDescent="0.25">
      <c r="I20571" s="80"/>
      <c r="AX20571" s="80"/>
      <c r="AY20571" s="80"/>
      <c r="AZ20571" s="80"/>
      <c r="BA20571" s="80"/>
      <c r="BB20571" s="80"/>
    </row>
    <row r="20572" spans="9:54" x14ac:dyDescent="0.25">
      <c r="I20572" s="80"/>
      <c r="AX20572" s="80"/>
      <c r="AY20572" s="80"/>
      <c r="AZ20572" s="80"/>
      <c r="BA20572" s="80"/>
      <c r="BB20572" s="80"/>
    </row>
    <row r="20573" spans="9:54" x14ac:dyDescent="0.25">
      <c r="I20573" s="80"/>
      <c r="AX20573" s="80"/>
      <c r="AY20573" s="80"/>
      <c r="AZ20573" s="80"/>
      <c r="BA20573" s="80"/>
      <c r="BB20573" s="80"/>
    </row>
    <row r="20574" spans="9:54" x14ac:dyDescent="0.25">
      <c r="I20574" s="80"/>
      <c r="AX20574" s="80"/>
      <c r="AY20574" s="80"/>
      <c r="AZ20574" s="80"/>
      <c r="BA20574" s="80"/>
      <c r="BB20574" s="80"/>
    </row>
    <row r="20575" spans="9:54" x14ac:dyDescent="0.25">
      <c r="I20575" s="80"/>
      <c r="AX20575" s="80"/>
      <c r="AY20575" s="80"/>
      <c r="AZ20575" s="80"/>
      <c r="BA20575" s="80"/>
      <c r="BB20575" s="80"/>
    </row>
    <row r="20576" spans="9:54" x14ac:dyDescent="0.25">
      <c r="I20576" s="80"/>
      <c r="AX20576" s="80"/>
      <c r="AY20576" s="80"/>
      <c r="AZ20576" s="80"/>
      <c r="BA20576" s="80"/>
      <c r="BB20576" s="80"/>
    </row>
    <row r="20577" spans="9:54" x14ac:dyDescent="0.25">
      <c r="I20577" s="80"/>
      <c r="AX20577" s="80"/>
      <c r="AY20577" s="80"/>
      <c r="AZ20577" s="80"/>
      <c r="BA20577" s="80"/>
      <c r="BB20577" s="80"/>
    </row>
    <row r="20578" spans="9:54" x14ac:dyDescent="0.25">
      <c r="I20578" s="80"/>
      <c r="AX20578" s="80"/>
      <c r="AY20578" s="80"/>
      <c r="AZ20578" s="80"/>
      <c r="BA20578" s="80"/>
      <c r="BB20578" s="80"/>
    </row>
    <row r="20579" spans="9:54" x14ac:dyDescent="0.25">
      <c r="I20579" s="80"/>
      <c r="AX20579" s="80"/>
      <c r="AY20579" s="80"/>
      <c r="AZ20579" s="80"/>
      <c r="BA20579" s="80"/>
      <c r="BB20579" s="80"/>
    </row>
    <row r="20580" spans="9:54" x14ac:dyDescent="0.25">
      <c r="I20580" s="80"/>
      <c r="AX20580" s="80"/>
      <c r="AY20580" s="80"/>
      <c r="AZ20580" s="80"/>
      <c r="BA20580" s="80"/>
      <c r="BB20580" s="80"/>
    </row>
    <row r="20581" spans="9:54" x14ac:dyDescent="0.25">
      <c r="I20581" s="80"/>
      <c r="AX20581" s="80"/>
      <c r="AY20581" s="80"/>
      <c r="AZ20581" s="80"/>
      <c r="BA20581" s="80"/>
      <c r="BB20581" s="80"/>
    </row>
    <row r="20582" spans="9:54" x14ac:dyDescent="0.25">
      <c r="I20582" s="80"/>
      <c r="AX20582" s="80"/>
      <c r="AY20582" s="80"/>
      <c r="AZ20582" s="80"/>
      <c r="BA20582" s="80"/>
      <c r="BB20582" s="80"/>
    </row>
    <row r="20583" spans="9:54" x14ac:dyDescent="0.25">
      <c r="I20583" s="80"/>
      <c r="AX20583" s="80"/>
      <c r="AY20583" s="80"/>
      <c r="AZ20583" s="80"/>
      <c r="BA20583" s="80"/>
      <c r="BB20583" s="80"/>
    </row>
    <row r="20584" spans="9:54" x14ac:dyDescent="0.25">
      <c r="I20584" s="80"/>
      <c r="AX20584" s="80"/>
      <c r="AY20584" s="80"/>
      <c r="AZ20584" s="80"/>
      <c r="BA20584" s="80"/>
      <c r="BB20584" s="80"/>
    </row>
    <row r="20585" spans="9:54" x14ac:dyDescent="0.25">
      <c r="I20585" s="80"/>
      <c r="AX20585" s="80"/>
      <c r="AY20585" s="80"/>
      <c r="AZ20585" s="80"/>
      <c r="BA20585" s="80"/>
      <c r="BB20585" s="80"/>
    </row>
    <row r="20586" spans="9:54" x14ac:dyDescent="0.25">
      <c r="I20586" s="80"/>
      <c r="AX20586" s="80"/>
      <c r="AY20586" s="80"/>
      <c r="AZ20586" s="80"/>
      <c r="BA20586" s="80"/>
      <c r="BB20586" s="80"/>
    </row>
    <row r="20587" spans="9:54" x14ac:dyDescent="0.25">
      <c r="I20587" s="80"/>
      <c r="AX20587" s="80"/>
      <c r="AY20587" s="80"/>
      <c r="AZ20587" s="80"/>
      <c r="BA20587" s="80"/>
      <c r="BB20587" s="80"/>
    </row>
    <row r="20588" spans="9:54" x14ac:dyDescent="0.25">
      <c r="I20588" s="80"/>
      <c r="AX20588" s="80"/>
      <c r="AY20588" s="80"/>
      <c r="AZ20588" s="80"/>
      <c r="BA20588" s="80"/>
      <c r="BB20588" s="80"/>
    </row>
    <row r="20589" spans="9:54" x14ac:dyDescent="0.25">
      <c r="I20589" s="80"/>
      <c r="AX20589" s="80"/>
      <c r="AY20589" s="80"/>
      <c r="AZ20589" s="80"/>
      <c r="BA20589" s="80"/>
      <c r="BB20589" s="80"/>
    </row>
    <row r="20590" spans="9:54" x14ac:dyDescent="0.25">
      <c r="I20590" s="80"/>
      <c r="AX20590" s="80"/>
      <c r="AY20590" s="80"/>
      <c r="AZ20590" s="80"/>
      <c r="BA20590" s="80"/>
      <c r="BB20590" s="80"/>
    </row>
    <row r="20591" spans="9:54" x14ac:dyDescent="0.25">
      <c r="I20591" s="80"/>
      <c r="AX20591" s="80"/>
      <c r="AY20591" s="80"/>
      <c r="AZ20591" s="80"/>
      <c r="BA20591" s="80"/>
      <c r="BB20591" s="80"/>
    </row>
    <row r="20592" spans="9:54" x14ac:dyDescent="0.25">
      <c r="I20592" s="80"/>
      <c r="AX20592" s="80"/>
      <c r="AY20592" s="80"/>
      <c r="AZ20592" s="80"/>
      <c r="BA20592" s="80"/>
      <c r="BB20592" s="80"/>
    </row>
    <row r="20593" spans="9:54" x14ac:dyDescent="0.25">
      <c r="I20593" s="80"/>
      <c r="AX20593" s="80"/>
      <c r="AY20593" s="80"/>
      <c r="AZ20593" s="80"/>
      <c r="BA20593" s="80"/>
      <c r="BB20593" s="80"/>
    </row>
    <row r="20594" spans="9:54" x14ac:dyDescent="0.25">
      <c r="I20594" s="80"/>
      <c r="AX20594" s="80"/>
      <c r="AY20594" s="80"/>
      <c r="AZ20594" s="80"/>
      <c r="BA20594" s="80"/>
      <c r="BB20594" s="80"/>
    </row>
    <row r="20595" spans="9:54" x14ac:dyDescent="0.25">
      <c r="I20595" s="80"/>
      <c r="AX20595" s="80"/>
      <c r="AY20595" s="80"/>
      <c r="AZ20595" s="80"/>
      <c r="BA20595" s="80"/>
      <c r="BB20595" s="80"/>
    </row>
    <row r="20596" spans="9:54" x14ac:dyDescent="0.25">
      <c r="I20596" s="80"/>
      <c r="AX20596" s="80"/>
      <c r="AY20596" s="80"/>
      <c r="AZ20596" s="80"/>
      <c r="BA20596" s="80"/>
      <c r="BB20596" s="80"/>
    </row>
    <row r="20597" spans="9:54" x14ac:dyDescent="0.25">
      <c r="I20597" s="80"/>
      <c r="AX20597" s="80"/>
      <c r="AY20597" s="80"/>
      <c r="AZ20597" s="80"/>
      <c r="BA20597" s="80"/>
      <c r="BB20597" s="80"/>
    </row>
    <row r="20598" spans="9:54" x14ac:dyDescent="0.25">
      <c r="I20598" s="80"/>
      <c r="AX20598" s="80"/>
      <c r="AY20598" s="80"/>
      <c r="AZ20598" s="80"/>
      <c r="BA20598" s="80"/>
      <c r="BB20598" s="80"/>
    </row>
    <row r="20599" spans="9:54" x14ac:dyDescent="0.25">
      <c r="I20599" s="80"/>
      <c r="AX20599" s="80"/>
      <c r="AY20599" s="80"/>
      <c r="AZ20599" s="80"/>
      <c r="BA20599" s="80"/>
      <c r="BB20599" s="80"/>
    </row>
    <row r="20600" spans="9:54" x14ac:dyDescent="0.25">
      <c r="I20600" s="80"/>
      <c r="AX20600" s="80"/>
      <c r="AY20600" s="80"/>
      <c r="AZ20600" s="80"/>
      <c r="BA20600" s="80"/>
      <c r="BB20600" s="80"/>
    </row>
    <row r="20601" spans="9:54" x14ac:dyDescent="0.25">
      <c r="I20601" s="80"/>
      <c r="AX20601" s="80"/>
      <c r="AY20601" s="80"/>
      <c r="AZ20601" s="80"/>
      <c r="BA20601" s="80"/>
      <c r="BB20601" s="80"/>
    </row>
    <row r="20602" spans="9:54" x14ac:dyDescent="0.25">
      <c r="I20602" s="80"/>
      <c r="AX20602" s="80"/>
      <c r="AY20602" s="80"/>
      <c r="AZ20602" s="80"/>
      <c r="BA20602" s="80"/>
      <c r="BB20602" s="80"/>
    </row>
    <row r="20603" spans="9:54" x14ac:dyDescent="0.25">
      <c r="I20603" s="80"/>
      <c r="AX20603" s="80"/>
      <c r="AY20603" s="80"/>
      <c r="AZ20603" s="80"/>
      <c r="BA20603" s="80"/>
      <c r="BB20603" s="80"/>
    </row>
    <row r="20604" spans="9:54" x14ac:dyDescent="0.25">
      <c r="I20604" s="80"/>
      <c r="AX20604" s="80"/>
      <c r="AY20604" s="80"/>
      <c r="AZ20604" s="80"/>
      <c r="BA20604" s="80"/>
      <c r="BB20604" s="80"/>
    </row>
    <row r="20605" spans="9:54" x14ac:dyDescent="0.25">
      <c r="I20605" s="80"/>
      <c r="AX20605" s="80"/>
      <c r="AY20605" s="80"/>
      <c r="AZ20605" s="80"/>
      <c r="BA20605" s="80"/>
      <c r="BB20605" s="80"/>
    </row>
    <row r="20606" spans="9:54" x14ac:dyDescent="0.25">
      <c r="I20606" s="80"/>
      <c r="AX20606" s="80"/>
      <c r="AY20606" s="80"/>
      <c r="AZ20606" s="80"/>
      <c r="BA20606" s="80"/>
      <c r="BB20606" s="80"/>
    </row>
    <row r="20607" spans="9:54" x14ac:dyDescent="0.25">
      <c r="I20607" s="80"/>
      <c r="AX20607" s="80"/>
      <c r="AY20607" s="80"/>
      <c r="AZ20607" s="80"/>
      <c r="BA20607" s="80"/>
      <c r="BB20607" s="80"/>
    </row>
    <row r="20608" spans="9:54" x14ac:dyDescent="0.25">
      <c r="I20608" s="80"/>
      <c r="AX20608" s="80"/>
      <c r="AY20608" s="80"/>
      <c r="AZ20608" s="80"/>
      <c r="BA20608" s="80"/>
      <c r="BB20608" s="80"/>
    </row>
    <row r="20609" spans="9:54" x14ac:dyDescent="0.25">
      <c r="I20609" s="80"/>
      <c r="AX20609" s="80"/>
      <c r="AY20609" s="80"/>
      <c r="AZ20609" s="80"/>
      <c r="BA20609" s="80"/>
      <c r="BB20609" s="80"/>
    </row>
    <row r="20610" spans="9:54" x14ac:dyDescent="0.25">
      <c r="I20610" s="80"/>
      <c r="AX20610" s="80"/>
      <c r="AY20610" s="80"/>
      <c r="AZ20610" s="80"/>
      <c r="BA20610" s="80"/>
      <c r="BB20610" s="80"/>
    </row>
    <row r="20611" spans="9:54" x14ac:dyDescent="0.25">
      <c r="I20611" s="80"/>
      <c r="AX20611" s="80"/>
      <c r="AY20611" s="80"/>
      <c r="AZ20611" s="80"/>
      <c r="BA20611" s="80"/>
      <c r="BB20611" s="80"/>
    </row>
    <row r="20612" spans="9:54" x14ac:dyDescent="0.25">
      <c r="I20612" s="80"/>
      <c r="AX20612" s="80"/>
      <c r="AY20612" s="80"/>
      <c r="AZ20612" s="80"/>
      <c r="BA20612" s="80"/>
      <c r="BB20612" s="80"/>
    </row>
    <row r="20613" spans="9:54" x14ac:dyDescent="0.25">
      <c r="I20613" s="80"/>
      <c r="AX20613" s="80"/>
      <c r="AY20613" s="80"/>
      <c r="AZ20613" s="80"/>
      <c r="BA20613" s="80"/>
      <c r="BB20613" s="80"/>
    </row>
    <row r="20614" spans="9:54" x14ac:dyDescent="0.25">
      <c r="I20614" s="80"/>
      <c r="AX20614" s="80"/>
      <c r="AY20614" s="80"/>
      <c r="AZ20614" s="80"/>
      <c r="BA20614" s="80"/>
      <c r="BB20614" s="80"/>
    </row>
    <row r="20615" spans="9:54" x14ac:dyDescent="0.25">
      <c r="I20615" s="80"/>
      <c r="AX20615" s="80"/>
      <c r="AY20615" s="80"/>
      <c r="AZ20615" s="80"/>
      <c r="BA20615" s="80"/>
      <c r="BB20615" s="80"/>
    </row>
    <row r="20616" spans="9:54" x14ac:dyDescent="0.25">
      <c r="I20616" s="80"/>
      <c r="AX20616" s="80"/>
      <c r="AY20616" s="80"/>
      <c r="AZ20616" s="80"/>
      <c r="BA20616" s="80"/>
      <c r="BB20616" s="80"/>
    </row>
    <row r="20617" spans="9:54" x14ac:dyDescent="0.25">
      <c r="I20617" s="80"/>
      <c r="AX20617" s="80"/>
      <c r="AY20617" s="80"/>
      <c r="AZ20617" s="80"/>
      <c r="BA20617" s="80"/>
      <c r="BB20617" s="80"/>
    </row>
    <row r="20618" spans="9:54" x14ac:dyDescent="0.25">
      <c r="I20618" s="80"/>
      <c r="AX20618" s="80"/>
      <c r="AY20618" s="80"/>
      <c r="AZ20618" s="80"/>
      <c r="BA20618" s="80"/>
      <c r="BB20618" s="80"/>
    </row>
    <row r="20619" spans="9:54" x14ac:dyDescent="0.25">
      <c r="I20619" s="80"/>
      <c r="AX20619" s="80"/>
      <c r="AY20619" s="80"/>
      <c r="AZ20619" s="80"/>
      <c r="BA20619" s="80"/>
      <c r="BB20619" s="80"/>
    </row>
    <row r="20620" spans="9:54" x14ac:dyDescent="0.25">
      <c r="I20620" s="80"/>
      <c r="AX20620" s="80"/>
      <c r="AY20620" s="80"/>
      <c r="AZ20620" s="80"/>
      <c r="BA20620" s="80"/>
      <c r="BB20620" s="80"/>
    </row>
    <row r="20621" spans="9:54" x14ac:dyDescent="0.25">
      <c r="I20621" s="80"/>
      <c r="AX20621" s="80"/>
      <c r="AY20621" s="80"/>
      <c r="AZ20621" s="80"/>
      <c r="BA20621" s="80"/>
      <c r="BB20621" s="80"/>
    </row>
    <row r="20622" spans="9:54" x14ac:dyDescent="0.25">
      <c r="I20622" s="80"/>
      <c r="AX20622" s="80"/>
      <c r="AY20622" s="80"/>
      <c r="AZ20622" s="80"/>
      <c r="BA20622" s="80"/>
      <c r="BB20622" s="80"/>
    </row>
    <row r="20623" spans="9:54" x14ac:dyDescent="0.25">
      <c r="I20623" s="80"/>
      <c r="AX20623" s="80"/>
      <c r="AY20623" s="80"/>
      <c r="AZ20623" s="80"/>
      <c r="BA20623" s="80"/>
      <c r="BB20623" s="80"/>
    </row>
    <row r="20624" spans="9:54" x14ac:dyDescent="0.25">
      <c r="I20624" s="80"/>
      <c r="AX20624" s="80"/>
      <c r="AY20624" s="80"/>
      <c r="AZ20624" s="80"/>
      <c r="BA20624" s="80"/>
      <c r="BB20624" s="80"/>
    </row>
    <row r="20625" spans="9:54" x14ac:dyDescent="0.25">
      <c r="I20625" s="80"/>
      <c r="AX20625" s="80"/>
      <c r="AY20625" s="80"/>
      <c r="AZ20625" s="80"/>
      <c r="BA20625" s="80"/>
      <c r="BB20625" s="80"/>
    </row>
    <row r="20626" spans="9:54" x14ac:dyDescent="0.25">
      <c r="I20626" s="80"/>
      <c r="AX20626" s="80"/>
      <c r="AY20626" s="80"/>
      <c r="AZ20626" s="80"/>
      <c r="BA20626" s="80"/>
      <c r="BB20626" s="80"/>
    </row>
    <row r="20627" spans="9:54" x14ac:dyDescent="0.25">
      <c r="I20627" s="80"/>
      <c r="AX20627" s="80"/>
      <c r="AY20627" s="80"/>
      <c r="AZ20627" s="80"/>
      <c r="BA20627" s="80"/>
      <c r="BB20627" s="80"/>
    </row>
    <row r="20628" spans="9:54" x14ac:dyDescent="0.25">
      <c r="I20628" s="80"/>
      <c r="AX20628" s="80"/>
      <c r="AY20628" s="80"/>
      <c r="AZ20628" s="80"/>
      <c r="BA20628" s="80"/>
      <c r="BB20628" s="80"/>
    </row>
    <row r="20629" spans="9:54" x14ac:dyDescent="0.25">
      <c r="I20629" s="80"/>
      <c r="AX20629" s="80"/>
      <c r="AY20629" s="80"/>
      <c r="AZ20629" s="80"/>
      <c r="BA20629" s="80"/>
      <c r="BB20629" s="80"/>
    </row>
    <row r="20630" spans="9:54" x14ac:dyDescent="0.25">
      <c r="I20630" s="80"/>
      <c r="AX20630" s="80"/>
      <c r="AY20630" s="80"/>
      <c r="AZ20630" s="80"/>
      <c r="BA20630" s="80"/>
      <c r="BB20630" s="80"/>
    </row>
    <row r="20631" spans="9:54" x14ac:dyDescent="0.25">
      <c r="I20631" s="80"/>
      <c r="AX20631" s="80"/>
      <c r="AY20631" s="80"/>
      <c r="AZ20631" s="80"/>
      <c r="BA20631" s="80"/>
      <c r="BB20631" s="80"/>
    </row>
    <row r="20632" spans="9:54" x14ac:dyDescent="0.25">
      <c r="I20632" s="80"/>
      <c r="AX20632" s="80"/>
      <c r="AY20632" s="80"/>
      <c r="AZ20632" s="80"/>
      <c r="BA20632" s="80"/>
      <c r="BB20632" s="80"/>
    </row>
    <row r="20633" spans="9:54" x14ac:dyDescent="0.25">
      <c r="I20633" s="80"/>
      <c r="AX20633" s="80"/>
      <c r="AY20633" s="80"/>
      <c r="AZ20633" s="80"/>
      <c r="BA20633" s="80"/>
      <c r="BB20633" s="80"/>
    </row>
    <row r="20634" spans="9:54" x14ac:dyDescent="0.25">
      <c r="I20634" s="80"/>
      <c r="AX20634" s="80"/>
      <c r="AY20634" s="80"/>
      <c r="AZ20634" s="80"/>
      <c r="BA20634" s="80"/>
      <c r="BB20634" s="80"/>
    </row>
    <row r="20635" spans="9:54" x14ac:dyDescent="0.25">
      <c r="I20635" s="80"/>
      <c r="AX20635" s="80"/>
      <c r="AY20635" s="80"/>
      <c r="AZ20635" s="80"/>
      <c r="BA20635" s="80"/>
      <c r="BB20635" s="80"/>
    </row>
    <row r="20636" spans="9:54" x14ac:dyDescent="0.25">
      <c r="I20636" s="80"/>
      <c r="AX20636" s="80"/>
      <c r="AY20636" s="80"/>
      <c r="AZ20636" s="80"/>
      <c r="BA20636" s="80"/>
      <c r="BB20636" s="80"/>
    </row>
    <row r="20637" spans="9:54" x14ac:dyDescent="0.25">
      <c r="I20637" s="80"/>
      <c r="AX20637" s="80"/>
      <c r="AY20637" s="80"/>
      <c r="AZ20637" s="80"/>
      <c r="BA20637" s="80"/>
      <c r="BB20637" s="80"/>
    </row>
    <row r="20638" spans="9:54" x14ac:dyDescent="0.25">
      <c r="I20638" s="80"/>
      <c r="AX20638" s="80"/>
      <c r="AY20638" s="80"/>
      <c r="AZ20638" s="80"/>
      <c r="BA20638" s="80"/>
      <c r="BB20638" s="80"/>
    </row>
    <row r="20639" spans="9:54" x14ac:dyDescent="0.25">
      <c r="I20639" s="80"/>
      <c r="AX20639" s="80"/>
      <c r="AY20639" s="80"/>
      <c r="AZ20639" s="80"/>
      <c r="BA20639" s="80"/>
      <c r="BB20639" s="80"/>
    </row>
    <row r="20640" spans="9:54" x14ac:dyDescent="0.25">
      <c r="I20640" s="80"/>
      <c r="AX20640" s="80"/>
      <c r="AY20640" s="80"/>
      <c r="AZ20640" s="80"/>
      <c r="BA20640" s="80"/>
      <c r="BB20640" s="80"/>
    </row>
    <row r="20641" spans="9:54" x14ac:dyDescent="0.25">
      <c r="I20641" s="80"/>
      <c r="AX20641" s="80"/>
      <c r="AY20641" s="80"/>
      <c r="AZ20641" s="80"/>
      <c r="BA20641" s="80"/>
      <c r="BB20641" s="80"/>
    </row>
    <row r="20642" spans="9:54" x14ac:dyDescent="0.25">
      <c r="I20642" s="80"/>
      <c r="AX20642" s="80"/>
      <c r="AY20642" s="80"/>
      <c r="AZ20642" s="80"/>
      <c r="BA20642" s="80"/>
      <c r="BB20642" s="80"/>
    </row>
    <row r="20643" spans="9:54" x14ac:dyDescent="0.25">
      <c r="I20643" s="80"/>
      <c r="AX20643" s="80"/>
      <c r="AY20643" s="80"/>
      <c r="AZ20643" s="80"/>
      <c r="BA20643" s="80"/>
      <c r="BB20643" s="80"/>
    </row>
    <row r="20644" spans="9:54" x14ac:dyDescent="0.25">
      <c r="I20644" s="80"/>
      <c r="AX20644" s="80"/>
      <c r="AY20644" s="80"/>
      <c r="AZ20644" s="80"/>
      <c r="BA20644" s="80"/>
      <c r="BB20644" s="80"/>
    </row>
    <row r="20645" spans="9:54" x14ac:dyDescent="0.25">
      <c r="I20645" s="80"/>
      <c r="AX20645" s="80"/>
      <c r="AY20645" s="80"/>
      <c r="AZ20645" s="80"/>
      <c r="BA20645" s="80"/>
      <c r="BB20645" s="80"/>
    </row>
    <row r="20646" spans="9:54" x14ac:dyDescent="0.25">
      <c r="I20646" s="80"/>
      <c r="AX20646" s="80"/>
      <c r="AY20646" s="80"/>
      <c r="AZ20646" s="80"/>
      <c r="BA20646" s="80"/>
      <c r="BB20646" s="80"/>
    </row>
    <row r="20647" spans="9:54" x14ac:dyDescent="0.25">
      <c r="I20647" s="80"/>
      <c r="AX20647" s="80"/>
      <c r="AY20647" s="80"/>
      <c r="AZ20647" s="80"/>
      <c r="BA20647" s="80"/>
      <c r="BB20647" s="80"/>
    </row>
    <row r="20648" spans="9:54" x14ac:dyDescent="0.25">
      <c r="I20648" s="80"/>
      <c r="AX20648" s="80"/>
      <c r="AY20648" s="80"/>
      <c r="AZ20648" s="80"/>
      <c r="BA20648" s="80"/>
      <c r="BB20648" s="80"/>
    </row>
    <row r="20649" spans="9:54" x14ac:dyDescent="0.25">
      <c r="I20649" s="80"/>
      <c r="AX20649" s="80"/>
      <c r="AY20649" s="80"/>
      <c r="AZ20649" s="80"/>
      <c r="BA20649" s="80"/>
      <c r="BB20649" s="80"/>
    </row>
    <row r="20650" spans="9:54" x14ac:dyDescent="0.25">
      <c r="I20650" s="80"/>
      <c r="AX20650" s="80"/>
      <c r="AY20650" s="80"/>
      <c r="AZ20650" s="80"/>
      <c r="BA20650" s="80"/>
      <c r="BB20650" s="80"/>
    </row>
    <row r="20651" spans="9:54" x14ac:dyDescent="0.25">
      <c r="I20651" s="80"/>
      <c r="AX20651" s="80"/>
      <c r="AY20651" s="80"/>
      <c r="AZ20651" s="80"/>
      <c r="BA20651" s="80"/>
      <c r="BB20651" s="80"/>
    </row>
    <row r="20652" spans="9:54" x14ac:dyDescent="0.25">
      <c r="I20652" s="80"/>
      <c r="AX20652" s="80"/>
      <c r="AY20652" s="80"/>
      <c r="AZ20652" s="80"/>
      <c r="BA20652" s="80"/>
      <c r="BB20652" s="80"/>
    </row>
    <row r="20653" spans="9:54" x14ac:dyDescent="0.25">
      <c r="I20653" s="80"/>
      <c r="AX20653" s="80"/>
      <c r="AY20653" s="80"/>
      <c r="AZ20653" s="80"/>
      <c r="BA20653" s="80"/>
      <c r="BB20653" s="80"/>
    </row>
    <row r="20654" spans="9:54" x14ac:dyDescent="0.25">
      <c r="I20654" s="80"/>
      <c r="AX20654" s="80"/>
      <c r="AY20654" s="80"/>
      <c r="AZ20654" s="80"/>
      <c r="BA20654" s="80"/>
      <c r="BB20654" s="80"/>
    </row>
    <row r="20655" spans="9:54" x14ac:dyDescent="0.25">
      <c r="I20655" s="80"/>
      <c r="AX20655" s="80"/>
      <c r="AY20655" s="80"/>
      <c r="AZ20655" s="80"/>
      <c r="BA20655" s="80"/>
      <c r="BB20655" s="80"/>
    </row>
    <row r="20656" spans="9:54" x14ac:dyDescent="0.25">
      <c r="I20656" s="80"/>
      <c r="AX20656" s="80"/>
      <c r="AY20656" s="80"/>
      <c r="AZ20656" s="80"/>
      <c r="BA20656" s="80"/>
      <c r="BB20656" s="80"/>
    </row>
    <row r="20657" spans="9:54" x14ac:dyDescent="0.25">
      <c r="I20657" s="80"/>
      <c r="AX20657" s="80"/>
      <c r="AY20657" s="80"/>
      <c r="AZ20657" s="80"/>
      <c r="BA20657" s="80"/>
      <c r="BB20657" s="80"/>
    </row>
    <row r="20658" spans="9:54" x14ac:dyDescent="0.25">
      <c r="I20658" s="80"/>
      <c r="AX20658" s="80"/>
      <c r="AY20658" s="80"/>
      <c r="AZ20658" s="80"/>
      <c r="BA20658" s="80"/>
      <c r="BB20658" s="80"/>
    </row>
    <row r="20659" spans="9:54" x14ac:dyDescent="0.25">
      <c r="I20659" s="80"/>
      <c r="AX20659" s="80"/>
      <c r="AY20659" s="80"/>
      <c r="AZ20659" s="80"/>
      <c r="BA20659" s="80"/>
      <c r="BB20659" s="80"/>
    </row>
    <row r="20660" spans="9:54" x14ac:dyDescent="0.25">
      <c r="I20660" s="80"/>
      <c r="AX20660" s="80"/>
      <c r="AY20660" s="80"/>
      <c r="AZ20660" s="80"/>
      <c r="BA20660" s="80"/>
      <c r="BB20660" s="80"/>
    </row>
    <row r="20661" spans="9:54" x14ac:dyDescent="0.25">
      <c r="I20661" s="80"/>
      <c r="AX20661" s="80"/>
      <c r="AY20661" s="80"/>
      <c r="AZ20661" s="80"/>
      <c r="BA20661" s="80"/>
      <c r="BB20661" s="80"/>
    </row>
    <row r="20662" spans="9:54" x14ac:dyDescent="0.25">
      <c r="I20662" s="80"/>
      <c r="AX20662" s="80"/>
      <c r="AY20662" s="80"/>
      <c r="AZ20662" s="80"/>
      <c r="BA20662" s="80"/>
      <c r="BB20662" s="80"/>
    </row>
    <row r="20663" spans="9:54" x14ac:dyDescent="0.25">
      <c r="I20663" s="80"/>
      <c r="AX20663" s="80"/>
      <c r="AY20663" s="80"/>
      <c r="AZ20663" s="80"/>
      <c r="BA20663" s="80"/>
      <c r="BB20663" s="80"/>
    </row>
    <row r="20664" spans="9:54" x14ac:dyDescent="0.25">
      <c r="I20664" s="80"/>
      <c r="AX20664" s="80"/>
      <c r="AY20664" s="80"/>
      <c r="AZ20664" s="80"/>
      <c r="BA20664" s="80"/>
      <c r="BB20664" s="80"/>
    </row>
    <row r="20665" spans="9:54" x14ac:dyDescent="0.25">
      <c r="I20665" s="80"/>
      <c r="AX20665" s="80"/>
      <c r="AY20665" s="80"/>
      <c r="AZ20665" s="80"/>
      <c r="BA20665" s="80"/>
      <c r="BB20665" s="80"/>
    </row>
    <row r="20666" spans="9:54" x14ac:dyDescent="0.25">
      <c r="I20666" s="80"/>
      <c r="AX20666" s="80"/>
      <c r="AY20666" s="80"/>
      <c r="AZ20666" s="80"/>
      <c r="BA20666" s="80"/>
      <c r="BB20666" s="80"/>
    </row>
    <row r="20667" spans="9:54" x14ac:dyDescent="0.25">
      <c r="I20667" s="80"/>
      <c r="AX20667" s="80"/>
      <c r="AY20667" s="80"/>
      <c r="AZ20667" s="80"/>
      <c r="BA20667" s="80"/>
      <c r="BB20667" s="80"/>
    </row>
    <row r="20668" spans="9:54" x14ac:dyDescent="0.25">
      <c r="I20668" s="80"/>
      <c r="AX20668" s="80"/>
      <c r="AY20668" s="80"/>
      <c r="AZ20668" s="80"/>
      <c r="BA20668" s="80"/>
      <c r="BB20668" s="80"/>
    </row>
    <row r="20669" spans="9:54" x14ac:dyDescent="0.25">
      <c r="I20669" s="80"/>
      <c r="AX20669" s="80"/>
      <c r="AY20669" s="80"/>
      <c r="AZ20669" s="80"/>
      <c r="BA20669" s="80"/>
      <c r="BB20669" s="80"/>
    </row>
    <row r="20670" spans="9:54" x14ac:dyDescent="0.25">
      <c r="I20670" s="80"/>
      <c r="AX20670" s="80"/>
      <c r="AY20670" s="80"/>
      <c r="AZ20670" s="80"/>
      <c r="BA20670" s="80"/>
      <c r="BB20670" s="80"/>
    </row>
    <row r="20671" spans="9:54" x14ac:dyDescent="0.25">
      <c r="I20671" s="80"/>
      <c r="AX20671" s="80"/>
      <c r="AY20671" s="80"/>
      <c r="AZ20671" s="80"/>
      <c r="BA20671" s="80"/>
      <c r="BB20671" s="80"/>
    </row>
    <row r="20672" spans="9:54" x14ac:dyDescent="0.25">
      <c r="I20672" s="80"/>
      <c r="AX20672" s="80"/>
      <c r="AY20672" s="80"/>
      <c r="AZ20672" s="80"/>
      <c r="BA20672" s="80"/>
      <c r="BB20672" s="80"/>
    </row>
    <row r="20673" spans="9:54" x14ac:dyDescent="0.25">
      <c r="I20673" s="80"/>
      <c r="AX20673" s="80"/>
      <c r="AY20673" s="80"/>
      <c r="AZ20673" s="80"/>
      <c r="BA20673" s="80"/>
      <c r="BB20673" s="80"/>
    </row>
    <row r="20674" spans="9:54" x14ac:dyDescent="0.25">
      <c r="I20674" s="80"/>
      <c r="AX20674" s="80"/>
      <c r="AY20674" s="80"/>
      <c r="AZ20674" s="80"/>
      <c r="BA20674" s="80"/>
      <c r="BB20674" s="80"/>
    </row>
    <row r="20675" spans="9:54" x14ac:dyDescent="0.25">
      <c r="I20675" s="80"/>
      <c r="AX20675" s="80"/>
      <c r="AY20675" s="80"/>
      <c r="AZ20675" s="80"/>
      <c r="BA20675" s="80"/>
      <c r="BB20675" s="80"/>
    </row>
    <row r="20676" spans="9:54" x14ac:dyDescent="0.25">
      <c r="I20676" s="80"/>
      <c r="AX20676" s="80"/>
      <c r="AY20676" s="80"/>
      <c r="AZ20676" s="80"/>
      <c r="BA20676" s="80"/>
      <c r="BB20676" s="80"/>
    </row>
    <row r="20677" spans="9:54" x14ac:dyDescent="0.25">
      <c r="I20677" s="80"/>
      <c r="AX20677" s="80"/>
      <c r="AY20677" s="80"/>
      <c r="AZ20677" s="80"/>
      <c r="BA20677" s="80"/>
      <c r="BB20677" s="80"/>
    </row>
    <row r="20678" spans="9:54" x14ac:dyDescent="0.25">
      <c r="I20678" s="80"/>
      <c r="AX20678" s="80"/>
      <c r="AY20678" s="80"/>
      <c r="AZ20678" s="80"/>
      <c r="BA20678" s="80"/>
      <c r="BB20678" s="80"/>
    </row>
    <row r="20679" spans="9:54" x14ac:dyDescent="0.25">
      <c r="I20679" s="80"/>
      <c r="AX20679" s="80"/>
      <c r="AY20679" s="80"/>
      <c r="AZ20679" s="80"/>
      <c r="BA20679" s="80"/>
      <c r="BB20679" s="80"/>
    </row>
    <row r="20680" spans="9:54" x14ac:dyDescent="0.25">
      <c r="I20680" s="80"/>
      <c r="AX20680" s="80"/>
      <c r="AY20680" s="80"/>
      <c r="AZ20680" s="80"/>
      <c r="BA20680" s="80"/>
      <c r="BB20680" s="80"/>
    </row>
    <row r="20681" spans="9:54" x14ac:dyDescent="0.25">
      <c r="I20681" s="80"/>
      <c r="AX20681" s="80"/>
      <c r="AY20681" s="80"/>
      <c r="AZ20681" s="80"/>
      <c r="BA20681" s="80"/>
      <c r="BB20681" s="80"/>
    </row>
    <row r="20682" spans="9:54" x14ac:dyDescent="0.25">
      <c r="I20682" s="80"/>
      <c r="AX20682" s="80"/>
      <c r="AY20682" s="80"/>
      <c r="AZ20682" s="80"/>
      <c r="BA20682" s="80"/>
      <c r="BB20682" s="80"/>
    </row>
    <row r="20683" spans="9:54" x14ac:dyDescent="0.25">
      <c r="I20683" s="80"/>
      <c r="AX20683" s="80"/>
      <c r="AY20683" s="80"/>
      <c r="AZ20683" s="80"/>
      <c r="BA20683" s="80"/>
      <c r="BB20683" s="80"/>
    </row>
    <row r="20684" spans="9:54" x14ac:dyDescent="0.25">
      <c r="I20684" s="80"/>
      <c r="AX20684" s="80"/>
      <c r="AY20684" s="80"/>
      <c r="AZ20684" s="80"/>
      <c r="BA20684" s="80"/>
      <c r="BB20684" s="80"/>
    </row>
    <row r="20685" spans="9:54" x14ac:dyDescent="0.25">
      <c r="I20685" s="80"/>
      <c r="AX20685" s="80"/>
      <c r="AY20685" s="80"/>
      <c r="AZ20685" s="80"/>
      <c r="BA20685" s="80"/>
      <c r="BB20685" s="80"/>
    </row>
    <row r="20686" spans="9:54" x14ac:dyDescent="0.25">
      <c r="I20686" s="80"/>
      <c r="AX20686" s="80"/>
      <c r="AY20686" s="80"/>
      <c r="AZ20686" s="80"/>
      <c r="BA20686" s="80"/>
      <c r="BB20686" s="80"/>
    </row>
    <row r="20687" spans="9:54" x14ac:dyDescent="0.25">
      <c r="I20687" s="80"/>
      <c r="AX20687" s="80"/>
      <c r="AY20687" s="80"/>
      <c r="AZ20687" s="80"/>
      <c r="BA20687" s="80"/>
      <c r="BB20687" s="80"/>
    </row>
    <row r="20688" spans="9:54" x14ac:dyDescent="0.25">
      <c r="I20688" s="80"/>
      <c r="AX20688" s="80"/>
      <c r="AY20688" s="80"/>
      <c r="AZ20688" s="80"/>
      <c r="BA20688" s="80"/>
      <c r="BB20688" s="80"/>
    </row>
    <row r="20689" spans="9:54" x14ac:dyDescent="0.25">
      <c r="I20689" s="80"/>
      <c r="AX20689" s="80"/>
      <c r="AY20689" s="80"/>
      <c r="AZ20689" s="80"/>
      <c r="BA20689" s="80"/>
      <c r="BB20689" s="80"/>
    </row>
    <row r="20690" spans="9:54" x14ac:dyDescent="0.25">
      <c r="I20690" s="80"/>
      <c r="AX20690" s="80"/>
      <c r="AY20690" s="80"/>
      <c r="AZ20690" s="80"/>
      <c r="BA20690" s="80"/>
      <c r="BB20690" s="80"/>
    </row>
    <row r="20691" spans="9:54" x14ac:dyDescent="0.25">
      <c r="I20691" s="80"/>
      <c r="AX20691" s="80"/>
      <c r="AY20691" s="80"/>
      <c r="AZ20691" s="80"/>
      <c r="BA20691" s="80"/>
      <c r="BB20691" s="80"/>
    </row>
    <row r="20692" spans="9:54" x14ac:dyDescent="0.25">
      <c r="I20692" s="80"/>
      <c r="AX20692" s="80"/>
      <c r="AY20692" s="80"/>
      <c r="AZ20692" s="80"/>
      <c r="BA20692" s="80"/>
      <c r="BB20692" s="80"/>
    </row>
    <row r="20693" spans="9:54" x14ac:dyDescent="0.25">
      <c r="I20693" s="80"/>
      <c r="AX20693" s="80"/>
      <c r="AY20693" s="80"/>
      <c r="AZ20693" s="80"/>
      <c r="BA20693" s="80"/>
      <c r="BB20693" s="80"/>
    </row>
    <row r="20694" spans="9:54" x14ac:dyDescent="0.25">
      <c r="I20694" s="80"/>
      <c r="AX20694" s="80"/>
      <c r="AY20694" s="80"/>
      <c r="AZ20694" s="80"/>
      <c r="BA20694" s="80"/>
      <c r="BB20694" s="80"/>
    </row>
    <row r="20695" spans="9:54" x14ac:dyDescent="0.25">
      <c r="I20695" s="80"/>
      <c r="AX20695" s="80"/>
      <c r="AY20695" s="80"/>
      <c r="AZ20695" s="80"/>
      <c r="BA20695" s="80"/>
      <c r="BB20695" s="80"/>
    </row>
    <row r="20696" spans="9:54" x14ac:dyDescent="0.25">
      <c r="I20696" s="80"/>
      <c r="AX20696" s="80"/>
      <c r="AY20696" s="80"/>
      <c r="AZ20696" s="80"/>
      <c r="BA20696" s="80"/>
      <c r="BB20696" s="80"/>
    </row>
    <row r="20697" spans="9:54" x14ac:dyDescent="0.25">
      <c r="I20697" s="80"/>
      <c r="AX20697" s="80"/>
      <c r="AY20697" s="80"/>
      <c r="AZ20697" s="80"/>
      <c r="BA20697" s="80"/>
      <c r="BB20697" s="80"/>
    </row>
    <row r="20698" spans="9:54" x14ac:dyDescent="0.25">
      <c r="I20698" s="80"/>
      <c r="AX20698" s="80"/>
      <c r="AY20698" s="80"/>
      <c r="AZ20698" s="80"/>
      <c r="BA20698" s="80"/>
      <c r="BB20698" s="80"/>
    </row>
    <row r="20699" spans="9:54" x14ac:dyDescent="0.25">
      <c r="I20699" s="80"/>
      <c r="AX20699" s="80"/>
      <c r="AY20699" s="80"/>
      <c r="AZ20699" s="80"/>
      <c r="BA20699" s="80"/>
      <c r="BB20699" s="80"/>
    </row>
    <row r="20700" spans="9:54" x14ac:dyDescent="0.25">
      <c r="I20700" s="80"/>
      <c r="AX20700" s="80"/>
      <c r="AY20700" s="80"/>
      <c r="AZ20700" s="80"/>
      <c r="BA20700" s="80"/>
      <c r="BB20700" s="80"/>
    </row>
    <row r="20701" spans="9:54" x14ac:dyDescent="0.25">
      <c r="I20701" s="80"/>
      <c r="AX20701" s="80"/>
      <c r="AY20701" s="80"/>
      <c r="AZ20701" s="80"/>
      <c r="BA20701" s="80"/>
      <c r="BB20701" s="80"/>
    </row>
    <row r="20702" spans="9:54" x14ac:dyDescent="0.25">
      <c r="I20702" s="80"/>
      <c r="AX20702" s="80"/>
      <c r="AY20702" s="80"/>
      <c r="AZ20702" s="80"/>
      <c r="BA20702" s="80"/>
      <c r="BB20702" s="80"/>
    </row>
    <row r="20703" spans="9:54" x14ac:dyDescent="0.25">
      <c r="I20703" s="80"/>
      <c r="AX20703" s="80"/>
      <c r="AY20703" s="80"/>
      <c r="AZ20703" s="80"/>
      <c r="BA20703" s="80"/>
      <c r="BB20703" s="80"/>
    </row>
    <row r="20704" spans="9:54" x14ac:dyDescent="0.25">
      <c r="I20704" s="80"/>
      <c r="AX20704" s="80"/>
      <c r="AY20704" s="80"/>
      <c r="AZ20704" s="80"/>
      <c r="BA20704" s="80"/>
      <c r="BB20704" s="80"/>
    </row>
    <row r="20705" spans="9:54" x14ac:dyDescent="0.25">
      <c r="I20705" s="80"/>
      <c r="AX20705" s="80"/>
      <c r="AY20705" s="80"/>
      <c r="AZ20705" s="80"/>
      <c r="BA20705" s="80"/>
      <c r="BB20705" s="80"/>
    </row>
    <row r="20706" spans="9:54" x14ac:dyDescent="0.25">
      <c r="I20706" s="80"/>
      <c r="AX20706" s="80"/>
      <c r="AY20706" s="80"/>
      <c r="AZ20706" s="80"/>
      <c r="BA20706" s="80"/>
      <c r="BB20706" s="80"/>
    </row>
    <row r="20707" spans="9:54" x14ac:dyDescent="0.25">
      <c r="I20707" s="80"/>
      <c r="AX20707" s="80"/>
      <c r="AY20707" s="80"/>
      <c r="AZ20707" s="80"/>
      <c r="BA20707" s="80"/>
      <c r="BB20707" s="80"/>
    </row>
    <row r="20708" spans="9:54" x14ac:dyDescent="0.25">
      <c r="I20708" s="80"/>
      <c r="AX20708" s="80"/>
      <c r="AY20708" s="80"/>
      <c r="AZ20708" s="80"/>
      <c r="BA20708" s="80"/>
      <c r="BB20708" s="80"/>
    </row>
    <row r="20709" spans="9:54" x14ac:dyDescent="0.25">
      <c r="I20709" s="80"/>
      <c r="AX20709" s="80"/>
      <c r="AY20709" s="80"/>
      <c r="AZ20709" s="80"/>
      <c r="BA20709" s="80"/>
      <c r="BB20709" s="80"/>
    </row>
    <row r="20710" spans="9:54" x14ac:dyDescent="0.25">
      <c r="I20710" s="80"/>
      <c r="AX20710" s="80"/>
      <c r="AY20710" s="80"/>
      <c r="AZ20710" s="80"/>
      <c r="BA20710" s="80"/>
      <c r="BB20710" s="80"/>
    </row>
    <row r="20711" spans="9:54" x14ac:dyDescent="0.25">
      <c r="I20711" s="80"/>
      <c r="AX20711" s="80"/>
      <c r="AY20711" s="80"/>
      <c r="AZ20711" s="80"/>
      <c r="BA20711" s="80"/>
      <c r="BB20711" s="80"/>
    </row>
    <row r="20712" spans="9:54" x14ac:dyDescent="0.25">
      <c r="I20712" s="80"/>
      <c r="AX20712" s="80"/>
      <c r="AY20712" s="80"/>
      <c r="AZ20712" s="80"/>
      <c r="BA20712" s="80"/>
      <c r="BB20712" s="80"/>
    </row>
    <row r="20713" spans="9:54" x14ac:dyDescent="0.25">
      <c r="I20713" s="80"/>
      <c r="AX20713" s="80"/>
      <c r="AY20713" s="80"/>
      <c r="AZ20713" s="80"/>
      <c r="BA20713" s="80"/>
      <c r="BB20713" s="80"/>
    </row>
    <row r="20714" spans="9:54" x14ac:dyDescent="0.25">
      <c r="I20714" s="80"/>
      <c r="AX20714" s="80"/>
      <c r="AY20714" s="80"/>
      <c r="AZ20714" s="80"/>
      <c r="BA20714" s="80"/>
      <c r="BB20714" s="80"/>
    </row>
    <row r="20715" spans="9:54" x14ac:dyDescent="0.25">
      <c r="I20715" s="80"/>
      <c r="AX20715" s="80"/>
      <c r="AY20715" s="80"/>
      <c r="AZ20715" s="80"/>
      <c r="BA20715" s="80"/>
      <c r="BB20715" s="80"/>
    </row>
    <row r="20716" spans="9:54" x14ac:dyDescent="0.25">
      <c r="I20716" s="80"/>
      <c r="AX20716" s="80"/>
      <c r="AY20716" s="80"/>
      <c r="AZ20716" s="80"/>
      <c r="BA20716" s="80"/>
      <c r="BB20716" s="80"/>
    </row>
    <row r="20717" spans="9:54" x14ac:dyDescent="0.25">
      <c r="I20717" s="80"/>
      <c r="AX20717" s="80"/>
      <c r="AY20717" s="80"/>
      <c r="AZ20717" s="80"/>
      <c r="BA20717" s="80"/>
      <c r="BB20717" s="80"/>
    </row>
    <row r="20718" spans="9:54" x14ac:dyDescent="0.25">
      <c r="I20718" s="80"/>
      <c r="AX20718" s="80"/>
      <c r="AY20718" s="80"/>
      <c r="AZ20718" s="80"/>
      <c r="BA20718" s="80"/>
      <c r="BB20718" s="80"/>
    </row>
    <row r="20719" spans="9:54" x14ac:dyDescent="0.25">
      <c r="I20719" s="80"/>
      <c r="AX20719" s="80"/>
      <c r="AY20719" s="80"/>
      <c r="AZ20719" s="80"/>
      <c r="BA20719" s="80"/>
      <c r="BB20719" s="80"/>
    </row>
    <row r="20720" spans="9:54" x14ac:dyDescent="0.25">
      <c r="I20720" s="80"/>
      <c r="AX20720" s="80"/>
      <c r="AY20720" s="80"/>
      <c r="AZ20720" s="80"/>
      <c r="BA20720" s="80"/>
      <c r="BB20720" s="80"/>
    </row>
    <row r="20721" spans="9:54" x14ac:dyDescent="0.25">
      <c r="I20721" s="80"/>
      <c r="AX20721" s="80"/>
      <c r="AY20721" s="80"/>
      <c r="AZ20721" s="80"/>
      <c r="BA20721" s="80"/>
      <c r="BB20721" s="80"/>
    </row>
    <row r="20722" spans="9:54" x14ac:dyDescent="0.25">
      <c r="I20722" s="80"/>
      <c r="AX20722" s="80"/>
      <c r="AY20722" s="80"/>
      <c r="AZ20722" s="80"/>
      <c r="BA20722" s="80"/>
      <c r="BB20722" s="80"/>
    </row>
    <row r="20723" spans="9:54" x14ac:dyDescent="0.25">
      <c r="I20723" s="80"/>
      <c r="AX20723" s="80"/>
      <c r="AY20723" s="80"/>
      <c r="AZ20723" s="80"/>
      <c r="BA20723" s="80"/>
      <c r="BB20723" s="80"/>
    </row>
    <row r="20724" spans="9:54" x14ac:dyDescent="0.25">
      <c r="I20724" s="80"/>
      <c r="AX20724" s="80"/>
      <c r="AY20724" s="80"/>
      <c r="AZ20724" s="80"/>
      <c r="BA20724" s="80"/>
      <c r="BB20724" s="80"/>
    </row>
    <row r="20725" spans="9:54" x14ac:dyDescent="0.25">
      <c r="I20725" s="80"/>
      <c r="AX20725" s="80"/>
      <c r="AY20725" s="80"/>
      <c r="AZ20725" s="80"/>
      <c r="BA20725" s="80"/>
      <c r="BB20725" s="80"/>
    </row>
    <row r="20726" spans="9:54" x14ac:dyDescent="0.25">
      <c r="I20726" s="80"/>
      <c r="AX20726" s="80"/>
      <c r="AY20726" s="80"/>
      <c r="AZ20726" s="80"/>
      <c r="BA20726" s="80"/>
      <c r="BB20726" s="80"/>
    </row>
    <row r="20727" spans="9:54" x14ac:dyDescent="0.25">
      <c r="I20727" s="80"/>
      <c r="AX20727" s="80"/>
      <c r="AY20727" s="80"/>
      <c r="AZ20727" s="80"/>
      <c r="BA20727" s="80"/>
      <c r="BB20727" s="80"/>
    </row>
    <row r="20728" spans="9:54" x14ac:dyDescent="0.25">
      <c r="I20728" s="80"/>
      <c r="AX20728" s="80"/>
      <c r="AY20728" s="80"/>
      <c r="AZ20728" s="80"/>
      <c r="BA20728" s="80"/>
      <c r="BB20728" s="80"/>
    </row>
    <row r="20729" spans="9:54" x14ac:dyDescent="0.25">
      <c r="I20729" s="80"/>
      <c r="AX20729" s="80"/>
      <c r="AY20729" s="80"/>
      <c r="AZ20729" s="80"/>
      <c r="BA20729" s="80"/>
      <c r="BB20729" s="80"/>
    </row>
    <row r="20730" spans="9:54" x14ac:dyDescent="0.25">
      <c r="I20730" s="80"/>
      <c r="AX20730" s="80"/>
      <c r="AY20730" s="80"/>
      <c r="AZ20730" s="80"/>
      <c r="BA20730" s="80"/>
      <c r="BB20730" s="80"/>
    </row>
    <row r="20731" spans="9:54" x14ac:dyDescent="0.25">
      <c r="I20731" s="80"/>
      <c r="AX20731" s="80"/>
      <c r="AY20731" s="80"/>
      <c r="AZ20731" s="80"/>
      <c r="BA20731" s="80"/>
      <c r="BB20731" s="80"/>
    </row>
    <row r="20732" spans="9:54" x14ac:dyDescent="0.25">
      <c r="I20732" s="80"/>
      <c r="AX20732" s="80"/>
      <c r="AY20732" s="80"/>
      <c r="AZ20732" s="80"/>
      <c r="BA20732" s="80"/>
      <c r="BB20732" s="80"/>
    </row>
    <row r="20733" spans="9:54" x14ac:dyDescent="0.25">
      <c r="I20733" s="80"/>
      <c r="AX20733" s="80"/>
      <c r="AY20733" s="80"/>
      <c r="AZ20733" s="80"/>
      <c r="BA20733" s="80"/>
      <c r="BB20733" s="80"/>
    </row>
    <row r="20734" spans="9:54" x14ac:dyDescent="0.25">
      <c r="I20734" s="80"/>
      <c r="AX20734" s="80"/>
      <c r="AY20734" s="80"/>
      <c r="AZ20734" s="80"/>
      <c r="BA20734" s="80"/>
      <c r="BB20734" s="80"/>
    </row>
    <row r="20735" spans="9:54" x14ac:dyDescent="0.25">
      <c r="I20735" s="80"/>
      <c r="AX20735" s="80"/>
      <c r="AY20735" s="80"/>
      <c r="AZ20735" s="80"/>
      <c r="BA20735" s="80"/>
      <c r="BB20735" s="80"/>
    </row>
    <row r="20736" spans="9:54" x14ac:dyDescent="0.25">
      <c r="I20736" s="80"/>
      <c r="AX20736" s="80"/>
      <c r="AY20736" s="80"/>
      <c r="AZ20736" s="80"/>
      <c r="BA20736" s="80"/>
      <c r="BB20736" s="80"/>
    </row>
    <row r="20737" spans="9:54" x14ac:dyDescent="0.25">
      <c r="I20737" s="80"/>
      <c r="AX20737" s="80"/>
      <c r="AY20737" s="80"/>
      <c r="AZ20737" s="80"/>
      <c r="BA20737" s="80"/>
      <c r="BB20737" s="80"/>
    </row>
    <row r="20738" spans="9:54" x14ac:dyDescent="0.25">
      <c r="I20738" s="80"/>
      <c r="AX20738" s="80"/>
      <c r="AY20738" s="80"/>
      <c r="AZ20738" s="80"/>
      <c r="BA20738" s="80"/>
      <c r="BB20738" s="80"/>
    </row>
    <row r="20739" spans="9:54" x14ac:dyDescent="0.25">
      <c r="I20739" s="80"/>
      <c r="AX20739" s="80"/>
      <c r="AY20739" s="80"/>
      <c r="AZ20739" s="80"/>
      <c r="BA20739" s="80"/>
      <c r="BB20739" s="80"/>
    </row>
    <row r="20740" spans="9:54" x14ac:dyDescent="0.25">
      <c r="I20740" s="80"/>
      <c r="AX20740" s="80"/>
      <c r="AY20740" s="80"/>
      <c r="AZ20740" s="80"/>
      <c r="BA20740" s="80"/>
      <c r="BB20740" s="80"/>
    </row>
    <row r="20741" spans="9:54" x14ac:dyDescent="0.25">
      <c r="I20741" s="80"/>
      <c r="AX20741" s="80"/>
      <c r="AY20741" s="80"/>
      <c r="AZ20741" s="80"/>
      <c r="BA20741" s="80"/>
      <c r="BB20741" s="80"/>
    </row>
    <row r="20742" spans="9:54" x14ac:dyDescent="0.25">
      <c r="I20742" s="80"/>
      <c r="AX20742" s="80"/>
      <c r="AY20742" s="80"/>
      <c r="AZ20742" s="80"/>
      <c r="BA20742" s="80"/>
      <c r="BB20742" s="80"/>
    </row>
    <row r="20743" spans="9:54" x14ac:dyDescent="0.25">
      <c r="I20743" s="80"/>
      <c r="AX20743" s="80"/>
      <c r="AY20743" s="80"/>
      <c r="AZ20743" s="80"/>
      <c r="BA20743" s="80"/>
      <c r="BB20743" s="80"/>
    </row>
    <row r="20744" spans="9:54" x14ac:dyDescent="0.25">
      <c r="I20744" s="80"/>
      <c r="AX20744" s="80"/>
      <c r="AY20744" s="80"/>
      <c r="AZ20744" s="80"/>
      <c r="BA20744" s="80"/>
      <c r="BB20744" s="80"/>
    </row>
    <row r="20745" spans="9:54" x14ac:dyDescent="0.25">
      <c r="I20745" s="80"/>
      <c r="AX20745" s="80"/>
      <c r="AY20745" s="80"/>
      <c r="AZ20745" s="80"/>
      <c r="BA20745" s="80"/>
      <c r="BB20745" s="80"/>
    </row>
    <row r="20746" spans="9:54" x14ac:dyDescent="0.25">
      <c r="I20746" s="80"/>
      <c r="AX20746" s="80"/>
      <c r="AY20746" s="80"/>
      <c r="AZ20746" s="80"/>
      <c r="BA20746" s="80"/>
      <c r="BB20746" s="80"/>
    </row>
    <row r="20747" spans="9:54" x14ac:dyDescent="0.25">
      <c r="I20747" s="80"/>
      <c r="AX20747" s="80"/>
      <c r="AY20747" s="80"/>
      <c r="AZ20747" s="80"/>
      <c r="BA20747" s="80"/>
      <c r="BB20747" s="80"/>
    </row>
    <row r="20748" spans="9:54" x14ac:dyDescent="0.25">
      <c r="I20748" s="80"/>
      <c r="AX20748" s="80"/>
      <c r="AY20748" s="80"/>
      <c r="AZ20748" s="80"/>
      <c r="BA20748" s="80"/>
      <c r="BB20748" s="80"/>
    </row>
    <row r="20749" spans="9:54" x14ac:dyDescent="0.25">
      <c r="I20749" s="80"/>
      <c r="AX20749" s="80"/>
      <c r="AY20749" s="80"/>
      <c r="AZ20749" s="80"/>
      <c r="BA20749" s="80"/>
      <c r="BB20749" s="80"/>
    </row>
    <row r="20750" spans="9:54" x14ac:dyDescent="0.25">
      <c r="I20750" s="80"/>
      <c r="AX20750" s="80"/>
      <c r="AY20750" s="80"/>
      <c r="AZ20750" s="80"/>
      <c r="BA20750" s="80"/>
      <c r="BB20750" s="80"/>
    </row>
    <row r="20751" spans="9:54" x14ac:dyDescent="0.25">
      <c r="I20751" s="80"/>
      <c r="AX20751" s="80"/>
      <c r="AY20751" s="80"/>
      <c r="AZ20751" s="80"/>
      <c r="BA20751" s="80"/>
      <c r="BB20751" s="80"/>
    </row>
    <row r="20752" spans="9:54" x14ac:dyDescent="0.25">
      <c r="I20752" s="80"/>
      <c r="AX20752" s="80"/>
      <c r="AY20752" s="80"/>
      <c r="AZ20752" s="80"/>
      <c r="BA20752" s="80"/>
      <c r="BB20752" s="80"/>
    </row>
    <row r="20753" spans="9:54" x14ac:dyDescent="0.25">
      <c r="I20753" s="80"/>
      <c r="AX20753" s="80"/>
      <c r="AY20753" s="80"/>
      <c r="AZ20753" s="80"/>
      <c r="BA20753" s="80"/>
      <c r="BB20753" s="80"/>
    </row>
    <row r="20754" spans="9:54" x14ac:dyDescent="0.25">
      <c r="I20754" s="80"/>
      <c r="AX20754" s="80"/>
      <c r="AY20754" s="80"/>
      <c r="AZ20754" s="80"/>
      <c r="BA20754" s="80"/>
      <c r="BB20754" s="80"/>
    </row>
    <row r="20755" spans="9:54" x14ac:dyDescent="0.25">
      <c r="I20755" s="80"/>
      <c r="AX20755" s="80"/>
      <c r="AY20755" s="80"/>
      <c r="AZ20755" s="80"/>
      <c r="BA20755" s="80"/>
      <c r="BB20755" s="80"/>
    </row>
    <row r="20756" spans="9:54" x14ac:dyDescent="0.25">
      <c r="I20756" s="80"/>
      <c r="AX20756" s="80"/>
      <c r="AY20756" s="80"/>
      <c r="AZ20756" s="80"/>
      <c r="BA20756" s="80"/>
      <c r="BB20756" s="80"/>
    </row>
    <row r="20757" spans="9:54" x14ac:dyDescent="0.25">
      <c r="I20757" s="80"/>
      <c r="AX20757" s="80"/>
      <c r="AY20757" s="80"/>
      <c r="AZ20757" s="80"/>
      <c r="BA20757" s="80"/>
      <c r="BB20757" s="80"/>
    </row>
    <row r="20758" spans="9:54" x14ac:dyDescent="0.25">
      <c r="I20758" s="80"/>
      <c r="AX20758" s="80"/>
      <c r="AY20758" s="80"/>
      <c r="AZ20758" s="80"/>
      <c r="BA20758" s="80"/>
      <c r="BB20758" s="80"/>
    </row>
    <row r="20759" spans="9:54" x14ac:dyDescent="0.25">
      <c r="I20759" s="80"/>
      <c r="AX20759" s="80"/>
      <c r="AY20759" s="80"/>
      <c r="AZ20759" s="80"/>
      <c r="BA20759" s="80"/>
      <c r="BB20759" s="80"/>
    </row>
    <row r="20760" spans="9:54" x14ac:dyDescent="0.25">
      <c r="I20760" s="80"/>
      <c r="AX20760" s="80"/>
      <c r="AY20760" s="80"/>
      <c r="AZ20760" s="80"/>
      <c r="BA20760" s="80"/>
      <c r="BB20760" s="80"/>
    </row>
    <row r="20761" spans="9:54" x14ac:dyDescent="0.25">
      <c r="I20761" s="80"/>
      <c r="AX20761" s="80"/>
      <c r="AY20761" s="80"/>
      <c r="AZ20761" s="80"/>
      <c r="BA20761" s="80"/>
      <c r="BB20761" s="80"/>
    </row>
    <row r="20762" spans="9:54" x14ac:dyDescent="0.25">
      <c r="I20762" s="80"/>
      <c r="AX20762" s="80"/>
      <c r="AY20762" s="80"/>
      <c r="AZ20762" s="80"/>
      <c r="BA20762" s="80"/>
      <c r="BB20762" s="80"/>
    </row>
    <row r="20763" spans="9:54" x14ac:dyDescent="0.25">
      <c r="I20763" s="80"/>
      <c r="AX20763" s="80"/>
      <c r="AY20763" s="80"/>
      <c r="AZ20763" s="80"/>
      <c r="BA20763" s="80"/>
      <c r="BB20763" s="80"/>
    </row>
    <row r="20764" spans="9:54" x14ac:dyDescent="0.25">
      <c r="I20764" s="80"/>
      <c r="AX20764" s="80"/>
      <c r="AY20764" s="80"/>
      <c r="AZ20764" s="80"/>
      <c r="BA20764" s="80"/>
      <c r="BB20764" s="80"/>
    </row>
    <row r="20765" spans="9:54" x14ac:dyDescent="0.25">
      <c r="I20765" s="80"/>
      <c r="AX20765" s="80"/>
      <c r="AY20765" s="80"/>
      <c r="AZ20765" s="80"/>
      <c r="BA20765" s="80"/>
      <c r="BB20765" s="80"/>
    </row>
    <row r="20766" spans="9:54" x14ac:dyDescent="0.25">
      <c r="I20766" s="80"/>
      <c r="AX20766" s="80"/>
      <c r="AY20766" s="80"/>
      <c r="AZ20766" s="80"/>
      <c r="BA20766" s="80"/>
      <c r="BB20766" s="80"/>
    </row>
    <row r="20767" spans="9:54" x14ac:dyDescent="0.25">
      <c r="I20767" s="80"/>
      <c r="AX20767" s="80"/>
      <c r="AY20767" s="80"/>
      <c r="AZ20767" s="80"/>
      <c r="BA20767" s="80"/>
      <c r="BB20767" s="80"/>
    </row>
    <row r="20768" spans="9:54" x14ac:dyDescent="0.25">
      <c r="I20768" s="80"/>
      <c r="AX20768" s="80"/>
      <c r="AY20768" s="80"/>
      <c r="AZ20768" s="80"/>
      <c r="BA20768" s="80"/>
      <c r="BB20768" s="80"/>
    </row>
    <row r="20769" spans="9:54" x14ac:dyDescent="0.25">
      <c r="I20769" s="80"/>
      <c r="AX20769" s="80"/>
      <c r="AY20769" s="80"/>
      <c r="AZ20769" s="80"/>
      <c r="BA20769" s="80"/>
      <c r="BB20769" s="80"/>
    </row>
    <row r="20770" spans="9:54" x14ac:dyDescent="0.25">
      <c r="I20770" s="80"/>
      <c r="AX20770" s="80"/>
      <c r="AY20770" s="80"/>
      <c r="AZ20770" s="80"/>
      <c r="BA20770" s="80"/>
      <c r="BB20770" s="80"/>
    </row>
    <row r="20771" spans="9:54" x14ac:dyDescent="0.25">
      <c r="I20771" s="80"/>
      <c r="AX20771" s="80"/>
      <c r="AY20771" s="80"/>
      <c r="AZ20771" s="80"/>
      <c r="BA20771" s="80"/>
      <c r="BB20771" s="80"/>
    </row>
    <row r="20772" spans="9:54" x14ac:dyDescent="0.25">
      <c r="I20772" s="80"/>
      <c r="AX20772" s="80"/>
      <c r="AY20772" s="80"/>
      <c r="AZ20772" s="80"/>
      <c r="BA20772" s="80"/>
      <c r="BB20772" s="80"/>
    </row>
    <row r="20773" spans="9:54" x14ac:dyDescent="0.25">
      <c r="I20773" s="80"/>
      <c r="AX20773" s="80"/>
      <c r="AY20773" s="80"/>
      <c r="AZ20773" s="80"/>
      <c r="BA20773" s="80"/>
      <c r="BB20773" s="80"/>
    </row>
    <row r="20774" spans="9:54" x14ac:dyDescent="0.25">
      <c r="I20774" s="80"/>
      <c r="AX20774" s="80"/>
      <c r="AY20774" s="80"/>
      <c r="AZ20774" s="80"/>
      <c r="BA20774" s="80"/>
      <c r="BB20774" s="80"/>
    </row>
    <row r="20775" spans="9:54" x14ac:dyDescent="0.25">
      <c r="I20775" s="80"/>
      <c r="AX20775" s="80"/>
      <c r="AY20775" s="80"/>
      <c r="AZ20775" s="80"/>
      <c r="BA20775" s="80"/>
      <c r="BB20775" s="80"/>
    </row>
    <row r="20776" spans="9:54" x14ac:dyDescent="0.25">
      <c r="I20776" s="80"/>
      <c r="AX20776" s="80"/>
      <c r="AY20776" s="80"/>
      <c r="AZ20776" s="80"/>
      <c r="BA20776" s="80"/>
      <c r="BB20776" s="80"/>
    </row>
    <row r="20777" spans="9:54" x14ac:dyDescent="0.25">
      <c r="I20777" s="80"/>
      <c r="AX20777" s="80"/>
      <c r="AY20777" s="80"/>
      <c r="AZ20777" s="80"/>
      <c r="BA20777" s="80"/>
      <c r="BB20777" s="80"/>
    </row>
    <row r="20778" spans="9:54" x14ac:dyDescent="0.25">
      <c r="I20778" s="80"/>
      <c r="AX20778" s="80"/>
      <c r="AY20778" s="80"/>
      <c r="AZ20778" s="80"/>
      <c r="BA20778" s="80"/>
      <c r="BB20778" s="80"/>
    </row>
    <row r="20779" spans="9:54" x14ac:dyDescent="0.25">
      <c r="I20779" s="80"/>
      <c r="AX20779" s="80"/>
      <c r="AY20779" s="80"/>
      <c r="AZ20779" s="80"/>
      <c r="BA20779" s="80"/>
      <c r="BB20779" s="80"/>
    </row>
    <row r="20780" spans="9:54" x14ac:dyDescent="0.25">
      <c r="I20780" s="80"/>
      <c r="AX20780" s="80"/>
      <c r="AY20780" s="80"/>
      <c r="AZ20780" s="80"/>
      <c r="BA20780" s="80"/>
      <c r="BB20780" s="80"/>
    </row>
    <row r="20781" spans="9:54" x14ac:dyDescent="0.25">
      <c r="I20781" s="80"/>
      <c r="AX20781" s="80"/>
      <c r="AY20781" s="80"/>
      <c r="AZ20781" s="80"/>
      <c r="BA20781" s="80"/>
      <c r="BB20781" s="80"/>
    </row>
    <row r="20782" spans="9:54" x14ac:dyDescent="0.25">
      <c r="I20782" s="80"/>
      <c r="AX20782" s="80"/>
      <c r="AY20782" s="80"/>
      <c r="AZ20782" s="80"/>
      <c r="BA20782" s="80"/>
      <c r="BB20782" s="80"/>
    </row>
    <row r="20783" spans="9:54" x14ac:dyDescent="0.25">
      <c r="I20783" s="80"/>
      <c r="AX20783" s="80"/>
      <c r="AY20783" s="80"/>
      <c r="AZ20783" s="80"/>
      <c r="BA20783" s="80"/>
      <c r="BB20783" s="80"/>
    </row>
    <row r="20784" spans="9:54" x14ac:dyDescent="0.25">
      <c r="I20784" s="80"/>
      <c r="AX20784" s="80"/>
      <c r="AY20784" s="80"/>
      <c r="AZ20784" s="80"/>
      <c r="BA20784" s="80"/>
      <c r="BB20784" s="80"/>
    </row>
    <row r="20785" spans="9:54" x14ac:dyDescent="0.25">
      <c r="I20785" s="80"/>
      <c r="AX20785" s="80"/>
      <c r="AY20785" s="80"/>
      <c r="AZ20785" s="80"/>
      <c r="BA20785" s="80"/>
      <c r="BB20785" s="80"/>
    </row>
    <row r="20786" spans="9:54" x14ac:dyDescent="0.25">
      <c r="I20786" s="80"/>
      <c r="AX20786" s="80"/>
      <c r="AY20786" s="80"/>
      <c r="AZ20786" s="80"/>
      <c r="BA20786" s="80"/>
      <c r="BB20786" s="80"/>
    </row>
    <row r="20787" spans="9:54" x14ac:dyDescent="0.25">
      <c r="I20787" s="80"/>
      <c r="AX20787" s="80"/>
      <c r="AY20787" s="80"/>
      <c r="AZ20787" s="80"/>
      <c r="BA20787" s="80"/>
      <c r="BB20787" s="80"/>
    </row>
    <row r="20788" spans="9:54" x14ac:dyDescent="0.25">
      <c r="I20788" s="80"/>
      <c r="AX20788" s="80"/>
      <c r="AY20788" s="80"/>
      <c r="AZ20788" s="80"/>
      <c r="BA20788" s="80"/>
      <c r="BB20788" s="80"/>
    </row>
    <row r="20789" spans="9:54" x14ac:dyDescent="0.25">
      <c r="I20789" s="80"/>
      <c r="AX20789" s="80"/>
      <c r="AY20789" s="80"/>
      <c r="AZ20789" s="80"/>
      <c r="BA20789" s="80"/>
      <c r="BB20789" s="80"/>
    </row>
    <row r="20790" spans="9:54" x14ac:dyDescent="0.25">
      <c r="I20790" s="80"/>
      <c r="AX20790" s="80"/>
      <c r="AY20790" s="80"/>
      <c r="AZ20790" s="80"/>
      <c r="BA20790" s="80"/>
      <c r="BB20790" s="80"/>
    </row>
    <row r="20791" spans="9:54" x14ac:dyDescent="0.25">
      <c r="I20791" s="80"/>
      <c r="AX20791" s="80"/>
      <c r="AY20791" s="80"/>
      <c r="AZ20791" s="80"/>
      <c r="BA20791" s="80"/>
      <c r="BB20791" s="80"/>
    </row>
    <row r="20792" spans="9:54" x14ac:dyDescent="0.25">
      <c r="I20792" s="80"/>
      <c r="AX20792" s="80"/>
      <c r="AY20792" s="80"/>
      <c r="AZ20792" s="80"/>
      <c r="BA20792" s="80"/>
      <c r="BB20792" s="80"/>
    </row>
    <row r="20793" spans="9:54" x14ac:dyDescent="0.25">
      <c r="I20793" s="80"/>
      <c r="AX20793" s="80"/>
      <c r="AY20793" s="80"/>
      <c r="AZ20793" s="80"/>
      <c r="BA20793" s="80"/>
      <c r="BB20793" s="80"/>
    </row>
    <row r="20794" spans="9:54" x14ac:dyDescent="0.25">
      <c r="I20794" s="80"/>
      <c r="AX20794" s="80"/>
      <c r="AY20794" s="80"/>
      <c r="AZ20794" s="80"/>
      <c r="BA20794" s="80"/>
      <c r="BB20794" s="80"/>
    </row>
    <row r="20795" spans="9:54" x14ac:dyDescent="0.25">
      <c r="I20795" s="80"/>
      <c r="AX20795" s="80"/>
      <c r="AY20795" s="80"/>
      <c r="AZ20795" s="80"/>
      <c r="BA20795" s="80"/>
      <c r="BB20795" s="80"/>
    </row>
    <row r="20796" spans="9:54" x14ac:dyDescent="0.25">
      <c r="I20796" s="80"/>
      <c r="AX20796" s="80"/>
      <c r="AY20796" s="80"/>
      <c r="AZ20796" s="80"/>
      <c r="BA20796" s="80"/>
      <c r="BB20796" s="80"/>
    </row>
    <row r="20797" spans="9:54" x14ac:dyDescent="0.25">
      <c r="I20797" s="80"/>
      <c r="AX20797" s="80"/>
      <c r="AY20797" s="80"/>
      <c r="AZ20797" s="80"/>
      <c r="BA20797" s="80"/>
      <c r="BB20797" s="80"/>
    </row>
    <row r="20798" spans="9:54" x14ac:dyDescent="0.25">
      <c r="I20798" s="80"/>
      <c r="AX20798" s="80"/>
      <c r="AY20798" s="80"/>
      <c r="AZ20798" s="80"/>
      <c r="BA20798" s="80"/>
      <c r="BB20798" s="80"/>
    </row>
    <row r="20799" spans="9:54" x14ac:dyDescent="0.25">
      <c r="I20799" s="80"/>
      <c r="AX20799" s="80"/>
      <c r="AY20799" s="80"/>
      <c r="AZ20799" s="80"/>
      <c r="BA20799" s="80"/>
      <c r="BB20799" s="80"/>
    </row>
    <row r="20800" spans="9:54" x14ac:dyDescent="0.25">
      <c r="I20800" s="80"/>
      <c r="AX20800" s="80"/>
      <c r="AY20800" s="80"/>
      <c r="AZ20800" s="80"/>
      <c r="BA20800" s="80"/>
      <c r="BB20800" s="80"/>
    </row>
    <row r="20801" spans="9:54" x14ac:dyDescent="0.25">
      <c r="I20801" s="80"/>
      <c r="AX20801" s="80"/>
      <c r="AY20801" s="80"/>
      <c r="AZ20801" s="80"/>
      <c r="BA20801" s="80"/>
      <c r="BB20801" s="80"/>
    </row>
    <row r="20802" spans="9:54" x14ac:dyDescent="0.25">
      <c r="I20802" s="80"/>
      <c r="AX20802" s="80"/>
      <c r="AY20802" s="80"/>
      <c r="AZ20802" s="80"/>
      <c r="BA20802" s="80"/>
      <c r="BB20802" s="80"/>
    </row>
    <row r="20803" spans="9:54" x14ac:dyDescent="0.25">
      <c r="I20803" s="80"/>
      <c r="AX20803" s="80"/>
      <c r="AY20803" s="80"/>
      <c r="AZ20803" s="80"/>
      <c r="BA20803" s="80"/>
      <c r="BB20803" s="80"/>
    </row>
    <row r="20804" spans="9:54" x14ac:dyDescent="0.25">
      <c r="I20804" s="80"/>
      <c r="AX20804" s="80"/>
      <c r="AY20804" s="80"/>
      <c r="AZ20804" s="80"/>
      <c r="BA20804" s="80"/>
      <c r="BB20804" s="80"/>
    </row>
    <row r="20805" spans="9:54" x14ac:dyDescent="0.25">
      <c r="I20805" s="80"/>
      <c r="AX20805" s="80"/>
      <c r="AY20805" s="80"/>
      <c r="AZ20805" s="80"/>
      <c r="BA20805" s="80"/>
      <c r="BB20805" s="80"/>
    </row>
    <row r="20806" spans="9:54" x14ac:dyDescent="0.25">
      <c r="I20806" s="80"/>
      <c r="AX20806" s="80"/>
      <c r="AY20806" s="80"/>
      <c r="AZ20806" s="80"/>
      <c r="BA20806" s="80"/>
      <c r="BB20806" s="80"/>
    </row>
    <row r="20807" spans="9:54" x14ac:dyDescent="0.25">
      <c r="I20807" s="80"/>
      <c r="AX20807" s="80"/>
      <c r="AY20807" s="80"/>
      <c r="AZ20807" s="80"/>
      <c r="BA20807" s="80"/>
      <c r="BB20807" s="80"/>
    </row>
    <row r="20808" spans="9:54" x14ac:dyDescent="0.25">
      <c r="I20808" s="80"/>
      <c r="AX20808" s="80"/>
      <c r="AY20808" s="80"/>
      <c r="AZ20808" s="80"/>
      <c r="BA20808" s="80"/>
      <c r="BB20808" s="80"/>
    </row>
    <row r="20809" spans="9:54" x14ac:dyDescent="0.25">
      <c r="I20809" s="80"/>
      <c r="AX20809" s="80"/>
      <c r="AY20809" s="80"/>
      <c r="AZ20809" s="80"/>
      <c r="BA20809" s="80"/>
      <c r="BB20809" s="80"/>
    </row>
    <row r="20810" spans="9:54" x14ac:dyDescent="0.25">
      <c r="I20810" s="80"/>
      <c r="AX20810" s="80"/>
      <c r="AY20810" s="80"/>
      <c r="AZ20810" s="80"/>
      <c r="BA20810" s="80"/>
      <c r="BB20810" s="80"/>
    </row>
    <row r="20811" spans="9:54" x14ac:dyDescent="0.25">
      <c r="I20811" s="80"/>
      <c r="AX20811" s="80"/>
      <c r="AY20811" s="80"/>
      <c r="AZ20811" s="80"/>
      <c r="BA20811" s="80"/>
      <c r="BB20811" s="80"/>
    </row>
    <row r="20812" spans="9:54" x14ac:dyDescent="0.25">
      <c r="I20812" s="80"/>
      <c r="AX20812" s="80"/>
      <c r="AY20812" s="80"/>
      <c r="AZ20812" s="80"/>
      <c r="BA20812" s="80"/>
      <c r="BB20812" s="80"/>
    </row>
    <row r="20813" spans="9:54" x14ac:dyDescent="0.25">
      <c r="I20813" s="80"/>
      <c r="AX20813" s="80"/>
      <c r="AY20813" s="80"/>
      <c r="AZ20813" s="80"/>
      <c r="BA20813" s="80"/>
      <c r="BB20813" s="80"/>
    </row>
    <row r="20814" spans="9:54" x14ac:dyDescent="0.25">
      <c r="I20814" s="80"/>
      <c r="AX20814" s="80"/>
      <c r="AY20814" s="80"/>
      <c r="AZ20814" s="80"/>
      <c r="BA20814" s="80"/>
      <c r="BB20814" s="80"/>
    </row>
    <row r="20815" spans="9:54" x14ac:dyDescent="0.25">
      <c r="I20815" s="80"/>
      <c r="AX20815" s="80"/>
      <c r="AY20815" s="80"/>
      <c r="AZ20815" s="80"/>
      <c r="BA20815" s="80"/>
      <c r="BB20815" s="80"/>
    </row>
    <row r="20816" spans="9:54" x14ac:dyDescent="0.25">
      <c r="I20816" s="80"/>
      <c r="AX20816" s="80"/>
      <c r="AY20816" s="80"/>
      <c r="AZ20816" s="80"/>
      <c r="BA20816" s="80"/>
      <c r="BB20816" s="80"/>
    </row>
    <row r="20817" spans="9:54" x14ac:dyDescent="0.25">
      <c r="I20817" s="80"/>
      <c r="AX20817" s="80"/>
      <c r="AY20817" s="80"/>
      <c r="AZ20817" s="80"/>
      <c r="BA20817" s="80"/>
      <c r="BB20817" s="80"/>
    </row>
    <row r="20818" spans="9:54" x14ac:dyDescent="0.25">
      <c r="I20818" s="80"/>
      <c r="AX20818" s="80"/>
      <c r="AY20818" s="80"/>
      <c r="AZ20818" s="80"/>
      <c r="BA20818" s="80"/>
      <c r="BB20818" s="80"/>
    </row>
    <row r="20819" spans="9:54" x14ac:dyDescent="0.25">
      <c r="I20819" s="80"/>
      <c r="AX20819" s="80"/>
      <c r="AY20819" s="80"/>
      <c r="AZ20819" s="80"/>
      <c r="BA20819" s="80"/>
      <c r="BB20819" s="80"/>
    </row>
    <row r="20820" spans="9:54" x14ac:dyDescent="0.25">
      <c r="I20820" s="80"/>
      <c r="AX20820" s="80"/>
      <c r="AY20820" s="80"/>
      <c r="AZ20820" s="80"/>
      <c r="BA20820" s="80"/>
      <c r="BB20820" s="80"/>
    </row>
    <row r="20821" spans="9:54" x14ac:dyDescent="0.25">
      <c r="I20821" s="80"/>
      <c r="AX20821" s="80"/>
      <c r="AY20821" s="80"/>
      <c r="AZ20821" s="80"/>
      <c r="BA20821" s="80"/>
      <c r="BB20821" s="80"/>
    </row>
    <row r="20822" spans="9:54" x14ac:dyDescent="0.25">
      <c r="I20822" s="80"/>
      <c r="AX20822" s="80"/>
      <c r="AY20822" s="80"/>
      <c r="AZ20822" s="80"/>
      <c r="BA20822" s="80"/>
      <c r="BB20822" s="80"/>
    </row>
    <row r="20823" spans="9:54" x14ac:dyDescent="0.25">
      <c r="I20823" s="80"/>
      <c r="AX20823" s="80"/>
      <c r="AY20823" s="80"/>
      <c r="AZ20823" s="80"/>
      <c r="BA20823" s="80"/>
      <c r="BB20823" s="80"/>
    </row>
    <row r="20824" spans="9:54" x14ac:dyDescent="0.25">
      <c r="I20824" s="80"/>
      <c r="AX20824" s="80"/>
      <c r="AY20824" s="80"/>
      <c r="AZ20824" s="80"/>
      <c r="BA20824" s="80"/>
      <c r="BB20824" s="80"/>
    </row>
    <row r="20825" spans="9:54" x14ac:dyDescent="0.25">
      <c r="I20825" s="80"/>
      <c r="AX20825" s="80"/>
      <c r="AY20825" s="80"/>
      <c r="AZ20825" s="80"/>
      <c r="BA20825" s="80"/>
      <c r="BB20825" s="80"/>
    </row>
    <row r="20826" spans="9:54" x14ac:dyDescent="0.25">
      <c r="I20826" s="80"/>
      <c r="AX20826" s="80"/>
      <c r="AY20826" s="80"/>
      <c r="AZ20826" s="80"/>
      <c r="BA20826" s="80"/>
      <c r="BB20826" s="80"/>
    </row>
    <row r="20827" spans="9:54" x14ac:dyDescent="0.25">
      <c r="I20827" s="80"/>
      <c r="AX20827" s="80"/>
      <c r="AY20827" s="80"/>
      <c r="AZ20827" s="80"/>
      <c r="BA20827" s="80"/>
      <c r="BB20827" s="80"/>
    </row>
    <row r="20828" spans="9:54" x14ac:dyDescent="0.25">
      <c r="I20828" s="80"/>
      <c r="AX20828" s="80"/>
      <c r="AY20828" s="80"/>
      <c r="AZ20828" s="80"/>
      <c r="BA20828" s="80"/>
      <c r="BB20828" s="80"/>
    </row>
    <row r="20829" spans="9:54" x14ac:dyDescent="0.25">
      <c r="I20829" s="80"/>
      <c r="AX20829" s="80"/>
      <c r="AY20829" s="80"/>
      <c r="AZ20829" s="80"/>
      <c r="BA20829" s="80"/>
      <c r="BB20829" s="80"/>
    </row>
    <row r="20830" spans="9:54" x14ac:dyDescent="0.25">
      <c r="I20830" s="80"/>
      <c r="AX20830" s="80"/>
      <c r="AY20830" s="80"/>
      <c r="AZ20830" s="80"/>
      <c r="BA20830" s="80"/>
      <c r="BB20830" s="80"/>
    </row>
    <row r="20831" spans="9:54" x14ac:dyDescent="0.25">
      <c r="I20831" s="80"/>
      <c r="AX20831" s="80"/>
      <c r="AY20831" s="80"/>
      <c r="AZ20831" s="80"/>
      <c r="BA20831" s="80"/>
      <c r="BB20831" s="80"/>
    </row>
    <row r="20832" spans="9:54" x14ac:dyDescent="0.25">
      <c r="I20832" s="80"/>
      <c r="AX20832" s="80"/>
      <c r="AY20832" s="80"/>
      <c r="AZ20832" s="80"/>
      <c r="BA20832" s="80"/>
      <c r="BB20832" s="80"/>
    </row>
    <row r="20833" spans="9:54" x14ac:dyDescent="0.25">
      <c r="I20833" s="80"/>
      <c r="AX20833" s="80"/>
      <c r="AY20833" s="80"/>
      <c r="AZ20833" s="80"/>
      <c r="BA20833" s="80"/>
      <c r="BB20833" s="80"/>
    </row>
    <row r="20834" spans="9:54" x14ac:dyDescent="0.25">
      <c r="I20834" s="80"/>
      <c r="AX20834" s="80"/>
      <c r="AY20834" s="80"/>
      <c r="AZ20834" s="80"/>
      <c r="BA20834" s="80"/>
      <c r="BB20834" s="80"/>
    </row>
    <row r="20835" spans="9:54" x14ac:dyDescent="0.25">
      <c r="I20835" s="80"/>
      <c r="AX20835" s="80"/>
      <c r="AY20835" s="80"/>
      <c r="AZ20835" s="80"/>
      <c r="BA20835" s="80"/>
      <c r="BB20835" s="80"/>
    </row>
    <row r="20836" spans="9:54" x14ac:dyDescent="0.25">
      <c r="I20836" s="80"/>
      <c r="AX20836" s="80"/>
      <c r="AY20836" s="80"/>
      <c r="AZ20836" s="80"/>
      <c r="BA20836" s="80"/>
      <c r="BB20836" s="80"/>
    </row>
    <row r="20837" spans="9:54" x14ac:dyDescent="0.25">
      <c r="I20837" s="80"/>
      <c r="AX20837" s="80"/>
      <c r="AY20837" s="80"/>
      <c r="AZ20837" s="80"/>
      <c r="BA20837" s="80"/>
      <c r="BB20837" s="80"/>
    </row>
    <row r="20838" spans="9:54" x14ac:dyDescent="0.25">
      <c r="I20838" s="80"/>
      <c r="AX20838" s="80"/>
      <c r="AY20838" s="80"/>
      <c r="AZ20838" s="80"/>
      <c r="BA20838" s="80"/>
      <c r="BB20838" s="80"/>
    </row>
    <row r="20839" spans="9:54" x14ac:dyDescent="0.25">
      <c r="I20839" s="80"/>
      <c r="AX20839" s="80"/>
      <c r="AY20839" s="80"/>
      <c r="AZ20839" s="80"/>
      <c r="BA20839" s="80"/>
      <c r="BB20839" s="80"/>
    </row>
    <row r="20840" spans="9:54" x14ac:dyDescent="0.25">
      <c r="I20840" s="80"/>
      <c r="AX20840" s="80"/>
      <c r="AY20840" s="80"/>
      <c r="AZ20840" s="80"/>
      <c r="BA20840" s="80"/>
      <c r="BB20840" s="80"/>
    </row>
    <row r="20841" spans="9:54" x14ac:dyDescent="0.25">
      <c r="I20841" s="80"/>
      <c r="AX20841" s="80"/>
      <c r="AY20841" s="80"/>
      <c r="AZ20841" s="80"/>
      <c r="BA20841" s="80"/>
      <c r="BB20841" s="80"/>
    </row>
    <row r="20842" spans="9:54" x14ac:dyDescent="0.25">
      <c r="I20842" s="80"/>
      <c r="AX20842" s="80"/>
      <c r="AY20842" s="80"/>
      <c r="AZ20842" s="80"/>
      <c r="BA20842" s="80"/>
      <c r="BB20842" s="80"/>
    </row>
    <row r="20843" spans="9:54" x14ac:dyDescent="0.25">
      <c r="I20843" s="80"/>
      <c r="AX20843" s="80"/>
      <c r="AY20843" s="80"/>
      <c r="AZ20843" s="80"/>
      <c r="BA20843" s="80"/>
      <c r="BB20843" s="80"/>
    </row>
    <row r="20844" spans="9:54" x14ac:dyDescent="0.25">
      <c r="I20844" s="80"/>
      <c r="AX20844" s="80"/>
      <c r="AY20844" s="80"/>
      <c r="AZ20844" s="80"/>
      <c r="BA20844" s="80"/>
      <c r="BB20844" s="80"/>
    </row>
    <row r="20845" spans="9:54" x14ac:dyDescent="0.25">
      <c r="I20845" s="80"/>
      <c r="AX20845" s="80"/>
      <c r="AY20845" s="80"/>
      <c r="AZ20845" s="80"/>
      <c r="BA20845" s="80"/>
      <c r="BB20845" s="80"/>
    </row>
    <row r="20846" spans="9:54" x14ac:dyDescent="0.25">
      <c r="I20846" s="80"/>
      <c r="AX20846" s="80"/>
      <c r="AY20846" s="80"/>
      <c r="AZ20846" s="80"/>
      <c r="BA20846" s="80"/>
      <c r="BB20846" s="80"/>
    </row>
    <row r="20847" spans="9:54" x14ac:dyDescent="0.25">
      <c r="I20847" s="80"/>
      <c r="AX20847" s="80"/>
      <c r="AY20847" s="80"/>
      <c r="AZ20847" s="80"/>
      <c r="BA20847" s="80"/>
      <c r="BB20847" s="80"/>
    </row>
    <row r="20848" spans="9:54" x14ac:dyDescent="0.25">
      <c r="I20848" s="80"/>
      <c r="AX20848" s="80"/>
      <c r="AY20848" s="80"/>
      <c r="AZ20848" s="80"/>
      <c r="BA20848" s="80"/>
      <c r="BB20848" s="80"/>
    </row>
    <row r="20849" spans="9:54" x14ac:dyDescent="0.25">
      <c r="I20849" s="80"/>
      <c r="AX20849" s="80"/>
      <c r="AY20849" s="80"/>
      <c r="AZ20849" s="80"/>
      <c r="BA20849" s="80"/>
      <c r="BB20849" s="80"/>
    </row>
    <row r="20850" spans="9:54" x14ac:dyDescent="0.25">
      <c r="I20850" s="80"/>
      <c r="AX20850" s="80"/>
      <c r="AY20850" s="80"/>
      <c r="AZ20850" s="80"/>
      <c r="BA20850" s="80"/>
      <c r="BB20850" s="80"/>
    </row>
    <row r="20851" spans="9:54" x14ac:dyDescent="0.25">
      <c r="I20851" s="80"/>
      <c r="AX20851" s="80"/>
      <c r="AY20851" s="80"/>
      <c r="AZ20851" s="80"/>
      <c r="BA20851" s="80"/>
      <c r="BB20851" s="80"/>
    </row>
    <row r="20852" spans="9:54" x14ac:dyDescent="0.25">
      <c r="I20852" s="80"/>
      <c r="AX20852" s="80"/>
      <c r="AY20852" s="80"/>
      <c r="AZ20852" s="80"/>
      <c r="BA20852" s="80"/>
      <c r="BB20852" s="80"/>
    </row>
    <row r="20853" spans="9:54" x14ac:dyDescent="0.25">
      <c r="I20853" s="80"/>
      <c r="AX20853" s="80"/>
      <c r="AY20853" s="80"/>
      <c r="AZ20853" s="80"/>
      <c r="BA20853" s="80"/>
      <c r="BB20853" s="80"/>
    </row>
    <row r="20854" spans="9:54" x14ac:dyDescent="0.25">
      <c r="I20854" s="80"/>
      <c r="AX20854" s="80"/>
      <c r="AY20854" s="80"/>
      <c r="AZ20854" s="80"/>
      <c r="BA20854" s="80"/>
      <c r="BB20854" s="80"/>
    </row>
    <row r="20855" spans="9:54" x14ac:dyDescent="0.25">
      <c r="I20855" s="80"/>
      <c r="AX20855" s="80"/>
      <c r="AY20855" s="80"/>
      <c r="AZ20855" s="80"/>
      <c r="BA20855" s="80"/>
      <c r="BB20855" s="80"/>
    </row>
    <row r="20856" spans="9:54" x14ac:dyDescent="0.25">
      <c r="I20856" s="80"/>
      <c r="AX20856" s="80"/>
      <c r="AY20856" s="80"/>
      <c r="AZ20856" s="80"/>
      <c r="BA20856" s="80"/>
      <c r="BB20856" s="80"/>
    </row>
    <row r="20857" spans="9:54" x14ac:dyDescent="0.25">
      <c r="I20857" s="80"/>
      <c r="AX20857" s="80"/>
      <c r="AY20857" s="80"/>
      <c r="AZ20857" s="80"/>
      <c r="BA20857" s="80"/>
      <c r="BB20857" s="80"/>
    </row>
    <row r="20858" spans="9:54" x14ac:dyDescent="0.25">
      <c r="I20858" s="80"/>
      <c r="AX20858" s="80"/>
      <c r="AY20858" s="80"/>
      <c r="AZ20858" s="80"/>
      <c r="BA20858" s="80"/>
      <c r="BB20858" s="80"/>
    </row>
    <row r="20859" spans="9:54" x14ac:dyDescent="0.25">
      <c r="I20859" s="80"/>
      <c r="AX20859" s="80"/>
      <c r="AY20859" s="80"/>
      <c r="AZ20859" s="80"/>
      <c r="BA20859" s="80"/>
      <c r="BB20859" s="80"/>
    </row>
    <row r="20860" spans="9:54" x14ac:dyDescent="0.25">
      <c r="I20860" s="80"/>
      <c r="AX20860" s="80"/>
      <c r="AY20860" s="80"/>
      <c r="AZ20860" s="80"/>
      <c r="BA20860" s="80"/>
      <c r="BB20860" s="80"/>
    </row>
    <row r="20861" spans="9:54" x14ac:dyDescent="0.25">
      <c r="I20861" s="80"/>
      <c r="AX20861" s="80"/>
      <c r="AY20861" s="80"/>
      <c r="AZ20861" s="80"/>
      <c r="BA20861" s="80"/>
      <c r="BB20861" s="80"/>
    </row>
    <row r="20862" spans="9:54" x14ac:dyDescent="0.25">
      <c r="I20862" s="80"/>
      <c r="AX20862" s="80"/>
      <c r="AY20862" s="80"/>
      <c r="AZ20862" s="80"/>
      <c r="BA20862" s="80"/>
      <c r="BB20862" s="80"/>
    </row>
    <row r="20863" spans="9:54" x14ac:dyDescent="0.25">
      <c r="I20863" s="80"/>
      <c r="AX20863" s="80"/>
      <c r="AY20863" s="80"/>
      <c r="AZ20863" s="80"/>
      <c r="BA20863" s="80"/>
      <c r="BB20863" s="80"/>
    </row>
    <row r="20864" spans="9:54" x14ac:dyDescent="0.25">
      <c r="I20864" s="80"/>
      <c r="AX20864" s="80"/>
      <c r="AY20864" s="80"/>
      <c r="AZ20864" s="80"/>
      <c r="BA20864" s="80"/>
      <c r="BB20864" s="80"/>
    </row>
    <row r="20865" spans="9:54" x14ac:dyDescent="0.25">
      <c r="I20865" s="80"/>
      <c r="AX20865" s="80"/>
      <c r="AY20865" s="80"/>
      <c r="AZ20865" s="80"/>
      <c r="BA20865" s="80"/>
      <c r="BB20865" s="80"/>
    </row>
    <row r="20866" spans="9:54" x14ac:dyDescent="0.25">
      <c r="I20866" s="80"/>
      <c r="AX20866" s="80"/>
      <c r="AY20866" s="80"/>
      <c r="AZ20866" s="80"/>
      <c r="BA20866" s="80"/>
      <c r="BB20866" s="80"/>
    </row>
    <row r="20867" spans="9:54" x14ac:dyDescent="0.25">
      <c r="I20867" s="80"/>
      <c r="AX20867" s="80"/>
      <c r="AY20867" s="80"/>
      <c r="AZ20867" s="80"/>
      <c r="BA20867" s="80"/>
      <c r="BB20867" s="80"/>
    </row>
    <row r="20868" spans="9:54" x14ac:dyDescent="0.25">
      <c r="I20868" s="80"/>
      <c r="AX20868" s="80"/>
      <c r="AY20868" s="80"/>
      <c r="AZ20868" s="80"/>
      <c r="BA20868" s="80"/>
      <c r="BB20868" s="80"/>
    </row>
    <row r="20869" spans="9:54" x14ac:dyDescent="0.25">
      <c r="I20869" s="80"/>
      <c r="AX20869" s="80"/>
      <c r="AY20869" s="80"/>
      <c r="AZ20869" s="80"/>
      <c r="BA20869" s="80"/>
      <c r="BB20869" s="80"/>
    </row>
    <row r="20870" spans="9:54" x14ac:dyDescent="0.25">
      <c r="I20870" s="80"/>
      <c r="AX20870" s="80"/>
      <c r="AY20870" s="80"/>
      <c r="AZ20870" s="80"/>
      <c r="BA20870" s="80"/>
      <c r="BB20870" s="80"/>
    </row>
    <row r="20871" spans="9:54" x14ac:dyDescent="0.25">
      <c r="I20871" s="80"/>
      <c r="AX20871" s="80"/>
      <c r="AY20871" s="80"/>
      <c r="AZ20871" s="80"/>
      <c r="BA20871" s="80"/>
      <c r="BB20871" s="80"/>
    </row>
    <row r="20872" spans="9:54" x14ac:dyDescent="0.25">
      <c r="I20872" s="80"/>
      <c r="AX20872" s="80"/>
      <c r="AY20872" s="80"/>
      <c r="AZ20872" s="80"/>
      <c r="BA20872" s="80"/>
      <c r="BB20872" s="80"/>
    </row>
    <row r="20873" spans="9:54" x14ac:dyDescent="0.25">
      <c r="I20873" s="80"/>
      <c r="AX20873" s="80"/>
      <c r="AY20873" s="80"/>
      <c r="AZ20873" s="80"/>
      <c r="BA20873" s="80"/>
      <c r="BB20873" s="80"/>
    </row>
    <row r="20874" spans="9:54" x14ac:dyDescent="0.25">
      <c r="I20874" s="80"/>
      <c r="AX20874" s="80"/>
      <c r="AY20874" s="80"/>
      <c r="AZ20874" s="80"/>
      <c r="BA20874" s="80"/>
      <c r="BB20874" s="80"/>
    </row>
    <row r="20875" spans="9:54" x14ac:dyDescent="0.25">
      <c r="I20875" s="80"/>
      <c r="AX20875" s="80"/>
      <c r="AY20875" s="80"/>
      <c r="AZ20875" s="80"/>
      <c r="BA20875" s="80"/>
      <c r="BB20875" s="80"/>
    </row>
    <row r="20876" spans="9:54" x14ac:dyDescent="0.25">
      <c r="I20876" s="80"/>
      <c r="AX20876" s="80"/>
      <c r="AY20876" s="80"/>
      <c r="AZ20876" s="80"/>
      <c r="BA20876" s="80"/>
      <c r="BB20876" s="80"/>
    </row>
    <row r="20877" spans="9:54" x14ac:dyDescent="0.25">
      <c r="I20877" s="80"/>
      <c r="AX20877" s="80"/>
      <c r="AY20877" s="80"/>
      <c r="AZ20877" s="80"/>
      <c r="BA20877" s="80"/>
      <c r="BB20877" s="80"/>
    </row>
    <row r="20878" spans="9:54" x14ac:dyDescent="0.25">
      <c r="I20878" s="80"/>
      <c r="AX20878" s="80"/>
      <c r="AY20878" s="80"/>
      <c r="AZ20878" s="80"/>
      <c r="BA20878" s="80"/>
      <c r="BB20878" s="80"/>
    </row>
    <row r="20879" spans="9:54" x14ac:dyDescent="0.25">
      <c r="I20879" s="80"/>
      <c r="AX20879" s="80"/>
      <c r="AY20879" s="80"/>
      <c r="AZ20879" s="80"/>
      <c r="BA20879" s="80"/>
      <c r="BB20879" s="80"/>
    </row>
    <row r="20880" spans="9:54" x14ac:dyDescent="0.25">
      <c r="I20880" s="80"/>
      <c r="AX20880" s="80"/>
      <c r="AY20880" s="80"/>
      <c r="AZ20880" s="80"/>
      <c r="BA20880" s="80"/>
      <c r="BB20880" s="80"/>
    </row>
    <row r="20881" spans="9:54" x14ac:dyDescent="0.25">
      <c r="I20881" s="80"/>
      <c r="AX20881" s="80"/>
      <c r="AY20881" s="80"/>
      <c r="AZ20881" s="80"/>
      <c r="BA20881" s="80"/>
      <c r="BB20881" s="80"/>
    </row>
    <row r="20882" spans="9:54" x14ac:dyDescent="0.25">
      <c r="I20882" s="80"/>
      <c r="AX20882" s="80"/>
      <c r="AY20882" s="80"/>
      <c r="AZ20882" s="80"/>
      <c r="BA20882" s="80"/>
      <c r="BB20882" s="80"/>
    </row>
    <row r="20883" spans="9:54" x14ac:dyDescent="0.25">
      <c r="I20883" s="80"/>
      <c r="AX20883" s="80"/>
      <c r="AY20883" s="80"/>
      <c r="AZ20883" s="80"/>
      <c r="BA20883" s="80"/>
      <c r="BB20883" s="80"/>
    </row>
    <row r="20884" spans="9:54" x14ac:dyDescent="0.25">
      <c r="I20884" s="80"/>
      <c r="AX20884" s="80"/>
      <c r="AY20884" s="80"/>
      <c r="AZ20884" s="80"/>
      <c r="BA20884" s="80"/>
      <c r="BB20884" s="80"/>
    </row>
    <row r="20885" spans="9:54" x14ac:dyDescent="0.25">
      <c r="I20885" s="80"/>
      <c r="AX20885" s="80"/>
      <c r="AY20885" s="80"/>
      <c r="AZ20885" s="80"/>
      <c r="BA20885" s="80"/>
      <c r="BB20885" s="80"/>
    </row>
    <row r="20886" spans="9:54" x14ac:dyDescent="0.25">
      <c r="I20886" s="80"/>
      <c r="AX20886" s="80"/>
      <c r="AY20886" s="80"/>
      <c r="AZ20886" s="80"/>
      <c r="BA20886" s="80"/>
      <c r="BB20886" s="80"/>
    </row>
    <row r="20887" spans="9:54" x14ac:dyDescent="0.25">
      <c r="I20887" s="80"/>
      <c r="AX20887" s="80"/>
      <c r="AY20887" s="80"/>
      <c r="AZ20887" s="80"/>
      <c r="BA20887" s="80"/>
      <c r="BB20887" s="80"/>
    </row>
    <row r="20888" spans="9:54" x14ac:dyDescent="0.25">
      <c r="I20888" s="80"/>
      <c r="AX20888" s="80"/>
      <c r="AY20888" s="80"/>
      <c r="AZ20888" s="80"/>
      <c r="BA20888" s="80"/>
      <c r="BB20888" s="80"/>
    </row>
    <row r="20889" spans="9:54" x14ac:dyDescent="0.25">
      <c r="I20889" s="80"/>
      <c r="AX20889" s="80"/>
      <c r="AY20889" s="80"/>
      <c r="AZ20889" s="80"/>
      <c r="BA20889" s="80"/>
      <c r="BB20889" s="80"/>
    </row>
    <row r="20890" spans="9:54" x14ac:dyDescent="0.25">
      <c r="I20890" s="80"/>
      <c r="AX20890" s="80"/>
      <c r="AY20890" s="80"/>
      <c r="AZ20890" s="80"/>
      <c r="BA20890" s="80"/>
      <c r="BB20890" s="80"/>
    </row>
    <row r="20891" spans="9:54" x14ac:dyDescent="0.25">
      <c r="I20891" s="80"/>
      <c r="AX20891" s="80"/>
      <c r="AY20891" s="80"/>
      <c r="AZ20891" s="80"/>
      <c r="BA20891" s="80"/>
      <c r="BB20891" s="80"/>
    </row>
    <row r="20892" spans="9:54" x14ac:dyDescent="0.25">
      <c r="I20892" s="80"/>
      <c r="AX20892" s="80"/>
      <c r="AY20892" s="80"/>
      <c r="AZ20892" s="80"/>
      <c r="BA20892" s="80"/>
      <c r="BB20892" s="80"/>
    </row>
    <row r="20893" spans="9:54" x14ac:dyDescent="0.25">
      <c r="I20893" s="80"/>
      <c r="AX20893" s="80"/>
      <c r="AY20893" s="80"/>
      <c r="AZ20893" s="80"/>
      <c r="BA20893" s="80"/>
      <c r="BB20893" s="80"/>
    </row>
    <row r="20894" spans="9:54" x14ac:dyDescent="0.25">
      <c r="I20894" s="80"/>
      <c r="AX20894" s="80"/>
      <c r="AY20894" s="80"/>
      <c r="AZ20894" s="80"/>
      <c r="BA20894" s="80"/>
      <c r="BB20894" s="80"/>
    </row>
    <row r="20895" spans="9:54" x14ac:dyDescent="0.25">
      <c r="I20895" s="80"/>
      <c r="AX20895" s="80"/>
      <c r="AY20895" s="80"/>
      <c r="AZ20895" s="80"/>
      <c r="BA20895" s="80"/>
      <c r="BB20895" s="80"/>
    </row>
    <row r="20896" spans="9:54" x14ac:dyDescent="0.25">
      <c r="I20896" s="80"/>
      <c r="AX20896" s="80"/>
      <c r="AY20896" s="80"/>
      <c r="AZ20896" s="80"/>
      <c r="BA20896" s="80"/>
      <c r="BB20896" s="80"/>
    </row>
    <row r="20897" spans="9:54" x14ac:dyDescent="0.25">
      <c r="I20897" s="80"/>
      <c r="AX20897" s="80"/>
      <c r="AY20897" s="80"/>
      <c r="AZ20897" s="80"/>
      <c r="BA20897" s="80"/>
      <c r="BB20897" s="80"/>
    </row>
    <row r="20898" spans="9:54" x14ac:dyDescent="0.25">
      <c r="I20898" s="80"/>
      <c r="AX20898" s="80"/>
      <c r="AY20898" s="80"/>
      <c r="AZ20898" s="80"/>
      <c r="BA20898" s="80"/>
      <c r="BB20898" s="80"/>
    </row>
    <row r="20899" spans="9:54" x14ac:dyDescent="0.25">
      <c r="I20899" s="80"/>
      <c r="AX20899" s="80"/>
      <c r="AY20899" s="80"/>
      <c r="AZ20899" s="80"/>
      <c r="BA20899" s="80"/>
      <c r="BB20899" s="80"/>
    </row>
    <row r="20900" spans="9:54" x14ac:dyDescent="0.25">
      <c r="I20900" s="80"/>
      <c r="AX20900" s="80"/>
      <c r="AY20900" s="80"/>
      <c r="AZ20900" s="80"/>
      <c r="BA20900" s="80"/>
      <c r="BB20900" s="80"/>
    </row>
    <row r="20901" spans="9:54" x14ac:dyDescent="0.25">
      <c r="I20901" s="80"/>
      <c r="AX20901" s="80"/>
      <c r="AY20901" s="80"/>
      <c r="AZ20901" s="80"/>
      <c r="BA20901" s="80"/>
      <c r="BB20901" s="80"/>
    </row>
    <row r="20902" spans="9:54" x14ac:dyDescent="0.25">
      <c r="I20902" s="80"/>
      <c r="AX20902" s="80"/>
      <c r="AY20902" s="80"/>
      <c r="AZ20902" s="80"/>
      <c r="BA20902" s="80"/>
      <c r="BB20902" s="80"/>
    </row>
    <row r="20903" spans="9:54" x14ac:dyDescent="0.25">
      <c r="I20903" s="80"/>
      <c r="AX20903" s="80"/>
      <c r="AY20903" s="80"/>
      <c r="AZ20903" s="80"/>
      <c r="BA20903" s="80"/>
      <c r="BB20903" s="80"/>
    </row>
    <row r="20904" spans="9:54" x14ac:dyDescent="0.25">
      <c r="I20904" s="80"/>
      <c r="AX20904" s="80"/>
      <c r="AY20904" s="80"/>
      <c r="AZ20904" s="80"/>
      <c r="BA20904" s="80"/>
      <c r="BB20904" s="80"/>
    </row>
    <row r="20905" spans="9:54" x14ac:dyDescent="0.25">
      <c r="I20905" s="80"/>
      <c r="AX20905" s="80"/>
      <c r="AY20905" s="80"/>
      <c r="AZ20905" s="80"/>
      <c r="BA20905" s="80"/>
      <c r="BB20905" s="80"/>
    </row>
    <row r="20906" spans="9:54" x14ac:dyDescent="0.25">
      <c r="I20906" s="80"/>
      <c r="AX20906" s="80"/>
      <c r="AY20906" s="80"/>
      <c r="AZ20906" s="80"/>
      <c r="BA20906" s="80"/>
      <c r="BB20906" s="80"/>
    </row>
    <row r="20907" spans="9:54" x14ac:dyDescent="0.25">
      <c r="I20907" s="80"/>
      <c r="AX20907" s="80"/>
      <c r="AY20907" s="80"/>
      <c r="AZ20907" s="80"/>
      <c r="BA20907" s="80"/>
      <c r="BB20907" s="80"/>
    </row>
    <row r="20908" spans="9:54" x14ac:dyDescent="0.25">
      <c r="I20908" s="80"/>
      <c r="AX20908" s="80"/>
      <c r="AY20908" s="80"/>
      <c r="AZ20908" s="80"/>
      <c r="BA20908" s="80"/>
      <c r="BB20908" s="80"/>
    </row>
    <row r="20909" spans="9:54" x14ac:dyDescent="0.25">
      <c r="I20909" s="80"/>
      <c r="AX20909" s="80"/>
      <c r="AY20909" s="80"/>
      <c r="AZ20909" s="80"/>
      <c r="BA20909" s="80"/>
      <c r="BB20909" s="80"/>
    </row>
    <row r="20910" spans="9:54" x14ac:dyDescent="0.25">
      <c r="I20910" s="80"/>
      <c r="AX20910" s="80"/>
      <c r="AY20910" s="80"/>
      <c r="AZ20910" s="80"/>
      <c r="BA20910" s="80"/>
      <c r="BB20910" s="80"/>
    </row>
    <row r="20911" spans="9:54" x14ac:dyDescent="0.25">
      <c r="I20911" s="80"/>
      <c r="AX20911" s="80"/>
      <c r="AY20911" s="80"/>
      <c r="AZ20911" s="80"/>
      <c r="BA20911" s="80"/>
      <c r="BB20911" s="80"/>
    </row>
    <row r="20912" spans="9:54" x14ac:dyDescent="0.25">
      <c r="I20912" s="80"/>
      <c r="AX20912" s="80"/>
      <c r="AY20912" s="80"/>
      <c r="AZ20912" s="80"/>
      <c r="BA20912" s="80"/>
      <c r="BB20912" s="80"/>
    </row>
    <row r="20913" spans="9:54" x14ac:dyDescent="0.25">
      <c r="I20913" s="80"/>
      <c r="AX20913" s="80"/>
      <c r="AY20913" s="80"/>
      <c r="AZ20913" s="80"/>
      <c r="BA20913" s="80"/>
      <c r="BB20913" s="80"/>
    </row>
    <row r="20914" spans="9:54" x14ac:dyDescent="0.25">
      <c r="I20914" s="80"/>
      <c r="AX20914" s="80"/>
      <c r="AY20914" s="80"/>
      <c r="AZ20914" s="80"/>
      <c r="BA20914" s="80"/>
      <c r="BB20914" s="80"/>
    </row>
    <row r="20915" spans="9:54" x14ac:dyDescent="0.25">
      <c r="I20915" s="80"/>
      <c r="AX20915" s="80"/>
      <c r="AY20915" s="80"/>
      <c r="AZ20915" s="80"/>
      <c r="BA20915" s="80"/>
      <c r="BB20915" s="80"/>
    </row>
    <row r="20916" spans="9:54" x14ac:dyDescent="0.25">
      <c r="I20916" s="80"/>
      <c r="AX20916" s="80"/>
      <c r="AY20916" s="80"/>
      <c r="AZ20916" s="80"/>
      <c r="BA20916" s="80"/>
      <c r="BB20916" s="80"/>
    </row>
    <row r="20917" spans="9:54" x14ac:dyDescent="0.25">
      <c r="I20917" s="80"/>
      <c r="AX20917" s="80"/>
      <c r="AY20917" s="80"/>
      <c r="AZ20917" s="80"/>
      <c r="BA20917" s="80"/>
      <c r="BB20917" s="80"/>
    </row>
    <row r="20918" spans="9:54" x14ac:dyDescent="0.25">
      <c r="I20918" s="80"/>
      <c r="AX20918" s="80"/>
      <c r="AY20918" s="80"/>
      <c r="AZ20918" s="80"/>
      <c r="BA20918" s="80"/>
      <c r="BB20918" s="80"/>
    </row>
    <row r="20919" spans="9:54" x14ac:dyDescent="0.25">
      <c r="I20919" s="80"/>
      <c r="AX20919" s="80"/>
      <c r="AY20919" s="80"/>
      <c r="AZ20919" s="80"/>
      <c r="BA20919" s="80"/>
      <c r="BB20919" s="80"/>
    </row>
    <row r="20920" spans="9:54" x14ac:dyDescent="0.25">
      <c r="I20920" s="80"/>
      <c r="AX20920" s="80"/>
      <c r="AY20920" s="80"/>
      <c r="AZ20920" s="80"/>
      <c r="BA20920" s="80"/>
      <c r="BB20920" s="80"/>
    </row>
    <row r="20921" spans="9:54" x14ac:dyDescent="0.25">
      <c r="I20921" s="80"/>
      <c r="AX20921" s="80"/>
      <c r="AY20921" s="80"/>
      <c r="AZ20921" s="80"/>
      <c r="BA20921" s="80"/>
      <c r="BB20921" s="80"/>
    </row>
    <row r="20922" spans="9:54" x14ac:dyDescent="0.25">
      <c r="I20922" s="80"/>
      <c r="AX20922" s="80"/>
      <c r="AY20922" s="80"/>
      <c r="AZ20922" s="80"/>
      <c r="BA20922" s="80"/>
      <c r="BB20922" s="80"/>
    </row>
    <row r="20923" spans="9:54" x14ac:dyDescent="0.25">
      <c r="I20923" s="80"/>
      <c r="AX20923" s="80"/>
      <c r="AY20923" s="80"/>
      <c r="AZ20923" s="80"/>
      <c r="BA20923" s="80"/>
      <c r="BB20923" s="80"/>
    </row>
    <row r="20924" spans="9:54" x14ac:dyDescent="0.25">
      <c r="I20924" s="80"/>
      <c r="AX20924" s="80"/>
      <c r="AY20924" s="80"/>
      <c r="AZ20924" s="80"/>
      <c r="BA20924" s="80"/>
      <c r="BB20924" s="80"/>
    </row>
    <row r="20925" spans="9:54" x14ac:dyDescent="0.25">
      <c r="I20925" s="80"/>
      <c r="AX20925" s="80"/>
      <c r="AY20925" s="80"/>
      <c r="AZ20925" s="80"/>
      <c r="BA20925" s="80"/>
      <c r="BB20925" s="80"/>
    </row>
    <row r="20926" spans="9:54" x14ac:dyDescent="0.25">
      <c r="I20926" s="80"/>
      <c r="AX20926" s="80"/>
      <c r="AY20926" s="80"/>
      <c r="AZ20926" s="80"/>
      <c r="BA20926" s="80"/>
      <c r="BB20926" s="80"/>
    </row>
    <row r="20927" spans="9:54" x14ac:dyDescent="0.25">
      <c r="I20927" s="80"/>
      <c r="AX20927" s="80"/>
      <c r="AY20927" s="80"/>
      <c r="AZ20927" s="80"/>
      <c r="BA20927" s="80"/>
      <c r="BB20927" s="80"/>
    </row>
    <row r="20928" spans="9:54" x14ac:dyDescent="0.25">
      <c r="I20928" s="80"/>
      <c r="AX20928" s="80"/>
      <c r="AY20928" s="80"/>
      <c r="AZ20928" s="80"/>
      <c r="BA20928" s="80"/>
      <c r="BB20928" s="80"/>
    </row>
    <row r="20929" spans="9:54" x14ac:dyDescent="0.25">
      <c r="I20929" s="80"/>
      <c r="AX20929" s="80"/>
      <c r="AY20929" s="80"/>
      <c r="AZ20929" s="80"/>
      <c r="BA20929" s="80"/>
      <c r="BB20929" s="80"/>
    </row>
    <row r="20930" spans="9:54" x14ac:dyDescent="0.25">
      <c r="I20930" s="80"/>
      <c r="AX20930" s="80"/>
      <c r="AY20930" s="80"/>
      <c r="AZ20930" s="80"/>
      <c r="BA20930" s="80"/>
      <c r="BB20930" s="80"/>
    </row>
    <row r="20931" spans="9:54" x14ac:dyDescent="0.25">
      <c r="I20931" s="80"/>
      <c r="AX20931" s="80"/>
      <c r="AY20931" s="80"/>
      <c r="AZ20931" s="80"/>
      <c r="BA20931" s="80"/>
      <c r="BB20931" s="80"/>
    </row>
    <row r="20932" spans="9:54" x14ac:dyDescent="0.25">
      <c r="I20932" s="80"/>
      <c r="AX20932" s="80"/>
      <c r="AY20932" s="80"/>
      <c r="AZ20932" s="80"/>
      <c r="BA20932" s="80"/>
      <c r="BB20932" s="80"/>
    </row>
    <row r="20933" spans="9:54" x14ac:dyDescent="0.25">
      <c r="I20933" s="80"/>
      <c r="AX20933" s="80"/>
      <c r="AY20933" s="80"/>
      <c r="AZ20933" s="80"/>
      <c r="BA20933" s="80"/>
      <c r="BB20933" s="80"/>
    </row>
    <row r="20934" spans="9:54" x14ac:dyDescent="0.25">
      <c r="I20934" s="80"/>
      <c r="AX20934" s="80"/>
      <c r="AY20934" s="80"/>
      <c r="AZ20934" s="80"/>
      <c r="BA20934" s="80"/>
      <c r="BB20934" s="80"/>
    </row>
    <row r="20935" spans="9:54" x14ac:dyDescent="0.25">
      <c r="I20935" s="80"/>
      <c r="AX20935" s="80"/>
      <c r="AY20935" s="80"/>
      <c r="AZ20935" s="80"/>
      <c r="BA20935" s="80"/>
      <c r="BB20935" s="80"/>
    </row>
    <row r="20936" spans="9:54" x14ac:dyDescent="0.25">
      <c r="I20936" s="80"/>
      <c r="AX20936" s="80"/>
      <c r="AY20936" s="80"/>
      <c r="AZ20936" s="80"/>
      <c r="BA20936" s="80"/>
      <c r="BB20936" s="80"/>
    </row>
    <row r="20937" spans="9:54" x14ac:dyDescent="0.25">
      <c r="I20937" s="80"/>
      <c r="AX20937" s="80"/>
      <c r="AY20937" s="80"/>
      <c r="AZ20937" s="80"/>
      <c r="BA20937" s="80"/>
      <c r="BB20937" s="80"/>
    </row>
    <row r="20938" spans="9:54" x14ac:dyDescent="0.25">
      <c r="I20938" s="80"/>
      <c r="AX20938" s="80"/>
      <c r="AY20938" s="80"/>
      <c r="AZ20938" s="80"/>
      <c r="BA20938" s="80"/>
      <c r="BB20938" s="80"/>
    </row>
    <row r="20939" spans="9:54" x14ac:dyDescent="0.25">
      <c r="I20939" s="80"/>
      <c r="AX20939" s="80"/>
      <c r="AY20939" s="80"/>
      <c r="AZ20939" s="80"/>
      <c r="BA20939" s="80"/>
      <c r="BB20939" s="80"/>
    </row>
    <row r="20940" spans="9:54" x14ac:dyDescent="0.25">
      <c r="I20940" s="80"/>
      <c r="AX20940" s="80"/>
      <c r="AY20940" s="80"/>
      <c r="AZ20940" s="80"/>
      <c r="BA20940" s="80"/>
      <c r="BB20940" s="80"/>
    </row>
    <row r="20941" spans="9:54" x14ac:dyDescent="0.25">
      <c r="I20941" s="80"/>
      <c r="AX20941" s="80"/>
      <c r="AY20941" s="80"/>
      <c r="AZ20941" s="80"/>
      <c r="BA20941" s="80"/>
      <c r="BB20941" s="80"/>
    </row>
    <row r="20942" spans="9:54" x14ac:dyDescent="0.25">
      <c r="I20942" s="80"/>
      <c r="AX20942" s="80"/>
      <c r="AY20942" s="80"/>
      <c r="AZ20942" s="80"/>
      <c r="BA20942" s="80"/>
      <c r="BB20942" s="80"/>
    </row>
    <row r="20943" spans="9:54" x14ac:dyDescent="0.25">
      <c r="I20943" s="80"/>
      <c r="AX20943" s="80"/>
      <c r="AY20943" s="80"/>
      <c r="AZ20943" s="80"/>
      <c r="BA20943" s="80"/>
      <c r="BB20943" s="80"/>
    </row>
    <row r="20944" spans="9:54" x14ac:dyDescent="0.25">
      <c r="I20944" s="80"/>
      <c r="AX20944" s="80"/>
      <c r="AY20944" s="80"/>
      <c r="AZ20944" s="80"/>
      <c r="BA20944" s="80"/>
      <c r="BB20944" s="80"/>
    </row>
    <row r="20945" spans="9:54" x14ac:dyDescent="0.25">
      <c r="I20945" s="80"/>
      <c r="AX20945" s="80"/>
      <c r="AY20945" s="80"/>
      <c r="AZ20945" s="80"/>
      <c r="BA20945" s="80"/>
      <c r="BB20945" s="80"/>
    </row>
    <row r="20946" spans="9:54" x14ac:dyDescent="0.25">
      <c r="I20946" s="80"/>
      <c r="AX20946" s="80"/>
      <c r="AY20946" s="80"/>
      <c r="AZ20946" s="80"/>
      <c r="BA20946" s="80"/>
      <c r="BB20946" s="80"/>
    </row>
    <row r="20947" spans="9:54" x14ac:dyDescent="0.25">
      <c r="I20947" s="80"/>
      <c r="AX20947" s="80"/>
      <c r="AY20947" s="80"/>
      <c r="AZ20947" s="80"/>
      <c r="BA20947" s="80"/>
      <c r="BB20947" s="80"/>
    </row>
    <row r="20948" spans="9:54" x14ac:dyDescent="0.25">
      <c r="I20948" s="80"/>
      <c r="AX20948" s="80"/>
      <c r="AY20948" s="80"/>
      <c r="AZ20948" s="80"/>
      <c r="BA20948" s="80"/>
      <c r="BB20948" s="80"/>
    </row>
    <row r="20949" spans="9:54" x14ac:dyDescent="0.25">
      <c r="I20949" s="80"/>
      <c r="AX20949" s="80"/>
      <c r="AY20949" s="80"/>
      <c r="AZ20949" s="80"/>
      <c r="BA20949" s="80"/>
      <c r="BB20949" s="80"/>
    </row>
    <row r="20950" spans="9:54" x14ac:dyDescent="0.25">
      <c r="I20950" s="80"/>
      <c r="AX20950" s="80"/>
      <c r="AY20950" s="80"/>
      <c r="AZ20950" s="80"/>
      <c r="BA20950" s="80"/>
      <c r="BB20950" s="80"/>
    </row>
    <row r="20951" spans="9:54" x14ac:dyDescent="0.25">
      <c r="I20951" s="80"/>
      <c r="AX20951" s="80"/>
      <c r="AY20951" s="80"/>
      <c r="AZ20951" s="80"/>
      <c r="BA20951" s="80"/>
      <c r="BB20951" s="80"/>
    </row>
    <row r="20952" spans="9:54" x14ac:dyDescent="0.25">
      <c r="I20952" s="80"/>
      <c r="AX20952" s="80"/>
      <c r="AY20952" s="80"/>
      <c r="AZ20952" s="80"/>
      <c r="BA20952" s="80"/>
      <c r="BB20952" s="80"/>
    </row>
    <row r="20953" spans="9:54" x14ac:dyDescent="0.25">
      <c r="I20953" s="80"/>
      <c r="AX20953" s="80"/>
      <c r="AY20953" s="80"/>
      <c r="AZ20953" s="80"/>
      <c r="BA20953" s="80"/>
      <c r="BB20953" s="80"/>
    </row>
    <row r="20954" spans="9:54" x14ac:dyDescent="0.25">
      <c r="I20954" s="80"/>
      <c r="AX20954" s="80"/>
      <c r="AY20954" s="80"/>
      <c r="AZ20954" s="80"/>
      <c r="BA20954" s="80"/>
      <c r="BB20954" s="80"/>
    </row>
    <row r="20955" spans="9:54" x14ac:dyDescent="0.25">
      <c r="I20955" s="80"/>
      <c r="AX20955" s="80"/>
      <c r="AY20955" s="80"/>
      <c r="AZ20955" s="80"/>
      <c r="BA20955" s="80"/>
      <c r="BB20955" s="80"/>
    </row>
    <row r="20956" spans="9:54" x14ac:dyDescent="0.25">
      <c r="I20956" s="80"/>
      <c r="AX20956" s="80"/>
      <c r="AY20956" s="80"/>
      <c r="AZ20956" s="80"/>
      <c r="BA20956" s="80"/>
      <c r="BB20956" s="80"/>
    </row>
    <row r="20957" spans="9:54" x14ac:dyDescent="0.25">
      <c r="I20957" s="80"/>
      <c r="AX20957" s="80"/>
      <c r="AY20957" s="80"/>
      <c r="AZ20957" s="80"/>
      <c r="BA20957" s="80"/>
      <c r="BB20957" s="80"/>
    </row>
    <row r="20958" spans="9:54" x14ac:dyDescent="0.25">
      <c r="I20958" s="80"/>
      <c r="AX20958" s="80"/>
      <c r="AY20958" s="80"/>
      <c r="AZ20958" s="80"/>
      <c r="BA20958" s="80"/>
      <c r="BB20958" s="80"/>
    </row>
    <row r="20959" spans="9:54" x14ac:dyDescent="0.25">
      <c r="I20959" s="80"/>
      <c r="AX20959" s="80"/>
      <c r="AY20959" s="80"/>
      <c r="AZ20959" s="80"/>
      <c r="BA20959" s="80"/>
      <c r="BB20959" s="80"/>
    </row>
    <row r="20960" spans="9:54" x14ac:dyDescent="0.25">
      <c r="I20960" s="80"/>
      <c r="AX20960" s="80"/>
      <c r="AY20960" s="80"/>
      <c r="AZ20960" s="80"/>
      <c r="BA20960" s="80"/>
      <c r="BB20960" s="80"/>
    </row>
    <row r="20961" spans="9:54" x14ac:dyDescent="0.25">
      <c r="I20961" s="80"/>
      <c r="AX20961" s="80"/>
      <c r="AY20961" s="80"/>
      <c r="AZ20961" s="80"/>
      <c r="BA20961" s="80"/>
      <c r="BB20961" s="80"/>
    </row>
    <row r="20962" spans="9:54" x14ac:dyDescent="0.25">
      <c r="I20962" s="80"/>
      <c r="AX20962" s="80"/>
      <c r="AY20962" s="80"/>
      <c r="AZ20962" s="80"/>
      <c r="BA20962" s="80"/>
      <c r="BB20962" s="80"/>
    </row>
    <row r="20963" spans="9:54" x14ac:dyDescent="0.25">
      <c r="I20963" s="80"/>
      <c r="AX20963" s="80"/>
      <c r="AY20963" s="80"/>
      <c r="AZ20963" s="80"/>
      <c r="BA20963" s="80"/>
      <c r="BB20963" s="80"/>
    </row>
    <row r="20964" spans="9:54" x14ac:dyDescent="0.25">
      <c r="I20964" s="80"/>
      <c r="AX20964" s="80"/>
      <c r="AY20964" s="80"/>
      <c r="AZ20964" s="80"/>
      <c r="BA20964" s="80"/>
      <c r="BB20964" s="80"/>
    </row>
    <row r="20965" spans="9:54" x14ac:dyDescent="0.25">
      <c r="I20965" s="80"/>
      <c r="AX20965" s="80"/>
      <c r="AY20965" s="80"/>
      <c r="AZ20965" s="80"/>
      <c r="BA20965" s="80"/>
      <c r="BB20965" s="80"/>
    </row>
    <row r="20966" spans="9:54" x14ac:dyDescent="0.25">
      <c r="I20966" s="80"/>
      <c r="AX20966" s="80"/>
      <c r="AY20966" s="80"/>
      <c r="AZ20966" s="80"/>
      <c r="BA20966" s="80"/>
      <c r="BB20966" s="80"/>
    </row>
    <row r="20967" spans="9:54" x14ac:dyDescent="0.25">
      <c r="I20967" s="80"/>
      <c r="AX20967" s="80"/>
      <c r="AY20967" s="80"/>
      <c r="AZ20967" s="80"/>
      <c r="BA20967" s="80"/>
      <c r="BB20967" s="80"/>
    </row>
    <row r="20968" spans="9:54" x14ac:dyDescent="0.25">
      <c r="I20968" s="80"/>
      <c r="AX20968" s="80"/>
      <c r="AY20968" s="80"/>
      <c r="AZ20968" s="80"/>
      <c r="BA20968" s="80"/>
      <c r="BB20968" s="80"/>
    </row>
    <row r="20969" spans="9:54" x14ac:dyDescent="0.25">
      <c r="I20969" s="80"/>
      <c r="AX20969" s="80"/>
      <c r="AY20969" s="80"/>
      <c r="AZ20969" s="80"/>
      <c r="BA20969" s="80"/>
      <c r="BB20969" s="80"/>
    </row>
    <row r="20970" spans="9:54" x14ac:dyDescent="0.25">
      <c r="I20970" s="80"/>
      <c r="AX20970" s="80"/>
      <c r="AY20970" s="80"/>
      <c r="AZ20970" s="80"/>
      <c r="BA20970" s="80"/>
      <c r="BB20970" s="80"/>
    </row>
    <row r="20971" spans="9:54" x14ac:dyDescent="0.25">
      <c r="I20971" s="80"/>
      <c r="AX20971" s="80"/>
      <c r="AY20971" s="80"/>
      <c r="AZ20971" s="80"/>
      <c r="BA20971" s="80"/>
      <c r="BB20971" s="80"/>
    </row>
    <row r="20972" spans="9:54" x14ac:dyDescent="0.25">
      <c r="I20972" s="80"/>
      <c r="AX20972" s="80"/>
      <c r="AY20972" s="80"/>
      <c r="AZ20972" s="80"/>
      <c r="BA20972" s="80"/>
      <c r="BB20972" s="80"/>
    </row>
    <row r="20973" spans="9:54" x14ac:dyDescent="0.25">
      <c r="I20973" s="80"/>
      <c r="AX20973" s="80"/>
      <c r="AY20973" s="80"/>
      <c r="AZ20973" s="80"/>
      <c r="BA20973" s="80"/>
      <c r="BB20973" s="80"/>
    </row>
    <row r="20974" spans="9:54" x14ac:dyDescent="0.25">
      <c r="I20974" s="80"/>
      <c r="AX20974" s="80"/>
      <c r="AY20974" s="80"/>
      <c r="AZ20974" s="80"/>
      <c r="BA20974" s="80"/>
      <c r="BB20974" s="80"/>
    </row>
    <row r="20975" spans="9:54" x14ac:dyDescent="0.25">
      <c r="I20975" s="80"/>
      <c r="AX20975" s="80"/>
      <c r="AY20975" s="80"/>
      <c r="AZ20975" s="80"/>
      <c r="BA20975" s="80"/>
      <c r="BB20975" s="80"/>
    </row>
    <row r="20976" spans="9:54" x14ac:dyDescent="0.25">
      <c r="I20976" s="80"/>
      <c r="AX20976" s="80"/>
      <c r="AY20976" s="80"/>
      <c r="AZ20976" s="80"/>
      <c r="BA20976" s="80"/>
      <c r="BB20976" s="80"/>
    </row>
    <row r="20977" spans="9:54" x14ac:dyDescent="0.25">
      <c r="I20977" s="80"/>
      <c r="AX20977" s="80"/>
      <c r="AY20977" s="80"/>
      <c r="AZ20977" s="80"/>
      <c r="BA20977" s="80"/>
      <c r="BB20977" s="80"/>
    </row>
    <row r="20978" spans="9:54" x14ac:dyDescent="0.25">
      <c r="I20978" s="80"/>
      <c r="AX20978" s="80"/>
      <c r="AY20978" s="80"/>
      <c r="AZ20978" s="80"/>
      <c r="BA20978" s="80"/>
      <c r="BB20978" s="80"/>
    </row>
    <row r="20979" spans="9:54" x14ac:dyDescent="0.25">
      <c r="I20979" s="80"/>
      <c r="AX20979" s="80"/>
      <c r="AY20979" s="80"/>
      <c r="AZ20979" s="80"/>
      <c r="BA20979" s="80"/>
      <c r="BB20979" s="80"/>
    </row>
    <row r="20980" spans="9:54" x14ac:dyDescent="0.25">
      <c r="I20980" s="80"/>
      <c r="AX20980" s="80"/>
      <c r="AY20980" s="80"/>
      <c r="AZ20980" s="80"/>
      <c r="BA20980" s="80"/>
      <c r="BB20980" s="80"/>
    </row>
    <row r="20981" spans="9:54" x14ac:dyDescent="0.25">
      <c r="I20981" s="80"/>
      <c r="AX20981" s="80"/>
      <c r="AY20981" s="80"/>
      <c r="AZ20981" s="80"/>
      <c r="BA20981" s="80"/>
      <c r="BB20981" s="80"/>
    </row>
    <row r="20982" spans="9:54" x14ac:dyDescent="0.25">
      <c r="I20982" s="80"/>
      <c r="AX20982" s="80"/>
      <c r="AY20982" s="80"/>
      <c r="AZ20982" s="80"/>
      <c r="BA20982" s="80"/>
      <c r="BB20982" s="80"/>
    </row>
    <row r="20983" spans="9:54" x14ac:dyDescent="0.25">
      <c r="I20983" s="80"/>
      <c r="AX20983" s="80"/>
      <c r="AY20983" s="80"/>
      <c r="AZ20983" s="80"/>
      <c r="BA20983" s="80"/>
      <c r="BB20983" s="80"/>
    </row>
    <row r="20984" spans="9:54" x14ac:dyDescent="0.25">
      <c r="I20984" s="80"/>
      <c r="AX20984" s="80"/>
      <c r="AY20984" s="80"/>
      <c r="AZ20984" s="80"/>
      <c r="BA20984" s="80"/>
      <c r="BB20984" s="80"/>
    </row>
    <row r="20985" spans="9:54" x14ac:dyDescent="0.25">
      <c r="I20985" s="80"/>
      <c r="AX20985" s="80"/>
      <c r="AY20985" s="80"/>
      <c r="AZ20985" s="80"/>
      <c r="BA20985" s="80"/>
      <c r="BB20985" s="80"/>
    </row>
    <row r="20986" spans="9:54" x14ac:dyDescent="0.25">
      <c r="I20986" s="80"/>
      <c r="AX20986" s="80"/>
      <c r="AY20986" s="80"/>
      <c r="AZ20986" s="80"/>
      <c r="BA20986" s="80"/>
      <c r="BB20986" s="80"/>
    </row>
    <row r="20987" spans="9:54" x14ac:dyDescent="0.25">
      <c r="I20987" s="80"/>
      <c r="AX20987" s="80"/>
      <c r="AY20987" s="80"/>
      <c r="AZ20987" s="80"/>
      <c r="BA20987" s="80"/>
      <c r="BB20987" s="80"/>
    </row>
    <row r="20988" spans="9:54" x14ac:dyDescent="0.25">
      <c r="I20988" s="80"/>
      <c r="AX20988" s="80"/>
      <c r="AY20988" s="80"/>
      <c r="AZ20988" s="80"/>
      <c r="BA20988" s="80"/>
      <c r="BB20988" s="80"/>
    </row>
    <row r="20989" spans="9:54" x14ac:dyDescent="0.25">
      <c r="I20989" s="80"/>
      <c r="AX20989" s="80"/>
      <c r="AY20989" s="80"/>
      <c r="AZ20989" s="80"/>
      <c r="BA20989" s="80"/>
      <c r="BB20989" s="80"/>
    </row>
    <row r="20990" spans="9:54" x14ac:dyDescent="0.25">
      <c r="I20990" s="80"/>
      <c r="AX20990" s="80"/>
      <c r="AY20990" s="80"/>
      <c r="AZ20990" s="80"/>
      <c r="BA20990" s="80"/>
      <c r="BB20990" s="80"/>
    </row>
    <row r="20991" spans="9:54" x14ac:dyDescent="0.25">
      <c r="I20991" s="80"/>
      <c r="AX20991" s="80"/>
      <c r="AY20991" s="80"/>
      <c r="AZ20991" s="80"/>
      <c r="BA20991" s="80"/>
      <c r="BB20991" s="80"/>
    </row>
    <row r="20992" spans="9:54" x14ac:dyDescent="0.25">
      <c r="I20992" s="80"/>
      <c r="AX20992" s="80"/>
      <c r="AY20992" s="80"/>
      <c r="AZ20992" s="80"/>
      <c r="BA20992" s="80"/>
      <c r="BB20992" s="80"/>
    </row>
    <row r="20993" spans="9:54" x14ac:dyDescent="0.25">
      <c r="I20993" s="80"/>
      <c r="AX20993" s="80"/>
      <c r="AY20993" s="80"/>
      <c r="AZ20993" s="80"/>
      <c r="BA20993" s="80"/>
      <c r="BB20993" s="80"/>
    </row>
    <row r="20994" spans="9:54" x14ac:dyDescent="0.25">
      <c r="I20994" s="80"/>
      <c r="AX20994" s="80"/>
      <c r="AY20994" s="80"/>
      <c r="AZ20994" s="80"/>
      <c r="BA20994" s="80"/>
      <c r="BB20994" s="80"/>
    </row>
    <row r="20995" spans="9:54" x14ac:dyDescent="0.25">
      <c r="I20995" s="80"/>
      <c r="AX20995" s="80"/>
      <c r="AY20995" s="80"/>
      <c r="AZ20995" s="80"/>
      <c r="BA20995" s="80"/>
      <c r="BB20995" s="80"/>
    </row>
    <row r="20996" spans="9:54" x14ac:dyDescent="0.25">
      <c r="I20996" s="80"/>
      <c r="AX20996" s="80"/>
      <c r="AY20996" s="80"/>
      <c r="AZ20996" s="80"/>
      <c r="BA20996" s="80"/>
      <c r="BB20996" s="80"/>
    </row>
    <row r="20997" spans="9:54" x14ac:dyDescent="0.25">
      <c r="I20997" s="80"/>
      <c r="AX20997" s="80"/>
      <c r="AY20997" s="80"/>
      <c r="AZ20997" s="80"/>
      <c r="BA20997" s="80"/>
      <c r="BB20997" s="80"/>
    </row>
    <row r="20998" spans="9:54" x14ac:dyDescent="0.25">
      <c r="I20998" s="80"/>
      <c r="AX20998" s="80"/>
      <c r="AY20998" s="80"/>
      <c r="AZ20998" s="80"/>
      <c r="BA20998" s="80"/>
      <c r="BB20998" s="80"/>
    </row>
    <row r="20999" spans="9:54" x14ac:dyDescent="0.25">
      <c r="I20999" s="80"/>
      <c r="AX20999" s="80"/>
      <c r="AY20999" s="80"/>
      <c r="AZ20999" s="80"/>
      <c r="BA20999" s="80"/>
      <c r="BB20999" s="80"/>
    </row>
    <row r="21000" spans="9:54" x14ac:dyDescent="0.25">
      <c r="I21000" s="80"/>
      <c r="AX21000" s="80"/>
      <c r="AY21000" s="80"/>
      <c r="AZ21000" s="80"/>
      <c r="BA21000" s="80"/>
      <c r="BB21000" s="80"/>
    </row>
    <row r="21001" spans="9:54" x14ac:dyDescent="0.25">
      <c r="I21001" s="80"/>
      <c r="AX21001" s="80"/>
      <c r="AY21001" s="80"/>
      <c r="AZ21001" s="80"/>
      <c r="BA21001" s="80"/>
      <c r="BB21001" s="80"/>
    </row>
    <row r="21002" spans="9:54" x14ac:dyDescent="0.25">
      <c r="I21002" s="80"/>
      <c r="AX21002" s="80"/>
      <c r="AY21002" s="80"/>
      <c r="AZ21002" s="80"/>
      <c r="BA21002" s="80"/>
      <c r="BB21002" s="80"/>
    </row>
    <row r="21003" spans="9:54" x14ac:dyDescent="0.25">
      <c r="I21003" s="80"/>
      <c r="AX21003" s="80"/>
      <c r="AY21003" s="80"/>
      <c r="AZ21003" s="80"/>
      <c r="BA21003" s="80"/>
      <c r="BB21003" s="80"/>
    </row>
    <row r="21004" spans="9:54" x14ac:dyDescent="0.25">
      <c r="I21004" s="80"/>
      <c r="AX21004" s="80"/>
      <c r="AY21004" s="80"/>
      <c r="AZ21004" s="80"/>
      <c r="BA21004" s="80"/>
      <c r="BB21004" s="80"/>
    </row>
    <row r="21005" spans="9:54" x14ac:dyDescent="0.25">
      <c r="I21005" s="80"/>
      <c r="AX21005" s="80"/>
      <c r="AY21005" s="80"/>
      <c r="AZ21005" s="80"/>
      <c r="BA21005" s="80"/>
      <c r="BB21005" s="80"/>
    </row>
    <row r="21006" spans="9:54" x14ac:dyDescent="0.25">
      <c r="I21006" s="80"/>
      <c r="AX21006" s="80"/>
      <c r="AY21006" s="80"/>
      <c r="AZ21006" s="80"/>
      <c r="BA21006" s="80"/>
      <c r="BB21006" s="80"/>
    </row>
    <row r="21007" spans="9:54" x14ac:dyDescent="0.25">
      <c r="I21007" s="80"/>
      <c r="AX21007" s="80"/>
      <c r="AY21007" s="80"/>
      <c r="AZ21007" s="80"/>
      <c r="BA21007" s="80"/>
      <c r="BB21007" s="80"/>
    </row>
    <row r="21008" spans="9:54" x14ac:dyDescent="0.25">
      <c r="I21008" s="80"/>
      <c r="AX21008" s="80"/>
      <c r="AY21008" s="80"/>
      <c r="AZ21008" s="80"/>
      <c r="BA21008" s="80"/>
      <c r="BB21008" s="80"/>
    </row>
    <row r="21009" spans="9:54" x14ac:dyDescent="0.25">
      <c r="I21009" s="80"/>
      <c r="AX21009" s="80"/>
      <c r="AY21009" s="80"/>
      <c r="AZ21009" s="80"/>
      <c r="BA21009" s="80"/>
      <c r="BB21009" s="80"/>
    </row>
    <row r="21010" spans="9:54" x14ac:dyDescent="0.25">
      <c r="I21010" s="80"/>
      <c r="AX21010" s="80"/>
      <c r="AY21010" s="80"/>
      <c r="AZ21010" s="80"/>
      <c r="BA21010" s="80"/>
      <c r="BB21010" s="80"/>
    </row>
    <row r="21011" spans="9:54" x14ac:dyDescent="0.25">
      <c r="I21011" s="80"/>
      <c r="AX21011" s="80"/>
      <c r="AY21011" s="80"/>
      <c r="AZ21011" s="80"/>
      <c r="BA21011" s="80"/>
      <c r="BB21011" s="80"/>
    </row>
    <row r="21012" spans="9:54" x14ac:dyDescent="0.25">
      <c r="I21012" s="80"/>
      <c r="AX21012" s="80"/>
      <c r="AY21012" s="80"/>
      <c r="AZ21012" s="80"/>
      <c r="BA21012" s="80"/>
      <c r="BB21012" s="80"/>
    </row>
    <row r="21013" spans="9:54" x14ac:dyDescent="0.25">
      <c r="I21013" s="80"/>
      <c r="AX21013" s="80"/>
      <c r="AY21013" s="80"/>
      <c r="AZ21013" s="80"/>
      <c r="BA21013" s="80"/>
      <c r="BB21013" s="80"/>
    </row>
    <row r="21014" spans="9:54" x14ac:dyDescent="0.25">
      <c r="I21014" s="80"/>
      <c r="AX21014" s="80"/>
      <c r="AY21014" s="80"/>
      <c r="AZ21014" s="80"/>
      <c r="BA21014" s="80"/>
      <c r="BB21014" s="80"/>
    </row>
    <row r="21015" spans="9:54" x14ac:dyDescent="0.25">
      <c r="I21015" s="80"/>
      <c r="AX21015" s="80"/>
      <c r="AY21015" s="80"/>
      <c r="AZ21015" s="80"/>
      <c r="BA21015" s="80"/>
      <c r="BB21015" s="80"/>
    </row>
    <row r="21016" spans="9:54" x14ac:dyDescent="0.25">
      <c r="I21016" s="80"/>
      <c r="AX21016" s="80"/>
      <c r="AY21016" s="80"/>
      <c r="AZ21016" s="80"/>
      <c r="BA21016" s="80"/>
      <c r="BB21016" s="80"/>
    </row>
    <row r="21017" spans="9:54" x14ac:dyDescent="0.25">
      <c r="I21017" s="80"/>
      <c r="AX21017" s="80"/>
      <c r="AY21017" s="80"/>
      <c r="AZ21017" s="80"/>
      <c r="BA21017" s="80"/>
      <c r="BB21017" s="80"/>
    </row>
    <row r="21018" spans="9:54" x14ac:dyDescent="0.25">
      <c r="I21018" s="80"/>
      <c r="AX21018" s="80"/>
      <c r="AY21018" s="80"/>
      <c r="AZ21018" s="80"/>
      <c r="BA21018" s="80"/>
      <c r="BB21018" s="80"/>
    </row>
    <row r="21019" spans="9:54" x14ac:dyDescent="0.25">
      <c r="I21019" s="80"/>
      <c r="AX21019" s="80"/>
      <c r="AY21019" s="80"/>
      <c r="AZ21019" s="80"/>
      <c r="BA21019" s="80"/>
      <c r="BB21019" s="80"/>
    </row>
    <row r="21020" spans="9:54" x14ac:dyDescent="0.25">
      <c r="I21020" s="80"/>
      <c r="AX21020" s="80"/>
      <c r="AY21020" s="80"/>
      <c r="AZ21020" s="80"/>
      <c r="BA21020" s="80"/>
      <c r="BB21020" s="80"/>
    </row>
    <row r="21021" spans="9:54" x14ac:dyDescent="0.25">
      <c r="I21021" s="80"/>
      <c r="AX21021" s="80"/>
      <c r="AY21021" s="80"/>
      <c r="AZ21021" s="80"/>
      <c r="BA21021" s="80"/>
      <c r="BB21021" s="80"/>
    </row>
    <row r="21022" spans="9:54" x14ac:dyDescent="0.25">
      <c r="I21022" s="80"/>
      <c r="AX21022" s="80"/>
      <c r="AY21022" s="80"/>
      <c r="AZ21022" s="80"/>
      <c r="BA21022" s="80"/>
      <c r="BB21022" s="80"/>
    </row>
    <row r="21023" spans="9:54" x14ac:dyDescent="0.25">
      <c r="I21023" s="80"/>
      <c r="AX21023" s="80"/>
      <c r="AY21023" s="80"/>
      <c r="AZ21023" s="80"/>
      <c r="BA21023" s="80"/>
      <c r="BB21023" s="80"/>
    </row>
    <row r="21024" spans="9:54" x14ac:dyDescent="0.25">
      <c r="I21024" s="80"/>
      <c r="AX21024" s="80"/>
      <c r="AY21024" s="80"/>
      <c r="AZ21024" s="80"/>
      <c r="BA21024" s="80"/>
      <c r="BB21024" s="80"/>
    </row>
    <row r="21025" spans="9:54" x14ac:dyDescent="0.25">
      <c r="I21025" s="80"/>
      <c r="AX21025" s="80"/>
      <c r="AY21025" s="80"/>
      <c r="AZ21025" s="80"/>
      <c r="BA21025" s="80"/>
      <c r="BB21025" s="80"/>
    </row>
    <row r="21026" spans="9:54" x14ac:dyDescent="0.25">
      <c r="I21026" s="80"/>
      <c r="AX21026" s="80"/>
      <c r="AY21026" s="80"/>
      <c r="AZ21026" s="80"/>
      <c r="BA21026" s="80"/>
      <c r="BB21026" s="80"/>
    </row>
    <row r="21027" spans="9:54" x14ac:dyDescent="0.25">
      <c r="I21027" s="80"/>
      <c r="AX21027" s="80"/>
      <c r="AY21027" s="80"/>
      <c r="AZ21027" s="80"/>
      <c r="BA21027" s="80"/>
      <c r="BB21027" s="80"/>
    </row>
    <row r="21028" spans="9:54" x14ac:dyDescent="0.25">
      <c r="I21028" s="80"/>
      <c r="AX21028" s="80"/>
      <c r="AY21028" s="80"/>
      <c r="AZ21028" s="80"/>
      <c r="BA21028" s="80"/>
      <c r="BB21028" s="80"/>
    </row>
    <row r="21029" spans="9:54" x14ac:dyDescent="0.25">
      <c r="I21029" s="80"/>
      <c r="AX21029" s="80"/>
      <c r="AY21029" s="80"/>
      <c r="AZ21029" s="80"/>
      <c r="BA21029" s="80"/>
      <c r="BB21029" s="80"/>
    </row>
    <row r="21030" spans="9:54" x14ac:dyDescent="0.25">
      <c r="I21030" s="80"/>
      <c r="AX21030" s="80"/>
      <c r="AY21030" s="80"/>
      <c r="AZ21030" s="80"/>
      <c r="BA21030" s="80"/>
      <c r="BB21030" s="80"/>
    </row>
    <row r="21031" spans="9:54" x14ac:dyDescent="0.25">
      <c r="I21031" s="80"/>
      <c r="AX21031" s="80"/>
      <c r="AY21031" s="80"/>
      <c r="AZ21031" s="80"/>
      <c r="BA21031" s="80"/>
      <c r="BB21031" s="80"/>
    </row>
    <row r="21032" spans="9:54" x14ac:dyDescent="0.25">
      <c r="I21032" s="80"/>
      <c r="AX21032" s="80"/>
      <c r="AY21032" s="80"/>
      <c r="AZ21032" s="80"/>
      <c r="BA21032" s="80"/>
      <c r="BB21032" s="80"/>
    </row>
    <row r="21033" spans="9:54" x14ac:dyDescent="0.25">
      <c r="I21033" s="80"/>
      <c r="AX21033" s="80"/>
      <c r="AY21033" s="80"/>
      <c r="AZ21033" s="80"/>
      <c r="BA21033" s="80"/>
      <c r="BB21033" s="80"/>
    </row>
    <row r="21034" spans="9:54" x14ac:dyDescent="0.25">
      <c r="I21034" s="80"/>
      <c r="AX21034" s="80"/>
      <c r="AY21034" s="80"/>
      <c r="AZ21034" s="80"/>
      <c r="BA21034" s="80"/>
      <c r="BB21034" s="80"/>
    </row>
    <row r="21035" spans="9:54" x14ac:dyDescent="0.25">
      <c r="I21035" s="80"/>
      <c r="AX21035" s="80"/>
      <c r="AY21035" s="80"/>
      <c r="AZ21035" s="80"/>
      <c r="BA21035" s="80"/>
      <c r="BB21035" s="80"/>
    </row>
    <row r="21036" spans="9:54" x14ac:dyDescent="0.25">
      <c r="I21036" s="80"/>
      <c r="AX21036" s="80"/>
      <c r="AY21036" s="80"/>
      <c r="AZ21036" s="80"/>
      <c r="BA21036" s="80"/>
      <c r="BB21036" s="80"/>
    </row>
    <row r="21037" spans="9:54" x14ac:dyDescent="0.25">
      <c r="I21037" s="80"/>
      <c r="AX21037" s="80"/>
      <c r="AY21037" s="80"/>
      <c r="AZ21037" s="80"/>
      <c r="BA21037" s="80"/>
      <c r="BB21037" s="80"/>
    </row>
    <row r="21038" spans="9:54" x14ac:dyDescent="0.25">
      <c r="I21038" s="80"/>
      <c r="AX21038" s="80"/>
      <c r="AY21038" s="80"/>
      <c r="AZ21038" s="80"/>
      <c r="BA21038" s="80"/>
      <c r="BB21038" s="80"/>
    </row>
    <row r="21039" spans="9:54" x14ac:dyDescent="0.25">
      <c r="I21039" s="80"/>
      <c r="AX21039" s="80"/>
      <c r="AY21039" s="80"/>
      <c r="AZ21039" s="80"/>
      <c r="BA21039" s="80"/>
      <c r="BB21039" s="80"/>
    </row>
    <row r="21040" spans="9:54" x14ac:dyDescent="0.25">
      <c r="I21040" s="80"/>
      <c r="AX21040" s="80"/>
      <c r="AY21040" s="80"/>
      <c r="AZ21040" s="80"/>
      <c r="BA21040" s="80"/>
      <c r="BB21040" s="80"/>
    </row>
    <row r="21041" spans="9:54" x14ac:dyDescent="0.25">
      <c r="I21041" s="80"/>
      <c r="AX21041" s="80"/>
      <c r="AY21041" s="80"/>
      <c r="AZ21041" s="80"/>
      <c r="BA21041" s="80"/>
      <c r="BB21041" s="80"/>
    </row>
    <row r="21042" spans="9:54" x14ac:dyDescent="0.25">
      <c r="I21042" s="80"/>
      <c r="AX21042" s="80"/>
      <c r="AY21042" s="80"/>
      <c r="AZ21042" s="80"/>
      <c r="BA21042" s="80"/>
      <c r="BB21042" s="80"/>
    </row>
    <row r="21043" spans="9:54" x14ac:dyDescent="0.25">
      <c r="I21043" s="80"/>
      <c r="AX21043" s="80"/>
      <c r="AY21043" s="80"/>
      <c r="AZ21043" s="80"/>
      <c r="BA21043" s="80"/>
      <c r="BB21043" s="80"/>
    </row>
    <row r="21044" spans="9:54" x14ac:dyDescent="0.25">
      <c r="I21044" s="80"/>
      <c r="AX21044" s="80"/>
      <c r="AY21044" s="80"/>
      <c r="AZ21044" s="80"/>
      <c r="BA21044" s="80"/>
      <c r="BB21044" s="80"/>
    </row>
    <row r="21045" spans="9:54" x14ac:dyDescent="0.25">
      <c r="I21045" s="80"/>
      <c r="AX21045" s="80"/>
      <c r="AY21045" s="80"/>
      <c r="AZ21045" s="80"/>
      <c r="BA21045" s="80"/>
      <c r="BB21045" s="80"/>
    </row>
    <row r="21046" spans="9:54" x14ac:dyDescent="0.25">
      <c r="I21046" s="80"/>
      <c r="AX21046" s="80"/>
      <c r="AY21046" s="80"/>
      <c r="AZ21046" s="80"/>
      <c r="BA21046" s="80"/>
      <c r="BB21046" s="80"/>
    </row>
    <row r="21047" spans="9:54" x14ac:dyDescent="0.25">
      <c r="I21047" s="80"/>
      <c r="AX21047" s="80"/>
      <c r="AY21047" s="80"/>
      <c r="AZ21047" s="80"/>
      <c r="BA21047" s="80"/>
      <c r="BB21047" s="80"/>
    </row>
    <row r="21048" spans="9:54" x14ac:dyDescent="0.25">
      <c r="I21048" s="80"/>
      <c r="AX21048" s="80"/>
      <c r="AY21048" s="80"/>
      <c r="AZ21048" s="80"/>
      <c r="BA21048" s="80"/>
      <c r="BB21048" s="80"/>
    </row>
    <row r="21049" spans="9:54" x14ac:dyDescent="0.25">
      <c r="I21049" s="80"/>
      <c r="AX21049" s="80"/>
      <c r="AY21049" s="80"/>
      <c r="AZ21049" s="80"/>
      <c r="BA21049" s="80"/>
      <c r="BB21049" s="80"/>
    </row>
    <row r="21050" spans="9:54" x14ac:dyDescent="0.25">
      <c r="I21050" s="80"/>
      <c r="AX21050" s="80"/>
      <c r="AY21050" s="80"/>
      <c r="AZ21050" s="80"/>
      <c r="BA21050" s="80"/>
      <c r="BB21050" s="80"/>
    </row>
    <row r="21051" spans="9:54" x14ac:dyDescent="0.25">
      <c r="I21051" s="80"/>
      <c r="AX21051" s="80"/>
      <c r="AY21051" s="80"/>
      <c r="AZ21051" s="80"/>
      <c r="BA21051" s="80"/>
      <c r="BB21051" s="80"/>
    </row>
    <row r="21052" spans="9:54" x14ac:dyDescent="0.25">
      <c r="I21052" s="80"/>
      <c r="AX21052" s="80"/>
      <c r="AY21052" s="80"/>
      <c r="AZ21052" s="80"/>
      <c r="BA21052" s="80"/>
      <c r="BB21052" s="80"/>
    </row>
    <row r="21053" spans="9:54" x14ac:dyDescent="0.25">
      <c r="I21053" s="80"/>
      <c r="AX21053" s="80"/>
      <c r="AY21053" s="80"/>
      <c r="AZ21053" s="80"/>
      <c r="BA21053" s="80"/>
      <c r="BB21053" s="80"/>
    </row>
    <row r="21054" spans="9:54" x14ac:dyDescent="0.25">
      <c r="I21054" s="80"/>
      <c r="AX21054" s="80"/>
      <c r="AY21054" s="80"/>
      <c r="AZ21054" s="80"/>
      <c r="BA21054" s="80"/>
      <c r="BB21054" s="80"/>
    </row>
    <row r="21055" spans="9:54" x14ac:dyDescent="0.25">
      <c r="I21055" s="80"/>
      <c r="AX21055" s="80"/>
      <c r="AY21055" s="80"/>
      <c r="AZ21055" s="80"/>
      <c r="BA21055" s="80"/>
      <c r="BB21055" s="80"/>
    </row>
    <row r="21056" spans="9:54" x14ac:dyDescent="0.25">
      <c r="I21056" s="80"/>
      <c r="AX21056" s="80"/>
      <c r="AY21056" s="80"/>
      <c r="AZ21056" s="80"/>
      <c r="BA21056" s="80"/>
      <c r="BB21056" s="80"/>
    </row>
    <row r="21057" spans="9:54" x14ac:dyDescent="0.25">
      <c r="I21057" s="80"/>
      <c r="AX21057" s="80"/>
      <c r="AY21057" s="80"/>
      <c r="AZ21057" s="80"/>
      <c r="BA21057" s="80"/>
      <c r="BB21057" s="80"/>
    </row>
    <row r="21058" spans="9:54" x14ac:dyDescent="0.25">
      <c r="I21058" s="80"/>
      <c r="AX21058" s="80"/>
      <c r="AY21058" s="80"/>
      <c r="AZ21058" s="80"/>
      <c r="BA21058" s="80"/>
      <c r="BB21058" s="80"/>
    </row>
    <row r="21059" spans="9:54" x14ac:dyDescent="0.25">
      <c r="I21059" s="80"/>
      <c r="AX21059" s="80"/>
      <c r="AY21059" s="80"/>
      <c r="AZ21059" s="80"/>
      <c r="BA21059" s="80"/>
      <c r="BB21059" s="80"/>
    </row>
    <row r="21060" spans="9:54" x14ac:dyDescent="0.25">
      <c r="I21060" s="80"/>
      <c r="AX21060" s="80"/>
      <c r="AY21060" s="80"/>
      <c r="AZ21060" s="80"/>
      <c r="BA21060" s="80"/>
      <c r="BB21060" s="80"/>
    </row>
    <row r="21061" spans="9:54" x14ac:dyDescent="0.25">
      <c r="I21061" s="80"/>
      <c r="AX21061" s="80"/>
      <c r="AY21061" s="80"/>
      <c r="AZ21061" s="80"/>
      <c r="BA21061" s="80"/>
      <c r="BB21061" s="80"/>
    </row>
    <row r="21062" spans="9:54" x14ac:dyDescent="0.25">
      <c r="I21062" s="80"/>
      <c r="AX21062" s="80"/>
      <c r="AY21062" s="80"/>
      <c r="AZ21062" s="80"/>
      <c r="BA21062" s="80"/>
      <c r="BB21062" s="80"/>
    </row>
    <row r="21063" spans="9:54" x14ac:dyDescent="0.25">
      <c r="I21063" s="80"/>
      <c r="AX21063" s="80"/>
      <c r="AY21063" s="80"/>
      <c r="AZ21063" s="80"/>
      <c r="BA21063" s="80"/>
      <c r="BB21063" s="80"/>
    </row>
    <row r="21064" spans="9:54" x14ac:dyDescent="0.25">
      <c r="I21064" s="80"/>
      <c r="AX21064" s="80"/>
      <c r="AY21064" s="80"/>
      <c r="AZ21064" s="80"/>
      <c r="BA21064" s="80"/>
      <c r="BB21064" s="80"/>
    </row>
    <row r="21065" spans="9:54" x14ac:dyDescent="0.25">
      <c r="I21065" s="80"/>
      <c r="AX21065" s="80"/>
      <c r="AY21065" s="80"/>
      <c r="AZ21065" s="80"/>
      <c r="BA21065" s="80"/>
      <c r="BB21065" s="80"/>
    </row>
    <row r="21066" spans="9:54" x14ac:dyDescent="0.25">
      <c r="I21066" s="80"/>
      <c r="AX21066" s="80"/>
      <c r="AY21066" s="80"/>
      <c r="AZ21066" s="80"/>
      <c r="BA21066" s="80"/>
      <c r="BB21066" s="80"/>
    </row>
    <row r="21067" spans="9:54" x14ac:dyDescent="0.25">
      <c r="I21067" s="80"/>
      <c r="AX21067" s="80"/>
      <c r="AY21067" s="80"/>
      <c r="AZ21067" s="80"/>
      <c r="BA21067" s="80"/>
      <c r="BB21067" s="80"/>
    </row>
    <row r="21068" spans="9:54" x14ac:dyDescent="0.25">
      <c r="I21068" s="80"/>
      <c r="AX21068" s="80"/>
      <c r="AY21068" s="80"/>
      <c r="AZ21068" s="80"/>
      <c r="BA21068" s="80"/>
      <c r="BB21068" s="80"/>
    </row>
    <row r="21069" spans="9:54" x14ac:dyDescent="0.25">
      <c r="I21069" s="80"/>
      <c r="AX21069" s="80"/>
      <c r="AY21069" s="80"/>
      <c r="AZ21069" s="80"/>
      <c r="BA21069" s="80"/>
      <c r="BB21069" s="80"/>
    </row>
    <row r="21070" spans="9:54" x14ac:dyDescent="0.25">
      <c r="I21070" s="80"/>
      <c r="AX21070" s="80"/>
      <c r="AY21070" s="80"/>
      <c r="AZ21070" s="80"/>
      <c r="BA21070" s="80"/>
      <c r="BB21070" s="80"/>
    </row>
    <row r="21071" spans="9:54" x14ac:dyDescent="0.25">
      <c r="I21071" s="80"/>
      <c r="AX21071" s="80"/>
      <c r="AY21071" s="80"/>
      <c r="AZ21071" s="80"/>
      <c r="BA21071" s="80"/>
      <c r="BB21071" s="80"/>
    </row>
    <row r="21072" spans="9:54" x14ac:dyDescent="0.25">
      <c r="I21072" s="80"/>
      <c r="AX21072" s="80"/>
      <c r="AY21072" s="80"/>
      <c r="AZ21072" s="80"/>
      <c r="BA21072" s="80"/>
      <c r="BB21072" s="80"/>
    </row>
    <row r="21073" spans="9:54" x14ac:dyDescent="0.25">
      <c r="I21073" s="80"/>
      <c r="AX21073" s="80"/>
      <c r="AY21073" s="80"/>
      <c r="AZ21073" s="80"/>
      <c r="BA21073" s="80"/>
      <c r="BB21073" s="80"/>
    </row>
    <row r="21074" spans="9:54" x14ac:dyDescent="0.25">
      <c r="I21074" s="80"/>
      <c r="AX21074" s="80"/>
      <c r="AY21074" s="80"/>
      <c r="AZ21074" s="80"/>
      <c r="BA21074" s="80"/>
      <c r="BB21074" s="80"/>
    </row>
    <row r="21075" spans="9:54" x14ac:dyDescent="0.25">
      <c r="I21075" s="80"/>
      <c r="AX21075" s="80"/>
      <c r="AY21075" s="80"/>
      <c r="AZ21075" s="80"/>
      <c r="BA21075" s="80"/>
      <c r="BB21075" s="80"/>
    </row>
    <row r="21076" spans="9:54" x14ac:dyDescent="0.25">
      <c r="I21076" s="80"/>
      <c r="AX21076" s="80"/>
      <c r="AY21076" s="80"/>
      <c r="AZ21076" s="80"/>
      <c r="BA21076" s="80"/>
      <c r="BB21076" s="80"/>
    </row>
    <row r="21077" spans="9:54" x14ac:dyDescent="0.25">
      <c r="I21077" s="80"/>
      <c r="AX21077" s="80"/>
      <c r="AY21077" s="80"/>
      <c r="AZ21077" s="80"/>
      <c r="BA21077" s="80"/>
      <c r="BB21077" s="80"/>
    </row>
    <row r="21078" spans="9:54" x14ac:dyDescent="0.25">
      <c r="I21078" s="80"/>
      <c r="AX21078" s="80"/>
      <c r="AY21078" s="80"/>
      <c r="AZ21078" s="80"/>
      <c r="BA21078" s="80"/>
      <c r="BB21078" s="80"/>
    </row>
    <row r="21079" spans="9:54" x14ac:dyDescent="0.25">
      <c r="I21079" s="80"/>
      <c r="AX21079" s="80"/>
      <c r="AY21079" s="80"/>
      <c r="AZ21079" s="80"/>
      <c r="BA21079" s="80"/>
      <c r="BB21079" s="80"/>
    </row>
    <row r="21080" spans="9:54" x14ac:dyDescent="0.25">
      <c r="I21080" s="80"/>
      <c r="AX21080" s="80"/>
      <c r="AY21080" s="80"/>
      <c r="AZ21080" s="80"/>
      <c r="BA21080" s="80"/>
      <c r="BB21080" s="80"/>
    </row>
    <row r="21081" spans="9:54" x14ac:dyDescent="0.25">
      <c r="I21081" s="80"/>
      <c r="AX21081" s="80"/>
      <c r="AY21081" s="80"/>
      <c r="AZ21081" s="80"/>
      <c r="BA21081" s="80"/>
      <c r="BB21081" s="80"/>
    </row>
    <row r="21082" spans="9:54" x14ac:dyDescent="0.25">
      <c r="I21082" s="80"/>
      <c r="AX21082" s="80"/>
      <c r="AY21082" s="80"/>
      <c r="AZ21082" s="80"/>
      <c r="BA21082" s="80"/>
      <c r="BB21082" s="80"/>
    </row>
    <row r="21083" spans="9:54" x14ac:dyDescent="0.25">
      <c r="I21083" s="80"/>
      <c r="AX21083" s="80"/>
      <c r="AY21083" s="80"/>
      <c r="AZ21083" s="80"/>
      <c r="BA21083" s="80"/>
      <c r="BB21083" s="80"/>
    </row>
    <row r="21084" spans="9:54" x14ac:dyDescent="0.25">
      <c r="I21084" s="80"/>
      <c r="AX21084" s="80"/>
      <c r="AY21084" s="80"/>
      <c r="AZ21084" s="80"/>
      <c r="BA21084" s="80"/>
      <c r="BB21084" s="80"/>
    </row>
    <row r="21085" spans="9:54" x14ac:dyDescent="0.25">
      <c r="I21085" s="80"/>
      <c r="AX21085" s="80"/>
      <c r="AY21085" s="80"/>
      <c r="AZ21085" s="80"/>
      <c r="BA21085" s="80"/>
      <c r="BB21085" s="80"/>
    </row>
    <row r="21086" spans="9:54" x14ac:dyDescent="0.25">
      <c r="I21086" s="80"/>
      <c r="AX21086" s="80"/>
      <c r="AY21086" s="80"/>
      <c r="AZ21086" s="80"/>
      <c r="BA21086" s="80"/>
      <c r="BB21086" s="80"/>
    </row>
    <row r="21087" spans="9:54" x14ac:dyDescent="0.25">
      <c r="I21087" s="80"/>
      <c r="AX21087" s="80"/>
      <c r="AY21087" s="80"/>
      <c r="AZ21087" s="80"/>
      <c r="BA21087" s="80"/>
      <c r="BB21087" s="80"/>
    </row>
    <row r="21088" spans="9:54" x14ac:dyDescent="0.25">
      <c r="I21088" s="80"/>
      <c r="AX21088" s="80"/>
      <c r="AY21088" s="80"/>
      <c r="AZ21088" s="80"/>
      <c r="BA21088" s="80"/>
      <c r="BB21088" s="80"/>
    </row>
    <row r="21089" spans="9:54" x14ac:dyDescent="0.25">
      <c r="I21089" s="80"/>
      <c r="AX21089" s="80"/>
      <c r="AY21089" s="80"/>
      <c r="AZ21089" s="80"/>
      <c r="BA21089" s="80"/>
      <c r="BB21089" s="80"/>
    </row>
    <row r="21090" spans="9:54" x14ac:dyDescent="0.25">
      <c r="I21090" s="80"/>
      <c r="AX21090" s="80"/>
      <c r="AY21090" s="80"/>
      <c r="AZ21090" s="80"/>
      <c r="BA21090" s="80"/>
      <c r="BB21090" s="80"/>
    </row>
    <row r="21091" spans="9:54" x14ac:dyDescent="0.25">
      <c r="I21091" s="80"/>
      <c r="AX21091" s="80"/>
      <c r="AY21091" s="80"/>
      <c r="AZ21091" s="80"/>
      <c r="BA21091" s="80"/>
      <c r="BB21091" s="80"/>
    </row>
    <row r="21092" spans="9:54" x14ac:dyDescent="0.25">
      <c r="I21092" s="80"/>
      <c r="AX21092" s="80"/>
      <c r="AY21092" s="80"/>
      <c r="AZ21092" s="80"/>
      <c r="BA21092" s="80"/>
      <c r="BB21092" s="80"/>
    </row>
    <row r="21093" spans="9:54" x14ac:dyDescent="0.25">
      <c r="I21093" s="80"/>
      <c r="AX21093" s="80"/>
      <c r="AY21093" s="80"/>
      <c r="AZ21093" s="80"/>
      <c r="BA21093" s="80"/>
      <c r="BB21093" s="80"/>
    </row>
    <row r="21094" spans="9:54" x14ac:dyDescent="0.25">
      <c r="I21094" s="80"/>
      <c r="AX21094" s="80"/>
      <c r="AY21094" s="80"/>
      <c r="AZ21094" s="80"/>
      <c r="BA21094" s="80"/>
      <c r="BB21094" s="80"/>
    </row>
    <row r="21095" spans="9:54" x14ac:dyDescent="0.25">
      <c r="I21095" s="80"/>
      <c r="AX21095" s="80"/>
      <c r="AY21095" s="80"/>
      <c r="AZ21095" s="80"/>
      <c r="BA21095" s="80"/>
      <c r="BB21095" s="80"/>
    </row>
    <row r="21096" spans="9:54" x14ac:dyDescent="0.25">
      <c r="I21096" s="80"/>
      <c r="AX21096" s="80"/>
      <c r="AY21096" s="80"/>
      <c r="AZ21096" s="80"/>
      <c r="BA21096" s="80"/>
      <c r="BB21096" s="80"/>
    </row>
    <row r="21097" spans="9:54" x14ac:dyDescent="0.25">
      <c r="I21097" s="80"/>
      <c r="AX21097" s="80"/>
      <c r="AY21097" s="80"/>
      <c r="AZ21097" s="80"/>
      <c r="BA21097" s="80"/>
      <c r="BB21097" s="80"/>
    </row>
    <row r="21098" spans="9:54" x14ac:dyDescent="0.25">
      <c r="I21098" s="80"/>
      <c r="AX21098" s="80"/>
      <c r="AY21098" s="80"/>
      <c r="AZ21098" s="80"/>
      <c r="BA21098" s="80"/>
      <c r="BB21098" s="80"/>
    </row>
    <row r="21099" spans="9:54" x14ac:dyDescent="0.25">
      <c r="I21099" s="80"/>
      <c r="AX21099" s="80"/>
      <c r="AY21099" s="80"/>
      <c r="AZ21099" s="80"/>
      <c r="BA21099" s="80"/>
      <c r="BB21099" s="80"/>
    </row>
    <row r="21100" spans="9:54" x14ac:dyDescent="0.25">
      <c r="I21100" s="80"/>
      <c r="AX21100" s="80"/>
      <c r="AY21100" s="80"/>
      <c r="AZ21100" s="80"/>
      <c r="BA21100" s="80"/>
      <c r="BB21100" s="80"/>
    </row>
    <row r="21101" spans="9:54" x14ac:dyDescent="0.25">
      <c r="I21101" s="80"/>
      <c r="AX21101" s="80"/>
      <c r="AY21101" s="80"/>
      <c r="AZ21101" s="80"/>
      <c r="BA21101" s="80"/>
      <c r="BB21101" s="80"/>
    </row>
    <row r="21102" spans="9:54" x14ac:dyDescent="0.25">
      <c r="I21102" s="80"/>
      <c r="AX21102" s="80"/>
      <c r="AY21102" s="80"/>
      <c r="AZ21102" s="80"/>
      <c r="BA21102" s="80"/>
      <c r="BB21102" s="80"/>
    </row>
    <row r="21103" spans="9:54" x14ac:dyDescent="0.25">
      <c r="I21103" s="80"/>
      <c r="AX21103" s="80"/>
      <c r="AY21103" s="80"/>
      <c r="AZ21103" s="80"/>
      <c r="BA21103" s="80"/>
      <c r="BB21103" s="80"/>
    </row>
    <row r="21104" spans="9:54" x14ac:dyDescent="0.25">
      <c r="I21104" s="80"/>
      <c r="AX21104" s="80"/>
      <c r="AY21104" s="80"/>
      <c r="AZ21104" s="80"/>
      <c r="BA21104" s="80"/>
      <c r="BB21104" s="80"/>
    </row>
    <row r="21105" spans="9:54" x14ac:dyDescent="0.25">
      <c r="I21105" s="80"/>
      <c r="AX21105" s="80"/>
      <c r="AY21105" s="80"/>
      <c r="AZ21105" s="80"/>
      <c r="BA21105" s="80"/>
      <c r="BB21105" s="80"/>
    </row>
    <row r="21106" spans="9:54" x14ac:dyDescent="0.25">
      <c r="I21106" s="80"/>
      <c r="AX21106" s="80"/>
      <c r="AY21106" s="80"/>
      <c r="AZ21106" s="80"/>
      <c r="BA21106" s="80"/>
      <c r="BB21106" s="80"/>
    </row>
    <row r="21107" spans="9:54" x14ac:dyDescent="0.25">
      <c r="I21107" s="80"/>
      <c r="AX21107" s="80"/>
      <c r="AY21107" s="80"/>
      <c r="AZ21107" s="80"/>
      <c r="BA21107" s="80"/>
      <c r="BB21107" s="80"/>
    </row>
    <row r="21108" spans="9:54" x14ac:dyDescent="0.25">
      <c r="I21108" s="80"/>
      <c r="AX21108" s="80"/>
      <c r="AY21108" s="80"/>
      <c r="AZ21108" s="80"/>
      <c r="BA21108" s="80"/>
      <c r="BB21108" s="80"/>
    </row>
    <row r="21109" spans="9:54" x14ac:dyDescent="0.25">
      <c r="I21109" s="80"/>
      <c r="AX21109" s="80"/>
      <c r="AY21109" s="80"/>
      <c r="AZ21109" s="80"/>
      <c r="BA21109" s="80"/>
      <c r="BB21109" s="80"/>
    </row>
    <row r="21110" spans="9:54" x14ac:dyDescent="0.25">
      <c r="I21110" s="80"/>
      <c r="AX21110" s="80"/>
      <c r="AY21110" s="80"/>
      <c r="AZ21110" s="80"/>
      <c r="BA21110" s="80"/>
      <c r="BB21110" s="80"/>
    </row>
    <row r="21111" spans="9:54" x14ac:dyDescent="0.25">
      <c r="I21111" s="80"/>
      <c r="AX21111" s="80"/>
      <c r="AY21111" s="80"/>
      <c r="AZ21111" s="80"/>
      <c r="BA21111" s="80"/>
      <c r="BB21111" s="80"/>
    </row>
    <row r="21112" spans="9:54" x14ac:dyDescent="0.25">
      <c r="I21112" s="80"/>
      <c r="AX21112" s="80"/>
      <c r="AY21112" s="80"/>
      <c r="AZ21112" s="80"/>
      <c r="BA21112" s="80"/>
      <c r="BB21112" s="80"/>
    </row>
    <row r="21113" spans="9:54" x14ac:dyDescent="0.25">
      <c r="I21113" s="80"/>
      <c r="AX21113" s="80"/>
      <c r="AY21113" s="80"/>
      <c r="AZ21113" s="80"/>
      <c r="BA21113" s="80"/>
      <c r="BB21113" s="80"/>
    </row>
    <row r="21114" spans="9:54" x14ac:dyDescent="0.25">
      <c r="I21114" s="80"/>
      <c r="AX21114" s="80"/>
      <c r="AY21114" s="80"/>
      <c r="AZ21114" s="80"/>
      <c r="BA21114" s="80"/>
      <c r="BB21114" s="80"/>
    </row>
    <row r="21115" spans="9:54" x14ac:dyDescent="0.25">
      <c r="I21115" s="80"/>
      <c r="AX21115" s="80"/>
      <c r="AY21115" s="80"/>
      <c r="AZ21115" s="80"/>
      <c r="BA21115" s="80"/>
      <c r="BB21115" s="80"/>
    </row>
    <row r="21116" spans="9:54" x14ac:dyDescent="0.25">
      <c r="I21116" s="80"/>
      <c r="AX21116" s="80"/>
      <c r="AY21116" s="80"/>
      <c r="AZ21116" s="80"/>
      <c r="BA21116" s="80"/>
      <c r="BB21116" s="80"/>
    </row>
    <row r="21117" spans="9:54" x14ac:dyDescent="0.25">
      <c r="I21117" s="80"/>
      <c r="AX21117" s="80"/>
      <c r="AY21117" s="80"/>
      <c r="AZ21117" s="80"/>
      <c r="BA21117" s="80"/>
      <c r="BB21117" s="80"/>
    </row>
    <row r="21118" spans="9:54" x14ac:dyDescent="0.25">
      <c r="I21118" s="80"/>
      <c r="AX21118" s="80"/>
      <c r="AY21118" s="80"/>
      <c r="AZ21118" s="80"/>
      <c r="BA21118" s="80"/>
      <c r="BB21118" s="80"/>
    </row>
    <row r="21119" spans="9:54" x14ac:dyDescent="0.25">
      <c r="I21119" s="80"/>
      <c r="AX21119" s="80"/>
      <c r="AY21119" s="80"/>
      <c r="AZ21119" s="80"/>
      <c r="BA21119" s="80"/>
      <c r="BB21119" s="80"/>
    </row>
    <row r="21120" spans="9:54" x14ac:dyDescent="0.25">
      <c r="I21120" s="80"/>
      <c r="AX21120" s="80"/>
      <c r="AY21120" s="80"/>
      <c r="AZ21120" s="80"/>
      <c r="BA21120" s="80"/>
      <c r="BB21120" s="80"/>
    </row>
    <row r="21121" spans="9:54" x14ac:dyDescent="0.25">
      <c r="I21121" s="80"/>
      <c r="AX21121" s="80"/>
      <c r="AY21121" s="80"/>
      <c r="AZ21121" s="80"/>
      <c r="BA21121" s="80"/>
      <c r="BB21121" s="80"/>
    </row>
    <row r="21122" spans="9:54" x14ac:dyDescent="0.25">
      <c r="I21122" s="80"/>
      <c r="AX21122" s="80"/>
      <c r="AY21122" s="80"/>
      <c r="AZ21122" s="80"/>
      <c r="BA21122" s="80"/>
      <c r="BB21122" s="80"/>
    </row>
    <row r="21123" spans="9:54" x14ac:dyDescent="0.25">
      <c r="I21123" s="80"/>
      <c r="AX21123" s="80"/>
      <c r="AY21123" s="80"/>
      <c r="AZ21123" s="80"/>
      <c r="BA21123" s="80"/>
      <c r="BB21123" s="80"/>
    </row>
    <row r="21124" spans="9:54" x14ac:dyDescent="0.25">
      <c r="I21124" s="80"/>
      <c r="AX21124" s="80"/>
      <c r="AY21124" s="80"/>
      <c r="AZ21124" s="80"/>
      <c r="BA21124" s="80"/>
      <c r="BB21124" s="80"/>
    </row>
    <row r="21125" spans="9:54" x14ac:dyDescent="0.25">
      <c r="I21125" s="80"/>
      <c r="AX21125" s="80"/>
      <c r="AY21125" s="80"/>
      <c r="AZ21125" s="80"/>
      <c r="BA21125" s="80"/>
      <c r="BB21125" s="80"/>
    </row>
    <row r="21126" spans="9:54" x14ac:dyDescent="0.25">
      <c r="I21126" s="80"/>
      <c r="AX21126" s="80"/>
      <c r="AY21126" s="80"/>
      <c r="AZ21126" s="80"/>
      <c r="BA21126" s="80"/>
      <c r="BB21126" s="80"/>
    </row>
    <row r="21127" spans="9:54" x14ac:dyDescent="0.25">
      <c r="I21127" s="80"/>
      <c r="AX21127" s="80"/>
      <c r="AY21127" s="80"/>
      <c r="AZ21127" s="80"/>
      <c r="BA21127" s="80"/>
      <c r="BB21127" s="80"/>
    </row>
    <row r="21128" spans="9:54" x14ac:dyDescent="0.25">
      <c r="I21128" s="80"/>
      <c r="AX21128" s="80"/>
      <c r="AY21128" s="80"/>
      <c r="AZ21128" s="80"/>
      <c r="BA21128" s="80"/>
      <c r="BB21128" s="80"/>
    </row>
    <row r="21129" spans="9:54" x14ac:dyDescent="0.25">
      <c r="I21129" s="80"/>
      <c r="AX21129" s="80"/>
      <c r="AY21129" s="80"/>
      <c r="AZ21129" s="80"/>
      <c r="BA21129" s="80"/>
      <c r="BB21129" s="80"/>
    </row>
    <row r="21130" spans="9:54" x14ac:dyDescent="0.25">
      <c r="I21130" s="80"/>
      <c r="AX21130" s="80"/>
      <c r="AY21130" s="80"/>
      <c r="AZ21130" s="80"/>
      <c r="BA21130" s="80"/>
      <c r="BB21130" s="80"/>
    </row>
    <row r="21131" spans="9:54" x14ac:dyDescent="0.25">
      <c r="I21131" s="80"/>
      <c r="AX21131" s="80"/>
      <c r="AY21131" s="80"/>
      <c r="AZ21131" s="80"/>
      <c r="BA21131" s="80"/>
      <c r="BB21131" s="80"/>
    </row>
    <row r="21132" spans="9:54" x14ac:dyDescent="0.25">
      <c r="I21132" s="80"/>
      <c r="AX21132" s="80"/>
      <c r="AY21132" s="80"/>
      <c r="AZ21132" s="80"/>
      <c r="BA21132" s="80"/>
      <c r="BB21132" s="80"/>
    </row>
    <row r="21133" spans="9:54" x14ac:dyDescent="0.25">
      <c r="I21133" s="80"/>
      <c r="AX21133" s="80"/>
      <c r="AY21133" s="80"/>
      <c r="AZ21133" s="80"/>
      <c r="BA21133" s="80"/>
      <c r="BB21133" s="80"/>
    </row>
    <row r="21134" spans="9:54" x14ac:dyDescent="0.25">
      <c r="I21134" s="80"/>
      <c r="AX21134" s="80"/>
      <c r="AY21134" s="80"/>
      <c r="AZ21134" s="80"/>
      <c r="BA21134" s="80"/>
      <c r="BB21134" s="80"/>
    </row>
    <row r="21135" spans="9:54" x14ac:dyDescent="0.25">
      <c r="I21135" s="80"/>
      <c r="AX21135" s="80"/>
      <c r="AY21135" s="80"/>
      <c r="AZ21135" s="80"/>
      <c r="BA21135" s="80"/>
      <c r="BB21135" s="80"/>
    </row>
    <row r="21136" spans="9:54" x14ac:dyDescent="0.25">
      <c r="I21136" s="80"/>
      <c r="AX21136" s="80"/>
      <c r="AY21136" s="80"/>
      <c r="AZ21136" s="80"/>
      <c r="BA21136" s="80"/>
      <c r="BB21136" s="80"/>
    </row>
    <row r="21137" spans="9:54" x14ac:dyDescent="0.25">
      <c r="I21137" s="80"/>
      <c r="AX21137" s="80"/>
      <c r="AY21137" s="80"/>
      <c r="AZ21137" s="80"/>
      <c r="BA21137" s="80"/>
      <c r="BB21137" s="80"/>
    </row>
    <row r="21138" spans="9:54" x14ac:dyDescent="0.25">
      <c r="I21138" s="80"/>
      <c r="AX21138" s="80"/>
      <c r="AY21138" s="80"/>
      <c r="AZ21138" s="80"/>
      <c r="BA21138" s="80"/>
      <c r="BB21138" s="80"/>
    </row>
    <row r="21139" spans="9:54" x14ac:dyDescent="0.25">
      <c r="I21139" s="80"/>
      <c r="AX21139" s="80"/>
      <c r="AY21139" s="80"/>
      <c r="AZ21139" s="80"/>
      <c r="BA21139" s="80"/>
      <c r="BB21139" s="80"/>
    </row>
    <row r="21140" spans="9:54" x14ac:dyDescent="0.25">
      <c r="I21140" s="80"/>
      <c r="AX21140" s="80"/>
      <c r="AY21140" s="80"/>
      <c r="AZ21140" s="80"/>
      <c r="BA21140" s="80"/>
      <c r="BB21140" s="80"/>
    </row>
    <row r="21141" spans="9:54" x14ac:dyDescent="0.25">
      <c r="I21141" s="80"/>
      <c r="AX21141" s="80"/>
      <c r="AY21141" s="80"/>
      <c r="AZ21141" s="80"/>
      <c r="BA21141" s="80"/>
      <c r="BB21141" s="80"/>
    </row>
    <row r="21142" spans="9:54" x14ac:dyDescent="0.25">
      <c r="I21142" s="80"/>
      <c r="AX21142" s="80"/>
      <c r="AY21142" s="80"/>
      <c r="AZ21142" s="80"/>
      <c r="BA21142" s="80"/>
      <c r="BB21142" s="80"/>
    </row>
    <row r="21143" spans="9:54" x14ac:dyDescent="0.25">
      <c r="I21143" s="80"/>
      <c r="AX21143" s="80"/>
      <c r="AY21143" s="80"/>
      <c r="AZ21143" s="80"/>
      <c r="BA21143" s="80"/>
      <c r="BB21143" s="80"/>
    </row>
    <row r="21144" spans="9:54" x14ac:dyDescent="0.25">
      <c r="I21144" s="80"/>
      <c r="AX21144" s="80"/>
      <c r="AY21144" s="80"/>
      <c r="AZ21144" s="80"/>
      <c r="BA21144" s="80"/>
      <c r="BB21144" s="80"/>
    </row>
    <row r="21145" spans="9:54" x14ac:dyDescent="0.25">
      <c r="I21145" s="80"/>
      <c r="AX21145" s="80"/>
      <c r="AY21145" s="80"/>
      <c r="AZ21145" s="80"/>
      <c r="BA21145" s="80"/>
      <c r="BB21145" s="80"/>
    </row>
    <row r="21146" spans="9:54" x14ac:dyDescent="0.25">
      <c r="I21146" s="80"/>
      <c r="AX21146" s="80"/>
      <c r="AY21146" s="80"/>
      <c r="AZ21146" s="80"/>
      <c r="BA21146" s="80"/>
      <c r="BB21146" s="80"/>
    </row>
    <row r="21147" spans="9:54" x14ac:dyDescent="0.25">
      <c r="I21147" s="80"/>
      <c r="AX21147" s="80"/>
      <c r="AY21147" s="80"/>
      <c r="AZ21147" s="80"/>
      <c r="BA21147" s="80"/>
      <c r="BB21147" s="80"/>
    </row>
    <row r="21148" spans="9:54" x14ac:dyDescent="0.25">
      <c r="I21148" s="80"/>
      <c r="AX21148" s="80"/>
      <c r="AY21148" s="80"/>
      <c r="AZ21148" s="80"/>
      <c r="BA21148" s="80"/>
      <c r="BB21148" s="80"/>
    </row>
    <row r="21149" spans="9:54" x14ac:dyDescent="0.25">
      <c r="I21149" s="80"/>
      <c r="AX21149" s="80"/>
      <c r="AY21149" s="80"/>
      <c r="AZ21149" s="80"/>
      <c r="BA21149" s="80"/>
      <c r="BB21149" s="80"/>
    </row>
    <row r="21150" spans="9:54" x14ac:dyDescent="0.25">
      <c r="I21150" s="80"/>
      <c r="AX21150" s="80"/>
      <c r="AY21150" s="80"/>
      <c r="AZ21150" s="80"/>
      <c r="BA21150" s="80"/>
      <c r="BB21150" s="80"/>
    </row>
    <row r="21151" spans="9:54" x14ac:dyDescent="0.25">
      <c r="I21151" s="80"/>
      <c r="AX21151" s="80"/>
      <c r="AY21151" s="80"/>
      <c r="AZ21151" s="80"/>
      <c r="BA21151" s="80"/>
      <c r="BB21151" s="80"/>
    </row>
    <row r="21152" spans="9:54" x14ac:dyDescent="0.25">
      <c r="I21152" s="80"/>
      <c r="AX21152" s="80"/>
      <c r="AY21152" s="80"/>
      <c r="AZ21152" s="80"/>
      <c r="BA21152" s="80"/>
      <c r="BB21152" s="80"/>
    </row>
    <row r="21153" spans="9:54" x14ac:dyDescent="0.25">
      <c r="I21153" s="80"/>
      <c r="AX21153" s="80"/>
      <c r="AY21153" s="80"/>
      <c r="AZ21153" s="80"/>
      <c r="BA21153" s="80"/>
      <c r="BB21153" s="80"/>
    </row>
    <row r="21154" spans="9:54" x14ac:dyDescent="0.25">
      <c r="I21154" s="80"/>
      <c r="AX21154" s="80"/>
      <c r="AY21154" s="80"/>
      <c r="AZ21154" s="80"/>
      <c r="BA21154" s="80"/>
      <c r="BB21154" s="80"/>
    </row>
    <row r="21155" spans="9:54" x14ac:dyDescent="0.25">
      <c r="I21155" s="80"/>
      <c r="AX21155" s="80"/>
      <c r="AY21155" s="80"/>
      <c r="AZ21155" s="80"/>
      <c r="BA21155" s="80"/>
      <c r="BB21155" s="80"/>
    </row>
    <row r="21156" spans="9:54" x14ac:dyDescent="0.25">
      <c r="I21156" s="80"/>
      <c r="AX21156" s="80"/>
      <c r="AY21156" s="80"/>
      <c r="AZ21156" s="80"/>
      <c r="BA21156" s="80"/>
      <c r="BB21156" s="80"/>
    </row>
    <row r="21157" spans="9:54" x14ac:dyDescent="0.25">
      <c r="I21157" s="80"/>
      <c r="AX21157" s="80"/>
      <c r="AY21157" s="80"/>
      <c r="AZ21157" s="80"/>
      <c r="BA21157" s="80"/>
      <c r="BB21157" s="80"/>
    </row>
    <row r="21158" spans="9:54" x14ac:dyDescent="0.25">
      <c r="I21158" s="80"/>
      <c r="AX21158" s="80"/>
      <c r="AY21158" s="80"/>
      <c r="AZ21158" s="80"/>
      <c r="BA21158" s="80"/>
      <c r="BB21158" s="80"/>
    </row>
    <row r="21159" spans="9:54" x14ac:dyDescent="0.25">
      <c r="I21159" s="80"/>
      <c r="AX21159" s="80"/>
      <c r="AY21159" s="80"/>
      <c r="AZ21159" s="80"/>
      <c r="BA21159" s="80"/>
      <c r="BB21159" s="80"/>
    </row>
    <row r="21160" spans="9:54" x14ac:dyDescent="0.25">
      <c r="I21160" s="80"/>
      <c r="AX21160" s="80"/>
      <c r="AY21160" s="80"/>
      <c r="AZ21160" s="80"/>
      <c r="BA21160" s="80"/>
      <c r="BB21160" s="80"/>
    </row>
    <row r="21161" spans="9:54" x14ac:dyDescent="0.25">
      <c r="I21161" s="80"/>
      <c r="AX21161" s="80"/>
      <c r="AY21161" s="80"/>
      <c r="AZ21161" s="80"/>
      <c r="BA21161" s="80"/>
      <c r="BB21161" s="80"/>
    </row>
    <row r="21162" spans="9:54" x14ac:dyDescent="0.25">
      <c r="I21162" s="80"/>
      <c r="AX21162" s="80"/>
      <c r="AY21162" s="80"/>
      <c r="AZ21162" s="80"/>
      <c r="BA21162" s="80"/>
      <c r="BB21162" s="80"/>
    </row>
    <row r="21163" spans="9:54" x14ac:dyDescent="0.25">
      <c r="I21163" s="80"/>
      <c r="AX21163" s="80"/>
      <c r="AY21163" s="80"/>
      <c r="AZ21163" s="80"/>
      <c r="BA21163" s="80"/>
      <c r="BB21163" s="80"/>
    </row>
    <row r="21164" spans="9:54" x14ac:dyDescent="0.25">
      <c r="I21164" s="80"/>
      <c r="AX21164" s="80"/>
      <c r="AY21164" s="80"/>
      <c r="AZ21164" s="80"/>
      <c r="BA21164" s="80"/>
      <c r="BB21164" s="80"/>
    </row>
    <row r="21165" spans="9:54" x14ac:dyDescent="0.25">
      <c r="I21165" s="80"/>
      <c r="AX21165" s="80"/>
      <c r="AY21165" s="80"/>
      <c r="AZ21165" s="80"/>
      <c r="BA21165" s="80"/>
      <c r="BB21165" s="80"/>
    </row>
    <row r="21166" spans="9:54" x14ac:dyDescent="0.25">
      <c r="I21166" s="80"/>
      <c r="AX21166" s="80"/>
      <c r="AY21166" s="80"/>
      <c r="AZ21166" s="80"/>
      <c r="BA21166" s="80"/>
      <c r="BB21166" s="80"/>
    </row>
    <row r="21167" spans="9:54" x14ac:dyDescent="0.25">
      <c r="I21167" s="80"/>
      <c r="AX21167" s="80"/>
      <c r="AY21167" s="80"/>
      <c r="AZ21167" s="80"/>
      <c r="BA21167" s="80"/>
      <c r="BB21167" s="80"/>
    </row>
    <row r="21168" spans="9:54" x14ac:dyDescent="0.25">
      <c r="I21168" s="80"/>
      <c r="AX21168" s="80"/>
      <c r="AY21168" s="80"/>
      <c r="AZ21168" s="80"/>
      <c r="BA21168" s="80"/>
      <c r="BB21168" s="80"/>
    </row>
    <row r="21169" spans="9:54" x14ac:dyDescent="0.25">
      <c r="I21169" s="80"/>
      <c r="AX21169" s="80"/>
      <c r="AY21169" s="80"/>
      <c r="AZ21169" s="80"/>
      <c r="BA21169" s="80"/>
      <c r="BB21169" s="80"/>
    </row>
    <row r="21170" spans="9:54" x14ac:dyDescent="0.25">
      <c r="I21170" s="80"/>
      <c r="AX21170" s="80"/>
      <c r="AY21170" s="80"/>
      <c r="AZ21170" s="80"/>
      <c r="BA21170" s="80"/>
      <c r="BB21170" s="80"/>
    </row>
    <row r="21171" spans="9:54" x14ac:dyDescent="0.25">
      <c r="I21171" s="80"/>
      <c r="AX21171" s="80"/>
      <c r="AY21171" s="80"/>
      <c r="AZ21171" s="80"/>
      <c r="BA21171" s="80"/>
      <c r="BB21171" s="80"/>
    </row>
    <row r="21172" spans="9:54" x14ac:dyDescent="0.25">
      <c r="I21172" s="80"/>
      <c r="AX21172" s="80"/>
      <c r="AY21172" s="80"/>
      <c r="AZ21172" s="80"/>
      <c r="BA21172" s="80"/>
      <c r="BB21172" s="80"/>
    </row>
    <row r="21173" spans="9:54" x14ac:dyDescent="0.25">
      <c r="I21173" s="80"/>
      <c r="AX21173" s="80"/>
      <c r="AY21173" s="80"/>
      <c r="AZ21173" s="80"/>
      <c r="BA21173" s="80"/>
      <c r="BB21173" s="80"/>
    </row>
    <row r="21174" spans="9:54" x14ac:dyDescent="0.25">
      <c r="I21174" s="80"/>
      <c r="AX21174" s="80"/>
      <c r="AY21174" s="80"/>
      <c r="AZ21174" s="80"/>
      <c r="BA21174" s="80"/>
      <c r="BB21174" s="80"/>
    </row>
    <row r="21175" spans="9:54" x14ac:dyDescent="0.25">
      <c r="I21175" s="80"/>
      <c r="AX21175" s="80"/>
      <c r="AY21175" s="80"/>
      <c r="AZ21175" s="80"/>
      <c r="BA21175" s="80"/>
      <c r="BB21175" s="80"/>
    </row>
    <row r="21176" spans="9:54" x14ac:dyDescent="0.25">
      <c r="I21176" s="80"/>
      <c r="AX21176" s="80"/>
      <c r="AY21176" s="80"/>
      <c r="AZ21176" s="80"/>
      <c r="BA21176" s="80"/>
      <c r="BB21176" s="80"/>
    </row>
    <row r="21177" spans="9:54" x14ac:dyDescent="0.25">
      <c r="I21177" s="80"/>
      <c r="AX21177" s="80"/>
      <c r="AY21177" s="80"/>
      <c r="AZ21177" s="80"/>
      <c r="BA21177" s="80"/>
      <c r="BB21177" s="80"/>
    </row>
    <row r="21178" spans="9:54" x14ac:dyDescent="0.25">
      <c r="I21178" s="80"/>
      <c r="AX21178" s="80"/>
      <c r="AY21178" s="80"/>
      <c r="AZ21178" s="80"/>
      <c r="BA21178" s="80"/>
      <c r="BB21178" s="80"/>
    </row>
    <row r="21179" spans="9:54" x14ac:dyDescent="0.25">
      <c r="I21179" s="80"/>
      <c r="AX21179" s="80"/>
      <c r="AY21179" s="80"/>
      <c r="AZ21179" s="80"/>
      <c r="BA21179" s="80"/>
      <c r="BB21179" s="80"/>
    </row>
    <row r="21180" spans="9:54" x14ac:dyDescent="0.25">
      <c r="I21180" s="80"/>
      <c r="AX21180" s="80"/>
      <c r="AY21180" s="80"/>
      <c r="AZ21180" s="80"/>
      <c r="BA21180" s="80"/>
      <c r="BB21180" s="80"/>
    </row>
    <row r="21181" spans="9:54" x14ac:dyDescent="0.25">
      <c r="I21181" s="80"/>
      <c r="AX21181" s="80"/>
      <c r="AY21181" s="80"/>
      <c r="AZ21181" s="80"/>
      <c r="BA21181" s="80"/>
      <c r="BB21181" s="80"/>
    </row>
    <row r="21182" spans="9:54" x14ac:dyDescent="0.25">
      <c r="I21182" s="80"/>
      <c r="AX21182" s="80"/>
      <c r="AY21182" s="80"/>
      <c r="AZ21182" s="80"/>
      <c r="BA21182" s="80"/>
      <c r="BB21182" s="80"/>
    </row>
    <row r="21183" spans="9:54" x14ac:dyDescent="0.25">
      <c r="I21183" s="80"/>
      <c r="AX21183" s="80"/>
      <c r="AY21183" s="80"/>
      <c r="AZ21183" s="80"/>
      <c r="BA21183" s="80"/>
      <c r="BB21183" s="80"/>
    </row>
    <row r="21184" spans="9:54" x14ac:dyDescent="0.25">
      <c r="I21184" s="80"/>
      <c r="AX21184" s="80"/>
      <c r="AY21184" s="80"/>
      <c r="AZ21184" s="80"/>
      <c r="BA21184" s="80"/>
      <c r="BB21184" s="80"/>
    </row>
    <row r="21185" spans="9:54" x14ac:dyDescent="0.25">
      <c r="I21185" s="80"/>
      <c r="AX21185" s="80"/>
      <c r="AY21185" s="80"/>
      <c r="AZ21185" s="80"/>
      <c r="BA21185" s="80"/>
      <c r="BB21185" s="80"/>
    </row>
    <row r="21186" spans="9:54" x14ac:dyDescent="0.25">
      <c r="I21186" s="80"/>
      <c r="AX21186" s="80"/>
      <c r="AY21186" s="80"/>
      <c r="AZ21186" s="80"/>
      <c r="BA21186" s="80"/>
      <c r="BB21186" s="80"/>
    </row>
    <row r="21187" spans="9:54" x14ac:dyDescent="0.25">
      <c r="I21187" s="80"/>
      <c r="AX21187" s="80"/>
      <c r="AY21187" s="80"/>
      <c r="AZ21187" s="80"/>
      <c r="BA21187" s="80"/>
      <c r="BB21187" s="80"/>
    </row>
    <row r="21188" spans="9:54" x14ac:dyDescent="0.25">
      <c r="I21188" s="80"/>
      <c r="AX21188" s="80"/>
      <c r="AY21188" s="80"/>
      <c r="AZ21188" s="80"/>
      <c r="BA21188" s="80"/>
      <c r="BB21188" s="80"/>
    </row>
    <row r="21189" spans="9:54" x14ac:dyDescent="0.25">
      <c r="I21189" s="80"/>
      <c r="AX21189" s="80"/>
      <c r="AY21189" s="80"/>
      <c r="AZ21189" s="80"/>
      <c r="BA21189" s="80"/>
      <c r="BB21189" s="80"/>
    </row>
    <row r="21190" spans="9:54" x14ac:dyDescent="0.25">
      <c r="I21190" s="80"/>
      <c r="AX21190" s="80"/>
      <c r="AY21190" s="80"/>
      <c r="AZ21190" s="80"/>
      <c r="BA21190" s="80"/>
      <c r="BB21190" s="80"/>
    </row>
    <row r="21191" spans="9:54" x14ac:dyDescent="0.25">
      <c r="I21191" s="80"/>
      <c r="AX21191" s="80"/>
      <c r="AY21191" s="80"/>
      <c r="AZ21191" s="80"/>
      <c r="BA21191" s="80"/>
      <c r="BB21191" s="80"/>
    </row>
    <row r="21192" spans="9:54" x14ac:dyDescent="0.25">
      <c r="I21192" s="80"/>
      <c r="AX21192" s="80"/>
      <c r="AY21192" s="80"/>
      <c r="AZ21192" s="80"/>
      <c r="BA21192" s="80"/>
      <c r="BB21192" s="80"/>
    </row>
    <row r="21193" spans="9:54" x14ac:dyDescent="0.25">
      <c r="I21193" s="80"/>
      <c r="AX21193" s="80"/>
      <c r="AY21193" s="80"/>
      <c r="AZ21193" s="80"/>
      <c r="BA21193" s="80"/>
      <c r="BB21193" s="80"/>
    </row>
    <row r="21194" spans="9:54" x14ac:dyDescent="0.25">
      <c r="I21194" s="80"/>
      <c r="AX21194" s="80"/>
      <c r="AY21194" s="80"/>
      <c r="AZ21194" s="80"/>
      <c r="BA21194" s="80"/>
      <c r="BB21194" s="80"/>
    </row>
    <row r="21195" spans="9:54" x14ac:dyDescent="0.25">
      <c r="I21195" s="80"/>
      <c r="AX21195" s="80"/>
      <c r="AY21195" s="80"/>
      <c r="AZ21195" s="80"/>
      <c r="BA21195" s="80"/>
      <c r="BB21195" s="80"/>
    </row>
    <row r="21196" spans="9:54" x14ac:dyDescent="0.25">
      <c r="I21196" s="80"/>
      <c r="AX21196" s="80"/>
      <c r="AY21196" s="80"/>
      <c r="AZ21196" s="80"/>
      <c r="BA21196" s="80"/>
      <c r="BB21196" s="80"/>
    </row>
    <row r="21197" spans="9:54" x14ac:dyDescent="0.25">
      <c r="I21197" s="80"/>
      <c r="AX21197" s="80"/>
      <c r="AY21197" s="80"/>
      <c r="AZ21197" s="80"/>
      <c r="BA21197" s="80"/>
      <c r="BB21197" s="80"/>
    </row>
    <row r="21198" spans="9:54" x14ac:dyDescent="0.25">
      <c r="I21198" s="80"/>
      <c r="AX21198" s="80"/>
      <c r="AY21198" s="80"/>
      <c r="AZ21198" s="80"/>
      <c r="BA21198" s="80"/>
      <c r="BB21198" s="80"/>
    </row>
    <row r="21199" spans="9:54" x14ac:dyDescent="0.25">
      <c r="I21199" s="80"/>
      <c r="AX21199" s="80"/>
      <c r="AY21199" s="80"/>
      <c r="AZ21199" s="80"/>
      <c r="BA21199" s="80"/>
      <c r="BB21199" s="80"/>
    </row>
    <row r="21200" spans="9:54" x14ac:dyDescent="0.25">
      <c r="I21200" s="80"/>
      <c r="AX21200" s="80"/>
      <c r="AY21200" s="80"/>
      <c r="AZ21200" s="80"/>
      <c r="BA21200" s="80"/>
      <c r="BB21200" s="80"/>
    </row>
    <row r="21201" spans="9:54" x14ac:dyDescent="0.25">
      <c r="I21201" s="80"/>
      <c r="AX21201" s="80"/>
      <c r="AY21201" s="80"/>
      <c r="AZ21201" s="80"/>
      <c r="BA21201" s="80"/>
      <c r="BB21201" s="80"/>
    </row>
    <row r="21202" spans="9:54" x14ac:dyDescent="0.25">
      <c r="I21202" s="80"/>
      <c r="AX21202" s="80"/>
      <c r="AY21202" s="80"/>
      <c r="AZ21202" s="80"/>
      <c r="BA21202" s="80"/>
      <c r="BB21202" s="80"/>
    </row>
    <row r="21203" spans="9:54" x14ac:dyDescent="0.25">
      <c r="I21203" s="80"/>
      <c r="AX21203" s="80"/>
      <c r="AY21203" s="80"/>
      <c r="AZ21203" s="80"/>
      <c r="BA21203" s="80"/>
      <c r="BB21203" s="80"/>
    </row>
    <row r="21204" spans="9:54" x14ac:dyDescent="0.25">
      <c r="I21204" s="80"/>
      <c r="AX21204" s="80"/>
      <c r="AY21204" s="80"/>
      <c r="AZ21204" s="80"/>
      <c r="BA21204" s="80"/>
      <c r="BB21204" s="80"/>
    </row>
    <row r="21205" spans="9:54" x14ac:dyDescent="0.25">
      <c r="I21205" s="80"/>
      <c r="AX21205" s="80"/>
      <c r="AY21205" s="80"/>
      <c r="AZ21205" s="80"/>
      <c r="BA21205" s="80"/>
      <c r="BB21205" s="80"/>
    </row>
    <row r="21206" spans="9:54" x14ac:dyDescent="0.25">
      <c r="I21206" s="80"/>
      <c r="AX21206" s="80"/>
      <c r="AY21206" s="80"/>
      <c r="AZ21206" s="80"/>
      <c r="BA21206" s="80"/>
      <c r="BB21206" s="80"/>
    </row>
    <row r="21207" spans="9:54" x14ac:dyDescent="0.25">
      <c r="I21207" s="80"/>
      <c r="AX21207" s="80"/>
      <c r="AY21207" s="80"/>
      <c r="AZ21207" s="80"/>
      <c r="BA21207" s="80"/>
      <c r="BB21207" s="80"/>
    </row>
    <row r="21208" spans="9:54" x14ac:dyDescent="0.25">
      <c r="I21208" s="80"/>
      <c r="AX21208" s="80"/>
      <c r="AY21208" s="80"/>
      <c r="AZ21208" s="80"/>
      <c r="BA21208" s="80"/>
      <c r="BB21208" s="80"/>
    </row>
    <row r="21209" spans="9:54" x14ac:dyDescent="0.25">
      <c r="I21209" s="80"/>
      <c r="AX21209" s="80"/>
      <c r="AY21209" s="80"/>
      <c r="AZ21209" s="80"/>
      <c r="BA21209" s="80"/>
      <c r="BB21209" s="80"/>
    </row>
    <row r="21210" spans="9:54" x14ac:dyDescent="0.25">
      <c r="I21210" s="80"/>
      <c r="AX21210" s="80"/>
      <c r="AY21210" s="80"/>
      <c r="AZ21210" s="80"/>
      <c r="BA21210" s="80"/>
      <c r="BB21210" s="80"/>
    </row>
    <row r="21211" spans="9:54" x14ac:dyDescent="0.25">
      <c r="I21211" s="80"/>
      <c r="AX21211" s="80"/>
      <c r="AY21211" s="80"/>
      <c r="AZ21211" s="80"/>
      <c r="BA21211" s="80"/>
      <c r="BB21211" s="80"/>
    </row>
    <row r="21212" spans="9:54" x14ac:dyDescent="0.25">
      <c r="I21212" s="80"/>
      <c r="AX21212" s="80"/>
      <c r="AY21212" s="80"/>
      <c r="AZ21212" s="80"/>
      <c r="BA21212" s="80"/>
      <c r="BB21212" s="80"/>
    </row>
    <row r="21213" spans="9:54" x14ac:dyDescent="0.25">
      <c r="I21213" s="80"/>
      <c r="AX21213" s="80"/>
      <c r="AY21213" s="80"/>
      <c r="AZ21213" s="80"/>
      <c r="BA21213" s="80"/>
      <c r="BB21213" s="80"/>
    </row>
    <row r="21214" spans="9:54" x14ac:dyDescent="0.25">
      <c r="I21214" s="80"/>
      <c r="AX21214" s="80"/>
      <c r="AY21214" s="80"/>
      <c r="AZ21214" s="80"/>
      <c r="BA21214" s="80"/>
      <c r="BB21214" s="80"/>
    </row>
    <row r="21215" spans="9:54" x14ac:dyDescent="0.25">
      <c r="I21215" s="80"/>
      <c r="AX21215" s="80"/>
      <c r="AY21215" s="80"/>
      <c r="AZ21215" s="80"/>
      <c r="BA21215" s="80"/>
      <c r="BB21215" s="80"/>
    </row>
    <row r="21216" spans="9:54" x14ac:dyDescent="0.25">
      <c r="I21216" s="80"/>
      <c r="AX21216" s="80"/>
      <c r="AY21216" s="80"/>
      <c r="AZ21216" s="80"/>
      <c r="BA21216" s="80"/>
      <c r="BB21216" s="80"/>
    </row>
    <row r="21217" spans="9:54" x14ac:dyDescent="0.25">
      <c r="I21217" s="80"/>
      <c r="AX21217" s="80"/>
      <c r="AY21217" s="80"/>
      <c r="AZ21217" s="80"/>
      <c r="BA21217" s="80"/>
      <c r="BB21217" s="80"/>
    </row>
    <row r="21218" spans="9:54" x14ac:dyDescent="0.25">
      <c r="I21218" s="80"/>
      <c r="AX21218" s="80"/>
      <c r="AY21218" s="80"/>
      <c r="AZ21218" s="80"/>
      <c r="BA21218" s="80"/>
      <c r="BB21218" s="80"/>
    </row>
    <row r="21219" spans="9:54" x14ac:dyDescent="0.25">
      <c r="I21219" s="80"/>
      <c r="AX21219" s="80"/>
      <c r="AY21219" s="80"/>
      <c r="AZ21219" s="80"/>
      <c r="BA21219" s="80"/>
      <c r="BB21219" s="80"/>
    </row>
    <row r="21220" spans="9:54" x14ac:dyDescent="0.25">
      <c r="I21220" s="80"/>
      <c r="AX21220" s="80"/>
      <c r="AY21220" s="80"/>
      <c r="AZ21220" s="80"/>
      <c r="BA21220" s="80"/>
      <c r="BB21220" s="80"/>
    </row>
    <row r="21221" spans="9:54" x14ac:dyDescent="0.25">
      <c r="I21221" s="80"/>
      <c r="AX21221" s="80"/>
      <c r="AY21221" s="80"/>
      <c r="AZ21221" s="80"/>
      <c r="BA21221" s="80"/>
      <c r="BB21221" s="80"/>
    </row>
    <row r="21222" spans="9:54" x14ac:dyDescent="0.25">
      <c r="I21222" s="80"/>
      <c r="AX21222" s="80"/>
      <c r="AY21222" s="80"/>
      <c r="AZ21222" s="80"/>
      <c r="BA21222" s="80"/>
      <c r="BB21222" s="80"/>
    </row>
    <row r="21223" spans="9:54" x14ac:dyDescent="0.25">
      <c r="I21223" s="80"/>
      <c r="AX21223" s="80"/>
      <c r="AY21223" s="80"/>
      <c r="AZ21223" s="80"/>
      <c r="BA21223" s="80"/>
      <c r="BB21223" s="80"/>
    </row>
    <row r="21224" spans="9:54" x14ac:dyDescent="0.25">
      <c r="I21224" s="80"/>
      <c r="AX21224" s="80"/>
      <c r="AY21224" s="80"/>
      <c r="AZ21224" s="80"/>
      <c r="BA21224" s="80"/>
      <c r="BB21224" s="80"/>
    </row>
    <row r="21225" spans="9:54" x14ac:dyDescent="0.25">
      <c r="I21225" s="80"/>
      <c r="AX21225" s="80"/>
      <c r="AY21225" s="80"/>
      <c r="AZ21225" s="80"/>
      <c r="BA21225" s="80"/>
      <c r="BB21225" s="80"/>
    </row>
    <row r="21226" spans="9:54" x14ac:dyDescent="0.25">
      <c r="I21226" s="80"/>
      <c r="AX21226" s="80"/>
      <c r="AY21226" s="80"/>
      <c r="AZ21226" s="80"/>
      <c r="BA21226" s="80"/>
      <c r="BB21226" s="80"/>
    </row>
    <row r="21227" spans="9:54" x14ac:dyDescent="0.25">
      <c r="I21227" s="80"/>
      <c r="AX21227" s="80"/>
      <c r="AY21227" s="80"/>
      <c r="AZ21227" s="80"/>
      <c r="BA21227" s="80"/>
      <c r="BB21227" s="80"/>
    </row>
    <row r="21228" spans="9:54" x14ac:dyDescent="0.25">
      <c r="I21228" s="80"/>
      <c r="AX21228" s="80"/>
      <c r="AY21228" s="80"/>
      <c r="AZ21228" s="80"/>
      <c r="BA21228" s="80"/>
      <c r="BB21228" s="80"/>
    </row>
    <row r="21229" spans="9:54" x14ac:dyDescent="0.25">
      <c r="I21229" s="80"/>
      <c r="AX21229" s="80"/>
      <c r="AY21229" s="80"/>
      <c r="AZ21229" s="80"/>
      <c r="BA21229" s="80"/>
      <c r="BB21229" s="80"/>
    </row>
    <row r="21230" spans="9:54" x14ac:dyDescent="0.25">
      <c r="I21230" s="80"/>
      <c r="AX21230" s="80"/>
      <c r="AY21230" s="80"/>
      <c r="AZ21230" s="80"/>
      <c r="BA21230" s="80"/>
      <c r="BB21230" s="80"/>
    </row>
    <row r="21231" spans="9:54" x14ac:dyDescent="0.25">
      <c r="I21231" s="80"/>
      <c r="AX21231" s="80"/>
      <c r="AY21231" s="80"/>
      <c r="AZ21231" s="80"/>
      <c r="BA21231" s="80"/>
      <c r="BB21231" s="80"/>
    </row>
    <row r="21232" spans="9:54" x14ac:dyDescent="0.25">
      <c r="I21232" s="80"/>
      <c r="AX21232" s="80"/>
      <c r="AY21232" s="80"/>
      <c r="AZ21232" s="80"/>
      <c r="BA21232" s="80"/>
      <c r="BB21232" s="80"/>
    </row>
    <row r="21233" spans="9:54" x14ac:dyDescent="0.25">
      <c r="I21233" s="80"/>
      <c r="AX21233" s="80"/>
      <c r="AY21233" s="80"/>
      <c r="AZ21233" s="80"/>
      <c r="BA21233" s="80"/>
      <c r="BB21233" s="80"/>
    </row>
    <row r="21234" spans="9:54" x14ac:dyDescent="0.25">
      <c r="I21234" s="80"/>
      <c r="AX21234" s="80"/>
      <c r="AY21234" s="80"/>
      <c r="AZ21234" s="80"/>
      <c r="BA21234" s="80"/>
      <c r="BB21234" s="80"/>
    </row>
    <row r="21235" spans="9:54" x14ac:dyDescent="0.25">
      <c r="I21235" s="80"/>
      <c r="AX21235" s="80"/>
      <c r="AY21235" s="80"/>
      <c r="AZ21235" s="80"/>
      <c r="BA21235" s="80"/>
      <c r="BB21235" s="80"/>
    </row>
    <row r="21236" spans="9:54" x14ac:dyDescent="0.25">
      <c r="I21236" s="80"/>
      <c r="AX21236" s="80"/>
      <c r="AY21236" s="80"/>
      <c r="AZ21236" s="80"/>
      <c r="BA21236" s="80"/>
      <c r="BB21236" s="80"/>
    </row>
    <row r="21237" spans="9:54" x14ac:dyDescent="0.25">
      <c r="I21237" s="80"/>
      <c r="AX21237" s="80"/>
      <c r="AY21237" s="80"/>
      <c r="AZ21237" s="80"/>
      <c r="BA21237" s="80"/>
      <c r="BB21237" s="80"/>
    </row>
    <row r="21238" spans="9:54" x14ac:dyDescent="0.25">
      <c r="I21238" s="80"/>
      <c r="AX21238" s="80"/>
      <c r="AY21238" s="80"/>
      <c r="AZ21238" s="80"/>
      <c r="BA21238" s="80"/>
      <c r="BB21238" s="80"/>
    </row>
    <row r="21239" spans="9:54" x14ac:dyDescent="0.25">
      <c r="I21239" s="80"/>
      <c r="AX21239" s="80"/>
      <c r="AY21239" s="80"/>
      <c r="AZ21239" s="80"/>
      <c r="BA21239" s="80"/>
      <c r="BB21239" s="80"/>
    </row>
    <row r="21240" spans="9:54" x14ac:dyDescent="0.25">
      <c r="I21240" s="80"/>
      <c r="AX21240" s="80"/>
      <c r="AY21240" s="80"/>
      <c r="AZ21240" s="80"/>
      <c r="BA21240" s="80"/>
      <c r="BB21240" s="80"/>
    </row>
    <row r="21241" spans="9:54" x14ac:dyDescent="0.25">
      <c r="I21241" s="80"/>
      <c r="AX21241" s="80"/>
      <c r="AY21241" s="80"/>
      <c r="AZ21241" s="80"/>
      <c r="BA21241" s="80"/>
      <c r="BB21241" s="80"/>
    </row>
    <row r="21242" spans="9:54" x14ac:dyDescent="0.25">
      <c r="I21242" s="80"/>
      <c r="AX21242" s="80"/>
      <c r="AY21242" s="80"/>
      <c r="AZ21242" s="80"/>
      <c r="BA21242" s="80"/>
      <c r="BB21242" s="80"/>
    </row>
    <row r="21243" spans="9:54" x14ac:dyDescent="0.25">
      <c r="I21243" s="80"/>
      <c r="AX21243" s="80"/>
      <c r="AY21243" s="80"/>
      <c r="AZ21243" s="80"/>
      <c r="BA21243" s="80"/>
      <c r="BB21243" s="80"/>
    </row>
    <row r="21244" spans="9:54" x14ac:dyDescent="0.25">
      <c r="I21244" s="80"/>
      <c r="AX21244" s="80"/>
      <c r="AY21244" s="80"/>
      <c r="AZ21244" s="80"/>
      <c r="BA21244" s="80"/>
      <c r="BB21244" s="80"/>
    </row>
    <row r="21245" spans="9:54" x14ac:dyDescent="0.25">
      <c r="I21245" s="80"/>
      <c r="AX21245" s="80"/>
      <c r="AY21245" s="80"/>
      <c r="AZ21245" s="80"/>
      <c r="BA21245" s="80"/>
      <c r="BB21245" s="80"/>
    </row>
    <row r="21246" spans="9:54" x14ac:dyDescent="0.25">
      <c r="I21246" s="80"/>
      <c r="AX21246" s="80"/>
      <c r="AY21246" s="80"/>
      <c r="AZ21246" s="80"/>
      <c r="BA21246" s="80"/>
      <c r="BB21246" s="80"/>
    </row>
    <row r="21247" spans="9:54" x14ac:dyDescent="0.25">
      <c r="I21247" s="80"/>
      <c r="AX21247" s="80"/>
      <c r="AY21247" s="80"/>
      <c r="AZ21247" s="80"/>
      <c r="BA21247" s="80"/>
      <c r="BB21247" s="80"/>
    </row>
    <row r="21248" spans="9:54" x14ac:dyDescent="0.25">
      <c r="I21248" s="80"/>
      <c r="AX21248" s="80"/>
      <c r="AY21248" s="80"/>
      <c r="AZ21248" s="80"/>
      <c r="BA21248" s="80"/>
      <c r="BB21248" s="80"/>
    </row>
    <row r="21249" spans="9:54" x14ac:dyDescent="0.25">
      <c r="I21249" s="80"/>
      <c r="AX21249" s="80"/>
      <c r="AY21249" s="80"/>
      <c r="AZ21249" s="80"/>
      <c r="BA21249" s="80"/>
      <c r="BB21249" s="80"/>
    </row>
    <row r="21250" spans="9:54" x14ac:dyDescent="0.25">
      <c r="I21250" s="80"/>
      <c r="AX21250" s="80"/>
      <c r="AY21250" s="80"/>
      <c r="AZ21250" s="80"/>
      <c r="BA21250" s="80"/>
      <c r="BB21250" s="80"/>
    </row>
    <row r="21251" spans="9:54" x14ac:dyDescent="0.25">
      <c r="I21251" s="80"/>
      <c r="AX21251" s="80"/>
      <c r="AY21251" s="80"/>
      <c r="AZ21251" s="80"/>
      <c r="BA21251" s="80"/>
      <c r="BB21251" s="80"/>
    </row>
    <row r="21252" spans="9:54" x14ac:dyDescent="0.25">
      <c r="I21252" s="80"/>
      <c r="AX21252" s="80"/>
      <c r="AY21252" s="80"/>
      <c r="AZ21252" s="80"/>
      <c r="BA21252" s="80"/>
      <c r="BB21252" s="80"/>
    </row>
    <row r="21253" spans="9:54" x14ac:dyDescent="0.25">
      <c r="I21253" s="80"/>
      <c r="AX21253" s="80"/>
      <c r="AY21253" s="80"/>
      <c r="AZ21253" s="80"/>
      <c r="BA21253" s="80"/>
      <c r="BB21253" s="80"/>
    </row>
    <row r="21254" spans="9:54" x14ac:dyDescent="0.25">
      <c r="I21254" s="80"/>
      <c r="AX21254" s="80"/>
      <c r="AY21254" s="80"/>
      <c r="AZ21254" s="80"/>
      <c r="BA21254" s="80"/>
      <c r="BB21254" s="80"/>
    </row>
    <row r="21255" spans="9:54" x14ac:dyDescent="0.25">
      <c r="I21255" s="80"/>
      <c r="AX21255" s="80"/>
      <c r="AY21255" s="80"/>
      <c r="AZ21255" s="80"/>
      <c r="BA21255" s="80"/>
      <c r="BB21255" s="80"/>
    </row>
    <row r="21256" spans="9:54" x14ac:dyDescent="0.25">
      <c r="I21256" s="80"/>
      <c r="AX21256" s="80"/>
      <c r="AY21256" s="80"/>
      <c r="AZ21256" s="80"/>
      <c r="BA21256" s="80"/>
      <c r="BB21256" s="80"/>
    </row>
    <row r="21257" spans="9:54" x14ac:dyDescent="0.25">
      <c r="I21257" s="80"/>
      <c r="AX21257" s="80"/>
      <c r="AY21257" s="80"/>
      <c r="AZ21257" s="80"/>
      <c r="BA21257" s="80"/>
      <c r="BB21257" s="80"/>
    </row>
    <row r="21258" spans="9:54" x14ac:dyDescent="0.25">
      <c r="I21258" s="80"/>
      <c r="AX21258" s="80"/>
      <c r="AY21258" s="80"/>
      <c r="AZ21258" s="80"/>
      <c r="BA21258" s="80"/>
      <c r="BB21258" s="80"/>
    </row>
    <row r="21259" spans="9:54" x14ac:dyDescent="0.25">
      <c r="I21259" s="80"/>
      <c r="AX21259" s="80"/>
      <c r="AY21259" s="80"/>
      <c r="AZ21259" s="80"/>
      <c r="BA21259" s="80"/>
      <c r="BB21259" s="80"/>
    </row>
    <row r="21260" spans="9:54" x14ac:dyDescent="0.25">
      <c r="I21260" s="80"/>
      <c r="AX21260" s="80"/>
      <c r="AY21260" s="80"/>
      <c r="AZ21260" s="80"/>
      <c r="BA21260" s="80"/>
      <c r="BB21260" s="80"/>
    </row>
    <row r="21261" spans="9:54" x14ac:dyDescent="0.25">
      <c r="I21261" s="80"/>
      <c r="AX21261" s="80"/>
      <c r="AY21261" s="80"/>
      <c r="AZ21261" s="80"/>
      <c r="BA21261" s="80"/>
      <c r="BB21261" s="80"/>
    </row>
    <row r="21262" spans="9:54" x14ac:dyDescent="0.25">
      <c r="I21262" s="80"/>
      <c r="AX21262" s="80"/>
      <c r="AY21262" s="80"/>
      <c r="AZ21262" s="80"/>
      <c r="BA21262" s="80"/>
      <c r="BB21262" s="80"/>
    </row>
    <row r="21263" spans="9:54" x14ac:dyDescent="0.25">
      <c r="I21263" s="80"/>
      <c r="AX21263" s="80"/>
      <c r="AY21263" s="80"/>
      <c r="AZ21263" s="80"/>
      <c r="BA21263" s="80"/>
      <c r="BB21263" s="80"/>
    </row>
    <row r="21264" spans="9:54" x14ac:dyDescent="0.25">
      <c r="I21264" s="80"/>
      <c r="AX21264" s="80"/>
      <c r="AY21264" s="80"/>
      <c r="AZ21264" s="80"/>
      <c r="BA21264" s="80"/>
      <c r="BB21264" s="80"/>
    </row>
    <row r="21265" spans="9:54" x14ac:dyDescent="0.25">
      <c r="I21265" s="80"/>
      <c r="AX21265" s="80"/>
      <c r="AY21265" s="80"/>
      <c r="AZ21265" s="80"/>
      <c r="BA21265" s="80"/>
      <c r="BB21265" s="80"/>
    </row>
    <row r="21266" spans="9:54" x14ac:dyDescent="0.25">
      <c r="I21266" s="80"/>
      <c r="AX21266" s="80"/>
      <c r="AY21266" s="80"/>
      <c r="AZ21266" s="80"/>
      <c r="BA21266" s="80"/>
      <c r="BB21266" s="80"/>
    </row>
    <row r="21267" spans="9:54" x14ac:dyDescent="0.25">
      <c r="I21267" s="80"/>
      <c r="AX21267" s="80"/>
      <c r="AY21267" s="80"/>
      <c r="AZ21267" s="80"/>
      <c r="BA21267" s="80"/>
      <c r="BB21267" s="80"/>
    </row>
    <row r="21268" spans="9:54" x14ac:dyDescent="0.25">
      <c r="I21268" s="80"/>
      <c r="AX21268" s="80"/>
      <c r="AY21268" s="80"/>
      <c r="AZ21268" s="80"/>
      <c r="BA21268" s="80"/>
      <c r="BB21268" s="80"/>
    </row>
    <row r="21269" spans="9:54" x14ac:dyDescent="0.25">
      <c r="I21269" s="80"/>
      <c r="AX21269" s="80"/>
      <c r="AY21269" s="80"/>
      <c r="AZ21269" s="80"/>
      <c r="BA21269" s="80"/>
      <c r="BB21269" s="80"/>
    </row>
    <row r="21270" spans="9:54" x14ac:dyDescent="0.25">
      <c r="I21270" s="80"/>
      <c r="AX21270" s="80"/>
      <c r="AY21270" s="80"/>
      <c r="AZ21270" s="80"/>
      <c r="BA21270" s="80"/>
      <c r="BB21270" s="80"/>
    </row>
    <row r="21271" spans="9:54" x14ac:dyDescent="0.25">
      <c r="I21271" s="80"/>
      <c r="AX21271" s="80"/>
      <c r="AY21271" s="80"/>
      <c r="AZ21271" s="80"/>
      <c r="BA21271" s="80"/>
      <c r="BB21271" s="80"/>
    </row>
    <row r="21272" spans="9:54" x14ac:dyDescent="0.25">
      <c r="I21272" s="80"/>
      <c r="AX21272" s="80"/>
      <c r="AY21272" s="80"/>
      <c r="AZ21272" s="80"/>
      <c r="BA21272" s="80"/>
      <c r="BB21272" s="80"/>
    </row>
    <row r="21273" spans="9:54" x14ac:dyDescent="0.25">
      <c r="I21273" s="80"/>
      <c r="AX21273" s="80"/>
      <c r="AY21273" s="80"/>
      <c r="AZ21273" s="80"/>
      <c r="BA21273" s="80"/>
      <c r="BB21273" s="80"/>
    </row>
    <row r="21274" spans="9:54" x14ac:dyDescent="0.25">
      <c r="I21274" s="80"/>
      <c r="AX21274" s="80"/>
      <c r="AY21274" s="80"/>
      <c r="AZ21274" s="80"/>
      <c r="BA21274" s="80"/>
      <c r="BB21274" s="80"/>
    </row>
    <row r="21275" spans="9:54" x14ac:dyDescent="0.25">
      <c r="I21275" s="80"/>
      <c r="AX21275" s="80"/>
      <c r="AY21275" s="80"/>
      <c r="AZ21275" s="80"/>
      <c r="BA21275" s="80"/>
      <c r="BB21275" s="80"/>
    </row>
    <row r="21276" spans="9:54" x14ac:dyDescent="0.25">
      <c r="I21276" s="80"/>
      <c r="AX21276" s="80"/>
      <c r="AY21276" s="80"/>
      <c r="AZ21276" s="80"/>
      <c r="BA21276" s="80"/>
      <c r="BB21276" s="80"/>
    </row>
    <row r="21277" spans="9:54" x14ac:dyDescent="0.25">
      <c r="I21277" s="80"/>
      <c r="AX21277" s="80"/>
      <c r="AY21277" s="80"/>
      <c r="AZ21277" s="80"/>
      <c r="BA21277" s="80"/>
      <c r="BB21277" s="80"/>
    </row>
    <row r="21278" spans="9:54" x14ac:dyDescent="0.25">
      <c r="I21278" s="80"/>
      <c r="AX21278" s="80"/>
      <c r="AY21278" s="80"/>
      <c r="AZ21278" s="80"/>
      <c r="BA21278" s="80"/>
      <c r="BB21278" s="80"/>
    </row>
    <row r="21279" spans="9:54" x14ac:dyDescent="0.25">
      <c r="I21279" s="80"/>
      <c r="AX21279" s="80"/>
      <c r="AY21279" s="80"/>
      <c r="AZ21279" s="80"/>
      <c r="BA21279" s="80"/>
      <c r="BB21279" s="80"/>
    </row>
    <row r="21280" spans="9:54" x14ac:dyDescent="0.25">
      <c r="I21280" s="80"/>
      <c r="AX21280" s="80"/>
      <c r="AY21280" s="80"/>
      <c r="AZ21280" s="80"/>
      <c r="BA21280" s="80"/>
      <c r="BB21280" s="80"/>
    </row>
    <row r="21281" spans="9:54" x14ac:dyDescent="0.25">
      <c r="I21281" s="80"/>
      <c r="AX21281" s="80"/>
      <c r="AY21281" s="80"/>
      <c r="AZ21281" s="80"/>
      <c r="BA21281" s="80"/>
      <c r="BB21281" s="80"/>
    </row>
    <row r="21282" spans="9:54" x14ac:dyDescent="0.25">
      <c r="I21282" s="80"/>
      <c r="AX21282" s="80"/>
      <c r="AY21282" s="80"/>
      <c r="AZ21282" s="80"/>
      <c r="BA21282" s="80"/>
      <c r="BB21282" s="80"/>
    </row>
    <row r="21283" spans="9:54" x14ac:dyDescent="0.25">
      <c r="I21283" s="80"/>
      <c r="AX21283" s="80"/>
      <c r="AY21283" s="80"/>
      <c r="AZ21283" s="80"/>
      <c r="BA21283" s="80"/>
      <c r="BB21283" s="80"/>
    </row>
    <row r="21284" spans="9:54" x14ac:dyDescent="0.25">
      <c r="I21284" s="80"/>
      <c r="AX21284" s="80"/>
      <c r="AY21284" s="80"/>
      <c r="AZ21284" s="80"/>
      <c r="BA21284" s="80"/>
      <c r="BB21284" s="80"/>
    </row>
    <row r="21285" spans="9:54" x14ac:dyDescent="0.25">
      <c r="I21285" s="80"/>
      <c r="AX21285" s="80"/>
      <c r="AY21285" s="80"/>
      <c r="AZ21285" s="80"/>
      <c r="BA21285" s="80"/>
      <c r="BB21285" s="80"/>
    </row>
    <row r="21286" spans="9:54" x14ac:dyDescent="0.25">
      <c r="I21286" s="80"/>
      <c r="AX21286" s="80"/>
      <c r="AY21286" s="80"/>
      <c r="AZ21286" s="80"/>
      <c r="BA21286" s="80"/>
      <c r="BB21286" s="80"/>
    </row>
    <row r="21287" spans="9:54" x14ac:dyDescent="0.25">
      <c r="I21287" s="80"/>
      <c r="AX21287" s="80"/>
      <c r="AY21287" s="80"/>
      <c r="AZ21287" s="80"/>
      <c r="BA21287" s="80"/>
      <c r="BB21287" s="80"/>
    </row>
    <row r="21288" spans="9:54" x14ac:dyDescent="0.25">
      <c r="I21288" s="80"/>
      <c r="AX21288" s="80"/>
      <c r="AY21288" s="80"/>
      <c r="AZ21288" s="80"/>
      <c r="BA21288" s="80"/>
      <c r="BB21288" s="80"/>
    </row>
    <row r="21289" spans="9:54" x14ac:dyDescent="0.25">
      <c r="I21289" s="80"/>
      <c r="AX21289" s="80"/>
      <c r="AY21289" s="80"/>
      <c r="AZ21289" s="80"/>
      <c r="BA21289" s="80"/>
      <c r="BB21289" s="80"/>
    </row>
    <row r="21290" spans="9:54" x14ac:dyDescent="0.25">
      <c r="I21290" s="80"/>
      <c r="AX21290" s="80"/>
      <c r="AY21290" s="80"/>
      <c r="AZ21290" s="80"/>
      <c r="BA21290" s="80"/>
      <c r="BB21290" s="80"/>
    </row>
    <row r="21291" spans="9:54" x14ac:dyDescent="0.25">
      <c r="I21291" s="80"/>
      <c r="AX21291" s="80"/>
      <c r="AY21291" s="80"/>
      <c r="AZ21291" s="80"/>
      <c r="BA21291" s="80"/>
      <c r="BB21291" s="80"/>
    </row>
    <row r="21292" spans="9:54" x14ac:dyDescent="0.25">
      <c r="I21292" s="80"/>
      <c r="AX21292" s="80"/>
      <c r="AY21292" s="80"/>
      <c r="AZ21292" s="80"/>
      <c r="BA21292" s="80"/>
      <c r="BB21292" s="80"/>
    </row>
    <row r="21293" spans="9:54" x14ac:dyDescent="0.25">
      <c r="I21293" s="80"/>
      <c r="AX21293" s="80"/>
      <c r="AY21293" s="80"/>
      <c r="AZ21293" s="80"/>
      <c r="BA21293" s="80"/>
      <c r="BB21293" s="80"/>
    </row>
    <row r="21294" spans="9:54" x14ac:dyDescent="0.25">
      <c r="I21294" s="80"/>
      <c r="AX21294" s="80"/>
      <c r="AY21294" s="80"/>
      <c r="AZ21294" s="80"/>
      <c r="BA21294" s="80"/>
      <c r="BB21294" s="80"/>
    </row>
    <row r="21295" spans="9:54" x14ac:dyDescent="0.25">
      <c r="I21295" s="80"/>
      <c r="AX21295" s="80"/>
      <c r="AY21295" s="80"/>
      <c r="AZ21295" s="80"/>
      <c r="BA21295" s="80"/>
      <c r="BB21295" s="80"/>
    </row>
    <row r="21296" spans="9:54" x14ac:dyDescent="0.25">
      <c r="I21296" s="80"/>
      <c r="AX21296" s="80"/>
      <c r="AY21296" s="80"/>
      <c r="AZ21296" s="80"/>
      <c r="BA21296" s="80"/>
      <c r="BB21296" s="80"/>
    </row>
    <row r="21297" spans="9:54" x14ac:dyDescent="0.25">
      <c r="I21297" s="80"/>
      <c r="AX21297" s="80"/>
      <c r="AY21297" s="80"/>
      <c r="AZ21297" s="80"/>
      <c r="BA21297" s="80"/>
      <c r="BB21297" s="80"/>
    </row>
    <row r="21298" spans="9:54" x14ac:dyDescent="0.25">
      <c r="I21298" s="80"/>
      <c r="AX21298" s="80"/>
      <c r="AY21298" s="80"/>
      <c r="AZ21298" s="80"/>
      <c r="BA21298" s="80"/>
      <c r="BB21298" s="80"/>
    </row>
    <row r="21299" spans="9:54" x14ac:dyDescent="0.25">
      <c r="I21299" s="80"/>
      <c r="AX21299" s="80"/>
      <c r="AY21299" s="80"/>
      <c r="AZ21299" s="80"/>
      <c r="BA21299" s="80"/>
      <c r="BB21299" s="80"/>
    </row>
    <row r="21300" spans="9:54" x14ac:dyDescent="0.25">
      <c r="I21300" s="80"/>
      <c r="AX21300" s="80"/>
      <c r="AY21300" s="80"/>
      <c r="AZ21300" s="80"/>
      <c r="BA21300" s="80"/>
      <c r="BB21300" s="80"/>
    </row>
    <row r="21301" spans="9:54" x14ac:dyDescent="0.25">
      <c r="I21301" s="80"/>
      <c r="AX21301" s="80"/>
      <c r="AY21301" s="80"/>
      <c r="AZ21301" s="80"/>
      <c r="BA21301" s="80"/>
      <c r="BB21301" s="80"/>
    </row>
    <row r="21302" spans="9:54" x14ac:dyDescent="0.25">
      <c r="I21302" s="80"/>
      <c r="AX21302" s="80"/>
      <c r="AY21302" s="80"/>
      <c r="AZ21302" s="80"/>
      <c r="BA21302" s="80"/>
      <c r="BB21302" s="80"/>
    </row>
    <row r="21303" spans="9:54" x14ac:dyDescent="0.25">
      <c r="I21303" s="80"/>
      <c r="AX21303" s="80"/>
      <c r="AY21303" s="80"/>
      <c r="AZ21303" s="80"/>
      <c r="BA21303" s="80"/>
      <c r="BB21303" s="80"/>
    </row>
    <row r="21304" spans="9:54" x14ac:dyDescent="0.25">
      <c r="I21304" s="80"/>
      <c r="AX21304" s="80"/>
      <c r="AY21304" s="80"/>
      <c r="AZ21304" s="80"/>
      <c r="BA21304" s="80"/>
      <c r="BB21304" s="80"/>
    </row>
    <row r="21305" spans="9:54" x14ac:dyDescent="0.25">
      <c r="I21305" s="80"/>
      <c r="AX21305" s="80"/>
      <c r="AY21305" s="80"/>
      <c r="AZ21305" s="80"/>
      <c r="BA21305" s="80"/>
      <c r="BB21305" s="80"/>
    </row>
    <row r="21306" spans="9:54" x14ac:dyDescent="0.25">
      <c r="I21306" s="80"/>
      <c r="AX21306" s="80"/>
      <c r="AY21306" s="80"/>
      <c r="AZ21306" s="80"/>
      <c r="BA21306" s="80"/>
      <c r="BB21306" s="80"/>
    </row>
    <row r="21307" spans="9:54" x14ac:dyDescent="0.25">
      <c r="I21307" s="80"/>
      <c r="AX21307" s="80"/>
      <c r="AY21307" s="80"/>
      <c r="AZ21307" s="80"/>
      <c r="BA21307" s="80"/>
      <c r="BB21307" s="80"/>
    </row>
    <row r="21308" spans="9:54" x14ac:dyDescent="0.25">
      <c r="I21308" s="80"/>
      <c r="AX21308" s="80"/>
      <c r="AY21308" s="80"/>
      <c r="AZ21308" s="80"/>
      <c r="BA21308" s="80"/>
      <c r="BB21308" s="80"/>
    </row>
    <row r="21309" spans="9:54" x14ac:dyDescent="0.25">
      <c r="I21309" s="80"/>
      <c r="AX21309" s="80"/>
      <c r="AY21309" s="80"/>
      <c r="AZ21309" s="80"/>
      <c r="BA21309" s="80"/>
      <c r="BB21309" s="80"/>
    </row>
    <row r="21310" spans="9:54" x14ac:dyDescent="0.25">
      <c r="I21310" s="80"/>
      <c r="AX21310" s="80"/>
      <c r="AY21310" s="80"/>
      <c r="AZ21310" s="80"/>
      <c r="BA21310" s="80"/>
      <c r="BB21310" s="80"/>
    </row>
    <row r="21311" spans="9:54" x14ac:dyDescent="0.25">
      <c r="I21311" s="80"/>
      <c r="AX21311" s="80"/>
      <c r="AY21311" s="80"/>
      <c r="AZ21311" s="80"/>
      <c r="BA21311" s="80"/>
      <c r="BB21311" s="80"/>
    </row>
    <row r="21312" spans="9:54" x14ac:dyDescent="0.25">
      <c r="I21312" s="80"/>
      <c r="AX21312" s="80"/>
      <c r="AY21312" s="80"/>
      <c r="AZ21312" s="80"/>
      <c r="BA21312" s="80"/>
      <c r="BB21312" s="80"/>
    </row>
    <row r="21313" spans="9:54" x14ac:dyDescent="0.25">
      <c r="I21313" s="80"/>
      <c r="AX21313" s="80"/>
      <c r="AY21313" s="80"/>
      <c r="AZ21313" s="80"/>
      <c r="BA21313" s="80"/>
      <c r="BB21313" s="80"/>
    </row>
    <row r="21314" spans="9:54" x14ac:dyDescent="0.25">
      <c r="I21314" s="80"/>
      <c r="AX21314" s="80"/>
      <c r="AY21314" s="80"/>
      <c r="AZ21314" s="80"/>
      <c r="BA21314" s="80"/>
      <c r="BB21314" s="80"/>
    </row>
    <row r="21315" spans="9:54" x14ac:dyDescent="0.25">
      <c r="I21315" s="80"/>
      <c r="AX21315" s="80"/>
      <c r="AY21315" s="80"/>
      <c r="AZ21315" s="80"/>
      <c r="BA21315" s="80"/>
      <c r="BB21315" s="80"/>
    </row>
    <row r="21316" spans="9:54" x14ac:dyDescent="0.25">
      <c r="I21316" s="80"/>
      <c r="AX21316" s="80"/>
      <c r="AY21316" s="80"/>
      <c r="AZ21316" s="80"/>
      <c r="BA21316" s="80"/>
      <c r="BB21316" s="80"/>
    </row>
    <row r="21317" spans="9:54" x14ac:dyDescent="0.25">
      <c r="I21317" s="80"/>
      <c r="AX21317" s="80"/>
      <c r="AY21317" s="80"/>
      <c r="AZ21317" s="80"/>
      <c r="BA21317" s="80"/>
      <c r="BB21317" s="80"/>
    </row>
    <row r="21318" spans="9:54" x14ac:dyDescent="0.25">
      <c r="I21318" s="80"/>
      <c r="AX21318" s="80"/>
      <c r="AY21318" s="80"/>
      <c r="AZ21318" s="80"/>
      <c r="BA21318" s="80"/>
      <c r="BB21318" s="80"/>
    </row>
    <row r="21319" spans="9:54" x14ac:dyDescent="0.25">
      <c r="I21319" s="80"/>
      <c r="AX21319" s="80"/>
      <c r="AY21319" s="80"/>
      <c r="AZ21319" s="80"/>
      <c r="BA21319" s="80"/>
      <c r="BB21319" s="80"/>
    </row>
    <row r="21320" spans="9:54" x14ac:dyDescent="0.25">
      <c r="I21320" s="80"/>
      <c r="AX21320" s="80"/>
      <c r="AY21320" s="80"/>
      <c r="AZ21320" s="80"/>
      <c r="BA21320" s="80"/>
      <c r="BB21320" s="80"/>
    </row>
    <row r="21321" spans="9:54" x14ac:dyDescent="0.25">
      <c r="I21321" s="80"/>
      <c r="AX21321" s="80"/>
      <c r="AY21321" s="80"/>
      <c r="AZ21321" s="80"/>
      <c r="BA21321" s="80"/>
      <c r="BB21321" s="80"/>
    </row>
    <row r="21322" spans="9:54" x14ac:dyDescent="0.25">
      <c r="I21322" s="80"/>
      <c r="AX21322" s="80"/>
      <c r="AY21322" s="80"/>
      <c r="AZ21322" s="80"/>
      <c r="BA21322" s="80"/>
      <c r="BB21322" s="80"/>
    </row>
    <row r="21323" spans="9:54" x14ac:dyDescent="0.25">
      <c r="I21323" s="80"/>
      <c r="AX21323" s="80"/>
      <c r="AY21323" s="80"/>
      <c r="AZ21323" s="80"/>
      <c r="BA21323" s="80"/>
      <c r="BB21323" s="80"/>
    </row>
    <row r="21324" spans="9:54" x14ac:dyDescent="0.25">
      <c r="I21324" s="80"/>
      <c r="AX21324" s="80"/>
      <c r="AY21324" s="80"/>
      <c r="AZ21324" s="80"/>
      <c r="BA21324" s="80"/>
      <c r="BB21324" s="80"/>
    </row>
    <row r="21325" spans="9:54" x14ac:dyDescent="0.25">
      <c r="I21325" s="80"/>
      <c r="AX21325" s="80"/>
      <c r="AY21325" s="80"/>
      <c r="AZ21325" s="80"/>
      <c r="BA21325" s="80"/>
      <c r="BB21325" s="80"/>
    </row>
    <row r="21326" spans="9:54" x14ac:dyDescent="0.25">
      <c r="I21326" s="80"/>
      <c r="AX21326" s="80"/>
      <c r="AY21326" s="80"/>
      <c r="AZ21326" s="80"/>
      <c r="BA21326" s="80"/>
      <c r="BB21326" s="80"/>
    </row>
    <row r="21327" spans="9:54" x14ac:dyDescent="0.25">
      <c r="I21327" s="80"/>
      <c r="AX21327" s="80"/>
      <c r="AY21327" s="80"/>
      <c r="AZ21327" s="80"/>
      <c r="BA21327" s="80"/>
      <c r="BB21327" s="80"/>
    </row>
    <row r="21328" spans="9:54" x14ac:dyDescent="0.25">
      <c r="I21328" s="80"/>
      <c r="AX21328" s="80"/>
      <c r="AY21328" s="80"/>
      <c r="AZ21328" s="80"/>
      <c r="BA21328" s="80"/>
      <c r="BB21328" s="80"/>
    </row>
    <row r="21329" spans="9:54" x14ac:dyDescent="0.25">
      <c r="I21329" s="80"/>
      <c r="AX21329" s="80"/>
      <c r="AY21329" s="80"/>
      <c r="AZ21329" s="80"/>
      <c r="BA21329" s="80"/>
      <c r="BB21329" s="80"/>
    </row>
    <row r="21330" spans="9:54" x14ac:dyDescent="0.25">
      <c r="I21330" s="80"/>
      <c r="AX21330" s="80"/>
      <c r="AY21330" s="80"/>
      <c r="AZ21330" s="80"/>
      <c r="BA21330" s="80"/>
      <c r="BB21330" s="80"/>
    </row>
    <row r="21331" spans="9:54" x14ac:dyDescent="0.25">
      <c r="I21331" s="80"/>
      <c r="AX21331" s="80"/>
      <c r="AY21331" s="80"/>
      <c r="AZ21331" s="80"/>
      <c r="BA21331" s="80"/>
      <c r="BB21331" s="80"/>
    </row>
    <row r="21332" spans="9:54" x14ac:dyDescent="0.25">
      <c r="I21332" s="80"/>
      <c r="AX21332" s="80"/>
      <c r="AY21332" s="80"/>
      <c r="AZ21332" s="80"/>
      <c r="BA21332" s="80"/>
      <c r="BB21332" s="80"/>
    </row>
    <row r="21333" spans="9:54" x14ac:dyDescent="0.25">
      <c r="I21333" s="80"/>
      <c r="AX21333" s="80"/>
      <c r="AY21333" s="80"/>
      <c r="AZ21333" s="80"/>
      <c r="BA21333" s="80"/>
      <c r="BB21333" s="80"/>
    </row>
    <row r="21334" spans="9:54" x14ac:dyDescent="0.25">
      <c r="I21334" s="80"/>
      <c r="AX21334" s="80"/>
      <c r="AY21334" s="80"/>
      <c r="AZ21334" s="80"/>
      <c r="BA21334" s="80"/>
      <c r="BB21334" s="80"/>
    </row>
    <row r="21335" spans="9:54" x14ac:dyDescent="0.25">
      <c r="I21335" s="80"/>
      <c r="AX21335" s="80"/>
      <c r="AY21335" s="80"/>
      <c r="AZ21335" s="80"/>
      <c r="BA21335" s="80"/>
      <c r="BB21335" s="80"/>
    </row>
    <row r="21336" spans="9:54" x14ac:dyDescent="0.25">
      <c r="I21336" s="80"/>
      <c r="AX21336" s="80"/>
      <c r="AY21336" s="80"/>
      <c r="AZ21336" s="80"/>
      <c r="BA21336" s="80"/>
      <c r="BB21336" s="80"/>
    </row>
    <row r="21337" spans="9:54" x14ac:dyDescent="0.25">
      <c r="I21337" s="80"/>
      <c r="AX21337" s="80"/>
      <c r="AY21337" s="80"/>
      <c r="AZ21337" s="80"/>
      <c r="BA21337" s="80"/>
      <c r="BB21337" s="80"/>
    </row>
    <row r="21338" spans="9:54" x14ac:dyDescent="0.25">
      <c r="I21338" s="80"/>
      <c r="AX21338" s="80"/>
      <c r="AY21338" s="80"/>
      <c r="AZ21338" s="80"/>
      <c r="BA21338" s="80"/>
      <c r="BB21338" s="80"/>
    </row>
    <row r="21339" spans="9:54" x14ac:dyDescent="0.25">
      <c r="I21339" s="80"/>
      <c r="AX21339" s="80"/>
      <c r="AY21339" s="80"/>
      <c r="AZ21339" s="80"/>
      <c r="BA21339" s="80"/>
      <c r="BB21339" s="80"/>
    </row>
    <row r="21340" spans="9:54" x14ac:dyDescent="0.25">
      <c r="I21340" s="80"/>
      <c r="AX21340" s="80"/>
      <c r="AY21340" s="80"/>
      <c r="AZ21340" s="80"/>
      <c r="BA21340" s="80"/>
      <c r="BB21340" s="80"/>
    </row>
    <row r="21341" spans="9:54" x14ac:dyDescent="0.25">
      <c r="I21341" s="80"/>
      <c r="AX21341" s="80"/>
      <c r="AY21341" s="80"/>
      <c r="AZ21341" s="80"/>
      <c r="BA21341" s="80"/>
      <c r="BB21341" s="80"/>
    </row>
    <row r="21342" spans="9:54" x14ac:dyDescent="0.25">
      <c r="I21342" s="80"/>
      <c r="AX21342" s="80"/>
      <c r="AY21342" s="80"/>
      <c r="AZ21342" s="80"/>
      <c r="BA21342" s="80"/>
      <c r="BB21342" s="80"/>
    </row>
    <row r="21343" spans="9:54" x14ac:dyDescent="0.25">
      <c r="I21343" s="80"/>
      <c r="AX21343" s="80"/>
      <c r="AY21343" s="80"/>
      <c r="AZ21343" s="80"/>
      <c r="BA21343" s="80"/>
      <c r="BB21343" s="80"/>
    </row>
    <row r="21344" spans="9:54" x14ac:dyDescent="0.25">
      <c r="I21344" s="80"/>
      <c r="AX21344" s="80"/>
      <c r="AY21344" s="80"/>
      <c r="AZ21344" s="80"/>
      <c r="BA21344" s="80"/>
      <c r="BB21344" s="80"/>
    </row>
    <row r="21345" spans="9:54" x14ac:dyDescent="0.25">
      <c r="I21345" s="80"/>
      <c r="AX21345" s="80"/>
      <c r="AY21345" s="80"/>
      <c r="AZ21345" s="80"/>
      <c r="BA21345" s="80"/>
      <c r="BB21345" s="80"/>
    </row>
    <row r="21346" spans="9:54" x14ac:dyDescent="0.25">
      <c r="I21346" s="80"/>
      <c r="AX21346" s="80"/>
      <c r="AY21346" s="80"/>
      <c r="AZ21346" s="80"/>
      <c r="BA21346" s="80"/>
      <c r="BB21346" s="80"/>
    </row>
    <row r="21347" spans="9:54" x14ac:dyDescent="0.25">
      <c r="I21347" s="80"/>
      <c r="AX21347" s="80"/>
      <c r="AY21347" s="80"/>
      <c r="AZ21347" s="80"/>
      <c r="BA21347" s="80"/>
      <c r="BB21347" s="80"/>
    </row>
    <row r="21348" spans="9:54" x14ac:dyDescent="0.25">
      <c r="I21348" s="80"/>
      <c r="AX21348" s="80"/>
      <c r="AY21348" s="80"/>
      <c r="AZ21348" s="80"/>
      <c r="BA21348" s="80"/>
      <c r="BB21348" s="80"/>
    </row>
    <row r="21349" spans="9:54" x14ac:dyDescent="0.25">
      <c r="I21349" s="80"/>
      <c r="AX21349" s="80"/>
      <c r="AY21349" s="80"/>
      <c r="AZ21349" s="80"/>
      <c r="BA21349" s="80"/>
      <c r="BB21349" s="80"/>
    </row>
    <row r="21350" spans="9:54" x14ac:dyDescent="0.25">
      <c r="I21350" s="80"/>
      <c r="AX21350" s="80"/>
      <c r="AY21350" s="80"/>
      <c r="AZ21350" s="80"/>
      <c r="BA21350" s="80"/>
      <c r="BB21350" s="80"/>
    </row>
    <row r="21351" spans="9:54" x14ac:dyDescent="0.25">
      <c r="I21351" s="80"/>
      <c r="AX21351" s="80"/>
      <c r="AY21351" s="80"/>
      <c r="AZ21351" s="80"/>
      <c r="BA21351" s="80"/>
      <c r="BB21351" s="80"/>
    </row>
    <row r="21352" spans="9:54" x14ac:dyDescent="0.25">
      <c r="I21352" s="80"/>
      <c r="AX21352" s="80"/>
      <c r="AY21352" s="80"/>
      <c r="AZ21352" s="80"/>
      <c r="BA21352" s="80"/>
      <c r="BB21352" s="80"/>
    </row>
    <row r="21353" spans="9:54" x14ac:dyDescent="0.25">
      <c r="I21353" s="80"/>
      <c r="AX21353" s="80"/>
      <c r="AY21353" s="80"/>
      <c r="AZ21353" s="80"/>
      <c r="BA21353" s="80"/>
      <c r="BB21353" s="80"/>
    </row>
    <row r="21354" spans="9:54" x14ac:dyDescent="0.25">
      <c r="I21354" s="80"/>
      <c r="AX21354" s="80"/>
      <c r="AY21354" s="80"/>
      <c r="AZ21354" s="80"/>
      <c r="BA21354" s="80"/>
      <c r="BB21354" s="80"/>
    </row>
    <row r="21355" spans="9:54" x14ac:dyDescent="0.25">
      <c r="I21355" s="80"/>
      <c r="AX21355" s="80"/>
      <c r="AY21355" s="80"/>
      <c r="AZ21355" s="80"/>
      <c r="BA21355" s="80"/>
      <c r="BB21355" s="80"/>
    </row>
    <row r="21356" spans="9:54" x14ac:dyDescent="0.25">
      <c r="I21356" s="80"/>
      <c r="AX21356" s="80"/>
      <c r="AY21356" s="80"/>
      <c r="AZ21356" s="80"/>
      <c r="BA21356" s="80"/>
      <c r="BB21356" s="80"/>
    </row>
    <row r="21357" spans="9:54" x14ac:dyDescent="0.25">
      <c r="I21357" s="80"/>
      <c r="AX21357" s="80"/>
      <c r="AY21357" s="80"/>
      <c r="AZ21357" s="80"/>
      <c r="BA21357" s="80"/>
      <c r="BB21357" s="80"/>
    </row>
    <row r="21358" spans="9:54" x14ac:dyDescent="0.25">
      <c r="I21358" s="80"/>
      <c r="AX21358" s="80"/>
      <c r="AY21358" s="80"/>
      <c r="AZ21358" s="80"/>
      <c r="BA21358" s="80"/>
      <c r="BB21358" s="80"/>
    </row>
    <row r="21359" spans="9:54" x14ac:dyDescent="0.25">
      <c r="I21359" s="80"/>
      <c r="AX21359" s="80"/>
      <c r="AY21359" s="80"/>
      <c r="AZ21359" s="80"/>
      <c r="BA21359" s="80"/>
      <c r="BB21359" s="80"/>
    </row>
    <row r="21360" spans="9:54" x14ac:dyDescent="0.25">
      <c r="I21360" s="80"/>
      <c r="AX21360" s="80"/>
      <c r="AY21360" s="80"/>
      <c r="AZ21360" s="80"/>
      <c r="BA21360" s="80"/>
      <c r="BB21360" s="80"/>
    </row>
    <row r="21361" spans="9:54" x14ac:dyDescent="0.25">
      <c r="I21361" s="80"/>
      <c r="AX21361" s="80"/>
      <c r="AY21361" s="80"/>
      <c r="AZ21361" s="80"/>
      <c r="BA21361" s="80"/>
      <c r="BB21361" s="80"/>
    </row>
    <row r="21362" spans="9:54" x14ac:dyDescent="0.25">
      <c r="I21362" s="80"/>
      <c r="AX21362" s="80"/>
      <c r="AY21362" s="80"/>
      <c r="AZ21362" s="80"/>
      <c r="BA21362" s="80"/>
      <c r="BB21362" s="80"/>
    </row>
    <row r="21363" spans="9:54" x14ac:dyDescent="0.25">
      <c r="I21363" s="80"/>
      <c r="AX21363" s="80"/>
      <c r="AY21363" s="80"/>
      <c r="AZ21363" s="80"/>
      <c r="BA21363" s="80"/>
      <c r="BB21363" s="80"/>
    </row>
    <row r="21364" spans="9:54" x14ac:dyDescent="0.25">
      <c r="I21364" s="80"/>
      <c r="AX21364" s="80"/>
      <c r="AY21364" s="80"/>
      <c r="AZ21364" s="80"/>
      <c r="BA21364" s="80"/>
      <c r="BB21364" s="80"/>
    </row>
    <row r="21365" spans="9:54" x14ac:dyDescent="0.25">
      <c r="I21365" s="80"/>
      <c r="AX21365" s="80"/>
      <c r="AY21365" s="80"/>
      <c r="AZ21365" s="80"/>
      <c r="BA21365" s="80"/>
      <c r="BB21365" s="80"/>
    </row>
    <row r="21366" spans="9:54" x14ac:dyDescent="0.25">
      <c r="I21366" s="80"/>
      <c r="AX21366" s="80"/>
      <c r="AY21366" s="80"/>
      <c r="AZ21366" s="80"/>
      <c r="BA21366" s="80"/>
      <c r="BB21366" s="80"/>
    </row>
    <row r="21367" spans="9:54" x14ac:dyDescent="0.25">
      <c r="I21367" s="80"/>
      <c r="AX21367" s="80"/>
      <c r="AY21367" s="80"/>
      <c r="AZ21367" s="80"/>
      <c r="BA21367" s="80"/>
      <c r="BB21367" s="80"/>
    </row>
    <row r="21368" spans="9:54" x14ac:dyDescent="0.25">
      <c r="I21368" s="80"/>
      <c r="AX21368" s="80"/>
      <c r="AY21368" s="80"/>
      <c r="AZ21368" s="80"/>
      <c r="BA21368" s="80"/>
      <c r="BB21368" s="80"/>
    </row>
    <row r="21369" spans="9:54" x14ac:dyDescent="0.25">
      <c r="I21369" s="80"/>
      <c r="AX21369" s="80"/>
      <c r="AY21369" s="80"/>
      <c r="AZ21369" s="80"/>
      <c r="BA21369" s="80"/>
      <c r="BB21369" s="80"/>
    </row>
    <row r="21370" spans="9:54" x14ac:dyDescent="0.25">
      <c r="I21370" s="80"/>
      <c r="AX21370" s="80"/>
      <c r="AY21370" s="80"/>
      <c r="AZ21370" s="80"/>
      <c r="BA21370" s="80"/>
      <c r="BB21370" s="80"/>
    </row>
    <row r="21371" spans="9:54" x14ac:dyDescent="0.25">
      <c r="I21371" s="80"/>
      <c r="AX21371" s="80"/>
      <c r="AY21371" s="80"/>
      <c r="AZ21371" s="80"/>
      <c r="BA21371" s="80"/>
      <c r="BB21371" s="80"/>
    </row>
    <row r="21372" spans="9:54" x14ac:dyDescent="0.25">
      <c r="I21372" s="80"/>
      <c r="AX21372" s="80"/>
      <c r="AY21372" s="80"/>
      <c r="AZ21372" s="80"/>
      <c r="BA21372" s="80"/>
      <c r="BB21372" s="80"/>
    </row>
    <row r="21373" spans="9:54" x14ac:dyDescent="0.25">
      <c r="I21373" s="80"/>
      <c r="AX21373" s="80"/>
      <c r="AY21373" s="80"/>
      <c r="AZ21373" s="80"/>
      <c r="BA21373" s="80"/>
      <c r="BB21373" s="80"/>
    </row>
    <row r="21374" spans="9:54" x14ac:dyDescent="0.25">
      <c r="I21374" s="80"/>
      <c r="AX21374" s="80"/>
      <c r="AY21374" s="80"/>
      <c r="AZ21374" s="80"/>
      <c r="BA21374" s="80"/>
      <c r="BB21374" s="80"/>
    </row>
    <row r="21375" spans="9:54" x14ac:dyDescent="0.25">
      <c r="I21375" s="80"/>
      <c r="AX21375" s="80"/>
      <c r="AY21375" s="80"/>
      <c r="AZ21375" s="80"/>
      <c r="BA21375" s="80"/>
      <c r="BB21375" s="80"/>
    </row>
    <row r="21376" spans="9:54" x14ac:dyDescent="0.25">
      <c r="I21376" s="80"/>
      <c r="AX21376" s="80"/>
      <c r="AY21376" s="80"/>
      <c r="AZ21376" s="80"/>
      <c r="BA21376" s="80"/>
      <c r="BB21376" s="80"/>
    </row>
    <row r="21377" spans="9:54" x14ac:dyDescent="0.25">
      <c r="I21377" s="80"/>
      <c r="AX21377" s="80"/>
      <c r="AY21377" s="80"/>
      <c r="AZ21377" s="80"/>
      <c r="BA21377" s="80"/>
      <c r="BB21377" s="80"/>
    </row>
    <row r="21378" spans="9:54" x14ac:dyDescent="0.25">
      <c r="I21378" s="80"/>
      <c r="AX21378" s="80"/>
      <c r="AY21378" s="80"/>
      <c r="AZ21378" s="80"/>
      <c r="BA21378" s="80"/>
      <c r="BB21378" s="80"/>
    </row>
    <row r="21379" spans="9:54" x14ac:dyDescent="0.25">
      <c r="I21379" s="80"/>
      <c r="AX21379" s="80"/>
      <c r="AY21379" s="80"/>
      <c r="AZ21379" s="80"/>
      <c r="BA21379" s="80"/>
      <c r="BB21379" s="80"/>
    </row>
    <row r="21380" spans="9:54" x14ac:dyDescent="0.25">
      <c r="I21380" s="80"/>
      <c r="AX21380" s="80"/>
      <c r="AY21380" s="80"/>
      <c r="AZ21380" s="80"/>
      <c r="BA21380" s="80"/>
      <c r="BB21380" s="80"/>
    </row>
    <row r="21381" spans="9:54" x14ac:dyDescent="0.25">
      <c r="I21381" s="80"/>
      <c r="AX21381" s="80"/>
      <c r="AY21381" s="80"/>
      <c r="AZ21381" s="80"/>
      <c r="BA21381" s="80"/>
      <c r="BB21381" s="80"/>
    </row>
    <row r="21382" spans="9:54" x14ac:dyDescent="0.25">
      <c r="I21382" s="80"/>
      <c r="AX21382" s="80"/>
      <c r="AY21382" s="80"/>
      <c r="AZ21382" s="80"/>
      <c r="BA21382" s="80"/>
      <c r="BB21382" s="80"/>
    </row>
    <row r="21383" spans="9:54" x14ac:dyDescent="0.25">
      <c r="I21383" s="80"/>
      <c r="AX21383" s="80"/>
      <c r="AY21383" s="80"/>
      <c r="AZ21383" s="80"/>
      <c r="BA21383" s="80"/>
      <c r="BB21383" s="80"/>
    </row>
    <row r="21384" spans="9:54" x14ac:dyDescent="0.25">
      <c r="I21384" s="80"/>
      <c r="AX21384" s="80"/>
      <c r="AY21384" s="80"/>
      <c r="AZ21384" s="80"/>
      <c r="BA21384" s="80"/>
      <c r="BB21384" s="80"/>
    </row>
    <row r="21385" spans="9:54" x14ac:dyDescent="0.25">
      <c r="I21385" s="80"/>
      <c r="AX21385" s="80"/>
      <c r="AY21385" s="80"/>
      <c r="AZ21385" s="80"/>
      <c r="BA21385" s="80"/>
      <c r="BB21385" s="80"/>
    </row>
    <row r="21386" spans="9:54" x14ac:dyDescent="0.25">
      <c r="I21386" s="80"/>
      <c r="AX21386" s="80"/>
      <c r="AY21386" s="80"/>
      <c r="AZ21386" s="80"/>
      <c r="BA21386" s="80"/>
      <c r="BB21386" s="80"/>
    </row>
    <row r="21387" spans="9:54" x14ac:dyDescent="0.25">
      <c r="I21387" s="80"/>
      <c r="AX21387" s="80"/>
      <c r="AY21387" s="80"/>
      <c r="AZ21387" s="80"/>
      <c r="BA21387" s="80"/>
      <c r="BB21387" s="80"/>
    </row>
    <row r="21388" spans="9:54" x14ac:dyDescent="0.25">
      <c r="I21388" s="80"/>
      <c r="AX21388" s="80"/>
      <c r="AY21388" s="80"/>
      <c r="AZ21388" s="80"/>
      <c r="BA21388" s="80"/>
      <c r="BB21388" s="80"/>
    </row>
    <row r="21389" spans="9:54" x14ac:dyDescent="0.25">
      <c r="I21389" s="80"/>
      <c r="AX21389" s="80"/>
      <c r="AY21389" s="80"/>
      <c r="AZ21389" s="80"/>
      <c r="BA21389" s="80"/>
      <c r="BB21389" s="80"/>
    </row>
    <row r="21390" spans="9:54" x14ac:dyDescent="0.25">
      <c r="I21390" s="80"/>
      <c r="AX21390" s="80"/>
      <c r="AY21390" s="80"/>
      <c r="AZ21390" s="80"/>
      <c r="BA21390" s="80"/>
      <c r="BB21390" s="80"/>
    </row>
    <row r="21391" spans="9:54" x14ac:dyDescent="0.25">
      <c r="I21391" s="80"/>
      <c r="AX21391" s="80"/>
      <c r="AY21391" s="80"/>
      <c r="AZ21391" s="80"/>
      <c r="BA21391" s="80"/>
      <c r="BB21391" s="80"/>
    </row>
    <row r="21392" spans="9:54" x14ac:dyDescent="0.25">
      <c r="I21392" s="80"/>
      <c r="AX21392" s="80"/>
      <c r="AY21392" s="80"/>
      <c r="AZ21392" s="80"/>
      <c r="BA21392" s="80"/>
      <c r="BB21392" s="80"/>
    </row>
    <row r="21393" spans="9:54" x14ac:dyDescent="0.25">
      <c r="I21393" s="80"/>
      <c r="AX21393" s="80"/>
      <c r="AY21393" s="80"/>
      <c r="AZ21393" s="80"/>
      <c r="BA21393" s="80"/>
      <c r="BB21393" s="80"/>
    </row>
    <row r="21394" spans="9:54" x14ac:dyDescent="0.25">
      <c r="I21394" s="80"/>
      <c r="AX21394" s="80"/>
      <c r="AY21394" s="80"/>
      <c r="AZ21394" s="80"/>
      <c r="BA21394" s="80"/>
      <c r="BB21394" s="80"/>
    </row>
    <row r="21395" spans="9:54" x14ac:dyDescent="0.25">
      <c r="I21395" s="80"/>
      <c r="AX21395" s="80"/>
      <c r="AY21395" s="80"/>
      <c r="AZ21395" s="80"/>
      <c r="BA21395" s="80"/>
      <c r="BB21395" s="80"/>
    </row>
    <row r="21396" spans="9:54" x14ac:dyDescent="0.25">
      <c r="I21396" s="80"/>
      <c r="AX21396" s="80"/>
      <c r="AY21396" s="80"/>
      <c r="AZ21396" s="80"/>
      <c r="BA21396" s="80"/>
      <c r="BB21396" s="80"/>
    </row>
    <row r="21397" spans="9:54" x14ac:dyDescent="0.25">
      <c r="I21397" s="80"/>
      <c r="AX21397" s="80"/>
      <c r="AY21397" s="80"/>
      <c r="AZ21397" s="80"/>
      <c r="BA21397" s="80"/>
      <c r="BB21397" s="80"/>
    </row>
    <row r="21398" spans="9:54" x14ac:dyDescent="0.25">
      <c r="I21398" s="80"/>
      <c r="AX21398" s="80"/>
      <c r="AY21398" s="80"/>
      <c r="AZ21398" s="80"/>
      <c r="BA21398" s="80"/>
      <c r="BB21398" s="80"/>
    </row>
    <row r="21399" spans="9:54" x14ac:dyDescent="0.25">
      <c r="I21399" s="80"/>
      <c r="AX21399" s="80"/>
      <c r="AY21399" s="80"/>
      <c r="AZ21399" s="80"/>
      <c r="BA21399" s="80"/>
      <c r="BB21399" s="80"/>
    </row>
    <row r="21400" spans="9:54" x14ac:dyDescent="0.25">
      <c r="I21400" s="80"/>
      <c r="AX21400" s="80"/>
      <c r="AY21400" s="80"/>
      <c r="AZ21400" s="80"/>
      <c r="BA21400" s="80"/>
      <c r="BB21400" s="80"/>
    </row>
    <row r="21401" spans="9:54" x14ac:dyDescent="0.25">
      <c r="I21401" s="80"/>
      <c r="AX21401" s="80"/>
      <c r="AY21401" s="80"/>
      <c r="AZ21401" s="80"/>
      <c r="BA21401" s="80"/>
      <c r="BB21401" s="80"/>
    </row>
    <row r="21402" spans="9:54" x14ac:dyDescent="0.25">
      <c r="I21402" s="80"/>
      <c r="AX21402" s="80"/>
      <c r="AY21402" s="80"/>
      <c r="AZ21402" s="80"/>
      <c r="BA21402" s="80"/>
      <c r="BB21402" s="80"/>
    </row>
    <row r="21403" spans="9:54" x14ac:dyDescent="0.25">
      <c r="I21403" s="80"/>
      <c r="AX21403" s="80"/>
      <c r="AY21403" s="80"/>
      <c r="AZ21403" s="80"/>
      <c r="BA21403" s="80"/>
      <c r="BB21403" s="80"/>
    </row>
    <row r="21404" spans="9:54" x14ac:dyDescent="0.25">
      <c r="I21404" s="80"/>
      <c r="AX21404" s="80"/>
      <c r="AY21404" s="80"/>
      <c r="AZ21404" s="80"/>
      <c r="BA21404" s="80"/>
      <c r="BB21404" s="80"/>
    </row>
    <row r="21405" spans="9:54" x14ac:dyDescent="0.25">
      <c r="I21405" s="80"/>
      <c r="AX21405" s="80"/>
      <c r="AY21405" s="80"/>
      <c r="AZ21405" s="80"/>
      <c r="BA21405" s="80"/>
      <c r="BB21405" s="80"/>
    </row>
    <row r="21406" spans="9:54" x14ac:dyDescent="0.25">
      <c r="I21406" s="80"/>
      <c r="AX21406" s="80"/>
      <c r="AY21406" s="80"/>
      <c r="AZ21406" s="80"/>
      <c r="BA21406" s="80"/>
      <c r="BB21406" s="80"/>
    </row>
    <row r="21407" spans="9:54" x14ac:dyDescent="0.25">
      <c r="I21407" s="80"/>
      <c r="AX21407" s="80"/>
      <c r="AY21407" s="80"/>
      <c r="AZ21407" s="80"/>
      <c r="BA21407" s="80"/>
      <c r="BB21407" s="80"/>
    </row>
    <row r="21408" spans="9:54" x14ac:dyDescent="0.25">
      <c r="I21408" s="80"/>
      <c r="AX21408" s="80"/>
      <c r="AY21408" s="80"/>
      <c r="AZ21408" s="80"/>
      <c r="BA21408" s="80"/>
      <c r="BB21408" s="80"/>
    </row>
    <row r="21409" spans="9:54" x14ac:dyDescent="0.25">
      <c r="I21409" s="80"/>
      <c r="AX21409" s="80"/>
      <c r="AY21409" s="80"/>
      <c r="AZ21409" s="80"/>
      <c r="BA21409" s="80"/>
      <c r="BB21409" s="80"/>
    </row>
    <row r="21410" spans="9:54" x14ac:dyDescent="0.25">
      <c r="I21410" s="80"/>
      <c r="AX21410" s="80"/>
      <c r="AY21410" s="80"/>
      <c r="AZ21410" s="80"/>
      <c r="BA21410" s="80"/>
      <c r="BB21410" s="80"/>
    </row>
    <row r="21411" spans="9:54" x14ac:dyDescent="0.25">
      <c r="I21411" s="80"/>
      <c r="AX21411" s="80"/>
      <c r="AY21411" s="80"/>
      <c r="AZ21411" s="80"/>
      <c r="BA21411" s="80"/>
      <c r="BB21411" s="80"/>
    </row>
    <row r="21412" spans="9:54" x14ac:dyDescent="0.25">
      <c r="I21412" s="80"/>
      <c r="AX21412" s="80"/>
      <c r="AY21412" s="80"/>
      <c r="AZ21412" s="80"/>
      <c r="BA21412" s="80"/>
      <c r="BB21412" s="80"/>
    </row>
    <row r="21413" spans="9:54" x14ac:dyDescent="0.25">
      <c r="I21413" s="80"/>
      <c r="AX21413" s="80"/>
      <c r="AY21413" s="80"/>
      <c r="AZ21413" s="80"/>
      <c r="BA21413" s="80"/>
      <c r="BB21413" s="80"/>
    </row>
    <row r="21414" spans="9:54" x14ac:dyDescent="0.25">
      <c r="I21414" s="80"/>
      <c r="AX21414" s="80"/>
      <c r="AY21414" s="80"/>
      <c r="AZ21414" s="80"/>
      <c r="BA21414" s="80"/>
      <c r="BB21414" s="80"/>
    </row>
    <row r="21415" spans="9:54" x14ac:dyDescent="0.25">
      <c r="I21415" s="80"/>
      <c r="AX21415" s="80"/>
      <c r="AY21415" s="80"/>
      <c r="AZ21415" s="80"/>
      <c r="BA21415" s="80"/>
      <c r="BB21415" s="80"/>
    </row>
    <row r="21416" spans="9:54" x14ac:dyDescent="0.25">
      <c r="I21416" s="80"/>
      <c r="AX21416" s="80"/>
      <c r="AY21416" s="80"/>
      <c r="AZ21416" s="80"/>
      <c r="BA21416" s="80"/>
      <c r="BB21416" s="80"/>
    </row>
    <row r="21417" spans="9:54" x14ac:dyDescent="0.25">
      <c r="I21417" s="80"/>
      <c r="AX21417" s="80"/>
      <c r="AY21417" s="80"/>
      <c r="AZ21417" s="80"/>
      <c r="BA21417" s="80"/>
      <c r="BB21417" s="80"/>
    </row>
    <row r="21418" spans="9:54" x14ac:dyDescent="0.25">
      <c r="I21418" s="80"/>
      <c r="AX21418" s="80"/>
      <c r="AY21418" s="80"/>
      <c r="AZ21418" s="80"/>
      <c r="BA21418" s="80"/>
      <c r="BB21418" s="80"/>
    </row>
    <row r="21419" spans="9:54" x14ac:dyDescent="0.25">
      <c r="I21419" s="80"/>
      <c r="AX21419" s="80"/>
      <c r="AY21419" s="80"/>
      <c r="AZ21419" s="80"/>
      <c r="BA21419" s="80"/>
      <c r="BB21419" s="80"/>
    </row>
    <row r="21420" spans="9:54" x14ac:dyDescent="0.25">
      <c r="I21420" s="80"/>
      <c r="AX21420" s="80"/>
      <c r="AY21420" s="80"/>
      <c r="AZ21420" s="80"/>
      <c r="BA21420" s="80"/>
      <c r="BB21420" s="80"/>
    </row>
    <row r="21421" spans="9:54" x14ac:dyDescent="0.25">
      <c r="I21421" s="80"/>
      <c r="AX21421" s="80"/>
      <c r="AY21421" s="80"/>
      <c r="AZ21421" s="80"/>
      <c r="BA21421" s="80"/>
      <c r="BB21421" s="80"/>
    </row>
    <row r="21422" spans="9:54" x14ac:dyDescent="0.25">
      <c r="I21422" s="80"/>
      <c r="AX21422" s="80"/>
      <c r="AY21422" s="80"/>
      <c r="AZ21422" s="80"/>
      <c r="BA21422" s="80"/>
      <c r="BB21422" s="80"/>
    </row>
    <row r="21423" spans="9:54" x14ac:dyDescent="0.25">
      <c r="I21423" s="80"/>
      <c r="AX21423" s="80"/>
      <c r="AY21423" s="80"/>
      <c r="AZ21423" s="80"/>
      <c r="BA21423" s="80"/>
      <c r="BB21423" s="80"/>
    </row>
    <row r="21424" spans="9:54" x14ac:dyDescent="0.25">
      <c r="I21424" s="80"/>
      <c r="AX21424" s="80"/>
      <c r="AY21424" s="80"/>
      <c r="AZ21424" s="80"/>
      <c r="BA21424" s="80"/>
      <c r="BB21424" s="80"/>
    </row>
    <row r="21425" spans="9:54" x14ac:dyDescent="0.25">
      <c r="I21425" s="80"/>
      <c r="AX21425" s="80"/>
      <c r="AY21425" s="80"/>
      <c r="AZ21425" s="80"/>
      <c r="BA21425" s="80"/>
      <c r="BB21425" s="80"/>
    </row>
    <row r="21426" spans="9:54" x14ac:dyDescent="0.25">
      <c r="I21426" s="80"/>
      <c r="AX21426" s="80"/>
      <c r="AY21426" s="80"/>
      <c r="AZ21426" s="80"/>
      <c r="BA21426" s="80"/>
      <c r="BB21426" s="80"/>
    </row>
    <row r="21427" spans="9:54" x14ac:dyDescent="0.25">
      <c r="I21427" s="80"/>
      <c r="AX21427" s="80"/>
      <c r="AY21427" s="80"/>
      <c r="AZ21427" s="80"/>
      <c r="BA21427" s="80"/>
      <c r="BB21427" s="80"/>
    </row>
    <row r="21428" spans="9:54" x14ac:dyDescent="0.25">
      <c r="I21428" s="80"/>
      <c r="AX21428" s="80"/>
      <c r="AY21428" s="80"/>
      <c r="AZ21428" s="80"/>
      <c r="BA21428" s="80"/>
      <c r="BB21428" s="80"/>
    </row>
    <row r="21429" spans="9:54" x14ac:dyDescent="0.25">
      <c r="I21429" s="80"/>
      <c r="AX21429" s="80"/>
      <c r="AY21429" s="80"/>
      <c r="AZ21429" s="80"/>
      <c r="BA21429" s="80"/>
      <c r="BB21429" s="80"/>
    </row>
    <row r="21430" spans="9:54" x14ac:dyDescent="0.25">
      <c r="I21430" s="80"/>
      <c r="AX21430" s="80"/>
      <c r="AY21430" s="80"/>
      <c r="AZ21430" s="80"/>
      <c r="BA21430" s="80"/>
      <c r="BB21430" s="80"/>
    </row>
    <row r="21431" spans="9:54" x14ac:dyDescent="0.25">
      <c r="I21431" s="80"/>
      <c r="AX21431" s="80"/>
      <c r="AY21431" s="80"/>
      <c r="AZ21431" s="80"/>
      <c r="BA21431" s="80"/>
      <c r="BB21431" s="80"/>
    </row>
    <row r="21432" spans="9:54" x14ac:dyDescent="0.25">
      <c r="I21432" s="80"/>
      <c r="AX21432" s="80"/>
      <c r="AY21432" s="80"/>
      <c r="AZ21432" s="80"/>
      <c r="BA21432" s="80"/>
      <c r="BB21432" s="80"/>
    </row>
    <row r="21433" spans="9:54" x14ac:dyDescent="0.25">
      <c r="I21433" s="80"/>
      <c r="AX21433" s="80"/>
      <c r="AY21433" s="80"/>
      <c r="AZ21433" s="80"/>
      <c r="BA21433" s="80"/>
      <c r="BB21433" s="80"/>
    </row>
    <row r="21434" spans="9:54" x14ac:dyDescent="0.25">
      <c r="I21434" s="80"/>
      <c r="AX21434" s="80"/>
      <c r="AY21434" s="80"/>
      <c r="AZ21434" s="80"/>
      <c r="BA21434" s="80"/>
      <c r="BB21434" s="80"/>
    </row>
    <row r="21435" spans="9:54" x14ac:dyDescent="0.25">
      <c r="I21435" s="80"/>
      <c r="AX21435" s="80"/>
      <c r="AY21435" s="80"/>
      <c r="AZ21435" s="80"/>
      <c r="BA21435" s="80"/>
      <c r="BB21435" s="80"/>
    </row>
    <row r="21436" spans="9:54" x14ac:dyDescent="0.25">
      <c r="I21436" s="80"/>
      <c r="AX21436" s="80"/>
      <c r="AY21436" s="80"/>
      <c r="AZ21436" s="80"/>
      <c r="BA21436" s="80"/>
      <c r="BB21436" s="80"/>
    </row>
    <row r="21437" spans="9:54" x14ac:dyDescent="0.25">
      <c r="I21437" s="80"/>
      <c r="AX21437" s="80"/>
      <c r="AY21437" s="80"/>
      <c r="AZ21437" s="80"/>
      <c r="BA21437" s="80"/>
      <c r="BB21437" s="80"/>
    </row>
    <row r="21438" spans="9:54" x14ac:dyDescent="0.25">
      <c r="I21438" s="80"/>
      <c r="AX21438" s="80"/>
      <c r="AY21438" s="80"/>
      <c r="AZ21438" s="80"/>
      <c r="BA21438" s="80"/>
      <c r="BB21438" s="80"/>
    </row>
    <row r="21439" spans="9:54" x14ac:dyDescent="0.25">
      <c r="I21439" s="80"/>
      <c r="AX21439" s="80"/>
      <c r="AY21439" s="80"/>
      <c r="AZ21439" s="80"/>
      <c r="BA21439" s="80"/>
      <c r="BB21439" s="80"/>
    </row>
    <row r="21440" spans="9:54" x14ac:dyDescent="0.25">
      <c r="I21440" s="80"/>
      <c r="AX21440" s="80"/>
      <c r="AY21440" s="80"/>
      <c r="AZ21440" s="80"/>
      <c r="BA21440" s="80"/>
      <c r="BB21440" s="80"/>
    </row>
    <row r="21441" spans="9:54" x14ac:dyDescent="0.25">
      <c r="I21441" s="80"/>
      <c r="AX21441" s="80"/>
      <c r="AY21441" s="80"/>
      <c r="AZ21441" s="80"/>
      <c r="BA21441" s="80"/>
      <c r="BB21441" s="80"/>
    </row>
    <row r="21442" spans="9:54" x14ac:dyDescent="0.25">
      <c r="I21442" s="80"/>
      <c r="AX21442" s="80"/>
      <c r="AY21442" s="80"/>
      <c r="AZ21442" s="80"/>
      <c r="BA21442" s="80"/>
      <c r="BB21442" s="80"/>
    </row>
    <row r="21443" spans="9:54" x14ac:dyDescent="0.25">
      <c r="I21443" s="80"/>
      <c r="AX21443" s="80"/>
      <c r="AY21443" s="80"/>
      <c r="AZ21443" s="80"/>
      <c r="BA21443" s="80"/>
      <c r="BB21443" s="80"/>
    </row>
    <row r="21444" spans="9:54" x14ac:dyDescent="0.25">
      <c r="I21444" s="80"/>
      <c r="AX21444" s="80"/>
      <c r="AY21444" s="80"/>
      <c r="AZ21444" s="80"/>
      <c r="BA21444" s="80"/>
      <c r="BB21444" s="80"/>
    </row>
    <row r="21445" spans="9:54" x14ac:dyDescent="0.25">
      <c r="I21445" s="80"/>
      <c r="AX21445" s="80"/>
      <c r="AY21445" s="80"/>
      <c r="AZ21445" s="80"/>
      <c r="BA21445" s="80"/>
      <c r="BB21445" s="80"/>
    </row>
    <row r="21446" spans="9:54" x14ac:dyDescent="0.25">
      <c r="I21446" s="80"/>
      <c r="AX21446" s="80"/>
      <c r="AY21446" s="80"/>
      <c r="AZ21446" s="80"/>
      <c r="BA21446" s="80"/>
      <c r="BB21446" s="80"/>
    </row>
    <row r="21447" spans="9:54" x14ac:dyDescent="0.25">
      <c r="I21447" s="80"/>
      <c r="AX21447" s="80"/>
      <c r="AY21447" s="80"/>
      <c r="AZ21447" s="80"/>
      <c r="BA21447" s="80"/>
      <c r="BB21447" s="80"/>
    </row>
    <row r="21448" spans="9:54" x14ac:dyDescent="0.25">
      <c r="I21448" s="80"/>
      <c r="AX21448" s="80"/>
      <c r="AY21448" s="80"/>
      <c r="AZ21448" s="80"/>
      <c r="BA21448" s="80"/>
      <c r="BB21448" s="80"/>
    </row>
    <row r="21449" spans="9:54" x14ac:dyDescent="0.25">
      <c r="I21449" s="80"/>
      <c r="AX21449" s="80"/>
      <c r="AY21449" s="80"/>
      <c r="AZ21449" s="80"/>
      <c r="BA21449" s="80"/>
      <c r="BB21449" s="80"/>
    </row>
    <row r="21450" spans="9:54" x14ac:dyDescent="0.25">
      <c r="I21450" s="80"/>
      <c r="AX21450" s="80"/>
      <c r="AY21450" s="80"/>
      <c r="AZ21450" s="80"/>
      <c r="BA21450" s="80"/>
      <c r="BB21450" s="80"/>
    </row>
    <row r="21451" spans="9:54" x14ac:dyDescent="0.25">
      <c r="I21451" s="80"/>
      <c r="AX21451" s="80"/>
      <c r="AY21451" s="80"/>
      <c r="AZ21451" s="80"/>
      <c r="BA21451" s="80"/>
      <c r="BB21451" s="80"/>
    </row>
    <row r="21452" spans="9:54" x14ac:dyDescent="0.25">
      <c r="I21452" s="80"/>
      <c r="AX21452" s="80"/>
      <c r="AY21452" s="80"/>
      <c r="AZ21452" s="80"/>
      <c r="BA21452" s="80"/>
      <c r="BB21452" s="80"/>
    </row>
    <row r="21453" spans="9:54" x14ac:dyDescent="0.25">
      <c r="I21453" s="80"/>
      <c r="AX21453" s="80"/>
      <c r="AY21453" s="80"/>
      <c r="AZ21453" s="80"/>
      <c r="BA21453" s="80"/>
      <c r="BB21453" s="80"/>
    </row>
    <row r="21454" spans="9:54" x14ac:dyDescent="0.25">
      <c r="I21454" s="80"/>
      <c r="AX21454" s="80"/>
      <c r="AY21454" s="80"/>
      <c r="AZ21454" s="80"/>
      <c r="BA21454" s="80"/>
      <c r="BB21454" s="80"/>
    </row>
    <row r="21455" spans="9:54" x14ac:dyDescent="0.25">
      <c r="I21455" s="80"/>
      <c r="AX21455" s="80"/>
      <c r="AY21455" s="80"/>
      <c r="AZ21455" s="80"/>
      <c r="BA21455" s="80"/>
      <c r="BB21455" s="80"/>
    </row>
    <row r="21456" spans="9:54" x14ac:dyDescent="0.25">
      <c r="I21456" s="80"/>
      <c r="AX21456" s="80"/>
      <c r="AY21456" s="80"/>
      <c r="AZ21456" s="80"/>
      <c r="BA21456" s="80"/>
      <c r="BB21456" s="80"/>
    </row>
    <row r="21457" spans="9:54" x14ac:dyDescent="0.25">
      <c r="I21457" s="80"/>
      <c r="AX21457" s="80"/>
      <c r="AY21457" s="80"/>
      <c r="AZ21457" s="80"/>
      <c r="BA21457" s="80"/>
      <c r="BB21457" s="80"/>
    </row>
    <row r="21458" spans="9:54" x14ac:dyDescent="0.25">
      <c r="I21458" s="80"/>
      <c r="AX21458" s="80"/>
      <c r="AY21458" s="80"/>
      <c r="AZ21458" s="80"/>
      <c r="BA21458" s="80"/>
      <c r="BB21458" s="80"/>
    </row>
    <row r="21459" spans="9:54" x14ac:dyDescent="0.25">
      <c r="I21459" s="80"/>
      <c r="AX21459" s="80"/>
      <c r="AY21459" s="80"/>
      <c r="AZ21459" s="80"/>
      <c r="BA21459" s="80"/>
      <c r="BB21459" s="80"/>
    </row>
    <row r="21460" spans="9:54" x14ac:dyDescent="0.25">
      <c r="I21460" s="80"/>
      <c r="AX21460" s="80"/>
      <c r="AY21460" s="80"/>
      <c r="AZ21460" s="80"/>
      <c r="BA21460" s="80"/>
      <c r="BB21460" s="80"/>
    </row>
    <row r="21461" spans="9:54" x14ac:dyDescent="0.25">
      <c r="I21461" s="80"/>
      <c r="AX21461" s="80"/>
      <c r="AY21461" s="80"/>
      <c r="AZ21461" s="80"/>
      <c r="BA21461" s="80"/>
      <c r="BB21461" s="80"/>
    </row>
    <row r="21462" spans="9:54" x14ac:dyDescent="0.25">
      <c r="I21462" s="80"/>
      <c r="AX21462" s="80"/>
      <c r="AY21462" s="80"/>
      <c r="AZ21462" s="80"/>
      <c r="BA21462" s="80"/>
      <c r="BB21462" s="80"/>
    </row>
    <row r="21463" spans="9:54" x14ac:dyDescent="0.25">
      <c r="I21463" s="80"/>
      <c r="AX21463" s="80"/>
      <c r="AY21463" s="80"/>
      <c r="AZ21463" s="80"/>
      <c r="BA21463" s="80"/>
      <c r="BB21463" s="80"/>
    </row>
    <row r="21464" spans="9:54" x14ac:dyDescent="0.25">
      <c r="I21464" s="80"/>
      <c r="AX21464" s="80"/>
      <c r="AY21464" s="80"/>
      <c r="AZ21464" s="80"/>
      <c r="BA21464" s="80"/>
      <c r="BB21464" s="80"/>
    </row>
    <row r="21465" spans="9:54" x14ac:dyDescent="0.25">
      <c r="I21465" s="80"/>
      <c r="AX21465" s="80"/>
      <c r="AY21465" s="80"/>
      <c r="AZ21465" s="80"/>
      <c r="BA21465" s="80"/>
      <c r="BB21465" s="80"/>
    </row>
    <row r="21466" spans="9:54" x14ac:dyDescent="0.25">
      <c r="I21466" s="80"/>
      <c r="AX21466" s="80"/>
      <c r="AY21466" s="80"/>
      <c r="AZ21466" s="80"/>
      <c r="BA21466" s="80"/>
      <c r="BB21466" s="80"/>
    </row>
    <row r="21467" spans="9:54" x14ac:dyDescent="0.25">
      <c r="I21467" s="80"/>
      <c r="AX21467" s="80"/>
      <c r="AY21467" s="80"/>
      <c r="AZ21467" s="80"/>
      <c r="BA21467" s="80"/>
      <c r="BB21467" s="80"/>
    </row>
    <row r="21468" spans="9:54" x14ac:dyDescent="0.25">
      <c r="I21468" s="80"/>
      <c r="AX21468" s="80"/>
      <c r="AY21468" s="80"/>
      <c r="AZ21468" s="80"/>
      <c r="BA21468" s="80"/>
      <c r="BB21468" s="80"/>
    </row>
    <row r="21469" spans="9:54" x14ac:dyDescent="0.25">
      <c r="I21469" s="80"/>
      <c r="AX21469" s="80"/>
      <c r="AY21469" s="80"/>
      <c r="AZ21469" s="80"/>
      <c r="BA21469" s="80"/>
      <c r="BB21469" s="80"/>
    </row>
    <row r="21470" spans="9:54" x14ac:dyDescent="0.25">
      <c r="I21470" s="80"/>
      <c r="AX21470" s="80"/>
      <c r="AY21470" s="80"/>
      <c r="AZ21470" s="80"/>
      <c r="BA21470" s="80"/>
      <c r="BB21470" s="80"/>
    </row>
    <row r="21471" spans="9:54" x14ac:dyDescent="0.25">
      <c r="I21471" s="80"/>
      <c r="AX21471" s="80"/>
      <c r="AY21471" s="80"/>
      <c r="AZ21471" s="80"/>
      <c r="BA21471" s="80"/>
      <c r="BB21471" s="80"/>
    </row>
    <row r="21472" spans="9:54" x14ac:dyDescent="0.25">
      <c r="I21472" s="80"/>
      <c r="AX21472" s="80"/>
      <c r="AY21472" s="80"/>
      <c r="AZ21472" s="80"/>
      <c r="BA21472" s="80"/>
      <c r="BB21472" s="80"/>
    </row>
    <row r="21473" spans="9:54" x14ac:dyDescent="0.25">
      <c r="I21473" s="80"/>
      <c r="AX21473" s="80"/>
      <c r="AY21473" s="80"/>
      <c r="AZ21473" s="80"/>
      <c r="BA21473" s="80"/>
      <c r="BB21473" s="80"/>
    </row>
    <row r="21474" spans="9:54" x14ac:dyDescent="0.25">
      <c r="I21474" s="80"/>
      <c r="AX21474" s="80"/>
      <c r="AY21474" s="80"/>
      <c r="AZ21474" s="80"/>
      <c r="BA21474" s="80"/>
      <c r="BB21474" s="80"/>
    </row>
    <row r="21475" spans="9:54" x14ac:dyDescent="0.25">
      <c r="I21475" s="80"/>
      <c r="AX21475" s="80"/>
      <c r="AY21475" s="80"/>
      <c r="AZ21475" s="80"/>
      <c r="BA21475" s="80"/>
      <c r="BB21475" s="80"/>
    </row>
    <row r="21476" spans="9:54" x14ac:dyDescent="0.25">
      <c r="I21476" s="80"/>
      <c r="AX21476" s="80"/>
      <c r="AY21476" s="80"/>
      <c r="AZ21476" s="80"/>
      <c r="BA21476" s="80"/>
      <c r="BB21476" s="80"/>
    </row>
    <row r="21477" spans="9:54" x14ac:dyDescent="0.25">
      <c r="I21477" s="80"/>
      <c r="AX21477" s="80"/>
      <c r="AY21477" s="80"/>
      <c r="AZ21477" s="80"/>
      <c r="BA21477" s="80"/>
      <c r="BB21477" s="80"/>
    </row>
    <row r="21478" spans="9:54" x14ac:dyDescent="0.25">
      <c r="I21478" s="80"/>
      <c r="AX21478" s="80"/>
      <c r="AY21478" s="80"/>
      <c r="AZ21478" s="80"/>
      <c r="BA21478" s="80"/>
      <c r="BB21478" s="80"/>
    </row>
    <row r="21479" spans="9:54" x14ac:dyDescent="0.25">
      <c r="I21479" s="80"/>
      <c r="AX21479" s="80"/>
      <c r="AY21479" s="80"/>
      <c r="AZ21479" s="80"/>
      <c r="BA21479" s="80"/>
      <c r="BB21479" s="80"/>
    </row>
    <row r="21480" spans="9:54" x14ac:dyDescent="0.25">
      <c r="I21480" s="80"/>
      <c r="AX21480" s="80"/>
      <c r="AY21480" s="80"/>
      <c r="AZ21480" s="80"/>
      <c r="BA21480" s="80"/>
      <c r="BB21480" s="80"/>
    </row>
    <row r="21481" spans="9:54" x14ac:dyDescent="0.25">
      <c r="I21481" s="80"/>
      <c r="AX21481" s="80"/>
      <c r="AY21481" s="80"/>
      <c r="AZ21481" s="80"/>
      <c r="BA21481" s="80"/>
      <c r="BB21481" s="80"/>
    </row>
    <row r="21482" spans="9:54" x14ac:dyDescent="0.25">
      <c r="I21482" s="80"/>
      <c r="AX21482" s="80"/>
      <c r="AY21482" s="80"/>
      <c r="AZ21482" s="80"/>
      <c r="BA21482" s="80"/>
      <c r="BB21482" s="80"/>
    </row>
    <row r="21483" spans="9:54" x14ac:dyDescent="0.25">
      <c r="I21483" s="80"/>
      <c r="AX21483" s="80"/>
      <c r="AY21483" s="80"/>
      <c r="AZ21483" s="80"/>
      <c r="BA21483" s="80"/>
      <c r="BB21483" s="80"/>
    </row>
    <row r="21484" spans="9:54" x14ac:dyDescent="0.25">
      <c r="I21484" s="80"/>
      <c r="AX21484" s="80"/>
      <c r="AY21484" s="80"/>
      <c r="AZ21484" s="80"/>
      <c r="BA21484" s="80"/>
      <c r="BB21484" s="80"/>
    </row>
    <row r="21485" spans="9:54" x14ac:dyDescent="0.25">
      <c r="I21485" s="80"/>
      <c r="AX21485" s="80"/>
      <c r="AY21485" s="80"/>
      <c r="AZ21485" s="80"/>
      <c r="BA21485" s="80"/>
      <c r="BB21485" s="80"/>
    </row>
    <row r="21486" spans="9:54" x14ac:dyDescent="0.25">
      <c r="I21486" s="80"/>
      <c r="AX21486" s="80"/>
      <c r="AY21486" s="80"/>
      <c r="AZ21486" s="80"/>
      <c r="BA21486" s="80"/>
      <c r="BB21486" s="80"/>
    </row>
    <row r="21487" spans="9:54" x14ac:dyDescent="0.25">
      <c r="I21487" s="80"/>
      <c r="AX21487" s="80"/>
      <c r="AY21487" s="80"/>
      <c r="AZ21487" s="80"/>
      <c r="BA21487" s="80"/>
      <c r="BB21487" s="80"/>
    </row>
    <row r="21488" spans="9:54" x14ac:dyDescent="0.25">
      <c r="I21488" s="80"/>
      <c r="AX21488" s="80"/>
      <c r="AY21488" s="80"/>
      <c r="AZ21488" s="80"/>
      <c r="BA21488" s="80"/>
      <c r="BB21488" s="80"/>
    </row>
    <row r="21489" spans="9:54" x14ac:dyDescent="0.25">
      <c r="I21489" s="80"/>
      <c r="AX21489" s="80"/>
      <c r="AY21489" s="80"/>
      <c r="AZ21489" s="80"/>
      <c r="BA21489" s="80"/>
      <c r="BB21489" s="80"/>
    </row>
    <row r="21490" spans="9:54" x14ac:dyDescent="0.25">
      <c r="I21490" s="80"/>
      <c r="AX21490" s="80"/>
      <c r="AY21490" s="80"/>
      <c r="AZ21490" s="80"/>
      <c r="BA21490" s="80"/>
      <c r="BB21490" s="80"/>
    </row>
    <row r="21491" spans="9:54" x14ac:dyDescent="0.25">
      <c r="I21491" s="80"/>
      <c r="AX21491" s="80"/>
      <c r="AY21491" s="80"/>
      <c r="AZ21491" s="80"/>
      <c r="BA21491" s="80"/>
      <c r="BB21491" s="80"/>
    </row>
    <row r="21492" spans="9:54" x14ac:dyDescent="0.25">
      <c r="I21492" s="80"/>
      <c r="AX21492" s="80"/>
      <c r="AY21492" s="80"/>
      <c r="AZ21492" s="80"/>
      <c r="BA21492" s="80"/>
      <c r="BB21492" s="80"/>
    </row>
    <row r="21493" spans="9:54" x14ac:dyDescent="0.25">
      <c r="I21493" s="80"/>
      <c r="AX21493" s="80"/>
      <c r="AY21493" s="80"/>
      <c r="AZ21493" s="80"/>
      <c r="BA21493" s="80"/>
      <c r="BB21493" s="80"/>
    </row>
    <row r="21494" spans="9:54" x14ac:dyDescent="0.25">
      <c r="I21494" s="80"/>
      <c r="AX21494" s="80"/>
      <c r="AY21494" s="80"/>
      <c r="AZ21494" s="80"/>
      <c r="BA21494" s="80"/>
      <c r="BB21494" s="80"/>
    </row>
    <row r="21495" spans="9:54" x14ac:dyDescent="0.25">
      <c r="I21495" s="80"/>
      <c r="AX21495" s="80"/>
      <c r="AY21495" s="80"/>
      <c r="AZ21495" s="80"/>
      <c r="BA21495" s="80"/>
      <c r="BB21495" s="80"/>
    </row>
    <row r="21496" spans="9:54" x14ac:dyDescent="0.25">
      <c r="I21496" s="80"/>
      <c r="AX21496" s="80"/>
      <c r="AY21496" s="80"/>
      <c r="AZ21496" s="80"/>
      <c r="BA21496" s="80"/>
      <c r="BB21496" s="80"/>
    </row>
    <row r="21497" spans="9:54" x14ac:dyDescent="0.25">
      <c r="I21497" s="80"/>
      <c r="AX21497" s="80"/>
      <c r="AY21497" s="80"/>
      <c r="AZ21497" s="80"/>
      <c r="BA21497" s="80"/>
      <c r="BB21497" s="80"/>
    </row>
    <row r="21498" spans="9:54" x14ac:dyDescent="0.25">
      <c r="I21498" s="80"/>
      <c r="AX21498" s="80"/>
      <c r="AY21498" s="80"/>
      <c r="AZ21498" s="80"/>
      <c r="BA21498" s="80"/>
      <c r="BB21498" s="80"/>
    </row>
    <row r="21499" spans="9:54" x14ac:dyDescent="0.25">
      <c r="I21499" s="80"/>
      <c r="AX21499" s="80"/>
      <c r="AY21499" s="80"/>
      <c r="AZ21499" s="80"/>
      <c r="BA21499" s="80"/>
      <c r="BB21499" s="80"/>
    </row>
    <row r="21500" spans="9:54" x14ac:dyDescent="0.25">
      <c r="I21500" s="80"/>
      <c r="AX21500" s="80"/>
      <c r="AY21500" s="80"/>
      <c r="AZ21500" s="80"/>
      <c r="BA21500" s="80"/>
      <c r="BB21500" s="80"/>
    </row>
    <row r="21501" spans="9:54" x14ac:dyDescent="0.25">
      <c r="I21501" s="80"/>
      <c r="AX21501" s="80"/>
      <c r="AY21501" s="80"/>
      <c r="AZ21501" s="80"/>
      <c r="BA21501" s="80"/>
      <c r="BB21501" s="80"/>
    </row>
    <row r="21502" spans="9:54" x14ac:dyDescent="0.25">
      <c r="I21502" s="80"/>
      <c r="AX21502" s="80"/>
      <c r="AY21502" s="80"/>
      <c r="AZ21502" s="80"/>
      <c r="BA21502" s="80"/>
      <c r="BB21502" s="80"/>
    </row>
    <row r="21503" spans="9:54" x14ac:dyDescent="0.25">
      <c r="I21503" s="80"/>
      <c r="AX21503" s="80"/>
      <c r="AY21503" s="80"/>
      <c r="AZ21503" s="80"/>
      <c r="BA21503" s="80"/>
      <c r="BB21503" s="80"/>
    </row>
    <row r="21504" spans="9:54" x14ac:dyDescent="0.25">
      <c r="I21504" s="80"/>
      <c r="AX21504" s="80"/>
      <c r="AY21504" s="80"/>
      <c r="AZ21504" s="80"/>
      <c r="BA21504" s="80"/>
      <c r="BB21504" s="80"/>
    </row>
    <row r="21505" spans="9:54" x14ac:dyDescent="0.25">
      <c r="I21505" s="80"/>
      <c r="AX21505" s="80"/>
      <c r="AY21505" s="80"/>
      <c r="AZ21505" s="80"/>
      <c r="BA21505" s="80"/>
      <c r="BB21505" s="80"/>
    </row>
    <row r="21506" spans="9:54" x14ac:dyDescent="0.25">
      <c r="I21506" s="80"/>
      <c r="AX21506" s="80"/>
      <c r="AY21506" s="80"/>
      <c r="AZ21506" s="80"/>
      <c r="BA21506" s="80"/>
      <c r="BB21506" s="80"/>
    </row>
    <row r="21507" spans="9:54" x14ac:dyDescent="0.25">
      <c r="I21507" s="80"/>
      <c r="AX21507" s="80"/>
      <c r="AY21507" s="80"/>
      <c r="AZ21507" s="80"/>
      <c r="BA21507" s="80"/>
      <c r="BB21507" s="80"/>
    </row>
    <row r="21508" spans="9:54" x14ac:dyDescent="0.25">
      <c r="I21508" s="80"/>
      <c r="AX21508" s="80"/>
      <c r="AY21508" s="80"/>
      <c r="AZ21508" s="80"/>
      <c r="BA21508" s="80"/>
      <c r="BB21508" s="80"/>
    </row>
    <row r="21509" spans="9:54" x14ac:dyDescent="0.25">
      <c r="I21509" s="80"/>
      <c r="AX21509" s="80"/>
      <c r="AY21509" s="80"/>
      <c r="AZ21509" s="80"/>
      <c r="BA21509" s="80"/>
      <c r="BB21509" s="80"/>
    </row>
    <row r="21510" spans="9:54" x14ac:dyDescent="0.25">
      <c r="I21510" s="80"/>
      <c r="AX21510" s="80"/>
      <c r="AY21510" s="80"/>
      <c r="AZ21510" s="80"/>
      <c r="BA21510" s="80"/>
      <c r="BB21510" s="80"/>
    </row>
    <row r="21511" spans="9:54" x14ac:dyDescent="0.25">
      <c r="I21511" s="80"/>
      <c r="AX21511" s="80"/>
      <c r="AY21511" s="80"/>
      <c r="AZ21511" s="80"/>
      <c r="BA21511" s="80"/>
      <c r="BB21511" s="80"/>
    </row>
    <row r="21512" spans="9:54" x14ac:dyDescent="0.25">
      <c r="I21512" s="80"/>
      <c r="AX21512" s="80"/>
      <c r="AY21512" s="80"/>
      <c r="AZ21512" s="80"/>
      <c r="BA21512" s="80"/>
      <c r="BB21512" s="80"/>
    </row>
    <row r="21513" spans="9:54" x14ac:dyDescent="0.25">
      <c r="I21513" s="80"/>
      <c r="AX21513" s="80"/>
      <c r="AY21513" s="80"/>
      <c r="AZ21513" s="80"/>
      <c r="BA21513" s="80"/>
      <c r="BB21513" s="80"/>
    </row>
    <row r="21514" spans="9:54" x14ac:dyDescent="0.25">
      <c r="I21514" s="80"/>
      <c r="AX21514" s="80"/>
      <c r="AY21514" s="80"/>
      <c r="AZ21514" s="80"/>
      <c r="BA21514" s="80"/>
      <c r="BB21514" s="80"/>
    </row>
    <row r="21515" spans="9:54" x14ac:dyDescent="0.25">
      <c r="I21515" s="80"/>
      <c r="AX21515" s="80"/>
      <c r="AY21515" s="80"/>
      <c r="AZ21515" s="80"/>
      <c r="BA21515" s="80"/>
      <c r="BB21515" s="80"/>
    </row>
    <row r="21516" spans="9:54" x14ac:dyDescent="0.25">
      <c r="I21516" s="80"/>
      <c r="AX21516" s="80"/>
      <c r="AY21516" s="80"/>
      <c r="AZ21516" s="80"/>
      <c r="BA21516" s="80"/>
      <c r="BB21516" s="80"/>
    </row>
    <row r="21517" spans="9:54" x14ac:dyDescent="0.25">
      <c r="I21517" s="80"/>
      <c r="AX21517" s="80"/>
      <c r="AY21517" s="80"/>
      <c r="AZ21517" s="80"/>
      <c r="BA21517" s="80"/>
      <c r="BB21517" s="80"/>
    </row>
    <row r="21518" spans="9:54" x14ac:dyDescent="0.25">
      <c r="I21518" s="80"/>
      <c r="AX21518" s="80"/>
      <c r="AY21518" s="80"/>
      <c r="AZ21518" s="80"/>
      <c r="BA21518" s="80"/>
      <c r="BB21518" s="80"/>
    </row>
    <row r="21519" spans="9:54" x14ac:dyDescent="0.25">
      <c r="I21519" s="80"/>
      <c r="AX21519" s="80"/>
      <c r="AY21519" s="80"/>
      <c r="AZ21519" s="80"/>
      <c r="BA21519" s="80"/>
      <c r="BB21519" s="80"/>
    </row>
    <row r="21520" spans="9:54" x14ac:dyDescent="0.25">
      <c r="I21520" s="80"/>
      <c r="AX21520" s="80"/>
      <c r="AY21520" s="80"/>
      <c r="AZ21520" s="80"/>
      <c r="BA21520" s="80"/>
      <c r="BB21520" s="80"/>
    </row>
    <row r="21521" spans="9:54" x14ac:dyDescent="0.25">
      <c r="I21521" s="80"/>
      <c r="AX21521" s="80"/>
      <c r="AY21521" s="80"/>
      <c r="AZ21521" s="80"/>
      <c r="BA21521" s="80"/>
      <c r="BB21521" s="80"/>
    </row>
    <row r="21522" spans="9:54" x14ac:dyDescent="0.25">
      <c r="I21522" s="80"/>
      <c r="AX21522" s="80"/>
      <c r="AY21522" s="80"/>
      <c r="AZ21522" s="80"/>
      <c r="BA21522" s="80"/>
      <c r="BB21522" s="80"/>
    </row>
    <row r="21523" spans="9:54" x14ac:dyDescent="0.25">
      <c r="I21523" s="80"/>
      <c r="AX21523" s="80"/>
      <c r="AY21523" s="80"/>
      <c r="AZ21523" s="80"/>
      <c r="BA21523" s="80"/>
      <c r="BB21523" s="80"/>
    </row>
    <row r="21524" spans="9:54" x14ac:dyDescent="0.25">
      <c r="I21524" s="80"/>
      <c r="AX21524" s="80"/>
      <c r="AY21524" s="80"/>
      <c r="AZ21524" s="80"/>
      <c r="BA21524" s="80"/>
      <c r="BB21524" s="80"/>
    </row>
    <row r="21525" spans="9:54" x14ac:dyDescent="0.25">
      <c r="I21525" s="80"/>
      <c r="AX21525" s="80"/>
      <c r="AY21525" s="80"/>
      <c r="AZ21525" s="80"/>
      <c r="BA21525" s="80"/>
      <c r="BB21525" s="80"/>
    </row>
    <row r="21526" spans="9:54" x14ac:dyDescent="0.25">
      <c r="I21526" s="80"/>
      <c r="AX21526" s="80"/>
      <c r="AY21526" s="80"/>
      <c r="AZ21526" s="80"/>
      <c r="BA21526" s="80"/>
      <c r="BB21526" s="80"/>
    </row>
    <row r="21527" spans="9:54" x14ac:dyDescent="0.25">
      <c r="I21527" s="80"/>
      <c r="AX21527" s="80"/>
      <c r="AY21527" s="80"/>
      <c r="AZ21527" s="80"/>
      <c r="BA21527" s="80"/>
      <c r="BB21527" s="80"/>
    </row>
    <row r="21528" spans="9:54" x14ac:dyDescent="0.25">
      <c r="I21528" s="80"/>
      <c r="AX21528" s="80"/>
      <c r="AY21528" s="80"/>
      <c r="AZ21528" s="80"/>
      <c r="BA21528" s="80"/>
      <c r="BB21528" s="80"/>
    </row>
    <row r="21529" spans="9:54" x14ac:dyDescent="0.25">
      <c r="I21529" s="80"/>
      <c r="AX21529" s="80"/>
      <c r="AY21529" s="80"/>
      <c r="AZ21529" s="80"/>
      <c r="BA21529" s="80"/>
      <c r="BB21529" s="80"/>
    </row>
    <row r="21530" spans="9:54" x14ac:dyDescent="0.25">
      <c r="I21530" s="80"/>
      <c r="AX21530" s="80"/>
      <c r="AY21530" s="80"/>
      <c r="AZ21530" s="80"/>
      <c r="BA21530" s="80"/>
      <c r="BB21530" s="80"/>
    </row>
    <row r="21531" spans="9:54" x14ac:dyDescent="0.25">
      <c r="I21531" s="80"/>
      <c r="AX21531" s="80"/>
      <c r="AY21531" s="80"/>
      <c r="AZ21531" s="80"/>
      <c r="BA21531" s="80"/>
      <c r="BB21531" s="80"/>
    </row>
    <row r="21532" spans="9:54" x14ac:dyDescent="0.25">
      <c r="I21532" s="80"/>
      <c r="AX21532" s="80"/>
      <c r="AY21532" s="80"/>
      <c r="AZ21532" s="80"/>
      <c r="BA21532" s="80"/>
      <c r="BB21532" s="80"/>
    </row>
    <row r="21533" spans="9:54" x14ac:dyDescent="0.25">
      <c r="I21533" s="80"/>
      <c r="AX21533" s="80"/>
      <c r="AY21533" s="80"/>
      <c r="AZ21533" s="80"/>
      <c r="BA21533" s="80"/>
      <c r="BB21533" s="80"/>
    </row>
    <row r="21534" spans="9:54" x14ac:dyDescent="0.25">
      <c r="I21534" s="80"/>
      <c r="AX21534" s="80"/>
      <c r="AY21534" s="80"/>
      <c r="AZ21534" s="80"/>
      <c r="BA21534" s="80"/>
      <c r="BB21534" s="80"/>
    </row>
    <row r="21535" spans="9:54" x14ac:dyDescent="0.25">
      <c r="I21535" s="80"/>
      <c r="AX21535" s="80"/>
      <c r="AY21535" s="80"/>
      <c r="AZ21535" s="80"/>
      <c r="BA21535" s="80"/>
      <c r="BB21535" s="80"/>
    </row>
    <row r="21536" spans="9:54" x14ac:dyDescent="0.25">
      <c r="I21536" s="80"/>
      <c r="AX21536" s="80"/>
      <c r="AY21536" s="80"/>
      <c r="AZ21536" s="80"/>
      <c r="BA21536" s="80"/>
      <c r="BB21536" s="80"/>
    </row>
    <row r="21537" spans="9:54" x14ac:dyDescent="0.25">
      <c r="I21537" s="80"/>
      <c r="AX21537" s="80"/>
      <c r="AY21537" s="80"/>
      <c r="AZ21537" s="80"/>
      <c r="BA21537" s="80"/>
      <c r="BB21537" s="80"/>
    </row>
    <row r="21538" spans="9:54" x14ac:dyDescent="0.25">
      <c r="I21538" s="80"/>
      <c r="AX21538" s="80"/>
      <c r="AY21538" s="80"/>
      <c r="AZ21538" s="80"/>
      <c r="BA21538" s="80"/>
      <c r="BB21538" s="80"/>
    </row>
    <row r="21539" spans="9:54" x14ac:dyDescent="0.25">
      <c r="I21539" s="80"/>
      <c r="AX21539" s="80"/>
      <c r="AY21539" s="80"/>
      <c r="AZ21539" s="80"/>
      <c r="BA21539" s="80"/>
      <c r="BB21539" s="80"/>
    </row>
    <row r="21540" spans="9:54" x14ac:dyDescent="0.25">
      <c r="I21540" s="80"/>
      <c r="AX21540" s="80"/>
      <c r="AY21540" s="80"/>
      <c r="AZ21540" s="80"/>
      <c r="BA21540" s="80"/>
      <c r="BB21540" s="80"/>
    </row>
    <row r="21541" spans="9:54" x14ac:dyDescent="0.25">
      <c r="I21541" s="80"/>
      <c r="AX21541" s="80"/>
      <c r="AY21541" s="80"/>
      <c r="AZ21541" s="80"/>
      <c r="BA21541" s="80"/>
      <c r="BB21541" s="80"/>
    </row>
    <row r="21542" spans="9:54" x14ac:dyDescent="0.25">
      <c r="I21542" s="80"/>
      <c r="AX21542" s="80"/>
      <c r="AY21542" s="80"/>
      <c r="AZ21542" s="80"/>
      <c r="BA21542" s="80"/>
      <c r="BB21542" s="80"/>
    </row>
    <row r="21543" spans="9:54" x14ac:dyDescent="0.25">
      <c r="I21543" s="80"/>
      <c r="AX21543" s="80"/>
      <c r="AY21543" s="80"/>
      <c r="AZ21543" s="80"/>
      <c r="BA21543" s="80"/>
      <c r="BB21543" s="80"/>
    </row>
    <row r="21544" spans="9:54" x14ac:dyDescent="0.25">
      <c r="I21544" s="80"/>
      <c r="AX21544" s="80"/>
      <c r="AY21544" s="80"/>
      <c r="AZ21544" s="80"/>
      <c r="BA21544" s="80"/>
      <c r="BB21544" s="80"/>
    </row>
    <row r="21545" spans="9:54" x14ac:dyDescent="0.25">
      <c r="I21545" s="80"/>
      <c r="AX21545" s="80"/>
      <c r="AY21545" s="80"/>
      <c r="AZ21545" s="80"/>
      <c r="BA21545" s="80"/>
      <c r="BB21545" s="80"/>
    </row>
    <row r="21546" spans="9:54" x14ac:dyDescent="0.25">
      <c r="I21546" s="80"/>
      <c r="AX21546" s="80"/>
      <c r="AY21546" s="80"/>
      <c r="AZ21546" s="80"/>
      <c r="BA21546" s="80"/>
      <c r="BB21546" s="80"/>
    </row>
    <row r="21547" spans="9:54" x14ac:dyDescent="0.25">
      <c r="I21547" s="80"/>
      <c r="AX21547" s="80"/>
      <c r="AY21547" s="80"/>
      <c r="AZ21547" s="80"/>
      <c r="BA21547" s="80"/>
      <c r="BB21547" s="80"/>
    </row>
    <row r="21548" spans="9:54" x14ac:dyDescent="0.25">
      <c r="I21548" s="80"/>
      <c r="AX21548" s="80"/>
      <c r="AY21548" s="80"/>
      <c r="AZ21548" s="80"/>
      <c r="BA21548" s="80"/>
      <c r="BB21548" s="80"/>
    </row>
    <row r="21549" spans="9:54" x14ac:dyDescent="0.25">
      <c r="I21549" s="80"/>
      <c r="AX21549" s="80"/>
      <c r="AY21549" s="80"/>
      <c r="AZ21549" s="80"/>
      <c r="BA21549" s="80"/>
      <c r="BB21549" s="80"/>
    </row>
    <row r="21550" spans="9:54" x14ac:dyDescent="0.25">
      <c r="I21550" s="80"/>
      <c r="AX21550" s="80"/>
      <c r="AY21550" s="80"/>
      <c r="AZ21550" s="80"/>
      <c r="BA21550" s="80"/>
      <c r="BB21550" s="80"/>
    </row>
    <row r="21551" spans="9:54" x14ac:dyDescent="0.25">
      <c r="I21551" s="80"/>
      <c r="AX21551" s="80"/>
      <c r="AY21551" s="80"/>
      <c r="AZ21551" s="80"/>
      <c r="BA21551" s="80"/>
      <c r="BB21551" s="80"/>
    </row>
    <row r="21552" spans="9:54" x14ac:dyDescent="0.25">
      <c r="I21552" s="80"/>
      <c r="AX21552" s="80"/>
      <c r="AY21552" s="80"/>
      <c r="AZ21552" s="80"/>
      <c r="BA21552" s="80"/>
      <c r="BB21552" s="80"/>
    </row>
    <row r="21553" spans="9:54" x14ac:dyDescent="0.25">
      <c r="I21553" s="80"/>
      <c r="AX21553" s="80"/>
      <c r="AY21553" s="80"/>
      <c r="AZ21553" s="80"/>
      <c r="BA21553" s="80"/>
      <c r="BB21553" s="80"/>
    </row>
    <row r="21554" spans="9:54" x14ac:dyDescent="0.25">
      <c r="I21554" s="80"/>
      <c r="AX21554" s="80"/>
      <c r="AY21554" s="80"/>
      <c r="AZ21554" s="80"/>
      <c r="BA21554" s="80"/>
      <c r="BB21554" s="80"/>
    </row>
    <row r="21555" spans="9:54" x14ac:dyDescent="0.25">
      <c r="I21555" s="80"/>
      <c r="AX21555" s="80"/>
      <c r="AY21555" s="80"/>
      <c r="AZ21555" s="80"/>
      <c r="BA21555" s="80"/>
      <c r="BB21555" s="80"/>
    </row>
    <row r="21556" spans="9:54" x14ac:dyDescent="0.25">
      <c r="I21556" s="80"/>
      <c r="AX21556" s="80"/>
      <c r="AY21556" s="80"/>
      <c r="AZ21556" s="80"/>
      <c r="BA21556" s="80"/>
      <c r="BB21556" s="80"/>
    </row>
    <row r="21557" spans="9:54" x14ac:dyDescent="0.25">
      <c r="I21557" s="80"/>
      <c r="AX21557" s="80"/>
      <c r="AY21557" s="80"/>
      <c r="AZ21557" s="80"/>
      <c r="BA21557" s="80"/>
      <c r="BB21557" s="80"/>
    </row>
    <row r="21558" spans="9:54" x14ac:dyDescent="0.25">
      <c r="I21558" s="80"/>
      <c r="AX21558" s="80"/>
      <c r="AY21558" s="80"/>
      <c r="AZ21558" s="80"/>
      <c r="BA21558" s="80"/>
      <c r="BB21558" s="80"/>
    </row>
    <row r="21559" spans="9:54" x14ac:dyDescent="0.25">
      <c r="I21559" s="80"/>
      <c r="AX21559" s="80"/>
      <c r="AY21559" s="80"/>
      <c r="AZ21559" s="80"/>
      <c r="BA21559" s="80"/>
      <c r="BB21559" s="80"/>
    </row>
    <row r="21560" spans="9:54" x14ac:dyDescent="0.25">
      <c r="I21560" s="80"/>
      <c r="AX21560" s="80"/>
      <c r="AY21560" s="80"/>
      <c r="AZ21560" s="80"/>
      <c r="BA21560" s="80"/>
      <c r="BB21560" s="80"/>
    </row>
    <row r="21561" spans="9:54" x14ac:dyDescent="0.25">
      <c r="I21561" s="80"/>
      <c r="AX21561" s="80"/>
      <c r="AY21561" s="80"/>
      <c r="AZ21561" s="80"/>
      <c r="BA21561" s="80"/>
      <c r="BB21561" s="80"/>
    </row>
    <row r="21562" spans="9:54" x14ac:dyDescent="0.25">
      <c r="I21562" s="80"/>
      <c r="AX21562" s="80"/>
      <c r="AY21562" s="80"/>
      <c r="AZ21562" s="80"/>
      <c r="BA21562" s="80"/>
      <c r="BB21562" s="80"/>
    </row>
    <row r="21563" spans="9:54" x14ac:dyDescent="0.25">
      <c r="I21563" s="80"/>
      <c r="AX21563" s="80"/>
      <c r="AY21563" s="80"/>
      <c r="AZ21563" s="80"/>
      <c r="BA21563" s="80"/>
      <c r="BB21563" s="80"/>
    </row>
    <row r="21564" spans="9:54" x14ac:dyDescent="0.25">
      <c r="I21564" s="80"/>
      <c r="AX21564" s="80"/>
      <c r="AY21564" s="80"/>
      <c r="AZ21564" s="80"/>
      <c r="BA21564" s="80"/>
      <c r="BB21564" s="80"/>
    </row>
    <row r="21565" spans="9:54" x14ac:dyDescent="0.25">
      <c r="I21565" s="80"/>
      <c r="AX21565" s="80"/>
      <c r="AY21565" s="80"/>
      <c r="AZ21565" s="80"/>
      <c r="BA21565" s="80"/>
      <c r="BB21565" s="80"/>
    </row>
    <row r="21566" spans="9:54" x14ac:dyDescent="0.25">
      <c r="I21566" s="80"/>
      <c r="AX21566" s="80"/>
      <c r="AY21566" s="80"/>
      <c r="AZ21566" s="80"/>
      <c r="BA21566" s="80"/>
      <c r="BB21566" s="80"/>
    </row>
    <row r="21567" spans="9:54" x14ac:dyDescent="0.25">
      <c r="I21567" s="80"/>
      <c r="AX21567" s="80"/>
      <c r="AY21567" s="80"/>
      <c r="AZ21567" s="80"/>
      <c r="BA21567" s="80"/>
      <c r="BB21567" s="80"/>
    </row>
    <row r="21568" spans="9:54" x14ac:dyDescent="0.25">
      <c r="I21568" s="80"/>
      <c r="AX21568" s="80"/>
      <c r="AY21568" s="80"/>
      <c r="AZ21568" s="80"/>
      <c r="BA21568" s="80"/>
      <c r="BB21568" s="80"/>
    </row>
    <row r="21569" spans="9:54" x14ac:dyDescent="0.25">
      <c r="I21569" s="80"/>
      <c r="AX21569" s="80"/>
      <c r="AY21569" s="80"/>
      <c r="AZ21569" s="80"/>
      <c r="BA21569" s="80"/>
      <c r="BB21569" s="80"/>
    </row>
    <row r="21570" spans="9:54" x14ac:dyDescent="0.25">
      <c r="I21570" s="80"/>
      <c r="AX21570" s="80"/>
      <c r="AY21570" s="80"/>
      <c r="AZ21570" s="80"/>
      <c r="BA21570" s="80"/>
      <c r="BB21570" s="80"/>
    </row>
    <row r="21571" spans="9:54" x14ac:dyDescent="0.25">
      <c r="I21571" s="80"/>
      <c r="AX21571" s="80"/>
      <c r="AY21571" s="80"/>
      <c r="AZ21571" s="80"/>
      <c r="BA21571" s="80"/>
      <c r="BB21571" s="80"/>
    </row>
    <row r="21572" spans="9:54" x14ac:dyDescent="0.25">
      <c r="I21572" s="80"/>
      <c r="AX21572" s="80"/>
      <c r="AY21572" s="80"/>
      <c r="AZ21572" s="80"/>
      <c r="BA21572" s="80"/>
      <c r="BB21572" s="80"/>
    </row>
    <row r="21573" spans="9:54" x14ac:dyDescent="0.25">
      <c r="I21573" s="80"/>
      <c r="AX21573" s="80"/>
      <c r="AY21573" s="80"/>
      <c r="AZ21573" s="80"/>
      <c r="BA21573" s="80"/>
      <c r="BB21573" s="80"/>
    </row>
    <row r="21574" spans="9:54" x14ac:dyDescent="0.25">
      <c r="I21574" s="80"/>
      <c r="AX21574" s="80"/>
      <c r="AY21574" s="80"/>
      <c r="AZ21574" s="80"/>
      <c r="BA21574" s="80"/>
      <c r="BB21574" s="80"/>
    </row>
    <row r="21575" spans="9:54" x14ac:dyDescent="0.25">
      <c r="I21575" s="80"/>
      <c r="AX21575" s="80"/>
      <c r="AY21575" s="80"/>
      <c r="AZ21575" s="80"/>
      <c r="BA21575" s="80"/>
      <c r="BB21575" s="80"/>
    </row>
    <row r="21576" spans="9:54" x14ac:dyDescent="0.25">
      <c r="I21576" s="80"/>
      <c r="AX21576" s="80"/>
      <c r="AY21576" s="80"/>
      <c r="AZ21576" s="80"/>
      <c r="BA21576" s="80"/>
      <c r="BB21576" s="80"/>
    </row>
    <row r="21577" spans="9:54" x14ac:dyDescent="0.25">
      <c r="I21577" s="80"/>
      <c r="AX21577" s="80"/>
      <c r="AY21577" s="80"/>
      <c r="AZ21577" s="80"/>
      <c r="BA21577" s="80"/>
      <c r="BB21577" s="80"/>
    </row>
    <row r="21578" spans="9:54" x14ac:dyDescent="0.25">
      <c r="I21578" s="80"/>
      <c r="AX21578" s="80"/>
      <c r="AY21578" s="80"/>
      <c r="AZ21578" s="80"/>
      <c r="BA21578" s="80"/>
      <c r="BB21578" s="80"/>
    </row>
    <row r="21579" spans="9:54" x14ac:dyDescent="0.25">
      <c r="I21579" s="80"/>
      <c r="AX21579" s="80"/>
      <c r="AY21579" s="80"/>
      <c r="AZ21579" s="80"/>
      <c r="BA21579" s="80"/>
      <c r="BB21579" s="80"/>
    </row>
    <row r="21580" spans="9:54" x14ac:dyDescent="0.25">
      <c r="I21580" s="80"/>
      <c r="AX21580" s="80"/>
      <c r="AY21580" s="80"/>
      <c r="AZ21580" s="80"/>
      <c r="BA21580" s="80"/>
      <c r="BB21580" s="80"/>
    </row>
    <row r="21581" spans="9:54" x14ac:dyDescent="0.25">
      <c r="I21581" s="80"/>
      <c r="AX21581" s="80"/>
      <c r="AY21581" s="80"/>
      <c r="AZ21581" s="80"/>
      <c r="BA21581" s="80"/>
      <c r="BB21581" s="80"/>
    </row>
    <row r="21582" spans="9:54" x14ac:dyDescent="0.25">
      <c r="I21582" s="80"/>
      <c r="AX21582" s="80"/>
      <c r="AY21582" s="80"/>
      <c r="AZ21582" s="80"/>
      <c r="BA21582" s="80"/>
      <c r="BB21582" s="80"/>
    </row>
    <row r="21583" spans="9:54" x14ac:dyDescent="0.25">
      <c r="I21583" s="80"/>
      <c r="AX21583" s="80"/>
      <c r="AY21583" s="80"/>
      <c r="AZ21583" s="80"/>
      <c r="BA21583" s="80"/>
      <c r="BB21583" s="80"/>
    </row>
    <row r="21584" spans="9:54" x14ac:dyDescent="0.25">
      <c r="I21584" s="80"/>
      <c r="AX21584" s="80"/>
      <c r="AY21584" s="80"/>
      <c r="AZ21584" s="80"/>
      <c r="BA21584" s="80"/>
      <c r="BB21584" s="80"/>
    </row>
    <row r="21585" spans="9:54" x14ac:dyDescent="0.25">
      <c r="I21585" s="80"/>
      <c r="AX21585" s="80"/>
      <c r="AY21585" s="80"/>
      <c r="AZ21585" s="80"/>
      <c r="BA21585" s="80"/>
      <c r="BB21585" s="80"/>
    </row>
    <row r="21586" spans="9:54" x14ac:dyDescent="0.25">
      <c r="I21586" s="80"/>
      <c r="AX21586" s="80"/>
      <c r="AY21586" s="80"/>
      <c r="AZ21586" s="80"/>
      <c r="BA21586" s="80"/>
      <c r="BB21586" s="80"/>
    </row>
    <row r="21587" spans="9:54" x14ac:dyDescent="0.25">
      <c r="I21587" s="80"/>
      <c r="AX21587" s="80"/>
      <c r="AY21587" s="80"/>
      <c r="AZ21587" s="80"/>
      <c r="BA21587" s="80"/>
      <c r="BB21587" s="80"/>
    </row>
    <row r="21588" spans="9:54" x14ac:dyDescent="0.25">
      <c r="I21588" s="80"/>
      <c r="AX21588" s="80"/>
      <c r="AY21588" s="80"/>
      <c r="AZ21588" s="80"/>
      <c r="BA21588" s="80"/>
      <c r="BB21588" s="80"/>
    </row>
    <row r="21589" spans="9:54" x14ac:dyDescent="0.25">
      <c r="I21589" s="80"/>
      <c r="AX21589" s="80"/>
      <c r="AY21589" s="80"/>
      <c r="AZ21589" s="80"/>
      <c r="BA21589" s="80"/>
      <c r="BB21589" s="80"/>
    </row>
    <row r="21590" spans="9:54" x14ac:dyDescent="0.25">
      <c r="I21590" s="80"/>
      <c r="AX21590" s="80"/>
      <c r="AY21590" s="80"/>
      <c r="AZ21590" s="80"/>
      <c r="BA21590" s="80"/>
      <c r="BB21590" s="80"/>
    </row>
    <row r="21591" spans="9:54" x14ac:dyDescent="0.25">
      <c r="I21591" s="80"/>
      <c r="AX21591" s="80"/>
      <c r="AY21591" s="80"/>
      <c r="AZ21591" s="80"/>
      <c r="BA21591" s="80"/>
      <c r="BB21591" s="80"/>
    </row>
    <row r="21592" spans="9:54" x14ac:dyDescent="0.25">
      <c r="I21592" s="80"/>
      <c r="AX21592" s="80"/>
      <c r="AY21592" s="80"/>
      <c r="AZ21592" s="80"/>
      <c r="BA21592" s="80"/>
      <c r="BB21592" s="80"/>
    </row>
    <row r="21593" spans="9:54" x14ac:dyDescent="0.25">
      <c r="I21593" s="80"/>
      <c r="AX21593" s="80"/>
      <c r="AY21593" s="80"/>
      <c r="AZ21593" s="80"/>
      <c r="BA21593" s="80"/>
      <c r="BB21593" s="80"/>
    </row>
    <row r="21594" spans="9:54" x14ac:dyDescent="0.25">
      <c r="I21594" s="80"/>
      <c r="AX21594" s="80"/>
      <c r="AY21594" s="80"/>
      <c r="AZ21594" s="80"/>
      <c r="BA21594" s="80"/>
      <c r="BB21594" s="80"/>
    </row>
    <row r="21595" spans="9:54" x14ac:dyDescent="0.25">
      <c r="I21595" s="80"/>
      <c r="AX21595" s="80"/>
      <c r="AY21595" s="80"/>
      <c r="AZ21595" s="80"/>
      <c r="BA21595" s="80"/>
      <c r="BB21595" s="80"/>
    </row>
    <row r="21596" spans="9:54" x14ac:dyDescent="0.25">
      <c r="I21596" s="80"/>
      <c r="AX21596" s="80"/>
      <c r="AY21596" s="80"/>
      <c r="AZ21596" s="80"/>
      <c r="BA21596" s="80"/>
      <c r="BB21596" s="80"/>
    </row>
    <row r="21597" spans="9:54" x14ac:dyDescent="0.25">
      <c r="I21597" s="80"/>
      <c r="AX21597" s="80"/>
      <c r="AY21597" s="80"/>
      <c r="AZ21597" s="80"/>
      <c r="BA21597" s="80"/>
      <c r="BB21597" s="80"/>
    </row>
    <row r="21598" spans="9:54" x14ac:dyDescent="0.25">
      <c r="I21598" s="80"/>
      <c r="AX21598" s="80"/>
      <c r="AY21598" s="80"/>
      <c r="AZ21598" s="80"/>
      <c r="BA21598" s="80"/>
      <c r="BB21598" s="80"/>
    </row>
    <row r="21599" spans="9:54" x14ac:dyDescent="0.25">
      <c r="I21599" s="80"/>
      <c r="AX21599" s="80"/>
      <c r="AY21599" s="80"/>
      <c r="AZ21599" s="80"/>
      <c r="BA21599" s="80"/>
      <c r="BB21599" s="80"/>
    </row>
    <row r="21600" spans="9:54" x14ac:dyDescent="0.25">
      <c r="I21600" s="80"/>
      <c r="AX21600" s="80"/>
      <c r="AY21600" s="80"/>
      <c r="AZ21600" s="80"/>
      <c r="BA21600" s="80"/>
      <c r="BB21600" s="80"/>
    </row>
    <row r="21601" spans="9:54" x14ac:dyDescent="0.25">
      <c r="I21601" s="80"/>
      <c r="AX21601" s="80"/>
      <c r="AY21601" s="80"/>
      <c r="AZ21601" s="80"/>
      <c r="BA21601" s="80"/>
      <c r="BB21601" s="80"/>
    </row>
    <row r="21602" spans="9:54" x14ac:dyDescent="0.25">
      <c r="I21602" s="80"/>
      <c r="AX21602" s="80"/>
      <c r="AY21602" s="80"/>
      <c r="AZ21602" s="80"/>
      <c r="BA21602" s="80"/>
      <c r="BB21602" s="80"/>
    </row>
    <row r="21603" spans="9:54" x14ac:dyDescent="0.25">
      <c r="I21603" s="80"/>
      <c r="AX21603" s="80"/>
      <c r="AY21603" s="80"/>
      <c r="AZ21603" s="80"/>
      <c r="BA21603" s="80"/>
      <c r="BB21603" s="80"/>
    </row>
    <row r="21604" spans="9:54" x14ac:dyDescent="0.25">
      <c r="I21604" s="80"/>
      <c r="AX21604" s="80"/>
      <c r="AY21604" s="80"/>
      <c r="AZ21604" s="80"/>
      <c r="BA21604" s="80"/>
      <c r="BB21604" s="80"/>
    </row>
    <row r="21605" spans="9:54" x14ac:dyDescent="0.25">
      <c r="I21605" s="80"/>
      <c r="AX21605" s="80"/>
      <c r="AY21605" s="80"/>
      <c r="AZ21605" s="80"/>
      <c r="BA21605" s="80"/>
      <c r="BB21605" s="80"/>
    </row>
    <row r="21606" spans="9:54" x14ac:dyDescent="0.25">
      <c r="I21606" s="80"/>
      <c r="AX21606" s="80"/>
      <c r="AY21606" s="80"/>
      <c r="AZ21606" s="80"/>
      <c r="BA21606" s="80"/>
      <c r="BB21606" s="80"/>
    </row>
    <row r="21607" spans="9:54" x14ac:dyDescent="0.25">
      <c r="I21607" s="80"/>
      <c r="AX21607" s="80"/>
      <c r="AY21607" s="80"/>
      <c r="AZ21607" s="80"/>
      <c r="BA21607" s="80"/>
      <c r="BB21607" s="80"/>
    </row>
    <row r="21608" spans="9:54" x14ac:dyDescent="0.25">
      <c r="I21608" s="80"/>
      <c r="AX21608" s="80"/>
      <c r="AY21608" s="80"/>
      <c r="AZ21608" s="80"/>
      <c r="BA21608" s="80"/>
      <c r="BB21608" s="80"/>
    </row>
    <row r="21609" spans="9:54" x14ac:dyDescent="0.25">
      <c r="I21609" s="80"/>
      <c r="AX21609" s="80"/>
      <c r="AY21609" s="80"/>
      <c r="AZ21609" s="80"/>
      <c r="BA21609" s="80"/>
      <c r="BB21609" s="80"/>
    </row>
    <row r="21610" spans="9:54" x14ac:dyDescent="0.25">
      <c r="I21610" s="80"/>
      <c r="AX21610" s="80"/>
      <c r="AY21610" s="80"/>
      <c r="AZ21610" s="80"/>
      <c r="BA21610" s="80"/>
      <c r="BB21610" s="80"/>
    </row>
    <row r="21611" spans="9:54" x14ac:dyDescent="0.25">
      <c r="I21611" s="80"/>
      <c r="AX21611" s="80"/>
      <c r="AY21611" s="80"/>
      <c r="AZ21611" s="80"/>
      <c r="BA21611" s="80"/>
      <c r="BB21611" s="80"/>
    </row>
    <row r="21612" spans="9:54" x14ac:dyDescent="0.25">
      <c r="I21612" s="80"/>
      <c r="AX21612" s="80"/>
      <c r="AY21612" s="80"/>
      <c r="AZ21612" s="80"/>
      <c r="BA21612" s="80"/>
      <c r="BB21612" s="80"/>
    </row>
    <row r="21613" spans="9:54" x14ac:dyDescent="0.25">
      <c r="I21613" s="80"/>
      <c r="AX21613" s="80"/>
      <c r="AY21613" s="80"/>
      <c r="AZ21613" s="80"/>
      <c r="BA21613" s="80"/>
      <c r="BB21613" s="80"/>
    </row>
    <row r="21614" spans="9:54" x14ac:dyDescent="0.25">
      <c r="I21614" s="80"/>
      <c r="AX21614" s="80"/>
      <c r="AY21614" s="80"/>
      <c r="AZ21614" s="80"/>
      <c r="BA21614" s="80"/>
      <c r="BB21614" s="80"/>
    </row>
    <row r="21615" spans="9:54" x14ac:dyDescent="0.25">
      <c r="I21615" s="80"/>
      <c r="AX21615" s="80"/>
      <c r="AY21615" s="80"/>
      <c r="AZ21615" s="80"/>
      <c r="BA21615" s="80"/>
      <c r="BB21615" s="80"/>
    </row>
    <row r="21616" spans="9:54" x14ac:dyDescent="0.25">
      <c r="I21616" s="80"/>
      <c r="AX21616" s="80"/>
      <c r="AY21616" s="80"/>
      <c r="AZ21616" s="80"/>
      <c r="BA21616" s="80"/>
      <c r="BB21616" s="80"/>
    </row>
    <row r="21617" spans="9:54" x14ac:dyDescent="0.25">
      <c r="I21617" s="80"/>
      <c r="AX21617" s="80"/>
      <c r="AY21617" s="80"/>
      <c r="AZ21617" s="80"/>
      <c r="BA21617" s="80"/>
      <c r="BB21617" s="80"/>
    </row>
    <row r="21618" spans="9:54" x14ac:dyDescent="0.25">
      <c r="I21618" s="80"/>
      <c r="AX21618" s="80"/>
      <c r="AY21618" s="80"/>
      <c r="AZ21618" s="80"/>
      <c r="BA21618" s="80"/>
      <c r="BB21618" s="80"/>
    </row>
    <row r="21619" spans="9:54" x14ac:dyDescent="0.25">
      <c r="I21619" s="80"/>
      <c r="AX21619" s="80"/>
      <c r="AY21619" s="80"/>
      <c r="AZ21619" s="80"/>
      <c r="BA21619" s="80"/>
      <c r="BB21619" s="80"/>
    </row>
    <row r="21620" spans="9:54" x14ac:dyDescent="0.25">
      <c r="I21620" s="80"/>
      <c r="AX21620" s="80"/>
      <c r="AY21620" s="80"/>
      <c r="AZ21620" s="80"/>
      <c r="BA21620" s="80"/>
      <c r="BB21620" s="80"/>
    </row>
    <row r="21621" spans="9:54" x14ac:dyDescent="0.25">
      <c r="I21621" s="80"/>
      <c r="AX21621" s="80"/>
      <c r="AY21621" s="80"/>
      <c r="AZ21621" s="80"/>
      <c r="BA21621" s="80"/>
      <c r="BB21621" s="80"/>
    </row>
    <row r="21622" spans="9:54" x14ac:dyDescent="0.25">
      <c r="I21622" s="80"/>
      <c r="AX21622" s="80"/>
      <c r="AY21622" s="80"/>
      <c r="AZ21622" s="80"/>
      <c r="BA21622" s="80"/>
      <c r="BB21622" s="80"/>
    </row>
    <row r="21623" spans="9:54" x14ac:dyDescent="0.25">
      <c r="I21623" s="80"/>
      <c r="AX21623" s="80"/>
      <c r="AY21623" s="80"/>
      <c r="AZ21623" s="80"/>
      <c r="BA21623" s="80"/>
      <c r="BB21623" s="80"/>
    </row>
    <row r="21624" spans="9:54" x14ac:dyDescent="0.25">
      <c r="I21624" s="80"/>
      <c r="AX21624" s="80"/>
      <c r="AY21624" s="80"/>
      <c r="AZ21624" s="80"/>
      <c r="BA21624" s="80"/>
      <c r="BB21624" s="80"/>
    </row>
    <row r="21625" spans="9:54" x14ac:dyDescent="0.25">
      <c r="I21625" s="80"/>
      <c r="AX21625" s="80"/>
      <c r="AY21625" s="80"/>
      <c r="AZ21625" s="80"/>
      <c r="BA21625" s="80"/>
      <c r="BB21625" s="80"/>
    </row>
    <row r="21626" spans="9:54" x14ac:dyDescent="0.25">
      <c r="I21626" s="80"/>
      <c r="AX21626" s="80"/>
      <c r="AY21626" s="80"/>
      <c r="AZ21626" s="80"/>
      <c r="BA21626" s="80"/>
      <c r="BB21626" s="80"/>
    </row>
    <row r="21627" spans="9:54" x14ac:dyDescent="0.25">
      <c r="I21627" s="80"/>
      <c r="AX21627" s="80"/>
      <c r="AY21627" s="80"/>
      <c r="AZ21627" s="80"/>
      <c r="BA21627" s="80"/>
      <c r="BB21627" s="80"/>
    </row>
    <row r="21628" spans="9:54" x14ac:dyDescent="0.25">
      <c r="I21628" s="80"/>
      <c r="AX21628" s="80"/>
      <c r="AY21628" s="80"/>
      <c r="AZ21628" s="80"/>
      <c r="BA21628" s="80"/>
      <c r="BB21628" s="80"/>
    </row>
    <row r="21629" spans="9:54" x14ac:dyDescent="0.25">
      <c r="I21629" s="80"/>
      <c r="AX21629" s="80"/>
      <c r="AY21629" s="80"/>
      <c r="AZ21629" s="80"/>
      <c r="BA21629" s="80"/>
      <c r="BB21629" s="80"/>
    </row>
    <row r="21630" spans="9:54" x14ac:dyDescent="0.25">
      <c r="I21630" s="80"/>
      <c r="AX21630" s="80"/>
      <c r="AY21630" s="80"/>
      <c r="AZ21630" s="80"/>
      <c r="BA21630" s="80"/>
      <c r="BB21630" s="80"/>
    </row>
    <row r="21631" spans="9:54" x14ac:dyDescent="0.25">
      <c r="I21631" s="80"/>
      <c r="AX21631" s="80"/>
      <c r="AY21631" s="80"/>
      <c r="AZ21631" s="80"/>
      <c r="BA21631" s="80"/>
      <c r="BB21631" s="80"/>
    </row>
    <row r="21632" spans="9:54" x14ac:dyDescent="0.25">
      <c r="I21632" s="80"/>
      <c r="AX21632" s="80"/>
      <c r="AY21632" s="80"/>
      <c r="AZ21632" s="80"/>
      <c r="BA21632" s="80"/>
      <c r="BB21632" s="80"/>
    </row>
    <row r="21633" spans="9:54" x14ac:dyDescent="0.25">
      <c r="I21633" s="80"/>
      <c r="AX21633" s="80"/>
      <c r="AY21633" s="80"/>
      <c r="AZ21633" s="80"/>
      <c r="BA21633" s="80"/>
      <c r="BB21633" s="80"/>
    </row>
    <row r="21634" spans="9:54" x14ac:dyDescent="0.25">
      <c r="I21634" s="80"/>
      <c r="AX21634" s="80"/>
      <c r="AY21634" s="80"/>
      <c r="AZ21634" s="80"/>
      <c r="BA21634" s="80"/>
      <c r="BB21634" s="80"/>
    </row>
    <row r="21635" spans="9:54" x14ac:dyDescent="0.25">
      <c r="I21635" s="80"/>
      <c r="AX21635" s="80"/>
      <c r="AY21635" s="80"/>
      <c r="AZ21635" s="80"/>
      <c r="BA21635" s="80"/>
      <c r="BB21635" s="80"/>
    </row>
    <row r="21636" spans="9:54" x14ac:dyDescent="0.25">
      <c r="I21636" s="80"/>
      <c r="AX21636" s="80"/>
      <c r="AY21636" s="80"/>
      <c r="AZ21636" s="80"/>
      <c r="BA21636" s="80"/>
      <c r="BB21636" s="80"/>
    </row>
    <row r="21637" spans="9:54" x14ac:dyDescent="0.25">
      <c r="I21637" s="80"/>
      <c r="AX21637" s="80"/>
      <c r="AY21637" s="80"/>
      <c r="AZ21637" s="80"/>
      <c r="BA21637" s="80"/>
      <c r="BB21637" s="80"/>
    </row>
    <row r="21638" spans="9:54" x14ac:dyDescent="0.25">
      <c r="I21638" s="80"/>
      <c r="AX21638" s="80"/>
      <c r="AY21638" s="80"/>
      <c r="AZ21638" s="80"/>
      <c r="BA21638" s="80"/>
      <c r="BB21638" s="80"/>
    </row>
    <row r="21639" spans="9:54" x14ac:dyDescent="0.25">
      <c r="I21639" s="80"/>
      <c r="AX21639" s="80"/>
      <c r="AY21639" s="80"/>
      <c r="AZ21639" s="80"/>
      <c r="BA21639" s="80"/>
      <c r="BB21639" s="80"/>
    </row>
    <row r="21640" spans="9:54" x14ac:dyDescent="0.25">
      <c r="I21640" s="80"/>
      <c r="AX21640" s="80"/>
      <c r="AY21640" s="80"/>
      <c r="AZ21640" s="80"/>
      <c r="BA21640" s="80"/>
      <c r="BB21640" s="80"/>
    </row>
    <row r="21641" spans="9:54" x14ac:dyDescent="0.25">
      <c r="I21641" s="80"/>
      <c r="AX21641" s="80"/>
      <c r="AY21641" s="80"/>
      <c r="AZ21641" s="80"/>
      <c r="BA21641" s="80"/>
      <c r="BB21641" s="80"/>
    </row>
    <row r="21642" spans="9:54" x14ac:dyDescent="0.25">
      <c r="I21642" s="80"/>
      <c r="AX21642" s="80"/>
      <c r="AY21642" s="80"/>
      <c r="AZ21642" s="80"/>
      <c r="BA21642" s="80"/>
      <c r="BB21642" s="80"/>
    </row>
    <row r="21643" spans="9:54" x14ac:dyDescent="0.25">
      <c r="I21643" s="80"/>
      <c r="AX21643" s="80"/>
      <c r="AY21643" s="80"/>
      <c r="AZ21643" s="80"/>
      <c r="BA21643" s="80"/>
      <c r="BB21643" s="80"/>
    </row>
    <row r="21644" spans="9:54" x14ac:dyDescent="0.25">
      <c r="I21644" s="80"/>
      <c r="AX21644" s="80"/>
      <c r="AY21644" s="80"/>
      <c r="AZ21644" s="80"/>
      <c r="BA21644" s="80"/>
      <c r="BB21644" s="80"/>
    </row>
    <row r="21645" spans="9:54" x14ac:dyDescent="0.25">
      <c r="I21645" s="80"/>
      <c r="AX21645" s="80"/>
      <c r="AY21645" s="80"/>
      <c r="AZ21645" s="80"/>
      <c r="BA21645" s="80"/>
      <c r="BB21645" s="80"/>
    </row>
    <row r="21646" spans="9:54" x14ac:dyDescent="0.25">
      <c r="I21646" s="80"/>
      <c r="AX21646" s="80"/>
      <c r="AY21646" s="80"/>
      <c r="AZ21646" s="80"/>
      <c r="BA21646" s="80"/>
      <c r="BB21646" s="80"/>
    </row>
    <row r="21647" spans="9:54" x14ac:dyDescent="0.25">
      <c r="I21647" s="80"/>
      <c r="AX21647" s="80"/>
      <c r="AY21647" s="80"/>
      <c r="AZ21647" s="80"/>
      <c r="BA21647" s="80"/>
      <c r="BB21647" s="80"/>
    </row>
    <row r="21648" spans="9:54" x14ac:dyDescent="0.25">
      <c r="I21648" s="80"/>
      <c r="AX21648" s="80"/>
      <c r="AY21648" s="80"/>
      <c r="AZ21648" s="80"/>
      <c r="BA21648" s="80"/>
      <c r="BB21648" s="80"/>
    </row>
    <row r="21649" spans="9:54" x14ac:dyDescent="0.25">
      <c r="I21649" s="80"/>
      <c r="AX21649" s="80"/>
      <c r="AY21649" s="80"/>
      <c r="AZ21649" s="80"/>
      <c r="BA21649" s="80"/>
      <c r="BB21649" s="80"/>
    </row>
    <row r="21650" spans="9:54" x14ac:dyDescent="0.25">
      <c r="I21650" s="80"/>
      <c r="AX21650" s="80"/>
      <c r="AY21650" s="80"/>
      <c r="AZ21650" s="80"/>
      <c r="BA21650" s="80"/>
      <c r="BB21650" s="80"/>
    </row>
    <row r="21651" spans="9:54" x14ac:dyDescent="0.25">
      <c r="I21651" s="80"/>
      <c r="AX21651" s="80"/>
      <c r="AY21651" s="80"/>
      <c r="AZ21651" s="80"/>
      <c r="BA21651" s="80"/>
      <c r="BB21651" s="80"/>
    </row>
    <row r="21652" spans="9:54" x14ac:dyDescent="0.25">
      <c r="I21652" s="80"/>
      <c r="AX21652" s="80"/>
      <c r="AY21652" s="80"/>
      <c r="AZ21652" s="80"/>
      <c r="BA21652" s="80"/>
      <c r="BB21652" s="80"/>
    </row>
    <row r="21653" spans="9:54" x14ac:dyDescent="0.25">
      <c r="I21653" s="80"/>
      <c r="AX21653" s="80"/>
      <c r="AY21653" s="80"/>
      <c r="AZ21653" s="80"/>
      <c r="BA21653" s="80"/>
      <c r="BB21653" s="80"/>
    </row>
    <row r="21654" spans="9:54" x14ac:dyDescent="0.25">
      <c r="I21654" s="80"/>
      <c r="AX21654" s="80"/>
      <c r="AY21654" s="80"/>
      <c r="AZ21654" s="80"/>
      <c r="BA21654" s="80"/>
      <c r="BB21654" s="80"/>
    </row>
    <row r="21655" spans="9:54" x14ac:dyDescent="0.25">
      <c r="I21655" s="80"/>
      <c r="AX21655" s="80"/>
      <c r="AY21655" s="80"/>
      <c r="AZ21655" s="80"/>
      <c r="BA21655" s="80"/>
      <c r="BB21655" s="80"/>
    </row>
    <row r="21656" spans="9:54" x14ac:dyDescent="0.25">
      <c r="I21656" s="80"/>
      <c r="AX21656" s="80"/>
      <c r="AY21656" s="80"/>
      <c r="AZ21656" s="80"/>
      <c r="BA21656" s="80"/>
      <c r="BB21656" s="80"/>
    </row>
    <row r="21657" spans="9:54" x14ac:dyDescent="0.25">
      <c r="I21657" s="80"/>
      <c r="AX21657" s="80"/>
      <c r="AY21657" s="80"/>
      <c r="AZ21657" s="80"/>
      <c r="BA21657" s="80"/>
      <c r="BB21657" s="80"/>
    </row>
    <row r="21658" spans="9:54" x14ac:dyDescent="0.25">
      <c r="I21658" s="80"/>
      <c r="AX21658" s="80"/>
      <c r="AY21658" s="80"/>
      <c r="AZ21658" s="80"/>
      <c r="BA21658" s="80"/>
      <c r="BB21658" s="80"/>
    </row>
    <row r="21659" spans="9:54" x14ac:dyDescent="0.25">
      <c r="I21659" s="80"/>
      <c r="AX21659" s="80"/>
      <c r="AY21659" s="80"/>
      <c r="AZ21659" s="80"/>
      <c r="BA21659" s="80"/>
      <c r="BB21659" s="80"/>
    </row>
    <row r="21660" spans="9:54" x14ac:dyDescent="0.25">
      <c r="I21660" s="80"/>
      <c r="AX21660" s="80"/>
      <c r="AY21660" s="80"/>
      <c r="AZ21660" s="80"/>
      <c r="BA21660" s="80"/>
      <c r="BB21660" s="80"/>
    </row>
    <row r="21661" spans="9:54" x14ac:dyDescent="0.25">
      <c r="I21661" s="80"/>
      <c r="AX21661" s="80"/>
      <c r="AY21661" s="80"/>
      <c r="AZ21661" s="80"/>
      <c r="BA21661" s="80"/>
      <c r="BB21661" s="80"/>
    </row>
    <row r="21662" spans="9:54" x14ac:dyDescent="0.25">
      <c r="I21662" s="80"/>
      <c r="AX21662" s="80"/>
      <c r="AY21662" s="80"/>
      <c r="AZ21662" s="80"/>
      <c r="BA21662" s="80"/>
      <c r="BB21662" s="80"/>
    </row>
    <row r="21663" spans="9:54" x14ac:dyDescent="0.25">
      <c r="I21663" s="80"/>
      <c r="AX21663" s="80"/>
      <c r="AY21663" s="80"/>
      <c r="AZ21663" s="80"/>
      <c r="BA21663" s="80"/>
      <c r="BB21663" s="80"/>
    </row>
    <row r="21664" spans="9:54" x14ac:dyDescent="0.25">
      <c r="I21664" s="80"/>
      <c r="AX21664" s="80"/>
      <c r="AY21664" s="80"/>
      <c r="AZ21664" s="80"/>
      <c r="BA21664" s="80"/>
      <c r="BB21664" s="80"/>
    </row>
    <row r="21665" spans="9:54" x14ac:dyDescent="0.25">
      <c r="I21665" s="80"/>
      <c r="AX21665" s="80"/>
      <c r="AY21665" s="80"/>
      <c r="AZ21665" s="80"/>
      <c r="BA21665" s="80"/>
      <c r="BB21665" s="80"/>
    </row>
    <row r="21666" spans="9:54" x14ac:dyDescent="0.25">
      <c r="I21666" s="80"/>
      <c r="AX21666" s="80"/>
      <c r="AY21666" s="80"/>
      <c r="AZ21666" s="80"/>
      <c r="BA21666" s="80"/>
      <c r="BB21666" s="80"/>
    </row>
    <row r="21667" spans="9:54" x14ac:dyDescent="0.25">
      <c r="I21667" s="80"/>
      <c r="AX21667" s="80"/>
      <c r="AY21667" s="80"/>
      <c r="AZ21667" s="80"/>
      <c r="BA21667" s="80"/>
      <c r="BB21667" s="80"/>
    </row>
    <row r="21668" spans="9:54" x14ac:dyDescent="0.25">
      <c r="I21668" s="80"/>
      <c r="AX21668" s="80"/>
      <c r="AY21668" s="80"/>
      <c r="AZ21668" s="80"/>
      <c r="BA21668" s="80"/>
      <c r="BB21668" s="80"/>
    </row>
    <row r="21669" spans="9:54" x14ac:dyDescent="0.25">
      <c r="I21669" s="80"/>
      <c r="AX21669" s="80"/>
      <c r="AY21669" s="80"/>
      <c r="AZ21669" s="80"/>
      <c r="BA21669" s="80"/>
      <c r="BB21669" s="80"/>
    </row>
    <row r="21670" spans="9:54" x14ac:dyDescent="0.25">
      <c r="I21670" s="80"/>
      <c r="AX21670" s="80"/>
      <c r="AY21670" s="80"/>
      <c r="AZ21670" s="80"/>
      <c r="BA21670" s="80"/>
      <c r="BB21670" s="80"/>
    </row>
    <row r="21671" spans="9:54" x14ac:dyDescent="0.25">
      <c r="I21671" s="80"/>
      <c r="AX21671" s="80"/>
      <c r="AY21671" s="80"/>
      <c r="AZ21671" s="80"/>
      <c r="BA21671" s="80"/>
      <c r="BB21671" s="80"/>
    </row>
    <row r="21672" spans="9:54" x14ac:dyDescent="0.25">
      <c r="I21672" s="80"/>
      <c r="AX21672" s="80"/>
      <c r="AY21672" s="80"/>
      <c r="AZ21672" s="80"/>
      <c r="BA21672" s="80"/>
      <c r="BB21672" s="80"/>
    </row>
    <row r="21673" spans="9:54" x14ac:dyDescent="0.25">
      <c r="I21673" s="80"/>
      <c r="AX21673" s="80"/>
      <c r="AY21673" s="80"/>
      <c r="AZ21673" s="80"/>
      <c r="BA21673" s="80"/>
      <c r="BB21673" s="80"/>
    </row>
    <row r="21674" spans="9:54" x14ac:dyDescent="0.25">
      <c r="I21674" s="80"/>
      <c r="AX21674" s="80"/>
      <c r="AY21674" s="80"/>
      <c r="AZ21674" s="80"/>
      <c r="BA21674" s="80"/>
      <c r="BB21674" s="80"/>
    </row>
    <row r="21675" spans="9:54" x14ac:dyDescent="0.25">
      <c r="I21675" s="80"/>
      <c r="AX21675" s="80"/>
      <c r="AY21675" s="80"/>
      <c r="AZ21675" s="80"/>
      <c r="BA21675" s="80"/>
      <c r="BB21675" s="80"/>
    </row>
    <row r="21676" spans="9:54" x14ac:dyDescent="0.25">
      <c r="I21676" s="80"/>
      <c r="AX21676" s="80"/>
      <c r="AY21676" s="80"/>
      <c r="AZ21676" s="80"/>
      <c r="BA21676" s="80"/>
      <c r="BB21676" s="80"/>
    </row>
    <row r="21677" spans="9:54" x14ac:dyDescent="0.25">
      <c r="I21677" s="80"/>
      <c r="AX21677" s="80"/>
      <c r="AY21677" s="80"/>
      <c r="AZ21677" s="80"/>
      <c r="BA21677" s="80"/>
      <c r="BB21677" s="80"/>
    </row>
    <row r="21678" spans="9:54" x14ac:dyDescent="0.25">
      <c r="I21678" s="80"/>
      <c r="AX21678" s="80"/>
      <c r="AY21678" s="80"/>
      <c r="AZ21678" s="80"/>
      <c r="BA21678" s="80"/>
      <c r="BB21678" s="80"/>
    </row>
    <row r="21679" spans="9:54" x14ac:dyDescent="0.25">
      <c r="I21679" s="80"/>
      <c r="AX21679" s="80"/>
      <c r="AY21679" s="80"/>
      <c r="AZ21679" s="80"/>
      <c r="BA21679" s="80"/>
      <c r="BB21679" s="80"/>
    </row>
    <row r="21680" spans="9:54" x14ac:dyDescent="0.25">
      <c r="I21680" s="80"/>
      <c r="AX21680" s="80"/>
      <c r="AY21680" s="80"/>
      <c r="AZ21680" s="80"/>
      <c r="BA21680" s="80"/>
      <c r="BB21680" s="80"/>
    </row>
    <row r="21681" spans="9:54" x14ac:dyDescent="0.25">
      <c r="I21681" s="80"/>
      <c r="AX21681" s="80"/>
      <c r="AY21681" s="80"/>
      <c r="AZ21681" s="80"/>
      <c r="BA21681" s="80"/>
      <c r="BB21681" s="80"/>
    </row>
    <row r="21682" spans="9:54" x14ac:dyDescent="0.25">
      <c r="I21682" s="80"/>
      <c r="AX21682" s="80"/>
      <c r="AY21682" s="80"/>
      <c r="AZ21682" s="80"/>
      <c r="BA21682" s="80"/>
      <c r="BB21682" s="80"/>
    </row>
    <row r="21683" spans="9:54" x14ac:dyDescent="0.25">
      <c r="I21683" s="80"/>
      <c r="AX21683" s="80"/>
      <c r="AY21683" s="80"/>
      <c r="AZ21683" s="80"/>
      <c r="BA21683" s="80"/>
      <c r="BB21683" s="80"/>
    </row>
    <row r="21684" spans="9:54" x14ac:dyDescent="0.25">
      <c r="I21684" s="80"/>
      <c r="AX21684" s="80"/>
      <c r="AY21684" s="80"/>
      <c r="AZ21684" s="80"/>
      <c r="BA21684" s="80"/>
      <c r="BB21684" s="80"/>
    </row>
    <row r="21685" spans="9:54" x14ac:dyDescent="0.25">
      <c r="I21685" s="80"/>
      <c r="AX21685" s="80"/>
      <c r="AY21685" s="80"/>
      <c r="AZ21685" s="80"/>
      <c r="BA21685" s="80"/>
      <c r="BB21685" s="80"/>
    </row>
    <row r="21686" spans="9:54" x14ac:dyDescent="0.25">
      <c r="I21686" s="80"/>
      <c r="AX21686" s="80"/>
      <c r="AY21686" s="80"/>
      <c r="AZ21686" s="80"/>
      <c r="BA21686" s="80"/>
      <c r="BB21686" s="80"/>
    </row>
    <row r="21687" spans="9:54" x14ac:dyDescent="0.25">
      <c r="I21687" s="80"/>
      <c r="AX21687" s="80"/>
      <c r="AY21687" s="80"/>
      <c r="AZ21687" s="80"/>
      <c r="BA21687" s="80"/>
      <c r="BB21687" s="80"/>
    </row>
    <row r="21688" spans="9:54" x14ac:dyDescent="0.25">
      <c r="I21688" s="80"/>
      <c r="AX21688" s="80"/>
      <c r="AY21688" s="80"/>
      <c r="AZ21688" s="80"/>
      <c r="BA21688" s="80"/>
      <c r="BB21688" s="80"/>
    </row>
    <row r="21689" spans="9:54" x14ac:dyDescent="0.25">
      <c r="I21689" s="80"/>
      <c r="AX21689" s="80"/>
      <c r="AY21689" s="80"/>
      <c r="AZ21689" s="80"/>
      <c r="BA21689" s="80"/>
      <c r="BB21689" s="80"/>
    </row>
    <row r="21690" spans="9:54" x14ac:dyDescent="0.25">
      <c r="I21690" s="80"/>
      <c r="AX21690" s="80"/>
      <c r="AY21690" s="80"/>
      <c r="AZ21690" s="80"/>
      <c r="BA21690" s="80"/>
      <c r="BB21690" s="80"/>
    </row>
    <row r="21691" spans="9:54" x14ac:dyDescent="0.25">
      <c r="I21691" s="80"/>
      <c r="AX21691" s="80"/>
      <c r="AY21691" s="80"/>
      <c r="AZ21691" s="80"/>
      <c r="BA21691" s="80"/>
      <c r="BB21691" s="80"/>
    </row>
    <row r="21692" spans="9:54" x14ac:dyDescent="0.25">
      <c r="I21692" s="80"/>
      <c r="AX21692" s="80"/>
      <c r="AY21692" s="80"/>
      <c r="AZ21692" s="80"/>
      <c r="BA21692" s="80"/>
      <c r="BB21692" s="80"/>
    </row>
    <row r="21693" spans="9:54" x14ac:dyDescent="0.25">
      <c r="I21693" s="80"/>
      <c r="AX21693" s="80"/>
      <c r="AY21693" s="80"/>
      <c r="AZ21693" s="80"/>
      <c r="BA21693" s="80"/>
      <c r="BB21693" s="80"/>
    </row>
    <row r="21694" spans="9:54" x14ac:dyDescent="0.25">
      <c r="I21694" s="80"/>
      <c r="AX21694" s="80"/>
      <c r="AY21694" s="80"/>
      <c r="AZ21694" s="80"/>
      <c r="BA21694" s="80"/>
      <c r="BB21694" s="80"/>
    </row>
    <row r="21695" spans="9:54" x14ac:dyDescent="0.25">
      <c r="I21695" s="80"/>
      <c r="AX21695" s="80"/>
      <c r="AY21695" s="80"/>
      <c r="AZ21695" s="80"/>
      <c r="BA21695" s="80"/>
      <c r="BB21695" s="80"/>
    </row>
    <row r="21696" spans="9:54" x14ac:dyDescent="0.25">
      <c r="I21696" s="80"/>
      <c r="AX21696" s="80"/>
      <c r="AY21696" s="80"/>
      <c r="AZ21696" s="80"/>
      <c r="BA21696" s="80"/>
      <c r="BB21696" s="80"/>
    </row>
    <row r="21697" spans="9:54" x14ac:dyDescent="0.25">
      <c r="I21697" s="80"/>
      <c r="AX21697" s="80"/>
      <c r="AY21697" s="80"/>
      <c r="AZ21697" s="80"/>
      <c r="BA21697" s="80"/>
      <c r="BB21697" s="80"/>
    </row>
    <row r="21698" spans="9:54" x14ac:dyDescent="0.25">
      <c r="I21698" s="80"/>
      <c r="AX21698" s="80"/>
      <c r="AY21698" s="80"/>
      <c r="AZ21698" s="80"/>
      <c r="BA21698" s="80"/>
      <c r="BB21698" s="80"/>
    </row>
    <row r="21699" spans="9:54" x14ac:dyDescent="0.25">
      <c r="I21699" s="80"/>
      <c r="AX21699" s="80"/>
      <c r="AY21699" s="80"/>
      <c r="AZ21699" s="80"/>
      <c r="BA21699" s="80"/>
      <c r="BB21699" s="80"/>
    </row>
    <row r="21700" spans="9:54" x14ac:dyDescent="0.25">
      <c r="I21700" s="80"/>
      <c r="AX21700" s="80"/>
      <c r="AY21700" s="80"/>
      <c r="AZ21700" s="80"/>
      <c r="BA21700" s="80"/>
      <c r="BB21700" s="80"/>
    </row>
    <row r="21701" spans="9:54" x14ac:dyDescent="0.25">
      <c r="I21701" s="80"/>
      <c r="AX21701" s="80"/>
      <c r="AY21701" s="80"/>
      <c r="AZ21701" s="80"/>
      <c r="BA21701" s="80"/>
      <c r="BB21701" s="80"/>
    </row>
    <row r="21702" spans="9:54" x14ac:dyDescent="0.25">
      <c r="I21702" s="80"/>
      <c r="AX21702" s="80"/>
      <c r="AY21702" s="80"/>
      <c r="AZ21702" s="80"/>
      <c r="BA21702" s="80"/>
      <c r="BB21702" s="80"/>
    </row>
    <row r="21703" spans="9:54" x14ac:dyDescent="0.25">
      <c r="I21703" s="80"/>
      <c r="AX21703" s="80"/>
      <c r="AY21703" s="80"/>
      <c r="AZ21703" s="80"/>
      <c r="BA21703" s="80"/>
      <c r="BB21703" s="80"/>
    </row>
    <row r="21704" spans="9:54" x14ac:dyDescent="0.25">
      <c r="I21704" s="80"/>
      <c r="AX21704" s="80"/>
      <c r="AY21704" s="80"/>
      <c r="AZ21704" s="80"/>
      <c r="BA21704" s="80"/>
      <c r="BB21704" s="80"/>
    </row>
    <row r="21705" spans="9:54" x14ac:dyDescent="0.25">
      <c r="I21705" s="80"/>
      <c r="AX21705" s="80"/>
      <c r="AY21705" s="80"/>
      <c r="AZ21705" s="80"/>
      <c r="BA21705" s="80"/>
      <c r="BB21705" s="80"/>
    </row>
    <row r="21706" spans="9:54" x14ac:dyDescent="0.25">
      <c r="I21706" s="80"/>
      <c r="AX21706" s="80"/>
      <c r="AY21706" s="80"/>
      <c r="AZ21706" s="80"/>
      <c r="BA21706" s="80"/>
      <c r="BB21706" s="80"/>
    </row>
    <row r="21707" spans="9:54" x14ac:dyDescent="0.25">
      <c r="I21707" s="80"/>
      <c r="AX21707" s="80"/>
      <c r="AY21707" s="80"/>
      <c r="AZ21707" s="80"/>
      <c r="BA21707" s="80"/>
      <c r="BB21707" s="80"/>
    </row>
    <row r="21708" spans="9:54" x14ac:dyDescent="0.25">
      <c r="I21708" s="80"/>
      <c r="AX21708" s="80"/>
      <c r="AY21708" s="80"/>
      <c r="AZ21708" s="80"/>
      <c r="BA21708" s="80"/>
      <c r="BB21708" s="80"/>
    </row>
    <row r="21709" spans="9:54" x14ac:dyDescent="0.25">
      <c r="I21709" s="80"/>
      <c r="AX21709" s="80"/>
      <c r="AY21709" s="80"/>
      <c r="AZ21709" s="80"/>
      <c r="BA21709" s="80"/>
      <c r="BB21709" s="80"/>
    </row>
    <row r="21710" spans="9:54" x14ac:dyDescent="0.25">
      <c r="I21710" s="80"/>
      <c r="AX21710" s="80"/>
      <c r="AY21710" s="80"/>
      <c r="AZ21710" s="80"/>
      <c r="BA21710" s="80"/>
      <c r="BB21710" s="80"/>
    </row>
    <row r="21711" spans="9:54" x14ac:dyDescent="0.25">
      <c r="I21711" s="80"/>
      <c r="AX21711" s="80"/>
      <c r="AY21711" s="80"/>
      <c r="AZ21711" s="80"/>
      <c r="BA21711" s="80"/>
      <c r="BB21711" s="80"/>
    </row>
    <row r="21712" spans="9:54" x14ac:dyDescent="0.25">
      <c r="I21712" s="80"/>
      <c r="AX21712" s="80"/>
      <c r="AY21712" s="80"/>
      <c r="AZ21712" s="80"/>
      <c r="BA21712" s="80"/>
      <c r="BB21712" s="80"/>
    </row>
    <row r="21713" spans="9:54" x14ac:dyDescent="0.25">
      <c r="I21713" s="80"/>
      <c r="AX21713" s="80"/>
      <c r="AY21713" s="80"/>
      <c r="AZ21713" s="80"/>
      <c r="BA21713" s="80"/>
      <c r="BB21713" s="80"/>
    </row>
    <row r="21714" spans="9:54" x14ac:dyDescent="0.25">
      <c r="I21714" s="80"/>
      <c r="AX21714" s="80"/>
      <c r="AY21714" s="80"/>
      <c r="AZ21714" s="80"/>
      <c r="BA21714" s="80"/>
      <c r="BB21714" s="80"/>
    </row>
    <row r="21715" spans="9:54" x14ac:dyDescent="0.25">
      <c r="I21715" s="80"/>
      <c r="AX21715" s="80"/>
      <c r="AY21715" s="80"/>
      <c r="AZ21715" s="80"/>
      <c r="BA21715" s="80"/>
      <c r="BB21715" s="80"/>
    </row>
    <row r="21716" spans="9:54" x14ac:dyDescent="0.25">
      <c r="I21716" s="80"/>
      <c r="AX21716" s="80"/>
      <c r="AY21716" s="80"/>
      <c r="AZ21716" s="80"/>
      <c r="BA21716" s="80"/>
      <c r="BB21716" s="80"/>
    </row>
    <row r="21717" spans="9:54" x14ac:dyDescent="0.25">
      <c r="I21717" s="80"/>
      <c r="AX21717" s="80"/>
      <c r="AY21717" s="80"/>
      <c r="AZ21717" s="80"/>
      <c r="BA21717" s="80"/>
      <c r="BB21717" s="80"/>
    </row>
    <row r="21718" spans="9:54" x14ac:dyDescent="0.25">
      <c r="I21718" s="80"/>
      <c r="AX21718" s="80"/>
      <c r="AY21718" s="80"/>
      <c r="AZ21718" s="80"/>
      <c r="BA21718" s="80"/>
      <c r="BB21718" s="80"/>
    </row>
    <row r="21719" spans="9:54" x14ac:dyDescent="0.25">
      <c r="I21719" s="80"/>
      <c r="AX21719" s="80"/>
      <c r="AY21719" s="80"/>
      <c r="AZ21719" s="80"/>
      <c r="BA21719" s="80"/>
      <c r="BB21719" s="80"/>
    </row>
    <row r="21720" spans="9:54" x14ac:dyDescent="0.25">
      <c r="I21720" s="80"/>
      <c r="AX21720" s="80"/>
      <c r="AY21720" s="80"/>
      <c r="AZ21720" s="80"/>
      <c r="BA21720" s="80"/>
      <c r="BB21720" s="80"/>
    </row>
    <row r="21721" spans="9:54" x14ac:dyDescent="0.25">
      <c r="I21721" s="80"/>
      <c r="AX21721" s="80"/>
      <c r="AY21721" s="80"/>
      <c r="AZ21721" s="80"/>
      <c r="BA21721" s="80"/>
      <c r="BB21721" s="80"/>
    </row>
    <row r="21722" spans="9:54" x14ac:dyDescent="0.25">
      <c r="I21722" s="80"/>
      <c r="AX21722" s="80"/>
      <c r="AY21722" s="80"/>
      <c r="AZ21722" s="80"/>
      <c r="BA21722" s="80"/>
      <c r="BB21722" s="80"/>
    </row>
    <row r="21723" spans="9:54" x14ac:dyDescent="0.25">
      <c r="I21723" s="80"/>
      <c r="AX21723" s="80"/>
      <c r="AY21723" s="80"/>
      <c r="AZ21723" s="80"/>
      <c r="BA21723" s="80"/>
      <c r="BB21723" s="80"/>
    </row>
    <row r="21724" spans="9:54" x14ac:dyDescent="0.25">
      <c r="I21724" s="80"/>
      <c r="AX21724" s="80"/>
      <c r="AY21724" s="80"/>
      <c r="AZ21724" s="80"/>
      <c r="BA21724" s="80"/>
      <c r="BB21724" s="80"/>
    </row>
    <row r="21725" spans="9:54" x14ac:dyDescent="0.25">
      <c r="I21725" s="80"/>
      <c r="AX21725" s="80"/>
      <c r="AY21725" s="80"/>
      <c r="AZ21725" s="80"/>
      <c r="BA21725" s="80"/>
      <c r="BB21725" s="80"/>
    </row>
    <row r="21726" spans="9:54" x14ac:dyDescent="0.25">
      <c r="I21726" s="80"/>
      <c r="AX21726" s="80"/>
      <c r="AY21726" s="80"/>
      <c r="AZ21726" s="80"/>
      <c r="BA21726" s="80"/>
      <c r="BB21726" s="80"/>
    </row>
    <row r="21727" spans="9:54" x14ac:dyDescent="0.25">
      <c r="I21727" s="80"/>
      <c r="AX21727" s="80"/>
      <c r="AY21727" s="80"/>
      <c r="AZ21727" s="80"/>
      <c r="BA21727" s="80"/>
      <c r="BB21727" s="80"/>
    </row>
    <row r="21728" spans="9:54" x14ac:dyDescent="0.25">
      <c r="I21728" s="80"/>
      <c r="AX21728" s="80"/>
      <c r="AY21728" s="80"/>
      <c r="AZ21728" s="80"/>
      <c r="BA21728" s="80"/>
      <c r="BB21728" s="80"/>
    </row>
    <row r="21729" spans="9:54" x14ac:dyDescent="0.25">
      <c r="I21729" s="80"/>
      <c r="AX21729" s="80"/>
      <c r="AY21729" s="80"/>
      <c r="AZ21729" s="80"/>
      <c r="BA21729" s="80"/>
      <c r="BB21729" s="80"/>
    </row>
    <row r="21730" spans="9:54" x14ac:dyDescent="0.25">
      <c r="I21730" s="80"/>
      <c r="AX21730" s="80"/>
      <c r="AY21730" s="80"/>
      <c r="AZ21730" s="80"/>
      <c r="BA21730" s="80"/>
      <c r="BB21730" s="80"/>
    </row>
    <row r="21731" spans="9:54" x14ac:dyDescent="0.25">
      <c r="I21731" s="80"/>
      <c r="AX21731" s="80"/>
      <c r="AY21731" s="80"/>
      <c r="AZ21731" s="80"/>
      <c r="BA21731" s="80"/>
      <c r="BB21731" s="80"/>
    </row>
    <row r="21732" spans="9:54" x14ac:dyDescent="0.25">
      <c r="I21732" s="80"/>
      <c r="AX21732" s="80"/>
      <c r="AY21732" s="80"/>
      <c r="AZ21732" s="80"/>
      <c r="BA21732" s="80"/>
      <c r="BB21732" s="80"/>
    </row>
    <row r="21733" spans="9:54" x14ac:dyDescent="0.25">
      <c r="I21733" s="80"/>
      <c r="AX21733" s="80"/>
      <c r="AY21733" s="80"/>
      <c r="AZ21733" s="80"/>
      <c r="BA21733" s="80"/>
      <c r="BB21733" s="80"/>
    </row>
    <row r="21734" spans="9:54" x14ac:dyDescent="0.25">
      <c r="I21734" s="80"/>
      <c r="AX21734" s="80"/>
      <c r="AY21734" s="80"/>
      <c r="AZ21734" s="80"/>
      <c r="BA21734" s="80"/>
      <c r="BB21734" s="80"/>
    </row>
    <row r="21735" spans="9:54" x14ac:dyDescent="0.25">
      <c r="I21735" s="80"/>
      <c r="AX21735" s="80"/>
      <c r="AY21735" s="80"/>
      <c r="AZ21735" s="80"/>
      <c r="BA21735" s="80"/>
      <c r="BB21735" s="80"/>
    </row>
    <row r="21736" spans="9:54" x14ac:dyDescent="0.25">
      <c r="I21736" s="80"/>
      <c r="AX21736" s="80"/>
      <c r="AY21736" s="80"/>
      <c r="AZ21736" s="80"/>
      <c r="BA21736" s="80"/>
      <c r="BB21736" s="80"/>
    </row>
    <row r="21737" spans="9:54" x14ac:dyDescent="0.25">
      <c r="I21737" s="80"/>
      <c r="AX21737" s="80"/>
      <c r="AY21737" s="80"/>
      <c r="AZ21737" s="80"/>
      <c r="BA21737" s="80"/>
      <c r="BB21737" s="80"/>
    </row>
    <row r="21738" spans="9:54" x14ac:dyDescent="0.25">
      <c r="I21738" s="80"/>
      <c r="AX21738" s="80"/>
      <c r="AY21738" s="80"/>
      <c r="AZ21738" s="80"/>
      <c r="BA21738" s="80"/>
      <c r="BB21738" s="80"/>
    </row>
    <row r="21739" spans="9:54" x14ac:dyDescent="0.25">
      <c r="I21739" s="80"/>
      <c r="AX21739" s="80"/>
      <c r="AY21739" s="80"/>
      <c r="AZ21739" s="80"/>
      <c r="BA21739" s="80"/>
      <c r="BB21739" s="80"/>
    </row>
    <row r="21740" spans="9:54" x14ac:dyDescent="0.25">
      <c r="I21740" s="80"/>
      <c r="AX21740" s="80"/>
      <c r="AY21740" s="80"/>
      <c r="AZ21740" s="80"/>
      <c r="BA21740" s="80"/>
      <c r="BB21740" s="80"/>
    </row>
    <row r="21741" spans="9:54" x14ac:dyDescent="0.25">
      <c r="I21741" s="80"/>
      <c r="AX21741" s="80"/>
      <c r="AY21741" s="80"/>
      <c r="AZ21741" s="80"/>
      <c r="BA21741" s="80"/>
      <c r="BB21741" s="80"/>
    </row>
    <row r="21742" spans="9:54" x14ac:dyDescent="0.25">
      <c r="I21742" s="80"/>
      <c r="AX21742" s="80"/>
      <c r="AY21742" s="80"/>
      <c r="AZ21742" s="80"/>
      <c r="BA21742" s="80"/>
      <c r="BB21742" s="80"/>
    </row>
    <row r="21743" spans="9:54" x14ac:dyDescent="0.25">
      <c r="I21743" s="80"/>
      <c r="AX21743" s="80"/>
      <c r="AY21743" s="80"/>
      <c r="AZ21743" s="80"/>
      <c r="BA21743" s="80"/>
      <c r="BB21743" s="80"/>
    </row>
    <row r="21744" spans="9:54" x14ac:dyDescent="0.25">
      <c r="I21744" s="80"/>
      <c r="AX21744" s="80"/>
      <c r="AY21744" s="80"/>
      <c r="AZ21744" s="80"/>
      <c r="BA21744" s="80"/>
      <c r="BB21744" s="80"/>
    </row>
    <row r="21745" spans="9:54" x14ac:dyDescent="0.25">
      <c r="I21745" s="80"/>
      <c r="AX21745" s="80"/>
      <c r="AY21745" s="80"/>
      <c r="AZ21745" s="80"/>
      <c r="BA21745" s="80"/>
      <c r="BB21745" s="80"/>
    </row>
    <row r="21746" spans="9:54" x14ac:dyDescent="0.25">
      <c r="I21746" s="80"/>
      <c r="AX21746" s="80"/>
      <c r="AY21746" s="80"/>
      <c r="AZ21746" s="80"/>
      <c r="BA21746" s="80"/>
      <c r="BB21746" s="80"/>
    </row>
    <row r="21747" spans="9:54" x14ac:dyDescent="0.25">
      <c r="I21747" s="80"/>
      <c r="AX21747" s="80"/>
      <c r="AY21747" s="80"/>
      <c r="AZ21747" s="80"/>
      <c r="BA21747" s="80"/>
      <c r="BB21747" s="80"/>
    </row>
    <row r="21748" spans="9:54" x14ac:dyDescent="0.25">
      <c r="I21748" s="80"/>
      <c r="AX21748" s="80"/>
      <c r="AY21748" s="80"/>
      <c r="AZ21748" s="80"/>
      <c r="BA21748" s="80"/>
      <c r="BB21748" s="80"/>
    </row>
    <row r="21749" spans="9:54" x14ac:dyDescent="0.25">
      <c r="I21749" s="80"/>
      <c r="AX21749" s="80"/>
      <c r="AY21749" s="80"/>
      <c r="AZ21749" s="80"/>
      <c r="BA21749" s="80"/>
      <c r="BB21749" s="80"/>
    </row>
    <row r="21750" spans="9:54" x14ac:dyDescent="0.25">
      <c r="I21750" s="80"/>
      <c r="AX21750" s="80"/>
      <c r="AY21750" s="80"/>
      <c r="AZ21750" s="80"/>
      <c r="BA21750" s="80"/>
      <c r="BB21750" s="80"/>
    </row>
    <row r="21751" spans="9:54" x14ac:dyDescent="0.25">
      <c r="I21751" s="80"/>
      <c r="AX21751" s="80"/>
      <c r="AY21751" s="80"/>
      <c r="AZ21751" s="80"/>
      <c r="BA21751" s="80"/>
      <c r="BB21751" s="80"/>
    </row>
    <row r="21752" spans="9:54" x14ac:dyDescent="0.25">
      <c r="I21752" s="80"/>
      <c r="AX21752" s="80"/>
      <c r="AY21752" s="80"/>
      <c r="AZ21752" s="80"/>
      <c r="BA21752" s="80"/>
      <c r="BB21752" s="80"/>
    </row>
    <row r="21753" spans="9:54" x14ac:dyDescent="0.25">
      <c r="I21753" s="80"/>
      <c r="AX21753" s="80"/>
      <c r="AY21753" s="80"/>
      <c r="AZ21753" s="80"/>
      <c r="BA21753" s="80"/>
      <c r="BB21753" s="80"/>
    </row>
    <row r="21754" spans="9:54" x14ac:dyDescent="0.25">
      <c r="I21754" s="80"/>
      <c r="AX21754" s="80"/>
      <c r="AY21754" s="80"/>
      <c r="AZ21754" s="80"/>
      <c r="BA21754" s="80"/>
      <c r="BB21754" s="80"/>
    </row>
    <row r="21755" spans="9:54" x14ac:dyDescent="0.25">
      <c r="I21755" s="80"/>
      <c r="AX21755" s="80"/>
      <c r="AY21755" s="80"/>
      <c r="AZ21755" s="80"/>
      <c r="BA21755" s="80"/>
      <c r="BB21755" s="80"/>
    </row>
    <row r="21756" spans="9:54" x14ac:dyDescent="0.25">
      <c r="I21756" s="80"/>
      <c r="AX21756" s="80"/>
      <c r="AY21756" s="80"/>
      <c r="AZ21756" s="80"/>
      <c r="BA21756" s="80"/>
      <c r="BB21756" s="80"/>
    </row>
    <row r="21757" spans="9:54" x14ac:dyDescent="0.25">
      <c r="I21757" s="80"/>
      <c r="AX21757" s="80"/>
      <c r="AY21757" s="80"/>
      <c r="AZ21757" s="80"/>
      <c r="BA21757" s="80"/>
      <c r="BB21757" s="80"/>
    </row>
    <row r="21758" spans="9:54" x14ac:dyDescent="0.25">
      <c r="I21758" s="80"/>
      <c r="AX21758" s="80"/>
      <c r="AY21758" s="80"/>
      <c r="AZ21758" s="80"/>
      <c r="BA21758" s="80"/>
      <c r="BB21758" s="80"/>
    </row>
    <row r="21759" spans="9:54" x14ac:dyDescent="0.25">
      <c r="I21759" s="80"/>
      <c r="AX21759" s="80"/>
      <c r="AY21759" s="80"/>
      <c r="AZ21759" s="80"/>
      <c r="BA21759" s="80"/>
      <c r="BB21759" s="80"/>
    </row>
    <row r="21760" spans="9:54" x14ac:dyDescent="0.25">
      <c r="I21760" s="80"/>
      <c r="AX21760" s="80"/>
      <c r="AY21760" s="80"/>
      <c r="AZ21760" s="80"/>
      <c r="BA21760" s="80"/>
      <c r="BB21760" s="80"/>
    </row>
    <row r="21761" spans="9:54" x14ac:dyDescent="0.25">
      <c r="I21761" s="80"/>
      <c r="AX21761" s="80"/>
      <c r="AY21761" s="80"/>
      <c r="AZ21761" s="80"/>
      <c r="BA21761" s="80"/>
      <c r="BB21761" s="80"/>
    </row>
    <row r="21762" spans="9:54" x14ac:dyDescent="0.25">
      <c r="I21762" s="80"/>
      <c r="AX21762" s="80"/>
      <c r="AY21762" s="80"/>
      <c r="AZ21762" s="80"/>
      <c r="BA21762" s="80"/>
      <c r="BB21762" s="80"/>
    </row>
    <row r="21763" spans="9:54" x14ac:dyDescent="0.25">
      <c r="I21763" s="80"/>
      <c r="AX21763" s="80"/>
      <c r="AY21763" s="80"/>
      <c r="AZ21763" s="80"/>
      <c r="BA21763" s="80"/>
      <c r="BB21763" s="80"/>
    </row>
    <row r="21764" spans="9:54" x14ac:dyDescent="0.25">
      <c r="I21764" s="80"/>
      <c r="AX21764" s="80"/>
      <c r="AY21764" s="80"/>
      <c r="AZ21764" s="80"/>
      <c r="BA21764" s="80"/>
      <c r="BB21764" s="80"/>
    </row>
    <row r="21765" spans="9:54" x14ac:dyDescent="0.25">
      <c r="I21765" s="80"/>
      <c r="AX21765" s="80"/>
      <c r="AY21765" s="80"/>
      <c r="AZ21765" s="80"/>
      <c r="BA21765" s="80"/>
      <c r="BB21765" s="80"/>
    </row>
    <row r="21766" spans="9:54" x14ac:dyDescent="0.25">
      <c r="I21766" s="80"/>
      <c r="AX21766" s="80"/>
      <c r="AY21766" s="80"/>
      <c r="AZ21766" s="80"/>
      <c r="BA21766" s="80"/>
      <c r="BB21766" s="80"/>
    </row>
    <row r="21767" spans="9:54" x14ac:dyDescent="0.25">
      <c r="I21767" s="80"/>
      <c r="AX21767" s="80"/>
      <c r="AY21767" s="80"/>
      <c r="AZ21767" s="80"/>
      <c r="BA21767" s="80"/>
      <c r="BB21767" s="80"/>
    </row>
    <row r="21768" spans="9:54" x14ac:dyDescent="0.25">
      <c r="I21768" s="80"/>
      <c r="AX21768" s="80"/>
      <c r="AY21768" s="80"/>
      <c r="AZ21768" s="80"/>
      <c r="BA21768" s="80"/>
      <c r="BB21768" s="80"/>
    </row>
    <row r="21769" spans="9:54" x14ac:dyDescent="0.25">
      <c r="I21769" s="80"/>
      <c r="AX21769" s="80"/>
      <c r="AY21769" s="80"/>
      <c r="AZ21769" s="80"/>
      <c r="BA21769" s="80"/>
      <c r="BB21769" s="80"/>
    </row>
    <row r="21770" spans="9:54" x14ac:dyDescent="0.25">
      <c r="I21770" s="80"/>
      <c r="AX21770" s="80"/>
      <c r="AY21770" s="80"/>
      <c r="AZ21770" s="80"/>
      <c r="BA21770" s="80"/>
      <c r="BB21770" s="80"/>
    </row>
    <row r="21771" spans="9:54" x14ac:dyDescent="0.25">
      <c r="I21771" s="80"/>
      <c r="AX21771" s="80"/>
      <c r="AY21771" s="80"/>
      <c r="AZ21771" s="80"/>
      <c r="BA21771" s="80"/>
      <c r="BB21771" s="80"/>
    </row>
    <row r="21772" spans="9:54" x14ac:dyDescent="0.25">
      <c r="I21772" s="80"/>
      <c r="AX21772" s="80"/>
      <c r="AY21772" s="80"/>
      <c r="AZ21772" s="80"/>
      <c r="BA21772" s="80"/>
      <c r="BB21772" s="80"/>
    </row>
    <row r="21773" spans="9:54" x14ac:dyDescent="0.25">
      <c r="I21773" s="80"/>
      <c r="AX21773" s="80"/>
      <c r="AY21773" s="80"/>
      <c r="AZ21773" s="80"/>
      <c r="BA21773" s="80"/>
      <c r="BB21773" s="80"/>
    </row>
    <row r="21774" spans="9:54" x14ac:dyDescent="0.25">
      <c r="I21774" s="80"/>
      <c r="AX21774" s="80"/>
      <c r="AY21774" s="80"/>
      <c r="AZ21774" s="80"/>
      <c r="BA21774" s="80"/>
      <c r="BB21774" s="80"/>
    </row>
    <row r="21775" spans="9:54" x14ac:dyDescent="0.25">
      <c r="I21775" s="80"/>
      <c r="AX21775" s="80"/>
      <c r="AY21775" s="80"/>
      <c r="AZ21775" s="80"/>
      <c r="BA21775" s="80"/>
      <c r="BB21775" s="80"/>
    </row>
    <row r="21776" spans="9:54" x14ac:dyDescent="0.25">
      <c r="I21776" s="80"/>
      <c r="AX21776" s="80"/>
      <c r="AY21776" s="80"/>
      <c r="AZ21776" s="80"/>
      <c r="BA21776" s="80"/>
      <c r="BB21776" s="80"/>
    </row>
    <row r="21777" spans="9:54" x14ac:dyDescent="0.25">
      <c r="I21777" s="80"/>
      <c r="AX21777" s="80"/>
      <c r="AY21777" s="80"/>
      <c r="AZ21777" s="80"/>
      <c r="BA21777" s="80"/>
      <c r="BB21777" s="80"/>
    </row>
    <row r="21778" spans="9:54" x14ac:dyDescent="0.25">
      <c r="I21778" s="80"/>
      <c r="AX21778" s="80"/>
      <c r="AY21778" s="80"/>
      <c r="AZ21778" s="80"/>
      <c r="BA21778" s="80"/>
      <c r="BB21778" s="80"/>
    </row>
    <row r="21779" spans="9:54" x14ac:dyDescent="0.25">
      <c r="I21779" s="80"/>
      <c r="AX21779" s="80"/>
      <c r="AY21779" s="80"/>
      <c r="AZ21779" s="80"/>
      <c r="BA21779" s="80"/>
      <c r="BB21779" s="80"/>
    </row>
    <row r="21780" spans="9:54" x14ac:dyDescent="0.25">
      <c r="I21780" s="80"/>
      <c r="AX21780" s="80"/>
      <c r="AY21780" s="80"/>
      <c r="AZ21780" s="80"/>
      <c r="BA21780" s="80"/>
      <c r="BB21780" s="80"/>
    </row>
    <row r="21781" spans="9:54" x14ac:dyDescent="0.25">
      <c r="I21781" s="80"/>
      <c r="AX21781" s="80"/>
      <c r="AY21781" s="80"/>
      <c r="AZ21781" s="80"/>
      <c r="BA21781" s="80"/>
      <c r="BB21781" s="80"/>
    </row>
    <row r="21782" spans="9:54" x14ac:dyDescent="0.25">
      <c r="I21782" s="80"/>
      <c r="AX21782" s="80"/>
      <c r="AY21782" s="80"/>
      <c r="AZ21782" s="80"/>
      <c r="BA21782" s="80"/>
      <c r="BB21782" s="80"/>
    </row>
    <row r="21783" spans="9:54" x14ac:dyDescent="0.25">
      <c r="I21783" s="80"/>
      <c r="AX21783" s="80"/>
      <c r="AY21783" s="80"/>
      <c r="AZ21783" s="80"/>
      <c r="BA21783" s="80"/>
      <c r="BB21783" s="80"/>
    </row>
    <row r="21784" spans="9:54" x14ac:dyDescent="0.25">
      <c r="I21784" s="80"/>
      <c r="AX21784" s="80"/>
      <c r="AY21784" s="80"/>
      <c r="AZ21784" s="80"/>
      <c r="BA21784" s="80"/>
      <c r="BB21784" s="80"/>
    </row>
    <row r="21785" spans="9:54" x14ac:dyDescent="0.25">
      <c r="I21785" s="80"/>
      <c r="AX21785" s="80"/>
      <c r="AY21785" s="80"/>
      <c r="AZ21785" s="80"/>
      <c r="BA21785" s="80"/>
      <c r="BB21785" s="80"/>
    </row>
    <row r="21786" spans="9:54" x14ac:dyDescent="0.25">
      <c r="I21786" s="80"/>
      <c r="AX21786" s="80"/>
      <c r="AY21786" s="80"/>
      <c r="AZ21786" s="80"/>
      <c r="BA21786" s="80"/>
      <c r="BB21786" s="80"/>
    </row>
    <row r="21787" spans="9:54" x14ac:dyDescent="0.25">
      <c r="I21787" s="80"/>
      <c r="AX21787" s="80"/>
      <c r="AY21787" s="80"/>
      <c r="AZ21787" s="80"/>
      <c r="BA21787" s="80"/>
      <c r="BB21787" s="80"/>
    </row>
    <row r="21788" spans="9:54" x14ac:dyDescent="0.25">
      <c r="I21788" s="80"/>
      <c r="AX21788" s="80"/>
      <c r="AY21788" s="80"/>
      <c r="AZ21788" s="80"/>
      <c r="BA21788" s="80"/>
      <c r="BB21788" s="80"/>
    </row>
    <row r="21789" spans="9:54" x14ac:dyDescent="0.25">
      <c r="I21789" s="80"/>
      <c r="AX21789" s="80"/>
      <c r="AY21789" s="80"/>
      <c r="AZ21789" s="80"/>
      <c r="BA21789" s="80"/>
      <c r="BB21789" s="80"/>
    </row>
    <row r="21790" spans="9:54" x14ac:dyDescent="0.25">
      <c r="I21790" s="80"/>
      <c r="AX21790" s="80"/>
      <c r="AY21790" s="80"/>
      <c r="AZ21790" s="80"/>
      <c r="BA21790" s="80"/>
      <c r="BB21790" s="80"/>
    </row>
    <row r="21791" spans="9:54" x14ac:dyDescent="0.25">
      <c r="I21791" s="80"/>
      <c r="AX21791" s="80"/>
      <c r="AY21791" s="80"/>
      <c r="AZ21791" s="80"/>
      <c r="BA21791" s="80"/>
      <c r="BB21791" s="80"/>
    </row>
    <row r="21792" spans="9:54" x14ac:dyDescent="0.25">
      <c r="I21792" s="80"/>
      <c r="AX21792" s="80"/>
      <c r="AY21792" s="80"/>
      <c r="AZ21792" s="80"/>
      <c r="BA21792" s="80"/>
      <c r="BB21792" s="80"/>
    </row>
    <row r="21793" spans="9:54" x14ac:dyDescent="0.25">
      <c r="I21793" s="80"/>
      <c r="AX21793" s="80"/>
      <c r="AY21793" s="80"/>
      <c r="AZ21793" s="80"/>
      <c r="BA21793" s="80"/>
      <c r="BB21793" s="80"/>
    </row>
    <row r="21794" spans="9:54" x14ac:dyDescent="0.25">
      <c r="I21794" s="80"/>
      <c r="AX21794" s="80"/>
      <c r="AY21794" s="80"/>
      <c r="AZ21794" s="80"/>
      <c r="BA21794" s="80"/>
      <c r="BB21794" s="80"/>
    </row>
    <row r="21795" spans="9:54" x14ac:dyDescent="0.25">
      <c r="I21795" s="80"/>
      <c r="AX21795" s="80"/>
      <c r="AY21795" s="80"/>
      <c r="AZ21795" s="80"/>
      <c r="BA21795" s="80"/>
      <c r="BB21795" s="80"/>
    </row>
    <row r="21796" spans="9:54" x14ac:dyDescent="0.25">
      <c r="I21796" s="80"/>
      <c r="AX21796" s="80"/>
      <c r="AY21796" s="80"/>
      <c r="AZ21796" s="80"/>
      <c r="BA21796" s="80"/>
      <c r="BB21796" s="80"/>
    </row>
    <row r="21797" spans="9:54" x14ac:dyDescent="0.25">
      <c r="I21797" s="80"/>
      <c r="AX21797" s="80"/>
      <c r="AY21797" s="80"/>
      <c r="AZ21797" s="80"/>
      <c r="BA21797" s="80"/>
      <c r="BB21797" s="80"/>
    </row>
    <row r="21798" spans="9:54" x14ac:dyDescent="0.25">
      <c r="I21798" s="80"/>
      <c r="AX21798" s="80"/>
      <c r="AY21798" s="80"/>
      <c r="AZ21798" s="80"/>
      <c r="BA21798" s="80"/>
      <c r="BB21798" s="80"/>
    </row>
    <row r="21799" spans="9:54" x14ac:dyDescent="0.25">
      <c r="I21799" s="80"/>
      <c r="AX21799" s="80"/>
      <c r="AY21799" s="80"/>
      <c r="AZ21799" s="80"/>
      <c r="BA21799" s="80"/>
      <c r="BB21799" s="80"/>
    </row>
    <row r="21800" spans="9:54" x14ac:dyDescent="0.25">
      <c r="I21800" s="80"/>
      <c r="AX21800" s="80"/>
      <c r="AY21800" s="80"/>
      <c r="AZ21800" s="80"/>
      <c r="BA21800" s="80"/>
      <c r="BB21800" s="80"/>
    </row>
    <row r="21801" spans="9:54" x14ac:dyDescent="0.25">
      <c r="I21801" s="80"/>
      <c r="AX21801" s="80"/>
      <c r="AY21801" s="80"/>
      <c r="AZ21801" s="80"/>
      <c r="BA21801" s="80"/>
      <c r="BB21801" s="80"/>
    </row>
    <row r="21802" spans="9:54" x14ac:dyDescent="0.25">
      <c r="I21802" s="80"/>
      <c r="AX21802" s="80"/>
      <c r="AY21802" s="80"/>
      <c r="AZ21802" s="80"/>
      <c r="BA21802" s="80"/>
      <c r="BB21802" s="80"/>
    </row>
    <row r="21803" spans="9:54" x14ac:dyDescent="0.25">
      <c r="I21803" s="80"/>
      <c r="AX21803" s="80"/>
      <c r="AY21803" s="80"/>
      <c r="AZ21803" s="80"/>
      <c r="BA21803" s="80"/>
      <c r="BB21803" s="80"/>
    </row>
    <row r="21804" spans="9:54" x14ac:dyDescent="0.25">
      <c r="I21804" s="80"/>
      <c r="AX21804" s="80"/>
      <c r="AY21804" s="80"/>
      <c r="AZ21804" s="80"/>
      <c r="BA21804" s="80"/>
      <c r="BB21804" s="80"/>
    </row>
    <row r="21805" spans="9:54" x14ac:dyDescent="0.25">
      <c r="I21805" s="80"/>
      <c r="AX21805" s="80"/>
      <c r="AY21805" s="80"/>
      <c r="AZ21805" s="80"/>
      <c r="BA21805" s="80"/>
      <c r="BB21805" s="80"/>
    </row>
    <row r="21806" spans="9:54" x14ac:dyDescent="0.25">
      <c r="I21806" s="80"/>
      <c r="AX21806" s="80"/>
      <c r="AY21806" s="80"/>
      <c r="AZ21806" s="80"/>
      <c r="BA21806" s="80"/>
      <c r="BB21806" s="80"/>
    </row>
    <row r="21807" spans="9:54" x14ac:dyDescent="0.25">
      <c r="I21807" s="80"/>
      <c r="AX21807" s="80"/>
      <c r="AY21807" s="80"/>
      <c r="AZ21807" s="80"/>
      <c r="BA21807" s="80"/>
      <c r="BB21807" s="80"/>
    </row>
    <row r="21808" spans="9:54" x14ac:dyDescent="0.25">
      <c r="I21808" s="80"/>
      <c r="AX21808" s="80"/>
      <c r="AY21808" s="80"/>
      <c r="AZ21808" s="80"/>
      <c r="BA21808" s="80"/>
      <c r="BB21808" s="80"/>
    </row>
    <row r="21809" spans="9:54" x14ac:dyDescent="0.25">
      <c r="I21809" s="80"/>
      <c r="AX21809" s="80"/>
      <c r="AY21809" s="80"/>
      <c r="AZ21809" s="80"/>
      <c r="BA21809" s="80"/>
      <c r="BB21809" s="80"/>
    </row>
    <row r="21810" spans="9:54" x14ac:dyDescent="0.25">
      <c r="I21810" s="80"/>
      <c r="AX21810" s="80"/>
      <c r="AY21810" s="80"/>
      <c r="AZ21810" s="80"/>
      <c r="BA21810" s="80"/>
      <c r="BB21810" s="80"/>
    </row>
    <row r="21811" spans="9:54" x14ac:dyDescent="0.25">
      <c r="I21811" s="80"/>
      <c r="AX21811" s="80"/>
      <c r="AY21811" s="80"/>
      <c r="AZ21811" s="80"/>
      <c r="BA21811" s="80"/>
      <c r="BB21811" s="80"/>
    </row>
    <row r="21812" spans="9:54" x14ac:dyDescent="0.25">
      <c r="I21812" s="80"/>
      <c r="AX21812" s="80"/>
      <c r="AY21812" s="80"/>
      <c r="AZ21812" s="80"/>
      <c r="BA21812" s="80"/>
      <c r="BB21812" s="80"/>
    </row>
    <row r="21813" spans="9:54" x14ac:dyDescent="0.25">
      <c r="I21813" s="80"/>
      <c r="AX21813" s="80"/>
      <c r="AY21813" s="80"/>
      <c r="AZ21813" s="80"/>
      <c r="BA21813" s="80"/>
      <c r="BB21813" s="80"/>
    </row>
    <row r="21814" spans="9:54" x14ac:dyDescent="0.25">
      <c r="I21814" s="80"/>
      <c r="AX21814" s="80"/>
      <c r="AY21814" s="80"/>
      <c r="AZ21814" s="80"/>
      <c r="BA21814" s="80"/>
      <c r="BB21814" s="80"/>
    </row>
    <row r="21815" spans="9:54" x14ac:dyDescent="0.25">
      <c r="I21815" s="80"/>
      <c r="AX21815" s="80"/>
      <c r="AY21815" s="80"/>
      <c r="AZ21815" s="80"/>
      <c r="BA21815" s="80"/>
      <c r="BB21815" s="80"/>
    </row>
    <row r="21816" spans="9:54" x14ac:dyDescent="0.25">
      <c r="I21816" s="80"/>
      <c r="AX21816" s="80"/>
      <c r="AY21816" s="80"/>
      <c r="AZ21816" s="80"/>
      <c r="BA21816" s="80"/>
      <c r="BB21816" s="80"/>
    </row>
    <row r="21817" spans="9:54" x14ac:dyDescent="0.25">
      <c r="I21817" s="80"/>
      <c r="AX21817" s="80"/>
      <c r="AY21817" s="80"/>
      <c r="AZ21817" s="80"/>
      <c r="BA21817" s="80"/>
      <c r="BB21817" s="80"/>
    </row>
    <row r="21818" spans="9:54" x14ac:dyDescent="0.25">
      <c r="I21818" s="80"/>
      <c r="AX21818" s="80"/>
      <c r="AY21818" s="80"/>
      <c r="AZ21818" s="80"/>
      <c r="BA21818" s="80"/>
      <c r="BB21818" s="80"/>
    </row>
    <row r="21819" spans="9:54" x14ac:dyDescent="0.25">
      <c r="I21819" s="80"/>
      <c r="AX21819" s="80"/>
      <c r="AY21819" s="80"/>
      <c r="AZ21819" s="80"/>
      <c r="BA21819" s="80"/>
      <c r="BB21819" s="80"/>
    </row>
    <row r="21820" spans="9:54" x14ac:dyDescent="0.25">
      <c r="I21820" s="80"/>
      <c r="AX21820" s="80"/>
      <c r="AY21820" s="80"/>
      <c r="AZ21820" s="80"/>
      <c r="BA21820" s="80"/>
      <c r="BB21820" s="80"/>
    </row>
    <row r="21821" spans="9:54" x14ac:dyDescent="0.25">
      <c r="I21821" s="80"/>
      <c r="AX21821" s="80"/>
      <c r="AY21821" s="80"/>
      <c r="AZ21821" s="80"/>
      <c r="BA21821" s="80"/>
      <c r="BB21821" s="80"/>
    </row>
    <row r="21822" spans="9:54" x14ac:dyDescent="0.25">
      <c r="I21822" s="80"/>
      <c r="AX21822" s="80"/>
      <c r="AY21822" s="80"/>
      <c r="AZ21822" s="80"/>
      <c r="BA21822" s="80"/>
      <c r="BB21822" s="80"/>
    </row>
    <row r="21823" spans="9:54" x14ac:dyDescent="0.25">
      <c r="I21823" s="80"/>
      <c r="AX21823" s="80"/>
      <c r="AY21823" s="80"/>
      <c r="AZ21823" s="80"/>
      <c r="BA21823" s="80"/>
      <c r="BB21823" s="80"/>
    </row>
    <row r="21824" spans="9:54" x14ac:dyDescent="0.25">
      <c r="I21824" s="80"/>
      <c r="AX21824" s="80"/>
      <c r="AY21824" s="80"/>
      <c r="AZ21824" s="80"/>
      <c r="BA21824" s="80"/>
      <c r="BB21824" s="80"/>
    </row>
    <row r="21825" spans="9:54" x14ac:dyDescent="0.25">
      <c r="I21825" s="80"/>
      <c r="AX21825" s="80"/>
      <c r="AY21825" s="80"/>
      <c r="AZ21825" s="80"/>
      <c r="BA21825" s="80"/>
      <c r="BB21825" s="80"/>
    </row>
    <row r="21826" spans="9:54" x14ac:dyDescent="0.25">
      <c r="I21826" s="80"/>
      <c r="AX21826" s="80"/>
      <c r="AY21826" s="80"/>
      <c r="AZ21826" s="80"/>
      <c r="BA21826" s="80"/>
      <c r="BB21826" s="80"/>
    </row>
    <row r="21827" spans="9:54" x14ac:dyDescent="0.25">
      <c r="I21827" s="80"/>
      <c r="AX21827" s="80"/>
      <c r="AY21827" s="80"/>
      <c r="AZ21827" s="80"/>
      <c r="BA21827" s="80"/>
      <c r="BB21827" s="80"/>
    </row>
    <row r="21828" spans="9:54" x14ac:dyDescent="0.25">
      <c r="I21828" s="80"/>
      <c r="AX21828" s="80"/>
      <c r="AY21828" s="80"/>
      <c r="AZ21828" s="80"/>
      <c r="BA21828" s="80"/>
      <c r="BB21828" s="80"/>
    </row>
    <row r="21829" spans="9:54" x14ac:dyDescent="0.25">
      <c r="I21829" s="80"/>
      <c r="AX21829" s="80"/>
      <c r="AY21829" s="80"/>
      <c r="AZ21829" s="80"/>
      <c r="BA21829" s="80"/>
      <c r="BB21829" s="80"/>
    </row>
    <row r="21830" spans="9:54" x14ac:dyDescent="0.25">
      <c r="I21830" s="80"/>
      <c r="AX21830" s="80"/>
      <c r="AY21830" s="80"/>
      <c r="AZ21830" s="80"/>
      <c r="BA21830" s="80"/>
      <c r="BB21830" s="80"/>
    </row>
    <row r="21831" spans="9:54" x14ac:dyDescent="0.25">
      <c r="I21831" s="80"/>
      <c r="AX21831" s="80"/>
      <c r="AY21831" s="80"/>
      <c r="AZ21831" s="80"/>
      <c r="BA21831" s="80"/>
      <c r="BB21831" s="80"/>
    </row>
    <row r="21832" spans="9:54" x14ac:dyDescent="0.25">
      <c r="I21832" s="80"/>
      <c r="AX21832" s="80"/>
      <c r="AY21832" s="80"/>
      <c r="AZ21832" s="80"/>
      <c r="BA21832" s="80"/>
      <c r="BB21832" s="80"/>
    </row>
    <row r="21833" spans="9:54" x14ac:dyDescent="0.25">
      <c r="I21833" s="80"/>
      <c r="AX21833" s="80"/>
      <c r="AY21833" s="80"/>
      <c r="AZ21833" s="80"/>
      <c r="BA21833" s="80"/>
      <c r="BB21833" s="80"/>
    </row>
    <row r="21834" spans="9:54" x14ac:dyDescent="0.25">
      <c r="I21834" s="80"/>
      <c r="AX21834" s="80"/>
      <c r="AY21834" s="80"/>
      <c r="AZ21834" s="80"/>
      <c r="BA21834" s="80"/>
      <c r="BB21834" s="80"/>
    </row>
    <row r="21835" spans="9:54" x14ac:dyDescent="0.25">
      <c r="I21835" s="80"/>
      <c r="AX21835" s="80"/>
      <c r="AY21835" s="80"/>
      <c r="AZ21835" s="80"/>
      <c r="BA21835" s="80"/>
      <c r="BB21835" s="80"/>
    </row>
    <row r="21836" spans="9:54" x14ac:dyDescent="0.25">
      <c r="I21836" s="80"/>
      <c r="AX21836" s="80"/>
      <c r="AY21836" s="80"/>
      <c r="AZ21836" s="80"/>
      <c r="BA21836" s="80"/>
      <c r="BB21836" s="80"/>
    </row>
    <row r="21837" spans="9:54" x14ac:dyDescent="0.25">
      <c r="I21837" s="80"/>
      <c r="AX21837" s="80"/>
      <c r="AY21837" s="80"/>
      <c r="AZ21837" s="80"/>
      <c r="BA21837" s="80"/>
      <c r="BB21837" s="80"/>
    </row>
    <row r="21838" spans="9:54" x14ac:dyDescent="0.25">
      <c r="I21838" s="80"/>
      <c r="AX21838" s="80"/>
      <c r="AY21838" s="80"/>
      <c r="AZ21838" s="80"/>
      <c r="BA21838" s="80"/>
      <c r="BB21838" s="80"/>
    </row>
    <row r="21839" spans="9:54" x14ac:dyDescent="0.25">
      <c r="I21839" s="80"/>
      <c r="AX21839" s="80"/>
      <c r="AY21839" s="80"/>
      <c r="AZ21839" s="80"/>
      <c r="BA21839" s="80"/>
      <c r="BB21839" s="80"/>
    </row>
    <row r="21840" spans="9:54" x14ac:dyDescent="0.25">
      <c r="I21840" s="80"/>
      <c r="AX21840" s="80"/>
      <c r="AY21840" s="80"/>
      <c r="AZ21840" s="80"/>
      <c r="BA21840" s="80"/>
      <c r="BB21840" s="80"/>
    </row>
    <row r="21841" spans="9:54" x14ac:dyDescent="0.25">
      <c r="I21841" s="80"/>
      <c r="AX21841" s="80"/>
      <c r="AY21841" s="80"/>
      <c r="AZ21841" s="80"/>
      <c r="BA21841" s="80"/>
      <c r="BB21841" s="80"/>
    </row>
    <row r="21842" spans="9:54" x14ac:dyDescent="0.25">
      <c r="I21842" s="80"/>
      <c r="AX21842" s="80"/>
      <c r="AY21842" s="80"/>
      <c r="AZ21842" s="80"/>
      <c r="BA21842" s="80"/>
      <c r="BB21842" s="80"/>
    </row>
    <row r="21843" spans="9:54" x14ac:dyDescent="0.25">
      <c r="I21843" s="80"/>
      <c r="AX21843" s="80"/>
      <c r="AY21843" s="80"/>
      <c r="AZ21843" s="80"/>
      <c r="BA21843" s="80"/>
      <c r="BB21843" s="80"/>
    </row>
    <row r="21844" spans="9:54" x14ac:dyDescent="0.25">
      <c r="I21844" s="80"/>
      <c r="AX21844" s="80"/>
      <c r="AY21844" s="80"/>
      <c r="AZ21844" s="80"/>
      <c r="BA21844" s="80"/>
      <c r="BB21844" s="80"/>
    </row>
    <row r="21845" spans="9:54" x14ac:dyDescent="0.25">
      <c r="I21845" s="80"/>
      <c r="AX21845" s="80"/>
      <c r="AY21845" s="80"/>
      <c r="AZ21845" s="80"/>
      <c r="BA21845" s="80"/>
      <c r="BB21845" s="80"/>
    </row>
    <row r="21846" spans="9:54" x14ac:dyDescent="0.25">
      <c r="I21846" s="80"/>
      <c r="AX21846" s="80"/>
      <c r="AY21846" s="80"/>
      <c r="AZ21846" s="80"/>
      <c r="BA21846" s="80"/>
      <c r="BB21846" s="80"/>
    </row>
    <row r="21847" spans="9:54" x14ac:dyDescent="0.25">
      <c r="I21847" s="80"/>
      <c r="AX21847" s="80"/>
      <c r="AY21847" s="80"/>
      <c r="AZ21847" s="80"/>
      <c r="BA21847" s="80"/>
      <c r="BB21847" s="80"/>
    </row>
    <row r="21848" spans="9:54" x14ac:dyDescent="0.25">
      <c r="I21848" s="80"/>
      <c r="AX21848" s="80"/>
      <c r="AY21848" s="80"/>
      <c r="AZ21848" s="80"/>
      <c r="BA21848" s="80"/>
      <c r="BB21848" s="80"/>
    </row>
    <row r="21849" spans="9:54" x14ac:dyDescent="0.25">
      <c r="I21849" s="80"/>
      <c r="AX21849" s="80"/>
      <c r="AY21849" s="80"/>
      <c r="AZ21849" s="80"/>
      <c r="BA21849" s="80"/>
      <c r="BB21849" s="80"/>
    </row>
    <row r="21850" spans="9:54" x14ac:dyDescent="0.25">
      <c r="I21850" s="80"/>
      <c r="AX21850" s="80"/>
      <c r="AY21850" s="80"/>
      <c r="AZ21850" s="80"/>
      <c r="BA21850" s="80"/>
      <c r="BB21850" s="80"/>
    </row>
    <row r="21851" spans="9:54" x14ac:dyDescent="0.25">
      <c r="I21851" s="80"/>
      <c r="AX21851" s="80"/>
      <c r="AY21851" s="80"/>
      <c r="AZ21851" s="80"/>
      <c r="BA21851" s="80"/>
      <c r="BB21851" s="80"/>
    </row>
    <row r="21852" spans="9:54" x14ac:dyDescent="0.25">
      <c r="I21852" s="80"/>
      <c r="AX21852" s="80"/>
      <c r="AY21852" s="80"/>
      <c r="AZ21852" s="80"/>
      <c r="BA21852" s="80"/>
      <c r="BB21852" s="80"/>
    </row>
    <row r="21853" spans="9:54" x14ac:dyDescent="0.25">
      <c r="I21853" s="80"/>
      <c r="AX21853" s="80"/>
      <c r="AY21853" s="80"/>
      <c r="AZ21853" s="80"/>
      <c r="BA21853" s="80"/>
      <c r="BB21853" s="80"/>
    </row>
    <row r="21854" spans="9:54" x14ac:dyDescent="0.25">
      <c r="I21854" s="80"/>
      <c r="AX21854" s="80"/>
      <c r="AY21854" s="80"/>
      <c r="AZ21854" s="80"/>
      <c r="BA21854" s="80"/>
      <c r="BB21854" s="80"/>
    </row>
    <row r="21855" spans="9:54" x14ac:dyDescent="0.25">
      <c r="I21855" s="80"/>
      <c r="AX21855" s="80"/>
      <c r="AY21855" s="80"/>
      <c r="AZ21855" s="80"/>
      <c r="BA21855" s="80"/>
      <c r="BB21855" s="80"/>
    </row>
    <row r="21856" spans="9:54" x14ac:dyDescent="0.25">
      <c r="I21856" s="80"/>
      <c r="AX21856" s="80"/>
      <c r="AY21856" s="80"/>
      <c r="AZ21856" s="80"/>
      <c r="BA21856" s="80"/>
      <c r="BB21856" s="80"/>
    </row>
    <row r="21857" spans="9:54" x14ac:dyDescent="0.25">
      <c r="I21857" s="80"/>
      <c r="AX21857" s="80"/>
      <c r="AY21857" s="80"/>
      <c r="AZ21857" s="80"/>
      <c r="BA21857" s="80"/>
      <c r="BB21857" s="80"/>
    </row>
    <row r="21858" spans="9:54" x14ac:dyDescent="0.25">
      <c r="I21858" s="80"/>
      <c r="AX21858" s="80"/>
      <c r="AY21858" s="80"/>
      <c r="AZ21858" s="80"/>
      <c r="BA21858" s="80"/>
      <c r="BB21858" s="80"/>
    </row>
    <row r="21859" spans="9:54" x14ac:dyDescent="0.25">
      <c r="I21859" s="80"/>
      <c r="AX21859" s="80"/>
      <c r="AY21859" s="80"/>
      <c r="AZ21859" s="80"/>
      <c r="BA21859" s="80"/>
      <c r="BB21859" s="80"/>
    </row>
    <row r="21860" spans="9:54" x14ac:dyDescent="0.25">
      <c r="I21860" s="80"/>
      <c r="AX21860" s="80"/>
      <c r="AY21860" s="80"/>
      <c r="AZ21860" s="80"/>
      <c r="BA21860" s="80"/>
      <c r="BB21860" s="80"/>
    </row>
    <row r="21861" spans="9:54" x14ac:dyDescent="0.25">
      <c r="I21861" s="80"/>
      <c r="AX21861" s="80"/>
      <c r="AY21861" s="80"/>
      <c r="AZ21861" s="80"/>
      <c r="BA21861" s="80"/>
      <c r="BB21861" s="80"/>
    </row>
    <row r="21862" spans="9:54" x14ac:dyDescent="0.25">
      <c r="I21862" s="80"/>
      <c r="AX21862" s="80"/>
      <c r="AY21862" s="80"/>
      <c r="AZ21862" s="80"/>
      <c r="BA21862" s="80"/>
      <c r="BB21862" s="80"/>
    </row>
    <row r="21863" spans="9:54" x14ac:dyDescent="0.25">
      <c r="I21863" s="80"/>
      <c r="AX21863" s="80"/>
      <c r="AY21863" s="80"/>
      <c r="AZ21863" s="80"/>
      <c r="BA21863" s="80"/>
      <c r="BB21863" s="80"/>
    </row>
    <row r="21864" spans="9:54" x14ac:dyDescent="0.25">
      <c r="I21864" s="80"/>
      <c r="AX21864" s="80"/>
      <c r="AY21864" s="80"/>
      <c r="AZ21864" s="80"/>
      <c r="BA21864" s="80"/>
      <c r="BB21864" s="80"/>
    </row>
    <row r="21865" spans="9:54" x14ac:dyDescent="0.25">
      <c r="I21865" s="80"/>
      <c r="AX21865" s="80"/>
      <c r="AY21865" s="80"/>
      <c r="AZ21865" s="80"/>
      <c r="BA21865" s="80"/>
      <c r="BB21865" s="80"/>
    </row>
    <row r="21866" spans="9:54" x14ac:dyDescent="0.25">
      <c r="I21866" s="80"/>
      <c r="AX21866" s="80"/>
      <c r="AY21866" s="80"/>
      <c r="AZ21866" s="80"/>
      <c r="BA21866" s="80"/>
      <c r="BB21866" s="80"/>
    </row>
    <row r="21867" spans="9:54" x14ac:dyDescent="0.25">
      <c r="I21867" s="80"/>
      <c r="AX21867" s="80"/>
      <c r="AY21867" s="80"/>
      <c r="AZ21867" s="80"/>
      <c r="BA21867" s="80"/>
      <c r="BB21867" s="80"/>
    </row>
    <row r="21868" spans="9:54" x14ac:dyDescent="0.25">
      <c r="I21868" s="80"/>
      <c r="AX21868" s="80"/>
      <c r="AY21868" s="80"/>
      <c r="AZ21868" s="80"/>
      <c r="BA21868" s="80"/>
      <c r="BB21868" s="80"/>
    </row>
    <row r="21869" spans="9:54" x14ac:dyDescent="0.25">
      <c r="I21869" s="80"/>
      <c r="AX21869" s="80"/>
      <c r="AY21869" s="80"/>
      <c r="AZ21869" s="80"/>
      <c r="BA21869" s="80"/>
      <c r="BB21869" s="80"/>
    </row>
    <row r="21870" spans="9:54" x14ac:dyDescent="0.25">
      <c r="I21870" s="80"/>
      <c r="AX21870" s="80"/>
      <c r="AY21870" s="80"/>
      <c r="AZ21870" s="80"/>
      <c r="BA21870" s="80"/>
      <c r="BB21870" s="80"/>
    </row>
    <row r="21871" spans="9:54" x14ac:dyDescent="0.25">
      <c r="I21871" s="80"/>
      <c r="AX21871" s="80"/>
      <c r="AY21871" s="80"/>
      <c r="AZ21871" s="80"/>
      <c r="BA21871" s="80"/>
      <c r="BB21871" s="80"/>
    </row>
    <row r="21872" spans="9:54" x14ac:dyDescent="0.25">
      <c r="I21872" s="80"/>
      <c r="AX21872" s="80"/>
      <c r="AY21872" s="80"/>
      <c r="AZ21872" s="80"/>
      <c r="BA21872" s="80"/>
      <c r="BB21872" s="80"/>
    </row>
    <row r="21873" spans="9:54" x14ac:dyDescent="0.25">
      <c r="I21873" s="80"/>
      <c r="AX21873" s="80"/>
      <c r="AY21873" s="80"/>
      <c r="AZ21873" s="80"/>
      <c r="BA21873" s="80"/>
      <c r="BB21873" s="80"/>
    </row>
    <row r="21874" spans="9:54" x14ac:dyDescent="0.25">
      <c r="I21874" s="80"/>
      <c r="AX21874" s="80"/>
      <c r="AY21874" s="80"/>
      <c r="AZ21874" s="80"/>
      <c r="BA21874" s="80"/>
      <c r="BB21874" s="80"/>
    </row>
    <row r="21875" spans="9:54" x14ac:dyDescent="0.25">
      <c r="I21875" s="80"/>
      <c r="AX21875" s="80"/>
      <c r="AY21875" s="80"/>
      <c r="AZ21875" s="80"/>
      <c r="BA21875" s="80"/>
      <c r="BB21875" s="80"/>
    </row>
    <row r="21876" spans="9:54" x14ac:dyDescent="0.25">
      <c r="I21876" s="80"/>
      <c r="AX21876" s="80"/>
      <c r="AY21876" s="80"/>
      <c r="AZ21876" s="80"/>
      <c r="BA21876" s="80"/>
      <c r="BB21876" s="80"/>
    </row>
    <row r="21877" spans="9:54" x14ac:dyDescent="0.25">
      <c r="I21877" s="80"/>
      <c r="AX21877" s="80"/>
      <c r="AY21877" s="80"/>
      <c r="AZ21877" s="80"/>
      <c r="BA21877" s="80"/>
      <c r="BB21877" s="80"/>
    </row>
    <row r="21878" spans="9:54" x14ac:dyDescent="0.25">
      <c r="I21878" s="80"/>
      <c r="AX21878" s="80"/>
      <c r="AY21878" s="80"/>
      <c r="AZ21878" s="80"/>
      <c r="BA21878" s="80"/>
      <c r="BB21878" s="80"/>
    </row>
    <row r="21879" spans="9:54" x14ac:dyDescent="0.25">
      <c r="I21879" s="80"/>
      <c r="AX21879" s="80"/>
      <c r="AY21879" s="80"/>
      <c r="AZ21879" s="80"/>
      <c r="BA21879" s="80"/>
      <c r="BB21879" s="80"/>
    </row>
    <row r="21880" spans="9:54" x14ac:dyDescent="0.25">
      <c r="I21880" s="80"/>
      <c r="AX21880" s="80"/>
      <c r="AY21880" s="80"/>
      <c r="AZ21880" s="80"/>
      <c r="BA21880" s="80"/>
      <c r="BB21880" s="80"/>
    </row>
    <row r="21881" spans="9:54" x14ac:dyDescent="0.25">
      <c r="I21881" s="80"/>
      <c r="AX21881" s="80"/>
      <c r="AY21881" s="80"/>
      <c r="AZ21881" s="80"/>
      <c r="BA21881" s="80"/>
      <c r="BB21881" s="80"/>
    </row>
    <row r="21882" spans="9:54" x14ac:dyDescent="0.25">
      <c r="I21882" s="80"/>
      <c r="AX21882" s="80"/>
      <c r="AY21882" s="80"/>
      <c r="AZ21882" s="80"/>
      <c r="BA21882" s="80"/>
      <c r="BB21882" s="80"/>
    </row>
    <row r="21883" spans="9:54" x14ac:dyDescent="0.25">
      <c r="I21883" s="80"/>
      <c r="AX21883" s="80"/>
      <c r="AY21883" s="80"/>
      <c r="AZ21883" s="80"/>
      <c r="BA21883" s="80"/>
      <c r="BB21883" s="80"/>
    </row>
    <row r="21884" spans="9:54" x14ac:dyDescent="0.25">
      <c r="I21884" s="80"/>
      <c r="AX21884" s="80"/>
      <c r="AY21884" s="80"/>
      <c r="AZ21884" s="80"/>
      <c r="BA21884" s="80"/>
      <c r="BB21884" s="80"/>
    </row>
    <row r="21885" spans="9:54" x14ac:dyDescent="0.25">
      <c r="I21885" s="80"/>
      <c r="AX21885" s="80"/>
      <c r="AY21885" s="80"/>
      <c r="AZ21885" s="80"/>
      <c r="BA21885" s="80"/>
      <c r="BB21885" s="80"/>
    </row>
    <row r="21886" spans="9:54" x14ac:dyDescent="0.25">
      <c r="I21886" s="80"/>
      <c r="AX21886" s="80"/>
      <c r="AY21886" s="80"/>
      <c r="AZ21886" s="80"/>
      <c r="BA21886" s="80"/>
      <c r="BB21886" s="80"/>
    </row>
    <row r="21887" spans="9:54" x14ac:dyDescent="0.25">
      <c r="I21887" s="80"/>
      <c r="AX21887" s="80"/>
      <c r="AY21887" s="80"/>
      <c r="AZ21887" s="80"/>
      <c r="BA21887" s="80"/>
      <c r="BB21887" s="80"/>
    </row>
    <row r="21888" spans="9:54" x14ac:dyDescent="0.25">
      <c r="I21888" s="80"/>
      <c r="AX21888" s="80"/>
      <c r="AY21888" s="80"/>
      <c r="AZ21888" s="80"/>
      <c r="BA21888" s="80"/>
      <c r="BB21888" s="80"/>
    </row>
    <row r="21889" spans="9:54" x14ac:dyDescent="0.25">
      <c r="I21889" s="80"/>
      <c r="AX21889" s="80"/>
      <c r="AY21889" s="80"/>
      <c r="AZ21889" s="80"/>
      <c r="BA21889" s="80"/>
      <c r="BB21889" s="80"/>
    </row>
    <row r="21890" spans="9:54" x14ac:dyDescent="0.25">
      <c r="I21890" s="80"/>
      <c r="AX21890" s="80"/>
      <c r="AY21890" s="80"/>
      <c r="AZ21890" s="80"/>
      <c r="BA21890" s="80"/>
      <c r="BB21890" s="80"/>
    </row>
    <row r="21891" spans="9:54" x14ac:dyDescent="0.25">
      <c r="I21891" s="80"/>
      <c r="AX21891" s="80"/>
      <c r="AY21891" s="80"/>
      <c r="AZ21891" s="80"/>
      <c r="BA21891" s="80"/>
      <c r="BB21891" s="80"/>
    </row>
    <row r="21892" spans="9:54" x14ac:dyDescent="0.25">
      <c r="I21892" s="80"/>
      <c r="AX21892" s="80"/>
      <c r="AY21892" s="80"/>
      <c r="AZ21892" s="80"/>
      <c r="BA21892" s="80"/>
      <c r="BB21892" s="80"/>
    </row>
    <row r="21893" spans="9:54" x14ac:dyDescent="0.25">
      <c r="I21893" s="80"/>
      <c r="AX21893" s="80"/>
      <c r="AY21893" s="80"/>
      <c r="AZ21893" s="80"/>
      <c r="BA21893" s="80"/>
      <c r="BB21893" s="80"/>
    </row>
    <row r="21894" spans="9:54" x14ac:dyDescent="0.25">
      <c r="I21894" s="80"/>
      <c r="AX21894" s="80"/>
      <c r="AY21894" s="80"/>
      <c r="AZ21894" s="80"/>
      <c r="BA21894" s="80"/>
      <c r="BB21894" s="80"/>
    </row>
    <row r="21895" spans="9:54" x14ac:dyDescent="0.25">
      <c r="I21895" s="80"/>
      <c r="AX21895" s="80"/>
      <c r="AY21895" s="80"/>
      <c r="AZ21895" s="80"/>
      <c r="BA21895" s="80"/>
      <c r="BB21895" s="80"/>
    </row>
    <row r="21896" spans="9:54" x14ac:dyDescent="0.25">
      <c r="I21896" s="80"/>
      <c r="AX21896" s="80"/>
      <c r="AY21896" s="80"/>
      <c r="AZ21896" s="80"/>
      <c r="BA21896" s="80"/>
      <c r="BB21896" s="80"/>
    </row>
    <row r="21897" spans="9:54" x14ac:dyDescent="0.25">
      <c r="I21897" s="80"/>
      <c r="AX21897" s="80"/>
      <c r="AY21897" s="80"/>
      <c r="AZ21897" s="80"/>
      <c r="BA21897" s="80"/>
      <c r="BB21897" s="80"/>
    </row>
    <row r="21898" spans="9:54" x14ac:dyDescent="0.25">
      <c r="I21898" s="80"/>
      <c r="AX21898" s="80"/>
      <c r="AY21898" s="80"/>
      <c r="AZ21898" s="80"/>
      <c r="BA21898" s="80"/>
      <c r="BB21898" s="80"/>
    </row>
    <row r="21899" spans="9:54" x14ac:dyDescent="0.25">
      <c r="I21899" s="80"/>
      <c r="AX21899" s="80"/>
      <c r="AY21899" s="80"/>
      <c r="AZ21899" s="80"/>
      <c r="BA21899" s="80"/>
      <c r="BB21899" s="80"/>
    </row>
    <row r="21900" spans="9:54" x14ac:dyDescent="0.25">
      <c r="I21900" s="80"/>
      <c r="AX21900" s="80"/>
      <c r="AY21900" s="80"/>
      <c r="AZ21900" s="80"/>
      <c r="BA21900" s="80"/>
      <c r="BB21900" s="80"/>
    </row>
    <row r="21901" spans="9:54" x14ac:dyDescent="0.25">
      <c r="I21901" s="80"/>
      <c r="AX21901" s="80"/>
      <c r="AY21901" s="80"/>
      <c r="AZ21901" s="80"/>
      <c r="BA21901" s="80"/>
      <c r="BB21901" s="80"/>
    </row>
    <row r="21902" spans="9:54" x14ac:dyDescent="0.25">
      <c r="I21902" s="80"/>
      <c r="AX21902" s="80"/>
      <c r="AY21902" s="80"/>
      <c r="AZ21902" s="80"/>
      <c r="BA21902" s="80"/>
      <c r="BB21902" s="80"/>
    </row>
    <row r="21903" spans="9:54" x14ac:dyDescent="0.25">
      <c r="I21903" s="80"/>
      <c r="AX21903" s="80"/>
      <c r="AY21903" s="80"/>
      <c r="AZ21903" s="80"/>
      <c r="BA21903" s="80"/>
      <c r="BB21903" s="80"/>
    </row>
    <row r="21904" spans="9:54" x14ac:dyDescent="0.25">
      <c r="I21904" s="80"/>
      <c r="AX21904" s="80"/>
      <c r="AY21904" s="80"/>
      <c r="AZ21904" s="80"/>
      <c r="BA21904" s="80"/>
      <c r="BB21904" s="80"/>
    </row>
    <row r="21905" spans="9:54" x14ac:dyDescent="0.25">
      <c r="I21905" s="80"/>
      <c r="AX21905" s="80"/>
      <c r="AY21905" s="80"/>
      <c r="AZ21905" s="80"/>
      <c r="BA21905" s="80"/>
      <c r="BB21905" s="80"/>
    </row>
    <row r="21906" spans="9:54" x14ac:dyDescent="0.25">
      <c r="I21906" s="80"/>
      <c r="AX21906" s="80"/>
      <c r="AY21906" s="80"/>
      <c r="AZ21906" s="80"/>
      <c r="BA21906" s="80"/>
      <c r="BB21906" s="80"/>
    </row>
    <row r="21907" spans="9:54" x14ac:dyDescent="0.25">
      <c r="I21907" s="80"/>
      <c r="AX21907" s="80"/>
      <c r="AY21907" s="80"/>
      <c r="AZ21907" s="80"/>
      <c r="BA21907" s="80"/>
      <c r="BB21907" s="80"/>
    </row>
    <row r="21908" spans="9:54" x14ac:dyDescent="0.25">
      <c r="I21908" s="80"/>
      <c r="AX21908" s="80"/>
      <c r="AY21908" s="80"/>
      <c r="AZ21908" s="80"/>
      <c r="BA21908" s="80"/>
      <c r="BB21908" s="80"/>
    </row>
    <row r="21909" spans="9:54" x14ac:dyDescent="0.25">
      <c r="I21909" s="80"/>
      <c r="AX21909" s="80"/>
      <c r="AY21909" s="80"/>
      <c r="AZ21909" s="80"/>
      <c r="BA21909" s="80"/>
      <c r="BB21909" s="80"/>
    </row>
    <row r="21910" spans="9:54" x14ac:dyDescent="0.25">
      <c r="I21910" s="80"/>
      <c r="AX21910" s="80"/>
      <c r="AY21910" s="80"/>
      <c r="AZ21910" s="80"/>
      <c r="BA21910" s="80"/>
      <c r="BB21910" s="80"/>
    </row>
    <row r="21911" spans="9:54" x14ac:dyDescent="0.25">
      <c r="I21911" s="80"/>
      <c r="AX21911" s="80"/>
      <c r="AY21911" s="80"/>
      <c r="AZ21911" s="80"/>
      <c r="BA21911" s="80"/>
      <c r="BB21911" s="80"/>
    </row>
    <row r="21912" spans="9:54" x14ac:dyDescent="0.25">
      <c r="I21912" s="80"/>
      <c r="AX21912" s="80"/>
      <c r="AY21912" s="80"/>
      <c r="AZ21912" s="80"/>
      <c r="BA21912" s="80"/>
      <c r="BB21912" s="80"/>
    </row>
    <row r="21913" spans="9:54" x14ac:dyDescent="0.25">
      <c r="I21913" s="80"/>
      <c r="AX21913" s="80"/>
      <c r="AY21913" s="80"/>
      <c r="AZ21913" s="80"/>
      <c r="BA21913" s="80"/>
      <c r="BB21913" s="80"/>
    </row>
    <row r="21914" spans="9:54" x14ac:dyDescent="0.25">
      <c r="I21914" s="80"/>
      <c r="AX21914" s="80"/>
      <c r="AY21914" s="80"/>
      <c r="AZ21914" s="80"/>
      <c r="BA21914" s="80"/>
      <c r="BB21914" s="80"/>
    </row>
    <row r="21915" spans="9:54" x14ac:dyDescent="0.25">
      <c r="I21915" s="80"/>
      <c r="AX21915" s="80"/>
      <c r="AY21915" s="80"/>
      <c r="AZ21915" s="80"/>
      <c r="BA21915" s="80"/>
      <c r="BB21915" s="80"/>
    </row>
    <row r="21916" spans="9:54" x14ac:dyDescent="0.25">
      <c r="I21916" s="80"/>
      <c r="AX21916" s="80"/>
      <c r="AY21916" s="80"/>
      <c r="AZ21916" s="80"/>
      <c r="BA21916" s="80"/>
      <c r="BB21916" s="80"/>
    </row>
    <row r="21917" spans="9:54" x14ac:dyDescent="0.25">
      <c r="I21917" s="80"/>
      <c r="AX21917" s="80"/>
      <c r="AY21917" s="80"/>
      <c r="AZ21917" s="80"/>
      <c r="BA21917" s="80"/>
      <c r="BB21917" s="80"/>
    </row>
    <row r="21918" spans="9:54" x14ac:dyDescent="0.25">
      <c r="I21918" s="80"/>
      <c r="AX21918" s="80"/>
      <c r="AY21918" s="80"/>
      <c r="AZ21918" s="80"/>
      <c r="BA21918" s="80"/>
      <c r="BB21918" s="80"/>
    </row>
    <row r="21919" spans="9:54" x14ac:dyDescent="0.25">
      <c r="I21919" s="80"/>
      <c r="AX21919" s="80"/>
      <c r="AY21919" s="80"/>
      <c r="AZ21919" s="80"/>
      <c r="BA21919" s="80"/>
      <c r="BB21919" s="80"/>
    </row>
    <row r="21920" spans="9:54" x14ac:dyDescent="0.25">
      <c r="I21920" s="80"/>
      <c r="AX21920" s="80"/>
      <c r="AY21920" s="80"/>
      <c r="AZ21920" s="80"/>
      <c r="BA21920" s="80"/>
      <c r="BB21920" s="80"/>
    </row>
    <row r="21921" spans="9:54" x14ac:dyDescent="0.25">
      <c r="I21921" s="80"/>
      <c r="AX21921" s="80"/>
      <c r="AY21921" s="80"/>
      <c r="AZ21921" s="80"/>
      <c r="BA21921" s="80"/>
      <c r="BB21921" s="80"/>
    </row>
    <row r="21922" spans="9:54" x14ac:dyDescent="0.25">
      <c r="I21922" s="80"/>
      <c r="AX21922" s="80"/>
      <c r="AY21922" s="80"/>
      <c r="AZ21922" s="80"/>
      <c r="BA21922" s="80"/>
      <c r="BB21922" s="80"/>
    </row>
    <row r="21923" spans="9:54" x14ac:dyDescent="0.25">
      <c r="I21923" s="80"/>
      <c r="AX21923" s="80"/>
      <c r="AY21923" s="80"/>
      <c r="AZ21923" s="80"/>
      <c r="BA21923" s="80"/>
      <c r="BB21923" s="80"/>
    </row>
    <row r="21924" spans="9:54" x14ac:dyDescent="0.25">
      <c r="I21924" s="80"/>
      <c r="AX21924" s="80"/>
      <c r="AY21924" s="80"/>
      <c r="AZ21924" s="80"/>
      <c r="BA21924" s="80"/>
      <c r="BB21924" s="80"/>
    </row>
    <row r="21925" spans="9:54" x14ac:dyDescent="0.25">
      <c r="I21925" s="80"/>
      <c r="AX21925" s="80"/>
      <c r="AY21925" s="80"/>
      <c r="AZ21925" s="80"/>
      <c r="BA21925" s="80"/>
      <c r="BB21925" s="80"/>
    </row>
    <row r="21926" spans="9:54" x14ac:dyDescent="0.25">
      <c r="I21926" s="80"/>
      <c r="AX21926" s="80"/>
      <c r="AY21926" s="80"/>
      <c r="AZ21926" s="80"/>
      <c r="BA21926" s="80"/>
      <c r="BB21926" s="80"/>
    </row>
    <row r="21927" spans="9:54" x14ac:dyDescent="0.25">
      <c r="I21927" s="80"/>
      <c r="AX21927" s="80"/>
      <c r="AY21927" s="80"/>
      <c r="AZ21927" s="80"/>
      <c r="BA21927" s="80"/>
      <c r="BB21927" s="80"/>
    </row>
    <row r="21928" spans="9:54" x14ac:dyDescent="0.25">
      <c r="I21928" s="80"/>
      <c r="AX21928" s="80"/>
      <c r="AY21928" s="80"/>
      <c r="AZ21928" s="80"/>
      <c r="BA21928" s="80"/>
      <c r="BB21928" s="80"/>
    </row>
    <row r="21929" spans="9:54" x14ac:dyDescent="0.25">
      <c r="I21929" s="80"/>
      <c r="AX21929" s="80"/>
      <c r="AY21929" s="80"/>
      <c r="AZ21929" s="80"/>
      <c r="BA21929" s="80"/>
      <c r="BB21929" s="80"/>
    </row>
    <row r="21930" spans="9:54" x14ac:dyDescent="0.25">
      <c r="I21930" s="80"/>
      <c r="AX21930" s="80"/>
      <c r="AY21930" s="80"/>
      <c r="AZ21930" s="80"/>
      <c r="BA21930" s="80"/>
      <c r="BB21930" s="80"/>
    </row>
    <row r="21931" spans="9:54" x14ac:dyDescent="0.25">
      <c r="I21931" s="80"/>
      <c r="AX21931" s="80"/>
      <c r="AY21931" s="80"/>
      <c r="AZ21931" s="80"/>
      <c r="BA21931" s="80"/>
      <c r="BB21931" s="80"/>
    </row>
    <row r="21932" spans="9:54" x14ac:dyDescent="0.25">
      <c r="I21932" s="80"/>
      <c r="AX21932" s="80"/>
      <c r="AY21932" s="80"/>
      <c r="AZ21932" s="80"/>
      <c r="BA21932" s="80"/>
      <c r="BB21932" s="80"/>
    </row>
    <row r="21933" spans="9:54" x14ac:dyDescent="0.25">
      <c r="I21933" s="80"/>
      <c r="AX21933" s="80"/>
      <c r="AY21933" s="80"/>
      <c r="AZ21933" s="80"/>
      <c r="BA21933" s="80"/>
      <c r="BB21933" s="80"/>
    </row>
    <row r="21934" spans="9:54" x14ac:dyDescent="0.25">
      <c r="I21934" s="80"/>
      <c r="AX21934" s="80"/>
      <c r="AY21934" s="80"/>
      <c r="AZ21934" s="80"/>
      <c r="BA21934" s="80"/>
      <c r="BB21934" s="80"/>
    </row>
    <row r="21935" spans="9:54" x14ac:dyDescent="0.25">
      <c r="I21935" s="80"/>
      <c r="AX21935" s="80"/>
      <c r="AY21935" s="80"/>
      <c r="AZ21935" s="80"/>
      <c r="BA21935" s="80"/>
      <c r="BB21935" s="80"/>
    </row>
    <row r="21936" spans="9:54" x14ac:dyDescent="0.25">
      <c r="I21936" s="80"/>
      <c r="AX21936" s="80"/>
      <c r="AY21936" s="80"/>
      <c r="AZ21936" s="80"/>
      <c r="BA21936" s="80"/>
      <c r="BB21936" s="80"/>
    </row>
    <row r="21937" spans="9:54" x14ac:dyDescent="0.25">
      <c r="I21937" s="80"/>
      <c r="AX21937" s="80"/>
      <c r="AY21937" s="80"/>
      <c r="AZ21937" s="80"/>
      <c r="BA21937" s="80"/>
      <c r="BB21937" s="80"/>
    </row>
    <row r="21938" spans="9:54" x14ac:dyDescent="0.25">
      <c r="I21938" s="80"/>
      <c r="AX21938" s="80"/>
      <c r="AY21938" s="80"/>
      <c r="AZ21938" s="80"/>
      <c r="BA21938" s="80"/>
      <c r="BB21938" s="80"/>
    </row>
    <row r="21939" spans="9:54" x14ac:dyDescent="0.25">
      <c r="I21939" s="80"/>
      <c r="AX21939" s="80"/>
      <c r="AY21939" s="80"/>
      <c r="AZ21939" s="80"/>
      <c r="BA21939" s="80"/>
      <c r="BB21939" s="80"/>
    </row>
    <row r="21940" spans="9:54" x14ac:dyDescent="0.25">
      <c r="I21940" s="80"/>
      <c r="AX21940" s="80"/>
      <c r="AY21940" s="80"/>
      <c r="AZ21940" s="80"/>
      <c r="BA21940" s="80"/>
      <c r="BB21940" s="80"/>
    </row>
    <row r="21941" spans="9:54" x14ac:dyDescent="0.25">
      <c r="I21941" s="80"/>
      <c r="AX21941" s="80"/>
      <c r="AY21941" s="80"/>
      <c r="AZ21941" s="80"/>
      <c r="BA21941" s="80"/>
      <c r="BB21941" s="80"/>
    </row>
    <row r="21942" spans="9:54" x14ac:dyDescent="0.25">
      <c r="I21942" s="80"/>
      <c r="AX21942" s="80"/>
      <c r="AY21942" s="80"/>
      <c r="AZ21942" s="80"/>
      <c r="BA21942" s="80"/>
      <c r="BB21942" s="80"/>
    </row>
    <row r="21943" spans="9:54" x14ac:dyDescent="0.25">
      <c r="I21943" s="80"/>
      <c r="AX21943" s="80"/>
      <c r="AY21943" s="80"/>
      <c r="AZ21943" s="80"/>
      <c r="BA21943" s="80"/>
      <c r="BB21943" s="80"/>
    </row>
    <row r="21944" spans="9:54" x14ac:dyDescent="0.25">
      <c r="I21944" s="80"/>
      <c r="AX21944" s="80"/>
      <c r="AY21944" s="80"/>
      <c r="AZ21944" s="80"/>
      <c r="BA21944" s="80"/>
      <c r="BB21944" s="80"/>
    </row>
    <row r="21945" spans="9:54" x14ac:dyDescent="0.25">
      <c r="I21945" s="80"/>
      <c r="AX21945" s="80"/>
      <c r="AY21945" s="80"/>
      <c r="AZ21945" s="80"/>
      <c r="BA21945" s="80"/>
      <c r="BB21945" s="80"/>
    </row>
    <row r="21946" spans="9:54" x14ac:dyDescent="0.25">
      <c r="I21946" s="80"/>
      <c r="AX21946" s="80"/>
      <c r="AY21946" s="80"/>
      <c r="AZ21946" s="80"/>
      <c r="BA21946" s="80"/>
      <c r="BB21946" s="80"/>
    </row>
    <row r="21947" spans="9:54" x14ac:dyDescent="0.25">
      <c r="I21947" s="80"/>
      <c r="AX21947" s="80"/>
      <c r="AY21947" s="80"/>
      <c r="AZ21947" s="80"/>
      <c r="BA21947" s="80"/>
      <c r="BB21947" s="80"/>
    </row>
    <row r="21948" spans="9:54" x14ac:dyDescent="0.25">
      <c r="I21948" s="80"/>
      <c r="AX21948" s="80"/>
      <c r="AY21948" s="80"/>
      <c r="AZ21948" s="80"/>
      <c r="BA21948" s="80"/>
      <c r="BB21948" s="80"/>
    </row>
    <row r="21949" spans="9:54" x14ac:dyDescent="0.25">
      <c r="I21949" s="80"/>
      <c r="AX21949" s="80"/>
      <c r="AY21949" s="80"/>
      <c r="AZ21949" s="80"/>
      <c r="BA21949" s="80"/>
      <c r="BB21949" s="80"/>
    </row>
    <row r="21950" spans="9:54" x14ac:dyDescent="0.25">
      <c r="I21950" s="80"/>
      <c r="AX21950" s="80"/>
      <c r="AY21950" s="80"/>
      <c r="AZ21950" s="80"/>
      <c r="BA21950" s="80"/>
      <c r="BB21950" s="80"/>
    </row>
    <row r="21951" spans="9:54" x14ac:dyDescent="0.25">
      <c r="I21951" s="80"/>
      <c r="AX21951" s="80"/>
      <c r="AY21951" s="80"/>
      <c r="AZ21951" s="80"/>
      <c r="BA21951" s="80"/>
      <c r="BB21951" s="80"/>
    </row>
    <row r="21952" spans="9:54" x14ac:dyDescent="0.25">
      <c r="I21952" s="80"/>
      <c r="AX21952" s="80"/>
      <c r="AY21952" s="80"/>
      <c r="AZ21952" s="80"/>
      <c r="BA21952" s="80"/>
      <c r="BB21952" s="80"/>
    </row>
    <row r="21953" spans="9:54" x14ac:dyDescent="0.25">
      <c r="I21953" s="80"/>
      <c r="AX21953" s="80"/>
      <c r="AY21953" s="80"/>
      <c r="AZ21953" s="80"/>
      <c r="BA21953" s="80"/>
      <c r="BB21953" s="80"/>
    </row>
    <row r="21954" spans="9:54" x14ac:dyDescent="0.25">
      <c r="I21954" s="80"/>
      <c r="AX21954" s="80"/>
      <c r="AY21954" s="80"/>
      <c r="AZ21954" s="80"/>
      <c r="BA21954" s="80"/>
      <c r="BB21954" s="80"/>
    </row>
    <row r="21955" spans="9:54" x14ac:dyDescent="0.25">
      <c r="I21955" s="80"/>
      <c r="AX21955" s="80"/>
      <c r="AY21955" s="80"/>
      <c r="AZ21955" s="80"/>
      <c r="BA21955" s="80"/>
      <c r="BB21955" s="80"/>
    </row>
    <row r="21956" spans="9:54" x14ac:dyDescent="0.25">
      <c r="I21956" s="80"/>
      <c r="AX21956" s="80"/>
      <c r="AY21956" s="80"/>
      <c r="AZ21956" s="80"/>
      <c r="BA21956" s="80"/>
      <c r="BB21956" s="80"/>
    </row>
    <row r="21957" spans="9:54" x14ac:dyDescent="0.25">
      <c r="I21957" s="80"/>
      <c r="AX21957" s="80"/>
      <c r="AY21957" s="80"/>
      <c r="AZ21957" s="80"/>
      <c r="BA21957" s="80"/>
      <c r="BB21957" s="80"/>
    </row>
    <row r="21958" spans="9:54" x14ac:dyDescent="0.25">
      <c r="I21958" s="80"/>
      <c r="AX21958" s="80"/>
      <c r="AY21958" s="80"/>
      <c r="AZ21958" s="80"/>
      <c r="BA21958" s="80"/>
      <c r="BB21958" s="80"/>
    </row>
    <row r="21959" spans="9:54" x14ac:dyDescent="0.25">
      <c r="I21959" s="80"/>
      <c r="AX21959" s="80"/>
      <c r="AY21959" s="80"/>
      <c r="AZ21959" s="80"/>
      <c r="BA21959" s="80"/>
      <c r="BB21959" s="80"/>
    </row>
    <row r="21960" spans="9:54" x14ac:dyDescent="0.25">
      <c r="I21960" s="80"/>
      <c r="AX21960" s="80"/>
      <c r="AY21960" s="80"/>
      <c r="AZ21960" s="80"/>
      <c r="BA21960" s="80"/>
      <c r="BB21960" s="80"/>
    </row>
    <row r="21961" spans="9:54" x14ac:dyDescent="0.25">
      <c r="I21961" s="80"/>
      <c r="AX21961" s="80"/>
      <c r="AY21961" s="80"/>
      <c r="AZ21961" s="80"/>
      <c r="BA21961" s="80"/>
      <c r="BB21961" s="80"/>
    </row>
    <row r="21962" spans="9:54" x14ac:dyDescent="0.25">
      <c r="I21962" s="80"/>
      <c r="AX21962" s="80"/>
      <c r="AY21962" s="80"/>
      <c r="AZ21962" s="80"/>
      <c r="BA21962" s="80"/>
      <c r="BB21962" s="80"/>
    </row>
    <row r="21963" spans="9:54" x14ac:dyDescent="0.25">
      <c r="I21963" s="80"/>
      <c r="AX21963" s="80"/>
      <c r="AY21963" s="80"/>
      <c r="AZ21963" s="80"/>
      <c r="BA21963" s="80"/>
      <c r="BB21963" s="80"/>
    </row>
    <row r="21964" spans="9:54" x14ac:dyDescent="0.25">
      <c r="I21964" s="80"/>
      <c r="AX21964" s="80"/>
      <c r="AY21964" s="80"/>
      <c r="AZ21964" s="80"/>
      <c r="BA21964" s="80"/>
      <c r="BB21964" s="80"/>
    </row>
    <row r="21965" spans="9:54" x14ac:dyDescent="0.25">
      <c r="I21965" s="80"/>
      <c r="AX21965" s="80"/>
      <c r="AY21965" s="80"/>
      <c r="AZ21965" s="80"/>
      <c r="BA21965" s="80"/>
      <c r="BB21965" s="80"/>
    </row>
    <row r="21966" spans="9:54" x14ac:dyDescent="0.25">
      <c r="I21966" s="80"/>
      <c r="AX21966" s="80"/>
      <c r="AY21966" s="80"/>
      <c r="AZ21966" s="80"/>
      <c r="BA21966" s="80"/>
      <c r="BB21966" s="80"/>
    </row>
    <row r="21967" spans="9:54" x14ac:dyDescent="0.25">
      <c r="I21967" s="80"/>
      <c r="AX21967" s="80"/>
      <c r="AY21967" s="80"/>
      <c r="AZ21967" s="80"/>
      <c r="BA21967" s="80"/>
      <c r="BB21967" s="80"/>
    </row>
    <row r="21968" spans="9:54" x14ac:dyDescent="0.25">
      <c r="I21968" s="80"/>
      <c r="AX21968" s="80"/>
      <c r="AY21968" s="80"/>
      <c r="AZ21968" s="80"/>
      <c r="BA21968" s="80"/>
      <c r="BB21968" s="80"/>
    </row>
    <row r="21969" spans="9:54" x14ac:dyDescent="0.25">
      <c r="I21969" s="80"/>
      <c r="AX21969" s="80"/>
      <c r="AY21969" s="80"/>
      <c r="AZ21969" s="80"/>
      <c r="BA21969" s="80"/>
      <c r="BB21969" s="80"/>
    </row>
    <row r="21970" spans="9:54" x14ac:dyDescent="0.25">
      <c r="I21970" s="80"/>
      <c r="AX21970" s="80"/>
      <c r="AY21970" s="80"/>
      <c r="AZ21970" s="80"/>
      <c r="BA21970" s="80"/>
      <c r="BB21970" s="80"/>
    </row>
    <row r="21971" spans="9:54" x14ac:dyDescent="0.25">
      <c r="I21971" s="80"/>
      <c r="AX21971" s="80"/>
      <c r="AY21971" s="80"/>
      <c r="AZ21971" s="80"/>
      <c r="BA21971" s="80"/>
      <c r="BB21971" s="80"/>
    </row>
    <row r="21972" spans="9:54" x14ac:dyDescent="0.25">
      <c r="I21972" s="80"/>
      <c r="AX21972" s="80"/>
      <c r="AY21972" s="80"/>
      <c r="AZ21972" s="80"/>
      <c r="BA21972" s="80"/>
      <c r="BB21972" s="80"/>
    </row>
    <row r="21973" spans="9:54" x14ac:dyDescent="0.25">
      <c r="I21973" s="80"/>
      <c r="AX21973" s="80"/>
      <c r="AY21973" s="80"/>
      <c r="AZ21973" s="80"/>
      <c r="BA21973" s="80"/>
      <c r="BB21973" s="80"/>
    </row>
    <row r="21974" spans="9:54" x14ac:dyDescent="0.25">
      <c r="I21974" s="80"/>
      <c r="AX21974" s="80"/>
      <c r="AY21974" s="80"/>
      <c r="AZ21974" s="80"/>
      <c r="BA21974" s="80"/>
      <c r="BB21974" s="80"/>
    </row>
    <row r="21975" spans="9:54" x14ac:dyDescent="0.25">
      <c r="I21975" s="80"/>
      <c r="AX21975" s="80"/>
      <c r="AY21975" s="80"/>
      <c r="AZ21975" s="80"/>
      <c r="BA21975" s="80"/>
      <c r="BB21975" s="80"/>
    </row>
    <row r="21976" spans="9:54" x14ac:dyDescent="0.25">
      <c r="I21976" s="80"/>
      <c r="AX21976" s="80"/>
      <c r="AY21976" s="80"/>
      <c r="AZ21976" s="80"/>
      <c r="BA21976" s="80"/>
      <c r="BB21976" s="80"/>
    </row>
    <row r="21977" spans="9:54" x14ac:dyDescent="0.25">
      <c r="I21977" s="80"/>
      <c r="AX21977" s="80"/>
      <c r="AY21977" s="80"/>
      <c r="AZ21977" s="80"/>
      <c r="BA21977" s="80"/>
      <c r="BB21977" s="80"/>
    </row>
    <row r="21978" spans="9:54" x14ac:dyDescent="0.25">
      <c r="I21978" s="80"/>
      <c r="AX21978" s="80"/>
      <c r="AY21978" s="80"/>
      <c r="AZ21978" s="80"/>
      <c r="BA21978" s="80"/>
      <c r="BB21978" s="80"/>
    </row>
    <row r="21979" spans="9:54" x14ac:dyDescent="0.25">
      <c r="I21979" s="80"/>
      <c r="AX21979" s="80"/>
      <c r="AY21979" s="80"/>
      <c r="AZ21979" s="80"/>
      <c r="BA21979" s="80"/>
      <c r="BB21979" s="80"/>
    </row>
    <row r="21980" spans="9:54" x14ac:dyDescent="0.25">
      <c r="I21980" s="80"/>
      <c r="AX21980" s="80"/>
      <c r="AY21980" s="80"/>
      <c r="AZ21980" s="80"/>
      <c r="BA21980" s="80"/>
      <c r="BB21980" s="80"/>
    </row>
    <row r="21981" spans="9:54" x14ac:dyDescent="0.25">
      <c r="I21981" s="80"/>
      <c r="AX21981" s="80"/>
      <c r="AY21981" s="80"/>
      <c r="AZ21981" s="80"/>
      <c r="BA21981" s="80"/>
      <c r="BB21981" s="80"/>
    </row>
    <row r="21982" spans="9:54" x14ac:dyDescent="0.25">
      <c r="I21982" s="80"/>
      <c r="AX21982" s="80"/>
      <c r="AY21982" s="80"/>
      <c r="AZ21982" s="80"/>
      <c r="BA21982" s="80"/>
      <c r="BB21982" s="80"/>
    </row>
    <row r="21983" spans="9:54" x14ac:dyDescent="0.25">
      <c r="I21983" s="80"/>
      <c r="AX21983" s="80"/>
      <c r="AY21983" s="80"/>
      <c r="AZ21983" s="80"/>
      <c r="BA21983" s="80"/>
      <c r="BB21983" s="80"/>
    </row>
    <row r="21984" spans="9:54" x14ac:dyDescent="0.25">
      <c r="I21984" s="80"/>
      <c r="AX21984" s="80"/>
      <c r="AY21984" s="80"/>
      <c r="AZ21984" s="80"/>
      <c r="BA21984" s="80"/>
      <c r="BB21984" s="80"/>
    </row>
    <row r="21985" spans="9:54" x14ac:dyDescent="0.25">
      <c r="I21985" s="80"/>
      <c r="AX21985" s="80"/>
      <c r="AY21985" s="80"/>
      <c r="AZ21985" s="80"/>
      <c r="BA21985" s="80"/>
      <c r="BB21985" s="80"/>
    </row>
    <row r="21986" spans="9:54" x14ac:dyDescent="0.25">
      <c r="I21986" s="80"/>
      <c r="AX21986" s="80"/>
      <c r="AY21986" s="80"/>
      <c r="AZ21986" s="80"/>
      <c r="BA21986" s="80"/>
      <c r="BB21986" s="80"/>
    </row>
    <row r="21987" spans="9:54" x14ac:dyDescent="0.25">
      <c r="I21987" s="80"/>
      <c r="AX21987" s="80"/>
      <c r="AY21987" s="80"/>
      <c r="AZ21987" s="80"/>
      <c r="BA21987" s="80"/>
      <c r="BB21987" s="80"/>
    </row>
    <row r="21988" spans="9:54" x14ac:dyDescent="0.25">
      <c r="I21988" s="80"/>
      <c r="AX21988" s="80"/>
      <c r="AY21988" s="80"/>
      <c r="AZ21988" s="80"/>
      <c r="BA21988" s="80"/>
      <c r="BB21988" s="80"/>
    </row>
    <row r="21989" spans="9:54" x14ac:dyDescent="0.25">
      <c r="I21989" s="80"/>
      <c r="AX21989" s="80"/>
      <c r="AY21989" s="80"/>
      <c r="AZ21989" s="80"/>
      <c r="BA21989" s="80"/>
      <c r="BB21989" s="80"/>
    </row>
    <row r="21990" spans="9:54" x14ac:dyDescent="0.25">
      <c r="I21990" s="80"/>
      <c r="AX21990" s="80"/>
      <c r="AY21990" s="80"/>
      <c r="AZ21990" s="80"/>
      <c r="BA21990" s="80"/>
      <c r="BB21990" s="80"/>
    </row>
    <row r="21991" spans="9:54" x14ac:dyDescent="0.25">
      <c r="I21991" s="80"/>
      <c r="AX21991" s="80"/>
      <c r="AY21991" s="80"/>
      <c r="AZ21991" s="80"/>
      <c r="BA21991" s="80"/>
      <c r="BB21991" s="80"/>
    </row>
    <row r="21992" spans="9:54" x14ac:dyDescent="0.25">
      <c r="I21992" s="80"/>
      <c r="AX21992" s="80"/>
      <c r="AY21992" s="80"/>
      <c r="AZ21992" s="80"/>
      <c r="BA21992" s="80"/>
      <c r="BB21992" s="80"/>
    </row>
    <row r="21993" spans="9:54" x14ac:dyDescent="0.25">
      <c r="I21993" s="80"/>
      <c r="AX21993" s="80"/>
      <c r="AY21993" s="80"/>
      <c r="AZ21993" s="80"/>
      <c r="BA21993" s="80"/>
      <c r="BB21993" s="80"/>
    </row>
    <row r="21994" spans="9:54" x14ac:dyDescent="0.25">
      <c r="I21994" s="80"/>
      <c r="AX21994" s="80"/>
      <c r="AY21994" s="80"/>
      <c r="AZ21994" s="80"/>
      <c r="BA21994" s="80"/>
      <c r="BB21994" s="80"/>
    </row>
    <row r="21995" spans="9:54" x14ac:dyDescent="0.25">
      <c r="I21995" s="80"/>
      <c r="AX21995" s="80"/>
      <c r="AY21995" s="80"/>
      <c r="AZ21995" s="80"/>
      <c r="BA21995" s="80"/>
      <c r="BB21995" s="80"/>
    </row>
    <row r="21996" spans="9:54" x14ac:dyDescent="0.25">
      <c r="I21996" s="80"/>
      <c r="AX21996" s="80"/>
      <c r="AY21996" s="80"/>
      <c r="AZ21996" s="80"/>
      <c r="BA21996" s="80"/>
      <c r="BB21996" s="80"/>
    </row>
    <row r="21997" spans="9:54" x14ac:dyDescent="0.25">
      <c r="I21997" s="80"/>
      <c r="AX21997" s="80"/>
      <c r="AY21997" s="80"/>
      <c r="AZ21997" s="80"/>
      <c r="BA21997" s="80"/>
      <c r="BB21997" s="80"/>
    </row>
    <row r="21998" spans="9:54" x14ac:dyDescent="0.25">
      <c r="I21998" s="80"/>
      <c r="AX21998" s="80"/>
      <c r="AY21998" s="80"/>
      <c r="AZ21998" s="80"/>
      <c r="BA21998" s="80"/>
      <c r="BB21998" s="80"/>
    </row>
    <row r="21999" spans="9:54" x14ac:dyDescent="0.25">
      <c r="I21999" s="80"/>
      <c r="AX21999" s="80"/>
      <c r="AY21999" s="80"/>
      <c r="AZ21999" s="80"/>
      <c r="BA21999" s="80"/>
      <c r="BB21999" s="80"/>
    </row>
    <row r="22000" spans="9:54" x14ac:dyDescent="0.25">
      <c r="I22000" s="80"/>
      <c r="AX22000" s="80"/>
      <c r="AY22000" s="80"/>
      <c r="AZ22000" s="80"/>
      <c r="BA22000" s="80"/>
      <c r="BB22000" s="80"/>
    </row>
    <row r="22001" spans="9:54" x14ac:dyDescent="0.25">
      <c r="I22001" s="80"/>
      <c r="AX22001" s="80"/>
      <c r="AY22001" s="80"/>
      <c r="AZ22001" s="80"/>
      <c r="BA22001" s="80"/>
      <c r="BB22001" s="80"/>
    </row>
    <row r="22002" spans="9:54" x14ac:dyDescent="0.25">
      <c r="I22002" s="80"/>
      <c r="AX22002" s="80"/>
      <c r="AY22002" s="80"/>
      <c r="AZ22002" s="80"/>
      <c r="BA22002" s="80"/>
      <c r="BB22002" s="80"/>
    </row>
    <row r="22003" spans="9:54" x14ac:dyDescent="0.25">
      <c r="I22003" s="80"/>
      <c r="AX22003" s="80"/>
      <c r="AY22003" s="80"/>
      <c r="AZ22003" s="80"/>
      <c r="BA22003" s="80"/>
      <c r="BB22003" s="80"/>
    </row>
    <row r="22004" spans="9:54" x14ac:dyDescent="0.25">
      <c r="I22004" s="80"/>
      <c r="AX22004" s="80"/>
      <c r="AY22004" s="80"/>
      <c r="AZ22004" s="80"/>
      <c r="BA22004" s="80"/>
      <c r="BB22004" s="80"/>
    </row>
    <row r="22005" spans="9:54" x14ac:dyDescent="0.25">
      <c r="I22005" s="80"/>
      <c r="AX22005" s="80"/>
      <c r="AY22005" s="80"/>
      <c r="AZ22005" s="80"/>
      <c r="BA22005" s="80"/>
      <c r="BB22005" s="80"/>
    </row>
    <row r="22006" spans="9:54" x14ac:dyDescent="0.25">
      <c r="I22006" s="80"/>
      <c r="AX22006" s="80"/>
      <c r="AY22006" s="80"/>
      <c r="AZ22006" s="80"/>
      <c r="BA22006" s="80"/>
      <c r="BB22006" s="80"/>
    </row>
    <row r="22007" spans="9:54" x14ac:dyDescent="0.25">
      <c r="I22007" s="80"/>
      <c r="AX22007" s="80"/>
      <c r="AY22007" s="80"/>
      <c r="AZ22007" s="80"/>
      <c r="BA22007" s="80"/>
      <c r="BB22007" s="80"/>
    </row>
    <row r="22008" spans="9:54" x14ac:dyDescent="0.25">
      <c r="I22008" s="80"/>
      <c r="AX22008" s="80"/>
      <c r="AY22008" s="80"/>
      <c r="AZ22008" s="80"/>
      <c r="BA22008" s="80"/>
      <c r="BB22008" s="80"/>
    </row>
    <row r="22009" spans="9:54" x14ac:dyDescent="0.25">
      <c r="I22009" s="80"/>
      <c r="AX22009" s="80"/>
      <c r="AY22009" s="80"/>
      <c r="AZ22009" s="80"/>
      <c r="BA22009" s="80"/>
      <c r="BB22009" s="80"/>
    </row>
    <row r="22010" spans="9:54" x14ac:dyDescent="0.25">
      <c r="I22010" s="80"/>
      <c r="AX22010" s="80"/>
      <c r="AY22010" s="80"/>
      <c r="AZ22010" s="80"/>
      <c r="BA22010" s="80"/>
      <c r="BB22010" s="80"/>
    </row>
    <row r="22011" spans="9:54" x14ac:dyDescent="0.25">
      <c r="I22011" s="80"/>
      <c r="AX22011" s="80"/>
      <c r="AY22011" s="80"/>
      <c r="AZ22011" s="80"/>
      <c r="BA22011" s="80"/>
      <c r="BB22011" s="80"/>
    </row>
    <row r="22012" spans="9:54" x14ac:dyDescent="0.25">
      <c r="I22012" s="80"/>
      <c r="AX22012" s="80"/>
      <c r="AY22012" s="80"/>
      <c r="AZ22012" s="80"/>
      <c r="BA22012" s="80"/>
      <c r="BB22012" s="80"/>
    </row>
    <row r="22013" spans="9:54" x14ac:dyDescent="0.25">
      <c r="I22013" s="80"/>
      <c r="AX22013" s="80"/>
      <c r="AY22013" s="80"/>
      <c r="AZ22013" s="80"/>
      <c r="BA22013" s="80"/>
      <c r="BB22013" s="80"/>
    </row>
    <row r="22014" spans="9:54" x14ac:dyDescent="0.25">
      <c r="I22014" s="80"/>
      <c r="AX22014" s="80"/>
      <c r="AY22014" s="80"/>
      <c r="AZ22014" s="80"/>
      <c r="BA22014" s="80"/>
      <c r="BB22014" s="80"/>
    </row>
    <row r="22015" spans="9:54" x14ac:dyDescent="0.25">
      <c r="I22015" s="80"/>
      <c r="AX22015" s="80"/>
      <c r="AY22015" s="80"/>
      <c r="AZ22015" s="80"/>
      <c r="BA22015" s="80"/>
      <c r="BB22015" s="80"/>
    </row>
    <row r="22016" spans="9:54" x14ac:dyDescent="0.25">
      <c r="I22016" s="80"/>
      <c r="AX22016" s="80"/>
      <c r="AY22016" s="80"/>
      <c r="AZ22016" s="80"/>
      <c r="BA22016" s="80"/>
      <c r="BB22016" s="80"/>
    </row>
    <row r="22017" spans="9:54" x14ac:dyDescent="0.25">
      <c r="I22017" s="80"/>
      <c r="AX22017" s="80"/>
      <c r="AY22017" s="80"/>
      <c r="AZ22017" s="80"/>
      <c r="BA22017" s="80"/>
      <c r="BB22017" s="80"/>
    </row>
    <row r="22018" spans="9:54" x14ac:dyDescent="0.25">
      <c r="I22018" s="80"/>
      <c r="AX22018" s="80"/>
      <c r="AY22018" s="80"/>
      <c r="AZ22018" s="80"/>
      <c r="BA22018" s="80"/>
      <c r="BB22018" s="80"/>
    </row>
    <row r="22019" spans="9:54" x14ac:dyDescent="0.25">
      <c r="I22019" s="80"/>
      <c r="AX22019" s="80"/>
      <c r="AY22019" s="80"/>
      <c r="AZ22019" s="80"/>
      <c r="BA22019" s="80"/>
      <c r="BB22019" s="80"/>
    </row>
    <row r="22020" spans="9:54" x14ac:dyDescent="0.25">
      <c r="I22020" s="80"/>
      <c r="AX22020" s="80"/>
      <c r="AY22020" s="80"/>
      <c r="AZ22020" s="80"/>
      <c r="BA22020" s="80"/>
      <c r="BB22020" s="80"/>
    </row>
    <row r="22021" spans="9:54" x14ac:dyDescent="0.25">
      <c r="I22021" s="80"/>
      <c r="AX22021" s="80"/>
      <c r="AY22021" s="80"/>
      <c r="AZ22021" s="80"/>
      <c r="BA22021" s="80"/>
      <c r="BB22021" s="80"/>
    </row>
    <row r="22022" spans="9:54" x14ac:dyDescent="0.25">
      <c r="I22022" s="80"/>
      <c r="AX22022" s="80"/>
      <c r="AY22022" s="80"/>
      <c r="AZ22022" s="80"/>
      <c r="BA22022" s="80"/>
      <c r="BB22022" s="80"/>
    </row>
    <row r="22023" spans="9:54" x14ac:dyDescent="0.25">
      <c r="I22023" s="80"/>
      <c r="AX22023" s="80"/>
      <c r="AY22023" s="80"/>
      <c r="AZ22023" s="80"/>
      <c r="BA22023" s="80"/>
      <c r="BB22023" s="80"/>
    </row>
    <row r="22024" spans="9:54" x14ac:dyDescent="0.25">
      <c r="I22024" s="80"/>
      <c r="AX22024" s="80"/>
      <c r="AY22024" s="80"/>
      <c r="AZ22024" s="80"/>
      <c r="BA22024" s="80"/>
      <c r="BB22024" s="80"/>
    </row>
    <row r="22025" spans="9:54" x14ac:dyDescent="0.25">
      <c r="I22025" s="80"/>
      <c r="AX22025" s="80"/>
      <c r="AY22025" s="80"/>
      <c r="AZ22025" s="80"/>
      <c r="BA22025" s="80"/>
      <c r="BB22025" s="80"/>
    </row>
    <row r="22026" spans="9:54" x14ac:dyDescent="0.25">
      <c r="I22026" s="80"/>
      <c r="AX22026" s="80"/>
      <c r="AY22026" s="80"/>
      <c r="AZ22026" s="80"/>
      <c r="BA22026" s="80"/>
      <c r="BB22026" s="80"/>
    </row>
    <row r="22027" spans="9:54" x14ac:dyDescent="0.25">
      <c r="I22027" s="80"/>
      <c r="AX22027" s="80"/>
      <c r="AY22027" s="80"/>
      <c r="AZ22027" s="80"/>
      <c r="BA22027" s="80"/>
      <c r="BB22027" s="80"/>
    </row>
    <row r="22028" spans="9:54" x14ac:dyDescent="0.25">
      <c r="I22028" s="80"/>
      <c r="AX22028" s="80"/>
      <c r="AY22028" s="80"/>
      <c r="AZ22028" s="80"/>
      <c r="BA22028" s="80"/>
      <c r="BB22028" s="80"/>
    </row>
    <row r="22029" spans="9:54" x14ac:dyDescent="0.25">
      <c r="I22029" s="80"/>
      <c r="AX22029" s="80"/>
      <c r="AY22029" s="80"/>
      <c r="AZ22029" s="80"/>
      <c r="BA22029" s="80"/>
      <c r="BB22029" s="80"/>
    </row>
    <row r="22030" spans="9:54" x14ac:dyDescent="0.25">
      <c r="I22030" s="80"/>
      <c r="AX22030" s="80"/>
      <c r="AY22030" s="80"/>
      <c r="AZ22030" s="80"/>
      <c r="BA22030" s="80"/>
      <c r="BB22030" s="80"/>
    </row>
    <row r="22031" spans="9:54" x14ac:dyDescent="0.25">
      <c r="I22031" s="80"/>
      <c r="AX22031" s="80"/>
      <c r="AY22031" s="80"/>
      <c r="AZ22031" s="80"/>
      <c r="BA22031" s="80"/>
      <c r="BB22031" s="80"/>
    </row>
    <row r="22032" spans="9:54" x14ac:dyDescent="0.25">
      <c r="I22032" s="80"/>
      <c r="AX22032" s="80"/>
      <c r="AY22032" s="80"/>
      <c r="AZ22032" s="80"/>
      <c r="BA22032" s="80"/>
      <c r="BB22032" s="80"/>
    </row>
    <row r="22033" spans="9:54" x14ac:dyDescent="0.25">
      <c r="I22033" s="80"/>
      <c r="AX22033" s="80"/>
      <c r="AY22033" s="80"/>
      <c r="AZ22033" s="80"/>
      <c r="BA22033" s="80"/>
      <c r="BB22033" s="80"/>
    </row>
    <row r="22034" spans="9:54" x14ac:dyDescent="0.25">
      <c r="I22034" s="80"/>
      <c r="AX22034" s="80"/>
      <c r="AY22034" s="80"/>
      <c r="AZ22034" s="80"/>
      <c r="BA22034" s="80"/>
      <c r="BB22034" s="80"/>
    </row>
    <row r="22035" spans="9:54" x14ac:dyDescent="0.25">
      <c r="I22035" s="80"/>
      <c r="AX22035" s="80"/>
      <c r="AY22035" s="80"/>
      <c r="AZ22035" s="80"/>
      <c r="BA22035" s="80"/>
      <c r="BB22035" s="80"/>
    </row>
    <row r="22036" spans="9:54" x14ac:dyDescent="0.25">
      <c r="I22036" s="80"/>
      <c r="AX22036" s="80"/>
      <c r="AY22036" s="80"/>
      <c r="AZ22036" s="80"/>
      <c r="BA22036" s="80"/>
      <c r="BB22036" s="80"/>
    </row>
    <row r="22037" spans="9:54" x14ac:dyDescent="0.25">
      <c r="I22037" s="80"/>
      <c r="AX22037" s="80"/>
      <c r="AY22037" s="80"/>
      <c r="AZ22037" s="80"/>
      <c r="BA22037" s="80"/>
      <c r="BB22037" s="80"/>
    </row>
    <row r="22038" spans="9:54" x14ac:dyDescent="0.25">
      <c r="I22038" s="80"/>
      <c r="AX22038" s="80"/>
      <c r="AY22038" s="80"/>
      <c r="AZ22038" s="80"/>
      <c r="BA22038" s="80"/>
      <c r="BB22038" s="80"/>
    </row>
    <row r="22039" spans="9:54" x14ac:dyDescent="0.25">
      <c r="I22039" s="80"/>
      <c r="AX22039" s="80"/>
      <c r="AY22039" s="80"/>
      <c r="AZ22039" s="80"/>
      <c r="BA22039" s="80"/>
      <c r="BB22039" s="80"/>
    </row>
    <row r="22040" spans="9:54" x14ac:dyDescent="0.25">
      <c r="I22040" s="80"/>
      <c r="AX22040" s="80"/>
      <c r="AY22040" s="80"/>
      <c r="AZ22040" s="80"/>
      <c r="BA22040" s="80"/>
      <c r="BB22040" s="80"/>
    </row>
    <row r="22041" spans="9:54" x14ac:dyDescent="0.25">
      <c r="I22041" s="80"/>
      <c r="AX22041" s="80"/>
      <c r="AY22041" s="80"/>
      <c r="AZ22041" s="80"/>
      <c r="BA22041" s="80"/>
      <c r="BB22041" s="80"/>
    </row>
    <row r="22042" spans="9:54" x14ac:dyDescent="0.25">
      <c r="I22042" s="80"/>
      <c r="AX22042" s="80"/>
      <c r="AY22042" s="80"/>
      <c r="AZ22042" s="80"/>
      <c r="BA22042" s="80"/>
      <c r="BB22042" s="80"/>
    </row>
    <row r="22043" spans="9:54" x14ac:dyDescent="0.25">
      <c r="I22043" s="80"/>
      <c r="AX22043" s="80"/>
      <c r="AY22043" s="80"/>
      <c r="AZ22043" s="80"/>
      <c r="BA22043" s="80"/>
      <c r="BB22043" s="80"/>
    </row>
    <row r="22044" spans="9:54" x14ac:dyDescent="0.25">
      <c r="I22044" s="80"/>
      <c r="AX22044" s="80"/>
      <c r="AY22044" s="80"/>
      <c r="AZ22044" s="80"/>
      <c r="BA22044" s="80"/>
      <c r="BB22044" s="80"/>
    </row>
    <row r="22045" spans="9:54" x14ac:dyDescent="0.25">
      <c r="I22045" s="80"/>
      <c r="AX22045" s="80"/>
      <c r="AY22045" s="80"/>
      <c r="AZ22045" s="80"/>
      <c r="BA22045" s="80"/>
      <c r="BB22045" s="80"/>
    </row>
    <row r="22046" spans="9:54" x14ac:dyDescent="0.25">
      <c r="I22046" s="80"/>
      <c r="AX22046" s="80"/>
      <c r="AY22046" s="80"/>
      <c r="AZ22046" s="80"/>
      <c r="BA22046" s="80"/>
      <c r="BB22046" s="80"/>
    </row>
    <row r="22047" spans="9:54" x14ac:dyDescent="0.25">
      <c r="I22047" s="80"/>
      <c r="AX22047" s="80"/>
      <c r="AY22047" s="80"/>
      <c r="AZ22047" s="80"/>
      <c r="BA22047" s="80"/>
      <c r="BB22047" s="80"/>
    </row>
    <row r="22048" spans="9:54" x14ac:dyDescent="0.25">
      <c r="I22048" s="80"/>
      <c r="AX22048" s="80"/>
      <c r="AY22048" s="80"/>
      <c r="AZ22048" s="80"/>
      <c r="BA22048" s="80"/>
      <c r="BB22048" s="80"/>
    </row>
    <row r="22049" spans="9:54" x14ac:dyDescent="0.25">
      <c r="I22049" s="80"/>
      <c r="AX22049" s="80"/>
      <c r="AY22049" s="80"/>
      <c r="AZ22049" s="80"/>
      <c r="BA22049" s="80"/>
      <c r="BB22049" s="80"/>
    </row>
    <row r="22050" spans="9:54" x14ac:dyDescent="0.25">
      <c r="I22050" s="80"/>
      <c r="AX22050" s="80"/>
      <c r="AY22050" s="80"/>
      <c r="AZ22050" s="80"/>
      <c r="BA22050" s="80"/>
      <c r="BB22050" s="80"/>
    </row>
    <row r="22051" spans="9:54" x14ac:dyDescent="0.25">
      <c r="I22051" s="80"/>
      <c r="AX22051" s="80"/>
      <c r="AY22051" s="80"/>
      <c r="AZ22051" s="80"/>
      <c r="BA22051" s="80"/>
      <c r="BB22051" s="80"/>
    </row>
    <row r="22052" spans="9:54" x14ac:dyDescent="0.25">
      <c r="I22052" s="80"/>
      <c r="AX22052" s="80"/>
      <c r="AY22052" s="80"/>
      <c r="AZ22052" s="80"/>
      <c r="BA22052" s="80"/>
      <c r="BB22052" s="80"/>
    </row>
    <row r="22053" spans="9:54" x14ac:dyDescent="0.25">
      <c r="I22053" s="80"/>
      <c r="AX22053" s="80"/>
      <c r="AY22053" s="80"/>
      <c r="AZ22053" s="80"/>
      <c r="BA22053" s="80"/>
      <c r="BB22053" s="80"/>
    </row>
    <row r="22054" spans="9:54" x14ac:dyDescent="0.25">
      <c r="I22054" s="80"/>
      <c r="AX22054" s="80"/>
      <c r="AY22054" s="80"/>
      <c r="AZ22054" s="80"/>
      <c r="BA22054" s="80"/>
      <c r="BB22054" s="80"/>
    </row>
    <row r="22055" spans="9:54" x14ac:dyDescent="0.25">
      <c r="I22055" s="80"/>
      <c r="AX22055" s="80"/>
      <c r="AY22055" s="80"/>
      <c r="AZ22055" s="80"/>
      <c r="BA22055" s="80"/>
      <c r="BB22055" s="80"/>
    </row>
    <row r="22056" spans="9:54" x14ac:dyDescent="0.25">
      <c r="I22056" s="80"/>
      <c r="AX22056" s="80"/>
      <c r="AY22056" s="80"/>
      <c r="AZ22056" s="80"/>
      <c r="BA22056" s="80"/>
      <c r="BB22056" s="80"/>
    </row>
    <row r="22057" spans="9:54" x14ac:dyDescent="0.25">
      <c r="I22057" s="80"/>
      <c r="AX22057" s="80"/>
      <c r="AY22057" s="80"/>
      <c r="AZ22057" s="80"/>
      <c r="BA22057" s="80"/>
      <c r="BB22057" s="80"/>
    </row>
    <row r="22058" spans="9:54" x14ac:dyDescent="0.25">
      <c r="I22058" s="80"/>
      <c r="AX22058" s="80"/>
      <c r="AY22058" s="80"/>
      <c r="AZ22058" s="80"/>
      <c r="BA22058" s="80"/>
      <c r="BB22058" s="80"/>
    </row>
    <row r="22059" spans="9:54" x14ac:dyDescent="0.25">
      <c r="I22059" s="80"/>
      <c r="AX22059" s="80"/>
      <c r="AY22059" s="80"/>
      <c r="AZ22059" s="80"/>
      <c r="BA22059" s="80"/>
      <c r="BB22059" s="80"/>
    </row>
    <row r="22060" spans="9:54" x14ac:dyDescent="0.25">
      <c r="I22060" s="80"/>
      <c r="AX22060" s="80"/>
      <c r="AY22060" s="80"/>
      <c r="AZ22060" s="80"/>
      <c r="BA22060" s="80"/>
      <c r="BB22060" s="80"/>
    </row>
    <row r="22061" spans="9:54" x14ac:dyDescent="0.25">
      <c r="I22061" s="80"/>
      <c r="AX22061" s="80"/>
      <c r="AY22061" s="80"/>
      <c r="AZ22061" s="80"/>
      <c r="BA22061" s="80"/>
      <c r="BB22061" s="80"/>
    </row>
    <row r="22062" spans="9:54" x14ac:dyDescent="0.25">
      <c r="I22062" s="80"/>
      <c r="AX22062" s="80"/>
      <c r="AY22062" s="80"/>
      <c r="AZ22062" s="80"/>
      <c r="BA22062" s="80"/>
      <c r="BB22062" s="80"/>
    </row>
    <row r="22063" spans="9:54" x14ac:dyDescent="0.25">
      <c r="I22063" s="80"/>
      <c r="AX22063" s="80"/>
      <c r="AY22063" s="80"/>
      <c r="AZ22063" s="80"/>
      <c r="BA22063" s="80"/>
      <c r="BB22063" s="80"/>
    </row>
    <row r="22064" spans="9:54" x14ac:dyDescent="0.25">
      <c r="I22064" s="80"/>
      <c r="AX22064" s="80"/>
      <c r="AY22064" s="80"/>
      <c r="AZ22064" s="80"/>
      <c r="BA22064" s="80"/>
      <c r="BB22064" s="80"/>
    </row>
    <row r="22065" spans="9:54" x14ac:dyDescent="0.25">
      <c r="I22065" s="80"/>
      <c r="AX22065" s="80"/>
      <c r="AY22065" s="80"/>
      <c r="AZ22065" s="80"/>
      <c r="BA22065" s="80"/>
      <c r="BB22065" s="80"/>
    </row>
    <row r="22066" spans="9:54" x14ac:dyDescent="0.25">
      <c r="I22066" s="80"/>
      <c r="AX22066" s="80"/>
      <c r="AY22066" s="80"/>
      <c r="AZ22066" s="80"/>
      <c r="BA22066" s="80"/>
      <c r="BB22066" s="80"/>
    </row>
    <row r="22067" spans="9:54" x14ac:dyDescent="0.25">
      <c r="I22067" s="80"/>
      <c r="AX22067" s="80"/>
      <c r="AY22067" s="80"/>
      <c r="AZ22067" s="80"/>
      <c r="BA22067" s="80"/>
      <c r="BB22067" s="80"/>
    </row>
    <row r="22068" spans="9:54" x14ac:dyDescent="0.25">
      <c r="I22068" s="80"/>
      <c r="AX22068" s="80"/>
      <c r="AY22068" s="80"/>
      <c r="AZ22068" s="80"/>
      <c r="BA22068" s="80"/>
      <c r="BB22068" s="80"/>
    </row>
    <row r="22069" spans="9:54" x14ac:dyDescent="0.25">
      <c r="I22069" s="80"/>
      <c r="AX22069" s="80"/>
      <c r="AY22069" s="80"/>
      <c r="AZ22069" s="80"/>
      <c r="BA22069" s="80"/>
      <c r="BB22069" s="80"/>
    </row>
    <row r="22070" spans="9:54" x14ac:dyDescent="0.25">
      <c r="I22070" s="80"/>
      <c r="AX22070" s="80"/>
      <c r="AY22070" s="80"/>
      <c r="AZ22070" s="80"/>
      <c r="BA22070" s="80"/>
      <c r="BB22070" s="80"/>
    </row>
    <row r="22071" spans="9:54" x14ac:dyDescent="0.25">
      <c r="I22071" s="80"/>
      <c r="AX22071" s="80"/>
      <c r="AY22071" s="80"/>
      <c r="AZ22071" s="80"/>
      <c r="BA22071" s="80"/>
      <c r="BB22071" s="80"/>
    </row>
    <row r="22072" spans="9:54" x14ac:dyDescent="0.25">
      <c r="I22072" s="80"/>
      <c r="AX22072" s="80"/>
      <c r="AY22072" s="80"/>
      <c r="AZ22072" s="80"/>
      <c r="BA22072" s="80"/>
      <c r="BB22072" s="80"/>
    </row>
    <row r="22073" spans="9:54" x14ac:dyDescent="0.25">
      <c r="I22073" s="80"/>
      <c r="AX22073" s="80"/>
      <c r="AY22073" s="80"/>
      <c r="AZ22073" s="80"/>
      <c r="BA22073" s="80"/>
      <c r="BB22073" s="80"/>
    </row>
    <row r="22074" spans="9:54" x14ac:dyDescent="0.25">
      <c r="I22074" s="80"/>
      <c r="AX22074" s="80"/>
      <c r="AY22074" s="80"/>
      <c r="AZ22074" s="80"/>
      <c r="BA22074" s="80"/>
      <c r="BB22074" s="80"/>
    </row>
    <row r="22075" spans="9:54" x14ac:dyDescent="0.25">
      <c r="I22075" s="80"/>
      <c r="AX22075" s="80"/>
      <c r="AY22075" s="80"/>
      <c r="AZ22075" s="80"/>
      <c r="BA22075" s="80"/>
      <c r="BB22075" s="80"/>
    </row>
    <row r="22076" spans="9:54" x14ac:dyDescent="0.25">
      <c r="I22076" s="80"/>
      <c r="AX22076" s="80"/>
      <c r="AY22076" s="80"/>
      <c r="AZ22076" s="80"/>
      <c r="BA22076" s="80"/>
      <c r="BB22076" s="80"/>
    </row>
    <row r="22077" spans="9:54" x14ac:dyDescent="0.25">
      <c r="I22077" s="80"/>
      <c r="AX22077" s="80"/>
      <c r="AY22077" s="80"/>
      <c r="AZ22077" s="80"/>
      <c r="BA22077" s="80"/>
      <c r="BB22077" s="80"/>
    </row>
    <row r="22078" spans="9:54" x14ac:dyDescent="0.25">
      <c r="I22078" s="80"/>
      <c r="AX22078" s="80"/>
      <c r="AY22078" s="80"/>
      <c r="AZ22078" s="80"/>
      <c r="BA22078" s="80"/>
      <c r="BB22078" s="80"/>
    </row>
    <row r="22079" spans="9:54" x14ac:dyDescent="0.25">
      <c r="I22079" s="80"/>
      <c r="AX22079" s="80"/>
      <c r="AY22079" s="80"/>
      <c r="AZ22079" s="80"/>
      <c r="BA22079" s="80"/>
      <c r="BB22079" s="80"/>
    </row>
    <row r="22080" spans="9:54" x14ac:dyDescent="0.25">
      <c r="I22080" s="80"/>
      <c r="AX22080" s="80"/>
      <c r="AY22080" s="80"/>
      <c r="AZ22080" s="80"/>
      <c r="BA22080" s="80"/>
      <c r="BB22080" s="80"/>
    </row>
    <row r="22081" spans="9:54" x14ac:dyDescent="0.25">
      <c r="I22081" s="80"/>
      <c r="AX22081" s="80"/>
      <c r="AY22081" s="80"/>
      <c r="AZ22081" s="80"/>
      <c r="BA22081" s="80"/>
      <c r="BB22081" s="80"/>
    </row>
    <row r="22082" spans="9:54" x14ac:dyDescent="0.25">
      <c r="I22082" s="80"/>
      <c r="AX22082" s="80"/>
      <c r="AY22082" s="80"/>
      <c r="AZ22082" s="80"/>
      <c r="BA22082" s="80"/>
      <c r="BB22082" s="80"/>
    </row>
    <row r="22083" spans="9:54" x14ac:dyDescent="0.25">
      <c r="I22083" s="80"/>
      <c r="AX22083" s="80"/>
      <c r="AY22083" s="80"/>
      <c r="AZ22083" s="80"/>
      <c r="BA22083" s="80"/>
      <c r="BB22083" s="80"/>
    </row>
    <row r="22084" spans="9:54" x14ac:dyDescent="0.25">
      <c r="I22084" s="80"/>
      <c r="AX22084" s="80"/>
      <c r="AY22084" s="80"/>
      <c r="AZ22084" s="80"/>
      <c r="BA22084" s="80"/>
      <c r="BB22084" s="80"/>
    </row>
    <row r="22085" spans="9:54" x14ac:dyDescent="0.25">
      <c r="I22085" s="80"/>
      <c r="AX22085" s="80"/>
      <c r="AY22085" s="80"/>
      <c r="AZ22085" s="80"/>
      <c r="BA22085" s="80"/>
      <c r="BB22085" s="80"/>
    </row>
    <row r="22086" spans="9:54" x14ac:dyDescent="0.25">
      <c r="I22086" s="80"/>
      <c r="AX22086" s="80"/>
      <c r="AY22086" s="80"/>
      <c r="AZ22086" s="80"/>
      <c r="BA22086" s="80"/>
      <c r="BB22086" s="80"/>
    </row>
    <row r="22087" spans="9:54" x14ac:dyDescent="0.25">
      <c r="I22087" s="80"/>
      <c r="AX22087" s="80"/>
      <c r="AY22087" s="80"/>
      <c r="AZ22087" s="80"/>
      <c r="BA22087" s="80"/>
      <c r="BB22087" s="80"/>
    </row>
    <row r="22088" spans="9:54" x14ac:dyDescent="0.25">
      <c r="I22088" s="80"/>
      <c r="AX22088" s="80"/>
      <c r="AY22088" s="80"/>
      <c r="AZ22088" s="80"/>
      <c r="BA22088" s="80"/>
      <c r="BB22088" s="80"/>
    </row>
    <row r="22089" spans="9:54" x14ac:dyDescent="0.25">
      <c r="I22089" s="80"/>
      <c r="AX22089" s="80"/>
      <c r="AY22089" s="80"/>
      <c r="AZ22089" s="80"/>
      <c r="BA22089" s="80"/>
      <c r="BB22089" s="80"/>
    </row>
    <row r="22090" spans="9:54" x14ac:dyDescent="0.25">
      <c r="I22090" s="80"/>
      <c r="AX22090" s="80"/>
      <c r="AY22090" s="80"/>
      <c r="AZ22090" s="80"/>
      <c r="BA22090" s="80"/>
      <c r="BB22090" s="80"/>
    </row>
    <row r="22091" spans="9:54" x14ac:dyDescent="0.25">
      <c r="I22091" s="80"/>
      <c r="AX22091" s="80"/>
      <c r="AY22091" s="80"/>
      <c r="AZ22091" s="80"/>
      <c r="BA22091" s="80"/>
      <c r="BB22091" s="80"/>
    </row>
    <row r="22092" spans="9:54" x14ac:dyDescent="0.25">
      <c r="I22092" s="80"/>
      <c r="AX22092" s="80"/>
      <c r="AY22092" s="80"/>
      <c r="AZ22092" s="80"/>
      <c r="BA22092" s="80"/>
      <c r="BB22092" s="80"/>
    </row>
    <row r="22093" spans="9:54" x14ac:dyDescent="0.25">
      <c r="I22093" s="80"/>
      <c r="AX22093" s="80"/>
      <c r="AY22093" s="80"/>
      <c r="AZ22093" s="80"/>
      <c r="BA22093" s="80"/>
      <c r="BB22093" s="80"/>
    </row>
    <row r="22094" spans="9:54" x14ac:dyDescent="0.25">
      <c r="I22094" s="80"/>
      <c r="AX22094" s="80"/>
      <c r="AY22094" s="80"/>
      <c r="AZ22094" s="80"/>
      <c r="BA22094" s="80"/>
      <c r="BB22094" s="80"/>
    </row>
    <row r="22095" spans="9:54" x14ac:dyDescent="0.25">
      <c r="I22095" s="80"/>
      <c r="AX22095" s="80"/>
      <c r="AY22095" s="80"/>
      <c r="AZ22095" s="80"/>
      <c r="BA22095" s="80"/>
      <c r="BB22095" s="80"/>
    </row>
    <row r="22096" spans="9:54" x14ac:dyDescent="0.25">
      <c r="I22096" s="80"/>
      <c r="AX22096" s="80"/>
      <c r="AY22096" s="80"/>
      <c r="AZ22096" s="80"/>
      <c r="BA22096" s="80"/>
      <c r="BB22096" s="80"/>
    </row>
    <row r="22097" spans="9:54" x14ac:dyDescent="0.25">
      <c r="I22097" s="80"/>
      <c r="AX22097" s="80"/>
      <c r="AY22097" s="80"/>
      <c r="AZ22097" s="80"/>
      <c r="BA22097" s="80"/>
      <c r="BB22097" s="80"/>
    </row>
    <row r="22098" spans="9:54" x14ac:dyDescent="0.25">
      <c r="I22098" s="80"/>
      <c r="AX22098" s="80"/>
      <c r="AY22098" s="80"/>
      <c r="AZ22098" s="80"/>
      <c r="BA22098" s="80"/>
      <c r="BB22098" s="80"/>
    </row>
    <row r="22099" spans="9:54" x14ac:dyDescent="0.25">
      <c r="I22099" s="80"/>
      <c r="AX22099" s="80"/>
      <c r="AY22099" s="80"/>
      <c r="AZ22099" s="80"/>
      <c r="BA22099" s="80"/>
      <c r="BB22099" s="80"/>
    </row>
    <row r="22100" spans="9:54" x14ac:dyDescent="0.25">
      <c r="I22100" s="80"/>
      <c r="AX22100" s="80"/>
      <c r="AY22100" s="80"/>
      <c r="AZ22100" s="80"/>
      <c r="BA22100" s="80"/>
      <c r="BB22100" s="80"/>
    </row>
    <row r="22101" spans="9:54" x14ac:dyDescent="0.25">
      <c r="I22101" s="80"/>
      <c r="AX22101" s="80"/>
      <c r="AY22101" s="80"/>
      <c r="AZ22101" s="80"/>
      <c r="BA22101" s="80"/>
      <c r="BB22101" s="80"/>
    </row>
    <row r="22102" spans="9:54" x14ac:dyDescent="0.25">
      <c r="I22102" s="80"/>
      <c r="AX22102" s="80"/>
      <c r="AY22102" s="80"/>
      <c r="AZ22102" s="80"/>
      <c r="BA22102" s="80"/>
      <c r="BB22102" s="80"/>
    </row>
    <row r="22103" spans="9:54" x14ac:dyDescent="0.25">
      <c r="I22103" s="80"/>
      <c r="AX22103" s="80"/>
      <c r="AY22103" s="80"/>
      <c r="AZ22103" s="80"/>
      <c r="BA22103" s="80"/>
      <c r="BB22103" s="80"/>
    </row>
    <row r="22104" spans="9:54" x14ac:dyDescent="0.25">
      <c r="I22104" s="80"/>
      <c r="AX22104" s="80"/>
      <c r="AY22104" s="80"/>
      <c r="AZ22104" s="80"/>
      <c r="BA22104" s="80"/>
      <c r="BB22104" s="80"/>
    </row>
    <row r="22105" spans="9:54" x14ac:dyDescent="0.25">
      <c r="I22105" s="80"/>
      <c r="AX22105" s="80"/>
      <c r="AY22105" s="80"/>
      <c r="AZ22105" s="80"/>
      <c r="BA22105" s="80"/>
      <c r="BB22105" s="80"/>
    </row>
    <row r="22106" spans="9:54" x14ac:dyDescent="0.25">
      <c r="I22106" s="80"/>
      <c r="AX22106" s="80"/>
      <c r="AY22106" s="80"/>
      <c r="AZ22106" s="80"/>
      <c r="BA22106" s="80"/>
      <c r="BB22106" s="80"/>
    </row>
    <row r="22107" spans="9:54" x14ac:dyDescent="0.25">
      <c r="I22107" s="80"/>
      <c r="AX22107" s="80"/>
      <c r="AY22107" s="80"/>
      <c r="AZ22107" s="80"/>
      <c r="BA22107" s="80"/>
      <c r="BB22107" s="80"/>
    </row>
    <row r="22108" spans="9:54" x14ac:dyDescent="0.25">
      <c r="I22108" s="80"/>
      <c r="AX22108" s="80"/>
      <c r="AY22108" s="80"/>
      <c r="AZ22108" s="80"/>
      <c r="BA22108" s="80"/>
      <c r="BB22108" s="80"/>
    </row>
    <row r="22109" spans="9:54" x14ac:dyDescent="0.25">
      <c r="I22109" s="80"/>
      <c r="AX22109" s="80"/>
      <c r="AY22109" s="80"/>
      <c r="AZ22109" s="80"/>
      <c r="BA22109" s="80"/>
      <c r="BB22109" s="80"/>
    </row>
    <row r="22110" spans="9:54" x14ac:dyDescent="0.25">
      <c r="I22110" s="80"/>
      <c r="AX22110" s="80"/>
      <c r="AY22110" s="80"/>
      <c r="AZ22110" s="80"/>
      <c r="BA22110" s="80"/>
      <c r="BB22110" s="80"/>
    </row>
    <row r="22111" spans="9:54" x14ac:dyDescent="0.25">
      <c r="I22111" s="80"/>
      <c r="AX22111" s="80"/>
      <c r="AY22111" s="80"/>
      <c r="AZ22111" s="80"/>
      <c r="BA22111" s="80"/>
      <c r="BB22111" s="80"/>
    </row>
    <row r="22112" spans="9:54" x14ac:dyDescent="0.25">
      <c r="I22112" s="80"/>
      <c r="AX22112" s="80"/>
      <c r="AY22112" s="80"/>
      <c r="AZ22112" s="80"/>
      <c r="BA22112" s="80"/>
      <c r="BB22112" s="80"/>
    </row>
    <row r="22113" spans="9:54" x14ac:dyDescent="0.25">
      <c r="I22113" s="80"/>
      <c r="AX22113" s="80"/>
      <c r="AY22113" s="80"/>
      <c r="AZ22113" s="80"/>
      <c r="BA22113" s="80"/>
      <c r="BB22113" s="80"/>
    </row>
    <row r="22114" spans="9:54" x14ac:dyDescent="0.25">
      <c r="I22114" s="80"/>
      <c r="AX22114" s="80"/>
      <c r="AY22114" s="80"/>
      <c r="AZ22114" s="80"/>
      <c r="BA22114" s="80"/>
      <c r="BB22114" s="80"/>
    </row>
    <row r="22115" spans="9:54" x14ac:dyDescent="0.25">
      <c r="I22115" s="80"/>
      <c r="AX22115" s="80"/>
      <c r="AY22115" s="80"/>
      <c r="AZ22115" s="80"/>
      <c r="BA22115" s="80"/>
      <c r="BB22115" s="80"/>
    </row>
    <row r="22116" spans="9:54" x14ac:dyDescent="0.25">
      <c r="I22116" s="80"/>
      <c r="AX22116" s="80"/>
      <c r="AY22116" s="80"/>
      <c r="AZ22116" s="80"/>
      <c r="BA22116" s="80"/>
      <c r="BB22116" s="80"/>
    </row>
    <row r="22117" spans="9:54" x14ac:dyDescent="0.25">
      <c r="I22117" s="80"/>
      <c r="AX22117" s="80"/>
      <c r="AY22117" s="80"/>
      <c r="AZ22117" s="80"/>
      <c r="BA22117" s="80"/>
      <c r="BB22117" s="80"/>
    </row>
    <row r="22118" spans="9:54" x14ac:dyDescent="0.25">
      <c r="I22118" s="80"/>
      <c r="AX22118" s="80"/>
      <c r="AY22118" s="80"/>
      <c r="AZ22118" s="80"/>
      <c r="BA22118" s="80"/>
      <c r="BB22118" s="80"/>
    </row>
    <row r="22119" spans="9:54" x14ac:dyDescent="0.25">
      <c r="I22119" s="80"/>
      <c r="AX22119" s="80"/>
      <c r="AY22119" s="80"/>
      <c r="AZ22119" s="80"/>
      <c r="BA22119" s="80"/>
      <c r="BB22119" s="80"/>
    </row>
    <row r="22120" spans="9:54" x14ac:dyDescent="0.25">
      <c r="I22120" s="80"/>
      <c r="AX22120" s="80"/>
      <c r="AY22120" s="80"/>
      <c r="AZ22120" s="80"/>
      <c r="BA22120" s="80"/>
      <c r="BB22120" s="80"/>
    </row>
    <row r="22121" spans="9:54" x14ac:dyDescent="0.25">
      <c r="I22121" s="80"/>
      <c r="AX22121" s="80"/>
      <c r="AY22121" s="80"/>
      <c r="AZ22121" s="80"/>
      <c r="BA22121" s="80"/>
      <c r="BB22121" s="80"/>
    </row>
    <row r="22122" spans="9:54" x14ac:dyDescent="0.25">
      <c r="I22122" s="80"/>
      <c r="AX22122" s="80"/>
      <c r="AY22122" s="80"/>
      <c r="AZ22122" s="80"/>
      <c r="BA22122" s="80"/>
      <c r="BB22122" s="80"/>
    </row>
    <row r="22123" spans="9:54" x14ac:dyDescent="0.25">
      <c r="I22123" s="80"/>
      <c r="AX22123" s="80"/>
      <c r="AY22123" s="80"/>
      <c r="AZ22123" s="80"/>
      <c r="BA22123" s="80"/>
      <c r="BB22123" s="80"/>
    </row>
    <row r="22124" spans="9:54" x14ac:dyDescent="0.25">
      <c r="I22124" s="80"/>
      <c r="AX22124" s="80"/>
      <c r="AY22124" s="80"/>
      <c r="AZ22124" s="80"/>
      <c r="BA22124" s="80"/>
      <c r="BB22124" s="80"/>
    </row>
    <row r="22125" spans="9:54" x14ac:dyDescent="0.25">
      <c r="I22125" s="80"/>
      <c r="AX22125" s="80"/>
      <c r="AY22125" s="80"/>
      <c r="AZ22125" s="80"/>
      <c r="BA22125" s="80"/>
      <c r="BB22125" s="80"/>
    </row>
    <row r="22126" spans="9:54" x14ac:dyDescent="0.25">
      <c r="I22126" s="80"/>
      <c r="AX22126" s="80"/>
      <c r="AY22126" s="80"/>
      <c r="AZ22126" s="80"/>
      <c r="BA22126" s="80"/>
      <c r="BB22126" s="80"/>
    </row>
    <row r="22127" spans="9:54" x14ac:dyDescent="0.25">
      <c r="I22127" s="80"/>
      <c r="AX22127" s="80"/>
      <c r="AY22127" s="80"/>
      <c r="AZ22127" s="80"/>
      <c r="BA22127" s="80"/>
      <c r="BB22127" s="80"/>
    </row>
    <row r="22128" spans="9:54" x14ac:dyDescent="0.25">
      <c r="I22128" s="80"/>
      <c r="AX22128" s="80"/>
      <c r="AY22128" s="80"/>
      <c r="AZ22128" s="80"/>
      <c r="BA22128" s="80"/>
      <c r="BB22128" s="80"/>
    </row>
    <row r="22129" spans="9:54" x14ac:dyDescent="0.25">
      <c r="I22129" s="80"/>
      <c r="AX22129" s="80"/>
      <c r="AY22129" s="80"/>
      <c r="AZ22129" s="80"/>
      <c r="BA22129" s="80"/>
      <c r="BB22129" s="80"/>
    </row>
    <row r="22130" spans="9:54" x14ac:dyDescent="0.25">
      <c r="I22130" s="80"/>
      <c r="AX22130" s="80"/>
      <c r="AY22130" s="80"/>
      <c r="AZ22130" s="80"/>
      <c r="BA22130" s="80"/>
      <c r="BB22130" s="80"/>
    </row>
    <row r="22131" spans="9:54" x14ac:dyDescent="0.25">
      <c r="I22131" s="80"/>
      <c r="AX22131" s="80"/>
      <c r="AY22131" s="80"/>
      <c r="AZ22131" s="80"/>
      <c r="BA22131" s="80"/>
      <c r="BB22131" s="80"/>
    </row>
    <row r="22132" spans="9:54" x14ac:dyDescent="0.25">
      <c r="I22132" s="80"/>
      <c r="AX22132" s="80"/>
      <c r="AY22132" s="80"/>
      <c r="AZ22132" s="80"/>
      <c r="BA22132" s="80"/>
      <c r="BB22132" s="80"/>
    </row>
    <row r="22133" spans="9:54" x14ac:dyDescent="0.25">
      <c r="I22133" s="80"/>
      <c r="AX22133" s="80"/>
      <c r="AY22133" s="80"/>
      <c r="AZ22133" s="80"/>
      <c r="BA22133" s="80"/>
      <c r="BB22133" s="80"/>
    </row>
    <row r="22134" spans="9:54" x14ac:dyDescent="0.25">
      <c r="I22134" s="80"/>
      <c r="AX22134" s="80"/>
      <c r="AY22134" s="80"/>
      <c r="AZ22134" s="80"/>
      <c r="BA22134" s="80"/>
      <c r="BB22134" s="80"/>
    </row>
    <row r="22135" spans="9:54" x14ac:dyDescent="0.25">
      <c r="I22135" s="80"/>
      <c r="AX22135" s="80"/>
      <c r="AY22135" s="80"/>
      <c r="AZ22135" s="80"/>
      <c r="BA22135" s="80"/>
      <c r="BB22135" s="80"/>
    </row>
    <row r="22136" spans="9:54" x14ac:dyDescent="0.25">
      <c r="I22136" s="80"/>
      <c r="AX22136" s="80"/>
      <c r="AY22136" s="80"/>
      <c r="AZ22136" s="80"/>
      <c r="BA22136" s="80"/>
      <c r="BB22136" s="80"/>
    </row>
    <row r="22137" spans="9:54" x14ac:dyDescent="0.25">
      <c r="I22137" s="80"/>
      <c r="AX22137" s="80"/>
      <c r="AY22137" s="80"/>
      <c r="AZ22137" s="80"/>
      <c r="BA22137" s="80"/>
      <c r="BB22137" s="80"/>
    </row>
    <row r="22138" spans="9:54" x14ac:dyDescent="0.25">
      <c r="I22138" s="80"/>
      <c r="AX22138" s="80"/>
      <c r="AY22138" s="80"/>
      <c r="AZ22138" s="80"/>
      <c r="BA22138" s="80"/>
      <c r="BB22138" s="80"/>
    </row>
    <row r="22139" spans="9:54" x14ac:dyDescent="0.25">
      <c r="I22139" s="80"/>
      <c r="AX22139" s="80"/>
      <c r="AY22139" s="80"/>
      <c r="AZ22139" s="80"/>
      <c r="BA22139" s="80"/>
      <c r="BB22139" s="80"/>
    </row>
    <row r="22140" spans="9:54" x14ac:dyDescent="0.25">
      <c r="I22140" s="80"/>
      <c r="AX22140" s="80"/>
      <c r="AY22140" s="80"/>
      <c r="AZ22140" s="80"/>
      <c r="BA22140" s="80"/>
      <c r="BB22140" s="80"/>
    </row>
    <row r="22141" spans="9:54" x14ac:dyDescent="0.25">
      <c r="I22141" s="80"/>
      <c r="AX22141" s="80"/>
      <c r="AY22141" s="80"/>
      <c r="AZ22141" s="80"/>
      <c r="BA22141" s="80"/>
      <c r="BB22141" s="80"/>
    </row>
    <row r="22142" spans="9:54" x14ac:dyDescent="0.25">
      <c r="I22142" s="80"/>
      <c r="AX22142" s="80"/>
      <c r="AY22142" s="80"/>
      <c r="AZ22142" s="80"/>
      <c r="BA22142" s="80"/>
      <c r="BB22142" s="80"/>
    </row>
    <row r="22143" spans="9:54" x14ac:dyDescent="0.25">
      <c r="I22143" s="80"/>
      <c r="AX22143" s="80"/>
      <c r="AY22143" s="80"/>
      <c r="AZ22143" s="80"/>
      <c r="BA22143" s="80"/>
      <c r="BB22143" s="80"/>
    </row>
    <row r="22144" spans="9:54" x14ac:dyDescent="0.25">
      <c r="I22144" s="80"/>
      <c r="AX22144" s="80"/>
      <c r="AY22144" s="80"/>
      <c r="AZ22144" s="80"/>
      <c r="BA22144" s="80"/>
      <c r="BB22144" s="80"/>
    </row>
    <row r="22145" spans="9:54" x14ac:dyDescent="0.25">
      <c r="I22145" s="80"/>
      <c r="AX22145" s="80"/>
      <c r="AY22145" s="80"/>
      <c r="AZ22145" s="80"/>
      <c r="BA22145" s="80"/>
      <c r="BB22145" s="80"/>
    </row>
    <row r="22146" spans="9:54" x14ac:dyDescent="0.25">
      <c r="I22146" s="80"/>
      <c r="AX22146" s="80"/>
      <c r="AY22146" s="80"/>
      <c r="AZ22146" s="80"/>
      <c r="BA22146" s="80"/>
      <c r="BB22146" s="80"/>
    </row>
    <row r="22147" spans="9:54" x14ac:dyDescent="0.25">
      <c r="I22147" s="80"/>
      <c r="AX22147" s="80"/>
      <c r="AY22147" s="80"/>
      <c r="AZ22147" s="80"/>
      <c r="BA22147" s="80"/>
      <c r="BB22147" s="80"/>
    </row>
    <row r="22148" spans="9:54" x14ac:dyDescent="0.25">
      <c r="I22148" s="80"/>
      <c r="AX22148" s="80"/>
      <c r="AY22148" s="80"/>
      <c r="AZ22148" s="80"/>
      <c r="BA22148" s="80"/>
      <c r="BB22148" s="80"/>
    </row>
    <row r="22149" spans="9:54" x14ac:dyDescent="0.25">
      <c r="I22149" s="80"/>
      <c r="AX22149" s="80"/>
      <c r="AY22149" s="80"/>
      <c r="AZ22149" s="80"/>
      <c r="BA22149" s="80"/>
      <c r="BB22149" s="80"/>
    </row>
    <row r="22150" spans="9:54" x14ac:dyDescent="0.25">
      <c r="I22150" s="80"/>
      <c r="AX22150" s="80"/>
      <c r="AY22150" s="80"/>
      <c r="AZ22150" s="80"/>
      <c r="BA22150" s="80"/>
      <c r="BB22150" s="80"/>
    </row>
    <row r="22151" spans="9:54" x14ac:dyDescent="0.25">
      <c r="I22151" s="80"/>
      <c r="AX22151" s="80"/>
      <c r="AY22151" s="80"/>
      <c r="AZ22151" s="80"/>
      <c r="BA22151" s="80"/>
      <c r="BB22151" s="80"/>
    </row>
    <row r="22152" spans="9:54" x14ac:dyDescent="0.25">
      <c r="I22152" s="80"/>
      <c r="AX22152" s="80"/>
      <c r="AY22152" s="80"/>
      <c r="AZ22152" s="80"/>
      <c r="BA22152" s="80"/>
      <c r="BB22152" s="80"/>
    </row>
    <row r="22153" spans="9:54" x14ac:dyDescent="0.25">
      <c r="I22153" s="80"/>
      <c r="AX22153" s="80"/>
      <c r="AY22153" s="80"/>
      <c r="AZ22153" s="80"/>
      <c r="BA22153" s="80"/>
      <c r="BB22153" s="80"/>
    </row>
    <row r="22154" spans="9:54" x14ac:dyDescent="0.25">
      <c r="I22154" s="80"/>
      <c r="AX22154" s="80"/>
      <c r="AY22154" s="80"/>
      <c r="AZ22154" s="80"/>
      <c r="BA22154" s="80"/>
      <c r="BB22154" s="80"/>
    </row>
    <row r="22155" spans="9:54" x14ac:dyDescent="0.25">
      <c r="I22155" s="80"/>
      <c r="AX22155" s="80"/>
      <c r="AY22155" s="80"/>
      <c r="AZ22155" s="80"/>
      <c r="BA22155" s="80"/>
      <c r="BB22155" s="80"/>
    </row>
    <row r="22156" spans="9:54" x14ac:dyDescent="0.25">
      <c r="I22156" s="80"/>
      <c r="AX22156" s="80"/>
      <c r="AY22156" s="80"/>
      <c r="AZ22156" s="80"/>
      <c r="BA22156" s="80"/>
      <c r="BB22156" s="80"/>
    </row>
    <row r="22157" spans="9:54" x14ac:dyDescent="0.25">
      <c r="I22157" s="80"/>
      <c r="AX22157" s="80"/>
      <c r="AY22157" s="80"/>
      <c r="AZ22157" s="80"/>
      <c r="BA22157" s="80"/>
      <c r="BB22157" s="80"/>
    </row>
    <row r="22158" spans="9:54" x14ac:dyDescent="0.25">
      <c r="I22158" s="80"/>
      <c r="AX22158" s="80"/>
      <c r="AY22158" s="80"/>
      <c r="AZ22158" s="80"/>
      <c r="BA22158" s="80"/>
      <c r="BB22158" s="80"/>
    </row>
    <row r="22159" spans="9:54" x14ac:dyDescent="0.25">
      <c r="I22159" s="80"/>
      <c r="AX22159" s="80"/>
      <c r="AY22159" s="80"/>
      <c r="AZ22159" s="80"/>
      <c r="BA22159" s="80"/>
      <c r="BB22159" s="80"/>
    </row>
    <row r="22160" spans="9:54" x14ac:dyDescent="0.25">
      <c r="I22160" s="80"/>
      <c r="AX22160" s="80"/>
      <c r="AY22160" s="80"/>
      <c r="AZ22160" s="80"/>
      <c r="BA22160" s="80"/>
      <c r="BB22160" s="80"/>
    </row>
    <row r="22161" spans="9:54" x14ac:dyDescent="0.25">
      <c r="I22161" s="80"/>
      <c r="AX22161" s="80"/>
      <c r="AY22161" s="80"/>
      <c r="AZ22161" s="80"/>
      <c r="BA22161" s="80"/>
      <c r="BB22161" s="80"/>
    </row>
    <row r="22162" spans="9:54" x14ac:dyDescent="0.25">
      <c r="I22162" s="80"/>
      <c r="AX22162" s="80"/>
      <c r="AY22162" s="80"/>
      <c r="AZ22162" s="80"/>
      <c r="BA22162" s="80"/>
      <c r="BB22162" s="80"/>
    </row>
    <row r="22163" spans="9:54" x14ac:dyDescent="0.25">
      <c r="I22163" s="80"/>
      <c r="AX22163" s="80"/>
      <c r="AY22163" s="80"/>
      <c r="AZ22163" s="80"/>
      <c r="BA22163" s="80"/>
      <c r="BB22163" s="80"/>
    </row>
    <row r="22164" spans="9:54" x14ac:dyDescent="0.25">
      <c r="I22164" s="80"/>
      <c r="AX22164" s="80"/>
      <c r="AY22164" s="80"/>
      <c r="AZ22164" s="80"/>
      <c r="BA22164" s="80"/>
      <c r="BB22164" s="80"/>
    </row>
    <row r="22165" spans="9:54" x14ac:dyDescent="0.25">
      <c r="I22165" s="80"/>
      <c r="AX22165" s="80"/>
      <c r="AY22165" s="80"/>
      <c r="AZ22165" s="80"/>
      <c r="BA22165" s="80"/>
      <c r="BB22165" s="80"/>
    </row>
    <row r="22166" spans="9:54" x14ac:dyDescent="0.25">
      <c r="I22166" s="80"/>
      <c r="AX22166" s="80"/>
      <c r="AY22166" s="80"/>
      <c r="AZ22166" s="80"/>
      <c r="BA22166" s="80"/>
      <c r="BB22166" s="80"/>
    </row>
    <row r="22167" spans="9:54" x14ac:dyDescent="0.25">
      <c r="I22167" s="80"/>
      <c r="AX22167" s="80"/>
      <c r="AY22167" s="80"/>
      <c r="AZ22167" s="80"/>
      <c r="BA22167" s="80"/>
      <c r="BB22167" s="80"/>
    </row>
    <row r="22168" spans="9:54" x14ac:dyDescent="0.25">
      <c r="I22168" s="80"/>
      <c r="AX22168" s="80"/>
      <c r="AY22168" s="80"/>
      <c r="AZ22168" s="80"/>
      <c r="BA22168" s="80"/>
      <c r="BB22168" s="80"/>
    </row>
    <row r="22169" spans="9:54" x14ac:dyDescent="0.25">
      <c r="I22169" s="80"/>
      <c r="AX22169" s="80"/>
      <c r="AY22169" s="80"/>
      <c r="AZ22169" s="80"/>
      <c r="BA22169" s="80"/>
      <c r="BB22169" s="80"/>
    </row>
    <row r="22170" spans="9:54" x14ac:dyDescent="0.25">
      <c r="I22170" s="80"/>
      <c r="AX22170" s="80"/>
      <c r="AY22170" s="80"/>
      <c r="AZ22170" s="80"/>
      <c r="BA22170" s="80"/>
      <c r="BB22170" s="80"/>
    </row>
    <row r="22171" spans="9:54" x14ac:dyDescent="0.25">
      <c r="I22171" s="80"/>
      <c r="AX22171" s="80"/>
      <c r="AY22171" s="80"/>
      <c r="AZ22171" s="80"/>
      <c r="BA22171" s="80"/>
      <c r="BB22171" s="80"/>
    </row>
    <row r="22172" spans="9:54" x14ac:dyDescent="0.25">
      <c r="I22172" s="80"/>
      <c r="AX22172" s="80"/>
      <c r="AY22172" s="80"/>
      <c r="AZ22172" s="80"/>
      <c r="BA22172" s="80"/>
      <c r="BB22172" s="80"/>
    </row>
    <row r="22173" spans="9:54" x14ac:dyDescent="0.25">
      <c r="I22173" s="80"/>
      <c r="AX22173" s="80"/>
      <c r="AY22173" s="80"/>
      <c r="AZ22173" s="80"/>
      <c r="BA22173" s="80"/>
      <c r="BB22173" s="80"/>
    </row>
    <row r="22174" spans="9:54" x14ac:dyDescent="0.25">
      <c r="I22174" s="80"/>
      <c r="AX22174" s="80"/>
      <c r="AY22174" s="80"/>
      <c r="AZ22174" s="80"/>
      <c r="BA22174" s="80"/>
      <c r="BB22174" s="80"/>
    </row>
    <row r="22175" spans="9:54" x14ac:dyDescent="0.25">
      <c r="I22175" s="80"/>
      <c r="AX22175" s="80"/>
      <c r="AY22175" s="80"/>
      <c r="AZ22175" s="80"/>
      <c r="BA22175" s="80"/>
      <c r="BB22175" s="80"/>
    </row>
    <row r="22176" spans="9:54" x14ac:dyDescent="0.25">
      <c r="I22176" s="80"/>
      <c r="AX22176" s="80"/>
      <c r="AY22176" s="80"/>
      <c r="AZ22176" s="80"/>
      <c r="BA22176" s="80"/>
      <c r="BB22176" s="80"/>
    </row>
    <row r="22177" spans="9:54" x14ac:dyDescent="0.25">
      <c r="I22177" s="80"/>
      <c r="AX22177" s="80"/>
      <c r="AY22177" s="80"/>
      <c r="AZ22177" s="80"/>
      <c r="BA22177" s="80"/>
      <c r="BB22177" s="80"/>
    </row>
    <row r="22178" spans="9:54" x14ac:dyDescent="0.25">
      <c r="I22178" s="80"/>
      <c r="AX22178" s="80"/>
      <c r="AY22178" s="80"/>
      <c r="AZ22178" s="80"/>
      <c r="BA22178" s="80"/>
      <c r="BB22178" s="80"/>
    </row>
    <row r="22179" spans="9:54" x14ac:dyDescent="0.25">
      <c r="I22179" s="80"/>
      <c r="AX22179" s="80"/>
      <c r="AY22179" s="80"/>
      <c r="AZ22179" s="80"/>
      <c r="BA22179" s="80"/>
      <c r="BB22179" s="80"/>
    </row>
    <row r="22180" spans="9:54" x14ac:dyDescent="0.25">
      <c r="I22180" s="80"/>
      <c r="AX22180" s="80"/>
      <c r="AY22180" s="80"/>
      <c r="AZ22180" s="80"/>
      <c r="BA22180" s="80"/>
      <c r="BB22180" s="80"/>
    </row>
    <row r="22181" spans="9:54" x14ac:dyDescent="0.25">
      <c r="I22181" s="80"/>
      <c r="AX22181" s="80"/>
      <c r="AY22181" s="80"/>
      <c r="AZ22181" s="80"/>
      <c r="BA22181" s="80"/>
      <c r="BB22181" s="80"/>
    </row>
    <row r="22182" spans="9:54" x14ac:dyDescent="0.25">
      <c r="I22182" s="80"/>
      <c r="AX22182" s="80"/>
      <c r="AY22182" s="80"/>
      <c r="AZ22182" s="80"/>
      <c r="BA22182" s="80"/>
      <c r="BB22182" s="80"/>
    </row>
    <row r="22183" spans="9:54" x14ac:dyDescent="0.25">
      <c r="I22183" s="80"/>
      <c r="AX22183" s="80"/>
      <c r="AY22183" s="80"/>
      <c r="AZ22183" s="80"/>
      <c r="BA22183" s="80"/>
      <c r="BB22183" s="80"/>
    </row>
    <row r="22184" spans="9:54" x14ac:dyDescent="0.25">
      <c r="I22184" s="80"/>
      <c r="AX22184" s="80"/>
      <c r="AY22184" s="80"/>
      <c r="AZ22184" s="80"/>
      <c r="BA22184" s="80"/>
      <c r="BB22184" s="80"/>
    </row>
    <row r="22185" spans="9:54" x14ac:dyDescent="0.25">
      <c r="I22185" s="80"/>
      <c r="AX22185" s="80"/>
      <c r="AY22185" s="80"/>
      <c r="AZ22185" s="80"/>
      <c r="BA22185" s="80"/>
      <c r="BB22185" s="80"/>
    </row>
    <row r="22186" spans="9:54" x14ac:dyDescent="0.25">
      <c r="I22186" s="80"/>
      <c r="AX22186" s="80"/>
      <c r="AY22186" s="80"/>
      <c r="AZ22186" s="80"/>
      <c r="BA22186" s="80"/>
      <c r="BB22186" s="80"/>
    </row>
    <row r="22187" spans="9:54" x14ac:dyDescent="0.25">
      <c r="I22187" s="80"/>
      <c r="AX22187" s="80"/>
      <c r="AY22187" s="80"/>
      <c r="AZ22187" s="80"/>
      <c r="BA22187" s="80"/>
      <c r="BB22187" s="80"/>
    </row>
    <row r="22188" spans="9:54" x14ac:dyDescent="0.25">
      <c r="I22188" s="80"/>
      <c r="AX22188" s="80"/>
      <c r="AY22188" s="80"/>
      <c r="AZ22188" s="80"/>
      <c r="BA22188" s="80"/>
      <c r="BB22188" s="80"/>
    </row>
    <row r="22189" spans="9:54" x14ac:dyDescent="0.25">
      <c r="I22189" s="80"/>
      <c r="AX22189" s="80"/>
      <c r="AY22189" s="80"/>
      <c r="AZ22189" s="80"/>
      <c r="BA22189" s="80"/>
      <c r="BB22189" s="80"/>
    </row>
    <row r="22190" spans="9:54" x14ac:dyDescent="0.25">
      <c r="I22190" s="80"/>
      <c r="AX22190" s="80"/>
      <c r="AY22190" s="80"/>
      <c r="AZ22190" s="80"/>
      <c r="BA22190" s="80"/>
      <c r="BB22190" s="80"/>
    </row>
    <row r="22191" spans="9:54" x14ac:dyDescent="0.25">
      <c r="I22191" s="80"/>
      <c r="AX22191" s="80"/>
      <c r="AY22191" s="80"/>
      <c r="AZ22191" s="80"/>
      <c r="BA22191" s="80"/>
      <c r="BB22191" s="80"/>
    </row>
    <row r="22192" spans="9:54" x14ac:dyDescent="0.25">
      <c r="I22192" s="80"/>
      <c r="AX22192" s="80"/>
      <c r="AY22192" s="80"/>
      <c r="AZ22192" s="80"/>
      <c r="BA22192" s="80"/>
      <c r="BB22192" s="80"/>
    </row>
    <row r="22193" spans="9:54" x14ac:dyDescent="0.25">
      <c r="I22193" s="80"/>
      <c r="AX22193" s="80"/>
      <c r="AY22193" s="80"/>
      <c r="AZ22193" s="80"/>
      <c r="BA22193" s="80"/>
      <c r="BB22193" s="80"/>
    </row>
    <row r="22194" spans="9:54" x14ac:dyDescent="0.25">
      <c r="I22194" s="80"/>
      <c r="AX22194" s="80"/>
      <c r="AY22194" s="80"/>
      <c r="AZ22194" s="80"/>
      <c r="BA22194" s="80"/>
      <c r="BB22194" s="80"/>
    </row>
    <row r="22195" spans="9:54" x14ac:dyDescent="0.25">
      <c r="I22195" s="80"/>
      <c r="AX22195" s="80"/>
      <c r="AY22195" s="80"/>
      <c r="AZ22195" s="80"/>
      <c r="BA22195" s="80"/>
      <c r="BB22195" s="80"/>
    </row>
    <row r="22196" spans="9:54" x14ac:dyDescent="0.25">
      <c r="I22196" s="80"/>
      <c r="AX22196" s="80"/>
      <c r="AY22196" s="80"/>
      <c r="AZ22196" s="80"/>
      <c r="BA22196" s="80"/>
      <c r="BB22196" s="80"/>
    </row>
    <row r="22197" spans="9:54" x14ac:dyDescent="0.25">
      <c r="I22197" s="80"/>
      <c r="AX22197" s="80"/>
      <c r="AY22197" s="80"/>
      <c r="AZ22197" s="80"/>
      <c r="BA22197" s="80"/>
      <c r="BB22197" s="80"/>
    </row>
    <row r="22198" spans="9:54" x14ac:dyDescent="0.25">
      <c r="I22198" s="80"/>
      <c r="AX22198" s="80"/>
      <c r="AY22198" s="80"/>
      <c r="AZ22198" s="80"/>
      <c r="BA22198" s="80"/>
      <c r="BB22198" s="80"/>
    </row>
    <row r="22199" spans="9:54" x14ac:dyDescent="0.25">
      <c r="I22199" s="80"/>
      <c r="AX22199" s="80"/>
      <c r="AY22199" s="80"/>
      <c r="AZ22199" s="80"/>
      <c r="BA22199" s="80"/>
      <c r="BB22199" s="80"/>
    </row>
    <row r="22200" spans="9:54" x14ac:dyDescent="0.25">
      <c r="I22200" s="80"/>
      <c r="AX22200" s="80"/>
      <c r="AY22200" s="80"/>
      <c r="AZ22200" s="80"/>
      <c r="BA22200" s="80"/>
      <c r="BB22200" s="80"/>
    </row>
    <row r="22201" spans="9:54" x14ac:dyDescent="0.25">
      <c r="I22201" s="80"/>
      <c r="AX22201" s="80"/>
      <c r="AY22201" s="80"/>
      <c r="AZ22201" s="80"/>
      <c r="BA22201" s="80"/>
      <c r="BB22201" s="80"/>
    </row>
    <row r="22202" spans="9:54" x14ac:dyDescent="0.25">
      <c r="I22202" s="80"/>
      <c r="AX22202" s="80"/>
      <c r="AY22202" s="80"/>
      <c r="AZ22202" s="80"/>
      <c r="BA22202" s="80"/>
      <c r="BB22202" s="80"/>
    </row>
    <row r="22203" spans="9:54" x14ac:dyDescent="0.25">
      <c r="I22203" s="80"/>
      <c r="AX22203" s="80"/>
      <c r="AY22203" s="80"/>
      <c r="AZ22203" s="80"/>
      <c r="BA22203" s="80"/>
      <c r="BB22203" s="80"/>
    </row>
    <row r="22204" spans="9:54" x14ac:dyDescent="0.25">
      <c r="I22204" s="80"/>
      <c r="AX22204" s="80"/>
      <c r="AY22204" s="80"/>
      <c r="AZ22204" s="80"/>
      <c r="BA22204" s="80"/>
      <c r="BB22204" s="80"/>
    </row>
    <row r="22205" spans="9:54" x14ac:dyDescent="0.25">
      <c r="I22205" s="80"/>
      <c r="AX22205" s="80"/>
      <c r="AY22205" s="80"/>
      <c r="AZ22205" s="80"/>
      <c r="BA22205" s="80"/>
      <c r="BB22205" s="80"/>
    </row>
    <row r="22206" spans="9:54" x14ac:dyDescent="0.25">
      <c r="I22206" s="80"/>
      <c r="AX22206" s="80"/>
      <c r="AY22206" s="80"/>
      <c r="AZ22206" s="80"/>
      <c r="BA22206" s="80"/>
      <c r="BB22206" s="80"/>
    </row>
    <row r="22207" spans="9:54" x14ac:dyDescent="0.25">
      <c r="I22207" s="80"/>
      <c r="AX22207" s="80"/>
      <c r="AY22207" s="80"/>
      <c r="AZ22207" s="80"/>
      <c r="BA22207" s="80"/>
      <c r="BB22207" s="80"/>
    </row>
    <row r="22208" spans="9:54" x14ac:dyDescent="0.25">
      <c r="I22208" s="80"/>
      <c r="AX22208" s="80"/>
      <c r="AY22208" s="80"/>
      <c r="AZ22208" s="80"/>
      <c r="BA22208" s="80"/>
      <c r="BB22208" s="80"/>
    </row>
    <row r="22209" spans="9:54" x14ac:dyDescent="0.25">
      <c r="I22209" s="80"/>
      <c r="AX22209" s="80"/>
      <c r="AY22209" s="80"/>
      <c r="AZ22209" s="80"/>
      <c r="BA22209" s="80"/>
      <c r="BB22209" s="80"/>
    </row>
    <row r="22210" spans="9:54" x14ac:dyDescent="0.25">
      <c r="I22210" s="80"/>
      <c r="AX22210" s="80"/>
      <c r="AY22210" s="80"/>
      <c r="AZ22210" s="80"/>
      <c r="BA22210" s="80"/>
      <c r="BB22210" s="80"/>
    </row>
    <row r="22211" spans="9:54" x14ac:dyDescent="0.25">
      <c r="I22211" s="80"/>
      <c r="AX22211" s="80"/>
      <c r="AY22211" s="80"/>
      <c r="AZ22211" s="80"/>
      <c r="BA22211" s="80"/>
      <c r="BB22211" s="80"/>
    </row>
    <row r="22212" spans="9:54" x14ac:dyDescent="0.25">
      <c r="I22212" s="80"/>
      <c r="AX22212" s="80"/>
      <c r="AY22212" s="80"/>
      <c r="AZ22212" s="80"/>
      <c r="BA22212" s="80"/>
      <c r="BB22212" s="80"/>
    </row>
    <row r="22213" spans="9:54" x14ac:dyDescent="0.25">
      <c r="I22213" s="80"/>
      <c r="AX22213" s="80"/>
      <c r="AY22213" s="80"/>
      <c r="AZ22213" s="80"/>
      <c r="BA22213" s="80"/>
      <c r="BB22213" s="80"/>
    </row>
    <row r="22214" spans="9:54" x14ac:dyDescent="0.25">
      <c r="I22214" s="80"/>
      <c r="AX22214" s="80"/>
      <c r="AY22214" s="80"/>
      <c r="AZ22214" s="80"/>
      <c r="BA22214" s="80"/>
      <c r="BB22214" s="80"/>
    </row>
    <row r="22215" spans="9:54" x14ac:dyDescent="0.25">
      <c r="I22215" s="80"/>
      <c r="AX22215" s="80"/>
      <c r="AY22215" s="80"/>
      <c r="AZ22215" s="80"/>
      <c r="BA22215" s="80"/>
      <c r="BB22215" s="80"/>
    </row>
    <row r="22216" spans="9:54" x14ac:dyDescent="0.25">
      <c r="I22216" s="80"/>
      <c r="AX22216" s="80"/>
      <c r="AY22216" s="80"/>
      <c r="AZ22216" s="80"/>
      <c r="BA22216" s="80"/>
      <c r="BB22216" s="80"/>
    </row>
    <row r="22217" spans="9:54" x14ac:dyDescent="0.25">
      <c r="I22217" s="80"/>
      <c r="AX22217" s="80"/>
      <c r="AY22217" s="80"/>
      <c r="AZ22217" s="80"/>
      <c r="BA22217" s="80"/>
      <c r="BB22217" s="80"/>
    </row>
    <row r="22218" spans="9:54" x14ac:dyDescent="0.25">
      <c r="I22218" s="80"/>
      <c r="AX22218" s="80"/>
      <c r="AY22218" s="80"/>
      <c r="AZ22218" s="80"/>
      <c r="BA22218" s="80"/>
      <c r="BB22218" s="80"/>
    </row>
    <row r="22219" spans="9:54" x14ac:dyDescent="0.25">
      <c r="I22219" s="80"/>
      <c r="AX22219" s="80"/>
      <c r="AY22219" s="80"/>
      <c r="AZ22219" s="80"/>
      <c r="BA22219" s="80"/>
      <c r="BB22219" s="80"/>
    </row>
    <row r="22220" spans="9:54" x14ac:dyDescent="0.25">
      <c r="I22220" s="80"/>
      <c r="AX22220" s="80"/>
      <c r="AY22220" s="80"/>
      <c r="AZ22220" s="80"/>
      <c r="BA22220" s="80"/>
      <c r="BB22220" s="80"/>
    </row>
    <row r="22221" spans="9:54" x14ac:dyDescent="0.25">
      <c r="I22221" s="80"/>
      <c r="AX22221" s="80"/>
      <c r="AY22221" s="80"/>
      <c r="AZ22221" s="80"/>
      <c r="BA22221" s="80"/>
      <c r="BB22221" s="80"/>
    </row>
    <row r="22222" spans="9:54" x14ac:dyDescent="0.25">
      <c r="I22222" s="80"/>
      <c r="AX22222" s="80"/>
      <c r="AY22222" s="80"/>
      <c r="AZ22222" s="80"/>
      <c r="BA22222" s="80"/>
      <c r="BB22222" s="80"/>
    </row>
    <row r="22223" spans="9:54" x14ac:dyDescent="0.25">
      <c r="I22223" s="80"/>
      <c r="AX22223" s="80"/>
      <c r="AY22223" s="80"/>
      <c r="AZ22223" s="80"/>
      <c r="BA22223" s="80"/>
      <c r="BB22223" s="80"/>
    </row>
    <row r="22224" spans="9:54" x14ac:dyDescent="0.25">
      <c r="I22224" s="80"/>
      <c r="AX22224" s="80"/>
      <c r="AY22224" s="80"/>
      <c r="AZ22224" s="80"/>
      <c r="BA22224" s="80"/>
      <c r="BB22224" s="80"/>
    </row>
    <row r="22225" spans="9:54" x14ac:dyDescent="0.25">
      <c r="I22225" s="80"/>
      <c r="AX22225" s="80"/>
      <c r="AY22225" s="80"/>
      <c r="AZ22225" s="80"/>
      <c r="BA22225" s="80"/>
      <c r="BB22225" s="80"/>
    </row>
    <row r="22226" spans="9:54" x14ac:dyDescent="0.25">
      <c r="I22226" s="80"/>
      <c r="AX22226" s="80"/>
      <c r="AY22226" s="80"/>
      <c r="AZ22226" s="80"/>
      <c r="BA22226" s="80"/>
      <c r="BB22226" s="80"/>
    </row>
    <row r="22227" spans="9:54" x14ac:dyDescent="0.25">
      <c r="I22227" s="80"/>
      <c r="AX22227" s="80"/>
      <c r="AY22227" s="80"/>
      <c r="AZ22227" s="80"/>
      <c r="BA22227" s="80"/>
      <c r="BB22227" s="80"/>
    </row>
    <row r="22228" spans="9:54" x14ac:dyDescent="0.25">
      <c r="I22228" s="80"/>
      <c r="AX22228" s="80"/>
      <c r="AY22228" s="80"/>
      <c r="AZ22228" s="80"/>
      <c r="BA22228" s="80"/>
      <c r="BB22228" s="80"/>
    </row>
    <row r="22229" spans="9:54" x14ac:dyDescent="0.25">
      <c r="I22229" s="80"/>
      <c r="AX22229" s="80"/>
      <c r="AY22229" s="80"/>
      <c r="AZ22229" s="80"/>
      <c r="BA22229" s="80"/>
      <c r="BB22229" s="80"/>
    </row>
    <row r="22230" spans="9:54" x14ac:dyDescent="0.25">
      <c r="I22230" s="80"/>
      <c r="AX22230" s="80"/>
      <c r="AY22230" s="80"/>
      <c r="AZ22230" s="80"/>
      <c r="BA22230" s="80"/>
      <c r="BB22230" s="80"/>
    </row>
    <row r="22231" spans="9:54" x14ac:dyDescent="0.25">
      <c r="I22231" s="80"/>
      <c r="AX22231" s="80"/>
      <c r="AY22231" s="80"/>
      <c r="AZ22231" s="80"/>
      <c r="BA22231" s="80"/>
      <c r="BB22231" s="80"/>
    </row>
    <row r="22232" spans="9:54" x14ac:dyDescent="0.25">
      <c r="I22232" s="80"/>
      <c r="AX22232" s="80"/>
      <c r="AY22232" s="80"/>
      <c r="AZ22232" s="80"/>
      <c r="BA22232" s="80"/>
      <c r="BB22232" s="80"/>
    </row>
    <row r="22233" spans="9:54" x14ac:dyDescent="0.25">
      <c r="I22233" s="80"/>
      <c r="AX22233" s="80"/>
      <c r="AY22233" s="80"/>
      <c r="AZ22233" s="80"/>
      <c r="BA22233" s="80"/>
      <c r="BB22233" s="80"/>
    </row>
    <row r="22234" spans="9:54" x14ac:dyDescent="0.25">
      <c r="I22234" s="80"/>
      <c r="AX22234" s="80"/>
      <c r="AY22234" s="80"/>
      <c r="AZ22234" s="80"/>
      <c r="BA22234" s="80"/>
      <c r="BB22234" s="80"/>
    </row>
    <row r="22235" spans="9:54" x14ac:dyDescent="0.25">
      <c r="I22235" s="80"/>
      <c r="AX22235" s="80"/>
      <c r="AY22235" s="80"/>
      <c r="AZ22235" s="80"/>
      <c r="BA22235" s="80"/>
      <c r="BB22235" s="80"/>
    </row>
    <row r="22236" spans="9:54" x14ac:dyDescent="0.25">
      <c r="I22236" s="80"/>
      <c r="AX22236" s="80"/>
      <c r="AY22236" s="80"/>
      <c r="AZ22236" s="80"/>
      <c r="BA22236" s="80"/>
      <c r="BB22236" s="80"/>
    </row>
    <row r="22237" spans="9:54" x14ac:dyDescent="0.25">
      <c r="I22237" s="80"/>
      <c r="AX22237" s="80"/>
      <c r="AY22237" s="80"/>
      <c r="AZ22237" s="80"/>
      <c r="BA22237" s="80"/>
      <c r="BB22237" s="80"/>
    </row>
    <row r="22238" spans="9:54" x14ac:dyDescent="0.25">
      <c r="I22238" s="80"/>
      <c r="AX22238" s="80"/>
      <c r="AY22238" s="80"/>
      <c r="AZ22238" s="80"/>
      <c r="BA22238" s="80"/>
      <c r="BB22238" s="80"/>
    </row>
    <row r="22239" spans="9:54" x14ac:dyDescent="0.25">
      <c r="I22239" s="80"/>
      <c r="AX22239" s="80"/>
      <c r="AY22239" s="80"/>
      <c r="AZ22239" s="80"/>
      <c r="BA22239" s="80"/>
      <c r="BB22239" s="80"/>
    </row>
    <row r="22240" spans="9:54" x14ac:dyDescent="0.25">
      <c r="I22240" s="80"/>
      <c r="AX22240" s="80"/>
      <c r="AY22240" s="80"/>
      <c r="AZ22240" s="80"/>
      <c r="BA22240" s="80"/>
      <c r="BB22240" s="80"/>
    </row>
    <row r="22241" spans="9:54" x14ac:dyDescent="0.25">
      <c r="I22241" s="80"/>
      <c r="AX22241" s="80"/>
      <c r="AY22241" s="80"/>
      <c r="AZ22241" s="80"/>
      <c r="BA22241" s="80"/>
      <c r="BB22241" s="80"/>
    </row>
    <row r="22242" spans="9:54" x14ac:dyDescent="0.25">
      <c r="I22242" s="80"/>
      <c r="AX22242" s="80"/>
      <c r="AY22242" s="80"/>
      <c r="AZ22242" s="80"/>
      <c r="BA22242" s="80"/>
      <c r="BB22242" s="80"/>
    </row>
    <row r="22243" spans="9:54" x14ac:dyDescent="0.25">
      <c r="I22243" s="80"/>
      <c r="AX22243" s="80"/>
      <c r="AY22243" s="80"/>
      <c r="AZ22243" s="80"/>
      <c r="BA22243" s="80"/>
      <c r="BB22243" s="80"/>
    </row>
    <row r="22244" spans="9:54" x14ac:dyDescent="0.25">
      <c r="I22244" s="80"/>
      <c r="AX22244" s="80"/>
      <c r="AY22244" s="80"/>
      <c r="AZ22244" s="80"/>
      <c r="BA22244" s="80"/>
      <c r="BB22244" s="80"/>
    </row>
    <row r="22245" spans="9:54" x14ac:dyDescent="0.25">
      <c r="I22245" s="80"/>
      <c r="AX22245" s="80"/>
      <c r="AY22245" s="80"/>
      <c r="AZ22245" s="80"/>
      <c r="BA22245" s="80"/>
      <c r="BB22245" s="80"/>
    </row>
    <row r="22246" spans="9:54" x14ac:dyDescent="0.25">
      <c r="I22246" s="80"/>
      <c r="AX22246" s="80"/>
      <c r="AY22246" s="80"/>
      <c r="AZ22246" s="80"/>
      <c r="BA22246" s="80"/>
      <c r="BB22246" s="80"/>
    </row>
    <row r="22247" spans="9:54" x14ac:dyDescent="0.25">
      <c r="I22247" s="80"/>
      <c r="AX22247" s="80"/>
      <c r="AY22247" s="80"/>
      <c r="AZ22247" s="80"/>
      <c r="BA22247" s="80"/>
      <c r="BB22247" s="80"/>
    </row>
    <row r="22248" spans="9:54" x14ac:dyDescent="0.25">
      <c r="I22248" s="80"/>
      <c r="AX22248" s="80"/>
      <c r="AY22248" s="80"/>
      <c r="AZ22248" s="80"/>
      <c r="BA22248" s="80"/>
      <c r="BB22248" s="80"/>
    </row>
    <row r="22249" spans="9:54" x14ac:dyDescent="0.25">
      <c r="I22249" s="80"/>
      <c r="AX22249" s="80"/>
      <c r="AY22249" s="80"/>
      <c r="AZ22249" s="80"/>
      <c r="BA22249" s="80"/>
      <c r="BB22249" s="80"/>
    </row>
    <row r="22250" spans="9:54" x14ac:dyDescent="0.25">
      <c r="I22250" s="80"/>
      <c r="AX22250" s="80"/>
      <c r="AY22250" s="80"/>
      <c r="AZ22250" s="80"/>
      <c r="BA22250" s="80"/>
      <c r="BB22250" s="80"/>
    </row>
    <row r="22251" spans="9:54" x14ac:dyDescent="0.25">
      <c r="I22251" s="80"/>
      <c r="AX22251" s="80"/>
      <c r="AY22251" s="80"/>
      <c r="AZ22251" s="80"/>
      <c r="BA22251" s="80"/>
      <c r="BB22251" s="80"/>
    </row>
    <row r="22252" spans="9:54" x14ac:dyDescent="0.25">
      <c r="I22252" s="80"/>
      <c r="AX22252" s="80"/>
      <c r="AY22252" s="80"/>
      <c r="AZ22252" s="80"/>
      <c r="BA22252" s="80"/>
      <c r="BB22252" s="80"/>
    </row>
    <row r="22253" spans="9:54" x14ac:dyDescent="0.25">
      <c r="I22253" s="80"/>
      <c r="AX22253" s="80"/>
      <c r="AY22253" s="80"/>
      <c r="AZ22253" s="80"/>
      <c r="BA22253" s="80"/>
      <c r="BB22253" s="80"/>
    </row>
    <row r="22254" spans="9:54" x14ac:dyDescent="0.25">
      <c r="I22254" s="80"/>
      <c r="AX22254" s="80"/>
      <c r="AY22254" s="80"/>
      <c r="AZ22254" s="80"/>
      <c r="BA22254" s="80"/>
      <c r="BB22254" s="80"/>
    </row>
    <row r="22255" spans="9:54" x14ac:dyDescent="0.25">
      <c r="I22255" s="80"/>
      <c r="AX22255" s="80"/>
      <c r="AY22255" s="80"/>
      <c r="AZ22255" s="80"/>
      <c r="BA22255" s="80"/>
      <c r="BB22255" s="80"/>
    </row>
    <row r="22256" spans="9:54" x14ac:dyDescent="0.25">
      <c r="I22256" s="80"/>
      <c r="AX22256" s="80"/>
      <c r="AY22256" s="80"/>
      <c r="AZ22256" s="80"/>
      <c r="BA22256" s="80"/>
      <c r="BB22256" s="80"/>
    </row>
    <row r="22257" spans="9:54" x14ac:dyDescent="0.25">
      <c r="I22257" s="80"/>
      <c r="AX22257" s="80"/>
      <c r="AY22257" s="80"/>
      <c r="AZ22257" s="80"/>
      <c r="BA22257" s="80"/>
      <c r="BB22257" s="80"/>
    </row>
    <row r="22258" spans="9:54" x14ac:dyDescent="0.25">
      <c r="I22258" s="80"/>
      <c r="AX22258" s="80"/>
      <c r="AY22258" s="80"/>
      <c r="AZ22258" s="80"/>
      <c r="BA22258" s="80"/>
      <c r="BB22258" s="80"/>
    </row>
    <row r="22259" spans="9:54" x14ac:dyDescent="0.25">
      <c r="I22259" s="80"/>
      <c r="AX22259" s="80"/>
      <c r="AY22259" s="80"/>
      <c r="AZ22259" s="80"/>
      <c r="BA22259" s="80"/>
      <c r="BB22259" s="80"/>
    </row>
    <row r="22260" spans="9:54" x14ac:dyDescent="0.25">
      <c r="I22260" s="80"/>
      <c r="AX22260" s="80"/>
      <c r="AY22260" s="80"/>
      <c r="AZ22260" s="80"/>
      <c r="BA22260" s="80"/>
      <c r="BB22260" s="80"/>
    </row>
    <row r="22261" spans="9:54" x14ac:dyDescent="0.25">
      <c r="I22261" s="80"/>
      <c r="AX22261" s="80"/>
      <c r="AY22261" s="80"/>
      <c r="AZ22261" s="80"/>
      <c r="BA22261" s="80"/>
      <c r="BB22261" s="80"/>
    </row>
    <row r="22262" spans="9:54" x14ac:dyDescent="0.25">
      <c r="I22262" s="80"/>
      <c r="AX22262" s="80"/>
      <c r="AY22262" s="80"/>
      <c r="AZ22262" s="80"/>
      <c r="BA22262" s="80"/>
      <c r="BB22262" s="80"/>
    </row>
    <row r="22263" spans="9:54" x14ac:dyDescent="0.25">
      <c r="I22263" s="80"/>
      <c r="AX22263" s="80"/>
      <c r="AY22263" s="80"/>
      <c r="AZ22263" s="80"/>
      <c r="BA22263" s="80"/>
      <c r="BB22263" s="80"/>
    </row>
    <row r="22264" spans="9:54" x14ac:dyDescent="0.25">
      <c r="I22264" s="80"/>
      <c r="AX22264" s="80"/>
      <c r="AY22264" s="80"/>
      <c r="AZ22264" s="80"/>
      <c r="BA22264" s="80"/>
      <c r="BB22264" s="80"/>
    </row>
    <row r="22265" spans="9:54" x14ac:dyDescent="0.25">
      <c r="I22265" s="80"/>
      <c r="AX22265" s="80"/>
      <c r="AY22265" s="80"/>
      <c r="AZ22265" s="80"/>
      <c r="BA22265" s="80"/>
      <c r="BB22265" s="80"/>
    </row>
    <row r="22266" spans="9:54" x14ac:dyDescent="0.25">
      <c r="I22266" s="80"/>
      <c r="AX22266" s="80"/>
      <c r="AY22266" s="80"/>
      <c r="AZ22266" s="80"/>
      <c r="BA22266" s="80"/>
      <c r="BB22266" s="80"/>
    </row>
    <row r="22267" spans="9:54" x14ac:dyDescent="0.25">
      <c r="I22267" s="80"/>
      <c r="AX22267" s="80"/>
      <c r="AY22267" s="80"/>
      <c r="AZ22267" s="80"/>
      <c r="BA22267" s="80"/>
      <c r="BB22267" s="80"/>
    </row>
    <row r="22268" spans="9:54" x14ac:dyDescent="0.25">
      <c r="I22268" s="80"/>
      <c r="AX22268" s="80"/>
      <c r="AY22268" s="80"/>
      <c r="AZ22268" s="80"/>
      <c r="BA22268" s="80"/>
      <c r="BB22268" s="80"/>
    </row>
    <row r="22269" spans="9:54" x14ac:dyDescent="0.25">
      <c r="I22269" s="80"/>
      <c r="AX22269" s="80"/>
      <c r="AY22269" s="80"/>
      <c r="AZ22269" s="80"/>
      <c r="BA22269" s="80"/>
      <c r="BB22269" s="80"/>
    </row>
    <row r="22270" spans="9:54" x14ac:dyDescent="0.25">
      <c r="I22270" s="80"/>
      <c r="AX22270" s="80"/>
      <c r="AY22270" s="80"/>
      <c r="AZ22270" s="80"/>
      <c r="BA22270" s="80"/>
      <c r="BB22270" s="80"/>
    </row>
    <row r="22271" spans="9:54" x14ac:dyDescent="0.25">
      <c r="I22271" s="80"/>
      <c r="AX22271" s="80"/>
      <c r="AY22271" s="80"/>
      <c r="AZ22271" s="80"/>
      <c r="BA22271" s="80"/>
      <c r="BB22271" s="80"/>
    </row>
    <row r="22272" spans="9:54" x14ac:dyDescent="0.25">
      <c r="I22272" s="80"/>
      <c r="AX22272" s="80"/>
      <c r="AY22272" s="80"/>
      <c r="AZ22272" s="80"/>
      <c r="BA22272" s="80"/>
      <c r="BB22272" s="80"/>
    </row>
    <row r="22273" spans="9:54" x14ac:dyDescent="0.25">
      <c r="I22273" s="80"/>
      <c r="AX22273" s="80"/>
      <c r="AY22273" s="80"/>
      <c r="AZ22273" s="80"/>
      <c r="BA22273" s="80"/>
      <c r="BB22273" s="80"/>
    </row>
    <row r="22274" spans="9:54" x14ac:dyDescent="0.25">
      <c r="I22274" s="80"/>
      <c r="AX22274" s="80"/>
      <c r="AY22274" s="80"/>
      <c r="AZ22274" s="80"/>
      <c r="BA22274" s="80"/>
      <c r="BB22274" s="80"/>
    </row>
    <row r="22275" spans="9:54" x14ac:dyDescent="0.25">
      <c r="I22275" s="80"/>
      <c r="AX22275" s="80"/>
      <c r="AY22275" s="80"/>
      <c r="AZ22275" s="80"/>
      <c r="BA22275" s="80"/>
      <c r="BB22275" s="80"/>
    </row>
    <row r="22276" spans="9:54" x14ac:dyDescent="0.25">
      <c r="I22276" s="80"/>
      <c r="AX22276" s="80"/>
      <c r="AY22276" s="80"/>
      <c r="AZ22276" s="80"/>
      <c r="BA22276" s="80"/>
      <c r="BB22276" s="80"/>
    </row>
    <row r="22277" spans="9:54" x14ac:dyDescent="0.25">
      <c r="I22277" s="80"/>
      <c r="AX22277" s="80"/>
      <c r="AY22277" s="80"/>
      <c r="AZ22277" s="80"/>
      <c r="BA22277" s="80"/>
      <c r="BB22277" s="80"/>
    </row>
    <row r="22278" spans="9:54" x14ac:dyDescent="0.25">
      <c r="I22278" s="80"/>
      <c r="AX22278" s="80"/>
      <c r="AY22278" s="80"/>
      <c r="AZ22278" s="80"/>
      <c r="BA22278" s="80"/>
      <c r="BB22278" s="80"/>
    </row>
    <row r="22279" spans="9:54" x14ac:dyDescent="0.25">
      <c r="I22279" s="80"/>
      <c r="AX22279" s="80"/>
      <c r="AY22279" s="80"/>
      <c r="AZ22279" s="80"/>
      <c r="BA22279" s="80"/>
      <c r="BB22279" s="80"/>
    </row>
    <row r="22280" spans="9:54" x14ac:dyDescent="0.25">
      <c r="I22280" s="80"/>
      <c r="AX22280" s="80"/>
      <c r="AY22280" s="80"/>
      <c r="AZ22280" s="80"/>
      <c r="BA22280" s="80"/>
      <c r="BB22280" s="80"/>
    </row>
    <row r="22281" spans="9:54" x14ac:dyDescent="0.25">
      <c r="I22281" s="80"/>
      <c r="AX22281" s="80"/>
      <c r="AY22281" s="80"/>
      <c r="AZ22281" s="80"/>
      <c r="BA22281" s="80"/>
      <c r="BB22281" s="80"/>
    </row>
    <row r="22282" spans="9:54" x14ac:dyDescent="0.25">
      <c r="I22282" s="80"/>
      <c r="AX22282" s="80"/>
      <c r="AY22282" s="80"/>
      <c r="AZ22282" s="80"/>
      <c r="BA22282" s="80"/>
      <c r="BB22282" s="80"/>
    </row>
    <row r="22283" spans="9:54" x14ac:dyDescent="0.25">
      <c r="I22283" s="80"/>
      <c r="AX22283" s="80"/>
      <c r="AY22283" s="80"/>
      <c r="AZ22283" s="80"/>
      <c r="BA22283" s="80"/>
      <c r="BB22283" s="80"/>
    </row>
    <row r="22284" spans="9:54" x14ac:dyDescent="0.25">
      <c r="I22284" s="80"/>
      <c r="AX22284" s="80"/>
      <c r="AY22284" s="80"/>
      <c r="AZ22284" s="80"/>
      <c r="BA22284" s="80"/>
      <c r="BB22284" s="80"/>
    </row>
    <row r="22285" spans="9:54" x14ac:dyDescent="0.25">
      <c r="I22285" s="80"/>
      <c r="AX22285" s="80"/>
      <c r="AY22285" s="80"/>
      <c r="AZ22285" s="80"/>
      <c r="BA22285" s="80"/>
      <c r="BB22285" s="80"/>
    </row>
    <row r="22286" spans="9:54" x14ac:dyDescent="0.25">
      <c r="I22286" s="80"/>
      <c r="AX22286" s="80"/>
      <c r="AY22286" s="80"/>
      <c r="AZ22286" s="80"/>
      <c r="BA22286" s="80"/>
      <c r="BB22286" s="80"/>
    </row>
    <row r="22287" spans="9:54" x14ac:dyDescent="0.25">
      <c r="I22287" s="80"/>
      <c r="AX22287" s="80"/>
      <c r="AY22287" s="80"/>
      <c r="AZ22287" s="80"/>
      <c r="BA22287" s="80"/>
      <c r="BB22287" s="80"/>
    </row>
    <row r="22288" spans="9:54" x14ac:dyDescent="0.25">
      <c r="I22288" s="80"/>
      <c r="AX22288" s="80"/>
      <c r="AY22288" s="80"/>
      <c r="AZ22288" s="80"/>
      <c r="BA22288" s="80"/>
      <c r="BB22288" s="80"/>
    </row>
    <row r="22289" spans="9:54" x14ac:dyDescent="0.25">
      <c r="I22289" s="80"/>
      <c r="AX22289" s="80"/>
      <c r="AY22289" s="80"/>
      <c r="AZ22289" s="80"/>
      <c r="BA22289" s="80"/>
      <c r="BB22289" s="80"/>
    </row>
    <row r="22290" spans="9:54" x14ac:dyDescent="0.25">
      <c r="I22290" s="80"/>
      <c r="AX22290" s="80"/>
      <c r="AY22290" s="80"/>
      <c r="AZ22290" s="80"/>
      <c r="BA22290" s="80"/>
      <c r="BB22290" s="80"/>
    </row>
    <row r="22291" spans="9:54" x14ac:dyDescent="0.25">
      <c r="I22291" s="80"/>
      <c r="AX22291" s="80"/>
      <c r="AY22291" s="80"/>
      <c r="AZ22291" s="80"/>
      <c r="BA22291" s="80"/>
      <c r="BB22291" s="80"/>
    </row>
    <row r="22292" spans="9:54" x14ac:dyDescent="0.25">
      <c r="I22292" s="80"/>
      <c r="AX22292" s="80"/>
      <c r="AY22292" s="80"/>
      <c r="AZ22292" s="80"/>
      <c r="BA22292" s="80"/>
      <c r="BB22292" s="80"/>
    </row>
    <row r="22293" spans="9:54" x14ac:dyDescent="0.25">
      <c r="I22293" s="80"/>
      <c r="AX22293" s="80"/>
      <c r="AY22293" s="80"/>
      <c r="AZ22293" s="80"/>
      <c r="BA22293" s="80"/>
      <c r="BB22293" s="80"/>
    </row>
    <row r="22294" spans="9:54" x14ac:dyDescent="0.25">
      <c r="I22294" s="80"/>
      <c r="AX22294" s="80"/>
      <c r="AY22294" s="80"/>
      <c r="AZ22294" s="80"/>
      <c r="BA22294" s="80"/>
      <c r="BB22294" s="80"/>
    </row>
    <row r="22295" spans="9:54" x14ac:dyDescent="0.25">
      <c r="I22295" s="80"/>
      <c r="AX22295" s="80"/>
      <c r="AY22295" s="80"/>
      <c r="AZ22295" s="80"/>
      <c r="BA22295" s="80"/>
      <c r="BB22295" s="80"/>
    </row>
    <row r="22296" spans="9:54" x14ac:dyDescent="0.25">
      <c r="I22296" s="80"/>
      <c r="AX22296" s="80"/>
      <c r="AY22296" s="80"/>
      <c r="AZ22296" s="80"/>
      <c r="BA22296" s="80"/>
      <c r="BB22296" s="80"/>
    </row>
    <row r="22297" spans="9:54" x14ac:dyDescent="0.25">
      <c r="I22297" s="80"/>
      <c r="AX22297" s="80"/>
      <c r="AY22297" s="80"/>
      <c r="AZ22297" s="80"/>
      <c r="BA22297" s="80"/>
      <c r="BB22297" s="80"/>
    </row>
    <row r="22298" spans="9:54" x14ac:dyDescent="0.25">
      <c r="I22298" s="80"/>
      <c r="AX22298" s="80"/>
      <c r="AY22298" s="80"/>
      <c r="AZ22298" s="80"/>
      <c r="BA22298" s="80"/>
      <c r="BB22298" s="80"/>
    </row>
    <row r="22299" spans="9:54" x14ac:dyDescent="0.25">
      <c r="I22299" s="80"/>
      <c r="AX22299" s="80"/>
      <c r="AY22299" s="80"/>
      <c r="AZ22299" s="80"/>
      <c r="BA22299" s="80"/>
      <c r="BB22299" s="80"/>
    </row>
    <row r="22300" spans="9:54" x14ac:dyDescent="0.25">
      <c r="I22300" s="80"/>
      <c r="AX22300" s="80"/>
      <c r="AY22300" s="80"/>
      <c r="AZ22300" s="80"/>
      <c r="BA22300" s="80"/>
      <c r="BB22300" s="80"/>
    </row>
    <row r="22301" spans="9:54" x14ac:dyDescent="0.25">
      <c r="I22301" s="80"/>
      <c r="AX22301" s="80"/>
      <c r="AY22301" s="80"/>
      <c r="AZ22301" s="80"/>
      <c r="BA22301" s="80"/>
      <c r="BB22301" s="80"/>
    </row>
    <row r="22302" spans="9:54" x14ac:dyDescent="0.25">
      <c r="I22302" s="80"/>
      <c r="AX22302" s="80"/>
      <c r="AY22302" s="80"/>
      <c r="AZ22302" s="80"/>
      <c r="BA22302" s="80"/>
      <c r="BB22302" s="80"/>
    </row>
    <row r="22303" spans="9:54" x14ac:dyDescent="0.25">
      <c r="I22303" s="80"/>
      <c r="AX22303" s="80"/>
      <c r="AY22303" s="80"/>
      <c r="AZ22303" s="80"/>
      <c r="BA22303" s="80"/>
      <c r="BB22303" s="80"/>
    </row>
    <row r="22304" spans="9:54" x14ac:dyDescent="0.25">
      <c r="I22304" s="80"/>
      <c r="AX22304" s="80"/>
      <c r="AY22304" s="80"/>
      <c r="AZ22304" s="80"/>
      <c r="BA22304" s="80"/>
      <c r="BB22304" s="80"/>
    </row>
    <row r="22305" spans="9:54" x14ac:dyDescent="0.25">
      <c r="I22305" s="80"/>
      <c r="AX22305" s="80"/>
      <c r="AY22305" s="80"/>
      <c r="AZ22305" s="80"/>
      <c r="BA22305" s="80"/>
      <c r="BB22305" s="80"/>
    </row>
    <row r="22306" spans="9:54" x14ac:dyDescent="0.25">
      <c r="I22306" s="80"/>
      <c r="AX22306" s="80"/>
      <c r="AY22306" s="80"/>
      <c r="AZ22306" s="80"/>
      <c r="BA22306" s="80"/>
      <c r="BB22306" s="80"/>
    </row>
    <row r="22307" spans="9:54" x14ac:dyDescent="0.25">
      <c r="I22307" s="80"/>
      <c r="AX22307" s="80"/>
      <c r="AY22307" s="80"/>
      <c r="AZ22307" s="80"/>
      <c r="BA22307" s="80"/>
      <c r="BB22307" s="80"/>
    </row>
    <row r="22308" spans="9:54" x14ac:dyDescent="0.25">
      <c r="I22308" s="80"/>
      <c r="AX22308" s="80"/>
      <c r="AY22308" s="80"/>
      <c r="AZ22308" s="80"/>
      <c r="BA22308" s="80"/>
      <c r="BB22308" s="80"/>
    </row>
    <row r="22309" spans="9:54" x14ac:dyDescent="0.25">
      <c r="I22309" s="80"/>
      <c r="AX22309" s="80"/>
      <c r="AY22309" s="80"/>
      <c r="AZ22309" s="80"/>
      <c r="BA22309" s="80"/>
      <c r="BB22309" s="80"/>
    </row>
    <row r="22310" spans="9:54" x14ac:dyDescent="0.25">
      <c r="I22310" s="80"/>
      <c r="AX22310" s="80"/>
      <c r="AY22310" s="80"/>
      <c r="AZ22310" s="80"/>
      <c r="BA22310" s="80"/>
      <c r="BB22310" s="80"/>
    </row>
    <row r="22311" spans="9:54" x14ac:dyDescent="0.25">
      <c r="I22311" s="80"/>
      <c r="AX22311" s="80"/>
      <c r="AY22311" s="80"/>
      <c r="AZ22311" s="80"/>
      <c r="BA22311" s="80"/>
      <c r="BB22311" s="80"/>
    </row>
    <row r="22312" spans="9:54" x14ac:dyDescent="0.25">
      <c r="I22312" s="80"/>
      <c r="AX22312" s="80"/>
      <c r="AY22312" s="80"/>
      <c r="AZ22312" s="80"/>
      <c r="BA22312" s="80"/>
      <c r="BB22312" s="80"/>
    </row>
    <row r="22313" spans="9:54" x14ac:dyDescent="0.25">
      <c r="I22313" s="80"/>
      <c r="AX22313" s="80"/>
      <c r="AY22313" s="80"/>
      <c r="AZ22313" s="80"/>
      <c r="BA22313" s="80"/>
      <c r="BB22313" s="80"/>
    </row>
    <row r="22314" spans="9:54" x14ac:dyDescent="0.25">
      <c r="I22314" s="80"/>
      <c r="AX22314" s="80"/>
      <c r="AY22314" s="80"/>
      <c r="AZ22314" s="80"/>
      <c r="BA22314" s="80"/>
      <c r="BB22314" s="80"/>
    </row>
    <row r="22315" spans="9:54" x14ac:dyDescent="0.25">
      <c r="I22315" s="80"/>
      <c r="AX22315" s="80"/>
      <c r="AY22315" s="80"/>
      <c r="AZ22315" s="80"/>
      <c r="BA22315" s="80"/>
      <c r="BB22315" s="80"/>
    </row>
    <row r="22316" spans="9:54" x14ac:dyDescent="0.25">
      <c r="I22316" s="80"/>
      <c r="AX22316" s="80"/>
      <c r="AY22316" s="80"/>
      <c r="AZ22316" s="80"/>
      <c r="BA22316" s="80"/>
      <c r="BB22316" s="80"/>
    </row>
    <row r="22317" spans="9:54" x14ac:dyDescent="0.25">
      <c r="I22317" s="80"/>
      <c r="AX22317" s="80"/>
      <c r="AY22317" s="80"/>
      <c r="AZ22317" s="80"/>
      <c r="BA22317" s="80"/>
      <c r="BB22317" s="80"/>
    </row>
    <row r="22318" spans="9:54" x14ac:dyDescent="0.25">
      <c r="I22318" s="80"/>
      <c r="AX22318" s="80"/>
      <c r="AY22318" s="80"/>
      <c r="AZ22318" s="80"/>
      <c r="BA22318" s="80"/>
      <c r="BB22318" s="80"/>
    </row>
    <row r="22319" spans="9:54" x14ac:dyDescent="0.25">
      <c r="I22319" s="80"/>
      <c r="AX22319" s="80"/>
      <c r="AY22319" s="80"/>
      <c r="AZ22319" s="80"/>
      <c r="BA22319" s="80"/>
      <c r="BB22319" s="80"/>
    </row>
    <row r="22320" spans="9:54" x14ac:dyDescent="0.25">
      <c r="I22320" s="80"/>
      <c r="AX22320" s="80"/>
      <c r="AY22320" s="80"/>
      <c r="AZ22320" s="80"/>
      <c r="BA22320" s="80"/>
      <c r="BB22320" s="80"/>
    </row>
    <row r="22321" spans="9:54" x14ac:dyDescent="0.25">
      <c r="I22321" s="80"/>
      <c r="AX22321" s="80"/>
      <c r="AY22321" s="80"/>
      <c r="AZ22321" s="80"/>
      <c r="BA22321" s="80"/>
      <c r="BB22321" s="80"/>
    </row>
    <row r="22322" spans="9:54" x14ac:dyDescent="0.25">
      <c r="I22322" s="80"/>
      <c r="AX22322" s="80"/>
      <c r="AY22322" s="80"/>
      <c r="AZ22322" s="80"/>
      <c r="BA22322" s="80"/>
      <c r="BB22322" s="80"/>
    </row>
    <row r="22323" spans="9:54" x14ac:dyDescent="0.25">
      <c r="I22323" s="80"/>
      <c r="AX22323" s="80"/>
      <c r="AY22323" s="80"/>
      <c r="AZ22323" s="80"/>
      <c r="BA22323" s="80"/>
      <c r="BB22323" s="80"/>
    </row>
    <row r="22324" spans="9:54" x14ac:dyDescent="0.25">
      <c r="I22324" s="80"/>
      <c r="AX22324" s="80"/>
      <c r="AY22324" s="80"/>
      <c r="AZ22324" s="80"/>
      <c r="BA22324" s="80"/>
      <c r="BB22324" s="80"/>
    </row>
    <row r="22325" spans="9:54" x14ac:dyDescent="0.25">
      <c r="I22325" s="80"/>
      <c r="AX22325" s="80"/>
      <c r="AY22325" s="80"/>
      <c r="AZ22325" s="80"/>
      <c r="BA22325" s="80"/>
      <c r="BB22325" s="80"/>
    </row>
    <row r="22326" spans="9:54" x14ac:dyDescent="0.25">
      <c r="I22326" s="80"/>
      <c r="AX22326" s="80"/>
      <c r="AY22326" s="80"/>
      <c r="AZ22326" s="80"/>
      <c r="BA22326" s="80"/>
      <c r="BB22326" s="80"/>
    </row>
    <row r="22327" spans="9:54" x14ac:dyDescent="0.25">
      <c r="I22327" s="80"/>
      <c r="AX22327" s="80"/>
      <c r="AY22327" s="80"/>
      <c r="AZ22327" s="80"/>
      <c r="BA22327" s="80"/>
      <c r="BB22327" s="80"/>
    </row>
    <row r="22328" spans="9:54" x14ac:dyDescent="0.25">
      <c r="I22328" s="80"/>
      <c r="AX22328" s="80"/>
      <c r="AY22328" s="80"/>
      <c r="AZ22328" s="80"/>
      <c r="BA22328" s="80"/>
      <c r="BB22328" s="80"/>
    </row>
    <row r="22329" spans="9:54" x14ac:dyDescent="0.25">
      <c r="I22329" s="80"/>
      <c r="AX22329" s="80"/>
      <c r="AY22329" s="80"/>
      <c r="AZ22329" s="80"/>
      <c r="BA22329" s="80"/>
      <c r="BB22329" s="80"/>
    </row>
    <row r="22330" spans="9:54" x14ac:dyDescent="0.25">
      <c r="I22330" s="80"/>
      <c r="AX22330" s="80"/>
      <c r="AY22330" s="80"/>
      <c r="AZ22330" s="80"/>
      <c r="BA22330" s="80"/>
      <c r="BB22330" s="80"/>
    </row>
    <row r="22331" spans="9:54" x14ac:dyDescent="0.25">
      <c r="I22331" s="80"/>
      <c r="AX22331" s="80"/>
      <c r="AY22331" s="80"/>
      <c r="AZ22331" s="80"/>
      <c r="BA22331" s="80"/>
      <c r="BB22331" s="80"/>
    </row>
    <row r="22332" spans="9:54" x14ac:dyDescent="0.25">
      <c r="I22332" s="80"/>
      <c r="AX22332" s="80"/>
      <c r="AY22332" s="80"/>
      <c r="AZ22332" s="80"/>
      <c r="BA22332" s="80"/>
      <c r="BB22332" s="80"/>
    </row>
    <row r="22333" spans="9:54" x14ac:dyDescent="0.25">
      <c r="I22333" s="80"/>
      <c r="AX22333" s="80"/>
      <c r="AY22333" s="80"/>
      <c r="AZ22333" s="80"/>
      <c r="BA22333" s="80"/>
      <c r="BB22333" s="80"/>
    </row>
    <row r="22334" spans="9:54" x14ac:dyDescent="0.25">
      <c r="I22334" s="80"/>
      <c r="AX22334" s="80"/>
      <c r="AY22334" s="80"/>
      <c r="AZ22334" s="80"/>
      <c r="BA22334" s="80"/>
      <c r="BB22334" s="80"/>
    </row>
    <row r="22335" spans="9:54" x14ac:dyDescent="0.25">
      <c r="I22335" s="80"/>
      <c r="AX22335" s="80"/>
      <c r="AY22335" s="80"/>
      <c r="AZ22335" s="80"/>
      <c r="BA22335" s="80"/>
      <c r="BB22335" s="80"/>
    </row>
    <row r="22336" spans="9:54" x14ac:dyDescent="0.25">
      <c r="I22336" s="80"/>
      <c r="AX22336" s="80"/>
      <c r="AY22336" s="80"/>
      <c r="AZ22336" s="80"/>
      <c r="BA22336" s="80"/>
      <c r="BB22336" s="80"/>
    </row>
    <row r="22337" spans="9:54" x14ac:dyDescent="0.25">
      <c r="I22337" s="80"/>
      <c r="AX22337" s="80"/>
      <c r="AY22337" s="80"/>
      <c r="AZ22337" s="80"/>
      <c r="BA22337" s="80"/>
      <c r="BB22337" s="80"/>
    </row>
    <row r="22338" spans="9:54" x14ac:dyDescent="0.25">
      <c r="I22338" s="80"/>
      <c r="AX22338" s="80"/>
      <c r="AY22338" s="80"/>
      <c r="AZ22338" s="80"/>
      <c r="BA22338" s="80"/>
      <c r="BB22338" s="80"/>
    </row>
    <row r="22339" spans="9:54" x14ac:dyDescent="0.25">
      <c r="I22339" s="80"/>
      <c r="AX22339" s="80"/>
      <c r="AY22339" s="80"/>
      <c r="AZ22339" s="80"/>
      <c r="BA22339" s="80"/>
      <c r="BB22339" s="80"/>
    </row>
    <row r="22340" spans="9:54" x14ac:dyDescent="0.25">
      <c r="I22340" s="80"/>
      <c r="AX22340" s="80"/>
      <c r="AY22340" s="80"/>
      <c r="AZ22340" s="80"/>
      <c r="BA22340" s="80"/>
      <c r="BB22340" s="80"/>
    </row>
    <row r="22341" spans="9:54" x14ac:dyDescent="0.25">
      <c r="I22341" s="80"/>
      <c r="AX22341" s="80"/>
      <c r="AY22341" s="80"/>
      <c r="AZ22341" s="80"/>
      <c r="BA22341" s="80"/>
      <c r="BB22341" s="80"/>
    </row>
    <row r="22342" spans="9:54" x14ac:dyDescent="0.25">
      <c r="I22342" s="80"/>
      <c r="AX22342" s="80"/>
      <c r="AY22342" s="80"/>
      <c r="AZ22342" s="80"/>
      <c r="BA22342" s="80"/>
      <c r="BB22342" s="80"/>
    </row>
    <row r="22343" spans="9:54" x14ac:dyDescent="0.25">
      <c r="I22343" s="80"/>
      <c r="AX22343" s="80"/>
      <c r="AY22343" s="80"/>
      <c r="AZ22343" s="80"/>
      <c r="BA22343" s="80"/>
      <c r="BB22343" s="80"/>
    </row>
    <row r="22344" spans="9:54" x14ac:dyDescent="0.25">
      <c r="I22344" s="80"/>
      <c r="AX22344" s="80"/>
      <c r="AY22344" s="80"/>
      <c r="AZ22344" s="80"/>
      <c r="BA22344" s="80"/>
      <c r="BB22344" s="80"/>
    </row>
    <row r="22345" spans="9:54" x14ac:dyDescent="0.25">
      <c r="I22345" s="80"/>
      <c r="AX22345" s="80"/>
      <c r="AY22345" s="80"/>
      <c r="AZ22345" s="80"/>
      <c r="BA22345" s="80"/>
      <c r="BB22345" s="80"/>
    </row>
    <row r="22346" spans="9:54" x14ac:dyDescent="0.25">
      <c r="I22346" s="80"/>
      <c r="AX22346" s="80"/>
      <c r="AY22346" s="80"/>
      <c r="AZ22346" s="80"/>
      <c r="BA22346" s="80"/>
      <c r="BB22346" s="80"/>
    </row>
    <row r="22347" spans="9:54" x14ac:dyDescent="0.25">
      <c r="I22347" s="80"/>
      <c r="AX22347" s="80"/>
      <c r="AY22347" s="80"/>
      <c r="AZ22347" s="80"/>
      <c r="BA22347" s="80"/>
      <c r="BB22347" s="80"/>
    </row>
    <row r="22348" spans="9:54" x14ac:dyDescent="0.25">
      <c r="I22348" s="80"/>
      <c r="AX22348" s="80"/>
      <c r="AY22348" s="80"/>
      <c r="AZ22348" s="80"/>
      <c r="BA22348" s="80"/>
      <c r="BB22348" s="80"/>
    </row>
    <row r="22349" spans="9:54" x14ac:dyDescent="0.25">
      <c r="I22349" s="80"/>
      <c r="AX22349" s="80"/>
      <c r="AY22349" s="80"/>
      <c r="AZ22349" s="80"/>
      <c r="BA22349" s="80"/>
      <c r="BB22349" s="80"/>
    </row>
    <row r="22350" spans="9:54" x14ac:dyDescent="0.25">
      <c r="I22350" s="80"/>
      <c r="AX22350" s="80"/>
      <c r="AY22350" s="80"/>
      <c r="AZ22350" s="80"/>
      <c r="BA22350" s="80"/>
      <c r="BB22350" s="80"/>
    </row>
    <row r="22351" spans="9:54" x14ac:dyDescent="0.25">
      <c r="I22351" s="80"/>
      <c r="AX22351" s="80"/>
      <c r="AY22351" s="80"/>
      <c r="AZ22351" s="80"/>
      <c r="BA22351" s="80"/>
      <c r="BB22351" s="80"/>
    </row>
    <row r="22352" spans="9:54" x14ac:dyDescent="0.25">
      <c r="I22352" s="80"/>
      <c r="AX22352" s="80"/>
      <c r="AY22352" s="80"/>
      <c r="AZ22352" s="80"/>
      <c r="BA22352" s="80"/>
      <c r="BB22352" s="80"/>
    </row>
    <row r="22353" spans="9:54" x14ac:dyDescent="0.25">
      <c r="I22353" s="80"/>
      <c r="AX22353" s="80"/>
      <c r="AY22353" s="80"/>
      <c r="AZ22353" s="80"/>
      <c r="BA22353" s="80"/>
      <c r="BB22353" s="80"/>
    </row>
    <row r="22354" spans="9:54" x14ac:dyDescent="0.25">
      <c r="I22354" s="80"/>
      <c r="AX22354" s="80"/>
      <c r="AY22354" s="80"/>
      <c r="AZ22354" s="80"/>
      <c r="BA22354" s="80"/>
      <c r="BB22354" s="80"/>
    </row>
    <row r="22355" spans="9:54" x14ac:dyDescent="0.25">
      <c r="I22355" s="80"/>
      <c r="AX22355" s="80"/>
      <c r="AY22355" s="80"/>
      <c r="AZ22355" s="80"/>
      <c r="BA22355" s="80"/>
      <c r="BB22355" s="80"/>
    </row>
    <row r="22356" spans="9:54" x14ac:dyDescent="0.25">
      <c r="I22356" s="80"/>
      <c r="AX22356" s="80"/>
      <c r="AY22356" s="80"/>
      <c r="AZ22356" s="80"/>
      <c r="BA22356" s="80"/>
      <c r="BB22356" s="80"/>
    </row>
    <row r="22357" spans="9:54" x14ac:dyDescent="0.25">
      <c r="I22357" s="80"/>
      <c r="AX22357" s="80"/>
      <c r="AY22357" s="80"/>
      <c r="AZ22357" s="80"/>
      <c r="BA22357" s="80"/>
      <c r="BB22357" s="80"/>
    </row>
    <row r="22358" spans="9:54" x14ac:dyDescent="0.25">
      <c r="I22358" s="80"/>
      <c r="AX22358" s="80"/>
      <c r="AY22358" s="80"/>
      <c r="AZ22358" s="80"/>
      <c r="BA22358" s="80"/>
      <c r="BB22358" s="80"/>
    </row>
    <row r="22359" spans="9:54" x14ac:dyDescent="0.25">
      <c r="I22359" s="80"/>
      <c r="AX22359" s="80"/>
      <c r="AY22359" s="80"/>
      <c r="AZ22359" s="80"/>
      <c r="BA22359" s="80"/>
      <c r="BB22359" s="80"/>
    </row>
    <row r="22360" spans="9:54" x14ac:dyDescent="0.25">
      <c r="I22360" s="80"/>
      <c r="AX22360" s="80"/>
      <c r="AY22360" s="80"/>
      <c r="AZ22360" s="80"/>
      <c r="BA22360" s="80"/>
      <c r="BB22360" s="80"/>
    </row>
    <row r="22361" spans="9:54" x14ac:dyDescent="0.25">
      <c r="I22361" s="80"/>
      <c r="AX22361" s="80"/>
      <c r="AY22361" s="80"/>
      <c r="AZ22361" s="80"/>
      <c r="BA22361" s="80"/>
      <c r="BB22361" s="80"/>
    </row>
    <row r="22362" spans="9:54" x14ac:dyDescent="0.25">
      <c r="I22362" s="80"/>
      <c r="AX22362" s="80"/>
      <c r="AY22362" s="80"/>
      <c r="AZ22362" s="80"/>
      <c r="BA22362" s="80"/>
      <c r="BB22362" s="80"/>
    </row>
    <row r="22363" spans="9:54" x14ac:dyDescent="0.25">
      <c r="I22363" s="80"/>
      <c r="AX22363" s="80"/>
      <c r="AY22363" s="80"/>
      <c r="AZ22363" s="80"/>
      <c r="BA22363" s="80"/>
      <c r="BB22363" s="80"/>
    </row>
    <row r="22364" spans="9:54" x14ac:dyDescent="0.25">
      <c r="I22364" s="80"/>
      <c r="AX22364" s="80"/>
      <c r="AY22364" s="80"/>
      <c r="AZ22364" s="80"/>
      <c r="BA22364" s="80"/>
      <c r="BB22364" s="80"/>
    </row>
    <row r="22365" spans="9:54" x14ac:dyDescent="0.25">
      <c r="I22365" s="80"/>
      <c r="AX22365" s="80"/>
      <c r="AY22365" s="80"/>
      <c r="AZ22365" s="80"/>
      <c r="BA22365" s="80"/>
      <c r="BB22365" s="80"/>
    </row>
    <row r="22366" spans="9:54" x14ac:dyDescent="0.25">
      <c r="I22366" s="80"/>
      <c r="AX22366" s="80"/>
      <c r="AY22366" s="80"/>
      <c r="AZ22366" s="80"/>
      <c r="BA22366" s="80"/>
      <c r="BB22366" s="80"/>
    </row>
    <row r="22367" spans="9:54" x14ac:dyDescent="0.25">
      <c r="I22367" s="80"/>
      <c r="AX22367" s="80"/>
      <c r="AY22367" s="80"/>
      <c r="AZ22367" s="80"/>
      <c r="BA22367" s="80"/>
      <c r="BB22367" s="80"/>
    </row>
    <row r="22368" spans="9:54" x14ac:dyDescent="0.25">
      <c r="I22368" s="80"/>
      <c r="AX22368" s="80"/>
      <c r="AY22368" s="80"/>
      <c r="AZ22368" s="80"/>
      <c r="BA22368" s="80"/>
      <c r="BB22368" s="80"/>
    </row>
    <row r="22369" spans="9:54" x14ac:dyDescent="0.25">
      <c r="I22369" s="80"/>
      <c r="AX22369" s="80"/>
      <c r="AY22369" s="80"/>
      <c r="AZ22369" s="80"/>
      <c r="BA22369" s="80"/>
      <c r="BB22369" s="80"/>
    </row>
    <row r="22370" spans="9:54" x14ac:dyDescent="0.25">
      <c r="I22370" s="80"/>
      <c r="AX22370" s="80"/>
      <c r="AY22370" s="80"/>
      <c r="AZ22370" s="80"/>
      <c r="BA22370" s="80"/>
      <c r="BB22370" s="80"/>
    </row>
    <row r="22371" spans="9:54" x14ac:dyDescent="0.25">
      <c r="I22371" s="80"/>
      <c r="AX22371" s="80"/>
      <c r="AY22371" s="80"/>
      <c r="AZ22371" s="80"/>
      <c r="BA22371" s="80"/>
      <c r="BB22371" s="80"/>
    </row>
    <row r="22372" spans="9:54" x14ac:dyDescent="0.25">
      <c r="I22372" s="80"/>
      <c r="AX22372" s="80"/>
      <c r="AY22372" s="80"/>
      <c r="AZ22372" s="80"/>
      <c r="BA22372" s="80"/>
      <c r="BB22372" s="80"/>
    </row>
    <row r="22373" spans="9:54" x14ac:dyDescent="0.25">
      <c r="I22373" s="80"/>
      <c r="AX22373" s="80"/>
      <c r="AY22373" s="80"/>
      <c r="AZ22373" s="80"/>
      <c r="BA22373" s="80"/>
      <c r="BB22373" s="80"/>
    </row>
    <row r="22374" spans="9:54" x14ac:dyDescent="0.25">
      <c r="I22374" s="80"/>
      <c r="AX22374" s="80"/>
      <c r="AY22374" s="80"/>
      <c r="AZ22374" s="80"/>
      <c r="BA22374" s="80"/>
      <c r="BB22374" s="80"/>
    </row>
    <row r="22375" spans="9:54" x14ac:dyDescent="0.25">
      <c r="I22375" s="80"/>
      <c r="AX22375" s="80"/>
      <c r="AY22375" s="80"/>
      <c r="AZ22375" s="80"/>
      <c r="BA22375" s="80"/>
      <c r="BB22375" s="80"/>
    </row>
    <row r="22376" spans="9:54" x14ac:dyDescent="0.25">
      <c r="I22376" s="80"/>
      <c r="AX22376" s="80"/>
      <c r="AY22376" s="80"/>
      <c r="AZ22376" s="80"/>
      <c r="BA22376" s="80"/>
      <c r="BB22376" s="80"/>
    </row>
    <row r="22377" spans="9:54" x14ac:dyDescent="0.25">
      <c r="I22377" s="80"/>
      <c r="AX22377" s="80"/>
      <c r="AY22377" s="80"/>
      <c r="AZ22377" s="80"/>
      <c r="BA22377" s="80"/>
      <c r="BB22377" s="80"/>
    </row>
    <row r="22378" spans="9:54" x14ac:dyDescent="0.25">
      <c r="I22378" s="80"/>
      <c r="AX22378" s="80"/>
      <c r="AY22378" s="80"/>
      <c r="AZ22378" s="80"/>
      <c r="BA22378" s="80"/>
      <c r="BB22378" s="80"/>
    </row>
    <row r="22379" spans="9:54" x14ac:dyDescent="0.25">
      <c r="I22379" s="80"/>
      <c r="AX22379" s="80"/>
      <c r="AY22379" s="80"/>
      <c r="AZ22379" s="80"/>
      <c r="BA22379" s="80"/>
      <c r="BB22379" s="80"/>
    </row>
    <row r="22380" spans="9:54" x14ac:dyDescent="0.25">
      <c r="I22380" s="80"/>
      <c r="AX22380" s="80"/>
      <c r="AY22380" s="80"/>
      <c r="AZ22380" s="80"/>
      <c r="BA22380" s="80"/>
      <c r="BB22380" s="80"/>
    </row>
    <row r="22381" spans="9:54" x14ac:dyDescent="0.25">
      <c r="I22381" s="80"/>
      <c r="AX22381" s="80"/>
      <c r="AY22381" s="80"/>
      <c r="AZ22381" s="80"/>
      <c r="BA22381" s="80"/>
      <c r="BB22381" s="80"/>
    </row>
    <row r="22382" spans="9:54" x14ac:dyDescent="0.25">
      <c r="I22382" s="80"/>
      <c r="AX22382" s="80"/>
      <c r="AY22382" s="80"/>
      <c r="AZ22382" s="80"/>
      <c r="BA22382" s="80"/>
      <c r="BB22382" s="80"/>
    </row>
    <row r="22383" spans="9:54" x14ac:dyDescent="0.25">
      <c r="I22383" s="80"/>
      <c r="AX22383" s="80"/>
      <c r="AY22383" s="80"/>
      <c r="AZ22383" s="80"/>
      <c r="BA22383" s="80"/>
      <c r="BB22383" s="80"/>
    </row>
    <row r="22384" spans="9:54" x14ac:dyDescent="0.25">
      <c r="I22384" s="80"/>
      <c r="AX22384" s="80"/>
      <c r="AY22384" s="80"/>
      <c r="AZ22384" s="80"/>
      <c r="BA22384" s="80"/>
      <c r="BB22384" s="80"/>
    </row>
    <row r="22385" spans="9:54" x14ac:dyDescent="0.25">
      <c r="I22385" s="80"/>
      <c r="AX22385" s="80"/>
      <c r="AY22385" s="80"/>
      <c r="AZ22385" s="80"/>
      <c r="BA22385" s="80"/>
      <c r="BB22385" s="80"/>
    </row>
    <row r="22386" spans="9:54" x14ac:dyDescent="0.25">
      <c r="I22386" s="80"/>
      <c r="AX22386" s="80"/>
      <c r="AY22386" s="80"/>
      <c r="AZ22386" s="80"/>
      <c r="BA22386" s="80"/>
      <c r="BB22386" s="80"/>
    </row>
    <row r="22387" spans="9:54" x14ac:dyDescent="0.25">
      <c r="I22387" s="80"/>
      <c r="AX22387" s="80"/>
      <c r="AY22387" s="80"/>
      <c r="AZ22387" s="80"/>
      <c r="BA22387" s="80"/>
      <c r="BB22387" s="80"/>
    </row>
    <row r="22388" spans="9:54" x14ac:dyDescent="0.25">
      <c r="I22388" s="80"/>
      <c r="AX22388" s="80"/>
      <c r="AY22388" s="80"/>
      <c r="AZ22388" s="80"/>
      <c r="BA22388" s="80"/>
      <c r="BB22388" s="80"/>
    </row>
    <row r="22389" spans="9:54" x14ac:dyDescent="0.25">
      <c r="I22389" s="80"/>
      <c r="AX22389" s="80"/>
      <c r="AY22389" s="80"/>
      <c r="AZ22389" s="80"/>
      <c r="BA22389" s="80"/>
      <c r="BB22389" s="80"/>
    </row>
    <row r="22390" spans="9:54" x14ac:dyDescent="0.25">
      <c r="I22390" s="80"/>
      <c r="AX22390" s="80"/>
      <c r="AY22390" s="80"/>
      <c r="AZ22390" s="80"/>
      <c r="BA22390" s="80"/>
      <c r="BB22390" s="80"/>
    </row>
    <row r="22391" spans="9:54" x14ac:dyDescent="0.25">
      <c r="I22391" s="80"/>
      <c r="AX22391" s="80"/>
      <c r="AY22391" s="80"/>
      <c r="AZ22391" s="80"/>
      <c r="BA22391" s="80"/>
      <c r="BB22391" s="80"/>
    </row>
    <row r="22392" spans="9:54" x14ac:dyDescent="0.25">
      <c r="I22392" s="80"/>
      <c r="AX22392" s="80"/>
      <c r="AY22392" s="80"/>
      <c r="AZ22392" s="80"/>
      <c r="BA22392" s="80"/>
      <c r="BB22392" s="80"/>
    </row>
    <row r="22393" spans="9:54" x14ac:dyDescent="0.25">
      <c r="I22393" s="80"/>
      <c r="AX22393" s="80"/>
      <c r="AY22393" s="80"/>
      <c r="AZ22393" s="80"/>
      <c r="BA22393" s="80"/>
      <c r="BB22393" s="80"/>
    </row>
    <row r="22394" spans="9:54" x14ac:dyDescent="0.25">
      <c r="I22394" s="80"/>
      <c r="AX22394" s="80"/>
      <c r="AY22394" s="80"/>
      <c r="AZ22394" s="80"/>
      <c r="BA22394" s="80"/>
      <c r="BB22394" s="80"/>
    </row>
    <row r="22395" spans="9:54" x14ac:dyDescent="0.25">
      <c r="I22395" s="80"/>
      <c r="AX22395" s="80"/>
      <c r="AY22395" s="80"/>
      <c r="AZ22395" s="80"/>
      <c r="BA22395" s="80"/>
      <c r="BB22395" s="80"/>
    </row>
    <row r="22396" spans="9:54" x14ac:dyDescent="0.25">
      <c r="I22396" s="80"/>
      <c r="AX22396" s="80"/>
      <c r="AY22396" s="80"/>
      <c r="AZ22396" s="80"/>
      <c r="BA22396" s="80"/>
      <c r="BB22396" s="80"/>
    </row>
    <row r="22397" spans="9:54" x14ac:dyDescent="0.25">
      <c r="I22397" s="80"/>
      <c r="AX22397" s="80"/>
      <c r="AY22397" s="80"/>
      <c r="AZ22397" s="80"/>
      <c r="BA22397" s="80"/>
      <c r="BB22397" s="80"/>
    </row>
    <row r="22398" spans="9:54" x14ac:dyDescent="0.25">
      <c r="I22398" s="80"/>
      <c r="AX22398" s="80"/>
      <c r="AY22398" s="80"/>
      <c r="AZ22398" s="80"/>
      <c r="BA22398" s="80"/>
      <c r="BB22398" s="80"/>
    </row>
    <row r="22399" spans="9:54" x14ac:dyDescent="0.25">
      <c r="I22399" s="80"/>
      <c r="AX22399" s="80"/>
      <c r="AY22399" s="80"/>
      <c r="AZ22399" s="80"/>
      <c r="BA22399" s="80"/>
      <c r="BB22399" s="80"/>
    </row>
    <row r="22400" spans="9:54" x14ac:dyDescent="0.25">
      <c r="I22400" s="80"/>
      <c r="AX22400" s="80"/>
      <c r="AY22400" s="80"/>
      <c r="AZ22400" s="80"/>
      <c r="BA22400" s="80"/>
      <c r="BB22400" s="80"/>
    </row>
    <row r="22401" spans="9:54" x14ac:dyDescent="0.25">
      <c r="I22401" s="80"/>
      <c r="AX22401" s="80"/>
      <c r="AY22401" s="80"/>
      <c r="AZ22401" s="80"/>
      <c r="BA22401" s="80"/>
      <c r="BB22401" s="80"/>
    </row>
    <row r="22402" spans="9:54" x14ac:dyDescent="0.25">
      <c r="I22402" s="80"/>
      <c r="AX22402" s="80"/>
      <c r="AY22402" s="80"/>
      <c r="AZ22402" s="80"/>
      <c r="BA22402" s="80"/>
      <c r="BB22402" s="80"/>
    </row>
    <row r="22403" spans="9:54" x14ac:dyDescent="0.25">
      <c r="I22403" s="80"/>
      <c r="AX22403" s="80"/>
      <c r="AY22403" s="80"/>
      <c r="AZ22403" s="80"/>
      <c r="BA22403" s="80"/>
      <c r="BB22403" s="80"/>
    </row>
    <row r="22404" spans="9:54" x14ac:dyDescent="0.25">
      <c r="I22404" s="80"/>
      <c r="AX22404" s="80"/>
      <c r="AY22404" s="80"/>
      <c r="AZ22404" s="80"/>
      <c r="BA22404" s="80"/>
      <c r="BB22404" s="80"/>
    </row>
    <row r="22405" spans="9:54" x14ac:dyDescent="0.25">
      <c r="I22405" s="80"/>
      <c r="AX22405" s="80"/>
      <c r="AY22405" s="80"/>
      <c r="AZ22405" s="80"/>
      <c r="BA22405" s="80"/>
      <c r="BB22405" s="80"/>
    </row>
    <row r="22406" spans="9:54" x14ac:dyDescent="0.25">
      <c r="I22406" s="80"/>
      <c r="AX22406" s="80"/>
      <c r="AY22406" s="80"/>
      <c r="AZ22406" s="80"/>
      <c r="BA22406" s="80"/>
      <c r="BB22406" s="80"/>
    </row>
    <row r="22407" spans="9:54" x14ac:dyDescent="0.25">
      <c r="I22407" s="80"/>
      <c r="AX22407" s="80"/>
      <c r="AY22407" s="80"/>
      <c r="AZ22407" s="80"/>
      <c r="BA22407" s="80"/>
      <c r="BB22407" s="80"/>
    </row>
    <row r="22408" spans="9:54" x14ac:dyDescent="0.25">
      <c r="I22408" s="80"/>
      <c r="AX22408" s="80"/>
      <c r="AY22408" s="80"/>
      <c r="AZ22408" s="80"/>
      <c r="BA22408" s="80"/>
      <c r="BB22408" s="80"/>
    </row>
    <row r="22409" spans="9:54" x14ac:dyDescent="0.25">
      <c r="I22409" s="80"/>
      <c r="AX22409" s="80"/>
      <c r="AY22409" s="80"/>
      <c r="AZ22409" s="80"/>
      <c r="BA22409" s="80"/>
      <c r="BB22409" s="80"/>
    </row>
    <row r="22410" spans="9:54" x14ac:dyDescent="0.25">
      <c r="I22410" s="80"/>
      <c r="AX22410" s="80"/>
      <c r="AY22410" s="80"/>
      <c r="AZ22410" s="80"/>
      <c r="BA22410" s="80"/>
      <c r="BB22410" s="80"/>
    </row>
    <row r="22411" spans="9:54" x14ac:dyDescent="0.25">
      <c r="I22411" s="80"/>
      <c r="AX22411" s="80"/>
      <c r="AY22411" s="80"/>
      <c r="AZ22411" s="80"/>
      <c r="BA22411" s="80"/>
      <c r="BB22411" s="80"/>
    </row>
    <row r="22412" spans="9:54" x14ac:dyDescent="0.25">
      <c r="I22412" s="80"/>
      <c r="AX22412" s="80"/>
      <c r="AY22412" s="80"/>
      <c r="AZ22412" s="80"/>
      <c r="BA22412" s="80"/>
      <c r="BB22412" s="80"/>
    </row>
    <row r="22413" spans="9:54" x14ac:dyDescent="0.25">
      <c r="I22413" s="80"/>
      <c r="AX22413" s="80"/>
      <c r="AY22413" s="80"/>
      <c r="AZ22413" s="80"/>
      <c r="BA22413" s="80"/>
      <c r="BB22413" s="80"/>
    </row>
    <row r="22414" spans="9:54" x14ac:dyDescent="0.25">
      <c r="I22414" s="80"/>
      <c r="AX22414" s="80"/>
      <c r="AY22414" s="80"/>
      <c r="AZ22414" s="80"/>
      <c r="BA22414" s="80"/>
      <c r="BB22414" s="80"/>
    </row>
    <row r="22415" spans="9:54" x14ac:dyDescent="0.25">
      <c r="I22415" s="80"/>
      <c r="AX22415" s="80"/>
      <c r="AY22415" s="80"/>
      <c r="AZ22415" s="80"/>
      <c r="BA22415" s="80"/>
      <c r="BB22415" s="80"/>
    </row>
    <row r="22416" spans="9:54" x14ac:dyDescent="0.25">
      <c r="I22416" s="80"/>
      <c r="AX22416" s="80"/>
      <c r="AY22416" s="80"/>
      <c r="AZ22416" s="80"/>
      <c r="BA22416" s="80"/>
      <c r="BB22416" s="80"/>
    </row>
    <row r="22417" spans="9:54" x14ac:dyDescent="0.25">
      <c r="I22417" s="80"/>
      <c r="AX22417" s="80"/>
      <c r="AY22417" s="80"/>
      <c r="AZ22417" s="80"/>
      <c r="BA22417" s="80"/>
      <c r="BB22417" s="80"/>
    </row>
    <row r="22418" spans="9:54" x14ac:dyDescent="0.25">
      <c r="I22418" s="80"/>
      <c r="AX22418" s="80"/>
      <c r="AY22418" s="80"/>
      <c r="AZ22418" s="80"/>
      <c r="BA22418" s="80"/>
      <c r="BB22418" s="80"/>
    </row>
    <row r="22419" spans="9:54" x14ac:dyDescent="0.25">
      <c r="I22419" s="80"/>
      <c r="AX22419" s="80"/>
      <c r="AY22419" s="80"/>
      <c r="AZ22419" s="80"/>
      <c r="BA22419" s="80"/>
      <c r="BB22419" s="80"/>
    </row>
    <row r="22420" spans="9:54" x14ac:dyDescent="0.25">
      <c r="I22420" s="80"/>
      <c r="AX22420" s="80"/>
      <c r="AY22420" s="80"/>
      <c r="AZ22420" s="80"/>
      <c r="BA22420" s="80"/>
      <c r="BB22420" s="80"/>
    </row>
    <row r="22421" spans="9:54" x14ac:dyDescent="0.25">
      <c r="I22421" s="80"/>
      <c r="AX22421" s="80"/>
      <c r="AY22421" s="80"/>
      <c r="AZ22421" s="80"/>
      <c r="BA22421" s="80"/>
      <c r="BB22421" s="80"/>
    </row>
    <row r="22422" spans="9:54" x14ac:dyDescent="0.25">
      <c r="I22422" s="80"/>
      <c r="AX22422" s="80"/>
      <c r="AY22422" s="80"/>
      <c r="AZ22422" s="80"/>
      <c r="BA22422" s="80"/>
      <c r="BB22422" s="80"/>
    </row>
    <row r="22423" spans="9:54" x14ac:dyDescent="0.25">
      <c r="I22423" s="80"/>
      <c r="AX22423" s="80"/>
      <c r="AY22423" s="80"/>
      <c r="AZ22423" s="80"/>
      <c r="BA22423" s="80"/>
      <c r="BB22423" s="80"/>
    </row>
    <row r="22424" spans="9:54" x14ac:dyDescent="0.25">
      <c r="I22424" s="80"/>
      <c r="AX22424" s="80"/>
      <c r="AY22424" s="80"/>
      <c r="AZ22424" s="80"/>
      <c r="BA22424" s="80"/>
      <c r="BB22424" s="80"/>
    </row>
    <row r="22425" spans="9:54" x14ac:dyDescent="0.25">
      <c r="I22425" s="80"/>
      <c r="AX22425" s="80"/>
      <c r="AY22425" s="80"/>
      <c r="AZ22425" s="80"/>
      <c r="BA22425" s="80"/>
      <c r="BB22425" s="80"/>
    </row>
    <row r="22426" spans="9:54" x14ac:dyDescent="0.25">
      <c r="I22426" s="80"/>
      <c r="AX22426" s="80"/>
      <c r="AY22426" s="80"/>
      <c r="AZ22426" s="80"/>
      <c r="BA22426" s="80"/>
      <c r="BB22426" s="80"/>
    </row>
    <row r="22427" spans="9:54" x14ac:dyDescent="0.25">
      <c r="I22427" s="80"/>
      <c r="AX22427" s="80"/>
      <c r="AY22427" s="80"/>
      <c r="AZ22427" s="80"/>
      <c r="BA22427" s="80"/>
      <c r="BB22427" s="80"/>
    </row>
    <row r="22428" spans="9:54" x14ac:dyDescent="0.25">
      <c r="I22428" s="80"/>
      <c r="AX22428" s="80"/>
      <c r="AY22428" s="80"/>
      <c r="AZ22428" s="80"/>
      <c r="BA22428" s="80"/>
      <c r="BB22428" s="80"/>
    </row>
    <row r="22429" spans="9:54" x14ac:dyDescent="0.25">
      <c r="I22429" s="80"/>
      <c r="AX22429" s="80"/>
      <c r="AY22429" s="80"/>
      <c r="AZ22429" s="80"/>
      <c r="BA22429" s="80"/>
      <c r="BB22429" s="80"/>
    </row>
    <row r="22430" spans="9:54" x14ac:dyDescent="0.25">
      <c r="I22430" s="80"/>
      <c r="AX22430" s="80"/>
      <c r="AY22430" s="80"/>
      <c r="AZ22430" s="80"/>
      <c r="BA22430" s="80"/>
      <c r="BB22430" s="80"/>
    </row>
    <row r="22431" spans="9:54" x14ac:dyDescent="0.25">
      <c r="I22431" s="80"/>
      <c r="AX22431" s="80"/>
      <c r="AY22431" s="80"/>
      <c r="AZ22431" s="80"/>
      <c r="BA22431" s="80"/>
      <c r="BB22431" s="80"/>
    </row>
    <row r="22432" spans="9:54" x14ac:dyDescent="0.25">
      <c r="I22432" s="80"/>
      <c r="AX22432" s="80"/>
      <c r="AY22432" s="80"/>
      <c r="AZ22432" s="80"/>
      <c r="BA22432" s="80"/>
      <c r="BB22432" s="80"/>
    </row>
    <row r="22433" spans="9:54" x14ac:dyDescent="0.25">
      <c r="I22433" s="80"/>
      <c r="AX22433" s="80"/>
      <c r="AY22433" s="80"/>
      <c r="AZ22433" s="80"/>
      <c r="BA22433" s="80"/>
      <c r="BB22433" s="80"/>
    </row>
    <row r="22434" spans="9:54" x14ac:dyDescent="0.25">
      <c r="I22434" s="80"/>
      <c r="AX22434" s="80"/>
      <c r="AY22434" s="80"/>
      <c r="AZ22434" s="80"/>
      <c r="BA22434" s="80"/>
      <c r="BB22434" s="80"/>
    </row>
    <row r="22435" spans="9:54" x14ac:dyDescent="0.25">
      <c r="I22435" s="80"/>
      <c r="AX22435" s="80"/>
      <c r="AY22435" s="80"/>
      <c r="AZ22435" s="80"/>
      <c r="BA22435" s="80"/>
      <c r="BB22435" s="80"/>
    </row>
    <row r="22436" spans="9:54" x14ac:dyDescent="0.25">
      <c r="I22436" s="80"/>
      <c r="AX22436" s="80"/>
      <c r="AY22436" s="80"/>
      <c r="AZ22436" s="80"/>
      <c r="BA22436" s="80"/>
      <c r="BB22436" s="80"/>
    </row>
    <row r="22437" spans="9:54" x14ac:dyDescent="0.25">
      <c r="I22437" s="80"/>
      <c r="AX22437" s="80"/>
      <c r="AY22437" s="80"/>
      <c r="AZ22437" s="80"/>
      <c r="BA22437" s="80"/>
      <c r="BB22437" s="80"/>
    </row>
    <row r="22438" spans="9:54" x14ac:dyDescent="0.25">
      <c r="I22438" s="80"/>
      <c r="AX22438" s="80"/>
      <c r="AY22438" s="80"/>
      <c r="AZ22438" s="80"/>
      <c r="BA22438" s="80"/>
      <c r="BB22438" s="80"/>
    </row>
    <row r="22439" spans="9:54" x14ac:dyDescent="0.25">
      <c r="I22439" s="80"/>
      <c r="AX22439" s="80"/>
      <c r="AY22439" s="80"/>
      <c r="AZ22439" s="80"/>
      <c r="BA22439" s="80"/>
      <c r="BB22439" s="80"/>
    </row>
    <row r="22440" spans="9:54" x14ac:dyDescent="0.25">
      <c r="I22440" s="80"/>
      <c r="AX22440" s="80"/>
      <c r="AY22440" s="80"/>
      <c r="AZ22440" s="80"/>
      <c r="BA22440" s="80"/>
      <c r="BB22440" s="80"/>
    </row>
    <row r="22441" spans="9:54" x14ac:dyDescent="0.25">
      <c r="I22441" s="80"/>
      <c r="AX22441" s="80"/>
      <c r="AY22441" s="80"/>
      <c r="AZ22441" s="80"/>
      <c r="BA22441" s="80"/>
      <c r="BB22441" s="80"/>
    </row>
    <row r="22442" spans="9:54" x14ac:dyDescent="0.25">
      <c r="I22442" s="80"/>
      <c r="AX22442" s="80"/>
      <c r="AY22442" s="80"/>
      <c r="AZ22442" s="80"/>
      <c r="BA22442" s="80"/>
      <c r="BB22442" s="80"/>
    </row>
    <row r="22443" spans="9:54" x14ac:dyDescent="0.25">
      <c r="I22443" s="80"/>
      <c r="AX22443" s="80"/>
      <c r="AY22443" s="80"/>
      <c r="AZ22443" s="80"/>
      <c r="BA22443" s="80"/>
      <c r="BB22443" s="80"/>
    </row>
    <row r="22444" spans="9:54" x14ac:dyDescent="0.25">
      <c r="I22444" s="80"/>
      <c r="AX22444" s="80"/>
      <c r="AY22444" s="80"/>
      <c r="AZ22444" s="80"/>
      <c r="BA22444" s="80"/>
      <c r="BB22444" s="80"/>
    </row>
    <row r="22445" spans="9:54" x14ac:dyDescent="0.25">
      <c r="I22445" s="80"/>
      <c r="AX22445" s="80"/>
      <c r="AY22445" s="80"/>
      <c r="AZ22445" s="80"/>
      <c r="BA22445" s="80"/>
      <c r="BB22445" s="80"/>
    </row>
    <row r="22446" spans="9:54" x14ac:dyDescent="0.25">
      <c r="I22446" s="80"/>
      <c r="AX22446" s="80"/>
      <c r="AY22446" s="80"/>
      <c r="AZ22446" s="80"/>
      <c r="BA22446" s="80"/>
      <c r="BB22446" s="80"/>
    </row>
    <row r="22447" spans="9:54" x14ac:dyDescent="0.25">
      <c r="I22447" s="80"/>
      <c r="AX22447" s="80"/>
      <c r="AY22447" s="80"/>
      <c r="AZ22447" s="80"/>
      <c r="BA22447" s="80"/>
      <c r="BB22447" s="80"/>
    </row>
    <row r="22448" spans="9:54" x14ac:dyDescent="0.25">
      <c r="I22448" s="80"/>
      <c r="AX22448" s="80"/>
      <c r="AY22448" s="80"/>
      <c r="AZ22448" s="80"/>
      <c r="BA22448" s="80"/>
      <c r="BB22448" s="80"/>
    </row>
    <row r="22449" spans="9:54" x14ac:dyDescent="0.25">
      <c r="I22449" s="80"/>
      <c r="AX22449" s="80"/>
      <c r="AY22449" s="80"/>
      <c r="AZ22449" s="80"/>
      <c r="BA22449" s="80"/>
      <c r="BB22449" s="80"/>
    </row>
    <row r="22450" spans="9:54" x14ac:dyDescent="0.25">
      <c r="I22450" s="80"/>
      <c r="AX22450" s="80"/>
      <c r="AY22450" s="80"/>
      <c r="AZ22450" s="80"/>
      <c r="BA22450" s="80"/>
      <c r="BB22450" s="80"/>
    </row>
    <row r="22451" spans="9:54" x14ac:dyDescent="0.25">
      <c r="I22451" s="80"/>
      <c r="AX22451" s="80"/>
      <c r="AY22451" s="80"/>
      <c r="AZ22451" s="80"/>
      <c r="BA22451" s="80"/>
      <c r="BB22451" s="80"/>
    </row>
    <row r="22452" spans="9:54" x14ac:dyDescent="0.25">
      <c r="I22452" s="80"/>
      <c r="AX22452" s="80"/>
      <c r="AY22452" s="80"/>
      <c r="AZ22452" s="80"/>
      <c r="BA22452" s="80"/>
      <c r="BB22452" s="80"/>
    </row>
    <row r="22453" spans="9:54" x14ac:dyDescent="0.25">
      <c r="I22453" s="80"/>
      <c r="AX22453" s="80"/>
      <c r="AY22453" s="80"/>
      <c r="AZ22453" s="80"/>
      <c r="BA22453" s="80"/>
      <c r="BB22453" s="80"/>
    </row>
    <row r="22454" spans="9:54" x14ac:dyDescent="0.25">
      <c r="I22454" s="80"/>
      <c r="AX22454" s="80"/>
      <c r="AY22454" s="80"/>
      <c r="AZ22454" s="80"/>
      <c r="BA22454" s="80"/>
      <c r="BB22454" s="80"/>
    </row>
    <row r="22455" spans="9:54" x14ac:dyDescent="0.25">
      <c r="I22455" s="80"/>
      <c r="AX22455" s="80"/>
      <c r="AY22455" s="80"/>
      <c r="AZ22455" s="80"/>
      <c r="BA22455" s="80"/>
      <c r="BB22455" s="80"/>
    </row>
    <row r="22456" spans="9:54" x14ac:dyDescent="0.25">
      <c r="I22456" s="80"/>
      <c r="AX22456" s="80"/>
      <c r="AY22456" s="80"/>
      <c r="AZ22456" s="80"/>
      <c r="BA22456" s="80"/>
      <c r="BB22456" s="80"/>
    </row>
    <row r="22457" spans="9:54" x14ac:dyDescent="0.25">
      <c r="I22457" s="80"/>
      <c r="AX22457" s="80"/>
      <c r="AY22457" s="80"/>
      <c r="AZ22457" s="80"/>
      <c r="BA22457" s="80"/>
      <c r="BB22457" s="80"/>
    </row>
    <row r="22458" spans="9:54" x14ac:dyDescent="0.25">
      <c r="I22458" s="80"/>
      <c r="AX22458" s="80"/>
      <c r="AY22458" s="80"/>
      <c r="AZ22458" s="80"/>
      <c r="BA22458" s="80"/>
      <c r="BB22458" s="80"/>
    </row>
    <row r="22459" spans="9:54" x14ac:dyDescent="0.25">
      <c r="I22459" s="80"/>
      <c r="AX22459" s="80"/>
      <c r="AY22459" s="80"/>
      <c r="AZ22459" s="80"/>
      <c r="BA22459" s="80"/>
      <c r="BB22459" s="80"/>
    </row>
    <row r="22460" spans="9:54" x14ac:dyDescent="0.25">
      <c r="I22460" s="80"/>
      <c r="AX22460" s="80"/>
      <c r="AY22460" s="80"/>
      <c r="AZ22460" s="80"/>
      <c r="BA22460" s="80"/>
      <c r="BB22460" s="80"/>
    </row>
    <row r="22461" spans="9:54" x14ac:dyDescent="0.25">
      <c r="I22461" s="80"/>
      <c r="AX22461" s="80"/>
      <c r="AY22461" s="80"/>
      <c r="AZ22461" s="80"/>
      <c r="BA22461" s="80"/>
      <c r="BB22461" s="80"/>
    </row>
    <row r="22462" spans="9:54" x14ac:dyDescent="0.25">
      <c r="I22462" s="80"/>
      <c r="AX22462" s="80"/>
      <c r="AY22462" s="80"/>
      <c r="AZ22462" s="80"/>
      <c r="BA22462" s="80"/>
      <c r="BB22462" s="80"/>
    </row>
    <row r="22463" spans="9:54" x14ac:dyDescent="0.25">
      <c r="I22463" s="80"/>
      <c r="AX22463" s="80"/>
      <c r="AY22463" s="80"/>
      <c r="AZ22463" s="80"/>
      <c r="BA22463" s="80"/>
      <c r="BB22463" s="80"/>
    </row>
    <row r="22464" spans="9:54" x14ac:dyDescent="0.25">
      <c r="I22464" s="80"/>
      <c r="AX22464" s="80"/>
      <c r="AY22464" s="80"/>
      <c r="AZ22464" s="80"/>
      <c r="BA22464" s="80"/>
      <c r="BB22464" s="80"/>
    </row>
    <row r="22465" spans="9:54" x14ac:dyDescent="0.25">
      <c r="I22465" s="80"/>
      <c r="AX22465" s="80"/>
      <c r="AY22465" s="80"/>
      <c r="AZ22465" s="80"/>
      <c r="BA22465" s="80"/>
      <c r="BB22465" s="80"/>
    </row>
    <row r="22466" spans="9:54" x14ac:dyDescent="0.25">
      <c r="I22466" s="80"/>
      <c r="AX22466" s="80"/>
      <c r="AY22466" s="80"/>
      <c r="AZ22466" s="80"/>
      <c r="BA22466" s="80"/>
      <c r="BB22466" s="80"/>
    </row>
    <row r="22467" spans="9:54" x14ac:dyDescent="0.25">
      <c r="I22467" s="80"/>
      <c r="AX22467" s="80"/>
      <c r="AY22467" s="80"/>
      <c r="AZ22467" s="80"/>
      <c r="BA22467" s="80"/>
      <c r="BB22467" s="80"/>
    </row>
    <row r="22468" spans="9:54" x14ac:dyDescent="0.25">
      <c r="I22468" s="80"/>
      <c r="AX22468" s="80"/>
      <c r="AY22468" s="80"/>
      <c r="AZ22468" s="80"/>
      <c r="BA22468" s="80"/>
      <c r="BB22468" s="80"/>
    </row>
    <row r="22469" spans="9:54" x14ac:dyDescent="0.25">
      <c r="I22469" s="80"/>
      <c r="AX22469" s="80"/>
      <c r="AY22469" s="80"/>
      <c r="AZ22469" s="80"/>
      <c r="BA22469" s="80"/>
      <c r="BB22469" s="80"/>
    </row>
    <row r="22470" spans="9:54" x14ac:dyDescent="0.25">
      <c r="I22470" s="80"/>
      <c r="AX22470" s="80"/>
      <c r="AY22470" s="80"/>
      <c r="AZ22470" s="80"/>
      <c r="BA22470" s="80"/>
      <c r="BB22470" s="80"/>
    </row>
    <row r="22471" spans="9:54" x14ac:dyDescent="0.25">
      <c r="I22471" s="80"/>
      <c r="AX22471" s="80"/>
      <c r="AY22471" s="80"/>
      <c r="AZ22471" s="80"/>
      <c r="BA22471" s="80"/>
      <c r="BB22471" s="80"/>
    </row>
    <row r="22472" spans="9:54" x14ac:dyDescent="0.25">
      <c r="I22472" s="80"/>
      <c r="AX22472" s="80"/>
      <c r="AY22472" s="80"/>
      <c r="AZ22472" s="80"/>
      <c r="BA22472" s="80"/>
      <c r="BB22472" s="80"/>
    </row>
    <row r="22473" spans="9:54" x14ac:dyDescent="0.25">
      <c r="I22473" s="80"/>
      <c r="AX22473" s="80"/>
      <c r="AY22473" s="80"/>
      <c r="AZ22473" s="80"/>
      <c r="BA22473" s="80"/>
      <c r="BB22473" s="80"/>
    </row>
    <row r="22474" spans="9:54" x14ac:dyDescent="0.25">
      <c r="I22474" s="80"/>
      <c r="AX22474" s="80"/>
      <c r="AY22474" s="80"/>
      <c r="AZ22474" s="80"/>
      <c r="BA22474" s="80"/>
      <c r="BB22474" s="80"/>
    </row>
    <row r="22475" spans="9:54" x14ac:dyDescent="0.25">
      <c r="I22475" s="80"/>
      <c r="AX22475" s="80"/>
      <c r="AY22475" s="80"/>
      <c r="AZ22475" s="80"/>
      <c r="BA22475" s="80"/>
      <c r="BB22475" s="80"/>
    </row>
    <row r="22476" spans="9:54" x14ac:dyDescent="0.25">
      <c r="I22476" s="80"/>
      <c r="AX22476" s="80"/>
      <c r="AY22476" s="80"/>
      <c r="AZ22476" s="80"/>
      <c r="BA22476" s="80"/>
      <c r="BB22476" s="80"/>
    </row>
    <row r="22477" spans="9:54" x14ac:dyDescent="0.25">
      <c r="I22477" s="80"/>
      <c r="AX22477" s="80"/>
      <c r="AY22477" s="80"/>
      <c r="AZ22477" s="80"/>
      <c r="BA22477" s="80"/>
      <c r="BB22477" s="80"/>
    </row>
    <row r="22478" spans="9:54" x14ac:dyDescent="0.25">
      <c r="I22478" s="80"/>
      <c r="AX22478" s="80"/>
      <c r="AY22478" s="80"/>
      <c r="AZ22478" s="80"/>
      <c r="BA22478" s="80"/>
      <c r="BB22478" s="80"/>
    </row>
    <row r="22479" spans="9:54" x14ac:dyDescent="0.25">
      <c r="I22479" s="80"/>
      <c r="AX22479" s="80"/>
      <c r="AY22479" s="80"/>
      <c r="AZ22479" s="80"/>
      <c r="BA22479" s="80"/>
      <c r="BB22479" s="80"/>
    </row>
    <row r="22480" spans="9:54" x14ac:dyDescent="0.25">
      <c r="I22480" s="80"/>
      <c r="AX22480" s="80"/>
      <c r="AY22480" s="80"/>
      <c r="AZ22480" s="80"/>
      <c r="BA22480" s="80"/>
      <c r="BB22480" s="80"/>
    </row>
    <row r="22481" spans="9:54" x14ac:dyDescent="0.25">
      <c r="I22481" s="80"/>
      <c r="AX22481" s="80"/>
      <c r="AY22481" s="80"/>
      <c r="AZ22481" s="80"/>
      <c r="BA22481" s="80"/>
      <c r="BB22481" s="80"/>
    </row>
    <row r="22482" spans="9:54" x14ac:dyDescent="0.25">
      <c r="I22482" s="80"/>
      <c r="AX22482" s="80"/>
      <c r="AY22482" s="80"/>
      <c r="AZ22482" s="80"/>
      <c r="BA22482" s="80"/>
      <c r="BB22482" s="80"/>
    </row>
    <row r="22483" spans="9:54" x14ac:dyDescent="0.25">
      <c r="I22483" s="80"/>
      <c r="AX22483" s="80"/>
      <c r="AY22483" s="80"/>
      <c r="AZ22483" s="80"/>
      <c r="BA22483" s="80"/>
      <c r="BB22483" s="80"/>
    </row>
    <row r="22484" spans="9:54" x14ac:dyDescent="0.25">
      <c r="I22484" s="80"/>
      <c r="AX22484" s="80"/>
      <c r="AY22484" s="80"/>
      <c r="AZ22484" s="80"/>
      <c r="BA22484" s="80"/>
      <c r="BB22484" s="80"/>
    </row>
    <row r="22485" spans="9:54" x14ac:dyDescent="0.25">
      <c r="I22485" s="80"/>
      <c r="AX22485" s="80"/>
      <c r="AY22485" s="80"/>
      <c r="AZ22485" s="80"/>
      <c r="BA22485" s="80"/>
      <c r="BB22485" s="80"/>
    </row>
    <row r="22486" spans="9:54" x14ac:dyDescent="0.25">
      <c r="I22486" s="80"/>
      <c r="AX22486" s="80"/>
      <c r="AY22486" s="80"/>
      <c r="AZ22486" s="80"/>
      <c r="BA22486" s="80"/>
      <c r="BB22486" s="80"/>
    </row>
    <row r="22487" spans="9:54" x14ac:dyDescent="0.25">
      <c r="I22487" s="80"/>
      <c r="AX22487" s="80"/>
      <c r="AY22487" s="80"/>
      <c r="AZ22487" s="80"/>
      <c r="BA22487" s="80"/>
      <c r="BB22487" s="80"/>
    </row>
    <row r="22488" spans="9:54" x14ac:dyDescent="0.25">
      <c r="I22488" s="80"/>
      <c r="AX22488" s="80"/>
      <c r="AY22488" s="80"/>
      <c r="AZ22488" s="80"/>
      <c r="BA22488" s="80"/>
      <c r="BB22488" s="80"/>
    </row>
    <row r="22489" spans="9:54" x14ac:dyDescent="0.25">
      <c r="I22489" s="80"/>
      <c r="AX22489" s="80"/>
      <c r="AY22489" s="80"/>
      <c r="AZ22489" s="80"/>
      <c r="BA22489" s="80"/>
      <c r="BB22489" s="80"/>
    </row>
    <row r="22490" spans="9:54" x14ac:dyDescent="0.25">
      <c r="I22490" s="80"/>
      <c r="AX22490" s="80"/>
      <c r="AY22490" s="80"/>
      <c r="AZ22490" s="80"/>
      <c r="BA22490" s="80"/>
      <c r="BB22490" s="80"/>
    </row>
    <row r="22491" spans="9:54" x14ac:dyDescent="0.25">
      <c r="I22491" s="80"/>
      <c r="AX22491" s="80"/>
      <c r="AY22491" s="80"/>
      <c r="AZ22491" s="80"/>
      <c r="BA22491" s="80"/>
      <c r="BB22491" s="80"/>
    </row>
    <row r="22492" spans="9:54" x14ac:dyDescent="0.25">
      <c r="I22492" s="80"/>
      <c r="AX22492" s="80"/>
      <c r="AY22492" s="80"/>
      <c r="AZ22492" s="80"/>
      <c r="BA22492" s="80"/>
      <c r="BB22492" s="80"/>
    </row>
    <row r="22493" spans="9:54" x14ac:dyDescent="0.25">
      <c r="I22493" s="80"/>
      <c r="AX22493" s="80"/>
      <c r="AY22493" s="80"/>
      <c r="AZ22493" s="80"/>
      <c r="BA22493" s="80"/>
      <c r="BB22493" s="80"/>
    </row>
    <row r="22494" spans="9:54" x14ac:dyDescent="0.25">
      <c r="I22494" s="80"/>
      <c r="AX22494" s="80"/>
      <c r="AY22494" s="80"/>
      <c r="AZ22494" s="80"/>
      <c r="BA22494" s="80"/>
      <c r="BB22494" s="80"/>
    </row>
    <row r="22495" spans="9:54" x14ac:dyDescent="0.25">
      <c r="I22495" s="80"/>
      <c r="AX22495" s="80"/>
      <c r="AY22495" s="80"/>
      <c r="AZ22495" s="80"/>
      <c r="BA22495" s="80"/>
      <c r="BB22495" s="80"/>
    </row>
    <row r="22496" spans="9:54" x14ac:dyDescent="0.25">
      <c r="I22496" s="80"/>
      <c r="AX22496" s="80"/>
      <c r="AY22496" s="80"/>
      <c r="AZ22496" s="80"/>
      <c r="BA22496" s="80"/>
      <c r="BB22496" s="80"/>
    </row>
    <row r="22497" spans="9:54" x14ac:dyDescent="0.25">
      <c r="I22497" s="80"/>
      <c r="AX22497" s="80"/>
      <c r="AY22497" s="80"/>
      <c r="AZ22497" s="80"/>
      <c r="BA22497" s="80"/>
      <c r="BB22497" s="80"/>
    </row>
    <row r="22498" spans="9:54" x14ac:dyDescent="0.25">
      <c r="I22498" s="80"/>
      <c r="AX22498" s="80"/>
      <c r="AY22498" s="80"/>
      <c r="AZ22498" s="80"/>
      <c r="BA22498" s="80"/>
      <c r="BB22498" s="80"/>
    </row>
    <row r="22499" spans="9:54" x14ac:dyDescent="0.25">
      <c r="I22499" s="80"/>
      <c r="AX22499" s="80"/>
      <c r="AY22499" s="80"/>
      <c r="AZ22499" s="80"/>
      <c r="BA22499" s="80"/>
      <c r="BB22499" s="80"/>
    </row>
    <row r="22500" spans="9:54" x14ac:dyDescent="0.25">
      <c r="I22500" s="80"/>
      <c r="AX22500" s="80"/>
      <c r="AY22500" s="80"/>
      <c r="AZ22500" s="80"/>
      <c r="BA22500" s="80"/>
      <c r="BB22500" s="80"/>
    </row>
    <row r="22501" spans="9:54" x14ac:dyDescent="0.25">
      <c r="I22501" s="80"/>
      <c r="AX22501" s="80"/>
      <c r="AY22501" s="80"/>
      <c r="AZ22501" s="80"/>
      <c r="BA22501" s="80"/>
      <c r="BB22501" s="80"/>
    </row>
    <row r="22502" spans="9:54" x14ac:dyDescent="0.25">
      <c r="I22502" s="80"/>
      <c r="AX22502" s="80"/>
      <c r="AY22502" s="80"/>
      <c r="AZ22502" s="80"/>
      <c r="BA22502" s="80"/>
      <c r="BB22502" s="80"/>
    </row>
    <row r="22503" spans="9:54" x14ac:dyDescent="0.25">
      <c r="I22503" s="80"/>
      <c r="AX22503" s="80"/>
      <c r="AY22503" s="80"/>
      <c r="AZ22503" s="80"/>
      <c r="BA22503" s="80"/>
      <c r="BB22503" s="80"/>
    </row>
    <row r="22504" spans="9:54" x14ac:dyDescent="0.25">
      <c r="I22504" s="80"/>
      <c r="AX22504" s="80"/>
      <c r="AY22504" s="80"/>
      <c r="AZ22504" s="80"/>
      <c r="BA22504" s="80"/>
      <c r="BB22504" s="80"/>
    </row>
    <row r="22505" spans="9:54" x14ac:dyDescent="0.25">
      <c r="I22505" s="80"/>
      <c r="AX22505" s="80"/>
      <c r="AY22505" s="80"/>
      <c r="AZ22505" s="80"/>
      <c r="BA22505" s="80"/>
      <c r="BB22505" s="80"/>
    </row>
    <row r="22506" spans="9:54" x14ac:dyDescent="0.25">
      <c r="I22506" s="80"/>
      <c r="AX22506" s="80"/>
      <c r="AY22506" s="80"/>
      <c r="AZ22506" s="80"/>
      <c r="BA22506" s="80"/>
      <c r="BB22506" s="80"/>
    </row>
    <row r="22507" spans="9:54" x14ac:dyDescent="0.25">
      <c r="I22507" s="80"/>
      <c r="AX22507" s="80"/>
      <c r="AY22507" s="80"/>
      <c r="AZ22507" s="80"/>
      <c r="BA22507" s="80"/>
      <c r="BB22507" s="80"/>
    </row>
    <row r="22508" spans="9:54" x14ac:dyDescent="0.25">
      <c r="I22508" s="80"/>
      <c r="AX22508" s="80"/>
      <c r="AY22508" s="80"/>
      <c r="AZ22508" s="80"/>
      <c r="BA22508" s="80"/>
      <c r="BB22508" s="80"/>
    </row>
    <row r="22509" spans="9:54" x14ac:dyDescent="0.25">
      <c r="I22509" s="80"/>
      <c r="AX22509" s="80"/>
      <c r="AY22509" s="80"/>
      <c r="AZ22509" s="80"/>
      <c r="BA22509" s="80"/>
      <c r="BB22509" s="80"/>
    </row>
    <row r="22510" spans="9:54" x14ac:dyDescent="0.25">
      <c r="I22510" s="80"/>
      <c r="AX22510" s="80"/>
      <c r="AY22510" s="80"/>
      <c r="AZ22510" s="80"/>
      <c r="BA22510" s="80"/>
      <c r="BB22510" s="80"/>
    </row>
    <row r="22511" spans="9:54" x14ac:dyDescent="0.25">
      <c r="I22511" s="80"/>
      <c r="AX22511" s="80"/>
      <c r="AY22511" s="80"/>
      <c r="AZ22511" s="80"/>
      <c r="BA22511" s="80"/>
      <c r="BB22511" s="80"/>
    </row>
    <row r="22512" spans="9:54" x14ac:dyDescent="0.25">
      <c r="I22512" s="80"/>
      <c r="AX22512" s="80"/>
      <c r="AY22512" s="80"/>
      <c r="AZ22512" s="80"/>
      <c r="BA22512" s="80"/>
      <c r="BB22512" s="80"/>
    </row>
    <row r="22513" spans="9:54" x14ac:dyDescent="0.25">
      <c r="I22513" s="80"/>
      <c r="AX22513" s="80"/>
      <c r="AY22513" s="80"/>
      <c r="AZ22513" s="80"/>
      <c r="BA22513" s="80"/>
      <c r="BB22513" s="80"/>
    </row>
    <row r="22514" spans="9:54" x14ac:dyDescent="0.25">
      <c r="I22514" s="80"/>
      <c r="AX22514" s="80"/>
      <c r="AY22514" s="80"/>
      <c r="AZ22514" s="80"/>
      <c r="BA22514" s="80"/>
      <c r="BB22514" s="80"/>
    </row>
    <row r="22515" spans="9:54" x14ac:dyDescent="0.25">
      <c r="I22515" s="80"/>
      <c r="AX22515" s="80"/>
      <c r="AY22515" s="80"/>
      <c r="AZ22515" s="80"/>
      <c r="BA22515" s="80"/>
      <c r="BB22515" s="80"/>
    </row>
    <row r="22516" spans="9:54" x14ac:dyDescent="0.25">
      <c r="I22516" s="80"/>
      <c r="AX22516" s="80"/>
      <c r="AY22516" s="80"/>
      <c r="AZ22516" s="80"/>
      <c r="BA22516" s="80"/>
      <c r="BB22516" s="80"/>
    </row>
    <row r="22517" spans="9:54" x14ac:dyDescent="0.25">
      <c r="I22517" s="80"/>
      <c r="AX22517" s="80"/>
      <c r="AY22517" s="80"/>
      <c r="AZ22517" s="80"/>
      <c r="BA22517" s="80"/>
      <c r="BB22517" s="80"/>
    </row>
    <row r="22518" spans="9:54" x14ac:dyDescent="0.25">
      <c r="I22518" s="80"/>
      <c r="AX22518" s="80"/>
      <c r="AY22518" s="80"/>
      <c r="AZ22518" s="80"/>
      <c r="BA22518" s="80"/>
      <c r="BB22518" s="80"/>
    </row>
    <row r="22519" spans="9:54" x14ac:dyDescent="0.25">
      <c r="I22519" s="80"/>
      <c r="AX22519" s="80"/>
      <c r="AY22519" s="80"/>
      <c r="AZ22519" s="80"/>
      <c r="BA22519" s="80"/>
      <c r="BB22519" s="80"/>
    </row>
    <row r="22520" spans="9:54" x14ac:dyDescent="0.25">
      <c r="I22520" s="80"/>
      <c r="AX22520" s="80"/>
      <c r="AY22520" s="80"/>
      <c r="AZ22520" s="80"/>
      <c r="BA22520" s="80"/>
      <c r="BB22520" s="80"/>
    </row>
    <row r="22521" spans="9:54" x14ac:dyDescent="0.25">
      <c r="I22521" s="80"/>
      <c r="AX22521" s="80"/>
      <c r="AY22521" s="80"/>
      <c r="AZ22521" s="80"/>
      <c r="BA22521" s="80"/>
      <c r="BB22521" s="80"/>
    </row>
    <row r="22522" spans="9:54" x14ac:dyDescent="0.25">
      <c r="I22522" s="80"/>
      <c r="AX22522" s="80"/>
      <c r="AY22522" s="80"/>
      <c r="AZ22522" s="80"/>
      <c r="BA22522" s="80"/>
      <c r="BB22522" s="80"/>
    </row>
    <row r="22523" spans="9:54" x14ac:dyDescent="0.25">
      <c r="I22523" s="80"/>
      <c r="AX22523" s="80"/>
      <c r="AY22523" s="80"/>
      <c r="AZ22523" s="80"/>
      <c r="BA22523" s="80"/>
      <c r="BB22523" s="80"/>
    </row>
    <row r="22524" spans="9:54" x14ac:dyDescent="0.25">
      <c r="I22524" s="80"/>
      <c r="AX22524" s="80"/>
      <c r="AY22524" s="80"/>
      <c r="AZ22524" s="80"/>
      <c r="BA22524" s="80"/>
      <c r="BB22524" s="80"/>
    </row>
    <row r="22525" spans="9:54" x14ac:dyDescent="0.25">
      <c r="I22525" s="80"/>
      <c r="AX22525" s="80"/>
      <c r="AY22525" s="80"/>
      <c r="AZ22525" s="80"/>
      <c r="BA22525" s="80"/>
      <c r="BB22525" s="80"/>
    </row>
    <row r="22526" spans="9:54" x14ac:dyDescent="0.25">
      <c r="I22526" s="80"/>
      <c r="AX22526" s="80"/>
      <c r="AY22526" s="80"/>
      <c r="AZ22526" s="80"/>
      <c r="BA22526" s="80"/>
      <c r="BB22526" s="80"/>
    </row>
    <row r="22527" spans="9:54" x14ac:dyDescent="0.25">
      <c r="I22527" s="80"/>
      <c r="AX22527" s="80"/>
      <c r="AY22527" s="80"/>
      <c r="AZ22527" s="80"/>
      <c r="BA22527" s="80"/>
      <c r="BB22527" s="80"/>
    </row>
    <row r="22528" spans="9:54" x14ac:dyDescent="0.25">
      <c r="I22528" s="80"/>
      <c r="AX22528" s="80"/>
      <c r="AY22528" s="80"/>
      <c r="AZ22528" s="80"/>
      <c r="BA22528" s="80"/>
      <c r="BB22528" s="80"/>
    </row>
    <row r="22529" spans="9:54" x14ac:dyDescent="0.25">
      <c r="I22529" s="80"/>
      <c r="AX22529" s="80"/>
      <c r="AY22529" s="80"/>
      <c r="AZ22529" s="80"/>
      <c r="BA22529" s="80"/>
      <c r="BB22529" s="80"/>
    </row>
    <row r="22530" spans="9:54" x14ac:dyDescent="0.25">
      <c r="I22530" s="80"/>
      <c r="AX22530" s="80"/>
      <c r="AY22530" s="80"/>
      <c r="AZ22530" s="80"/>
      <c r="BA22530" s="80"/>
      <c r="BB22530" s="80"/>
    </row>
    <row r="22531" spans="9:54" x14ac:dyDescent="0.25">
      <c r="I22531" s="80"/>
      <c r="AX22531" s="80"/>
      <c r="AY22531" s="80"/>
      <c r="AZ22531" s="80"/>
      <c r="BA22531" s="80"/>
      <c r="BB22531" s="80"/>
    </row>
    <row r="22532" spans="9:54" x14ac:dyDescent="0.25">
      <c r="I22532" s="80"/>
      <c r="AX22532" s="80"/>
      <c r="AY22532" s="80"/>
      <c r="AZ22532" s="80"/>
      <c r="BA22532" s="80"/>
      <c r="BB22532" s="80"/>
    </row>
    <row r="22533" spans="9:54" x14ac:dyDescent="0.25">
      <c r="I22533" s="80"/>
      <c r="AX22533" s="80"/>
      <c r="AY22533" s="80"/>
      <c r="AZ22533" s="80"/>
      <c r="BA22533" s="80"/>
      <c r="BB22533" s="80"/>
    </row>
    <row r="22534" spans="9:54" x14ac:dyDescent="0.25">
      <c r="I22534" s="80"/>
      <c r="AX22534" s="80"/>
      <c r="AY22534" s="80"/>
      <c r="AZ22534" s="80"/>
      <c r="BA22534" s="80"/>
      <c r="BB22534" s="80"/>
    </row>
    <row r="22535" spans="9:54" x14ac:dyDescent="0.25">
      <c r="I22535" s="80"/>
      <c r="AX22535" s="80"/>
      <c r="AY22535" s="80"/>
      <c r="AZ22535" s="80"/>
      <c r="BA22535" s="80"/>
      <c r="BB22535" s="80"/>
    </row>
    <row r="22536" spans="9:54" x14ac:dyDescent="0.25">
      <c r="I22536" s="80"/>
      <c r="AX22536" s="80"/>
      <c r="AY22536" s="80"/>
      <c r="AZ22536" s="80"/>
      <c r="BA22536" s="80"/>
      <c r="BB22536" s="80"/>
    </row>
    <row r="22537" spans="9:54" x14ac:dyDescent="0.25">
      <c r="I22537" s="80"/>
      <c r="AX22537" s="80"/>
      <c r="AY22537" s="80"/>
      <c r="AZ22537" s="80"/>
      <c r="BA22537" s="80"/>
      <c r="BB22537" s="80"/>
    </row>
    <row r="22538" spans="9:54" x14ac:dyDescent="0.25">
      <c r="I22538" s="80"/>
      <c r="AX22538" s="80"/>
      <c r="AY22538" s="80"/>
      <c r="AZ22538" s="80"/>
      <c r="BA22538" s="80"/>
      <c r="BB22538" s="80"/>
    </row>
    <row r="22539" spans="9:54" x14ac:dyDescent="0.25">
      <c r="I22539" s="80"/>
      <c r="AX22539" s="80"/>
      <c r="AY22539" s="80"/>
      <c r="AZ22539" s="80"/>
      <c r="BA22539" s="80"/>
      <c r="BB22539" s="80"/>
    </row>
    <row r="22540" spans="9:54" x14ac:dyDescent="0.25">
      <c r="I22540" s="80"/>
      <c r="AX22540" s="80"/>
      <c r="AY22540" s="80"/>
      <c r="AZ22540" s="80"/>
      <c r="BA22540" s="80"/>
      <c r="BB22540" s="80"/>
    </row>
    <row r="22541" spans="9:54" x14ac:dyDescent="0.25">
      <c r="I22541" s="80"/>
      <c r="AX22541" s="80"/>
      <c r="AY22541" s="80"/>
      <c r="AZ22541" s="80"/>
      <c r="BA22541" s="80"/>
      <c r="BB22541" s="80"/>
    </row>
    <row r="22542" spans="9:54" x14ac:dyDescent="0.25">
      <c r="I22542" s="80"/>
      <c r="AX22542" s="80"/>
      <c r="AY22542" s="80"/>
      <c r="AZ22542" s="80"/>
      <c r="BA22542" s="80"/>
      <c r="BB22542" s="80"/>
    </row>
    <row r="22543" spans="9:54" x14ac:dyDescent="0.25">
      <c r="I22543" s="80"/>
      <c r="AX22543" s="80"/>
      <c r="AY22543" s="80"/>
      <c r="AZ22543" s="80"/>
      <c r="BA22543" s="80"/>
      <c r="BB22543" s="80"/>
    </row>
    <row r="22544" spans="9:54" x14ac:dyDescent="0.25">
      <c r="I22544" s="80"/>
      <c r="AX22544" s="80"/>
      <c r="AY22544" s="80"/>
      <c r="AZ22544" s="80"/>
      <c r="BA22544" s="80"/>
      <c r="BB22544" s="80"/>
    </row>
    <row r="22545" spans="9:54" x14ac:dyDescent="0.25">
      <c r="I22545" s="80"/>
      <c r="AX22545" s="80"/>
      <c r="AY22545" s="80"/>
      <c r="AZ22545" s="80"/>
      <c r="BA22545" s="80"/>
      <c r="BB22545" s="80"/>
    </row>
    <row r="22546" spans="9:54" x14ac:dyDescent="0.25">
      <c r="I22546" s="80"/>
      <c r="AX22546" s="80"/>
      <c r="AY22546" s="80"/>
      <c r="AZ22546" s="80"/>
      <c r="BA22546" s="80"/>
      <c r="BB22546" s="80"/>
    </row>
    <row r="22547" spans="9:54" x14ac:dyDescent="0.25">
      <c r="I22547" s="80"/>
      <c r="AX22547" s="80"/>
      <c r="AY22547" s="80"/>
      <c r="AZ22547" s="80"/>
      <c r="BA22547" s="80"/>
      <c r="BB22547" s="80"/>
    </row>
    <row r="22548" spans="9:54" x14ac:dyDescent="0.25">
      <c r="I22548" s="80"/>
      <c r="AX22548" s="80"/>
      <c r="AY22548" s="80"/>
      <c r="AZ22548" s="80"/>
      <c r="BA22548" s="80"/>
      <c r="BB22548" s="80"/>
    </row>
    <row r="22549" spans="9:54" x14ac:dyDescent="0.25">
      <c r="I22549" s="80"/>
      <c r="AX22549" s="80"/>
      <c r="AY22549" s="80"/>
      <c r="AZ22549" s="80"/>
      <c r="BA22549" s="80"/>
      <c r="BB22549" s="80"/>
    </row>
    <row r="22550" spans="9:54" x14ac:dyDescent="0.25">
      <c r="I22550" s="80"/>
      <c r="AX22550" s="80"/>
      <c r="AY22550" s="80"/>
      <c r="AZ22550" s="80"/>
      <c r="BA22550" s="80"/>
      <c r="BB22550" s="80"/>
    </row>
    <row r="22551" spans="9:54" x14ac:dyDescent="0.25">
      <c r="I22551" s="80"/>
      <c r="AX22551" s="80"/>
      <c r="AY22551" s="80"/>
      <c r="AZ22551" s="80"/>
      <c r="BA22551" s="80"/>
      <c r="BB22551" s="80"/>
    </row>
    <row r="22552" spans="9:54" x14ac:dyDescent="0.25">
      <c r="I22552" s="80"/>
      <c r="AX22552" s="80"/>
      <c r="AY22552" s="80"/>
      <c r="AZ22552" s="80"/>
      <c r="BA22552" s="80"/>
      <c r="BB22552" s="80"/>
    </row>
    <row r="22553" spans="9:54" x14ac:dyDescent="0.25">
      <c r="I22553" s="80"/>
      <c r="AX22553" s="80"/>
      <c r="AY22553" s="80"/>
      <c r="AZ22553" s="80"/>
      <c r="BA22553" s="80"/>
      <c r="BB22553" s="80"/>
    </row>
    <row r="22554" spans="9:54" x14ac:dyDescent="0.25">
      <c r="I22554" s="80"/>
      <c r="AX22554" s="80"/>
      <c r="AY22554" s="80"/>
      <c r="AZ22554" s="80"/>
      <c r="BA22554" s="80"/>
      <c r="BB22554" s="80"/>
    </row>
    <row r="22555" spans="9:54" x14ac:dyDescent="0.25">
      <c r="I22555" s="80"/>
      <c r="AX22555" s="80"/>
      <c r="AY22555" s="80"/>
      <c r="AZ22555" s="80"/>
      <c r="BA22555" s="80"/>
      <c r="BB22555" s="80"/>
    </row>
    <row r="22556" spans="9:54" x14ac:dyDescent="0.25">
      <c r="I22556" s="80"/>
      <c r="AX22556" s="80"/>
      <c r="AY22556" s="80"/>
      <c r="AZ22556" s="80"/>
      <c r="BA22556" s="80"/>
      <c r="BB22556" s="80"/>
    </row>
    <row r="22557" spans="9:54" x14ac:dyDescent="0.25">
      <c r="I22557" s="80"/>
      <c r="AX22557" s="80"/>
      <c r="AY22557" s="80"/>
      <c r="AZ22557" s="80"/>
      <c r="BA22557" s="80"/>
      <c r="BB22557" s="80"/>
    </row>
    <row r="22558" spans="9:54" x14ac:dyDescent="0.25">
      <c r="I22558" s="80"/>
      <c r="AX22558" s="80"/>
      <c r="AY22558" s="80"/>
      <c r="AZ22558" s="80"/>
      <c r="BA22558" s="80"/>
      <c r="BB22558" s="80"/>
    </row>
    <row r="22559" spans="9:54" x14ac:dyDescent="0.25">
      <c r="I22559" s="80"/>
      <c r="AX22559" s="80"/>
      <c r="AY22559" s="80"/>
      <c r="AZ22559" s="80"/>
      <c r="BA22559" s="80"/>
      <c r="BB22559" s="80"/>
    </row>
    <row r="22560" spans="9:54" x14ac:dyDescent="0.25">
      <c r="I22560" s="80"/>
      <c r="AX22560" s="80"/>
      <c r="AY22560" s="80"/>
      <c r="AZ22560" s="80"/>
      <c r="BA22560" s="80"/>
      <c r="BB22560" s="80"/>
    </row>
    <row r="22561" spans="9:54" x14ac:dyDescent="0.25">
      <c r="I22561" s="80"/>
      <c r="AX22561" s="80"/>
      <c r="AY22561" s="80"/>
      <c r="AZ22561" s="80"/>
      <c r="BA22561" s="80"/>
      <c r="BB22561" s="80"/>
    </row>
    <row r="22562" spans="9:54" x14ac:dyDescent="0.25">
      <c r="I22562" s="80"/>
      <c r="AX22562" s="80"/>
      <c r="AY22562" s="80"/>
      <c r="AZ22562" s="80"/>
      <c r="BA22562" s="80"/>
      <c r="BB22562" s="80"/>
    </row>
    <row r="22563" spans="9:54" x14ac:dyDescent="0.25">
      <c r="I22563" s="80"/>
      <c r="AX22563" s="80"/>
      <c r="AY22563" s="80"/>
      <c r="AZ22563" s="80"/>
      <c r="BA22563" s="80"/>
      <c r="BB22563" s="80"/>
    </row>
    <row r="22564" spans="9:54" x14ac:dyDescent="0.25">
      <c r="I22564" s="80"/>
      <c r="AX22564" s="80"/>
      <c r="AY22564" s="80"/>
      <c r="AZ22564" s="80"/>
      <c r="BA22564" s="80"/>
      <c r="BB22564" s="80"/>
    </row>
    <row r="22565" spans="9:54" x14ac:dyDescent="0.25">
      <c r="I22565" s="80"/>
      <c r="AX22565" s="80"/>
      <c r="AY22565" s="80"/>
      <c r="AZ22565" s="80"/>
      <c r="BA22565" s="80"/>
      <c r="BB22565" s="80"/>
    </row>
    <row r="22566" spans="9:54" x14ac:dyDescent="0.25">
      <c r="I22566" s="80"/>
      <c r="AX22566" s="80"/>
      <c r="AY22566" s="80"/>
      <c r="AZ22566" s="80"/>
      <c r="BA22566" s="80"/>
      <c r="BB22566" s="80"/>
    </row>
    <row r="22567" spans="9:54" x14ac:dyDescent="0.25">
      <c r="I22567" s="80"/>
      <c r="AX22567" s="80"/>
      <c r="AY22567" s="80"/>
      <c r="AZ22567" s="80"/>
      <c r="BA22567" s="80"/>
      <c r="BB22567" s="80"/>
    </row>
    <row r="22568" spans="9:54" x14ac:dyDescent="0.25">
      <c r="I22568" s="80"/>
      <c r="AX22568" s="80"/>
      <c r="AY22568" s="80"/>
      <c r="AZ22568" s="80"/>
      <c r="BA22568" s="80"/>
      <c r="BB22568" s="80"/>
    </row>
    <row r="22569" spans="9:54" x14ac:dyDescent="0.25">
      <c r="I22569" s="80"/>
      <c r="AX22569" s="80"/>
      <c r="AY22569" s="80"/>
      <c r="AZ22569" s="80"/>
      <c r="BA22569" s="80"/>
      <c r="BB22569" s="80"/>
    </row>
    <row r="22570" spans="9:54" x14ac:dyDescent="0.25">
      <c r="I22570" s="80"/>
      <c r="AX22570" s="80"/>
      <c r="AY22570" s="80"/>
      <c r="AZ22570" s="80"/>
      <c r="BA22570" s="80"/>
      <c r="BB22570" s="80"/>
    </row>
    <row r="22571" spans="9:54" x14ac:dyDescent="0.25">
      <c r="I22571" s="80"/>
      <c r="AX22571" s="80"/>
      <c r="AY22571" s="80"/>
      <c r="AZ22571" s="80"/>
      <c r="BA22571" s="80"/>
      <c r="BB22571" s="80"/>
    </row>
    <row r="22572" spans="9:54" x14ac:dyDescent="0.25">
      <c r="I22572" s="80"/>
      <c r="AX22572" s="80"/>
      <c r="AY22572" s="80"/>
      <c r="AZ22572" s="80"/>
      <c r="BA22572" s="80"/>
      <c r="BB22572" s="80"/>
    </row>
    <row r="22573" spans="9:54" x14ac:dyDescent="0.25">
      <c r="I22573" s="80"/>
      <c r="AX22573" s="80"/>
      <c r="AY22573" s="80"/>
      <c r="AZ22573" s="80"/>
      <c r="BA22573" s="80"/>
      <c r="BB22573" s="80"/>
    </row>
    <row r="22574" spans="9:54" x14ac:dyDescent="0.25">
      <c r="I22574" s="80"/>
      <c r="AX22574" s="80"/>
      <c r="AY22574" s="80"/>
      <c r="AZ22574" s="80"/>
      <c r="BA22574" s="80"/>
      <c r="BB22574" s="80"/>
    </row>
    <row r="22575" spans="9:54" x14ac:dyDescent="0.25">
      <c r="I22575" s="80"/>
      <c r="AX22575" s="80"/>
      <c r="AY22575" s="80"/>
      <c r="AZ22575" s="80"/>
      <c r="BA22575" s="80"/>
      <c r="BB22575" s="80"/>
    </row>
    <row r="22576" spans="9:54" x14ac:dyDescent="0.25">
      <c r="I22576" s="80"/>
      <c r="AX22576" s="80"/>
      <c r="AY22576" s="80"/>
      <c r="AZ22576" s="80"/>
      <c r="BA22576" s="80"/>
      <c r="BB22576" s="80"/>
    </row>
    <row r="22577" spans="9:54" x14ac:dyDescent="0.25">
      <c r="I22577" s="80"/>
      <c r="AX22577" s="80"/>
      <c r="AY22577" s="80"/>
      <c r="AZ22577" s="80"/>
      <c r="BA22577" s="80"/>
      <c r="BB22577" s="80"/>
    </row>
    <row r="22578" spans="9:54" x14ac:dyDescent="0.25">
      <c r="I22578" s="80"/>
      <c r="AX22578" s="80"/>
      <c r="AY22578" s="80"/>
      <c r="AZ22578" s="80"/>
      <c r="BA22578" s="80"/>
      <c r="BB22578" s="80"/>
    </row>
    <row r="22579" spans="9:54" x14ac:dyDescent="0.25">
      <c r="I22579" s="80"/>
      <c r="AX22579" s="80"/>
      <c r="AY22579" s="80"/>
      <c r="AZ22579" s="80"/>
      <c r="BA22579" s="80"/>
      <c r="BB22579" s="80"/>
    </row>
    <row r="22580" spans="9:54" x14ac:dyDescent="0.25">
      <c r="I22580" s="80"/>
      <c r="AX22580" s="80"/>
      <c r="AY22580" s="80"/>
      <c r="AZ22580" s="80"/>
      <c r="BA22580" s="80"/>
      <c r="BB22580" s="80"/>
    </row>
    <row r="22581" spans="9:54" x14ac:dyDescent="0.25">
      <c r="I22581" s="80"/>
      <c r="AX22581" s="80"/>
      <c r="AY22581" s="80"/>
      <c r="AZ22581" s="80"/>
      <c r="BA22581" s="80"/>
      <c r="BB22581" s="80"/>
    </row>
    <row r="22582" spans="9:54" x14ac:dyDescent="0.25">
      <c r="I22582" s="80"/>
      <c r="AX22582" s="80"/>
      <c r="AY22582" s="80"/>
      <c r="AZ22582" s="80"/>
      <c r="BA22582" s="80"/>
      <c r="BB22582" s="80"/>
    </row>
    <row r="22583" spans="9:54" x14ac:dyDescent="0.25">
      <c r="I22583" s="80"/>
      <c r="AX22583" s="80"/>
      <c r="AY22583" s="80"/>
      <c r="AZ22583" s="80"/>
      <c r="BA22583" s="80"/>
      <c r="BB22583" s="80"/>
    </row>
    <row r="22584" spans="9:54" x14ac:dyDescent="0.25">
      <c r="I22584" s="80"/>
      <c r="AX22584" s="80"/>
      <c r="AY22584" s="80"/>
      <c r="AZ22584" s="80"/>
      <c r="BA22584" s="80"/>
      <c r="BB22584" s="80"/>
    </row>
    <row r="22585" spans="9:54" x14ac:dyDescent="0.25">
      <c r="I22585" s="80"/>
      <c r="AX22585" s="80"/>
      <c r="AY22585" s="80"/>
      <c r="AZ22585" s="80"/>
      <c r="BA22585" s="80"/>
      <c r="BB22585" s="80"/>
    </row>
    <row r="22586" spans="9:54" x14ac:dyDescent="0.25">
      <c r="I22586" s="80"/>
      <c r="AX22586" s="80"/>
      <c r="AY22586" s="80"/>
      <c r="AZ22586" s="80"/>
      <c r="BA22586" s="80"/>
      <c r="BB22586" s="80"/>
    </row>
    <row r="22587" spans="9:54" x14ac:dyDescent="0.25">
      <c r="I22587" s="80"/>
      <c r="AX22587" s="80"/>
      <c r="AY22587" s="80"/>
      <c r="AZ22587" s="80"/>
      <c r="BA22587" s="80"/>
      <c r="BB22587" s="80"/>
    </row>
    <row r="22588" spans="9:54" x14ac:dyDescent="0.25">
      <c r="I22588" s="80"/>
      <c r="AX22588" s="80"/>
      <c r="AY22588" s="80"/>
      <c r="AZ22588" s="80"/>
      <c r="BA22588" s="80"/>
      <c r="BB22588" s="80"/>
    </row>
    <row r="22589" spans="9:54" x14ac:dyDescent="0.25">
      <c r="I22589" s="80"/>
      <c r="AX22589" s="80"/>
      <c r="AY22589" s="80"/>
      <c r="AZ22589" s="80"/>
      <c r="BA22589" s="80"/>
      <c r="BB22589" s="80"/>
    </row>
    <row r="22590" spans="9:54" x14ac:dyDescent="0.25">
      <c r="I22590" s="80"/>
      <c r="AX22590" s="80"/>
      <c r="AY22590" s="80"/>
      <c r="AZ22590" s="80"/>
      <c r="BA22590" s="80"/>
      <c r="BB22590" s="80"/>
    </row>
    <row r="22591" spans="9:54" x14ac:dyDescent="0.25">
      <c r="I22591" s="80"/>
      <c r="AX22591" s="80"/>
      <c r="AY22591" s="80"/>
      <c r="AZ22591" s="80"/>
      <c r="BA22591" s="80"/>
      <c r="BB22591" s="80"/>
    </row>
    <row r="22592" spans="9:54" x14ac:dyDescent="0.25">
      <c r="I22592" s="80"/>
      <c r="AX22592" s="80"/>
      <c r="AY22592" s="80"/>
      <c r="AZ22592" s="80"/>
      <c r="BA22592" s="80"/>
      <c r="BB22592" s="80"/>
    </row>
    <row r="22593" spans="9:54" x14ac:dyDescent="0.25">
      <c r="I22593" s="80"/>
      <c r="AX22593" s="80"/>
      <c r="AY22593" s="80"/>
      <c r="AZ22593" s="80"/>
      <c r="BA22593" s="80"/>
      <c r="BB22593" s="80"/>
    </row>
    <row r="22594" spans="9:54" x14ac:dyDescent="0.25">
      <c r="I22594" s="80"/>
      <c r="AX22594" s="80"/>
      <c r="AY22594" s="80"/>
      <c r="AZ22594" s="80"/>
      <c r="BA22594" s="80"/>
      <c r="BB22594" s="80"/>
    </row>
    <row r="22595" spans="9:54" x14ac:dyDescent="0.25">
      <c r="I22595" s="80"/>
      <c r="AX22595" s="80"/>
      <c r="AY22595" s="80"/>
      <c r="AZ22595" s="80"/>
      <c r="BA22595" s="80"/>
      <c r="BB22595" s="80"/>
    </row>
    <row r="22596" spans="9:54" x14ac:dyDescent="0.25">
      <c r="I22596" s="80"/>
      <c r="AX22596" s="80"/>
      <c r="AY22596" s="80"/>
      <c r="AZ22596" s="80"/>
      <c r="BA22596" s="80"/>
      <c r="BB22596" s="80"/>
    </row>
    <row r="22597" spans="9:54" x14ac:dyDescent="0.25">
      <c r="I22597" s="80"/>
      <c r="AX22597" s="80"/>
      <c r="AY22597" s="80"/>
      <c r="AZ22597" s="80"/>
      <c r="BA22597" s="80"/>
      <c r="BB22597" s="80"/>
    </row>
    <row r="22598" spans="9:54" x14ac:dyDescent="0.25">
      <c r="I22598" s="80"/>
      <c r="AX22598" s="80"/>
      <c r="AY22598" s="80"/>
      <c r="AZ22598" s="80"/>
      <c r="BA22598" s="80"/>
      <c r="BB22598" s="80"/>
    </row>
    <row r="22599" spans="9:54" x14ac:dyDescent="0.25">
      <c r="I22599" s="80"/>
      <c r="AX22599" s="80"/>
      <c r="AY22599" s="80"/>
      <c r="AZ22599" s="80"/>
      <c r="BA22599" s="80"/>
      <c r="BB22599" s="80"/>
    </row>
    <row r="22600" spans="9:54" x14ac:dyDescent="0.25">
      <c r="I22600" s="80"/>
      <c r="AX22600" s="80"/>
      <c r="AY22600" s="80"/>
      <c r="AZ22600" s="80"/>
      <c r="BA22600" s="80"/>
      <c r="BB22600" s="80"/>
    </row>
    <row r="22601" spans="9:54" x14ac:dyDescent="0.25">
      <c r="I22601" s="80"/>
      <c r="AX22601" s="80"/>
      <c r="AY22601" s="80"/>
      <c r="AZ22601" s="80"/>
      <c r="BA22601" s="80"/>
      <c r="BB22601" s="80"/>
    </row>
    <row r="22602" spans="9:54" x14ac:dyDescent="0.25">
      <c r="I22602" s="80"/>
      <c r="AX22602" s="80"/>
      <c r="AY22602" s="80"/>
      <c r="AZ22602" s="80"/>
      <c r="BA22602" s="80"/>
      <c r="BB22602" s="80"/>
    </row>
    <row r="22603" spans="9:54" x14ac:dyDescent="0.25">
      <c r="I22603" s="80"/>
      <c r="AX22603" s="80"/>
      <c r="AY22603" s="80"/>
      <c r="AZ22603" s="80"/>
      <c r="BA22603" s="80"/>
      <c r="BB22603" s="80"/>
    </row>
    <row r="22604" spans="9:54" x14ac:dyDescent="0.25">
      <c r="I22604" s="80"/>
      <c r="AX22604" s="80"/>
      <c r="AY22604" s="80"/>
      <c r="AZ22604" s="80"/>
      <c r="BA22604" s="80"/>
      <c r="BB22604" s="80"/>
    </row>
    <row r="22605" spans="9:54" x14ac:dyDescent="0.25">
      <c r="I22605" s="80"/>
      <c r="AX22605" s="80"/>
      <c r="AY22605" s="80"/>
      <c r="AZ22605" s="80"/>
      <c r="BA22605" s="80"/>
      <c r="BB22605" s="80"/>
    </row>
    <row r="22606" spans="9:54" x14ac:dyDescent="0.25">
      <c r="I22606" s="80"/>
      <c r="AX22606" s="80"/>
      <c r="AY22606" s="80"/>
      <c r="AZ22606" s="80"/>
      <c r="BA22606" s="80"/>
      <c r="BB22606" s="80"/>
    </row>
    <row r="22607" spans="9:54" x14ac:dyDescent="0.25">
      <c r="I22607" s="80"/>
      <c r="AX22607" s="80"/>
      <c r="AY22607" s="80"/>
      <c r="AZ22607" s="80"/>
      <c r="BA22607" s="80"/>
      <c r="BB22607" s="80"/>
    </row>
    <row r="22608" spans="9:54" x14ac:dyDescent="0.25">
      <c r="I22608" s="80"/>
      <c r="AX22608" s="80"/>
      <c r="AY22608" s="80"/>
      <c r="AZ22608" s="80"/>
      <c r="BA22608" s="80"/>
      <c r="BB22608" s="80"/>
    </row>
    <row r="22609" spans="9:54" x14ac:dyDescent="0.25">
      <c r="I22609" s="80"/>
      <c r="AX22609" s="80"/>
      <c r="AY22609" s="80"/>
      <c r="AZ22609" s="80"/>
      <c r="BA22609" s="80"/>
      <c r="BB22609" s="80"/>
    </row>
    <row r="22610" spans="9:54" x14ac:dyDescent="0.25">
      <c r="I22610" s="80"/>
      <c r="AX22610" s="80"/>
      <c r="AY22610" s="80"/>
      <c r="AZ22610" s="80"/>
      <c r="BA22610" s="80"/>
      <c r="BB22610" s="80"/>
    </row>
    <row r="22611" spans="9:54" x14ac:dyDescent="0.25">
      <c r="I22611" s="80"/>
      <c r="AX22611" s="80"/>
      <c r="AY22611" s="80"/>
      <c r="AZ22611" s="80"/>
      <c r="BA22611" s="80"/>
      <c r="BB22611" s="80"/>
    </row>
    <row r="22612" spans="9:54" x14ac:dyDescent="0.25">
      <c r="I22612" s="80"/>
      <c r="AX22612" s="80"/>
      <c r="AY22612" s="80"/>
      <c r="AZ22612" s="80"/>
      <c r="BA22612" s="80"/>
      <c r="BB22612" s="80"/>
    </row>
    <row r="22613" spans="9:54" x14ac:dyDescent="0.25">
      <c r="I22613" s="80"/>
      <c r="AX22613" s="80"/>
      <c r="AY22613" s="80"/>
      <c r="AZ22613" s="80"/>
      <c r="BA22613" s="80"/>
      <c r="BB22613" s="80"/>
    </row>
    <row r="22614" spans="9:54" x14ac:dyDescent="0.25">
      <c r="I22614" s="80"/>
      <c r="AX22614" s="80"/>
      <c r="AY22614" s="80"/>
      <c r="AZ22614" s="80"/>
      <c r="BA22614" s="80"/>
      <c r="BB22614" s="80"/>
    </row>
    <row r="22615" spans="9:54" x14ac:dyDescent="0.25">
      <c r="I22615" s="80"/>
      <c r="AX22615" s="80"/>
      <c r="AY22615" s="80"/>
      <c r="AZ22615" s="80"/>
      <c r="BA22615" s="80"/>
      <c r="BB22615" s="80"/>
    </row>
    <row r="22616" spans="9:54" x14ac:dyDescent="0.25">
      <c r="I22616" s="80"/>
      <c r="AX22616" s="80"/>
      <c r="AY22616" s="80"/>
      <c r="AZ22616" s="80"/>
      <c r="BA22616" s="80"/>
      <c r="BB22616" s="80"/>
    </row>
    <row r="22617" spans="9:54" x14ac:dyDescent="0.25">
      <c r="I22617" s="80"/>
      <c r="AX22617" s="80"/>
      <c r="AY22617" s="80"/>
      <c r="AZ22617" s="80"/>
      <c r="BA22617" s="80"/>
      <c r="BB22617" s="80"/>
    </row>
    <row r="22618" spans="9:54" x14ac:dyDescent="0.25">
      <c r="I22618" s="80"/>
      <c r="AX22618" s="80"/>
      <c r="AY22618" s="80"/>
      <c r="AZ22618" s="80"/>
      <c r="BA22618" s="80"/>
      <c r="BB22618" s="80"/>
    </row>
    <row r="22619" spans="9:54" x14ac:dyDescent="0.25">
      <c r="I22619" s="80"/>
      <c r="AX22619" s="80"/>
      <c r="AY22619" s="80"/>
      <c r="AZ22619" s="80"/>
      <c r="BA22619" s="80"/>
      <c r="BB22619" s="80"/>
    </row>
    <row r="22620" spans="9:54" x14ac:dyDescent="0.25">
      <c r="I22620" s="80"/>
      <c r="AX22620" s="80"/>
      <c r="AY22620" s="80"/>
      <c r="AZ22620" s="80"/>
      <c r="BA22620" s="80"/>
      <c r="BB22620" s="80"/>
    </row>
    <row r="22621" spans="9:54" x14ac:dyDescent="0.25">
      <c r="I22621" s="80"/>
      <c r="AX22621" s="80"/>
      <c r="AY22621" s="80"/>
      <c r="AZ22621" s="80"/>
      <c r="BA22621" s="80"/>
      <c r="BB22621" s="80"/>
    </row>
    <row r="22622" spans="9:54" x14ac:dyDescent="0.25">
      <c r="I22622" s="80"/>
      <c r="AX22622" s="80"/>
      <c r="AY22622" s="80"/>
      <c r="AZ22622" s="80"/>
      <c r="BA22622" s="80"/>
      <c r="BB22622" s="80"/>
    </row>
    <row r="22623" spans="9:54" x14ac:dyDescent="0.25">
      <c r="I22623" s="80"/>
      <c r="AX22623" s="80"/>
      <c r="AY22623" s="80"/>
      <c r="AZ22623" s="80"/>
      <c r="BA22623" s="80"/>
      <c r="BB22623" s="80"/>
    </row>
    <row r="22624" spans="9:54" x14ac:dyDescent="0.25">
      <c r="I22624" s="80"/>
      <c r="AX22624" s="80"/>
      <c r="AY22624" s="80"/>
      <c r="AZ22624" s="80"/>
      <c r="BA22624" s="80"/>
      <c r="BB22624" s="80"/>
    </row>
    <row r="22625" spans="9:54" x14ac:dyDescent="0.25">
      <c r="I22625" s="80"/>
      <c r="AX22625" s="80"/>
      <c r="AY22625" s="80"/>
      <c r="AZ22625" s="80"/>
      <c r="BA22625" s="80"/>
      <c r="BB22625" s="80"/>
    </row>
    <row r="22626" spans="9:54" x14ac:dyDescent="0.25">
      <c r="I22626" s="80"/>
      <c r="AX22626" s="80"/>
      <c r="AY22626" s="80"/>
      <c r="AZ22626" s="80"/>
      <c r="BA22626" s="80"/>
      <c r="BB22626" s="80"/>
    </row>
    <row r="22627" spans="9:54" x14ac:dyDescent="0.25">
      <c r="I22627" s="80"/>
      <c r="AX22627" s="80"/>
      <c r="AY22627" s="80"/>
      <c r="AZ22627" s="80"/>
      <c r="BA22627" s="80"/>
      <c r="BB22627" s="80"/>
    </row>
    <row r="22628" spans="9:54" x14ac:dyDescent="0.25">
      <c r="I22628" s="80"/>
      <c r="AX22628" s="80"/>
      <c r="AY22628" s="80"/>
      <c r="AZ22628" s="80"/>
      <c r="BA22628" s="80"/>
      <c r="BB22628" s="80"/>
    </row>
    <row r="22629" spans="9:54" x14ac:dyDescent="0.25">
      <c r="I22629" s="80"/>
      <c r="AX22629" s="80"/>
      <c r="AY22629" s="80"/>
      <c r="AZ22629" s="80"/>
      <c r="BA22629" s="80"/>
      <c r="BB22629" s="80"/>
    </row>
    <row r="22630" spans="9:54" x14ac:dyDescent="0.25">
      <c r="I22630" s="80"/>
      <c r="AX22630" s="80"/>
      <c r="AY22630" s="80"/>
      <c r="AZ22630" s="80"/>
      <c r="BA22630" s="80"/>
      <c r="BB22630" s="80"/>
    </row>
    <row r="22631" spans="9:54" x14ac:dyDescent="0.25">
      <c r="I22631" s="80"/>
      <c r="AX22631" s="80"/>
      <c r="AY22631" s="80"/>
      <c r="AZ22631" s="80"/>
      <c r="BA22631" s="80"/>
      <c r="BB22631" s="80"/>
    </row>
    <row r="22632" spans="9:54" x14ac:dyDescent="0.25">
      <c r="I22632" s="80"/>
      <c r="AX22632" s="80"/>
      <c r="AY22632" s="80"/>
      <c r="AZ22632" s="80"/>
      <c r="BA22632" s="80"/>
      <c r="BB22632" s="80"/>
    </row>
    <row r="22633" spans="9:54" x14ac:dyDescent="0.25">
      <c r="I22633" s="80"/>
      <c r="AX22633" s="80"/>
      <c r="AY22633" s="80"/>
      <c r="AZ22633" s="80"/>
      <c r="BA22633" s="80"/>
      <c r="BB22633" s="80"/>
    </row>
    <row r="22634" spans="9:54" x14ac:dyDescent="0.25">
      <c r="I22634" s="80"/>
      <c r="AX22634" s="80"/>
      <c r="AY22634" s="80"/>
      <c r="AZ22634" s="80"/>
      <c r="BA22634" s="80"/>
      <c r="BB22634" s="80"/>
    </row>
    <row r="22635" spans="9:54" x14ac:dyDescent="0.25">
      <c r="I22635" s="80"/>
      <c r="AX22635" s="80"/>
      <c r="AY22635" s="80"/>
      <c r="AZ22635" s="80"/>
      <c r="BA22635" s="80"/>
      <c r="BB22635" s="80"/>
    </row>
    <row r="22636" spans="9:54" x14ac:dyDescent="0.25">
      <c r="I22636" s="80"/>
      <c r="AX22636" s="80"/>
      <c r="AY22636" s="80"/>
      <c r="AZ22636" s="80"/>
      <c r="BA22636" s="80"/>
      <c r="BB22636" s="80"/>
    </row>
    <row r="22637" spans="9:54" x14ac:dyDescent="0.25">
      <c r="I22637" s="80"/>
      <c r="AX22637" s="80"/>
      <c r="AY22637" s="80"/>
      <c r="AZ22637" s="80"/>
      <c r="BA22637" s="80"/>
      <c r="BB22637" s="80"/>
    </row>
    <row r="22638" spans="9:54" x14ac:dyDescent="0.25">
      <c r="I22638" s="80"/>
      <c r="AX22638" s="80"/>
      <c r="AY22638" s="80"/>
      <c r="AZ22638" s="80"/>
      <c r="BA22638" s="80"/>
      <c r="BB22638" s="80"/>
    </row>
    <row r="22639" spans="9:54" x14ac:dyDescent="0.25">
      <c r="I22639" s="80"/>
      <c r="AX22639" s="80"/>
      <c r="AY22639" s="80"/>
      <c r="AZ22639" s="80"/>
      <c r="BA22639" s="80"/>
      <c r="BB22639" s="80"/>
    </row>
    <row r="22640" spans="9:54" x14ac:dyDescent="0.25">
      <c r="I22640" s="80"/>
      <c r="AX22640" s="80"/>
      <c r="AY22640" s="80"/>
      <c r="AZ22640" s="80"/>
      <c r="BA22640" s="80"/>
      <c r="BB22640" s="80"/>
    </row>
    <row r="22641" spans="9:54" x14ac:dyDescent="0.25">
      <c r="I22641" s="80"/>
      <c r="AX22641" s="80"/>
      <c r="AY22641" s="80"/>
      <c r="AZ22641" s="80"/>
      <c r="BA22641" s="80"/>
      <c r="BB22641" s="80"/>
    </row>
    <row r="22642" spans="9:54" x14ac:dyDescent="0.25">
      <c r="I22642" s="80"/>
      <c r="AX22642" s="80"/>
      <c r="AY22642" s="80"/>
      <c r="AZ22642" s="80"/>
      <c r="BA22642" s="80"/>
      <c r="BB22642" s="80"/>
    </row>
    <row r="22643" spans="9:54" x14ac:dyDescent="0.25">
      <c r="I22643" s="80"/>
      <c r="AX22643" s="80"/>
      <c r="AY22643" s="80"/>
      <c r="AZ22643" s="80"/>
      <c r="BA22643" s="80"/>
      <c r="BB22643" s="80"/>
    </row>
    <row r="22644" spans="9:54" x14ac:dyDescent="0.25">
      <c r="I22644" s="80"/>
      <c r="AX22644" s="80"/>
      <c r="AY22644" s="80"/>
      <c r="AZ22644" s="80"/>
      <c r="BA22644" s="80"/>
      <c r="BB22644" s="80"/>
    </row>
    <row r="22645" spans="9:54" x14ac:dyDescent="0.25">
      <c r="I22645" s="80"/>
      <c r="AX22645" s="80"/>
      <c r="AY22645" s="80"/>
      <c r="AZ22645" s="80"/>
      <c r="BA22645" s="80"/>
      <c r="BB22645" s="80"/>
    </row>
    <row r="22646" spans="9:54" x14ac:dyDescent="0.25">
      <c r="I22646" s="80"/>
      <c r="AX22646" s="80"/>
      <c r="AY22646" s="80"/>
      <c r="AZ22646" s="80"/>
      <c r="BA22646" s="80"/>
      <c r="BB22646" s="80"/>
    </row>
    <row r="22647" spans="9:54" x14ac:dyDescent="0.25">
      <c r="I22647" s="80"/>
      <c r="AX22647" s="80"/>
      <c r="AY22647" s="80"/>
      <c r="AZ22647" s="80"/>
      <c r="BA22647" s="80"/>
      <c r="BB22647" s="80"/>
    </row>
    <row r="22648" spans="9:54" x14ac:dyDescent="0.25">
      <c r="I22648" s="80"/>
      <c r="AX22648" s="80"/>
      <c r="AY22648" s="80"/>
      <c r="AZ22648" s="80"/>
      <c r="BA22648" s="80"/>
      <c r="BB22648" s="80"/>
    </row>
    <row r="22649" spans="9:54" x14ac:dyDescent="0.25">
      <c r="I22649" s="80"/>
      <c r="AX22649" s="80"/>
      <c r="AY22649" s="80"/>
      <c r="AZ22649" s="80"/>
      <c r="BA22649" s="80"/>
      <c r="BB22649" s="80"/>
    </row>
    <row r="22650" spans="9:54" x14ac:dyDescent="0.25">
      <c r="I22650" s="80"/>
      <c r="AX22650" s="80"/>
      <c r="AY22650" s="80"/>
      <c r="AZ22650" s="80"/>
      <c r="BA22650" s="80"/>
      <c r="BB22650" s="80"/>
    </row>
    <row r="22651" spans="9:54" x14ac:dyDescent="0.25">
      <c r="I22651" s="80"/>
      <c r="AX22651" s="80"/>
      <c r="AY22651" s="80"/>
      <c r="AZ22651" s="80"/>
      <c r="BA22651" s="80"/>
      <c r="BB22651" s="80"/>
    </row>
    <row r="22652" spans="9:54" x14ac:dyDescent="0.25">
      <c r="I22652" s="80"/>
      <c r="AX22652" s="80"/>
      <c r="AY22652" s="80"/>
      <c r="AZ22652" s="80"/>
      <c r="BA22652" s="80"/>
      <c r="BB22652" s="80"/>
    </row>
    <row r="22653" spans="9:54" x14ac:dyDescent="0.25">
      <c r="I22653" s="80"/>
      <c r="AX22653" s="80"/>
      <c r="AY22653" s="80"/>
      <c r="AZ22653" s="80"/>
      <c r="BA22653" s="80"/>
      <c r="BB22653" s="80"/>
    </row>
    <row r="22654" spans="9:54" x14ac:dyDescent="0.25">
      <c r="I22654" s="80"/>
      <c r="AX22654" s="80"/>
      <c r="AY22654" s="80"/>
      <c r="AZ22654" s="80"/>
      <c r="BA22654" s="80"/>
      <c r="BB22654" s="80"/>
    </row>
    <row r="22655" spans="9:54" x14ac:dyDescent="0.25">
      <c r="I22655" s="80"/>
      <c r="AX22655" s="80"/>
      <c r="AY22655" s="80"/>
      <c r="AZ22655" s="80"/>
      <c r="BA22655" s="80"/>
      <c r="BB22655" s="80"/>
    </row>
    <row r="22656" spans="9:54" x14ac:dyDescent="0.25">
      <c r="I22656" s="80"/>
      <c r="AX22656" s="80"/>
      <c r="AY22656" s="80"/>
      <c r="AZ22656" s="80"/>
      <c r="BA22656" s="80"/>
      <c r="BB22656" s="80"/>
    </row>
    <row r="22657" spans="9:54" x14ac:dyDescent="0.25">
      <c r="I22657" s="80"/>
      <c r="AX22657" s="80"/>
      <c r="AY22657" s="80"/>
      <c r="AZ22657" s="80"/>
      <c r="BA22657" s="80"/>
      <c r="BB22657" s="80"/>
    </row>
    <row r="22658" spans="9:54" x14ac:dyDescent="0.25">
      <c r="I22658" s="80"/>
      <c r="AX22658" s="80"/>
      <c r="AY22658" s="80"/>
      <c r="AZ22658" s="80"/>
      <c r="BA22658" s="80"/>
      <c r="BB22658" s="80"/>
    </row>
    <row r="22659" spans="9:54" x14ac:dyDescent="0.25">
      <c r="I22659" s="80"/>
      <c r="AX22659" s="80"/>
      <c r="AY22659" s="80"/>
      <c r="AZ22659" s="80"/>
      <c r="BA22659" s="80"/>
      <c r="BB22659" s="80"/>
    </row>
    <row r="22660" spans="9:54" x14ac:dyDescent="0.25">
      <c r="I22660" s="80"/>
      <c r="AX22660" s="80"/>
      <c r="AY22660" s="80"/>
      <c r="AZ22660" s="80"/>
      <c r="BA22660" s="80"/>
      <c r="BB22660" s="80"/>
    </row>
    <row r="22661" spans="9:54" x14ac:dyDescent="0.25">
      <c r="I22661" s="80"/>
      <c r="AX22661" s="80"/>
      <c r="AY22661" s="80"/>
      <c r="AZ22661" s="80"/>
      <c r="BA22661" s="80"/>
      <c r="BB22661" s="80"/>
    </row>
    <row r="22662" spans="9:54" x14ac:dyDescent="0.25">
      <c r="I22662" s="80"/>
      <c r="AX22662" s="80"/>
      <c r="AY22662" s="80"/>
      <c r="AZ22662" s="80"/>
      <c r="BA22662" s="80"/>
      <c r="BB22662" s="80"/>
    </row>
    <row r="22663" spans="9:54" x14ac:dyDescent="0.25">
      <c r="I22663" s="80"/>
      <c r="AX22663" s="80"/>
      <c r="AY22663" s="80"/>
      <c r="AZ22663" s="80"/>
      <c r="BA22663" s="80"/>
      <c r="BB22663" s="80"/>
    </row>
    <row r="22664" spans="9:54" x14ac:dyDescent="0.25">
      <c r="I22664" s="80"/>
      <c r="AX22664" s="80"/>
      <c r="AY22664" s="80"/>
      <c r="AZ22664" s="80"/>
      <c r="BA22664" s="80"/>
      <c r="BB22664" s="80"/>
    </row>
    <row r="22665" spans="9:54" x14ac:dyDescent="0.25">
      <c r="I22665" s="80"/>
      <c r="AX22665" s="80"/>
      <c r="AY22665" s="80"/>
      <c r="AZ22665" s="80"/>
      <c r="BA22665" s="80"/>
      <c r="BB22665" s="80"/>
    </row>
    <row r="22666" spans="9:54" x14ac:dyDescent="0.25">
      <c r="I22666" s="80"/>
      <c r="AX22666" s="80"/>
      <c r="AY22666" s="80"/>
      <c r="AZ22666" s="80"/>
      <c r="BA22666" s="80"/>
      <c r="BB22666" s="80"/>
    </row>
    <row r="22667" spans="9:54" x14ac:dyDescent="0.25">
      <c r="I22667" s="80"/>
      <c r="AX22667" s="80"/>
      <c r="AY22667" s="80"/>
      <c r="AZ22667" s="80"/>
      <c r="BA22667" s="80"/>
      <c r="BB22667" s="80"/>
    </row>
    <row r="22668" spans="9:54" x14ac:dyDescent="0.25">
      <c r="I22668" s="80"/>
      <c r="AX22668" s="80"/>
      <c r="AY22668" s="80"/>
      <c r="AZ22668" s="80"/>
      <c r="BA22668" s="80"/>
      <c r="BB22668" s="80"/>
    </row>
    <row r="22669" spans="9:54" x14ac:dyDescent="0.25">
      <c r="I22669" s="80"/>
      <c r="AX22669" s="80"/>
      <c r="AY22669" s="80"/>
      <c r="AZ22669" s="80"/>
      <c r="BA22669" s="80"/>
      <c r="BB22669" s="80"/>
    </row>
    <row r="22670" spans="9:54" x14ac:dyDescent="0.25">
      <c r="I22670" s="80"/>
      <c r="AX22670" s="80"/>
      <c r="AY22670" s="80"/>
      <c r="AZ22670" s="80"/>
      <c r="BA22670" s="80"/>
      <c r="BB22670" s="80"/>
    </row>
    <row r="22671" spans="9:54" x14ac:dyDescent="0.25">
      <c r="I22671" s="80"/>
      <c r="AX22671" s="80"/>
      <c r="AY22671" s="80"/>
      <c r="AZ22671" s="80"/>
      <c r="BA22671" s="80"/>
      <c r="BB22671" s="80"/>
    </row>
    <row r="22672" spans="9:54" x14ac:dyDescent="0.25">
      <c r="I22672" s="80"/>
      <c r="AX22672" s="80"/>
      <c r="AY22672" s="80"/>
      <c r="AZ22672" s="80"/>
      <c r="BA22672" s="80"/>
      <c r="BB22672" s="80"/>
    </row>
    <row r="22673" spans="9:54" x14ac:dyDescent="0.25">
      <c r="I22673" s="80"/>
      <c r="AX22673" s="80"/>
      <c r="AY22673" s="80"/>
      <c r="AZ22673" s="80"/>
      <c r="BA22673" s="80"/>
      <c r="BB22673" s="80"/>
    </row>
    <row r="22674" spans="9:54" x14ac:dyDescent="0.25">
      <c r="I22674" s="80"/>
      <c r="AX22674" s="80"/>
      <c r="AY22674" s="80"/>
      <c r="AZ22674" s="80"/>
      <c r="BA22674" s="80"/>
      <c r="BB22674" s="80"/>
    </row>
    <row r="22675" spans="9:54" x14ac:dyDescent="0.25">
      <c r="I22675" s="80"/>
      <c r="AX22675" s="80"/>
      <c r="AY22675" s="80"/>
      <c r="AZ22675" s="80"/>
      <c r="BA22675" s="80"/>
      <c r="BB22675" s="80"/>
    </row>
    <row r="22676" spans="9:54" x14ac:dyDescent="0.25">
      <c r="I22676" s="80"/>
      <c r="AX22676" s="80"/>
      <c r="AY22676" s="80"/>
      <c r="AZ22676" s="80"/>
      <c r="BA22676" s="80"/>
      <c r="BB22676" s="80"/>
    </row>
    <row r="22677" spans="9:54" x14ac:dyDescent="0.25">
      <c r="I22677" s="80"/>
      <c r="AX22677" s="80"/>
      <c r="AY22677" s="80"/>
      <c r="AZ22677" s="80"/>
      <c r="BA22677" s="80"/>
      <c r="BB22677" s="80"/>
    </row>
    <row r="22678" spans="9:54" x14ac:dyDescent="0.25">
      <c r="I22678" s="80"/>
      <c r="AX22678" s="80"/>
      <c r="AY22678" s="80"/>
      <c r="AZ22678" s="80"/>
      <c r="BA22678" s="80"/>
      <c r="BB22678" s="80"/>
    </row>
    <row r="22679" spans="9:54" x14ac:dyDescent="0.25">
      <c r="I22679" s="80"/>
      <c r="AX22679" s="80"/>
      <c r="AY22679" s="80"/>
      <c r="AZ22679" s="80"/>
      <c r="BA22679" s="80"/>
      <c r="BB22679" s="80"/>
    </row>
    <row r="22680" spans="9:54" x14ac:dyDescent="0.25">
      <c r="I22680" s="80"/>
      <c r="AX22680" s="80"/>
      <c r="AY22680" s="80"/>
      <c r="AZ22680" s="80"/>
      <c r="BA22680" s="80"/>
      <c r="BB22680" s="80"/>
    </row>
    <row r="22681" spans="9:54" x14ac:dyDescent="0.25">
      <c r="I22681" s="80"/>
      <c r="AX22681" s="80"/>
      <c r="AY22681" s="80"/>
      <c r="AZ22681" s="80"/>
      <c r="BA22681" s="80"/>
      <c r="BB22681" s="80"/>
    </row>
    <row r="22682" spans="9:54" x14ac:dyDescent="0.25">
      <c r="I22682" s="80"/>
      <c r="AX22682" s="80"/>
      <c r="AY22682" s="80"/>
      <c r="AZ22682" s="80"/>
      <c r="BA22682" s="80"/>
      <c r="BB22682" s="80"/>
    </row>
    <row r="22683" spans="9:54" x14ac:dyDescent="0.25">
      <c r="I22683" s="80"/>
      <c r="AX22683" s="80"/>
      <c r="AY22683" s="80"/>
      <c r="AZ22683" s="80"/>
      <c r="BA22683" s="80"/>
      <c r="BB22683" s="80"/>
    </row>
    <row r="22684" spans="9:54" x14ac:dyDescent="0.25">
      <c r="I22684" s="80"/>
      <c r="AX22684" s="80"/>
      <c r="AY22684" s="80"/>
      <c r="AZ22684" s="80"/>
      <c r="BA22684" s="80"/>
      <c r="BB22684" s="80"/>
    </row>
    <row r="22685" spans="9:54" x14ac:dyDescent="0.25">
      <c r="I22685" s="80"/>
      <c r="AX22685" s="80"/>
      <c r="AY22685" s="80"/>
      <c r="AZ22685" s="80"/>
      <c r="BA22685" s="80"/>
      <c r="BB22685" s="80"/>
    </row>
    <row r="22686" spans="9:54" x14ac:dyDescent="0.25">
      <c r="I22686" s="80"/>
      <c r="AX22686" s="80"/>
      <c r="AY22686" s="80"/>
      <c r="AZ22686" s="80"/>
      <c r="BA22686" s="80"/>
      <c r="BB22686" s="80"/>
    </row>
    <row r="22687" spans="9:54" x14ac:dyDescent="0.25">
      <c r="I22687" s="80"/>
      <c r="AX22687" s="80"/>
      <c r="AY22687" s="80"/>
      <c r="AZ22687" s="80"/>
      <c r="BA22687" s="80"/>
      <c r="BB22687" s="80"/>
    </row>
    <row r="22688" spans="9:54" x14ac:dyDescent="0.25">
      <c r="I22688" s="80"/>
      <c r="AX22688" s="80"/>
      <c r="AY22688" s="80"/>
      <c r="AZ22688" s="80"/>
      <c r="BA22688" s="80"/>
      <c r="BB22688" s="80"/>
    </row>
    <row r="22689" spans="9:54" x14ac:dyDescent="0.25">
      <c r="I22689" s="80"/>
      <c r="AX22689" s="80"/>
      <c r="AY22689" s="80"/>
      <c r="AZ22689" s="80"/>
      <c r="BA22689" s="80"/>
      <c r="BB22689" s="80"/>
    </row>
    <row r="22690" spans="9:54" x14ac:dyDescent="0.25">
      <c r="I22690" s="80"/>
      <c r="AX22690" s="80"/>
      <c r="AY22690" s="80"/>
      <c r="AZ22690" s="80"/>
      <c r="BA22690" s="80"/>
      <c r="BB22690" s="80"/>
    </row>
    <row r="22691" spans="9:54" x14ac:dyDescent="0.25">
      <c r="I22691" s="80"/>
      <c r="AX22691" s="80"/>
      <c r="AY22691" s="80"/>
      <c r="AZ22691" s="80"/>
      <c r="BA22691" s="80"/>
      <c r="BB22691" s="80"/>
    </row>
    <row r="22692" spans="9:54" x14ac:dyDescent="0.25">
      <c r="I22692" s="80"/>
      <c r="AX22692" s="80"/>
      <c r="AY22692" s="80"/>
      <c r="AZ22692" s="80"/>
      <c r="BA22692" s="80"/>
      <c r="BB22692" s="80"/>
    </row>
    <row r="22693" spans="9:54" x14ac:dyDescent="0.25">
      <c r="I22693" s="80"/>
      <c r="AX22693" s="80"/>
      <c r="AY22693" s="80"/>
      <c r="AZ22693" s="80"/>
      <c r="BA22693" s="80"/>
      <c r="BB22693" s="80"/>
    </row>
    <row r="22694" spans="9:54" x14ac:dyDescent="0.25">
      <c r="I22694" s="80"/>
      <c r="AX22694" s="80"/>
      <c r="AY22694" s="80"/>
      <c r="AZ22694" s="80"/>
      <c r="BA22694" s="80"/>
      <c r="BB22694" s="80"/>
    </row>
    <row r="22695" spans="9:54" x14ac:dyDescent="0.25">
      <c r="I22695" s="80"/>
      <c r="AX22695" s="80"/>
      <c r="AY22695" s="80"/>
      <c r="AZ22695" s="80"/>
      <c r="BA22695" s="80"/>
      <c r="BB22695" s="80"/>
    </row>
    <row r="22696" spans="9:54" x14ac:dyDescent="0.25">
      <c r="I22696" s="80"/>
      <c r="AX22696" s="80"/>
      <c r="AY22696" s="80"/>
      <c r="AZ22696" s="80"/>
      <c r="BA22696" s="80"/>
      <c r="BB22696" s="80"/>
    </row>
    <row r="22697" spans="9:54" x14ac:dyDescent="0.25">
      <c r="I22697" s="80"/>
      <c r="AX22697" s="80"/>
      <c r="AY22697" s="80"/>
      <c r="AZ22697" s="80"/>
      <c r="BA22697" s="80"/>
      <c r="BB22697" s="80"/>
    </row>
    <row r="22698" spans="9:54" x14ac:dyDescent="0.25">
      <c r="I22698" s="80"/>
      <c r="AX22698" s="80"/>
      <c r="AY22698" s="80"/>
      <c r="AZ22698" s="80"/>
      <c r="BA22698" s="80"/>
      <c r="BB22698" s="80"/>
    </row>
    <row r="22699" spans="9:54" x14ac:dyDescent="0.25">
      <c r="I22699" s="80"/>
      <c r="AX22699" s="80"/>
      <c r="AY22699" s="80"/>
      <c r="AZ22699" s="80"/>
      <c r="BA22699" s="80"/>
      <c r="BB22699" s="80"/>
    </row>
    <row r="22700" spans="9:54" x14ac:dyDescent="0.25">
      <c r="I22700" s="80"/>
      <c r="AX22700" s="80"/>
      <c r="AY22700" s="80"/>
      <c r="AZ22700" s="80"/>
      <c r="BA22700" s="80"/>
      <c r="BB22700" s="80"/>
    </row>
    <row r="22701" spans="9:54" x14ac:dyDescent="0.25">
      <c r="I22701" s="80"/>
      <c r="AX22701" s="80"/>
      <c r="AY22701" s="80"/>
      <c r="AZ22701" s="80"/>
      <c r="BA22701" s="80"/>
      <c r="BB22701" s="80"/>
    </row>
    <row r="22702" spans="9:54" x14ac:dyDescent="0.25">
      <c r="I22702" s="80"/>
      <c r="AX22702" s="80"/>
      <c r="AY22702" s="80"/>
      <c r="AZ22702" s="80"/>
      <c r="BA22702" s="80"/>
      <c r="BB22702" s="80"/>
    </row>
    <row r="22703" spans="9:54" x14ac:dyDescent="0.25">
      <c r="I22703" s="80"/>
      <c r="AX22703" s="80"/>
      <c r="AY22703" s="80"/>
      <c r="AZ22703" s="80"/>
      <c r="BA22703" s="80"/>
      <c r="BB22703" s="80"/>
    </row>
    <row r="22704" spans="9:54" x14ac:dyDescent="0.25">
      <c r="I22704" s="80"/>
      <c r="AX22704" s="80"/>
      <c r="AY22704" s="80"/>
      <c r="AZ22704" s="80"/>
      <c r="BA22704" s="80"/>
      <c r="BB22704" s="80"/>
    </row>
    <row r="22705" spans="9:54" x14ac:dyDescent="0.25">
      <c r="I22705" s="80"/>
      <c r="AX22705" s="80"/>
      <c r="AY22705" s="80"/>
      <c r="AZ22705" s="80"/>
      <c r="BA22705" s="80"/>
      <c r="BB22705" s="80"/>
    </row>
    <row r="22706" spans="9:54" x14ac:dyDescent="0.25">
      <c r="I22706" s="80"/>
      <c r="AX22706" s="80"/>
      <c r="AY22706" s="80"/>
      <c r="AZ22706" s="80"/>
      <c r="BA22706" s="80"/>
      <c r="BB22706" s="80"/>
    </row>
    <row r="22707" spans="9:54" x14ac:dyDescent="0.25">
      <c r="I22707" s="80"/>
      <c r="AX22707" s="80"/>
      <c r="AY22707" s="80"/>
      <c r="AZ22707" s="80"/>
      <c r="BA22707" s="80"/>
      <c r="BB22707" s="80"/>
    </row>
    <row r="22708" spans="9:54" x14ac:dyDescent="0.25">
      <c r="I22708" s="80"/>
      <c r="AX22708" s="80"/>
      <c r="AY22708" s="80"/>
      <c r="AZ22708" s="80"/>
      <c r="BA22708" s="80"/>
      <c r="BB22708" s="80"/>
    </row>
    <row r="22709" spans="9:54" x14ac:dyDescent="0.25">
      <c r="I22709" s="80"/>
      <c r="AX22709" s="80"/>
      <c r="AY22709" s="80"/>
      <c r="AZ22709" s="80"/>
      <c r="BA22709" s="80"/>
      <c r="BB22709" s="80"/>
    </row>
    <row r="22710" spans="9:54" x14ac:dyDescent="0.25">
      <c r="I22710" s="80"/>
      <c r="AX22710" s="80"/>
      <c r="AY22710" s="80"/>
      <c r="AZ22710" s="80"/>
      <c r="BA22710" s="80"/>
      <c r="BB22710" s="80"/>
    </row>
    <row r="22711" spans="9:54" x14ac:dyDescent="0.25">
      <c r="I22711" s="80"/>
      <c r="AX22711" s="80"/>
      <c r="AY22711" s="80"/>
      <c r="AZ22711" s="80"/>
      <c r="BA22711" s="80"/>
      <c r="BB22711" s="80"/>
    </row>
    <row r="22712" spans="9:54" x14ac:dyDescent="0.25">
      <c r="I22712" s="80"/>
      <c r="AX22712" s="80"/>
      <c r="AY22712" s="80"/>
      <c r="AZ22712" s="80"/>
      <c r="BA22712" s="80"/>
      <c r="BB22712" s="80"/>
    </row>
    <row r="22713" spans="9:54" x14ac:dyDescent="0.25">
      <c r="I22713" s="80"/>
      <c r="AX22713" s="80"/>
      <c r="AY22713" s="80"/>
      <c r="AZ22713" s="80"/>
      <c r="BA22713" s="80"/>
      <c r="BB22713" s="80"/>
    </row>
    <row r="22714" spans="9:54" x14ac:dyDescent="0.25">
      <c r="I22714" s="80"/>
      <c r="AX22714" s="80"/>
      <c r="AY22714" s="80"/>
      <c r="AZ22714" s="80"/>
      <c r="BA22714" s="80"/>
      <c r="BB22714" s="80"/>
    </row>
    <row r="22715" spans="9:54" x14ac:dyDescent="0.25">
      <c r="I22715" s="80"/>
      <c r="AX22715" s="80"/>
      <c r="AY22715" s="80"/>
      <c r="AZ22715" s="80"/>
      <c r="BA22715" s="80"/>
      <c r="BB22715" s="80"/>
    </row>
    <row r="22716" spans="9:54" x14ac:dyDescent="0.25">
      <c r="I22716" s="80"/>
      <c r="AX22716" s="80"/>
      <c r="AY22716" s="80"/>
      <c r="AZ22716" s="80"/>
      <c r="BA22716" s="80"/>
      <c r="BB22716" s="80"/>
    </row>
    <row r="22717" spans="9:54" x14ac:dyDescent="0.25">
      <c r="I22717" s="80"/>
      <c r="AX22717" s="80"/>
      <c r="AY22717" s="80"/>
      <c r="AZ22717" s="80"/>
      <c r="BA22717" s="80"/>
      <c r="BB22717" s="80"/>
    </row>
    <row r="22718" spans="9:54" x14ac:dyDescent="0.25">
      <c r="I22718" s="80"/>
      <c r="AX22718" s="80"/>
      <c r="AY22718" s="80"/>
      <c r="AZ22718" s="80"/>
      <c r="BA22718" s="80"/>
      <c r="BB22718" s="80"/>
    </row>
    <row r="22719" spans="9:54" x14ac:dyDescent="0.25">
      <c r="I22719" s="80"/>
      <c r="AX22719" s="80"/>
      <c r="AY22719" s="80"/>
      <c r="AZ22719" s="80"/>
      <c r="BA22719" s="80"/>
      <c r="BB22719" s="80"/>
    </row>
    <row r="22720" spans="9:54" x14ac:dyDescent="0.25">
      <c r="I22720" s="80"/>
      <c r="AX22720" s="80"/>
      <c r="AY22720" s="80"/>
      <c r="AZ22720" s="80"/>
      <c r="BA22720" s="80"/>
      <c r="BB22720" s="80"/>
    </row>
    <row r="22721" spans="9:54" x14ac:dyDescent="0.25">
      <c r="I22721" s="80"/>
      <c r="AX22721" s="80"/>
      <c r="AY22721" s="80"/>
      <c r="AZ22721" s="80"/>
      <c r="BA22721" s="80"/>
      <c r="BB22721" s="80"/>
    </row>
    <row r="22722" spans="9:54" x14ac:dyDescent="0.25">
      <c r="I22722" s="80"/>
      <c r="AX22722" s="80"/>
      <c r="AY22722" s="80"/>
      <c r="AZ22722" s="80"/>
      <c r="BA22722" s="80"/>
      <c r="BB22722" s="80"/>
    </row>
    <row r="22723" spans="9:54" x14ac:dyDescent="0.25">
      <c r="I22723" s="80"/>
      <c r="AX22723" s="80"/>
      <c r="AY22723" s="80"/>
      <c r="AZ22723" s="80"/>
      <c r="BA22723" s="80"/>
      <c r="BB22723" s="80"/>
    </row>
    <row r="22724" spans="9:54" x14ac:dyDescent="0.25">
      <c r="I22724" s="80"/>
      <c r="AX22724" s="80"/>
      <c r="AY22724" s="80"/>
      <c r="AZ22724" s="80"/>
      <c r="BA22724" s="80"/>
      <c r="BB22724" s="80"/>
    </row>
    <row r="22725" spans="9:54" x14ac:dyDescent="0.25">
      <c r="I22725" s="80"/>
      <c r="AX22725" s="80"/>
      <c r="AY22725" s="80"/>
      <c r="AZ22725" s="80"/>
      <c r="BA22725" s="80"/>
      <c r="BB22725" s="80"/>
    </row>
    <row r="22726" spans="9:54" x14ac:dyDescent="0.25">
      <c r="I22726" s="80"/>
      <c r="AX22726" s="80"/>
      <c r="AY22726" s="80"/>
      <c r="AZ22726" s="80"/>
      <c r="BA22726" s="80"/>
      <c r="BB22726" s="80"/>
    </row>
    <row r="22727" spans="9:54" x14ac:dyDescent="0.25">
      <c r="I22727" s="80"/>
      <c r="AX22727" s="80"/>
      <c r="AY22727" s="80"/>
      <c r="AZ22727" s="80"/>
      <c r="BA22727" s="80"/>
      <c r="BB22727" s="80"/>
    </row>
    <row r="22728" spans="9:54" x14ac:dyDescent="0.25">
      <c r="I22728" s="80"/>
      <c r="AX22728" s="80"/>
      <c r="AY22728" s="80"/>
      <c r="AZ22728" s="80"/>
      <c r="BA22728" s="80"/>
      <c r="BB22728" s="80"/>
    </row>
    <row r="22729" spans="9:54" x14ac:dyDescent="0.25">
      <c r="I22729" s="80"/>
      <c r="AX22729" s="80"/>
      <c r="AY22729" s="80"/>
      <c r="AZ22729" s="80"/>
      <c r="BA22729" s="80"/>
      <c r="BB22729" s="80"/>
    </row>
    <row r="22730" spans="9:54" x14ac:dyDescent="0.25">
      <c r="I22730" s="80"/>
      <c r="AX22730" s="80"/>
      <c r="AY22730" s="80"/>
      <c r="AZ22730" s="80"/>
      <c r="BA22730" s="80"/>
      <c r="BB22730" s="80"/>
    </row>
    <row r="22731" spans="9:54" x14ac:dyDescent="0.25">
      <c r="I22731" s="80"/>
      <c r="AX22731" s="80"/>
      <c r="AY22731" s="80"/>
      <c r="AZ22731" s="80"/>
      <c r="BA22731" s="80"/>
      <c r="BB22731" s="80"/>
    </row>
    <row r="22732" spans="9:54" x14ac:dyDescent="0.25">
      <c r="I22732" s="80"/>
      <c r="AX22732" s="80"/>
      <c r="AY22732" s="80"/>
      <c r="AZ22732" s="80"/>
      <c r="BA22732" s="80"/>
      <c r="BB22732" s="80"/>
    </row>
    <row r="22733" spans="9:54" x14ac:dyDescent="0.25">
      <c r="I22733" s="80"/>
      <c r="AX22733" s="80"/>
      <c r="AY22733" s="80"/>
      <c r="AZ22733" s="80"/>
      <c r="BA22733" s="80"/>
      <c r="BB22733" s="80"/>
    </row>
    <row r="22734" spans="9:54" x14ac:dyDescent="0.25">
      <c r="I22734" s="80"/>
      <c r="AX22734" s="80"/>
      <c r="AY22734" s="80"/>
      <c r="AZ22734" s="80"/>
      <c r="BA22734" s="80"/>
      <c r="BB22734" s="80"/>
    </row>
    <row r="22735" spans="9:54" x14ac:dyDescent="0.25">
      <c r="I22735" s="80"/>
      <c r="AX22735" s="80"/>
      <c r="AY22735" s="80"/>
      <c r="AZ22735" s="80"/>
      <c r="BA22735" s="80"/>
      <c r="BB22735" s="80"/>
    </row>
    <row r="22736" spans="9:54" x14ac:dyDescent="0.25">
      <c r="I22736" s="80"/>
      <c r="AX22736" s="80"/>
      <c r="AY22736" s="80"/>
      <c r="AZ22736" s="80"/>
      <c r="BA22736" s="80"/>
      <c r="BB22736" s="80"/>
    </row>
    <row r="22737" spans="9:54" x14ac:dyDescent="0.25">
      <c r="I22737" s="80"/>
      <c r="AX22737" s="80"/>
      <c r="AY22737" s="80"/>
      <c r="AZ22737" s="80"/>
      <c r="BA22737" s="80"/>
      <c r="BB22737" s="80"/>
    </row>
    <row r="22738" spans="9:54" x14ac:dyDescent="0.25">
      <c r="I22738" s="80"/>
      <c r="AX22738" s="80"/>
      <c r="AY22738" s="80"/>
      <c r="AZ22738" s="80"/>
      <c r="BA22738" s="80"/>
      <c r="BB22738" s="80"/>
    </row>
    <row r="22739" spans="9:54" x14ac:dyDescent="0.25">
      <c r="I22739" s="80"/>
      <c r="AX22739" s="80"/>
      <c r="AY22739" s="80"/>
      <c r="AZ22739" s="80"/>
      <c r="BA22739" s="80"/>
      <c r="BB22739" s="80"/>
    </row>
    <row r="22740" spans="9:54" x14ac:dyDescent="0.25">
      <c r="I22740" s="80"/>
      <c r="AX22740" s="80"/>
      <c r="AY22740" s="80"/>
      <c r="AZ22740" s="80"/>
      <c r="BA22740" s="80"/>
      <c r="BB22740" s="80"/>
    </row>
    <row r="22741" spans="9:54" x14ac:dyDescent="0.25">
      <c r="I22741" s="80"/>
      <c r="AX22741" s="80"/>
      <c r="AY22741" s="80"/>
      <c r="AZ22741" s="80"/>
      <c r="BA22741" s="80"/>
      <c r="BB22741" s="80"/>
    </row>
    <row r="22742" spans="9:54" x14ac:dyDescent="0.25">
      <c r="I22742" s="80"/>
      <c r="AX22742" s="80"/>
      <c r="AY22742" s="80"/>
      <c r="AZ22742" s="80"/>
      <c r="BA22742" s="80"/>
      <c r="BB22742" s="80"/>
    </row>
    <row r="22743" spans="9:54" x14ac:dyDescent="0.25">
      <c r="I22743" s="80"/>
      <c r="AX22743" s="80"/>
      <c r="AY22743" s="80"/>
      <c r="AZ22743" s="80"/>
      <c r="BA22743" s="80"/>
      <c r="BB22743" s="80"/>
    </row>
    <row r="22744" spans="9:54" x14ac:dyDescent="0.25">
      <c r="I22744" s="80"/>
      <c r="AX22744" s="80"/>
      <c r="AY22744" s="80"/>
      <c r="AZ22744" s="80"/>
      <c r="BA22744" s="80"/>
      <c r="BB22744" s="80"/>
    </row>
    <row r="22745" spans="9:54" x14ac:dyDescent="0.25">
      <c r="I22745" s="80"/>
      <c r="AX22745" s="80"/>
      <c r="AY22745" s="80"/>
      <c r="AZ22745" s="80"/>
      <c r="BA22745" s="80"/>
      <c r="BB22745" s="80"/>
    </row>
    <row r="22746" spans="9:54" x14ac:dyDescent="0.25">
      <c r="I22746" s="80"/>
      <c r="AX22746" s="80"/>
      <c r="AY22746" s="80"/>
      <c r="AZ22746" s="80"/>
      <c r="BA22746" s="80"/>
      <c r="BB22746" s="80"/>
    </row>
    <row r="22747" spans="9:54" x14ac:dyDescent="0.25">
      <c r="I22747" s="80"/>
      <c r="AX22747" s="80"/>
      <c r="AY22747" s="80"/>
      <c r="AZ22747" s="80"/>
      <c r="BA22747" s="80"/>
      <c r="BB22747" s="80"/>
    </row>
    <row r="22748" spans="9:54" x14ac:dyDescent="0.25">
      <c r="I22748" s="80"/>
      <c r="AX22748" s="80"/>
      <c r="AY22748" s="80"/>
      <c r="AZ22748" s="80"/>
      <c r="BA22748" s="80"/>
      <c r="BB22748" s="80"/>
    </row>
    <row r="22749" spans="9:54" x14ac:dyDescent="0.25">
      <c r="I22749" s="80"/>
      <c r="AX22749" s="80"/>
      <c r="AY22749" s="80"/>
      <c r="AZ22749" s="80"/>
      <c r="BA22749" s="80"/>
      <c r="BB22749" s="80"/>
    </row>
    <row r="22750" spans="9:54" x14ac:dyDescent="0.25">
      <c r="I22750" s="80"/>
      <c r="AX22750" s="80"/>
      <c r="AY22750" s="80"/>
      <c r="AZ22750" s="80"/>
      <c r="BA22750" s="80"/>
      <c r="BB22750" s="80"/>
    </row>
    <row r="22751" spans="9:54" x14ac:dyDescent="0.25">
      <c r="I22751" s="80"/>
      <c r="AX22751" s="80"/>
      <c r="AY22751" s="80"/>
      <c r="AZ22751" s="80"/>
      <c r="BA22751" s="80"/>
      <c r="BB22751" s="80"/>
    </row>
    <row r="22752" spans="9:54" x14ac:dyDescent="0.25">
      <c r="I22752" s="80"/>
      <c r="AX22752" s="80"/>
      <c r="AY22752" s="80"/>
      <c r="AZ22752" s="80"/>
      <c r="BA22752" s="80"/>
      <c r="BB22752" s="80"/>
    </row>
    <row r="22753" spans="9:54" x14ac:dyDescent="0.25">
      <c r="I22753" s="80"/>
      <c r="AX22753" s="80"/>
      <c r="AY22753" s="80"/>
      <c r="AZ22753" s="80"/>
      <c r="BA22753" s="80"/>
      <c r="BB22753" s="80"/>
    </row>
    <row r="22754" spans="9:54" x14ac:dyDescent="0.25">
      <c r="I22754" s="80"/>
      <c r="AX22754" s="80"/>
      <c r="AY22754" s="80"/>
      <c r="AZ22754" s="80"/>
      <c r="BA22754" s="80"/>
      <c r="BB22754" s="80"/>
    </row>
    <row r="22755" spans="9:54" x14ac:dyDescent="0.25">
      <c r="I22755" s="80"/>
      <c r="AX22755" s="80"/>
      <c r="AY22755" s="80"/>
      <c r="AZ22755" s="80"/>
      <c r="BA22755" s="80"/>
      <c r="BB22755" s="80"/>
    </row>
    <row r="22756" spans="9:54" x14ac:dyDescent="0.25">
      <c r="I22756" s="80"/>
      <c r="AX22756" s="80"/>
      <c r="AY22756" s="80"/>
      <c r="AZ22756" s="80"/>
      <c r="BA22756" s="80"/>
      <c r="BB22756" s="80"/>
    </row>
    <row r="22757" spans="9:54" x14ac:dyDescent="0.25">
      <c r="I22757" s="80"/>
      <c r="AX22757" s="80"/>
      <c r="AY22757" s="80"/>
      <c r="AZ22757" s="80"/>
      <c r="BA22757" s="80"/>
      <c r="BB22757" s="80"/>
    </row>
    <row r="22758" spans="9:54" x14ac:dyDescent="0.25">
      <c r="I22758" s="80"/>
      <c r="AX22758" s="80"/>
      <c r="AY22758" s="80"/>
      <c r="AZ22758" s="80"/>
      <c r="BA22758" s="80"/>
      <c r="BB22758" s="80"/>
    </row>
    <row r="22759" spans="9:54" x14ac:dyDescent="0.25">
      <c r="I22759" s="80"/>
      <c r="AX22759" s="80"/>
      <c r="AY22759" s="80"/>
      <c r="AZ22759" s="80"/>
      <c r="BA22759" s="80"/>
      <c r="BB22759" s="80"/>
    </row>
    <row r="22760" spans="9:54" x14ac:dyDescent="0.25">
      <c r="I22760" s="80"/>
      <c r="AX22760" s="80"/>
      <c r="AY22760" s="80"/>
      <c r="AZ22760" s="80"/>
      <c r="BA22760" s="80"/>
      <c r="BB22760" s="80"/>
    </row>
    <row r="22761" spans="9:54" x14ac:dyDescent="0.25">
      <c r="I22761" s="80"/>
      <c r="AX22761" s="80"/>
      <c r="AY22761" s="80"/>
      <c r="AZ22761" s="80"/>
      <c r="BA22761" s="80"/>
      <c r="BB22761" s="80"/>
    </row>
    <row r="22762" spans="9:54" x14ac:dyDescent="0.25">
      <c r="I22762" s="80"/>
      <c r="AX22762" s="80"/>
      <c r="AY22762" s="80"/>
      <c r="AZ22762" s="80"/>
      <c r="BA22762" s="80"/>
      <c r="BB22762" s="80"/>
    </row>
    <row r="22763" spans="9:54" x14ac:dyDescent="0.25">
      <c r="I22763" s="80"/>
      <c r="AX22763" s="80"/>
      <c r="AY22763" s="80"/>
      <c r="AZ22763" s="80"/>
      <c r="BA22763" s="80"/>
      <c r="BB22763" s="80"/>
    </row>
    <row r="22764" spans="9:54" x14ac:dyDescent="0.25">
      <c r="I22764" s="80"/>
      <c r="AX22764" s="80"/>
      <c r="AY22764" s="80"/>
      <c r="AZ22764" s="80"/>
      <c r="BA22764" s="80"/>
      <c r="BB22764" s="80"/>
    </row>
    <row r="22765" spans="9:54" x14ac:dyDescent="0.25">
      <c r="I22765" s="80"/>
      <c r="AX22765" s="80"/>
      <c r="AY22765" s="80"/>
      <c r="AZ22765" s="80"/>
      <c r="BA22765" s="80"/>
      <c r="BB22765" s="80"/>
    </row>
    <row r="22766" spans="9:54" x14ac:dyDescent="0.25">
      <c r="I22766" s="80"/>
      <c r="AX22766" s="80"/>
      <c r="AY22766" s="80"/>
      <c r="AZ22766" s="80"/>
      <c r="BA22766" s="80"/>
      <c r="BB22766" s="80"/>
    </row>
    <row r="22767" spans="9:54" x14ac:dyDescent="0.25">
      <c r="I22767" s="80"/>
      <c r="AX22767" s="80"/>
      <c r="AY22767" s="80"/>
      <c r="AZ22767" s="80"/>
      <c r="BA22767" s="80"/>
      <c r="BB22767" s="80"/>
    </row>
    <row r="22768" spans="9:54" x14ac:dyDescent="0.25">
      <c r="I22768" s="80"/>
      <c r="AX22768" s="80"/>
      <c r="AY22768" s="80"/>
      <c r="AZ22768" s="80"/>
      <c r="BA22768" s="80"/>
      <c r="BB22768" s="80"/>
    </row>
    <row r="22769" spans="9:54" x14ac:dyDescent="0.25">
      <c r="I22769" s="80"/>
      <c r="AX22769" s="80"/>
      <c r="AY22769" s="80"/>
      <c r="AZ22769" s="80"/>
      <c r="BA22769" s="80"/>
      <c r="BB22769" s="80"/>
    </row>
    <row r="22770" spans="9:54" x14ac:dyDescent="0.25">
      <c r="I22770" s="80"/>
      <c r="AX22770" s="80"/>
      <c r="AY22770" s="80"/>
      <c r="AZ22770" s="80"/>
      <c r="BA22770" s="80"/>
      <c r="BB22770" s="80"/>
    </row>
    <row r="22771" spans="9:54" x14ac:dyDescent="0.25">
      <c r="I22771" s="80"/>
      <c r="AX22771" s="80"/>
      <c r="AY22771" s="80"/>
      <c r="AZ22771" s="80"/>
      <c r="BA22771" s="80"/>
      <c r="BB22771" s="80"/>
    </row>
    <row r="22772" spans="9:54" x14ac:dyDescent="0.25">
      <c r="I22772" s="80"/>
      <c r="AX22772" s="80"/>
      <c r="AY22772" s="80"/>
      <c r="AZ22772" s="80"/>
      <c r="BA22772" s="80"/>
      <c r="BB22772" s="80"/>
    </row>
    <row r="22773" spans="9:54" x14ac:dyDescent="0.25">
      <c r="I22773" s="80"/>
      <c r="AX22773" s="80"/>
      <c r="AY22773" s="80"/>
      <c r="AZ22773" s="80"/>
      <c r="BA22773" s="80"/>
      <c r="BB22773" s="80"/>
    </row>
    <row r="22774" spans="9:54" x14ac:dyDescent="0.25">
      <c r="I22774" s="80"/>
      <c r="AX22774" s="80"/>
      <c r="AY22774" s="80"/>
      <c r="AZ22774" s="80"/>
      <c r="BA22774" s="80"/>
      <c r="BB22774" s="80"/>
    </row>
    <row r="22775" spans="9:54" x14ac:dyDescent="0.25">
      <c r="I22775" s="80"/>
      <c r="AX22775" s="80"/>
      <c r="AY22775" s="80"/>
      <c r="AZ22775" s="80"/>
      <c r="BA22775" s="80"/>
      <c r="BB22775" s="80"/>
    </row>
    <row r="22776" spans="9:54" x14ac:dyDescent="0.25">
      <c r="I22776" s="80"/>
      <c r="AX22776" s="80"/>
      <c r="AY22776" s="80"/>
      <c r="AZ22776" s="80"/>
      <c r="BA22776" s="80"/>
      <c r="BB22776" s="80"/>
    </row>
    <row r="22777" spans="9:54" x14ac:dyDescent="0.25">
      <c r="I22777" s="80"/>
      <c r="AX22777" s="80"/>
      <c r="AY22777" s="80"/>
      <c r="AZ22777" s="80"/>
      <c r="BA22777" s="80"/>
      <c r="BB22777" s="80"/>
    </row>
    <row r="22778" spans="9:54" x14ac:dyDescent="0.25">
      <c r="I22778" s="80"/>
      <c r="AX22778" s="80"/>
      <c r="AY22778" s="80"/>
      <c r="AZ22778" s="80"/>
      <c r="BA22778" s="80"/>
      <c r="BB22778" s="80"/>
    </row>
    <row r="22779" spans="9:54" x14ac:dyDescent="0.25">
      <c r="I22779" s="80"/>
      <c r="AX22779" s="80"/>
      <c r="AY22779" s="80"/>
      <c r="AZ22779" s="80"/>
      <c r="BA22779" s="80"/>
      <c r="BB22779" s="80"/>
    </row>
    <row r="22780" spans="9:54" x14ac:dyDescent="0.25">
      <c r="I22780" s="80"/>
      <c r="AX22780" s="80"/>
      <c r="AY22780" s="80"/>
      <c r="AZ22780" s="80"/>
      <c r="BA22780" s="80"/>
      <c r="BB22780" s="80"/>
    </row>
    <row r="22781" spans="9:54" x14ac:dyDescent="0.25">
      <c r="I22781" s="80"/>
      <c r="AX22781" s="80"/>
      <c r="AY22781" s="80"/>
      <c r="AZ22781" s="80"/>
      <c r="BA22781" s="80"/>
      <c r="BB22781" s="80"/>
    </row>
    <row r="22782" spans="9:54" x14ac:dyDescent="0.25">
      <c r="I22782" s="80"/>
      <c r="AX22782" s="80"/>
      <c r="AY22782" s="80"/>
      <c r="AZ22782" s="80"/>
      <c r="BA22782" s="80"/>
      <c r="BB22782" s="80"/>
    </row>
    <row r="22783" spans="9:54" x14ac:dyDescent="0.25">
      <c r="I22783" s="80"/>
      <c r="AX22783" s="80"/>
      <c r="AY22783" s="80"/>
      <c r="AZ22783" s="80"/>
      <c r="BA22783" s="80"/>
      <c r="BB22783" s="80"/>
    </row>
    <row r="22784" spans="9:54" x14ac:dyDescent="0.25">
      <c r="I22784" s="80"/>
      <c r="AX22784" s="80"/>
      <c r="AY22784" s="80"/>
      <c r="AZ22784" s="80"/>
      <c r="BA22784" s="80"/>
      <c r="BB22784" s="80"/>
    </row>
    <row r="22785" spans="9:54" x14ac:dyDescent="0.25">
      <c r="I22785" s="80"/>
      <c r="AX22785" s="80"/>
      <c r="AY22785" s="80"/>
      <c r="AZ22785" s="80"/>
      <c r="BA22785" s="80"/>
      <c r="BB22785" s="80"/>
    </row>
    <row r="22786" spans="9:54" x14ac:dyDescent="0.25">
      <c r="I22786" s="80"/>
      <c r="AX22786" s="80"/>
      <c r="AY22786" s="80"/>
      <c r="AZ22786" s="80"/>
      <c r="BA22786" s="80"/>
      <c r="BB22786" s="80"/>
    </row>
    <row r="22787" spans="9:54" x14ac:dyDescent="0.25">
      <c r="I22787" s="80"/>
      <c r="AX22787" s="80"/>
      <c r="AY22787" s="80"/>
      <c r="AZ22787" s="80"/>
      <c r="BA22787" s="80"/>
      <c r="BB22787" s="80"/>
    </row>
    <row r="22788" spans="9:54" x14ac:dyDescent="0.25">
      <c r="I22788" s="80"/>
      <c r="AX22788" s="80"/>
      <c r="AY22788" s="80"/>
      <c r="AZ22788" s="80"/>
      <c r="BA22788" s="80"/>
      <c r="BB22788" s="80"/>
    </row>
    <row r="22789" spans="9:54" x14ac:dyDescent="0.25">
      <c r="I22789" s="80"/>
      <c r="AX22789" s="80"/>
      <c r="AY22789" s="80"/>
      <c r="AZ22789" s="80"/>
      <c r="BA22789" s="80"/>
      <c r="BB22789" s="80"/>
    </row>
    <row r="22790" spans="9:54" x14ac:dyDescent="0.25">
      <c r="I22790" s="80"/>
      <c r="AX22790" s="80"/>
      <c r="AY22790" s="80"/>
      <c r="AZ22790" s="80"/>
      <c r="BA22790" s="80"/>
      <c r="BB22790" s="80"/>
    </row>
    <row r="22791" spans="9:54" x14ac:dyDescent="0.25">
      <c r="I22791" s="80"/>
      <c r="AX22791" s="80"/>
      <c r="AY22791" s="80"/>
      <c r="AZ22791" s="80"/>
      <c r="BA22791" s="80"/>
      <c r="BB22791" s="80"/>
    </row>
    <row r="22792" spans="9:54" x14ac:dyDescent="0.25">
      <c r="I22792" s="80"/>
      <c r="AX22792" s="80"/>
      <c r="AY22792" s="80"/>
      <c r="AZ22792" s="80"/>
      <c r="BA22792" s="80"/>
      <c r="BB22792" s="80"/>
    </row>
    <row r="22793" spans="9:54" x14ac:dyDescent="0.25">
      <c r="I22793" s="80"/>
      <c r="AX22793" s="80"/>
      <c r="AY22793" s="80"/>
      <c r="AZ22793" s="80"/>
      <c r="BA22793" s="80"/>
      <c r="BB22793" s="80"/>
    </row>
    <row r="22794" spans="9:54" x14ac:dyDescent="0.25">
      <c r="I22794" s="80"/>
      <c r="AX22794" s="80"/>
      <c r="AY22794" s="80"/>
      <c r="AZ22794" s="80"/>
      <c r="BA22794" s="80"/>
      <c r="BB22794" s="80"/>
    </row>
    <row r="22795" spans="9:54" x14ac:dyDescent="0.25">
      <c r="I22795" s="80"/>
      <c r="AX22795" s="80"/>
      <c r="AY22795" s="80"/>
      <c r="AZ22795" s="80"/>
      <c r="BA22795" s="80"/>
      <c r="BB22795" s="80"/>
    </row>
    <row r="22796" spans="9:54" x14ac:dyDescent="0.25">
      <c r="I22796" s="80"/>
      <c r="AX22796" s="80"/>
      <c r="AY22796" s="80"/>
      <c r="AZ22796" s="80"/>
      <c r="BA22796" s="80"/>
      <c r="BB22796" s="80"/>
    </row>
    <row r="22797" spans="9:54" x14ac:dyDescent="0.25">
      <c r="I22797" s="80"/>
      <c r="AX22797" s="80"/>
      <c r="AY22797" s="80"/>
      <c r="AZ22797" s="80"/>
      <c r="BA22797" s="80"/>
      <c r="BB22797" s="80"/>
    </row>
    <row r="22798" spans="9:54" x14ac:dyDescent="0.25">
      <c r="I22798" s="80"/>
      <c r="AX22798" s="80"/>
      <c r="AY22798" s="80"/>
      <c r="AZ22798" s="80"/>
      <c r="BA22798" s="80"/>
      <c r="BB22798" s="80"/>
    </row>
    <row r="22799" spans="9:54" x14ac:dyDescent="0.25">
      <c r="I22799" s="80"/>
      <c r="AX22799" s="80"/>
      <c r="AY22799" s="80"/>
      <c r="AZ22799" s="80"/>
      <c r="BA22799" s="80"/>
      <c r="BB22799" s="80"/>
    </row>
    <row r="22800" spans="9:54" x14ac:dyDescent="0.25">
      <c r="I22800" s="80"/>
      <c r="AX22800" s="80"/>
      <c r="AY22800" s="80"/>
      <c r="AZ22800" s="80"/>
      <c r="BA22800" s="80"/>
      <c r="BB22800" s="80"/>
    </row>
    <row r="22801" spans="9:54" x14ac:dyDescent="0.25">
      <c r="I22801" s="80"/>
      <c r="AX22801" s="80"/>
      <c r="AY22801" s="80"/>
      <c r="AZ22801" s="80"/>
      <c r="BA22801" s="80"/>
      <c r="BB22801" s="80"/>
    </row>
    <row r="22802" spans="9:54" x14ac:dyDescent="0.25">
      <c r="I22802" s="80"/>
      <c r="AX22802" s="80"/>
      <c r="AY22802" s="80"/>
      <c r="AZ22802" s="80"/>
      <c r="BA22802" s="80"/>
      <c r="BB22802" s="80"/>
    </row>
    <row r="22803" spans="9:54" x14ac:dyDescent="0.25">
      <c r="I22803" s="80"/>
      <c r="AX22803" s="80"/>
      <c r="AY22803" s="80"/>
      <c r="AZ22803" s="80"/>
      <c r="BA22803" s="80"/>
      <c r="BB22803" s="80"/>
    </row>
    <row r="22804" spans="9:54" x14ac:dyDescent="0.25">
      <c r="I22804" s="80"/>
      <c r="AX22804" s="80"/>
      <c r="AY22804" s="80"/>
      <c r="AZ22804" s="80"/>
      <c r="BA22804" s="80"/>
      <c r="BB22804" s="80"/>
    </row>
    <row r="22805" spans="9:54" x14ac:dyDescent="0.25">
      <c r="I22805" s="80"/>
      <c r="AX22805" s="80"/>
      <c r="AY22805" s="80"/>
      <c r="AZ22805" s="80"/>
      <c r="BA22805" s="80"/>
      <c r="BB22805" s="80"/>
    </row>
    <row r="22806" spans="9:54" x14ac:dyDescent="0.25">
      <c r="I22806" s="80"/>
      <c r="AX22806" s="80"/>
      <c r="AY22806" s="80"/>
      <c r="AZ22806" s="80"/>
      <c r="BA22806" s="80"/>
      <c r="BB22806" s="80"/>
    </row>
    <row r="22807" spans="9:54" x14ac:dyDescent="0.25">
      <c r="I22807" s="80"/>
      <c r="AX22807" s="80"/>
      <c r="AY22807" s="80"/>
      <c r="AZ22807" s="80"/>
      <c r="BA22807" s="80"/>
      <c r="BB22807" s="80"/>
    </row>
    <row r="22808" spans="9:54" x14ac:dyDescent="0.25">
      <c r="I22808" s="80"/>
      <c r="AX22808" s="80"/>
      <c r="AY22808" s="80"/>
      <c r="AZ22808" s="80"/>
      <c r="BA22808" s="80"/>
      <c r="BB22808" s="80"/>
    </row>
    <row r="22809" spans="9:54" x14ac:dyDescent="0.25">
      <c r="I22809" s="80"/>
      <c r="AX22809" s="80"/>
      <c r="AY22809" s="80"/>
      <c r="AZ22809" s="80"/>
      <c r="BA22809" s="80"/>
      <c r="BB22809" s="80"/>
    </row>
    <row r="22810" spans="9:54" x14ac:dyDescent="0.25">
      <c r="I22810" s="80"/>
      <c r="AX22810" s="80"/>
      <c r="AY22810" s="80"/>
      <c r="AZ22810" s="80"/>
      <c r="BA22810" s="80"/>
      <c r="BB22810" s="80"/>
    </row>
    <row r="22811" spans="9:54" x14ac:dyDescent="0.25">
      <c r="I22811" s="80"/>
      <c r="AX22811" s="80"/>
      <c r="AY22811" s="80"/>
      <c r="AZ22811" s="80"/>
      <c r="BA22811" s="80"/>
      <c r="BB22811" s="80"/>
    </row>
    <row r="22812" spans="9:54" x14ac:dyDescent="0.25">
      <c r="I22812" s="80"/>
      <c r="AX22812" s="80"/>
      <c r="AY22812" s="80"/>
      <c r="AZ22812" s="80"/>
      <c r="BA22812" s="80"/>
      <c r="BB22812" s="80"/>
    </row>
    <row r="22813" spans="9:54" x14ac:dyDescent="0.25">
      <c r="I22813" s="80"/>
      <c r="AX22813" s="80"/>
      <c r="AY22813" s="80"/>
      <c r="AZ22813" s="80"/>
      <c r="BA22813" s="80"/>
      <c r="BB22813" s="80"/>
    </row>
    <row r="22814" spans="9:54" x14ac:dyDescent="0.25">
      <c r="I22814" s="80"/>
      <c r="AX22814" s="80"/>
      <c r="AY22814" s="80"/>
      <c r="AZ22814" s="80"/>
      <c r="BA22814" s="80"/>
      <c r="BB22814" s="80"/>
    </row>
    <row r="22815" spans="9:54" x14ac:dyDescent="0.25">
      <c r="I22815" s="80"/>
      <c r="AX22815" s="80"/>
      <c r="AY22815" s="80"/>
      <c r="AZ22815" s="80"/>
      <c r="BA22815" s="80"/>
      <c r="BB22815" s="80"/>
    </row>
    <row r="22816" spans="9:54" x14ac:dyDescent="0.25">
      <c r="I22816" s="80"/>
      <c r="AX22816" s="80"/>
      <c r="AY22816" s="80"/>
      <c r="AZ22816" s="80"/>
      <c r="BA22816" s="80"/>
      <c r="BB22816" s="80"/>
    </row>
    <row r="22817" spans="9:54" x14ac:dyDescent="0.25">
      <c r="I22817" s="80"/>
      <c r="AX22817" s="80"/>
      <c r="AY22817" s="80"/>
      <c r="AZ22817" s="80"/>
      <c r="BA22817" s="80"/>
      <c r="BB22817" s="80"/>
    </row>
    <row r="22818" spans="9:54" x14ac:dyDescent="0.25">
      <c r="I22818" s="80"/>
      <c r="AX22818" s="80"/>
      <c r="AY22818" s="80"/>
      <c r="AZ22818" s="80"/>
      <c r="BA22818" s="80"/>
      <c r="BB22818" s="80"/>
    </row>
    <row r="22819" spans="9:54" x14ac:dyDescent="0.25">
      <c r="I22819" s="80"/>
      <c r="AX22819" s="80"/>
      <c r="AY22819" s="80"/>
      <c r="AZ22819" s="80"/>
      <c r="BA22819" s="80"/>
      <c r="BB22819" s="80"/>
    </row>
    <row r="22820" spans="9:54" x14ac:dyDescent="0.25">
      <c r="I22820" s="80"/>
      <c r="AX22820" s="80"/>
      <c r="AY22820" s="80"/>
      <c r="AZ22820" s="80"/>
      <c r="BA22820" s="80"/>
      <c r="BB22820" s="80"/>
    </row>
    <row r="22821" spans="9:54" x14ac:dyDescent="0.25">
      <c r="I22821" s="80"/>
      <c r="AX22821" s="80"/>
      <c r="AY22821" s="80"/>
      <c r="AZ22821" s="80"/>
      <c r="BA22821" s="80"/>
      <c r="BB22821" s="80"/>
    </row>
    <row r="22822" spans="9:54" x14ac:dyDescent="0.25">
      <c r="I22822" s="80"/>
      <c r="AX22822" s="80"/>
      <c r="AY22822" s="80"/>
      <c r="AZ22822" s="80"/>
      <c r="BA22822" s="80"/>
      <c r="BB22822" s="80"/>
    </row>
    <row r="22823" spans="9:54" x14ac:dyDescent="0.25">
      <c r="I22823" s="80"/>
      <c r="AX22823" s="80"/>
      <c r="AY22823" s="80"/>
      <c r="AZ22823" s="80"/>
      <c r="BA22823" s="80"/>
      <c r="BB22823" s="80"/>
    </row>
    <row r="22824" spans="9:54" x14ac:dyDescent="0.25">
      <c r="I22824" s="80"/>
      <c r="AX22824" s="80"/>
      <c r="AY22824" s="80"/>
      <c r="AZ22824" s="80"/>
      <c r="BA22824" s="80"/>
      <c r="BB22824" s="80"/>
    </row>
    <row r="22825" spans="9:54" x14ac:dyDescent="0.25">
      <c r="I22825" s="80"/>
      <c r="AX22825" s="80"/>
      <c r="AY22825" s="80"/>
      <c r="AZ22825" s="80"/>
      <c r="BA22825" s="80"/>
      <c r="BB22825" s="80"/>
    </row>
    <row r="22826" spans="9:54" x14ac:dyDescent="0.25">
      <c r="I22826" s="80"/>
      <c r="AX22826" s="80"/>
      <c r="AY22826" s="80"/>
      <c r="AZ22826" s="80"/>
      <c r="BA22826" s="80"/>
      <c r="BB22826" s="80"/>
    </row>
    <row r="22827" spans="9:54" x14ac:dyDescent="0.25">
      <c r="I22827" s="80"/>
      <c r="AX22827" s="80"/>
      <c r="AY22827" s="80"/>
      <c r="AZ22827" s="80"/>
      <c r="BA22827" s="80"/>
      <c r="BB22827" s="80"/>
    </row>
    <row r="22828" spans="9:54" x14ac:dyDescent="0.25">
      <c r="I22828" s="80"/>
      <c r="AX22828" s="80"/>
      <c r="AY22828" s="80"/>
      <c r="AZ22828" s="80"/>
      <c r="BA22828" s="80"/>
      <c r="BB22828" s="80"/>
    </row>
    <row r="22829" spans="9:54" x14ac:dyDescent="0.25">
      <c r="I22829" s="80"/>
      <c r="AX22829" s="80"/>
      <c r="AY22829" s="80"/>
      <c r="AZ22829" s="80"/>
      <c r="BA22829" s="80"/>
      <c r="BB22829" s="80"/>
    </row>
    <row r="22830" spans="9:54" x14ac:dyDescent="0.25">
      <c r="I22830" s="80"/>
      <c r="AX22830" s="80"/>
      <c r="AY22830" s="80"/>
      <c r="AZ22830" s="80"/>
      <c r="BA22830" s="80"/>
      <c r="BB22830" s="80"/>
    </row>
    <row r="22831" spans="9:54" x14ac:dyDescent="0.25">
      <c r="I22831" s="80"/>
      <c r="AX22831" s="80"/>
      <c r="AY22831" s="80"/>
      <c r="AZ22831" s="80"/>
      <c r="BA22831" s="80"/>
      <c r="BB22831" s="80"/>
    </row>
    <row r="22832" spans="9:54" x14ac:dyDescent="0.25">
      <c r="I22832" s="80"/>
      <c r="AX22832" s="80"/>
      <c r="AY22832" s="80"/>
      <c r="AZ22832" s="80"/>
      <c r="BA22832" s="80"/>
      <c r="BB22832" s="80"/>
    </row>
    <row r="22833" spans="9:54" x14ac:dyDescent="0.25">
      <c r="I22833" s="80"/>
      <c r="AX22833" s="80"/>
      <c r="AY22833" s="80"/>
      <c r="AZ22833" s="80"/>
      <c r="BA22833" s="80"/>
      <c r="BB22833" s="80"/>
    </row>
    <row r="22834" spans="9:54" x14ac:dyDescent="0.25">
      <c r="I22834" s="80"/>
      <c r="AX22834" s="80"/>
      <c r="AY22834" s="80"/>
      <c r="AZ22834" s="80"/>
      <c r="BA22834" s="80"/>
      <c r="BB22834" s="80"/>
    </row>
    <row r="22835" spans="9:54" x14ac:dyDescent="0.25">
      <c r="I22835" s="80"/>
      <c r="AX22835" s="80"/>
      <c r="AY22835" s="80"/>
      <c r="AZ22835" s="80"/>
      <c r="BA22835" s="80"/>
      <c r="BB22835" s="80"/>
    </row>
    <row r="22836" spans="9:54" x14ac:dyDescent="0.25">
      <c r="I22836" s="80"/>
      <c r="AX22836" s="80"/>
      <c r="AY22836" s="80"/>
      <c r="AZ22836" s="80"/>
      <c r="BA22836" s="80"/>
      <c r="BB22836" s="80"/>
    </row>
    <row r="22837" spans="9:54" x14ac:dyDescent="0.25">
      <c r="I22837" s="80"/>
      <c r="AX22837" s="80"/>
      <c r="AY22837" s="80"/>
      <c r="AZ22837" s="80"/>
      <c r="BA22837" s="80"/>
      <c r="BB22837" s="80"/>
    </row>
    <row r="22838" spans="9:54" x14ac:dyDescent="0.25">
      <c r="I22838" s="80"/>
      <c r="AX22838" s="80"/>
      <c r="AY22838" s="80"/>
      <c r="AZ22838" s="80"/>
      <c r="BA22838" s="80"/>
      <c r="BB22838" s="80"/>
    </row>
    <row r="22839" spans="9:54" x14ac:dyDescent="0.25">
      <c r="I22839" s="80"/>
      <c r="AX22839" s="80"/>
      <c r="AY22839" s="80"/>
      <c r="AZ22839" s="80"/>
      <c r="BA22839" s="80"/>
      <c r="BB22839" s="80"/>
    </row>
    <row r="22840" spans="9:54" x14ac:dyDescent="0.25">
      <c r="I22840" s="80"/>
      <c r="AX22840" s="80"/>
      <c r="AY22840" s="80"/>
      <c r="AZ22840" s="80"/>
      <c r="BA22840" s="80"/>
      <c r="BB22840" s="80"/>
    </row>
    <row r="22841" spans="9:54" x14ac:dyDescent="0.25">
      <c r="I22841" s="80"/>
      <c r="AX22841" s="80"/>
      <c r="AY22841" s="80"/>
      <c r="AZ22841" s="80"/>
      <c r="BA22841" s="80"/>
      <c r="BB22841" s="80"/>
    </row>
    <row r="22842" spans="9:54" x14ac:dyDescent="0.25">
      <c r="I22842" s="80"/>
      <c r="AX22842" s="80"/>
      <c r="AY22842" s="80"/>
      <c r="AZ22842" s="80"/>
      <c r="BA22842" s="80"/>
      <c r="BB22842" s="80"/>
    </row>
    <row r="22843" spans="9:54" x14ac:dyDescent="0.25">
      <c r="I22843" s="80"/>
      <c r="AX22843" s="80"/>
      <c r="AY22843" s="80"/>
      <c r="AZ22843" s="80"/>
      <c r="BA22843" s="80"/>
      <c r="BB22843" s="80"/>
    </row>
    <row r="22844" spans="9:54" x14ac:dyDescent="0.25">
      <c r="I22844" s="80"/>
      <c r="AX22844" s="80"/>
      <c r="AY22844" s="80"/>
      <c r="AZ22844" s="80"/>
      <c r="BA22844" s="80"/>
      <c r="BB22844" s="80"/>
    </row>
    <row r="22845" spans="9:54" x14ac:dyDescent="0.25">
      <c r="I22845" s="80"/>
      <c r="AX22845" s="80"/>
      <c r="AY22845" s="80"/>
      <c r="AZ22845" s="80"/>
      <c r="BA22845" s="80"/>
      <c r="BB22845" s="80"/>
    </row>
    <row r="22846" spans="9:54" x14ac:dyDescent="0.25">
      <c r="I22846" s="80"/>
      <c r="AX22846" s="80"/>
      <c r="AY22846" s="80"/>
      <c r="AZ22846" s="80"/>
      <c r="BA22846" s="80"/>
      <c r="BB22846" s="80"/>
    </row>
    <row r="22847" spans="9:54" x14ac:dyDescent="0.25">
      <c r="I22847" s="80"/>
      <c r="AX22847" s="80"/>
      <c r="AY22847" s="80"/>
      <c r="AZ22847" s="80"/>
      <c r="BA22847" s="80"/>
      <c r="BB22847" s="80"/>
    </row>
    <row r="22848" spans="9:54" x14ac:dyDescent="0.25">
      <c r="I22848" s="80"/>
      <c r="AX22848" s="80"/>
      <c r="AY22848" s="80"/>
      <c r="AZ22848" s="80"/>
      <c r="BA22848" s="80"/>
      <c r="BB22848" s="80"/>
    </row>
    <row r="22849" spans="9:54" x14ac:dyDescent="0.25">
      <c r="I22849" s="80"/>
      <c r="AX22849" s="80"/>
      <c r="AY22849" s="80"/>
      <c r="AZ22849" s="80"/>
      <c r="BA22849" s="80"/>
      <c r="BB22849" s="80"/>
    </row>
    <row r="22850" spans="9:54" x14ac:dyDescent="0.25">
      <c r="I22850" s="80"/>
      <c r="AX22850" s="80"/>
      <c r="AY22850" s="80"/>
      <c r="AZ22850" s="80"/>
      <c r="BA22850" s="80"/>
      <c r="BB22850" s="80"/>
    </row>
    <row r="22851" spans="9:54" x14ac:dyDescent="0.25">
      <c r="I22851" s="80"/>
      <c r="AX22851" s="80"/>
      <c r="AY22851" s="80"/>
      <c r="AZ22851" s="80"/>
      <c r="BA22851" s="80"/>
      <c r="BB22851" s="80"/>
    </row>
    <row r="22852" spans="9:54" x14ac:dyDescent="0.25">
      <c r="I22852" s="80"/>
      <c r="AX22852" s="80"/>
      <c r="AY22852" s="80"/>
      <c r="AZ22852" s="80"/>
      <c r="BA22852" s="80"/>
      <c r="BB22852" s="80"/>
    </row>
    <row r="22853" spans="9:54" x14ac:dyDescent="0.25">
      <c r="I22853" s="80"/>
      <c r="AX22853" s="80"/>
      <c r="AY22853" s="80"/>
      <c r="AZ22853" s="80"/>
      <c r="BA22853" s="80"/>
      <c r="BB22853" s="80"/>
    </row>
    <row r="22854" spans="9:54" x14ac:dyDescent="0.25">
      <c r="I22854" s="80"/>
      <c r="AX22854" s="80"/>
      <c r="AY22854" s="80"/>
      <c r="AZ22854" s="80"/>
      <c r="BA22854" s="80"/>
      <c r="BB22854" s="80"/>
    </row>
    <row r="22855" spans="9:54" x14ac:dyDescent="0.25">
      <c r="I22855" s="80"/>
      <c r="AX22855" s="80"/>
      <c r="AY22855" s="80"/>
      <c r="AZ22855" s="80"/>
      <c r="BA22855" s="80"/>
      <c r="BB22855" s="80"/>
    </row>
    <row r="22856" spans="9:54" x14ac:dyDescent="0.25">
      <c r="I22856" s="80"/>
      <c r="AX22856" s="80"/>
      <c r="AY22856" s="80"/>
      <c r="AZ22856" s="80"/>
      <c r="BA22856" s="80"/>
      <c r="BB22856" s="80"/>
    </row>
    <row r="22857" spans="9:54" x14ac:dyDescent="0.25">
      <c r="I22857" s="80"/>
      <c r="AX22857" s="80"/>
      <c r="AY22857" s="80"/>
      <c r="AZ22857" s="80"/>
      <c r="BA22857" s="80"/>
      <c r="BB22857" s="80"/>
    </row>
    <row r="22858" spans="9:54" x14ac:dyDescent="0.25">
      <c r="I22858" s="80"/>
      <c r="AX22858" s="80"/>
      <c r="AY22858" s="80"/>
      <c r="AZ22858" s="80"/>
      <c r="BA22858" s="80"/>
      <c r="BB22858" s="80"/>
    </row>
    <row r="22859" spans="9:54" x14ac:dyDescent="0.25">
      <c r="I22859" s="80"/>
      <c r="AX22859" s="80"/>
      <c r="AY22859" s="80"/>
      <c r="AZ22859" s="80"/>
      <c r="BA22859" s="80"/>
      <c r="BB22859" s="80"/>
    </row>
    <row r="22860" spans="9:54" x14ac:dyDescent="0.25">
      <c r="I22860" s="80"/>
      <c r="AX22860" s="80"/>
      <c r="AY22860" s="80"/>
      <c r="AZ22860" s="80"/>
      <c r="BA22860" s="80"/>
      <c r="BB22860" s="80"/>
    </row>
    <row r="22861" spans="9:54" x14ac:dyDescent="0.25">
      <c r="I22861" s="80"/>
      <c r="AX22861" s="80"/>
      <c r="AY22861" s="80"/>
      <c r="AZ22861" s="80"/>
      <c r="BA22861" s="80"/>
      <c r="BB22861" s="80"/>
    </row>
    <row r="22862" spans="9:54" x14ac:dyDescent="0.25">
      <c r="I22862" s="80"/>
      <c r="AX22862" s="80"/>
      <c r="AY22862" s="80"/>
      <c r="AZ22862" s="80"/>
      <c r="BA22862" s="80"/>
      <c r="BB22862" s="80"/>
    </row>
    <row r="22863" spans="9:54" x14ac:dyDescent="0.25">
      <c r="I22863" s="80"/>
      <c r="AX22863" s="80"/>
      <c r="AY22863" s="80"/>
      <c r="AZ22863" s="80"/>
      <c r="BA22863" s="80"/>
      <c r="BB22863" s="80"/>
    </row>
    <row r="22864" spans="9:54" x14ac:dyDescent="0.25">
      <c r="I22864" s="80"/>
      <c r="AX22864" s="80"/>
      <c r="AY22864" s="80"/>
      <c r="AZ22864" s="80"/>
      <c r="BA22864" s="80"/>
      <c r="BB22864" s="80"/>
    </row>
    <row r="22865" spans="9:54" x14ac:dyDescent="0.25">
      <c r="I22865" s="80"/>
      <c r="AX22865" s="80"/>
      <c r="AY22865" s="80"/>
      <c r="AZ22865" s="80"/>
      <c r="BA22865" s="80"/>
      <c r="BB22865" s="80"/>
    </row>
    <row r="22866" spans="9:54" x14ac:dyDescent="0.25">
      <c r="I22866" s="80"/>
      <c r="AX22866" s="80"/>
      <c r="AY22866" s="80"/>
      <c r="AZ22866" s="80"/>
      <c r="BA22866" s="80"/>
      <c r="BB22866" s="80"/>
    </row>
    <row r="22867" spans="9:54" x14ac:dyDescent="0.25">
      <c r="I22867" s="80"/>
      <c r="AX22867" s="80"/>
      <c r="AY22867" s="80"/>
      <c r="AZ22867" s="80"/>
      <c r="BA22867" s="80"/>
      <c r="BB22867" s="80"/>
    </row>
    <row r="22868" spans="9:54" x14ac:dyDescent="0.25">
      <c r="I22868" s="80"/>
      <c r="AX22868" s="80"/>
      <c r="AY22868" s="80"/>
      <c r="AZ22868" s="80"/>
      <c r="BA22868" s="80"/>
      <c r="BB22868" s="80"/>
    </row>
    <row r="22869" spans="9:54" x14ac:dyDescent="0.25">
      <c r="I22869" s="80"/>
      <c r="AX22869" s="80"/>
      <c r="AY22869" s="80"/>
      <c r="AZ22869" s="80"/>
      <c r="BA22869" s="80"/>
      <c r="BB22869" s="80"/>
    </row>
    <row r="22870" spans="9:54" x14ac:dyDescent="0.25">
      <c r="I22870" s="80"/>
      <c r="AX22870" s="80"/>
      <c r="AY22870" s="80"/>
      <c r="AZ22870" s="80"/>
      <c r="BA22870" s="80"/>
      <c r="BB22870" s="80"/>
    </row>
    <row r="22871" spans="9:54" x14ac:dyDescent="0.25">
      <c r="I22871" s="80"/>
      <c r="AX22871" s="80"/>
      <c r="AY22871" s="80"/>
      <c r="AZ22871" s="80"/>
      <c r="BA22871" s="80"/>
      <c r="BB22871" s="80"/>
    </row>
    <row r="22872" spans="9:54" x14ac:dyDescent="0.25">
      <c r="I22872" s="80"/>
      <c r="AX22872" s="80"/>
      <c r="AY22872" s="80"/>
      <c r="AZ22872" s="80"/>
      <c r="BA22872" s="80"/>
      <c r="BB22872" s="80"/>
    </row>
    <row r="22873" spans="9:54" x14ac:dyDescent="0.25">
      <c r="I22873" s="80"/>
      <c r="AX22873" s="80"/>
      <c r="AY22873" s="80"/>
      <c r="AZ22873" s="80"/>
      <c r="BA22873" s="80"/>
      <c r="BB22873" s="80"/>
    </row>
    <row r="22874" spans="9:54" x14ac:dyDescent="0.25">
      <c r="I22874" s="80"/>
      <c r="AX22874" s="80"/>
      <c r="AY22874" s="80"/>
      <c r="AZ22874" s="80"/>
      <c r="BA22874" s="80"/>
      <c r="BB22874" s="80"/>
    </row>
    <row r="22875" spans="9:54" x14ac:dyDescent="0.25">
      <c r="I22875" s="80"/>
      <c r="AX22875" s="80"/>
      <c r="AY22875" s="80"/>
      <c r="AZ22875" s="80"/>
      <c r="BA22875" s="80"/>
      <c r="BB22875" s="80"/>
    </row>
    <row r="22876" spans="9:54" x14ac:dyDescent="0.25">
      <c r="I22876" s="80"/>
      <c r="AX22876" s="80"/>
      <c r="AY22876" s="80"/>
      <c r="AZ22876" s="80"/>
      <c r="BA22876" s="80"/>
      <c r="BB22876" s="80"/>
    </row>
    <row r="22877" spans="9:54" x14ac:dyDescent="0.25">
      <c r="I22877" s="80"/>
      <c r="AX22877" s="80"/>
      <c r="AY22877" s="80"/>
      <c r="AZ22877" s="80"/>
      <c r="BA22877" s="80"/>
      <c r="BB22877" s="80"/>
    </row>
    <row r="22878" spans="9:54" x14ac:dyDescent="0.25">
      <c r="I22878" s="80"/>
      <c r="AX22878" s="80"/>
      <c r="AY22878" s="80"/>
      <c r="AZ22878" s="80"/>
      <c r="BA22878" s="80"/>
      <c r="BB22878" s="80"/>
    </row>
    <row r="22879" spans="9:54" x14ac:dyDescent="0.25">
      <c r="I22879" s="80"/>
      <c r="AX22879" s="80"/>
      <c r="AY22879" s="80"/>
      <c r="AZ22879" s="80"/>
      <c r="BA22879" s="80"/>
      <c r="BB22879" s="80"/>
    </row>
    <row r="22880" spans="9:54" x14ac:dyDescent="0.25">
      <c r="I22880" s="80"/>
      <c r="AX22880" s="80"/>
      <c r="AY22880" s="80"/>
      <c r="AZ22880" s="80"/>
      <c r="BA22880" s="80"/>
      <c r="BB22880" s="80"/>
    </row>
    <row r="22881" spans="9:54" x14ac:dyDescent="0.25">
      <c r="I22881" s="80"/>
      <c r="AX22881" s="80"/>
      <c r="AY22881" s="80"/>
      <c r="AZ22881" s="80"/>
      <c r="BA22881" s="80"/>
      <c r="BB22881" s="80"/>
    </row>
    <row r="22882" spans="9:54" x14ac:dyDescent="0.25">
      <c r="I22882" s="80"/>
      <c r="AX22882" s="80"/>
      <c r="AY22882" s="80"/>
      <c r="AZ22882" s="80"/>
      <c r="BA22882" s="80"/>
      <c r="BB22882" s="80"/>
    </row>
    <row r="22883" spans="9:54" x14ac:dyDescent="0.25">
      <c r="I22883" s="80"/>
      <c r="AX22883" s="80"/>
      <c r="AY22883" s="80"/>
      <c r="AZ22883" s="80"/>
      <c r="BA22883" s="80"/>
      <c r="BB22883" s="80"/>
    </row>
    <row r="22884" spans="9:54" x14ac:dyDescent="0.25">
      <c r="I22884" s="80"/>
      <c r="AX22884" s="80"/>
      <c r="AY22884" s="80"/>
      <c r="AZ22884" s="80"/>
      <c r="BA22884" s="80"/>
      <c r="BB22884" s="80"/>
    </row>
    <row r="22885" spans="9:54" x14ac:dyDescent="0.25">
      <c r="I22885" s="80"/>
      <c r="AX22885" s="80"/>
      <c r="AY22885" s="80"/>
      <c r="AZ22885" s="80"/>
      <c r="BA22885" s="80"/>
      <c r="BB22885" s="80"/>
    </row>
    <row r="22886" spans="9:54" x14ac:dyDescent="0.25">
      <c r="I22886" s="80"/>
      <c r="AX22886" s="80"/>
      <c r="AY22886" s="80"/>
      <c r="AZ22886" s="80"/>
      <c r="BA22886" s="80"/>
      <c r="BB22886" s="80"/>
    </row>
    <row r="22887" spans="9:54" x14ac:dyDescent="0.25">
      <c r="I22887" s="80"/>
      <c r="AX22887" s="80"/>
      <c r="AY22887" s="80"/>
      <c r="AZ22887" s="80"/>
      <c r="BA22887" s="80"/>
      <c r="BB22887" s="80"/>
    </row>
    <row r="22888" spans="9:54" x14ac:dyDescent="0.25">
      <c r="I22888" s="80"/>
      <c r="AX22888" s="80"/>
      <c r="AY22888" s="80"/>
      <c r="AZ22888" s="80"/>
      <c r="BA22888" s="80"/>
      <c r="BB22888" s="80"/>
    </row>
    <row r="22889" spans="9:54" x14ac:dyDescent="0.25">
      <c r="I22889" s="80"/>
      <c r="AX22889" s="80"/>
      <c r="AY22889" s="80"/>
      <c r="AZ22889" s="80"/>
      <c r="BA22889" s="80"/>
      <c r="BB22889" s="80"/>
    </row>
    <row r="22890" spans="9:54" x14ac:dyDescent="0.25">
      <c r="I22890" s="80"/>
      <c r="AX22890" s="80"/>
      <c r="AY22890" s="80"/>
      <c r="AZ22890" s="80"/>
      <c r="BA22890" s="80"/>
      <c r="BB22890" s="80"/>
    </row>
    <row r="22891" spans="9:54" x14ac:dyDescent="0.25">
      <c r="I22891" s="80"/>
      <c r="AX22891" s="80"/>
      <c r="AY22891" s="80"/>
      <c r="AZ22891" s="80"/>
      <c r="BA22891" s="80"/>
      <c r="BB22891" s="80"/>
    </row>
    <row r="22892" spans="9:54" x14ac:dyDescent="0.25">
      <c r="I22892" s="80"/>
      <c r="AX22892" s="80"/>
      <c r="AY22892" s="80"/>
      <c r="AZ22892" s="80"/>
      <c r="BA22892" s="80"/>
      <c r="BB22892" s="80"/>
    </row>
    <row r="22893" spans="9:54" x14ac:dyDescent="0.25">
      <c r="I22893" s="80"/>
      <c r="AX22893" s="80"/>
      <c r="AY22893" s="80"/>
      <c r="AZ22893" s="80"/>
      <c r="BA22893" s="80"/>
      <c r="BB22893" s="80"/>
    </row>
    <row r="22894" spans="9:54" x14ac:dyDescent="0.25">
      <c r="I22894" s="80"/>
      <c r="AX22894" s="80"/>
      <c r="AY22894" s="80"/>
      <c r="AZ22894" s="80"/>
      <c r="BA22894" s="80"/>
      <c r="BB22894" s="80"/>
    </row>
    <row r="22895" spans="9:54" x14ac:dyDescent="0.25">
      <c r="I22895" s="80"/>
      <c r="AX22895" s="80"/>
      <c r="AY22895" s="80"/>
      <c r="AZ22895" s="80"/>
      <c r="BA22895" s="80"/>
      <c r="BB22895" s="80"/>
    </row>
    <row r="22896" spans="9:54" x14ac:dyDescent="0.25">
      <c r="I22896" s="80"/>
      <c r="AX22896" s="80"/>
      <c r="AY22896" s="80"/>
      <c r="AZ22896" s="80"/>
      <c r="BA22896" s="80"/>
      <c r="BB22896" s="80"/>
    </row>
    <row r="22897" spans="9:54" x14ac:dyDescent="0.25">
      <c r="I22897" s="80"/>
      <c r="AX22897" s="80"/>
      <c r="AY22897" s="80"/>
      <c r="AZ22897" s="80"/>
      <c r="BA22897" s="80"/>
      <c r="BB22897" s="80"/>
    </row>
    <row r="22898" spans="9:54" x14ac:dyDescent="0.25">
      <c r="I22898" s="80"/>
      <c r="AX22898" s="80"/>
      <c r="AY22898" s="80"/>
      <c r="AZ22898" s="80"/>
      <c r="BA22898" s="80"/>
      <c r="BB22898" s="80"/>
    </row>
    <row r="22899" spans="9:54" x14ac:dyDescent="0.25">
      <c r="I22899" s="80"/>
      <c r="AX22899" s="80"/>
      <c r="AY22899" s="80"/>
      <c r="AZ22899" s="80"/>
      <c r="BA22899" s="80"/>
      <c r="BB22899" s="80"/>
    </row>
    <row r="22900" spans="9:54" x14ac:dyDescent="0.25">
      <c r="I22900" s="80"/>
      <c r="AX22900" s="80"/>
      <c r="AY22900" s="80"/>
      <c r="AZ22900" s="80"/>
      <c r="BA22900" s="80"/>
      <c r="BB22900" s="80"/>
    </row>
    <row r="22901" spans="9:54" x14ac:dyDescent="0.25">
      <c r="I22901" s="80"/>
      <c r="AX22901" s="80"/>
      <c r="AY22901" s="80"/>
      <c r="AZ22901" s="80"/>
      <c r="BA22901" s="80"/>
      <c r="BB22901" s="80"/>
    </row>
    <row r="22902" spans="9:54" x14ac:dyDescent="0.25">
      <c r="I22902" s="80"/>
      <c r="AX22902" s="80"/>
      <c r="AY22902" s="80"/>
      <c r="AZ22902" s="80"/>
      <c r="BA22902" s="80"/>
      <c r="BB22902" s="80"/>
    </row>
    <row r="22903" spans="9:54" x14ac:dyDescent="0.25">
      <c r="I22903" s="80"/>
      <c r="AX22903" s="80"/>
      <c r="AY22903" s="80"/>
      <c r="AZ22903" s="80"/>
      <c r="BA22903" s="80"/>
      <c r="BB22903" s="80"/>
    </row>
    <row r="22904" spans="9:54" x14ac:dyDescent="0.25">
      <c r="I22904" s="80"/>
      <c r="AX22904" s="80"/>
      <c r="AY22904" s="80"/>
      <c r="AZ22904" s="80"/>
      <c r="BA22904" s="80"/>
      <c r="BB22904" s="80"/>
    </row>
    <row r="22905" spans="9:54" x14ac:dyDescent="0.25">
      <c r="I22905" s="80"/>
      <c r="AX22905" s="80"/>
      <c r="AY22905" s="80"/>
      <c r="AZ22905" s="80"/>
      <c r="BA22905" s="80"/>
      <c r="BB22905" s="80"/>
    </row>
    <row r="22906" spans="9:54" x14ac:dyDescent="0.25">
      <c r="I22906" s="80"/>
      <c r="AX22906" s="80"/>
      <c r="AY22906" s="80"/>
      <c r="AZ22906" s="80"/>
      <c r="BA22906" s="80"/>
      <c r="BB22906" s="80"/>
    </row>
    <row r="22907" spans="9:54" x14ac:dyDescent="0.25">
      <c r="I22907" s="80"/>
      <c r="AX22907" s="80"/>
      <c r="AY22907" s="80"/>
      <c r="AZ22907" s="80"/>
      <c r="BA22907" s="80"/>
      <c r="BB22907" s="80"/>
    </row>
    <row r="22908" spans="9:54" x14ac:dyDescent="0.25">
      <c r="I22908" s="80"/>
      <c r="AX22908" s="80"/>
      <c r="AY22908" s="80"/>
      <c r="AZ22908" s="80"/>
      <c r="BA22908" s="80"/>
      <c r="BB22908" s="80"/>
    </row>
    <row r="22909" spans="9:54" x14ac:dyDescent="0.25">
      <c r="I22909" s="80"/>
      <c r="AX22909" s="80"/>
      <c r="AY22909" s="80"/>
      <c r="AZ22909" s="80"/>
      <c r="BA22909" s="80"/>
      <c r="BB22909" s="80"/>
    </row>
    <row r="22910" spans="9:54" x14ac:dyDescent="0.25">
      <c r="I22910" s="80"/>
      <c r="AX22910" s="80"/>
      <c r="AY22910" s="80"/>
      <c r="AZ22910" s="80"/>
      <c r="BA22910" s="80"/>
      <c r="BB22910" s="80"/>
    </row>
    <row r="22911" spans="9:54" x14ac:dyDescent="0.25">
      <c r="I22911" s="80"/>
      <c r="AX22911" s="80"/>
      <c r="AY22911" s="80"/>
      <c r="AZ22911" s="80"/>
      <c r="BA22911" s="80"/>
      <c r="BB22911" s="80"/>
    </row>
    <row r="22912" spans="9:54" x14ac:dyDescent="0.25">
      <c r="I22912" s="80"/>
      <c r="AX22912" s="80"/>
      <c r="AY22912" s="80"/>
      <c r="AZ22912" s="80"/>
      <c r="BA22912" s="80"/>
      <c r="BB22912" s="80"/>
    </row>
    <row r="22913" spans="9:54" x14ac:dyDescent="0.25">
      <c r="I22913" s="80"/>
      <c r="AX22913" s="80"/>
      <c r="AY22913" s="80"/>
      <c r="AZ22913" s="80"/>
      <c r="BA22913" s="80"/>
      <c r="BB22913" s="80"/>
    </row>
    <row r="22914" spans="9:54" x14ac:dyDescent="0.25">
      <c r="I22914" s="80"/>
      <c r="AX22914" s="80"/>
      <c r="AY22914" s="80"/>
      <c r="AZ22914" s="80"/>
      <c r="BA22914" s="80"/>
      <c r="BB22914" s="80"/>
    </row>
    <row r="22915" spans="9:54" x14ac:dyDescent="0.25">
      <c r="I22915" s="80"/>
      <c r="AX22915" s="80"/>
      <c r="AY22915" s="80"/>
      <c r="AZ22915" s="80"/>
      <c r="BA22915" s="80"/>
      <c r="BB22915" s="80"/>
    </row>
    <row r="22916" spans="9:54" x14ac:dyDescent="0.25">
      <c r="I22916" s="80"/>
      <c r="AX22916" s="80"/>
      <c r="AY22916" s="80"/>
      <c r="AZ22916" s="80"/>
      <c r="BA22916" s="80"/>
      <c r="BB22916" s="80"/>
    </row>
    <row r="22917" spans="9:54" x14ac:dyDescent="0.25">
      <c r="I22917" s="80"/>
      <c r="AX22917" s="80"/>
      <c r="AY22917" s="80"/>
      <c r="AZ22917" s="80"/>
      <c r="BA22917" s="80"/>
      <c r="BB22917" s="80"/>
    </row>
    <row r="22918" spans="9:54" x14ac:dyDescent="0.25">
      <c r="I22918" s="80"/>
      <c r="AX22918" s="80"/>
      <c r="AY22918" s="80"/>
      <c r="AZ22918" s="80"/>
      <c r="BA22918" s="80"/>
      <c r="BB22918" s="80"/>
    </row>
    <row r="22919" spans="9:54" x14ac:dyDescent="0.25">
      <c r="I22919" s="80"/>
      <c r="AX22919" s="80"/>
      <c r="AY22919" s="80"/>
      <c r="AZ22919" s="80"/>
      <c r="BA22919" s="80"/>
      <c r="BB22919" s="80"/>
    </row>
    <row r="22920" spans="9:54" x14ac:dyDescent="0.25">
      <c r="I22920" s="80"/>
      <c r="AX22920" s="80"/>
      <c r="AY22920" s="80"/>
      <c r="AZ22920" s="80"/>
      <c r="BA22920" s="80"/>
      <c r="BB22920" s="80"/>
    </row>
    <row r="22921" spans="9:54" x14ac:dyDescent="0.25">
      <c r="I22921" s="80"/>
      <c r="AX22921" s="80"/>
      <c r="AY22921" s="80"/>
      <c r="AZ22921" s="80"/>
      <c r="BA22921" s="80"/>
      <c r="BB22921" s="80"/>
    </row>
    <row r="22922" spans="9:54" x14ac:dyDescent="0.25">
      <c r="I22922" s="80"/>
      <c r="AX22922" s="80"/>
      <c r="AY22922" s="80"/>
      <c r="AZ22922" s="80"/>
      <c r="BA22922" s="80"/>
      <c r="BB22922" s="80"/>
    </row>
    <row r="22923" spans="9:54" x14ac:dyDescent="0.25">
      <c r="I22923" s="80"/>
      <c r="AX22923" s="80"/>
      <c r="AY22923" s="80"/>
      <c r="AZ22923" s="80"/>
      <c r="BA22923" s="80"/>
      <c r="BB22923" s="80"/>
    </row>
    <row r="22924" spans="9:54" x14ac:dyDescent="0.25">
      <c r="I22924" s="80"/>
      <c r="AX22924" s="80"/>
      <c r="AY22924" s="80"/>
      <c r="AZ22924" s="80"/>
      <c r="BA22924" s="80"/>
      <c r="BB22924" s="80"/>
    </row>
    <row r="22925" spans="9:54" x14ac:dyDescent="0.25">
      <c r="I22925" s="80"/>
      <c r="AX22925" s="80"/>
      <c r="AY22925" s="80"/>
      <c r="AZ22925" s="80"/>
      <c r="BA22925" s="80"/>
      <c r="BB22925" s="80"/>
    </row>
    <row r="22926" spans="9:54" x14ac:dyDescent="0.25">
      <c r="I22926" s="80"/>
      <c r="AX22926" s="80"/>
      <c r="AY22926" s="80"/>
      <c r="AZ22926" s="80"/>
      <c r="BA22926" s="80"/>
      <c r="BB22926" s="80"/>
    </row>
    <row r="22927" spans="9:54" x14ac:dyDescent="0.25">
      <c r="I22927" s="80"/>
      <c r="AX22927" s="80"/>
      <c r="AY22927" s="80"/>
      <c r="AZ22927" s="80"/>
      <c r="BA22927" s="80"/>
      <c r="BB22927" s="80"/>
    </row>
    <row r="22928" spans="9:54" x14ac:dyDescent="0.25">
      <c r="I22928" s="80"/>
      <c r="AX22928" s="80"/>
      <c r="AY22928" s="80"/>
      <c r="AZ22928" s="80"/>
      <c r="BA22928" s="80"/>
      <c r="BB22928" s="80"/>
    </row>
    <row r="22929" spans="9:54" x14ac:dyDescent="0.25">
      <c r="I22929" s="80"/>
      <c r="AX22929" s="80"/>
      <c r="AY22929" s="80"/>
      <c r="AZ22929" s="80"/>
      <c r="BA22929" s="80"/>
      <c r="BB22929" s="80"/>
    </row>
    <row r="22930" spans="9:54" x14ac:dyDescent="0.25">
      <c r="I22930" s="80"/>
      <c r="AX22930" s="80"/>
      <c r="AY22930" s="80"/>
      <c r="AZ22930" s="80"/>
      <c r="BA22930" s="80"/>
      <c r="BB22930" s="80"/>
    </row>
    <row r="22931" spans="9:54" x14ac:dyDescent="0.25">
      <c r="I22931" s="80"/>
      <c r="AX22931" s="80"/>
      <c r="AY22931" s="80"/>
      <c r="AZ22931" s="80"/>
      <c r="BA22931" s="80"/>
      <c r="BB22931" s="80"/>
    </row>
    <row r="22932" spans="9:54" x14ac:dyDescent="0.25">
      <c r="I22932" s="80"/>
      <c r="AX22932" s="80"/>
      <c r="AY22932" s="80"/>
      <c r="AZ22932" s="80"/>
      <c r="BA22932" s="80"/>
      <c r="BB22932" s="80"/>
    </row>
    <row r="22933" spans="9:54" x14ac:dyDescent="0.25">
      <c r="I22933" s="80"/>
      <c r="AX22933" s="80"/>
      <c r="AY22933" s="80"/>
      <c r="AZ22933" s="80"/>
      <c r="BA22933" s="80"/>
      <c r="BB22933" s="80"/>
    </row>
    <row r="22934" spans="9:54" x14ac:dyDescent="0.25">
      <c r="I22934" s="80"/>
      <c r="AX22934" s="80"/>
      <c r="AY22934" s="80"/>
      <c r="AZ22934" s="80"/>
      <c r="BA22934" s="80"/>
      <c r="BB22934" s="80"/>
    </row>
    <row r="22935" spans="9:54" x14ac:dyDescent="0.25">
      <c r="I22935" s="80"/>
      <c r="AX22935" s="80"/>
      <c r="AY22935" s="80"/>
      <c r="AZ22935" s="80"/>
      <c r="BA22935" s="80"/>
      <c r="BB22935" s="80"/>
    </row>
    <row r="22936" spans="9:54" x14ac:dyDescent="0.25">
      <c r="I22936" s="80"/>
      <c r="AX22936" s="80"/>
      <c r="AY22936" s="80"/>
      <c r="AZ22936" s="80"/>
      <c r="BA22936" s="80"/>
      <c r="BB22936" s="80"/>
    </row>
    <row r="22937" spans="9:54" x14ac:dyDescent="0.25">
      <c r="I22937" s="80"/>
      <c r="AX22937" s="80"/>
      <c r="AY22937" s="80"/>
      <c r="AZ22937" s="80"/>
      <c r="BA22937" s="80"/>
      <c r="BB22937" s="80"/>
    </row>
    <row r="22938" spans="9:54" x14ac:dyDescent="0.25">
      <c r="I22938" s="80"/>
      <c r="AX22938" s="80"/>
      <c r="AY22938" s="80"/>
      <c r="AZ22938" s="80"/>
      <c r="BA22938" s="80"/>
      <c r="BB22938" s="80"/>
    </row>
    <row r="22939" spans="9:54" x14ac:dyDescent="0.25">
      <c r="I22939" s="80"/>
      <c r="AX22939" s="80"/>
      <c r="AY22939" s="80"/>
      <c r="AZ22939" s="80"/>
      <c r="BA22939" s="80"/>
      <c r="BB22939" s="80"/>
    </row>
    <row r="22940" spans="9:54" x14ac:dyDescent="0.25">
      <c r="I22940" s="80"/>
      <c r="AX22940" s="80"/>
      <c r="AY22940" s="80"/>
      <c r="AZ22940" s="80"/>
      <c r="BA22940" s="80"/>
      <c r="BB22940" s="80"/>
    </row>
    <row r="22941" spans="9:54" x14ac:dyDescent="0.25">
      <c r="I22941" s="80"/>
      <c r="AX22941" s="80"/>
      <c r="AY22941" s="80"/>
      <c r="AZ22941" s="80"/>
      <c r="BA22941" s="80"/>
      <c r="BB22941" s="80"/>
    </row>
    <row r="22942" spans="9:54" x14ac:dyDescent="0.25">
      <c r="I22942" s="80"/>
      <c r="AX22942" s="80"/>
      <c r="AY22942" s="80"/>
      <c r="AZ22942" s="80"/>
      <c r="BA22942" s="80"/>
      <c r="BB22942" s="80"/>
    </row>
    <row r="22943" spans="9:54" x14ac:dyDescent="0.25">
      <c r="I22943" s="80"/>
      <c r="AX22943" s="80"/>
      <c r="AY22943" s="80"/>
      <c r="AZ22943" s="80"/>
      <c r="BA22943" s="80"/>
      <c r="BB22943" s="80"/>
    </row>
    <row r="22944" spans="9:54" x14ac:dyDescent="0.25">
      <c r="I22944" s="80"/>
      <c r="AX22944" s="80"/>
      <c r="AY22944" s="80"/>
      <c r="AZ22944" s="80"/>
      <c r="BA22944" s="80"/>
      <c r="BB22944" s="80"/>
    </row>
    <row r="22945" spans="9:54" x14ac:dyDescent="0.25">
      <c r="I22945" s="80"/>
      <c r="AX22945" s="80"/>
      <c r="AY22945" s="80"/>
      <c r="AZ22945" s="80"/>
      <c r="BA22945" s="80"/>
      <c r="BB22945" s="80"/>
    </row>
    <row r="22946" spans="9:54" x14ac:dyDescent="0.25">
      <c r="I22946" s="80"/>
      <c r="AX22946" s="80"/>
      <c r="AY22946" s="80"/>
      <c r="AZ22946" s="80"/>
      <c r="BA22946" s="80"/>
      <c r="BB22946" s="80"/>
    </row>
    <row r="22947" spans="9:54" x14ac:dyDescent="0.25">
      <c r="I22947" s="80"/>
      <c r="AX22947" s="80"/>
      <c r="AY22947" s="80"/>
      <c r="AZ22947" s="80"/>
      <c r="BA22947" s="80"/>
      <c r="BB22947" s="80"/>
    </row>
    <row r="22948" spans="9:54" x14ac:dyDescent="0.25">
      <c r="I22948" s="80"/>
      <c r="AX22948" s="80"/>
      <c r="AY22948" s="80"/>
      <c r="AZ22948" s="80"/>
      <c r="BA22948" s="80"/>
      <c r="BB22948" s="80"/>
    </row>
    <row r="22949" spans="9:54" x14ac:dyDescent="0.25">
      <c r="I22949" s="80"/>
      <c r="AX22949" s="80"/>
      <c r="AY22949" s="80"/>
      <c r="AZ22949" s="80"/>
      <c r="BA22949" s="80"/>
      <c r="BB22949" s="80"/>
    </row>
    <row r="22950" spans="9:54" x14ac:dyDescent="0.25">
      <c r="I22950" s="80"/>
      <c r="AX22950" s="80"/>
      <c r="AY22950" s="80"/>
      <c r="AZ22950" s="80"/>
      <c r="BA22950" s="80"/>
      <c r="BB22950" s="80"/>
    </row>
    <row r="22951" spans="9:54" x14ac:dyDescent="0.25">
      <c r="I22951" s="80"/>
      <c r="AX22951" s="80"/>
      <c r="AY22951" s="80"/>
      <c r="AZ22951" s="80"/>
      <c r="BA22951" s="80"/>
      <c r="BB22951" s="80"/>
    </row>
    <row r="22952" spans="9:54" x14ac:dyDescent="0.25">
      <c r="I22952" s="80"/>
      <c r="AX22952" s="80"/>
      <c r="AY22952" s="80"/>
      <c r="AZ22952" s="80"/>
      <c r="BA22952" s="80"/>
      <c r="BB22952" s="80"/>
    </row>
    <row r="22953" spans="9:54" x14ac:dyDescent="0.25">
      <c r="I22953" s="80"/>
      <c r="AX22953" s="80"/>
      <c r="AY22953" s="80"/>
      <c r="AZ22953" s="80"/>
      <c r="BA22953" s="80"/>
      <c r="BB22953" s="80"/>
    </row>
    <row r="22954" spans="9:54" x14ac:dyDescent="0.25">
      <c r="I22954" s="80"/>
      <c r="AX22954" s="80"/>
      <c r="AY22954" s="80"/>
      <c r="AZ22954" s="80"/>
      <c r="BA22954" s="80"/>
      <c r="BB22954" s="80"/>
    </row>
    <row r="22955" spans="9:54" x14ac:dyDescent="0.25">
      <c r="I22955" s="80"/>
      <c r="AX22955" s="80"/>
      <c r="AY22955" s="80"/>
      <c r="AZ22955" s="80"/>
      <c r="BA22955" s="80"/>
      <c r="BB22955" s="80"/>
    </row>
    <row r="22956" spans="9:54" x14ac:dyDescent="0.25">
      <c r="I22956" s="80"/>
      <c r="AX22956" s="80"/>
      <c r="AY22956" s="80"/>
      <c r="AZ22956" s="80"/>
      <c r="BA22956" s="80"/>
      <c r="BB22956" s="80"/>
    </row>
    <row r="22957" spans="9:54" x14ac:dyDescent="0.25">
      <c r="I22957" s="80"/>
      <c r="AX22957" s="80"/>
      <c r="AY22957" s="80"/>
      <c r="AZ22957" s="80"/>
      <c r="BA22957" s="80"/>
      <c r="BB22957" s="80"/>
    </row>
    <row r="22958" spans="9:54" x14ac:dyDescent="0.25">
      <c r="I22958" s="80"/>
      <c r="AX22958" s="80"/>
      <c r="AY22958" s="80"/>
      <c r="AZ22958" s="80"/>
      <c r="BA22958" s="80"/>
      <c r="BB22958" s="80"/>
    </row>
    <row r="22959" spans="9:54" x14ac:dyDescent="0.25">
      <c r="I22959" s="80"/>
      <c r="AX22959" s="80"/>
      <c r="AY22959" s="80"/>
      <c r="AZ22959" s="80"/>
      <c r="BA22959" s="80"/>
      <c r="BB22959" s="80"/>
    </row>
    <row r="22960" spans="9:54" x14ac:dyDescent="0.25">
      <c r="I22960" s="80"/>
      <c r="AX22960" s="80"/>
      <c r="AY22960" s="80"/>
      <c r="AZ22960" s="80"/>
      <c r="BA22960" s="80"/>
      <c r="BB22960" s="80"/>
    </row>
    <row r="22961" spans="9:54" x14ac:dyDescent="0.25">
      <c r="I22961" s="80"/>
      <c r="AX22961" s="80"/>
      <c r="AY22961" s="80"/>
      <c r="AZ22961" s="80"/>
      <c r="BA22961" s="80"/>
      <c r="BB22961" s="80"/>
    </row>
    <row r="22962" spans="9:54" x14ac:dyDescent="0.25">
      <c r="I22962" s="80"/>
      <c r="AX22962" s="80"/>
      <c r="AY22962" s="80"/>
      <c r="AZ22962" s="80"/>
      <c r="BA22962" s="80"/>
      <c r="BB22962" s="80"/>
    </row>
    <row r="22963" spans="9:54" x14ac:dyDescent="0.25">
      <c r="I22963" s="80"/>
      <c r="AX22963" s="80"/>
      <c r="AY22963" s="80"/>
      <c r="AZ22963" s="80"/>
      <c r="BA22963" s="80"/>
      <c r="BB22963" s="80"/>
    </row>
    <row r="22964" spans="9:54" x14ac:dyDescent="0.25">
      <c r="I22964" s="80"/>
      <c r="AX22964" s="80"/>
      <c r="AY22964" s="80"/>
      <c r="AZ22964" s="80"/>
      <c r="BA22964" s="80"/>
      <c r="BB22964" s="80"/>
    </row>
    <row r="22965" spans="9:54" x14ac:dyDescent="0.25">
      <c r="I22965" s="80"/>
      <c r="AX22965" s="80"/>
      <c r="AY22965" s="80"/>
      <c r="AZ22965" s="80"/>
      <c r="BA22965" s="80"/>
      <c r="BB22965" s="80"/>
    </row>
    <row r="22966" spans="9:54" x14ac:dyDescent="0.25">
      <c r="I22966" s="80"/>
      <c r="AX22966" s="80"/>
      <c r="AY22966" s="80"/>
      <c r="AZ22966" s="80"/>
      <c r="BA22966" s="80"/>
      <c r="BB22966" s="80"/>
    </row>
    <row r="22967" spans="9:54" x14ac:dyDescent="0.25">
      <c r="I22967" s="80"/>
      <c r="AX22967" s="80"/>
      <c r="AY22967" s="80"/>
      <c r="AZ22967" s="80"/>
      <c r="BA22967" s="80"/>
      <c r="BB22967" s="80"/>
    </row>
    <row r="22968" spans="9:54" x14ac:dyDescent="0.25">
      <c r="I22968" s="80"/>
      <c r="AX22968" s="80"/>
      <c r="AY22968" s="80"/>
      <c r="AZ22968" s="80"/>
      <c r="BA22968" s="80"/>
      <c r="BB22968" s="80"/>
    </row>
    <row r="22969" spans="9:54" x14ac:dyDescent="0.25">
      <c r="I22969" s="80"/>
      <c r="AX22969" s="80"/>
      <c r="AY22969" s="80"/>
      <c r="AZ22969" s="80"/>
      <c r="BA22969" s="80"/>
      <c r="BB22969" s="80"/>
    </row>
    <row r="22970" spans="9:54" x14ac:dyDescent="0.25">
      <c r="I22970" s="80"/>
      <c r="AX22970" s="80"/>
      <c r="AY22970" s="80"/>
      <c r="AZ22970" s="80"/>
      <c r="BA22970" s="80"/>
      <c r="BB22970" s="80"/>
    </row>
    <row r="22971" spans="9:54" x14ac:dyDescent="0.25">
      <c r="I22971" s="80"/>
      <c r="AX22971" s="80"/>
      <c r="AY22971" s="80"/>
      <c r="AZ22971" s="80"/>
      <c r="BA22971" s="80"/>
      <c r="BB22971" s="80"/>
    </row>
    <row r="22972" spans="9:54" x14ac:dyDescent="0.25">
      <c r="I22972" s="80"/>
      <c r="AX22972" s="80"/>
      <c r="AY22972" s="80"/>
      <c r="AZ22972" s="80"/>
      <c r="BA22972" s="80"/>
      <c r="BB22972" s="80"/>
    </row>
    <row r="22973" spans="9:54" x14ac:dyDescent="0.25">
      <c r="I22973" s="80"/>
      <c r="AX22973" s="80"/>
      <c r="AY22973" s="80"/>
      <c r="AZ22973" s="80"/>
      <c r="BA22973" s="80"/>
      <c r="BB22973" s="80"/>
    </row>
    <row r="22974" spans="9:54" x14ac:dyDescent="0.25">
      <c r="I22974" s="80"/>
      <c r="AX22974" s="80"/>
      <c r="AY22974" s="80"/>
      <c r="AZ22974" s="80"/>
      <c r="BA22974" s="80"/>
      <c r="BB22974" s="80"/>
    </row>
    <row r="22975" spans="9:54" x14ac:dyDescent="0.25">
      <c r="I22975" s="80"/>
      <c r="AX22975" s="80"/>
      <c r="AY22975" s="80"/>
      <c r="AZ22975" s="80"/>
      <c r="BA22975" s="80"/>
      <c r="BB22975" s="80"/>
    </row>
    <row r="22976" spans="9:54" x14ac:dyDescent="0.25">
      <c r="I22976" s="80"/>
      <c r="AX22976" s="80"/>
      <c r="AY22976" s="80"/>
      <c r="AZ22976" s="80"/>
      <c r="BA22976" s="80"/>
      <c r="BB22976" s="80"/>
    </row>
    <row r="22977" spans="9:54" x14ac:dyDescent="0.25">
      <c r="I22977" s="80"/>
      <c r="AX22977" s="80"/>
      <c r="AY22977" s="80"/>
      <c r="AZ22977" s="80"/>
      <c r="BA22977" s="80"/>
      <c r="BB22977" s="80"/>
    </row>
    <row r="22978" spans="9:54" x14ac:dyDescent="0.25">
      <c r="I22978" s="80"/>
      <c r="AX22978" s="80"/>
      <c r="AY22978" s="80"/>
      <c r="AZ22978" s="80"/>
      <c r="BA22978" s="80"/>
      <c r="BB22978" s="80"/>
    </row>
    <row r="22979" spans="9:54" x14ac:dyDescent="0.25">
      <c r="I22979" s="80"/>
      <c r="AX22979" s="80"/>
      <c r="AY22979" s="80"/>
      <c r="AZ22979" s="80"/>
      <c r="BA22979" s="80"/>
      <c r="BB22979" s="80"/>
    </row>
    <row r="22980" spans="9:54" x14ac:dyDescent="0.25">
      <c r="I22980" s="80"/>
      <c r="AX22980" s="80"/>
      <c r="AY22980" s="80"/>
      <c r="AZ22980" s="80"/>
      <c r="BA22980" s="80"/>
      <c r="BB22980" s="80"/>
    </row>
    <row r="22981" spans="9:54" x14ac:dyDescent="0.25">
      <c r="I22981" s="80"/>
      <c r="AX22981" s="80"/>
      <c r="AY22981" s="80"/>
      <c r="AZ22981" s="80"/>
      <c r="BA22981" s="80"/>
      <c r="BB22981" s="80"/>
    </row>
    <row r="22982" spans="9:54" x14ac:dyDescent="0.25">
      <c r="I22982" s="80"/>
      <c r="AX22982" s="80"/>
      <c r="AY22982" s="80"/>
      <c r="AZ22982" s="80"/>
      <c r="BA22982" s="80"/>
      <c r="BB22982" s="80"/>
    </row>
    <row r="22983" spans="9:54" x14ac:dyDescent="0.25">
      <c r="I22983" s="80"/>
      <c r="AX22983" s="80"/>
      <c r="AY22983" s="80"/>
      <c r="AZ22983" s="80"/>
      <c r="BA22983" s="80"/>
      <c r="BB22983" s="80"/>
    </row>
    <row r="22984" spans="9:54" x14ac:dyDescent="0.25">
      <c r="I22984" s="80"/>
      <c r="AX22984" s="80"/>
      <c r="AY22984" s="80"/>
      <c r="AZ22984" s="80"/>
      <c r="BA22984" s="80"/>
      <c r="BB22984" s="80"/>
    </row>
    <row r="22985" spans="9:54" x14ac:dyDescent="0.25">
      <c r="I22985" s="80"/>
      <c r="AX22985" s="80"/>
      <c r="AY22985" s="80"/>
      <c r="AZ22985" s="80"/>
      <c r="BA22985" s="80"/>
      <c r="BB22985" s="80"/>
    </row>
    <row r="22986" spans="9:54" x14ac:dyDescent="0.25">
      <c r="I22986" s="80"/>
      <c r="AX22986" s="80"/>
      <c r="AY22986" s="80"/>
      <c r="AZ22986" s="80"/>
      <c r="BA22986" s="80"/>
      <c r="BB22986" s="80"/>
    </row>
    <row r="22987" spans="9:54" x14ac:dyDescent="0.25">
      <c r="I22987" s="80"/>
      <c r="AX22987" s="80"/>
      <c r="AY22987" s="80"/>
      <c r="AZ22987" s="80"/>
      <c r="BA22987" s="80"/>
      <c r="BB22987" s="80"/>
    </row>
    <row r="22988" spans="9:54" x14ac:dyDescent="0.25">
      <c r="I22988" s="80"/>
      <c r="AX22988" s="80"/>
      <c r="AY22988" s="80"/>
      <c r="AZ22988" s="80"/>
      <c r="BA22988" s="80"/>
      <c r="BB22988" s="80"/>
    </row>
    <row r="22989" spans="9:54" x14ac:dyDescent="0.25">
      <c r="I22989" s="80"/>
      <c r="AX22989" s="80"/>
      <c r="AY22989" s="80"/>
      <c r="AZ22989" s="80"/>
      <c r="BA22989" s="80"/>
      <c r="BB22989" s="80"/>
    </row>
    <row r="22990" spans="9:54" x14ac:dyDescent="0.25">
      <c r="I22990" s="80"/>
      <c r="AX22990" s="80"/>
      <c r="AY22990" s="80"/>
      <c r="AZ22990" s="80"/>
      <c r="BA22990" s="80"/>
      <c r="BB22990" s="80"/>
    </row>
    <row r="22991" spans="9:54" x14ac:dyDescent="0.25">
      <c r="I22991" s="80"/>
      <c r="AX22991" s="80"/>
      <c r="AY22991" s="80"/>
      <c r="AZ22991" s="80"/>
      <c r="BA22991" s="80"/>
      <c r="BB22991" s="80"/>
    </row>
    <row r="22992" spans="9:54" x14ac:dyDescent="0.25">
      <c r="I22992" s="80"/>
      <c r="AX22992" s="80"/>
      <c r="AY22992" s="80"/>
      <c r="AZ22992" s="80"/>
      <c r="BA22992" s="80"/>
      <c r="BB22992" s="80"/>
    </row>
    <row r="22993" spans="9:54" x14ac:dyDescent="0.25">
      <c r="I22993" s="80"/>
      <c r="AX22993" s="80"/>
      <c r="AY22993" s="80"/>
      <c r="AZ22993" s="80"/>
      <c r="BA22993" s="80"/>
      <c r="BB22993" s="80"/>
    </row>
    <row r="22994" spans="9:54" x14ac:dyDescent="0.25">
      <c r="I22994" s="80"/>
      <c r="AX22994" s="80"/>
      <c r="AY22994" s="80"/>
      <c r="AZ22994" s="80"/>
      <c r="BA22994" s="80"/>
      <c r="BB22994" s="80"/>
    </row>
    <row r="22995" spans="9:54" x14ac:dyDescent="0.25">
      <c r="I22995" s="80"/>
      <c r="AX22995" s="80"/>
      <c r="AY22995" s="80"/>
      <c r="AZ22995" s="80"/>
      <c r="BA22995" s="80"/>
      <c r="BB22995" s="80"/>
    </row>
    <row r="22996" spans="9:54" x14ac:dyDescent="0.25">
      <c r="I22996" s="80"/>
      <c r="AX22996" s="80"/>
      <c r="AY22996" s="80"/>
      <c r="AZ22996" s="80"/>
      <c r="BA22996" s="80"/>
      <c r="BB22996" s="80"/>
    </row>
    <row r="22997" spans="9:54" x14ac:dyDescent="0.25">
      <c r="I22997" s="80"/>
      <c r="AX22997" s="80"/>
      <c r="AY22997" s="80"/>
      <c r="AZ22997" s="80"/>
      <c r="BA22997" s="80"/>
      <c r="BB22997" s="80"/>
    </row>
    <row r="22998" spans="9:54" x14ac:dyDescent="0.25">
      <c r="I22998" s="80"/>
      <c r="AX22998" s="80"/>
      <c r="AY22998" s="80"/>
      <c r="AZ22998" s="80"/>
      <c r="BA22998" s="80"/>
      <c r="BB22998" s="80"/>
    </row>
    <row r="22999" spans="9:54" x14ac:dyDescent="0.25">
      <c r="I22999" s="80"/>
      <c r="AX22999" s="80"/>
      <c r="AY22999" s="80"/>
      <c r="AZ22999" s="80"/>
      <c r="BA22999" s="80"/>
      <c r="BB22999" s="80"/>
    </row>
    <row r="23000" spans="9:54" x14ac:dyDescent="0.25">
      <c r="I23000" s="80"/>
      <c r="AX23000" s="80"/>
      <c r="AY23000" s="80"/>
      <c r="AZ23000" s="80"/>
      <c r="BA23000" s="80"/>
      <c r="BB23000" s="80"/>
    </row>
    <row r="23001" spans="9:54" x14ac:dyDescent="0.25">
      <c r="I23001" s="80"/>
      <c r="AX23001" s="80"/>
      <c r="AY23001" s="80"/>
      <c r="AZ23001" s="80"/>
      <c r="BA23001" s="80"/>
      <c r="BB23001" s="80"/>
    </row>
    <row r="23002" spans="9:54" x14ac:dyDescent="0.25">
      <c r="I23002" s="80"/>
      <c r="AX23002" s="80"/>
      <c r="AY23002" s="80"/>
      <c r="AZ23002" s="80"/>
      <c r="BA23002" s="80"/>
      <c r="BB23002" s="80"/>
    </row>
    <row r="23003" spans="9:54" x14ac:dyDescent="0.25">
      <c r="I23003" s="80"/>
      <c r="AX23003" s="80"/>
      <c r="AY23003" s="80"/>
      <c r="AZ23003" s="80"/>
      <c r="BA23003" s="80"/>
      <c r="BB23003" s="80"/>
    </row>
    <row r="23004" spans="9:54" x14ac:dyDescent="0.25">
      <c r="I23004" s="80"/>
      <c r="AX23004" s="80"/>
      <c r="AY23004" s="80"/>
      <c r="AZ23004" s="80"/>
      <c r="BA23004" s="80"/>
      <c r="BB23004" s="80"/>
    </row>
    <row r="23005" spans="9:54" x14ac:dyDescent="0.25">
      <c r="I23005" s="80"/>
      <c r="AX23005" s="80"/>
      <c r="AY23005" s="80"/>
      <c r="AZ23005" s="80"/>
      <c r="BA23005" s="80"/>
      <c r="BB23005" s="80"/>
    </row>
    <row r="23006" spans="9:54" x14ac:dyDescent="0.25">
      <c r="I23006" s="80"/>
      <c r="AX23006" s="80"/>
      <c r="AY23006" s="80"/>
      <c r="AZ23006" s="80"/>
      <c r="BA23006" s="80"/>
      <c r="BB23006" s="80"/>
    </row>
    <row r="23007" spans="9:54" x14ac:dyDescent="0.25">
      <c r="I23007" s="80"/>
      <c r="AX23007" s="80"/>
      <c r="AY23007" s="80"/>
      <c r="AZ23007" s="80"/>
      <c r="BA23007" s="80"/>
      <c r="BB23007" s="80"/>
    </row>
    <row r="23008" spans="9:54" x14ac:dyDescent="0.25">
      <c r="I23008" s="80"/>
      <c r="AX23008" s="80"/>
      <c r="AY23008" s="80"/>
      <c r="AZ23008" s="80"/>
      <c r="BA23008" s="80"/>
      <c r="BB23008" s="80"/>
    </row>
    <row r="23009" spans="9:54" x14ac:dyDescent="0.25">
      <c r="I23009" s="80"/>
      <c r="AX23009" s="80"/>
      <c r="AY23009" s="80"/>
      <c r="AZ23009" s="80"/>
      <c r="BA23009" s="80"/>
      <c r="BB23009" s="80"/>
    </row>
    <row r="23010" spans="9:54" x14ac:dyDescent="0.25">
      <c r="I23010" s="80"/>
      <c r="AX23010" s="80"/>
      <c r="AY23010" s="80"/>
      <c r="AZ23010" s="80"/>
      <c r="BA23010" s="80"/>
      <c r="BB23010" s="80"/>
    </row>
    <row r="23011" spans="9:54" x14ac:dyDescent="0.25">
      <c r="I23011" s="80"/>
      <c r="AX23011" s="80"/>
      <c r="AY23011" s="80"/>
      <c r="AZ23011" s="80"/>
      <c r="BA23011" s="80"/>
      <c r="BB23011" s="80"/>
    </row>
    <row r="23012" spans="9:54" x14ac:dyDescent="0.25">
      <c r="I23012" s="80"/>
      <c r="AX23012" s="80"/>
      <c r="AY23012" s="80"/>
      <c r="AZ23012" s="80"/>
      <c r="BA23012" s="80"/>
      <c r="BB23012" s="80"/>
    </row>
    <row r="23013" spans="9:54" x14ac:dyDescent="0.25">
      <c r="I23013" s="80"/>
      <c r="AX23013" s="80"/>
      <c r="AY23013" s="80"/>
      <c r="AZ23013" s="80"/>
      <c r="BA23013" s="80"/>
      <c r="BB23013" s="80"/>
    </row>
    <row r="23014" spans="9:54" x14ac:dyDescent="0.25">
      <c r="I23014" s="80"/>
      <c r="AX23014" s="80"/>
      <c r="AY23014" s="80"/>
      <c r="AZ23014" s="80"/>
      <c r="BA23014" s="80"/>
      <c r="BB23014" s="80"/>
    </row>
    <row r="23015" spans="9:54" x14ac:dyDescent="0.25">
      <c r="I23015" s="80"/>
      <c r="AX23015" s="80"/>
      <c r="AY23015" s="80"/>
      <c r="AZ23015" s="80"/>
      <c r="BA23015" s="80"/>
      <c r="BB23015" s="80"/>
    </row>
    <row r="23016" spans="9:54" x14ac:dyDescent="0.25">
      <c r="I23016" s="80"/>
      <c r="AX23016" s="80"/>
      <c r="AY23016" s="80"/>
      <c r="AZ23016" s="80"/>
      <c r="BA23016" s="80"/>
      <c r="BB23016" s="80"/>
    </row>
    <row r="23017" spans="9:54" x14ac:dyDescent="0.25">
      <c r="I23017" s="80"/>
      <c r="AX23017" s="80"/>
      <c r="AY23017" s="80"/>
      <c r="AZ23017" s="80"/>
      <c r="BA23017" s="80"/>
      <c r="BB23017" s="80"/>
    </row>
    <row r="23018" spans="9:54" x14ac:dyDescent="0.25">
      <c r="I23018" s="80"/>
      <c r="AX23018" s="80"/>
      <c r="AY23018" s="80"/>
      <c r="AZ23018" s="80"/>
      <c r="BA23018" s="80"/>
      <c r="BB23018" s="80"/>
    </row>
    <row r="23019" spans="9:54" x14ac:dyDescent="0.25">
      <c r="I23019" s="80"/>
      <c r="AX23019" s="80"/>
      <c r="AY23019" s="80"/>
      <c r="AZ23019" s="80"/>
      <c r="BA23019" s="80"/>
      <c r="BB23019" s="80"/>
    </row>
    <row r="23020" spans="9:54" x14ac:dyDescent="0.25">
      <c r="I23020" s="80"/>
      <c r="AX23020" s="80"/>
      <c r="AY23020" s="80"/>
      <c r="AZ23020" s="80"/>
      <c r="BA23020" s="80"/>
      <c r="BB23020" s="80"/>
    </row>
    <row r="23021" spans="9:54" x14ac:dyDescent="0.25">
      <c r="I23021" s="80"/>
      <c r="AX23021" s="80"/>
      <c r="AY23021" s="80"/>
      <c r="AZ23021" s="80"/>
      <c r="BA23021" s="80"/>
      <c r="BB23021" s="80"/>
    </row>
    <row r="23022" spans="9:54" x14ac:dyDescent="0.25">
      <c r="I23022" s="80"/>
      <c r="AX23022" s="80"/>
      <c r="AY23022" s="80"/>
      <c r="AZ23022" s="80"/>
      <c r="BA23022" s="80"/>
      <c r="BB23022" s="80"/>
    </row>
    <row r="23023" spans="9:54" x14ac:dyDescent="0.25">
      <c r="I23023" s="80"/>
      <c r="AX23023" s="80"/>
      <c r="AY23023" s="80"/>
      <c r="AZ23023" s="80"/>
      <c r="BA23023" s="80"/>
      <c r="BB23023" s="80"/>
    </row>
    <row r="23024" spans="9:54" x14ac:dyDescent="0.25">
      <c r="I23024" s="80"/>
      <c r="AX23024" s="80"/>
      <c r="AY23024" s="80"/>
      <c r="AZ23024" s="80"/>
      <c r="BA23024" s="80"/>
      <c r="BB23024" s="80"/>
    </row>
    <row r="23025" spans="9:54" x14ac:dyDescent="0.25">
      <c r="I23025" s="80"/>
      <c r="AX23025" s="80"/>
      <c r="AY23025" s="80"/>
      <c r="AZ23025" s="80"/>
      <c r="BA23025" s="80"/>
      <c r="BB23025" s="80"/>
    </row>
    <row r="23026" spans="9:54" x14ac:dyDescent="0.25">
      <c r="I23026" s="80"/>
      <c r="AX23026" s="80"/>
      <c r="AY23026" s="80"/>
      <c r="AZ23026" s="80"/>
      <c r="BA23026" s="80"/>
      <c r="BB23026" s="80"/>
    </row>
    <row r="23027" spans="9:54" x14ac:dyDescent="0.25">
      <c r="I23027" s="80"/>
      <c r="AX23027" s="80"/>
      <c r="AY23027" s="80"/>
      <c r="AZ23027" s="80"/>
      <c r="BA23027" s="80"/>
      <c r="BB23027" s="80"/>
    </row>
    <row r="23028" spans="9:54" x14ac:dyDescent="0.25">
      <c r="I23028" s="80"/>
      <c r="AX23028" s="80"/>
      <c r="AY23028" s="80"/>
      <c r="AZ23028" s="80"/>
      <c r="BA23028" s="80"/>
      <c r="BB23028" s="80"/>
    </row>
    <row r="23029" spans="9:54" x14ac:dyDescent="0.25">
      <c r="I23029" s="80"/>
      <c r="AX23029" s="80"/>
      <c r="AY23029" s="80"/>
      <c r="AZ23029" s="80"/>
      <c r="BA23029" s="80"/>
      <c r="BB23029" s="80"/>
    </row>
    <row r="23030" spans="9:54" x14ac:dyDescent="0.25">
      <c r="I23030" s="80"/>
      <c r="AX23030" s="80"/>
      <c r="AY23030" s="80"/>
      <c r="AZ23030" s="80"/>
      <c r="BA23030" s="80"/>
      <c r="BB23030" s="80"/>
    </row>
    <row r="23031" spans="9:54" x14ac:dyDescent="0.25">
      <c r="I23031" s="80"/>
      <c r="AX23031" s="80"/>
      <c r="AY23031" s="80"/>
      <c r="AZ23031" s="80"/>
      <c r="BA23031" s="80"/>
      <c r="BB23031" s="80"/>
    </row>
    <row r="23032" spans="9:54" x14ac:dyDescent="0.25">
      <c r="I23032" s="80"/>
      <c r="AX23032" s="80"/>
      <c r="AY23032" s="80"/>
      <c r="AZ23032" s="80"/>
      <c r="BA23032" s="80"/>
      <c r="BB23032" s="80"/>
    </row>
    <row r="23033" spans="9:54" x14ac:dyDescent="0.25">
      <c r="I23033" s="80"/>
      <c r="AX23033" s="80"/>
      <c r="AY23033" s="80"/>
      <c r="AZ23033" s="80"/>
      <c r="BA23033" s="80"/>
      <c r="BB23033" s="80"/>
    </row>
    <row r="23034" spans="9:54" x14ac:dyDescent="0.25">
      <c r="I23034" s="80"/>
      <c r="AX23034" s="80"/>
      <c r="AY23034" s="80"/>
      <c r="AZ23034" s="80"/>
      <c r="BA23034" s="80"/>
      <c r="BB23034" s="80"/>
    </row>
    <row r="23035" spans="9:54" x14ac:dyDescent="0.25">
      <c r="I23035" s="80"/>
      <c r="AX23035" s="80"/>
      <c r="AY23035" s="80"/>
      <c r="AZ23035" s="80"/>
      <c r="BA23035" s="80"/>
      <c r="BB23035" s="80"/>
    </row>
    <row r="23036" spans="9:54" x14ac:dyDescent="0.25">
      <c r="I23036" s="80"/>
      <c r="AX23036" s="80"/>
      <c r="AY23036" s="80"/>
      <c r="AZ23036" s="80"/>
      <c r="BA23036" s="80"/>
      <c r="BB23036" s="80"/>
    </row>
    <row r="23037" spans="9:54" x14ac:dyDescent="0.25">
      <c r="I23037" s="80"/>
      <c r="AX23037" s="80"/>
      <c r="AY23037" s="80"/>
      <c r="AZ23037" s="80"/>
      <c r="BA23037" s="80"/>
      <c r="BB23037" s="80"/>
    </row>
    <row r="23038" spans="9:54" x14ac:dyDescent="0.25">
      <c r="I23038" s="80"/>
      <c r="AX23038" s="80"/>
      <c r="AY23038" s="80"/>
      <c r="AZ23038" s="80"/>
      <c r="BA23038" s="80"/>
      <c r="BB23038" s="80"/>
    </row>
    <row r="23039" spans="9:54" x14ac:dyDescent="0.25">
      <c r="I23039" s="80"/>
      <c r="AX23039" s="80"/>
      <c r="AY23039" s="80"/>
      <c r="AZ23039" s="80"/>
      <c r="BA23039" s="80"/>
      <c r="BB23039" s="80"/>
    </row>
    <row r="23040" spans="9:54" x14ac:dyDescent="0.25">
      <c r="I23040" s="80"/>
      <c r="AX23040" s="80"/>
      <c r="AY23040" s="80"/>
      <c r="AZ23040" s="80"/>
      <c r="BA23040" s="80"/>
      <c r="BB23040" s="80"/>
    </row>
    <row r="23041" spans="9:54" x14ac:dyDescent="0.25">
      <c r="I23041" s="80"/>
      <c r="AX23041" s="80"/>
      <c r="AY23041" s="80"/>
      <c r="AZ23041" s="80"/>
      <c r="BA23041" s="80"/>
      <c r="BB23041" s="80"/>
    </row>
    <row r="23042" spans="9:54" x14ac:dyDescent="0.25">
      <c r="I23042" s="80"/>
      <c r="AX23042" s="80"/>
      <c r="AY23042" s="80"/>
      <c r="AZ23042" s="80"/>
      <c r="BA23042" s="80"/>
      <c r="BB23042" s="80"/>
    </row>
    <row r="23043" spans="9:54" x14ac:dyDescent="0.25">
      <c r="I23043" s="80"/>
      <c r="AX23043" s="80"/>
      <c r="AY23043" s="80"/>
      <c r="AZ23043" s="80"/>
      <c r="BA23043" s="80"/>
      <c r="BB23043" s="80"/>
    </row>
    <row r="23044" spans="9:54" x14ac:dyDescent="0.25">
      <c r="I23044" s="80"/>
      <c r="AX23044" s="80"/>
      <c r="AY23044" s="80"/>
      <c r="AZ23044" s="80"/>
      <c r="BA23044" s="80"/>
      <c r="BB23044" s="80"/>
    </row>
    <row r="23045" spans="9:54" x14ac:dyDescent="0.25">
      <c r="I23045" s="80"/>
      <c r="AX23045" s="80"/>
      <c r="AY23045" s="80"/>
      <c r="AZ23045" s="80"/>
      <c r="BA23045" s="80"/>
      <c r="BB23045" s="80"/>
    </row>
    <row r="23046" spans="9:54" x14ac:dyDescent="0.25">
      <c r="I23046" s="80"/>
      <c r="AX23046" s="80"/>
      <c r="AY23046" s="80"/>
      <c r="AZ23046" s="80"/>
      <c r="BA23046" s="80"/>
      <c r="BB23046" s="80"/>
    </row>
    <row r="23047" spans="9:54" x14ac:dyDescent="0.25">
      <c r="I23047" s="80"/>
      <c r="AX23047" s="80"/>
      <c r="AY23047" s="80"/>
      <c r="AZ23047" s="80"/>
      <c r="BA23047" s="80"/>
      <c r="BB23047" s="80"/>
    </row>
    <row r="23048" spans="9:54" x14ac:dyDescent="0.25">
      <c r="I23048" s="80"/>
      <c r="AX23048" s="80"/>
      <c r="AY23048" s="80"/>
      <c r="AZ23048" s="80"/>
      <c r="BA23048" s="80"/>
      <c r="BB23048" s="80"/>
    </row>
    <row r="23049" spans="9:54" x14ac:dyDescent="0.25">
      <c r="I23049" s="80"/>
      <c r="AX23049" s="80"/>
      <c r="AY23049" s="80"/>
      <c r="AZ23049" s="80"/>
      <c r="BA23049" s="80"/>
      <c r="BB23049" s="80"/>
    </row>
    <row r="23050" spans="9:54" x14ac:dyDescent="0.25">
      <c r="I23050" s="80"/>
      <c r="AX23050" s="80"/>
      <c r="AY23050" s="80"/>
      <c r="AZ23050" s="80"/>
      <c r="BA23050" s="80"/>
      <c r="BB23050" s="80"/>
    </row>
    <row r="23051" spans="9:54" x14ac:dyDescent="0.25">
      <c r="I23051" s="80"/>
      <c r="AX23051" s="80"/>
      <c r="AY23051" s="80"/>
      <c r="AZ23051" s="80"/>
      <c r="BA23051" s="80"/>
      <c r="BB23051" s="80"/>
    </row>
    <row r="23052" spans="9:54" x14ac:dyDescent="0.25">
      <c r="I23052" s="80"/>
      <c r="AX23052" s="80"/>
      <c r="AY23052" s="80"/>
      <c r="AZ23052" s="80"/>
      <c r="BA23052" s="80"/>
      <c r="BB23052" s="80"/>
    </row>
    <row r="23053" spans="9:54" x14ac:dyDescent="0.25">
      <c r="I23053" s="80"/>
      <c r="AX23053" s="80"/>
      <c r="AY23053" s="80"/>
      <c r="AZ23053" s="80"/>
      <c r="BA23053" s="80"/>
      <c r="BB23053" s="80"/>
    </row>
    <row r="23054" spans="9:54" x14ac:dyDescent="0.25">
      <c r="I23054" s="80"/>
      <c r="AX23054" s="80"/>
      <c r="AY23054" s="80"/>
      <c r="AZ23054" s="80"/>
      <c r="BA23054" s="80"/>
      <c r="BB23054" s="80"/>
    </row>
    <row r="23055" spans="9:54" x14ac:dyDescent="0.25">
      <c r="I23055" s="80"/>
      <c r="AX23055" s="80"/>
      <c r="AY23055" s="80"/>
      <c r="AZ23055" s="80"/>
      <c r="BA23055" s="80"/>
      <c r="BB23055" s="80"/>
    </row>
    <row r="23056" spans="9:54" x14ac:dyDescent="0.25">
      <c r="I23056" s="80"/>
      <c r="AX23056" s="80"/>
      <c r="AY23056" s="80"/>
      <c r="AZ23056" s="80"/>
      <c r="BA23056" s="80"/>
      <c r="BB23056" s="80"/>
    </row>
    <row r="23057" spans="9:54" x14ac:dyDescent="0.25">
      <c r="I23057" s="80"/>
      <c r="AX23057" s="80"/>
      <c r="AY23057" s="80"/>
      <c r="AZ23057" s="80"/>
      <c r="BA23057" s="80"/>
      <c r="BB23057" s="80"/>
    </row>
    <row r="23058" spans="9:54" x14ac:dyDescent="0.25">
      <c r="I23058" s="80"/>
      <c r="AX23058" s="80"/>
      <c r="AY23058" s="80"/>
      <c r="AZ23058" s="80"/>
      <c r="BA23058" s="80"/>
      <c r="BB23058" s="80"/>
    </row>
    <row r="23059" spans="9:54" x14ac:dyDescent="0.25">
      <c r="I23059" s="80"/>
      <c r="AX23059" s="80"/>
      <c r="AY23059" s="80"/>
      <c r="AZ23059" s="80"/>
      <c r="BA23059" s="80"/>
      <c r="BB23059" s="80"/>
    </row>
    <row r="23060" spans="9:54" x14ac:dyDescent="0.25">
      <c r="I23060" s="80"/>
      <c r="AX23060" s="80"/>
      <c r="AY23060" s="80"/>
      <c r="AZ23060" s="80"/>
      <c r="BA23060" s="80"/>
      <c r="BB23060" s="80"/>
    </row>
    <row r="23061" spans="9:54" x14ac:dyDescent="0.25">
      <c r="I23061" s="80"/>
      <c r="AX23061" s="80"/>
      <c r="AY23061" s="80"/>
      <c r="AZ23061" s="80"/>
      <c r="BA23061" s="80"/>
      <c r="BB23061" s="80"/>
    </row>
    <row r="23062" spans="9:54" x14ac:dyDescent="0.25">
      <c r="I23062" s="80"/>
      <c r="AX23062" s="80"/>
      <c r="AY23062" s="80"/>
      <c r="AZ23062" s="80"/>
      <c r="BA23062" s="80"/>
      <c r="BB23062" s="80"/>
    </row>
    <row r="23063" spans="9:54" x14ac:dyDescent="0.25">
      <c r="I23063" s="80"/>
      <c r="AX23063" s="80"/>
      <c r="AY23063" s="80"/>
      <c r="AZ23063" s="80"/>
      <c r="BA23063" s="80"/>
      <c r="BB23063" s="80"/>
    </row>
    <row r="23064" spans="9:54" x14ac:dyDescent="0.25">
      <c r="I23064" s="80"/>
      <c r="AX23064" s="80"/>
      <c r="AY23064" s="80"/>
      <c r="AZ23064" s="80"/>
      <c r="BA23064" s="80"/>
      <c r="BB23064" s="80"/>
    </row>
    <row r="23065" spans="9:54" x14ac:dyDescent="0.25">
      <c r="I23065" s="80"/>
      <c r="AX23065" s="80"/>
      <c r="AY23065" s="80"/>
      <c r="AZ23065" s="80"/>
      <c r="BA23065" s="80"/>
      <c r="BB23065" s="80"/>
    </row>
    <row r="23066" spans="9:54" x14ac:dyDescent="0.25">
      <c r="I23066" s="80"/>
      <c r="AX23066" s="80"/>
      <c r="AY23066" s="80"/>
      <c r="AZ23066" s="80"/>
      <c r="BA23066" s="80"/>
      <c r="BB23066" s="80"/>
    </row>
    <row r="23067" spans="9:54" x14ac:dyDescent="0.25">
      <c r="I23067" s="80"/>
      <c r="AX23067" s="80"/>
      <c r="AY23067" s="80"/>
      <c r="AZ23067" s="80"/>
      <c r="BA23067" s="80"/>
      <c r="BB23067" s="80"/>
    </row>
    <row r="23068" spans="9:54" x14ac:dyDescent="0.25">
      <c r="I23068" s="80"/>
      <c r="AX23068" s="80"/>
      <c r="AY23068" s="80"/>
      <c r="AZ23068" s="80"/>
      <c r="BA23068" s="80"/>
      <c r="BB23068" s="80"/>
    </row>
    <row r="23069" spans="9:54" x14ac:dyDescent="0.25">
      <c r="I23069" s="80"/>
      <c r="AX23069" s="80"/>
      <c r="AY23069" s="80"/>
      <c r="AZ23069" s="80"/>
      <c r="BA23069" s="80"/>
      <c r="BB23069" s="80"/>
    </row>
    <row r="23070" spans="9:54" x14ac:dyDescent="0.25">
      <c r="I23070" s="80"/>
      <c r="AX23070" s="80"/>
      <c r="AY23070" s="80"/>
      <c r="AZ23070" s="80"/>
      <c r="BA23070" s="80"/>
      <c r="BB23070" s="80"/>
    </row>
    <row r="23071" spans="9:54" x14ac:dyDescent="0.25">
      <c r="I23071" s="80"/>
      <c r="AX23071" s="80"/>
      <c r="AY23071" s="80"/>
      <c r="AZ23071" s="80"/>
      <c r="BA23071" s="80"/>
      <c r="BB23071" s="80"/>
    </row>
    <row r="23072" spans="9:54" x14ac:dyDescent="0.25">
      <c r="I23072" s="80"/>
      <c r="AX23072" s="80"/>
      <c r="AY23072" s="80"/>
      <c r="AZ23072" s="80"/>
      <c r="BA23072" s="80"/>
      <c r="BB23072" s="80"/>
    </row>
    <row r="23073" spans="9:54" x14ac:dyDescent="0.25">
      <c r="I23073" s="80"/>
      <c r="AX23073" s="80"/>
      <c r="AY23073" s="80"/>
      <c r="AZ23073" s="80"/>
      <c r="BA23073" s="80"/>
      <c r="BB23073" s="80"/>
    </row>
    <row r="23074" spans="9:54" x14ac:dyDescent="0.25">
      <c r="I23074" s="80"/>
      <c r="AX23074" s="80"/>
      <c r="AY23074" s="80"/>
      <c r="AZ23074" s="80"/>
      <c r="BA23074" s="80"/>
      <c r="BB23074" s="80"/>
    </row>
    <row r="23075" spans="9:54" x14ac:dyDescent="0.25">
      <c r="I23075" s="80"/>
      <c r="AX23075" s="80"/>
      <c r="AY23075" s="80"/>
      <c r="AZ23075" s="80"/>
      <c r="BA23075" s="80"/>
      <c r="BB23075" s="80"/>
    </row>
    <row r="23076" spans="9:54" x14ac:dyDescent="0.25">
      <c r="I23076" s="80"/>
      <c r="AX23076" s="80"/>
      <c r="AY23076" s="80"/>
      <c r="AZ23076" s="80"/>
      <c r="BA23076" s="80"/>
      <c r="BB23076" s="80"/>
    </row>
    <row r="23077" spans="9:54" x14ac:dyDescent="0.25">
      <c r="I23077" s="80"/>
      <c r="AX23077" s="80"/>
      <c r="AY23077" s="80"/>
      <c r="AZ23077" s="80"/>
      <c r="BA23077" s="80"/>
      <c r="BB23077" s="80"/>
    </row>
    <row r="23078" spans="9:54" x14ac:dyDescent="0.25">
      <c r="I23078" s="80"/>
      <c r="AX23078" s="80"/>
      <c r="AY23078" s="80"/>
      <c r="AZ23078" s="80"/>
      <c r="BA23078" s="80"/>
      <c r="BB23078" s="80"/>
    </row>
    <row r="23079" spans="9:54" x14ac:dyDescent="0.25">
      <c r="I23079" s="80"/>
      <c r="AX23079" s="80"/>
      <c r="AY23079" s="80"/>
      <c r="AZ23079" s="80"/>
      <c r="BA23079" s="80"/>
      <c r="BB23079" s="80"/>
    </row>
    <row r="23080" spans="9:54" x14ac:dyDescent="0.25">
      <c r="I23080" s="80"/>
      <c r="AX23080" s="80"/>
      <c r="AY23080" s="80"/>
      <c r="AZ23080" s="80"/>
      <c r="BA23080" s="80"/>
      <c r="BB23080" s="80"/>
    </row>
    <row r="23081" spans="9:54" x14ac:dyDescent="0.25">
      <c r="I23081" s="80"/>
      <c r="AX23081" s="80"/>
      <c r="AY23081" s="80"/>
      <c r="AZ23081" s="80"/>
      <c r="BA23081" s="80"/>
      <c r="BB23081" s="80"/>
    </row>
    <row r="23082" spans="9:54" x14ac:dyDescent="0.25">
      <c r="I23082" s="80"/>
      <c r="AX23082" s="80"/>
      <c r="AY23082" s="80"/>
      <c r="AZ23082" s="80"/>
      <c r="BA23082" s="80"/>
      <c r="BB23082" s="80"/>
    </row>
    <row r="23083" spans="9:54" x14ac:dyDescent="0.25">
      <c r="I23083" s="80"/>
      <c r="AX23083" s="80"/>
      <c r="AY23083" s="80"/>
      <c r="AZ23083" s="80"/>
      <c r="BA23083" s="80"/>
      <c r="BB23083" s="80"/>
    </row>
    <row r="23084" spans="9:54" x14ac:dyDescent="0.25">
      <c r="I23084" s="80"/>
      <c r="AX23084" s="80"/>
      <c r="AY23084" s="80"/>
      <c r="AZ23084" s="80"/>
      <c r="BA23084" s="80"/>
      <c r="BB23084" s="80"/>
    </row>
    <row r="23085" spans="9:54" x14ac:dyDescent="0.25">
      <c r="I23085" s="80"/>
      <c r="AX23085" s="80"/>
      <c r="AY23085" s="80"/>
      <c r="AZ23085" s="80"/>
      <c r="BA23085" s="80"/>
      <c r="BB23085" s="80"/>
    </row>
    <row r="23086" spans="9:54" x14ac:dyDescent="0.25">
      <c r="I23086" s="80"/>
      <c r="AX23086" s="80"/>
      <c r="AY23086" s="80"/>
      <c r="AZ23086" s="80"/>
      <c r="BA23086" s="80"/>
      <c r="BB23086" s="80"/>
    </row>
    <row r="23087" spans="9:54" x14ac:dyDescent="0.25">
      <c r="I23087" s="80"/>
      <c r="AX23087" s="80"/>
      <c r="AY23087" s="80"/>
      <c r="AZ23087" s="80"/>
      <c r="BA23087" s="80"/>
      <c r="BB23087" s="80"/>
    </row>
    <row r="23088" spans="9:54" x14ac:dyDescent="0.25">
      <c r="I23088" s="80"/>
      <c r="AX23088" s="80"/>
      <c r="AY23088" s="80"/>
      <c r="AZ23088" s="80"/>
      <c r="BA23088" s="80"/>
      <c r="BB23088" s="80"/>
    </row>
    <row r="23089" spans="9:54" x14ac:dyDescent="0.25">
      <c r="I23089" s="80"/>
      <c r="AX23089" s="80"/>
      <c r="AY23089" s="80"/>
      <c r="AZ23089" s="80"/>
      <c r="BA23089" s="80"/>
      <c r="BB23089" s="80"/>
    </row>
    <row r="23090" spans="9:54" x14ac:dyDescent="0.25">
      <c r="I23090" s="80"/>
      <c r="AX23090" s="80"/>
      <c r="AY23090" s="80"/>
      <c r="AZ23090" s="80"/>
      <c r="BA23090" s="80"/>
      <c r="BB23090" s="80"/>
    </row>
    <row r="23091" spans="9:54" x14ac:dyDescent="0.25">
      <c r="I23091" s="80"/>
      <c r="AX23091" s="80"/>
      <c r="AY23091" s="80"/>
      <c r="AZ23091" s="80"/>
      <c r="BA23091" s="80"/>
      <c r="BB23091" s="80"/>
    </row>
    <row r="23092" spans="9:54" x14ac:dyDescent="0.25">
      <c r="I23092" s="80"/>
      <c r="AX23092" s="80"/>
      <c r="AY23092" s="80"/>
      <c r="AZ23092" s="80"/>
      <c r="BA23092" s="80"/>
      <c r="BB23092" s="80"/>
    </row>
    <row r="23093" spans="9:54" x14ac:dyDescent="0.25">
      <c r="I23093" s="80"/>
      <c r="AX23093" s="80"/>
      <c r="AY23093" s="80"/>
      <c r="AZ23093" s="80"/>
      <c r="BA23093" s="80"/>
      <c r="BB23093" s="80"/>
    </row>
    <row r="23094" spans="9:54" x14ac:dyDescent="0.25">
      <c r="I23094" s="80"/>
      <c r="AX23094" s="80"/>
      <c r="AY23094" s="80"/>
      <c r="AZ23094" s="80"/>
      <c r="BA23094" s="80"/>
      <c r="BB23094" s="80"/>
    </row>
    <row r="23095" spans="9:54" x14ac:dyDescent="0.25">
      <c r="I23095" s="80"/>
      <c r="AX23095" s="80"/>
      <c r="AY23095" s="80"/>
      <c r="AZ23095" s="80"/>
      <c r="BA23095" s="80"/>
      <c r="BB23095" s="80"/>
    </row>
    <row r="23096" spans="9:54" x14ac:dyDescent="0.25">
      <c r="I23096" s="80"/>
      <c r="AX23096" s="80"/>
      <c r="AY23096" s="80"/>
      <c r="AZ23096" s="80"/>
      <c r="BA23096" s="80"/>
      <c r="BB23096" s="80"/>
    </row>
    <row r="23097" spans="9:54" x14ac:dyDescent="0.25">
      <c r="I23097" s="80"/>
      <c r="AX23097" s="80"/>
      <c r="AY23097" s="80"/>
      <c r="AZ23097" s="80"/>
      <c r="BA23097" s="80"/>
      <c r="BB23097" s="80"/>
    </row>
    <row r="23098" spans="9:54" x14ac:dyDescent="0.25">
      <c r="I23098" s="80"/>
      <c r="AX23098" s="80"/>
      <c r="AY23098" s="80"/>
      <c r="AZ23098" s="80"/>
      <c r="BA23098" s="80"/>
      <c r="BB23098" s="80"/>
    </row>
    <row r="23099" spans="9:54" x14ac:dyDescent="0.25">
      <c r="I23099" s="80"/>
      <c r="AX23099" s="80"/>
      <c r="AY23099" s="80"/>
      <c r="AZ23099" s="80"/>
      <c r="BA23099" s="80"/>
      <c r="BB23099" s="80"/>
    </row>
    <row r="23100" spans="9:54" x14ac:dyDescent="0.25">
      <c r="I23100" s="80"/>
      <c r="AX23100" s="80"/>
      <c r="AY23100" s="80"/>
      <c r="AZ23100" s="80"/>
      <c r="BA23100" s="80"/>
      <c r="BB23100" s="80"/>
    </row>
    <row r="23101" spans="9:54" x14ac:dyDescent="0.25">
      <c r="I23101" s="80"/>
      <c r="AX23101" s="80"/>
      <c r="AY23101" s="80"/>
      <c r="AZ23101" s="80"/>
      <c r="BA23101" s="80"/>
      <c r="BB23101" s="80"/>
    </row>
    <row r="23102" spans="9:54" x14ac:dyDescent="0.25">
      <c r="I23102" s="80"/>
      <c r="AX23102" s="80"/>
      <c r="AY23102" s="80"/>
      <c r="AZ23102" s="80"/>
      <c r="BA23102" s="80"/>
      <c r="BB23102" s="80"/>
    </row>
    <row r="23103" spans="9:54" x14ac:dyDescent="0.25">
      <c r="I23103" s="80"/>
      <c r="AX23103" s="80"/>
      <c r="AY23103" s="80"/>
      <c r="AZ23103" s="80"/>
      <c r="BA23103" s="80"/>
      <c r="BB23103" s="80"/>
    </row>
    <row r="23104" spans="9:54" x14ac:dyDescent="0.25">
      <c r="I23104" s="80"/>
      <c r="AX23104" s="80"/>
      <c r="AY23104" s="80"/>
      <c r="AZ23104" s="80"/>
      <c r="BA23104" s="80"/>
      <c r="BB23104" s="80"/>
    </row>
    <row r="23105" spans="9:54" x14ac:dyDescent="0.25">
      <c r="I23105" s="80"/>
      <c r="AX23105" s="80"/>
      <c r="AY23105" s="80"/>
      <c r="AZ23105" s="80"/>
      <c r="BA23105" s="80"/>
      <c r="BB23105" s="80"/>
    </row>
    <row r="23106" spans="9:54" x14ac:dyDescent="0.25">
      <c r="I23106" s="80"/>
      <c r="AX23106" s="80"/>
      <c r="AY23106" s="80"/>
      <c r="AZ23106" s="80"/>
      <c r="BA23106" s="80"/>
      <c r="BB23106" s="80"/>
    </row>
    <row r="23107" spans="9:54" x14ac:dyDescent="0.25">
      <c r="I23107" s="80"/>
      <c r="AX23107" s="80"/>
      <c r="AY23107" s="80"/>
      <c r="AZ23107" s="80"/>
      <c r="BA23107" s="80"/>
      <c r="BB23107" s="80"/>
    </row>
    <row r="23108" spans="9:54" x14ac:dyDescent="0.25">
      <c r="I23108" s="80"/>
      <c r="AX23108" s="80"/>
      <c r="AY23108" s="80"/>
      <c r="AZ23108" s="80"/>
      <c r="BA23108" s="80"/>
      <c r="BB23108" s="80"/>
    </row>
    <row r="23109" spans="9:54" x14ac:dyDescent="0.25">
      <c r="I23109" s="80"/>
      <c r="AX23109" s="80"/>
      <c r="AY23109" s="80"/>
      <c r="AZ23109" s="80"/>
      <c r="BA23109" s="80"/>
      <c r="BB23109" s="80"/>
    </row>
    <row r="23110" spans="9:54" x14ac:dyDescent="0.25">
      <c r="I23110" s="80"/>
      <c r="AX23110" s="80"/>
      <c r="AY23110" s="80"/>
      <c r="AZ23110" s="80"/>
      <c r="BA23110" s="80"/>
      <c r="BB23110" s="80"/>
    </row>
    <row r="23111" spans="9:54" x14ac:dyDescent="0.25">
      <c r="I23111" s="80"/>
      <c r="AX23111" s="80"/>
      <c r="AY23111" s="80"/>
      <c r="AZ23111" s="80"/>
      <c r="BA23111" s="80"/>
      <c r="BB23111" s="80"/>
    </row>
    <row r="23112" spans="9:54" x14ac:dyDescent="0.25">
      <c r="I23112" s="80"/>
      <c r="AX23112" s="80"/>
      <c r="AY23112" s="80"/>
      <c r="AZ23112" s="80"/>
      <c r="BA23112" s="80"/>
      <c r="BB23112" s="80"/>
    </row>
    <row r="23113" spans="9:54" x14ac:dyDescent="0.25">
      <c r="I23113" s="80"/>
      <c r="AX23113" s="80"/>
      <c r="AY23113" s="80"/>
      <c r="AZ23113" s="80"/>
      <c r="BA23113" s="80"/>
      <c r="BB23113" s="80"/>
    </row>
    <row r="23114" spans="9:54" x14ac:dyDescent="0.25">
      <c r="I23114" s="80"/>
      <c r="AX23114" s="80"/>
      <c r="AY23114" s="80"/>
      <c r="AZ23114" s="80"/>
      <c r="BA23114" s="80"/>
      <c r="BB23114" s="80"/>
    </row>
    <row r="23115" spans="9:54" x14ac:dyDescent="0.25">
      <c r="I23115" s="80"/>
      <c r="AX23115" s="80"/>
      <c r="AY23115" s="80"/>
      <c r="AZ23115" s="80"/>
      <c r="BA23115" s="80"/>
      <c r="BB23115" s="80"/>
    </row>
    <row r="23116" spans="9:54" x14ac:dyDescent="0.25">
      <c r="I23116" s="80"/>
      <c r="AX23116" s="80"/>
      <c r="AY23116" s="80"/>
      <c r="AZ23116" s="80"/>
      <c r="BA23116" s="80"/>
      <c r="BB23116" s="80"/>
    </row>
    <row r="23117" spans="9:54" x14ac:dyDescent="0.25">
      <c r="I23117" s="80"/>
      <c r="AX23117" s="80"/>
      <c r="AY23117" s="80"/>
      <c r="AZ23117" s="80"/>
      <c r="BA23117" s="80"/>
      <c r="BB23117" s="80"/>
    </row>
    <row r="23118" spans="9:54" x14ac:dyDescent="0.25">
      <c r="I23118" s="80"/>
      <c r="AX23118" s="80"/>
      <c r="AY23118" s="80"/>
      <c r="AZ23118" s="80"/>
      <c r="BA23118" s="80"/>
      <c r="BB23118" s="80"/>
    </row>
    <row r="23119" spans="9:54" x14ac:dyDescent="0.25">
      <c r="I23119" s="80"/>
      <c r="AX23119" s="80"/>
      <c r="AY23119" s="80"/>
      <c r="AZ23119" s="80"/>
      <c r="BA23119" s="80"/>
      <c r="BB23119" s="80"/>
    </row>
    <row r="23120" spans="9:54" x14ac:dyDescent="0.25">
      <c r="I23120" s="80"/>
      <c r="AX23120" s="80"/>
      <c r="AY23120" s="80"/>
      <c r="AZ23120" s="80"/>
      <c r="BA23120" s="80"/>
      <c r="BB23120" s="80"/>
    </row>
    <row r="23121" spans="9:54" x14ac:dyDescent="0.25">
      <c r="I23121" s="80"/>
      <c r="AX23121" s="80"/>
      <c r="AY23121" s="80"/>
      <c r="AZ23121" s="80"/>
      <c r="BA23121" s="80"/>
      <c r="BB23121" s="80"/>
    </row>
    <row r="23122" spans="9:54" x14ac:dyDescent="0.25">
      <c r="I23122" s="80"/>
      <c r="AX23122" s="80"/>
      <c r="AY23122" s="80"/>
      <c r="AZ23122" s="80"/>
      <c r="BA23122" s="80"/>
      <c r="BB23122" s="80"/>
    </row>
    <row r="23123" spans="9:54" x14ac:dyDescent="0.25">
      <c r="I23123" s="80"/>
      <c r="AX23123" s="80"/>
      <c r="AY23123" s="80"/>
      <c r="AZ23123" s="80"/>
      <c r="BA23123" s="80"/>
      <c r="BB23123" s="80"/>
    </row>
    <row r="23124" spans="9:54" x14ac:dyDescent="0.25">
      <c r="I23124" s="80"/>
      <c r="AX23124" s="80"/>
      <c r="AY23124" s="80"/>
      <c r="AZ23124" s="80"/>
      <c r="BA23124" s="80"/>
      <c r="BB23124" s="80"/>
    </row>
    <row r="23125" spans="9:54" x14ac:dyDescent="0.25">
      <c r="I23125" s="80"/>
      <c r="AX23125" s="80"/>
      <c r="AY23125" s="80"/>
      <c r="AZ23125" s="80"/>
      <c r="BA23125" s="80"/>
      <c r="BB23125" s="80"/>
    </row>
    <row r="23126" spans="9:54" x14ac:dyDescent="0.25">
      <c r="I23126" s="80"/>
      <c r="AX23126" s="80"/>
      <c r="AY23126" s="80"/>
      <c r="AZ23126" s="80"/>
      <c r="BA23126" s="80"/>
      <c r="BB23126" s="80"/>
    </row>
    <row r="23127" spans="9:54" x14ac:dyDescent="0.25">
      <c r="I23127" s="80"/>
      <c r="AX23127" s="80"/>
      <c r="AY23127" s="80"/>
      <c r="AZ23127" s="80"/>
      <c r="BA23127" s="80"/>
      <c r="BB23127" s="80"/>
    </row>
    <row r="23128" spans="9:54" x14ac:dyDescent="0.25">
      <c r="I23128" s="80"/>
      <c r="AX23128" s="80"/>
      <c r="AY23128" s="80"/>
      <c r="AZ23128" s="80"/>
      <c r="BA23128" s="80"/>
      <c r="BB23128" s="80"/>
    </row>
    <row r="23129" spans="9:54" x14ac:dyDescent="0.25">
      <c r="I23129" s="80"/>
      <c r="AX23129" s="80"/>
      <c r="AY23129" s="80"/>
      <c r="AZ23129" s="80"/>
      <c r="BA23129" s="80"/>
      <c r="BB23129" s="80"/>
    </row>
    <row r="23130" spans="9:54" x14ac:dyDescent="0.25">
      <c r="I23130" s="80"/>
      <c r="AX23130" s="80"/>
      <c r="AY23130" s="80"/>
      <c r="AZ23130" s="80"/>
      <c r="BA23130" s="80"/>
      <c r="BB23130" s="80"/>
    </row>
    <row r="23131" spans="9:54" x14ac:dyDescent="0.25">
      <c r="I23131" s="80"/>
      <c r="AX23131" s="80"/>
      <c r="AY23131" s="80"/>
      <c r="AZ23131" s="80"/>
      <c r="BA23131" s="80"/>
      <c r="BB23131" s="80"/>
    </row>
    <row r="23132" spans="9:54" x14ac:dyDescent="0.25">
      <c r="I23132" s="80"/>
      <c r="AX23132" s="80"/>
      <c r="AY23132" s="80"/>
      <c r="AZ23132" s="80"/>
      <c r="BA23132" s="80"/>
      <c r="BB23132" s="80"/>
    </row>
    <row r="23133" spans="9:54" x14ac:dyDescent="0.25">
      <c r="I23133" s="80"/>
      <c r="AX23133" s="80"/>
      <c r="AY23133" s="80"/>
      <c r="AZ23133" s="80"/>
      <c r="BA23133" s="80"/>
      <c r="BB23133" s="80"/>
    </row>
    <row r="23134" spans="9:54" x14ac:dyDescent="0.25">
      <c r="I23134" s="80"/>
      <c r="AX23134" s="80"/>
      <c r="AY23134" s="80"/>
      <c r="AZ23134" s="80"/>
      <c r="BA23134" s="80"/>
      <c r="BB23134" s="80"/>
    </row>
    <row r="23135" spans="9:54" x14ac:dyDescent="0.25">
      <c r="I23135" s="80"/>
      <c r="AX23135" s="80"/>
      <c r="AY23135" s="80"/>
      <c r="AZ23135" s="80"/>
      <c r="BA23135" s="80"/>
      <c r="BB23135" s="80"/>
    </row>
    <row r="23136" spans="9:54" x14ac:dyDescent="0.25">
      <c r="I23136" s="80"/>
      <c r="AX23136" s="80"/>
      <c r="AY23136" s="80"/>
      <c r="AZ23136" s="80"/>
      <c r="BA23136" s="80"/>
      <c r="BB23136" s="80"/>
    </row>
    <row r="23137" spans="9:54" x14ac:dyDescent="0.25">
      <c r="I23137" s="80"/>
      <c r="AX23137" s="80"/>
      <c r="AY23137" s="80"/>
      <c r="AZ23137" s="80"/>
      <c r="BA23137" s="80"/>
      <c r="BB23137" s="80"/>
    </row>
    <row r="23138" spans="9:54" x14ac:dyDescent="0.25">
      <c r="I23138" s="80"/>
      <c r="AX23138" s="80"/>
      <c r="AY23138" s="80"/>
      <c r="AZ23138" s="80"/>
      <c r="BA23138" s="80"/>
      <c r="BB23138" s="80"/>
    </row>
    <row r="23139" spans="9:54" x14ac:dyDescent="0.25">
      <c r="I23139" s="80"/>
      <c r="AX23139" s="80"/>
      <c r="AY23139" s="80"/>
      <c r="AZ23139" s="80"/>
      <c r="BA23139" s="80"/>
      <c r="BB23139" s="80"/>
    </row>
    <row r="23140" spans="9:54" x14ac:dyDescent="0.25">
      <c r="I23140" s="80"/>
      <c r="AX23140" s="80"/>
      <c r="AY23140" s="80"/>
      <c r="AZ23140" s="80"/>
      <c r="BA23140" s="80"/>
      <c r="BB23140" s="80"/>
    </row>
    <row r="23141" spans="9:54" x14ac:dyDescent="0.25">
      <c r="I23141" s="80"/>
      <c r="AX23141" s="80"/>
      <c r="AY23141" s="80"/>
      <c r="AZ23141" s="80"/>
      <c r="BA23141" s="80"/>
      <c r="BB23141" s="80"/>
    </row>
    <row r="23142" spans="9:54" x14ac:dyDescent="0.25">
      <c r="I23142" s="80"/>
      <c r="AX23142" s="80"/>
      <c r="AY23142" s="80"/>
      <c r="AZ23142" s="80"/>
      <c r="BA23142" s="80"/>
      <c r="BB23142" s="80"/>
    </row>
    <row r="23143" spans="9:54" x14ac:dyDescent="0.25">
      <c r="I23143" s="80"/>
      <c r="AX23143" s="80"/>
      <c r="AY23143" s="80"/>
      <c r="AZ23143" s="80"/>
      <c r="BA23143" s="80"/>
      <c r="BB23143" s="80"/>
    </row>
    <row r="23144" spans="9:54" x14ac:dyDescent="0.25">
      <c r="I23144" s="80"/>
      <c r="AX23144" s="80"/>
      <c r="AY23144" s="80"/>
      <c r="AZ23144" s="80"/>
      <c r="BA23144" s="80"/>
      <c r="BB23144" s="80"/>
    </row>
    <row r="23145" spans="9:54" x14ac:dyDescent="0.25">
      <c r="I23145" s="80"/>
      <c r="AX23145" s="80"/>
      <c r="AY23145" s="80"/>
      <c r="AZ23145" s="80"/>
      <c r="BA23145" s="80"/>
      <c r="BB23145" s="80"/>
    </row>
    <row r="23146" spans="9:54" x14ac:dyDescent="0.25">
      <c r="I23146" s="80"/>
      <c r="AX23146" s="80"/>
      <c r="AY23146" s="80"/>
      <c r="AZ23146" s="80"/>
      <c r="BA23146" s="80"/>
      <c r="BB23146" s="80"/>
    </row>
    <row r="23147" spans="9:54" x14ac:dyDescent="0.25">
      <c r="I23147" s="80"/>
      <c r="AX23147" s="80"/>
      <c r="AY23147" s="80"/>
      <c r="AZ23147" s="80"/>
      <c r="BA23147" s="80"/>
      <c r="BB23147" s="80"/>
    </row>
    <row r="23148" spans="9:54" x14ac:dyDescent="0.25">
      <c r="I23148" s="80"/>
      <c r="AX23148" s="80"/>
      <c r="AY23148" s="80"/>
      <c r="AZ23148" s="80"/>
      <c r="BA23148" s="80"/>
      <c r="BB23148" s="80"/>
    </row>
    <row r="23149" spans="9:54" x14ac:dyDescent="0.25">
      <c r="I23149" s="80"/>
      <c r="AX23149" s="80"/>
      <c r="AY23149" s="80"/>
      <c r="AZ23149" s="80"/>
      <c r="BA23149" s="80"/>
      <c r="BB23149" s="80"/>
    </row>
    <row r="23150" spans="9:54" x14ac:dyDescent="0.25">
      <c r="I23150" s="80"/>
      <c r="AX23150" s="80"/>
      <c r="AY23150" s="80"/>
      <c r="AZ23150" s="80"/>
      <c r="BA23150" s="80"/>
      <c r="BB23150" s="80"/>
    </row>
    <row r="23151" spans="9:54" x14ac:dyDescent="0.25">
      <c r="I23151" s="80"/>
      <c r="AX23151" s="80"/>
      <c r="AY23151" s="80"/>
      <c r="AZ23151" s="80"/>
      <c r="BA23151" s="80"/>
      <c r="BB23151" s="80"/>
    </row>
    <row r="23152" spans="9:54" x14ac:dyDescent="0.25">
      <c r="I23152" s="80"/>
      <c r="AX23152" s="80"/>
      <c r="AY23152" s="80"/>
      <c r="AZ23152" s="80"/>
      <c r="BA23152" s="80"/>
      <c r="BB23152" s="80"/>
    </row>
    <row r="23153" spans="9:54" x14ac:dyDescent="0.25">
      <c r="I23153" s="80"/>
      <c r="AX23153" s="80"/>
      <c r="AY23153" s="80"/>
      <c r="AZ23153" s="80"/>
      <c r="BA23153" s="80"/>
      <c r="BB23153" s="80"/>
    </row>
    <row r="23154" spans="9:54" x14ac:dyDescent="0.25">
      <c r="I23154" s="80"/>
      <c r="AX23154" s="80"/>
      <c r="AY23154" s="80"/>
      <c r="AZ23154" s="80"/>
      <c r="BA23154" s="80"/>
      <c r="BB23154" s="80"/>
    </row>
    <row r="23155" spans="9:54" x14ac:dyDescent="0.25">
      <c r="I23155" s="80"/>
      <c r="AX23155" s="80"/>
      <c r="AY23155" s="80"/>
      <c r="AZ23155" s="80"/>
      <c r="BA23155" s="80"/>
      <c r="BB23155" s="80"/>
    </row>
    <row r="23156" spans="9:54" x14ac:dyDescent="0.25">
      <c r="I23156" s="80"/>
      <c r="AX23156" s="80"/>
      <c r="AY23156" s="80"/>
      <c r="AZ23156" s="80"/>
      <c r="BA23156" s="80"/>
      <c r="BB23156" s="80"/>
    </row>
    <row r="23157" spans="9:54" x14ac:dyDescent="0.25">
      <c r="I23157" s="80"/>
      <c r="AX23157" s="80"/>
      <c r="AY23157" s="80"/>
      <c r="AZ23157" s="80"/>
      <c r="BA23157" s="80"/>
      <c r="BB23157" s="80"/>
    </row>
    <row r="23158" spans="9:54" x14ac:dyDescent="0.25">
      <c r="I23158" s="80"/>
      <c r="AX23158" s="80"/>
      <c r="AY23158" s="80"/>
      <c r="AZ23158" s="80"/>
      <c r="BA23158" s="80"/>
      <c r="BB23158" s="80"/>
    </row>
    <row r="23159" spans="9:54" x14ac:dyDescent="0.25">
      <c r="I23159" s="80"/>
      <c r="AX23159" s="80"/>
      <c r="AY23159" s="80"/>
      <c r="AZ23159" s="80"/>
      <c r="BA23159" s="80"/>
      <c r="BB23159" s="80"/>
    </row>
    <row r="23160" spans="9:54" x14ac:dyDescent="0.25">
      <c r="I23160" s="80"/>
      <c r="AX23160" s="80"/>
      <c r="AY23160" s="80"/>
      <c r="AZ23160" s="80"/>
      <c r="BA23160" s="80"/>
      <c r="BB23160" s="80"/>
    </row>
    <row r="23161" spans="9:54" x14ac:dyDescent="0.25">
      <c r="I23161" s="80"/>
      <c r="AX23161" s="80"/>
      <c r="AY23161" s="80"/>
      <c r="AZ23161" s="80"/>
      <c r="BA23161" s="80"/>
      <c r="BB23161" s="80"/>
    </row>
    <row r="23162" spans="9:54" x14ac:dyDescent="0.25">
      <c r="I23162" s="80"/>
      <c r="AX23162" s="80"/>
      <c r="AY23162" s="80"/>
      <c r="AZ23162" s="80"/>
      <c r="BA23162" s="80"/>
      <c r="BB23162" s="80"/>
    </row>
    <row r="23163" spans="9:54" x14ac:dyDescent="0.25">
      <c r="I23163" s="80"/>
      <c r="AX23163" s="80"/>
      <c r="AY23163" s="80"/>
      <c r="AZ23163" s="80"/>
      <c r="BA23163" s="80"/>
      <c r="BB23163" s="80"/>
    </row>
    <row r="23164" spans="9:54" x14ac:dyDescent="0.25">
      <c r="I23164" s="80"/>
      <c r="AX23164" s="80"/>
      <c r="AY23164" s="80"/>
      <c r="AZ23164" s="80"/>
      <c r="BA23164" s="80"/>
      <c r="BB23164" s="80"/>
    </row>
    <row r="23165" spans="9:54" x14ac:dyDescent="0.25">
      <c r="I23165" s="80"/>
      <c r="AX23165" s="80"/>
      <c r="AY23165" s="80"/>
      <c r="AZ23165" s="80"/>
      <c r="BA23165" s="80"/>
      <c r="BB23165" s="80"/>
    </row>
    <row r="23166" spans="9:54" x14ac:dyDescent="0.25">
      <c r="I23166" s="80"/>
      <c r="AX23166" s="80"/>
      <c r="AY23166" s="80"/>
      <c r="AZ23166" s="80"/>
      <c r="BA23166" s="80"/>
      <c r="BB23166" s="80"/>
    </row>
    <row r="23167" spans="9:54" x14ac:dyDescent="0.25">
      <c r="I23167" s="80"/>
      <c r="AX23167" s="80"/>
      <c r="AY23167" s="80"/>
      <c r="AZ23167" s="80"/>
      <c r="BA23167" s="80"/>
      <c r="BB23167" s="80"/>
    </row>
    <row r="23168" spans="9:54" x14ac:dyDescent="0.25">
      <c r="I23168" s="80"/>
      <c r="AX23168" s="80"/>
      <c r="AY23168" s="80"/>
      <c r="AZ23168" s="80"/>
      <c r="BA23168" s="80"/>
      <c r="BB23168" s="80"/>
    </row>
    <row r="23169" spans="9:54" x14ac:dyDescent="0.25">
      <c r="I23169" s="80"/>
      <c r="AX23169" s="80"/>
      <c r="AY23169" s="80"/>
      <c r="AZ23169" s="80"/>
      <c r="BA23169" s="80"/>
      <c r="BB23169" s="80"/>
    </row>
    <row r="23170" spans="9:54" x14ac:dyDescent="0.25">
      <c r="I23170" s="80"/>
      <c r="AX23170" s="80"/>
      <c r="AY23170" s="80"/>
      <c r="AZ23170" s="80"/>
      <c r="BA23170" s="80"/>
      <c r="BB23170" s="80"/>
    </row>
    <row r="23171" spans="9:54" x14ac:dyDescent="0.25">
      <c r="I23171" s="80"/>
      <c r="AX23171" s="80"/>
      <c r="AY23171" s="80"/>
      <c r="AZ23171" s="80"/>
      <c r="BA23171" s="80"/>
      <c r="BB23171" s="80"/>
    </row>
    <row r="23172" spans="9:54" x14ac:dyDescent="0.25">
      <c r="I23172" s="80"/>
      <c r="AX23172" s="80"/>
      <c r="AY23172" s="80"/>
      <c r="AZ23172" s="80"/>
      <c r="BA23172" s="80"/>
      <c r="BB23172" s="80"/>
    </row>
    <row r="23173" spans="9:54" x14ac:dyDescent="0.25">
      <c r="I23173" s="80"/>
      <c r="AX23173" s="80"/>
      <c r="AY23173" s="80"/>
      <c r="AZ23173" s="80"/>
      <c r="BA23173" s="80"/>
      <c r="BB23173" s="80"/>
    </row>
    <row r="23174" spans="9:54" x14ac:dyDescent="0.25">
      <c r="I23174" s="80"/>
      <c r="AX23174" s="80"/>
      <c r="AY23174" s="80"/>
      <c r="AZ23174" s="80"/>
      <c r="BA23174" s="80"/>
      <c r="BB23174" s="80"/>
    </row>
    <row r="23175" spans="9:54" x14ac:dyDescent="0.25">
      <c r="I23175" s="80"/>
      <c r="AX23175" s="80"/>
      <c r="AY23175" s="80"/>
      <c r="AZ23175" s="80"/>
      <c r="BA23175" s="80"/>
      <c r="BB23175" s="80"/>
    </row>
    <row r="23176" spans="9:54" x14ac:dyDescent="0.25">
      <c r="I23176" s="80"/>
      <c r="AX23176" s="80"/>
      <c r="AY23176" s="80"/>
      <c r="AZ23176" s="80"/>
      <c r="BA23176" s="80"/>
      <c r="BB23176" s="80"/>
    </row>
    <row r="23177" spans="9:54" x14ac:dyDescent="0.25">
      <c r="I23177" s="80"/>
      <c r="AX23177" s="80"/>
      <c r="AY23177" s="80"/>
      <c r="AZ23177" s="80"/>
      <c r="BA23177" s="80"/>
      <c r="BB23177" s="80"/>
    </row>
    <row r="23178" spans="9:54" x14ac:dyDescent="0.25">
      <c r="I23178" s="80"/>
      <c r="AX23178" s="80"/>
      <c r="AY23178" s="80"/>
      <c r="AZ23178" s="80"/>
      <c r="BA23178" s="80"/>
      <c r="BB23178" s="80"/>
    </row>
    <row r="23179" spans="9:54" x14ac:dyDescent="0.25">
      <c r="I23179" s="80"/>
      <c r="AX23179" s="80"/>
      <c r="AY23179" s="80"/>
      <c r="AZ23179" s="80"/>
      <c r="BA23179" s="80"/>
      <c r="BB23179" s="80"/>
    </row>
    <row r="23180" spans="9:54" x14ac:dyDescent="0.25">
      <c r="I23180" s="80"/>
      <c r="AX23180" s="80"/>
      <c r="AY23180" s="80"/>
      <c r="AZ23180" s="80"/>
      <c r="BA23180" s="80"/>
      <c r="BB23180" s="80"/>
    </row>
    <row r="23181" spans="9:54" x14ac:dyDescent="0.25">
      <c r="I23181" s="80"/>
      <c r="AX23181" s="80"/>
      <c r="AY23181" s="80"/>
      <c r="AZ23181" s="80"/>
      <c r="BA23181" s="80"/>
      <c r="BB23181" s="80"/>
    </row>
    <row r="23182" spans="9:54" x14ac:dyDescent="0.25">
      <c r="I23182" s="80"/>
      <c r="AX23182" s="80"/>
      <c r="AY23182" s="80"/>
      <c r="AZ23182" s="80"/>
      <c r="BA23182" s="80"/>
      <c r="BB23182" s="80"/>
    </row>
    <row r="23183" spans="9:54" x14ac:dyDescent="0.25">
      <c r="I23183" s="80"/>
      <c r="AX23183" s="80"/>
      <c r="AY23183" s="80"/>
      <c r="AZ23183" s="80"/>
      <c r="BA23183" s="80"/>
      <c r="BB23183" s="80"/>
    </row>
    <row r="23184" spans="9:54" x14ac:dyDescent="0.25">
      <c r="I23184" s="80"/>
      <c r="AX23184" s="80"/>
      <c r="AY23184" s="80"/>
      <c r="AZ23184" s="80"/>
      <c r="BA23184" s="80"/>
      <c r="BB23184" s="80"/>
    </row>
    <row r="23185" spans="9:54" x14ac:dyDescent="0.25">
      <c r="I23185" s="80"/>
      <c r="AX23185" s="80"/>
      <c r="AY23185" s="80"/>
      <c r="AZ23185" s="80"/>
      <c r="BA23185" s="80"/>
      <c r="BB23185" s="80"/>
    </row>
    <row r="23186" spans="9:54" x14ac:dyDescent="0.25">
      <c r="I23186" s="80"/>
      <c r="AX23186" s="80"/>
      <c r="AY23186" s="80"/>
      <c r="AZ23186" s="80"/>
      <c r="BA23186" s="80"/>
      <c r="BB23186" s="80"/>
    </row>
    <row r="23187" spans="9:54" x14ac:dyDescent="0.25">
      <c r="I23187" s="80"/>
      <c r="AX23187" s="80"/>
      <c r="AY23187" s="80"/>
      <c r="AZ23187" s="80"/>
      <c r="BA23187" s="80"/>
      <c r="BB23187" s="80"/>
    </row>
    <row r="23188" spans="9:54" x14ac:dyDescent="0.25">
      <c r="I23188" s="80"/>
      <c r="AX23188" s="80"/>
      <c r="AY23188" s="80"/>
      <c r="AZ23188" s="80"/>
      <c r="BA23188" s="80"/>
      <c r="BB23188" s="80"/>
    </row>
    <row r="23189" spans="9:54" x14ac:dyDescent="0.25">
      <c r="I23189" s="80"/>
      <c r="AX23189" s="80"/>
      <c r="AY23189" s="80"/>
      <c r="AZ23189" s="80"/>
      <c r="BA23189" s="80"/>
      <c r="BB23189" s="80"/>
    </row>
    <row r="23190" spans="9:54" x14ac:dyDescent="0.25">
      <c r="I23190" s="80"/>
      <c r="AX23190" s="80"/>
      <c r="AY23190" s="80"/>
      <c r="AZ23190" s="80"/>
      <c r="BA23190" s="80"/>
      <c r="BB23190" s="80"/>
    </row>
    <row r="23191" spans="9:54" x14ac:dyDescent="0.25">
      <c r="I23191" s="80"/>
      <c r="AX23191" s="80"/>
      <c r="AY23191" s="80"/>
      <c r="AZ23191" s="80"/>
      <c r="BA23191" s="80"/>
      <c r="BB23191" s="80"/>
    </row>
    <row r="23192" spans="9:54" x14ac:dyDescent="0.25">
      <c r="I23192" s="80"/>
      <c r="AX23192" s="80"/>
      <c r="AY23192" s="80"/>
      <c r="AZ23192" s="80"/>
      <c r="BA23192" s="80"/>
      <c r="BB23192" s="80"/>
    </row>
    <row r="23193" spans="9:54" x14ac:dyDescent="0.25">
      <c r="I23193" s="80"/>
      <c r="AX23193" s="80"/>
      <c r="AY23193" s="80"/>
      <c r="AZ23193" s="80"/>
      <c r="BA23193" s="80"/>
      <c r="BB23193" s="80"/>
    </row>
    <row r="23194" spans="9:54" x14ac:dyDescent="0.25">
      <c r="I23194" s="80"/>
      <c r="AX23194" s="80"/>
      <c r="AY23194" s="80"/>
      <c r="AZ23194" s="80"/>
      <c r="BA23194" s="80"/>
      <c r="BB23194" s="80"/>
    </row>
    <row r="23195" spans="9:54" x14ac:dyDescent="0.25">
      <c r="I23195" s="80"/>
      <c r="AX23195" s="80"/>
      <c r="AY23195" s="80"/>
      <c r="AZ23195" s="80"/>
      <c r="BA23195" s="80"/>
      <c r="BB23195" s="80"/>
    </row>
    <row r="23196" spans="9:54" x14ac:dyDescent="0.25">
      <c r="I23196" s="80"/>
      <c r="AX23196" s="80"/>
      <c r="AY23196" s="80"/>
      <c r="AZ23196" s="80"/>
      <c r="BA23196" s="80"/>
      <c r="BB23196" s="80"/>
    </row>
    <row r="23197" spans="9:54" x14ac:dyDescent="0.25">
      <c r="I23197" s="80"/>
      <c r="AX23197" s="80"/>
      <c r="AY23197" s="80"/>
      <c r="AZ23197" s="80"/>
      <c r="BA23197" s="80"/>
      <c r="BB23197" s="80"/>
    </row>
    <row r="23198" spans="9:54" x14ac:dyDescent="0.25">
      <c r="I23198" s="80"/>
      <c r="AX23198" s="80"/>
      <c r="AY23198" s="80"/>
      <c r="AZ23198" s="80"/>
      <c r="BA23198" s="80"/>
      <c r="BB23198" s="80"/>
    </row>
    <row r="23199" spans="9:54" x14ac:dyDescent="0.25">
      <c r="I23199" s="80"/>
      <c r="AX23199" s="80"/>
      <c r="AY23199" s="80"/>
      <c r="AZ23199" s="80"/>
      <c r="BA23199" s="80"/>
      <c r="BB23199" s="80"/>
    </row>
    <row r="23200" spans="9:54" x14ac:dyDescent="0.25">
      <c r="I23200" s="80"/>
      <c r="AX23200" s="80"/>
      <c r="AY23200" s="80"/>
      <c r="AZ23200" s="80"/>
      <c r="BA23200" s="80"/>
      <c r="BB23200" s="80"/>
    </row>
    <row r="23201" spans="9:54" x14ac:dyDescent="0.25">
      <c r="I23201" s="80"/>
      <c r="AX23201" s="80"/>
      <c r="AY23201" s="80"/>
      <c r="AZ23201" s="80"/>
      <c r="BA23201" s="80"/>
      <c r="BB23201" s="80"/>
    </row>
    <row r="23202" spans="9:54" x14ac:dyDescent="0.25">
      <c r="I23202" s="80"/>
      <c r="AX23202" s="80"/>
      <c r="AY23202" s="80"/>
      <c r="AZ23202" s="80"/>
      <c r="BA23202" s="80"/>
      <c r="BB23202" s="80"/>
    </row>
    <row r="23203" spans="9:54" x14ac:dyDescent="0.25">
      <c r="I23203" s="80"/>
      <c r="AX23203" s="80"/>
      <c r="AY23203" s="80"/>
      <c r="AZ23203" s="80"/>
      <c r="BA23203" s="80"/>
      <c r="BB23203" s="80"/>
    </row>
    <row r="23204" spans="9:54" x14ac:dyDescent="0.25">
      <c r="I23204" s="80"/>
      <c r="AX23204" s="80"/>
      <c r="AY23204" s="80"/>
      <c r="AZ23204" s="80"/>
      <c r="BA23204" s="80"/>
      <c r="BB23204" s="80"/>
    </row>
    <row r="23205" spans="9:54" x14ac:dyDescent="0.25">
      <c r="I23205" s="80"/>
      <c r="AX23205" s="80"/>
      <c r="AY23205" s="80"/>
      <c r="AZ23205" s="80"/>
      <c r="BA23205" s="80"/>
      <c r="BB23205" s="80"/>
    </row>
    <row r="23206" spans="9:54" x14ac:dyDescent="0.25">
      <c r="I23206" s="80"/>
      <c r="AX23206" s="80"/>
      <c r="AY23206" s="80"/>
      <c r="AZ23206" s="80"/>
      <c r="BA23206" s="80"/>
      <c r="BB23206" s="80"/>
    </row>
    <row r="23207" spans="9:54" x14ac:dyDescent="0.25">
      <c r="I23207" s="80"/>
      <c r="AX23207" s="80"/>
      <c r="AY23207" s="80"/>
      <c r="AZ23207" s="80"/>
      <c r="BA23207" s="80"/>
      <c r="BB23207" s="80"/>
    </row>
    <row r="23208" spans="9:54" x14ac:dyDescent="0.25">
      <c r="I23208" s="80"/>
      <c r="AX23208" s="80"/>
      <c r="AY23208" s="80"/>
      <c r="AZ23208" s="80"/>
      <c r="BA23208" s="80"/>
      <c r="BB23208" s="80"/>
    </row>
    <row r="23209" spans="9:54" x14ac:dyDescent="0.25">
      <c r="I23209" s="80"/>
      <c r="AX23209" s="80"/>
      <c r="AY23209" s="80"/>
      <c r="AZ23209" s="80"/>
      <c r="BA23209" s="80"/>
      <c r="BB23209" s="80"/>
    </row>
    <row r="23210" spans="9:54" x14ac:dyDescent="0.25">
      <c r="I23210" s="80"/>
      <c r="AX23210" s="80"/>
      <c r="AY23210" s="80"/>
      <c r="AZ23210" s="80"/>
      <c r="BA23210" s="80"/>
      <c r="BB23210" s="80"/>
    </row>
    <row r="23211" spans="9:54" x14ac:dyDescent="0.25">
      <c r="I23211" s="80"/>
      <c r="AX23211" s="80"/>
      <c r="AY23211" s="80"/>
      <c r="AZ23211" s="80"/>
      <c r="BA23211" s="80"/>
      <c r="BB23211" s="80"/>
    </row>
    <row r="23212" spans="9:54" x14ac:dyDescent="0.25">
      <c r="I23212" s="80"/>
      <c r="AX23212" s="80"/>
      <c r="AY23212" s="80"/>
      <c r="AZ23212" s="80"/>
      <c r="BA23212" s="80"/>
      <c r="BB23212" s="80"/>
    </row>
    <row r="23213" spans="9:54" x14ac:dyDescent="0.25">
      <c r="I23213" s="80"/>
      <c r="AX23213" s="80"/>
      <c r="AY23213" s="80"/>
      <c r="AZ23213" s="80"/>
      <c r="BA23213" s="80"/>
      <c r="BB23213" s="80"/>
    </row>
    <row r="23214" spans="9:54" x14ac:dyDescent="0.25">
      <c r="I23214" s="80"/>
      <c r="AX23214" s="80"/>
      <c r="AY23214" s="80"/>
      <c r="AZ23214" s="80"/>
      <c r="BA23214" s="80"/>
      <c r="BB23214" s="80"/>
    </row>
    <row r="23215" spans="9:54" x14ac:dyDescent="0.25">
      <c r="I23215" s="80"/>
      <c r="AX23215" s="80"/>
      <c r="AY23215" s="80"/>
      <c r="AZ23215" s="80"/>
      <c r="BA23215" s="80"/>
      <c r="BB23215" s="80"/>
    </row>
    <row r="23216" spans="9:54" x14ac:dyDescent="0.25">
      <c r="I23216" s="80"/>
      <c r="AX23216" s="80"/>
      <c r="AY23216" s="80"/>
      <c r="AZ23216" s="80"/>
      <c r="BA23216" s="80"/>
      <c r="BB23216" s="80"/>
    </row>
    <row r="23217" spans="9:54" x14ac:dyDescent="0.25">
      <c r="I23217" s="80"/>
      <c r="AX23217" s="80"/>
      <c r="AY23217" s="80"/>
      <c r="AZ23217" s="80"/>
      <c r="BA23217" s="80"/>
      <c r="BB23217" s="80"/>
    </row>
    <row r="23218" spans="9:54" x14ac:dyDescent="0.25">
      <c r="I23218" s="80"/>
      <c r="AX23218" s="80"/>
      <c r="AY23218" s="80"/>
      <c r="AZ23218" s="80"/>
      <c r="BA23218" s="80"/>
      <c r="BB23218" s="80"/>
    </row>
    <row r="23219" spans="9:54" x14ac:dyDescent="0.25">
      <c r="I23219" s="80"/>
      <c r="AX23219" s="80"/>
      <c r="AY23219" s="80"/>
      <c r="AZ23219" s="80"/>
      <c r="BA23219" s="80"/>
      <c r="BB23219" s="80"/>
    </row>
    <row r="23220" spans="9:54" x14ac:dyDescent="0.25">
      <c r="I23220" s="80"/>
      <c r="AX23220" s="80"/>
      <c r="AY23220" s="80"/>
      <c r="AZ23220" s="80"/>
      <c r="BA23220" s="80"/>
      <c r="BB23220" s="80"/>
    </row>
    <row r="23221" spans="9:54" x14ac:dyDescent="0.25">
      <c r="I23221" s="80"/>
      <c r="AX23221" s="80"/>
      <c r="AY23221" s="80"/>
      <c r="AZ23221" s="80"/>
      <c r="BA23221" s="80"/>
      <c r="BB23221" s="80"/>
    </row>
    <row r="23222" spans="9:54" x14ac:dyDescent="0.25">
      <c r="I23222" s="80"/>
      <c r="AX23222" s="80"/>
      <c r="AY23222" s="80"/>
      <c r="AZ23222" s="80"/>
      <c r="BA23222" s="80"/>
      <c r="BB23222" s="80"/>
    </row>
    <row r="23223" spans="9:54" x14ac:dyDescent="0.25">
      <c r="I23223" s="80"/>
      <c r="AX23223" s="80"/>
      <c r="AY23223" s="80"/>
      <c r="AZ23223" s="80"/>
      <c r="BA23223" s="80"/>
      <c r="BB23223" s="80"/>
    </row>
    <row r="23224" spans="9:54" x14ac:dyDescent="0.25">
      <c r="I23224" s="80"/>
      <c r="AX23224" s="80"/>
      <c r="AY23224" s="80"/>
      <c r="AZ23224" s="80"/>
      <c r="BA23224" s="80"/>
      <c r="BB23224" s="80"/>
    </row>
    <row r="23225" spans="9:54" x14ac:dyDescent="0.25">
      <c r="I23225" s="80"/>
      <c r="AX23225" s="80"/>
      <c r="AY23225" s="80"/>
      <c r="AZ23225" s="80"/>
      <c r="BA23225" s="80"/>
      <c r="BB23225" s="80"/>
    </row>
    <row r="23226" spans="9:54" x14ac:dyDescent="0.25">
      <c r="I23226" s="80"/>
      <c r="AX23226" s="80"/>
      <c r="AY23226" s="80"/>
      <c r="AZ23226" s="80"/>
      <c r="BA23226" s="80"/>
      <c r="BB23226" s="80"/>
    </row>
    <row r="23227" spans="9:54" x14ac:dyDescent="0.25">
      <c r="I23227" s="80"/>
      <c r="AX23227" s="80"/>
      <c r="AY23227" s="80"/>
      <c r="AZ23227" s="80"/>
      <c r="BA23227" s="80"/>
      <c r="BB23227" s="80"/>
    </row>
    <row r="23228" spans="9:54" x14ac:dyDescent="0.25">
      <c r="I23228" s="80"/>
      <c r="AX23228" s="80"/>
      <c r="AY23228" s="80"/>
      <c r="AZ23228" s="80"/>
      <c r="BA23228" s="80"/>
      <c r="BB23228" s="80"/>
    </row>
    <row r="23229" spans="9:54" x14ac:dyDescent="0.25">
      <c r="I23229" s="80"/>
      <c r="AX23229" s="80"/>
      <c r="AY23229" s="80"/>
      <c r="AZ23229" s="80"/>
      <c r="BA23229" s="80"/>
      <c r="BB23229" s="80"/>
    </row>
    <row r="23230" spans="9:54" x14ac:dyDescent="0.25">
      <c r="I23230" s="80"/>
      <c r="AX23230" s="80"/>
      <c r="AY23230" s="80"/>
      <c r="AZ23230" s="80"/>
      <c r="BA23230" s="80"/>
      <c r="BB23230" s="80"/>
    </row>
    <row r="23231" spans="9:54" x14ac:dyDescent="0.25">
      <c r="I23231" s="80"/>
      <c r="AX23231" s="80"/>
      <c r="AY23231" s="80"/>
      <c r="AZ23231" s="80"/>
      <c r="BA23231" s="80"/>
      <c r="BB23231" s="80"/>
    </row>
    <row r="23232" spans="9:54" x14ac:dyDescent="0.25">
      <c r="I23232" s="80"/>
      <c r="AX23232" s="80"/>
      <c r="AY23232" s="80"/>
      <c r="AZ23232" s="80"/>
      <c r="BA23232" s="80"/>
      <c r="BB23232" s="80"/>
    </row>
    <row r="23233" spans="9:54" x14ac:dyDescent="0.25">
      <c r="I23233" s="80"/>
      <c r="AX23233" s="80"/>
      <c r="AY23233" s="80"/>
      <c r="AZ23233" s="80"/>
      <c r="BA23233" s="80"/>
      <c r="BB23233" s="80"/>
    </row>
    <row r="23234" spans="9:54" x14ac:dyDescent="0.25">
      <c r="I23234" s="80"/>
      <c r="AX23234" s="80"/>
      <c r="AY23234" s="80"/>
      <c r="AZ23234" s="80"/>
      <c r="BA23234" s="80"/>
      <c r="BB23234" s="80"/>
    </row>
    <row r="23235" spans="9:54" x14ac:dyDescent="0.25">
      <c r="I23235" s="80"/>
      <c r="AX23235" s="80"/>
      <c r="AY23235" s="80"/>
      <c r="AZ23235" s="80"/>
      <c r="BA23235" s="80"/>
      <c r="BB23235" s="80"/>
    </row>
    <row r="23236" spans="9:54" x14ac:dyDescent="0.25">
      <c r="I23236" s="80"/>
      <c r="AX23236" s="80"/>
      <c r="AY23236" s="80"/>
      <c r="AZ23236" s="80"/>
      <c r="BA23236" s="80"/>
      <c r="BB23236" s="80"/>
    </row>
    <row r="23237" spans="9:54" x14ac:dyDescent="0.25">
      <c r="I23237" s="80"/>
      <c r="AX23237" s="80"/>
      <c r="AY23237" s="80"/>
      <c r="AZ23237" s="80"/>
      <c r="BA23237" s="80"/>
      <c r="BB23237" s="80"/>
    </row>
    <row r="23238" spans="9:54" x14ac:dyDescent="0.25">
      <c r="I23238" s="80"/>
      <c r="AX23238" s="80"/>
      <c r="AY23238" s="80"/>
      <c r="AZ23238" s="80"/>
      <c r="BA23238" s="80"/>
      <c r="BB23238" s="80"/>
    </row>
    <row r="23239" spans="9:54" x14ac:dyDescent="0.25">
      <c r="I23239" s="80"/>
      <c r="AX23239" s="80"/>
      <c r="AY23239" s="80"/>
      <c r="AZ23239" s="80"/>
      <c r="BA23239" s="80"/>
      <c r="BB23239" s="80"/>
    </row>
    <row r="23240" spans="9:54" x14ac:dyDescent="0.25">
      <c r="I23240" s="80"/>
      <c r="AX23240" s="80"/>
      <c r="AY23240" s="80"/>
      <c r="AZ23240" s="80"/>
      <c r="BA23240" s="80"/>
      <c r="BB23240" s="80"/>
    </row>
    <row r="23241" spans="9:54" x14ac:dyDescent="0.25">
      <c r="I23241" s="80"/>
      <c r="AX23241" s="80"/>
      <c r="AY23241" s="80"/>
      <c r="AZ23241" s="80"/>
      <c r="BA23241" s="80"/>
      <c r="BB23241" s="80"/>
    </row>
    <row r="23242" spans="9:54" x14ac:dyDescent="0.25">
      <c r="I23242" s="80"/>
      <c r="AX23242" s="80"/>
      <c r="AY23242" s="80"/>
      <c r="AZ23242" s="80"/>
      <c r="BA23242" s="80"/>
      <c r="BB23242" s="80"/>
    </row>
    <row r="23243" spans="9:54" x14ac:dyDescent="0.25">
      <c r="I23243" s="80"/>
      <c r="AX23243" s="80"/>
      <c r="AY23243" s="80"/>
      <c r="AZ23243" s="80"/>
      <c r="BA23243" s="80"/>
      <c r="BB23243" s="80"/>
    </row>
    <row r="23244" spans="9:54" x14ac:dyDescent="0.25">
      <c r="I23244" s="80"/>
      <c r="AX23244" s="80"/>
      <c r="AY23244" s="80"/>
      <c r="AZ23244" s="80"/>
      <c r="BA23244" s="80"/>
      <c r="BB23244" s="80"/>
    </row>
    <row r="23245" spans="9:54" x14ac:dyDescent="0.25">
      <c r="I23245" s="80"/>
      <c r="AX23245" s="80"/>
      <c r="AY23245" s="80"/>
      <c r="AZ23245" s="80"/>
      <c r="BA23245" s="80"/>
      <c r="BB23245" s="80"/>
    </row>
    <row r="23246" spans="9:54" x14ac:dyDescent="0.25">
      <c r="I23246" s="80"/>
      <c r="AX23246" s="80"/>
      <c r="AY23246" s="80"/>
      <c r="AZ23246" s="80"/>
      <c r="BA23246" s="80"/>
      <c r="BB23246" s="80"/>
    </row>
    <row r="23247" spans="9:54" x14ac:dyDescent="0.25">
      <c r="I23247" s="80"/>
      <c r="AX23247" s="80"/>
      <c r="AY23247" s="80"/>
      <c r="AZ23247" s="80"/>
      <c r="BA23247" s="80"/>
      <c r="BB23247" s="80"/>
    </row>
    <row r="23248" spans="9:54" x14ac:dyDescent="0.25">
      <c r="I23248" s="80"/>
      <c r="AX23248" s="80"/>
      <c r="AY23248" s="80"/>
      <c r="AZ23248" s="80"/>
      <c r="BA23248" s="80"/>
      <c r="BB23248" s="80"/>
    </row>
    <row r="23249" spans="9:54" x14ac:dyDescent="0.25">
      <c r="I23249" s="80"/>
      <c r="AX23249" s="80"/>
      <c r="AY23249" s="80"/>
      <c r="AZ23249" s="80"/>
      <c r="BA23249" s="80"/>
      <c r="BB23249" s="80"/>
    </row>
    <row r="23250" spans="9:54" x14ac:dyDescent="0.25">
      <c r="I23250" s="80"/>
      <c r="AX23250" s="80"/>
      <c r="AY23250" s="80"/>
      <c r="AZ23250" s="80"/>
      <c r="BA23250" s="80"/>
      <c r="BB23250" s="80"/>
    </row>
    <row r="23251" spans="9:54" x14ac:dyDescent="0.25">
      <c r="I23251" s="80"/>
      <c r="AX23251" s="80"/>
      <c r="AY23251" s="80"/>
      <c r="AZ23251" s="80"/>
      <c r="BA23251" s="80"/>
      <c r="BB23251" s="80"/>
    </row>
    <row r="23252" spans="9:54" x14ac:dyDescent="0.25">
      <c r="I23252" s="80"/>
      <c r="AX23252" s="80"/>
      <c r="AY23252" s="80"/>
      <c r="AZ23252" s="80"/>
      <c r="BA23252" s="80"/>
      <c r="BB23252" s="80"/>
    </row>
    <row r="23253" spans="9:54" x14ac:dyDescent="0.25">
      <c r="I23253" s="80"/>
      <c r="AX23253" s="80"/>
      <c r="AY23253" s="80"/>
      <c r="AZ23253" s="80"/>
      <c r="BA23253" s="80"/>
      <c r="BB23253" s="80"/>
    </row>
    <row r="23254" spans="9:54" x14ac:dyDescent="0.25">
      <c r="I23254" s="80"/>
      <c r="AX23254" s="80"/>
      <c r="AY23254" s="80"/>
      <c r="AZ23254" s="80"/>
      <c r="BA23254" s="80"/>
      <c r="BB23254" s="80"/>
    </row>
    <row r="23255" spans="9:54" x14ac:dyDescent="0.25">
      <c r="I23255" s="80"/>
      <c r="AX23255" s="80"/>
      <c r="AY23255" s="80"/>
      <c r="AZ23255" s="80"/>
      <c r="BA23255" s="80"/>
      <c r="BB23255" s="80"/>
    </row>
    <row r="23256" spans="9:54" x14ac:dyDescent="0.25">
      <c r="I23256" s="80"/>
      <c r="AX23256" s="80"/>
      <c r="AY23256" s="80"/>
      <c r="AZ23256" s="80"/>
      <c r="BA23256" s="80"/>
      <c r="BB23256" s="80"/>
    </row>
    <row r="23257" spans="9:54" x14ac:dyDescent="0.25">
      <c r="I23257" s="80"/>
      <c r="AX23257" s="80"/>
      <c r="AY23257" s="80"/>
      <c r="AZ23257" s="80"/>
      <c r="BA23257" s="80"/>
      <c r="BB23257" s="80"/>
    </row>
    <row r="23258" spans="9:54" x14ac:dyDescent="0.25">
      <c r="I23258" s="80"/>
      <c r="AX23258" s="80"/>
      <c r="AY23258" s="80"/>
      <c r="AZ23258" s="80"/>
      <c r="BA23258" s="80"/>
      <c r="BB23258" s="80"/>
    </row>
    <row r="23259" spans="9:54" x14ac:dyDescent="0.25">
      <c r="I23259" s="80"/>
      <c r="AX23259" s="80"/>
      <c r="AY23259" s="80"/>
      <c r="AZ23259" s="80"/>
      <c r="BA23259" s="80"/>
      <c r="BB23259" s="80"/>
    </row>
    <row r="23260" spans="9:54" x14ac:dyDescent="0.25">
      <c r="I23260" s="80"/>
      <c r="AX23260" s="80"/>
      <c r="AY23260" s="80"/>
      <c r="AZ23260" s="80"/>
      <c r="BA23260" s="80"/>
      <c r="BB23260" s="80"/>
    </row>
    <row r="23261" spans="9:54" x14ac:dyDescent="0.25">
      <c r="I23261" s="80"/>
      <c r="AX23261" s="80"/>
      <c r="AY23261" s="80"/>
      <c r="AZ23261" s="80"/>
      <c r="BA23261" s="80"/>
      <c r="BB23261" s="80"/>
    </row>
    <row r="23262" spans="9:54" x14ac:dyDescent="0.25">
      <c r="I23262" s="80"/>
      <c r="AX23262" s="80"/>
      <c r="AY23262" s="80"/>
      <c r="AZ23262" s="80"/>
      <c r="BA23262" s="80"/>
      <c r="BB23262" s="80"/>
    </row>
    <row r="23263" spans="9:54" x14ac:dyDescent="0.25">
      <c r="I23263" s="80"/>
      <c r="AX23263" s="80"/>
      <c r="AY23263" s="80"/>
      <c r="AZ23263" s="80"/>
      <c r="BA23263" s="80"/>
      <c r="BB23263" s="80"/>
    </row>
    <row r="23264" spans="9:54" x14ac:dyDescent="0.25">
      <c r="I23264" s="80"/>
      <c r="AX23264" s="80"/>
      <c r="AY23264" s="80"/>
      <c r="AZ23264" s="80"/>
      <c r="BA23264" s="80"/>
      <c r="BB23264" s="80"/>
    </row>
    <row r="23265" spans="9:54" x14ac:dyDescent="0.25">
      <c r="I23265" s="80"/>
      <c r="AX23265" s="80"/>
      <c r="AY23265" s="80"/>
      <c r="AZ23265" s="80"/>
      <c r="BA23265" s="80"/>
      <c r="BB23265" s="80"/>
    </row>
    <row r="23266" spans="9:54" x14ac:dyDescent="0.25">
      <c r="I23266" s="80"/>
      <c r="AX23266" s="80"/>
      <c r="AY23266" s="80"/>
      <c r="AZ23266" s="80"/>
      <c r="BA23266" s="80"/>
      <c r="BB23266" s="80"/>
    </row>
    <row r="23267" spans="9:54" x14ac:dyDescent="0.25">
      <c r="I23267" s="80"/>
      <c r="AX23267" s="80"/>
      <c r="AY23267" s="80"/>
      <c r="AZ23267" s="80"/>
      <c r="BA23267" s="80"/>
      <c r="BB23267" s="80"/>
    </row>
    <row r="23268" spans="9:54" x14ac:dyDescent="0.25">
      <c r="I23268" s="80"/>
      <c r="AX23268" s="80"/>
      <c r="AY23268" s="80"/>
      <c r="AZ23268" s="80"/>
      <c r="BA23268" s="80"/>
      <c r="BB23268" s="80"/>
    </row>
    <row r="23269" spans="9:54" x14ac:dyDescent="0.25">
      <c r="I23269" s="80"/>
      <c r="AX23269" s="80"/>
      <c r="AY23269" s="80"/>
      <c r="AZ23269" s="80"/>
      <c r="BA23269" s="80"/>
      <c r="BB23269" s="80"/>
    </row>
    <row r="23270" spans="9:54" x14ac:dyDescent="0.25">
      <c r="I23270" s="80"/>
      <c r="AX23270" s="80"/>
      <c r="AY23270" s="80"/>
      <c r="AZ23270" s="80"/>
      <c r="BA23270" s="80"/>
      <c r="BB23270" s="80"/>
    </row>
    <row r="23271" spans="9:54" x14ac:dyDescent="0.25">
      <c r="I23271" s="80"/>
      <c r="AX23271" s="80"/>
      <c r="AY23271" s="80"/>
      <c r="AZ23271" s="80"/>
      <c r="BA23271" s="80"/>
      <c r="BB23271" s="80"/>
    </row>
    <row r="23272" spans="9:54" x14ac:dyDescent="0.25">
      <c r="I23272" s="80"/>
      <c r="AX23272" s="80"/>
      <c r="AY23272" s="80"/>
      <c r="AZ23272" s="80"/>
      <c r="BA23272" s="80"/>
      <c r="BB23272" s="80"/>
    </row>
    <row r="23273" spans="9:54" x14ac:dyDescent="0.25">
      <c r="I23273" s="80"/>
      <c r="AX23273" s="80"/>
      <c r="AY23273" s="80"/>
      <c r="AZ23273" s="80"/>
      <c r="BA23273" s="80"/>
      <c r="BB23273" s="80"/>
    </row>
    <row r="23274" spans="9:54" x14ac:dyDescent="0.25">
      <c r="I23274" s="80"/>
      <c r="AX23274" s="80"/>
      <c r="AY23274" s="80"/>
      <c r="AZ23274" s="80"/>
      <c r="BA23274" s="80"/>
      <c r="BB23274" s="80"/>
    </row>
    <row r="23275" spans="9:54" x14ac:dyDescent="0.25">
      <c r="I23275" s="80"/>
      <c r="AX23275" s="80"/>
      <c r="AY23275" s="80"/>
      <c r="AZ23275" s="80"/>
      <c r="BA23275" s="80"/>
      <c r="BB23275" s="80"/>
    </row>
    <row r="23276" spans="9:54" x14ac:dyDescent="0.25">
      <c r="I23276" s="80"/>
      <c r="AX23276" s="80"/>
      <c r="AY23276" s="80"/>
      <c r="AZ23276" s="80"/>
      <c r="BA23276" s="80"/>
      <c r="BB23276" s="80"/>
    </row>
    <row r="23277" spans="9:54" x14ac:dyDescent="0.25">
      <c r="I23277" s="80"/>
      <c r="AX23277" s="80"/>
      <c r="AY23277" s="80"/>
      <c r="AZ23277" s="80"/>
      <c r="BA23277" s="80"/>
      <c r="BB23277" s="80"/>
    </row>
    <row r="23278" spans="9:54" x14ac:dyDescent="0.25">
      <c r="I23278" s="80"/>
      <c r="AX23278" s="80"/>
      <c r="AY23278" s="80"/>
      <c r="AZ23278" s="80"/>
      <c r="BA23278" s="80"/>
      <c r="BB23278" s="80"/>
    </row>
    <row r="23279" spans="9:54" x14ac:dyDescent="0.25">
      <c r="I23279" s="80"/>
      <c r="AX23279" s="80"/>
      <c r="AY23279" s="80"/>
      <c r="AZ23279" s="80"/>
      <c r="BA23279" s="80"/>
      <c r="BB23279" s="80"/>
    </row>
    <row r="23280" spans="9:54" x14ac:dyDescent="0.25">
      <c r="I23280" s="80"/>
      <c r="AX23280" s="80"/>
      <c r="AY23280" s="80"/>
      <c r="AZ23280" s="80"/>
      <c r="BA23280" s="80"/>
      <c r="BB23280" s="80"/>
    </row>
    <row r="23281" spans="9:54" x14ac:dyDescent="0.25">
      <c r="I23281" s="80"/>
      <c r="AX23281" s="80"/>
      <c r="AY23281" s="80"/>
      <c r="AZ23281" s="80"/>
      <c r="BA23281" s="80"/>
      <c r="BB23281" s="80"/>
    </row>
    <row r="23282" spans="9:54" x14ac:dyDescent="0.25">
      <c r="I23282" s="80"/>
      <c r="AX23282" s="80"/>
      <c r="AY23282" s="80"/>
      <c r="AZ23282" s="80"/>
      <c r="BA23282" s="80"/>
      <c r="BB23282" s="80"/>
    </row>
    <row r="23283" spans="9:54" x14ac:dyDescent="0.25">
      <c r="I23283" s="80"/>
      <c r="AX23283" s="80"/>
      <c r="AY23283" s="80"/>
      <c r="AZ23283" s="80"/>
      <c r="BA23283" s="80"/>
      <c r="BB23283" s="80"/>
    </row>
    <row r="23284" spans="9:54" x14ac:dyDescent="0.25">
      <c r="I23284" s="80"/>
      <c r="AX23284" s="80"/>
      <c r="AY23284" s="80"/>
      <c r="AZ23284" s="80"/>
      <c r="BA23284" s="80"/>
      <c r="BB23284" s="80"/>
    </row>
    <row r="23285" spans="9:54" x14ac:dyDescent="0.25">
      <c r="I23285" s="80"/>
      <c r="AX23285" s="80"/>
      <c r="AY23285" s="80"/>
      <c r="AZ23285" s="80"/>
      <c r="BA23285" s="80"/>
      <c r="BB23285" s="80"/>
    </row>
    <row r="23286" spans="9:54" x14ac:dyDescent="0.25">
      <c r="I23286" s="80"/>
      <c r="AX23286" s="80"/>
      <c r="AY23286" s="80"/>
      <c r="AZ23286" s="80"/>
      <c r="BA23286" s="80"/>
      <c r="BB23286" s="80"/>
    </row>
    <row r="23287" spans="9:54" x14ac:dyDescent="0.25">
      <c r="I23287" s="80"/>
      <c r="AX23287" s="80"/>
      <c r="AY23287" s="80"/>
      <c r="AZ23287" s="80"/>
      <c r="BA23287" s="80"/>
      <c r="BB23287" s="80"/>
    </row>
    <row r="23288" spans="9:54" x14ac:dyDescent="0.25">
      <c r="I23288" s="80"/>
      <c r="AX23288" s="80"/>
      <c r="AY23288" s="80"/>
      <c r="AZ23288" s="80"/>
      <c r="BA23288" s="80"/>
      <c r="BB23288" s="80"/>
    </row>
    <row r="23289" spans="9:54" x14ac:dyDescent="0.25">
      <c r="I23289" s="80"/>
      <c r="AX23289" s="80"/>
      <c r="AY23289" s="80"/>
      <c r="AZ23289" s="80"/>
      <c r="BA23289" s="80"/>
      <c r="BB23289" s="80"/>
    </row>
    <row r="23290" spans="9:54" x14ac:dyDescent="0.25">
      <c r="I23290" s="80"/>
      <c r="AX23290" s="80"/>
      <c r="AY23290" s="80"/>
      <c r="AZ23290" s="80"/>
      <c r="BA23290" s="80"/>
      <c r="BB23290" s="80"/>
    </row>
    <row r="23291" spans="9:54" x14ac:dyDescent="0.25">
      <c r="I23291" s="80"/>
      <c r="AX23291" s="80"/>
      <c r="AY23291" s="80"/>
      <c r="AZ23291" s="80"/>
      <c r="BA23291" s="80"/>
      <c r="BB23291" s="80"/>
    </row>
    <row r="23292" spans="9:54" x14ac:dyDescent="0.25">
      <c r="I23292" s="80"/>
      <c r="AX23292" s="80"/>
      <c r="AY23292" s="80"/>
      <c r="AZ23292" s="80"/>
      <c r="BA23292" s="80"/>
      <c r="BB23292" s="80"/>
    </row>
    <row r="23293" spans="9:54" x14ac:dyDescent="0.25">
      <c r="I23293" s="80"/>
      <c r="AX23293" s="80"/>
      <c r="AY23293" s="80"/>
      <c r="AZ23293" s="80"/>
      <c r="BA23293" s="80"/>
      <c r="BB23293" s="80"/>
    </row>
    <row r="23294" spans="9:54" x14ac:dyDescent="0.25">
      <c r="I23294" s="80"/>
      <c r="AX23294" s="80"/>
      <c r="AY23294" s="80"/>
      <c r="AZ23294" s="80"/>
      <c r="BA23294" s="80"/>
      <c r="BB23294" s="80"/>
    </row>
    <row r="23295" spans="9:54" x14ac:dyDescent="0.25">
      <c r="I23295" s="80"/>
      <c r="AX23295" s="80"/>
      <c r="AY23295" s="80"/>
      <c r="AZ23295" s="80"/>
      <c r="BA23295" s="80"/>
      <c r="BB23295" s="80"/>
    </row>
    <row r="23296" spans="9:54" x14ac:dyDescent="0.25">
      <c r="I23296" s="80"/>
      <c r="AX23296" s="80"/>
      <c r="AY23296" s="80"/>
      <c r="AZ23296" s="80"/>
      <c r="BA23296" s="80"/>
      <c r="BB23296" s="80"/>
    </row>
    <row r="23297" spans="9:54" x14ac:dyDescent="0.25">
      <c r="I23297" s="80"/>
      <c r="AX23297" s="80"/>
      <c r="AY23297" s="80"/>
      <c r="AZ23297" s="80"/>
      <c r="BA23297" s="80"/>
      <c r="BB23297" s="80"/>
    </row>
    <row r="23298" spans="9:54" x14ac:dyDescent="0.25">
      <c r="I23298" s="80"/>
      <c r="AX23298" s="80"/>
      <c r="AY23298" s="80"/>
      <c r="AZ23298" s="80"/>
      <c r="BA23298" s="80"/>
      <c r="BB23298" s="80"/>
    </row>
    <row r="23299" spans="9:54" x14ac:dyDescent="0.25">
      <c r="I23299" s="80"/>
      <c r="AX23299" s="80"/>
      <c r="AY23299" s="80"/>
      <c r="AZ23299" s="80"/>
      <c r="BA23299" s="80"/>
      <c r="BB23299" s="80"/>
    </row>
    <row r="23300" spans="9:54" x14ac:dyDescent="0.25">
      <c r="I23300" s="80"/>
      <c r="AX23300" s="80"/>
      <c r="AY23300" s="80"/>
      <c r="AZ23300" s="80"/>
      <c r="BA23300" s="80"/>
      <c r="BB23300" s="80"/>
    </row>
    <row r="23301" spans="9:54" x14ac:dyDescent="0.25">
      <c r="I23301" s="80"/>
      <c r="AX23301" s="80"/>
      <c r="AY23301" s="80"/>
      <c r="AZ23301" s="80"/>
      <c r="BA23301" s="80"/>
      <c r="BB23301" s="80"/>
    </row>
    <row r="23302" spans="9:54" x14ac:dyDescent="0.25">
      <c r="I23302" s="80"/>
      <c r="AX23302" s="80"/>
      <c r="AY23302" s="80"/>
      <c r="AZ23302" s="80"/>
      <c r="BA23302" s="80"/>
      <c r="BB23302" s="80"/>
    </row>
    <row r="23303" spans="9:54" x14ac:dyDescent="0.25">
      <c r="I23303" s="80"/>
      <c r="AX23303" s="80"/>
      <c r="AY23303" s="80"/>
      <c r="AZ23303" s="80"/>
      <c r="BA23303" s="80"/>
      <c r="BB23303" s="80"/>
    </row>
    <row r="23304" spans="9:54" x14ac:dyDescent="0.25">
      <c r="I23304" s="80"/>
      <c r="AX23304" s="80"/>
      <c r="AY23304" s="80"/>
      <c r="AZ23304" s="80"/>
      <c r="BA23304" s="80"/>
      <c r="BB23304" s="80"/>
    </row>
    <row r="23305" spans="9:54" x14ac:dyDescent="0.25">
      <c r="I23305" s="80"/>
      <c r="AX23305" s="80"/>
      <c r="AY23305" s="80"/>
      <c r="AZ23305" s="80"/>
      <c r="BA23305" s="80"/>
      <c r="BB23305" s="80"/>
    </row>
    <row r="23306" spans="9:54" x14ac:dyDescent="0.25">
      <c r="I23306" s="80"/>
      <c r="AX23306" s="80"/>
      <c r="AY23306" s="80"/>
      <c r="AZ23306" s="80"/>
      <c r="BA23306" s="80"/>
      <c r="BB23306" s="80"/>
    </row>
    <row r="23307" spans="9:54" x14ac:dyDescent="0.25">
      <c r="I23307" s="80"/>
      <c r="AX23307" s="80"/>
      <c r="AY23307" s="80"/>
      <c r="AZ23307" s="80"/>
      <c r="BA23307" s="80"/>
      <c r="BB23307" s="80"/>
    </row>
    <row r="23308" spans="9:54" x14ac:dyDescent="0.25">
      <c r="I23308" s="80"/>
      <c r="AX23308" s="80"/>
      <c r="AY23308" s="80"/>
      <c r="AZ23308" s="80"/>
      <c r="BA23308" s="80"/>
      <c r="BB23308" s="80"/>
    </row>
    <row r="23309" spans="9:54" x14ac:dyDescent="0.25">
      <c r="I23309" s="80"/>
      <c r="AX23309" s="80"/>
      <c r="AY23309" s="80"/>
      <c r="AZ23309" s="80"/>
      <c r="BA23309" s="80"/>
      <c r="BB23309" s="80"/>
    </row>
    <row r="23310" spans="9:54" x14ac:dyDescent="0.25">
      <c r="I23310" s="80"/>
      <c r="AX23310" s="80"/>
      <c r="AY23310" s="80"/>
      <c r="AZ23310" s="80"/>
      <c r="BA23310" s="80"/>
      <c r="BB23310" s="80"/>
    </row>
    <row r="23311" spans="9:54" x14ac:dyDescent="0.25">
      <c r="I23311" s="80"/>
      <c r="AX23311" s="80"/>
      <c r="AY23311" s="80"/>
      <c r="AZ23311" s="80"/>
      <c r="BA23311" s="80"/>
      <c r="BB23311" s="80"/>
    </row>
    <row r="23312" spans="9:54" x14ac:dyDescent="0.25">
      <c r="I23312" s="80"/>
      <c r="AX23312" s="80"/>
      <c r="AY23312" s="80"/>
      <c r="AZ23312" s="80"/>
      <c r="BA23312" s="80"/>
      <c r="BB23312" s="80"/>
    </row>
    <row r="23313" spans="9:54" x14ac:dyDescent="0.25">
      <c r="I23313" s="80"/>
      <c r="AX23313" s="80"/>
      <c r="AY23313" s="80"/>
      <c r="AZ23313" s="80"/>
      <c r="BA23313" s="80"/>
      <c r="BB23313" s="80"/>
    </row>
    <row r="23314" spans="9:54" x14ac:dyDescent="0.25">
      <c r="I23314" s="80"/>
      <c r="AX23314" s="80"/>
      <c r="AY23314" s="80"/>
      <c r="AZ23314" s="80"/>
      <c r="BA23314" s="80"/>
      <c r="BB23314" s="80"/>
    </row>
    <row r="23315" spans="9:54" x14ac:dyDescent="0.25">
      <c r="I23315" s="80"/>
      <c r="AX23315" s="80"/>
      <c r="AY23315" s="80"/>
      <c r="AZ23315" s="80"/>
      <c r="BA23315" s="80"/>
      <c r="BB23315" s="80"/>
    </row>
    <row r="23316" spans="9:54" x14ac:dyDescent="0.25">
      <c r="I23316" s="80"/>
      <c r="AX23316" s="80"/>
      <c r="AY23316" s="80"/>
      <c r="AZ23316" s="80"/>
      <c r="BA23316" s="80"/>
      <c r="BB23316" s="80"/>
    </row>
    <row r="23317" spans="9:54" x14ac:dyDescent="0.25">
      <c r="I23317" s="80"/>
      <c r="AX23317" s="80"/>
      <c r="AY23317" s="80"/>
      <c r="AZ23317" s="80"/>
      <c r="BA23317" s="80"/>
      <c r="BB23317" s="80"/>
    </row>
    <row r="23318" spans="9:54" x14ac:dyDescent="0.25">
      <c r="I23318" s="80"/>
      <c r="AX23318" s="80"/>
      <c r="AY23318" s="80"/>
      <c r="AZ23318" s="80"/>
      <c r="BA23318" s="80"/>
      <c r="BB23318" s="80"/>
    </row>
    <row r="23319" spans="9:54" x14ac:dyDescent="0.25">
      <c r="I23319" s="80"/>
      <c r="AX23319" s="80"/>
      <c r="AY23319" s="80"/>
      <c r="AZ23319" s="80"/>
      <c r="BA23319" s="80"/>
      <c r="BB23319" s="80"/>
    </row>
    <row r="23320" spans="9:54" x14ac:dyDescent="0.25">
      <c r="I23320" s="80"/>
      <c r="AX23320" s="80"/>
      <c r="AY23320" s="80"/>
      <c r="AZ23320" s="80"/>
      <c r="BA23320" s="80"/>
      <c r="BB23320" s="80"/>
    </row>
    <row r="23321" spans="9:54" x14ac:dyDescent="0.25">
      <c r="I23321" s="80"/>
      <c r="AX23321" s="80"/>
      <c r="AY23321" s="80"/>
      <c r="AZ23321" s="80"/>
      <c r="BA23321" s="80"/>
      <c r="BB23321" s="80"/>
    </row>
    <row r="23322" spans="9:54" x14ac:dyDescent="0.25">
      <c r="I23322" s="80"/>
      <c r="AX23322" s="80"/>
      <c r="AY23322" s="80"/>
      <c r="AZ23322" s="80"/>
      <c r="BA23322" s="80"/>
      <c r="BB23322" s="80"/>
    </row>
    <row r="23323" spans="9:54" x14ac:dyDescent="0.25">
      <c r="I23323" s="80"/>
      <c r="AX23323" s="80"/>
      <c r="AY23323" s="80"/>
      <c r="AZ23323" s="80"/>
      <c r="BA23323" s="80"/>
      <c r="BB23323" s="80"/>
    </row>
    <row r="23324" spans="9:54" x14ac:dyDescent="0.25">
      <c r="I23324" s="80"/>
      <c r="AX23324" s="80"/>
      <c r="AY23324" s="80"/>
      <c r="AZ23324" s="80"/>
      <c r="BA23324" s="80"/>
      <c r="BB23324" s="80"/>
    </row>
    <row r="23325" spans="9:54" x14ac:dyDescent="0.25">
      <c r="I23325" s="80"/>
      <c r="AX23325" s="80"/>
      <c r="AY23325" s="80"/>
      <c r="AZ23325" s="80"/>
      <c r="BA23325" s="80"/>
      <c r="BB23325" s="80"/>
    </row>
    <row r="23326" spans="9:54" x14ac:dyDescent="0.25">
      <c r="I23326" s="80"/>
      <c r="AX23326" s="80"/>
      <c r="AY23326" s="80"/>
      <c r="AZ23326" s="80"/>
      <c r="BA23326" s="80"/>
      <c r="BB23326" s="80"/>
    </row>
    <row r="23327" spans="9:54" x14ac:dyDescent="0.25">
      <c r="I23327" s="80"/>
      <c r="AX23327" s="80"/>
      <c r="AY23327" s="80"/>
      <c r="AZ23327" s="80"/>
      <c r="BA23327" s="80"/>
      <c r="BB23327" s="80"/>
    </row>
    <row r="23328" spans="9:54" x14ac:dyDescent="0.25">
      <c r="I23328" s="80"/>
      <c r="AX23328" s="80"/>
      <c r="AY23328" s="80"/>
      <c r="AZ23328" s="80"/>
      <c r="BA23328" s="80"/>
      <c r="BB23328" s="80"/>
    </row>
    <row r="23329" spans="9:54" x14ac:dyDescent="0.25">
      <c r="I23329" s="80"/>
      <c r="AX23329" s="80"/>
      <c r="AY23329" s="80"/>
      <c r="AZ23329" s="80"/>
      <c r="BA23329" s="80"/>
      <c r="BB23329" s="80"/>
    </row>
    <row r="23330" spans="9:54" x14ac:dyDescent="0.25">
      <c r="I23330" s="80"/>
      <c r="AX23330" s="80"/>
      <c r="AY23330" s="80"/>
      <c r="AZ23330" s="80"/>
      <c r="BA23330" s="80"/>
      <c r="BB23330" s="80"/>
    </row>
    <row r="23331" spans="9:54" x14ac:dyDescent="0.25">
      <c r="I23331" s="80"/>
      <c r="AX23331" s="80"/>
      <c r="AY23331" s="80"/>
      <c r="AZ23331" s="80"/>
      <c r="BA23331" s="80"/>
      <c r="BB23331" s="80"/>
    </row>
    <row r="23332" spans="9:54" x14ac:dyDescent="0.25">
      <c r="I23332" s="80"/>
      <c r="AX23332" s="80"/>
      <c r="AY23332" s="80"/>
      <c r="AZ23332" s="80"/>
      <c r="BA23332" s="80"/>
      <c r="BB23332" s="80"/>
    </row>
    <row r="23333" spans="9:54" x14ac:dyDescent="0.25">
      <c r="I23333" s="80"/>
      <c r="AX23333" s="80"/>
      <c r="AY23333" s="80"/>
      <c r="AZ23333" s="80"/>
      <c r="BA23333" s="80"/>
      <c r="BB23333" s="80"/>
    </row>
    <row r="23334" spans="9:54" x14ac:dyDescent="0.25">
      <c r="I23334" s="80"/>
      <c r="AX23334" s="80"/>
      <c r="AY23334" s="80"/>
      <c r="AZ23334" s="80"/>
      <c r="BA23334" s="80"/>
      <c r="BB23334" s="80"/>
    </row>
    <row r="23335" spans="9:54" x14ac:dyDescent="0.25">
      <c r="I23335" s="80"/>
      <c r="AX23335" s="80"/>
      <c r="AY23335" s="80"/>
      <c r="AZ23335" s="80"/>
      <c r="BA23335" s="80"/>
      <c r="BB23335" s="80"/>
    </row>
    <row r="23336" spans="9:54" x14ac:dyDescent="0.25">
      <c r="I23336" s="80"/>
      <c r="AX23336" s="80"/>
      <c r="AY23336" s="80"/>
      <c r="AZ23336" s="80"/>
      <c r="BA23336" s="80"/>
      <c r="BB23336" s="80"/>
    </row>
    <row r="23337" spans="9:54" x14ac:dyDescent="0.25">
      <c r="I23337" s="80"/>
      <c r="AX23337" s="80"/>
      <c r="AY23337" s="80"/>
      <c r="AZ23337" s="80"/>
      <c r="BA23337" s="80"/>
      <c r="BB23337" s="80"/>
    </row>
    <row r="23338" spans="9:54" x14ac:dyDescent="0.25">
      <c r="I23338" s="80"/>
      <c r="AX23338" s="80"/>
      <c r="AY23338" s="80"/>
      <c r="AZ23338" s="80"/>
      <c r="BA23338" s="80"/>
      <c r="BB23338" s="80"/>
    </row>
    <row r="23339" spans="9:54" x14ac:dyDescent="0.25">
      <c r="I23339" s="80"/>
      <c r="AX23339" s="80"/>
      <c r="AY23339" s="80"/>
      <c r="AZ23339" s="80"/>
      <c r="BA23339" s="80"/>
      <c r="BB23339" s="80"/>
    </row>
    <row r="23340" spans="9:54" x14ac:dyDescent="0.25">
      <c r="I23340" s="80"/>
      <c r="AX23340" s="80"/>
      <c r="AY23340" s="80"/>
      <c r="AZ23340" s="80"/>
      <c r="BA23340" s="80"/>
      <c r="BB23340" s="80"/>
    </row>
    <row r="23341" spans="9:54" x14ac:dyDescent="0.25">
      <c r="I23341" s="80"/>
      <c r="AX23341" s="80"/>
      <c r="AY23341" s="80"/>
      <c r="AZ23341" s="80"/>
      <c r="BA23341" s="80"/>
      <c r="BB23341" s="80"/>
    </row>
    <row r="23342" spans="9:54" x14ac:dyDescent="0.25">
      <c r="I23342" s="80"/>
      <c r="AX23342" s="80"/>
      <c r="AY23342" s="80"/>
      <c r="AZ23342" s="80"/>
      <c r="BA23342" s="80"/>
      <c r="BB23342" s="80"/>
    </row>
    <row r="23343" spans="9:54" x14ac:dyDescent="0.25">
      <c r="I23343" s="80"/>
      <c r="AX23343" s="80"/>
      <c r="AY23343" s="80"/>
      <c r="AZ23343" s="80"/>
      <c r="BA23343" s="80"/>
      <c r="BB23343" s="80"/>
    </row>
    <row r="23344" spans="9:54" x14ac:dyDescent="0.25">
      <c r="I23344" s="80"/>
      <c r="AX23344" s="80"/>
      <c r="AY23344" s="80"/>
      <c r="AZ23344" s="80"/>
      <c r="BA23344" s="80"/>
      <c r="BB23344" s="80"/>
    </row>
    <row r="23345" spans="9:54" x14ac:dyDescent="0.25">
      <c r="I23345" s="80"/>
      <c r="AX23345" s="80"/>
      <c r="AY23345" s="80"/>
      <c r="AZ23345" s="80"/>
      <c r="BA23345" s="80"/>
      <c r="BB23345" s="80"/>
    </row>
    <row r="23346" spans="9:54" x14ac:dyDescent="0.25">
      <c r="I23346" s="80"/>
      <c r="AX23346" s="80"/>
      <c r="AY23346" s="80"/>
      <c r="AZ23346" s="80"/>
      <c r="BA23346" s="80"/>
      <c r="BB23346" s="80"/>
    </row>
    <row r="23347" spans="9:54" x14ac:dyDescent="0.25">
      <c r="I23347" s="80"/>
      <c r="AX23347" s="80"/>
      <c r="AY23347" s="80"/>
      <c r="AZ23347" s="80"/>
      <c r="BA23347" s="80"/>
      <c r="BB23347" s="80"/>
    </row>
    <row r="23348" spans="9:54" x14ac:dyDescent="0.25">
      <c r="I23348" s="80"/>
      <c r="AX23348" s="80"/>
      <c r="AY23348" s="80"/>
      <c r="AZ23348" s="80"/>
      <c r="BA23348" s="80"/>
      <c r="BB23348" s="80"/>
    </row>
    <row r="23349" spans="9:54" x14ac:dyDescent="0.25">
      <c r="I23349" s="80"/>
      <c r="AX23349" s="80"/>
      <c r="AY23349" s="80"/>
      <c r="AZ23349" s="80"/>
      <c r="BA23349" s="80"/>
      <c r="BB23349" s="80"/>
    </row>
    <row r="23350" spans="9:54" x14ac:dyDescent="0.25">
      <c r="I23350" s="80"/>
      <c r="AX23350" s="80"/>
      <c r="AY23350" s="80"/>
      <c r="AZ23350" s="80"/>
      <c r="BA23350" s="80"/>
      <c r="BB23350" s="80"/>
    </row>
    <row r="23351" spans="9:54" x14ac:dyDescent="0.25">
      <c r="I23351" s="80"/>
      <c r="AX23351" s="80"/>
      <c r="AY23351" s="80"/>
      <c r="AZ23351" s="80"/>
      <c r="BA23351" s="80"/>
      <c r="BB23351" s="80"/>
    </row>
    <row r="23352" spans="9:54" x14ac:dyDescent="0.25">
      <c r="I23352" s="80"/>
      <c r="AX23352" s="80"/>
      <c r="AY23352" s="80"/>
      <c r="AZ23352" s="80"/>
      <c r="BA23352" s="80"/>
      <c r="BB23352" s="80"/>
    </row>
    <row r="23353" spans="9:54" x14ac:dyDescent="0.25">
      <c r="I23353" s="80"/>
      <c r="AX23353" s="80"/>
      <c r="AY23353" s="80"/>
      <c r="AZ23353" s="80"/>
      <c r="BA23353" s="80"/>
      <c r="BB23353" s="80"/>
    </row>
    <row r="23354" spans="9:54" x14ac:dyDescent="0.25">
      <c r="I23354" s="80"/>
      <c r="AX23354" s="80"/>
      <c r="AY23354" s="80"/>
      <c r="AZ23354" s="80"/>
      <c r="BA23354" s="80"/>
      <c r="BB23354" s="80"/>
    </row>
    <row r="23355" spans="9:54" x14ac:dyDescent="0.25">
      <c r="I23355" s="80"/>
      <c r="AX23355" s="80"/>
      <c r="AY23355" s="80"/>
      <c r="AZ23355" s="80"/>
      <c r="BA23355" s="80"/>
      <c r="BB23355" s="80"/>
    </row>
    <row r="23356" spans="9:54" x14ac:dyDescent="0.25">
      <c r="I23356" s="80"/>
      <c r="AX23356" s="80"/>
      <c r="AY23356" s="80"/>
      <c r="AZ23356" s="80"/>
      <c r="BA23356" s="80"/>
      <c r="BB23356" s="80"/>
    </row>
    <row r="23357" spans="9:54" x14ac:dyDescent="0.25">
      <c r="I23357" s="80"/>
      <c r="AX23357" s="80"/>
      <c r="AY23357" s="80"/>
      <c r="AZ23357" s="80"/>
      <c r="BA23357" s="80"/>
      <c r="BB23357" s="80"/>
    </row>
    <row r="23358" spans="9:54" x14ac:dyDescent="0.25">
      <c r="I23358" s="80"/>
      <c r="AX23358" s="80"/>
      <c r="AY23358" s="80"/>
      <c r="AZ23358" s="80"/>
      <c r="BA23358" s="80"/>
      <c r="BB23358" s="80"/>
    </row>
    <row r="23359" spans="9:54" x14ac:dyDescent="0.25">
      <c r="I23359" s="80"/>
      <c r="AX23359" s="80"/>
      <c r="AY23359" s="80"/>
      <c r="AZ23359" s="80"/>
      <c r="BA23359" s="80"/>
      <c r="BB23359" s="80"/>
    </row>
    <row r="23360" spans="9:54" x14ac:dyDescent="0.25">
      <c r="I23360" s="80"/>
      <c r="AX23360" s="80"/>
      <c r="AY23360" s="80"/>
      <c r="AZ23360" s="80"/>
      <c r="BA23360" s="80"/>
      <c r="BB23360" s="80"/>
    </row>
    <row r="23361" spans="9:54" x14ac:dyDescent="0.25">
      <c r="I23361" s="80"/>
      <c r="AX23361" s="80"/>
      <c r="AY23361" s="80"/>
      <c r="AZ23361" s="80"/>
      <c r="BA23361" s="80"/>
      <c r="BB23361" s="80"/>
    </row>
    <row r="23362" spans="9:54" x14ac:dyDescent="0.25">
      <c r="I23362" s="80"/>
      <c r="AX23362" s="80"/>
      <c r="AY23362" s="80"/>
      <c r="AZ23362" s="80"/>
      <c r="BA23362" s="80"/>
      <c r="BB23362" s="80"/>
    </row>
    <row r="23363" spans="9:54" x14ac:dyDescent="0.25">
      <c r="I23363" s="80"/>
      <c r="AX23363" s="80"/>
      <c r="AY23363" s="80"/>
      <c r="AZ23363" s="80"/>
      <c r="BA23363" s="80"/>
      <c r="BB23363" s="80"/>
    </row>
    <row r="23364" spans="9:54" x14ac:dyDescent="0.25">
      <c r="I23364" s="80"/>
      <c r="AX23364" s="80"/>
      <c r="AY23364" s="80"/>
      <c r="AZ23364" s="80"/>
      <c r="BA23364" s="80"/>
      <c r="BB23364" s="80"/>
    </row>
    <row r="23365" spans="9:54" x14ac:dyDescent="0.25">
      <c r="I23365" s="80"/>
      <c r="AX23365" s="80"/>
      <c r="AY23365" s="80"/>
      <c r="AZ23365" s="80"/>
      <c r="BA23365" s="80"/>
      <c r="BB23365" s="80"/>
    </row>
    <row r="23366" spans="9:54" x14ac:dyDescent="0.25">
      <c r="I23366" s="80"/>
      <c r="AX23366" s="80"/>
      <c r="AY23366" s="80"/>
      <c r="AZ23366" s="80"/>
      <c r="BA23366" s="80"/>
      <c r="BB23366" s="80"/>
    </row>
    <row r="23367" spans="9:54" x14ac:dyDescent="0.25">
      <c r="I23367" s="80"/>
      <c r="AX23367" s="80"/>
      <c r="AY23367" s="80"/>
      <c r="AZ23367" s="80"/>
      <c r="BA23367" s="80"/>
      <c r="BB23367" s="80"/>
    </row>
    <row r="23368" spans="9:54" x14ac:dyDescent="0.25">
      <c r="I23368" s="80"/>
      <c r="AX23368" s="80"/>
      <c r="AY23368" s="80"/>
      <c r="AZ23368" s="80"/>
      <c r="BA23368" s="80"/>
      <c r="BB23368" s="80"/>
    </row>
    <row r="23369" spans="9:54" x14ac:dyDescent="0.25">
      <c r="I23369" s="80"/>
      <c r="AX23369" s="80"/>
      <c r="AY23369" s="80"/>
      <c r="AZ23369" s="80"/>
      <c r="BA23369" s="80"/>
      <c r="BB23369" s="80"/>
    </row>
    <row r="23370" spans="9:54" x14ac:dyDescent="0.25">
      <c r="I23370" s="80"/>
      <c r="AX23370" s="80"/>
      <c r="AY23370" s="80"/>
      <c r="AZ23370" s="80"/>
      <c r="BA23370" s="80"/>
      <c r="BB23370" s="80"/>
    </row>
    <row r="23371" spans="9:54" x14ac:dyDescent="0.25">
      <c r="I23371" s="80"/>
      <c r="AX23371" s="80"/>
      <c r="AY23371" s="80"/>
      <c r="AZ23371" s="80"/>
      <c r="BA23371" s="80"/>
      <c r="BB23371" s="80"/>
    </row>
    <row r="23372" spans="9:54" x14ac:dyDescent="0.25">
      <c r="I23372" s="80"/>
      <c r="AX23372" s="80"/>
      <c r="AY23372" s="80"/>
      <c r="AZ23372" s="80"/>
      <c r="BA23372" s="80"/>
      <c r="BB23372" s="80"/>
    </row>
    <row r="23373" spans="9:54" x14ac:dyDescent="0.25">
      <c r="I23373" s="80"/>
      <c r="AX23373" s="80"/>
      <c r="AY23373" s="80"/>
      <c r="AZ23373" s="80"/>
      <c r="BA23373" s="80"/>
      <c r="BB23373" s="80"/>
    </row>
    <row r="23374" spans="9:54" x14ac:dyDescent="0.25">
      <c r="I23374" s="80"/>
      <c r="AX23374" s="80"/>
      <c r="AY23374" s="80"/>
      <c r="AZ23374" s="80"/>
      <c r="BA23374" s="80"/>
      <c r="BB23374" s="80"/>
    </row>
    <row r="23375" spans="9:54" x14ac:dyDescent="0.25">
      <c r="I23375" s="80"/>
      <c r="AX23375" s="80"/>
      <c r="AY23375" s="80"/>
      <c r="AZ23375" s="80"/>
      <c r="BA23375" s="80"/>
      <c r="BB23375" s="80"/>
    </row>
    <row r="23376" spans="9:54" x14ac:dyDescent="0.25">
      <c r="I23376" s="80"/>
      <c r="AX23376" s="80"/>
      <c r="AY23376" s="80"/>
      <c r="AZ23376" s="80"/>
      <c r="BA23376" s="80"/>
      <c r="BB23376" s="80"/>
    </row>
    <row r="23377" spans="9:54" x14ac:dyDescent="0.25">
      <c r="I23377" s="80"/>
      <c r="AX23377" s="80"/>
      <c r="AY23377" s="80"/>
      <c r="AZ23377" s="80"/>
      <c r="BA23377" s="80"/>
      <c r="BB23377" s="80"/>
    </row>
    <row r="23378" spans="9:54" x14ac:dyDescent="0.25">
      <c r="I23378" s="80"/>
      <c r="AX23378" s="80"/>
      <c r="AY23378" s="80"/>
      <c r="AZ23378" s="80"/>
      <c r="BA23378" s="80"/>
      <c r="BB23378" s="80"/>
    </row>
    <row r="23379" spans="9:54" x14ac:dyDescent="0.25">
      <c r="I23379" s="80"/>
      <c r="AX23379" s="80"/>
      <c r="AY23379" s="80"/>
      <c r="AZ23379" s="80"/>
      <c r="BA23379" s="80"/>
      <c r="BB23379" s="80"/>
    </row>
    <row r="23380" spans="9:54" x14ac:dyDescent="0.25">
      <c r="I23380" s="80"/>
      <c r="AX23380" s="80"/>
      <c r="AY23380" s="80"/>
      <c r="AZ23380" s="80"/>
      <c r="BA23380" s="80"/>
      <c r="BB23380" s="80"/>
    </row>
    <row r="23381" spans="9:54" x14ac:dyDescent="0.25">
      <c r="I23381" s="80"/>
      <c r="AX23381" s="80"/>
      <c r="AY23381" s="80"/>
      <c r="AZ23381" s="80"/>
      <c r="BA23381" s="80"/>
      <c r="BB23381" s="80"/>
    </row>
    <row r="23382" spans="9:54" x14ac:dyDescent="0.25">
      <c r="I23382" s="80"/>
      <c r="AX23382" s="80"/>
      <c r="AY23382" s="80"/>
      <c r="AZ23382" s="80"/>
      <c r="BA23382" s="80"/>
      <c r="BB23382" s="80"/>
    </row>
    <row r="23383" spans="9:54" x14ac:dyDescent="0.25">
      <c r="I23383" s="80"/>
      <c r="AX23383" s="80"/>
      <c r="AY23383" s="80"/>
      <c r="AZ23383" s="80"/>
      <c r="BA23383" s="80"/>
      <c r="BB23383" s="80"/>
    </row>
    <row r="23384" spans="9:54" x14ac:dyDescent="0.25">
      <c r="I23384" s="80"/>
      <c r="AX23384" s="80"/>
      <c r="AY23384" s="80"/>
      <c r="AZ23384" s="80"/>
      <c r="BA23384" s="80"/>
      <c r="BB23384" s="80"/>
    </row>
    <row r="23385" spans="9:54" x14ac:dyDescent="0.25">
      <c r="I23385" s="80"/>
      <c r="AX23385" s="80"/>
      <c r="AY23385" s="80"/>
      <c r="AZ23385" s="80"/>
      <c r="BA23385" s="80"/>
      <c r="BB23385" s="80"/>
    </row>
    <row r="23386" spans="9:54" x14ac:dyDescent="0.25">
      <c r="I23386" s="80"/>
      <c r="AX23386" s="80"/>
      <c r="AY23386" s="80"/>
      <c r="AZ23386" s="80"/>
      <c r="BA23386" s="80"/>
      <c r="BB23386" s="80"/>
    </row>
    <row r="23387" spans="9:54" x14ac:dyDescent="0.25">
      <c r="I23387" s="80"/>
      <c r="AX23387" s="80"/>
      <c r="AY23387" s="80"/>
      <c r="AZ23387" s="80"/>
      <c r="BA23387" s="80"/>
      <c r="BB23387" s="80"/>
    </row>
    <row r="23388" spans="9:54" x14ac:dyDescent="0.25">
      <c r="I23388" s="80"/>
      <c r="AX23388" s="80"/>
      <c r="AY23388" s="80"/>
      <c r="AZ23388" s="80"/>
      <c r="BA23388" s="80"/>
      <c r="BB23388" s="80"/>
    </row>
    <row r="23389" spans="9:54" x14ac:dyDescent="0.25">
      <c r="I23389" s="80"/>
      <c r="AX23389" s="80"/>
      <c r="AY23389" s="80"/>
      <c r="AZ23389" s="80"/>
      <c r="BA23389" s="80"/>
      <c r="BB23389" s="80"/>
    </row>
    <row r="23390" spans="9:54" x14ac:dyDescent="0.25">
      <c r="I23390" s="80"/>
      <c r="AX23390" s="80"/>
      <c r="AY23390" s="80"/>
      <c r="AZ23390" s="80"/>
      <c r="BA23390" s="80"/>
      <c r="BB23390" s="80"/>
    </row>
    <row r="23391" spans="9:54" x14ac:dyDescent="0.25">
      <c r="I23391" s="80"/>
      <c r="AX23391" s="80"/>
      <c r="AY23391" s="80"/>
      <c r="AZ23391" s="80"/>
      <c r="BA23391" s="80"/>
      <c r="BB23391" s="80"/>
    </row>
    <row r="23392" spans="9:54" x14ac:dyDescent="0.25">
      <c r="I23392" s="80"/>
      <c r="AX23392" s="80"/>
      <c r="AY23392" s="80"/>
      <c r="AZ23392" s="80"/>
      <c r="BA23392" s="80"/>
      <c r="BB23392" s="80"/>
    </row>
    <row r="23393" spans="9:54" x14ac:dyDescent="0.25">
      <c r="I23393" s="80"/>
      <c r="AX23393" s="80"/>
      <c r="AY23393" s="80"/>
      <c r="AZ23393" s="80"/>
      <c r="BA23393" s="80"/>
      <c r="BB23393" s="80"/>
    </row>
    <row r="23394" spans="9:54" x14ac:dyDescent="0.25">
      <c r="I23394" s="80"/>
      <c r="AX23394" s="80"/>
      <c r="AY23394" s="80"/>
      <c r="AZ23394" s="80"/>
      <c r="BA23394" s="80"/>
      <c r="BB23394" s="80"/>
    </row>
    <row r="23395" spans="9:54" x14ac:dyDescent="0.25">
      <c r="I23395" s="80"/>
      <c r="AX23395" s="80"/>
      <c r="AY23395" s="80"/>
      <c r="AZ23395" s="80"/>
      <c r="BA23395" s="80"/>
      <c r="BB23395" s="80"/>
    </row>
    <row r="23396" spans="9:54" x14ac:dyDescent="0.25">
      <c r="I23396" s="80"/>
      <c r="AX23396" s="80"/>
      <c r="AY23396" s="80"/>
      <c r="AZ23396" s="80"/>
      <c r="BA23396" s="80"/>
      <c r="BB23396" s="80"/>
    </row>
    <row r="23397" spans="9:54" x14ac:dyDescent="0.25">
      <c r="I23397" s="80"/>
      <c r="AX23397" s="80"/>
      <c r="AY23397" s="80"/>
      <c r="AZ23397" s="80"/>
      <c r="BA23397" s="80"/>
      <c r="BB23397" s="80"/>
    </row>
    <row r="23398" spans="9:54" x14ac:dyDescent="0.25">
      <c r="I23398" s="80"/>
      <c r="AX23398" s="80"/>
      <c r="AY23398" s="80"/>
      <c r="AZ23398" s="80"/>
      <c r="BA23398" s="80"/>
      <c r="BB23398" s="80"/>
    </row>
    <row r="23399" spans="9:54" x14ac:dyDescent="0.25">
      <c r="I23399" s="80"/>
      <c r="AX23399" s="80"/>
      <c r="AY23399" s="80"/>
      <c r="AZ23399" s="80"/>
      <c r="BA23399" s="80"/>
      <c r="BB23399" s="80"/>
    </row>
    <row r="23400" spans="9:54" x14ac:dyDescent="0.25">
      <c r="I23400" s="80"/>
      <c r="AX23400" s="80"/>
      <c r="AY23400" s="80"/>
      <c r="AZ23400" s="80"/>
      <c r="BA23400" s="80"/>
      <c r="BB23400" s="80"/>
    </row>
    <row r="23401" spans="9:54" x14ac:dyDescent="0.25">
      <c r="I23401" s="80"/>
      <c r="AX23401" s="80"/>
      <c r="AY23401" s="80"/>
      <c r="AZ23401" s="80"/>
      <c r="BA23401" s="80"/>
      <c r="BB23401" s="80"/>
    </row>
    <row r="23402" spans="9:54" x14ac:dyDescent="0.25">
      <c r="I23402" s="80"/>
      <c r="AX23402" s="80"/>
      <c r="AY23402" s="80"/>
      <c r="AZ23402" s="80"/>
      <c r="BA23402" s="80"/>
      <c r="BB23402" s="80"/>
    </row>
    <row r="23403" spans="9:54" x14ac:dyDescent="0.25">
      <c r="I23403" s="80"/>
      <c r="AX23403" s="80"/>
      <c r="AY23403" s="80"/>
      <c r="AZ23403" s="80"/>
      <c r="BA23403" s="80"/>
      <c r="BB23403" s="80"/>
    </row>
    <row r="23404" spans="9:54" x14ac:dyDescent="0.25">
      <c r="I23404" s="80"/>
      <c r="AX23404" s="80"/>
      <c r="AY23404" s="80"/>
      <c r="AZ23404" s="80"/>
      <c r="BA23404" s="80"/>
      <c r="BB23404" s="80"/>
    </row>
    <row r="23405" spans="9:54" x14ac:dyDescent="0.25">
      <c r="I23405" s="80"/>
      <c r="AX23405" s="80"/>
      <c r="AY23405" s="80"/>
      <c r="AZ23405" s="80"/>
      <c r="BA23405" s="80"/>
      <c r="BB23405" s="80"/>
    </row>
    <row r="23406" spans="9:54" x14ac:dyDescent="0.25">
      <c r="I23406" s="80"/>
      <c r="AX23406" s="80"/>
      <c r="AY23406" s="80"/>
      <c r="AZ23406" s="80"/>
      <c r="BA23406" s="80"/>
      <c r="BB23406" s="80"/>
    </row>
    <row r="23407" spans="9:54" x14ac:dyDescent="0.25">
      <c r="I23407" s="80"/>
      <c r="AX23407" s="80"/>
      <c r="AY23407" s="80"/>
      <c r="AZ23407" s="80"/>
      <c r="BA23407" s="80"/>
      <c r="BB23407" s="80"/>
    </row>
    <row r="23408" spans="9:54" x14ac:dyDescent="0.25">
      <c r="I23408" s="80"/>
      <c r="AX23408" s="80"/>
      <c r="AY23408" s="80"/>
      <c r="AZ23408" s="80"/>
      <c r="BA23408" s="80"/>
      <c r="BB23408" s="80"/>
    </row>
    <row r="23409" spans="9:54" x14ac:dyDescent="0.25">
      <c r="I23409" s="80"/>
      <c r="AX23409" s="80"/>
      <c r="AY23409" s="80"/>
      <c r="AZ23409" s="80"/>
      <c r="BA23409" s="80"/>
      <c r="BB23409" s="80"/>
    </row>
    <row r="23410" spans="9:54" x14ac:dyDescent="0.25">
      <c r="I23410" s="80"/>
      <c r="AX23410" s="80"/>
      <c r="AY23410" s="80"/>
      <c r="AZ23410" s="80"/>
      <c r="BA23410" s="80"/>
      <c r="BB23410" s="80"/>
    </row>
    <row r="23411" spans="9:54" x14ac:dyDescent="0.25">
      <c r="I23411" s="80"/>
      <c r="AX23411" s="80"/>
      <c r="AY23411" s="80"/>
      <c r="AZ23411" s="80"/>
      <c r="BA23411" s="80"/>
      <c r="BB23411" s="80"/>
    </row>
    <row r="23412" spans="9:54" x14ac:dyDescent="0.25">
      <c r="I23412" s="80"/>
      <c r="AX23412" s="80"/>
      <c r="AY23412" s="80"/>
      <c r="AZ23412" s="80"/>
      <c r="BA23412" s="80"/>
      <c r="BB23412" s="80"/>
    </row>
    <row r="23413" spans="9:54" x14ac:dyDescent="0.25">
      <c r="I23413" s="80"/>
      <c r="AX23413" s="80"/>
      <c r="AY23413" s="80"/>
      <c r="AZ23413" s="80"/>
      <c r="BA23413" s="80"/>
      <c r="BB23413" s="80"/>
    </row>
    <row r="23414" spans="9:54" x14ac:dyDescent="0.25">
      <c r="I23414" s="80"/>
      <c r="AX23414" s="80"/>
      <c r="AY23414" s="80"/>
      <c r="AZ23414" s="80"/>
      <c r="BA23414" s="80"/>
      <c r="BB23414" s="80"/>
    </row>
    <row r="23415" spans="9:54" x14ac:dyDescent="0.25">
      <c r="I23415" s="80"/>
      <c r="AX23415" s="80"/>
      <c r="AY23415" s="80"/>
      <c r="AZ23415" s="80"/>
      <c r="BA23415" s="80"/>
      <c r="BB23415" s="80"/>
    </row>
    <row r="23416" spans="9:54" x14ac:dyDescent="0.25">
      <c r="I23416" s="80"/>
      <c r="AX23416" s="80"/>
      <c r="AY23416" s="80"/>
      <c r="AZ23416" s="80"/>
      <c r="BA23416" s="80"/>
      <c r="BB23416" s="80"/>
    </row>
    <row r="23417" spans="9:54" x14ac:dyDescent="0.25">
      <c r="I23417" s="80"/>
      <c r="AX23417" s="80"/>
      <c r="AY23417" s="80"/>
      <c r="AZ23417" s="80"/>
      <c r="BA23417" s="80"/>
      <c r="BB23417" s="80"/>
    </row>
    <row r="23418" spans="9:54" x14ac:dyDescent="0.25">
      <c r="I23418" s="80"/>
      <c r="AX23418" s="80"/>
      <c r="AY23418" s="80"/>
      <c r="AZ23418" s="80"/>
      <c r="BA23418" s="80"/>
      <c r="BB23418" s="80"/>
    </row>
    <row r="23419" spans="9:54" x14ac:dyDescent="0.25">
      <c r="I23419" s="80"/>
      <c r="AX23419" s="80"/>
      <c r="AY23419" s="80"/>
      <c r="AZ23419" s="80"/>
      <c r="BA23419" s="80"/>
      <c r="BB23419" s="80"/>
    </row>
    <row r="23420" spans="9:54" x14ac:dyDescent="0.25">
      <c r="I23420" s="80"/>
      <c r="AX23420" s="80"/>
      <c r="AY23420" s="80"/>
      <c r="AZ23420" s="80"/>
      <c r="BA23420" s="80"/>
      <c r="BB23420" s="80"/>
    </row>
    <row r="23421" spans="9:54" x14ac:dyDescent="0.25">
      <c r="I23421" s="80"/>
      <c r="AX23421" s="80"/>
      <c r="AY23421" s="80"/>
      <c r="AZ23421" s="80"/>
      <c r="BA23421" s="80"/>
      <c r="BB23421" s="80"/>
    </row>
    <row r="23422" spans="9:54" x14ac:dyDescent="0.25">
      <c r="I23422" s="80"/>
      <c r="AX23422" s="80"/>
      <c r="AY23422" s="80"/>
      <c r="AZ23422" s="80"/>
      <c r="BA23422" s="80"/>
      <c r="BB23422" s="80"/>
    </row>
    <row r="23423" spans="9:54" x14ac:dyDescent="0.25">
      <c r="I23423" s="80"/>
      <c r="AX23423" s="80"/>
      <c r="AY23423" s="80"/>
      <c r="AZ23423" s="80"/>
      <c r="BA23423" s="80"/>
      <c r="BB23423" s="80"/>
    </row>
    <row r="23424" spans="9:54" x14ac:dyDescent="0.25">
      <c r="I23424" s="80"/>
      <c r="AX23424" s="80"/>
      <c r="AY23424" s="80"/>
      <c r="AZ23424" s="80"/>
      <c r="BA23424" s="80"/>
      <c r="BB23424" s="80"/>
    </row>
    <row r="23425" spans="9:54" x14ac:dyDescent="0.25">
      <c r="I23425" s="80"/>
      <c r="AX23425" s="80"/>
      <c r="AY23425" s="80"/>
      <c r="AZ23425" s="80"/>
      <c r="BA23425" s="80"/>
      <c r="BB23425" s="80"/>
    </row>
    <row r="23426" spans="9:54" x14ac:dyDescent="0.25">
      <c r="I23426" s="80"/>
      <c r="AX23426" s="80"/>
      <c r="AY23426" s="80"/>
      <c r="AZ23426" s="80"/>
      <c r="BA23426" s="80"/>
      <c r="BB23426" s="80"/>
    </row>
    <row r="23427" spans="9:54" x14ac:dyDescent="0.25">
      <c r="I23427" s="80"/>
      <c r="AX23427" s="80"/>
      <c r="AY23427" s="80"/>
      <c r="AZ23427" s="80"/>
      <c r="BA23427" s="80"/>
      <c r="BB23427" s="80"/>
    </row>
    <row r="23428" spans="9:54" x14ac:dyDescent="0.25">
      <c r="I23428" s="80"/>
      <c r="AX23428" s="80"/>
      <c r="AY23428" s="80"/>
      <c r="AZ23428" s="80"/>
      <c r="BA23428" s="80"/>
      <c r="BB23428" s="80"/>
    </row>
    <row r="23429" spans="9:54" x14ac:dyDescent="0.25">
      <c r="I23429" s="80"/>
      <c r="AX23429" s="80"/>
      <c r="AY23429" s="80"/>
      <c r="AZ23429" s="80"/>
      <c r="BA23429" s="80"/>
      <c r="BB23429" s="80"/>
    </row>
    <row r="23430" spans="9:54" x14ac:dyDescent="0.25">
      <c r="I23430" s="80"/>
      <c r="AX23430" s="80"/>
      <c r="AY23430" s="80"/>
      <c r="AZ23430" s="80"/>
      <c r="BA23430" s="80"/>
      <c r="BB23430" s="80"/>
    </row>
    <row r="23431" spans="9:54" x14ac:dyDescent="0.25">
      <c r="I23431" s="80"/>
      <c r="AX23431" s="80"/>
      <c r="AY23431" s="80"/>
      <c r="AZ23431" s="80"/>
      <c r="BA23431" s="80"/>
      <c r="BB23431" s="80"/>
    </row>
    <row r="23432" spans="9:54" x14ac:dyDescent="0.25">
      <c r="I23432" s="80"/>
      <c r="AX23432" s="80"/>
      <c r="AY23432" s="80"/>
      <c r="AZ23432" s="80"/>
      <c r="BA23432" s="80"/>
      <c r="BB23432" s="80"/>
    </row>
    <row r="23433" spans="9:54" x14ac:dyDescent="0.25">
      <c r="I23433" s="80"/>
      <c r="AX23433" s="80"/>
      <c r="AY23433" s="80"/>
      <c r="AZ23433" s="80"/>
      <c r="BA23433" s="80"/>
      <c r="BB23433" s="80"/>
    </row>
    <row r="23434" spans="9:54" x14ac:dyDescent="0.25">
      <c r="I23434" s="80"/>
      <c r="AX23434" s="80"/>
      <c r="AY23434" s="80"/>
      <c r="AZ23434" s="80"/>
      <c r="BA23434" s="80"/>
      <c r="BB23434" s="80"/>
    </row>
    <row r="23435" spans="9:54" x14ac:dyDescent="0.25">
      <c r="I23435" s="80"/>
      <c r="AX23435" s="80"/>
      <c r="AY23435" s="80"/>
      <c r="AZ23435" s="80"/>
      <c r="BA23435" s="80"/>
      <c r="BB23435" s="80"/>
    </row>
    <row r="23436" spans="9:54" x14ac:dyDescent="0.25">
      <c r="I23436" s="80"/>
      <c r="AX23436" s="80"/>
      <c r="AY23436" s="80"/>
      <c r="AZ23436" s="80"/>
      <c r="BA23436" s="80"/>
      <c r="BB23436" s="80"/>
    </row>
    <row r="23437" spans="9:54" x14ac:dyDescent="0.25">
      <c r="I23437" s="80"/>
      <c r="AX23437" s="80"/>
      <c r="AY23437" s="80"/>
      <c r="AZ23437" s="80"/>
      <c r="BA23437" s="80"/>
      <c r="BB23437" s="80"/>
    </row>
    <row r="23438" spans="9:54" x14ac:dyDescent="0.25">
      <c r="I23438" s="80"/>
      <c r="AX23438" s="80"/>
      <c r="AY23438" s="80"/>
      <c r="AZ23438" s="80"/>
      <c r="BA23438" s="80"/>
      <c r="BB23438" s="80"/>
    </row>
    <row r="23439" spans="9:54" x14ac:dyDescent="0.25">
      <c r="I23439" s="80"/>
      <c r="AX23439" s="80"/>
      <c r="AY23439" s="80"/>
      <c r="AZ23439" s="80"/>
      <c r="BA23439" s="80"/>
      <c r="BB23439" s="80"/>
    </row>
    <row r="23440" spans="9:54" x14ac:dyDescent="0.25">
      <c r="I23440" s="80"/>
      <c r="AX23440" s="80"/>
      <c r="AY23440" s="80"/>
      <c r="AZ23440" s="80"/>
      <c r="BA23440" s="80"/>
      <c r="BB23440" s="80"/>
    </row>
    <row r="23441" spans="9:54" x14ac:dyDescent="0.25">
      <c r="I23441" s="80"/>
      <c r="AX23441" s="80"/>
      <c r="AY23441" s="80"/>
      <c r="AZ23441" s="80"/>
      <c r="BA23441" s="80"/>
      <c r="BB23441" s="80"/>
    </row>
    <row r="23442" spans="9:54" x14ac:dyDescent="0.25">
      <c r="I23442" s="80"/>
      <c r="AX23442" s="80"/>
      <c r="AY23442" s="80"/>
      <c r="AZ23442" s="80"/>
      <c r="BA23442" s="80"/>
      <c r="BB23442" s="80"/>
    </row>
    <row r="23443" spans="9:54" x14ac:dyDescent="0.25">
      <c r="I23443" s="80"/>
      <c r="AX23443" s="80"/>
      <c r="AY23443" s="80"/>
      <c r="AZ23443" s="80"/>
      <c r="BA23443" s="80"/>
      <c r="BB23443" s="80"/>
    </row>
    <row r="23444" spans="9:54" x14ac:dyDescent="0.25">
      <c r="I23444" s="80"/>
      <c r="AX23444" s="80"/>
      <c r="AY23444" s="80"/>
      <c r="AZ23444" s="80"/>
      <c r="BA23444" s="80"/>
      <c r="BB23444" s="80"/>
    </row>
    <row r="23445" spans="9:54" x14ac:dyDescent="0.25">
      <c r="I23445" s="80"/>
      <c r="AX23445" s="80"/>
      <c r="AY23445" s="80"/>
      <c r="AZ23445" s="80"/>
      <c r="BA23445" s="80"/>
      <c r="BB23445" s="80"/>
    </row>
    <row r="23446" spans="9:54" x14ac:dyDescent="0.25">
      <c r="I23446" s="80"/>
      <c r="AX23446" s="80"/>
      <c r="AY23446" s="80"/>
      <c r="AZ23446" s="80"/>
      <c r="BA23446" s="80"/>
      <c r="BB23446" s="80"/>
    </row>
    <row r="23447" spans="9:54" x14ac:dyDescent="0.25">
      <c r="I23447" s="80"/>
      <c r="AX23447" s="80"/>
      <c r="AY23447" s="80"/>
      <c r="AZ23447" s="80"/>
      <c r="BA23447" s="80"/>
      <c r="BB23447" s="80"/>
    </row>
    <row r="23448" spans="9:54" x14ac:dyDescent="0.25">
      <c r="I23448" s="80"/>
      <c r="AX23448" s="80"/>
      <c r="AY23448" s="80"/>
      <c r="AZ23448" s="80"/>
      <c r="BA23448" s="80"/>
      <c r="BB23448" s="80"/>
    </row>
    <row r="23449" spans="9:54" x14ac:dyDescent="0.25">
      <c r="I23449" s="80"/>
      <c r="AX23449" s="80"/>
      <c r="AY23449" s="80"/>
      <c r="AZ23449" s="80"/>
      <c r="BA23449" s="80"/>
      <c r="BB23449" s="80"/>
    </row>
    <row r="23450" spans="9:54" x14ac:dyDescent="0.25">
      <c r="I23450" s="80"/>
      <c r="AX23450" s="80"/>
      <c r="AY23450" s="80"/>
      <c r="AZ23450" s="80"/>
      <c r="BA23450" s="80"/>
      <c r="BB23450" s="80"/>
    </row>
    <row r="23451" spans="9:54" x14ac:dyDescent="0.25">
      <c r="I23451" s="80"/>
      <c r="AX23451" s="80"/>
      <c r="AY23451" s="80"/>
      <c r="AZ23451" s="80"/>
      <c r="BA23451" s="80"/>
      <c r="BB23451" s="80"/>
    </row>
    <row r="23452" spans="9:54" x14ac:dyDescent="0.25">
      <c r="I23452" s="80"/>
      <c r="AX23452" s="80"/>
      <c r="AY23452" s="80"/>
      <c r="AZ23452" s="80"/>
      <c r="BA23452" s="80"/>
      <c r="BB23452" s="80"/>
    </row>
    <row r="23453" spans="9:54" x14ac:dyDescent="0.25">
      <c r="I23453" s="80"/>
      <c r="AX23453" s="80"/>
      <c r="AY23453" s="80"/>
      <c r="AZ23453" s="80"/>
      <c r="BA23453" s="80"/>
      <c r="BB23453" s="80"/>
    </row>
    <row r="23454" spans="9:54" x14ac:dyDescent="0.25">
      <c r="I23454" s="80"/>
      <c r="AX23454" s="80"/>
      <c r="AY23454" s="80"/>
      <c r="AZ23454" s="80"/>
      <c r="BA23454" s="80"/>
      <c r="BB23454" s="80"/>
    </row>
    <row r="23455" spans="9:54" x14ac:dyDescent="0.25">
      <c r="I23455" s="80"/>
      <c r="AX23455" s="80"/>
      <c r="AY23455" s="80"/>
      <c r="AZ23455" s="80"/>
      <c r="BA23455" s="80"/>
      <c r="BB23455" s="80"/>
    </row>
    <row r="23456" spans="9:54" x14ac:dyDescent="0.25">
      <c r="I23456" s="80"/>
      <c r="AX23456" s="80"/>
      <c r="AY23456" s="80"/>
      <c r="AZ23456" s="80"/>
      <c r="BA23456" s="80"/>
      <c r="BB23456" s="80"/>
    </row>
    <row r="23457" spans="9:54" x14ac:dyDescent="0.25">
      <c r="I23457" s="80"/>
      <c r="AX23457" s="80"/>
      <c r="AY23457" s="80"/>
      <c r="AZ23457" s="80"/>
      <c r="BA23457" s="80"/>
      <c r="BB23457" s="80"/>
    </row>
    <row r="23458" spans="9:54" x14ac:dyDescent="0.25">
      <c r="I23458" s="80"/>
      <c r="AX23458" s="80"/>
      <c r="AY23458" s="80"/>
      <c r="AZ23458" s="80"/>
      <c r="BA23458" s="80"/>
      <c r="BB23458" s="80"/>
    </row>
    <row r="23459" spans="9:54" x14ac:dyDescent="0.25">
      <c r="I23459" s="80"/>
      <c r="AX23459" s="80"/>
      <c r="AY23459" s="80"/>
      <c r="AZ23459" s="80"/>
      <c r="BA23459" s="80"/>
      <c r="BB23459" s="80"/>
    </row>
    <row r="23460" spans="9:54" x14ac:dyDescent="0.25">
      <c r="I23460" s="80"/>
      <c r="AX23460" s="80"/>
      <c r="AY23460" s="80"/>
      <c r="AZ23460" s="80"/>
      <c r="BA23460" s="80"/>
      <c r="BB23460" s="80"/>
    </row>
    <row r="23461" spans="9:54" x14ac:dyDescent="0.25">
      <c r="I23461" s="80"/>
      <c r="AX23461" s="80"/>
      <c r="AY23461" s="80"/>
      <c r="AZ23461" s="80"/>
      <c r="BA23461" s="80"/>
      <c r="BB23461" s="80"/>
    </row>
    <row r="23462" spans="9:54" x14ac:dyDescent="0.25">
      <c r="I23462" s="80"/>
      <c r="AX23462" s="80"/>
      <c r="AY23462" s="80"/>
      <c r="AZ23462" s="80"/>
      <c r="BA23462" s="80"/>
      <c r="BB23462" s="80"/>
    </row>
    <row r="23463" spans="9:54" x14ac:dyDescent="0.25">
      <c r="I23463" s="80"/>
      <c r="AX23463" s="80"/>
      <c r="AY23463" s="80"/>
      <c r="AZ23463" s="80"/>
      <c r="BA23463" s="80"/>
      <c r="BB23463" s="80"/>
    </row>
    <row r="23464" spans="9:54" x14ac:dyDescent="0.25">
      <c r="I23464" s="80"/>
      <c r="AX23464" s="80"/>
      <c r="AY23464" s="80"/>
      <c r="AZ23464" s="80"/>
      <c r="BA23464" s="80"/>
      <c r="BB23464" s="80"/>
    </row>
    <row r="23465" spans="9:54" x14ac:dyDescent="0.25">
      <c r="I23465" s="80"/>
      <c r="AX23465" s="80"/>
      <c r="AY23465" s="80"/>
      <c r="AZ23465" s="80"/>
      <c r="BA23465" s="80"/>
      <c r="BB23465" s="80"/>
    </row>
    <row r="23466" spans="9:54" x14ac:dyDescent="0.25">
      <c r="I23466" s="80"/>
      <c r="AX23466" s="80"/>
      <c r="AY23466" s="80"/>
      <c r="AZ23466" s="80"/>
      <c r="BA23466" s="80"/>
      <c r="BB23466" s="80"/>
    </row>
    <row r="23467" spans="9:54" x14ac:dyDescent="0.25">
      <c r="I23467" s="80"/>
      <c r="AX23467" s="80"/>
      <c r="AY23467" s="80"/>
      <c r="AZ23467" s="80"/>
      <c r="BA23467" s="80"/>
      <c r="BB23467" s="80"/>
    </row>
    <row r="23468" spans="9:54" x14ac:dyDescent="0.25">
      <c r="I23468" s="80"/>
      <c r="AX23468" s="80"/>
      <c r="AY23468" s="80"/>
      <c r="AZ23468" s="80"/>
      <c r="BA23468" s="80"/>
      <c r="BB23468" s="80"/>
    </row>
    <row r="23469" spans="9:54" x14ac:dyDescent="0.25">
      <c r="I23469" s="80"/>
      <c r="AX23469" s="80"/>
      <c r="AY23469" s="80"/>
      <c r="AZ23469" s="80"/>
      <c r="BA23469" s="80"/>
      <c r="BB23469" s="80"/>
    </row>
    <row r="23470" spans="9:54" x14ac:dyDescent="0.25">
      <c r="I23470" s="80"/>
      <c r="AX23470" s="80"/>
      <c r="AY23470" s="80"/>
      <c r="AZ23470" s="80"/>
      <c r="BA23470" s="80"/>
      <c r="BB23470" s="80"/>
    </row>
    <row r="23471" spans="9:54" x14ac:dyDescent="0.25">
      <c r="I23471" s="80"/>
      <c r="AX23471" s="80"/>
      <c r="AY23471" s="80"/>
      <c r="AZ23471" s="80"/>
      <c r="BA23471" s="80"/>
      <c r="BB23471" s="80"/>
    </row>
    <row r="23472" spans="9:54" x14ac:dyDescent="0.25">
      <c r="I23472" s="80"/>
      <c r="AX23472" s="80"/>
      <c r="AY23472" s="80"/>
      <c r="AZ23472" s="80"/>
      <c r="BA23472" s="80"/>
      <c r="BB23472" s="80"/>
    </row>
    <row r="23473" spans="9:54" x14ac:dyDescent="0.25">
      <c r="I23473" s="80"/>
      <c r="AX23473" s="80"/>
      <c r="AY23473" s="80"/>
      <c r="AZ23473" s="80"/>
      <c r="BA23473" s="80"/>
      <c r="BB23473" s="80"/>
    </row>
    <row r="23474" spans="9:54" x14ac:dyDescent="0.25">
      <c r="I23474" s="80"/>
      <c r="AX23474" s="80"/>
      <c r="AY23474" s="80"/>
      <c r="AZ23474" s="80"/>
      <c r="BA23474" s="80"/>
      <c r="BB23474" s="80"/>
    </row>
    <row r="23475" spans="9:54" x14ac:dyDescent="0.25">
      <c r="I23475" s="80"/>
      <c r="AX23475" s="80"/>
      <c r="AY23475" s="80"/>
      <c r="AZ23475" s="80"/>
      <c r="BA23475" s="80"/>
      <c r="BB23475" s="80"/>
    </row>
    <row r="23476" spans="9:54" x14ac:dyDescent="0.25">
      <c r="I23476" s="80"/>
      <c r="AX23476" s="80"/>
      <c r="AY23476" s="80"/>
      <c r="AZ23476" s="80"/>
      <c r="BA23476" s="80"/>
      <c r="BB23476" s="80"/>
    </row>
    <row r="23477" spans="9:54" x14ac:dyDescent="0.25">
      <c r="I23477" s="80"/>
      <c r="AX23477" s="80"/>
      <c r="AY23477" s="80"/>
      <c r="AZ23477" s="80"/>
      <c r="BA23477" s="80"/>
      <c r="BB23477" s="80"/>
    </row>
    <row r="23478" spans="9:54" x14ac:dyDescent="0.25">
      <c r="I23478" s="80"/>
      <c r="AX23478" s="80"/>
      <c r="AY23478" s="80"/>
      <c r="AZ23478" s="80"/>
      <c r="BA23478" s="80"/>
      <c r="BB23478" s="80"/>
    </row>
    <row r="23479" spans="9:54" x14ac:dyDescent="0.25">
      <c r="I23479" s="80"/>
      <c r="AX23479" s="80"/>
      <c r="AY23479" s="80"/>
      <c r="AZ23479" s="80"/>
      <c r="BA23479" s="80"/>
      <c r="BB23479" s="80"/>
    </row>
    <row r="23480" spans="9:54" x14ac:dyDescent="0.25">
      <c r="I23480" s="80"/>
      <c r="AX23480" s="80"/>
      <c r="AY23480" s="80"/>
      <c r="AZ23480" s="80"/>
      <c r="BA23480" s="80"/>
      <c r="BB23480" s="80"/>
    </row>
    <row r="23481" spans="9:54" x14ac:dyDescent="0.25">
      <c r="I23481" s="80"/>
      <c r="AX23481" s="80"/>
      <c r="AY23481" s="80"/>
      <c r="AZ23481" s="80"/>
      <c r="BA23481" s="80"/>
      <c r="BB23481" s="80"/>
    </row>
    <row r="23482" spans="9:54" x14ac:dyDescent="0.25">
      <c r="I23482" s="80"/>
      <c r="AX23482" s="80"/>
      <c r="AY23482" s="80"/>
      <c r="AZ23482" s="80"/>
      <c r="BA23482" s="80"/>
      <c r="BB23482" s="80"/>
    </row>
    <row r="23483" spans="9:54" x14ac:dyDescent="0.25">
      <c r="I23483" s="80"/>
      <c r="AX23483" s="80"/>
      <c r="AY23483" s="80"/>
      <c r="AZ23483" s="80"/>
      <c r="BA23483" s="80"/>
      <c r="BB23483" s="80"/>
    </row>
    <row r="23484" spans="9:54" x14ac:dyDescent="0.25">
      <c r="I23484" s="80"/>
      <c r="AX23484" s="80"/>
      <c r="AY23484" s="80"/>
      <c r="AZ23484" s="80"/>
      <c r="BA23484" s="80"/>
      <c r="BB23484" s="80"/>
    </row>
    <row r="23485" spans="9:54" x14ac:dyDescent="0.25">
      <c r="I23485" s="80"/>
      <c r="AX23485" s="80"/>
      <c r="AY23485" s="80"/>
      <c r="AZ23485" s="80"/>
      <c r="BA23485" s="80"/>
      <c r="BB23485" s="80"/>
    </row>
    <row r="23486" spans="9:54" x14ac:dyDescent="0.25">
      <c r="I23486" s="80"/>
      <c r="AX23486" s="80"/>
      <c r="AY23486" s="80"/>
      <c r="AZ23486" s="80"/>
      <c r="BA23486" s="80"/>
      <c r="BB23486" s="80"/>
    </row>
    <row r="23487" spans="9:54" x14ac:dyDescent="0.25">
      <c r="I23487" s="80"/>
      <c r="AX23487" s="80"/>
      <c r="AY23487" s="80"/>
      <c r="AZ23487" s="80"/>
      <c r="BA23487" s="80"/>
      <c r="BB23487" s="80"/>
    </row>
    <row r="23488" spans="9:54" x14ac:dyDescent="0.25">
      <c r="I23488" s="80"/>
      <c r="AX23488" s="80"/>
      <c r="AY23488" s="80"/>
      <c r="AZ23488" s="80"/>
      <c r="BA23488" s="80"/>
      <c r="BB23488" s="80"/>
    </row>
    <row r="23489" spans="9:54" x14ac:dyDescent="0.25">
      <c r="I23489" s="80"/>
      <c r="AX23489" s="80"/>
      <c r="AY23489" s="80"/>
      <c r="AZ23489" s="80"/>
      <c r="BA23489" s="80"/>
      <c r="BB23489" s="80"/>
    </row>
    <row r="23490" spans="9:54" x14ac:dyDescent="0.25">
      <c r="I23490" s="80"/>
      <c r="AX23490" s="80"/>
      <c r="AY23490" s="80"/>
      <c r="AZ23490" s="80"/>
      <c r="BA23490" s="80"/>
      <c r="BB23490" s="80"/>
    </row>
    <row r="23491" spans="9:54" x14ac:dyDescent="0.25">
      <c r="I23491" s="80"/>
      <c r="AX23491" s="80"/>
      <c r="AY23491" s="80"/>
      <c r="AZ23491" s="80"/>
      <c r="BA23491" s="80"/>
      <c r="BB23491" s="80"/>
    </row>
    <row r="23492" spans="9:54" x14ac:dyDescent="0.25">
      <c r="I23492" s="80"/>
      <c r="AX23492" s="80"/>
      <c r="AY23492" s="80"/>
      <c r="AZ23492" s="80"/>
      <c r="BA23492" s="80"/>
      <c r="BB23492" s="80"/>
    </row>
    <row r="23493" spans="9:54" x14ac:dyDescent="0.25">
      <c r="I23493" s="80"/>
      <c r="AX23493" s="80"/>
      <c r="AY23493" s="80"/>
      <c r="AZ23493" s="80"/>
      <c r="BA23493" s="80"/>
      <c r="BB23493" s="80"/>
    </row>
    <row r="23494" spans="9:54" x14ac:dyDescent="0.25">
      <c r="I23494" s="80"/>
      <c r="AX23494" s="80"/>
      <c r="AY23494" s="80"/>
      <c r="AZ23494" s="80"/>
      <c r="BA23494" s="80"/>
      <c r="BB23494" s="80"/>
    </row>
    <row r="23495" spans="9:54" x14ac:dyDescent="0.25">
      <c r="I23495" s="80"/>
      <c r="AX23495" s="80"/>
      <c r="AY23495" s="80"/>
      <c r="AZ23495" s="80"/>
      <c r="BA23495" s="80"/>
      <c r="BB23495" s="80"/>
    </row>
    <row r="23496" spans="9:54" x14ac:dyDescent="0.25">
      <c r="I23496" s="80"/>
      <c r="AX23496" s="80"/>
      <c r="AY23496" s="80"/>
      <c r="AZ23496" s="80"/>
      <c r="BA23496" s="80"/>
      <c r="BB23496" s="80"/>
    </row>
    <row r="23497" spans="9:54" x14ac:dyDescent="0.25">
      <c r="I23497" s="80"/>
      <c r="AX23497" s="80"/>
      <c r="AY23497" s="80"/>
      <c r="AZ23497" s="80"/>
      <c r="BA23497" s="80"/>
      <c r="BB23497" s="80"/>
    </row>
    <row r="23498" spans="9:54" x14ac:dyDescent="0.25">
      <c r="I23498" s="80"/>
      <c r="AX23498" s="80"/>
      <c r="AY23498" s="80"/>
      <c r="AZ23498" s="80"/>
      <c r="BA23498" s="80"/>
      <c r="BB23498" s="80"/>
    </row>
    <row r="23499" spans="9:54" x14ac:dyDescent="0.25">
      <c r="I23499" s="80"/>
      <c r="AX23499" s="80"/>
      <c r="AY23499" s="80"/>
      <c r="AZ23499" s="80"/>
      <c r="BA23499" s="80"/>
      <c r="BB23499" s="80"/>
    </row>
    <row r="23500" spans="9:54" x14ac:dyDescent="0.25">
      <c r="I23500" s="80"/>
      <c r="AX23500" s="80"/>
      <c r="AY23500" s="80"/>
      <c r="AZ23500" s="80"/>
      <c r="BA23500" s="80"/>
      <c r="BB23500" s="80"/>
    </row>
    <row r="23501" spans="9:54" x14ac:dyDescent="0.25">
      <c r="I23501" s="80"/>
      <c r="AX23501" s="80"/>
      <c r="AY23501" s="80"/>
      <c r="AZ23501" s="80"/>
      <c r="BA23501" s="80"/>
      <c r="BB23501" s="80"/>
    </row>
    <row r="23502" spans="9:54" x14ac:dyDescent="0.25">
      <c r="I23502" s="80"/>
      <c r="AX23502" s="80"/>
      <c r="AY23502" s="80"/>
      <c r="AZ23502" s="80"/>
      <c r="BA23502" s="80"/>
      <c r="BB23502" s="80"/>
    </row>
    <row r="23503" spans="9:54" x14ac:dyDescent="0.25">
      <c r="I23503" s="80"/>
      <c r="AX23503" s="80"/>
      <c r="AY23503" s="80"/>
      <c r="AZ23503" s="80"/>
      <c r="BA23503" s="80"/>
      <c r="BB23503" s="80"/>
    </row>
    <row r="23504" spans="9:54" x14ac:dyDescent="0.25">
      <c r="I23504" s="80"/>
      <c r="AX23504" s="80"/>
      <c r="AY23504" s="80"/>
      <c r="AZ23504" s="80"/>
      <c r="BA23504" s="80"/>
      <c r="BB23504" s="80"/>
    </row>
    <row r="23505" spans="9:54" x14ac:dyDescent="0.25">
      <c r="I23505" s="80"/>
      <c r="AX23505" s="80"/>
      <c r="AY23505" s="80"/>
      <c r="AZ23505" s="80"/>
      <c r="BA23505" s="80"/>
      <c r="BB23505" s="80"/>
    </row>
    <row r="23506" spans="9:54" x14ac:dyDescent="0.25">
      <c r="I23506" s="80"/>
      <c r="AX23506" s="80"/>
      <c r="AY23506" s="80"/>
      <c r="AZ23506" s="80"/>
      <c r="BA23506" s="80"/>
      <c r="BB23506" s="80"/>
    </row>
    <row r="23507" spans="9:54" x14ac:dyDescent="0.25">
      <c r="I23507" s="80"/>
      <c r="AX23507" s="80"/>
      <c r="AY23507" s="80"/>
      <c r="AZ23507" s="80"/>
      <c r="BA23507" s="80"/>
      <c r="BB23507" s="80"/>
    </row>
    <row r="23508" spans="9:54" x14ac:dyDescent="0.25">
      <c r="I23508" s="80"/>
      <c r="AX23508" s="80"/>
      <c r="AY23508" s="80"/>
      <c r="AZ23508" s="80"/>
      <c r="BA23508" s="80"/>
      <c r="BB23508" s="80"/>
    </row>
    <row r="23509" spans="9:54" x14ac:dyDescent="0.25">
      <c r="I23509" s="80"/>
      <c r="AX23509" s="80"/>
      <c r="AY23509" s="80"/>
      <c r="AZ23509" s="80"/>
      <c r="BA23509" s="80"/>
      <c r="BB23509" s="80"/>
    </row>
    <row r="23510" spans="9:54" x14ac:dyDescent="0.25">
      <c r="I23510" s="80"/>
      <c r="AX23510" s="80"/>
      <c r="AY23510" s="80"/>
      <c r="AZ23510" s="80"/>
      <c r="BA23510" s="80"/>
      <c r="BB23510" s="80"/>
    </row>
    <row r="23511" spans="9:54" x14ac:dyDescent="0.25">
      <c r="I23511" s="80"/>
      <c r="AX23511" s="80"/>
      <c r="AY23511" s="80"/>
      <c r="AZ23511" s="80"/>
      <c r="BA23511" s="80"/>
      <c r="BB23511" s="80"/>
    </row>
    <row r="23512" spans="9:54" x14ac:dyDescent="0.25">
      <c r="I23512" s="80"/>
      <c r="AX23512" s="80"/>
      <c r="AY23512" s="80"/>
      <c r="AZ23512" s="80"/>
      <c r="BA23512" s="80"/>
      <c r="BB23512" s="80"/>
    </row>
    <row r="23513" spans="9:54" x14ac:dyDescent="0.25">
      <c r="I23513" s="80"/>
      <c r="AX23513" s="80"/>
      <c r="AY23513" s="80"/>
      <c r="AZ23513" s="80"/>
      <c r="BA23513" s="80"/>
      <c r="BB23513" s="80"/>
    </row>
    <row r="23514" spans="9:54" x14ac:dyDescent="0.25">
      <c r="I23514" s="80"/>
      <c r="AX23514" s="80"/>
      <c r="AY23514" s="80"/>
      <c r="AZ23514" s="80"/>
      <c r="BA23514" s="80"/>
      <c r="BB23514" s="80"/>
    </row>
    <row r="23515" spans="9:54" x14ac:dyDescent="0.25">
      <c r="I23515" s="80"/>
      <c r="AX23515" s="80"/>
      <c r="AY23515" s="80"/>
      <c r="AZ23515" s="80"/>
      <c r="BA23515" s="80"/>
      <c r="BB23515" s="80"/>
    </row>
    <row r="23516" spans="9:54" x14ac:dyDescent="0.25">
      <c r="I23516" s="80"/>
      <c r="AX23516" s="80"/>
      <c r="AY23516" s="80"/>
      <c r="AZ23516" s="80"/>
      <c r="BA23516" s="80"/>
      <c r="BB23516" s="80"/>
    </row>
    <row r="23517" spans="9:54" x14ac:dyDescent="0.25">
      <c r="I23517" s="80"/>
      <c r="AX23517" s="80"/>
      <c r="AY23517" s="80"/>
      <c r="AZ23517" s="80"/>
      <c r="BA23517" s="80"/>
      <c r="BB23517" s="80"/>
    </row>
    <row r="23518" spans="9:54" x14ac:dyDescent="0.25">
      <c r="I23518" s="80"/>
      <c r="AX23518" s="80"/>
      <c r="AY23518" s="80"/>
      <c r="AZ23518" s="80"/>
      <c r="BA23518" s="80"/>
      <c r="BB23518" s="80"/>
    </row>
    <row r="23519" spans="9:54" x14ac:dyDescent="0.25">
      <c r="I23519" s="80"/>
      <c r="AX23519" s="80"/>
      <c r="AY23519" s="80"/>
      <c r="AZ23519" s="80"/>
      <c r="BA23519" s="80"/>
      <c r="BB23519" s="80"/>
    </row>
    <row r="23520" spans="9:54" x14ac:dyDescent="0.25">
      <c r="I23520" s="80"/>
      <c r="AX23520" s="80"/>
      <c r="AY23520" s="80"/>
      <c r="AZ23520" s="80"/>
      <c r="BA23520" s="80"/>
      <c r="BB23520" s="80"/>
    </row>
    <row r="23521" spans="9:54" x14ac:dyDescent="0.25">
      <c r="I23521" s="80"/>
      <c r="AX23521" s="80"/>
      <c r="AY23521" s="80"/>
      <c r="AZ23521" s="80"/>
      <c r="BA23521" s="80"/>
      <c r="BB23521" s="80"/>
    </row>
    <row r="23522" spans="9:54" x14ac:dyDescent="0.25">
      <c r="I23522" s="80"/>
      <c r="AX23522" s="80"/>
      <c r="AY23522" s="80"/>
      <c r="AZ23522" s="80"/>
      <c r="BA23522" s="80"/>
      <c r="BB23522" s="80"/>
    </row>
    <row r="23523" spans="9:54" x14ac:dyDescent="0.25">
      <c r="I23523" s="80"/>
      <c r="AX23523" s="80"/>
      <c r="AY23523" s="80"/>
      <c r="AZ23523" s="80"/>
      <c r="BA23523" s="80"/>
      <c r="BB23523" s="80"/>
    </row>
    <row r="23524" spans="9:54" x14ac:dyDescent="0.25">
      <c r="I23524" s="80"/>
      <c r="AX23524" s="80"/>
      <c r="AY23524" s="80"/>
      <c r="AZ23524" s="80"/>
      <c r="BA23524" s="80"/>
      <c r="BB23524" s="80"/>
    </row>
    <row r="23525" spans="9:54" x14ac:dyDescent="0.25">
      <c r="I23525" s="80"/>
      <c r="AX23525" s="80"/>
      <c r="AY23525" s="80"/>
      <c r="AZ23525" s="80"/>
      <c r="BA23525" s="80"/>
      <c r="BB23525" s="80"/>
    </row>
    <row r="23526" spans="9:54" x14ac:dyDescent="0.25">
      <c r="I23526" s="80"/>
      <c r="AX23526" s="80"/>
      <c r="AY23526" s="80"/>
      <c r="AZ23526" s="80"/>
      <c r="BA23526" s="80"/>
      <c r="BB23526" s="80"/>
    </row>
    <row r="23527" spans="9:54" x14ac:dyDescent="0.25">
      <c r="I23527" s="80"/>
      <c r="AX23527" s="80"/>
      <c r="AY23527" s="80"/>
      <c r="AZ23527" s="80"/>
      <c r="BA23527" s="80"/>
      <c r="BB23527" s="80"/>
    </row>
    <row r="23528" spans="9:54" x14ac:dyDescent="0.25">
      <c r="I23528" s="80"/>
      <c r="AX23528" s="80"/>
      <c r="AY23528" s="80"/>
      <c r="AZ23528" s="80"/>
      <c r="BA23528" s="80"/>
      <c r="BB23528" s="80"/>
    </row>
    <row r="23529" spans="9:54" x14ac:dyDescent="0.25">
      <c r="I23529" s="80"/>
      <c r="AX23529" s="80"/>
      <c r="AY23529" s="80"/>
      <c r="AZ23529" s="80"/>
      <c r="BA23529" s="80"/>
      <c r="BB23529" s="80"/>
    </row>
    <row r="23530" spans="9:54" x14ac:dyDescent="0.25">
      <c r="I23530" s="80"/>
      <c r="AX23530" s="80"/>
      <c r="AY23530" s="80"/>
      <c r="AZ23530" s="80"/>
      <c r="BA23530" s="80"/>
      <c r="BB23530" s="80"/>
    </row>
    <row r="23531" spans="9:54" x14ac:dyDescent="0.25">
      <c r="I23531" s="80"/>
      <c r="AX23531" s="80"/>
      <c r="AY23531" s="80"/>
      <c r="AZ23531" s="80"/>
      <c r="BA23531" s="80"/>
      <c r="BB23531" s="80"/>
    </row>
    <row r="23532" spans="9:54" x14ac:dyDescent="0.25">
      <c r="I23532" s="80"/>
      <c r="AX23532" s="80"/>
      <c r="AY23532" s="80"/>
      <c r="AZ23532" s="80"/>
      <c r="BA23532" s="80"/>
      <c r="BB23532" s="80"/>
    </row>
    <row r="23533" spans="9:54" x14ac:dyDescent="0.25">
      <c r="I23533" s="80"/>
      <c r="AX23533" s="80"/>
      <c r="AY23533" s="80"/>
      <c r="AZ23533" s="80"/>
      <c r="BA23533" s="80"/>
      <c r="BB23533" s="80"/>
    </row>
    <row r="23534" spans="9:54" x14ac:dyDescent="0.25">
      <c r="I23534" s="80"/>
      <c r="AX23534" s="80"/>
      <c r="AY23534" s="80"/>
      <c r="AZ23534" s="80"/>
      <c r="BA23534" s="80"/>
      <c r="BB23534" s="80"/>
    </row>
    <row r="23535" spans="9:54" x14ac:dyDescent="0.25">
      <c r="I23535" s="80"/>
      <c r="AX23535" s="80"/>
      <c r="AY23535" s="80"/>
      <c r="AZ23535" s="80"/>
      <c r="BA23535" s="80"/>
      <c r="BB23535" s="80"/>
    </row>
    <row r="23536" spans="9:54" x14ac:dyDescent="0.25">
      <c r="I23536" s="80"/>
      <c r="AX23536" s="80"/>
      <c r="AY23536" s="80"/>
      <c r="AZ23536" s="80"/>
      <c r="BA23536" s="80"/>
      <c r="BB23536" s="80"/>
    </row>
    <row r="23537" spans="9:54" x14ac:dyDescent="0.25">
      <c r="I23537" s="80"/>
      <c r="AX23537" s="80"/>
      <c r="AY23537" s="80"/>
      <c r="AZ23537" s="80"/>
      <c r="BA23537" s="80"/>
      <c r="BB23537" s="80"/>
    </row>
    <row r="23538" spans="9:54" x14ac:dyDescent="0.25">
      <c r="I23538" s="80"/>
      <c r="AX23538" s="80"/>
      <c r="AY23538" s="80"/>
      <c r="AZ23538" s="80"/>
      <c r="BA23538" s="80"/>
      <c r="BB23538" s="80"/>
    </row>
    <row r="23539" spans="9:54" x14ac:dyDescent="0.25">
      <c r="I23539" s="80"/>
      <c r="AX23539" s="80"/>
      <c r="AY23539" s="80"/>
      <c r="AZ23539" s="80"/>
      <c r="BA23539" s="80"/>
      <c r="BB23539" s="80"/>
    </row>
    <row r="23540" spans="9:54" x14ac:dyDescent="0.25">
      <c r="I23540" s="80"/>
      <c r="AX23540" s="80"/>
      <c r="AY23540" s="80"/>
      <c r="AZ23540" s="80"/>
      <c r="BA23540" s="80"/>
      <c r="BB23540" s="80"/>
    </row>
    <row r="23541" spans="9:54" x14ac:dyDescent="0.25">
      <c r="I23541" s="80"/>
      <c r="AX23541" s="80"/>
      <c r="AY23541" s="80"/>
      <c r="AZ23541" s="80"/>
      <c r="BA23541" s="80"/>
      <c r="BB23541" s="80"/>
    </row>
    <row r="23542" spans="9:54" x14ac:dyDescent="0.25">
      <c r="I23542" s="80"/>
      <c r="AX23542" s="80"/>
      <c r="AY23542" s="80"/>
      <c r="AZ23542" s="80"/>
      <c r="BA23542" s="80"/>
      <c r="BB23542" s="80"/>
    </row>
    <row r="23543" spans="9:54" x14ac:dyDescent="0.25">
      <c r="I23543" s="80"/>
      <c r="AX23543" s="80"/>
      <c r="AY23543" s="80"/>
      <c r="AZ23543" s="80"/>
      <c r="BA23543" s="80"/>
      <c r="BB23543" s="80"/>
    </row>
    <row r="23544" spans="9:54" x14ac:dyDescent="0.25">
      <c r="I23544" s="80"/>
      <c r="AX23544" s="80"/>
      <c r="AY23544" s="80"/>
      <c r="AZ23544" s="80"/>
      <c r="BA23544" s="80"/>
      <c r="BB23544" s="80"/>
    </row>
    <row r="23545" spans="9:54" x14ac:dyDescent="0.25">
      <c r="I23545" s="80"/>
      <c r="AX23545" s="80"/>
      <c r="AY23545" s="80"/>
      <c r="AZ23545" s="80"/>
      <c r="BA23545" s="80"/>
      <c r="BB23545" s="80"/>
    </row>
    <row r="23546" spans="9:54" x14ac:dyDescent="0.25">
      <c r="I23546" s="80"/>
      <c r="AX23546" s="80"/>
      <c r="AY23546" s="80"/>
      <c r="AZ23546" s="80"/>
      <c r="BA23546" s="80"/>
      <c r="BB23546" s="80"/>
    </row>
    <row r="23547" spans="9:54" x14ac:dyDescent="0.25">
      <c r="I23547" s="80"/>
      <c r="AX23547" s="80"/>
      <c r="AY23547" s="80"/>
      <c r="AZ23547" s="80"/>
      <c r="BA23547" s="80"/>
      <c r="BB23547" s="80"/>
    </row>
    <row r="23548" spans="9:54" x14ac:dyDescent="0.25">
      <c r="I23548" s="80"/>
      <c r="AX23548" s="80"/>
      <c r="AY23548" s="80"/>
      <c r="AZ23548" s="80"/>
      <c r="BA23548" s="80"/>
      <c r="BB23548" s="80"/>
    </row>
    <row r="23549" spans="9:54" x14ac:dyDescent="0.25">
      <c r="I23549" s="80"/>
      <c r="AX23549" s="80"/>
      <c r="AY23549" s="80"/>
      <c r="AZ23549" s="80"/>
      <c r="BA23549" s="80"/>
      <c r="BB23549" s="80"/>
    </row>
    <row r="23550" spans="9:54" x14ac:dyDescent="0.25">
      <c r="I23550" s="80"/>
      <c r="AX23550" s="80"/>
      <c r="AY23550" s="80"/>
      <c r="AZ23550" s="80"/>
      <c r="BA23550" s="80"/>
      <c r="BB23550" s="80"/>
    </row>
    <row r="23551" spans="9:54" x14ac:dyDescent="0.25">
      <c r="I23551" s="80"/>
      <c r="AX23551" s="80"/>
      <c r="AY23551" s="80"/>
      <c r="AZ23551" s="80"/>
      <c r="BA23551" s="80"/>
      <c r="BB23551" s="80"/>
    </row>
    <row r="23552" spans="9:54" x14ac:dyDescent="0.25">
      <c r="I23552" s="80"/>
      <c r="AX23552" s="80"/>
      <c r="AY23552" s="80"/>
      <c r="AZ23552" s="80"/>
      <c r="BA23552" s="80"/>
      <c r="BB23552" s="80"/>
    </row>
    <row r="23553" spans="9:54" x14ac:dyDescent="0.25">
      <c r="I23553" s="80"/>
      <c r="AX23553" s="80"/>
      <c r="AY23553" s="80"/>
      <c r="AZ23553" s="80"/>
      <c r="BA23553" s="80"/>
      <c r="BB23553" s="80"/>
    </row>
    <row r="23554" spans="9:54" x14ac:dyDescent="0.25">
      <c r="I23554" s="80"/>
      <c r="AX23554" s="80"/>
      <c r="AY23554" s="80"/>
      <c r="AZ23554" s="80"/>
      <c r="BA23554" s="80"/>
      <c r="BB23554" s="80"/>
    </row>
    <row r="23555" spans="9:54" x14ac:dyDescent="0.25">
      <c r="I23555" s="80"/>
      <c r="AX23555" s="80"/>
      <c r="AY23555" s="80"/>
      <c r="AZ23555" s="80"/>
      <c r="BA23555" s="80"/>
      <c r="BB23555" s="80"/>
    </row>
    <row r="23556" spans="9:54" x14ac:dyDescent="0.25">
      <c r="I23556" s="80"/>
      <c r="AX23556" s="80"/>
      <c r="AY23556" s="80"/>
      <c r="AZ23556" s="80"/>
      <c r="BA23556" s="80"/>
      <c r="BB23556" s="80"/>
    </row>
    <row r="23557" spans="9:54" x14ac:dyDescent="0.25">
      <c r="I23557" s="80"/>
      <c r="AX23557" s="80"/>
      <c r="AY23557" s="80"/>
      <c r="AZ23557" s="80"/>
      <c r="BA23557" s="80"/>
      <c r="BB23557" s="80"/>
    </row>
    <row r="23558" spans="9:54" x14ac:dyDescent="0.25">
      <c r="I23558" s="80"/>
      <c r="AX23558" s="80"/>
      <c r="AY23558" s="80"/>
      <c r="AZ23558" s="80"/>
      <c r="BA23558" s="80"/>
      <c r="BB23558" s="80"/>
    </row>
    <row r="23559" spans="9:54" x14ac:dyDescent="0.25">
      <c r="I23559" s="80"/>
      <c r="AX23559" s="80"/>
      <c r="AY23559" s="80"/>
      <c r="AZ23559" s="80"/>
      <c r="BA23559" s="80"/>
      <c r="BB23559" s="80"/>
    </row>
    <row r="23560" spans="9:54" x14ac:dyDescent="0.25">
      <c r="I23560" s="80"/>
      <c r="AX23560" s="80"/>
      <c r="AY23560" s="80"/>
      <c r="AZ23560" s="80"/>
      <c r="BA23560" s="80"/>
      <c r="BB23560" s="80"/>
    </row>
    <row r="23561" spans="9:54" x14ac:dyDescent="0.25">
      <c r="I23561" s="80"/>
      <c r="AX23561" s="80"/>
      <c r="AY23561" s="80"/>
      <c r="AZ23561" s="80"/>
      <c r="BA23561" s="80"/>
      <c r="BB23561" s="80"/>
    </row>
    <row r="23562" spans="9:54" x14ac:dyDescent="0.25">
      <c r="I23562" s="80"/>
      <c r="AX23562" s="80"/>
      <c r="AY23562" s="80"/>
      <c r="AZ23562" s="80"/>
      <c r="BA23562" s="80"/>
      <c r="BB23562" s="80"/>
    </row>
    <row r="23563" spans="9:54" x14ac:dyDescent="0.25">
      <c r="I23563" s="80"/>
      <c r="AX23563" s="80"/>
      <c r="AY23563" s="80"/>
      <c r="AZ23563" s="80"/>
      <c r="BA23563" s="80"/>
      <c r="BB23563" s="80"/>
    </row>
    <row r="23564" spans="9:54" x14ac:dyDescent="0.25">
      <c r="I23564" s="80"/>
      <c r="AX23564" s="80"/>
      <c r="AY23564" s="80"/>
      <c r="AZ23564" s="80"/>
      <c r="BA23564" s="80"/>
      <c r="BB23564" s="80"/>
    </row>
    <row r="23565" spans="9:54" x14ac:dyDescent="0.25">
      <c r="I23565" s="80"/>
      <c r="AX23565" s="80"/>
      <c r="AY23565" s="80"/>
      <c r="AZ23565" s="80"/>
      <c r="BA23565" s="80"/>
      <c r="BB23565" s="80"/>
    </row>
    <row r="23566" spans="9:54" x14ac:dyDescent="0.25">
      <c r="I23566" s="80"/>
      <c r="AX23566" s="80"/>
      <c r="AY23566" s="80"/>
      <c r="AZ23566" s="80"/>
      <c r="BA23566" s="80"/>
      <c r="BB23566" s="80"/>
    </row>
    <row r="23567" spans="9:54" x14ac:dyDescent="0.25">
      <c r="I23567" s="80"/>
      <c r="AX23567" s="80"/>
      <c r="AY23567" s="80"/>
      <c r="AZ23567" s="80"/>
      <c r="BA23567" s="80"/>
      <c r="BB23567" s="80"/>
    </row>
    <row r="23568" spans="9:54" x14ac:dyDescent="0.25">
      <c r="I23568" s="80"/>
      <c r="AX23568" s="80"/>
      <c r="AY23568" s="80"/>
      <c r="AZ23568" s="80"/>
      <c r="BA23568" s="80"/>
      <c r="BB23568" s="80"/>
    </row>
    <row r="23569" spans="9:54" x14ac:dyDescent="0.25">
      <c r="I23569" s="80"/>
      <c r="AX23569" s="80"/>
      <c r="AY23569" s="80"/>
      <c r="AZ23569" s="80"/>
      <c r="BA23569" s="80"/>
      <c r="BB23569" s="80"/>
    </row>
    <row r="23570" spans="9:54" x14ac:dyDescent="0.25">
      <c r="I23570" s="80"/>
      <c r="AX23570" s="80"/>
      <c r="AY23570" s="80"/>
      <c r="AZ23570" s="80"/>
      <c r="BA23570" s="80"/>
      <c r="BB23570" s="80"/>
    </row>
    <row r="23571" spans="9:54" x14ac:dyDescent="0.25">
      <c r="I23571" s="80"/>
      <c r="AX23571" s="80"/>
      <c r="AY23571" s="80"/>
      <c r="AZ23571" s="80"/>
      <c r="BA23571" s="80"/>
      <c r="BB23571" s="80"/>
    </row>
    <row r="23572" spans="9:54" x14ac:dyDescent="0.25">
      <c r="I23572" s="80"/>
      <c r="AX23572" s="80"/>
      <c r="AY23572" s="80"/>
      <c r="AZ23572" s="80"/>
      <c r="BA23572" s="80"/>
      <c r="BB23572" s="80"/>
    </row>
    <row r="23573" spans="9:54" x14ac:dyDescent="0.25">
      <c r="I23573" s="80"/>
      <c r="AX23573" s="80"/>
      <c r="AY23573" s="80"/>
      <c r="AZ23573" s="80"/>
      <c r="BA23573" s="80"/>
      <c r="BB23573" s="80"/>
    </row>
    <row r="23574" spans="9:54" x14ac:dyDescent="0.25">
      <c r="I23574" s="80"/>
      <c r="AX23574" s="80"/>
      <c r="AY23574" s="80"/>
      <c r="AZ23574" s="80"/>
      <c r="BA23574" s="80"/>
      <c r="BB23574" s="80"/>
    </row>
    <row r="23575" spans="9:54" x14ac:dyDescent="0.25">
      <c r="I23575" s="80"/>
      <c r="AX23575" s="80"/>
      <c r="AY23575" s="80"/>
      <c r="AZ23575" s="80"/>
      <c r="BA23575" s="80"/>
      <c r="BB23575" s="80"/>
    </row>
    <row r="23576" spans="9:54" x14ac:dyDescent="0.25">
      <c r="I23576" s="80"/>
      <c r="AX23576" s="80"/>
      <c r="AY23576" s="80"/>
      <c r="AZ23576" s="80"/>
      <c r="BA23576" s="80"/>
      <c r="BB23576" s="80"/>
    </row>
    <row r="23577" spans="9:54" x14ac:dyDescent="0.25">
      <c r="I23577" s="80"/>
      <c r="AX23577" s="80"/>
      <c r="AY23577" s="80"/>
      <c r="AZ23577" s="80"/>
      <c r="BA23577" s="80"/>
      <c r="BB23577" s="80"/>
    </row>
    <row r="23578" spans="9:54" x14ac:dyDescent="0.25">
      <c r="I23578" s="80"/>
      <c r="AX23578" s="80"/>
      <c r="AY23578" s="80"/>
      <c r="AZ23578" s="80"/>
      <c r="BA23578" s="80"/>
      <c r="BB23578" s="80"/>
    </row>
    <row r="23579" spans="9:54" x14ac:dyDescent="0.25">
      <c r="I23579" s="80"/>
      <c r="AX23579" s="80"/>
      <c r="AY23579" s="80"/>
      <c r="AZ23579" s="80"/>
      <c r="BA23579" s="80"/>
      <c r="BB23579" s="80"/>
    </row>
    <row r="23580" spans="9:54" x14ac:dyDescent="0.25">
      <c r="I23580" s="80"/>
      <c r="AX23580" s="80"/>
      <c r="AY23580" s="80"/>
      <c r="AZ23580" s="80"/>
      <c r="BA23580" s="80"/>
      <c r="BB23580" s="80"/>
    </row>
    <row r="23581" spans="9:54" x14ac:dyDescent="0.25">
      <c r="I23581" s="80"/>
      <c r="AX23581" s="80"/>
      <c r="AY23581" s="80"/>
      <c r="AZ23581" s="80"/>
      <c r="BA23581" s="80"/>
      <c r="BB23581" s="80"/>
    </row>
    <row r="23582" spans="9:54" x14ac:dyDescent="0.25">
      <c r="I23582" s="80"/>
      <c r="AX23582" s="80"/>
      <c r="AY23582" s="80"/>
      <c r="AZ23582" s="80"/>
      <c r="BA23582" s="80"/>
      <c r="BB23582" s="80"/>
    </row>
    <row r="23583" spans="9:54" x14ac:dyDescent="0.25">
      <c r="I23583" s="80"/>
      <c r="AX23583" s="80"/>
      <c r="AY23583" s="80"/>
      <c r="AZ23583" s="80"/>
      <c r="BA23583" s="80"/>
      <c r="BB23583" s="80"/>
    </row>
    <row r="23584" spans="9:54" x14ac:dyDescent="0.25">
      <c r="I23584" s="80"/>
      <c r="AX23584" s="80"/>
      <c r="AY23584" s="80"/>
      <c r="AZ23584" s="80"/>
      <c r="BA23584" s="80"/>
      <c r="BB23584" s="80"/>
    </row>
    <row r="23585" spans="9:54" x14ac:dyDescent="0.25">
      <c r="I23585" s="80"/>
      <c r="AX23585" s="80"/>
      <c r="AY23585" s="80"/>
      <c r="AZ23585" s="80"/>
      <c r="BA23585" s="80"/>
      <c r="BB23585" s="80"/>
    </row>
    <row r="23586" spans="9:54" x14ac:dyDescent="0.25">
      <c r="I23586" s="80"/>
      <c r="AX23586" s="80"/>
      <c r="AY23586" s="80"/>
      <c r="AZ23586" s="80"/>
      <c r="BA23586" s="80"/>
      <c r="BB23586" s="80"/>
    </row>
    <row r="23587" spans="9:54" x14ac:dyDescent="0.25">
      <c r="I23587" s="80"/>
      <c r="AX23587" s="80"/>
      <c r="AY23587" s="80"/>
      <c r="AZ23587" s="80"/>
      <c r="BA23587" s="80"/>
      <c r="BB23587" s="80"/>
    </row>
    <row r="23588" spans="9:54" x14ac:dyDescent="0.25">
      <c r="I23588" s="80"/>
      <c r="AX23588" s="80"/>
      <c r="AY23588" s="80"/>
      <c r="AZ23588" s="80"/>
      <c r="BA23588" s="80"/>
      <c r="BB23588" s="80"/>
    </row>
    <row r="23589" spans="9:54" x14ac:dyDescent="0.25">
      <c r="I23589" s="80"/>
      <c r="AX23589" s="80"/>
      <c r="AY23589" s="80"/>
      <c r="AZ23589" s="80"/>
      <c r="BA23589" s="80"/>
      <c r="BB23589" s="80"/>
    </row>
    <row r="23590" spans="9:54" x14ac:dyDescent="0.25">
      <c r="I23590" s="80"/>
      <c r="AX23590" s="80"/>
      <c r="AY23590" s="80"/>
      <c r="AZ23590" s="80"/>
      <c r="BA23590" s="80"/>
      <c r="BB23590" s="80"/>
    </row>
    <row r="23591" spans="9:54" x14ac:dyDescent="0.25">
      <c r="I23591" s="80"/>
      <c r="AX23591" s="80"/>
      <c r="AY23591" s="80"/>
      <c r="AZ23591" s="80"/>
      <c r="BA23591" s="80"/>
      <c r="BB23591" s="80"/>
    </row>
    <row r="23592" spans="9:54" x14ac:dyDescent="0.25">
      <c r="I23592" s="80"/>
      <c r="AX23592" s="80"/>
      <c r="AY23592" s="80"/>
      <c r="AZ23592" s="80"/>
      <c r="BA23592" s="80"/>
      <c r="BB23592" s="80"/>
    </row>
    <row r="23593" spans="9:54" x14ac:dyDescent="0.25">
      <c r="I23593" s="80"/>
      <c r="AX23593" s="80"/>
      <c r="AY23593" s="80"/>
      <c r="AZ23593" s="80"/>
      <c r="BA23593" s="80"/>
      <c r="BB23593" s="80"/>
    </row>
    <row r="23594" spans="9:54" x14ac:dyDescent="0.25">
      <c r="I23594" s="80"/>
      <c r="AX23594" s="80"/>
      <c r="AY23594" s="80"/>
      <c r="AZ23594" s="80"/>
      <c r="BA23594" s="80"/>
      <c r="BB23594" s="80"/>
    </row>
    <row r="23595" spans="9:54" x14ac:dyDescent="0.25">
      <c r="I23595" s="80"/>
      <c r="AX23595" s="80"/>
      <c r="AY23595" s="80"/>
      <c r="AZ23595" s="80"/>
      <c r="BA23595" s="80"/>
      <c r="BB23595" s="80"/>
    </row>
    <row r="23596" spans="9:54" x14ac:dyDescent="0.25">
      <c r="I23596" s="80"/>
      <c r="AX23596" s="80"/>
      <c r="AY23596" s="80"/>
      <c r="AZ23596" s="80"/>
      <c r="BA23596" s="80"/>
      <c r="BB23596" s="80"/>
    </row>
    <row r="23597" spans="9:54" x14ac:dyDescent="0.25">
      <c r="I23597" s="80"/>
      <c r="AX23597" s="80"/>
      <c r="AY23597" s="80"/>
      <c r="AZ23597" s="80"/>
      <c r="BA23597" s="80"/>
      <c r="BB23597" s="80"/>
    </row>
    <row r="23598" spans="9:54" x14ac:dyDescent="0.25">
      <c r="I23598" s="80"/>
      <c r="AX23598" s="80"/>
      <c r="AY23598" s="80"/>
      <c r="AZ23598" s="80"/>
      <c r="BA23598" s="80"/>
      <c r="BB23598" s="80"/>
    </row>
    <row r="23599" spans="9:54" x14ac:dyDescent="0.25">
      <c r="I23599" s="80"/>
      <c r="AX23599" s="80"/>
      <c r="AY23599" s="80"/>
      <c r="AZ23599" s="80"/>
      <c r="BA23599" s="80"/>
      <c r="BB23599" s="80"/>
    </row>
    <row r="23600" spans="9:54" x14ac:dyDescent="0.25">
      <c r="I23600" s="80"/>
      <c r="AX23600" s="80"/>
      <c r="AY23600" s="80"/>
      <c r="AZ23600" s="80"/>
      <c r="BA23600" s="80"/>
      <c r="BB23600" s="80"/>
    </row>
    <row r="23601" spans="9:54" x14ac:dyDescent="0.25">
      <c r="I23601" s="80"/>
      <c r="AX23601" s="80"/>
      <c r="AY23601" s="80"/>
      <c r="AZ23601" s="80"/>
      <c r="BA23601" s="80"/>
      <c r="BB23601" s="80"/>
    </row>
    <row r="23602" spans="9:54" x14ac:dyDescent="0.25">
      <c r="I23602" s="80"/>
      <c r="AX23602" s="80"/>
      <c r="AY23602" s="80"/>
      <c r="AZ23602" s="80"/>
      <c r="BA23602" s="80"/>
      <c r="BB23602" s="80"/>
    </row>
    <row r="23603" spans="9:54" x14ac:dyDescent="0.25">
      <c r="I23603" s="80"/>
      <c r="AX23603" s="80"/>
      <c r="AY23603" s="80"/>
      <c r="AZ23603" s="80"/>
      <c r="BA23603" s="80"/>
      <c r="BB23603" s="80"/>
    </row>
    <row r="23604" spans="9:54" x14ac:dyDescent="0.25">
      <c r="I23604" s="80"/>
      <c r="AX23604" s="80"/>
      <c r="AY23604" s="80"/>
      <c r="AZ23604" s="80"/>
      <c r="BA23604" s="80"/>
      <c r="BB23604" s="80"/>
    </row>
    <row r="23605" spans="9:54" x14ac:dyDescent="0.25">
      <c r="I23605" s="80"/>
      <c r="AX23605" s="80"/>
      <c r="AY23605" s="80"/>
      <c r="AZ23605" s="80"/>
      <c r="BA23605" s="80"/>
      <c r="BB23605" s="80"/>
    </row>
    <row r="23606" spans="9:54" x14ac:dyDescent="0.25">
      <c r="I23606" s="80"/>
      <c r="AX23606" s="80"/>
      <c r="AY23606" s="80"/>
      <c r="AZ23606" s="80"/>
      <c r="BA23606" s="80"/>
      <c r="BB23606" s="80"/>
    </row>
    <row r="23607" spans="9:54" x14ac:dyDescent="0.25">
      <c r="I23607" s="80"/>
      <c r="AX23607" s="80"/>
      <c r="AY23607" s="80"/>
      <c r="AZ23607" s="80"/>
      <c r="BA23607" s="80"/>
      <c r="BB23607" s="80"/>
    </row>
    <row r="23608" spans="9:54" x14ac:dyDescent="0.25">
      <c r="I23608" s="80"/>
      <c r="AX23608" s="80"/>
      <c r="AY23608" s="80"/>
      <c r="AZ23608" s="80"/>
      <c r="BA23608" s="80"/>
      <c r="BB23608" s="80"/>
    </row>
    <row r="23609" spans="9:54" x14ac:dyDescent="0.25">
      <c r="I23609" s="80"/>
      <c r="AX23609" s="80"/>
      <c r="AY23609" s="80"/>
      <c r="AZ23609" s="80"/>
      <c r="BA23609" s="80"/>
      <c r="BB23609" s="80"/>
    </row>
    <row r="23610" spans="9:54" x14ac:dyDescent="0.25">
      <c r="I23610" s="80"/>
      <c r="AX23610" s="80"/>
      <c r="AY23610" s="80"/>
      <c r="AZ23610" s="80"/>
      <c r="BA23610" s="80"/>
      <c r="BB23610" s="80"/>
    </row>
    <row r="23611" spans="9:54" x14ac:dyDescent="0.25">
      <c r="I23611" s="80"/>
      <c r="AX23611" s="80"/>
      <c r="AY23611" s="80"/>
      <c r="AZ23611" s="80"/>
      <c r="BA23611" s="80"/>
      <c r="BB23611" s="80"/>
    </row>
    <row r="23612" spans="9:54" x14ac:dyDescent="0.25">
      <c r="I23612" s="80"/>
      <c r="AX23612" s="80"/>
      <c r="AY23612" s="80"/>
      <c r="AZ23612" s="80"/>
      <c r="BA23612" s="80"/>
      <c r="BB23612" s="80"/>
    </row>
    <row r="23613" spans="9:54" x14ac:dyDescent="0.25">
      <c r="I23613" s="80"/>
      <c r="AX23613" s="80"/>
      <c r="AY23613" s="80"/>
      <c r="AZ23613" s="80"/>
      <c r="BA23613" s="80"/>
      <c r="BB23613" s="80"/>
    </row>
    <row r="23614" spans="9:54" x14ac:dyDescent="0.25">
      <c r="I23614" s="80"/>
      <c r="AX23614" s="80"/>
      <c r="AY23614" s="80"/>
      <c r="AZ23614" s="80"/>
      <c r="BA23614" s="80"/>
      <c r="BB23614" s="80"/>
    </row>
    <row r="23615" spans="9:54" x14ac:dyDescent="0.25">
      <c r="I23615" s="80"/>
      <c r="AX23615" s="80"/>
      <c r="AY23615" s="80"/>
      <c r="AZ23615" s="80"/>
      <c r="BA23615" s="80"/>
      <c r="BB23615" s="80"/>
    </row>
    <row r="23616" spans="9:54" x14ac:dyDescent="0.25">
      <c r="I23616" s="80"/>
      <c r="AX23616" s="80"/>
      <c r="AY23616" s="80"/>
      <c r="AZ23616" s="80"/>
      <c r="BA23616" s="80"/>
      <c r="BB23616" s="80"/>
    </row>
    <row r="23617" spans="9:54" x14ac:dyDescent="0.25">
      <c r="I23617" s="80"/>
      <c r="AX23617" s="80"/>
      <c r="AY23617" s="80"/>
      <c r="AZ23617" s="80"/>
      <c r="BA23617" s="80"/>
      <c r="BB23617" s="80"/>
    </row>
    <row r="23618" spans="9:54" x14ac:dyDescent="0.25">
      <c r="I23618" s="80"/>
      <c r="AX23618" s="80"/>
      <c r="AY23618" s="80"/>
      <c r="AZ23618" s="80"/>
      <c r="BA23618" s="80"/>
      <c r="BB23618" s="80"/>
    </row>
    <row r="23619" spans="9:54" x14ac:dyDescent="0.25">
      <c r="I23619" s="80"/>
      <c r="AX23619" s="80"/>
      <c r="AY23619" s="80"/>
      <c r="AZ23619" s="80"/>
      <c r="BA23619" s="80"/>
      <c r="BB23619" s="80"/>
    </row>
    <row r="23620" spans="9:54" x14ac:dyDescent="0.25">
      <c r="I23620" s="80"/>
      <c r="AX23620" s="80"/>
      <c r="AY23620" s="80"/>
      <c r="AZ23620" s="80"/>
      <c r="BA23620" s="80"/>
      <c r="BB23620" s="80"/>
    </row>
    <row r="23621" spans="9:54" x14ac:dyDescent="0.25">
      <c r="I23621" s="80"/>
      <c r="AX23621" s="80"/>
      <c r="AY23621" s="80"/>
      <c r="AZ23621" s="80"/>
      <c r="BA23621" s="80"/>
      <c r="BB23621" s="80"/>
    </row>
    <row r="23622" spans="9:54" x14ac:dyDescent="0.25">
      <c r="I23622" s="80"/>
      <c r="AX23622" s="80"/>
      <c r="AY23622" s="80"/>
      <c r="AZ23622" s="80"/>
      <c r="BA23622" s="80"/>
      <c r="BB23622" s="80"/>
    </row>
    <row r="23623" spans="9:54" x14ac:dyDescent="0.25">
      <c r="I23623" s="80"/>
      <c r="AX23623" s="80"/>
      <c r="AY23623" s="80"/>
      <c r="AZ23623" s="80"/>
      <c r="BA23623" s="80"/>
      <c r="BB23623" s="80"/>
    </row>
    <row r="23624" spans="9:54" x14ac:dyDescent="0.25">
      <c r="I23624" s="80"/>
      <c r="AX23624" s="80"/>
      <c r="AY23624" s="80"/>
      <c r="AZ23624" s="80"/>
      <c r="BA23624" s="80"/>
      <c r="BB23624" s="80"/>
    </row>
    <row r="23625" spans="9:54" x14ac:dyDescent="0.25">
      <c r="I23625" s="80"/>
      <c r="AX23625" s="80"/>
      <c r="AY23625" s="80"/>
      <c r="AZ23625" s="80"/>
      <c r="BA23625" s="80"/>
      <c r="BB23625" s="80"/>
    </row>
    <row r="23626" spans="9:54" x14ac:dyDescent="0.25">
      <c r="I23626" s="80"/>
      <c r="AX23626" s="80"/>
      <c r="AY23626" s="80"/>
      <c r="AZ23626" s="80"/>
      <c r="BA23626" s="80"/>
      <c r="BB23626" s="80"/>
    </row>
    <row r="23627" spans="9:54" x14ac:dyDescent="0.25">
      <c r="I23627" s="80"/>
      <c r="AX23627" s="80"/>
      <c r="AY23627" s="80"/>
      <c r="AZ23627" s="80"/>
      <c r="BA23627" s="80"/>
      <c r="BB23627" s="80"/>
    </row>
    <row r="23628" spans="9:54" x14ac:dyDescent="0.25">
      <c r="I23628" s="80"/>
      <c r="AX23628" s="80"/>
      <c r="AY23628" s="80"/>
      <c r="AZ23628" s="80"/>
      <c r="BA23628" s="80"/>
      <c r="BB23628" s="80"/>
    </row>
    <row r="23629" spans="9:54" x14ac:dyDescent="0.25">
      <c r="I23629" s="80"/>
      <c r="AX23629" s="80"/>
      <c r="AY23629" s="80"/>
      <c r="AZ23629" s="80"/>
      <c r="BA23629" s="80"/>
      <c r="BB23629" s="80"/>
    </row>
    <row r="23630" spans="9:54" x14ac:dyDescent="0.25">
      <c r="I23630" s="80"/>
      <c r="AX23630" s="80"/>
      <c r="AY23630" s="80"/>
      <c r="AZ23630" s="80"/>
      <c r="BA23630" s="80"/>
      <c r="BB23630" s="80"/>
    </row>
    <row r="23631" spans="9:54" x14ac:dyDescent="0.25">
      <c r="I23631" s="80"/>
      <c r="AX23631" s="80"/>
      <c r="AY23631" s="80"/>
      <c r="AZ23631" s="80"/>
      <c r="BA23631" s="80"/>
      <c r="BB23631" s="80"/>
    </row>
    <row r="23632" spans="9:54" x14ac:dyDescent="0.25">
      <c r="I23632" s="80"/>
      <c r="AX23632" s="80"/>
      <c r="AY23632" s="80"/>
      <c r="AZ23632" s="80"/>
      <c r="BA23632" s="80"/>
      <c r="BB23632" s="80"/>
    </row>
    <row r="23633" spans="9:54" x14ac:dyDescent="0.25">
      <c r="I23633" s="80"/>
      <c r="AX23633" s="80"/>
      <c r="AY23633" s="80"/>
      <c r="AZ23633" s="80"/>
      <c r="BA23633" s="80"/>
      <c r="BB23633" s="80"/>
    </row>
    <row r="23634" spans="9:54" x14ac:dyDescent="0.25">
      <c r="I23634" s="80"/>
      <c r="AX23634" s="80"/>
      <c r="AY23634" s="80"/>
      <c r="AZ23634" s="80"/>
      <c r="BA23634" s="80"/>
      <c r="BB23634" s="80"/>
    </row>
    <row r="23635" spans="9:54" x14ac:dyDescent="0.25">
      <c r="I23635" s="80"/>
      <c r="AX23635" s="80"/>
      <c r="AY23635" s="80"/>
      <c r="AZ23635" s="80"/>
      <c r="BA23635" s="80"/>
      <c r="BB23635" s="80"/>
    </row>
    <row r="23636" spans="9:54" x14ac:dyDescent="0.25">
      <c r="I23636" s="80"/>
      <c r="AX23636" s="80"/>
      <c r="AY23636" s="80"/>
      <c r="AZ23636" s="80"/>
      <c r="BA23636" s="80"/>
      <c r="BB23636" s="80"/>
    </row>
    <row r="23637" spans="9:54" x14ac:dyDescent="0.25">
      <c r="I23637" s="80"/>
      <c r="AX23637" s="80"/>
      <c r="AY23637" s="80"/>
      <c r="AZ23637" s="80"/>
      <c r="BA23637" s="80"/>
      <c r="BB23637" s="80"/>
    </row>
    <row r="23638" spans="9:54" x14ac:dyDescent="0.25">
      <c r="I23638" s="80"/>
      <c r="AX23638" s="80"/>
      <c r="AY23638" s="80"/>
      <c r="AZ23638" s="80"/>
      <c r="BA23638" s="80"/>
      <c r="BB23638" s="80"/>
    </row>
    <row r="23639" spans="9:54" x14ac:dyDescent="0.25">
      <c r="I23639" s="80"/>
      <c r="AX23639" s="80"/>
      <c r="AY23639" s="80"/>
      <c r="AZ23639" s="80"/>
      <c r="BA23639" s="80"/>
      <c r="BB23639" s="80"/>
    </row>
    <row r="23640" spans="9:54" x14ac:dyDescent="0.25">
      <c r="I23640" s="80"/>
      <c r="AX23640" s="80"/>
      <c r="AY23640" s="80"/>
      <c r="AZ23640" s="80"/>
      <c r="BA23640" s="80"/>
      <c r="BB23640" s="80"/>
    </row>
    <row r="23641" spans="9:54" x14ac:dyDescent="0.25">
      <c r="I23641" s="80"/>
      <c r="AX23641" s="80"/>
      <c r="AY23641" s="80"/>
      <c r="AZ23641" s="80"/>
      <c r="BA23641" s="80"/>
      <c r="BB23641" s="80"/>
    </row>
    <row r="23642" spans="9:54" x14ac:dyDescent="0.25">
      <c r="I23642" s="80"/>
      <c r="AX23642" s="80"/>
      <c r="AY23642" s="80"/>
      <c r="AZ23642" s="80"/>
      <c r="BA23642" s="80"/>
      <c r="BB23642" s="80"/>
    </row>
    <row r="23643" spans="9:54" x14ac:dyDescent="0.25">
      <c r="I23643" s="80"/>
      <c r="AX23643" s="80"/>
      <c r="AY23643" s="80"/>
      <c r="AZ23643" s="80"/>
      <c r="BA23643" s="80"/>
      <c r="BB23643" s="80"/>
    </row>
    <row r="23644" spans="9:54" x14ac:dyDescent="0.25">
      <c r="I23644" s="80"/>
      <c r="AX23644" s="80"/>
      <c r="AY23644" s="80"/>
      <c r="AZ23644" s="80"/>
      <c r="BA23644" s="80"/>
      <c r="BB23644" s="80"/>
    </row>
    <row r="23645" spans="9:54" x14ac:dyDescent="0.25">
      <c r="I23645" s="80"/>
      <c r="AX23645" s="80"/>
      <c r="AY23645" s="80"/>
      <c r="AZ23645" s="80"/>
      <c r="BA23645" s="80"/>
      <c r="BB23645" s="80"/>
    </row>
    <row r="23646" spans="9:54" x14ac:dyDescent="0.25">
      <c r="I23646" s="80"/>
      <c r="AX23646" s="80"/>
      <c r="AY23646" s="80"/>
      <c r="AZ23646" s="80"/>
      <c r="BA23646" s="80"/>
      <c r="BB23646" s="80"/>
    </row>
    <row r="23647" spans="9:54" x14ac:dyDescent="0.25">
      <c r="I23647" s="80"/>
      <c r="AX23647" s="80"/>
      <c r="AY23647" s="80"/>
      <c r="AZ23647" s="80"/>
      <c r="BA23647" s="80"/>
      <c r="BB23647" s="80"/>
    </row>
    <row r="23648" spans="9:54" x14ac:dyDescent="0.25">
      <c r="I23648" s="80"/>
      <c r="AX23648" s="80"/>
      <c r="AY23648" s="80"/>
      <c r="AZ23648" s="80"/>
      <c r="BA23648" s="80"/>
      <c r="BB23648" s="80"/>
    </row>
    <row r="23649" spans="9:54" x14ac:dyDescent="0.25">
      <c r="I23649" s="80"/>
      <c r="AX23649" s="80"/>
      <c r="AY23649" s="80"/>
      <c r="AZ23649" s="80"/>
      <c r="BA23649" s="80"/>
      <c r="BB23649" s="80"/>
    </row>
    <row r="23650" spans="9:54" x14ac:dyDescent="0.25">
      <c r="I23650" s="80"/>
      <c r="AX23650" s="80"/>
      <c r="AY23650" s="80"/>
      <c r="AZ23650" s="80"/>
      <c r="BA23650" s="80"/>
      <c r="BB23650" s="80"/>
    </row>
    <row r="23651" spans="9:54" x14ac:dyDescent="0.25">
      <c r="I23651" s="80"/>
      <c r="AX23651" s="80"/>
      <c r="AY23651" s="80"/>
      <c r="AZ23651" s="80"/>
      <c r="BA23651" s="80"/>
      <c r="BB23651" s="80"/>
    </row>
    <row r="23652" spans="9:54" x14ac:dyDescent="0.25">
      <c r="I23652" s="80"/>
      <c r="AX23652" s="80"/>
      <c r="AY23652" s="80"/>
      <c r="AZ23652" s="80"/>
      <c r="BA23652" s="80"/>
      <c r="BB23652" s="80"/>
    </row>
    <row r="23653" spans="9:54" x14ac:dyDescent="0.25">
      <c r="I23653" s="80"/>
      <c r="AX23653" s="80"/>
      <c r="AY23653" s="80"/>
      <c r="AZ23653" s="80"/>
      <c r="BA23653" s="80"/>
      <c r="BB23653" s="80"/>
    </row>
    <row r="23654" spans="9:54" x14ac:dyDescent="0.25">
      <c r="I23654" s="80"/>
      <c r="AX23654" s="80"/>
      <c r="AY23654" s="80"/>
      <c r="AZ23654" s="80"/>
      <c r="BA23654" s="80"/>
      <c r="BB23654" s="80"/>
    </row>
    <row r="23655" spans="9:54" x14ac:dyDescent="0.25">
      <c r="I23655" s="80"/>
      <c r="AX23655" s="80"/>
      <c r="AY23655" s="80"/>
      <c r="AZ23655" s="80"/>
      <c r="BA23655" s="80"/>
      <c r="BB23655" s="80"/>
    </row>
    <row r="23656" spans="9:54" x14ac:dyDescent="0.25">
      <c r="I23656" s="80"/>
      <c r="AX23656" s="80"/>
      <c r="AY23656" s="80"/>
      <c r="AZ23656" s="80"/>
      <c r="BA23656" s="80"/>
      <c r="BB23656" s="80"/>
    </row>
    <row r="23657" spans="9:54" x14ac:dyDescent="0.25">
      <c r="I23657" s="80"/>
      <c r="AX23657" s="80"/>
      <c r="AY23657" s="80"/>
      <c r="AZ23657" s="80"/>
      <c r="BA23657" s="80"/>
      <c r="BB23657" s="80"/>
    </row>
    <row r="23658" spans="9:54" x14ac:dyDescent="0.25">
      <c r="I23658" s="80"/>
      <c r="AX23658" s="80"/>
      <c r="AY23658" s="80"/>
      <c r="AZ23658" s="80"/>
      <c r="BA23658" s="80"/>
      <c r="BB23658" s="80"/>
    </row>
    <row r="23659" spans="9:54" x14ac:dyDescent="0.25">
      <c r="I23659" s="80"/>
      <c r="AX23659" s="80"/>
      <c r="AY23659" s="80"/>
      <c r="AZ23659" s="80"/>
      <c r="BA23659" s="80"/>
      <c r="BB23659" s="80"/>
    </row>
    <row r="23660" spans="9:54" x14ac:dyDescent="0.25">
      <c r="I23660" s="80"/>
      <c r="AX23660" s="80"/>
      <c r="AY23660" s="80"/>
      <c r="AZ23660" s="80"/>
      <c r="BA23660" s="80"/>
      <c r="BB23660" s="80"/>
    </row>
    <row r="23661" spans="9:54" x14ac:dyDescent="0.25">
      <c r="I23661" s="80"/>
      <c r="AX23661" s="80"/>
      <c r="AY23661" s="80"/>
      <c r="AZ23661" s="80"/>
      <c r="BA23661" s="80"/>
      <c r="BB23661" s="80"/>
    </row>
    <row r="23662" spans="9:54" x14ac:dyDescent="0.25">
      <c r="I23662" s="80"/>
      <c r="AX23662" s="80"/>
      <c r="AY23662" s="80"/>
      <c r="AZ23662" s="80"/>
      <c r="BA23662" s="80"/>
      <c r="BB23662" s="80"/>
    </row>
    <row r="23663" spans="9:54" x14ac:dyDescent="0.25">
      <c r="I23663" s="80"/>
      <c r="AX23663" s="80"/>
      <c r="AY23663" s="80"/>
      <c r="AZ23663" s="80"/>
      <c r="BA23663" s="80"/>
      <c r="BB23663" s="80"/>
    </row>
    <row r="23664" spans="9:54" x14ac:dyDescent="0.25">
      <c r="I23664" s="80"/>
      <c r="AX23664" s="80"/>
      <c r="AY23664" s="80"/>
      <c r="AZ23664" s="80"/>
      <c r="BA23664" s="80"/>
      <c r="BB23664" s="80"/>
    </row>
    <row r="23665" spans="9:54" x14ac:dyDescent="0.25">
      <c r="I23665" s="80"/>
      <c r="AX23665" s="80"/>
      <c r="AY23665" s="80"/>
      <c r="AZ23665" s="80"/>
      <c r="BA23665" s="80"/>
      <c r="BB23665" s="80"/>
    </row>
    <row r="23666" spans="9:54" x14ac:dyDescent="0.25">
      <c r="I23666" s="80"/>
      <c r="AX23666" s="80"/>
      <c r="AY23666" s="80"/>
      <c r="AZ23666" s="80"/>
      <c r="BA23666" s="80"/>
      <c r="BB23666" s="80"/>
    </row>
    <row r="23667" spans="9:54" x14ac:dyDescent="0.25">
      <c r="I23667" s="80"/>
      <c r="AX23667" s="80"/>
      <c r="AY23667" s="80"/>
      <c r="AZ23667" s="80"/>
      <c r="BA23667" s="80"/>
      <c r="BB23667" s="80"/>
    </row>
    <row r="23668" spans="9:54" x14ac:dyDescent="0.25">
      <c r="I23668" s="80"/>
      <c r="AX23668" s="80"/>
      <c r="AY23668" s="80"/>
      <c r="AZ23668" s="80"/>
      <c r="BA23668" s="80"/>
      <c r="BB23668" s="80"/>
    </row>
    <row r="23669" spans="9:54" x14ac:dyDescent="0.25">
      <c r="I23669" s="80"/>
      <c r="AX23669" s="80"/>
      <c r="AY23669" s="80"/>
      <c r="AZ23669" s="80"/>
      <c r="BA23669" s="80"/>
      <c r="BB23669" s="80"/>
    </row>
    <row r="23670" spans="9:54" x14ac:dyDescent="0.25">
      <c r="I23670" s="80"/>
      <c r="AX23670" s="80"/>
      <c r="AY23670" s="80"/>
      <c r="AZ23670" s="80"/>
      <c r="BA23670" s="80"/>
      <c r="BB23670" s="80"/>
    </row>
    <row r="23671" spans="9:54" x14ac:dyDescent="0.25">
      <c r="I23671" s="80"/>
      <c r="AX23671" s="80"/>
      <c r="AY23671" s="80"/>
      <c r="AZ23671" s="80"/>
      <c r="BA23671" s="80"/>
      <c r="BB23671" s="80"/>
    </row>
    <row r="23672" spans="9:54" x14ac:dyDescent="0.25">
      <c r="I23672" s="80"/>
      <c r="AX23672" s="80"/>
      <c r="AY23672" s="80"/>
      <c r="AZ23672" s="80"/>
      <c r="BA23672" s="80"/>
      <c r="BB23672" s="80"/>
    </row>
    <row r="23673" spans="9:54" x14ac:dyDescent="0.25">
      <c r="I23673" s="80"/>
      <c r="AX23673" s="80"/>
      <c r="AY23673" s="80"/>
      <c r="AZ23673" s="80"/>
      <c r="BA23673" s="80"/>
      <c r="BB23673" s="80"/>
    </row>
    <row r="23674" spans="9:54" x14ac:dyDescent="0.25">
      <c r="I23674" s="80"/>
      <c r="AX23674" s="80"/>
      <c r="AY23674" s="80"/>
      <c r="AZ23674" s="80"/>
      <c r="BA23674" s="80"/>
      <c r="BB23674" s="80"/>
    </row>
    <row r="23675" spans="9:54" x14ac:dyDescent="0.25">
      <c r="I23675" s="80"/>
      <c r="AX23675" s="80"/>
      <c r="AY23675" s="80"/>
      <c r="AZ23675" s="80"/>
      <c r="BA23675" s="80"/>
      <c r="BB23675" s="80"/>
    </row>
    <row r="23676" spans="9:54" x14ac:dyDescent="0.25">
      <c r="I23676" s="80"/>
      <c r="AX23676" s="80"/>
      <c r="AY23676" s="80"/>
      <c r="AZ23676" s="80"/>
      <c r="BA23676" s="80"/>
      <c r="BB23676" s="80"/>
    </row>
    <row r="23677" spans="9:54" x14ac:dyDescent="0.25">
      <c r="I23677" s="80"/>
      <c r="AX23677" s="80"/>
      <c r="AY23677" s="80"/>
      <c r="AZ23677" s="80"/>
      <c r="BA23677" s="80"/>
      <c r="BB23677" s="80"/>
    </row>
    <row r="23678" spans="9:54" x14ac:dyDescent="0.25">
      <c r="I23678" s="80"/>
      <c r="AX23678" s="80"/>
      <c r="AY23678" s="80"/>
      <c r="AZ23678" s="80"/>
      <c r="BA23678" s="80"/>
      <c r="BB23678" s="80"/>
    </row>
    <row r="23679" spans="9:54" x14ac:dyDescent="0.25">
      <c r="I23679" s="80"/>
      <c r="AX23679" s="80"/>
      <c r="AY23679" s="80"/>
      <c r="AZ23679" s="80"/>
      <c r="BA23679" s="80"/>
      <c r="BB23679" s="80"/>
    </row>
    <row r="23680" spans="9:54" x14ac:dyDescent="0.25">
      <c r="I23680" s="80"/>
      <c r="AX23680" s="80"/>
      <c r="AY23680" s="80"/>
      <c r="AZ23680" s="80"/>
      <c r="BA23680" s="80"/>
      <c r="BB23680" s="80"/>
    </row>
    <row r="23681" spans="9:54" x14ac:dyDescent="0.25">
      <c r="I23681" s="80"/>
      <c r="AX23681" s="80"/>
      <c r="AY23681" s="80"/>
      <c r="AZ23681" s="80"/>
      <c r="BA23681" s="80"/>
      <c r="BB23681" s="80"/>
    </row>
    <row r="23682" spans="9:54" x14ac:dyDescent="0.25">
      <c r="I23682" s="80"/>
      <c r="AX23682" s="80"/>
      <c r="AY23682" s="80"/>
      <c r="AZ23682" s="80"/>
      <c r="BA23682" s="80"/>
      <c r="BB23682" s="80"/>
    </row>
    <row r="23683" spans="9:54" x14ac:dyDescent="0.25">
      <c r="I23683" s="80"/>
      <c r="AX23683" s="80"/>
      <c r="AY23683" s="80"/>
      <c r="AZ23683" s="80"/>
      <c r="BA23683" s="80"/>
      <c r="BB23683" s="80"/>
    </row>
    <row r="23684" spans="9:54" x14ac:dyDescent="0.25">
      <c r="I23684" s="80"/>
      <c r="AX23684" s="80"/>
      <c r="AY23684" s="80"/>
      <c r="AZ23684" s="80"/>
      <c r="BA23684" s="80"/>
      <c r="BB23684" s="80"/>
    </row>
    <row r="23685" spans="9:54" x14ac:dyDescent="0.25">
      <c r="I23685" s="80"/>
      <c r="AX23685" s="80"/>
      <c r="AY23685" s="80"/>
      <c r="AZ23685" s="80"/>
      <c r="BA23685" s="80"/>
      <c r="BB23685" s="80"/>
    </row>
    <row r="23686" spans="9:54" x14ac:dyDescent="0.25">
      <c r="I23686" s="80"/>
      <c r="AX23686" s="80"/>
      <c r="AY23686" s="80"/>
      <c r="AZ23686" s="80"/>
      <c r="BA23686" s="80"/>
      <c r="BB23686" s="80"/>
    </row>
    <row r="23687" spans="9:54" x14ac:dyDescent="0.25">
      <c r="I23687" s="80"/>
      <c r="AX23687" s="80"/>
      <c r="AY23687" s="80"/>
      <c r="AZ23687" s="80"/>
      <c r="BA23687" s="80"/>
      <c r="BB23687" s="80"/>
    </row>
    <row r="23688" spans="9:54" x14ac:dyDescent="0.25">
      <c r="I23688" s="80"/>
      <c r="AX23688" s="80"/>
      <c r="AY23688" s="80"/>
      <c r="AZ23688" s="80"/>
      <c r="BA23688" s="80"/>
      <c r="BB23688" s="80"/>
    </row>
    <row r="23689" spans="9:54" x14ac:dyDescent="0.25">
      <c r="I23689" s="80"/>
      <c r="AX23689" s="80"/>
      <c r="AY23689" s="80"/>
      <c r="AZ23689" s="80"/>
      <c r="BA23689" s="80"/>
      <c r="BB23689" s="80"/>
    </row>
    <row r="23690" spans="9:54" x14ac:dyDescent="0.25">
      <c r="I23690" s="80"/>
      <c r="AX23690" s="80"/>
      <c r="AY23690" s="80"/>
      <c r="AZ23690" s="80"/>
      <c r="BA23690" s="80"/>
      <c r="BB23690" s="80"/>
    </row>
    <row r="23691" spans="9:54" x14ac:dyDescent="0.25">
      <c r="I23691" s="80"/>
      <c r="AX23691" s="80"/>
      <c r="AY23691" s="80"/>
      <c r="AZ23691" s="80"/>
      <c r="BA23691" s="80"/>
      <c r="BB23691" s="80"/>
    </row>
    <row r="23692" spans="9:54" x14ac:dyDescent="0.25">
      <c r="I23692" s="80"/>
      <c r="AX23692" s="80"/>
      <c r="AY23692" s="80"/>
      <c r="AZ23692" s="80"/>
      <c r="BA23692" s="80"/>
      <c r="BB23692" s="80"/>
    </row>
    <row r="23693" spans="9:54" x14ac:dyDescent="0.25">
      <c r="I23693" s="80"/>
      <c r="AX23693" s="80"/>
      <c r="AY23693" s="80"/>
      <c r="AZ23693" s="80"/>
      <c r="BA23693" s="80"/>
      <c r="BB23693" s="80"/>
    </row>
    <row r="23694" spans="9:54" x14ac:dyDescent="0.25">
      <c r="I23694" s="80"/>
      <c r="AX23694" s="80"/>
      <c r="AY23694" s="80"/>
      <c r="AZ23694" s="80"/>
      <c r="BA23694" s="80"/>
      <c r="BB23694" s="80"/>
    </row>
    <row r="23695" spans="9:54" x14ac:dyDescent="0.25">
      <c r="I23695" s="80"/>
      <c r="AX23695" s="80"/>
      <c r="AY23695" s="80"/>
      <c r="AZ23695" s="80"/>
      <c r="BA23695" s="80"/>
      <c r="BB23695" s="80"/>
    </row>
    <row r="23696" spans="9:54" x14ac:dyDescent="0.25">
      <c r="I23696" s="80"/>
      <c r="AX23696" s="80"/>
      <c r="AY23696" s="80"/>
      <c r="AZ23696" s="80"/>
      <c r="BA23696" s="80"/>
      <c r="BB23696" s="80"/>
    </row>
    <row r="23697" spans="9:54" x14ac:dyDescent="0.25">
      <c r="I23697" s="80"/>
      <c r="AX23697" s="80"/>
      <c r="AY23697" s="80"/>
      <c r="AZ23697" s="80"/>
      <c r="BA23697" s="80"/>
      <c r="BB23697" s="80"/>
    </row>
    <row r="23698" spans="9:54" x14ac:dyDescent="0.25">
      <c r="I23698" s="80"/>
      <c r="AX23698" s="80"/>
      <c r="AY23698" s="80"/>
      <c r="AZ23698" s="80"/>
      <c r="BA23698" s="80"/>
      <c r="BB23698" s="80"/>
    </row>
    <row r="23699" spans="9:54" x14ac:dyDescent="0.25">
      <c r="I23699" s="80"/>
      <c r="AX23699" s="80"/>
      <c r="AY23699" s="80"/>
      <c r="AZ23699" s="80"/>
      <c r="BA23699" s="80"/>
      <c r="BB23699" s="80"/>
    </row>
    <row r="23700" spans="9:54" x14ac:dyDescent="0.25">
      <c r="I23700" s="80"/>
      <c r="AX23700" s="80"/>
      <c r="AY23700" s="80"/>
      <c r="AZ23700" s="80"/>
      <c r="BA23700" s="80"/>
      <c r="BB23700" s="80"/>
    </row>
    <row r="23701" spans="9:54" x14ac:dyDescent="0.25">
      <c r="I23701" s="80"/>
      <c r="AX23701" s="80"/>
      <c r="AY23701" s="80"/>
      <c r="AZ23701" s="80"/>
      <c r="BA23701" s="80"/>
      <c r="BB23701" s="80"/>
    </row>
    <row r="23702" spans="9:54" x14ac:dyDescent="0.25">
      <c r="I23702" s="80"/>
      <c r="AX23702" s="80"/>
      <c r="AY23702" s="80"/>
      <c r="AZ23702" s="80"/>
      <c r="BA23702" s="80"/>
      <c r="BB23702" s="80"/>
    </row>
    <row r="23703" spans="9:54" x14ac:dyDescent="0.25">
      <c r="I23703" s="80"/>
      <c r="AX23703" s="80"/>
      <c r="AY23703" s="80"/>
      <c r="AZ23703" s="80"/>
      <c r="BA23703" s="80"/>
      <c r="BB23703" s="80"/>
    </row>
    <row r="23704" spans="9:54" x14ac:dyDescent="0.25">
      <c r="I23704" s="80"/>
      <c r="AX23704" s="80"/>
      <c r="AY23704" s="80"/>
      <c r="AZ23704" s="80"/>
      <c r="BA23704" s="80"/>
      <c r="BB23704" s="80"/>
    </row>
    <row r="23705" spans="9:54" x14ac:dyDescent="0.25">
      <c r="I23705" s="80"/>
      <c r="AX23705" s="80"/>
      <c r="AY23705" s="80"/>
      <c r="AZ23705" s="80"/>
      <c r="BA23705" s="80"/>
      <c r="BB23705" s="80"/>
    </row>
    <row r="23706" spans="9:54" x14ac:dyDescent="0.25">
      <c r="I23706" s="80"/>
      <c r="AX23706" s="80"/>
      <c r="AY23706" s="80"/>
      <c r="AZ23706" s="80"/>
      <c r="BA23706" s="80"/>
      <c r="BB23706" s="80"/>
    </row>
    <row r="23707" spans="9:54" x14ac:dyDescent="0.25">
      <c r="I23707" s="80"/>
      <c r="AX23707" s="80"/>
      <c r="AY23707" s="80"/>
      <c r="AZ23707" s="80"/>
      <c r="BA23707" s="80"/>
      <c r="BB23707" s="80"/>
    </row>
    <row r="23708" spans="9:54" x14ac:dyDescent="0.25">
      <c r="I23708" s="80"/>
      <c r="AX23708" s="80"/>
      <c r="AY23708" s="80"/>
      <c r="AZ23708" s="80"/>
      <c r="BA23708" s="80"/>
      <c r="BB23708" s="80"/>
    </row>
    <row r="23709" spans="9:54" x14ac:dyDescent="0.25">
      <c r="I23709" s="80"/>
      <c r="AX23709" s="80"/>
      <c r="AY23709" s="80"/>
      <c r="AZ23709" s="80"/>
      <c r="BA23709" s="80"/>
      <c r="BB23709" s="80"/>
    </row>
    <row r="23710" spans="9:54" x14ac:dyDescent="0.25">
      <c r="I23710" s="80"/>
      <c r="AX23710" s="80"/>
      <c r="AY23710" s="80"/>
      <c r="AZ23710" s="80"/>
      <c r="BA23710" s="80"/>
      <c r="BB23710" s="80"/>
    </row>
    <row r="23711" spans="9:54" x14ac:dyDescent="0.25">
      <c r="I23711" s="80"/>
      <c r="AX23711" s="80"/>
      <c r="AY23711" s="80"/>
      <c r="AZ23711" s="80"/>
      <c r="BA23711" s="80"/>
      <c r="BB23711" s="80"/>
    </row>
    <row r="23712" spans="9:54" x14ac:dyDescent="0.25">
      <c r="I23712" s="80"/>
      <c r="AX23712" s="80"/>
      <c r="AY23712" s="80"/>
      <c r="AZ23712" s="80"/>
      <c r="BA23712" s="80"/>
      <c r="BB23712" s="80"/>
    </row>
    <row r="23713" spans="9:54" x14ac:dyDescent="0.25">
      <c r="I23713" s="80"/>
      <c r="AX23713" s="80"/>
      <c r="AY23713" s="80"/>
      <c r="AZ23713" s="80"/>
      <c r="BA23713" s="80"/>
      <c r="BB23713" s="80"/>
    </row>
    <row r="23714" spans="9:54" x14ac:dyDescent="0.25">
      <c r="I23714" s="80"/>
      <c r="AX23714" s="80"/>
      <c r="AY23714" s="80"/>
      <c r="AZ23714" s="80"/>
      <c r="BA23714" s="80"/>
      <c r="BB23714" s="80"/>
    </row>
    <row r="23715" spans="9:54" x14ac:dyDescent="0.25">
      <c r="I23715" s="80"/>
      <c r="AX23715" s="80"/>
      <c r="AY23715" s="80"/>
      <c r="AZ23715" s="80"/>
      <c r="BA23715" s="80"/>
      <c r="BB23715" s="80"/>
    </row>
    <row r="23716" spans="9:54" x14ac:dyDescent="0.25">
      <c r="I23716" s="80"/>
      <c r="AX23716" s="80"/>
      <c r="AY23716" s="80"/>
      <c r="AZ23716" s="80"/>
      <c r="BA23716" s="80"/>
      <c r="BB23716" s="80"/>
    </row>
    <row r="23717" spans="9:54" x14ac:dyDescent="0.25">
      <c r="I23717" s="80"/>
      <c r="AX23717" s="80"/>
      <c r="AY23717" s="80"/>
      <c r="AZ23717" s="80"/>
      <c r="BA23717" s="80"/>
      <c r="BB23717" s="80"/>
    </row>
    <row r="23718" spans="9:54" x14ac:dyDescent="0.25">
      <c r="I23718" s="80"/>
      <c r="AX23718" s="80"/>
      <c r="AY23718" s="80"/>
      <c r="AZ23718" s="80"/>
      <c r="BA23718" s="80"/>
      <c r="BB23718" s="80"/>
    </row>
    <row r="23719" spans="9:54" x14ac:dyDescent="0.25">
      <c r="I23719" s="80"/>
      <c r="AX23719" s="80"/>
      <c r="AY23719" s="80"/>
      <c r="AZ23719" s="80"/>
      <c r="BA23719" s="80"/>
      <c r="BB23719" s="80"/>
    </row>
    <row r="23720" spans="9:54" x14ac:dyDescent="0.25">
      <c r="I23720" s="80"/>
      <c r="AX23720" s="80"/>
      <c r="AY23720" s="80"/>
      <c r="AZ23720" s="80"/>
      <c r="BA23720" s="80"/>
      <c r="BB23720" s="80"/>
    </row>
    <row r="23721" spans="9:54" x14ac:dyDescent="0.25">
      <c r="I23721" s="80"/>
      <c r="AX23721" s="80"/>
      <c r="AY23721" s="80"/>
      <c r="AZ23721" s="80"/>
      <c r="BA23721" s="80"/>
      <c r="BB23721" s="80"/>
    </row>
    <row r="23722" spans="9:54" x14ac:dyDescent="0.25">
      <c r="I23722" s="80"/>
      <c r="AX23722" s="80"/>
      <c r="AY23722" s="80"/>
      <c r="AZ23722" s="80"/>
      <c r="BA23722" s="80"/>
      <c r="BB23722" s="80"/>
    </row>
    <row r="23723" spans="9:54" x14ac:dyDescent="0.25">
      <c r="I23723" s="80"/>
      <c r="AX23723" s="80"/>
      <c r="AY23723" s="80"/>
      <c r="AZ23723" s="80"/>
      <c r="BA23723" s="80"/>
      <c r="BB23723" s="80"/>
    </row>
    <row r="23724" spans="9:54" x14ac:dyDescent="0.25">
      <c r="I23724" s="80"/>
      <c r="AX23724" s="80"/>
      <c r="AY23724" s="80"/>
      <c r="AZ23724" s="80"/>
      <c r="BA23724" s="80"/>
      <c r="BB23724" s="80"/>
    </row>
    <row r="23725" spans="9:54" x14ac:dyDescent="0.25">
      <c r="I23725" s="80"/>
      <c r="AX23725" s="80"/>
      <c r="AY23725" s="80"/>
      <c r="AZ23725" s="80"/>
      <c r="BA23725" s="80"/>
      <c r="BB23725" s="80"/>
    </row>
    <row r="23726" spans="9:54" x14ac:dyDescent="0.25">
      <c r="I23726" s="80"/>
      <c r="AX23726" s="80"/>
      <c r="AY23726" s="80"/>
      <c r="AZ23726" s="80"/>
      <c r="BA23726" s="80"/>
      <c r="BB23726" s="80"/>
    </row>
    <row r="23727" spans="9:54" x14ac:dyDescent="0.25">
      <c r="I23727" s="80"/>
      <c r="AX23727" s="80"/>
      <c r="AY23727" s="80"/>
      <c r="AZ23727" s="80"/>
      <c r="BA23727" s="80"/>
      <c r="BB23727" s="80"/>
    </row>
    <row r="23728" spans="9:54" x14ac:dyDescent="0.25">
      <c r="I23728" s="80"/>
      <c r="AX23728" s="80"/>
      <c r="AY23728" s="80"/>
      <c r="AZ23728" s="80"/>
      <c r="BA23728" s="80"/>
      <c r="BB23728" s="80"/>
    </row>
    <row r="23729" spans="9:54" x14ac:dyDescent="0.25">
      <c r="I23729" s="80"/>
      <c r="AX23729" s="80"/>
      <c r="AY23729" s="80"/>
      <c r="AZ23729" s="80"/>
      <c r="BA23729" s="80"/>
      <c r="BB23729" s="80"/>
    </row>
    <row r="23730" spans="9:54" x14ac:dyDescent="0.25">
      <c r="I23730" s="80"/>
      <c r="AX23730" s="80"/>
      <c r="AY23730" s="80"/>
      <c r="AZ23730" s="80"/>
      <c r="BA23730" s="80"/>
      <c r="BB23730" s="80"/>
    </row>
    <row r="23731" spans="9:54" x14ac:dyDescent="0.25">
      <c r="I23731" s="80"/>
      <c r="AX23731" s="80"/>
      <c r="AY23731" s="80"/>
      <c r="AZ23731" s="80"/>
      <c r="BA23731" s="80"/>
      <c r="BB23731" s="80"/>
    </row>
    <row r="23732" spans="9:54" x14ac:dyDescent="0.25">
      <c r="I23732" s="80"/>
      <c r="AX23732" s="80"/>
      <c r="AY23732" s="80"/>
      <c r="AZ23732" s="80"/>
      <c r="BA23732" s="80"/>
      <c r="BB23732" s="80"/>
    </row>
    <row r="23733" spans="9:54" x14ac:dyDescent="0.25">
      <c r="I23733" s="80"/>
      <c r="AX23733" s="80"/>
      <c r="AY23733" s="80"/>
      <c r="AZ23733" s="80"/>
      <c r="BA23733" s="80"/>
      <c r="BB23733" s="80"/>
    </row>
    <row r="23734" spans="9:54" x14ac:dyDescent="0.25">
      <c r="I23734" s="80"/>
      <c r="AX23734" s="80"/>
      <c r="AY23734" s="80"/>
      <c r="AZ23734" s="80"/>
      <c r="BA23734" s="80"/>
      <c r="BB23734" s="80"/>
    </row>
    <row r="23735" spans="9:54" x14ac:dyDescent="0.25">
      <c r="I23735" s="80"/>
      <c r="AX23735" s="80"/>
      <c r="AY23735" s="80"/>
      <c r="AZ23735" s="80"/>
      <c r="BA23735" s="80"/>
      <c r="BB23735" s="80"/>
    </row>
    <row r="23736" spans="9:54" x14ac:dyDescent="0.25">
      <c r="I23736" s="80"/>
      <c r="AX23736" s="80"/>
      <c r="AY23736" s="80"/>
      <c r="AZ23736" s="80"/>
      <c r="BA23736" s="80"/>
      <c r="BB23736" s="80"/>
    </row>
    <row r="23737" spans="9:54" x14ac:dyDescent="0.25">
      <c r="I23737" s="80"/>
      <c r="AX23737" s="80"/>
      <c r="AY23737" s="80"/>
      <c r="AZ23737" s="80"/>
      <c r="BA23737" s="80"/>
      <c r="BB23737" s="80"/>
    </row>
    <row r="23738" spans="9:54" x14ac:dyDescent="0.25">
      <c r="I23738" s="80"/>
      <c r="AX23738" s="80"/>
      <c r="AY23738" s="80"/>
      <c r="AZ23738" s="80"/>
      <c r="BA23738" s="80"/>
      <c r="BB23738" s="80"/>
    </row>
    <row r="23739" spans="9:54" x14ac:dyDescent="0.25">
      <c r="I23739" s="80"/>
      <c r="AX23739" s="80"/>
      <c r="AY23739" s="80"/>
      <c r="AZ23739" s="80"/>
      <c r="BA23739" s="80"/>
      <c r="BB23739" s="80"/>
    </row>
    <row r="23740" spans="9:54" x14ac:dyDescent="0.25">
      <c r="I23740" s="80"/>
      <c r="AX23740" s="80"/>
      <c r="AY23740" s="80"/>
      <c r="AZ23740" s="80"/>
      <c r="BA23740" s="80"/>
      <c r="BB23740" s="80"/>
    </row>
    <row r="23741" spans="9:54" x14ac:dyDescent="0.25">
      <c r="I23741" s="80"/>
      <c r="AX23741" s="80"/>
      <c r="AY23741" s="80"/>
      <c r="AZ23741" s="80"/>
      <c r="BA23741" s="80"/>
      <c r="BB23741" s="80"/>
    </row>
    <row r="23742" spans="9:54" x14ac:dyDescent="0.25">
      <c r="I23742" s="80"/>
      <c r="AX23742" s="80"/>
      <c r="AY23742" s="80"/>
      <c r="AZ23742" s="80"/>
      <c r="BA23742" s="80"/>
      <c r="BB23742" s="80"/>
    </row>
    <row r="23743" spans="9:54" x14ac:dyDescent="0.25">
      <c r="I23743" s="80"/>
      <c r="AX23743" s="80"/>
      <c r="AY23743" s="80"/>
      <c r="AZ23743" s="80"/>
      <c r="BA23743" s="80"/>
      <c r="BB23743" s="80"/>
    </row>
    <row r="23744" spans="9:54" x14ac:dyDescent="0.25">
      <c r="I23744" s="80"/>
      <c r="AX23744" s="80"/>
      <c r="AY23744" s="80"/>
      <c r="AZ23744" s="80"/>
      <c r="BA23744" s="80"/>
      <c r="BB23744" s="80"/>
    </row>
    <row r="23745" spans="9:54" x14ac:dyDescent="0.25">
      <c r="I23745" s="80"/>
      <c r="AX23745" s="80"/>
      <c r="AY23745" s="80"/>
      <c r="AZ23745" s="80"/>
      <c r="BA23745" s="80"/>
      <c r="BB23745" s="80"/>
    </row>
    <row r="23746" spans="9:54" x14ac:dyDescent="0.25">
      <c r="I23746" s="80"/>
      <c r="AX23746" s="80"/>
      <c r="AY23746" s="80"/>
      <c r="AZ23746" s="80"/>
      <c r="BA23746" s="80"/>
      <c r="BB23746" s="80"/>
    </row>
    <row r="23747" spans="9:54" x14ac:dyDescent="0.25">
      <c r="I23747" s="80"/>
      <c r="AX23747" s="80"/>
      <c r="AY23747" s="80"/>
      <c r="AZ23747" s="80"/>
      <c r="BA23747" s="80"/>
      <c r="BB23747" s="80"/>
    </row>
    <row r="23748" spans="9:54" x14ac:dyDescent="0.25">
      <c r="I23748" s="80"/>
      <c r="AX23748" s="80"/>
      <c r="AY23748" s="80"/>
      <c r="AZ23748" s="80"/>
      <c r="BA23748" s="80"/>
      <c r="BB23748" s="80"/>
    </row>
    <row r="23749" spans="9:54" x14ac:dyDescent="0.25">
      <c r="I23749" s="80"/>
      <c r="AX23749" s="80"/>
      <c r="AY23749" s="80"/>
      <c r="AZ23749" s="80"/>
      <c r="BA23749" s="80"/>
      <c r="BB23749" s="80"/>
    </row>
    <row r="23750" spans="9:54" x14ac:dyDescent="0.25">
      <c r="I23750" s="80"/>
      <c r="AX23750" s="80"/>
      <c r="AY23750" s="80"/>
      <c r="AZ23750" s="80"/>
      <c r="BA23750" s="80"/>
      <c r="BB23750" s="80"/>
    </row>
    <row r="23751" spans="9:54" x14ac:dyDescent="0.25">
      <c r="I23751" s="80"/>
      <c r="AX23751" s="80"/>
      <c r="AY23751" s="80"/>
      <c r="AZ23751" s="80"/>
      <c r="BA23751" s="80"/>
      <c r="BB23751" s="80"/>
    </row>
    <row r="23752" spans="9:54" x14ac:dyDescent="0.25">
      <c r="I23752" s="80"/>
      <c r="AX23752" s="80"/>
      <c r="AY23752" s="80"/>
      <c r="AZ23752" s="80"/>
      <c r="BA23752" s="80"/>
      <c r="BB23752" s="80"/>
    </row>
    <row r="23753" spans="9:54" x14ac:dyDescent="0.25">
      <c r="I23753" s="80"/>
      <c r="AX23753" s="80"/>
      <c r="AY23753" s="80"/>
      <c r="AZ23753" s="80"/>
      <c r="BA23753" s="80"/>
      <c r="BB23753" s="80"/>
    </row>
    <row r="23754" spans="9:54" x14ac:dyDescent="0.25">
      <c r="I23754" s="80"/>
      <c r="AX23754" s="80"/>
      <c r="AY23754" s="80"/>
      <c r="AZ23754" s="80"/>
      <c r="BA23754" s="80"/>
      <c r="BB23754" s="80"/>
    </row>
    <row r="23755" spans="9:54" x14ac:dyDescent="0.25">
      <c r="I23755" s="80"/>
      <c r="AX23755" s="80"/>
      <c r="AY23755" s="80"/>
      <c r="AZ23755" s="80"/>
      <c r="BA23755" s="80"/>
      <c r="BB23755" s="80"/>
    </row>
    <row r="23756" spans="9:54" x14ac:dyDescent="0.25">
      <c r="I23756" s="80"/>
      <c r="AX23756" s="80"/>
      <c r="AY23756" s="80"/>
      <c r="AZ23756" s="80"/>
      <c r="BA23756" s="80"/>
      <c r="BB23756" s="80"/>
    </row>
    <row r="23757" spans="9:54" x14ac:dyDescent="0.25">
      <c r="I23757" s="80"/>
      <c r="AX23757" s="80"/>
      <c r="AY23757" s="80"/>
      <c r="AZ23757" s="80"/>
      <c r="BA23757" s="80"/>
      <c r="BB23757" s="80"/>
    </row>
    <row r="23758" spans="9:54" x14ac:dyDescent="0.25">
      <c r="I23758" s="80"/>
      <c r="AX23758" s="80"/>
      <c r="AY23758" s="80"/>
      <c r="AZ23758" s="80"/>
      <c r="BA23758" s="80"/>
      <c r="BB23758" s="80"/>
    </row>
    <row r="23759" spans="9:54" x14ac:dyDescent="0.25">
      <c r="I23759" s="80"/>
      <c r="AX23759" s="80"/>
      <c r="AY23759" s="80"/>
      <c r="AZ23759" s="80"/>
      <c r="BA23759" s="80"/>
      <c r="BB23759" s="80"/>
    </row>
    <row r="23760" spans="9:54" x14ac:dyDescent="0.25">
      <c r="I23760" s="80"/>
      <c r="AX23760" s="80"/>
      <c r="AY23760" s="80"/>
      <c r="AZ23760" s="80"/>
      <c r="BA23760" s="80"/>
      <c r="BB23760" s="80"/>
    </row>
    <row r="23761" spans="9:54" x14ac:dyDescent="0.25">
      <c r="I23761" s="80"/>
      <c r="AX23761" s="80"/>
      <c r="AY23761" s="80"/>
      <c r="AZ23761" s="80"/>
      <c r="BA23761" s="80"/>
      <c r="BB23761" s="80"/>
    </row>
    <row r="23762" spans="9:54" x14ac:dyDescent="0.25">
      <c r="I23762" s="80"/>
      <c r="AX23762" s="80"/>
      <c r="AY23762" s="80"/>
      <c r="AZ23762" s="80"/>
      <c r="BA23762" s="80"/>
      <c r="BB23762" s="80"/>
    </row>
    <row r="23763" spans="9:54" x14ac:dyDescent="0.25">
      <c r="I23763" s="80"/>
      <c r="AX23763" s="80"/>
      <c r="AY23763" s="80"/>
      <c r="AZ23763" s="80"/>
      <c r="BA23763" s="80"/>
      <c r="BB23763" s="80"/>
    </row>
    <row r="23764" spans="9:54" x14ac:dyDescent="0.25">
      <c r="I23764" s="80"/>
      <c r="AX23764" s="80"/>
      <c r="AY23764" s="80"/>
      <c r="AZ23764" s="80"/>
      <c r="BA23764" s="80"/>
      <c r="BB23764" s="80"/>
    </row>
    <row r="23765" spans="9:54" x14ac:dyDescent="0.25">
      <c r="I23765" s="80"/>
      <c r="AX23765" s="80"/>
      <c r="AY23765" s="80"/>
      <c r="AZ23765" s="80"/>
      <c r="BA23765" s="80"/>
      <c r="BB23765" s="80"/>
    </row>
    <row r="23766" spans="9:54" x14ac:dyDescent="0.25">
      <c r="I23766" s="80"/>
      <c r="AX23766" s="80"/>
      <c r="AY23766" s="80"/>
      <c r="AZ23766" s="80"/>
      <c r="BA23766" s="80"/>
      <c r="BB23766" s="80"/>
    </row>
    <row r="23767" spans="9:54" x14ac:dyDescent="0.25">
      <c r="I23767" s="80"/>
      <c r="AX23767" s="80"/>
      <c r="AY23767" s="80"/>
      <c r="AZ23767" s="80"/>
      <c r="BA23767" s="80"/>
      <c r="BB23767" s="80"/>
    </row>
    <row r="23768" spans="9:54" x14ac:dyDescent="0.25">
      <c r="I23768" s="80"/>
      <c r="AX23768" s="80"/>
      <c r="AY23768" s="80"/>
      <c r="AZ23768" s="80"/>
      <c r="BA23768" s="80"/>
      <c r="BB23768" s="80"/>
    </row>
    <row r="23769" spans="9:54" x14ac:dyDescent="0.25">
      <c r="I23769" s="80"/>
      <c r="AX23769" s="80"/>
      <c r="AY23769" s="80"/>
      <c r="AZ23769" s="80"/>
      <c r="BA23769" s="80"/>
      <c r="BB23769" s="80"/>
    </row>
    <row r="23770" spans="9:54" x14ac:dyDescent="0.25">
      <c r="I23770" s="80"/>
      <c r="AX23770" s="80"/>
      <c r="AY23770" s="80"/>
      <c r="AZ23770" s="80"/>
      <c r="BA23770" s="80"/>
      <c r="BB23770" s="80"/>
    </row>
    <row r="23771" spans="9:54" x14ac:dyDescent="0.25">
      <c r="I23771" s="80"/>
      <c r="AX23771" s="80"/>
      <c r="AY23771" s="80"/>
      <c r="AZ23771" s="80"/>
      <c r="BA23771" s="80"/>
      <c r="BB23771" s="80"/>
    </row>
    <row r="23772" spans="9:54" x14ac:dyDescent="0.25">
      <c r="I23772" s="80"/>
      <c r="AX23772" s="80"/>
      <c r="AY23772" s="80"/>
      <c r="AZ23772" s="80"/>
      <c r="BA23772" s="80"/>
      <c r="BB23772" s="80"/>
    </row>
    <row r="23773" spans="9:54" x14ac:dyDescent="0.25">
      <c r="I23773" s="80"/>
      <c r="AX23773" s="80"/>
      <c r="AY23773" s="80"/>
      <c r="AZ23773" s="80"/>
      <c r="BA23773" s="80"/>
      <c r="BB23773" s="80"/>
    </row>
    <row r="23774" spans="9:54" x14ac:dyDescent="0.25">
      <c r="I23774" s="80"/>
      <c r="AX23774" s="80"/>
      <c r="AY23774" s="80"/>
      <c r="AZ23774" s="80"/>
      <c r="BA23774" s="80"/>
      <c r="BB23774" s="80"/>
    </row>
    <row r="23775" spans="9:54" x14ac:dyDescent="0.25">
      <c r="I23775" s="80"/>
      <c r="AX23775" s="80"/>
      <c r="AY23775" s="80"/>
      <c r="AZ23775" s="80"/>
      <c r="BA23775" s="80"/>
      <c r="BB23775" s="80"/>
    </row>
    <row r="23776" spans="9:54" x14ac:dyDescent="0.25">
      <c r="I23776" s="80"/>
      <c r="AX23776" s="80"/>
      <c r="AY23776" s="80"/>
      <c r="AZ23776" s="80"/>
      <c r="BA23776" s="80"/>
      <c r="BB23776" s="80"/>
    </row>
    <row r="23777" spans="9:54" x14ac:dyDescent="0.25">
      <c r="I23777" s="80"/>
      <c r="AX23777" s="80"/>
      <c r="AY23777" s="80"/>
      <c r="AZ23777" s="80"/>
      <c r="BA23777" s="80"/>
      <c r="BB23777" s="80"/>
    </row>
    <row r="23778" spans="9:54" x14ac:dyDescent="0.25">
      <c r="I23778" s="80"/>
      <c r="AX23778" s="80"/>
      <c r="AY23778" s="80"/>
      <c r="AZ23778" s="80"/>
      <c r="BA23778" s="80"/>
      <c r="BB23778" s="80"/>
    </row>
    <row r="23779" spans="9:54" x14ac:dyDescent="0.25">
      <c r="I23779" s="80"/>
      <c r="AX23779" s="80"/>
      <c r="AY23779" s="80"/>
      <c r="AZ23779" s="80"/>
      <c r="BA23779" s="80"/>
      <c r="BB23779" s="80"/>
    </row>
    <row r="23780" spans="9:54" x14ac:dyDescent="0.25">
      <c r="I23780" s="80"/>
      <c r="AX23780" s="80"/>
      <c r="AY23780" s="80"/>
      <c r="AZ23780" s="80"/>
      <c r="BA23780" s="80"/>
      <c r="BB23780" s="80"/>
    </row>
    <row r="23781" spans="9:54" x14ac:dyDescent="0.25">
      <c r="I23781" s="80"/>
      <c r="AX23781" s="80"/>
      <c r="AY23781" s="80"/>
      <c r="AZ23781" s="80"/>
      <c r="BA23781" s="80"/>
      <c r="BB23781" s="80"/>
    </row>
    <row r="23782" spans="9:54" x14ac:dyDescent="0.25">
      <c r="I23782" s="80"/>
      <c r="AX23782" s="80"/>
      <c r="AY23782" s="80"/>
      <c r="AZ23782" s="80"/>
      <c r="BA23782" s="80"/>
      <c r="BB23782" s="80"/>
    </row>
    <row r="23783" spans="9:54" x14ac:dyDescent="0.25">
      <c r="I23783" s="80"/>
      <c r="AX23783" s="80"/>
      <c r="AY23783" s="80"/>
      <c r="AZ23783" s="80"/>
      <c r="BA23783" s="80"/>
      <c r="BB23783" s="80"/>
    </row>
    <row r="23784" spans="9:54" x14ac:dyDescent="0.25">
      <c r="I23784" s="80"/>
      <c r="AX23784" s="80"/>
      <c r="AY23784" s="80"/>
      <c r="AZ23784" s="80"/>
      <c r="BA23784" s="80"/>
      <c r="BB23784" s="80"/>
    </row>
    <row r="23785" spans="9:54" x14ac:dyDescent="0.25">
      <c r="I23785" s="80"/>
      <c r="AX23785" s="80"/>
      <c r="AY23785" s="80"/>
      <c r="AZ23785" s="80"/>
      <c r="BA23785" s="80"/>
      <c r="BB23785" s="80"/>
    </row>
    <row r="23786" spans="9:54" x14ac:dyDescent="0.25">
      <c r="I23786" s="80"/>
      <c r="AX23786" s="80"/>
      <c r="AY23786" s="80"/>
      <c r="AZ23786" s="80"/>
      <c r="BA23786" s="80"/>
      <c r="BB23786" s="80"/>
    </row>
    <row r="23787" spans="9:54" x14ac:dyDescent="0.25">
      <c r="I23787" s="80"/>
      <c r="AX23787" s="80"/>
      <c r="AY23787" s="80"/>
      <c r="AZ23787" s="80"/>
      <c r="BA23787" s="80"/>
      <c r="BB23787" s="80"/>
    </row>
    <row r="23788" spans="9:54" x14ac:dyDescent="0.25">
      <c r="I23788" s="80"/>
      <c r="AX23788" s="80"/>
      <c r="AY23788" s="80"/>
      <c r="AZ23788" s="80"/>
      <c r="BA23788" s="80"/>
      <c r="BB23788" s="80"/>
    </row>
    <row r="23789" spans="9:54" x14ac:dyDescent="0.25">
      <c r="I23789" s="80"/>
      <c r="AX23789" s="80"/>
      <c r="AY23789" s="80"/>
      <c r="AZ23789" s="80"/>
      <c r="BA23789" s="80"/>
      <c r="BB23789" s="80"/>
    </row>
    <row r="23790" spans="9:54" x14ac:dyDescent="0.25">
      <c r="I23790" s="80"/>
      <c r="AX23790" s="80"/>
      <c r="AY23790" s="80"/>
      <c r="AZ23790" s="80"/>
      <c r="BA23790" s="80"/>
      <c r="BB23790" s="80"/>
    </row>
    <row r="23791" spans="9:54" x14ac:dyDescent="0.25">
      <c r="I23791" s="80"/>
      <c r="AX23791" s="80"/>
      <c r="AY23791" s="80"/>
      <c r="AZ23791" s="80"/>
      <c r="BA23791" s="80"/>
      <c r="BB23791" s="80"/>
    </row>
    <row r="23792" spans="9:54" x14ac:dyDescent="0.25">
      <c r="I23792" s="80"/>
      <c r="AX23792" s="80"/>
      <c r="AY23792" s="80"/>
      <c r="AZ23792" s="80"/>
      <c r="BA23792" s="80"/>
      <c r="BB23792" s="80"/>
    </row>
    <row r="23793" spans="9:54" x14ac:dyDescent="0.25">
      <c r="I23793" s="80"/>
      <c r="AX23793" s="80"/>
      <c r="AY23793" s="80"/>
      <c r="AZ23793" s="80"/>
      <c r="BA23793" s="80"/>
      <c r="BB23793" s="80"/>
    </row>
    <row r="23794" spans="9:54" x14ac:dyDescent="0.25">
      <c r="I23794" s="80"/>
      <c r="AX23794" s="80"/>
      <c r="AY23794" s="80"/>
      <c r="AZ23794" s="80"/>
      <c r="BA23794" s="80"/>
      <c r="BB23794" s="80"/>
    </row>
    <row r="23795" spans="9:54" x14ac:dyDescent="0.25">
      <c r="I23795" s="80"/>
      <c r="AX23795" s="80"/>
      <c r="AY23795" s="80"/>
      <c r="AZ23795" s="80"/>
      <c r="BA23795" s="80"/>
      <c r="BB23795" s="80"/>
    </row>
    <row r="23796" spans="9:54" x14ac:dyDescent="0.25">
      <c r="I23796" s="80"/>
      <c r="AX23796" s="80"/>
      <c r="AY23796" s="80"/>
      <c r="AZ23796" s="80"/>
      <c r="BA23796" s="80"/>
      <c r="BB23796" s="80"/>
    </row>
    <row r="23797" spans="9:54" x14ac:dyDescent="0.25">
      <c r="I23797" s="80"/>
      <c r="AX23797" s="80"/>
      <c r="AY23797" s="80"/>
      <c r="AZ23797" s="80"/>
      <c r="BA23797" s="80"/>
      <c r="BB23797" s="80"/>
    </row>
    <row r="23798" spans="9:54" x14ac:dyDescent="0.25">
      <c r="I23798" s="80"/>
      <c r="AX23798" s="80"/>
      <c r="AY23798" s="80"/>
      <c r="AZ23798" s="80"/>
      <c r="BA23798" s="80"/>
      <c r="BB23798" s="80"/>
    </row>
    <row r="23799" spans="9:54" x14ac:dyDescent="0.25">
      <c r="I23799" s="80"/>
      <c r="AX23799" s="80"/>
      <c r="AY23799" s="80"/>
      <c r="AZ23799" s="80"/>
      <c r="BA23799" s="80"/>
      <c r="BB23799" s="80"/>
    </row>
    <row r="23800" spans="9:54" x14ac:dyDescent="0.25">
      <c r="I23800" s="80"/>
      <c r="AX23800" s="80"/>
      <c r="AY23800" s="80"/>
      <c r="AZ23800" s="80"/>
      <c r="BA23800" s="80"/>
      <c r="BB23800" s="80"/>
    </row>
    <row r="23801" spans="9:54" x14ac:dyDescent="0.25">
      <c r="I23801" s="80"/>
      <c r="AX23801" s="80"/>
      <c r="AY23801" s="80"/>
      <c r="AZ23801" s="80"/>
      <c r="BA23801" s="80"/>
      <c r="BB23801" s="80"/>
    </row>
    <row r="23802" spans="9:54" x14ac:dyDescent="0.25">
      <c r="I23802" s="80"/>
      <c r="AX23802" s="80"/>
      <c r="AY23802" s="80"/>
      <c r="AZ23802" s="80"/>
      <c r="BA23802" s="80"/>
      <c r="BB23802" s="80"/>
    </row>
    <row r="23803" spans="9:54" x14ac:dyDescent="0.25">
      <c r="I23803" s="80"/>
      <c r="AX23803" s="80"/>
      <c r="AY23803" s="80"/>
      <c r="AZ23803" s="80"/>
      <c r="BA23803" s="80"/>
      <c r="BB23803" s="80"/>
    </row>
    <row r="23804" spans="9:54" x14ac:dyDescent="0.25">
      <c r="I23804" s="80"/>
      <c r="AX23804" s="80"/>
      <c r="AY23804" s="80"/>
      <c r="AZ23804" s="80"/>
      <c r="BA23804" s="80"/>
      <c r="BB23804" s="80"/>
    </row>
    <row r="23805" spans="9:54" x14ac:dyDescent="0.25">
      <c r="I23805" s="80"/>
      <c r="AX23805" s="80"/>
      <c r="AY23805" s="80"/>
      <c r="AZ23805" s="80"/>
      <c r="BA23805" s="80"/>
      <c r="BB23805" s="80"/>
    </row>
    <row r="23806" spans="9:54" x14ac:dyDescent="0.25">
      <c r="I23806" s="80"/>
      <c r="AX23806" s="80"/>
      <c r="AY23806" s="80"/>
      <c r="AZ23806" s="80"/>
      <c r="BA23806" s="80"/>
      <c r="BB23806" s="80"/>
    </row>
    <row r="23807" spans="9:54" x14ac:dyDescent="0.25">
      <c r="I23807" s="80"/>
      <c r="AX23807" s="80"/>
      <c r="AY23807" s="80"/>
      <c r="AZ23807" s="80"/>
      <c r="BA23807" s="80"/>
      <c r="BB23807" s="80"/>
    </row>
    <row r="23808" spans="9:54" x14ac:dyDescent="0.25">
      <c r="I23808" s="80"/>
      <c r="AX23808" s="80"/>
      <c r="AY23808" s="80"/>
      <c r="AZ23808" s="80"/>
      <c r="BA23808" s="80"/>
      <c r="BB23808" s="80"/>
    </row>
    <row r="23809" spans="9:54" x14ac:dyDescent="0.25">
      <c r="I23809" s="80"/>
      <c r="AX23809" s="80"/>
      <c r="AY23809" s="80"/>
      <c r="AZ23809" s="80"/>
      <c r="BA23809" s="80"/>
      <c r="BB23809" s="80"/>
    </row>
    <row r="23810" spans="9:54" x14ac:dyDescent="0.25">
      <c r="I23810" s="80"/>
      <c r="AX23810" s="80"/>
      <c r="AY23810" s="80"/>
      <c r="AZ23810" s="80"/>
      <c r="BA23810" s="80"/>
      <c r="BB23810" s="80"/>
    </row>
    <row r="23811" spans="9:54" x14ac:dyDescent="0.25">
      <c r="I23811" s="80"/>
      <c r="AX23811" s="80"/>
      <c r="AY23811" s="80"/>
      <c r="AZ23811" s="80"/>
      <c r="BA23811" s="80"/>
      <c r="BB23811" s="80"/>
    </row>
    <row r="23812" spans="9:54" x14ac:dyDescent="0.25">
      <c r="I23812" s="80"/>
      <c r="AX23812" s="80"/>
      <c r="AY23812" s="80"/>
      <c r="AZ23812" s="80"/>
      <c r="BA23812" s="80"/>
      <c r="BB23812" s="80"/>
    </row>
    <row r="23813" spans="9:54" x14ac:dyDescent="0.25">
      <c r="I23813" s="80"/>
      <c r="AX23813" s="80"/>
      <c r="AY23813" s="80"/>
      <c r="AZ23813" s="80"/>
      <c r="BA23813" s="80"/>
      <c r="BB23813" s="80"/>
    </row>
    <row r="23814" spans="9:54" x14ac:dyDescent="0.25">
      <c r="I23814" s="80"/>
      <c r="AX23814" s="80"/>
      <c r="AY23814" s="80"/>
      <c r="AZ23814" s="80"/>
      <c r="BA23814" s="80"/>
      <c r="BB23814" s="80"/>
    </row>
    <row r="23815" spans="9:54" x14ac:dyDescent="0.25">
      <c r="I23815" s="80"/>
      <c r="AX23815" s="80"/>
      <c r="AY23815" s="80"/>
      <c r="AZ23815" s="80"/>
      <c r="BA23815" s="80"/>
      <c r="BB23815" s="80"/>
    </row>
    <row r="23816" spans="9:54" x14ac:dyDescent="0.25">
      <c r="I23816" s="80"/>
      <c r="AX23816" s="80"/>
      <c r="AY23816" s="80"/>
      <c r="AZ23816" s="80"/>
      <c r="BA23816" s="80"/>
      <c r="BB23816" s="80"/>
    </row>
    <row r="23817" spans="9:54" x14ac:dyDescent="0.25">
      <c r="I23817" s="80"/>
      <c r="AX23817" s="80"/>
      <c r="AY23817" s="80"/>
      <c r="AZ23817" s="80"/>
      <c r="BA23817" s="80"/>
      <c r="BB23817" s="80"/>
    </row>
    <row r="23818" spans="9:54" x14ac:dyDescent="0.25">
      <c r="I23818" s="80"/>
      <c r="AX23818" s="80"/>
      <c r="AY23818" s="80"/>
      <c r="AZ23818" s="80"/>
      <c r="BA23818" s="80"/>
      <c r="BB23818" s="80"/>
    </row>
    <row r="23819" spans="9:54" x14ac:dyDescent="0.25">
      <c r="I23819" s="80"/>
      <c r="AX23819" s="80"/>
      <c r="AY23819" s="80"/>
      <c r="AZ23819" s="80"/>
      <c r="BA23819" s="80"/>
      <c r="BB23819" s="80"/>
    </row>
    <row r="23820" spans="9:54" x14ac:dyDescent="0.25">
      <c r="I23820" s="80"/>
      <c r="AX23820" s="80"/>
      <c r="AY23820" s="80"/>
      <c r="AZ23820" s="80"/>
      <c r="BA23820" s="80"/>
      <c r="BB23820" s="80"/>
    </row>
    <row r="23821" spans="9:54" x14ac:dyDescent="0.25">
      <c r="I23821" s="80"/>
      <c r="AX23821" s="80"/>
      <c r="AY23821" s="80"/>
      <c r="AZ23821" s="80"/>
      <c r="BA23821" s="80"/>
      <c r="BB23821" s="80"/>
    </row>
    <row r="23822" spans="9:54" x14ac:dyDescent="0.25">
      <c r="I23822" s="80"/>
      <c r="AX23822" s="80"/>
      <c r="AY23822" s="80"/>
      <c r="AZ23822" s="80"/>
      <c r="BA23822" s="80"/>
      <c r="BB23822" s="80"/>
    </row>
    <row r="23823" spans="9:54" x14ac:dyDescent="0.25">
      <c r="I23823" s="80"/>
      <c r="AX23823" s="80"/>
      <c r="AY23823" s="80"/>
      <c r="AZ23823" s="80"/>
      <c r="BA23823" s="80"/>
      <c r="BB23823" s="80"/>
    </row>
    <row r="23824" spans="9:54" x14ac:dyDescent="0.25">
      <c r="I23824" s="80"/>
      <c r="AX23824" s="80"/>
      <c r="AY23824" s="80"/>
      <c r="AZ23824" s="80"/>
      <c r="BA23824" s="80"/>
      <c r="BB23824" s="80"/>
    </row>
    <row r="23825" spans="9:54" x14ac:dyDescent="0.25">
      <c r="I23825" s="80"/>
      <c r="AX23825" s="80"/>
      <c r="AY23825" s="80"/>
      <c r="AZ23825" s="80"/>
      <c r="BA23825" s="80"/>
      <c r="BB23825" s="80"/>
    </row>
    <row r="23826" spans="9:54" x14ac:dyDescent="0.25">
      <c r="I23826" s="80"/>
      <c r="AX23826" s="80"/>
      <c r="AY23826" s="80"/>
      <c r="AZ23826" s="80"/>
      <c r="BA23826" s="80"/>
      <c r="BB23826" s="80"/>
    </row>
    <row r="23827" spans="9:54" x14ac:dyDescent="0.25">
      <c r="I23827" s="80"/>
      <c r="AX23827" s="80"/>
      <c r="AY23827" s="80"/>
      <c r="AZ23827" s="80"/>
      <c r="BA23827" s="80"/>
      <c r="BB23827" s="80"/>
    </row>
    <row r="23828" spans="9:54" x14ac:dyDescent="0.25">
      <c r="I23828" s="80"/>
      <c r="AX23828" s="80"/>
      <c r="AY23828" s="80"/>
      <c r="AZ23828" s="80"/>
      <c r="BA23828" s="80"/>
      <c r="BB23828" s="80"/>
    </row>
    <row r="23829" spans="9:54" x14ac:dyDescent="0.25">
      <c r="I23829" s="80"/>
      <c r="AX23829" s="80"/>
      <c r="AY23829" s="80"/>
      <c r="AZ23829" s="80"/>
      <c r="BA23829" s="80"/>
      <c r="BB23829" s="80"/>
    </row>
    <row r="23830" spans="9:54" x14ac:dyDescent="0.25">
      <c r="I23830" s="80"/>
      <c r="AX23830" s="80"/>
      <c r="AY23830" s="80"/>
      <c r="AZ23830" s="80"/>
      <c r="BA23830" s="80"/>
      <c r="BB23830" s="80"/>
    </row>
    <row r="23831" spans="9:54" x14ac:dyDescent="0.25">
      <c r="I23831" s="80"/>
      <c r="AX23831" s="80"/>
      <c r="AY23831" s="80"/>
      <c r="AZ23831" s="80"/>
      <c r="BA23831" s="80"/>
      <c r="BB23831" s="80"/>
    </row>
    <row r="23832" spans="9:54" x14ac:dyDescent="0.25">
      <c r="I23832" s="80"/>
      <c r="AX23832" s="80"/>
      <c r="AY23832" s="80"/>
      <c r="AZ23832" s="80"/>
      <c r="BA23832" s="80"/>
      <c r="BB23832" s="80"/>
    </row>
    <row r="23833" spans="9:54" x14ac:dyDescent="0.25">
      <c r="I23833" s="80"/>
      <c r="AX23833" s="80"/>
      <c r="AY23833" s="80"/>
      <c r="AZ23833" s="80"/>
      <c r="BA23833" s="80"/>
      <c r="BB23833" s="80"/>
    </row>
    <row r="23834" spans="9:54" x14ac:dyDescent="0.25">
      <c r="I23834" s="80"/>
      <c r="AX23834" s="80"/>
      <c r="AY23834" s="80"/>
      <c r="AZ23834" s="80"/>
      <c r="BA23834" s="80"/>
      <c r="BB23834" s="80"/>
    </row>
    <row r="23835" spans="9:54" x14ac:dyDescent="0.25">
      <c r="I23835" s="80"/>
      <c r="AX23835" s="80"/>
      <c r="AY23835" s="80"/>
      <c r="AZ23835" s="80"/>
      <c r="BA23835" s="80"/>
      <c r="BB23835" s="80"/>
    </row>
    <row r="23836" spans="9:54" x14ac:dyDescent="0.25">
      <c r="I23836" s="80"/>
      <c r="AX23836" s="80"/>
      <c r="AY23836" s="80"/>
      <c r="AZ23836" s="80"/>
      <c r="BA23836" s="80"/>
      <c r="BB23836" s="80"/>
    </row>
    <row r="23837" spans="9:54" x14ac:dyDescent="0.25">
      <c r="I23837" s="80"/>
      <c r="AX23837" s="80"/>
      <c r="AY23837" s="80"/>
      <c r="AZ23837" s="80"/>
      <c r="BA23837" s="80"/>
      <c r="BB23837" s="80"/>
    </row>
    <row r="23838" spans="9:54" x14ac:dyDescent="0.25">
      <c r="I23838" s="80"/>
      <c r="AX23838" s="80"/>
      <c r="AY23838" s="80"/>
      <c r="AZ23838" s="80"/>
      <c r="BA23838" s="80"/>
      <c r="BB23838" s="80"/>
    </row>
    <row r="23839" spans="9:54" x14ac:dyDescent="0.25">
      <c r="I23839" s="80"/>
      <c r="AX23839" s="80"/>
      <c r="AY23839" s="80"/>
      <c r="AZ23839" s="80"/>
      <c r="BA23839" s="80"/>
      <c r="BB23839" s="80"/>
    </row>
    <row r="23840" spans="9:54" x14ac:dyDescent="0.25">
      <c r="I23840" s="80"/>
      <c r="AX23840" s="80"/>
      <c r="AY23840" s="80"/>
      <c r="AZ23840" s="80"/>
      <c r="BA23840" s="80"/>
      <c r="BB23840" s="80"/>
    </row>
    <row r="23841" spans="9:54" x14ac:dyDescent="0.25">
      <c r="I23841" s="80"/>
      <c r="AX23841" s="80"/>
      <c r="AY23841" s="80"/>
      <c r="AZ23841" s="80"/>
      <c r="BA23841" s="80"/>
      <c r="BB23841" s="80"/>
    </row>
    <row r="23842" spans="9:54" x14ac:dyDescent="0.25">
      <c r="I23842" s="80"/>
      <c r="AX23842" s="80"/>
      <c r="AY23842" s="80"/>
      <c r="AZ23842" s="80"/>
      <c r="BA23842" s="80"/>
      <c r="BB23842" s="80"/>
    </row>
    <row r="23843" spans="9:54" x14ac:dyDescent="0.25">
      <c r="I23843" s="80"/>
      <c r="AX23843" s="80"/>
      <c r="AY23843" s="80"/>
      <c r="AZ23843" s="80"/>
      <c r="BA23843" s="80"/>
      <c r="BB23843" s="80"/>
    </row>
    <row r="23844" spans="9:54" x14ac:dyDescent="0.25">
      <c r="I23844" s="80"/>
      <c r="AX23844" s="80"/>
      <c r="AY23844" s="80"/>
      <c r="AZ23844" s="80"/>
      <c r="BA23844" s="80"/>
      <c r="BB23844" s="80"/>
    </row>
    <row r="23845" spans="9:54" x14ac:dyDescent="0.25">
      <c r="I23845" s="80"/>
      <c r="AX23845" s="80"/>
      <c r="AY23845" s="80"/>
      <c r="AZ23845" s="80"/>
      <c r="BA23845" s="80"/>
      <c r="BB23845" s="80"/>
    </row>
    <row r="23846" spans="9:54" x14ac:dyDescent="0.25">
      <c r="I23846" s="80"/>
      <c r="AX23846" s="80"/>
      <c r="AY23846" s="80"/>
      <c r="AZ23846" s="80"/>
      <c r="BA23846" s="80"/>
      <c r="BB23846" s="80"/>
    </row>
    <row r="23847" spans="9:54" x14ac:dyDescent="0.25">
      <c r="I23847" s="80"/>
      <c r="AX23847" s="80"/>
      <c r="AY23847" s="80"/>
      <c r="AZ23847" s="80"/>
      <c r="BA23847" s="80"/>
      <c r="BB23847" s="80"/>
    </row>
    <row r="23848" spans="9:54" x14ac:dyDescent="0.25">
      <c r="I23848" s="80"/>
      <c r="AX23848" s="80"/>
      <c r="AY23848" s="80"/>
      <c r="AZ23848" s="80"/>
      <c r="BA23848" s="80"/>
      <c r="BB23848" s="80"/>
    </row>
    <row r="23849" spans="9:54" x14ac:dyDescent="0.25">
      <c r="I23849" s="80"/>
      <c r="AX23849" s="80"/>
      <c r="AY23849" s="80"/>
      <c r="AZ23849" s="80"/>
      <c r="BA23849" s="80"/>
      <c r="BB23849" s="80"/>
    </row>
    <row r="23850" spans="9:54" x14ac:dyDescent="0.25">
      <c r="I23850" s="80"/>
      <c r="AX23850" s="80"/>
      <c r="AY23850" s="80"/>
      <c r="AZ23850" s="80"/>
      <c r="BA23850" s="80"/>
      <c r="BB23850" s="80"/>
    </row>
    <row r="23851" spans="9:54" x14ac:dyDescent="0.25">
      <c r="I23851" s="80"/>
      <c r="AX23851" s="80"/>
      <c r="AY23851" s="80"/>
      <c r="AZ23851" s="80"/>
      <c r="BA23851" s="80"/>
      <c r="BB23851" s="80"/>
    </row>
    <row r="23852" spans="9:54" x14ac:dyDescent="0.25">
      <c r="I23852" s="80"/>
      <c r="AX23852" s="80"/>
      <c r="AY23852" s="80"/>
      <c r="AZ23852" s="80"/>
      <c r="BA23852" s="80"/>
      <c r="BB23852" s="80"/>
    </row>
    <row r="23853" spans="9:54" x14ac:dyDescent="0.25">
      <c r="I23853" s="80"/>
      <c r="AX23853" s="80"/>
      <c r="AY23853" s="80"/>
      <c r="AZ23853" s="80"/>
      <c r="BA23853" s="80"/>
      <c r="BB23853" s="80"/>
    </row>
    <row r="23854" spans="9:54" x14ac:dyDescent="0.25">
      <c r="I23854" s="80"/>
      <c r="AX23854" s="80"/>
      <c r="AY23854" s="80"/>
      <c r="AZ23854" s="80"/>
      <c r="BA23854" s="80"/>
      <c r="BB23854" s="80"/>
    </row>
    <row r="23855" spans="9:54" x14ac:dyDescent="0.25">
      <c r="I23855" s="80"/>
      <c r="AX23855" s="80"/>
      <c r="AY23855" s="80"/>
      <c r="AZ23855" s="80"/>
      <c r="BA23855" s="80"/>
      <c r="BB23855" s="80"/>
    </row>
    <row r="23856" spans="9:54" x14ac:dyDescent="0.25">
      <c r="I23856" s="80"/>
      <c r="AX23856" s="80"/>
      <c r="AY23856" s="80"/>
      <c r="AZ23856" s="80"/>
      <c r="BA23856" s="80"/>
      <c r="BB23856" s="80"/>
    </row>
    <row r="23857" spans="9:54" x14ac:dyDescent="0.25">
      <c r="I23857" s="80"/>
      <c r="AX23857" s="80"/>
      <c r="AY23857" s="80"/>
      <c r="AZ23857" s="80"/>
      <c r="BA23857" s="80"/>
      <c r="BB23857" s="80"/>
    </row>
    <row r="23858" spans="9:54" x14ac:dyDescent="0.25">
      <c r="I23858" s="80"/>
      <c r="AX23858" s="80"/>
      <c r="AY23858" s="80"/>
      <c r="AZ23858" s="80"/>
      <c r="BA23858" s="80"/>
      <c r="BB23858" s="80"/>
    </row>
    <row r="23859" spans="9:54" x14ac:dyDescent="0.25">
      <c r="I23859" s="80"/>
      <c r="AX23859" s="80"/>
      <c r="AY23859" s="80"/>
      <c r="AZ23859" s="80"/>
      <c r="BA23859" s="80"/>
      <c r="BB23859" s="80"/>
    </row>
    <row r="23860" spans="9:54" x14ac:dyDescent="0.25">
      <c r="I23860" s="80"/>
      <c r="AX23860" s="80"/>
      <c r="AY23860" s="80"/>
      <c r="AZ23860" s="80"/>
      <c r="BA23860" s="80"/>
      <c r="BB23860" s="80"/>
    </row>
    <row r="23861" spans="9:54" x14ac:dyDescent="0.25">
      <c r="I23861" s="80"/>
      <c r="AX23861" s="80"/>
      <c r="AY23861" s="80"/>
      <c r="AZ23861" s="80"/>
      <c r="BA23861" s="80"/>
      <c r="BB23861" s="80"/>
    </row>
    <row r="23862" spans="9:54" x14ac:dyDescent="0.25">
      <c r="I23862" s="80"/>
      <c r="AX23862" s="80"/>
      <c r="AY23862" s="80"/>
      <c r="AZ23862" s="80"/>
      <c r="BA23862" s="80"/>
      <c r="BB23862" s="80"/>
    </row>
    <row r="23863" spans="9:54" x14ac:dyDescent="0.25">
      <c r="I23863" s="80"/>
      <c r="AX23863" s="80"/>
      <c r="AY23863" s="80"/>
      <c r="AZ23863" s="80"/>
      <c r="BA23863" s="80"/>
      <c r="BB23863" s="80"/>
    </row>
    <row r="23864" spans="9:54" x14ac:dyDescent="0.25">
      <c r="I23864" s="80"/>
      <c r="AX23864" s="80"/>
      <c r="AY23864" s="80"/>
      <c r="AZ23864" s="80"/>
      <c r="BA23864" s="80"/>
      <c r="BB23864" s="80"/>
    </row>
    <row r="23865" spans="9:54" x14ac:dyDescent="0.25">
      <c r="I23865" s="80"/>
      <c r="AX23865" s="80"/>
      <c r="AY23865" s="80"/>
      <c r="AZ23865" s="80"/>
      <c r="BA23865" s="80"/>
      <c r="BB23865" s="80"/>
    </row>
    <row r="23866" spans="9:54" x14ac:dyDescent="0.25">
      <c r="I23866" s="80"/>
      <c r="AX23866" s="80"/>
      <c r="AY23866" s="80"/>
      <c r="AZ23866" s="80"/>
      <c r="BA23866" s="80"/>
      <c r="BB23866" s="80"/>
    </row>
    <row r="23867" spans="9:54" x14ac:dyDescent="0.25">
      <c r="I23867" s="80"/>
      <c r="AX23867" s="80"/>
      <c r="AY23867" s="80"/>
      <c r="AZ23867" s="80"/>
      <c r="BA23867" s="80"/>
      <c r="BB23867" s="80"/>
    </row>
    <row r="23868" spans="9:54" x14ac:dyDescent="0.25">
      <c r="I23868" s="80"/>
      <c r="AX23868" s="80"/>
      <c r="AY23868" s="80"/>
      <c r="AZ23868" s="80"/>
      <c r="BA23868" s="80"/>
      <c r="BB23868" s="80"/>
    </row>
    <row r="23869" spans="9:54" x14ac:dyDescent="0.25">
      <c r="I23869" s="80"/>
      <c r="AX23869" s="80"/>
      <c r="AY23869" s="80"/>
      <c r="AZ23869" s="80"/>
      <c r="BA23869" s="80"/>
      <c r="BB23869" s="80"/>
    </row>
    <row r="23870" spans="9:54" x14ac:dyDescent="0.25">
      <c r="I23870" s="80"/>
      <c r="AX23870" s="80"/>
      <c r="AY23870" s="80"/>
      <c r="AZ23870" s="80"/>
      <c r="BA23870" s="80"/>
      <c r="BB23870" s="80"/>
    </row>
    <row r="23871" spans="9:54" x14ac:dyDescent="0.25">
      <c r="I23871" s="80"/>
      <c r="AX23871" s="80"/>
      <c r="AY23871" s="80"/>
      <c r="AZ23871" s="80"/>
      <c r="BA23871" s="80"/>
      <c r="BB23871" s="80"/>
    </row>
    <row r="23872" spans="9:54" x14ac:dyDescent="0.25">
      <c r="I23872" s="80"/>
      <c r="AX23872" s="80"/>
      <c r="AY23872" s="80"/>
      <c r="AZ23872" s="80"/>
      <c r="BA23872" s="80"/>
      <c r="BB23872" s="80"/>
    </row>
    <row r="23873" spans="9:54" x14ac:dyDescent="0.25">
      <c r="I23873" s="80"/>
      <c r="AX23873" s="80"/>
      <c r="AY23873" s="80"/>
      <c r="AZ23873" s="80"/>
      <c r="BA23873" s="80"/>
      <c r="BB23873" s="80"/>
    </row>
    <row r="23874" spans="9:54" x14ac:dyDescent="0.25">
      <c r="I23874" s="80"/>
      <c r="AX23874" s="80"/>
      <c r="AY23874" s="80"/>
      <c r="AZ23874" s="80"/>
      <c r="BA23874" s="80"/>
      <c r="BB23874" s="80"/>
    </row>
    <row r="23875" spans="9:54" x14ac:dyDescent="0.25">
      <c r="I23875" s="80"/>
      <c r="AX23875" s="80"/>
      <c r="AY23875" s="80"/>
      <c r="AZ23875" s="80"/>
      <c r="BA23875" s="80"/>
      <c r="BB23875" s="80"/>
    </row>
    <row r="23876" spans="9:54" x14ac:dyDescent="0.25">
      <c r="I23876" s="80"/>
      <c r="AX23876" s="80"/>
      <c r="AY23876" s="80"/>
      <c r="AZ23876" s="80"/>
      <c r="BA23876" s="80"/>
      <c r="BB23876" s="80"/>
    </row>
    <row r="23877" spans="9:54" x14ac:dyDescent="0.25">
      <c r="I23877" s="80"/>
      <c r="AX23877" s="80"/>
      <c r="AY23877" s="80"/>
      <c r="AZ23877" s="80"/>
      <c r="BA23877" s="80"/>
      <c r="BB23877" s="80"/>
    </row>
    <row r="23878" spans="9:54" x14ac:dyDescent="0.25">
      <c r="I23878" s="80"/>
      <c r="AX23878" s="80"/>
      <c r="AY23878" s="80"/>
      <c r="AZ23878" s="80"/>
      <c r="BA23878" s="80"/>
      <c r="BB23878" s="80"/>
    </row>
    <row r="23879" spans="9:54" x14ac:dyDescent="0.25">
      <c r="I23879" s="80"/>
      <c r="AX23879" s="80"/>
      <c r="AY23879" s="80"/>
      <c r="AZ23879" s="80"/>
      <c r="BA23879" s="80"/>
      <c r="BB23879" s="80"/>
    </row>
    <row r="23880" spans="9:54" x14ac:dyDescent="0.25">
      <c r="I23880" s="80"/>
      <c r="AX23880" s="80"/>
      <c r="AY23880" s="80"/>
      <c r="AZ23880" s="80"/>
      <c r="BA23880" s="80"/>
      <c r="BB23880" s="80"/>
    </row>
    <row r="23881" spans="9:54" x14ac:dyDescent="0.25">
      <c r="I23881" s="80"/>
      <c r="AX23881" s="80"/>
      <c r="AY23881" s="80"/>
      <c r="AZ23881" s="80"/>
      <c r="BA23881" s="80"/>
      <c r="BB23881" s="80"/>
    </row>
    <row r="23882" spans="9:54" x14ac:dyDescent="0.25">
      <c r="I23882" s="80"/>
      <c r="AX23882" s="80"/>
      <c r="AY23882" s="80"/>
      <c r="AZ23882" s="80"/>
      <c r="BA23882" s="80"/>
      <c r="BB23882" s="80"/>
    </row>
    <row r="23883" spans="9:54" x14ac:dyDescent="0.25">
      <c r="I23883" s="80"/>
      <c r="AX23883" s="80"/>
      <c r="AY23883" s="80"/>
      <c r="AZ23883" s="80"/>
      <c r="BA23883" s="80"/>
      <c r="BB23883" s="80"/>
    </row>
    <row r="23884" spans="9:54" x14ac:dyDescent="0.25">
      <c r="I23884" s="80"/>
      <c r="AX23884" s="80"/>
      <c r="AY23884" s="80"/>
      <c r="AZ23884" s="80"/>
      <c r="BA23884" s="80"/>
      <c r="BB23884" s="80"/>
    </row>
    <row r="23885" spans="9:54" x14ac:dyDescent="0.25">
      <c r="I23885" s="80"/>
      <c r="AX23885" s="80"/>
      <c r="AY23885" s="80"/>
      <c r="AZ23885" s="80"/>
      <c r="BA23885" s="80"/>
      <c r="BB23885" s="80"/>
    </row>
    <row r="23886" spans="9:54" x14ac:dyDescent="0.25">
      <c r="I23886" s="80"/>
      <c r="AX23886" s="80"/>
      <c r="AY23886" s="80"/>
      <c r="AZ23886" s="80"/>
      <c r="BA23886" s="80"/>
      <c r="BB23886" s="80"/>
    </row>
    <row r="23887" spans="9:54" x14ac:dyDescent="0.25">
      <c r="I23887" s="80"/>
      <c r="AX23887" s="80"/>
      <c r="AY23887" s="80"/>
      <c r="AZ23887" s="80"/>
      <c r="BA23887" s="80"/>
      <c r="BB23887" s="80"/>
    </row>
    <row r="23888" spans="9:54" x14ac:dyDescent="0.25">
      <c r="I23888" s="80"/>
      <c r="AX23888" s="80"/>
      <c r="AY23888" s="80"/>
      <c r="AZ23888" s="80"/>
      <c r="BA23888" s="80"/>
      <c r="BB23888" s="80"/>
    </row>
    <row r="23889" spans="9:54" x14ac:dyDescent="0.25">
      <c r="I23889" s="80"/>
      <c r="AX23889" s="80"/>
      <c r="AY23889" s="80"/>
      <c r="AZ23889" s="80"/>
      <c r="BA23889" s="80"/>
      <c r="BB23889" s="80"/>
    </row>
    <row r="23890" spans="9:54" x14ac:dyDescent="0.25">
      <c r="I23890" s="80"/>
      <c r="AX23890" s="80"/>
      <c r="AY23890" s="80"/>
      <c r="AZ23890" s="80"/>
      <c r="BA23890" s="80"/>
      <c r="BB23890" s="80"/>
    </row>
    <row r="23891" spans="9:54" x14ac:dyDescent="0.25">
      <c r="I23891" s="80"/>
      <c r="AX23891" s="80"/>
      <c r="AY23891" s="80"/>
      <c r="AZ23891" s="80"/>
      <c r="BA23891" s="80"/>
      <c r="BB23891" s="80"/>
    </row>
    <row r="23892" spans="9:54" x14ac:dyDescent="0.25">
      <c r="I23892" s="80"/>
      <c r="AX23892" s="80"/>
      <c r="AY23892" s="80"/>
      <c r="AZ23892" s="80"/>
      <c r="BA23892" s="80"/>
      <c r="BB23892" s="80"/>
    </row>
    <row r="23893" spans="9:54" x14ac:dyDescent="0.25">
      <c r="I23893" s="80"/>
      <c r="AX23893" s="80"/>
      <c r="AY23893" s="80"/>
      <c r="AZ23893" s="80"/>
      <c r="BA23893" s="80"/>
      <c r="BB23893" s="80"/>
    </row>
    <row r="23894" spans="9:54" x14ac:dyDescent="0.25">
      <c r="I23894" s="80"/>
      <c r="AX23894" s="80"/>
      <c r="AY23894" s="80"/>
      <c r="AZ23894" s="80"/>
      <c r="BA23894" s="80"/>
      <c r="BB23894" s="80"/>
    </row>
    <row r="23895" spans="9:54" x14ac:dyDescent="0.25">
      <c r="I23895" s="80"/>
      <c r="AX23895" s="80"/>
      <c r="AY23895" s="80"/>
      <c r="AZ23895" s="80"/>
      <c r="BA23895" s="80"/>
      <c r="BB23895" s="80"/>
    </row>
    <row r="23896" spans="9:54" x14ac:dyDescent="0.25">
      <c r="I23896" s="80"/>
      <c r="AX23896" s="80"/>
      <c r="AY23896" s="80"/>
      <c r="AZ23896" s="80"/>
      <c r="BA23896" s="80"/>
      <c r="BB23896" s="80"/>
    </row>
    <row r="23897" spans="9:54" x14ac:dyDescent="0.25">
      <c r="I23897" s="80"/>
      <c r="AX23897" s="80"/>
      <c r="AY23897" s="80"/>
      <c r="AZ23897" s="80"/>
      <c r="BA23897" s="80"/>
      <c r="BB23897" s="80"/>
    </row>
    <row r="23898" spans="9:54" x14ac:dyDescent="0.25">
      <c r="I23898" s="80"/>
      <c r="AX23898" s="80"/>
      <c r="AY23898" s="80"/>
      <c r="AZ23898" s="80"/>
      <c r="BA23898" s="80"/>
      <c r="BB23898" s="80"/>
    </row>
    <row r="23899" spans="9:54" x14ac:dyDescent="0.25">
      <c r="I23899" s="80"/>
      <c r="AX23899" s="80"/>
      <c r="AY23899" s="80"/>
      <c r="AZ23899" s="80"/>
      <c r="BA23899" s="80"/>
      <c r="BB23899" s="80"/>
    </row>
    <row r="23900" spans="9:54" x14ac:dyDescent="0.25">
      <c r="I23900" s="80"/>
      <c r="AX23900" s="80"/>
      <c r="AY23900" s="80"/>
      <c r="AZ23900" s="80"/>
      <c r="BA23900" s="80"/>
      <c r="BB23900" s="80"/>
    </row>
    <row r="23901" spans="9:54" x14ac:dyDescent="0.25">
      <c r="I23901" s="80"/>
      <c r="AX23901" s="80"/>
      <c r="AY23901" s="80"/>
      <c r="AZ23901" s="80"/>
      <c r="BA23901" s="80"/>
      <c r="BB23901" s="80"/>
    </row>
    <row r="23902" spans="9:54" x14ac:dyDescent="0.25">
      <c r="I23902" s="80"/>
      <c r="AX23902" s="80"/>
      <c r="AY23902" s="80"/>
      <c r="AZ23902" s="80"/>
      <c r="BA23902" s="80"/>
      <c r="BB23902" s="80"/>
    </row>
    <row r="23903" spans="9:54" x14ac:dyDescent="0.25">
      <c r="I23903" s="80"/>
      <c r="AX23903" s="80"/>
      <c r="AY23903" s="80"/>
      <c r="AZ23903" s="80"/>
      <c r="BA23903" s="80"/>
      <c r="BB23903" s="80"/>
    </row>
    <row r="23904" spans="9:54" x14ac:dyDescent="0.25">
      <c r="I23904" s="80"/>
      <c r="AX23904" s="80"/>
      <c r="AY23904" s="80"/>
      <c r="AZ23904" s="80"/>
      <c r="BA23904" s="80"/>
      <c r="BB23904" s="80"/>
    </row>
    <row r="23905" spans="9:54" x14ac:dyDescent="0.25">
      <c r="I23905" s="80"/>
      <c r="AX23905" s="80"/>
      <c r="AY23905" s="80"/>
      <c r="AZ23905" s="80"/>
      <c r="BA23905" s="80"/>
      <c r="BB23905" s="80"/>
    </row>
    <row r="23906" spans="9:54" x14ac:dyDescent="0.25">
      <c r="I23906" s="80"/>
      <c r="AX23906" s="80"/>
      <c r="AY23906" s="80"/>
      <c r="AZ23906" s="80"/>
      <c r="BA23906" s="80"/>
      <c r="BB23906" s="80"/>
    </row>
    <row r="23907" spans="9:54" x14ac:dyDescent="0.25">
      <c r="I23907" s="80"/>
      <c r="AX23907" s="80"/>
      <c r="AY23907" s="80"/>
      <c r="AZ23907" s="80"/>
      <c r="BA23907" s="80"/>
      <c r="BB23907" s="80"/>
    </row>
    <row r="23908" spans="9:54" x14ac:dyDescent="0.25">
      <c r="I23908" s="80"/>
      <c r="AX23908" s="80"/>
      <c r="AY23908" s="80"/>
      <c r="AZ23908" s="80"/>
      <c r="BA23908" s="80"/>
      <c r="BB23908" s="80"/>
    </row>
    <row r="23909" spans="9:54" x14ac:dyDescent="0.25">
      <c r="I23909" s="80"/>
      <c r="AX23909" s="80"/>
      <c r="AY23909" s="80"/>
      <c r="AZ23909" s="80"/>
      <c r="BA23909" s="80"/>
      <c r="BB23909" s="80"/>
    </row>
    <row r="23910" spans="9:54" x14ac:dyDescent="0.25">
      <c r="I23910" s="80"/>
      <c r="AX23910" s="80"/>
      <c r="AY23910" s="80"/>
      <c r="AZ23910" s="80"/>
      <c r="BA23910" s="80"/>
      <c r="BB23910" s="80"/>
    </row>
    <row r="23911" spans="9:54" x14ac:dyDescent="0.25">
      <c r="I23911" s="80"/>
      <c r="AX23911" s="80"/>
      <c r="AY23911" s="80"/>
      <c r="AZ23911" s="80"/>
      <c r="BA23911" s="80"/>
      <c r="BB23911" s="80"/>
    </row>
    <row r="23912" spans="9:54" x14ac:dyDescent="0.25">
      <c r="I23912" s="80"/>
      <c r="AX23912" s="80"/>
      <c r="AY23912" s="80"/>
      <c r="AZ23912" s="80"/>
      <c r="BA23912" s="80"/>
      <c r="BB23912" s="80"/>
    </row>
    <row r="23913" spans="9:54" x14ac:dyDescent="0.25">
      <c r="I23913" s="80"/>
      <c r="AX23913" s="80"/>
      <c r="AY23913" s="80"/>
      <c r="AZ23913" s="80"/>
      <c r="BA23913" s="80"/>
      <c r="BB23913" s="80"/>
    </row>
    <row r="23914" spans="9:54" x14ac:dyDescent="0.25">
      <c r="I23914" s="80"/>
      <c r="AX23914" s="80"/>
      <c r="AY23914" s="80"/>
      <c r="AZ23914" s="80"/>
      <c r="BA23914" s="80"/>
      <c r="BB23914" s="80"/>
    </row>
    <row r="23915" spans="9:54" x14ac:dyDescent="0.25">
      <c r="I23915" s="80"/>
      <c r="AX23915" s="80"/>
      <c r="AY23915" s="80"/>
      <c r="AZ23915" s="80"/>
      <c r="BA23915" s="80"/>
      <c r="BB23915" s="80"/>
    </row>
    <row r="23916" spans="9:54" x14ac:dyDescent="0.25">
      <c r="I23916" s="80"/>
      <c r="AX23916" s="80"/>
      <c r="AY23916" s="80"/>
      <c r="AZ23916" s="80"/>
      <c r="BA23916" s="80"/>
      <c r="BB23916" s="80"/>
    </row>
    <row r="23917" spans="9:54" x14ac:dyDescent="0.25">
      <c r="I23917" s="80"/>
      <c r="AX23917" s="80"/>
      <c r="AY23917" s="80"/>
      <c r="AZ23917" s="80"/>
      <c r="BA23917" s="80"/>
      <c r="BB23917" s="80"/>
    </row>
    <row r="23918" spans="9:54" x14ac:dyDescent="0.25">
      <c r="I23918" s="80"/>
      <c r="AX23918" s="80"/>
      <c r="AY23918" s="80"/>
      <c r="AZ23918" s="80"/>
      <c r="BA23918" s="80"/>
      <c r="BB23918" s="80"/>
    </row>
    <row r="23919" spans="9:54" x14ac:dyDescent="0.25">
      <c r="I23919" s="80"/>
      <c r="AX23919" s="80"/>
      <c r="AY23919" s="80"/>
      <c r="AZ23919" s="80"/>
      <c r="BA23919" s="80"/>
      <c r="BB23919" s="80"/>
    </row>
    <row r="23920" spans="9:54" x14ac:dyDescent="0.25">
      <c r="I23920" s="80"/>
      <c r="AX23920" s="80"/>
      <c r="AY23920" s="80"/>
      <c r="AZ23920" s="80"/>
      <c r="BA23920" s="80"/>
      <c r="BB23920" s="80"/>
    </row>
    <row r="23921" spans="9:54" x14ac:dyDescent="0.25">
      <c r="I23921" s="80"/>
      <c r="AX23921" s="80"/>
      <c r="AY23921" s="80"/>
      <c r="AZ23921" s="80"/>
      <c r="BA23921" s="80"/>
      <c r="BB23921" s="80"/>
    </row>
    <row r="23922" spans="9:54" x14ac:dyDescent="0.25">
      <c r="I23922" s="80"/>
      <c r="AX23922" s="80"/>
      <c r="AY23922" s="80"/>
      <c r="AZ23922" s="80"/>
      <c r="BA23922" s="80"/>
      <c r="BB23922" s="80"/>
    </row>
    <row r="23923" spans="9:54" x14ac:dyDescent="0.25">
      <c r="I23923" s="80"/>
      <c r="AX23923" s="80"/>
      <c r="AY23923" s="80"/>
      <c r="AZ23923" s="80"/>
      <c r="BA23923" s="80"/>
      <c r="BB23923" s="80"/>
    </row>
    <row r="23924" spans="9:54" x14ac:dyDescent="0.25">
      <c r="I23924" s="80"/>
      <c r="AX23924" s="80"/>
      <c r="AY23924" s="80"/>
      <c r="AZ23924" s="80"/>
      <c r="BA23924" s="80"/>
      <c r="BB23924" s="80"/>
    </row>
    <row r="23925" spans="9:54" x14ac:dyDescent="0.25">
      <c r="I23925" s="80"/>
      <c r="AX23925" s="80"/>
      <c r="AY23925" s="80"/>
      <c r="AZ23925" s="80"/>
      <c r="BA23925" s="80"/>
      <c r="BB23925" s="80"/>
    </row>
    <row r="23926" spans="9:54" x14ac:dyDescent="0.25">
      <c r="I23926" s="80"/>
      <c r="AX23926" s="80"/>
      <c r="AY23926" s="80"/>
      <c r="AZ23926" s="80"/>
      <c r="BA23926" s="80"/>
      <c r="BB23926" s="80"/>
    </row>
    <row r="23927" spans="9:54" x14ac:dyDescent="0.25">
      <c r="I23927" s="80"/>
      <c r="AX23927" s="80"/>
      <c r="AY23927" s="80"/>
      <c r="AZ23927" s="80"/>
      <c r="BA23927" s="80"/>
      <c r="BB23927" s="80"/>
    </row>
    <row r="23928" spans="9:54" x14ac:dyDescent="0.25">
      <c r="I23928" s="80"/>
      <c r="AX23928" s="80"/>
      <c r="AY23928" s="80"/>
      <c r="AZ23928" s="80"/>
      <c r="BA23928" s="80"/>
      <c r="BB23928" s="80"/>
    </row>
    <row r="23929" spans="9:54" x14ac:dyDescent="0.25">
      <c r="I23929" s="80"/>
      <c r="AX23929" s="80"/>
      <c r="AY23929" s="80"/>
      <c r="AZ23929" s="80"/>
      <c r="BA23929" s="80"/>
      <c r="BB23929" s="80"/>
    </row>
    <row r="23930" spans="9:54" x14ac:dyDescent="0.25">
      <c r="I23930" s="80"/>
      <c r="AX23930" s="80"/>
      <c r="AY23930" s="80"/>
      <c r="AZ23930" s="80"/>
      <c r="BA23930" s="80"/>
      <c r="BB23930" s="80"/>
    </row>
    <row r="23931" spans="9:54" x14ac:dyDescent="0.25">
      <c r="I23931" s="80"/>
      <c r="AX23931" s="80"/>
      <c r="AY23931" s="80"/>
      <c r="AZ23931" s="80"/>
      <c r="BA23931" s="80"/>
      <c r="BB23931" s="80"/>
    </row>
    <row r="23932" spans="9:54" x14ac:dyDescent="0.25">
      <c r="I23932" s="80"/>
      <c r="AX23932" s="80"/>
      <c r="AY23932" s="80"/>
      <c r="AZ23932" s="80"/>
      <c r="BA23932" s="80"/>
      <c r="BB23932" s="80"/>
    </row>
    <row r="23933" spans="9:54" x14ac:dyDescent="0.25">
      <c r="I23933" s="80"/>
      <c r="AX23933" s="80"/>
      <c r="AY23933" s="80"/>
      <c r="AZ23933" s="80"/>
      <c r="BA23933" s="80"/>
      <c r="BB23933" s="80"/>
    </row>
    <row r="23934" spans="9:54" x14ac:dyDescent="0.25">
      <c r="I23934" s="80"/>
      <c r="AX23934" s="80"/>
      <c r="AY23934" s="80"/>
      <c r="AZ23934" s="80"/>
      <c r="BA23934" s="80"/>
      <c r="BB23934" s="80"/>
    </row>
    <row r="23935" spans="9:54" x14ac:dyDescent="0.25">
      <c r="I23935" s="80"/>
      <c r="AX23935" s="80"/>
      <c r="AY23935" s="80"/>
      <c r="AZ23935" s="80"/>
      <c r="BA23935" s="80"/>
      <c r="BB23935" s="80"/>
    </row>
    <row r="23936" spans="9:54" x14ac:dyDescent="0.25">
      <c r="I23936" s="80"/>
      <c r="AX23936" s="80"/>
      <c r="AY23936" s="80"/>
      <c r="AZ23936" s="80"/>
      <c r="BA23936" s="80"/>
      <c r="BB23936" s="80"/>
    </row>
    <row r="23937" spans="9:54" x14ac:dyDescent="0.25">
      <c r="I23937" s="80"/>
      <c r="AX23937" s="80"/>
      <c r="AY23937" s="80"/>
      <c r="AZ23937" s="80"/>
      <c r="BA23937" s="80"/>
      <c r="BB23937" s="80"/>
    </row>
    <row r="23938" spans="9:54" x14ac:dyDescent="0.25">
      <c r="I23938" s="80"/>
      <c r="AX23938" s="80"/>
      <c r="AY23938" s="80"/>
      <c r="AZ23938" s="80"/>
      <c r="BA23938" s="80"/>
      <c r="BB23938" s="80"/>
    </row>
    <row r="23939" spans="9:54" x14ac:dyDescent="0.25">
      <c r="I23939" s="80"/>
      <c r="AX23939" s="80"/>
      <c r="AY23939" s="80"/>
      <c r="AZ23939" s="80"/>
      <c r="BA23939" s="80"/>
      <c r="BB23939" s="80"/>
    </row>
    <row r="23940" spans="9:54" x14ac:dyDescent="0.25">
      <c r="I23940" s="80"/>
      <c r="AX23940" s="80"/>
      <c r="AY23940" s="80"/>
      <c r="AZ23940" s="80"/>
      <c r="BA23940" s="80"/>
      <c r="BB23940" s="80"/>
    </row>
    <row r="23941" spans="9:54" x14ac:dyDescent="0.25">
      <c r="I23941" s="80"/>
      <c r="AX23941" s="80"/>
      <c r="AY23941" s="80"/>
      <c r="AZ23941" s="80"/>
      <c r="BA23941" s="80"/>
      <c r="BB23941" s="80"/>
    </row>
    <row r="23942" spans="9:54" x14ac:dyDescent="0.25">
      <c r="I23942" s="80"/>
      <c r="AX23942" s="80"/>
      <c r="AY23942" s="80"/>
      <c r="AZ23942" s="80"/>
      <c r="BA23942" s="80"/>
      <c r="BB23942" s="80"/>
    </row>
    <row r="23943" spans="9:54" x14ac:dyDescent="0.25">
      <c r="I23943" s="80"/>
      <c r="AX23943" s="80"/>
      <c r="AY23943" s="80"/>
      <c r="AZ23943" s="80"/>
      <c r="BA23943" s="80"/>
      <c r="BB23943" s="80"/>
    </row>
    <row r="23944" spans="9:54" x14ac:dyDescent="0.25">
      <c r="I23944" s="80"/>
      <c r="AX23944" s="80"/>
      <c r="AY23944" s="80"/>
      <c r="AZ23944" s="80"/>
      <c r="BA23944" s="80"/>
      <c r="BB23944" s="80"/>
    </row>
    <row r="23945" spans="9:54" x14ac:dyDescent="0.25">
      <c r="I23945" s="80"/>
      <c r="AX23945" s="80"/>
      <c r="AY23945" s="80"/>
      <c r="AZ23945" s="80"/>
      <c r="BA23945" s="80"/>
      <c r="BB23945" s="80"/>
    </row>
    <row r="23946" spans="9:54" x14ac:dyDescent="0.25">
      <c r="I23946" s="80"/>
      <c r="AX23946" s="80"/>
      <c r="AY23946" s="80"/>
      <c r="AZ23946" s="80"/>
      <c r="BA23946" s="80"/>
      <c r="BB23946" s="80"/>
    </row>
    <row r="23947" spans="9:54" x14ac:dyDescent="0.25">
      <c r="I23947" s="80"/>
      <c r="AX23947" s="80"/>
      <c r="AY23947" s="80"/>
      <c r="AZ23947" s="80"/>
      <c r="BA23947" s="80"/>
      <c r="BB23947" s="80"/>
    </row>
    <row r="23948" spans="9:54" x14ac:dyDescent="0.25">
      <c r="I23948" s="80"/>
      <c r="AX23948" s="80"/>
      <c r="AY23948" s="80"/>
      <c r="AZ23948" s="80"/>
      <c r="BA23948" s="80"/>
      <c r="BB23948" s="80"/>
    </row>
    <row r="23949" spans="9:54" x14ac:dyDescent="0.25">
      <c r="I23949" s="80"/>
      <c r="AX23949" s="80"/>
      <c r="AY23949" s="80"/>
      <c r="AZ23949" s="80"/>
      <c r="BA23949" s="80"/>
      <c r="BB23949" s="80"/>
    </row>
    <row r="23950" spans="9:54" x14ac:dyDescent="0.25">
      <c r="I23950" s="80"/>
      <c r="AX23950" s="80"/>
      <c r="AY23950" s="80"/>
      <c r="AZ23950" s="80"/>
      <c r="BA23950" s="80"/>
      <c r="BB23950" s="80"/>
    </row>
    <row r="23951" spans="9:54" x14ac:dyDescent="0.25">
      <c r="I23951" s="80"/>
      <c r="AX23951" s="80"/>
      <c r="AY23951" s="80"/>
      <c r="AZ23951" s="80"/>
      <c r="BA23951" s="80"/>
      <c r="BB23951" s="80"/>
    </row>
    <row r="23952" spans="9:54" x14ac:dyDescent="0.25">
      <c r="I23952" s="80"/>
      <c r="AX23952" s="80"/>
      <c r="AY23952" s="80"/>
      <c r="AZ23952" s="80"/>
      <c r="BA23952" s="80"/>
      <c r="BB23952" s="80"/>
    </row>
    <row r="23953" spans="9:54" x14ac:dyDescent="0.25">
      <c r="I23953" s="80"/>
      <c r="AX23953" s="80"/>
      <c r="AY23953" s="80"/>
      <c r="AZ23953" s="80"/>
      <c r="BA23953" s="80"/>
      <c r="BB23953" s="80"/>
    </row>
    <row r="23954" spans="9:54" x14ac:dyDescent="0.25">
      <c r="I23954" s="80"/>
      <c r="AX23954" s="80"/>
      <c r="AY23954" s="80"/>
      <c r="AZ23954" s="80"/>
      <c r="BA23954" s="80"/>
      <c r="BB23954" s="80"/>
    </row>
    <row r="23955" spans="9:54" x14ac:dyDescent="0.25">
      <c r="I23955" s="80"/>
      <c r="AX23955" s="80"/>
      <c r="AY23955" s="80"/>
      <c r="AZ23955" s="80"/>
      <c r="BA23955" s="80"/>
      <c r="BB23955" s="80"/>
    </row>
    <row r="23956" spans="9:54" x14ac:dyDescent="0.25">
      <c r="I23956" s="80"/>
      <c r="AX23956" s="80"/>
      <c r="AY23956" s="80"/>
      <c r="AZ23956" s="80"/>
      <c r="BA23956" s="80"/>
      <c r="BB23956" s="80"/>
    </row>
    <row r="23957" spans="9:54" x14ac:dyDescent="0.25">
      <c r="I23957" s="80"/>
      <c r="AX23957" s="80"/>
      <c r="AY23957" s="80"/>
      <c r="AZ23957" s="80"/>
      <c r="BA23957" s="80"/>
      <c r="BB23957" s="80"/>
    </row>
    <row r="23958" spans="9:54" x14ac:dyDescent="0.25">
      <c r="I23958" s="80"/>
      <c r="AX23958" s="80"/>
      <c r="AY23958" s="80"/>
      <c r="AZ23958" s="80"/>
      <c r="BA23958" s="80"/>
      <c r="BB23958" s="80"/>
    </row>
    <row r="23959" spans="9:54" x14ac:dyDescent="0.25">
      <c r="I23959" s="80"/>
      <c r="AX23959" s="80"/>
      <c r="AY23959" s="80"/>
      <c r="AZ23959" s="80"/>
      <c r="BA23959" s="80"/>
      <c r="BB23959" s="80"/>
    </row>
    <row r="23960" spans="9:54" x14ac:dyDescent="0.25">
      <c r="I23960" s="80"/>
      <c r="AX23960" s="80"/>
      <c r="AY23960" s="80"/>
      <c r="AZ23960" s="80"/>
      <c r="BA23960" s="80"/>
      <c r="BB23960" s="80"/>
    </row>
    <row r="23961" spans="9:54" x14ac:dyDescent="0.25">
      <c r="I23961" s="80"/>
      <c r="AX23961" s="80"/>
      <c r="AY23961" s="80"/>
      <c r="AZ23961" s="80"/>
      <c r="BA23961" s="80"/>
      <c r="BB23961" s="80"/>
    </row>
    <row r="23962" spans="9:54" x14ac:dyDescent="0.25">
      <c r="I23962" s="80"/>
      <c r="AX23962" s="80"/>
      <c r="AY23962" s="80"/>
      <c r="AZ23962" s="80"/>
      <c r="BA23962" s="80"/>
      <c r="BB23962" s="80"/>
    </row>
    <row r="23963" spans="9:54" x14ac:dyDescent="0.25">
      <c r="I23963" s="80"/>
      <c r="AX23963" s="80"/>
      <c r="AY23963" s="80"/>
      <c r="AZ23963" s="80"/>
      <c r="BA23963" s="80"/>
      <c r="BB23963" s="80"/>
    </row>
    <row r="23964" spans="9:54" x14ac:dyDescent="0.25">
      <c r="I23964" s="80"/>
      <c r="AX23964" s="80"/>
      <c r="AY23964" s="80"/>
      <c r="AZ23964" s="80"/>
      <c r="BA23964" s="80"/>
      <c r="BB23964" s="80"/>
    </row>
    <row r="23965" spans="9:54" x14ac:dyDescent="0.25">
      <c r="I23965" s="80"/>
      <c r="AX23965" s="80"/>
      <c r="AY23965" s="80"/>
      <c r="AZ23965" s="80"/>
      <c r="BA23965" s="80"/>
      <c r="BB23965" s="80"/>
    </row>
    <row r="23966" spans="9:54" x14ac:dyDescent="0.25">
      <c r="I23966" s="80"/>
      <c r="AX23966" s="80"/>
      <c r="AY23966" s="80"/>
      <c r="AZ23966" s="80"/>
      <c r="BA23966" s="80"/>
      <c r="BB23966" s="80"/>
    </row>
    <row r="23967" spans="9:54" x14ac:dyDescent="0.25">
      <c r="I23967" s="80"/>
      <c r="AX23967" s="80"/>
      <c r="AY23967" s="80"/>
      <c r="AZ23967" s="80"/>
      <c r="BA23967" s="80"/>
      <c r="BB23967" s="80"/>
    </row>
    <row r="23968" spans="9:54" x14ac:dyDescent="0.25">
      <c r="I23968" s="80"/>
      <c r="AX23968" s="80"/>
      <c r="AY23968" s="80"/>
      <c r="AZ23968" s="80"/>
      <c r="BA23968" s="80"/>
      <c r="BB23968" s="80"/>
    </row>
    <row r="23969" spans="9:54" x14ac:dyDescent="0.25">
      <c r="I23969" s="80"/>
      <c r="AX23969" s="80"/>
      <c r="AY23969" s="80"/>
      <c r="AZ23969" s="80"/>
      <c r="BA23969" s="80"/>
      <c r="BB23969" s="80"/>
    </row>
    <row r="23970" spans="9:54" x14ac:dyDescent="0.25">
      <c r="I23970" s="80"/>
      <c r="AX23970" s="80"/>
      <c r="AY23970" s="80"/>
      <c r="AZ23970" s="80"/>
      <c r="BA23970" s="80"/>
      <c r="BB23970" s="80"/>
    </row>
    <row r="23971" spans="9:54" x14ac:dyDescent="0.25">
      <c r="I23971" s="80"/>
      <c r="AX23971" s="80"/>
      <c r="AY23971" s="80"/>
      <c r="AZ23971" s="80"/>
      <c r="BA23971" s="80"/>
      <c r="BB23971" s="80"/>
    </row>
    <row r="23972" spans="9:54" x14ac:dyDescent="0.25">
      <c r="I23972" s="80"/>
      <c r="AX23972" s="80"/>
      <c r="AY23972" s="80"/>
      <c r="AZ23972" s="80"/>
      <c r="BA23972" s="80"/>
      <c r="BB23972" s="80"/>
    </row>
    <row r="23973" spans="9:54" x14ac:dyDescent="0.25">
      <c r="I23973" s="80"/>
      <c r="AX23973" s="80"/>
      <c r="AY23973" s="80"/>
      <c r="AZ23973" s="80"/>
      <c r="BA23973" s="80"/>
      <c r="BB23973" s="80"/>
    </row>
    <row r="23974" spans="9:54" x14ac:dyDescent="0.25">
      <c r="I23974" s="80"/>
      <c r="AX23974" s="80"/>
      <c r="AY23974" s="80"/>
      <c r="AZ23974" s="80"/>
      <c r="BA23974" s="80"/>
      <c r="BB23974" s="80"/>
    </row>
    <row r="23975" spans="9:54" x14ac:dyDescent="0.25">
      <c r="I23975" s="80"/>
      <c r="AX23975" s="80"/>
      <c r="AY23975" s="80"/>
      <c r="AZ23975" s="80"/>
      <c r="BA23975" s="80"/>
      <c r="BB23975" s="80"/>
    </row>
    <row r="23976" spans="9:54" x14ac:dyDescent="0.25">
      <c r="I23976" s="80"/>
      <c r="AX23976" s="80"/>
      <c r="AY23976" s="80"/>
      <c r="AZ23976" s="80"/>
      <c r="BA23976" s="80"/>
      <c r="BB23976" s="80"/>
    </row>
    <row r="23977" spans="9:54" x14ac:dyDescent="0.25">
      <c r="I23977" s="80"/>
      <c r="AX23977" s="80"/>
      <c r="AY23977" s="80"/>
      <c r="AZ23977" s="80"/>
      <c r="BA23977" s="80"/>
      <c r="BB23977" s="80"/>
    </row>
    <row r="23978" spans="9:54" x14ac:dyDescent="0.25">
      <c r="I23978" s="80"/>
      <c r="AX23978" s="80"/>
      <c r="AY23978" s="80"/>
      <c r="AZ23978" s="80"/>
      <c r="BA23978" s="80"/>
      <c r="BB23978" s="80"/>
    </row>
    <row r="23979" spans="9:54" x14ac:dyDescent="0.25">
      <c r="I23979" s="80"/>
      <c r="AX23979" s="80"/>
      <c r="AY23979" s="80"/>
      <c r="AZ23979" s="80"/>
      <c r="BA23979" s="80"/>
      <c r="BB23979" s="80"/>
    </row>
    <row r="23980" spans="9:54" x14ac:dyDescent="0.25">
      <c r="I23980" s="80"/>
      <c r="AX23980" s="80"/>
      <c r="AY23980" s="80"/>
      <c r="AZ23980" s="80"/>
      <c r="BA23980" s="80"/>
      <c r="BB23980" s="80"/>
    </row>
    <row r="23981" spans="9:54" x14ac:dyDescent="0.25">
      <c r="I23981" s="80"/>
      <c r="AX23981" s="80"/>
      <c r="AY23981" s="80"/>
      <c r="AZ23981" s="80"/>
      <c r="BA23981" s="80"/>
      <c r="BB23981" s="80"/>
    </row>
    <row r="23982" spans="9:54" x14ac:dyDescent="0.25">
      <c r="I23982" s="80"/>
      <c r="AX23982" s="80"/>
      <c r="AY23982" s="80"/>
      <c r="AZ23982" s="80"/>
      <c r="BA23982" s="80"/>
      <c r="BB23982" s="80"/>
    </row>
    <row r="23983" spans="9:54" x14ac:dyDescent="0.25">
      <c r="I23983" s="80"/>
      <c r="AX23983" s="80"/>
      <c r="AY23983" s="80"/>
      <c r="AZ23983" s="80"/>
      <c r="BA23983" s="80"/>
      <c r="BB23983" s="80"/>
    </row>
    <row r="23984" spans="9:54" x14ac:dyDescent="0.25">
      <c r="I23984" s="80"/>
      <c r="AX23984" s="80"/>
      <c r="AY23984" s="80"/>
      <c r="AZ23984" s="80"/>
      <c r="BA23984" s="80"/>
      <c r="BB23984" s="80"/>
    </row>
    <row r="23985" spans="9:54" x14ac:dyDescent="0.25">
      <c r="I23985" s="80"/>
      <c r="AX23985" s="80"/>
      <c r="AY23985" s="80"/>
      <c r="AZ23985" s="80"/>
      <c r="BA23985" s="80"/>
      <c r="BB23985" s="80"/>
    </row>
    <row r="23986" spans="9:54" x14ac:dyDescent="0.25">
      <c r="I23986" s="80"/>
      <c r="AX23986" s="80"/>
      <c r="AY23986" s="80"/>
      <c r="AZ23986" s="80"/>
      <c r="BA23986" s="80"/>
      <c r="BB23986" s="80"/>
    </row>
    <row r="23987" spans="9:54" x14ac:dyDescent="0.25">
      <c r="I23987" s="80"/>
      <c r="AX23987" s="80"/>
      <c r="AY23987" s="80"/>
      <c r="AZ23987" s="80"/>
      <c r="BA23987" s="80"/>
      <c r="BB23987" s="80"/>
    </row>
    <row r="23988" spans="9:54" x14ac:dyDescent="0.25">
      <c r="I23988" s="80"/>
      <c r="AX23988" s="80"/>
      <c r="AY23988" s="80"/>
      <c r="AZ23988" s="80"/>
      <c r="BA23988" s="80"/>
      <c r="BB23988" s="80"/>
    </row>
    <row r="23989" spans="9:54" x14ac:dyDescent="0.25">
      <c r="I23989" s="80"/>
      <c r="AX23989" s="80"/>
      <c r="AY23989" s="80"/>
      <c r="AZ23989" s="80"/>
      <c r="BA23989" s="80"/>
      <c r="BB23989" s="80"/>
    </row>
    <row r="23990" spans="9:54" x14ac:dyDescent="0.25">
      <c r="I23990" s="80"/>
      <c r="AX23990" s="80"/>
      <c r="AY23990" s="80"/>
      <c r="AZ23990" s="80"/>
      <c r="BA23990" s="80"/>
      <c r="BB23990" s="80"/>
    </row>
    <row r="23991" spans="9:54" x14ac:dyDescent="0.25">
      <c r="I23991" s="80"/>
      <c r="AX23991" s="80"/>
      <c r="AY23991" s="80"/>
      <c r="AZ23991" s="80"/>
      <c r="BA23991" s="80"/>
      <c r="BB23991" s="80"/>
    </row>
    <row r="23992" spans="9:54" x14ac:dyDescent="0.25">
      <c r="I23992" s="80"/>
      <c r="AX23992" s="80"/>
      <c r="AY23992" s="80"/>
      <c r="AZ23992" s="80"/>
      <c r="BA23992" s="80"/>
      <c r="BB23992" s="80"/>
    </row>
    <row r="23993" spans="9:54" x14ac:dyDescent="0.25">
      <c r="I23993" s="80"/>
      <c r="AX23993" s="80"/>
      <c r="AY23993" s="80"/>
      <c r="AZ23993" s="80"/>
      <c r="BA23993" s="80"/>
      <c r="BB23993" s="80"/>
    </row>
    <row r="23994" spans="9:54" x14ac:dyDescent="0.25">
      <c r="I23994" s="80"/>
      <c r="AX23994" s="80"/>
      <c r="AY23994" s="80"/>
      <c r="AZ23994" s="80"/>
      <c r="BA23994" s="80"/>
      <c r="BB23994" s="80"/>
    </row>
    <row r="23995" spans="9:54" x14ac:dyDescent="0.25">
      <c r="I23995" s="80"/>
      <c r="AX23995" s="80"/>
      <c r="AY23995" s="80"/>
      <c r="AZ23995" s="80"/>
      <c r="BA23995" s="80"/>
      <c r="BB23995" s="80"/>
    </row>
    <row r="23996" spans="9:54" x14ac:dyDescent="0.25">
      <c r="I23996" s="80"/>
      <c r="AX23996" s="80"/>
      <c r="AY23996" s="80"/>
      <c r="AZ23996" s="80"/>
      <c r="BA23996" s="80"/>
      <c r="BB23996" s="80"/>
    </row>
    <row r="23997" spans="9:54" x14ac:dyDescent="0.25">
      <c r="I23997" s="80"/>
      <c r="AX23997" s="80"/>
      <c r="AY23997" s="80"/>
      <c r="AZ23997" s="80"/>
      <c r="BA23997" s="80"/>
      <c r="BB23997" s="80"/>
    </row>
    <row r="23998" spans="9:54" x14ac:dyDescent="0.25">
      <c r="I23998" s="80"/>
      <c r="AX23998" s="80"/>
      <c r="AY23998" s="80"/>
      <c r="AZ23998" s="80"/>
      <c r="BA23998" s="80"/>
      <c r="BB23998" s="80"/>
    </row>
    <row r="23999" spans="9:54" x14ac:dyDescent="0.25">
      <c r="I23999" s="80"/>
      <c r="AX23999" s="80"/>
      <c r="AY23999" s="80"/>
      <c r="AZ23999" s="80"/>
      <c r="BA23999" s="80"/>
      <c r="BB23999" s="80"/>
    </row>
    <row r="24000" spans="9:54" x14ac:dyDescent="0.25">
      <c r="I24000" s="80"/>
      <c r="AX24000" s="80"/>
      <c r="AY24000" s="80"/>
      <c r="AZ24000" s="80"/>
      <c r="BA24000" s="80"/>
      <c r="BB24000" s="80"/>
    </row>
    <row r="24001" spans="9:54" x14ac:dyDescent="0.25">
      <c r="I24001" s="80"/>
      <c r="AX24001" s="80"/>
      <c r="AY24001" s="80"/>
      <c r="AZ24001" s="80"/>
      <c r="BA24001" s="80"/>
      <c r="BB24001" s="80"/>
    </row>
    <row r="24002" spans="9:54" x14ac:dyDescent="0.25">
      <c r="I24002" s="80"/>
      <c r="AX24002" s="80"/>
      <c r="AY24002" s="80"/>
      <c r="AZ24002" s="80"/>
      <c r="BA24002" s="80"/>
      <c r="BB24002" s="80"/>
    </row>
    <row r="24003" spans="9:54" x14ac:dyDescent="0.25">
      <c r="I24003" s="80"/>
      <c r="AX24003" s="80"/>
      <c r="AY24003" s="80"/>
      <c r="AZ24003" s="80"/>
      <c r="BA24003" s="80"/>
      <c r="BB24003" s="80"/>
    </row>
    <row r="24004" spans="9:54" x14ac:dyDescent="0.25">
      <c r="I24004" s="80"/>
      <c r="AX24004" s="80"/>
      <c r="AY24004" s="80"/>
      <c r="AZ24004" s="80"/>
      <c r="BA24004" s="80"/>
      <c r="BB24004" s="80"/>
    </row>
    <row r="24005" spans="9:54" x14ac:dyDescent="0.25">
      <c r="I24005" s="80"/>
      <c r="AX24005" s="80"/>
      <c r="AY24005" s="80"/>
      <c r="AZ24005" s="80"/>
      <c r="BA24005" s="80"/>
      <c r="BB24005" s="80"/>
    </row>
    <row r="24006" spans="9:54" x14ac:dyDescent="0.25">
      <c r="I24006" s="80"/>
      <c r="AX24006" s="80"/>
      <c r="AY24006" s="80"/>
      <c r="AZ24006" s="80"/>
      <c r="BA24006" s="80"/>
      <c r="BB24006" s="80"/>
    </row>
    <row r="24007" spans="9:54" x14ac:dyDescent="0.25">
      <c r="I24007" s="80"/>
      <c r="AX24007" s="80"/>
      <c r="AY24007" s="80"/>
      <c r="AZ24007" s="80"/>
      <c r="BA24007" s="80"/>
      <c r="BB24007" s="80"/>
    </row>
    <row r="24008" spans="9:54" x14ac:dyDescent="0.25">
      <c r="I24008" s="80"/>
      <c r="AX24008" s="80"/>
      <c r="AY24008" s="80"/>
      <c r="AZ24008" s="80"/>
      <c r="BA24008" s="80"/>
      <c r="BB24008" s="80"/>
    </row>
    <row r="24009" spans="9:54" x14ac:dyDescent="0.25">
      <c r="I24009" s="80"/>
      <c r="AX24009" s="80"/>
      <c r="AY24009" s="80"/>
      <c r="AZ24009" s="80"/>
      <c r="BA24009" s="80"/>
      <c r="BB24009" s="80"/>
    </row>
    <row r="24010" spans="9:54" x14ac:dyDescent="0.25">
      <c r="I24010" s="80"/>
      <c r="AX24010" s="80"/>
      <c r="AY24010" s="80"/>
      <c r="AZ24010" s="80"/>
      <c r="BA24010" s="80"/>
      <c r="BB24010" s="80"/>
    </row>
    <row r="24011" spans="9:54" x14ac:dyDescent="0.25">
      <c r="I24011" s="80"/>
      <c r="AX24011" s="80"/>
      <c r="AY24011" s="80"/>
      <c r="AZ24011" s="80"/>
      <c r="BA24011" s="80"/>
      <c r="BB24011" s="80"/>
    </row>
    <row r="24012" spans="9:54" x14ac:dyDescent="0.25">
      <c r="I24012" s="80"/>
      <c r="AX24012" s="80"/>
      <c r="AY24012" s="80"/>
      <c r="AZ24012" s="80"/>
      <c r="BA24012" s="80"/>
      <c r="BB24012" s="80"/>
    </row>
    <row r="24013" spans="9:54" x14ac:dyDescent="0.25">
      <c r="I24013" s="80"/>
      <c r="AX24013" s="80"/>
      <c r="AY24013" s="80"/>
      <c r="AZ24013" s="80"/>
      <c r="BA24013" s="80"/>
      <c r="BB24013" s="80"/>
    </row>
    <row r="24014" spans="9:54" x14ac:dyDescent="0.25">
      <c r="I24014" s="80"/>
      <c r="AX24014" s="80"/>
      <c r="AY24014" s="80"/>
      <c r="AZ24014" s="80"/>
      <c r="BA24014" s="80"/>
      <c r="BB24014" s="80"/>
    </row>
    <row r="24015" spans="9:54" x14ac:dyDescent="0.25">
      <c r="I24015" s="80"/>
      <c r="AX24015" s="80"/>
      <c r="AY24015" s="80"/>
      <c r="AZ24015" s="80"/>
      <c r="BA24015" s="80"/>
      <c r="BB24015" s="80"/>
    </row>
    <row r="24016" spans="9:54" x14ac:dyDescent="0.25">
      <c r="I24016" s="80"/>
      <c r="AX24016" s="80"/>
      <c r="AY24016" s="80"/>
      <c r="AZ24016" s="80"/>
      <c r="BA24016" s="80"/>
      <c r="BB24016" s="80"/>
    </row>
    <row r="24017" spans="9:54" x14ac:dyDescent="0.25">
      <c r="I24017" s="80"/>
      <c r="AX24017" s="80"/>
      <c r="AY24017" s="80"/>
      <c r="AZ24017" s="80"/>
      <c r="BA24017" s="80"/>
      <c r="BB24017" s="80"/>
    </row>
    <row r="24018" spans="9:54" x14ac:dyDescent="0.25">
      <c r="I24018" s="80"/>
      <c r="AX24018" s="80"/>
      <c r="AY24018" s="80"/>
      <c r="AZ24018" s="80"/>
      <c r="BA24018" s="80"/>
      <c r="BB24018" s="80"/>
    </row>
    <row r="24019" spans="9:54" x14ac:dyDescent="0.25">
      <c r="I24019" s="80"/>
      <c r="AX24019" s="80"/>
      <c r="AY24019" s="80"/>
      <c r="AZ24019" s="80"/>
      <c r="BA24019" s="80"/>
      <c r="BB24019" s="80"/>
    </row>
    <row r="24020" spans="9:54" x14ac:dyDescent="0.25">
      <c r="I24020" s="80"/>
      <c r="AX24020" s="80"/>
      <c r="AY24020" s="80"/>
      <c r="AZ24020" s="80"/>
      <c r="BA24020" s="80"/>
      <c r="BB24020" s="80"/>
    </row>
    <row r="24021" spans="9:54" x14ac:dyDescent="0.25">
      <c r="I24021" s="80"/>
      <c r="AX24021" s="80"/>
      <c r="AY24021" s="80"/>
      <c r="AZ24021" s="80"/>
      <c r="BA24021" s="80"/>
      <c r="BB24021" s="80"/>
    </row>
    <row r="24022" spans="9:54" x14ac:dyDescent="0.25">
      <c r="I24022" s="80"/>
      <c r="AX24022" s="80"/>
      <c r="AY24022" s="80"/>
      <c r="AZ24022" s="80"/>
      <c r="BA24022" s="80"/>
      <c r="BB24022" s="80"/>
    </row>
    <row r="24023" spans="9:54" x14ac:dyDescent="0.25">
      <c r="I24023" s="80"/>
      <c r="AX24023" s="80"/>
      <c r="AY24023" s="80"/>
      <c r="AZ24023" s="80"/>
      <c r="BA24023" s="80"/>
      <c r="BB24023" s="80"/>
    </row>
    <row r="24024" spans="9:54" x14ac:dyDescent="0.25">
      <c r="I24024" s="80"/>
      <c r="AX24024" s="80"/>
      <c r="AY24024" s="80"/>
      <c r="AZ24024" s="80"/>
      <c r="BA24024" s="80"/>
      <c r="BB24024" s="80"/>
    </row>
    <row r="24025" spans="9:54" x14ac:dyDescent="0.25">
      <c r="I24025" s="80"/>
      <c r="AX24025" s="80"/>
      <c r="AY24025" s="80"/>
      <c r="AZ24025" s="80"/>
      <c r="BA24025" s="80"/>
      <c r="BB24025" s="80"/>
    </row>
    <row r="24026" spans="9:54" x14ac:dyDescent="0.25">
      <c r="I24026" s="80"/>
      <c r="AX24026" s="80"/>
      <c r="AY24026" s="80"/>
      <c r="AZ24026" s="80"/>
      <c r="BA24026" s="80"/>
      <c r="BB24026" s="80"/>
    </row>
    <row r="24027" spans="9:54" x14ac:dyDescent="0.25">
      <c r="I24027" s="80"/>
      <c r="AX24027" s="80"/>
      <c r="AY24027" s="80"/>
      <c r="AZ24027" s="80"/>
      <c r="BA24027" s="80"/>
      <c r="BB24027" s="80"/>
    </row>
    <row r="24028" spans="9:54" x14ac:dyDescent="0.25">
      <c r="I24028" s="80"/>
      <c r="AX24028" s="80"/>
      <c r="AY24028" s="80"/>
      <c r="AZ24028" s="80"/>
      <c r="BA24028" s="80"/>
      <c r="BB24028" s="80"/>
    </row>
    <row r="24029" spans="9:54" x14ac:dyDescent="0.25">
      <c r="I24029" s="80"/>
      <c r="AX24029" s="80"/>
      <c r="AY24029" s="80"/>
      <c r="AZ24029" s="80"/>
      <c r="BA24029" s="80"/>
      <c r="BB24029" s="80"/>
    </row>
    <row r="24030" spans="9:54" x14ac:dyDescent="0.25">
      <c r="I24030" s="80"/>
      <c r="AX24030" s="80"/>
      <c r="AY24030" s="80"/>
      <c r="AZ24030" s="80"/>
      <c r="BA24030" s="80"/>
      <c r="BB24030" s="80"/>
    </row>
    <row r="24031" spans="9:54" x14ac:dyDescent="0.25">
      <c r="I24031" s="80"/>
      <c r="AX24031" s="80"/>
      <c r="AY24031" s="80"/>
      <c r="AZ24031" s="80"/>
      <c r="BA24031" s="80"/>
      <c r="BB24031" s="80"/>
    </row>
    <row r="24032" spans="9:54" x14ac:dyDescent="0.25">
      <c r="I24032" s="80"/>
      <c r="AX24032" s="80"/>
      <c r="AY24032" s="80"/>
      <c r="AZ24032" s="80"/>
      <c r="BA24032" s="80"/>
      <c r="BB24032" s="80"/>
    </row>
    <row r="24033" spans="9:54" x14ac:dyDescent="0.25">
      <c r="I24033" s="80"/>
      <c r="AX24033" s="80"/>
      <c r="AY24033" s="80"/>
      <c r="AZ24033" s="80"/>
      <c r="BA24033" s="80"/>
      <c r="BB24033" s="80"/>
    </row>
    <row r="24034" spans="9:54" x14ac:dyDescent="0.25">
      <c r="I24034" s="80"/>
      <c r="AX24034" s="80"/>
      <c r="AY24034" s="80"/>
      <c r="AZ24034" s="80"/>
      <c r="BA24034" s="80"/>
      <c r="BB24034" s="80"/>
    </row>
    <row r="24035" spans="9:54" x14ac:dyDescent="0.25">
      <c r="I24035" s="80"/>
      <c r="AX24035" s="80"/>
      <c r="AY24035" s="80"/>
      <c r="AZ24035" s="80"/>
      <c r="BA24035" s="80"/>
      <c r="BB24035" s="80"/>
    </row>
    <row r="24036" spans="9:54" x14ac:dyDescent="0.25">
      <c r="I24036" s="80"/>
      <c r="AX24036" s="80"/>
      <c r="AY24036" s="80"/>
      <c r="AZ24036" s="80"/>
      <c r="BA24036" s="80"/>
      <c r="BB24036" s="80"/>
    </row>
    <row r="24037" spans="9:54" x14ac:dyDescent="0.25">
      <c r="I24037" s="80"/>
      <c r="AX24037" s="80"/>
      <c r="AY24037" s="80"/>
      <c r="AZ24037" s="80"/>
      <c r="BA24037" s="80"/>
      <c r="BB24037" s="80"/>
    </row>
    <row r="24038" spans="9:54" x14ac:dyDescent="0.25">
      <c r="I24038" s="80"/>
      <c r="AX24038" s="80"/>
      <c r="AY24038" s="80"/>
      <c r="AZ24038" s="80"/>
      <c r="BA24038" s="80"/>
      <c r="BB24038" s="80"/>
    </row>
    <row r="24039" spans="9:54" x14ac:dyDescent="0.25">
      <c r="I24039" s="80"/>
      <c r="AX24039" s="80"/>
      <c r="AY24039" s="80"/>
      <c r="AZ24039" s="80"/>
      <c r="BA24039" s="80"/>
      <c r="BB24039" s="80"/>
    </row>
    <row r="24040" spans="9:54" x14ac:dyDescent="0.25">
      <c r="I24040" s="80"/>
      <c r="AX24040" s="80"/>
      <c r="AY24040" s="80"/>
      <c r="AZ24040" s="80"/>
      <c r="BA24040" s="80"/>
      <c r="BB24040" s="80"/>
    </row>
    <row r="24041" spans="9:54" x14ac:dyDescent="0.25">
      <c r="I24041" s="80"/>
      <c r="AX24041" s="80"/>
      <c r="AY24041" s="80"/>
      <c r="AZ24041" s="80"/>
      <c r="BA24041" s="80"/>
      <c r="BB24041" s="80"/>
    </row>
    <row r="24042" spans="9:54" x14ac:dyDescent="0.25">
      <c r="I24042" s="80"/>
      <c r="AX24042" s="80"/>
      <c r="AY24042" s="80"/>
      <c r="AZ24042" s="80"/>
      <c r="BA24042" s="80"/>
      <c r="BB24042" s="80"/>
    </row>
    <row r="24043" spans="9:54" x14ac:dyDescent="0.25">
      <c r="I24043" s="80"/>
      <c r="AX24043" s="80"/>
      <c r="AY24043" s="80"/>
      <c r="AZ24043" s="80"/>
      <c r="BA24043" s="80"/>
      <c r="BB24043" s="80"/>
    </row>
    <row r="24044" spans="9:54" x14ac:dyDescent="0.25">
      <c r="I24044" s="80"/>
      <c r="AX24044" s="80"/>
      <c r="AY24044" s="80"/>
      <c r="AZ24044" s="80"/>
      <c r="BA24044" s="80"/>
      <c r="BB24044" s="80"/>
    </row>
    <row r="24045" spans="9:54" x14ac:dyDescent="0.25">
      <c r="I24045" s="80"/>
      <c r="AX24045" s="80"/>
      <c r="AY24045" s="80"/>
      <c r="AZ24045" s="80"/>
      <c r="BA24045" s="80"/>
      <c r="BB24045" s="80"/>
    </row>
    <row r="24046" spans="9:54" x14ac:dyDescent="0.25">
      <c r="I24046" s="80"/>
      <c r="AX24046" s="80"/>
      <c r="AY24046" s="80"/>
      <c r="AZ24046" s="80"/>
      <c r="BA24046" s="80"/>
      <c r="BB24046" s="80"/>
    </row>
    <row r="24047" spans="9:54" x14ac:dyDescent="0.25">
      <c r="I24047" s="80"/>
      <c r="AX24047" s="80"/>
      <c r="AY24047" s="80"/>
      <c r="AZ24047" s="80"/>
      <c r="BA24047" s="80"/>
      <c r="BB24047" s="80"/>
    </row>
    <row r="24048" spans="9:54" x14ac:dyDescent="0.25">
      <c r="I24048" s="80"/>
      <c r="AX24048" s="80"/>
      <c r="AY24048" s="80"/>
      <c r="AZ24048" s="80"/>
      <c r="BA24048" s="80"/>
      <c r="BB24048" s="80"/>
    </row>
    <row r="24049" spans="9:54" x14ac:dyDescent="0.25">
      <c r="I24049" s="80"/>
      <c r="AX24049" s="80"/>
      <c r="AY24049" s="80"/>
      <c r="AZ24049" s="80"/>
      <c r="BA24049" s="80"/>
      <c r="BB24049" s="80"/>
    </row>
    <row r="24050" spans="9:54" x14ac:dyDescent="0.25">
      <c r="I24050" s="80"/>
      <c r="AX24050" s="80"/>
      <c r="AY24050" s="80"/>
      <c r="AZ24050" s="80"/>
      <c r="BA24050" s="80"/>
      <c r="BB24050" s="80"/>
    </row>
    <row r="24051" spans="9:54" x14ac:dyDescent="0.25">
      <c r="I24051" s="80"/>
      <c r="AX24051" s="80"/>
      <c r="AY24051" s="80"/>
      <c r="AZ24051" s="80"/>
      <c r="BA24051" s="80"/>
      <c r="BB24051" s="80"/>
    </row>
    <row r="24052" spans="9:54" x14ac:dyDescent="0.25">
      <c r="I24052" s="80"/>
      <c r="AX24052" s="80"/>
      <c r="AY24052" s="80"/>
      <c r="AZ24052" s="80"/>
      <c r="BA24052" s="80"/>
      <c r="BB24052" s="80"/>
    </row>
    <row r="24053" spans="9:54" x14ac:dyDescent="0.25">
      <c r="I24053" s="80"/>
      <c r="AX24053" s="80"/>
      <c r="AY24053" s="80"/>
      <c r="AZ24053" s="80"/>
      <c r="BA24053" s="80"/>
      <c r="BB24053" s="80"/>
    </row>
    <row r="24054" spans="9:54" x14ac:dyDescent="0.25">
      <c r="I24054" s="80"/>
      <c r="AX24054" s="80"/>
      <c r="AY24054" s="80"/>
      <c r="AZ24054" s="80"/>
      <c r="BA24054" s="80"/>
      <c r="BB24054" s="80"/>
    </row>
    <row r="24055" spans="9:54" x14ac:dyDescent="0.25">
      <c r="I24055" s="80"/>
      <c r="AX24055" s="80"/>
      <c r="AY24055" s="80"/>
      <c r="AZ24055" s="80"/>
      <c r="BA24055" s="80"/>
      <c r="BB24055" s="80"/>
    </row>
    <row r="24056" spans="9:54" x14ac:dyDescent="0.25">
      <c r="I24056" s="80"/>
      <c r="AX24056" s="80"/>
      <c r="AY24056" s="80"/>
      <c r="AZ24056" s="80"/>
      <c r="BA24056" s="80"/>
      <c r="BB24056" s="80"/>
    </row>
    <row r="24057" spans="9:54" x14ac:dyDescent="0.25">
      <c r="I24057" s="80"/>
      <c r="AX24057" s="80"/>
      <c r="AY24057" s="80"/>
      <c r="AZ24057" s="80"/>
      <c r="BA24057" s="80"/>
      <c r="BB24057" s="80"/>
    </row>
    <row r="24058" spans="9:54" x14ac:dyDescent="0.25">
      <c r="I24058" s="80"/>
      <c r="AX24058" s="80"/>
      <c r="AY24058" s="80"/>
      <c r="AZ24058" s="80"/>
      <c r="BA24058" s="80"/>
      <c r="BB24058" s="80"/>
    </row>
    <row r="24059" spans="9:54" x14ac:dyDescent="0.25">
      <c r="I24059" s="80"/>
      <c r="AX24059" s="80"/>
      <c r="AY24059" s="80"/>
      <c r="AZ24059" s="80"/>
      <c r="BA24059" s="80"/>
      <c r="BB24059" s="80"/>
    </row>
    <row r="24060" spans="9:54" x14ac:dyDescent="0.25">
      <c r="I24060" s="80"/>
      <c r="AX24060" s="80"/>
      <c r="AY24060" s="80"/>
      <c r="AZ24060" s="80"/>
      <c r="BA24060" s="80"/>
      <c r="BB24060" s="80"/>
    </row>
    <row r="24061" spans="9:54" x14ac:dyDescent="0.25">
      <c r="I24061" s="80"/>
      <c r="AX24061" s="80"/>
      <c r="AY24061" s="80"/>
      <c r="AZ24061" s="80"/>
      <c r="BA24061" s="80"/>
      <c r="BB24061" s="80"/>
    </row>
    <row r="24062" spans="9:54" x14ac:dyDescent="0.25">
      <c r="I24062" s="80"/>
      <c r="AX24062" s="80"/>
      <c r="AY24062" s="80"/>
      <c r="AZ24062" s="80"/>
      <c r="BA24062" s="80"/>
      <c r="BB24062" s="80"/>
    </row>
    <row r="24063" spans="9:54" x14ac:dyDescent="0.25">
      <c r="I24063" s="80"/>
      <c r="AX24063" s="80"/>
      <c r="AY24063" s="80"/>
      <c r="AZ24063" s="80"/>
      <c r="BA24063" s="80"/>
      <c r="BB24063" s="80"/>
    </row>
    <row r="24064" spans="9:54" x14ac:dyDescent="0.25">
      <c r="I24064" s="80"/>
      <c r="AX24064" s="80"/>
      <c r="AY24064" s="80"/>
      <c r="AZ24064" s="80"/>
      <c r="BA24064" s="80"/>
      <c r="BB24064" s="80"/>
    </row>
    <row r="24065" spans="9:54" x14ac:dyDescent="0.25">
      <c r="I24065" s="80"/>
      <c r="AX24065" s="80"/>
      <c r="AY24065" s="80"/>
      <c r="AZ24065" s="80"/>
      <c r="BA24065" s="80"/>
      <c r="BB24065" s="80"/>
    </row>
    <row r="24066" spans="9:54" x14ac:dyDescent="0.25">
      <c r="I24066" s="80"/>
      <c r="AX24066" s="80"/>
      <c r="AY24066" s="80"/>
      <c r="AZ24066" s="80"/>
      <c r="BA24066" s="80"/>
      <c r="BB24066" s="80"/>
    </row>
    <row r="24067" spans="9:54" x14ac:dyDescent="0.25">
      <c r="I24067" s="80"/>
      <c r="AX24067" s="80"/>
      <c r="AY24067" s="80"/>
      <c r="AZ24067" s="80"/>
      <c r="BA24067" s="80"/>
      <c r="BB24067" s="80"/>
    </row>
    <row r="24068" spans="9:54" x14ac:dyDescent="0.25">
      <c r="I24068" s="80"/>
      <c r="AX24068" s="80"/>
      <c r="AY24068" s="80"/>
      <c r="AZ24068" s="80"/>
      <c r="BA24068" s="80"/>
      <c r="BB24068" s="80"/>
    </row>
    <row r="24069" spans="9:54" x14ac:dyDescent="0.25">
      <c r="I24069" s="80"/>
      <c r="AX24069" s="80"/>
      <c r="AY24069" s="80"/>
      <c r="AZ24069" s="80"/>
      <c r="BA24069" s="80"/>
      <c r="BB24069" s="80"/>
    </row>
    <row r="24070" spans="9:54" x14ac:dyDescent="0.25">
      <c r="I24070" s="80"/>
      <c r="AX24070" s="80"/>
      <c r="AY24070" s="80"/>
      <c r="AZ24070" s="80"/>
      <c r="BA24070" s="80"/>
      <c r="BB24070" s="80"/>
    </row>
    <row r="24071" spans="9:54" x14ac:dyDescent="0.25">
      <c r="I24071" s="80"/>
      <c r="AX24071" s="80"/>
      <c r="AY24071" s="80"/>
      <c r="AZ24071" s="80"/>
      <c r="BA24071" s="80"/>
      <c r="BB24071" s="80"/>
    </row>
    <row r="24072" spans="9:54" x14ac:dyDescent="0.25">
      <c r="I24072" s="80"/>
      <c r="AX24072" s="80"/>
      <c r="AY24072" s="80"/>
      <c r="AZ24072" s="80"/>
      <c r="BA24072" s="80"/>
      <c r="BB24072" s="80"/>
    </row>
    <row r="24073" spans="9:54" x14ac:dyDescent="0.25">
      <c r="I24073" s="80"/>
      <c r="AX24073" s="80"/>
      <c r="AY24073" s="80"/>
      <c r="AZ24073" s="80"/>
      <c r="BA24073" s="80"/>
      <c r="BB24073" s="80"/>
    </row>
    <row r="24074" spans="9:54" x14ac:dyDescent="0.25">
      <c r="I24074" s="80"/>
      <c r="AX24074" s="80"/>
      <c r="AY24074" s="80"/>
      <c r="AZ24074" s="80"/>
      <c r="BA24074" s="80"/>
      <c r="BB24074" s="80"/>
    </row>
    <row r="24075" spans="9:54" x14ac:dyDescent="0.25">
      <c r="I24075" s="80"/>
      <c r="AX24075" s="80"/>
      <c r="AY24075" s="80"/>
      <c r="AZ24075" s="80"/>
      <c r="BA24075" s="80"/>
      <c r="BB24075" s="80"/>
    </row>
    <row r="24076" spans="9:54" x14ac:dyDescent="0.25">
      <c r="I24076" s="80"/>
      <c r="AX24076" s="80"/>
      <c r="AY24076" s="80"/>
      <c r="AZ24076" s="80"/>
      <c r="BA24076" s="80"/>
      <c r="BB24076" s="80"/>
    </row>
    <row r="24077" spans="9:54" x14ac:dyDescent="0.25">
      <c r="I24077" s="80"/>
      <c r="AX24077" s="80"/>
      <c r="AY24077" s="80"/>
      <c r="AZ24077" s="80"/>
      <c r="BA24077" s="80"/>
      <c r="BB24077" s="80"/>
    </row>
    <row r="24078" spans="9:54" x14ac:dyDescent="0.25">
      <c r="I24078" s="80"/>
      <c r="AX24078" s="80"/>
      <c r="AY24078" s="80"/>
      <c r="AZ24078" s="80"/>
      <c r="BA24078" s="80"/>
      <c r="BB24078" s="80"/>
    </row>
    <row r="24079" spans="9:54" x14ac:dyDescent="0.25">
      <c r="I24079" s="80"/>
      <c r="AX24079" s="80"/>
      <c r="AY24079" s="80"/>
      <c r="AZ24079" s="80"/>
      <c r="BA24079" s="80"/>
      <c r="BB24079" s="80"/>
    </row>
    <row r="24080" spans="9:54" x14ac:dyDescent="0.25">
      <c r="I24080" s="80"/>
      <c r="AX24080" s="80"/>
      <c r="AY24080" s="80"/>
      <c r="AZ24080" s="80"/>
      <c r="BA24080" s="80"/>
      <c r="BB24080" s="80"/>
    </row>
    <row r="24081" spans="9:54" x14ac:dyDescent="0.25">
      <c r="I24081" s="80"/>
      <c r="AX24081" s="80"/>
      <c r="AY24081" s="80"/>
      <c r="AZ24081" s="80"/>
      <c r="BA24081" s="80"/>
      <c r="BB24081" s="80"/>
    </row>
    <row r="24082" spans="9:54" x14ac:dyDescent="0.25">
      <c r="I24082" s="80"/>
      <c r="AX24082" s="80"/>
      <c r="AY24082" s="80"/>
      <c r="AZ24082" s="80"/>
      <c r="BA24082" s="80"/>
      <c r="BB24082" s="80"/>
    </row>
    <row r="24083" spans="9:54" x14ac:dyDescent="0.25">
      <c r="I24083" s="80"/>
      <c r="AX24083" s="80"/>
      <c r="AY24083" s="80"/>
      <c r="AZ24083" s="80"/>
      <c r="BA24083" s="80"/>
      <c r="BB24083" s="80"/>
    </row>
    <row r="24084" spans="9:54" x14ac:dyDescent="0.25">
      <c r="I24084" s="80"/>
      <c r="AX24084" s="80"/>
      <c r="AY24084" s="80"/>
      <c r="AZ24084" s="80"/>
      <c r="BA24084" s="80"/>
      <c r="BB24084" s="80"/>
    </row>
    <row r="24085" spans="9:54" x14ac:dyDescent="0.25">
      <c r="I24085" s="80"/>
      <c r="AX24085" s="80"/>
      <c r="AY24085" s="80"/>
      <c r="AZ24085" s="80"/>
      <c r="BA24085" s="80"/>
      <c r="BB24085" s="80"/>
    </row>
    <row r="24086" spans="9:54" x14ac:dyDescent="0.25">
      <c r="I24086" s="80"/>
      <c r="AX24086" s="80"/>
      <c r="AY24086" s="80"/>
      <c r="AZ24086" s="80"/>
      <c r="BA24086" s="80"/>
      <c r="BB24086" s="80"/>
    </row>
    <row r="24087" spans="9:54" x14ac:dyDescent="0.25">
      <c r="I24087" s="80"/>
      <c r="AX24087" s="80"/>
      <c r="AY24087" s="80"/>
      <c r="AZ24087" s="80"/>
      <c r="BA24087" s="80"/>
      <c r="BB24087" s="80"/>
    </row>
    <row r="24088" spans="9:54" x14ac:dyDescent="0.25">
      <c r="I24088" s="80"/>
      <c r="AX24088" s="80"/>
      <c r="AY24088" s="80"/>
      <c r="AZ24088" s="80"/>
      <c r="BA24088" s="80"/>
      <c r="BB24088" s="80"/>
    </row>
    <row r="24089" spans="9:54" x14ac:dyDescent="0.25">
      <c r="I24089" s="80"/>
      <c r="AX24089" s="80"/>
      <c r="AY24089" s="80"/>
      <c r="AZ24089" s="80"/>
      <c r="BA24089" s="80"/>
      <c r="BB24089" s="80"/>
    </row>
    <row r="24090" spans="9:54" x14ac:dyDescent="0.25">
      <c r="I24090" s="80"/>
      <c r="AX24090" s="80"/>
      <c r="AY24090" s="80"/>
      <c r="AZ24090" s="80"/>
      <c r="BA24090" s="80"/>
      <c r="BB24090" s="80"/>
    </row>
    <row r="24091" spans="9:54" x14ac:dyDescent="0.25">
      <c r="I24091" s="80"/>
      <c r="AX24091" s="80"/>
      <c r="AY24091" s="80"/>
      <c r="AZ24091" s="80"/>
      <c r="BA24091" s="80"/>
      <c r="BB24091" s="80"/>
    </row>
    <row r="24092" spans="9:54" x14ac:dyDescent="0.25">
      <c r="I24092" s="80"/>
      <c r="AX24092" s="80"/>
      <c r="AY24092" s="80"/>
      <c r="AZ24092" s="80"/>
      <c r="BA24092" s="80"/>
      <c r="BB24092" s="80"/>
    </row>
    <row r="24093" spans="9:54" x14ac:dyDescent="0.25">
      <c r="I24093" s="80"/>
      <c r="AX24093" s="80"/>
      <c r="AY24093" s="80"/>
      <c r="AZ24093" s="80"/>
      <c r="BA24093" s="80"/>
      <c r="BB24093" s="80"/>
    </row>
    <row r="24094" spans="9:54" x14ac:dyDescent="0.25">
      <c r="I24094" s="80"/>
      <c r="AX24094" s="80"/>
      <c r="AY24094" s="80"/>
      <c r="AZ24094" s="80"/>
      <c r="BA24094" s="80"/>
      <c r="BB24094" s="80"/>
    </row>
    <row r="24095" spans="9:54" x14ac:dyDescent="0.25">
      <c r="I24095" s="80"/>
      <c r="AX24095" s="80"/>
      <c r="AY24095" s="80"/>
      <c r="AZ24095" s="80"/>
      <c r="BA24095" s="80"/>
      <c r="BB24095" s="80"/>
    </row>
    <row r="24096" spans="9:54" x14ac:dyDescent="0.25">
      <c r="I24096" s="80"/>
      <c r="AX24096" s="80"/>
      <c r="AY24096" s="80"/>
      <c r="AZ24096" s="80"/>
      <c r="BA24096" s="80"/>
      <c r="BB24096" s="80"/>
    </row>
    <row r="24097" spans="9:54" x14ac:dyDescent="0.25">
      <c r="I24097" s="80"/>
      <c r="AX24097" s="80"/>
      <c r="AY24097" s="80"/>
      <c r="AZ24097" s="80"/>
      <c r="BA24097" s="80"/>
      <c r="BB24097" s="80"/>
    </row>
    <row r="24098" spans="9:54" x14ac:dyDescent="0.25">
      <c r="I24098" s="80"/>
      <c r="AX24098" s="80"/>
      <c r="AY24098" s="80"/>
      <c r="AZ24098" s="80"/>
      <c r="BA24098" s="80"/>
      <c r="BB24098" s="80"/>
    </row>
    <row r="24099" spans="9:54" x14ac:dyDescent="0.25">
      <c r="I24099" s="80"/>
      <c r="AX24099" s="80"/>
      <c r="AY24099" s="80"/>
      <c r="AZ24099" s="80"/>
      <c r="BA24099" s="80"/>
      <c r="BB24099" s="80"/>
    </row>
    <row r="24100" spans="9:54" x14ac:dyDescent="0.25">
      <c r="I24100" s="80"/>
      <c r="AX24100" s="80"/>
      <c r="AY24100" s="80"/>
      <c r="AZ24100" s="80"/>
      <c r="BA24100" s="80"/>
      <c r="BB24100" s="80"/>
    </row>
    <row r="24101" spans="9:54" x14ac:dyDescent="0.25">
      <c r="I24101" s="80"/>
      <c r="AX24101" s="80"/>
      <c r="AY24101" s="80"/>
      <c r="AZ24101" s="80"/>
      <c r="BA24101" s="80"/>
      <c r="BB24101" s="80"/>
    </row>
    <row r="24102" spans="9:54" x14ac:dyDescent="0.25">
      <c r="I24102" s="80"/>
      <c r="AX24102" s="80"/>
      <c r="AY24102" s="80"/>
      <c r="AZ24102" s="80"/>
      <c r="BA24102" s="80"/>
      <c r="BB24102" s="80"/>
    </row>
    <row r="24103" spans="9:54" x14ac:dyDescent="0.25">
      <c r="I24103" s="80"/>
      <c r="AX24103" s="80"/>
      <c r="AY24103" s="80"/>
      <c r="AZ24103" s="80"/>
      <c r="BA24103" s="80"/>
      <c r="BB24103" s="80"/>
    </row>
    <row r="24104" spans="9:54" x14ac:dyDescent="0.25">
      <c r="I24104" s="80"/>
      <c r="AX24104" s="80"/>
      <c r="AY24104" s="80"/>
      <c r="AZ24104" s="80"/>
      <c r="BA24104" s="80"/>
      <c r="BB24104" s="80"/>
    </row>
    <row r="24105" spans="9:54" x14ac:dyDescent="0.25">
      <c r="I24105" s="80"/>
      <c r="AX24105" s="80"/>
      <c r="AY24105" s="80"/>
      <c r="AZ24105" s="80"/>
      <c r="BA24105" s="80"/>
      <c r="BB24105" s="80"/>
    </row>
    <row r="24106" spans="9:54" x14ac:dyDescent="0.25">
      <c r="I24106" s="80"/>
      <c r="AX24106" s="80"/>
      <c r="AY24106" s="80"/>
      <c r="AZ24106" s="80"/>
      <c r="BA24106" s="80"/>
      <c r="BB24106" s="80"/>
    </row>
    <row r="24107" spans="9:54" x14ac:dyDescent="0.25">
      <c r="I24107" s="80"/>
      <c r="AX24107" s="80"/>
      <c r="AY24107" s="80"/>
      <c r="AZ24107" s="80"/>
      <c r="BA24107" s="80"/>
      <c r="BB24107" s="80"/>
    </row>
    <row r="24108" spans="9:54" x14ac:dyDescent="0.25">
      <c r="I24108" s="80"/>
      <c r="AX24108" s="80"/>
      <c r="AY24108" s="80"/>
      <c r="AZ24108" s="80"/>
      <c r="BA24108" s="80"/>
      <c r="BB24108" s="80"/>
    </row>
    <row r="24109" spans="9:54" x14ac:dyDescent="0.25">
      <c r="I24109" s="80"/>
      <c r="AX24109" s="80"/>
      <c r="AY24109" s="80"/>
      <c r="AZ24109" s="80"/>
      <c r="BA24109" s="80"/>
      <c r="BB24109" s="80"/>
    </row>
    <row r="24110" spans="9:54" x14ac:dyDescent="0.25">
      <c r="I24110" s="80"/>
      <c r="AX24110" s="80"/>
      <c r="AY24110" s="80"/>
      <c r="AZ24110" s="80"/>
      <c r="BA24110" s="80"/>
      <c r="BB24110" s="80"/>
    </row>
    <row r="24111" spans="9:54" x14ac:dyDescent="0.25">
      <c r="I24111" s="80"/>
      <c r="AX24111" s="80"/>
      <c r="AY24111" s="80"/>
      <c r="AZ24111" s="80"/>
      <c r="BA24111" s="80"/>
      <c r="BB24111" s="80"/>
    </row>
    <row r="24112" spans="9:54" x14ac:dyDescent="0.25">
      <c r="I24112" s="80"/>
      <c r="AX24112" s="80"/>
      <c r="AY24112" s="80"/>
      <c r="AZ24112" s="80"/>
      <c r="BA24112" s="80"/>
      <c r="BB24112" s="80"/>
    </row>
    <row r="24113" spans="9:54" x14ac:dyDescent="0.25">
      <c r="I24113" s="80"/>
      <c r="AX24113" s="80"/>
      <c r="AY24113" s="80"/>
      <c r="AZ24113" s="80"/>
      <c r="BA24113" s="80"/>
      <c r="BB24113" s="80"/>
    </row>
    <row r="24114" spans="9:54" x14ac:dyDescent="0.25">
      <c r="I24114" s="80"/>
      <c r="AX24114" s="80"/>
      <c r="AY24114" s="80"/>
      <c r="AZ24114" s="80"/>
      <c r="BA24114" s="80"/>
      <c r="BB24114" s="80"/>
    </row>
    <row r="24115" spans="9:54" x14ac:dyDescent="0.25">
      <c r="I24115" s="80"/>
      <c r="AX24115" s="80"/>
      <c r="AY24115" s="80"/>
      <c r="AZ24115" s="80"/>
      <c r="BA24115" s="80"/>
      <c r="BB24115" s="80"/>
    </row>
    <row r="24116" spans="9:54" x14ac:dyDescent="0.25">
      <c r="I24116" s="80"/>
      <c r="AX24116" s="80"/>
      <c r="AY24116" s="80"/>
      <c r="AZ24116" s="80"/>
      <c r="BA24116" s="80"/>
      <c r="BB24116" s="80"/>
    </row>
    <row r="24117" spans="9:54" x14ac:dyDescent="0.25">
      <c r="I24117" s="80"/>
      <c r="AX24117" s="80"/>
      <c r="AY24117" s="80"/>
      <c r="AZ24117" s="80"/>
      <c r="BA24117" s="80"/>
      <c r="BB24117" s="80"/>
    </row>
    <row r="24118" spans="9:54" x14ac:dyDescent="0.25">
      <c r="I24118" s="80"/>
      <c r="AX24118" s="80"/>
      <c r="AY24118" s="80"/>
      <c r="AZ24118" s="80"/>
      <c r="BA24118" s="80"/>
      <c r="BB24118" s="80"/>
    </row>
    <row r="24119" spans="9:54" x14ac:dyDescent="0.25">
      <c r="I24119" s="80"/>
      <c r="AX24119" s="80"/>
      <c r="AY24119" s="80"/>
      <c r="AZ24119" s="80"/>
      <c r="BA24119" s="80"/>
      <c r="BB24119" s="80"/>
    </row>
    <row r="24120" spans="9:54" x14ac:dyDescent="0.25">
      <c r="I24120" s="80"/>
      <c r="AX24120" s="80"/>
      <c r="AY24120" s="80"/>
      <c r="AZ24120" s="80"/>
      <c r="BA24120" s="80"/>
      <c r="BB24120" s="80"/>
    </row>
    <row r="24121" spans="9:54" x14ac:dyDescent="0.25">
      <c r="I24121" s="80"/>
      <c r="AX24121" s="80"/>
      <c r="AY24121" s="80"/>
      <c r="AZ24121" s="80"/>
      <c r="BA24121" s="80"/>
      <c r="BB24121" s="80"/>
    </row>
    <row r="24122" spans="9:54" x14ac:dyDescent="0.25">
      <c r="I24122" s="80"/>
      <c r="AX24122" s="80"/>
      <c r="AY24122" s="80"/>
      <c r="AZ24122" s="80"/>
      <c r="BA24122" s="80"/>
      <c r="BB24122" s="80"/>
    </row>
    <row r="24123" spans="9:54" x14ac:dyDescent="0.25">
      <c r="I24123" s="80"/>
      <c r="AX24123" s="80"/>
      <c r="AY24123" s="80"/>
      <c r="AZ24123" s="80"/>
      <c r="BA24123" s="80"/>
      <c r="BB24123" s="80"/>
    </row>
    <row r="24124" spans="9:54" x14ac:dyDescent="0.25">
      <c r="I24124" s="80"/>
      <c r="AX24124" s="80"/>
      <c r="AY24124" s="80"/>
      <c r="AZ24124" s="80"/>
      <c r="BA24124" s="80"/>
      <c r="BB24124" s="80"/>
    </row>
    <row r="24125" spans="9:54" x14ac:dyDescent="0.25">
      <c r="I24125" s="80"/>
      <c r="AX24125" s="80"/>
      <c r="AY24125" s="80"/>
      <c r="AZ24125" s="80"/>
      <c r="BA24125" s="80"/>
      <c r="BB24125" s="80"/>
    </row>
    <row r="24126" spans="9:54" x14ac:dyDescent="0.25">
      <c r="I24126" s="80"/>
      <c r="AX24126" s="80"/>
      <c r="AY24126" s="80"/>
      <c r="AZ24126" s="80"/>
      <c r="BA24126" s="80"/>
      <c r="BB24126" s="80"/>
    </row>
    <row r="24127" spans="9:54" x14ac:dyDescent="0.25">
      <c r="I24127" s="80"/>
      <c r="AX24127" s="80"/>
      <c r="AY24127" s="80"/>
      <c r="AZ24127" s="80"/>
      <c r="BA24127" s="80"/>
      <c r="BB24127" s="80"/>
    </row>
    <row r="24128" spans="9:54" x14ac:dyDescent="0.25">
      <c r="I24128" s="80"/>
      <c r="AX24128" s="80"/>
      <c r="AY24128" s="80"/>
      <c r="AZ24128" s="80"/>
      <c r="BA24128" s="80"/>
      <c r="BB24128" s="80"/>
    </row>
    <row r="24129" spans="9:54" x14ac:dyDescent="0.25">
      <c r="I24129" s="80"/>
      <c r="AX24129" s="80"/>
      <c r="AY24129" s="80"/>
      <c r="AZ24129" s="80"/>
      <c r="BA24129" s="80"/>
      <c r="BB24129" s="80"/>
    </row>
    <row r="24130" spans="9:54" x14ac:dyDescent="0.25">
      <c r="I24130" s="80"/>
      <c r="AX24130" s="80"/>
      <c r="AY24130" s="80"/>
      <c r="AZ24130" s="80"/>
      <c r="BA24130" s="80"/>
      <c r="BB24130" s="80"/>
    </row>
    <row r="24131" spans="9:54" x14ac:dyDescent="0.25">
      <c r="I24131" s="80"/>
      <c r="AX24131" s="80"/>
      <c r="AY24131" s="80"/>
      <c r="AZ24131" s="80"/>
      <c r="BA24131" s="80"/>
      <c r="BB24131" s="80"/>
    </row>
    <row r="24132" spans="9:54" x14ac:dyDescent="0.25">
      <c r="I24132" s="80"/>
      <c r="AX24132" s="80"/>
      <c r="AY24132" s="80"/>
      <c r="AZ24132" s="80"/>
      <c r="BA24132" s="80"/>
      <c r="BB24132" s="80"/>
    </row>
    <row r="24133" spans="9:54" x14ac:dyDescent="0.25">
      <c r="I24133" s="80"/>
      <c r="AX24133" s="80"/>
      <c r="AY24133" s="80"/>
      <c r="AZ24133" s="80"/>
      <c r="BA24133" s="80"/>
      <c r="BB24133" s="80"/>
    </row>
    <row r="24134" spans="9:54" x14ac:dyDescent="0.25">
      <c r="I24134" s="80"/>
      <c r="AX24134" s="80"/>
      <c r="AY24134" s="80"/>
      <c r="AZ24134" s="80"/>
      <c r="BA24134" s="80"/>
      <c r="BB24134" s="80"/>
    </row>
    <row r="24135" spans="9:54" x14ac:dyDescent="0.25">
      <c r="I24135" s="80"/>
      <c r="AX24135" s="80"/>
      <c r="AY24135" s="80"/>
      <c r="AZ24135" s="80"/>
      <c r="BA24135" s="80"/>
      <c r="BB24135" s="80"/>
    </row>
    <row r="24136" spans="9:54" x14ac:dyDescent="0.25">
      <c r="I24136" s="80"/>
      <c r="AX24136" s="80"/>
      <c r="AY24136" s="80"/>
      <c r="AZ24136" s="80"/>
      <c r="BA24136" s="80"/>
      <c r="BB24136" s="80"/>
    </row>
    <row r="24137" spans="9:54" x14ac:dyDescent="0.25">
      <c r="I24137" s="80"/>
      <c r="AX24137" s="80"/>
      <c r="AY24137" s="80"/>
      <c r="AZ24137" s="80"/>
      <c r="BA24137" s="80"/>
      <c r="BB24137" s="80"/>
    </row>
    <row r="24138" spans="9:54" x14ac:dyDescent="0.25">
      <c r="I24138" s="80"/>
      <c r="AX24138" s="80"/>
      <c r="AY24138" s="80"/>
      <c r="AZ24138" s="80"/>
      <c r="BA24138" s="80"/>
      <c r="BB24138" s="80"/>
    </row>
    <row r="24139" spans="9:54" x14ac:dyDescent="0.25">
      <c r="I24139" s="80"/>
      <c r="AX24139" s="80"/>
      <c r="AY24139" s="80"/>
      <c r="AZ24139" s="80"/>
      <c r="BA24139" s="80"/>
      <c r="BB24139" s="80"/>
    </row>
    <row r="24140" spans="9:54" x14ac:dyDescent="0.25">
      <c r="I24140" s="80"/>
      <c r="AX24140" s="80"/>
      <c r="AY24140" s="80"/>
      <c r="AZ24140" s="80"/>
      <c r="BA24140" s="80"/>
      <c r="BB24140" s="80"/>
    </row>
    <row r="24141" spans="9:54" x14ac:dyDescent="0.25">
      <c r="I24141" s="80"/>
      <c r="AX24141" s="80"/>
      <c r="AY24141" s="80"/>
      <c r="AZ24141" s="80"/>
      <c r="BA24141" s="80"/>
      <c r="BB24141" s="80"/>
    </row>
    <row r="24142" spans="9:54" x14ac:dyDescent="0.25">
      <c r="I24142" s="80"/>
      <c r="AX24142" s="80"/>
      <c r="AY24142" s="80"/>
      <c r="AZ24142" s="80"/>
      <c r="BA24142" s="80"/>
      <c r="BB24142" s="80"/>
    </row>
    <row r="24143" spans="9:54" x14ac:dyDescent="0.25">
      <c r="I24143" s="80"/>
      <c r="AX24143" s="80"/>
      <c r="AY24143" s="80"/>
      <c r="AZ24143" s="80"/>
      <c r="BA24143" s="80"/>
      <c r="BB24143" s="80"/>
    </row>
    <row r="24144" spans="9:54" x14ac:dyDescent="0.25">
      <c r="I24144" s="80"/>
      <c r="AX24144" s="80"/>
      <c r="AY24144" s="80"/>
      <c r="AZ24144" s="80"/>
      <c r="BA24144" s="80"/>
      <c r="BB24144" s="80"/>
    </row>
    <row r="24145" spans="9:54" x14ac:dyDescent="0.25">
      <c r="I24145" s="80"/>
      <c r="AX24145" s="80"/>
      <c r="AY24145" s="80"/>
      <c r="AZ24145" s="80"/>
      <c r="BA24145" s="80"/>
      <c r="BB24145" s="80"/>
    </row>
    <row r="24146" spans="9:54" x14ac:dyDescent="0.25">
      <c r="I24146" s="80"/>
      <c r="AX24146" s="80"/>
      <c r="AY24146" s="80"/>
      <c r="AZ24146" s="80"/>
      <c r="BA24146" s="80"/>
      <c r="BB24146" s="80"/>
    </row>
    <row r="24147" spans="9:54" x14ac:dyDescent="0.25">
      <c r="I24147" s="80"/>
      <c r="AX24147" s="80"/>
      <c r="AY24147" s="80"/>
      <c r="AZ24147" s="80"/>
      <c r="BA24147" s="80"/>
      <c r="BB24147" s="80"/>
    </row>
    <row r="24148" spans="9:54" x14ac:dyDescent="0.25">
      <c r="I24148" s="80"/>
      <c r="AX24148" s="80"/>
      <c r="AY24148" s="80"/>
      <c r="AZ24148" s="80"/>
      <c r="BA24148" s="80"/>
      <c r="BB24148" s="80"/>
    </row>
    <row r="24149" spans="9:54" x14ac:dyDescent="0.25">
      <c r="I24149" s="80"/>
      <c r="AX24149" s="80"/>
      <c r="AY24149" s="80"/>
      <c r="AZ24149" s="80"/>
      <c r="BA24149" s="80"/>
      <c r="BB24149" s="80"/>
    </row>
    <row r="24150" spans="9:54" x14ac:dyDescent="0.25">
      <c r="I24150" s="80"/>
      <c r="AX24150" s="80"/>
      <c r="AY24150" s="80"/>
      <c r="AZ24150" s="80"/>
      <c r="BA24150" s="80"/>
      <c r="BB24150" s="80"/>
    </row>
    <row r="24151" spans="9:54" x14ac:dyDescent="0.25">
      <c r="I24151" s="80"/>
      <c r="AX24151" s="80"/>
      <c r="AY24151" s="80"/>
      <c r="AZ24151" s="80"/>
      <c r="BA24151" s="80"/>
      <c r="BB24151" s="80"/>
    </row>
    <row r="24152" spans="9:54" x14ac:dyDescent="0.25">
      <c r="I24152" s="80"/>
      <c r="AX24152" s="80"/>
      <c r="AY24152" s="80"/>
      <c r="AZ24152" s="80"/>
      <c r="BA24152" s="80"/>
      <c r="BB24152" s="80"/>
    </row>
    <row r="24153" spans="9:54" x14ac:dyDescent="0.25">
      <c r="I24153" s="80"/>
      <c r="AX24153" s="80"/>
      <c r="AY24153" s="80"/>
      <c r="AZ24153" s="80"/>
      <c r="BA24153" s="80"/>
      <c r="BB24153" s="80"/>
    </row>
    <row r="24154" spans="9:54" x14ac:dyDescent="0.25">
      <c r="I24154" s="80"/>
      <c r="AX24154" s="80"/>
      <c r="AY24154" s="80"/>
      <c r="AZ24154" s="80"/>
      <c r="BA24154" s="80"/>
      <c r="BB24154" s="80"/>
    </row>
    <row r="24155" spans="9:54" x14ac:dyDescent="0.25">
      <c r="I24155" s="80"/>
      <c r="AX24155" s="80"/>
      <c r="AY24155" s="80"/>
      <c r="AZ24155" s="80"/>
      <c r="BA24155" s="80"/>
      <c r="BB24155" s="80"/>
    </row>
    <row r="24156" spans="9:54" x14ac:dyDescent="0.25">
      <c r="I24156" s="80"/>
      <c r="AX24156" s="80"/>
      <c r="AY24156" s="80"/>
      <c r="AZ24156" s="80"/>
      <c r="BA24156" s="80"/>
      <c r="BB24156" s="80"/>
    </row>
    <row r="24157" spans="9:54" x14ac:dyDescent="0.25">
      <c r="I24157" s="80"/>
      <c r="AX24157" s="80"/>
      <c r="AY24157" s="80"/>
      <c r="AZ24157" s="80"/>
      <c r="BA24157" s="80"/>
      <c r="BB24157" s="80"/>
    </row>
    <row r="24158" spans="9:54" x14ac:dyDescent="0.25">
      <c r="I24158" s="80"/>
      <c r="AX24158" s="80"/>
      <c r="AY24158" s="80"/>
      <c r="AZ24158" s="80"/>
      <c r="BA24158" s="80"/>
      <c r="BB24158" s="80"/>
    </row>
    <row r="24159" spans="9:54" x14ac:dyDescent="0.25">
      <c r="I24159" s="80"/>
      <c r="AX24159" s="80"/>
      <c r="AY24159" s="80"/>
      <c r="AZ24159" s="80"/>
      <c r="BA24159" s="80"/>
      <c r="BB24159" s="80"/>
    </row>
    <row r="24160" spans="9:54" x14ac:dyDescent="0.25">
      <c r="I24160" s="80"/>
      <c r="AX24160" s="80"/>
      <c r="AY24160" s="80"/>
      <c r="AZ24160" s="80"/>
      <c r="BA24160" s="80"/>
      <c r="BB24160" s="80"/>
    </row>
    <row r="24161" spans="9:54" x14ac:dyDescent="0.25">
      <c r="I24161" s="80"/>
      <c r="AX24161" s="80"/>
      <c r="AY24161" s="80"/>
      <c r="AZ24161" s="80"/>
      <c r="BA24161" s="80"/>
      <c r="BB24161" s="80"/>
    </row>
    <row r="24162" spans="9:54" x14ac:dyDescent="0.25">
      <c r="I24162" s="80"/>
      <c r="AX24162" s="80"/>
      <c r="AY24162" s="80"/>
      <c r="AZ24162" s="80"/>
      <c r="BA24162" s="80"/>
      <c r="BB24162" s="80"/>
    </row>
    <row r="24163" spans="9:54" x14ac:dyDescent="0.25">
      <c r="I24163" s="80"/>
      <c r="AX24163" s="80"/>
      <c r="AY24163" s="80"/>
      <c r="AZ24163" s="80"/>
      <c r="BA24163" s="80"/>
      <c r="BB24163" s="80"/>
    </row>
    <row r="24164" spans="9:54" x14ac:dyDescent="0.25">
      <c r="I24164" s="80"/>
      <c r="AX24164" s="80"/>
      <c r="AY24164" s="80"/>
      <c r="AZ24164" s="80"/>
      <c r="BA24164" s="80"/>
      <c r="BB24164" s="80"/>
    </row>
    <row r="24165" spans="9:54" x14ac:dyDescent="0.25">
      <c r="I24165" s="80"/>
      <c r="AX24165" s="80"/>
      <c r="AY24165" s="80"/>
      <c r="AZ24165" s="80"/>
      <c r="BA24165" s="80"/>
      <c r="BB24165" s="80"/>
    </row>
    <row r="24166" spans="9:54" x14ac:dyDescent="0.25">
      <c r="I24166" s="80"/>
      <c r="AX24166" s="80"/>
      <c r="AY24166" s="80"/>
      <c r="AZ24166" s="80"/>
      <c r="BA24166" s="80"/>
      <c r="BB24166" s="80"/>
    </row>
    <row r="24167" spans="9:54" x14ac:dyDescent="0.25">
      <c r="I24167" s="80"/>
      <c r="AX24167" s="80"/>
      <c r="AY24167" s="80"/>
      <c r="AZ24167" s="80"/>
      <c r="BA24167" s="80"/>
      <c r="BB24167" s="80"/>
    </row>
    <row r="24168" spans="9:54" x14ac:dyDescent="0.25">
      <c r="I24168" s="80"/>
      <c r="AX24168" s="80"/>
      <c r="AY24168" s="80"/>
      <c r="AZ24168" s="80"/>
      <c r="BA24168" s="80"/>
      <c r="BB24168" s="80"/>
    </row>
    <row r="24169" spans="9:54" x14ac:dyDescent="0.25">
      <c r="I24169" s="80"/>
      <c r="AX24169" s="80"/>
      <c r="AY24169" s="80"/>
      <c r="AZ24169" s="80"/>
      <c r="BA24169" s="80"/>
      <c r="BB24169" s="80"/>
    </row>
    <row r="24170" spans="9:54" x14ac:dyDescent="0.25">
      <c r="I24170" s="80"/>
      <c r="AX24170" s="80"/>
      <c r="AY24170" s="80"/>
      <c r="AZ24170" s="80"/>
      <c r="BA24170" s="80"/>
      <c r="BB24170" s="80"/>
    </row>
    <row r="24171" spans="9:54" x14ac:dyDescent="0.25">
      <c r="I24171" s="80"/>
      <c r="AX24171" s="80"/>
      <c r="AY24171" s="80"/>
      <c r="AZ24171" s="80"/>
      <c r="BA24171" s="80"/>
      <c r="BB24171" s="80"/>
    </row>
    <row r="24172" spans="9:54" x14ac:dyDescent="0.25">
      <c r="I24172" s="80"/>
      <c r="AX24172" s="80"/>
      <c r="AY24172" s="80"/>
      <c r="AZ24172" s="80"/>
      <c r="BA24172" s="80"/>
      <c r="BB24172" s="80"/>
    </row>
    <row r="24173" spans="9:54" x14ac:dyDescent="0.25">
      <c r="I24173" s="80"/>
      <c r="AX24173" s="80"/>
      <c r="AY24173" s="80"/>
      <c r="AZ24173" s="80"/>
      <c r="BA24173" s="80"/>
      <c r="BB24173" s="80"/>
    </row>
    <row r="24174" spans="9:54" x14ac:dyDescent="0.25">
      <c r="I24174" s="80"/>
      <c r="AX24174" s="80"/>
      <c r="AY24174" s="80"/>
      <c r="AZ24174" s="80"/>
      <c r="BA24174" s="80"/>
      <c r="BB24174" s="80"/>
    </row>
    <row r="24175" spans="9:54" x14ac:dyDescent="0.25">
      <c r="I24175" s="80"/>
      <c r="AX24175" s="80"/>
      <c r="AY24175" s="80"/>
      <c r="AZ24175" s="80"/>
      <c r="BA24175" s="80"/>
      <c r="BB24175" s="80"/>
    </row>
    <row r="24176" spans="9:54" x14ac:dyDescent="0.25">
      <c r="I24176" s="80"/>
      <c r="AX24176" s="80"/>
      <c r="AY24176" s="80"/>
      <c r="AZ24176" s="80"/>
      <c r="BA24176" s="80"/>
      <c r="BB24176" s="80"/>
    </row>
    <row r="24177" spans="9:54" x14ac:dyDescent="0.25">
      <c r="I24177" s="80"/>
      <c r="AX24177" s="80"/>
      <c r="AY24177" s="80"/>
      <c r="AZ24177" s="80"/>
      <c r="BA24177" s="80"/>
      <c r="BB24177" s="80"/>
    </row>
    <row r="24178" spans="9:54" x14ac:dyDescent="0.25">
      <c r="I24178" s="80"/>
      <c r="AX24178" s="80"/>
      <c r="AY24178" s="80"/>
      <c r="AZ24178" s="80"/>
      <c r="BA24178" s="80"/>
      <c r="BB24178" s="80"/>
    </row>
    <row r="24179" spans="9:54" x14ac:dyDescent="0.25">
      <c r="I24179" s="80"/>
      <c r="AX24179" s="80"/>
      <c r="AY24179" s="80"/>
      <c r="AZ24179" s="80"/>
      <c r="BA24179" s="80"/>
      <c r="BB24179" s="80"/>
    </row>
    <row r="24180" spans="9:54" x14ac:dyDescent="0.25">
      <c r="I24180" s="80"/>
      <c r="AX24180" s="80"/>
      <c r="AY24180" s="80"/>
      <c r="AZ24180" s="80"/>
      <c r="BA24180" s="80"/>
      <c r="BB24180" s="80"/>
    </row>
    <row r="24181" spans="9:54" x14ac:dyDescent="0.25">
      <c r="I24181" s="80"/>
      <c r="AX24181" s="80"/>
      <c r="AY24181" s="80"/>
      <c r="AZ24181" s="80"/>
      <c r="BA24181" s="80"/>
      <c r="BB24181" s="80"/>
    </row>
    <row r="24182" spans="9:54" x14ac:dyDescent="0.25">
      <c r="I24182" s="80"/>
      <c r="AX24182" s="80"/>
      <c r="AY24182" s="80"/>
      <c r="AZ24182" s="80"/>
      <c r="BA24182" s="80"/>
      <c r="BB24182" s="80"/>
    </row>
    <row r="24183" spans="9:54" x14ac:dyDescent="0.25">
      <c r="I24183" s="80"/>
      <c r="AX24183" s="80"/>
      <c r="AY24183" s="80"/>
      <c r="AZ24183" s="80"/>
      <c r="BA24183" s="80"/>
      <c r="BB24183" s="80"/>
    </row>
    <row r="24184" spans="9:54" x14ac:dyDescent="0.25">
      <c r="I24184" s="80"/>
      <c r="AX24184" s="80"/>
      <c r="AY24184" s="80"/>
      <c r="AZ24184" s="80"/>
      <c r="BA24184" s="80"/>
      <c r="BB24184" s="80"/>
    </row>
    <row r="24185" spans="9:54" x14ac:dyDescent="0.25">
      <c r="I24185" s="80"/>
      <c r="AX24185" s="80"/>
      <c r="AY24185" s="80"/>
      <c r="AZ24185" s="80"/>
      <c r="BA24185" s="80"/>
      <c r="BB24185" s="80"/>
    </row>
    <row r="24186" spans="9:54" x14ac:dyDescent="0.25">
      <c r="I24186" s="80"/>
      <c r="AX24186" s="80"/>
      <c r="AY24186" s="80"/>
      <c r="AZ24186" s="80"/>
      <c r="BA24186" s="80"/>
      <c r="BB24186" s="80"/>
    </row>
    <row r="24187" spans="9:54" x14ac:dyDescent="0.25">
      <c r="I24187" s="80"/>
      <c r="AX24187" s="80"/>
      <c r="AY24187" s="80"/>
      <c r="AZ24187" s="80"/>
      <c r="BA24187" s="80"/>
      <c r="BB24187" s="80"/>
    </row>
    <row r="24188" spans="9:54" x14ac:dyDescent="0.25">
      <c r="I24188" s="80"/>
      <c r="AX24188" s="80"/>
      <c r="AY24188" s="80"/>
      <c r="AZ24188" s="80"/>
      <c r="BA24188" s="80"/>
      <c r="BB24188" s="80"/>
    </row>
    <row r="24189" spans="9:54" x14ac:dyDescent="0.25">
      <c r="I24189" s="80"/>
      <c r="AX24189" s="80"/>
      <c r="AY24189" s="80"/>
      <c r="AZ24189" s="80"/>
      <c r="BA24189" s="80"/>
      <c r="BB24189" s="80"/>
    </row>
    <row r="24190" spans="9:54" x14ac:dyDescent="0.25">
      <c r="I24190" s="80"/>
      <c r="AX24190" s="80"/>
      <c r="AY24190" s="80"/>
      <c r="AZ24190" s="80"/>
      <c r="BA24190" s="80"/>
      <c r="BB24190" s="80"/>
    </row>
    <row r="24191" spans="9:54" x14ac:dyDescent="0.25">
      <c r="I24191" s="80"/>
      <c r="AX24191" s="80"/>
      <c r="AY24191" s="80"/>
      <c r="AZ24191" s="80"/>
      <c r="BA24191" s="80"/>
      <c r="BB24191" s="80"/>
    </row>
    <row r="24192" spans="9:54" x14ac:dyDescent="0.25">
      <c r="I24192" s="80"/>
      <c r="AX24192" s="80"/>
      <c r="AY24192" s="80"/>
      <c r="AZ24192" s="80"/>
      <c r="BA24192" s="80"/>
      <c r="BB24192" s="80"/>
    </row>
    <row r="24193" spans="9:54" x14ac:dyDescent="0.25">
      <c r="I24193" s="80"/>
      <c r="AX24193" s="80"/>
      <c r="AY24193" s="80"/>
      <c r="AZ24193" s="80"/>
      <c r="BA24193" s="80"/>
      <c r="BB24193" s="80"/>
    </row>
    <row r="24194" spans="9:54" x14ac:dyDescent="0.25">
      <c r="I24194" s="80"/>
      <c r="AX24194" s="80"/>
      <c r="AY24194" s="80"/>
      <c r="AZ24194" s="80"/>
      <c r="BA24194" s="80"/>
      <c r="BB24194" s="80"/>
    </row>
    <row r="24195" spans="9:54" x14ac:dyDescent="0.25">
      <c r="I24195" s="80"/>
      <c r="AX24195" s="80"/>
      <c r="AY24195" s="80"/>
      <c r="AZ24195" s="80"/>
      <c r="BA24195" s="80"/>
      <c r="BB24195" s="80"/>
    </row>
    <row r="24196" spans="9:54" x14ac:dyDescent="0.25">
      <c r="I24196" s="80"/>
      <c r="AX24196" s="80"/>
      <c r="AY24196" s="80"/>
      <c r="AZ24196" s="80"/>
      <c r="BA24196" s="80"/>
      <c r="BB24196" s="80"/>
    </row>
    <row r="24197" spans="9:54" x14ac:dyDescent="0.25">
      <c r="I24197" s="80"/>
      <c r="AX24197" s="80"/>
      <c r="AY24197" s="80"/>
      <c r="AZ24197" s="80"/>
      <c r="BA24197" s="80"/>
      <c r="BB24197" s="80"/>
    </row>
    <row r="24198" spans="9:54" x14ac:dyDescent="0.25">
      <c r="I24198" s="80"/>
      <c r="AX24198" s="80"/>
      <c r="AY24198" s="80"/>
      <c r="AZ24198" s="80"/>
      <c r="BA24198" s="80"/>
      <c r="BB24198" s="80"/>
    </row>
    <row r="24199" spans="9:54" x14ac:dyDescent="0.25">
      <c r="I24199" s="80"/>
      <c r="AX24199" s="80"/>
      <c r="AY24199" s="80"/>
      <c r="AZ24199" s="80"/>
      <c r="BA24199" s="80"/>
      <c r="BB24199" s="80"/>
    </row>
    <row r="24200" spans="9:54" x14ac:dyDescent="0.25">
      <c r="I24200" s="80"/>
      <c r="AX24200" s="80"/>
      <c r="AY24200" s="80"/>
      <c r="AZ24200" s="80"/>
      <c r="BA24200" s="80"/>
      <c r="BB24200" s="80"/>
    </row>
    <row r="24201" spans="9:54" x14ac:dyDescent="0.25">
      <c r="I24201" s="80"/>
      <c r="AX24201" s="80"/>
      <c r="AY24201" s="80"/>
      <c r="AZ24201" s="80"/>
      <c r="BA24201" s="80"/>
      <c r="BB24201" s="80"/>
    </row>
    <row r="24202" spans="9:54" x14ac:dyDescent="0.25">
      <c r="I24202" s="80"/>
      <c r="AX24202" s="80"/>
      <c r="AY24202" s="80"/>
      <c r="AZ24202" s="80"/>
      <c r="BA24202" s="80"/>
      <c r="BB24202" s="80"/>
    </row>
    <row r="24203" spans="9:54" x14ac:dyDescent="0.25">
      <c r="I24203" s="80"/>
      <c r="AX24203" s="80"/>
      <c r="AY24203" s="80"/>
      <c r="AZ24203" s="80"/>
      <c r="BA24203" s="80"/>
      <c r="BB24203" s="80"/>
    </row>
    <row r="24204" spans="9:54" x14ac:dyDescent="0.25">
      <c r="I24204" s="80"/>
      <c r="AX24204" s="80"/>
      <c r="AY24204" s="80"/>
      <c r="AZ24204" s="80"/>
      <c r="BA24204" s="80"/>
      <c r="BB24204" s="80"/>
    </row>
    <row r="24205" spans="9:54" x14ac:dyDescent="0.25">
      <c r="I24205" s="80"/>
      <c r="AX24205" s="80"/>
      <c r="AY24205" s="80"/>
      <c r="AZ24205" s="80"/>
      <c r="BA24205" s="80"/>
      <c r="BB24205" s="80"/>
    </row>
    <row r="24206" spans="9:54" x14ac:dyDescent="0.25">
      <c r="I24206" s="80"/>
      <c r="AX24206" s="80"/>
      <c r="AY24206" s="80"/>
      <c r="AZ24206" s="80"/>
      <c r="BA24206" s="80"/>
      <c r="BB24206" s="80"/>
    </row>
    <row r="24207" spans="9:54" x14ac:dyDescent="0.25">
      <c r="I24207" s="80"/>
      <c r="AX24207" s="80"/>
      <c r="AY24207" s="80"/>
      <c r="AZ24207" s="80"/>
      <c r="BA24207" s="80"/>
      <c r="BB24207" s="80"/>
    </row>
    <row r="24208" spans="9:54" x14ac:dyDescent="0.25">
      <c r="I24208" s="80"/>
      <c r="AX24208" s="80"/>
      <c r="AY24208" s="80"/>
      <c r="AZ24208" s="80"/>
      <c r="BA24208" s="80"/>
      <c r="BB24208" s="80"/>
    </row>
    <row r="24209" spans="9:54" x14ac:dyDescent="0.25">
      <c r="I24209" s="80"/>
      <c r="AX24209" s="80"/>
      <c r="AY24209" s="80"/>
      <c r="AZ24209" s="80"/>
      <c r="BA24209" s="80"/>
      <c r="BB24209" s="80"/>
    </row>
    <row r="24210" spans="9:54" x14ac:dyDescent="0.25">
      <c r="I24210" s="80"/>
      <c r="AX24210" s="80"/>
      <c r="AY24210" s="80"/>
      <c r="AZ24210" s="80"/>
      <c r="BA24210" s="80"/>
      <c r="BB24210" s="80"/>
    </row>
    <row r="24211" spans="9:54" x14ac:dyDescent="0.25">
      <c r="I24211" s="80"/>
      <c r="AX24211" s="80"/>
      <c r="AY24211" s="80"/>
      <c r="AZ24211" s="80"/>
      <c r="BA24211" s="80"/>
      <c r="BB24211" s="80"/>
    </row>
    <row r="24212" spans="9:54" x14ac:dyDescent="0.25">
      <c r="I24212" s="80"/>
      <c r="AX24212" s="80"/>
      <c r="AY24212" s="80"/>
      <c r="AZ24212" s="80"/>
      <c r="BA24212" s="80"/>
      <c r="BB24212" s="80"/>
    </row>
    <row r="24213" spans="9:54" x14ac:dyDescent="0.25">
      <c r="I24213" s="80"/>
      <c r="AX24213" s="80"/>
      <c r="AY24213" s="80"/>
      <c r="AZ24213" s="80"/>
      <c r="BA24213" s="80"/>
      <c r="BB24213" s="80"/>
    </row>
    <row r="24214" spans="9:54" x14ac:dyDescent="0.25">
      <c r="I24214" s="80"/>
      <c r="AX24214" s="80"/>
      <c r="AY24214" s="80"/>
      <c r="AZ24214" s="80"/>
      <c r="BA24214" s="80"/>
      <c r="BB24214" s="80"/>
    </row>
    <row r="24215" spans="9:54" x14ac:dyDescent="0.25">
      <c r="I24215" s="80"/>
      <c r="AX24215" s="80"/>
      <c r="AY24215" s="80"/>
      <c r="AZ24215" s="80"/>
      <c r="BA24215" s="80"/>
      <c r="BB24215" s="80"/>
    </row>
    <row r="24216" spans="9:54" x14ac:dyDescent="0.25">
      <c r="I24216" s="80"/>
      <c r="AX24216" s="80"/>
      <c r="AY24216" s="80"/>
      <c r="AZ24216" s="80"/>
      <c r="BA24216" s="80"/>
      <c r="BB24216" s="80"/>
    </row>
    <row r="24217" spans="9:54" x14ac:dyDescent="0.25">
      <c r="I24217" s="80"/>
      <c r="AX24217" s="80"/>
      <c r="AY24217" s="80"/>
      <c r="AZ24217" s="80"/>
      <c r="BA24217" s="80"/>
      <c r="BB24217" s="80"/>
    </row>
    <row r="24218" spans="9:54" x14ac:dyDescent="0.25">
      <c r="I24218" s="80"/>
      <c r="AX24218" s="80"/>
      <c r="AY24218" s="80"/>
      <c r="AZ24218" s="80"/>
      <c r="BA24218" s="80"/>
      <c r="BB24218" s="80"/>
    </row>
    <row r="24219" spans="9:54" x14ac:dyDescent="0.25">
      <c r="I24219" s="80"/>
      <c r="AX24219" s="80"/>
      <c r="AY24219" s="80"/>
      <c r="AZ24219" s="80"/>
      <c r="BA24219" s="80"/>
      <c r="BB24219" s="80"/>
    </row>
    <row r="24220" spans="9:54" x14ac:dyDescent="0.25">
      <c r="I24220" s="80"/>
      <c r="AX24220" s="80"/>
      <c r="AY24220" s="80"/>
      <c r="AZ24220" s="80"/>
      <c r="BA24220" s="80"/>
      <c r="BB24220" s="80"/>
    </row>
    <row r="24221" spans="9:54" x14ac:dyDescent="0.25">
      <c r="I24221" s="80"/>
      <c r="AX24221" s="80"/>
      <c r="AY24221" s="80"/>
      <c r="AZ24221" s="80"/>
      <c r="BA24221" s="80"/>
      <c r="BB24221" s="80"/>
    </row>
    <row r="24222" spans="9:54" x14ac:dyDescent="0.25">
      <c r="I24222" s="80"/>
      <c r="AX24222" s="80"/>
      <c r="AY24222" s="80"/>
      <c r="AZ24222" s="80"/>
      <c r="BA24222" s="80"/>
      <c r="BB24222" s="80"/>
    </row>
    <row r="24223" spans="9:54" x14ac:dyDescent="0.25">
      <c r="I24223" s="80"/>
      <c r="AX24223" s="80"/>
      <c r="AY24223" s="80"/>
      <c r="AZ24223" s="80"/>
      <c r="BA24223" s="80"/>
      <c r="BB24223" s="80"/>
    </row>
    <row r="24224" spans="9:54" x14ac:dyDescent="0.25">
      <c r="I24224" s="80"/>
      <c r="AX24224" s="80"/>
      <c r="AY24224" s="80"/>
      <c r="AZ24224" s="80"/>
      <c r="BA24224" s="80"/>
      <c r="BB24224" s="80"/>
    </row>
    <row r="24225" spans="9:54" x14ac:dyDescent="0.25">
      <c r="I24225" s="80"/>
      <c r="AX24225" s="80"/>
      <c r="AY24225" s="80"/>
      <c r="AZ24225" s="80"/>
      <c r="BA24225" s="80"/>
      <c r="BB24225" s="80"/>
    </row>
    <row r="24226" spans="9:54" x14ac:dyDescent="0.25">
      <c r="I24226" s="80"/>
      <c r="AX24226" s="80"/>
      <c r="AY24226" s="80"/>
      <c r="AZ24226" s="80"/>
      <c r="BA24226" s="80"/>
      <c r="BB24226" s="80"/>
    </row>
    <row r="24227" spans="9:54" x14ac:dyDescent="0.25">
      <c r="I24227" s="80"/>
      <c r="AX24227" s="80"/>
      <c r="AY24227" s="80"/>
      <c r="AZ24227" s="80"/>
      <c r="BA24227" s="80"/>
      <c r="BB24227" s="80"/>
    </row>
    <row r="24228" spans="9:54" x14ac:dyDescent="0.25">
      <c r="I24228" s="80"/>
      <c r="AX24228" s="80"/>
      <c r="AY24228" s="80"/>
      <c r="AZ24228" s="80"/>
      <c r="BA24228" s="80"/>
      <c r="BB24228" s="80"/>
    </row>
    <row r="24229" spans="9:54" x14ac:dyDescent="0.25">
      <c r="I24229" s="80"/>
      <c r="AX24229" s="80"/>
      <c r="AY24229" s="80"/>
      <c r="AZ24229" s="80"/>
      <c r="BA24229" s="80"/>
      <c r="BB24229" s="80"/>
    </row>
    <row r="24230" spans="9:54" x14ac:dyDescent="0.25">
      <c r="I24230" s="80"/>
      <c r="AX24230" s="80"/>
      <c r="AY24230" s="80"/>
      <c r="AZ24230" s="80"/>
      <c r="BA24230" s="80"/>
      <c r="BB24230" s="80"/>
    </row>
    <row r="24231" spans="9:54" x14ac:dyDescent="0.25">
      <c r="I24231" s="80"/>
      <c r="AX24231" s="80"/>
      <c r="AY24231" s="80"/>
      <c r="AZ24231" s="80"/>
      <c r="BA24231" s="80"/>
      <c r="BB24231" s="80"/>
    </row>
    <row r="24232" spans="9:54" x14ac:dyDescent="0.25">
      <c r="I24232" s="80"/>
      <c r="AX24232" s="80"/>
      <c r="AY24232" s="80"/>
      <c r="AZ24232" s="80"/>
      <c r="BA24232" s="80"/>
      <c r="BB24232" s="80"/>
    </row>
    <row r="24233" spans="9:54" x14ac:dyDescent="0.25">
      <c r="I24233" s="80"/>
      <c r="AX24233" s="80"/>
      <c r="AY24233" s="80"/>
      <c r="AZ24233" s="80"/>
      <c r="BA24233" s="80"/>
      <c r="BB24233" s="80"/>
    </row>
    <row r="24234" spans="9:54" x14ac:dyDescent="0.25">
      <c r="I24234" s="80"/>
      <c r="AX24234" s="80"/>
      <c r="AY24234" s="80"/>
      <c r="AZ24234" s="80"/>
      <c r="BA24234" s="80"/>
      <c r="BB24234" s="80"/>
    </row>
    <row r="24235" spans="9:54" x14ac:dyDescent="0.25">
      <c r="I24235" s="80"/>
      <c r="AX24235" s="80"/>
      <c r="AY24235" s="80"/>
      <c r="AZ24235" s="80"/>
      <c r="BA24235" s="80"/>
      <c r="BB24235" s="80"/>
    </row>
    <row r="24236" spans="9:54" x14ac:dyDescent="0.25">
      <c r="I24236" s="80"/>
      <c r="AX24236" s="80"/>
      <c r="AY24236" s="80"/>
      <c r="AZ24236" s="80"/>
      <c r="BA24236" s="80"/>
      <c r="BB24236" s="80"/>
    </row>
    <row r="24237" spans="9:54" x14ac:dyDescent="0.25">
      <c r="I24237" s="80"/>
      <c r="AX24237" s="80"/>
      <c r="AY24237" s="80"/>
      <c r="AZ24237" s="80"/>
      <c r="BA24237" s="80"/>
      <c r="BB24237" s="80"/>
    </row>
    <row r="24238" spans="9:54" x14ac:dyDescent="0.25">
      <c r="I24238" s="80"/>
      <c r="AX24238" s="80"/>
      <c r="AY24238" s="80"/>
      <c r="AZ24238" s="80"/>
      <c r="BA24238" s="80"/>
      <c r="BB24238" s="80"/>
    </row>
    <row r="24239" spans="9:54" x14ac:dyDescent="0.25">
      <c r="I24239" s="80"/>
      <c r="AX24239" s="80"/>
      <c r="AY24239" s="80"/>
      <c r="AZ24239" s="80"/>
      <c r="BA24239" s="80"/>
      <c r="BB24239" s="80"/>
    </row>
    <row r="24240" spans="9:54" x14ac:dyDescent="0.25">
      <c r="I24240" s="80"/>
      <c r="AX24240" s="80"/>
      <c r="AY24240" s="80"/>
      <c r="AZ24240" s="80"/>
      <c r="BA24240" s="80"/>
      <c r="BB24240" s="80"/>
    </row>
    <row r="24241" spans="9:54" x14ac:dyDescent="0.25">
      <c r="I24241" s="80"/>
      <c r="AX24241" s="80"/>
      <c r="AY24241" s="80"/>
      <c r="AZ24241" s="80"/>
      <c r="BA24241" s="80"/>
      <c r="BB24241" s="80"/>
    </row>
    <row r="24242" spans="9:54" x14ac:dyDescent="0.25">
      <c r="I24242" s="80"/>
      <c r="AX24242" s="80"/>
      <c r="AY24242" s="80"/>
      <c r="AZ24242" s="80"/>
      <c r="BA24242" s="80"/>
      <c r="BB24242" s="80"/>
    </row>
    <row r="24243" spans="9:54" x14ac:dyDescent="0.25">
      <c r="I24243" s="80"/>
      <c r="AX24243" s="80"/>
      <c r="AY24243" s="80"/>
      <c r="AZ24243" s="80"/>
      <c r="BA24243" s="80"/>
      <c r="BB24243" s="80"/>
    </row>
    <row r="24244" spans="9:54" x14ac:dyDescent="0.25">
      <c r="I24244" s="80"/>
      <c r="AX24244" s="80"/>
      <c r="AY24244" s="80"/>
      <c r="AZ24244" s="80"/>
      <c r="BA24244" s="80"/>
      <c r="BB24244" s="80"/>
    </row>
    <row r="24245" spans="9:54" x14ac:dyDescent="0.25">
      <c r="I24245" s="80"/>
      <c r="AX24245" s="80"/>
      <c r="AY24245" s="80"/>
      <c r="AZ24245" s="80"/>
      <c r="BA24245" s="80"/>
      <c r="BB24245" s="80"/>
    </row>
    <row r="24246" spans="9:54" x14ac:dyDescent="0.25">
      <c r="I24246" s="80"/>
      <c r="AX24246" s="80"/>
      <c r="AY24246" s="80"/>
      <c r="AZ24246" s="80"/>
      <c r="BA24246" s="80"/>
      <c r="BB24246" s="80"/>
    </row>
    <row r="24247" spans="9:54" x14ac:dyDescent="0.25">
      <c r="I24247" s="80"/>
      <c r="AX24247" s="80"/>
      <c r="AY24247" s="80"/>
      <c r="AZ24247" s="80"/>
      <c r="BA24247" s="80"/>
      <c r="BB24247" s="80"/>
    </row>
    <row r="24248" spans="9:54" x14ac:dyDescent="0.25">
      <c r="I24248" s="80"/>
      <c r="AX24248" s="80"/>
      <c r="AY24248" s="80"/>
      <c r="AZ24248" s="80"/>
      <c r="BA24248" s="80"/>
      <c r="BB24248" s="80"/>
    </row>
    <row r="24249" spans="9:54" x14ac:dyDescent="0.25">
      <c r="I24249" s="80"/>
      <c r="AX24249" s="80"/>
      <c r="AY24249" s="80"/>
      <c r="AZ24249" s="80"/>
      <c r="BA24249" s="80"/>
      <c r="BB24249" s="80"/>
    </row>
    <row r="24250" spans="9:54" x14ac:dyDescent="0.25">
      <c r="I24250" s="80"/>
      <c r="AX24250" s="80"/>
      <c r="AY24250" s="80"/>
      <c r="AZ24250" s="80"/>
      <c r="BA24250" s="80"/>
      <c r="BB24250" s="80"/>
    </row>
    <row r="24251" spans="9:54" x14ac:dyDescent="0.25">
      <c r="I24251" s="80"/>
      <c r="AX24251" s="80"/>
      <c r="AY24251" s="80"/>
      <c r="AZ24251" s="80"/>
      <c r="BA24251" s="80"/>
      <c r="BB24251" s="80"/>
    </row>
    <row r="24252" spans="9:54" x14ac:dyDescent="0.25">
      <c r="I24252" s="80"/>
      <c r="AX24252" s="80"/>
      <c r="AY24252" s="80"/>
      <c r="AZ24252" s="80"/>
      <c r="BA24252" s="80"/>
      <c r="BB24252" s="80"/>
    </row>
    <row r="24253" spans="9:54" x14ac:dyDescent="0.25">
      <c r="I24253" s="80"/>
      <c r="AX24253" s="80"/>
      <c r="AY24253" s="80"/>
      <c r="AZ24253" s="80"/>
      <c r="BA24253" s="80"/>
      <c r="BB24253" s="80"/>
    </row>
    <row r="24254" spans="9:54" x14ac:dyDescent="0.25">
      <c r="I24254" s="80"/>
      <c r="AX24254" s="80"/>
      <c r="AY24254" s="80"/>
      <c r="AZ24254" s="80"/>
      <c r="BA24254" s="80"/>
      <c r="BB24254" s="80"/>
    </row>
    <row r="24255" spans="9:54" x14ac:dyDescent="0.25">
      <c r="I24255" s="80"/>
      <c r="AX24255" s="80"/>
      <c r="AY24255" s="80"/>
      <c r="AZ24255" s="80"/>
      <c r="BA24255" s="80"/>
      <c r="BB24255" s="80"/>
    </row>
    <row r="24256" spans="9:54" x14ac:dyDescent="0.25">
      <c r="I24256" s="80"/>
      <c r="AX24256" s="80"/>
      <c r="AY24256" s="80"/>
      <c r="AZ24256" s="80"/>
      <c r="BA24256" s="80"/>
      <c r="BB24256" s="80"/>
    </row>
    <row r="24257" spans="9:54" x14ac:dyDescent="0.25">
      <c r="I24257" s="80"/>
      <c r="AX24257" s="80"/>
      <c r="AY24257" s="80"/>
      <c r="AZ24257" s="80"/>
      <c r="BA24257" s="80"/>
      <c r="BB24257" s="80"/>
    </row>
    <row r="24258" spans="9:54" x14ac:dyDescent="0.25">
      <c r="I24258" s="80"/>
      <c r="AX24258" s="80"/>
      <c r="AY24258" s="80"/>
      <c r="AZ24258" s="80"/>
      <c r="BA24258" s="80"/>
      <c r="BB24258" s="80"/>
    </row>
    <row r="24259" spans="9:54" x14ac:dyDescent="0.25">
      <c r="I24259" s="80"/>
      <c r="AX24259" s="80"/>
      <c r="AY24259" s="80"/>
      <c r="AZ24259" s="80"/>
      <c r="BA24259" s="80"/>
      <c r="BB24259" s="80"/>
    </row>
    <row r="24260" spans="9:54" x14ac:dyDescent="0.25">
      <c r="I24260" s="80"/>
      <c r="AX24260" s="80"/>
      <c r="AY24260" s="80"/>
      <c r="AZ24260" s="80"/>
      <c r="BA24260" s="80"/>
      <c r="BB24260" s="80"/>
    </row>
    <row r="24261" spans="9:54" x14ac:dyDescent="0.25">
      <c r="I24261" s="80"/>
      <c r="AX24261" s="80"/>
      <c r="AY24261" s="80"/>
      <c r="AZ24261" s="80"/>
      <c r="BA24261" s="80"/>
      <c r="BB24261" s="80"/>
    </row>
    <row r="24262" spans="9:54" x14ac:dyDescent="0.25">
      <c r="I24262" s="80"/>
      <c r="AX24262" s="80"/>
      <c r="AY24262" s="80"/>
      <c r="AZ24262" s="80"/>
      <c r="BA24262" s="80"/>
      <c r="BB24262" s="80"/>
    </row>
    <row r="24263" spans="9:54" x14ac:dyDescent="0.25">
      <c r="I24263" s="80"/>
      <c r="AX24263" s="80"/>
      <c r="AY24263" s="80"/>
      <c r="AZ24263" s="80"/>
      <c r="BA24263" s="80"/>
      <c r="BB24263" s="80"/>
    </row>
    <row r="24264" spans="9:54" x14ac:dyDescent="0.25">
      <c r="I24264" s="80"/>
      <c r="AX24264" s="80"/>
      <c r="AY24264" s="80"/>
      <c r="AZ24264" s="80"/>
      <c r="BA24264" s="80"/>
      <c r="BB24264" s="80"/>
    </row>
    <row r="24265" spans="9:54" x14ac:dyDescent="0.25">
      <c r="I24265" s="80"/>
      <c r="AX24265" s="80"/>
      <c r="AY24265" s="80"/>
      <c r="AZ24265" s="80"/>
      <c r="BA24265" s="80"/>
      <c r="BB24265" s="80"/>
    </row>
    <row r="24266" spans="9:54" x14ac:dyDescent="0.25">
      <c r="I24266" s="80"/>
      <c r="AX24266" s="80"/>
      <c r="AY24266" s="80"/>
      <c r="AZ24266" s="80"/>
      <c r="BA24266" s="80"/>
      <c r="BB24266" s="80"/>
    </row>
    <row r="24267" spans="9:54" x14ac:dyDescent="0.25">
      <c r="I24267" s="80"/>
      <c r="AX24267" s="80"/>
      <c r="AY24267" s="80"/>
      <c r="AZ24267" s="80"/>
      <c r="BA24267" s="80"/>
      <c r="BB24267" s="80"/>
    </row>
    <row r="24268" spans="9:54" x14ac:dyDescent="0.25">
      <c r="I24268" s="80"/>
      <c r="AX24268" s="80"/>
      <c r="AY24268" s="80"/>
      <c r="AZ24268" s="80"/>
      <c r="BA24268" s="80"/>
      <c r="BB24268" s="80"/>
    </row>
    <row r="24269" spans="9:54" x14ac:dyDescent="0.25">
      <c r="I24269" s="80"/>
      <c r="AX24269" s="80"/>
      <c r="AY24269" s="80"/>
      <c r="AZ24269" s="80"/>
      <c r="BA24269" s="80"/>
      <c r="BB24269" s="80"/>
    </row>
    <row r="24270" spans="9:54" x14ac:dyDescent="0.25">
      <c r="I24270" s="80"/>
      <c r="AX24270" s="80"/>
      <c r="AY24270" s="80"/>
      <c r="AZ24270" s="80"/>
      <c r="BA24270" s="80"/>
      <c r="BB24270" s="80"/>
    </row>
    <row r="24271" spans="9:54" x14ac:dyDescent="0.25">
      <c r="I24271" s="80"/>
      <c r="AX24271" s="80"/>
      <c r="AY24271" s="80"/>
      <c r="AZ24271" s="80"/>
      <c r="BA24271" s="80"/>
      <c r="BB24271" s="80"/>
    </row>
    <row r="24272" spans="9:54" x14ac:dyDescent="0.25">
      <c r="I24272" s="80"/>
      <c r="AX24272" s="80"/>
      <c r="AY24272" s="80"/>
      <c r="AZ24272" s="80"/>
      <c r="BA24272" s="80"/>
      <c r="BB24272" s="80"/>
    </row>
    <row r="24273" spans="9:54" x14ac:dyDescent="0.25">
      <c r="I24273" s="80"/>
      <c r="AX24273" s="80"/>
      <c r="AY24273" s="80"/>
      <c r="AZ24273" s="80"/>
      <c r="BA24273" s="80"/>
      <c r="BB24273" s="80"/>
    </row>
    <row r="24274" spans="9:54" x14ac:dyDescent="0.25">
      <c r="I24274" s="80"/>
      <c r="AX24274" s="80"/>
      <c r="AY24274" s="80"/>
      <c r="AZ24274" s="80"/>
      <c r="BA24274" s="80"/>
      <c r="BB24274" s="80"/>
    </row>
    <row r="24275" spans="9:54" x14ac:dyDescent="0.25">
      <c r="I24275" s="80"/>
      <c r="AX24275" s="80"/>
      <c r="AY24275" s="80"/>
      <c r="AZ24275" s="80"/>
      <c r="BA24275" s="80"/>
      <c r="BB24275" s="80"/>
    </row>
    <row r="24276" spans="9:54" x14ac:dyDescent="0.25">
      <c r="I24276" s="80"/>
      <c r="AX24276" s="80"/>
      <c r="AY24276" s="80"/>
      <c r="AZ24276" s="80"/>
      <c r="BA24276" s="80"/>
      <c r="BB24276" s="80"/>
    </row>
    <row r="24277" spans="9:54" x14ac:dyDescent="0.25">
      <c r="I24277" s="80"/>
      <c r="AX24277" s="80"/>
      <c r="AY24277" s="80"/>
      <c r="AZ24277" s="80"/>
      <c r="BA24277" s="80"/>
      <c r="BB24277" s="80"/>
    </row>
    <row r="24278" spans="9:54" x14ac:dyDescent="0.25">
      <c r="I24278" s="80"/>
      <c r="AX24278" s="80"/>
      <c r="AY24278" s="80"/>
      <c r="AZ24278" s="80"/>
      <c r="BA24278" s="80"/>
      <c r="BB24278" s="80"/>
    </row>
    <row r="24279" spans="9:54" x14ac:dyDescent="0.25">
      <c r="I24279" s="80"/>
      <c r="AX24279" s="80"/>
      <c r="AY24279" s="80"/>
      <c r="AZ24279" s="80"/>
      <c r="BA24279" s="80"/>
      <c r="BB24279" s="80"/>
    </row>
    <row r="24280" spans="9:54" x14ac:dyDescent="0.25">
      <c r="I24280" s="80"/>
      <c r="AX24280" s="80"/>
      <c r="AY24280" s="80"/>
      <c r="AZ24280" s="80"/>
      <c r="BA24280" s="80"/>
      <c r="BB24280" s="80"/>
    </row>
    <row r="24281" spans="9:54" x14ac:dyDescent="0.25">
      <c r="I24281" s="80"/>
      <c r="AX24281" s="80"/>
      <c r="AY24281" s="80"/>
      <c r="AZ24281" s="80"/>
      <c r="BA24281" s="80"/>
      <c r="BB24281" s="80"/>
    </row>
    <row r="24282" spans="9:54" x14ac:dyDescent="0.25">
      <c r="I24282" s="80"/>
      <c r="AX24282" s="80"/>
      <c r="AY24282" s="80"/>
      <c r="AZ24282" s="80"/>
      <c r="BA24282" s="80"/>
      <c r="BB24282" s="80"/>
    </row>
    <row r="24283" spans="9:54" x14ac:dyDescent="0.25">
      <c r="I24283" s="80"/>
      <c r="AX24283" s="80"/>
      <c r="AY24283" s="80"/>
      <c r="AZ24283" s="80"/>
      <c r="BA24283" s="80"/>
      <c r="BB24283" s="80"/>
    </row>
    <row r="24284" spans="9:54" x14ac:dyDescent="0.25">
      <c r="I24284" s="80"/>
      <c r="AX24284" s="80"/>
      <c r="AY24284" s="80"/>
      <c r="AZ24284" s="80"/>
      <c r="BA24284" s="80"/>
      <c r="BB24284" s="80"/>
    </row>
    <row r="24285" spans="9:54" x14ac:dyDescent="0.25">
      <c r="I24285" s="80"/>
      <c r="AX24285" s="80"/>
      <c r="AY24285" s="80"/>
      <c r="AZ24285" s="80"/>
      <c r="BA24285" s="80"/>
      <c r="BB24285" s="80"/>
    </row>
    <row r="24286" spans="9:54" x14ac:dyDescent="0.25">
      <c r="I24286" s="80"/>
      <c r="AX24286" s="80"/>
      <c r="AY24286" s="80"/>
      <c r="AZ24286" s="80"/>
      <c r="BA24286" s="80"/>
      <c r="BB24286" s="80"/>
    </row>
    <row r="24287" spans="9:54" x14ac:dyDescent="0.25">
      <c r="I24287" s="80"/>
      <c r="AX24287" s="80"/>
      <c r="AY24287" s="80"/>
      <c r="AZ24287" s="80"/>
      <c r="BA24287" s="80"/>
      <c r="BB24287" s="80"/>
    </row>
    <row r="24288" spans="9:54" x14ac:dyDescent="0.25">
      <c r="I24288" s="80"/>
      <c r="AX24288" s="80"/>
      <c r="AY24288" s="80"/>
      <c r="AZ24288" s="80"/>
      <c r="BA24288" s="80"/>
      <c r="BB24288" s="80"/>
    </row>
    <row r="24289" spans="9:54" x14ac:dyDescent="0.25">
      <c r="I24289" s="80"/>
      <c r="AX24289" s="80"/>
      <c r="AY24289" s="80"/>
      <c r="AZ24289" s="80"/>
      <c r="BA24289" s="80"/>
      <c r="BB24289" s="80"/>
    </row>
    <row r="24290" spans="9:54" x14ac:dyDescent="0.25">
      <c r="I24290" s="80"/>
      <c r="AX24290" s="80"/>
      <c r="AY24290" s="80"/>
      <c r="AZ24290" s="80"/>
      <c r="BA24290" s="80"/>
      <c r="BB24290" s="80"/>
    </row>
    <row r="24291" spans="9:54" x14ac:dyDescent="0.25">
      <c r="I24291" s="80"/>
      <c r="AX24291" s="80"/>
      <c r="AY24291" s="80"/>
      <c r="AZ24291" s="80"/>
      <c r="BA24291" s="80"/>
      <c r="BB24291" s="80"/>
    </row>
    <row r="24292" spans="9:54" x14ac:dyDescent="0.25">
      <c r="I24292" s="80"/>
      <c r="AX24292" s="80"/>
      <c r="AY24292" s="80"/>
      <c r="AZ24292" s="80"/>
      <c r="BA24292" s="80"/>
      <c r="BB24292" s="80"/>
    </row>
    <row r="24293" spans="9:54" x14ac:dyDescent="0.25">
      <c r="I24293" s="80"/>
      <c r="AX24293" s="80"/>
      <c r="AY24293" s="80"/>
      <c r="AZ24293" s="80"/>
      <c r="BA24293" s="80"/>
      <c r="BB24293" s="80"/>
    </row>
    <row r="24294" spans="9:54" x14ac:dyDescent="0.25">
      <c r="I24294" s="80"/>
      <c r="AX24294" s="80"/>
      <c r="AY24294" s="80"/>
      <c r="AZ24294" s="80"/>
      <c r="BA24294" s="80"/>
      <c r="BB24294" s="80"/>
    </row>
    <row r="24295" spans="9:54" x14ac:dyDescent="0.25">
      <c r="I24295" s="80"/>
      <c r="AX24295" s="80"/>
      <c r="AY24295" s="80"/>
      <c r="AZ24295" s="80"/>
      <c r="BA24295" s="80"/>
      <c r="BB24295" s="80"/>
    </row>
    <row r="24296" spans="9:54" x14ac:dyDescent="0.25">
      <c r="I24296" s="80"/>
      <c r="AX24296" s="80"/>
      <c r="AY24296" s="80"/>
      <c r="AZ24296" s="80"/>
      <c r="BA24296" s="80"/>
      <c r="BB24296" s="80"/>
    </row>
    <row r="24297" spans="9:54" x14ac:dyDescent="0.25">
      <c r="I24297" s="80"/>
      <c r="AX24297" s="80"/>
      <c r="AY24297" s="80"/>
      <c r="AZ24297" s="80"/>
      <c r="BA24297" s="80"/>
      <c r="BB24297" s="80"/>
    </row>
    <row r="24298" spans="9:54" x14ac:dyDescent="0.25">
      <c r="I24298" s="80"/>
      <c r="AX24298" s="80"/>
      <c r="AY24298" s="80"/>
      <c r="AZ24298" s="80"/>
      <c r="BA24298" s="80"/>
      <c r="BB24298" s="80"/>
    </row>
    <row r="24299" spans="9:54" x14ac:dyDescent="0.25">
      <c r="I24299" s="80"/>
      <c r="AX24299" s="80"/>
      <c r="AY24299" s="80"/>
      <c r="AZ24299" s="80"/>
      <c r="BA24299" s="80"/>
      <c r="BB24299" s="80"/>
    </row>
    <row r="24300" spans="9:54" x14ac:dyDescent="0.25">
      <c r="I24300" s="80"/>
      <c r="AX24300" s="80"/>
      <c r="AY24300" s="80"/>
      <c r="AZ24300" s="80"/>
      <c r="BA24300" s="80"/>
      <c r="BB24300" s="80"/>
    </row>
    <row r="24301" spans="9:54" x14ac:dyDescent="0.25">
      <c r="I24301" s="80"/>
      <c r="AX24301" s="80"/>
      <c r="AY24301" s="80"/>
      <c r="AZ24301" s="80"/>
      <c r="BA24301" s="80"/>
      <c r="BB24301" s="80"/>
    </row>
    <row r="24302" spans="9:54" x14ac:dyDescent="0.25">
      <c r="I24302" s="80"/>
      <c r="AX24302" s="80"/>
      <c r="AY24302" s="80"/>
      <c r="AZ24302" s="80"/>
      <c r="BA24302" s="80"/>
      <c r="BB24302" s="80"/>
    </row>
    <row r="24303" spans="9:54" x14ac:dyDescent="0.25">
      <c r="I24303" s="80"/>
      <c r="AX24303" s="80"/>
      <c r="AY24303" s="80"/>
      <c r="AZ24303" s="80"/>
      <c r="BA24303" s="80"/>
      <c r="BB24303" s="80"/>
    </row>
    <row r="24304" spans="9:54" x14ac:dyDescent="0.25">
      <c r="I24304" s="80"/>
      <c r="AX24304" s="80"/>
      <c r="AY24304" s="80"/>
      <c r="AZ24304" s="80"/>
      <c r="BA24304" s="80"/>
      <c r="BB24304" s="80"/>
    </row>
    <row r="24305" spans="9:54" x14ac:dyDescent="0.25">
      <c r="I24305" s="80"/>
      <c r="AX24305" s="80"/>
      <c r="AY24305" s="80"/>
      <c r="AZ24305" s="80"/>
      <c r="BA24305" s="80"/>
      <c r="BB24305" s="80"/>
    </row>
    <row r="24306" spans="9:54" x14ac:dyDescent="0.25">
      <c r="I24306" s="80"/>
      <c r="AX24306" s="80"/>
      <c r="AY24306" s="80"/>
      <c r="AZ24306" s="80"/>
      <c r="BA24306" s="80"/>
      <c r="BB24306" s="80"/>
    </row>
    <row r="24307" spans="9:54" x14ac:dyDescent="0.25">
      <c r="I24307" s="80"/>
      <c r="AX24307" s="80"/>
      <c r="AY24307" s="80"/>
      <c r="AZ24307" s="80"/>
      <c r="BA24307" s="80"/>
      <c r="BB24307" s="80"/>
    </row>
    <row r="24308" spans="9:54" x14ac:dyDescent="0.25">
      <c r="I24308" s="80"/>
      <c r="AX24308" s="80"/>
      <c r="AY24308" s="80"/>
      <c r="AZ24308" s="80"/>
      <c r="BA24308" s="80"/>
      <c r="BB24308" s="80"/>
    </row>
    <row r="24309" spans="9:54" x14ac:dyDescent="0.25">
      <c r="I24309" s="80"/>
      <c r="AX24309" s="80"/>
      <c r="AY24309" s="80"/>
      <c r="AZ24309" s="80"/>
      <c r="BA24309" s="80"/>
      <c r="BB24309" s="80"/>
    </row>
    <row r="24310" spans="9:54" x14ac:dyDescent="0.25">
      <c r="I24310" s="80"/>
      <c r="AX24310" s="80"/>
      <c r="AY24310" s="80"/>
      <c r="AZ24310" s="80"/>
      <c r="BA24310" s="80"/>
      <c r="BB24310" s="80"/>
    </row>
    <row r="24311" spans="9:54" x14ac:dyDescent="0.25">
      <c r="I24311" s="80"/>
      <c r="AX24311" s="80"/>
      <c r="AY24311" s="80"/>
      <c r="AZ24311" s="80"/>
      <c r="BA24311" s="80"/>
      <c r="BB24311" s="80"/>
    </row>
    <row r="24312" spans="9:54" x14ac:dyDescent="0.25">
      <c r="I24312" s="80"/>
      <c r="AX24312" s="80"/>
      <c r="AY24312" s="80"/>
      <c r="AZ24312" s="80"/>
      <c r="BA24312" s="80"/>
      <c r="BB24312" s="80"/>
    </row>
    <row r="24313" spans="9:54" x14ac:dyDescent="0.25">
      <c r="I24313" s="80"/>
      <c r="AX24313" s="80"/>
      <c r="AY24313" s="80"/>
      <c r="AZ24313" s="80"/>
      <c r="BA24313" s="80"/>
      <c r="BB24313" s="80"/>
    </row>
    <row r="24314" spans="9:54" x14ac:dyDescent="0.25">
      <c r="I24314" s="80"/>
      <c r="AX24314" s="80"/>
      <c r="AY24314" s="80"/>
      <c r="AZ24314" s="80"/>
      <c r="BA24314" s="80"/>
      <c r="BB24314" s="80"/>
    </row>
    <row r="24315" spans="9:54" x14ac:dyDescent="0.25">
      <c r="I24315" s="80"/>
      <c r="AX24315" s="80"/>
      <c r="AY24315" s="80"/>
      <c r="AZ24315" s="80"/>
      <c r="BA24315" s="80"/>
      <c r="BB24315" s="80"/>
    </row>
    <row r="24316" spans="9:54" x14ac:dyDescent="0.25">
      <c r="I24316" s="80"/>
      <c r="AX24316" s="80"/>
      <c r="AY24316" s="80"/>
      <c r="AZ24316" s="80"/>
      <c r="BA24316" s="80"/>
      <c r="BB24316" s="80"/>
    </row>
    <row r="24317" spans="9:54" x14ac:dyDescent="0.25">
      <c r="I24317" s="80"/>
      <c r="AX24317" s="80"/>
      <c r="AY24317" s="80"/>
      <c r="AZ24317" s="80"/>
      <c r="BA24317" s="80"/>
      <c r="BB24317" s="80"/>
    </row>
    <row r="24318" spans="9:54" x14ac:dyDescent="0.25">
      <c r="I24318" s="80"/>
      <c r="AX24318" s="80"/>
      <c r="AY24318" s="80"/>
      <c r="AZ24318" s="80"/>
      <c r="BA24318" s="80"/>
      <c r="BB24318" s="80"/>
    </row>
    <row r="24319" spans="9:54" x14ac:dyDescent="0.25">
      <c r="I24319" s="80"/>
      <c r="AX24319" s="80"/>
      <c r="AY24319" s="80"/>
      <c r="AZ24319" s="80"/>
      <c r="BA24319" s="80"/>
      <c r="BB24319" s="80"/>
    </row>
    <row r="24320" spans="9:54" x14ac:dyDescent="0.25">
      <c r="I24320" s="80"/>
      <c r="AX24320" s="80"/>
      <c r="AY24320" s="80"/>
      <c r="AZ24320" s="80"/>
      <c r="BA24320" s="80"/>
      <c r="BB24320" s="80"/>
    </row>
    <row r="24321" spans="9:54" x14ac:dyDescent="0.25">
      <c r="I24321" s="80"/>
      <c r="AX24321" s="80"/>
      <c r="AY24321" s="80"/>
      <c r="AZ24321" s="80"/>
      <c r="BA24321" s="80"/>
      <c r="BB24321" s="80"/>
    </row>
    <row r="24322" spans="9:54" x14ac:dyDescent="0.25">
      <c r="I24322" s="80"/>
      <c r="AX24322" s="80"/>
      <c r="AY24322" s="80"/>
      <c r="AZ24322" s="80"/>
      <c r="BA24322" s="80"/>
      <c r="BB24322" s="80"/>
    </row>
    <row r="24323" spans="9:54" x14ac:dyDescent="0.25">
      <c r="I24323" s="80"/>
      <c r="AX24323" s="80"/>
      <c r="AY24323" s="80"/>
      <c r="AZ24323" s="80"/>
      <c r="BA24323" s="80"/>
      <c r="BB24323" s="80"/>
    </row>
    <row r="24324" spans="9:54" x14ac:dyDescent="0.25">
      <c r="I24324" s="80"/>
      <c r="AX24324" s="80"/>
      <c r="AY24324" s="80"/>
      <c r="AZ24324" s="80"/>
      <c r="BA24324" s="80"/>
      <c r="BB24324" s="80"/>
    </row>
    <row r="24325" spans="9:54" x14ac:dyDescent="0.25">
      <c r="I24325" s="80"/>
      <c r="AX24325" s="80"/>
      <c r="AY24325" s="80"/>
      <c r="AZ24325" s="80"/>
      <c r="BA24325" s="80"/>
      <c r="BB24325" s="80"/>
    </row>
    <row r="24326" spans="9:54" x14ac:dyDescent="0.25">
      <c r="I24326" s="80"/>
      <c r="AX24326" s="80"/>
      <c r="AY24326" s="80"/>
      <c r="AZ24326" s="80"/>
      <c r="BA24326" s="80"/>
      <c r="BB24326" s="80"/>
    </row>
    <row r="24327" spans="9:54" x14ac:dyDescent="0.25">
      <c r="I24327" s="80"/>
      <c r="AX24327" s="80"/>
      <c r="AY24327" s="80"/>
      <c r="AZ24327" s="80"/>
      <c r="BA24327" s="80"/>
      <c r="BB24327" s="80"/>
    </row>
    <row r="24328" spans="9:54" x14ac:dyDescent="0.25">
      <c r="I24328" s="80"/>
      <c r="AX24328" s="80"/>
      <c r="AY24328" s="80"/>
      <c r="AZ24328" s="80"/>
      <c r="BA24328" s="80"/>
      <c r="BB24328" s="80"/>
    </row>
    <row r="24329" spans="9:54" x14ac:dyDescent="0.25">
      <c r="I24329" s="80"/>
      <c r="AX24329" s="80"/>
      <c r="AY24329" s="80"/>
      <c r="AZ24329" s="80"/>
      <c r="BA24329" s="80"/>
      <c r="BB24329" s="80"/>
    </row>
    <row r="24330" spans="9:54" x14ac:dyDescent="0.25">
      <c r="I24330" s="80"/>
      <c r="AX24330" s="80"/>
      <c r="AY24330" s="80"/>
      <c r="AZ24330" s="80"/>
      <c r="BA24330" s="80"/>
      <c r="BB24330" s="80"/>
    </row>
    <row r="24331" spans="9:54" x14ac:dyDescent="0.25">
      <c r="I24331" s="80"/>
      <c r="AX24331" s="80"/>
      <c r="AY24331" s="80"/>
      <c r="AZ24331" s="80"/>
      <c r="BA24331" s="80"/>
      <c r="BB24331" s="80"/>
    </row>
    <row r="24332" spans="9:54" x14ac:dyDescent="0.25">
      <c r="I24332" s="80"/>
      <c r="AX24332" s="80"/>
      <c r="AY24332" s="80"/>
      <c r="AZ24332" s="80"/>
      <c r="BA24332" s="80"/>
      <c r="BB24332" s="80"/>
    </row>
    <row r="24333" spans="9:54" x14ac:dyDescent="0.25">
      <c r="I24333" s="80"/>
      <c r="AX24333" s="80"/>
      <c r="AY24333" s="80"/>
      <c r="AZ24333" s="80"/>
      <c r="BA24333" s="80"/>
      <c r="BB24333" s="80"/>
    </row>
    <row r="24334" spans="9:54" x14ac:dyDescent="0.25">
      <c r="I24334" s="80"/>
      <c r="AX24334" s="80"/>
      <c r="AY24334" s="80"/>
      <c r="AZ24334" s="80"/>
      <c r="BA24334" s="80"/>
      <c r="BB24334" s="80"/>
    </row>
    <row r="24335" spans="9:54" x14ac:dyDescent="0.25">
      <c r="I24335" s="80"/>
      <c r="AX24335" s="80"/>
      <c r="AY24335" s="80"/>
      <c r="AZ24335" s="80"/>
      <c r="BA24335" s="80"/>
      <c r="BB24335" s="80"/>
    </row>
    <row r="24336" spans="9:54" x14ac:dyDescent="0.25">
      <c r="I24336" s="80"/>
      <c r="AX24336" s="80"/>
      <c r="AY24336" s="80"/>
      <c r="AZ24336" s="80"/>
      <c r="BA24336" s="80"/>
      <c r="BB24336" s="80"/>
    </row>
    <row r="24337" spans="9:54" x14ac:dyDescent="0.25">
      <c r="I24337" s="80"/>
      <c r="AX24337" s="80"/>
      <c r="AY24337" s="80"/>
      <c r="AZ24337" s="80"/>
      <c r="BA24337" s="80"/>
      <c r="BB24337" s="80"/>
    </row>
    <row r="24338" spans="9:54" x14ac:dyDescent="0.25">
      <c r="I24338" s="80"/>
      <c r="AX24338" s="80"/>
      <c r="AY24338" s="80"/>
      <c r="AZ24338" s="80"/>
      <c r="BA24338" s="80"/>
      <c r="BB24338" s="80"/>
    </row>
    <row r="24339" spans="9:54" x14ac:dyDescent="0.25">
      <c r="I24339" s="80"/>
      <c r="AX24339" s="80"/>
      <c r="AY24339" s="80"/>
      <c r="AZ24339" s="80"/>
      <c r="BA24339" s="80"/>
      <c r="BB24339" s="80"/>
    </row>
    <row r="24340" spans="9:54" x14ac:dyDescent="0.25">
      <c r="I24340" s="80"/>
      <c r="AX24340" s="80"/>
      <c r="AY24340" s="80"/>
      <c r="AZ24340" s="80"/>
      <c r="BA24340" s="80"/>
      <c r="BB24340" s="80"/>
    </row>
    <row r="24341" spans="9:54" x14ac:dyDescent="0.25">
      <c r="I24341" s="80"/>
      <c r="AX24341" s="80"/>
      <c r="AY24341" s="80"/>
      <c r="AZ24341" s="80"/>
      <c r="BA24341" s="80"/>
      <c r="BB24341" s="80"/>
    </row>
    <row r="24342" spans="9:54" x14ac:dyDescent="0.25">
      <c r="I24342" s="80"/>
      <c r="AX24342" s="80"/>
      <c r="AY24342" s="80"/>
      <c r="AZ24342" s="80"/>
      <c r="BA24342" s="80"/>
      <c r="BB24342" s="80"/>
    </row>
    <row r="24343" spans="9:54" x14ac:dyDescent="0.25">
      <c r="I24343" s="80"/>
      <c r="AX24343" s="80"/>
      <c r="AY24343" s="80"/>
      <c r="AZ24343" s="80"/>
      <c r="BA24343" s="80"/>
      <c r="BB24343" s="80"/>
    </row>
    <row r="24344" spans="9:54" x14ac:dyDescent="0.25">
      <c r="I24344" s="80"/>
      <c r="AX24344" s="80"/>
      <c r="AY24344" s="80"/>
      <c r="AZ24344" s="80"/>
      <c r="BA24344" s="80"/>
      <c r="BB24344" s="80"/>
    </row>
    <row r="24345" spans="9:54" x14ac:dyDescent="0.25">
      <c r="I24345" s="80"/>
      <c r="AX24345" s="80"/>
      <c r="AY24345" s="80"/>
      <c r="AZ24345" s="80"/>
      <c r="BA24345" s="80"/>
      <c r="BB24345" s="80"/>
    </row>
    <row r="24346" spans="9:54" x14ac:dyDescent="0.25">
      <c r="I24346" s="80"/>
      <c r="AX24346" s="80"/>
      <c r="AY24346" s="80"/>
      <c r="AZ24346" s="80"/>
      <c r="BA24346" s="80"/>
      <c r="BB24346" s="80"/>
    </row>
    <row r="24347" spans="9:54" x14ac:dyDescent="0.25">
      <c r="I24347" s="80"/>
      <c r="AX24347" s="80"/>
      <c r="AY24347" s="80"/>
      <c r="AZ24347" s="80"/>
      <c r="BA24347" s="80"/>
      <c r="BB24347" s="80"/>
    </row>
    <row r="24348" spans="9:54" x14ac:dyDescent="0.25">
      <c r="I24348" s="80"/>
      <c r="AX24348" s="80"/>
      <c r="AY24348" s="80"/>
      <c r="AZ24348" s="80"/>
      <c r="BA24348" s="80"/>
      <c r="BB24348" s="80"/>
    </row>
    <row r="24349" spans="9:54" x14ac:dyDescent="0.25">
      <c r="I24349" s="80"/>
      <c r="AX24349" s="80"/>
      <c r="AY24349" s="80"/>
      <c r="AZ24349" s="80"/>
      <c r="BA24349" s="80"/>
      <c r="BB24349" s="80"/>
    </row>
    <row r="24350" spans="9:54" x14ac:dyDescent="0.25">
      <c r="I24350" s="80"/>
      <c r="AX24350" s="80"/>
      <c r="AY24350" s="80"/>
      <c r="AZ24350" s="80"/>
      <c r="BA24350" s="80"/>
      <c r="BB24350" s="80"/>
    </row>
    <row r="24351" spans="9:54" x14ac:dyDescent="0.25">
      <c r="I24351" s="80"/>
      <c r="AX24351" s="80"/>
      <c r="AY24351" s="80"/>
      <c r="AZ24351" s="80"/>
      <c r="BA24351" s="80"/>
      <c r="BB24351" s="80"/>
    </row>
    <row r="24352" spans="9:54" x14ac:dyDescent="0.25">
      <c r="I24352" s="80"/>
      <c r="AX24352" s="80"/>
      <c r="AY24352" s="80"/>
      <c r="AZ24352" s="80"/>
      <c r="BA24352" s="80"/>
      <c r="BB24352" s="80"/>
    </row>
    <row r="24353" spans="9:54" x14ac:dyDescent="0.25">
      <c r="I24353" s="80"/>
      <c r="AX24353" s="80"/>
      <c r="AY24353" s="80"/>
      <c r="AZ24353" s="80"/>
      <c r="BA24353" s="80"/>
      <c r="BB24353" s="80"/>
    </row>
    <row r="24354" spans="9:54" x14ac:dyDescent="0.25">
      <c r="I24354" s="80"/>
      <c r="AX24354" s="80"/>
      <c r="AY24354" s="80"/>
      <c r="AZ24354" s="80"/>
      <c r="BA24354" s="80"/>
      <c r="BB24354" s="80"/>
    </row>
    <row r="24355" spans="9:54" x14ac:dyDescent="0.25">
      <c r="I24355" s="80"/>
      <c r="AX24355" s="80"/>
      <c r="AY24355" s="80"/>
      <c r="AZ24355" s="80"/>
      <c r="BA24355" s="80"/>
      <c r="BB24355" s="80"/>
    </row>
    <row r="24356" spans="9:54" x14ac:dyDescent="0.25">
      <c r="I24356" s="80"/>
      <c r="AX24356" s="80"/>
      <c r="AY24356" s="80"/>
      <c r="AZ24356" s="80"/>
      <c r="BA24356" s="80"/>
      <c r="BB24356" s="80"/>
    </row>
    <row r="24357" spans="9:54" x14ac:dyDescent="0.25">
      <c r="I24357" s="80"/>
      <c r="AX24357" s="80"/>
      <c r="AY24357" s="80"/>
      <c r="AZ24357" s="80"/>
      <c r="BA24357" s="80"/>
      <c r="BB24357" s="80"/>
    </row>
    <row r="24358" spans="9:54" x14ac:dyDescent="0.25">
      <c r="I24358" s="80"/>
      <c r="AX24358" s="80"/>
      <c r="AY24358" s="80"/>
      <c r="AZ24358" s="80"/>
      <c r="BA24358" s="80"/>
      <c r="BB24358" s="80"/>
    </row>
    <row r="24359" spans="9:54" x14ac:dyDescent="0.25">
      <c r="I24359" s="80"/>
      <c r="AX24359" s="80"/>
      <c r="AY24359" s="80"/>
      <c r="AZ24359" s="80"/>
      <c r="BA24359" s="80"/>
      <c r="BB24359" s="80"/>
    </row>
    <row r="24360" spans="9:54" x14ac:dyDescent="0.25">
      <c r="I24360" s="80"/>
      <c r="AX24360" s="80"/>
      <c r="AY24360" s="80"/>
      <c r="AZ24360" s="80"/>
      <c r="BA24360" s="80"/>
      <c r="BB24360" s="80"/>
    </row>
    <row r="24361" spans="9:54" x14ac:dyDescent="0.25">
      <c r="I24361" s="80"/>
      <c r="AX24361" s="80"/>
      <c r="AY24361" s="80"/>
      <c r="AZ24361" s="80"/>
      <c r="BA24361" s="80"/>
      <c r="BB24361" s="80"/>
    </row>
    <row r="24362" spans="9:54" x14ac:dyDescent="0.25">
      <c r="I24362" s="80"/>
      <c r="AX24362" s="80"/>
      <c r="AY24362" s="80"/>
      <c r="AZ24362" s="80"/>
      <c r="BA24362" s="80"/>
      <c r="BB24362" s="80"/>
    </row>
    <row r="24363" spans="9:54" x14ac:dyDescent="0.25">
      <c r="I24363" s="80"/>
      <c r="AX24363" s="80"/>
      <c r="AY24363" s="80"/>
      <c r="AZ24363" s="80"/>
      <c r="BA24363" s="80"/>
      <c r="BB24363" s="80"/>
    </row>
    <row r="24364" spans="9:54" x14ac:dyDescent="0.25">
      <c r="I24364" s="80"/>
      <c r="AX24364" s="80"/>
      <c r="AY24364" s="80"/>
      <c r="AZ24364" s="80"/>
      <c r="BA24364" s="80"/>
      <c r="BB24364" s="80"/>
    </row>
    <row r="24365" spans="9:54" x14ac:dyDescent="0.25">
      <c r="I24365" s="80"/>
      <c r="AX24365" s="80"/>
      <c r="AY24365" s="80"/>
      <c r="AZ24365" s="80"/>
      <c r="BA24365" s="80"/>
      <c r="BB24365" s="80"/>
    </row>
    <row r="24366" spans="9:54" x14ac:dyDescent="0.25">
      <c r="I24366" s="80"/>
      <c r="AX24366" s="80"/>
      <c r="AY24366" s="80"/>
      <c r="AZ24366" s="80"/>
      <c r="BA24366" s="80"/>
      <c r="BB24366" s="80"/>
    </row>
    <row r="24367" spans="9:54" x14ac:dyDescent="0.25">
      <c r="I24367" s="80"/>
      <c r="AX24367" s="80"/>
      <c r="AY24367" s="80"/>
      <c r="AZ24367" s="80"/>
      <c r="BA24367" s="80"/>
      <c r="BB24367" s="80"/>
    </row>
    <row r="24368" spans="9:54" x14ac:dyDescent="0.25">
      <c r="I24368" s="80"/>
      <c r="AX24368" s="80"/>
      <c r="AY24368" s="80"/>
      <c r="AZ24368" s="80"/>
      <c r="BA24368" s="80"/>
      <c r="BB24368" s="80"/>
    </row>
    <row r="24369" spans="9:54" x14ac:dyDescent="0.25">
      <c r="I24369" s="80"/>
      <c r="AX24369" s="80"/>
      <c r="AY24369" s="80"/>
      <c r="AZ24369" s="80"/>
      <c r="BA24369" s="80"/>
      <c r="BB24369" s="80"/>
    </row>
    <row r="24370" spans="9:54" x14ac:dyDescent="0.25">
      <c r="I24370" s="80"/>
      <c r="AX24370" s="80"/>
      <c r="AY24370" s="80"/>
      <c r="AZ24370" s="80"/>
      <c r="BA24370" s="80"/>
      <c r="BB24370" s="80"/>
    </row>
    <row r="24371" spans="9:54" x14ac:dyDescent="0.25">
      <c r="I24371" s="80"/>
      <c r="AX24371" s="80"/>
      <c r="AY24371" s="80"/>
      <c r="AZ24371" s="80"/>
      <c r="BA24371" s="80"/>
      <c r="BB24371" s="80"/>
    </row>
    <row r="24372" spans="9:54" x14ac:dyDescent="0.25">
      <c r="I24372" s="80"/>
      <c r="AX24372" s="80"/>
      <c r="AY24372" s="80"/>
      <c r="AZ24372" s="80"/>
      <c r="BA24372" s="80"/>
      <c r="BB24372" s="80"/>
    </row>
    <row r="24373" spans="9:54" x14ac:dyDescent="0.25">
      <c r="I24373" s="80"/>
      <c r="AX24373" s="80"/>
      <c r="AY24373" s="80"/>
      <c r="AZ24373" s="80"/>
      <c r="BA24373" s="80"/>
      <c r="BB24373" s="80"/>
    </row>
    <row r="24374" spans="9:54" x14ac:dyDescent="0.25">
      <c r="I24374" s="80"/>
      <c r="AX24374" s="80"/>
      <c r="AY24374" s="80"/>
      <c r="AZ24374" s="80"/>
      <c r="BA24374" s="80"/>
      <c r="BB24374" s="80"/>
    </row>
    <row r="24375" spans="9:54" x14ac:dyDescent="0.25">
      <c r="I24375" s="80"/>
      <c r="AX24375" s="80"/>
      <c r="AY24375" s="80"/>
      <c r="AZ24375" s="80"/>
      <c r="BA24375" s="80"/>
      <c r="BB24375" s="80"/>
    </row>
    <row r="24376" spans="9:54" x14ac:dyDescent="0.25">
      <c r="I24376" s="80"/>
      <c r="AX24376" s="80"/>
      <c r="AY24376" s="80"/>
      <c r="AZ24376" s="80"/>
      <c r="BA24376" s="80"/>
      <c r="BB24376" s="80"/>
    </row>
    <row r="24377" spans="9:54" x14ac:dyDescent="0.25">
      <c r="I24377" s="80"/>
      <c r="AX24377" s="80"/>
      <c r="AY24377" s="80"/>
      <c r="AZ24377" s="80"/>
      <c r="BA24377" s="80"/>
      <c r="BB24377" s="80"/>
    </row>
    <row r="24378" spans="9:54" x14ac:dyDescent="0.25">
      <c r="I24378" s="80"/>
      <c r="AX24378" s="80"/>
      <c r="AY24378" s="80"/>
      <c r="AZ24378" s="80"/>
      <c r="BA24378" s="80"/>
      <c r="BB24378" s="80"/>
    </row>
    <row r="24379" spans="9:54" x14ac:dyDescent="0.25">
      <c r="I24379" s="80"/>
      <c r="AX24379" s="80"/>
      <c r="AY24379" s="80"/>
      <c r="AZ24379" s="80"/>
      <c r="BA24379" s="80"/>
      <c r="BB24379" s="80"/>
    </row>
    <row r="24380" spans="9:54" x14ac:dyDescent="0.25">
      <c r="I24380" s="80"/>
      <c r="AX24380" s="80"/>
      <c r="AY24380" s="80"/>
      <c r="AZ24380" s="80"/>
      <c r="BA24380" s="80"/>
      <c r="BB24380" s="80"/>
    </row>
    <row r="24381" spans="9:54" x14ac:dyDescent="0.25">
      <c r="I24381" s="80"/>
      <c r="AX24381" s="80"/>
      <c r="AY24381" s="80"/>
      <c r="AZ24381" s="80"/>
      <c r="BA24381" s="80"/>
      <c r="BB24381" s="80"/>
    </row>
    <row r="24382" spans="9:54" x14ac:dyDescent="0.25">
      <c r="I24382" s="80"/>
      <c r="AX24382" s="80"/>
      <c r="AY24382" s="80"/>
      <c r="AZ24382" s="80"/>
      <c r="BA24382" s="80"/>
      <c r="BB24382" s="80"/>
    </row>
    <row r="24383" spans="9:54" x14ac:dyDescent="0.25">
      <c r="I24383" s="80"/>
      <c r="AX24383" s="80"/>
      <c r="AY24383" s="80"/>
      <c r="AZ24383" s="80"/>
      <c r="BA24383" s="80"/>
      <c r="BB24383" s="80"/>
    </row>
    <row r="24384" spans="9:54" x14ac:dyDescent="0.25">
      <c r="I24384" s="80"/>
      <c r="AX24384" s="80"/>
      <c r="AY24384" s="80"/>
      <c r="AZ24384" s="80"/>
      <c r="BA24384" s="80"/>
      <c r="BB24384" s="80"/>
    </row>
    <row r="24385" spans="9:54" x14ac:dyDescent="0.25">
      <c r="I24385" s="80"/>
      <c r="AX24385" s="80"/>
      <c r="AY24385" s="80"/>
      <c r="AZ24385" s="80"/>
      <c r="BA24385" s="80"/>
      <c r="BB24385" s="80"/>
    </row>
    <row r="24386" spans="9:54" x14ac:dyDescent="0.25">
      <c r="I24386" s="80"/>
      <c r="AX24386" s="80"/>
      <c r="AY24386" s="80"/>
      <c r="AZ24386" s="80"/>
      <c r="BA24386" s="80"/>
      <c r="BB24386" s="80"/>
    </row>
    <row r="24387" spans="9:54" x14ac:dyDescent="0.25">
      <c r="I24387" s="80"/>
      <c r="AX24387" s="80"/>
      <c r="AY24387" s="80"/>
      <c r="AZ24387" s="80"/>
      <c r="BA24387" s="80"/>
      <c r="BB24387" s="80"/>
    </row>
    <row r="24388" spans="9:54" x14ac:dyDescent="0.25">
      <c r="I24388" s="80"/>
      <c r="AX24388" s="80"/>
      <c r="AY24388" s="80"/>
      <c r="AZ24388" s="80"/>
      <c r="BA24388" s="80"/>
      <c r="BB24388" s="80"/>
    </row>
    <row r="24389" spans="9:54" x14ac:dyDescent="0.25">
      <c r="I24389" s="80"/>
      <c r="AX24389" s="80"/>
      <c r="AY24389" s="80"/>
      <c r="AZ24389" s="80"/>
      <c r="BA24389" s="80"/>
      <c r="BB24389" s="80"/>
    </row>
    <row r="24390" spans="9:54" x14ac:dyDescent="0.25">
      <c r="I24390" s="80"/>
      <c r="AX24390" s="80"/>
      <c r="AY24390" s="80"/>
      <c r="AZ24390" s="80"/>
      <c r="BA24390" s="80"/>
      <c r="BB24390" s="80"/>
    </row>
    <row r="24391" spans="9:54" x14ac:dyDescent="0.25">
      <c r="I24391" s="80"/>
      <c r="AX24391" s="80"/>
      <c r="AY24391" s="80"/>
      <c r="AZ24391" s="80"/>
      <c r="BA24391" s="80"/>
      <c r="BB24391" s="80"/>
    </row>
    <row r="24392" spans="9:54" x14ac:dyDescent="0.25">
      <c r="I24392" s="80"/>
      <c r="AX24392" s="80"/>
      <c r="AY24392" s="80"/>
      <c r="AZ24392" s="80"/>
      <c r="BA24392" s="80"/>
      <c r="BB24392" s="80"/>
    </row>
    <row r="24393" spans="9:54" x14ac:dyDescent="0.25">
      <c r="I24393" s="80"/>
      <c r="AX24393" s="80"/>
      <c r="AY24393" s="80"/>
      <c r="AZ24393" s="80"/>
      <c r="BA24393" s="80"/>
      <c r="BB24393" s="80"/>
    </row>
    <row r="24394" spans="9:54" x14ac:dyDescent="0.25">
      <c r="I24394" s="80"/>
      <c r="AX24394" s="80"/>
      <c r="AY24394" s="80"/>
      <c r="AZ24394" s="80"/>
      <c r="BA24394" s="80"/>
      <c r="BB24394" s="80"/>
    </row>
    <row r="24395" spans="9:54" x14ac:dyDescent="0.25">
      <c r="I24395" s="80"/>
      <c r="AX24395" s="80"/>
      <c r="AY24395" s="80"/>
      <c r="AZ24395" s="80"/>
      <c r="BA24395" s="80"/>
      <c r="BB24395" s="80"/>
    </row>
    <row r="24396" spans="9:54" x14ac:dyDescent="0.25">
      <c r="I24396" s="80"/>
      <c r="AX24396" s="80"/>
      <c r="AY24396" s="80"/>
      <c r="AZ24396" s="80"/>
      <c r="BA24396" s="80"/>
      <c r="BB24396" s="80"/>
    </row>
    <row r="24397" spans="9:54" x14ac:dyDescent="0.25">
      <c r="I24397" s="80"/>
      <c r="AX24397" s="80"/>
      <c r="AY24397" s="80"/>
      <c r="AZ24397" s="80"/>
      <c r="BA24397" s="80"/>
      <c r="BB24397" s="80"/>
    </row>
    <row r="24398" spans="9:54" x14ac:dyDescent="0.25">
      <c r="I24398" s="80"/>
      <c r="AX24398" s="80"/>
      <c r="AY24398" s="80"/>
      <c r="AZ24398" s="80"/>
      <c r="BA24398" s="80"/>
      <c r="BB24398" s="80"/>
    </row>
    <row r="24399" spans="9:54" x14ac:dyDescent="0.25">
      <c r="I24399" s="80"/>
      <c r="AX24399" s="80"/>
      <c r="AY24399" s="80"/>
      <c r="AZ24399" s="80"/>
      <c r="BA24399" s="80"/>
      <c r="BB24399" s="80"/>
    </row>
    <row r="24400" spans="9:54" x14ac:dyDescent="0.25">
      <c r="I24400" s="80"/>
      <c r="AX24400" s="80"/>
      <c r="AY24400" s="80"/>
      <c r="AZ24400" s="80"/>
      <c r="BA24400" s="80"/>
      <c r="BB24400" s="80"/>
    </row>
    <row r="24401" spans="9:54" x14ac:dyDescent="0.25">
      <c r="I24401" s="80"/>
      <c r="AX24401" s="80"/>
      <c r="AY24401" s="80"/>
      <c r="AZ24401" s="80"/>
      <c r="BA24401" s="80"/>
      <c r="BB24401" s="80"/>
    </row>
    <row r="24402" spans="9:54" x14ac:dyDescent="0.25">
      <c r="I24402" s="80"/>
      <c r="AX24402" s="80"/>
      <c r="AY24402" s="80"/>
      <c r="AZ24402" s="80"/>
      <c r="BA24402" s="80"/>
      <c r="BB24402" s="80"/>
    </row>
    <row r="24403" spans="9:54" x14ac:dyDescent="0.25">
      <c r="I24403" s="80"/>
      <c r="AX24403" s="80"/>
      <c r="AY24403" s="80"/>
      <c r="AZ24403" s="80"/>
      <c r="BA24403" s="80"/>
      <c r="BB24403" s="80"/>
    </row>
    <row r="24404" spans="9:54" x14ac:dyDescent="0.25">
      <c r="I24404" s="80"/>
      <c r="AX24404" s="80"/>
      <c r="AY24404" s="80"/>
      <c r="AZ24404" s="80"/>
      <c r="BA24404" s="80"/>
      <c r="BB24404" s="80"/>
    </row>
    <row r="24405" spans="9:54" x14ac:dyDescent="0.25">
      <c r="I24405" s="80"/>
      <c r="AX24405" s="80"/>
      <c r="AY24405" s="80"/>
      <c r="AZ24405" s="80"/>
      <c r="BA24405" s="80"/>
      <c r="BB24405" s="80"/>
    </row>
    <row r="24406" spans="9:54" x14ac:dyDescent="0.25">
      <c r="I24406" s="80"/>
      <c r="AX24406" s="80"/>
      <c r="AY24406" s="80"/>
      <c r="AZ24406" s="80"/>
      <c r="BA24406" s="80"/>
      <c r="BB24406" s="80"/>
    </row>
    <row r="24407" spans="9:54" x14ac:dyDescent="0.25">
      <c r="I24407" s="80"/>
      <c r="AX24407" s="80"/>
      <c r="AY24407" s="80"/>
      <c r="AZ24407" s="80"/>
      <c r="BA24407" s="80"/>
      <c r="BB24407" s="80"/>
    </row>
    <row r="24408" spans="9:54" x14ac:dyDescent="0.25">
      <c r="I24408" s="80"/>
      <c r="AX24408" s="80"/>
      <c r="AY24408" s="80"/>
      <c r="AZ24408" s="80"/>
      <c r="BA24408" s="80"/>
      <c r="BB24408" s="80"/>
    </row>
    <row r="24409" spans="9:54" x14ac:dyDescent="0.25">
      <c r="I24409" s="80"/>
      <c r="AX24409" s="80"/>
      <c r="AY24409" s="80"/>
      <c r="AZ24409" s="80"/>
      <c r="BA24409" s="80"/>
      <c r="BB24409" s="80"/>
    </row>
    <row r="24410" spans="9:54" x14ac:dyDescent="0.25">
      <c r="I24410" s="80"/>
      <c r="AX24410" s="80"/>
      <c r="AY24410" s="80"/>
      <c r="AZ24410" s="80"/>
      <c r="BA24410" s="80"/>
      <c r="BB24410" s="80"/>
    </row>
    <row r="24411" spans="9:54" x14ac:dyDescent="0.25">
      <c r="I24411" s="80"/>
      <c r="AX24411" s="80"/>
      <c r="AY24411" s="80"/>
      <c r="AZ24411" s="80"/>
      <c r="BA24411" s="80"/>
      <c r="BB24411" s="80"/>
    </row>
    <row r="24412" spans="9:54" x14ac:dyDescent="0.25">
      <c r="I24412" s="80"/>
      <c r="AX24412" s="80"/>
      <c r="AY24412" s="80"/>
      <c r="AZ24412" s="80"/>
      <c r="BA24412" s="80"/>
      <c r="BB24412" s="80"/>
    </row>
    <row r="24413" spans="9:54" x14ac:dyDescent="0.25">
      <c r="I24413" s="80"/>
      <c r="AX24413" s="80"/>
      <c r="AY24413" s="80"/>
      <c r="AZ24413" s="80"/>
      <c r="BA24413" s="80"/>
      <c r="BB24413" s="80"/>
    </row>
    <row r="24414" spans="9:54" x14ac:dyDescent="0.25">
      <c r="I24414" s="80"/>
      <c r="AX24414" s="80"/>
      <c r="AY24414" s="80"/>
      <c r="AZ24414" s="80"/>
      <c r="BA24414" s="80"/>
      <c r="BB24414" s="80"/>
    </row>
    <row r="24415" spans="9:54" x14ac:dyDescent="0.25">
      <c r="I24415" s="80"/>
      <c r="AX24415" s="80"/>
      <c r="AY24415" s="80"/>
      <c r="AZ24415" s="80"/>
      <c r="BA24415" s="80"/>
      <c r="BB24415" s="80"/>
    </row>
    <row r="24416" spans="9:54" x14ac:dyDescent="0.25">
      <c r="I24416" s="80"/>
      <c r="AX24416" s="80"/>
      <c r="AY24416" s="80"/>
      <c r="AZ24416" s="80"/>
      <c r="BA24416" s="80"/>
      <c r="BB24416" s="80"/>
    </row>
    <row r="24417" spans="9:54" x14ac:dyDescent="0.25">
      <c r="I24417" s="80"/>
      <c r="AX24417" s="80"/>
      <c r="AY24417" s="80"/>
      <c r="AZ24417" s="80"/>
      <c r="BA24417" s="80"/>
      <c r="BB24417" s="80"/>
    </row>
    <row r="24418" spans="9:54" x14ac:dyDescent="0.25">
      <c r="I24418" s="80"/>
      <c r="AX24418" s="80"/>
      <c r="AY24418" s="80"/>
      <c r="AZ24418" s="80"/>
      <c r="BA24418" s="80"/>
      <c r="BB24418" s="80"/>
    </row>
    <row r="24419" spans="9:54" x14ac:dyDescent="0.25">
      <c r="I24419" s="80"/>
      <c r="AX24419" s="80"/>
      <c r="AY24419" s="80"/>
      <c r="AZ24419" s="80"/>
      <c r="BA24419" s="80"/>
      <c r="BB24419" s="80"/>
    </row>
    <row r="24420" spans="9:54" x14ac:dyDescent="0.25">
      <c r="I24420" s="80"/>
      <c r="AX24420" s="80"/>
      <c r="AY24420" s="80"/>
      <c r="AZ24420" s="80"/>
      <c r="BA24420" s="80"/>
      <c r="BB24420" s="80"/>
    </row>
    <row r="24421" spans="9:54" x14ac:dyDescent="0.25">
      <c r="I24421" s="80"/>
      <c r="AX24421" s="80"/>
      <c r="AY24421" s="80"/>
      <c r="AZ24421" s="80"/>
      <c r="BA24421" s="80"/>
      <c r="BB24421" s="80"/>
    </row>
    <row r="24422" spans="9:54" x14ac:dyDescent="0.25">
      <c r="I24422" s="80"/>
      <c r="AX24422" s="80"/>
      <c r="AY24422" s="80"/>
      <c r="AZ24422" s="80"/>
      <c r="BA24422" s="80"/>
      <c r="BB24422" s="80"/>
    </row>
    <row r="24423" spans="9:54" x14ac:dyDescent="0.25">
      <c r="I24423" s="80"/>
      <c r="AX24423" s="80"/>
      <c r="AY24423" s="80"/>
      <c r="AZ24423" s="80"/>
      <c r="BA24423" s="80"/>
      <c r="BB24423" s="80"/>
    </row>
    <row r="24424" spans="9:54" x14ac:dyDescent="0.25">
      <c r="I24424" s="80"/>
      <c r="AX24424" s="80"/>
      <c r="AY24424" s="80"/>
      <c r="AZ24424" s="80"/>
      <c r="BA24424" s="80"/>
      <c r="BB24424" s="80"/>
    </row>
    <row r="24425" spans="9:54" x14ac:dyDescent="0.25">
      <c r="I24425" s="80"/>
      <c r="AX24425" s="80"/>
      <c r="AY24425" s="80"/>
      <c r="AZ24425" s="80"/>
      <c r="BA24425" s="80"/>
      <c r="BB24425" s="80"/>
    </row>
    <row r="24426" spans="9:54" x14ac:dyDescent="0.25">
      <c r="I24426" s="80"/>
      <c r="AX24426" s="80"/>
      <c r="AY24426" s="80"/>
      <c r="AZ24426" s="80"/>
      <c r="BA24426" s="80"/>
      <c r="BB24426" s="80"/>
    </row>
    <row r="24427" spans="9:54" x14ac:dyDescent="0.25">
      <c r="I24427" s="80"/>
      <c r="AX24427" s="80"/>
      <c r="AY24427" s="80"/>
      <c r="AZ24427" s="80"/>
      <c r="BA24427" s="80"/>
      <c r="BB24427" s="80"/>
    </row>
    <row r="24428" spans="9:54" x14ac:dyDescent="0.25">
      <c r="I24428" s="80"/>
      <c r="AX24428" s="80"/>
      <c r="AY24428" s="80"/>
      <c r="AZ24428" s="80"/>
      <c r="BA24428" s="80"/>
      <c r="BB24428" s="80"/>
    </row>
    <row r="24429" spans="9:54" x14ac:dyDescent="0.25">
      <c r="I24429" s="80"/>
      <c r="AX24429" s="80"/>
      <c r="AY24429" s="80"/>
      <c r="AZ24429" s="80"/>
      <c r="BA24429" s="80"/>
      <c r="BB24429" s="80"/>
    </row>
    <row r="24430" spans="9:54" x14ac:dyDescent="0.25">
      <c r="I24430" s="80"/>
      <c r="AX24430" s="80"/>
      <c r="AY24430" s="80"/>
      <c r="AZ24430" s="80"/>
      <c r="BA24430" s="80"/>
      <c r="BB24430" s="80"/>
    </row>
    <row r="24431" spans="9:54" x14ac:dyDescent="0.25">
      <c r="I24431" s="80"/>
      <c r="AX24431" s="80"/>
      <c r="AY24431" s="80"/>
      <c r="AZ24431" s="80"/>
      <c r="BA24431" s="80"/>
      <c r="BB24431" s="80"/>
    </row>
    <row r="24432" spans="9:54" x14ac:dyDescent="0.25">
      <c r="I24432" s="80"/>
      <c r="AX24432" s="80"/>
      <c r="AY24432" s="80"/>
      <c r="AZ24432" s="80"/>
      <c r="BA24432" s="80"/>
      <c r="BB24432" s="80"/>
    </row>
    <row r="24433" spans="9:54" x14ac:dyDescent="0.25">
      <c r="I24433" s="80"/>
      <c r="AX24433" s="80"/>
      <c r="AY24433" s="80"/>
      <c r="AZ24433" s="80"/>
      <c r="BA24433" s="80"/>
      <c r="BB24433" s="80"/>
    </row>
    <row r="24434" spans="9:54" x14ac:dyDescent="0.25">
      <c r="I24434" s="80"/>
      <c r="AX24434" s="80"/>
      <c r="AY24434" s="80"/>
      <c r="AZ24434" s="80"/>
      <c r="BA24434" s="80"/>
      <c r="BB24434" s="80"/>
    </row>
    <row r="24435" spans="9:54" x14ac:dyDescent="0.25">
      <c r="I24435" s="80"/>
      <c r="AX24435" s="80"/>
      <c r="AY24435" s="80"/>
      <c r="AZ24435" s="80"/>
      <c r="BA24435" s="80"/>
      <c r="BB24435" s="80"/>
    </row>
    <row r="24436" spans="9:54" x14ac:dyDescent="0.25">
      <c r="I24436" s="80"/>
      <c r="AX24436" s="80"/>
      <c r="AY24436" s="80"/>
      <c r="AZ24436" s="80"/>
      <c r="BA24436" s="80"/>
      <c r="BB24436" s="80"/>
    </row>
    <row r="24437" spans="9:54" x14ac:dyDescent="0.25">
      <c r="I24437" s="80"/>
      <c r="AX24437" s="80"/>
      <c r="AY24437" s="80"/>
      <c r="AZ24437" s="80"/>
      <c r="BA24437" s="80"/>
      <c r="BB24437" s="80"/>
    </row>
    <row r="24438" spans="9:54" x14ac:dyDescent="0.25">
      <c r="I24438" s="80"/>
      <c r="AX24438" s="80"/>
      <c r="AY24438" s="80"/>
      <c r="AZ24438" s="80"/>
      <c r="BA24438" s="80"/>
      <c r="BB24438" s="80"/>
    </row>
    <row r="24439" spans="9:54" x14ac:dyDescent="0.25">
      <c r="I24439" s="80"/>
      <c r="AX24439" s="80"/>
      <c r="AY24439" s="80"/>
      <c r="AZ24439" s="80"/>
      <c r="BA24439" s="80"/>
      <c r="BB24439" s="80"/>
    </row>
    <row r="24440" spans="9:54" x14ac:dyDescent="0.25">
      <c r="I24440" s="80"/>
      <c r="AX24440" s="80"/>
      <c r="AY24440" s="80"/>
      <c r="AZ24440" s="80"/>
      <c r="BA24440" s="80"/>
      <c r="BB24440" s="80"/>
    </row>
    <row r="24441" spans="9:54" x14ac:dyDescent="0.25">
      <c r="I24441" s="80"/>
      <c r="AX24441" s="80"/>
      <c r="AY24441" s="80"/>
      <c r="AZ24441" s="80"/>
      <c r="BA24441" s="80"/>
      <c r="BB24441" s="80"/>
    </row>
    <row r="24442" spans="9:54" x14ac:dyDescent="0.25">
      <c r="I24442" s="80"/>
      <c r="AX24442" s="80"/>
      <c r="AY24442" s="80"/>
      <c r="AZ24442" s="80"/>
      <c r="BA24442" s="80"/>
      <c r="BB24442" s="80"/>
    </row>
    <row r="24443" spans="9:54" x14ac:dyDescent="0.25">
      <c r="I24443" s="80"/>
      <c r="AX24443" s="80"/>
      <c r="AY24443" s="80"/>
      <c r="AZ24443" s="80"/>
      <c r="BA24443" s="80"/>
      <c r="BB24443" s="80"/>
    </row>
    <row r="24444" spans="9:54" x14ac:dyDescent="0.25">
      <c r="I24444" s="80"/>
      <c r="AX24444" s="80"/>
      <c r="AY24444" s="80"/>
      <c r="AZ24444" s="80"/>
      <c r="BA24444" s="80"/>
      <c r="BB24444" s="80"/>
    </row>
    <row r="24445" spans="9:54" x14ac:dyDescent="0.25">
      <c r="I24445" s="80"/>
      <c r="AX24445" s="80"/>
      <c r="AY24445" s="80"/>
      <c r="AZ24445" s="80"/>
      <c r="BA24445" s="80"/>
      <c r="BB24445" s="80"/>
    </row>
    <row r="24446" spans="9:54" x14ac:dyDescent="0.25">
      <c r="I24446" s="80"/>
      <c r="AX24446" s="80"/>
      <c r="AY24446" s="80"/>
      <c r="AZ24446" s="80"/>
      <c r="BA24446" s="80"/>
      <c r="BB24446" s="80"/>
    </row>
    <row r="24447" spans="9:54" x14ac:dyDescent="0.25">
      <c r="I24447" s="80"/>
      <c r="AX24447" s="80"/>
      <c r="AY24447" s="80"/>
      <c r="AZ24447" s="80"/>
      <c r="BA24447" s="80"/>
      <c r="BB24447" s="80"/>
    </row>
    <row r="24448" spans="9:54" x14ac:dyDescent="0.25">
      <c r="I24448" s="80"/>
      <c r="AX24448" s="80"/>
      <c r="AY24448" s="80"/>
      <c r="AZ24448" s="80"/>
      <c r="BA24448" s="80"/>
      <c r="BB24448" s="80"/>
    </row>
    <row r="24449" spans="9:54" x14ac:dyDescent="0.25">
      <c r="I24449" s="80"/>
      <c r="AX24449" s="80"/>
      <c r="AY24449" s="80"/>
      <c r="AZ24449" s="80"/>
      <c r="BA24449" s="80"/>
      <c r="BB24449" s="80"/>
    </row>
    <row r="24450" spans="9:54" x14ac:dyDescent="0.25">
      <c r="I24450" s="80"/>
      <c r="AX24450" s="80"/>
      <c r="AY24450" s="80"/>
      <c r="AZ24450" s="80"/>
      <c r="BA24450" s="80"/>
      <c r="BB24450" s="80"/>
    </row>
    <row r="24451" spans="9:54" x14ac:dyDescent="0.25">
      <c r="I24451" s="80"/>
      <c r="AX24451" s="80"/>
      <c r="AY24451" s="80"/>
      <c r="AZ24451" s="80"/>
      <c r="BA24451" s="80"/>
      <c r="BB24451" s="80"/>
    </row>
    <row r="24452" spans="9:54" x14ac:dyDescent="0.25">
      <c r="I24452" s="80"/>
      <c r="AX24452" s="80"/>
      <c r="AY24452" s="80"/>
      <c r="AZ24452" s="80"/>
      <c r="BA24452" s="80"/>
      <c r="BB24452" s="80"/>
    </row>
    <row r="24453" spans="9:54" x14ac:dyDescent="0.25">
      <c r="I24453" s="80"/>
      <c r="AX24453" s="80"/>
      <c r="AY24453" s="80"/>
      <c r="AZ24453" s="80"/>
      <c r="BA24453" s="80"/>
      <c r="BB24453" s="80"/>
    </row>
    <row r="24454" spans="9:54" x14ac:dyDescent="0.25">
      <c r="I24454" s="80"/>
      <c r="AX24454" s="80"/>
      <c r="AY24454" s="80"/>
      <c r="AZ24454" s="80"/>
      <c r="BA24454" s="80"/>
      <c r="BB24454" s="80"/>
    </row>
    <row r="24455" spans="9:54" x14ac:dyDescent="0.25">
      <c r="I24455" s="80"/>
      <c r="AX24455" s="80"/>
      <c r="AY24455" s="80"/>
      <c r="AZ24455" s="80"/>
      <c r="BA24455" s="80"/>
      <c r="BB24455" s="80"/>
    </row>
    <row r="24456" spans="9:54" x14ac:dyDescent="0.25">
      <c r="I24456" s="80"/>
      <c r="AX24456" s="80"/>
      <c r="AY24456" s="80"/>
      <c r="AZ24456" s="80"/>
      <c r="BA24456" s="80"/>
      <c r="BB24456" s="80"/>
    </row>
    <row r="24457" spans="9:54" x14ac:dyDescent="0.25">
      <c r="I24457" s="80"/>
      <c r="AX24457" s="80"/>
      <c r="AY24457" s="80"/>
      <c r="AZ24457" s="80"/>
      <c r="BA24457" s="80"/>
      <c r="BB24457" s="80"/>
    </row>
    <row r="24458" spans="9:54" x14ac:dyDescent="0.25">
      <c r="I24458" s="80"/>
      <c r="AX24458" s="80"/>
      <c r="AY24458" s="80"/>
      <c r="AZ24458" s="80"/>
      <c r="BA24458" s="80"/>
      <c r="BB24458" s="80"/>
    </row>
    <row r="24459" spans="9:54" x14ac:dyDescent="0.25">
      <c r="I24459" s="80"/>
      <c r="AX24459" s="80"/>
      <c r="AY24459" s="80"/>
      <c r="AZ24459" s="80"/>
      <c r="BA24459" s="80"/>
      <c r="BB24459" s="80"/>
    </row>
    <row r="24460" spans="9:54" x14ac:dyDescent="0.25">
      <c r="I24460" s="80"/>
      <c r="AX24460" s="80"/>
      <c r="AY24460" s="80"/>
      <c r="AZ24460" s="80"/>
      <c r="BA24460" s="80"/>
      <c r="BB24460" s="80"/>
    </row>
    <row r="24461" spans="9:54" x14ac:dyDescent="0.25">
      <c r="I24461" s="80"/>
      <c r="AX24461" s="80"/>
      <c r="AY24461" s="80"/>
      <c r="AZ24461" s="80"/>
      <c r="BA24461" s="80"/>
      <c r="BB24461" s="80"/>
    </row>
    <row r="24462" spans="9:54" x14ac:dyDescent="0.25">
      <c r="I24462" s="80"/>
      <c r="AX24462" s="80"/>
      <c r="AY24462" s="80"/>
      <c r="AZ24462" s="80"/>
      <c r="BA24462" s="80"/>
      <c r="BB24462" s="80"/>
    </row>
    <row r="24463" spans="9:54" x14ac:dyDescent="0.25">
      <c r="I24463" s="80"/>
      <c r="AX24463" s="80"/>
      <c r="AY24463" s="80"/>
      <c r="AZ24463" s="80"/>
      <c r="BA24463" s="80"/>
      <c r="BB24463" s="80"/>
    </row>
    <row r="24464" spans="9:54" x14ac:dyDescent="0.25">
      <c r="I24464" s="80"/>
      <c r="AX24464" s="80"/>
      <c r="AY24464" s="80"/>
      <c r="AZ24464" s="80"/>
      <c r="BA24464" s="80"/>
      <c r="BB24464" s="80"/>
    </row>
    <row r="24465" spans="9:54" x14ac:dyDescent="0.25">
      <c r="I24465" s="80"/>
      <c r="AX24465" s="80"/>
      <c r="AY24465" s="80"/>
      <c r="AZ24465" s="80"/>
      <c r="BA24465" s="80"/>
      <c r="BB24465" s="80"/>
    </row>
    <row r="24466" spans="9:54" x14ac:dyDescent="0.25">
      <c r="I24466" s="80"/>
      <c r="AX24466" s="80"/>
      <c r="AY24466" s="80"/>
      <c r="AZ24466" s="80"/>
      <c r="BA24466" s="80"/>
      <c r="BB24466" s="80"/>
    </row>
    <row r="24467" spans="9:54" x14ac:dyDescent="0.25">
      <c r="I24467" s="80"/>
      <c r="AX24467" s="80"/>
      <c r="AY24467" s="80"/>
      <c r="AZ24467" s="80"/>
      <c r="BA24467" s="80"/>
      <c r="BB24467" s="80"/>
    </row>
    <row r="24468" spans="9:54" x14ac:dyDescent="0.25">
      <c r="I24468" s="80"/>
      <c r="AX24468" s="80"/>
      <c r="AY24468" s="80"/>
      <c r="AZ24468" s="80"/>
      <c r="BA24468" s="80"/>
      <c r="BB24468" s="80"/>
    </row>
    <row r="24469" spans="9:54" x14ac:dyDescent="0.25">
      <c r="I24469" s="80"/>
      <c r="AX24469" s="80"/>
      <c r="AY24469" s="80"/>
      <c r="AZ24469" s="80"/>
      <c r="BA24469" s="80"/>
      <c r="BB24469" s="80"/>
    </row>
    <row r="24470" spans="9:54" x14ac:dyDescent="0.25">
      <c r="I24470" s="80"/>
      <c r="AX24470" s="80"/>
      <c r="AY24470" s="80"/>
      <c r="AZ24470" s="80"/>
      <c r="BA24470" s="80"/>
      <c r="BB24470" s="80"/>
    </row>
    <row r="24471" spans="9:54" x14ac:dyDescent="0.25">
      <c r="I24471" s="80"/>
      <c r="AX24471" s="80"/>
      <c r="AY24471" s="80"/>
      <c r="AZ24471" s="80"/>
      <c r="BA24471" s="80"/>
      <c r="BB24471" s="80"/>
    </row>
    <row r="24472" spans="9:54" x14ac:dyDescent="0.25">
      <c r="I24472" s="80"/>
      <c r="AX24472" s="80"/>
      <c r="AY24472" s="80"/>
      <c r="AZ24472" s="80"/>
      <c r="BA24472" s="80"/>
      <c r="BB24472" s="80"/>
    </row>
    <row r="24473" spans="9:54" x14ac:dyDescent="0.25">
      <c r="I24473" s="80"/>
      <c r="AX24473" s="80"/>
      <c r="AY24473" s="80"/>
      <c r="AZ24473" s="80"/>
      <c r="BA24473" s="80"/>
      <c r="BB24473" s="80"/>
    </row>
    <row r="24474" spans="9:54" x14ac:dyDescent="0.25">
      <c r="I24474" s="80"/>
      <c r="AX24474" s="80"/>
      <c r="AY24474" s="80"/>
      <c r="AZ24474" s="80"/>
      <c r="BA24474" s="80"/>
      <c r="BB24474" s="80"/>
    </row>
    <row r="24475" spans="9:54" x14ac:dyDescent="0.25">
      <c r="I24475" s="80"/>
      <c r="AX24475" s="80"/>
      <c r="AY24475" s="80"/>
      <c r="AZ24475" s="80"/>
      <c r="BA24475" s="80"/>
      <c r="BB24475" s="80"/>
    </row>
    <row r="24476" spans="9:54" x14ac:dyDescent="0.25">
      <c r="I24476" s="80"/>
      <c r="AX24476" s="80"/>
      <c r="AY24476" s="80"/>
      <c r="AZ24476" s="80"/>
      <c r="BA24476" s="80"/>
      <c r="BB24476" s="80"/>
    </row>
    <row r="24477" spans="9:54" x14ac:dyDescent="0.25">
      <c r="I24477" s="80"/>
      <c r="AX24477" s="80"/>
      <c r="AY24477" s="80"/>
      <c r="AZ24477" s="80"/>
      <c r="BA24477" s="80"/>
      <c r="BB24477" s="80"/>
    </row>
    <row r="24478" spans="9:54" x14ac:dyDescent="0.25">
      <c r="I24478" s="80"/>
      <c r="AX24478" s="80"/>
      <c r="AY24478" s="80"/>
      <c r="AZ24478" s="80"/>
      <c r="BA24478" s="80"/>
      <c r="BB24478" s="80"/>
    </row>
    <row r="24479" spans="9:54" x14ac:dyDescent="0.25">
      <c r="I24479" s="80"/>
      <c r="AX24479" s="80"/>
      <c r="AY24479" s="80"/>
      <c r="AZ24479" s="80"/>
      <c r="BA24479" s="80"/>
      <c r="BB24479" s="80"/>
    </row>
    <row r="24480" spans="9:54" x14ac:dyDescent="0.25">
      <c r="I24480" s="80"/>
      <c r="AX24480" s="80"/>
      <c r="AY24480" s="80"/>
      <c r="AZ24480" s="80"/>
      <c r="BA24480" s="80"/>
      <c r="BB24480" s="80"/>
    </row>
    <row r="24481" spans="9:54" x14ac:dyDescent="0.25">
      <c r="I24481" s="80"/>
      <c r="AX24481" s="80"/>
      <c r="AY24481" s="80"/>
      <c r="AZ24481" s="80"/>
      <c r="BA24481" s="80"/>
      <c r="BB24481" s="80"/>
    </row>
    <row r="24482" spans="9:54" x14ac:dyDescent="0.25">
      <c r="I24482" s="80"/>
      <c r="AX24482" s="80"/>
      <c r="AY24482" s="80"/>
      <c r="AZ24482" s="80"/>
      <c r="BA24482" s="80"/>
      <c r="BB24482" s="80"/>
    </row>
    <row r="24483" spans="9:54" x14ac:dyDescent="0.25">
      <c r="I24483" s="80"/>
      <c r="AX24483" s="80"/>
      <c r="AY24483" s="80"/>
      <c r="AZ24483" s="80"/>
      <c r="BA24483" s="80"/>
      <c r="BB24483" s="80"/>
    </row>
    <row r="24484" spans="9:54" x14ac:dyDescent="0.25">
      <c r="I24484" s="80"/>
      <c r="AX24484" s="80"/>
      <c r="AY24484" s="80"/>
      <c r="AZ24484" s="80"/>
      <c r="BA24484" s="80"/>
      <c r="BB24484" s="80"/>
    </row>
    <row r="24485" spans="9:54" x14ac:dyDescent="0.25">
      <c r="I24485" s="80"/>
      <c r="AX24485" s="80"/>
      <c r="AY24485" s="80"/>
      <c r="AZ24485" s="80"/>
      <c r="BA24485" s="80"/>
      <c r="BB24485" s="80"/>
    </row>
    <row r="24486" spans="9:54" x14ac:dyDescent="0.25">
      <c r="I24486" s="80"/>
      <c r="AX24486" s="80"/>
      <c r="AY24486" s="80"/>
      <c r="AZ24486" s="80"/>
      <c r="BA24486" s="80"/>
      <c r="BB24486" s="80"/>
    </row>
    <row r="24487" spans="9:54" x14ac:dyDescent="0.25">
      <c r="I24487" s="80"/>
      <c r="AX24487" s="80"/>
      <c r="AY24487" s="80"/>
      <c r="AZ24487" s="80"/>
      <c r="BA24487" s="80"/>
      <c r="BB24487" s="80"/>
    </row>
    <row r="24488" spans="9:54" x14ac:dyDescent="0.25">
      <c r="I24488" s="80"/>
      <c r="AX24488" s="80"/>
      <c r="AY24488" s="80"/>
      <c r="AZ24488" s="80"/>
      <c r="BA24488" s="80"/>
      <c r="BB24488" s="80"/>
    </row>
    <row r="24489" spans="9:54" x14ac:dyDescent="0.25">
      <c r="I24489" s="80"/>
      <c r="AX24489" s="80"/>
      <c r="AY24489" s="80"/>
      <c r="AZ24489" s="80"/>
      <c r="BA24489" s="80"/>
      <c r="BB24489" s="80"/>
    </row>
    <row r="24490" spans="9:54" x14ac:dyDescent="0.25">
      <c r="I24490" s="80"/>
      <c r="AX24490" s="80"/>
      <c r="AY24490" s="80"/>
      <c r="AZ24490" s="80"/>
      <c r="BA24490" s="80"/>
      <c r="BB24490" s="80"/>
    </row>
    <row r="24491" spans="9:54" x14ac:dyDescent="0.25">
      <c r="I24491" s="80"/>
      <c r="AX24491" s="80"/>
      <c r="AY24491" s="80"/>
      <c r="AZ24491" s="80"/>
      <c r="BA24491" s="80"/>
      <c r="BB24491" s="80"/>
    </row>
    <row r="24492" spans="9:54" x14ac:dyDescent="0.25">
      <c r="I24492" s="80"/>
      <c r="AX24492" s="80"/>
      <c r="AY24492" s="80"/>
      <c r="AZ24492" s="80"/>
      <c r="BA24492" s="80"/>
      <c r="BB24492" s="80"/>
    </row>
    <row r="24493" spans="9:54" x14ac:dyDescent="0.25">
      <c r="I24493" s="80"/>
      <c r="AX24493" s="80"/>
      <c r="AY24493" s="80"/>
      <c r="AZ24493" s="80"/>
      <c r="BA24493" s="80"/>
      <c r="BB24493" s="80"/>
    </row>
    <row r="24494" spans="9:54" x14ac:dyDescent="0.25">
      <c r="I24494" s="80"/>
      <c r="AX24494" s="80"/>
      <c r="AY24494" s="80"/>
      <c r="AZ24494" s="80"/>
      <c r="BA24494" s="80"/>
      <c r="BB24494" s="80"/>
    </row>
    <row r="24495" spans="9:54" x14ac:dyDescent="0.25">
      <c r="I24495" s="80"/>
      <c r="AX24495" s="80"/>
      <c r="AY24495" s="80"/>
      <c r="AZ24495" s="80"/>
      <c r="BA24495" s="80"/>
      <c r="BB24495" s="80"/>
    </row>
    <row r="24496" spans="9:54" x14ac:dyDescent="0.25">
      <c r="I24496" s="80"/>
      <c r="AX24496" s="80"/>
      <c r="AY24496" s="80"/>
      <c r="AZ24496" s="80"/>
      <c r="BA24496" s="80"/>
      <c r="BB24496" s="80"/>
    </row>
    <row r="24497" spans="9:54" x14ac:dyDescent="0.25">
      <c r="I24497" s="80"/>
      <c r="AX24497" s="80"/>
      <c r="AY24497" s="80"/>
      <c r="AZ24497" s="80"/>
      <c r="BA24497" s="80"/>
      <c r="BB24497" s="80"/>
    </row>
    <row r="24498" spans="9:54" x14ac:dyDescent="0.25">
      <c r="I24498" s="80"/>
      <c r="AX24498" s="80"/>
      <c r="AY24498" s="80"/>
      <c r="AZ24498" s="80"/>
      <c r="BA24498" s="80"/>
      <c r="BB24498" s="80"/>
    </row>
    <row r="24499" spans="9:54" x14ac:dyDescent="0.25">
      <c r="I24499" s="80"/>
      <c r="AX24499" s="80"/>
      <c r="AY24499" s="80"/>
      <c r="AZ24499" s="80"/>
      <c r="BA24499" s="80"/>
      <c r="BB24499" s="80"/>
    </row>
    <row r="24500" spans="9:54" x14ac:dyDescent="0.25">
      <c r="I24500" s="80"/>
      <c r="AX24500" s="80"/>
      <c r="AY24500" s="80"/>
      <c r="AZ24500" s="80"/>
      <c r="BA24500" s="80"/>
      <c r="BB24500" s="80"/>
    </row>
    <row r="24501" spans="9:54" x14ac:dyDescent="0.25">
      <c r="I24501" s="80"/>
      <c r="AX24501" s="80"/>
      <c r="AY24501" s="80"/>
      <c r="AZ24501" s="80"/>
      <c r="BA24501" s="80"/>
      <c r="BB24501" s="80"/>
    </row>
    <row r="24502" spans="9:54" x14ac:dyDescent="0.25">
      <c r="I24502" s="80"/>
      <c r="AX24502" s="80"/>
      <c r="AY24502" s="80"/>
      <c r="AZ24502" s="80"/>
      <c r="BA24502" s="80"/>
      <c r="BB24502" s="80"/>
    </row>
    <row r="24503" spans="9:54" x14ac:dyDescent="0.25">
      <c r="I24503" s="80"/>
      <c r="AX24503" s="80"/>
      <c r="AY24503" s="80"/>
      <c r="AZ24503" s="80"/>
      <c r="BA24503" s="80"/>
      <c r="BB24503" s="80"/>
    </row>
    <row r="24504" spans="9:54" x14ac:dyDescent="0.25">
      <c r="I24504" s="80"/>
      <c r="AX24504" s="80"/>
      <c r="AY24504" s="80"/>
      <c r="AZ24504" s="80"/>
      <c r="BA24504" s="80"/>
      <c r="BB24504" s="80"/>
    </row>
    <row r="24505" spans="9:54" x14ac:dyDescent="0.25">
      <c r="I24505" s="80"/>
      <c r="AX24505" s="80"/>
      <c r="AY24505" s="80"/>
      <c r="AZ24505" s="80"/>
      <c r="BA24505" s="80"/>
      <c r="BB24505" s="80"/>
    </row>
    <row r="24506" spans="9:54" x14ac:dyDescent="0.25">
      <c r="I24506" s="80"/>
      <c r="AX24506" s="80"/>
      <c r="AY24506" s="80"/>
      <c r="AZ24506" s="80"/>
      <c r="BA24506" s="80"/>
      <c r="BB24506" s="80"/>
    </row>
    <row r="24507" spans="9:54" x14ac:dyDescent="0.25">
      <c r="I24507" s="80"/>
      <c r="AX24507" s="80"/>
      <c r="AY24507" s="80"/>
      <c r="AZ24507" s="80"/>
      <c r="BA24507" s="80"/>
      <c r="BB24507" s="80"/>
    </row>
    <row r="24508" spans="9:54" x14ac:dyDescent="0.25">
      <c r="I24508" s="80"/>
      <c r="AX24508" s="80"/>
      <c r="AY24508" s="80"/>
      <c r="AZ24508" s="80"/>
      <c r="BA24508" s="80"/>
      <c r="BB24508" s="80"/>
    </row>
    <row r="24509" spans="9:54" x14ac:dyDescent="0.25">
      <c r="I24509" s="80"/>
      <c r="AX24509" s="80"/>
      <c r="AY24509" s="80"/>
      <c r="AZ24509" s="80"/>
      <c r="BA24509" s="80"/>
      <c r="BB24509" s="80"/>
    </row>
    <row r="24510" spans="9:54" x14ac:dyDescent="0.25">
      <c r="I24510" s="80"/>
      <c r="AX24510" s="80"/>
      <c r="AY24510" s="80"/>
      <c r="AZ24510" s="80"/>
      <c r="BA24510" s="80"/>
      <c r="BB24510" s="80"/>
    </row>
    <row r="24511" spans="9:54" x14ac:dyDescent="0.25">
      <c r="I24511" s="80"/>
      <c r="AX24511" s="80"/>
      <c r="AY24511" s="80"/>
      <c r="AZ24511" s="80"/>
      <c r="BA24511" s="80"/>
      <c r="BB24511" s="80"/>
    </row>
    <row r="24512" spans="9:54" x14ac:dyDescent="0.25">
      <c r="I24512" s="80"/>
      <c r="AX24512" s="80"/>
      <c r="AY24512" s="80"/>
      <c r="AZ24512" s="80"/>
      <c r="BA24512" s="80"/>
      <c r="BB24512" s="80"/>
    </row>
    <row r="24513" spans="9:54" x14ac:dyDescent="0.25">
      <c r="I24513" s="80"/>
      <c r="AX24513" s="80"/>
      <c r="AY24513" s="80"/>
      <c r="AZ24513" s="80"/>
      <c r="BA24513" s="80"/>
      <c r="BB24513" s="80"/>
    </row>
    <row r="24514" spans="9:54" x14ac:dyDescent="0.25">
      <c r="I24514" s="80"/>
      <c r="AX24514" s="80"/>
      <c r="AY24514" s="80"/>
      <c r="AZ24514" s="80"/>
      <c r="BA24514" s="80"/>
      <c r="BB24514" s="80"/>
    </row>
    <row r="24515" spans="9:54" x14ac:dyDescent="0.25">
      <c r="I24515" s="80"/>
      <c r="AX24515" s="80"/>
      <c r="AY24515" s="80"/>
      <c r="AZ24515" s="80"/>
      <c r="BA24515" s="80"/>
      <c r="BB24515" s="80"/>
    </row>
    <row r="24516" spans="9:54" x14ac:dyDescent="0.25">
      <c r="I24516" s="80"/>
      <c r="AX24516" s="80"/>
      <c r="AY24516" s="80"/>
      <c r="AZ24516" s="80"/>
      <c r="BA24516" s="80"/>
      <c r="BB24516" s="80"/>
    </row>
    <row r="24517" spans="9:54" x14ac:dyDescent="0.25">
      <c r="I24517" s="80"/>
      <c r="AX24517" s="80"/>
      <c r="AY24517" s="80"/>
      <c r="AZ24517" s="80"/>
      <c r="BA24517" s="80"/>
      <c r="BB24517" s="80"/>
    </row>
    <row r="24518" spans="9:54" x14ac:dyDescent="0.25">
      <c r="I24518" s="80"/>
      <c r="AX24518" s="80"/>
      <c r="AY24518" s="80"/>
      <c r="AZ24518" s="80"/>
      <c r="BA24518" s="80"/>
      <c r="BB24518" s="80"/>
    </row>
    <row r="24519" spans="9:54" x14ac:dyDescent="0.25">
      <c r="I24519" s="80"/>
      <c r="AX24519" s="80"/>
      <c r="AY24519" s="80"/>
      <c r="AZ24519" s="80"/>
      <c r="BA24519" s="80"/>
      <c r="BB24519" s="80"/>
    </row>
    <row r="24520" spans="9:54" x14ac:dyDescent="0.25">
      <c r="I24520" s="80"/>
      <c r="AX24520" s="80"/>
      <c r="AY24520" s="80"/>
      <c r="AZ24520" s="80"/>
      <c r="BA24520" s="80"/>
      <c r="BB24520" s="80"/>
    </row>
    <row r="24521" spans="9:54" x14ac:dyDescent="0.25">
      <c r="I24521" s="80"/>
      <c r="AX24521" s="80"/>
      <c r="AY24521" s="80"/>
      <c r="AZ24521" s="80"/>
      <c r="BA24521" s="80"/>
      <c r="BB24521" s="80"/>
    </row>
    <row r="24522" spans="9:54" x14ac:dyDescent="0.25">
      <c r="I24522" s="80"/>
      <c r="AX24522" s="80"/>
      <c r="AY24522" s="80"/>
      <c r="AZ24522" s="80"/>
      <c r="BA24522" s="80"/>
      <c r="BB24522" s="80"/>
    </row>
    <row r="24523" spans="9:54" x14ac:dyDescent="0.25">
      <c r="I24523" s="80"/>
      <c r="AX24523" s="80"/>
      <c r="AY24523" s="80"/>
      <c r="AZ24523" s="80"/>
      <c r="BA24523" s="80"/>
      <c r="BB24523" s="80"/>
    </row>
    <row r="24524" spans="9:54" x14ac:dyDescent="0.25">
      <c r="I24524" s="80"/>
      <c r="AX24524" s="80"/>
      <c r="AY24524" s="80"/>
      <c r="AZ24524" s="80"/>
      <c r="BA24524" s="80"/>
      <c r="BB24524" s="80"/>
    </row>
    <row r="24525" spans="9:54" x14ac:dyDescent="0.25">
      <c r="I24525" s="80"/>
      <c r="AX24525" s="80"/>
      <c r="AY24525" s="80"/>
      <c r="AZ24525" s="80"/>
      <c r="BA24525" s="80"/>
      <c r="BB24525" s="80"/>
    </row>
    <row r="24526" spans="9:54" x14ac:dyDescent="0.25">
      <c r="I24526" s="80"/>
      <c r="AX24526" s="80"/>
      <c r="AY24526" s="80"/>
      <c r="AZ24526" s="80"/>
      <c r="BA24526" s="80"/>
      <c r="BB24526" s="80"/>
    </row>
    <row r="24527" spans="9:54" x14ac:dyDescent="0.25">
      <c r="I24527" s="80"/>
      <c r="AX24527" s="80"/>
      <c r="AY24527" s="80"/>
      <c r="AZ24527" s="80"/>
      <c r="BA24527" s="80"/>
      <c r="BB24527" s="80"/>
    </row>
    <row r="24528" spans="9:54" x14ac:dyDescent="0.25">
      <c r="I24528" s="80"/>
      <c r="AX24528" s="80"/>
      <c r="AY24528" s="80"/>
      <c r="AZ24528" s="80"/>
      <c r="BA24528" s="80"/>
      <c r="BB24528" s="80"/>
    </row>
    <row r="24529" spans="9:54" x14ac:dyDescent="0.25">
      <c r="I24529" s="80"/>
      <c r="AX24529" s="80"/>
      <c r="AY24529" s="80"/>
      <c r="AZ24529" s="80"/>
      <c r="BA24529" s="80"/>
      <c r="BB24529" s="80"/>
    </row>
    <row r="24530" spans="9:54" x14ac:dyDescent="0.25">
      <c r="I24530" s="80"/>
      <c r="AX24530" s="80"/>
      <c r="AY24530" s="80"/>
      <c r="AZ24530" s="80"/>
      <c r="BA24530" s="80"/>
      <c r="BB24530" s="80"/>
    </row>
    <row r="24531" spans="9:54" x14ac:dyDescent="0.25">
      <c r="I24531" s="80"/>
      <c r="AX24531" s="80"/>
      <c r="AY24531" s="80"/>
      <c r="AZ24531" s="80"/>
      <c r="BA24531" s="80"/>
      <c r="BB24531" s="80"/>
    </row>
    <row r="24532" spans="9:54" x14ac:dyDescent="0.25">
      <c r="I24532" s="80"/>
      <c r="AX24532" s="80"/>
      <c r="AY24532" s="80"/>
      <c r="AZ24532" s="80"/>
      <c r="BA24532" s="80"/>
      <c r="BB24532" s="80"/>
    </row>
    <row r="24533" spans="9:54" x14ac:dyDescent="0.25">
      <c r="I24533" s="80"/>
      <c r="AX24533" s="80"/>
      <c r="AY24533" s="80"/>
      <c r="AZ24533" s="80"/>
      <c r="BA24533" s="80"/>
      <c r="BB24533" s="80"/>
    </row>
    <row r="24534" spans="9:54" x14ac:dyDescent="0.25">
      <c r="I24534" s="80"/>
      <c r="AX24534" s="80"/>
      <c r="AY24534" s="80"/>
      <c r="AZ24534" s="80"/>
      <c r="BA24534" s="80"/>
      <c r="BB24534" s="80"/>
    </row>
    <row r="24535" spans="9:54" x14ac:dyDescent="0.25">
      <c r="I24535" s="80"/>
      <c r="AX24535" s="80"/>
      <c r="AY24535" s="80"/>
      <c r="AZ24535" s="80"/>
      <c r="BA24535" s="80"/>
      <c r="BB24535" s="80"/>
    </row>
    <row r="24536" spans="9:54" x14ac:dyDescent="0.25">
      <c r="I24536" s="80"/>
      <c r="AX24536" s="80"/>
      <c r="AY24536" s="80"/>
      <c r="AZ24536" s="80"/>
      <c r="BA24536" s="80"/>
      <c r="BB24536" s="80"/>
    </row>
    <row r="24537" spans="9:54" x14ac:dyDescent="0.25">
      <c r="I24537" s="80"/>
      <c r="AX24537" s="80"/>
      <c r="AY24537" s="80"/>
      <c r="AZ24537" s="80"/>
      <c r="BA24537" s="80"/>
      <c r="BB24537" s="80"/>
    </row>
    <row r="24538" spans="9:54" x14ac:dyDescent="0.25">
      <c r="I24538" s="80"/>
      <c r="AX24538" s="80"/>
      <c r="AY24538" s="80"/>
      <c r="AZ24538" s="80"/>
      <c r="BA24538" s="80"/>
      <c r="BB24538" s="80"/>
    </row>
    <row r="24539" spans="9:54" x14ac:dyDescent="0.25">
      <c r="I24539" s="80"/>
      <c r="AX24539" s="80"/>
      <c r="AY24539" s="80"/>
      <c r="AZ24539" s="80"/>
      <c r="BA24539" s="80"/>
      <c r="BB24539" s="80"/>
    </row>
    <row r="24540" spans="9:54" x14ac:dyDescent="0.25">
      <c r="I24540" s="80"/>
      <c r="AX24540" s="80"/>
      <c r="AY24540" s="80"/>
      <c r="AZ24540" s="80"/>
      <c r="BA24540" s="80"/>
      <c r="BB24540" s="80"/>
    </row>
    <row r="24541" spans="9:54" x14ac:dyDescent="0.25">
      <c r="I24541" s="80"/>
      <c r="AX24541" s="80"/>
      <c r="AY24541" s="80"/>
      <c r="AZ24541" s="80"/>
      <c r="BA24541" s="80"/>
      <c r="BB24541" s="80"/>
    </row>
    <row r="24542" spans="9:54" x14ac:dyDescent="0.25">
      <c r="I24542" s="80"/>
      <c r="AX24542" s="80"/>
      <c r="AY24542" s="80"/>
      <c r="AZ24542" s="80"/>
      <c r="BA24542" s="80"/>
      <c r="BB24542" s="80"/>
    </row>
    <row r="24543" spans="9:54" x14ac:dyDescent="0.25">
      <c r="I24543" s="80"/>
      <c r="AX24543" s="80"/>
      <c r="AY24543" s="80"/>
      <c r="AZ24543" s="80"/>
      <c r="BA24543" s="80"/>
      <c r="BB24543" s="80"/>
    </row>
    <row r="24544" spans="9:54" x14ac:dyDescent="0.25">
      <c r="I24544" s="80"/>
      <c r="AX24544" s="80"/>
      <c r="AY24544" s="80"/>
      <c r="AZ24544" s="80"/>
      <c r="BA24544" s="80"/>
      <c r="BB24544" s="80"/>
    </row>
    <row r="24545" spans="9:54" x14ac:dyDescent="0.25">
      <c r="I24545" s="80"/>
      <c r="AX24545" s="80"/>
      <c r="AY24545" s="80"/>
      <c r="AZ24545" s="80"/>
      <c r="BA24545" s="80"/>
      <c r="BB24545" s="80"/>
    </row>
    <row r="24546" spans="9:54" x14ac:dyDescent="0.25">
      <c r="I24546" s="80"/>
      <c r="AX24546" s="80"/>
      <c r="AY24546" s="80"/>
      <c r="AZ24546" s="80"/>
      <c r="BA24546" s="80"/>
      <c r="BB24546" s="80"/>
    </row>
    <row r="24547" spans="9:54" x14ac:dyDescent="0.25">
      <c r="I24547" s="80"/>
      <c r="AX24547" s="80"/>
      <c r="AY24547" s="80"/>
      <c r="AZ24547" s="80"/>
      <c r="BA24547" s="80"/>
      <c r="BB24547" s="80"/>
    </row>
    <row r="24548" spans="9:54" x14ac:dyDescent="0.25">
      <c r="I24548" s="80"/>
      <c r="AX24548" s="80"/>
      <c r="AY24548" s="80"/>
      <c r="AZ24548" s="80"/>
      <c r="BA24548" s="80"/>
      <c r="BB24548" s="80"/>
    </row>
    <row r="24549" spans="9:54" x14ac:dyDescent="0.25">
      <c r="I24549" s="80"/>
      <c r="AX24549" s="80"/>
      <c r="AY24549" s="80"/>
      <c r="AZ24549" s="80"/>
      <c r="BA24549" s="80"/>
      <c r="BB24549" s="80"/>
    </row>
    <row r="24550" spans="9:54" x14ac:dyDescent="0.25">
      <c r="I24550" s="80"/>
      <c r="AX24550" s="80"/>
      <c r="AY24550" s="80"/>
      <c r="AZ24550" s="80"/>
      <c r="BA24550" s="80"/>
      <c r="BB24550" s="80"/>
    </row>
    <row r="24551" spans="9:54" x14ac:dyDescent="0.25">
      <c r="I24551" s="80"/>
      <c r="AX24551" s="80"/>
      <c r="AY24551" s="80"/>
      <c r="AZ24551" s="80"/>
      <c r="BA24551" s="80"/>
      <c r="BB24551" s="80"/>
    </row>
    <row r="24552" spans="9:54" x14ac:dyDescent="0.25">
      <c r="I24552" s="80"/>
      <c r="AX24552" s="80"/>
      <c r="AY24552" s="80"/>
      <c r="AZ24552" s="80"/>
      <c r="BA24552" s="80"/>
      <c r="BB24552" s="80"/>
    </row>
    <row r="24553" spans="9:54" x14ac:dyDescent="0.25">
      <c r="I24553" s="80"/>
      <c r="AX24553" s="80"/>
      <c r="AY24553" s="80"/>
      <c r="AZ24553" s="80"/>
      <c r="BA24553" s="80"/>
      <c r="BB24553" s="80"/>
    </row>
    <row r="24554" spans="9:54" x14ac:dyDescent="0.25">
      <c r="I24554" s="80"/>
      <c r="AX24554" s="80"/>
      <c r="AY24554" s="80"/>
      <c r="AZ24554" s="80"/>
      <c r="BA24554" s="80"/>
      <c r="BB24554" s="80"/>
    </row>
    <row r="24555" spans="9:54" x14ac:dyDescent="0.25">
      <c r="I24555" s="80"/>
      <c r="AX24555" s="80"/>
      <c r="AY24555" s="80"/>
      <c r="AZ24555" s="80"/>
      <c r="BA24555" s="80"/>
      <c r="BB24555" s="80"/>
    </row>
    <row r="24556" spans="9:54" x14ac:dyDescent="0.25">
      <c r="I24556" s="80"/>
      <c r="AX24556" s="80"/>
      <c r="AY24556" s="80"/>
      <c r="AZ24556" s="80"/>
      <c r="BA24556" s="80"/>
      <c r="BB24556" s="80"/>
    </row>
    <row r="24557" spans="9:54" x14ac:dyDescent="0.25">
      <c r="I24557" s="80"/>
      <c r="AX24557" s="80"/>
      <c r="AY24557" s="80"/>
      <c r="AZ24557" s="80"/>
      <c r="BA24557" s="80"/>
      <c r="BB24557" s="80"/>
    </row>
    <row r="24558" spans="9:54" x14ac:dyDescent="0.25">
      <c r="I24558" s="80"/>
      <c r="AX24558" s="80"/>
      <c r="AY24558" s="80"/>
      <c r="AZ24558" s="80"/>
      <c r="BA24558" s="80"/>
      <c r="BB24558" s="80"/>
    </row>
    <row r="24559" spans="9:54" x14ac:dyDescent="0.25">
      <c r="I24559" s="80"/>
      <c r="AX24559" s="80"/>
      <c r="AY24559" s="80"/>
      <c r="AZ24559" s="80"/>
      <c r="BA24559" s="80"/>
      <c r="BB24559" s="80"/>
    </row>
    <row r="24560" spans="9:54" x14ac:dyDescent="0.25">
      <c r="I24560" s="80"/>
      <c r="AX24560" s="80"/>
      <c r="AY24560" s="80"/>
      <c r="AZ24560" s="80"/>
      <c r="BA24560" s="80"/>
      <c r="BB24560" s="80"/>
    </row>
    <row r="24561" spans="9:54" x14ac:dyDescent="0.25">
      <c r="I24561" s="80"/>
      <c r="AX24561" s="80"/>
      <c r="AY24561" s="80"/>
      <c r="AZ24561" s="80"/>
      <c r="BA24561" s="80"/>
      <c r="BB24561" s="80"/>
    </row>
    <row r="24562" spans="9:54" x14ac:dyDescent="0.25">
      <c r="I24562" s="80"/>
      <c r="AX24562" s="80"/>
      <c r="AY24562" s="80"/>
      <c r="AZ24562" s="80"/>
      <c r="BA24562" s="80"/>
      <c r="BB24562" s="80"/>
    </row>
    <row r="24563" spans="9:54" x14ac:dyDescent="0.25">
      <c r="I24563" s="80"/>
      <c r="AX24563" s="80"/>
      <c r="AY24563" s="80"/>
      <c r="AZ24563" s="80"/>
      <c r="BA24563" s="80"/>
      <c r="BB24563" s="80"/>
    </row>
    <row r="24564" spans="9:54" x14ac:dyDescent="0.25">
      <c r="I24564" s="80"/>
      <c r="AX24564" s="80"/>
      <c r="AY24564" s="80"/>
      <c r="AZ24564" s="80"/>
      <c r="BA24564" s="80"/>
      <c r="BB24564" s="80"/>
    </row>
    <row r="24565" spans="9:54" x14ac:dyDescent="0.25">
      <c r="I24565" s="80"/>
      <c r="AX24565" s="80"/>
      <c r="AY24565" s="80"/>
      <c r="AZ24565" s="80"/>
      <c r="BA24565" s="80"/>
      <c r="BB24565" s="80"/>
    </row>
    <row r="24566" spans="9:54" x14ac:dyDescent="0.25">
      <c r="I24566" s="80"/>
      <c r="AX24566" s="80"/>
      <c r="AY24566" s="80"/>
      <c r="AZ24566" s="80"/>
      <c r="BA24566" s="80"/>
      <c r="BB24566" s="80"/>
    </row>
    <row r="24567" spans="9:54" x14ac:dyDescent="0.25">
      <c r="I24567" s="80"/>
      <c r="AX24567" s="80"/>
      <c r="AY24567" s="80"/>
      <c r="AZ24567" s="80"/>
      <c r="BA24567" s="80"/>
      <c r="BB24567" s="80"/>
    </row>
    <row r="24568" spans="9:54" x14ac:dyDescent="0.25">
      <c r="I24568" s="80"/>
      <c r="AX24568" s="80"/>
      <c r="AY24568" s="80"/>
      <c r="AZ24568" s="80"/>
      <c r="BA24568" s="80"/>
      <c r="BB24568" s="80"/>
    </row>
    <row r="24569" spans="9:54" x14ac:dyDescent="0.25">
      <c r="I24569" s="80"/>
      <c r="AX24569" s="80"/>
      <c r="AY24569" s="80"/>
      <c r="AZ24569" s="80"/>
      <c r="BA24569" s="80"/>
      <c r="BB24569" s="80"/>
    </row>
    <row r="24570" spans="9:54" x14ac:dyDescent="0.25">
      <c r="I24570" s="80"/>
      <c r="AX24570" s="80"/>
      <c r="AY24570" s="80"/>
      <c r="AZ24570" s="80"/>
      <c r="BA24570" s="80"/>
      <c r="BB24570" s="80"/>
    </row>
    <row r="24571" spans="9:54" x14ac:dyDescent="0.25">
      <c r="I24571" s="80"/>
      <c r="AX24571" s="80"/>
      <c r="AY24571" s="80"/>
      <c r="AZ24571" s="80"/>
      <c r="BA24571" s="80"/>
      <c r="BB24571" s="80"/>
    </row>
    <row r="24572" spans="9:54" x14ac:dyDescent="0.25">
      <c r="I24572" s="80"/>
      <c r="AX24572" s="80"/>
      <c r="AY24572" s="80"/>
      <c r="AZ24572" s="80"/>
      <c r="BA24572" s="80"/>
      <c r="BB24572" s="80"/>
    </row>
    <row r="24573" spans="9:54" x14ac:dyDescent="0.25">
      <c r="I24573" s="80"/>
      <c r="AX24573" s="80"/>
      <c r="AY24573" s="80"/>
      <c r="AZ24573" s="80"/>
      <c r="BA24573" s="80"/>
      <c r="BB24573" s="80"/>
    </row>
    <row r="24574" spans="9:54" x14ac:dyDescent="0.25">
      <c r="I24574" s="80"/>
      <c r="AX24574" s="80"/>
      <c r="AY24574" s="80"/>
      <c r="AZ24574" s="80"/>
      <c r="BA24574" s="80"/>
      <c r="BB24574" s="80"/>
    </row>
    <row r="24575" spans="9:54" x14ac:dyDescent="0.25">
      <c r="I24575" s="80"/>
      <c r="AX24575" s="80"/>
      <c r="AY24575" s="80"/>
      <c r="AZ24575" s="80"/>
      <c r="BA24575" s="80"/>
      <c r="BB24575" s="80"/>
    </row>
    <row r="24576" spans="9:54" x14ac:dyDescent="0.25">
      <c r="I24576" s="80"/>
      <c r="AX24576" s="80"/>
      <c r="AY24576" s="80"/>
      <c r="AZ24576" s="80"/>
      <c r="BA24576" s="80"/>
      <c r="BB24576" s="80"/>
    </row>
    <row r="24577" spans="9:54" x14ac:dyDescent="0.25">
      <c r="I24577" s="80"/>
      <c r="AX24577" s="80"/>
      <c r="AY24577" s="80"/>
      <c r="AZ24577" s="80"/>
      <c r="BA24577" s="80"/>
      <c r="BB24577" s="80"/>
    </row>
    <row r="24578" spans="9:54" x14ac:dyDescent="0.25">
      <c r="I24578" s="80"/>
      <c r="AX24578" s="80"/>
      <c r="AY24578" s="80"/>
      <c r="AZ24578" s="80"/>
      <c r="BA24578" s="80"/>
      <c r="BB24578" s="80"/>
    </row>
    <row r="24579" spans="9:54" x14ac:dyDescent="0.25">
      <c r="I24579" s="80"/>
      <c r="AX24579" s="80"/>
      <c r="AY24579" s="80"/>
      <c r="AZ24579" s="80"/>
      <c r="BA24579" s="80"/>
      <c r="BB24579" s="80"/>
    </row>
    <row r="24580" spans="9:54" x14ac:dyDescent="0.25">
      <c r="I24580" s="80"/>
      <c r="AX24580" s="80"/>
      <c r="AY24580" s="80"/>
      <c r="AZ24580" s="80"/>
      <c r="BA24580" s="80"/>
      <c r="BB24580" s="80"/>
    </row>
    <row r="24581" spans="9:54" x14ac:dyDescent="0.25">
      <c r="I24581" s="80"/>
      <c r="AX24581" s="80"/>
      <c r="AY24581" s="80"/>
      <c r="AZ24581" s="80"/>
      <c r="BA24581" s="80"/>
      <c r="BB24581" s="80"/>
    </row>
    <row r="24582" spans="9:54" x14ac:dyDescent="0.25">
      <c r="I24582" s="80"/>
      <c r="AX24582" s="80"/>
      <c r="AY24582" s="80"/>
      <c r="AZ24582" s="80"/>
      <c r="BA24582" s="80"/>
      <c r="BB24582" s="80"/>
    </row>
    <row r="24583" spans="9:54" x14ac:dyDescent="0.25">
      <c r="I24583" s="80"/>
      <c r="AX24583" s="80"/>
      <c r="AY24583" s="80"/>
      <c r="AZ24583" s="80"/>
      <c r="BA24583" s="80"/>
      <c r="BB24583" s="80"/>
    </row>
    <row r="24584" spans="9:54" x14ac:dyDescent="0.25">
      <c r="I24584" s="80"/>
      <c r="AX24584" s="80"/>
      <c r="AY24584" s="80"/>
      <c r="AZ24584" s="80"/>
      <c r="BA24584" s="80"/>
      <c r="BB24584" s="80"/>
    </row>
    <row r="24585" spans="9:54" x14ac:dyDescent="0.25">
      <c r="I24585" s="80"/>
      <c r="AX24585" s="80"/>
      <c r="AY24585" s="80"/>
      <c r="AZ24585" s="80"/>
      <c r="BA24585" s="80"/>
      <c r="BB24585" s="80"/>
    </row>
    <row r="24586" spans="9:54" x14ac:dyDescent="0.25">
      <c r="I24586" s="80"/>
      <c r="AX24586" s="80"/>
      <c r="AY24586" s="80"/>
      <c r="AZ24586" s="80"/>
      <c r="BA24586" s="80"/>
      <c r="BB24586" s="80"/>
    </row>
    <row r="24587" spans="9:54" x14ac:dyDescent="0.25">
      <c r="I24587" s="80"/>
      <c r="AX24587" s="80"/>
      <c r="AY24587" s="80"/>
      <c r="AZ24587" s="80"/>
      <c r="BA24587" s="80"/>
      <c r="BB24587" s="80"/>
    </row>
    <row r="24588" spans="9:54" x14ac:dyDescent="0.25">
      <c r="I24588" s="80"/>
      <c r="AX24588" s="80"/>
      <c r="AY24588" s="80"/>
      <c r="AZ24588" s="80"/>
      <c r="BA24588" s="80"/>
      <c r="BB24588" s="80"/>
    </row>
    <row r="24589" spans="9:54" x14ac:dyDescent="0.25">
      <c r="I24589" s="80"/>
      <c r="AX24589" s="80"/>
      <c r="AY24589" s="80"/>
      <c r="AZ24589" s="80"/>
      <c r="BA24589" s="80"/>
      <c r="BB24589" s="80"/>
    </row>
    <row r="24590" spans="9:54" x14ac:dyDescent="0.25">
      <c r="I24590" s="80"/>
      <c r="AX24590" s="80"/>
      <c r="AY24590" s="80"/>
      <c r="AZ24590" s="80"/>
      <c r="BA24590" s="80"/>
      <c r="BB24590" s="80"/>
    </row>
    <row r="24591" spans="9:54" x14ac:dyDescent="0.25">
      <c r="I24591" s="80"/>
      <c r="AX24591" s="80"/>
      <c r="AY24591" s="80"/>
      <c r="AZ24591" s="80"/>
      <c r="BA24591" s="80"/>
      <c r="BB24591" s="80"/>
    </row>
    <row r="24592" spans="9:54" x14ac:dyDescent="0.25">
      <c r="I24592" s="80"/>
      <c r="AX24592" s="80"/>
      <c r="AY24592" s="80"/>
      <c r="AZ24592" s="80"/>
      <c r="BA24592" s="80"/>
      <c r="BB24592" s="80"/>
    </row>
    <row r="24593" spans="9:54" x14ac:dyDescent="0.25">
      <c r="I24593" s="80"/>
      <c r="AX24593" s="80"/>
      <c r="AY24593" s="80"/>
      <c r="AZ24593" s="80"/>
      <c r="BA24593" s="80"/>
      <c r="BB24593" s="80"/>
    </row>
    <row r="24594" spans="9:54" x14ac:dyDescent="0.25">
      <c r="I24594" s="80"/>
      <c r="AX24594" s="80"/>
      <c r="AY24594" s="80"/>
      <c r="AZ24594" s="80"/>
      <c r="BA24594" s="80"/>
      <c r="BB24594" s="80"/>
    </row>
    <row r="24595" spans="9:54" x14ac:dyDescent="0.25">
      <c r="I24595" s="80"/>
      <c r="AX24595" s="80"/>
      <c r="AY24595" s="80"/>
      <c r="AZ24595" s="80"/>
      <c r="BA24595" s="80"/>
      <c r="BB24595" s="80"/>
    </row>
    <row r="24596" spans="9:54" x14ac:dyDescent="0.25">
      <c r="I24596" s="80"/>
      <c r="AX24596" s="80"/>
      <c r="AY24596" s="80"/>
      <c r="AZ24596" s="80"/>
      <c r="BA24596" s="80"/>
      <c r="BB24596" s="80"/>
    </row>
    <row r="24597" spans="9:54" x14ac:dyDescent="0.25">
      <c r="I24597" s="80"/>
      <c r="AX24597" s="80"/>
      <c r="AY24597" s="80"/>
      <c r="AZ24597" s="80"/>
      <c r="BA24597" s="80"/>
      <c r="BB24597" s="80"/>
    </row>
    <row r="24598" spans="9:54" x14ac:dyDescent="0.25">
      <c r="I24598" s="80"/>
      <c r="AX24598" s="80"/>
      <c r="AY24598" s="80"/>
      <c r="AZ24598" s="80"/>
      <c r="BA24598" s="80"/>
      <c r="BB24598" s="80"/>
    </row>
    <row r="24599" spans="9:54" x14ac:dyDescent="0.25">
      <c r="I24599" s="80"/>
      <c r="AX24599" s="80"/>
      <c r="AY24599" s="80"/>
      <c r="AZ24599" s="80"/>
      <c r="BA24599" s="80"/>
      <c r="BB24599" s="80"/>
    </row>
    <row r="24600" spans="9:54" x14ac:dyDescent="0.25">
      <c r="I24600" s="80"/>
      <c r="AX24600" s="80"/>
      <c r="AY24600" s="80"/>
      <c r="AZ24600" s="80"/>
      <c r="BA24600" s="80"/>
      <c r="BB24600" s="80"/>
    </row>
    <row r="24601" spans="9:54" x14ac:dyDescent="0.25">
      <c r="I24601" s="80"/>
      <c r="AX24601" s="80"/>
      <c r="AY24601" s="80"/>
      <c r="AZ24601" s="80"/>
      <c r="BA24601" s="80"/>
      <c r="BB24601" s="80"/>
    </row>
    <row r="24602" spans="9:54" x14ac:dyDescent="0.25">
      <c r="I24602" s="80"/>
      <c r="AX24602" s="80"/>
      <c r="AY24602" s="80"/>
      <c r="AZ24602" s="80"/>
      <c r="BA24602" s="80"/>
      <c r="BB24602" s="80"/>
    </row>
    <row r="24603" spans="9:54" x14ac:dyDescent="0.25">
      <c r="I24603" s="80"/>
      <c r="AX24603" s="80"/>
      <c r="AY24603" s="80"/>
      <c r="AZ24603" s="80"/>
      <c r="BA24603" s="80"/>
      <c r="BB24603" s="80"/>
    </row>
    <row r="24604" spans="9:54" x14ac:dyDescent="0.25">
      <c r="I24604" s="80"/>
      <c r="AX24604" s="80"/>
      <c r="AY24604" s="80"/>
      <c r="AZ24604" s="80"/>
      <c r="BA24604" s="80"/>
      <c r="BB24604" s="80"/>
    </row>
    <row r="24605" spans="9:54" x14ac:dyDescent="0.25">
      <c r="I24605" s="80"/>
      <c r="AX24605" s="80"/>
      <c r="AY24605" s="80"/>
      <c r="AZ24605" s="80"/>
      <c r="BA24605" s="80"/>
      <c r="BB24605" s="80"/>
    </row>
    <row r="24606" spans="9:54" x14ac:dyDescent="0.25">
      <c r="I24606" s="80"/>
      <c r="AX24606" s="80"/>
      <c r="AY24606" s="80"/>
      <c r="AZ24606" s="80"/>
      <c r="BA24606" s="80"/>
      <c r="BB24606" s="80"/>
    </row>
    <row r="24607" spans="9:54" x14ac:dyDescent="0.25">
      <c r="I24607" s="80"/>
      <c r="AX24607" s="80"/>
      <c r="AY24607" s="80"/>
      <c r="AZ24607" s="80"/>
      <c r="BA24607" s="80"/>
      <c r="BB24607" s="80"/>
    </row>
    <row r="24608" spans="9:54" x14ac:dyDescent="0.25">
      <c r="I24608" s="80"/>
      <c r="AX24608" s="80"/>
      <c r="AY24608" s="80"/>
      <c r="AZ24608" s="80"/>
      <c r="BA24608" s="80"/>
      <c r="BB24608" s="80"/>
    </row>
    <row r="24609" spans="9:54" x14ac:dyDescent="0.25">
      <c r="I24609" s="80"/>
      <c r="AX24609" s="80"/>
      <c r="AY24609" s="80"/>
      <c r="AZ24609" s="80"/>
      <c r="BA24609" s="80"/>
      <c r="BB24609" s="80"/>
    </row>
    <row r="24610" spans="9:54" x14ac:dyDescent="0.25">
      <c r="I24610" s="80"/>
      <c r="AX24610" s="80"/>
      <c r="AY24610" s="80"/>
      <c r="AZ24610" s="80"/>
      <c r="BA24610" s="80"/>
      <c r="BB24610" s="80"/>
    </row>
    <row r="24611" spans="9:54" x14ac:dyDescent="0.25">
      <c r="I24611" s="80"/>
      <c r="AX24611" s="80"/>
      <c r="AY24611" s="80"/>
      <c r="AZ24611" s="80"/>
      <c r="BA24611" s="80"/>
      <c r="BB24611" s="80"/>
    </row>
    <row r="24612" spans="9:54" x14ac:dyDescent="0.25">
      <c r="I24612" s="80"/>
      <c r="AX24612" s="80"/>
      <c r="AY24612" s="80"/>
      <c r="AZ24612" s="80"/>
      <c r="BA24612" s="80"/>
      <c r="BB24612" s="80"/>
    </row>
    <row r="24613" spans="9:54" x14ac:dyDescent="0.25">
      <c r="I24613" s="80"/>
      <c r="AX24613" s="80"/>
      <c r="AY24613" s="80"/>
      <c r="AZ24613" s="80"/>
      <c r="BA24613" s="80"/>
      <c r="BB24613" s="80"/>
    </row>
    <row r="24614" spans="9:54" x14ac:dyDescent="0.25">
      <c r="I24614" s="80"/>
      <c r="AX24614" s="80"/>
      <c r="AY24614" s="80"/>
      <c r="AZ24614" s="80"/>
      <c r="BA24614" s="80"/>
      <c r="BB24614" s="80"/>
    </row>
    <row r="24615" spans="9:54" x14ac:dyDescent="0.25">
      <c r="I24615" s="80"/>
      <c r="AX24615" s="80"/>
      <c r="AY24615" s="80"/>
      <c r="AZ24615" s="80"/>
      <c r="BA24615" s="80"/>
      <c r="BB24615" s="80"/>
    </row>
    <row r="24616" spans="9:54" x14ac:dyDescent="0.25">
      <c r="I24616" s="80"/>
      <c r="AX24616" s="80"/>
      <c r="AY24616" s="80"/>
      <c r="AZ24616" s="80"/>
      <c r="BA24616" s="80"/>
      <c r="BB24616" s="80"/>
    </row>
    <row r="24617" spans="9:54" x14ac:dyDescent="0.25">
      <c r="I24617" s="80"/>
      <c r="AX24617" s="80"/>
      <c r="AY24617" s="80"/>
      <c r="AZ24617" s="80"/>
      <c r="BA24617" s="80"/>
      <c r="BB24617" s="80"/>
    </row>
    <row r="24618" spans="9:54" x14ac:dyDescent="0.25">
      <c r="I24618" s="80"/>
      <c r="AX24618" s="80"/>
      <c r="AY24618" s="80"/>
      <c r="AZ24618" s="80"/>
      <c r="BA24618" s="80"/>
      <c r="BB24618" s="80"/>
    </row>
    <row r="24619" spans="9:54" x14ac:dyDescent="0.25">
      <c r="I24619" s="80"/>
      <c r="AX24619" s="80"/>
      <c r="AY24619" s="80"/>
      <c r="AZ24619" s="80"/>
      <c r="BA24619" s="80"/>
      <c r="BB24619" s="80"/>
    </row>
    <row r="24620" spans="9:54" x14ac:dyDescent="0.25">
      <c r="I24620" s="80"/>
      <c r="AX24620" s="80"/>
      <c r="AY24620" s="80"/>
      <c r="AZ24620" s="80"/>
      <c r="BA24620" s="80"/>
      <c r="BB24620" s="80"/>
    </row>
    <row r="24621" spans="9:54" x14ac:dyDescent="0.25">
      <c r="I24621" s="80"/>
      <c r="AX24621" s="80"/>
      <c r="AY24621" s="80"/>
      <c r="AZ24621" s="80"/>
      <c r="BA24621" s="80"/>
      <c r="BB24621" s="80"/>
    </row>
    <row r="24622" spans="9:54" x14ac:dyDescent="0.25">
      <c r="I24622" s="80"/>
      <c r="AX24622" s="80"/>
      <c r="AY24622" s="80"/>
      <c r="AZ24622" s="80"/>
      <c r="BA24622" s="80"/>
      <c r="BB24622" s="80"/>
    </row>
    <row r="24623" spans="9:54" x14ac:dyDescent="0.25">
      <c r="I24623" s="80"/>
      <c r="AX24623" s="80"/>
      <c r="AY24623" s="80"/>
      <c r="AZ24623" s="80"/>
      <c r="BA24623" s="80"/>
      <c r="BB24623" s="80"/>
    </row>
    <row r="24624" spans="9:54" x14ac:dyDescent="0.25">
      <c r="I24624" s="80"/>
      <c r="AX24624" s="80"/>
      <c r="AY24624" s="80"/>
      <c r="AZ24624" s="80"/>
      <c r="BA24624" s="80"/>
      <c r="BB24624" s="80"/>
    </row>
    <row r="24625" spans="9:54" x14ac:dyDescent="0.25">
      <c r="I24625" s="80"/>
      <c r="AX24625" s="80"/>
      <c r="AY24625" s="80"/>
      <c r="AZ24625" s="80"/>
      <c r="BA24625" s="80"/>
      <c r="BB24625" s="80"/>
    </row>
    <row r="24626" spans="9:54" x14ac:dyDescent="0.25">
      <c r="I24626" s="80"/>
      <c r="AX24626" s="80"/>
      <c r="AY24626" s="80"/>
      <c r="AZ24626" s="80"/>
      <c r="BA24626" s="80"/>
      <c r="BB24626" s="80"/>
    </row>
    <row r="24627" spans="9:54" x14ac:dyDescent="0.25">
      <c r="I24627" s="80"/>
      <c r="AX24627" s="80"/>
      <c r="AY24627" s="80"/>
      <c r="AZ24627" s="80"/>
      <c r="BA24627" s="80"/>
      <c r="BB24627" s="80"/>
    </row>
    <row r="24628" spans="9:54" x14ac:dyDescent="0.25">
      <c r="I24628" s="80"/>
      <c r="AX24628" s="80"/>
      <c r="AY24628" s="80"/>
      <c r="AZ24628" s="80"/>
      <c r="BA24628" s="80"/>
      <c r="BB24628" s="80"/>
    </row>
    <row r="24629" spans="9:54" x14ac:dyDescent="0.25">
      <c r="I24629" s="80"/>
      <c r="AX24629" s="80"/>
      <c r="AY24629" s="80"/>
      <c r="AZ24629" s="80"/>
      <c r="BA24629" s="80"/>
      <c r="BB24629" s="80"/>
    </row>
    <row r="24630" spans="9:54" x14ac:dyDescent="0.25">
      <c r="I24630" s="80"/>
      <c r="AX24630" s="80"/>
      <c r="AY24630" s="80"/>
      <c r="AZ24630" s="80"/>
      <c r="BA24630" s="80"/>
      <c r="BB24630" s="80"/>
    </row>
    <row r="24631" spans="9:54" x14ac:dyDescent="0.25">
      <c r="I24631" s="80"/>
      <c r="AX24631" s="80"/>
      <c r="AY24631" s="80"/>
      <c r="AZ24631" s="80"/>
      <c r="BA24631" s="80"/>
      <c r="BB24631" s="80"/>
    </row>
    <row r="24632" spans="9:54" x14ac:dyDescent="0.25">
      <c r="I24632" s="80"/>
      <c r="AX24632" s="80"/>
      <c r="AY24632" s="80"/>
      <c r="AZ24632" s="80"/>
      <c r="BA24632" s="80"/>
      <c r="BB24632" s="80"/>
    </row>
    <row r="24633" spans="9:54" x14ac:dyDescent="0.25">
      <c r="I24633" s="80"/>
      <c r="AX24633" s="80"/>
      <c r="AY24633" s="80"/>
      <c r="AZ24633" s="80"/>
      <c r="BA24633" s="80"/>
      <c r="BB24633" s="80"/>
    </row>
    <row r="24634" spans="9:54" x14ac:dyDescent="0.25">
      <c r="I24634" s="80"/>
      <c r="AX24634" s="80"/>
      <c r="AY24634" s="80"/>
      <c r="AZ24634" s="80"/>
      <c r="BA24634" s="80"/>
      <c r="BB24634" s="80"/>
    </row>
    <row r="24635" spans="9:54" x14ac:dyDescent="0.25">
      <c r="I24635" s="80"/>
      <c r="AX24635" s="80"/>
      <c r="AY24635" s="80"/>
      <c r="AZ24635" s="80"/>
      <c r="BA24635" s="80"/>
      <c r="BB24635" s="80"/>
    </row>
    <row r="24636" spans="9:54" x14ac:dyDescent="0.25">
      <c r="I24636" s="80"/>
      <c r="AX24636" s="80"/>
      <c r="AY24636" s="80"/>
      <c r="AZ24636" s="80"/>
      <c r="BA24636" s="80"/>
      <c r="BB24636" s="80"/>
    </row>
    <row r="24637" spans="9:54" x14ac:dyDescent="0.25">
      <c r="I24637" s="80"/>
      <c r="AX24637" s="80"/>
      <c r="AY24637" s="80"/>
      <c r="AZ24637" s="80"/>
      <c r="BA24637" s="80"/>
      <c r="BB24637" s="80"/>
    </row>
    <row r="24638" spans="9:54" x14ac:dyDescent="0.25">
      <c r="I24638" s="80"/>
      <c r="AX24638" s="80"/>
      <c r="AY24638" s="80"/>
      <c r="AZ24638" s="80"/>
      <c r="BA24638" s="80"/>
      <c r="BB24638" s="80"/>
    </row>
    <row r="24639" spans="9:54" x14ac:dyDescent="0.25">
      <c r="I24639" s="80"/>
      <c r="AX24639" s="80"/>
      <c r="AY24639" s="80"/>
      <c r="AZ24639" s="80"/>
      <c r="BA24639" s="80"/>
      <c r="BB24639" s="80"/>
    </row>
    <row r="24640" spans="9:54" x14ac:dyDescent="0.25">
      <c r="I24640" s="80"/>
      <c r="AX24640" s="80"/>
      <c r="AY24640" s="80"/>
      <c r="AZ24640" s="80"/>
      <c r="BA24640" s="80"/>
      <c r="BB24640" s="80"/>
    </row>
    <row r="24641" spans="9:54" x14ac:dyDescent="0.25">
      <c r="I24641" s="80"/>
      <c r="AX24641" s="80"/>
      <c r="AY24641" s="80"/>
      <c r="AZ24641" s="80"/>
      <c r="BA24641" s="80"/>
      <c r="BB24641" s="80"/>
    </row>
    <row r="24642" spans="9:54" x14ac:dyDescent="0.25">
      <c r="I24642" s="80"/>
      <c r="AX24642" s="80"/>
      <c r="AY24642" s="80"/>
      <c r="AZ24642" s="80"/>
      <c r="BA24642" s="80"/>
      <c r="BB24642" s="80"/>
    </row>
    <row r="24643" spans="9:54" x14ac:dyDescent="0.25">
      <c r="I24643" s="80"/>
      <c r="AX24643" s="80"/>
      <c r="AY24643" s="80"/>
      <c r="AZ24643" s="80"/>
      <c r="BA24643" s="80"/>
      <c r="BB24643" s="80"/>
    </row>
    <row r="24644" spans="9:54" x14ac:dyDescent="0.25">
      <c r="I24644" s="80"/>
      <c r="AX24644" s="80"/>
      <c r="AY24644" s="80"/>
      <c r="AZ24644" s="80"/>
      <c r="BA24644" s="80"/>
      <c r="BB24644" s="80"/>
    </row>
    <row r="24645" spans="9:54" x14ac:dyDescent="0.25">
      <c r="I24645" s="80"/>
      <c r="AX24645" s="80"/>
      <c r="AY24645" s="80"/>
      <c r="AZ24645" s="80"/>
      <c r="BA24645" s="80"/>
      <c r="BB24645" s="80"/>
    </row>
    <row r="24646" spans="9:54" x14ac:dyDescent="0.25">
      <c r="I24646" s="80"/>
      <c r="AX24646" s="80"/>
      <c r="AY24646" s="80"/>
      <c r="AZ24646" s="80"/>
      <c r="BA24646" s="80"/>
      <c r="BB24646" s="80"/>
    </row>
    <row r="24647" spans="9:54" x14ac:dyDescent="0.25">
      <c r="I24647" s="80"/>
      <c r="AX24647" s="80"/>
      <c r="AY24647" s="80"/>
      <c r="AZ24647" s="80"/>
      <c r="BA24647" s="80"/>
      <c r="BB24647" s="80"/>
    </row>
    <row r="24648" spans="9:54" x14ac:dyDescent="0.25">
      <c r="I24648" s="80"/>
      <c r="AX24648" s="80"/>
      <c r="AY24648" s="80"/>
      <c r="AZ24648" s="80"/>
      <c r="BA24648" s="80"/>
      <c r="BB24648" s="80"/>
    </row>
    <row r="24649" spans="9:54" x14ac:dyDescent="0.25">
      <c r="I24649" s="80"/>
      <c r="AX24649" s="80"/>
      <c r="AY24649" s="80"/>
      <c r="AZ24649" s="80"/>
      <c r="BA24649" s="80"/>
      <c r="BB24649" s="80"/>
    </row>
    <row r="24650" spans="9:54" x14ac:dyDescent="0.25">
      <c r="I24650" s="80"/>
      <c r="AX24650" s="80"/>
      <c r="AY24650" s="80"/>
      <c r="AZ24650" s="80"/>
      <c r="BA24650" s="80"/>
      <c r="BB24650" s="80"/>
    </row>
    <row r="24651" spans="9:54" x14ac:dyDescent="0.25">
      <c r="I24651" s="80"/>
      <c r="AX24651" s="80"/>
      <c r="AY24651" s="80"/>
      <c r="AZ24651" s="80"/>
      <c r="BA24651" s="80"/>
      <c r="BB24651" s="80"/>
    </row>
    <row r="24652" spans="9:54" x14ac:dyDescent="0.25">
      <c r="I24652" s="80"/>
      <c r="AX24652" s="80"/>
      <c r="AY24652" s="80"/>
      <c r="AZ24652" s="80"/>
      <c r="BA24652" s="80"/>
      <c r="BB24652" s="80"/>
    </row>
    <row r="24653" spans="9:54" x14ac:dyDescent="0.25">
      <c r="I24653" s="80"/>
      <c r="AX24653" s="80"/>
      <c r="AY24653" s="80"/>
      <c r="AZ24653" s="80"/>
      <c r="BA24653" s="80"/>
      <c r="BB24653" s="80"/>
    </row>
    <row r="24654" spans="9:54" x14ac:dyDescent="0.25">
      <c r="I24654" s="80"/>
      <c r="AX24654" s="80"/>
      <c r="AY24654" s="80"/>
      <c r="AZ24654" s="80"/>
      <c r="BA24654" s="80"/>
      <c r="BB24654" s="80"/>
    </row>
    <row r="24655" spans="9:54" x14ac:dyDescent="0.25">
      <c r="I24655" s="80"/>
      <c r="AX24655" s="80"/>
      <c r="AY24655" s="80"/>
      <c r="AZ24655" s="80"/>
      <c r="BA24655" s="80"/>
      <c r="BB24655" s="80"/>
    </row>
    <row r="24656" spans="9:54" x14ac:dyDescent="0.25">
      <c r="I24656" s="80"/>
      <c r="AX24656" s="80"/>
      <c r="AY24656" s="80"/>
      <c r="AZ24656" s="80"/>
      <c r="BA24656" s="80"/>
      <c r="BB24656" s="80"/>
    </row>
    <row r="24657" spans="9:54" x14ac:dyDescent="0.25">
      <c r="I24657" s="80"/>
      <c r="AX24657" s="80"/>
      <c r="AY24657" s="80"/>
      <c r="AZ24657" s="80"/>
      <c r="BA24657" s="80"/>
      <c r="BB24657" s="80"/>
    </row>
    <row r="24658" spans="9:54" x14ac:dyDescent="0.25">
      <c r="I24658" s="80"/>
      <c r="AX24658" s="80"/>
      <c r="AY24658" s="80"/>
      <c r="AZ24658" s="80"/>
      <c r="BA24658" s="80"/>
      <c r="BB24658" s="80"/>
    </row>
    <row r="24659" spans="9:54" x14ac:dyDescent="0.25">
      <c r="I24659" s="80"/>
      <c r="AX24659" s="80"/>
      <c r="AY24659" s="80"/>
      <c r="AZ24659" s="80"/>
      <c r="BA24659" s="80"/>
      <c r="BB24659" s="80"/>
    </row>
    <row r="24660" spans="9:54" x14ac:dyDescent="0.25">
      <c r="I24660" s="80"/>
      <c r="AX24660" s="80"/>
      <c r="AY24660" s="80"/>
      <c r="AZ24660" s="80"/>
      <c r="BA24660" s="80"/>
      <c r="BB24660" s="80"/>
    </row>
    <row r="24661" spans="9:54" x14ac:dyDescent="0.25">
      <c r="I24661" s="80"/>
      <c r="AX24661" s="80"/>
      <c r="AY24661" s="80"/>
      <c r="AZ24661" s="80"/>
      <c r="BA24661" s="80"/>
      <c r="BB24661" s="80"/>
    </row>
    <row r="24662" spans="9:54" x14ac:dyDescent="0.25">
      <c r="I24662" s="80"/>
      <c r="AX24662" s="80"/>
      <c r="AY24662" s="80"/>
      <c r="AZ24662" s="80"/>
      <c r="BA24662" s="80"/>
      <c r="BB24662" s="80"/>
    </row>
    <row r="24663" spans="9:54" x14ac:dyDescent="0.25">
      <c r="I24663" s="80"/>
      <c r="AX24663" s="80"/>
      <c r="AY24663" s="80"/>
      <c r="AZ24663" s="80"/>
      <c r="BA24663" s="80"/>
      <c r="BB24663" s="80"/>
    </row>
    <row r="24664" spans="9:54" x14ac:dyDescent="0.25">
      <c r="I24664" s="80"/>
      <c r="AX24664" s="80"/>
      <c r="AY24664" s="80"/>
      <c r="AZ24664" s="80"/>
      <c r="BA24664" s="80"/>
      <c r="BB24664" s="80"/>
    </row>
    <row r="24665" spans="9:54" x14ac:dyDescent="0.25">
      <c r="I24665" s="80"/>
      <c r="AX24665" s="80"/>
      <c r="AY24665" s="80"/>
      <c r="AZ24665" s="80"/>
      <c r="BA24665" s="80"/>
      <c r="BB24665" s="80"/>
    </row>
    <row r="24666" spans="9:54" x14ac:dyDescent="0.25">
      <c r="I24666" s="80"/>
      <c r="AX24666" s="80"/>
      <c r="AY24666" s="80"/>
      <c r="AZ24666" s="80"/>
      <c r="BA24666" s="80"/>
      <c r="BB24666" s="80"/>
    </row>
    <row r="24667" spans="9:54" x14ac:dyDescent="0.25">
      <c r="I24667" s="80"/>
      <c r="AX24667" s="80"/>
      <c r="AY24667" s="80"/>
      <c r="AZ24667" s="80"/>
      <c r="BA24667" s="80"/>
      <c r="BB24667" s="80"/>
    </row>
    <row r="24668" spans="9:54" x14ac:dyDescent="0.25">
      <c r="I24668" s="80"/>
      <c r="AX24668" s="80"/>
      <c r="AY24668" s="80"/>
      <c r="AZ24668" s="80"/>
      <c r="BA24668" s="80"/>
      <c r="BB24668" s="80"/>
    </row>
    <row r="24669" spans="9:54" x14ac:dyDescent="0.25">
      <c r="I24669" s="80"/>
      <c r="AX24669" s="80"/>
      <c r="AY24669" s="80"/>
      <c r="AZ24669" s="80"/>
      <c r="BA24669" s="80"/>
      <c r="BB24669" s="80"/>
    </row>
    <row r="24670" spans="9:54" x14ac:dyDescent="0.25">
      <c r="I24670" s="80"/>
      <c r="AX24670" s="80"/>
      <c r="AY24670" s="80"/>
      <c r="AZ24670" s="80"/>
      <c r="BA24670" s="80"/>
      <c r="BB24670" s="80"/>
    </row>
    <row r="24671" spans="9:54" x14ac:dyDescent="0.25">
      <c r="I24671" s="80"/>
      <c r="AX24671" s="80"/>
      <c r="AY24671" s="80"/>
      <c r="AZ24671" s="80"/>
      <c r="BA24671" s="80"/>
      <c r="BB24671" s="80"/>
    </row>
    <row r="24672" spans="9:54" x14ac:dyDescent="0.25">
      <c r="I24672" s="80"/>
      <c r="AX24672" s="80"/>
      <c r="AY24672" s="80"/>
      <c r="AZ24672" s="80"/>
      <c r="BA24672" s="80"/>
      <c r="BB24672" s="80"/>
    </row>
    <row r="24673" spans="9:54" x14ac:dyDescent="0.25">
      <c r="I24673" s="80"/>
      <c r="AX24673" s="80"/>
      <c r="AY24673" s="80"/>
      <c r="AZ24673" s="80"/>
      <c r="BA24673" s="80"/>
      <c r="BB24673" s="80"/>
    </row>
    <row r="24674" spans="9:54" x14ac:dyDescent="0.25">
      <c r="I24674" s="80"/>
      <c r="AX24674" s="80"/>
      <c r="AY24674" s="80"/>
      <c r="AZ24674" s="80"/>
      <c r="BA24674" s="80"/>
      <c r="BB24674" s="80"/>
    </row>
    <row r="24675" spans="9:54" x14ac:dyDescent="0.25">
      <c r="I24675" s="80"/>
      <c r="AX24675" s="80"/>
      <c r="AY24675" s="80"/>
      <c r="AZ24675" s="80"/>
      <c r="BA24675" s="80"/>
      <c r="BB24675" s="80"/>
    </row>
    <row r="24676" spans="9:54" x14ac:dyDescent="0.25">
      <c r="I24676" s="80"/>
      <c r="AX24676" s="80"/>
      <c r="AY24676" s="80"/>
      <c r="AZ24676" s="80"/>
      <c r="BA24676" s="80"/>
      <c r="BB24676" s="80"/>
    </row>
    <row r="24677" spans="9:54" x14ac:dyDescent="0.25">
      <c r="I24677" s="80"/>
      <c r="AX24677" s="80"/>
      <c r="AY24677" s="80"/>
      <c r="AZ24677" s="80"/>
      <c r="BA24677" s="80"/>
      <c r="BB24677" s="80"/>
    </row>
    <row r="24678" spans="9:54" x14ac:dyDescent="0.25">
      <c r="I24678" s="80"/>
      <c r="AX24678" s="80"/>
      <c r="AY24678" s="80"/>
      <c r="AZ24678" s="80"/>
      <c r="BA24678" s="80"/>
      <c r="BB24678" s="80"/>
    </row>
    <row r="24679" spans="9:54" x14ac:dyDescent="0.25">
      <c r="I24679" s="80"/>
      <c r="AX24679" s="80"/>
      <c r="AY24679" s="80"/>
      <c r="AZ24679" s="80"/>
      <c r="BA24679" s="80"/>
      <c r="BB24679" s="80"/>
    </row>
    <row r="24680" spans="9:54" x14ac:dyDescent="0.25">
      <c r="I24680" s="80"/>
      <c r="AX24680" s="80"/>
      <c r="AY24680" s="80"/>
      <c r="AZ24680" s="80"/>
      <c r="BA24680" s="80"/>
      <c r="BB24680" s="80"/>
    </row>
    <row r="24681" spans="9:54" x14ac:dyDescent="0.25">
      <c r="I24681" s="80"/>
      <c r="AX24681" s="80"/>
      <c r="AY24681" s="80"/>
      <c r="AZ24681" s="80"/>
      <c r="BA24681" s="80"/>
      <c r="BB24681" s="80"/>
    </row>
    <row r="24682" spans="9:54" x14ac:dyDescent="0.25">
      <c r="I24682" s="80"/>
      <c r="AX24682" s="80"/>
      <c r="AY24682" s="80"/>
      <c r="AZ24682" s="80"/>
      <c r="BA24682" s="80"/>
      <c r="BB24682" s="80"/>
    </row>
    <row r="24683" spans="9:54" x14ac:dyDescent="0.25">
      <c r="I24683" s="80"/>
      <c r="AX24683" s="80"/>
      <c r="AY24683" s="80"/>
      <c r="AZ24683" s="80"/>
      <c r="BA24683" s="80"/>
      <c r="BB24683" s="80"/>
    </row>
    <row r="24684" spans="9:54" x14ac:dyDescent="0.25">
      <c r="I24684" s="80"/>
      <c r="AX24684" s="80"/>
      <c r="AY24684" s="80"/>
      <c r="AZ24684" s="80"/>
      <c r="BA24684" s="80"/>
      <c r="BB24684" s="80"/>
    </row>
    <row r="24685" spans="9:54" x14ac:dyDescent="0.25">
      <c r="I24685" s="80"/>
      <c r="AX24685" s="80"/>
      <c r="AY24685" s="80"/>
      <c r="AZ24685" s="80"/>
      <c r="BA24685" s="80"/>
      <c r="BB24685" s="80"/>
    </row>
    <row r="24686" spans="9:54" x14ac:dyDescent="0.25">
      <c r="I24686" s="80"/>
      <c r="AX24686" s="80"/>
      <c r="AY24686" s="80"/>
      <c r="AZ24686" s="80"/>
      <c r="BA24686" s="80"/>
      <c r="BB24686" s="80"/>
    </row>
    <row r="24687" spans="9:54" x14ac:dyDescent="0.25">
      <c r="I24687" s="80"/>
      <c r="AX24687" s="80"/>
      <c r="AY24687" s="80"/>
      <c r="AZ24687" s="80"/>
      <c r="BA24687" s="80"/>
      <c r="BB24687" s="80"/>
    </row>
    <row r="24688" spans="9:54" x14ac:dyDescent="0.25">
      <c r="I24688" s="80"/>
      <c r="AX24688" s="80"/>
      <c r="AY24688" s="80"/>
      <c r="AZ24688" s="80"/>
      <c r="BA24688" s="80"/>
      <c r="BB24688" s="80"/>
    </row>
    <row r="24689" spans="9:54" x14ac:dyDescent="0.25">
      <c r="I24689" s="80"/>
      <c r="AX24689" s="80"/>
      <c r="AY24689" s="80"/>
      <c r="AZ24689" s="80"/>
      <c r="BA24689" s="80"/>
      <c r="BB24689" s="80"/>
    </row>
    <row r="24690" spans="9:54" x14ac:dyDescent="0.25">
      <c r="I24690" s="80"/>
      <c r="AX24690" s="80"/>
      <c r="AY24690" s="80"/>
      <c r="AZ24690" s="80"/>
      <c r="BA24690" s="80"/>
      <c r="BB24690" s="80"/>
    </row>
    <row r="24691" spans="9:54" x14ac:dyDescent="0.25">
      <c r="I24691" s="80"/>
      <c r="AX24691" s="80"/>
      <c r="AY24691" s="80"/>
      <c r="AZ24691" s="80"/>
      <c r="BA24691" s="80"/>
      <c r="BB24691" s="80"/>
    </row>
    <row r="24692" spans="9:54" x14ac:dyDescent="0.25">
      <c r="I24692" s="80"/>
      <c r="AX24692" s="80"/>
      <c r="AY24692" s="80"/>
      <c r="AZ24692" s="80"/>
      <c r="BA24692" s="80"/>
      <c r="BB24692" s="80"/>
    </row>
    <row r="24693" spans="9:54" x14ac:dyDescent="0.25">
      <c r="I24693" s="80"/>
      <c r="AX24693" s="80"/>
      <c r="AY24693" s="80"/>
      <c r="AZ24693" s="80"/>
      <c r="BA24693" s="80"/>
      <c r="BB24693" s="80"/>
    </row>
    <row r="24694" spans="9:54" x14ac:dyDescent="0.25">
      <c r="I24694" s="80"/>
      <c r="AX24694" s="80"/>
      <c r="AY24694" s="80"/>
      <c r="AZ24694" s="80"/>
      <c r="BA24694" s="80"/>
      <c r="BB24694" s="80"/>
    </row>
    <row r="24695" spans="9:54" x14ac:dyDescent="0.25">
      <c r="I24695" s="80"/>
      <c r="AX24695" s="80"/>
      <c r="AY24695" s="80"/>
      <c r="AZ24695" s="80"/>
      <c r="BA24695" s="80"/>
      <c r="BB24695" s="80"/>
    </row>
    <row r="24696" spans="9:54" x14ac:dyDescent="0.25">
      <c r="I24696" s="80"/>
      <c r="AX24696" s="80"/>
      <c r="AY24696" s="80"/>
      <c r="AZ24696" s="80"/>
      <c r="BA24696" s="80"/>
      <c r="BB24696" s="80"/>
    </row>
    <row r="24697" spans="9:54" x14ac:dyDescent="0.25">
      <c r="I24697" s="80"/>
      <c r="AX24697" s="80"/>
      <c r="AY24697" s="80"/>
      <c r="AZ24697" s="80"/>
      <c r="BA24697" s="80"/>
      <c r="BB24697" s="80"/>
    </row>
    <row r="24698" spans="9:54" x14ac:dyDescent="0.25">
      <c r="I24698" s="80"/>
      <c r="AX24698" s="80"/>
      <c r="AY24698" s="80"/>
      <c r="AZ24698" s="80"/>
      <c r="BA24698" s="80"/>
      <c r="BB24698" s="80"/>
    </row>
    <row r="24699" spans="9:54" x14ac:dyDescent="0.25">
      <c r="I24699" s="80"/>
      <c r="AX24699" s="80"/>
      <c r="AY24699" s="80"/>
      <c r="AZ24699" s="80"/>
      <c r="BA24699" s="80"/>
      <c r="BB24699" s="80"/>
    </row>
    <row r="24700" spans="9:54" x14ac:dyDescent="0.25">
      <c r="I24700" s="80"/>
      <c r="AX24700" s="80"/>
      <c r="AY24700" s="80"/>
      <c r="AZ24700" s="80"/>
      <c r="BA24700" s="80"/>
      <c r="BB24700" s="80"/>
    </row>
    <row r="24701" spans="9:54" x14ac:dyDescent="0.25">
      <c r="I24701" s="80"/>
      <c r="AX24701" s="80"/>
      <c r="AY24701" s="80"/>
      <c r="AZ24701" s="80"/>
      <c r="BA24701" s="80"/>
      <c r="BB24701" s="80"/>
    </row>
    <row r="24702" spans="9:54" x14ac:dyDescent="0.25">
      <c r="I24702" s="80"/>
      <c r="AX24702" s="80"/>
      <c r="AY24702" s="80"/>
      <c r="AZ24702" s="80"/>
      <c r="BA24702" s="80"/>
      <c r="BB24702" s="80"/>
    </row>
    <row r="24703" spans="9:54" x14ac:dyDescent="0.25">
      <c r="I24703" s="80"/>
      <c r="AX24703" s="80"/>
      <c r="AY24703" s="80"/>
      <c r="AZ24703" s="80"/>
      <c r="BA24703" s="80"/>
      <c r="BB24703" s="80"/>
    </row>
    <row r="24704" spans="9:54" x14ac:dyDescent="0.25">
      <c r="I24704" s="80"/>
      <c r="AX24704" s="80"/>
      <c r="AY24704" s="80"/>
      <c r="AZ24704" s="80"/>
      <c r="BA24704" s="80"/>
      <c r="BB24704" s="80"/>
    </row>
    <row r="24705" spans="9:54" x14ac:dyDescent="0.25">
      <c r="I24705" s="80"/>
      <c r="AX24705" s="80"/>
      <c r="AY24705" s="80"/>
      <c r="AZ24705" s="80"/>
      <c r="BA24705" s="80"/>
      <c r="BB24705" s="80"/>
    </row>
    <row r="24706" spans="9:54" x14ac:dyDescent="0.25">
      <c r="I24706" s="80"/>
      <c r="AX24706" s="80"/>
      <c r="AY24706" s="80"/>
      <c r="AZ24706" s="80"/>
      <c r="BA24706" s="80"/>
      <c r="BB24706" s="80"/>
    </row>
    <row r="24707" spans="9:54" x14ac:dyDescent="0.25">
      <c r="I24707" s="80"/>
      <c r="AX24707" s="80"/>
      <c r="AY24707" s="80"/>
      <c r="AZ24707" s="80"/>
      <c r="BA24707" s="80"/>
      <c r="BB24707" s="80"/>
    </row>
    <row r="24708" spans="9:54" x14ac:dyDescent="0.25">
      <c r="I24708" s="80"/>
      <c r="AX24708" s="80"/>
      <c r="AY24708" s="80"/>
      <c r="AZ24708" s="80"/>
      <c r="BA24708" s="80"/>
      <c r="BB24708" s="80"/>
    </row>
    <row r="24709" spans="9:54" x14ac:dyDescent="0.25">
      <c r="I24709" s="80"/>
      <c r="AX24709" s="80"/>
      <c r="AY24709" s="80"/>
      <c r="AZ24709" s="80"/>
      <c r="BA24709" s="80"/>
      <c r="BB24709" s="80"/>
    </row>
    <row r="24710" spans="9:54" x14ac:dyDescent="0.25">
      <c r="I24710" s="80"/>
      <c r="AX24710" s="80"/>
      <c r="AY24710" s="80"/>
      <c r="AZ24710" s="80"/>
      <c r="BA24710" s="80"/>
      <c r="BB24710" s="80"/>
    </row>
    <row r="24711" spans="9:54" x14ac:dyDescent="0.25">
      <c r="I24711" s="80"/>
      <c r="AX24711" s="80"/>
      <c r="AY24711" s="80"/>
      <c r="AZ24711" s="80"/>
      <c r="BA24711" s="80"/>
      <c r="BB24711" s="80"/>
    </row>
    <row r="24712" spans="9:54" x14ac:dyDescent="0.25">
      <c r="I24712" s="80"/>
      <c r="AX24712" s="80"/>
      <c r="AY24712" s="80"/>
      <c r="AZ24712" s="80"/>
      <c r="BA24712" s="80"/>
      <c r="BB24712" s="80"/>
    </row>
    <row r="24713" spans="9:54" x14ac:dyDescent="0.25">
      <c r="I24713" s="80"/>
      <c r="AX24713" s="80"/>
      <c r="AY24713" s="80"/>
      <c r="AZ24713" s="80"/>
      <c r="BA24713" s="80"/>
      <c r="BB24713" s="80"/>
    </row>
    <row r="24714" spans="9:54" x14ac:dyDescent="0.25">
      <c r="I24714" s="80"/>
      <c r="AX24714" s="80"/>
      <c r="AY24714" s="80"/>
      <c r="AZ24714" s="80"/>
      <c r="BA24714" s="80"/>
      <c r="BB24714" s="80"/>
    </row>
    <row r="24715" spans="9:54" x14ac:dyDescent="0.25">
      <c r="I24715" s="80"/>
      <c r="AX24715" s="80"/>
      <c r="AY24715" s="80"/>
      <c r="AZ24715" s="80"/>
      <c r="BA24715" s="80"/>
      <c r="BB24715" s="80"/>
    </row>
    <row r="24716" spans="9:54" x14ac:dyDescent="0.25">
      <c r="I24716" s="80"/>
      <c r="AX24716" s="80"/>
      <c r="AY24716" s="80"/>
      <c r="AZ24716" s="80"/>
      <c r="BA24716" s="80"/>
      <c r="BB24716" s="80"/>
    </row>
    <row r="24717" spans="9:54" x14ac:dyDescent="0.25">
      <c r="I24717" s="80"/>
      <c r="AX24717" s="80"/>
      <c r="AY24717" s="80"/>
      <c r="AZ24717" s="80"/>
      <c r="BA24717" s="80"/>
      <c r="BB24717" s="80"/>
    </row>
    <row r="24718" spans="9:54" x14ac:dyDescent="0.25">
      <c r="I24718" s="80"/>
      <c r="AX24718" s="80"/>
      <c r="AY24718" s="80"/>
      <c r="AZ24718" s="80"/>
      <c r="BA24718" s="80"/>
      <c r="BB24718" s="80"/>
    </row>
    <row r="24719" spans="9:54" x14ac:dyDescent="0.25">
      <c r="I24719" s="80"/>
      <c r="AX24719" s="80"/>
      <c r="AY24719" s="80"/>
      <c r="AZ24719" s="80"/>
      <c r="BA24719" s="80"/>
      <c r="BB24719" s="80"/>
    </row>
    <row r="24720" spans="9:54" x14ac:dyDescent="0.25">
      <c r="I24720" s="80"/>
      <c r="AX24720" s="80"/>
      <c r="AY24720" s="80"/>
      <c r="AZ24720" s="80"/>
      <c r="BA24720" s="80"/>
      <c r="BB24720" s="80"/>
    </row>
    <row r="24721" spans="9:54" x14ac:dyDescent="0.25">
      <c r="I24721" s="80"/>
      <c r="AX24721" s="80"/>
      <c r="AY24721" s="80"/>
      <c r="AZ24721" s="80"/>
      <c r="BA24721" s="80"/>
      <c r="BB24721" s="80"/>
    </row>
    <row r="24722" spans="9:54" x14ac:dyDescent="0.25">
      <c r="I24722" s="80"/>
      <c r="AX24722" s="80"/>
      <c r="AY24722" s="80"/>
      <c r="AZ24722" s="80"/>
      <c r="BA24722" s="80"/>
      <c r="BB24722" s="80"/>
    </row>
    <row r="24723" spans="9:54" x14ac:dyDescent="0.25">
      <c r="I24723" s="80"/>
      <c r="AX24723" s="80"/>
      <c r="AY24723" s="80"/>
      <c r="AZ24723" s="80"/>
      <c r="BA24723" s="80"/>
      <c r="BB24723" s="80"/>
    </row>
    <row r="24724" spans="9:54" x14ac:dyDescent="0.25">
      <c r="I24724" s="80"/>
      <c r="AX24724" s="80"/>
      <c r="AY24724" s="80"/>
      <c r="AZ24724" s="80"/>
      <c r="BA24724" s="80"/>
      <c r="BB24724" s="80"/>
    </row>
    <row r="24725" spans="9:54" x14ac:dyDescent="0.25">
      <c r="I24725" s="80"/>
      <c r="AX24725" s="80"/>
      <c r="AY24725" s="80"/>
      <c r="AZ24725" s="80"/>
      <c r="BA24725" s="80"/>
      <c r="BB24725" s="80"/>
    </row>
    <row r="24726" spans="9:54" x14ac:dyDescent="0.25">
      <c r="I24726" s="80"/>
      <c r="AX24726" s="80"/>
      <c r="AY24726" s="80"/>
      <c r="AZ24726" s="80"/>
      <c r="BA24726" s="80"/>
      <c r="BB24726" s="80"/>
    </row>
    <row r="24727" spans="9:54" x14ac:dyDescent="0.25">
      <c r="I24727" s="80"/>
      <c r="AX24727" s="80"/>
      <c r="AY24727" s="80"/>
      <c r="AZ24727" s="80"/>
      <c r="BA24727" s="80"/>
      <c r="BB24727" s="80"/>
    </row>
    <row r="24728" spans="9:54" x14ac:dyDescent="0.25">
      <c r="I24728" s="80"/>
      <c r="AX24728" s="80"/>
      <c r="AY24728" s="80"/>
      <c r="AZ24728" s="80"/>
      <c r="BA24728" s="80"/>
      <c r="BB24728" s="80"/>
    </row>
    <row r="24729" spans="9:54" x14ac:dyDescent="0.25">
      <c r="I24729" s="80"/>
      <c r="AX24729" s="80"/>
      <c r="AY24729" s="80"/>
      <c r="AZ24729" s="80"/>
      <c r="BA24729" s="80"/>
      <c r="BB24729" s="80"/>
    </row>
    <row r="24730" spans="9:54" x14ac:dyDescent="0.25">
      <c r="I24730" s="80"/>
      <c r="AX24730" s="80"/>
      <c r="AY24730" s="80"/>
      <c r="AZ24730" s="80"/>
      <c r="BA24730" s="80"/>
      <c r="BB24730" s="80"/>
    </row>
    <row r="24731" spans="9:54" x14ac:dyDescent="0.25">
      <c r="I24731" s="80"/>
      <c r="AX24731" s="80"/>
      <c r="AY24731" s="80"/>
      <c r="AZ24731" s="80"/>
      <c r="BA24731" s="80"/>
      <c r="BB24731" s="80"/>
    </row>
    <row r="24732" spans="9:54" x14ac:dyDescent="0.25">
      <c r="I24732" s="80"/>
      <c r="AX24732" s="80"/>
      <c r="AY24732" s="80"/>
      <c r="AZ24732" s="80"/>
      <c r="BA24732" s="80"/>
      <c r="BB24732" s="80"/>
    </row>
    <row r="24733" spans="9:54" x14ac:dyDescent="0.25">
      <c r="I24733" s="80"/>
      <c r="AX24733" s="80"/>
      <c r="AY24733" s="80"/>
      <c r="AZ24733" s="80"/>
      <c r="BA24733" s="80"/>
      <c r="BB24733" s="80"/>
    </row>
    <row r="24734" spans="9:54" x14ac:dyDescent="0.25">
      <c r="I24734" s="80"/>
      <c r="AX24734" s="80"/>
      <c r="AY24734" s="80"/>
      <c r="AZ24734" s="80"/>
      <c r="BA24734" s="80"/>
      <c r="BB24734" s="80"/>
    </row>
    <row r="24735" spans="9:54" x14ac:dyDescent="0.25">
      <c r="I24735" s="80"/>
      <c r="AX24735" s="80"/>
      <c r="AY24735" s="80"/>
      <c r="AZ24735" s="80"/>
      <c r="BA24735" s="80"/>
      <c r="BB24735" s="80"/>
    </row>
    <row r="24736" spans="9:54" x14ac:dyDescent="0.25">
      <c r="I24736" s="80"/>
      <c r="AX24736" s="80"/>
      <c r="AY24736" s="80"/>
      <c r="AZ24736" s="80"/>
      <c r="BA24736" s="80"/>
      <c r="BB24736" s="80"/>
    </row>
    <row r="24737" spans="9:54" x14ac:dyDescent="0.25">
      <c r="I24737" s="80"/>
      <c r="AX24737" s="80"/>
      <c r="AY24737" s="80"/>
      <c r="AZ24737" s="80"/>
      <c r="BA24737" s="80"/>
      <c r="BB24737" s="80"/>
    </row>
    <row r="24738" spans="9:54" x14ac:dyDescent="0.25">
      <c r="I24738" s="80"/>
      <c r="AX24738" s="80"/>
      <c r="AY24738" s="80"/>
      <c r="AZ24738" s="80"/>
      <c r="BA24738" s="80"/>
      <c r="BB24738" s="80"/>
    </row>
    <row r="24739" spans="9:54" x14ac:dyDescent="0.25">
      <c r="I24739" s="80"/>
      <c r="AX24739" s="80"/>
      <c r="AY24739" s="80"/>
      <c r="AZ24739" s="80"/>
      <c r="BA24739" s="80"/>
      <c r="BB24739" s="80"/>
    </row>
    <row r="24740" spans="9:54" x14ac:dyDescent="0.25">
      <c r="I24740" s="80"/>
      <c r="AX24740" s="80"/>
      <c r="AY24740" s="80"/>
      <c r="AZ24740" s="80"/>
      <c r="BA24740" s="80"/>
      <c r="BB24740" s="80"/>
    </row>
    <row r="24741" spans="9:54" x14ac:dyDescent="0.25">
      <c r="I24741" s="80"/>
      <c r="AX24741" s="80"/>
      <c r="AY24741" s="80"/>
      <c r="AZ24741" s="80"/>
      <c r="BA24741" s="80"/>
      <c r="BB24741" s="80"/>
    </row>
    <row r="24742" spans="9:54" x14ac:dyDescent="0.25">
      <c r="I24742" s="80"/>
      <c r="AX24742" s="80"/>
      <c r="AY24742" s="80"/>
      <c r="AZ24742" s="80"/>
      <c r="BA24742" s="80"/>
      <c r="BB24742" s="80"/>
    </row>
    <row r="24743" spans="9:54" x14ac:dyDescent="0.25">
      <c r="I24743" s="80"/>
      <c r="AX24743" s="80"/>
      <c r="AY24743" s="80"/>
      <c r="AZ24743" s="80"/>
      <c r="BA24743" s="80"/>
      <c r="BB24743" s="80"/>
    </row>
    <row r="24744" spans="9:54" x14ac:dyDescent="0.25">
      <c r="I24744" s="80"/>
      <c r="AX24744" s="80"/>
      <c r="AY24744" s="80"/>
      <c r="AZ24744" s="80"/>
      <c r="BA24744" s="80"/>
      <c r="BB24744" s="80"/>
    </row>
    <row r="24745" spans="9:54" x14ac:dyDescent="0.25">
      <c r="I24745" s="80"/>
      <c r="AX24745" s="80"/>
      <c r="AY24745" s="80"/>
      <c r="AZ24745" s="80"/>
      <c r="BA24745" s="80"/>
      <c r="BB24745" s="80"/>
    </row>
    <row r="24746" spans="9:54" x14ac:dyDescent="0.25">
      <c r="I24746" s="80"/>
      <c r="AX24746" s="80"/>
      <c r="AY24746" s="80"/>
      <c r="AZ24746" s="80"/>
      <c r="BA24746" s="80"/>
      <c r="BB24746" s="80"/>
    </row>
    <row r="24747" spans="9:54" x14ac:dyDescent="0.25">
      <c r="I24747" s="80"/>
      <c r="AX24747" s="80"/>
      <c r="AY24747" s="80"/>
      <c r="AZ24747" s="80"/>
      <c r="BA24747" s="80"/>
      <c r="BB24747" s="80"/>
    </row>
    <row r="24748" spans="9:54" x14ac:dyDescent="0.25">
      <c r="I24748" s="80"/>
      <c r="AX24748" s="80"/>
      <c r="AY24748" s="80"/>
      <c r="AZ24748" s="80"/>
      <c r="BA24748" s="80"/>
      <c r="BB24748" s="80"/>
    </row>
    <row r="24749" spans="9:54" x14ac:dyDescent="0.25">
      <c r="I24749" s="80"/>
      <c r="AX24749" s="80"/>
      <c r="AY24749" s="80"/>
      <c r="AZ24749" s="80"/>
      <c r="BA24749" s="80"/>
      <c r="BB24749" s="80"/>
    </row>
    <row r="24750" spans="9:54" x14ac:dyDescent="0.25">
      <c r="I24750" s="80"/>
      <c r="AX24750" s="80"/>
      <c r="AY24750" s="80"/>
      <c r="AZ24750" s="80"/>
      <c r="BA24750" s="80"/>
      <c r="BB24750" s="80"/>
    </row>
    <row r="24751" spans="9:54" x14ac:dyDescent="0.25">
      <c r="I24751" s="80"/>
      <c r="AX24751" s="80"/>
      <c r="AY24751" s="80"/>
      <c r="AZ24751" s="80"/>
      <c r="BA24751" s="80"/>
      <c r="BB24751" s="80"/>
    </row>
    <row r="24752" spans="9:54" x14ac:dyDescent="0.25">
      <c r="I24752" s="80"/>
      <c r="AX24752" s="80"/>
      <c r="AY24752" s="80"/>
      <c r="AZ24752" s="80"/>
      <c r="BA24752" s="80"/>
      <c r="BB24752" s="80"/>
    </row>
    <row r="24753" spans="9:54" x14ac:dyDescent="0.25">
      <c r="I24753" s="80"/>
      <c r="AX24753" s="80"/>
      <c r="AY24753" s="80"/>
      <c r="AZ24753" s="80"/>
      <c r="BA24753" s="80"/>
      <c r="BB24753" s="80"/>
    </row>
    <row r="24754" spans="9:54" x14ac:dyDescent="0.25">
      <c r="I24754" s="80"/>
      <c r="AX24754" s="80"/>
      <c r="AY24754" s="80"/>
      <c r="AZ24754" s="80"/>
      <c r="BA24754" s="80"/>
      <c r="BB24754" s="80"/>
    </row>
    <row r="24755" spans="9:54" x14ac:dyDescent="0.25">
      <c r="I24755" s="80"/>
      <c r="AX24755" s="80"/>
      <c r="AY24755" s="80"/>
      <c r="AZ24755" s="80"/>
      <c r="BA24755" s="80"/>
      <c r="BB24755" s="80"/>
    </row>
    <row r="24756" spans="9:54" x14ac:dyDescent="0.25">
      <c r="I24756" s="80"/>
      <c r="AX24756" s="80"/>
      <c r="AY24756" s="80"/>
      <c r="AZ24756" s="80"/>
      <c r="BA24756" s="80"/>
      <c r="BB24756" s="80"/>
    </row>
    <row r="24757" spans="9:54" x14ac:dyDescent="0.25">
      <c r="I24757" s="80"/>
      <c r="AX24757" s="80"/>
      <c r="AY24757" s="80"/>
      <c r="AZ24757" s="80"/>
      <c r="BA24757" s="80"/>
      <c r="BB24757" s="80"/>
    </row>
    <row r="24758" spans="9:54" x14ac:dyDescent="0.25">
      <c r="I24758" s="80"/>
      <c r="AX24758" s="80"/>
      <c r="AY24758" s="80"/>
      <c r="AZ24758" s="80"/>
      <c r="BA24758" s="80"/>
      <c r="BB24758" s="80"/>
    </row>
    <row r="24759" spans="9:54" x14ac:dyDescent="0.25">
      <c r="I24759" s="80"/>
      <c r="AX24759" s="80"/>
      <c r="AY24759" s="80"/>
      <c r="AZ24759" s="80"/>
      <c r="BA24759" s="80"/>
      <c r="BB24759" s="80"/>
    </row>
    <row r="24760" spans="9:54" x14ac:dyDescent="0.25">
      <c r="I24760" s="80"/>
      <c r="AX24760" s="80"/>
      <c r="AY24760" s="80"/>
      <c r="AZ24760" s="80"/>
      <c r="BA24760" s="80"/>
      <c r="BB24760" s="80"/>
    </row>
    <row r="24761" spans="9:54" x14ac:dyDescent="0.25">
      <c r="I24761" s="80"/>
      <c r="AX24761" s="80"/>
      <c r="AY24761" s="80"/>
      <c r="AZ24761" s="80"/>
      <c r="BA24761" s="80"/>
      <c r="BB24761" s="80"/>
    </row>
    <row r="24762" spans="9:54" x14ac:dyDescent="0.25">
      <c r="I24762" s="80"/>
      <c r="AX24762" s="80"/>
      <c r="AY24762" s="80"/>
      <c r="AZ24762" s="80"/>
      <c r="BA24762" s="80"/>
      <c r="BB24762" s="80"/>
    </row>
    <row r="24763" spans="9:54" x14ac:dyDescent="0.25">
      <c r="I24763" s="80"/>
      <c r="AX24763" s="80"/>
      <c r="AY24763" s="80"/>
      <c r="AZ24763" s="80"/>
      <c r="BA24763" s="80"/>
      <c r="BB24763" s="80"/>
    </row>
    <row r="24764" spans="9:54" x14ac:dyDescent="0.25">
      <c r="I24764" s="80"/>
      <c r="AX24764" s="80"/>
      <c r="AY24764" s="80"/>
      <c r="AZ24764" s="80"/>
      <c r="BA24764" s="80"/>
      <c r="BB24764" s="80"/>
    </row>
    <row r="24765" spans="9:54" x14ac:dyDescent="0.25">
      <c r="I24765" s="80"/>
      <c r="AX24765" s="80"/>
      <c r="AY24765" s="80"/>
      <c r="AZ24765" s="80"/>
      <c r="BA24765" s="80"/>
      <c r="BB24765" s="80"/>
    </row>
    <row r="24766" spans="9:54" x14ac:dyDescent="0.25">
      <c r="I24766" s="80"/>
      <c r="AX24766" s="80"/>
      <c r="AY24766" s="80"/>
      <c r="AZ24766" s="80"/>
      <c r="BA24766" s="80"/>
      <c r="BB24766" s="80"/>
    </row>
    <row r="24767" spans="9:54" x14ac:dyDescent="0.25">
      <c r="I24767" s="80"/>
      <c r="AX24767" s="80"/>
      <c r="AY24767" s="80"/>
      <c r="AZ24767" s="80"/>
      <c r="BA24767" s="80"/>
      <c r="BB24767" s="80"/>
    </row>
    <row r="24768" spans="9:54" x14ac:dyDescent="0.25">
      <c r="I24768" s="80"/>
      <c r="AX24768" s="80"/>
      <c r="AY24768" s="80"/>
      <c r="AZ24768" s="80"/>
      <c r="BA24768" s="80"/>
      <c r="BB24768" s="80"/>
    </row>
    <row r="24769" spans="9:54" x14ac:dyDescent="0.25">
      <c r="I24769" s="80"/>
      <c r="AX24769" s="80"/>
      <c r="AY24769" s="80"/>
      <c r="AZ24769" s="80"/>
      <c r="BA24769" s="80"/>
      <c r="BB24769" s="80"/>
    </row>
    <row r="24770" spans="9:54" x14ac:dyDescent="0.25">
      <c r="I24770" s="80"/>
      <c r="AX24770" s="80"/>
      <c r="AY24770" s="80"/>
      <c r="AZ24770" s="80"/>
      <c r="BA24770" s="80"/>
      <c r="BB24770" s="80"/>
    </row>
    <row r="24771" spans="9:54" x14ac:dyDescent="0.25">
      <c r="I24771" s="80"/>
      <c r="AX24771" s="80"/>
      <c r="AY24771" s="80"/>
      <c r="AZ24771" s="80"/>
      <c r="BA24771" s="80"/>
      <c r="BB24771" s="80"/>
    </row>
    <row r="24772" spans="9:54" x14ac:dyDescent="0.25">
      <c r="I24772" s="80"/>
      <c r="AX24772" s="80"/>
      <c r="AY24772" s="80"/>
      <c r="AZ24772" s="80"/>
      <c r="BA24772" s="80"/>
      <c r="BB24772" s="80"/>
    </row>
    <row r="24773" spans="9:54" x14ac:dyDescent="0.25">
      <c r="I24773" s="80"/>
      <c r="AX24773" s="80"/>
      <c r="AY24773" s="80"/>
      <c r="AZ24773" s="80"/>
      <c r="BA24773" s="80"/>
      <c r="BB24773" s="80"/>
    </row>
    <row r="24774" spans="9:54" x14ac:dyDescent="0.25">
      <c r="I24774" s="80"/>
      <c r="AX24774" s="80"/>
      <c r="AY24774" s="80"/>
      <c r="AZ24774" s="80"/>
      <c r="BA24774" s="80"/>
      <c r="BB24774" s="80"/>
    </row>
    <row r="24775" spans="9:54" x14ac:dyDescent="0.25">
      <c r="I24775" s="80"/>
      <c r="AX24775" s="80"/>
      <c r="AY24775" s="80"/>
      <c r="AZ24775" s="80"/>
      <c r="BA24775" s="80"/>
      <c r="BB24775" s="80"/>
    </row>
    <row r="24776" spans="9:54" x14ac:dyDescent="0.25">
      <c r="I24776" s="80"/>
      <c r="AX24776" s="80"/>
      <c r="AY24776" s="80"/>
      <c r="AZ24776" s="80"/>
      <c r="BA24776" s="80"/>
      <c r="BB24776" s="80"/>
    </row>
    <row r="24777" spans="9:54" x14ac:dyDescent="0.25">
      <c r="I24777" s="80"/>
      <c r="AX24777" s="80"/>
      <c r="AY24777" s="80"/>
      <c r="AZ24777" s="80"/>
      <c r="BA24777" s="80"/>
      <c r="BB24777" s="80"/>
    </row>
    <row r="24778" spans="9:54" x14ac:dyDescent="0.25">
      <c r="I24778" s="80"/>
      <c r="AX24778" s="80"/>
      <c r="AY24778" s="80"/>
      <c r="AZ24778" s="80"/>
      <c r="BA24778" s="80"/>
      <c r="BB24778" s="80"/>
    </row>
    <row r="24779" spans="9:54" x14ac:dyDescent="0.25">
      <c r="I24779" s="80"/>
      <c r="AX24779" s="80"/>
      <c r="AY24779" s="80"/>
      <c r="AZ24779" s="80"/>
      <c r="BA24779" s="80"/>
      <c r="BB24779" s="80"/>
    </row>
    <row r="24780" spans="9:54" x14ac:dyDescent="0.25">
      <c r="I24780" s="80"/>
      <c r="AX24780" s="80"/>
      <c r="AY24780" s="80"/>
      <c r="AZ24780" s="80"/>
      <c r="BA24780" s="80"/>
      <c r="BB24780" s="80"/>
    </row>
    <row r="24781" spans="9:54" x14ac:dyDescent="0.25">
      <c r="I24781" s="80"/>
      <c r="AX24781" s="80"/>
      <c r="AY24781" s="80"/>
      <c r="AZ24781" s="80"/>
      <c r="BA24781" s="80"/>
      <c r="BB24781" s="80"/>
    </row>
    <row r="24782" spans="9:54" x14ac:dyDescent="0.25">
      <c r="I24782" s="80"/>
      <c r="AX24782" s="80"/>
      <c r="AY24782" s="80"/>
      <c r="AZ24782" s="80"/>
      <c r="BA24782" s="80"/>
      <c r="BB24782" s="80"/>
    </row>
    <row r="24783" spans="9:54" x14ac:dyDescent="0.25">
      <c r="I24783" s="80"/>
      <c r="AX24783" s="80"/>
      <c r="AY24783" s="80"/>
      <c r="AZ24783" s="80"/>
      <c r="BA24783" s="80"/>
      <c r="BB24783" s="80"/>
    </row>
    <row r="24784" spans="9:54" x14ac:dyDescent="0.25">
      <c r="I24784" s="80"/>
      <c r="AX24784" s="80"/>
      <c r="AY24784" s="80"/>
      <c r="AZ24784" s="80"/>
      <c r="BA24784" s="80"/>
      <c r="BB24784" s="80"/>
    </row>
    <row r="24785" spans="9:54" x14ac:dyDescent="0.25">
      <c r="I24785" s="80"/>
      <c r="AX24785" s="80"/>
      <c r="AY24785" s="80"/>
      <c r="AZ24785" s="80"/>
      <c r="BA24785" s="80"/>
      <c r="BB24785" s="80"/>
    </row>
    <row r="24786" spans="9:54" x14ac:dyDescent="0.25">
      <c r="I24786" s="80"/>
      <c r="AX24786" s="80"/>
      <c r="AY24786" s="80"/>
      <c r="AZ24786" s="80"/>
      <c r="BA24786" s="80"/>
      <c r="BB24786" s="80"/>
    </row>
    <row r="24787" spans="9:54" x14ac:dyDescent="0.25">
      <c r="I24787" s="80"/>
      <c r="AX24787" s="80"/>
      <c r="AY24787" s="80"/>
      <c r="AZ24787" s="80"/>
      <c r="BA24787" s="80"/>
      <c r="BB24787" s="80"/>
    </row>
    <row r="24788" spans="9:54" x14ac:dyDescent="0.25">
      <c r="I24788" s="80"/>
      <c r="AX24788" s="80"/>
      <c r="AY24788" s="80"/>
      <c r="AZ24788" s="80"/>
      <c r="BA24788" s="80"/>
      <c r="BB24788" s="80"/>
    </row>
    <row r="24789" spans="9:54" x14ac:dyDescent="0.25">
      <c r="I24789" s="80"/>
      <c r="AX24789" s="80"/>
      <c r="AY24789" s="80"/>
      <c r="AZ24789" s="80"/>
      <c r="BA24789" s="80"/>
      <c r="BB24789" s="80"/>
    </row>
    <row r="24790" spans="9:54" x14ac:dyDescent="0.25">
      <c r="I24790" s="80"/>
      <c r="AX24790" s="80"/>
      <c r="AY24790" s="80"/>
      <c r="AZ24790" s="80"/>
      <c r="BA24790" s="80"/>
      <c r="BB24790" s="80"/>
    </row>
    <row r="24791" spans="9:54" x14ac:dyDescent="0.25">
      <c r="I24791" s="80"/>
      <c r="AX24791" s="80"/>
      <c r="AY24791" s="80"/>
      <c r="AZ24791" s="80"/>
      <c r="BA24791" s="80"/>
      <c r="BB24791" s="80"/>
    </row>
    <row r="24792" spans="9:54" x14ac:dyDescent="0.25">
      <c r="I24792" s="80"/>
      <c r="AX24792" s="80"/>
      <c r="AY24792" s="80"/>
      <c r="AZ24792" s="80"/>
      <c r="BA24792" s="80"/>
      <c r="BB24792" s="80"/>
    </row>
    <row r="24793" spans="9:54" x14ac:dyDescent="0.25">
      <c r="I24793" s="80"/>
      <c r="AX24793" s="80"/>
      <c r="AY24793" s="80"/>
      <c r="AZ24793" s="80"/>
      <c r="BA24793" s="80"/>
      <c r="BB24793" s="80"/>
    </row>
    <row r="24794" spans="9:54" x14ac:dyDescent="0.25">
      <c r="I24794" s="80"/>
      <c r="AX24794" s="80"/>
      <c r="AY24794" s="80"/>
      <c r="AZ24794" s="80"/>
      <c r="BA24794" s="80"/>
      <c r="BB24794" s="80"/>
    </row>
    <row r="24795" spans="9:54" x14ac:dyDescent="0.25">
      <c r="I24795" s="80"/>
      <c r="AX24795" s="80"/>
      <c r="AY24795" s="80"/>
      <c r="AZ24795" s="80"/>
      <c r="BA24795" s="80"/>
      <c r="BB24795" s="80"/>
    </row>
    <row r="24796" spans="9:54" x14ac:dyDescent="0.25">
      <c r="I24796" s="80"/>
      <c r="AX24796" s="80"/>
      <c r="AY24796" s="80"/>
      <c r="AZ24796" s="80"/>
      <c r="BA24796" s="80"/>
      <c r="BB24796" s="80"/>
    </row>
    <row r="24797" spans="9:54" x14ac:dyDescent="0.25">
      <c r="I24797" s="80"/>
      <c r="AX24797" s="80"/>
      <c r="AY24797" s="80"/>
      <c r="AZ24797" s="80"/>
      <c r="BA24797" s="80"/>
      <c r="BB24797" s="80"/>
    </row>
    <row r="24798" spans="9:54" x14ac:dyDescent="0.25">
      <c r="I24798" s="80"/>
      <c r="AX24798" s="80"/>
      <c r="AY24798" s="80"/>
      <c r="AZ24798" s="80"/>
      <c r="BA24798" s="80"/>
      <c r="BB24798" s="80"/>
    </row>
    <row r="24799" spans="9:54" x14ac:dyDescent="0.25">
      <c r="I24799" s="80"/>
      <c r="AX24799" s="80"/>
      <c r="AY24799" s="80"/>
      <c r="AZ24799" s="80"/>
      <c r="BA24799" s="80"/>
      <c r="BB24799" s="80"/>
    </row>
    <row r="24800" spans="9:54" x14ac:dyDescent="0.25">
      <c r="I24800" s="80"/>
      <c r="AX24800" s="80"/>
      <c r="AY24800" s="80"/>
      <c r="AZ24800" s="80"/>
      <c r="BA24800" s="80"/>
      <c r="BB24800" s="80"/>
    </row>
    <row r="24801" spans="9:54" x14ac:dyDescent="0.25">
      <c r="I24801" s="80"/>
      <c r="AX24801" s="80"/>
      <c r="AY24801" s="80"/>
      <c r="AZ24801" s="80"/>
      <c r="BA24801" s="80"/>
      <c r="BB24801" s="80"/>
    </row>
    <row r="24802" spans="9:54" x14ac:dyDescent="0.25">
      <c r="I24802" s="80"/>
      <c r="AX24802" s="80"/>
      <c r="AY24802" s="80"/>
      <c r="AZ24802" s="80"/>
      <c r="BA24802" s="80"/>
      <c r="BB24802" s="80"/>
    </row>
    <row r="24803" spans="9:54" x14ac:dyDescent="0.25">
      <c r="I24803" s="80"/>
      <c r="AX24803" s="80"/>
      <c r="AY24803" s="80"/>
      <c r="AZ24803" s="80"/>
      <c r="BA24803" s="80"/>
      <c r="BB24803" s="80"/>
    </row>
    <row r="24804" spans="9:54" x14ac:dyDescent="0.25">
      <c r="I24804" s="80"/>
      <c r="AX24804" s="80"/>
      <c r="AY24804" s="80"/>
      <c r="AZ24804" s="80"/>
      <c r="BA24804" s="80"/>
      <c r="BB24804" s="80"/>
    </row>
    <row r="24805" spans="9:54" x14ac:dyDescent="0.25">
      <c r="I24805" s="80"/>
      <c r="AX24805" s="80"/>
      <c r="AY24805" s="80"/>
      <c r="AZ24805" s="80"/>
      <c r="BA24805" s="80"/>
      <c r="BB24805" s="80"/>
    </row>
    <row r="24806" spans="9:54" x14ac:dyDescent="0.25">
      <c r="I24806" s="80"/>
      <c r="AX24806" s="80"/>
      <c r="AY24806" s="80"/>
      <c r="AZ24806" s="80"/>
      <c r="BA24806" s="80"/>
      <c r="BB24806" s="80"/>
    </row>
    <row r="24807" spans="9:54" x14ac:dyDescent="0.25">
      <c r="I24807" s="80"/>
      <c r="AX24807" s="80"/>
      <c r="AY24807" s="80"/>
      <c r="AZ24807" s="80"/>
      <c r="BA24807" s="80"/>
      <c r="BB24807" s="80"/>
    </row>
    <row r="24808" spans="9:54" x14ac:dyDescent="0.25">
      <c r="I24808" s="80"/>
      <c r="AX24808" s="80"/>
      <c r="AY24808" s="80"/>
      <c r="AZ24808" s="80"/>
      <c r="BA24808" s="80"/>
      <c r="BB24808" s="80"/>
    </row>
    <row r="24809" spans="9:54" x14ac:dyDescent="0.25">
      <c r="I24809" s="80"/>
      <c r="AX24809" s="80"/>
      <c r="AY24809" s="80"/>
      <c r="AZ24809" s="80"/>
      <c r="BA24809" s="80"/>
      <c r="BB24809" s="80"/>
    </row>
    <row r="24810" spans="9:54" x14ac:dyDescent="0.25">
      <c r="I24810" s="80"/>
      <c r="AX24810" s="80"/>
      <c r="AY24810" s="80"/>
      <c r="AZ24810" s="80"/>
      <c r="BA24810" s="80"/>
      <c r="BB24810" s="80"/>
    </row>
    <row r="24811" spans="9:54" x14ac:dyDescent="0.25">
      <c r="I24811" s="80"/>
      <c r="AX24811" s="80"/>
      <c r="AY24811" s="80"/>
      <c r="AZ24811" s="80"/>
      <c r="BA24811" s="80"/>
      <c r="BB24811" s="80"/>
    </row>
    <row r="24812" spans="9:54" x14ac:dyDescent="0.25">
      <c r="I24812" s="80"/>
      <c r="AX24812" s="80"/>
      <c r="AY24812" s="80"/>
      <c r="AZ24812" s="80"/>
      <c r="BA24812" s="80"/>
      <c r="BB24812" s="80"/>
    </row>
    <row r="24813" spans="9:54" x14ac:dyDescent="0.25">
      <c r="I24813" s="80"/>
      <c r="AX24813" s="80"/>
      <c r="AY24813" s="80"/>
      <c r="AZ24813" s="80"/>
      <c r="BA24813" s="80"/>
      <c r="BB24813" s="80"/>
    </row>
    <row r="24814" spans="9:54" x14ac:dyDescent="0.25">
      <c r="I24814" s="80"/>
      <c r="AX24814" s="80"/>
      <c r="AY24814" s="80"/>
      <c r="AZ24814" s="80"/>
      <c r="BA24814" s="80"/>
      <c r="BB24814" s="80"/>
    </row>
    <row r="24815" spans="9:54" x14ac:dyDescent="0.25">
      <c r="I24815" s="80"/>
      <c r="AX24815" s="80"/>
      <c r="AY24815" s="80"/>
      <c r="AZ24815" s="80"/>
      <c r="BA24815" s="80"/>
      <c r="BB24815" s="80"/>
    </row>
    <row r="24816" spans="9:54" x14ac:dyDescent="0.25">
      <c r="I24816" s="80"/>
      <c r="AX24816" s="80"/>
      <c r="AY24816" s="80"/>
      <c r="AZ24816" s="80"/>
      <c r="BA24816" s="80"/>
      <c r="BB24816" s="80"/>
    </row>
    <row r="24817" spans="9:54" x14ac:dyDescent="0.25">
      <c r="I24817" s="80"/>
      <c r="AX24817" s="80"/>
      <c r="AY24817" s="80"/>
      <c r="AZ24817" s="80"/>
      <c r="BA24817" s="80"/>
      <c r="BB24817" s="80"/>
    </row>
    <row r="24818" spans="9:54" x14ac:dyDescent="0.25">
      <c r="I24818" s="80"/>
      <c r="AX24818" s="80"/>
      <c r="AY24818" s="80"/>
      <c r="AZ24818" s="80"/>
      <c r="BA24818" s="80"/>
      <c r="BB24818" s="80"/>
    </row>
    <row r="24819" spans="9:54" x14ac:dyDescent="0.25">
      <c r="I24819" s="80"/>
      <c r="AX24819" s="80"/>
      <c r="AY24819" s="80"/>
      <c r="AZ24819" s="80"/>
      <c r="BA24819" s="80"/>
      <c r="BB24819" s="80"/>
    </row>
    <row r="24820" spans="9:54" x14ac:dyDescent="0.25">
      <c r="I24820" s="80"/>
      <c r="AX24820" s="80"/>
      <c r="AY24820" s="80"/>
      <c r="AZ24820" s="80"/>
      <c r="BA24820" s="80"/>
      <c r="BB24820" s="80"/>
    </row>
    <row r="24821" spans="9:54" x14ac:dyDescent="0.25">
      <c r="I24821" s="80"/>
      <c r="AX24821" s="80"/>
      <c r="AY24821" s="80"/>
      <c r="AZ24821" s="80"/>
      <c r="BA24821" s="80"/>
      <c r="BB24821" s="80"/>
    </row>
    <row r="24822" spans="9:54" x14ac:dyDescent="0.25">
      <c r="I24822" s="80"/>
      <c r="AX24822" s="80"/>
      <c r="AY24822" s="80"/>
      <c r="AZ24822" s="80"/>
      <c r="BA24822" s="80"/>
      <c r="BB24822" s="80"/>
    </row>
    <row r="24823" spans="9:54" x14ac:dyDescent="0.25">
      <c r="I24823" s="80"/>
      <c r="AX24823" s="80"/>
      <c r="AY24823" s="80"/>
      <c r="AZ24823" s="80"/>
      <c r="BA24823" s="80"/>
      <c r="BB24823" s="80"/>
    </row>
    <row r="24824" spans="9:54" x14ac:dyDescent="0.25">
      <c r="I24824" s="80"/>
      <c r="AX24824" s="80"/>
      <c r="AY24824" s="80"/>
      <c r="AZ24824" s="80"/>
      <c r="BA24824" s="80"/>
      <c r="BB24824" s="80"/>
    </row>
    <row r="24825" spans="9:54" x14ac:dyDescent="0.25">
      <c r="I24825" s="80"/>
      <c r="AX24825" s="80"/>
      <c r="AY24825" s="80"/>
      <c r="AZ24825" s="80"/>
      <c r="BA24825" s="80"/>
      <c r="BB24825" s="80"/>
    </row>
    <row r="24826" spans="9:54" x14ac:dyDescent="0.25">
      <c r="I24826" s="80"/>
      <c r="AX24826" s="80"/>
      <c r="AY24826" s="80"/>
      <c r="AZ24826" s="80"/>
      <c r="BA24826" s="80"/>
      <c r="BB24826" s="80"/>
    </row>
    <row r="24827" spans="9:54" x14ac:dyDescent="0.25">
      <c r="I24827" s="80"/>
      <c r="AX24827" s="80"/>
      <c r="AY24827" s="80"/>
      <c r="AZ24827" s="80"/>
      <c r="BA24827" s="80"/>
      <c r="BB24827" s="80"/>
    </row>
    <row r="24828" spans="9:54" x14ac:dyDescent="0.25">
      <c r="I24828" s="80"/>
      <c r="AX24828" s="80"/>
      <c r="AY24828" s="80"/>
      <c r="AZ24828" s="80"/>
      <c r="BA24828" s="80"/>
      <c r="BB24828" s="80"/>
    </row>
    <row r="24829" spans="9:54" x14ac:dyDescent="0.25">
      <c r="I24829" s="80"/>
      <c r="AX24829" s="80"/>
      <c r="AY24829" s="80"/>
      <c r="AZ24829" s="80"/>
      <c r="BA24829" s="80"/>
      <c r="BB24829" s="80"/>
    </row>
    <row r="24830" spans="9:54" x14ac:dyDescent="0.25">
      <c r="I24830" s="80"/>
      <c r="AX24830" s="80"/>
      <c r="AY24830" s="80"/>
      <c r="AZ24830" s="80"/>
      <c r="BA24830" s="80"/>
      <c r="BB24830" s="80"/>
    </row>
    <row r="24831" spans="9:54" x14ac:dyDescent="0.25">
      <c r="I24831" s="80"/>
      <c r="AX24831" s="80"/>
      <c r="AY24831" s="80"/>
      <c r="AZ24831" s="80"/>
      <c r="BA24831" s="80"/>
      <c r="BB24831" s="80"/>
    </row>
    <row r="24832" spans="9:54" x14ac:dyDescent="0.25">
      <c r="I24832" s="80"/>
      <c r="AX24832" s="80"/>
      <c r="AY24832" s="80"/>
      <c r="AZ24832" s="80"/>
      <c r="BA24832" s="80"/>
      <c r="BB24832" s="80"/>
    </row>
    <row r="24833" spans="9:54" x14ac:dyDescent="0.25">
      <c r="I24833" s="80"/>
      <c r="AX24833" s="80"/>
      <c r="AY24833" s="80"/>
      <c r="AZ24833" s="80"/>
      <c r="BA24833" s="80"/>
      <c r="BB24833" s="80"/>
    </row>
    <row r="24834" spans="9:54" x14ac:dyDescent="0.25">
      <c r="I24834" s="80"/>
      <c r="AX24834" s="80"/>
      <c r="AY24834" s="80"/>
      <c r="AZ24834" s="80"/>
      <c r="BA24834" s="80"/>
      <c r="BB24834" s="80"/>
    </row>
    <row r="24835" spans="9:54" x14ac:dyDescent="0.25">
      <c r="I24835" s="80"/>
      <c r="AX24835" s="80"/>
      <c r="AY24835" s="80"/>
      <c r="AZ24835" s="80"/>
      <c r="BA24835" s="80"/>
      <c r="BB24835" s="80"/>
    </row>
    <row r="24836" spans="9:54" x14ac:dyDescent="0.25">
      <c r="I24836" s="80"/>
      <c r="AX24836" s="80"/>
      <c r="AY24836" s="80"/>
      <c r="AZ24836" s="80"/>
      <c r="BA24836" s="80"/>
      <c r="BB24836" s="80"/>
    </row>
    <row r="24837" spans="9:54" x14ac:dyDescent="0.25">
      <c r="I24837" s="80"/>
      <c r="AX24837" s="80"/>
      <c r="AY24837" s="80"/>
      <c r="AZ24837" s="80"/>
      <c r="BA24837" s="80"/>
      <c r="BB24837" s="80"/>
    </row>
    <row r="24838" spans="9:54" x14ac:dyDescent="0.25">
      <c r="I24838" s="80"/>
      <c r="AX24838" s="80"/>
      <c r="AY24838" s="80"/>
      <c r="AZ24838" s="80"/>
      <c r="BA24838" s="80"/>
      <c r="BB24838" s="80"/>
    </row>
    <row r="24839" spans="9:54" x14ac:dyDescent="0.25">
      <c r="I24839" s="80"/>
      <c r="AX24839" s="80"/>
      <c r="AY24839" s="80"/>
      <c r="AZ24839" s="80"/>
      <c r="BA24839" s="80"/>
      <c r="BB24839" s="80"/>
    </row>
    <row r="24840" spans="9:54" x14ac:dyDescent="0.25">
      <c r="I24840" s="80"/>
      <c r="AX24840" s="80"/>
      <c r="AY24840" s="80"/>
      <c r="AZ24840" s="80"/>
      <c r="BA24840" s="80"/>
      <c r="BB24840" s="80"/>
    </row>
    <row r="24841" spans="9:54" x14ac:dyDescent="0.25">
      <c r="I24841" s="80"/>
      <c r="AX24841" s="80"/>
      <c r="AY24841" s="80"/>
      <c r="AZ24841" s="80"/>
      <c r="BA24841" s="80"/>
      <c r="BB24841" s="80"/>
    </row>
    <row r="24842" spans="9:54" x14ac:dyDescent="0.25">
      <c r="I24842" s="80"/>
      <c r="AX24842" s="80"/>
      <c r="AY24842" s="80"/>
      <c r="AZ24842" s="80"/>
      <c r="BA24842" s="80"/>
      <c r="BB24842" s="80"/>
    </row>
    <row r="24843" spans="9:54" x14ac:dyDescent="0.25">
      <c r="I24843" s="80"/>
      <c r="AX24843" s="80"/>
      <c r="AY24843" s="80"/>
      <c r="AZ24843" s="80"/>
      <c r="BA24843" s="80"/>
      <c r="BB24843" s="80"/>
    </row>
    <row r="24844" spans="9:54" x14ac:dyDescent="0.25">
      <c r="I24844" s="80"/>
      <c r="AX24844" s="80"/>
      <c r="AY24844" s="80"/>
      <c r="AZ24844" s="80"/>
      <c r="BA24844" s="80"/>
      <c r="BB24844" s="80"/>
    </row>
    <row r="24845" spans="9:54" x14ac:dyDescent="0.25">
      <c r="I24845" s="80"/>
      <c r="AX24845" s="80"/>
      <c r="AY24845" s="80"/>
      <c r="AZ24845" s="80"/>
      <c r="BA24845" s="80"/>
      <c r="BB24845" s="80"/>
    </row>
    <row r="24846" spans="9:54" x14ac:dyDescent="0.25">
      <c r="I24846" s="80"/>
      <c r="AX24846" s="80"/>
      <c r="AY24846" s="80"/>
      <c r="AZ24846" s="80"/>
      <c r="BA24846" s="80"/>
      <c r="BB24846" s="80"/>
    </row>
    <row r="24847" spans="9:54" x14ac:dyDescent="0.25">
      <c r="I24847" s="80"/>
      <c r="AX24847" s="80"/>
      <c r="AY24847" s="80"/>
      <c r="AZ24847" s="80"/>
      <c r="BA24847" s="80"/>
      <c r="BB24847" s="80"/>
    </row>
    <row r="24848" spans="9:54" x14ac:dyDescent="0.25">
      <c r="I24848" s="80"/>
      <c r="AX24848" s="80"/>
      <c r="AY24848" s="80"/>
      <c r="AZ24848" s="80"/>
      <c r="BA24848" s="80"/>
      <c r="BB24848" s="80"/>
    </row>
    <row r="24849" spans="9:54" x14ac:dyDescent="0.25">
      <c r="I24849" s="80"/>
      <c r="AX24849" s="80"/>
      <c r="AY24849" s="80"/>
      <c r="AZ24849" s="80"/>
      <c r="BA24849" s="80"/>
      <c r="BB24849" s="80"/>
    </row>
    <row r="24850" spans="9:54" x14ac:dyDescent="0.25">
      <c r="I24850" s="80"/>
      <c r="AX24850" s="80"/>
      <c r="AY24850" s="80"/>
      <c r="AZ24850" s="80"/>
      <c r="BA24850" s="80"/>
      <c r="BB24850" s="80"/>
    </row>
    <row r="24851" spans="9:54" x14ac:dyDescent="0.25">
      <c r="I24851" s="80"/>
      <c r="AX24851" s="80"/>
      <c r="AY24851" s="80"/>
      <c r="AZ24851" s="80"/>
      <c r="BA24851" s="80"/>
      <c r="BB24851" s="80"/>
    </row>
    <row r="24852" spans="9:54" x14ac:dyDescent="0.25">
      <c r="I24852" s="80"/>
      <c r="AX24852" s="80"/>
      <c r="AY24852" s="80"/>
      <c r="AZ24852" s="80"/>
      <c r="BA24852" s="80"/>
      <c r="BB24852" s="80"/>
    </row>
    <row r="24853" spans="9:54" x14ac:dyDescent="0.25">
      <c r="I24853" s="80"/>
      <c r="AX24853" s="80"/>
      <c r="AY24853" s="80"/>
      <c r="AZ24853" s="80"/>
      <c r="BA24853" s="80"/>
      <c r="BB24853" s="80"/>
    </row>
    <row r="24854" spans="9:54" x14ac:dyDescent="0.25">
      <c r="I24854" s="80"/>
      <c r="AX24854" s="80"/>
      <c r="AY24854" s="80"/>
      <c r="AZ24854" s="80"/>
      <c r="BA24854" s="80"/>
      <c r="BB24854" s="80"/>
    </row>
    <row r="24855" spans="9:54" x14ac:dyDescent="0.25">
      <c r="I24855" s="80"/>
      <c r="AX24855" s="80"/>
      <c r="AY24855" s="80"/>
      <c r="AZ24855" s="80"/>
      <c r="BA24855" s="80"/>
      <c r="BB24855" s="80"/>
    </row>
    <row r="24856" spans="9:54" x14ac:dyDescent="0.25">
      <c r="I24856" s="80"/>
      <c r="AX24856" s="80"/>
      <c r="AY24856" s="80"/>
      <c r="AZ24856" s="80"/>
      <c r="BA24856" s="80"/>
      <c r="BB24856" s="80"/>
    </row>
    <row r="24857" spans="9:54" x14ac:dyDescent="0.25">
      <c r="I24857" s="80"/>
      <c r="AX24857" s="80"/>
      <c r="AY24857" s="80"/>
      <c r="AZ24857" s="80"/>
      <c r="BA24857" s="80"/>
      <c r="BB24857" s="80"/>
    </row>
    <row r="24858" spans="9:54" x14ac:dyDescent="0.25">
      <c r="I24858" s="80"/>
      <c r="AX24858" s="80"/>
      <c r="AY24858" s="80"/>
      <c r="AZ24858" s="80"/>
      <c r="BA24858" s="80"/>
      <c r="BB24858" s="80"/>
    </row>
    <row r="24859" spans="9:54" x14ac:dyDescent="0.25">
      <c r="I24859" s="80"/>
      <c r="AX24859" s="80"/>
      <c r="AY24859" s="80"/>
      <c r="AZ24859" s="80"/>
      <c r="BA24859" s="80"/>
      <c r="BB24859" s="80"/>
    </row>
    <row r="24860" spans="9:54" x14ac:dyDescent="0.25">
      <c r="I24860" s="80"/>
      <c r="AX24860" s="80"/>
      <c r="AY24860" s="80"/>
      <c r="AZ24860" s="80"/>
      <c r="BA24860" s="80"/>
      <c r="BB24860" s="80"/>
    </row>
    <row r="24861" spans="9:54" x14ac:dyDescent="0.25">
      <c r="I24861" s="80"/>
      <c r="AX24861" s="80"/>
      <c r="AY24861" s="80"/>
      <c r="AZ24861" s="80"/>
      <c r="BA24861" s="80"/>
      <c r="BB24861" s="80"/>
    </row>
    <row r="24862" spans="9:54" x14ac:dyDescent="0.25">
      <c r="I24862" s="80"/>
      <c r="AX24862" s="80"/>
      <c r="AY24862" s="80"/>
      <c r="AZ24862" s="80"/>
      <c r="BA24862" s="80"/>
      <c r="BB24862" s="80"/>
    </row>
    <row r="24863" spans="9:54" x14ac:dyDescent="0.25">
      <c r="I24863" s="80"/>
      <c r="AX24863" s="80"/>
      <c r="AY24863" s="80"/>
      <c r="AZ24863" s="80"/>
      <c r="BA24863" s="80"/>
      <c r="BB24863" s="80"/>
    </row>
    <row r="24864" spans="9:54" x14ac:dyDescent="0.25">
      <c r="I24864" s="80"/>
      <c r="AX24864" s="80"/>
      <c r="AY24864" s="80"/>
      <c r="AZ24864" s="80"/>
      <c r="BA24864" s="80"/>
      <c r="BB24864" s="80"/>
    </row>
    <row r="24865" spans="9:54" x14ac:dyDescent="0.25">
      <c r="I24865" s="80"/>
      <c r="AX24865" s="80"/>
      <c r="AY24865" s="80"/>
      <c r="AZ24865" s="80"/>
      <c r="BA24865" s="80"/>
      <c r="BB24865" s="80"/>
    </row>
    <row r="24866" spans="9:54" x14ac:dyDescent="0.25">
      <c r="I24866" s="80"/>
      <c r="AX24866" s="80"/>
      <c r="AY24866" s="80"/>
      <c r="AZ24866" s="80"/>
      <c r="BA24866" s="80"/>
      <c r="BB24866" s="80"/>
    </row>
    <row r="24867" spans="9:54" x14ac:dyDescent="0.25">
      <c r="I24867" s="80"/>
      <c r="AX24867" s="80"/>
      <c r="AY24867" s="80"/>
      <c r="AZ24867" s="80"/>
      <c r="BA24867" s="80"/>
      <c r="BB24867" s="80"/>
    </row>
    <row r="24868" spans="9:54" x14ac:dyDescent="0.25">
      <c r="I24868" s="80"/>
      <c r="AX24868" s="80"/>
      <c r="AY24868" s="80"/>
      <c r="AZ24868" s="80"/>
      <c r="BA24868" s="80"/>
      <c r="BB24868" s="80"/>
    </row>
    <row r="24869" spans="9:54" x14ac:dyDescent="0.25">
      <c r="I24869" s="80"/>
      <c r="AX24869" s="80"/>
      <c r="AY24869" s="80"/>
      <c r="AZ24869" s="80"/>
      <c r="BA24869" s="80"/>
      <c r="BB24869" s="80"/>
    </row>
    <row r="24870" spans="9:54" x14ac:dyDescent="0.25">
      <c r="I24870" s="80"/>
      <c r="AX24870" s="80"/>
      <c r="AY24870" s="80"/>
      <c r="AZ24870" s="80"/>
      <c r="BA24870" s="80"/>
      <c r="BB24870" s="80"/>
    </row>
    <row r="24871" spans="9:54" x14ac:dyDescent="0.25">
      <c r="I24871" s="80"/>
      <c r="AX24871" s="80"/>
      <c r="AY24871" s="80"/>
      <c r="AZ24871" s="80"/>
      <c r="BA24871" s="80"/>
      <c r="BB24871" s="80"/>
    </row>
    <row r="24872" spans="9:54" x14ac:dyDescent="0.25">
      <c r="I24872" s="80"/>
      <c r="AX24872" s="80"/>
      <c r="AY24872" s="80"/>
      <c r="AZ24872" s="80"/>
      <c r="BA24872" s="80"/>
      <c r="BB24872" s="80"/>
    </row>
    <row r="24873" spans="9:54" x14ac:dyDescent="0.25">
      <c r="I24873" s="80"/>
      <c r="AX24873" s="80"/>
      <c r="AY24873" s="80"/>
      <c r="AZ24873" s="80"/>
      <c r="BA24873" s="80"/>
      <c r="BB24873" s="80"/>
    </row>
    <row r="24874" spans="9:54" x14ac:dyDescent="0.25">
      <c r="I24874" s="80"/>
      <c r="AX24874" s="80"/>
      <c r="AY24874" s="80"/>
      <c r="AZ24874" s="80"/>
      <c r="BA24874" s="80"/>
      <c r="BB24874" s="80"/>
    </row>
    <row r="24875" spans="9:54" x14ac:dyDescent="0.25">
      <c r="I24875" s="80"/>
      <c r="AX24875" s="80"/>
      <c r="AY24875" s="80"/>
      <c r="AZ24875" s="80"/>
      <c r="BA24875" s="80"/>
      <c r="BB24875" s="80"/>
    </row>
    <row r="24876" spans="9:54" x14ac:dyDescent="0.25">
      <c r="I24876" s="80"/>
      <c r="AX24876" s="80"/>
      <c r="AY24876" s="80"/>
      <c r="AZ24876" s="80"/>
      <c r="BA24876" s="80"/>
      <c r="BB24876" s="80"/>
    </row>
    <row r="24877" spans="9:54" x14ac:dyDescent="0.25">
      <c r="I24877" s="80"/>
      <c r="AX24877" s="80"/>
      <c r="AY24877" s="80"/>
      <c r="AZ24877" s="80"/>
      <c r="BA24877" s="80"/>
      <c r="BB24877" s="80"/>
    </row>
    <row r="24878" spans="9:54" x14ac:dyDescent="0.25">
      <c r="I24878" s="80"/>
      <c r="AX24878" s="80"/>
      <c r="AY24878" s="80"/>
      <c r="AZ24878" s="80"/>
      <c r="BA24878" s="80"/>
      <c r="BB24878" s="80"/>
    </row>
    <row r="24879" spans="9:54" x14ac:dyDescent="0.25">
      <c r="I24879" s="80"/>
      <c r="AX24879" s="80"/>
      <c r="AY24879" s="80"/>
      <c r="AZ24879" s="80"/>
      <c r="BA24879" s="80"/>
      <c r="BB24879" s="80"/>
    </row>
    <row r="24880" spans="9:54" x14ac:dyDescent="0.25">
      <c r="I24880" s="80"/>
      <c r="AX24880" s="80"/>
      <c r="AY24880" s="80"/>
      <c r="AZ24880" s="80"/>
      <c r="BA24880" s="80"/>
      <c r="BB24880" s="80"/>
    </row>
    <row r="24881" spans="9:54" x14ac:dyDescent="0.25">
      <c r="I24881" s="80"/>
      <c r="AX24881" s="80"/>
      <c r="AY24881" s="80"/>
      <c r="AZ24881" s="80"/>
      <c r="BA24881" s="80"/>
      <c r="BB24881" s="80"/>
    </row>
    <row r="24882" spans="9:54" x14ac:dyDescent="0.25">
      <c r="I24882" s="80"/>
      <c r="AX24882" s="80"/>
      <c r="AY24882" s="80"/>
      <c r="AZ24882" s="80"/>
      <c r="BA24882" s="80"/>
      <c r="BB24882" s="80"/>
    </row>
    <row r="24883" spans="9:54" x14ac:dyDescent="0.25">
      <c r="I24883" s="80"/>
      <c r="AX24883" s="80"/>
      <c r="AY24883" s="80"/>
      <c r="AZ24883" s="80"/>
      <c r="BA24883" s="80"/>
      <c r="BB24883" s="80"/>
    </row>
    <row r="24884" spans="9:54" x14ac:dyDescent="0.25">
      <c r="I24884" s="80"/>
      <c r="AX24884" s="80"/>
      <c r="AY24884" s="80"/>
      <c r="AZ24884" s="80"/>
      <c r="BA24884" s="80"/>
      <c r="BB24884" s="80"/>
    </row>
    <row r="24885" spans="9:54" x14ac:dyDescent="0.25">
      <c r="I24885" s="80"/>
      <c r="AX24885" s="80"/>
      <c r="AY24885" s="80"/>
      <c r="AZ24885" s="80"/>
      <c r="BA24885" s="80"/>
      <c r="BB24885" s="80"/>
    </row>
    <row r="24886" spans="9:54" x14ac:dyDescent="0.25">
      <c r="I24886" s="80"/>
      <c r="AX24886" s="80"/>
      <c r="AY24886" s="80"/>
      <c r="AZ24886" s="80"/>
      <c r="BA24886" s="80"/>
      <c r="BB24886" s="80"/>
    </row>
    <row r="24887" spans="9:54" x14ac:dyDescent="0.25">
      <c r="I24887" s="80"/>
      <c r="AX24887" s="80"/>
      <c r="AY24887" s="80"/>
      <c r="AZ24887" s="80"/>
      <c r="BA24887" s="80"/>
      <c r="BB24887" s="80"/>
    </row>
    <row r="24888" spans="9:54" x14ac:dyDescent="0.25">
      <c r="I24888" s="80"/>
      <c r="AX24888" s="80"/>
      <c r="AY24888" s="80"/>
      <c r="AZ24888" s="80"/>
      <c r="BA24888" s="80"/>
      <c r="BB24888" s="80"/>
    </row>
    <row r="24889" spans="9:54" x14ac:dyDescent="0.25">
      <c r="I24889" s="80"/>
      <c r="AX24889" s="80"/>
      <c r="AY24889" s="80"/>
      <c r="AZ24889" s="80"/>
      <c r="BA24889" s="80"/>
      <c r="BB24889" s="80"/>
    </row>
    <row r="24890" spans="9:54" x14ac:dyDescent="0.25">
      <c r="I24890" s="80"/>
      <c r="AX24890" s="80"/>
      <c r="AY24890" s="80"/>
      <c r="AZ24890" s="80"/>
      <c r="BA24890" s="80"/>
      <c r="BB24890" s="80"/>
    </row>
    <row r="24891" spans="9:54" x14ac:dyDescent="0.25">
      <c r="I24891" s="80"/>
      <c r="AX24891" s="80"/>
      <c r="AY24891" s="80"/>
      <c r="AZ24891" s="80"/>
      <c r="BA24891" s="80"/>
      <c r="BB24891" s="80"/>
    </row>
    <row r="24892" spans="9:54" x14ac:dyDescent="0.25">
      <c r="I24892" s="80"/>
      <c r="AX24892" s="80"/>
      <c r="AY24892" s="80"/>
      <c r="AZ24892" s="80"/>
      <c r="BA24892" s="80"/>
      <c r="BB24892" s="80"/>
    </row>
    <row r="24893" spans="9:54" x14ac:dyDescent="0.25">
      <c r="I24893" s="80"/>
      <c r="AX24893" s="80"/>
      <c r="AY24893" s="80"/>
      <c r="AZ24893" s="80"/>
      <c r="BA24893" s="80"/>
      <c r="BB24893" s="80"/>
    </row>
    <row r="24894" spans="9:54" x14ac:dyDescent="0.25">
      <c r="I24894" s="80"/>
      <c r="AX24894" s="80"/>
      <c r="AY24894" s="80"/>
      <c r="AZ24894" s="80"/>
      <c r="BA24894" s="80"/>
      <c r="BB24894" s="80"/>
    </row>
    <row r="24895" spans="9:54" x14ac:dyDescent="0.25">
      <c r="I24895" s="80"/>
      <c r="AX24895" s="80"/>
      <c r="AY24895" s="80"/>
      <c r="AZ24895" s="80"/>
      <c r="BA24895" s="80"/>
      <c r="BB24895" s="80"/>
    </row>
    <row r="24896" spans="9:54" x14ac:dyDescent="0.25">
      <c r="I24896" s="80"/>
      <c r="AX24896" s="80"/>
      <c r="AY24896" s="80"/>
      <c r="AZ24896" s="80"/>
      <c r="BA24896" s="80"/>
      <c r="BB24896" s="80"/>
    </row>
    <row r="24897" spans="9:54" x14ac:dyDescent="0.25">
      <c r="I24897" s="80"/>
      <c r="AX24897" s="80"/>
      <c r="AY24897" s="80"/>
      <c r="AZ24897" s="80"/>
      <c r="BA24897" s="80"/>
      <c r="BB24897" s="80"/>
    </row>
    <row r="24898" spans="9:54" x14ac:dyDescent="0.25">
      <c r="I24898" s="80"/>
      <c r="AX24898" s="80"/>
      <c r="AY24898" s="80"/>
      <c r="AZ24898" s="80"/>
      <c r="BA24898" s="80"/>
      <c r="BB24898" s="80"/>
    </row>
    <row r="24899" spans="9:54" x14ac:dyDescent="0.25">
      <c r="I24899" s="80"/>
      <c r="AX24899" s="80"/>
      <c r="AY24899" s="80"/>
      <c r="AZ24899" s="80"/>
      <c r="BA24899" s="80"/>
      <c r="BB24899" s="80"/>
    </row>
    <row r="24900" spans="9:54" x14ac:dyDescent="0.25">
      <c r="I24900" s="80"/>
      <c r="AX24900" s="80"/>
      <c r="AY24900" s="80"/>
      <c r="AZ24900" s="80"/>
      <c r="BA24900" s="80"/>
      <c r="BB24900" s="80"/>
    </row>
    <row r="24901" spans="9:54" x14ac:dyDescent="0.25">
      <c r="I24901" s="80"/>
      <c r="AX24901" s="80"/>
      <c r="AY24901" s="80"/>
      <c r="AZ24901" s="80"/>
      <c r="BA24901" s="80"/>
      <c r="BB24901" s="80"/>
    </row>
    <row r="24902" spans="9:54" x14ac:dyDescent="0.25">
      <c r="I24902" s="80"/>
      <c r="AX24902" s="80"/>
      <c r="AY24902" s="80"/>
      <c r="AZ24902" s="80"/>
      <c r="BA24902" s="80"/>
      <c r="BB24902" s="80"/>
    </row>
    <row r="24903" spans="9:54" x14ac:dyDescent="0.25">
      <c r="I24903" s="80"/>
      <c r="AX24903" s="80"/>
      <c r="AY24903" s="80"/>
      <c r="AZ24903" s="80"/>
      <c r="BA24903" s="80"/>
      <c r="BB24903" s="80"/>
    </row>
    <row r="24904" spans="9:54" x14ac:dyDescent="0.25">
      <c r="I24904" s="80"/>
      <c r="AX24904" s="80"/>
      <c r="AY24904" s="80"/>
      <c r="AZ24904" s="80"/>
      <c r="BA24904" s="80"/>
      <c r="BB24904" s="80"/>
    </row>
    <row r="24905" spans="9:54" x14ac:dyDescent="0.25">
      <c r="I24905" s="80"/>
      <c r="AX24905" s="80"/>
      <c r="AY24905" s="80"/>
      <c r="AZ24905" s="80"/>
      <c r="BA24905" s="80"/>
      <c r="BB24905" s="80"/>
    </row>
    <row r="24906" spans="9:54" x14ac:dyDescent="0.25">
      <c r="I24906" s="80"/>
      <c r="AX24906" s="80"/>
      <c r="AY24906" s="80"/>
      <c r="AZ24906" s="80"/>
      <c r="BA24906" s="80"/>
      <c r="BB24906" s="80"/>
    </row>
    <row r="24907" spans="9:54" x14ac:dyDescent="0.25">
      <c r="I24907" s="80"/>
      <c r="AX24907" s="80"/>
      <c r="AY24907" s="80"/>
      <c r="AZ24907" s="80"/>
      <c r="BA24907" s="80"/>
      <c r="BB24907" s="80"/>
    </row>
    <row r="24908" spans="9:54" x14ac:dyDescent="0.25">
      <c r="I24908" s="80"/>
      <c r="AX24908" s="80"/>
      <c r="AY24908" s="80"/>
      <c r="AZ24908" s="80"/>
      <c r="BA24908" s="80"/>
      <c r="BB24908" s="80"/>
    </row>
    <row r="24909" spans="9:54" x14ac:dyDescent="0.25">
      <c r="I24909" s="80"/>
      <c r="AX24909" s="80"/>
      <c r="AY24909" s="80"/>
      <c r="AZ24909" s="80"/>
      <c r="BA24909" s="80"/>
      <c r="BB24909" s="80"/>
    </row>
    <row r="24910" spans="9:54" x14ac:dyDescent="0.25">
      <c r="I24910" s="80"/>
      <c r="AX24910" s="80"/>
      <c r="AY24910" s="80"/>
      <c r="AZ24910" s="80"/>
      <c r="BA24910" s="80"/>
      <c r="BB24910" s="80"/>
    </row>
    <row r="24911" spans="9:54" x14ac:dyDescent="0.25">
      <c r="I24911" s="80"/>
      <c r="AX24911" s="80"/>
      <c r="AY24911" s="80"/>
      <c r="AZ24911" s="80"/>
      <c r="BA24911" s="80"/>
      <c r="BB24911" s="80"/>
    </row>
    <row r="24912" spans="9:54" x14ac:dyDescent="0.25">
      <c r="I24912" s="80"/>
      <c r="AX24912" s="80"/>
      <c r="AY24912" s="80"/>
      <c r="AZ24912" s="80"/>
      <c r="BA24912" s="80"/>
      <c r="BB24912" s="80"/>
    </row>
    <row r="24913" spans="9:54" x14ac:dyDescent="0.25">
      <c r="I24913" s="80"/>
      <c r="AX24913" s="80"/>
      <c r="AY24913" s="80"/>
      <c r="AZ24913" s="80"/>
      <c r="BA24913" s="80"/>
      <c r="BB24913" s="80"/>
    </row>
    <row r="24914" spans="9:54" x14ac:dyDescent="0.25">
      <c r="I24914" s="80"/>
      <c r="AX24914" s="80"/>
      <c r="AY24914" s="80"/>
      <c r="AZ24914" s="80"/>
      <c r="BA24914" s="80"/>
      <c r="BB24914" s="80"/>
    </row>
    <row r="24915" spans="9:54" x14ac:dyDescent="0.25">
      <c r="I24915" s="80"/>
      <c r="AX24915" s="80"/>
      <c r="AY24915" s="80"/>
      <c r="AZ24915" s="80"/>
      <c r="BA24915" s="80"/>
      <c r="BB24915" s="80"/>
    </row>
    <row r="24916" spans="9:54" x14ac:dyDescent="0.25">
      <c r="I24916" s="80"/>
      <c r="AX24916" s="80"/>
      <c r="AY24916" s="80"/>
      <c r="AZ24916" s="80"/>
      <c r="BA24916" s="80"/>
      <c r="BB24916" s="80"/>
    </row>
    <row r="24917" spans="9:54" x14ac:dyDescent="0.25">
      <c r="I24917" s="80"/>
      <c r="AX24917" s="80"/>
      <c r="AY24917" s="80"/>
      <c r="AZ24917" s="80"/>
      <c r="BA24917" s="80"/>
      <c r="BB24917" s="80"/>
    </row>
    <row r="24918" spans="9:54" x14ac:dyDescent="0.25">
      <c r="I24918" s="80"/>
      <c r="AX24918" s="80"/>
      <c r="AY24918" s="80"/>
      <c r="AZ24918" s="80"/>
      <c r="BA24918" s="80"/>
      <c r="BB24918" s="80"/>
    </row>
    <row r="24919" spans="9:54" x14ac:dyDescent="0.25">
      <c r="I24919" s="80"/>
      <c r="AX24919" s="80"/>
      <c r="AY24919" s="80"/>
      <c r="AZ24919" s="80"/>
      <c r="BA24919" s="80"/>
      <c r="BB24919" s="80"/>
    </row>
    <row r="24920" spans="9:54" x14ac:dyDescent="0.25">
      <c r="I24920" s="80"/>
      <c r="AX24920" s="80"/>
      <c r="AY24920" s="80"/>
      <c r="AZ24920" s="80"/>
      <c r="BA24920" s="80"/>
      <c r="BB24920" s="80"/>
    </row>
    <row r="24921" spans="9:54" x14ac:dyDescent="0.25">
      <c r="I24921" s="80"/>
      <c r="AX24921" s="80"/>
      <c r="AY24921" s="80"/>
      <c r="AZ24921" s="80"/>
      <c r="BA24921" s="80"/>
      <c r="BB24921" s="80"/>
    </row>
    <row r="24922" spans="9:54" x14ac:dyDescent="0.25">
      <c r="I24922" s="80"/>
      <c r="AX24922" s="80"/>
      <c r="AY24922" s="80"/>
      <c r="AZ24922" s="80"/>
      <c r="BA24922" s="80"/>
      <c r="BB24922" s="80"/>
    </row>
    <row r="24923" spans="9:54" x14ac:dyDescent="0.25">
      <c r="I24923" s="80"/>
      <c r="AX24923" s="80"/>
      <c r="AY24923" s="80"/>
      <c r="AZ24923" s="80"/>
      <c r="BA24923" s="80"/>
      <c r="BB24923" s="80"/>
    </row>
    <row r="24924" spans="9:54" x14ac:dyDescent="0.25">
      <c r="I24924" s="80"/>
      <c r="AX24924" s="80"/>
      <c r="AY24924" s="80"/>
      <c r="AZ24924" s="80"/>
      <c r="BA24924" s="80"/>
      <c r="BB24924" s="80"/>
    </row>
    <row r="24925" spans="9:54" x14ac:dyDescent="0.25">
      <c r="I24925" s="80"/>
      <c r="AX24925" s="80"/>
      <c r="AY24925" s="80"/>
      <c r="AZ24925" s="80"/>
      <c r="BA24925" s="80"/>
      <c r="BB24925" s="80"/>
    </row>
    <row r="24926" spans="9:54" x14ac:dyDescent="0.25">
      <c r="I24926" s="80"/>
      <c r="AX24926" s="80"/>
      <c r="AY24926" s="80"/>
      <c r="AZ24926" s="80"/>
      <c r="BA24926" s="80"/>
      <c r="BB24926" s="80"/>
    </row>
    <row r="24927" spans="9:54" x14ac:dyDescent="0.25">
      <c r="I24927" s="80"/>
      <c r="AX24927" s="80"/>
      <c r="AY24927" s="80"/>
      <c r="AZ24927" s="80"/>
      <c r="BA24927" s="80"/>
      <c r="BB24927" s="80"/>
    </row>
    <row r="24928" spans="9:54" x14ac:dyDescent="0.25">
      <c r="I24928" s="80"/>
      <c r="AX24928" s="80"/>
      <c r="AY24928" s="80"/>
      <c r="AZ24928" s="80"/>
      <c r="BA24928" s="80"/>
      <c r="BB24928" s="80"/>
    </row>
    <row r="24929" spans="9:54" x14ac:dyDescent="0.25">
      <c r="I24929" s="80"/>
      <c r="AX24929" s="80"/>
      <c r="AY24929" s="80"/>
      <c r="AZ24929" s="80"/>
      <c r="BA24929" s="80"/>
      <c r="BB24929" s="80"/>
    </row>
    <row r="24930" spans="9:54" x14ac:dyDescent="0.25">
      <c r="I24930" s="80"/>
      <c r="AX24930" s="80"/>
      <c r="AY24930" s="80"/>
      <c r="AZ24930" s="80"/>
      <c r="BA24930" s="80"/>
      <c r="BB24930" s="80"/>
    </row>
    <row r="24931" spans="9:54" x14ac:dyDescent="0.25">
      <c r="I24931" s="80"/>
      <c r="AX24931" s="80"/>
      <c r="AY24931" s="80"/>
      <c r="AZ24931" s="80"/>
      <c r="BA24931" s="80"/>
      <c r="BB24931" s="80"/>
    </row>
    <row r="24932" spans="9:54" x14ac:dyDescent="0.25">
      <c r="I24932" s="80"/>
      <c r="AX24932" s="80"/>
      <c r="AY24932" s="80"/>
      <c r="AZ24932" s="80"/>
      <c r="BA24932" s="80"/>
      <c r="BB24932" s="80"/>
    </row>
    <row r="24933" spans="9:54" x14ac:dyDescent="0.25">
      <c r="I24933" s="80"/>
      <c r="AX24933" s="80"/>
      <c r="AY24933" s="80"/>
      <c r="AZ24933" s="80"/>
      <c r="BA24933" s="80"/>
      <c r="BB24933" s="80"/>
    </row>
    <row r="24934" spans="9:54" x14ac:dyDescent="0.25">
      <c r="I24934" s="80"/>
      <c r="AX24934" s="80"/>
      <c r="AY24934" s="80"/>
      <c r="AZ24934" s="80"/>
      <c r="BA24934" s="80"/>
      <c r="BB24934" s="80"/>
    </row>
    <row r="24935" spans="9:54" x14ac:dyDescent="0.25">
      <c r="I24935" s="80"/>
      <c r="AX24935" s="80"/>
      <c r="AY24935" s="80"/>
      <c r="AZ24935" s="80"/>
      <c r="BA24935" s="80"/>
      <c r="BB24935" s="80"/>
    </row>
    <row r="24936" spans="9:54" x14ac:dyDescent="0.25">
      <c r="I24936" s="80"/>
      <c r="AX24936" s="80"/>
      <c r="AY24936" s="80"/>
      <c r="AZ24936" s="80"/>
      <c r="BA24936" s="80"/>
      <c r="BB24936" s="80"/>
    </row>
    <row r="24937" spans="9:54" x14ac:dyDescent="0.25">
      <c r="I24937" s="80"/>
      <c r="AX24937" s="80"/>
      <c r="AY24937" s="80"/>
      <c r="AZ24937" s="80"/>
      <c r="BA24937" s="80"/>
      <c r="BB24937" s="80"/>
    </row>
    <row r="24938" spans="9:54" x14ac:dyDescent="0.25">
      <c r="I24938" s="80"/>
      <c r="AX24938" s="80"/>
      <c r="AY24938" s="80"/>
      <c r="AZ24938" s="80"/>
      <c r="BA24938" s="80"/>
      <c r="BB24938" s="80"/>
    </row>
    <row r="24939" spans="9:54" x14ac:dyDescent="0.25">
      <c r="I24939" s="80"/>
      <c r="AX24939" s="80"/>
      <c r="AY24939" s="80"/>
      <c r="AZ24939" s="80"/>
      <c r="BA24939" s="80"/>
      <c r="BB24939" s="80"/>
    </row>
    <row r="24940" spans="9:54" x14ac:dyDescent="0.25">
      <c r="I24940" s="80"/>
      <c r="AX24940" s="80"/>
      <c r="AY24940" s="80"/>
      <c r="AZ24940" s="80"/>
      <c r="BA24940" s="80"/>
      <c r="BB24940" s="80"/>
    </row>
    <row r="24941" spans="9:54" x14ac:dyDescent="0.25">
      <c r="I24941" s="80"/>
      <c r="AX24941" s="80"/>
      <c r="AY24941" s="80"/>
      <c r="AZ24941" s="80"/>
      <c r="BA24941" s="80"/>
      <c r="BB24941" s="80"/>
    </row>
    <row r="24942" spans="9:54" x14ac:dyDescent="0.25">
      <c r="I24942" s="80"/>
      <c r="AX24942" s="80"/>
      <c r="AY24942" s="80"/>
      <c r="AZ24942" s="80"/>
      <c r="BA24942" s="80"/>
      <c r="BB24942" s="80"/>
    </row>
    <row r="24943" spans="9:54" x14ac:dyDescent="0.25">
      <c r="I24943" s="80"/>
      <c r="AX24943" s="80"/>
      <c r="AY24943" s="80"/>
      <c r="AZ24943" s="80"/>
      <c r="BA24943" s="80"/>
      <c r="BB24943" s="80"/>
    </row>
    <row r="24944" spans="9:54" x14ac:dyDescent="0.25">
      <c r="I24944" s="80"/>
      <c r="AX24944" s="80"/>
      <c r="AY24944" s="80"/>
      <c r="AZ24944" s="80"/>
      <c r="BA24944" s="80"/>
      <c r="BB24944" s="80"/>
    </row>
    <row r="24945" spans="9:54" x14ac:dyDescent="0.25">
      <c r="I24945" s="80"/>
      <c r="AX24945" s="80"/>
      <c r="AY24945" s="80"/>
      <c r="AZ24945" s="80"/>
      <c r="BA24945" s="80"/>
      <c r="BB24945" s="80"/>
    </row>
    <row r="24946" spans="9:54" x14ac:dyDescent="0.25">
      <c r="I24946" s="80"/>
      <c r="AX24946" s="80"/>
      <c r="AY24946" s="80"/>
      <c r="AZ24946" s="80"/>
      <c r="BA24946" s="80"/>
      <c r="BB24946" s="80"/>
    </row>
    <row r="24947" spans="9:54" x14ac:dyDescent="0.25">
      <c r="I24947" s="80"/>
      <c r="AX24947" s="80"/>
      <c r="AY24947" s="80"/>
      <c r="AZ24947" s="80"/>
      <c r="BA24947" s="80"/>
      <c r="BB24947" s="80"/>
    </row>
    <row r="24948" spans="9:54" x14ac:dyDescent="0.25">
      <c r="I24948" s="80"/>
      <c r="AX24948" s="80"/>
      <c r="AY24948" s="80"/>
      <c r="AZ24948" s="80"/>
      <c r="BA24948" s="80"/>
      <c r="BB24948" s="80"/>
    </row>
    <row r="24949" spans="9:54" x14ac:dyDescent="0.25">
      <c r="I24949" s="80"/>
      <c r="AX24949" s="80"/>
      <c r="AY24949" s="80"/>
      <c r="AZ24949" s="80"/>
      <c r="BA24949" s="80"/>
      <c r="BB24949" s="80"/>
    </row>
    <row r="24950" spans="9:54" x14ac:dyDescent="0.25">
      <c r="I24950" s="80"/>
      <c r="AX24950" s="80"/>
      <c r="AY24950" s="80"/>
      <c r="AZ24950" s="80"/>
      <c r="BA24950" s="80"/>
      <c r="BB24950" s="80"/>
    </row>
    <row r="24951" spans="9:54" x14ac:dyDescent="0.25">
      <c r="I24951" s="80"/>
      <c r="AX24951" s="80"/>
      <c r="AY24951" s="80"/>
      <c r="AZ24951" s="80"/>
      <c r="BA24951" s="80"/>
      <c r="BB24951" s="80"/>
    </row>
    <row r="24952" spans="9:54" x14ac:dyDescent="0.25">
      <c r="I24952" s="80"/>
      <c r="AX24952" s="80"/>
      <c r="AY24952" s="80"/>
      <c r="AZ24952" s="80"/>
      <c r="BA24952" s="80"/>
      <c r="BB24952" s="80"/>
    </row>
    <row r="24953" spans="9:54" x14ac:dyDescent="0.25">
      <c r="I24953" s="80"/>
      <c r="AX24953" s="80"/>
      <c r="AY24953" s="80"/>
      <c r="AZ24953" s="80"/>
      <c r="BA24953" s="80"/>
      <c r="BB24953" s="80"/>
    </row>
    <row r="24954" spans="9:54" x14ac:dyDescent="0.25">
      <c r="I24954" s="80"/>
      <c r="AX24954" s="80"/>
      <c r="AY24954" s="80"/>
      <c r="AZ24954" s="80"/>
      <c r="BA24954" s="80"/>
      <c r="BB24954" s="80"/>
    </row>
    <row r="24955" spans="9:54" x14ac:dyDescent="0.25">
      <c r="I24955" s="80"/>
      <c r="AX24955" s="80"/>
      <c r="AY24955" s="80"/>
      <c r="AZ24955" s="80"/>
      <c r="BA24955" s="80"/>
      <c r="BB24955" s="80"/>
    </row>
    <row r="24956" spans="9:54" x14ac:dyDescent="0.25">
      <c r="I24956" s="80"/>
      <c r="AX24956" s="80"/>
      <c r="AY24956" s="80"/>
      <c r="AZ24956" s="80"/>
      <c r="BA24956" s="80"/>
      <c r="BB24956" s="80"/>
    </row>
    <row r="24957" spans="9:54" x14ac:dyDescent="0.25">
      <c r="I24957" s="80"/>
      <c r="AX24957" s="80"/>
      <c r="AY24957" s="80"/>
      <c r="AZ24957" s="80"/>
      <c r="BA24957" s="80"/>
      <c r="BB24957" s="80"/>
    </row>
    <row r="24958" spans="9:54" x14ac:dyDescent="0.25">
      <c r="I24958" s="80"/>
      <c r="AX24958" s="80"/>
      <c r="AY24958" s="80"/>
      <c r="AZ24958" s="80"/>
      <c r="BA24958" s="80"/>
      <c r="BB24958" s="80"/>
    </row>
    <row r="24959" spans="9:54" x14ac:dyDescent="0.25">
      <c r="I24959" s="80"/>
      <c r="AX24959" s="80"/>
      <c r="AY24959" s="80"/>
      <c r="AZ24959" s="80"/>
      <c r="BA24959" s="80"/>
      <c r="BB24959" s="80"/>
    </row>
    <row r="24960" spans="9:54" x14ac:dyDescent="0.25">
      <c r="I24960" s="80"/>
      <c r="AX24960" s="80"/>
      <c r="AY24960" s="80"/>
      <c r="AZ24960" s="80"/>
      <c r="BA24960" s="80"/>
      <c r="BB24960" s="80"/>
    </row>
    <row r="24961" spans="9:54" x14ac:dyDescent="0.25">
      <c r="I24961" s="80"/>
      <c r="AX24961" s="80"/>
      <c r="AY24961" s="80"/>
      <c r="AZ24961" s="80"/>
      <c r="BA24961" s="80"/>
      <c r="BB24961" s="80"/>
    </row>
    <row r="24962" spans="9:54" x14ac:dyDescent="0.25">
      <c r="I24962" s="80"/>
      <c r="AX24962" s="80"/>
      <c r="AY24962" s="80"/>
      <c r="AZ24962" s="80"/>
      <c r="BA24962" s="80"/>
      <c r="BB24962" s="80"/>
    </row>
    <row r="24963" spans="9:54" x14ac:dyDescent="0.25">
      <c r="I24963" s="80"/>
      <c r="AX24963" s="80"/>
      <c r="AY24963" s="80"/>
      <c r="AZ24963" s="80"/>
      <c r="BA24963" s="80"/>
      <c r="BB24963" s="80"/>
    </row>
    <row r="24964" spans="9:54" x14ac:dyDescent="0.25">
      <c r="I24964" s="80"/>
      <c r="AX24964" s="80"/>
      <c r="AY24964" s="80"/>
      <c r="AZ24964" s="80"/>
      <c r="BA24964" s="80"/>
      <c r="BB24964" s="80"/>
    </row>
    <row r="24965" spans="9:54" x14ac:dyDescent="0.25">
      <c r="I24965" s="80"/>
      <c r="AX24965" s="80"/>
      <c r="AY24965" s="80"/>
      <c r="AZ24965" s="80"/>
      <c r="BA24965" s="80"/>
      <c r="BB24965" s="80"/>
    </row>
    <row r="24966" spans="9:54" x14ac:dyDescent="0.25">
      <c r="I24966" s="80"/>
      <c r="AX24966" s="80"/>
      <c r="AY24966" s="80"/>
      <c r="AZ24966" s="80"/>
      <c r="BA24966" s="80"/>
      <c r="BB24966" s="80"/>
    </row>
    <row r="24967" spans="9:54" x14ac:dyDescent="0.25">
      <c r="I24967" s="80"/>
      <c r="AX24967" s="80"/>
      <c r="AY24967" s="80"/>
      <c r="AZ24967" s="80"/>
      <c r="BA24967" s="80"/>
      <c r="BB24967" s="80"/>
    </row>
    <row r="24968" spans="9:54" x14ac:dyDescent="0.25">
      <c r="I24968" s="80"/>
      <c r="AX24968" s="80"/>
      <c r="AY24968" s="80"/>
      <c r="AZ24968" s="80"/>
      <c r="BA24968" s="80"/>
      <c r="BB24968" s="80"/>
    </row>
    <row r="24969" spans="9:54" x14ac:dyDescent="0.25">
      <c r="I24969" s="80"/>
      <c r="AX24969" s="80"/>
      <c r="AY24969" s="80"/>
      <c r="AZ24969" s="80"/>
      <c r="BA24969" s="80"/>
      <c r="BB24969" s="80"/>
    </row>
    <row r="24970" spans="9:54" x14ac:dyDescent="0.25">
      <c r="I24970" s="80"/>
      <c r="AX24970" s="80"/>
      <c r="AY24970" s="80"/>
      <c r="AZ24970" s="80"/>
      <c r="BA24970" s="80"/>
      <c r="BB24970" s="80"/>
    </row>
    <row r="24971" spans="9:54" x14ac:dyDescent="0.25">
      <c r="I24971" s="80"/>
      <c r="AX24971" s="80"/>
      <c r="AY24971" s="80"/>
      <c r="AZ24971" s="80"/>
      <c r="BA24971" s="80"/>
      <c r="BB24971" s="80"/>
    </row>
    <row r="24972" spans="9:54" x14ac:dyDescent="0.25">
      <c r="I24972" s="80"/>
      <c r="AX24972" s="80"/>
      <c r="AY24972" s="80"/>
      <c r="AZ24972" s="80"/>
      <c r="BA24972" s="80"/>
      <c r="BB24972" s="80"/>
    </row>
    <row r="24973" spans="9:54" x14ac:dyDescent="0.25">
      <c r="I24973" s="80"/>
      <c r="AX24973" s="80"/>
      <c r="AY24973" s="80"/>
      <c r="AZ24973" s="80"/>
      <c r="BA24973" s="80"/>
      <c r="BB24973" s="80"/>
    </row>
    <row r="24974" spans="9:54" x14ac:dyDescent="0.25">
      <c r="I24974" s="80"/>
      <c r="AX24974" s="80"/>
      <c r="AY24974" s="80"/>
      <c r="AZ24974" s="80"/>
      <c r="BA24974" s="80"/>
      <c r="BB24974" s="80"/>
    </row>
    <row r="24975" spans="9:54" x14ac:dyDescent="0.25">
      <c r="I24975" s="80"/>
      <c r="AX24975" s="80"/>
      <c r="AY24975" s="80"/>
      <c r="AZ24975" s="80"/>
      <c r="BA24975" s="80"/>
      <c r="BB24975" s="80"/>
    </row>
    <row r="24976" spans="9:54" x14ac:dyDescent="0.25">
      <c r="I24976" s="80"/>
      <c r="AX24976" s="80"/>
      <c r="AY24976" s="80"/>
      <c r="AZ24976" s="80"/>
      <c r="BA24976" s="80"/>
      <c r="BB24976" s="80"/>
    </row>
    <row r="24977" spans="9:54" x14ac:dyDescent="0.25">
      <c r="I24977" s="80"/>
      <c r="AX24977" s="80"/>
      <c r="AY24977" s="80"/>
      <c r="AZ24977" s="80"/>
      <c r="BA24977" s="80"/>
      <c r="BB24977" s="80"/>
    </row>
    <row r="24978" spans="9:54" x14ac:dyDescent="0.25">
      <c r="I24978" s="80"/>
      <c r="AX24978" s="80"/>
      <c r="AY24978" s="80"/>
      <c r="AZ24978" s="80"/>
      <c r="BA24978" s="80"/>
      <c r="BB24978" s="80"/>
    </row>
    <row r="24979" spans="9:54" x14ac:dyDescent="0.25">
      <c r="I24979" s="80"/>
      <c r="AX24979" s="80"/>
      <c r="AY24979" s="80"/>
      <c r="AZ24979" s="80"/>
      <c r="BA24979" s="80"/>
      <c r="BB24979" s="80"/>
    </row>
    <row r="24980" spans="9:54" x14ac:dyDescent="0.25">
      <c r="I24980" s="80"/>
      <c r="AX24980" s="80"/>
      <c r="AY24980" s="80"/>
      <c r="AZ24980" s="80"/>
      <c r="BA24980" s="80"/>
      <c r="BB24980" s="80"/>
    </row>
    <row r="24981" spans="9:54" x14ac:dyDescent="0.25">
      <c r="I24981" s="80"/>
      <c r="AX24981" s="80"/>
      <c r="AY24981" s="80"/>
      <c r="AZ24981" s="80"/>
      <c r="BA24981" s="80"/>
      <c r="BB24981" s="80"/>
    </row>
    <row r="24982" spans="9:54" x14ac:dyDescent="0.25">
      <c r="I24982" s="80"/>
      <c r="AX24982" s="80"/>
      <c r="AY24982" s="80"/>
      <c r="AZ24982" s="80"/>
      <c r="BA24982" s="80"/>
      <c r="BB24982" s="80"/>
    </row>
    <row r="24983" spans="9:54" x14ac:dyDescent="0.25">
      <c r="I24983" s="80"/>
      <c r="AX24983" s="80"/>
      <c r="AY24983" s="80"/>
      <c r="AZ24983" s="80"/>
      <c r="BA24983" s="80"/>
      <c r="BB24983" s="80"/>
    </row>
    <row r="24984" spans="9:54" x14ac:dyDescent="0.25">
      <c r="I24984" s="80"/>
      <c r="AX24984" s="80"/>
      <c r="AY24984" s="80"/>
      <c r="AZ24984" s="80"/>
      <c r="BA24984" s="80"/>
      <c r="BB24984" s="80"/>
    </row>
    <row r="24985" spans="9:54" x14ac:dyDescent="0.25">
      <c r="I24985" s="80"/>
      <c r="AX24985" s="80"/>
      <c r="AY24985" s="80"/>
      <c r="AZ24985" s="80"/>
      <c r="BA24985" s="80"/>
      <c r="BB24985" s="80"/>
    </row>
    <row r="24986" spans="9:54" x14ac:dyDescent="0.25">
      <c r="I24986" s="80"/>
      <c r="AX24986" s="80"/>
      <c r="AY24986" s="80"/>
      <c r="AZ24986" s="80"/>
      <c r="BA24986" s="80"/>
      <c r="BB24986" s="80"/>
    </row>
    <row r="24987" spans="9:54" x14ac:dyDescent="0.25">
      <c r="I24987" s="80"/>
      <c r="AX24987" s="80"/>
      <c r="AY24987" s="80"/>
      <c r="AZ24987" s="80"/>
      <c r="BA24987" s="80"/>
      <c r="BB24987" s="80"/>
    </row>
    <row r="24988" spans="9:54" x14ac:dyDescent="0.25">
      <c r="I24988" s="80"/>
      <c r="AX24988" s="80"/>
      <c r="AY24988" s="80"/>
      <c r="AZ24988" s="80"/>
      <c r="BA24988" s="80"/>
      <c r="BB24988" s="80"/>
    </row>
    <row r="24989" spans="9:54" x14ac:dyDescent="0.25">
      <c r="I24989" s="80"/>
      <c r="AX24989" s="80"/>
      <c r="AY24989" s="80"/>
      <c r="AZ24989" s="80"/>
      <c r="BA24989" s="80"/>
      <c r="BB24989" s="80"/>
    </row>
    <row r="24990" spans="9:54" x14ac:dyDescent="0.25">
      <c r="I24990" s="80"/>
      <c r="AX24990" s="80"/>
      <c r="AY24990" s="80"/>
      <c r="AZ24990" s="80"/>
      <c r="BA24990" s="80"/>
      <c r="BB24990" s="80"/>
    </row>
    <row r="24991" spans="9:54" x14ac:dyDescent="0.25">
      <c r="I24991" s="80"/>
      <c r="AX24991" s="80"/>
      <c r="AY24991" s="80"/>
      <c r="AZ24991" s="80"/>
      <c r="BA24991" s="80"/>
      <c r="BB24991" s="80"/>
    </row>
    <row r="24992" spans="9:54" x14ac:dyDescent="0.25">
      <c r="I24992" s="80"/>
      <c r="AX24992" s="80"/>
      <c r="AY24992" s="80"/>
      <c r="AZ24992" s="80"/>
      <c r="BA24992" s="80"/>
      <c r="BB24992" s="80"/>
    </row>
    <row r="24993" spans="9:54" x14ac:dyDescent="0.25">
      <c r="I24993" s="80"/>
      <c r="AX24993" s="80"/>
      <c r="AY24993" s="80"/>
      <c r="AZ24993" s="80"/>
      <c r="BA24993" s="80"/>
      <c r="BB24993" s="80"/>
    </row>
    <row r="24994" spans="9:54" x14ac:dyDescent="0.25">
      <c r="I24994" s="80"/>
      <c r="AX24994" s="80"/>
      <c r="AY24994" s="80"/>
      <c r="AZ24994" s="80"/>
      <c r="BA24994" s="80"/>
      <c r="BB24994" s="80"/>
    </row>
    <row r="24995" spans="9:54" x14ac:dyDescent="0.25">
      <c r="I24995" s="80"/>
      <c r="AX24995" s="80"/>
      <c r="AY24995" s="80"/>
      <c r="AZ24995" s="80"/>
      <c r="BA24995" s="80"/>
      <c r="BB24995" s="80"/>
    </row>
    <row r="24996" spans="9:54" x14ac:dyDescent="0.25">
      <c r="I24996" s="80"/>
      <c r="AX24996" s="80"/>
      <c r="AY24996" s="80"/>
      <c r="AZ24996" s="80"/>
      <c r="BA24996" s="80"/>
      <c r="BB24996" s="80"/>
    </row>
    <row r="24997" spans="9:54" x14ac:dyDescent="0.25">
      <c r="I24997" s="80"/>
      <c r="AX24997" s="80"/>
      <c r="AY24997" s="80"/>
      <c r="AZ24997" s="80"/>
      <c r="BA24997" s="80"/>
      <c r="BB24997" s="80"/>
    </row>
    <row r="24998" spans="9:54" x14ac:dyDescent="0.25">
      <c r="I24998" s="80"/>
      <c r="AX24998" s="80"/>
      <c r="AY24998" s="80"/>
      <c r="AZ24998" s="80"/>
      <c r="BA24998" s="80"/>
      <c r="BB24998" s="80"/>
    </row>
    <row r="24999" spans="9:54" x14ac:dyDescent="0.25">
      <c r="I24999" s="80"/>
      <c r="AX24999" s="80"/>
      <c r="AY24999" s="80"/>
      <c r="AZ24999" s="80"/>
      <c r="BA24999" s="80"/>
      <c r="BB24999" s="80"/>
    </row>
    <row r="25000" spans="9:54" x14ac:dyDescent="0.25">
      <c r="I25000" s="80"/>
      <c r="AX25000" s="80"/>
      <c r="AY25000" s="80"/>
      <c r="AZ25000" s="80"/>
      <c r="BA25000" s="80"/>
      <c r="BB25000" s="80"/>
    </row>
    <row r="25001" spans="9:54" x14ac:dyDescent="0.25">
      <c r="I25001" s="80"/>
      <c r="AX25001" s="80"/>
      <c r="AY25001" s="80"/>
      <c r="AZ25001" s="80"/>
      <c r="BA25001" s="80"/>
      <c r="BB25001" s="80"/>
    </row>
    <row r="25002" spans="9:54" x14ac:dyDescent="0.25">
      <c r="I25002" s="80"/>
      <c r="AX25002" s="80"/>
      <c r="AY25002" s="80"/>
      <c r="AZ25002" s="80"/>
      <c r="BA25002" s="80"/>
      <c r="BB25002" s="80"/>
    </row>
    <row r="25003" spans="9:54" x14ac:dyDescent="0.25">
      <c r="I25003" s="80"/>
      <c r="AX25003" s="80"/>
      <c r="AY25003" s="80"/>
      <c r="AZ25003" s="80"/>
      <c r="BA25003" s="80"/>
      <c r="BB25003" s="80"/>
    </row>
    <row r="25004" spans="9:54" x14ac:dyDescent="0.25">
      <c r="I25004" s="80"/>
      <c r="AX25004" s="80"/>
      <c r="AY25004" s="80"/>
      <c r="AZ25004" s="80"/>
      <c r="BA25004" s="80"/>
      <c r="BB25004" s="80"/>
    </row>
    <row r="25005" spans="9:54" x14ac:dyDescent="0.25">
      <c r="I25005" s="80"/>
      <c r="AX25005" s="80"/>
      <c r="AY25005" s="80"/>
      <c r="AZ25005" s="80"/>
      <c r="BA25005" s="80"/>
      <c r="BB25005" s="80"/>
    </row>
    <row r="25006" spans="9:54" x14ac:dyDescent="0.25">
      <c r="I25006" s="80"/>
      <c r="AX25006" s="80"/>
      <c r="AY25006" s="80"/>
      <c r="AZ25006" s="80"/>
      <c r="BA25006" s="80"/>
      <c r="BB25006" s="80"/>
    </row>
    <row r="25007" spans="9:54" x14ac:dyDescent="0.25">
      <c r="I25007" s="80"/>
      <c r="AX25007" s="80"/>
      <c r="AY25007" s="80"/>
      <c r="AZ25007" s="80"/>
      <c r="BA25007" s="80"/>
      <c r="BB25007" s="80"/>
    </row>
    <row r="25008" spans="9:54" x14ac:dyDescent="0.25">
      <c r="I25008" s="80"/>
      <c r="AX25008" s="80"/>
      <c r="AY25008" s="80"/>
      <c r="AZ25008" s="80"/>
      <c r="BA25008" s="80"/>
      <c r="BB25008" s="80"/>
    </row>
    <row r="25009" spans="9:54" x14ac:dyDescent="0.25">
      <c r="I25009" s="80"/>
      <c r="AX25009" s="80"/>
      <c r="AY25009" s="80"/>
      <c r="AZ25009" s="80"/>
      <c r="BA25009" s="80"/>
      <c r="BB25009" s="80"/>
    </row>
    <row r="25010" spans="9:54" x14ac:dyDescent="0.25">
      <c r="I25010" s="80"/>
      <c r="AX25010" s="80"/>
      <c r="AY25010" s="80"/>
      <c r="AZ25010" s="80"/>
      <c r="BA25010" s="80"/>
      <c r="BB25010" s="80"/>
    </row>
    <row r="25011" spans="9:54" x14ac:dyDescent="0.25">
      <c r="I25011" s="80"/>
      <c r="AX25011" s="80"/>
      <c r="AY25011" s="80"/>
      <c r="AZ25011" s="80"/>
      <c r="BA25011" s="80"/>
      <c r="BB25011" s="80"/>
    </row>
    <row r="25012" spans="9:54" x14ac:dyDescent="0.25">
      <c r="I25012" s="80"/>
      <c r="AX25012" s="80"/>
      <c r="AY25012" s="80"/>
      <c r="AZ25012" s="80"/>
      <c r="BA25012" s="80"/>
      <c r="BB25012" s="80"/>
    </row>
    <row r="25013" spans="9:54" x14ac:dyDescent="0.25">
      <c r="I25013" s="80"/>
      <c r="AX25013" s="80"/>
      <c r="AY25013" s="80"/>
      <c r="AZ25013" s="80"/>
      <c r="BA25013" s="80"/>
      <c r="BB25013" s="80"/>
    </row>
    <row r="25014" spans="9:54" x14ac:dyDescent="0.25">
      <c r="I25014" s="80"/>
      <c r="AX25014" s="80"/>
      <c r="AY25014" s="80"/>
      <c r="AZ25014" s="80"/>
      <c r="BA25014" s="80"/>
      <c r="BB25014" s="80"/>
    </row>
    <row r="25015" spans="9:54" x14ac:dyDescent="0.25">
      <c r="I25015" s="80"/>
      <c r="AX25015" s="80"/>
      <c r="AY25015" s="80"/>
      <c r="AZ25015" s="80"/>
      <c r="BA25015" s="80"/>
      <c r="BB25015" s="80"/>
    </row>
    <row r="25016" spans="9:54" x14ac:dyDescent="0.25">
      <c r="I25016" s="80"/>
      <c r="AX25016" s="80"/>
      <c r="AY25016" s="80"/>
      <c r="AZ25016" s="80"/>
      <c r="BA25016" s="80"/>
      <c r="BB25016" s="80"/>
    </row>
    <row r="25017" spans="9:54" x14ac:dyDescent="0.25">
      <c r="I25017" s="80"/>
      <c r="AX25017" s="80"/>
      <c r="AY25017" s="80"/>
      <c r="AZ25017" s="80"/>
      <c r="BA25017" s="80"/>
      <c r="BB25017" s="80"/>
    </row>
    <row r="25018" spans="9:54" x14ac:dyDescent="0.25">
      <c r="I25018" s="80"/>
      <c r="AX25018" s="80"/>
      <c r="AY25018" s="80"/>
      <c r="AZ25018" s="80"/>
      <c r="BA25018" s="80"/>
      <c r="BB25018" s="80"/>
    </row>
    <row r="25019" spans="9:54" x14ac:dyDescent="0.25">
      <c r="I25019" s="80"/>
      <c r="AX25019" s="80"/>
      <c r="AY25019" s="80"/>
      <c r="AZ25019" s="80"/>
      <c r="BA25019" s="80"/>
      <c r="BB25019" s="80"/>
    </row>
    <row r="25020" spans="9:54" x14ac:dyDescent="0.25">
      <c r="I25020" s="80"/>
      <c r="AX25020" s="80"/>
      <c r="AY25020" s="80"/>
      <c r="AZ25020" s="80"/>
      <c r="BA25020" s="80"/>
      <c r="BB25020" s="80"/>
    </row>
    <row r="25021" spans="9:54" x14ac:dyDescent="0.25">
      <c r="I25021" s="80"/>
      <c r="AX25021" s="80"/>
      <c r="AY25021" s="80"/>
      <c r="AZ25021" s="80"/>
      <c r="BA25021" s="80"/>
      <c r="BB25021" s="80"/>
    </row>
    <row r="25022" spans="9:54" x14ac:dyDescent="0.25">
      <c r="I25022" s="80"/>
      <c r="AX25022" s="80"/>
      <c r="AY25022" s="80"/>
      <c r="AZ25022" s="80"/>
      <c r="BA25022" s="80"/>
      <c r="BB25022" s="80"/>
    </row>
    <row r="25023" spans="9:54" x14ac:dyDescent="0.25">
      <c r="I25023" s="80"/>
      <c r="AX25023" s="80"/>
      <c r="AY25023" s="80"/>
      <c r="AZ25023" s="80"/>
      <c r="BA25023" s="80"/>
      <c r="BB25023" s="80"/>
    </row>
    <row r="25024" spans="9:54" x14ac:dyDescent="0.25">
      <c r="I25024" s="80"/>
      <c r="AX25024" s="80"/>
      <c r="AY25024" s="80"/>
      <c r="AZ25024" s="80"/>
      <c r="BA25024" s="80"/>
      <c r="BB25024" s="80"/>
    </row>
    <row r="25025" spans="9:54" x14ac:dyDescent="0.25">
      <c r="I25025" s="80"/>
      <c r="AX25025" s="80"/>
      <c r="AY25025" s="80"/>
      <c r="AZ25025" s="80"/>
      <c r="BA25025" s="80"/>
      <c r="BB25025" s="80"/>
    </row>
    <row r="25026" spans="9:54" x14ac:dyDescent="0.25">
      <c r="I25026" s="80"/>
      <c r="AX25026" s="80"/>
      <c r="AY25026" s="80"/>
      <c r="AZ25026" s="80"/>
      <c r="BA25026" s="80"/>
      <c r="BB25026" s="80"/>
    </row>
    <row r="25027" spans="9:54" x14ac:dyDescent="0.25">
      <c r="I25027" s="80"/>
      <c r="AX25027" s="80"/>
      <c r="AY25027" s="80"/>
      <c r="AZ25027" s="80"/>
      <c r="BA25027" s="80"/>
      <c r="BB25027" s="80"/>
    </row>
    <row r="25028" spans="9:54" x14ac:dyDescent="0.25">
      <c r="I25028" s="80"/>
      <c r="AX25028" s="80"/>
      <c r="AY25028" s="80"/>
      <c r="AZ25028" s="80"/>
      <c r="BA25028" s="80"/>
      <c r="BB25028" s="80"/>
    </row>
    <row r="25029" spans="9:54" x14ac:dyDescent="0.25">
      <c r="I25029" s="80"/>
      <c r="AX25029" s="80"/>
      <c r="AY25029" s="80"/>
      <c r="AZ25029" s="80"/>
      <c r="BA25029" s="80"/>
      <c r="BB25029" s="80"/>
    </row>
    <row r="25030" spans="9:54" x14ac:dyDescent="0.25">
      <c r="I25030" s="80"/>
      <c r="AX25030" s="80"/>
      <c r="AY25030" s="80"/>
      <c r="AZ25030" s="80"/>
      <c r="BA25030" s="80"/>
      <c r="BB25030" s="80"/>
    </row>
    <row r="25031" spans="9:54" x14ac:dyDescent="0.25">
      <c r="I25031" s="80"/>
      <c r="AX25031" s="80"/>
      <c r="AY25031" s="80"/>
      <c r="AZ25031" s="80"/>
      <c r="BA25031" s="80"/>
      <c r="BB25031" s="80"/>
    </row>
    <row r="25032" spans="9:54" x14ac:dyDescent="0.25">
      <c r="I25032" s="80"/>
      <c r="AX25032" s="80"/>
      <c r="AY25032" s="80"/>
      <c r="AZ25032" s="80"/>
      <c r="BA25032" s="80"/>
      <c r="BB25032" s="80"/>
    </row>
    <row r="25033" spans="9:54" x14ac:dyDescent="0.25">
      <c r="I25033" s="80"/>
      <c r="AX25033" s="80"/>
      <c r="AY25033" s="80"/>
      <c r="AZ25033" s="80"/>
      <c r="BA25033" s="80"/>
      <c r="BB25033" s="80"/>
    </row>
    <row r="25034" spans="9:54" x14ac:dyDescent="0.25">
      <c r="I25034" s="80"/>
      <c r="AX25034" s="80"/>
      <c r="AY25034" s="80"/>
      <c r="AZ25034" s="80"/>
      <c r="BA25034" s="80"/>
      <c r="BB25034" s="80"/>
    </row>
    <row r="25035" spans="9:54" x14ac:dyDescent="0.25">
      <c r="I25035" s="80"/>
      <c r="AX25035" s="80"/>
      <c r="AY25035" s="80"/>
      <c r="AZ25035" s="80"/>
      <c r="BA25035" s="80"/>
      <c r="BB25035" s="80"/>
    </row>
    <row r="25036" spans="9:54" x14ac:dyDescent="0.25">
      <c r="I25036" s="80"/>
      <c r="AX25036" s="80"/>
      <c r="AY25036" s="80"/>
      <c r="AZ25036" s="80"/>
      <c r="BA25036" s="80"/>
      <c r="BB25036" s="80"/>
    </row>
    <row r="25037" spans="9:54" x14ac:dyDescent="0.25">
      <c r="I25037" s="80"/>
      <c r="AX25037" s="80"/>
      <c r="AY25037" s="80"/>
      <c r="AZ25037" s="80"/>
      <c r="BA25037" s="80"/>
      <c r="BB25037" s="80"/>
    </row>
    <row r="25038" spans="9:54" x14ac:dyDescent="0.25">
      <c r="I25038" s="80"/>
      <c r="AX25038" s="80"/>
      <c r="AY25038" s="80"/>
      <c r="AZ25038" s="80"/>
      <c r="BA25038" s="80"/>
      <c r="BB25038" s="80"/>
    </row>
    <row r="25039" spans="9:54" x14ac:dyDescent="0.25">
      <c r="I25039" s="80"/>
      <c r="AX25039" s="80"/>
      <c r="AY25039" s="80"/>
      <c r="AZ25039" s="80"/>
      <c r="BA25039" s="80"/>
      <c r="BB25039" s="80"/>
    </row>
    <row r="25040" spans="9:54" x14ac:dyDescent="0.25">
      <c r="I25040" s="80"/>
      <c r="AX25040" s="80"/>
      <c r="AY25040" s="80"/>
      <c r="AZ25040" s="80"/>
      <c r="BA25040" s="80"/>
      <c r="BB25040" s="80"/>
    </row>
    <row r="25041" spans="9:54" x14ac:dyDescent="0.25">
      <c r="I25041" s="80"/>
      <c r="AX25041" s="80"/>
      <c r="AY25041" s="80"/>
      <c r="AZ25041" s="80"/>
      <c r="BA25041" s="80"/>
      <c r="BB25041" s="80"/>
    </row>
    <row r="25042" spans="9:54" x14ac:dyDescent="0.25">
      <c r="I25042" s="80"/>
      <c r="AX25042" s="80"/>
      <c r="AY25042" s="80"/>
      <c r="AZ25042" s="80"/>
      <c r="BA25042" s="80"/>
      <c r="BB25042" s="80"/>
    </row>
    <row r="25043" spans="9:54" x14ac:dyDescent="0.25">
      <c r="I25043" s="80"/>
      <c r="AX25043" s="80"/>
      <c r="AY25043" s="80"/>
      <c r="AZ25043" s="80"/>
      <c r="BA25043" s="80"/>
      <c r="BB25043" s="80"/>
    </row>
    <row r="25044" spans="9:54" x14ac:dyDescent="0.25">
      <c r="I25044" s="80"/>
      <c r="AX25044" s="80"/>
      <c r="AY25044" s="80"/>
      <c r="AZ25044" s="80"/>
      <c r="BA25044" s="80"/>
      <c r="BB25044" s="80"/>
    </row>
    <row r="25045" spans="9:54" x14ac:dyDescent="0.25">
      <c r="I25045" s="80"/>
      <c r="AX25045" s="80"/>
      <c r="AY25045" s="80"/>
      <c r="AZ25045" s="80"/>
      <c r="BA25045" s="80"/>
      <c r="BB25045" s="80"/>
    </row>
    <row r="25046" spans="9:54" x14ac:dyDescent="0.25">
      <c r="I25046" s="80"/>
      <c r="AX25046" s="80"/>
      <c r="AY25046" s="80"/>
      <c r="AZ25046" s="80"/>
      <c r="BA25046" s="80"/>
      <c r="BB25046" s="80"/>
    </row>
    <row r="25047" spans="9:54" x14ac:dyDescent="0.25">
      <c r="I25047" s="80"/>
      <c r="AX25047" s="80"/>
      <c r="AY25047" s="80"/>
      <c r="AZ25047" s="80"/>
      <c r="BA25047" s="80"/>
      <c r="BB25047" s="80"/>
    </row>
    <row r="25048" spans="9:54" x14ac:dyDescent="0.25">
      <c r="I25048" s="80"/>
      <c r="AX25048" s="80"/>
      <c r="AY25048" s="80"/>
      <c r="AZ25048" s="80"/>
      <c r="BA25048" s="80"/>
      <c r="BB25048" s="80"/>
    </row>
    <row r="25049" spans="9:54" x14ac:dyDescent="0.25">
      <c r="I25049" s="80"/>
      <c r="AX25049" s="80"/>
      <c r="AY25049" s="80"/>
      <c r="AZ25049" s="80"/>
      <c r="BA25049" s="80"/>
      <c r="BB25049" s="80"/>
    </row>
    <row r="25050" spans="9:54" x14ac:dyDescent="0.25">
      <c r="I25050" s="80"/>
      <c r="AX25050" s="80"/>
      <c r="AY25050" s="80"/>
      <c r="AZ25050" s="80"/>
      <c r="BA25050" s="80"/>
      <c r="BB25050" s="80"/>
    </row>
    <row r="25051" spans="9:54" x14ac:dyDescent="0.25">
      <c r="I25051" s="80"/>
      <c r="AX25051" s="80"/>
      <c r="AY25051" s="80"/>
      <c r="AZ25051" s="80"/>
      <c r="BA25051" s="80"/>
      <c r="BB25051" s="80"/>
    </row>
    <row r="25052" spans="9:54" x14ac:dyDescent="0.25">
      <c r="I25052" s="80"/>
      <c r="AX25052" s="80"/>
      <c r="AY25052" s="80"/>
      <c r="AZ25052" s="80"/>
      <c r="BA25052" s="80"/>
      <c r="BB25052" s="80"/>
    </row>
    <row r="25053" spans="9:54" x14ac:dyDescent="0.25">
      <c r="I25053" s="80"/>
      <c r="AX25053" s="80"/>
      <c r="AY25053" s="80"/>
      <c r="AZ25053" s="80"/>
      <c r="BA25053" s="80"/>
      <c r="BB25053" s="80"/>
    </row>
    <row r="25054" spans="9:54" x14ac:dyDescent="0.25">
      <c r="I25054" s="80"/>
      <c r="AX25054" s="80"/>
      <c r="AY25054" s="80"/>
      <c r="AZ25054" s="80"/>
      <c r="BA25054" s="80"/>
      <c r="BB25054" s="80"/>
    </row>
    <row r="25055" spans="9:54" x14ac:dyDescent="0.25">
      <c r="I25055" s="80"/>
      <c r="AX25055" s="80"/>
      <c r="AY25055" s="80"/>
      <c r="AZ25055" s="80"/>
      <c r="BA25055" s="80"/>
      <c r="BB25055" s="80"/>
    </row>
    <row r="25056" spans="9:54" x14ac:dyDescent="0.25">
      <c r="I25056" s="80"/>
      <c r="AX25056" s="80"/>
      <c r="AY25056" s="80"/>
      <c r="AZ25056" s="80"/>
      <c r="BA25056" s="80"/>
      <c r="BB25056" s="80"/>
    </row>
    <row r="25057" spans="9:54" x14ac:dyDescent="0.25">
      <c r="I25057" s="80"/>
      <c r="AX25057" s="80"/>
      <c r="AY25057" s="80"/>
      <c r="AZ25057" s="80"/>
      <c r="BA25057" s="80"/>
      <c r="BB25057" s="80"/>
    </row>
    <row r="25058" spans="9:54" x14ac:dyDescent="0.25">
      <c r="I25058" s="80"/>
      <c r="AX25058" s="80"/>
      <c r="AY25058" s="80"/>
      <c r="AZ25058" s="80"/>
      <c r="BA25058" s="80"/>
      <c r="BB25058" s="80"/>
    </row>
    <row r="25059" spans="9:54" x14ac:dyDescent="0.25">
      <c r="I25059" s="80"/>
      <c r="AX25059" s="80"/>
      <c r="AY25059" s="80"/>
      <c r="AZ25059" s="80"/>
      <c r="BA25059" s="80"/>
      <c r="BB25059" s="80"/>
    </row>
    <row r="25060" spans="9:54" x14ac:dyDescent="0.25">
      <c r="I25060" s="80"/>
      <c r="AX25060" s="80"/>
      <c r="AY25060" s="80"/>
      <c r="AZ25060" s="80"/>
      <c r="BA25060" s="80"/>
      <c r="BB25060" s="80"/>
    </row>
    <row r="25061" spans="9:54" x14ac:dyDescent="0.25">
      <c r="I25061" s="80"/>
      <c r="AX25061" s="80"/>
      <c r="AY25061" s="80"/>
      <c r="AZ25061" s="80"/>
      <c r="BA25061" s="80"/>
      <c r="BB25061" s="80"/>
    </row>
    <row r="25062" spans="9:54" x14ac:dyDescent="0.25">
      <c r="I25062" s="80"/>
      <c r="AX25062" s="80"/>
      <c r="AY25062" s="80"/>
      <c r="AZ25062" s="80"/>
      <c r="BA25062" s="80"/>
      <c r="BB25062" s="80"/>
    </row>
    <row r="25063" spans="9:54" x14ac:dyDescent="0.25">
      <c r="I25063" s="80"/>
      <c r="AX25063" s="80"/>
      <c r="AY25063" s="80"/>
      <c r="AZ25063" s="80"/>
      <c r="BA25063" s="80"/>
      <c r="BB25063" s="80"/>
    </row>
    <row r="25064" spans="9:54" x14ac:dyDescent="0.25">
      <c r="I25064" s="80"/>
      <c r="AX25064" s="80"/>
      <c r="AY25064" s="80"/>
      <c r="AZ25064" s="80"/>
      <c r="BA25064" s="80"/>
      <c r="BB25064" s="80"/>
    </row>
    <row r="25065" spans="9:54" x14ac:dyDescent="0.25">
      <c r="I25065" s="80"/>
      <c r="AX25065" s="80"/>
      <c r="AY25065" s="80"/>
      <c r="AZ25065" s="80"/>
      <c r="BA25065" s="80"/>
      <c r="BB25065" s="80"/>
    </row>
    <row r="25066" spans="9:54" x14ac:dyDescent="0.25">
      <c r="I25066" s="80"/>
      <c r="AX25066" s="80"/>
      <c r="AY25066" s="80"/>
      <c r="AZ25066" s="80"/>
      <c r="BA25066" s="80"/>
      <c r="BB25066" s="80"/>
    </row>
    <row r="25067" spans="9:54" x14ac:dyDescent="0.25">
      <c r="I25067" s="80"/>
      <c r="AX25067" s="80"/>
      <c r="AY25067" s="80"/>
      <c r="AZ25067" s="80"/>
      <c r="BA25067" s="80"/>
      <c r="BB25067" s="80"/>
    </row>
    <row r="25068" spans="9:54" x14ac:dyDescent="0.25">
      <c r="I25068" s="80"/>
      <c r="AX25068" s="80"/>
      <c r="AY25068" s="80"/>
      <c r="AZ25068" s="80"/>
      <c r="BA25068" s="80"/>
      <c r="BB25068" s="80"/>
    </row>
    <row r="25069" spans="9:54" x14ac:dyDescent="0.25">
      <c r="I25069" s="80"/>
      <c r="AX25069" s="80"/>
      <c r="AY25069" s="80"/>
      <c r="AZ25069" s="80"/>
      <c r="BA25069" s="80"/>
      <c r="BB25069" s="80"/>
    </row>
    <row r="25070" spans="9:54" x14ac:dyDescent="0.25">
      <c r="I25070" s="80"/>
      <c r="AX25070" s="80"/>
      <c r="AY25070" s="80"/>
      <c r="AZ25070" s="80"/>
      <c r="BA25070" s="80"/>
      <c r="BB25070" s="80"/>
    </row>
    <row r="25071" spans="9:54" x14ac:dyDescent="0.25">
      <c r="I25071" s="80"/>
      <c r="AX25071" s="80"/>
      <c r="AY25071" s="80"/>
      <c r="AZ25071" s="80"/>
      <c r="BA25071" s="80"/>
      <c r="BB25071" s="80"/>
    </row>
    <row r="25072" spans="9:54" x14ac:dyDescent="0.25">
      <c r="I25072" s="80"/>
      <c r="AX25072" s="80"/>
      <c r="AY25072" s="80"/>
      <c r="AZ25072" s="80"/>
      <c r="BA25072" s="80"/>
      <c r="BB25072" s="80"/>
    </row>
    <row r="25073" spans="9:54" x14ac:dyDescent="0.25">
      <c r="I25073" s="80"/>
      <c r="AX25073" s="80"/>
      <c r="AY25073" s="80"/>
      <c r="AZ25073" s="80"/>
      <c r="BA25073" s="80"/>
      <c r="BB25073" s="80"/>
    </row>
    <row r="25074" spans="9:54" x14ac:dyDescent="0.25">
      <c r="I25074" s="80"/>
      <c r="AX25074" s="80"/>
      <c r="AY25074" s="80"/>
      <c r="AZ25074" s="80"/>
      <c r="BA25074" s="80"/>
      <c r="BB25074" s="80"/>
    </row>
    <row r="25075" spans="9:54" x14ac:dyDescent="0.25">
      <c r="I25075" s="80"/>
      <c r="AX25075" s="80"/>
      <c r="AY25075" s="80"/>
      <c r="AZ25075" s="80"/>
      <c r="BA25075" s="80"/>
      <c r="BB25075" s="80"/>
    </row>
    <row r="25076" spans="9:54" x14ac:dyDescent="0.25">
      <c r="I25076" s="80"/>
      <c r="AX25076" s="80"/>
      <c r="AY25076" s="80"/>
      <c r="AZ25076" s="80"/>
      <c r="BA25076" s="80"/>
      <c r="BB25076" s="80"/>
    </row>
    <row r="25077" spans="9:54" x14ac:dyDescent="0.25">
      <c r="I25077" s="80"/>
      <c r="AX25077" s="80"/>
      <c r="AY25077" s="80"/>
      <c r="AZ25077" s="80"/>
      <c r="BA25077" s="80"/>
      <c r="BB25077" s="80"/>
    </row>
    <row r="25078" spans="9:54" x14ac:dyDescent="0.25">
      <c r="I25078" s="80"/>
      <c r="AX25078" s="80"/>
      <c r="AY25078" s="80"/>
      <c r="AZ25078" s="80"/>
      <c r="BA25078" s="80"/>
      <c r="BB25078" s="80"/>
    </row>
    <row r="25079" spans="9:54" x14ac:dyDescent="0.25">
      <c r="I25079" s="80"/>
      <c r="AX25079" s="80"/>
      <c r="AY25079" s="80"/>
      <c r="AZ25079" s="80"/>
      <c r="BA25079" s="80"/>
      <c r="BB25079" s="80"/>
    </row>
    <row r="25080" spans="9:54" x14ac:dyDescent="0.25">
      <c r="I25080" s="80"/>
      <c r="AX25080" s="80"/>
      <c r="AY25080" s="80"/>
      <c r="AZ25080" s="80"/>
      <c r="BA25080" s="80"/>
      <c r="BB25080" s="80"/>
    </row>
    <row r="25081" spans="9:54" x14ac:dyDescent="0.25">
      <c r="I25081" s="80"/>
      <c r="AX25081" s="80"/>
      <c r="AY25081" s="80"/>
      <c r="AZ25081" s="80"/>
      <c r="BA25081" s="80"/>
      <c r="BB25081" s="80"/>
    </row>
    <row r="25082" spans="9:54" x14ac:dyDescent="0.25">
      <c r="I25082" s="80"/>
      <c r="AX25082" s="80"/>
      <c r="AY25082" s="80"/>
      <c r="AZ25082" s="80"/>
      <c r="BA25082" s="80"/>
      <c r="BB25082" s="80"/>
    </row>
    <row r="25083" spans="9:54" x14ac:dyDescent="0.25">
      <c r="I25083" s="80"/>
      <c r="AX25083" s="80"/>
      <c r="AY25083" s="80"/>
      <c r="AZ25083" s="80"/>
      <c r="BA25083" s="80"/>
      <c r="BB25083" s="80"/>
    </row>
    <row r="25084" spans="9:54" x14ac:dyDescent="0.25">
      <c r="I25084" s="80"/>
      <c r="AX25084" s="80"/>
      <c r="AY25084" s="80"/>
      <c r="AZ25084" s="80"/>
      <c r="BA25084" s="80"/>
      <c r="BB25084" s="80"/>
    </row>
    <row r="25085" spans="9:54" x14ac:dyDescent="0.25">
      <c r="I25085" s="80"/>
      <c r="AX25085" s="80"/>
      <c r="AY25085" s="80"/>
      <c r="AZ25085" s="80"/>
      <c r="BA25085" s="80"/>
      <c r="BB25085" s="80"/>
    </row>
    <row r="25086" spans="9:54" x14ac:dyDescent="0.25">
      <c r="I25086" s="80"/>
      <c r="AX25086" s="80"/>
      <c r="AY25086" s="80"/>
      <c r="AZ25086" s="80"/>
      <c r="BA25086" s="80"/>
      <c r="BB25086" s="80"/>
    </row>
    <row r="25087" spans="9:54" x14ac:dyDescent="0.25">
      <c r="I25087" s="80"/>
      <c r="AX25087" s="80"/>
      <c r="AY25087" s="80"/>
      <c r="AZ25087" s="80"/>
      <c r="BA25087" s="80"/>
      <c r="BB25087" s="80"/>
    </row>
    <row r="25088" spans="9:54" x14ac:dyDescent="0.25">
      <c r="I25088" s="80"/>
      <c r="AX25088" s="80"/>
      <c r="AY25088" s="80"/>
      <c r="AZ25088" s="80"/>
      <c r="BA25088" s="80"/>
      <c r="BB25088" s="80"/>
    </row>
    <row r="25089" spans="9:54" x14ac:dyDescent="0.25">
      <c r="I25089" s="80"/>
      <c r="AX25089" s="80"/>
      <c r="AY25089" s="80"/>
      <c r="AZ25089" s="80"/>
      <c r="BA25089" s="80"/>
      <c r="BB25089" s="80"/>
    </row>
    <row r="25090" spans="9:54" x14ac:dyDescent="0.25">
      <c r="I25090" s="80"/>
      <c r="AX25090" s="80"/>
      <c r="AY25090" s="80"/>
      <c r="AZ25090" s="80"/>
      <c r="BA25090" s="80"/>
      <c r="BB25090" s="80"/>
    </row>
    <row r="25091" spans="9:54" x14ac:dyDescent="0.25">
      <c r="I25091" s="80"/>
      <c r="AX25091" s="80"/>
      <c r="AY25091" s="80"/>
      <c r="AZ25091" s="80"/>
      <c r="BA25091" s="80"/>
      <c r="BB25091" s="80"/>
    </row>
    <row r="25092" spans="9:54" x14ac:dyDescent="0.25">
      <c r="I25092" s="80"/>
      <c r="AX25092" s="80"/>
      <c r="AY25092" s="80"/>
      <c r="AZ25092" s="80"/>
      <c r="BA25092" s="80"/>
      <c r="BB25092" s="80"/>
    </row>
    <row r="25093" spans="9:54" x14ac:dyDescent="0.25">
      <c r="I25093" s="80"/>
      <c r="AX25093" s="80"/>
      <c r="AY25093" s="80"/>
      <c r="AZ25093" s="80"/>
      <c r="BA25093" s="80"/>
      <c r="BB25093" s="80"/>
    </row>
    <row r="25094" spans="9:54" x14ac:dyDescent="0.25">
      <c r="I25094" s="80"/>
      <c r="AX25094" s="80"/>
      <c r="AY25094" s="80"/>
      <c r="AZ25094" s="80"/>
      <c r="BA25094" s="80"/>
      <c r="BB25094" s="80"/>
    </row>
    <row r="25095" spans="9:54" x14ac:dyDescent="0.25">
      <c r="I25095" s="80"/>
      <c r="AX25095" s="80"/>
      <c r="AY25095" s="80"/>
      <c r="AZ25095" s="80"/>
      <c r="BA25095" s="80"/>
      <c r="BB25095" s="80"/>
    </row>
    <row r="25096" spans="9:54" x14ac:dyDescent="0.25">
      <c r="I25096" s="80"/>
      <c r="AX25096" s="80"/>
      <c r="AY25096" s="80"/>
      <c r="AZ25096" s="80"/>
      <c r="BA25096" s="80"/>
      <c r="BB25096" s="80"/>
    </row>
    <row r="25097" spans="9:54" x14ac:dyDescent="0.25">
      <c r="I25097" s="80"/>
      <c r="AX25097" s="80"/>
      <c r="AY25097" s="80"/>
      <c r="AZ25097" s="80"/>
      <c r="BA25097" s="80"/>
      <c r="BB25097" s="80"/>
    </row>
    <row r="25098" spans="9:54" x14ac:dyDescent="0.25">
      <c r="I25098" s="80"/>
      <c r="AX25098" s="80"/>
      <c r="AY25098" s="80"/>
      <c r="AZ25098" s="80"/>
      <c r="BA25098" s="80"/>
      <c r="BB25098" s="80"/>
    </row>
    <row r="25099" spans="9:54" x14ac:dyDescent="0.25">
      <c r="I25099" s="80"/>
      <c r="AX25099" s="80"/>
      <c r="AY25099" s="80"/>
      <c r="AZ25099" s="80"/>
      <c r="BA25099" s="80"/>
      <c r="BB25099" s="80"/>
    </row>
    <row r="25100" spans="9:54" x14ac:dyDescent="0.25">
      <c r="I25100" s="80"/>
      <c r="AX25100" s="80"/>
      <c r="AY25100" s="80"/>
      <c r="AZ25100" s="80"/>
      <c r="BA25100" s="80"/>
      <c r="BB25100" s="80"/>
    </row>
    <row r="25101" spans="9:54" x14ac:dyDescent="0.25">
      <c r="I25101" s="80"/>
      <c r="AX25101" s="80"/>
      <c r="AY25101" s="80"/>
      <c r="AZ25101" s="80"/>
      <c r="BA25101" s="80"/>
      <c r="BB25101" s="80"/>
    </row>
    <row r="25102" spans="9:54" x14ac:dyDescent="0.25">
      <c r="I25102" s="80"/>
      <c r="AX25102" s="80"/>
      <c r="AY25102" s="80"/>
      <c r="AZ25102" s="80"/>
      <c r="BA25102" s="80"/>
      <c r="BB25102" s="80"/>
    </row>
    <row r="25103" spans="9:54" x14ac:dyDescent="0.25">
      <c r="I25103" s="80"/>
      <c r="AX25103" s="80"/>
      <c r="AY25103" s="80"/>
      <c r="AZ25103" s="80"/>
      <c r="BA25103" s="80"/>
      <c r="BB25103" s="80"/>
    </row>
    <row r="25104" spans="9:54" x14ac:dyDescent="0.25">
      <c r="I25104" s="80"/>
      <c r="AX25104" s="80"/>
      <c r="AY25104" s="80"/>
      <c r="AZ25104" s="80"/>
      <c r="BA25104" s="80"/>
      <c r="BB25104" s="80"/>
    </row>
    <row r="25105" spans="9:54" x14ac:dyDescent="0.25">
      <c r="I25105" s="80"/>
      <c r="AX25105" s="80"/>
      <c r="AY25105" s="80"/>
      <c r="AZ25105" s="80"/>
      <c r="BA25105" s="80"/>
      <c r="BB25105" s="80"/>
    </row>
    <row r="25106" spans="9:54" x14ac:dyDescent="0.25">
      <c r="I25106" s="80"/>
      <c r="AX25106" s="80"/>
      <c r="AY25106" s="80"/>
      <c r="AZ25106" s="80"/>
      <c r="BA25106" s="80"/>
      <c r="BB25106" s="80"/>
    </row>
    <row r="25107" spans="9:54" x14ac:dyDescent="0.25">
      <c r="I25107" s="80"/>
      <c r="AX25107" s="80"/>
      <c r="AY25107" s="80"/>
      <c r="AZ25107" s="80"/>
      <c r="BA25107" s="80"/>
      <c r="BB25107" s="80"/>
    </row>
    <row r="25108" spans="9:54" x14ac:dyDescent="0.25">
      <c r="I25108" s="80"/>
      <c r="AX25108" s="80"/>
      <c r="AY25108" s="80"/>
      <c r="AZ25108" s="80"/>
      <c r="BA25108" s="80"/>
      <c r="BB25108" s="80"/>
    </row>
    <row r="25109" spans="9:54" x14ac:dyDescent="0.25">
      <c r="I25109" s="80"/>
      <c r="AX25109" s="80"/>
      <c r="AY25109" s="80"/>
      <c r="AZ25109" s="80"/>
      <c r="BA25109" s="80"/>
      <c r="BB25109" s="80"/>
    </row>
    <row r="25110" spans="9:54" x14ac:dyDescent="0.25">
      <c r="I25110" s="80"/>
      <c r="AX25110" s="80"/>
      <c r="AY25110" s="80"/>
      <c r="AZ25110" s="80"/>
      <c r="BA25110" s="80"/>
      <c r="BB25110" s="80"/>
    </row>
    <row r="25111" spans="9:54" x14ac:dyDescent="0.25">
      <c r="I25111" s="80"/>
      <c r="AX25111" s="80"/>
      <c r="AY25111" s="80"/>
      <c r="AZ25111" s="80"/>
      <c r="BA25111" s="80"/>
      <c r="BB25111" s="80"/>
    </row>
    <row r="25112" spans="9:54" x14ac:dyDescent="0.25">
      <c r="I25112" s="80"/>
      <c r="AX25112" s="80"/>
      <c r="AY25112" s="80"/>
      <c r="AZ25112" s="80"/>
      <c r="BA25112" s="80"/>
      <c r="BB25112" s="80"/>
    </row>
    <row r="25113" spans="9:54" x14ac:dyDescent="0.25">
      <c r="I25113" s="80"/>
      <c r="AX25113" s="80"/>
      <c r="AY25113" s="80"/>
      <c r="AZ25113" s="80"/>
      <c r="BA25113" s="80"/>
      <c r="BB25113" s="80"/>
    </row>
    <row r="25114" spans="9:54" x14ac:dyDescent="0.25">
      <c r="I25114" s="80"/>
      <c r="AX25114" s="80"/>
      <c r="AY25114" s="80"/>
      <c r="AZ25114" s="80"/>
      <c r="BA25114" s="80"/>
      <c r="BB25114" s="80"/>
    </row>
    <row r="25115" spans="9:54" x14ac:dyDescent="0.25">
      <c r="I25115" s="80"/>
      <c r="AX25115" s="80"/>
      <c r="AY25115" s="80"/>
      <c r="AZ25115" s="80"/>
      <c r="BA25115" s="80"/>
      <c r="BB25115" s="80"/>
    </row>
    <row r="25116" spans="9:54" x14ac:dyDescent="0.25">
      <c r="I25116" s="80"/>
      <c r="AX25116" s="80"/>
      <c r="AY25116" s="80"/>
      <c r="AZ25116" s="80"/>
      <c r="BA25116" s="80"/>
      <c r="BB25116" s="80"/>
    </row>
    <row r="25117" spans="9:54" x14ac:dyDescent="0.25">
      <c r="I25117" s="80"/>
      <c r="AX25117" s="80"/>
      <c r="AY25117" s="80"/>
      <c r="AZ25117" s="80"/>
      <c r="BA25117" s="80"/>
      <c r="BB25117" s="80"/>
    </row>
    <row r="25118" spans="9:54" x14ac:dyDescent="0.25">
      <c r="I25118" s="80"/>
      <c r="AX25118" s="80"/>
      <c r="AY25118" s="80"/>
      <c r="AZ25118" s="80"/>
      <c r="BA25118" s="80"/>
      <c r="BB25118" s="80"/>
    </row>
    <row r="25119" spans="9:54" x14ac:dyDescent="0.25">
      <c r="I25119" s="80"/>
      <c r="AX25119" s="80"/>
      <c r="AY25119" s="80"/>
      <c r="AZ25119" s="80"/>
      <c r="BA25119" s="80"/>
      <c r="BB25119" s="80"/>
    </row>
    <row r="25120" spans="9:54" x14ac:dyDescent="0.25">
      <c r="I25120" s="80"/>
      <c r="AX25120" s="80"/>
      <c r="AY25120" s="80"/>
      <c r="AZ25120" s="80"/>
      <c r="BA25120" s="80"/>
      <c r="BB25120" s="80"/>
    </row>
    <row r="25121" spans="9:54" x14ac:dyDescent="0.25">
      <c r="I25121" s="80"/>
      <c r="AX25121" s="80"/>
      <c r="AY25121" s="80"/>
      <c r="AZ25121" s="80"/>
      <c r="BA25121" s="80"/>
      <c r="BB25121" s="80"/>
    </row>
    <row r="25122" spans="9:54" x14ac:dyDescent="0.25">
      <c r="I25122" s="80"/>
      <c r="AX25122" s="80"/>
      <c r="AY25122" s="80"/>
      <c r="AZ25122" s="80"/>
      <c r="BA25122" s="80"/>
      <c r="BB25122" s="80"/>
    </row>
    <row r="25123" spans="9:54" x14ac:dyDescent="0.25">
      <c r="I25123" s="80"/>
      <c r="AX25123" s="80"/>
      <c r="AY25123" s="80"/>
      <c r="AZ25123" s="80"/>
      <c r="BA25123" s="80"/>
      <c r="BB25123" s="80"/>
    </row>
    <row r="25124" spans="9:54" x14ac:dyDescent="0.25">
      <c r="I25124" s="80"/>
      <c r="AX25124" s="80"/>
      <c r="AY25124" s="80"/>
      <c r="AZ25124" s="80"/>
      <c r="BA25124" s="80"/>
      <c r="BB25124" s="80"/>
    </row>
    <row r="25125" spans="9:54" x14ac:dyDescent="0.25">
      <c r="I25125" s="80"/>
      <c r="AX25125" s="80"/>
      <c r="AY25125" s="80"/>
      <c r="AZ25125" s="80"/>
      <c r="BA25125" s="80"/>
      <c r="BB25125" s="80"/>
    </row>
    <row r="25126" spans="9:54" x14ac:dyDescent="0.25">
      <c r="I25126" s="80"/>
      <c r="AX25126" s="80"/>
      <c r="AY25126" s="80"/>
      <c r="AZ25126" s="80"/>
      <c r="BA25126" s="80"/>
      <c r="BB25126" s="80"/>
    </row>
    <row r="25127" spans="9:54" x14ac:dyDescent="0.25">
      <c r="I25127" s="80"/>
      <c r="AX25127" s="80"/>
      <c r="AY25127" s="80"/>
      <c r="AZ25127" s="80"/>
      <c r="BA25127" s="80"/>
      <c r="BB25127" s="80"/>
    </row>
    <row r="25128" spans="9:54" x14ac:dyDescent="0.25">
      <c r="I25128" s="80"/>
      <c r="AX25128" s="80"/>
      <c r="AY25128" s="80"/>
      <c r="AZ25128" s="80"/>
      <c r="BA25128" s="80"/>
      <c r="BB25128" s="80"/>
    </row>
    <row r="25129" spans="9:54" x14ac:dyDescent="0.25">
      <c r="I25129" s="80"/>
      <c r="AX25129" s="80"/>
      <c r="AY25129" s="80"/>
      <c r="AZ25129" s="80"/>
      <c r="BA25129" s="80"/>
      <c r="BB25129" s="80"/>
    </row>
    <row r="25130" spans="9:54" x14ac:dyDescent="0.25">
      <c r="I25130" s="80"/>
      <c r="AX25130" s="80"/>
      <c r="AY25130" s="80"/>
      <c r="AZ25130" s="80"/>
      <c r="BA25130" s="80"/>
      <c r="BB25130" s="80"/>
    </row>
    <row r="25131" spans="9:54" x14ac:dyDescent="0.25">
      <c r="I25131" s="80"/>
      <c r="AX25131" s="80"/>
      <c r="AY25131" s="80"/>
      <c r="AZ25131" s="80"/>
      <c r="BA25131" s="80"/>
      <c r="BB25131" s="80"/>
    </row>
    <row r="25132" spans="9:54" x14ac:dyDescent="0.25">
      <c r="I25132" s="80"/>
      <c r="AX25132" s="80"/>
      <c r="AY25132" s="80"/>
      <c r="AZ25132" s="80"/>
      <c r="BA25132" s="80"/>
      <c r="BB25132" s="80"/>
    </row>
    <row r="25133" spans="9:54" x14ac:dyDescent="0.25">
      <c r="I25133" s="80"/>
      <c r="AX25133" s="80"/>
      <c r="AY25133" s="80"/>
      <c r="AZ25133" s="80"/>
      <c r="BA25133" s="80"/>
      <c r="BB25133" s="80"/>
    </row>
    <row r="25134" spans="9:54" x14ac:dyDescent="0.25">
      <c r="I25134" s="80"/>
      <c r="AX25134" s="80"/>
      <c r="AY25134" s="80"/>
      <c r="AZ25134" s="80"/>
      <c r="BA25134" s="80"/>
      <c r="BB25134" s="80"/>
    </row>
    <row r="25135" spans="9:54" x14ac:dyDescent="0.25">
      <c r="I25135" s="80"/>
      <c r="AX25135" s="80"/>
      <c r="AY25135" s="80"/>
      <c r="AZ25135" s="80"/>
      <c r="BA25135" s="80"/>
      <c r="BB25135" s="80"/>
    </row>
    <row r="25136" spans="9:54" x14ac:dyDescent="0.25">
      <c r="I25136" s="80"/>
      <c r="AX25136" s="80"/>
      <c r="AY25136" s="80"/>
      <c r="AZ25136" s="80"/>
      <c r="BA25136" s="80"/>
      <c r="BB25136" s="80"/>
    </row>
    <row r="25137" spans="9:54" x14ac:dyDescent="0.25">
      <c r="I25137" s="80"/>
      <c r="AX25137" s="80"/>
      <c r="AY25137" s="80"/>
      <c r="AZ25137" s="80"/>
      <c r="BA25137" s="80"/>
      <c r="BB25137" s="80"/>
    </row>
    <row r="25138" spans="9:54" x14ac:dyDescent="0.25">
      <c r="I25138" s="80"/>
      <c r="AX25138" s="80"/>
      <c r="AY25138" s="80"/>
      <c r="AZ25138" s="80"/>
      <c r="BA25138" s="80"/>
      <c r="BB25138" s="80"/>
    </row>
    <row r="25139" spans="9:54" x14ac:dyDescent="0.25">
      <c r="I25139" s="80"/>
      <c r="AX25139" s="80"/>
      <c r="AY25139" s="80"/>
      <c r="AZ25139" s="80"/>
      <c r="BA25139" s="80"/>
      <c r="BB25139" s="80"/>
    </row>
    <row r="25140" spans="9:54" x14ac:dyDescent="0.25">
      <c r="I25140" s="80"/>
      <c r="AX25140" s="80"/>
      <c r="AY25140" s="80"/>
      <c r="AZ25140" s="80"/>
      <c r="BA25140" s="80"/>
      <c r="BB25140" s="80"/>
    </row>
    <row r="25141" spans="9:54" x14ac:dyDescent="0.25">
      <c r="I25141" s="80"/>
      <c r="AX25141" s="80"/>
      <c r="AY25141" s="80"/>
      <c r="AZ25141" s="80"/>
      <c r="BA25141" s="80"/>
      <c r="BB25141" s="80"/>
    </row>
    <row r="25142" spans="9:54" x14ac:dyDescent="0.25">
      <c r="I25142" s="80"/>
      <c r="AX25142" s="80"/>
      <c r="AY25142" s="80"/>
      <c r="AZ25142" s="80"/>
      <c r="BA25142" s="80"/>
      <c r="BB25142" s="80"/>
    </row>
    <row r="25143" spans="9:54" x14ac:dyDescent="0.25">
      <c r="I25143" s="80"/>
      <c r="AX25143" s="80"/>
      <c r="AY25143" s="80"/>
      <c r="AZ25143" s="80"/>
      <c r="BA25143" s="80"/>
      <c r="BB25143" s="80"/>
    </row>
    <row r="25144" spans="9:54" x14ac:dyDescent="0.25">
      <c r="I25144" s="80"/>
      <c r="AX25144" s="80"/>
      <c r="AY25144" s="80"/>
      <c r="AZ25144" s="80"/>
      <c r="BA25144" s="80"/>
      <c r="BB25144" s="80"/>
    </row>
    <row r="25145" spans="9:54" x14ac:dyDescent="0.25">
      <c r="I25145" s="80"/>
      <c r="AX25145" s="80"/>
      <c r="AY25145" s="80"/>
      <c r="AZ25145" s="80"/>
      <c r="BA25145" s="80"/>
      <c r="BB25145" s="80"/>
    </row>
    <row r="25146" spans="9:54" x14ac:dyDescent="0.25">
      <c r="I25146" s="80"/>
      <c r="AX25146" s="80"/>
      <c r="AY25146" s="80"/>
      <c r="AZ25146" s="80"/>
      <c r="BA25146" s="80"/>
      <c r="BB25146" s="80"/>
    </row>
    <row r="25147" spans="9:54" x14ac:dyDescent="0.25">
      <c r="I25147" s="80"/>
      <c r="AX25147" s="80"/>
      <c r="AY25147" s="80"/>
      <c r="AZ25147" s="80"/>
      <c r="BA25147" s="80"/>
      <c r="BB25147" s="80"/>
    </row>
    <row r="25148" spans="9:54" x14ac:dyDescent="0.25">
      <c r="I25148" s="80"/>
      <c r="AX25148" s="80"/>
      <c r="AY25148" s="80"/>
      <c r="AZ25148" s="80"/>
      <c r="BA25148" s="80"/>
      <c r="BB25148" s="80"/>
    </row>
    <row r="25149" spans="9:54" x14ac:dyDescent="0.25">
      <c r="I25149" s="80"/>
      <c r="AX25149" s="80"/>
      <c r="AY25149" s="80"/>
      <c r="AZ25149" s="80"/>
      <c r="BA25149" s="80"/>
      <c r="BB25149" s="80"/>
    </row>
    <row r="25150" spans="9:54" x14ac:dyDescent="0.25">
      <c r="I25150" s="80"/>
      <c r="AX25150" s="80"/>
      <c r="AY25150" s="80"/>
      <c r="AZ25150" s="80"/>
      <c r="BA25150" s="80"/>
      <c r="BB25150" s="80"/>
    </row>
    <row r="25151" spans="9:54" x14ac:dyDescent="0.25">
      <c r="I25151" s="80"/>
      <c r="AX25151" s="80"/>
      <c r="AY25151" s="80"/>
      <c r="AZ25151" s="80"/>
      <c r="BA25151" s="80"/>
      <c r="BB25151" s="80"/>
    </row>
    <row r="25152" spans="9:54" x14ac:dyDescent="0.25">
      <c r="I25152" s="80"/>
      <c r="AX25152" s="80"/>
      <c r="AY25152" s="80"/>
      <c r="AZ25152" s="80"/>
      <c r="BA25152" s="80"/>
      <c r="BB25152" s="80"/>
    </row>
    <row r="25153" spans="9:54" x14ac:dyDescent="0.25">
      <c r="I25153" s="80"/>
      <c r="AX25153" s="80"/>
      <c r="AY25153" s="80"/>
      <c r="AZ25153" s="80"/>
      <c r="BA25153" s="80"/>
      <c r="BB25153" s="80"/>
    </row>
    <row r="25154" spans="9:54" x14ac:dyDescent="0.25">
      <c r="I25154" s="80"/>
      <c r="AX25154" s="80"/>
      <c r="AY25154" s="80"/>
      <c r="AZ25154" s="80"/>
      <c r="BA25154" s="80"/>
      <c r="BB25154" s="80"/>
    </row>
    <row r="25155" spans="9:54" x14ac:dyDescent="0.25">
      <c r="I25155" s="80"/>
      <c r="AX25155" s="80"/>
      <c r="AY25155" s="80"/>
      <c r="AZ25155" s="80"/>
      <c r="BA25155" s="80"/>
      <c r="BB25155" s="80"/>
    </row>
    <row r="25156" spans="9:54" x14ac:dyDescent="0.25">
      <c r="I25156" s="80"/>
      <c r="AX25156" s="80"/>
      <c r="AY25156" s="80"/>
      <c r="AZ25156" s="80"/>
      <c r="BA25156" s="80"/>
      <c r="BB25156" s="80"/>
    </row>
    <row r="25157" spans="9:54" x14ac:dyDescent="0.25">
      <c r="I25157" s="80"/>
      <c r="AX25157" s="80"/>
      <c r="AY25157" s="80"/>
      <c r="AZ25157" s="80"/>
      <c r="BA25157" s="80"/>
      <c r="BB25157" s="80"/>
    </row>
    <row r="25158" spans="9:54" x14ac:dyDescent="0.25">
      <c r="I25158" s="80"/>
      <c r="AX25158" s="80"/>
      <c r="AY25158" s="80"/>
      <c r="AZ25158" s="80"/>
      <c r="BA25158" s="80"/>
      <c r="BB25158" s="80"/>
    </row>
    <row r="25159" spans="9:54" x14ac:dyDescent="0.25">
      <c r="I25159" s="80"/>
      <c r="AX25159" s="80"/>
      <c r="AY25159" s="80"/>
      <c r="AZ25159" s="80"/>
      <c r="BA25159" s="80"/>
      <c r="BB25159" s="80"/>
    </row>
    <row r="25160" spans="9:54" x14ac:dyDescent="0.25">
      <c r="I25160" s="80"/>
      <c r="AX25160" s="80"/>
      <c r="AY25160" s="80"/>
      <c r="AZ25160" s="80"/>
      <c r="BA25160" s="80"/>
      <c r="BB25160" s="80"/>
    </row>
    <row r="25161" spans="9:54" x14ac:dyDescent="0.25">
      <c r="I25161" s="80"/>
      <c r="AX25161" s="80"/>
      <c r="AY25161" s="80"/>
      <c r="AZ25161" s="80"/>
      <c r="BA25161" s="80"/>
      <c r="BB25161" s="80"/>
    </row>
    <row r="25162" spans="9:54" x14ac:dyDescent="0.25">
      <c r="I25162" s="80"/>
      <c r="AX25162" s="80"/>
      <c r="AY25162" s="80"/>
      <c r="AZ25162" s="80"/>
      <c r="BA25162" s="80"/>
      <c r="BB25162" s="80"/>
    </row>
    <row r="25163" spans="9:54" x14ac:dyDescent="0.25">
      <c r="I25163" s="80"/>
      <c r="AX25163" s="80"/>
      <c r="AY25163" s="80"/>
      <c r="AZ25163" s="80"/>
      <c r="BA25163" s="80"/>
      <c r="BB25163" s="80"/>
    </row>
    <row r="25164" spans="9:54" x14ac:dyDescent="0.25">
      <c r="I25164" s="80"/>
      <c r="AX25164" s="80"/>
      <c r="AY25164" s="80"/>
      <c r="AZ25164" s="80"/>
      <c r="BA25164" s="80"/>
      <c r="BB25164" s="80"/>
    </row>
    <row r="25165" spans="9:54" x14ac:dyDescent="0.25">
      <c r="I25165" s="80"/>
      <c r="AX25165" s="80"/>
      <c r="AY25165" s="80"/>
      <c r="AZ25165" s="80"/>
      <c r="BA25165" s="80"/>
      <c r="BB25165" s="80"/>
    </row>
    <row r="25166" spans="9:54" x14ac:dyDescent="0.25">
      <c r="I25166" s="80"/>
      <c r="AX25166" s="80"/>
      <c r="AY25166" s="80"/>
      <c r="AZ25166" s="80"/>
      <c r="BA25166" s="80"/>
      <c r="BB25166" s="80"/>
    </row>
    <row r="25167" spans="9:54" x14ac:dyDescent="0.25">
      <c r="I25167" s="80"/>
      <c r="AX25167" s="80"/>
      <c r="AY25167" s="80"/>
      <c r="AZ25167" s="80"/>
      <c r="BA25167" s="80"/>
      <c r="BB25167" s="80"/>
    </row>
    <row r="25168" spans="9:54" x14ac:dyDescent="0.25">
      <c r="I25168" s="80"/>
      <c r="AX25168" s="80"/>
      <c r="AY25168" s="80"/>
      <c r="AZ25168" s="80"/>
      <c r="BA25168" s="80"/>
      <c r="BB25168" s="80"/>
    </row>
    <row r="25169" spans="9:54" x14ac:dyDescent="0.25">
      <c r="I25169" s="80"/>
      <c r="AX25169" s="80"/>
      <c r="AY25169" s="80"/>
      <c r="AZ25169" s="80"/>
      <c r="BA25169" s="80"/>
      <c r="BB25169" s="80"/>
    </row>
    <row r="25170" spans="9:54" x14ac:dyDescent="0.25">
      <c r="I25170" s="80"/>
      <c r="AX25170" s="80"/>
      <c r="AY25170" s="80"/>
      <c r="AZ25170" s="80"/>
      <c r="BA25170" s="80"/>
      <c r="BB25170" s="80"/>
    </row>
    <row r="25171" spans="9:54" x14ac:dyDescent="0.25">
      <c r="I25171" s="80"/>
      <c r="AX25171" s="80"/>
      <c r="AY25171" s="80"/>
      <c r="AZ25171" s="80"/>
      <c r="BA25171" s="80"/>
      <c r="BB25171" s="80"/>
    </row>
    <row r="25172" spans="9:54" x14ac:dyDescent="0.25">
      <c r="I25172" s="80"/>
      <c r="AX25172" s="80"/>
      <c r="AY25172" s="80"/>
      <c r="AZ25172" s="80"/>
      <c r="BA25172" s="80"/>
      <c r="BB25172" s="80"/>
    </row>
    <row r="25173" spans="9:54" x14ac:dyDescent="0.25">
      <c r="I25173" s="80"/>
      <c r="AX25173" s="80"/>
      <c r="AY25173" s="80"/>
      <c r="AZ25173" s="80"/>
      <c r="BA25173" s="80"/>
      <c r="BB25173" s="80"/>
    </row>
    <row r="25174" spans="9:54" x14ac:dyDescent="0.25">
      <c r="I25174" s="80"/>
      <c r="AX25174" s="80"/>
      <c r="AY25174" s="80"/>
      <c r="AZ25174" s="80"/>
      <c r="BA25174" s="80"/>
      <c r="BB25174" s="80"/>
    </row>
    <row r="25175" spans="9:54" x14ac:dyDescent="0.25">
      <c r="I25175" s="80"/>
      <c r="AX25175" s="80"/>
      <c r="AY25175" s="80"/>
      <c r="AZ25175" s="80"/>
      <c r="BA25175" s="80"/>
      <c r="BB25175" s="80"/>
    </row>
    <row r="25176" spans="9:54" x14ac:dyDescent="0.25">
      <c r="I25176" s="80"/>
      <c r="AX25176" s="80"/>
      <c r="AY25176" s="80"/>
      <c r="AZ25176" s="80"/>
      <c r="BA25176" s="80"/>
      <c r="BB25176" s="80"/>
    </row>
    <row r="25177" spans="9:54" x14ac:dyDescent="0.25">
      <c r="I25177" s="80"/>
      <c r="AX25177" s="80"/>
      <c r="AY25177" s="80"/>
      <c r="AZ25177" s="80"/>
      <c r="BA25177" s="80"/>
      <c r="BB25177" s="80"/>
    </row>
    <row r="25178" spans="9:54" x14ac:dyDescent="0.25">
      <c r="I25178" s="80"/>
      <c r="AX25178" s="80"/>
      <c r="AY25178" s="80"/>
      <c r="AZ25178" s="80"/>
      <c r="BA25178" s="80"/>
      <c r="BB25178" s="80"/>
    </row>
    <row r="25179" spans="9:54" x14ac:dyDescent="0.25">
      <c r="I25179" s="80"/>
      <c r="AX25179" s="80"/>
      <c r="AY25179" s="80"/>
      <c r="AZ25179" s="80"/>
      <c r="BA25179" s="80"/>
      <c r="BB25179" s="80"/>
    </row>
    <row r="25180" spans="9:54" x14ac:dyDescent="0.25">
      <c r="I25180" s="80"/>
      <c r="AX25180" s="80"/>
      <c r="AY25180" s="80"/>
      <c r="AZ25180" s="80"/>
      <c r="BA25180" s="80"/>
      <c r="BB25180" s="80"/>
    </row>
    <row r="25181" spans="9:54" x14ac:dyDescent="0.25">
      <c r="I25181" s="80"/>
      <c r="AX25181" s="80"/>
      <c r="AY25181" s="80"/>
      <c r="AZ25181" s="80"/>
      <c r="BA25181" s="80"/>
      <c r="BB25181" s="80"/>
    </row>
    <row r="25182" spans="9:54" x14ac:dyDescent="0.25">
      <c r="I25182" s="80"/>
      <c r="AX25182" s="80"/>
      <c r="AY25182" s="80"/>
      <c r="AZ25182" s="80"/>
      <c r="BA25182" s="80"/>
      <c r="BB25182" s="80"/>
    </row>
    <row r="25183" spans="9:54" x14ac:dyDescent="0.25">
      <c r="I25183" s="80"/>
      <c r="AX25183" s="80"/>
      <c r="AY25183" s="80"/>
      <c r="AZ25183" s="80"/>
      <c r="BA25183" s="80"/>
      <c r="BB25183" s="80"/>
    </row>
    <row r="25184" spans="9:54" x14ac:dyDescent="0.25">
      <c r="I25184" s="80"/>
      <c r="AX25184" s="80"/>
      <c r="AY25184" s="80"/>
      <c r="AZ25184" s="80"/>
      <c r="BA25184" s="80"/>
      <c r="BB25184" s="80"/>
    </row>
    <row r="25185" spans="9:54" x14ac:dyDescent="0.25">
      <c r="I25185" s="80"/>
      <c r="AX25185" s="80"/>
      <c r="AY25185" s="80"/>
      <c r="AZ25185" s="80"/>
      <c r="BA25185" s="80"/>
      <c r="BB25185" s="80"/>
    </row>
    <row r="25186" spans="9:54" x14ac:dyDescent="0.25">
      <c r="I25186" s="80"/>
      <c r="AX25186" s="80"/>
      <c r="AY25186" s="80"/>
      <c r="AZ25186" s="80"/>
      <c r="BA25186" s="80"/>
      <c r="BB25186" s="80"/>
    </row>
    <row r="25187" spans="9:54" x14ac:dyDescent="0.25">
      <c r="I25187" s="80"/>
      <c r="AX25187" s="80"/>
      <c r="AY25187" s="80"/>
      <c r="AZ25187" s="80"/>
      <c r="BA25187" s="80"/>
      <c r="BB25187" s="80"/>
    </row>
    <row r="25188" spans="9:54" x14ac:dyDescent="0.25">
      <c r="I25188" s="80"/>
      <c r="AX25188" s="80"/>
      <c r="AY25188" s="80"/>
      <c r="AZ25188" s="80"/>
      <c r="BA25188" s="80"/>
      <c r="BB25188" s="80"/>
    </row>
    <row r="25189" spans="9:54" x14ac:dyDescent="0.25">
      <c r="I25189" s="80"/>
      <c r="AX25189" s="80"/>
      <c r="AY25189" s="80"/>
      <c r="AZ25189" s="80"/>
      <c r="BA25189" s="80"/>
      <c r="BB25189" s="80"/>
    </row>
    <row r="25190" spans="9:54" x14ac:dyDescent="0.25">
      <c r="I25190" s="80"/>
      <c r="AX25190" s="80"/>
      <c r="AY25190" s="80"/>
      <c r="AZ25190" s="80"/>
      <c r="BA25190" s="80"/>
      <c r="BB25190" s="80"/>
    </row>
    <row r="25191" spans="9:54" x14ac:dyDescent="0.25">
      <c r="I25191" s="80"/>
      <c r="AX25191" s="80"/>
      <c r="AY25191" s="80"/>
      <c r="AZ25191" s="80"/>
      <c r="BA25191" s="80"/>
      <c r="BB25191" s="80"/>
    </row>
    <row r="25192" spans="9:54" x14ac:dyDescent="0.25">
      <c r="I25192" s="80"/>
      <c r="AX25192" s="80"/>
      <c r="AY25192" s="80"/>
      <c r="AZ25192" s="80"/>
      <c r="BA25192" s="80"/>
      <c r="BB25192" s="80"/>
    </row>
    <row r="25193" spans="9:54" x14ac:dyDescent="0.25">
      <c r="I25193" s="80"/>
      <c r="AX25193" s="80"/>
      <c r="AY25193" s="80"/>
      <c r="AZ25193" s="80"/>
      <c r="BA25193" s="80"/>
      <c r="BB25193" s="80"/>
    </row>
    <row r="25194" spans="9:54" x14ac:dyDescent="0.25">
      <c r="I25194" s="80"/>
      <c r="AX25194" s="80"/>
      <c r="AY25194" s="80"/>
      <c r="AZ25194" s="80"/>
      <c r="BA25194" s="80"/>
      <c r="BB25194" s="80"/>
    </row>
    <row r="25195" spans="9:54" x14ac:dyDescent="0.25">
      <c r="I25195" s="80"/>
      <c r="AX25195" s="80"/>
      <c r="AY25195" s="80"/>
      <c r="AZ25195" s="80"/>
      <c r="BA25195" s="80"/>
      <c r="BB25195" s="80"/>
    </row>
    <row r="25196" spans="9:54" x14ac:dyDescent="0.25">
      <c r="I25196" s="80"/>
      <c r="AX25196" s="80"/>
      <c r="AY25196" s="80"/>
      <c r="AZ25196" s="80"/>
      <c r="BA25196" s="80"/>
      <c r="BB25196" s="80"/>
    </row>
    <row r="25197" spans="9:54" x14ac:dyDescent="0.25">
      <c r="I25197" s="80"/>
      <c r="AX25197" s="80"/>
      <c r="AY25197" s="80"/>
      <c r="AZ25197" s="80"/>
      <c r="BA25197" s="80"/>
      <c r="BB25197" s="80"/>
    </row>
    <row r="25198" spans="9:54" x14ac:dyDescent="0.25">
      <c r="I25198" s="80"/>
      <c r="AX25198" s="80"/>
      <c r="AY25198" s="80"/>
      <c r="AZ25198" s="80"/>
      <c r="BA25198" s="80"/>
      <c r="BB25198" s="80"/>
    </row>
    <row r="25199" spans="9:54" x14ac:dyDescent="0.25">
      <c r="I25199" s="80"/>
      <c r="AX25199" s="80"/>
      <c r="AY25199" s="80"/>
      <c r="AZ25199" s="80"/>
      <c r="BA25199" s="80"/>
      <c r="BB25199" s="80"/>
    </row>
    <row r="25200" spans="9:54" x14ac:dyDescent="0.25">
      <c r="I25200" s="80"/>
      <c r="AX25200" s="80"/>
      <c r="AY25200" s="80"/>
      <c r="AZ25200" s="80"/>
      <c r="BA25200" s="80"/>
      <c r="BB25200" s="80"/>
    </row>
    <row r="25201" spans="9:54" x14ac:dyDescent="0.25">
      <c r="I25201" s="80"/>
      <c r="AX25201" s="80"/>
      <c r="AY25201" s="80"/>
      <c r="AZ25201" s="80"/>
      <c r="BA25201" s="80"/>
      <c r="BB25201" s="80"/>
    </row>
    <row r="25202" spans="9:54" x14ac:dyDescent="0.25">
      <c r="I25202" s="80"/>
      <c r="AX25202" s="80"/>
      <c r="AY25202" s="80"/>
      <c r="AZ25202" s="80"/>
      <c r="BA25202" s="80"/>
      <c r="BB25202" s="80"/>
    </row>
    <row r="25203" spans="9:54" x14ac:dyDescent="0.25">
      <c r="I25203" s="80"/>
      <c r="AX25203" s="80"/>
      <c r="AY25203" s="80"/>
      <c r="AZ25203" s="80"/>
      <c r="BA25203" s="80"/>
      <c r="BB25203" s="80"/>
    </row>
    <row r="25204" spans="9:54" x14ac:dyDescent="0.25">
      <c r="I25204" s="80"/>
      <c r="AX25204" s="80"/>
      <c r="AY25204" s="80"/>
      <c r="AZ25204" s="80"/>
      <c r="BA25204" s="80"/>
      <c r="BB25204" s="80"/>
    </row>
    <row r="25205" spans="9:54" x14ac:dyDescent="0.25">
      <c r="I25205" s="80"/>
      <c r="AX25205" s="80"/>
      <c r="AY25205" s="80"/>
      <c r="AZ25205" s="80"/>
      <c r="BA25205" s="80"/>
      <c r="BB25205" s="80"/>
    </row>
    <row r="25206" spans="9:54" x14ac:dyDescent="0.25">
      <c r="I25206" s="80"/>
      <c r="AX25206" s="80"/>
      <c r="AY25206" s="80"/>
      <c r="AZ25206" s="80"/>
      <c r="BA25206" s="80"/>
      <c r="BB25206" s="80"/>
    </row>
    <row r="25207" spans="9:54" x14ac:dyDescent="0.25">
      <c r="I25207" s="80"/>
      <c r="AX25207" s="80"/>
      <c r="AY25207" s="80"/>
      <c r="AZ25207" s="80"/>
      <c r="BA25207" s="80"/>
      <c r="BB25207" s="80"/>
    </row>
    <row r="25208" spans="9:54" x14ac:dyDescent="0.25">
      <c r="I25208" s="80"/>
      <c r="AX25208" s="80"/>
      <c r="AY25208" s="80"/>
      <c r="AZ25208" s="80"/>
      <c r="BA25208" s="80"/>
      <c r="BB25208" s="80"/>
    </row>
    <row r="25209" spans="9:54" x14ac:dyDescent="0.25">
      <c r="I25209" s="80"/>
      <c r="AX25209" s="80"/>
      <c r="AY25209" s="80"/>
      <c r="AZ25209" s="80"/>
      <c r="BA25209" s="80"/>
      <c r="BB25209" s="80"/>
    </row>
    <row r="25210" spans="9:54" x14ac:dyDescent="0.25">
      <c r="I25210" s="80"/>
      <c r="AX25210" s="80"/>
      <c r="AY25210" s="80"/>
      <c r="AZ25210" s="80"/>
      <c r="BA25210" s="80"/>
      <c r="BB25210" s="80"/>
    </row>
    <row r="25211" spans="9:54" x14ac:dyDescent="0.25">
      <c r="I25211" s="80"/>
      <c r="AX25211" s="80"/>
      <c r="AY25211" s="80"/>
      <c r="AZ25211" s="80"/>
      <c r="BA25211" s="80"/>
      <c r="BB25211" s="80"/>
    </row>
    <row r="25212" spans="9:54" x14ac:dyDescent="0.25">
      <c r="I25212" s="80"/>
      <c r="AX25212" s="80"/>
      <c r="AY25212" s="80"/>
      <c r="AZ25212" s="80"/>
      <c r="BA25212" s="80"/>
      <c r="BB25212" s="80"/>
    </row>
    <row r="25213" spans="9:54" x14ac:dyDescent="0.25">
      <c r="I25213" s="80"/>
      <c r="AX25213" s="80"/>
      <c r="AY25213" s="80"/>
      <c r="AZ25213" s="80"/>
      <c r="BA25213" s="80"/>
      <c r="BB25213" s="80"/>
    </row>
    <row r="25214" spans="9:54" x14ac:dyDescent="0.25">
      <c r="I25214" s="80"/>
      <c r="AX25214" s="80"/>
      <c r="AY25214" s="80"/>
      <c r="AZ25214" s="80"/>
      <c r="BA25214" s="80"/>
      <c r="BB25214" s="80"/>
    </row>
    <row r="25215" spans="9:54" x14ac:dyDescent="0.25">
      <c r="I25215" s="80"/>
      <c r="AX25215" s="80"/>
      <c r="AY25215" s="80"/>
      <c r="AZ25215" s="80"/>
      <c r="BA25215" s="80"/>
      <c r="BB25215" s="80"/>
    </row>
    <row r="25216" spans="9:54" x14ac:dyDescent="0.25">
      <c r="I25216" s="80"/>
      <c r="AX25216" s="80"/>
      <c r="AY25216" s="80"/>
      <c r="AZ25216" s="80"/>
      <c r="BA25216" s="80"/>
      <c r="BB25216" s="80"/>
    </row>
    <row r="25217" spans="9:54" x14ac:dyDescent="0.25">
      <c r="I25217" s="80"/>
      <c r="AX25217" s="80"/>
      <c r="AY25217" s="80"/>
      <c r="AZ25217" s="80"/>
      <c r="BA25217" s="80"/>
      <c r="BB25217" s="80"/>
    </row>
    <row r="25218" spans="9:54" x14ac:dyDescent="0.25">
      <c r="I25218" s="80"/>
      <c r="AX25218" s="80"/>
      <c r="AY25218" s="80"/>
      <c r="AZ25218" s="80"/>
      <c r="BA25218" s="80"/>
      <c r="BB25218" s="80"/>
    </row>
    <row r="25219" spans="9:54" x14ac:dyDescent="0.25">
      <c r="I25219" s="80"/>
      <c r="AX25219" s="80"/>
      <c r="AY25219" s="80"/>
      <c r="AZ25219" s="80"/>
      <c r="BA25219" s="80"/>
      <c r="BB25219" s="80"/>
    </row>
    <row r="25220" spans="9:54" x14ac:dyDescent="0.25">
      <c r="I25220" s="80"/>
      <c r="AX25220" s="80"/>
      <c r="AY25220" s="80"/>
      <c r="AZ25220" s="80"/>
      <c r="BA25220" s="80"/>
      <c r="BB25220" s="80"/>
    </row>
    <row r="25221" spans="9:54" x14ac:dyDescent="0.25">
      <c r="I25221" s="80"/>
      <c r="AX25221" s="80"/>
      <c r="AY25221" s="80"/>
      <c r="AZ25221" s="80"/>
      <c r="BA25221" s="80"/>
      <c r="BB25221" s="80"/>
    </row>
    <row r="25222" spans="9:54" x14ac:dyDescent="0.25">
      <c r="I25222" s="80"/>
      <c r="AX25222" s="80"/>
      <c r="AY25222" s="80"/>
      <c r="AZ25222" s="80"/>
      <c r="BA25222" s="80"/>
      <c r="BB25222" s="80"/>
    </row>
    <row r="25223" spans="9:54" x14ac:dyDescent="0.25">
      <c r="I25223" s="80"/>
      <c r="AX25223" s="80"/>
      <c r="AY25223" s="80"/>
      <c r="AZ25223" s="80"/>
      <c r="BA25223" s="80"/>
      <c r="BB25223" s="80"/>
    </row>
    <row r="25224" spans="9:54" x14ac:dyDescent="0.25">
      <c r="I25224" s="80"/>
      <c r="AX25224" s="80"/>
      <c r="AY25224" s="80"/>
      <c r="AZ25224" s="80"/>
      <c r="BA25224" s="80"/>
      <c r="BB25224" s="80"/>
    </row>
    <row r="25225" spans="9:54" x14ac:dyDescent="0.25">
      <c r="I25225" s="80"/>
      <c r="AX25225" s="80"/>
      <c r="AY25225" s="80"/>
      <c r="AZ25225" s="80"/>
      <c r="BA25225" s="80"/>
      <c r="BB25225" s="80"/>
    </row>
    <row r="25226" spans="9:54" x14ac:dyDescent="0.25">
      <c r="I25226" s="80"/>
      <c r="AX25226" s="80"/>
      <c r="AY25226" s="80"/>
      <c r="AZ25226" s="80"/>
      <c r="BA25226" s="80"/>
      <c r="BB25226" s="80"/>
    </row>
    <row r="25227" spans="9:54" x14ac:dyDescent="0.25">
      <c r="I25227" s="80"/>
      <c r="AX25227" s="80"/>
      <c r="AY25227" s="80"/>
      <c r="AZ25227" s="80"/>
      <c r="BA25227" s="80"/>
      <c r="BB25227" s="80"/>
    </row>
    <row r="25228" spans="9:54" x14ac:dyDescent="0.25">
      <c r="I25228" s="80"/>
      <c r="AX25228" s="80"/>
      <c r="AY25228" s="80"/>
      <c r="AZ25228" s="80"/>
      <c r="BA25228" s="80"/>
      <c r="BB25228" s="80"/>
    </row>
    <row r="25229" spans="9:54" x14ac:dyDescent="0.25">
      <c r="I25229" s="80"/>
      <c r="AX25229" s="80"/>
      <c r="AY25229" s="80"/>
      <c r="AZ25229" s="80"/>
      <c r="BA25229" s="80"/>
      <c r="BB25229" s="80"/>
    </row>
    <row r="25230" spans="9:54" x14ac:dyDescent="0.25">
      <c r="I25230" s="80"/>
      <c r="AX25230" s="80"/>
      <c r="AY25230" s="80"/>
      <c r="AZ25230" s="80"/>
      <c r="BA25230" s="80"/>
      <c r="BB25230" s="80"/>
    </row>
    <row r="25231" spans="9:54" x14ac:dyDescent="0.25">
      <c r="I25231" s="80"/>
      <c r="AX25231" s="80"/>
      <c r="AY25231" s="80"/>
      <c r="AZ25231" s="80"/>
      <c r="BA25231" s="80"/>
      <c r="BB25231" s="80"/>
    </row>
    <row r="25232" spans="9:54" x14ac:dyDescent="0.25">
      <c r="I25232" s="80"/>
      <c r="AX25232" s="80"/>
      <c r="AY25232" s="80"/>
      <c r="AZ25232" s="80"/>
      <c r="BA25232" s="80"/>
      <c r="BB25232" s="80"/>
    </row>
    <row r="25233" spans="9:54" x14ac:dyDescent="0.25">
      <c r="I25233" s="80"/>
      <c r="AX25233" s="80"/>
      <c r="AY25233" s="80"/>
      <c r="AZ25233" s="80"/>
      <c r="BA25233" s="80"/>
      <c r="BB25233" s="80"/>
    </row>
    <row r="25234" spans="9:54" x14ac:dyDescent="0.25">
      <c r="I25234" s="80"/>
      <c r="AX25234" s="80"/>
      <c r="AY25234" s="80"/>
      <c r="AZ25234" s="80"/>
      <c r="BA25234" s="80"/>
      <c r="BB25234" s="80"/>
    </row>
    <row r="25235" spans="9:54" x14ac:dyDescent="0.25">
      <c r="I25235" s="80"/>
      <c r="AX25235" s="80"/>
      <c r="AY25235" s="80"/>
      <c r="AZ25235" s="80"/>
      <c r="BA25235" s="80"/>
      <c r="BB25235" s="80"/>
    </row>
    <row r="25236" spans="9:54" x14ac:dyDescent="0.25">
      <c r="I25236" s="80"/>
      <c r="AX25236" s="80"/>
      <c r="AY25236" s="80"/>
      <c r="AZ25236" s="80"/>
      <c r="BA25236" s="80"/>
      <c r="BB25236" s="80"/>
    </row>
    <row r="25237" spans="9:54" x14ac:dyDescent="0.25">
      <c r="I25237" s="80"/>
      <c r="AX25237" s="80"/>
      <c r="AY25237" s="80"/>
      <c r="AZ25237" s="80"/>
      <c r="BA25237" s="80"/>
      <c r="BB25237" s="80"/>
    </row>
    <row r="25238" spans="9:54" x14ac:dyDescent="0.25">
      <c r="I25238" s="80"/>
      <c r="AX25238" s="80"/>
      <c r="AY25238" s="80"/>
      <c r="AZ25238" s="80"/>
      <c r="BA25238" s="80"/>
      <c r="BB25238" s="80"/>
    </row>
    <row r="25239" spans="9:54" x14ac:dyDescent="0.25">
      <c r="I25239" s="80"/>
      <c r="AX25239" s="80"/>
      <c r="AY25239" s="80"/>
      <c r="AZ25239" s="80"/>
      <c r="BA25239" s="80"/>
      <c r="BB25239" s="80"/>
    </row>
    <row r="25240" spans="9:54" x14ac:dyDescent="0.25">
      <c r="I25240" s="80"/>
      <c r="AX25240" s="80"/>
      <c r="AY25240" s="80"/>
      <c r="AZ25240" s="80"/>
      <c r="BA25240" s="80"/>
      <c r="BB25240" s="80"/>
    </row>
    <row r="25241" spans="9:54" x14ac:dyDescent="0.25">
      <c r="I25241" s="80"/>
      <c r="AX25241" s="80"/>
      <c r="AY25241" s="80"/>
      <c r="AZ25241" s="80"/>
      <c r="BA25241" s="80"/>
      <c r="BB25241" s="80"/>
    </row>
    <row r="25242" spans="9:54" x14ac:dyDescent="0.25">
      <c r="I25242" s="80"/>
      <c r="AX25242" s="80"/>
      <c r="AY25242" s="80"/>
      <c r="AZ25242" s="80"/>
      <c r="BA25242" s="80"/>
      <c r="BB25242" s="80"/>
    </row>
    <row r="25243" spans="9:54" x14ac:dyDescent="0.25">
      <c r="I25243" s="80"/>
      <c r="AX25243" s="80"/>
      <c r="AY25243" s="80"/>
      <c r="AZ25243" s="80"/>
      <c r="BA25243" s="80"/>
      <c r="BB25243" s="80"/>
    </row>
    <row r="25244" spans="9:54" x14ac:dyDescent="0.25">
      <c r="I25244" s="80"/>
      <c r="AX25244" s="80"/>
      <c r="AY25244" s="80"/>
      <c r="AZ25244" s="80"/>
      <c r="BA25244" s="80"/>
      <c r="BB25244" s="80"/>
    </row>
    <row r="25245" spans="9:54" x14ac:dyDescent="0.25">
      <c r="I25245" s="80"/>
      <c r="AX25245" s="80"/>
      <c r="AY25245" s="80"/>
      <c r="AZ25245" s="80"/>
      <c r="BA25245" s="80"/>
      <c r="BB25245" s="80"/>
    </row>
    <row r="25246" spans="9:54" x14ac:dyDescent="0.25">
      <c r="I25246" s="80"/>
      <c r="AX25246" s="80"/>
      <c r="AY25246" s="80"/>
      <c r="AZ25246" s="80"/>
      <c r="BA25246" s="80"/>
      <c r="BB25246" s="80"/>
    </row>
    <row r="25247" spans="9:54" x14ac:dyDescent="0.25">
      <c r="I25247" s="80"/>
      <c r="AX25247" s="80"/>
      <c r="AY25247" s="80"/>
      <c r="AZ25247" s="80"/>
      <c r="BA25247" s="80"/>
      <c r="BB25247" s="80"/>
    </row>
    <row r="25248" spans="9:54" x14ac:dyDescent="0.25">
      <c r="I25248" s="80"/>
      <c r="AX25248" s="80"/>
      <c r="AY25248" s="80"/>
      <c r="AZ25248" s="80"/>
      <c r="BA25248" s="80"/>
      <c r="BB25248" s="80"/>
    </row>
    <row r="25249" spans="9:54" x14ac:dyDescent="0.25">
      <c r="I25249" s="80"/>
      <c r="AX25249" s="80"/>
      <c r="AY25249" s="80"/>
      <c r="AZ25249" s="80"/>
      <c r="BA25249" s="80"/>
      <c r="BB25249" s="80"/>
    </row>
    <row r="25250" spans="9:54" x14ac:dyDescent="0.25">
      <c r="I25250" s="80"/>
      <c r="AX25250" s="80"/>
      <c r="AY25250" s="80"/>
      <c r="AZ25250" s="80"/>
      <c r="BA25250" s="80"/>
      <c r="BB25250" s="80"/>
    </row>
    <row r="25251" spans="9:54" x14ac:dyDescent="0.25">
      <c r="I25251" s="80"/>
      <c r="AX25251" s="80"/>
      <c r="AY25251" s="80"/>
      <c r="AZ25251" s="80"/>
      <c r="BA25251" s="80"/>
      <c r="BB25251" s="80"/>
    </row>
    <row r="25252" spans="9:54" x14ac:dyDescent="0.25">
      <c r="I25252" s="80"/>
      <c r="AX25252" s="80"/>
      <c r="AY25252" s="80"/>
      <c r="AZ25252" s="80"/>
      <c r="BA25252" s="80"/>
      <c r="BB25252" s="80"/>
    </row>
    <row r="25253" spans="9:54" x14ac:dyDescent="0.25">
      <c r="I25253" s="80"/>
      <c r="AX25253" s="80"/>
      <c r="AY25253" s="80"/>
      <c r="AZ25253" s="80"/>
      <c r="BA25253" s="80"/>
      <c r="BB25253" s="80"/>
    </row>
    <row r="25254" spans="9:54" x14ac:dyDescent="0.25">
      <c r="I25254" s="80"/>
      <c r="AX25254" s="80"/>
      <c r="AY25254" s="80"/>
      <c r="AZ25254" s="80"/>
      <c r="BA25254" s="80"/>
      <c r="BB25254" s="80"/>
    </row>
    <row r="25255" spans="9:54" x14ac:dyDescent="0.25">
      <c r="I25255" s="80"/>
      <c r="AX25255" s="80"/>
      <c r="AY25255" s="80"/>
      <c r="AZ25255" s="80"/>
      <c r="BA25255" s="80"/>
      <c r="BB25255" s="80"/>
    </row>
    <row r="25256" spans="9:54" x14ac:dyDescent="0.25">
      <c r="I25256" s="80"/>
      <c r="AX25256" s="80"/>
      <c r="AY25256" s="80"/>
      <c r="AZ25256" s="80"/>
      <c r="BA25256" s="80"/>
      <c r="BB25256" s="80"/>
    </row>
    <row r="25257" spans="9:54" x14ac:dyDescent="0.25">
      <c r="I25257" s="80"/>
      <c r="AX25257" s="80"/>
      <c r="AY25257" s="80"/>
      <c r="AZ25257" s="80"/>
      <c r="BA25257" s="80"/>
      <c r="BB25257" s="80"/>
    </row>
    <row r="25258" spans="9:54" x14ac:dyDescent="0.25">
      <c r="I25258" s="80"/>
      <c r="AX25258" s="80"/>
      <c r="AY25258" s="80"/>
      <c r="AZ25258" s="80"/>
      <c r="BA25258" s="80"/>
      <c r="BB25258" s="80"/>
    </row>
    <row r="25259" spans="9:54" x14ac:dyDescent="0.25">
      <c r="I25259" s="80"/>
      <c r="AX25259" s="80"/>
      <c r="AY25259" s="80"/>
      <c r="AZ25259" s="80"/>
      <c r="BA25259" s="80"/>
      <c r="BB25259" s="80"/>
    </row>
    <row r="25260" spans="9:54" x14ac:dyDescent="0.25">
      <c r="I25260" s="80"/>
      <c r="AX25260" s="80"/>
      <c r="AY25260" s="80"/>
      <c r="AZ25260" s="80"/>
      <c r="BA25260" s="80"/>
      <c r="BB25260" s="80"/>
    </row>
    <row r="25261" spans="9:54" x14ac:dyDescent="0.25">
      <c r="I25261" s="80"/>
      <c r="AX25261" s="80"/>
      <c r="AY25261" s="80"/>
      <c r="AZ25261" s="80"/>
      <c r="BA25261" s="80"/>
      <c r="BB25261" s="80"/>
    </row>
    <row r="25262" spans="9:54" x14ac:dyDescent="0.25">
      <c r="I25262" s="80"/>
      <c r="AX25262" s="80"/>
      <c r="AY25262" s="80"/>
      <c r="AZ25262" s="80"/>
      <c r="BA25262" s="80"/>
      <c r="BB25262" s="80"/>
    </row>
    <row r="25263" spans="9:54" x14ac:dyDescent="0.25">
      <c r="I25263" s="80"/>
      <c r="AX25263" s="80"/>
      <c r="AY25263" s="80"/>
      <c r="AZ25263" s="80"/>
      <c r="BA25263" s="80"/>
      <c r="BB25263" s="80"/>
    </row>
    <row r="25264" spans="9:54" x14ac:dyDescent="0.25">
      <c r="I25264" s="80"/>
      <c r="AX25264" s="80"/>
      <c r="AY25264" s="80"/>
      <c r="AZ25264" s="80"/>
      <c r="BA25264" s="80"/>
      <c r="BB25264" s="80"/>
    </row>
    <row r="25265" spans="9:54" x14ac:dyDescent="0.25">
      <c r="I25265" s="80"/>
      <c r="AX25265" s="80"/>
      <c r="AY25265" s="80"/>
      <c r="AZ25265" s="80"/>
      <c r="BA25265" s="80"/>
      <c r="BB25265" s="80"/>
    </row>
    <row r="25266" spans="9:54" x14ac:dyDescent="0.25">
      <c r="I25266" s="80"/>
      <c r="AX25266" s="80"/>
      <c r="AY25266" s="80"/>
      <c r="AZ25266" s="80"/>
      <c r="BA25266" s="80"/>
      <c r="BB25266" s="80"/>
    </row>
    <row r="25267" spans="9:54" x14ac:dyDescent="0.25">
      <c r="I25267" s="80"/>
      <c r="AX25267" s="80"/>
      <c r="AY25267" s="80"/>
      <c r="AZ25267" s="80"/>
      <c r="BA25267" s="80"/>
      <c r="BB25267" s="80"/>
    </row>
    <row r="25268" spans="9:54" x14ac:dyDescent="0.25">
      <c r="I25268" s="80"/>
      <c r="AX25268" s="80"/>
      <c r="AY25268" s="80"/>
      <c r="AZ25268" s="80"/>
      <c r="BA25268" s="80"/>
      <c r="BB25268" s="80"/>
    </row>
    <row r="25269" spans="9:54" x14ac:dyDescent="0.25">
      <c r="I25269" s="80"/>
      <c r="AX25269" s="80"/>
      <c r="AY25269" s="80"/>
      <c r="AZ25269" s="80"/>
      <c r="BA25269" s="80"/>
      <c r="BB25269" s="80"/>
    </row>
    <row r="25270" spans="9:54" x14ac:dyDescent="0.25">
      <c r="I25270" s="80"/>
      <c r="AX25270" s="80"/>
      <c r="AY25270" s="80"/>
      <c r="AZ25270" s="80"/>
      <c r="BA25270" s="80"/>
      <c r="BB25270" s="80"/>
    </row>
    <row r="25271" spans="9:54" x14ac:dyDescent="0.25">
      <c r="I25271" s="80"/>
      <c r="AX25271" s="80"/>
      <c r="AY25271" s="80"/>
      <c r="AZ25271" s="80"/>
      <c r="BA25271" s="80"/>
      <c r="BB25271" s="80"/>
    </row>
    <row r="25272" spans="9:54" x14ac:dyDescent="0.25">
      <c r="I25272" s="80"/>
      <c r="AX25272" s="80"/>
      <c r="AY25272" s="80"/>
      <c r="AZ25272" s="80"/>
      <c r="BA25272" s="80"/>
      <c r="BB25272" s="80"/>
    </row>
    <row r="25273" spans="9:54" x14ac:dyDescent="0.25">
      <c r="I25273" s="80"/>
      <c r="AX25273" s="80"/>
      <c r="AY25273" s="80"/>
      <c r="AZ25273" s="80"/>
      <c r="BA25273" s="80"/>
      <c r="BB25273" s="80"/>
    </row>
    <row r="25274" spans="9:54" x14ac:dyDescent="0.25">
      <c r="I25274" s="80"/>
      <c r="AX25274" s="80"/>
      <c r="AY25274" s="80"/>
      <c r="AZ25274" s="80"/>
      <c r="BA25274" s="80"/>
      <c r="BB25274" s="80"/>
    </row>
    <row r="25275" spans="9:54" x14ac:dyDescent="0.25">
      <c r="I25275" s="80"/>
      <c r="AX25275" s="80"/>
      <c r="AY25275" s="80"/>
      <c r="AZ25275" s="80"/>
      <c r="BA25275" s="80"/>
      <c r="BB25275" s="80"/>
    </row>
    <row r="25276" spans="9:54" x14ac:dyDescent="0.25">
      <c r="I25276" s="80"/>
      <c r="AX25276" s="80"/>
      <c r="AY25276" s="80"/>
      <c r="AZ25276" s="80"/>
      <c r="BA25276" s="80"/>
      <c r="BB25276" s="80"/>
    </row>
    <row r="25277" spans="9:54" x14ac:dyDescent="0.25">
      <c r="I25277" s="80"/>
      <c r="AX25277" s="80"/>
      <c r="AY25277" s="80"/>
      <c r="AZ25277" s="80"/>
      <c r="BA25277" s="80"/>
      <c r="BB25277" s="80"/>
    </row>
    <row r="25278" spans="9:54" x14ac:dyDescent="0.25">
      <c r="I25278" s="80"/>
      <c r="AX25278" s="80"/>
      <c r="AY25278" s="80"/>
      <c r="AZ25278" s="80"/>
      <c r="BA25278" s="80"/>
      <c r="BB25278" s="80"/>
    </row>
    <row r="25279" spans="9:54" x14ac:dyDescent="0.25">
      <c r="I25279" s="80"/>
      <c r="AX25279" s="80"/>
      <c r="AY25279" s="80"/>
      <c r="AZ25279" s="80"/>
      <c r="BA25279" s="80"/>
      <c r="BB25279" s="80"/>
    </row>
    <row r="25280" spans="9:54" x14ac:dyDescent="0.25">
      <c r="I25280" s="80"/>
      <c r="AX25280" s="80"/>
      <c r="AY25280" s="80"/>
      <c r="AZ25280" s="80"/>
      <c r="BA25280" s="80"/>
      <c r="BB25280" s="80"/>
    </row>
    <row r="25281" spans="9:54" x14ac:dyDescent="0.25">
      <c r="I25281" s="80"/>
      <c r="AX25281" s="80"/>
      <c r="AY25281" s="80"/>
      <c r="AZ25281" s="80"/>
      <c r="BA25281" s="80"/>
      <c r="BB25281" s="80"/>
    </row>
    <row r="25282" spans="9:54" x14ac:dyDescent="0.25">
      <c r="I25282" s="80"/>
      <c r="AX25282" s="80"/>
      <c r="AY25282" s="80"/>
      <c r="AZ25282" s="80"/>
      <c r="BA25282" s="80"/>
      <c r="BB25282" s="80"/>
    </row>
    <row r="25283" spans="9:54" x14ac:dyDescent="0.25">
      <c r="I25283" s="80"/>
      <c r="AX25283" s="80"/>
      <c r="AY25283" s="80"/>
      <c r="AZ25283" s="80"/>
      <c r="BA25283" s="80"/>
      <c r="BB25283" s="80"/>
    </row>
    <row r="25284" spans="9:54" x14ac:dyDescent="0.25">
      <c r="I25284" s="80"/>
      <c r="AX25284" s="80"/>
      <c r="AY25284" s="80"/>
      <c r="AZ25284" s="80"/>
      <c r="BA25284" s="80"/>
      <c r="BB25284" s="80"/>
    </row>
    <row r="25285" spans="9:54" x14ac:dyDescent="0.25">
      <c r="I25285" s="80"/>
      <c r="AX25285" s="80"/>
      <c r="AY25285" s="80"/>
      <c r="AZ25285" s="80"/>
      <c r="BA25285" s="80"/>
      <c r="BB25285" s="80"/>
    </row>
    <row r="25286" spans="9:54" x14ac:dyDescent="0.25">
      <c r="I25286" s="80"/>
      <c r="AX25286" s="80"/>
      <c r="AY25286" s="80"/>
      <c r="AZ25286" s="80"/>
      <c r="BA25286" s="80"/>
      <c r="BB25286" s="80"/>
    </row>
    <row r="25287" spans="9:54" x14ac:dyDescent="0.25">
      <c r="I25287" s="80"/>
      <c r="AX25287" s="80"/>
      <c r="AY25287" s="80"/>
      <c r="AZ25287" s="80"/>
      <c r="BA25287" s="80"/>
      <c r="BB25287" s="80"/>
    </row>
    <row r="25288" spans="9:54" x14ac:dyDescent="0.25">
      <c r="I25288" s="80"/>
      <c r="AX25288" s="80"/>
      <c r="AY25288" s="80"/>
      <c r="AZ25288" s="80"/>
      <c r="BA25288" s="80"/>
      <c r="BB25288" s="80"/>
    </row>
    <row r="25289" spans="9:54" x14ac:dyDescent="0.25">
      <c r="I25289" s="80"/>
      <c r="AX25289" s="80"/>
      <c r="AY25289" s="80"/>
      <c r="AZ25289" s="80"/>
      <c r="BA25289" s="80"/>
      <c r="BB25289" s="80"/>
    </row>
    <row r="25290" spans="9:54" x14ac:dyDescent="0.25">
      <c r="I25290" s="80"/>
      <c r="AX25290" s="80"/>
      <c r="AY25290" s="80"/>
      <c r="AZ25290" s="80"/>
      <c r="BA25290" s="80"/>
      <c r="BB25290" s="80"/>
    </row>
    <row r="25291" spans="9:54" x14ac:dyDescent="0.25">
      <c r="I25291" s="80"/>
      <c r="AX25291" s="80"/>
      <c r="AY25291" s="80"/>
      <c r="AZ25291" s="80"/>
      <c r="BA25291" s="80"/>
      <c r="BB25291" s="80"/>
    </row>
    <row r="25292" spans="9:54" x14ac:dyDescent="0.25">
      <c r="I25292" s="80"/>
      <c r="AX25292" s="80"/>
      <c r="AY25292" s="80"/>
      <c r="AZ25292" s="80"/>
      <c r="BA25292" s="80"/>
      <c r="BB25292" s="80"/>
    </row>
    <row r="25293" spans="9:54" x14ac:dyDescent="0.25">
      <c r="I25293" s="80"/>
      <c r="AX25293" s="80"/>
      <c r="AY25293" s="80"/>
      <c r="AZ25293" s="80"/>
      <c r="BA25293" s="80"/>
      <c r="BB25293" s="80"/>
    </row>
    <row r="25294" spans="9:54" x14ac:dyDescent="0.25">
      <c r="I25294" s="80"/>
      <c r="AX25294" s="80"/>
      <c r="AY25294" s="80"/>
      <c r="AZ25294" s="80"/>
      <c r="BA25294" s="80"/>
      <c r="BB25294" s="80"/>
    </row>
    <row r="25295" spans="9:54" x14ac:dyDescent="0.25">
      <c r="I25295" s="80"/>
      <c r="AX25295" s="80"/>
      <c r="AY25295" s="80"/>
      <c r="AZ25295" s="80"/>
      <c r="BA25295" s="80"/>
      <c r="BB25295" s="80"/>
    </row>
    <row r="25296" spans="9:54" x14ac:dyDescent="0.25">
      <c r="I25296" s="80"/>
      <c r="AX25296" s="80"/>
      <c r="AY25296" s="80"/>
      <c r="AZ25296" s="80"/>
      <c r="BA25296" s="80"/>
      <c r="BB25296" s="80"/>
    </row>
    <row r="25297" spans="9:54" x14ac:dyDescent="0.25">
      <c r="I25297" s="80"/>
      <c r="AX25297" s="80"/>
      <c r="AY25297" s="80"/>
      <c r="AZ25297" s="80"/>
      <c r="BA25297" s="80"/>
      <c r="BB25297" s="80"/>
    </row>
    <row r="25298" spans="9:54" x14ac:dyDescent="0.25">
      <c r="I25298" s="80"/>
      <c r="AX25298" s="80"/>
      <c r="AY25298" s="80"/>
      <c r="AZ25298" s="80"/>
      <c r="BA25298" s="80"/>
      <c r="BB25298" s="80"/>
    </row>
    <row r="25299" spans="9:54" x14ac:dyDescent="0.25">
      <c r="I25299" s="80"/>
      <c r="AX25299" s="80"/>
      <c r="AY25299" s="80"/>
      <c r="AZ25299" s="80"/>
      <c r="BA25299" s="80"/>
      <c r="BB25299" s="80"/>
    </row>
    <row r="25300" spans="9:54" x14ac:dyDescent="0.25">
      <c r="I25300" s="80"/>
      <c r="AX25300" s="80"/>
      <c r="AY25300" s="80"/>
      <c r="AZ25300" s="80"/>
      <c r="BA25300" s="80"/>
      <c r="BB25300" s="80"/>
    </row>
    <row r="25301" spans="9:54" x14ac:dyDescent="0.25">
      <c r="I25301" s="80"/>
      <c r="AX25301" s="80"/>
      <c r="AY25301" s="80"/>
      <c r="AZ25301" s="80"/>
      <c r="BA25301" s="80"/>
      <c r="BB25301" s="80"/>
    </row>
    <row r="25302" spans="9:54" x14ac:dyDescent="0.25">
      <c r="I25302" s="80"/>
      <c r="AX25302" s="80"/>
      <c r="AY25302" s="80"/>
      <c r="AZ25302" s="80"/>
      <c r="BA25302" s="80"/>
      <c r="BB25302" s="80"/>
    </row>
    <row r="25303" spans="9:54" x14ac:dyDescent="0.25">
      <c r="I25303" s="80"/>
      <c r="AX25303" s="80"/>
      <c r="AY25303" s="80"/>
      <c r="AZ25303" s="80"/>
      <c r="BA25303" s="80"/>
      <c r="BB25303" s="80"/>
    </row>
    <row r="25304" spans="9:54" x14ac:dyDescent="0.25">
      <c r="I25304" s="80"/>
      <c r="AX25304" s="80"/>
      <c r="AY25304" s="80"/>
      <c r="AZ25304" s="80"/>
      <c r="BA25304" s="80"/>
      <c r="BB25304" s="80"/>
    </row>
    <row r="25305" spans="9:54" x14ac:dyDescent="0.25">
      <c r="I25305" s="80"/>
      <c r="AX25305" s="80"/>
      <c r="AY25305" s="80"/>
      <c r="AZ25305" s="80"/>
      <c r="BA25305" s="80"/>
      <c r="BB25305" s="80"/>
    </row>
    <row r="25306" spans="9:54" x14ac:dyDescent="0.25">
      <c r="I25306" s="80"/>
      <c r="AX25306" s="80"/>
      <c r="AY25306" s="80"/>
      <c r="AZ25306" s="80"/>
      <c r="BA25306" s="80"/>
      <c r="BB25306" s="80"/>
    </row>
    <row r="25307" spans="9:54" x14ac:dyDescent="0.25">
      <c r="I25307" s="80"/>
      <c r="AX25307" s="80"/>
      <c r="AY25307" s="80"/>
      <c r="AZ25307" s="80"/>
      <c r="BA25307" s="80"/>
      <c r="BB25307" s="80"/>
    </row>
    <row r="25308" spans="9:54" x14ac:dyDescent="0.25">
      <c r="I25308" s="80"/>
      <c r="AX25308" s="80"/>
      <c r="AY25308" s="80"/>
      <c r="AZ25308" s="80"/>
      <c r="BA25308" s="80"/>
      <c r="BB25308" s="80"/>
    </row>
    <row r="25309" spans="9:54" x14ac:dyDescent="0.25">
      <c r="I25309" s="80"/>
      <c r="AX25309" s="80"/>
      <c r="AY25309" s="80"/>
      <c r="AZ25309" s="80"/>
      <c r="BA25309" s="80"/>
      <c r="BB25309" s="80"/>
    </row>
    <row r="25310" spans="9:54" x14ac:dyDescent="0.25">
      <c r="I25310" s="80"/>
      <c r="AX25310" s="80"/>
      <c r="AY25310" s="80"/>
      <c r="AZ25310" s="80"/>
      <c r="BA25310" s="80"/>
      <c r="BB25310" s="80"/>
    </row>
    <row r="25311" spans="9:54" x14ac:dyDescent="0.25">
      <c r="I25311" s="80"/>
      <c r="AX25311" s="80"/>
      <c r="AY25311" s="80"/>
      <c r="AZ25311" s="80"/>
      <c r="BA25311" s="80"/>
      <c r="BB25311" s="80"/>
    </row>
    <row r="25312" spans="9:54" x14ac:dyDescent="0.25">
      <c r="I25312" s="80"/>
      <c r="AX25312" s="80"/>
      <c r="AY25312" s="80"/>
      <c r="AZ25312" s="80"/>
      <c r="BA25312" s="80"/>
      <c r="BB25312" s="80"/>
    </row>
    <row r="25313" spans="9:54" x14ac:dyDescent="0.25">
      <c r="I25313" s="80"/>
      <c r="AX25313" s="80"/>
      <c r="AY25313" s="80"/>
      <c r="AZ25313" s="80"/>
      <c r="BA25313" s="80"/>
      <c r="BB25313" s="80"/>
    </row>
    <row r="25314" spans="9:54" x14ac:dyDescent="0.25">
      <c r="I25314" s="80"/>
      <c r="AX25314" s="80"/>
      <c r="AY25314" s="80"/>
      <c r="AZ25314" s="80"/>
      <c r="BA25314" s="80"/>
      <c r="BB25314" s="80"/>
    </row>
    <row r="25315" spans="9:54" x14ac:dyDescent="0.25">
      <c r="I25315" s="80"/>
      <c r="AX25315" s="80"/>
      <c r="AY25315" s="80"/>
      <c r="AZ25315" s="80"/>
      <c r="BA25315" s="80"/>
      <c r="BB25315" s="80"/>
    </row>
    <row r="25316" spans="9:54" x14ac:dyDescent="0.25">
      <c r="I25316" s="80"/>
      <c r="AX25316" s="80"/>
      <c r="AY25316" s="80"/>
      <c r="AZ25316" s="80"/>
      <c r="BA25316" s="80"/>
      <c r="BB25316" s="80"/>
    </row>
    <row r="25317" spans="9:54" x14ac:dyDescent="0.25">
      <c r="I25317" s="80"/>
      <c r="AX25317" s="80"/>
      <c r="AY25317" s="80"/>
      <c r="AZ25317" s="80"/>
      <c r="BA25317" s="80"/>
      <c r="BB25317" s="80"/>
    </row>
    <row r="25318" spans="9:54" x14ac:dyDescent="0.25">
      <c r="I25318" s="80"/>
      <c r="AX25318" s="80"/>
      <c r="AY25318" s="80"/>
      <c r="AZ25318" s="80"/>
      <c r="BA25318" s="80"/>
      <c r="BB25318" s="80"/>
    </row>
    <row r="25319" spans="9:54" x14ac:dyDescent="0.25">
      <c r="I25319" s="80"/>
      <c r="AX25319" s="80"/>
      <c r="AY25319" s="80"/>
      <c r="AZ25319" s="80"/>
      <c r="BA25319" s="80"/>
      <c r="BB25319" s="80"/>
    </row>
    <row r="25320" spans="9:54" x14ac:dyDescent="0.25">
      <c r="I25320" s="80"/>
      <c r="AX25320" s="80"/>
      <c r="AY25320" s="80"/>
      <c r="AZ25320" s="80"/>
      <c r="BA25320" s="80"/>
      <c r="BB25320" s="80"/>
    </row>
    <row r="25321" spans="9:54" x14ac:dyDescent="0.25">
      <c r="I25321" s="80"/>
      <c r="AX25321" s="80"/>
      <c r="AY25321" s="80"/>
      <c r="AZ25321" s="80"/>
      <c r="BA25321" s="80"/>
      <c r="BB25321" s="80"/>
    </row>
    <row r="25322" spans="9:54" x14ac:dyDescent="0.25">
      <c r="I25322" s="80"/>
      <c r="AX25322" s="80"/>
      <c r="AY25322" s="80"/>
      <c r="AZ25322" s="80"/>
      <c r="BA25322" s="80"/>
      <c r="BB25322" s="80"/>
    </row>
    <row r="25323" spans="9:54" x14ac:dyDescent="0.25">
      <c r="I25323" s="80"/>
      <c r="AX25323" s="80"/>
      <c r="AY25323" s="80"/>
      <c r="AZ25323" s="80"/>
      <c r="BA25323" s="80"/>
      <c r="BB25323" s="80"/>
    </row>
    <row r="25324" spans="9:54" x14ac:dyDescent="0.25">
      <c r="I25324" s="80"/>
      <c r="AX25324" s="80"/>
      <c r="AY25324" s="80"/>
      <c r="AZ25324" s="80"/>
      <c r="BA25324" s="80"/>
      <c r="BB25324" s="80"/>
    </row>
    <row r="25325" spans="9:54" x14ac:dyDescent="0.25">
      <c r="I25325" s="80"/>
      <c r="AX25325" s="80"/>
      <c r="AY25325" s="80"/>
      <c r="AZ25325" s="80"/>
      <c r="BA25325" s="80"/>
      <c r="BB25325" s="80"/>
    </row>
    <row r="25326" spans="9:54" x14ac:dyDescent="0.25">
      <c r="I25326" s="80"/>
      <c r="AX25326" s="80"/>
      <c r="AY25326" s="80"/>
      <c r="AZ25326" s="80"/>
      <c r="BA25326" s="80"/>
      <c r="BB25326" s="80"/>
    </row>
    <row r="25327" spans="9:54" x14ac:dyDescent="0.25">
      <c r="I25327" s="80"/>
      <c r="AX25327" s="80"/>
      <c r="AY25327" s="80"/>
      <c r="AZ25327" s="80"/>
      <c r="BA25327" s="80"/>
      <c r="BB25327" s="80"/>
    </row>
    <row r="25328" spans="9:54" x14ac:dyDescent="0.25">
      <c r="I25328" s="80"/>
      <c r="AX25328" s="80"/>
      <c r="AY25328" s="80"/>
      <c r="AZ25328" s="80"/>
      <c r="BA25328" s="80"/>
      <c r="BB25328" s="80"/>
    </row>
    <row r="25329" spans="9:54" x14ac:dyDescent="0.25">
      <c r="I25329" s="80"/>
      <c r="AX25329" s="80"/>
      <c r="AY25329" s="80"/>
      <c r="AZ25329" s="80"/>
      <c r="BA25329" s="80"/>
      <c r="BB25329" s="80"/>
    </row>
    <row r="25330" spans="9:54" x14ac:dyDescent="0.25">
      <c r="I25330" s="80"/>
      <c r="AX25330" s="80"/>
      <c r="AY25330" s="80"/>
      <c r="AZ25330" s="80"/>
      <c r="BA25330" s="80"/>
      <c r="BB25330" s="80"/>
    </row>
    <row r="25331" spans="9:54" x14ac:dyDescent="0.25">
      <c r="I25331" s="80"/>
      <c r="AX25331" s="80"/>
      <c r="AY25331" s="80"/>
      <c r="AZ25331" s="80"/>
      <c r="BA25331" s="80"/>
      <c r="BB25331" s="80"/>
    </row>
    <row r="25332" spans="9:54" x14ac:dyDescent="0.25">
      <c r="I25332" s="80"/>
      <c r="AX25332" s="80"/>
      <c r="AY25332" s="80"/>
      <c r="AZ25332" s="80"/>
      <c r="BA25332" s="80"/>
      <c r="BB25332" s="80"/>
    </row>
    <row r="25333" spans="9:54" x14ac:dyDescent="0.25">
      <c r="I25333" s="80"/>
      <c r="AX25333" s="80"/>
      <c r="AY25333" s="80"/>
      <c r="AZ25333" s="80"/>
      <c r="BA25333" s="80"/>
      <c r="BB25333" s="80"/>
    </row>
    <row r="25334" spans="9:54" x14ac:dyDescent="0.25">
      <c r="I25334" s="80"/>
      <c r="AX25334" s="80"/>
      <c r="AY25334" s="80"/>
      <c r="AZ25334" s="80"/>
      <c r="BA25334" s="80"/>
      <c r="BB25334" s="80"/>
    </row>
    <row r="25335" spans="9:54" x14ac:dyDescent="0.25">
      <c r="I25335" s="80"/>
      <c r="AX25335" s="80"/>
      <c r="AY25335" s="80"/>
      <c r="AZ25335" s="80"/>
      <c r="BA25335" s="80"/>
      <c r="BB25335" s="80"/>
    </row>
    <row r="25336" spans="9:54" x14ac:dyDescent="0.25">
      <c r="I25336" s="80"/>
      <c r="AX25336" s="80"/>
      <c r="AY25336" s="80"/>
      <c r="AZ25336" s="80"/>
      <c r="BA25336" s="80"/>
      <c r="BB25336" s="80"/>
    </row>
    <row r="25337" spans="9:54" x14ac:dyDescent="0.25">
      <c r="I25337" s="80"/>
      <c r="AX25337" s="80"/>
      <c r="AY25337" s="80"/>
      <c r="AZ25337" s="80"/>
      <c r="BA25337" s="80"/>
      <c r="BB25337" s="80"/>
    </row>
    <row r="25338" spans="9:54" x14ac:dyDescent="0.25">
      <c r="I25338" s="80"/>
      <c r="AX25338" s="80"/>
      <c r="AY25338" s="80"/>
      <c r="AZ25338" s="80"/>
      <c r="BA25338" s="80"/>
      <c r="BB25338" s="80"/>
    </row>
    <row r="25339" spans="9:54" x14ac:dyDescent="0.25">
      <c r="I25339" s="80"/>
      <c r="AX25339" s="80"/>
      <c r="AY25339" s="80"/>
      <c r="AZ25339" s="80"/>
      <c r="BA25339" s="80"/>
      <c r="BB25339" s="80"/>
    </row>
    <row r="25340" spans="9:54" x14ac:dyDescent="0.25">
      <c r="I25340" s="80"/>
      <c r="AX25340" s="80"/>
      <c r="AY25340" s="80"/>
      <c r="AZ25340" s="80"/>
      <c r="BA25340" s="80"/>
      <c r="BB25340" s="80"/>
    </row>
    <row r="25341" spans="9:54" x14ac:dyDescent="0.25">
      <c r="I25341" s="80"/>
      <c r="AX25341" s="80"/>
      <c r="AY25341" s="80"/>
      <c r="AZ25341" s="80"/>
      <c r="BA25341" s="80"/>
      <c r="BB25341" s="80"/>
    </row>
    <row r="25342" spans="9:54" x14ac:dyDescent="0.25">
      <c r="I25342" s="80"/>
      <c r="AX25342" s="80"/>
      <c r="AY25342" s="80"/>
      <c r="AZ25342" s="80"/>
      <c r="BA25342" s="80"/>
      <c r="BB25342" s="80"/>
    </row>
    <row r="25343" spans="9:54" x14ac:dyDescent="0.25">
      <c r="I25343" s="80"/>
      <c r="AX25343" s="80"/>
      <c r="AY25343" s="80"/>
      <c r="AZ25343" s="80"/>
      <c r="BA25343" s="80"/>
      <c r="BB25343" s="80"/>
    </row>
    <row r="25344" spans="9:54" x14ac:dyDescent="0.25">
      <c r="I25344" s="80"/>
      <c r="AX25344" s="80"/>
      <c r="AY25344" s="80"/>
      <c r="AZ25344" s="80"/>
      <c r="BA25344" s="80"/>
      <c r="BB25344" s="80"/>
    </row>
    <row r="25345" spans="9:54" x14ac:dyDescent="0.25">
      <c r="I25345" s="80"/>
      <c r="AX25345" s="80"/>
      <c r="AY25345" s="80"/>
      <c r="AZ25345" s="80"/>
      <c r="BA25345" s="80"/>
      <c r="BB25345" s="80"/>
    </row>
    <row r="25346" spans="9:54" x14ac:dyDescent="0.25">
      <c r="I25346" s="80"/>
      <c r="AX25346" s="80"/>
      <c r="AY25346" s="80"/>
      <c r="AZ25346" s="80"/>
      <c r="BA25346" s="80"/>
      <c r="BB25346" s="80"/>
    </row>
    <row r="25347" spans="9:54" x14ac:dyDescent="0.25">
      <c r="I25347" s="80"/>
      <c r="AX25347" s="80"/>
      <c r="AY25347" s="80"/>
      <c r="AZ25347" s="80"/>
      <c r="BA25347" s="80"/>
      <c r="BB25347" s="80"/>
    </row>
    <row r="25348" spans="9:54" x14ac:dyDescent="0.25">
      <c r="I25348" s="80"/>
      <c r="AX25348" s="80"/>
      <c r="AY25348" s="80"/>
      <c r="AZ25348" s="80"/>
      <c r="BA25348" s="80"/>
      <c r="BB25348" s="80"/>
    </row>
    <row r="25349" spans="9:54" x14ac:dyDescent="0.25">
      <c r="I25349" s="80"/>
      <c r="AX25349" s="80"/>
      <c r="AY25349" s="80"/>
      <c r="AZ25349" s="80"/>
      <c r="BA25349" s="80"/>
      <c r="BB25349" s="80"/>
    </row>
    <row r="25350" spans="9:54" x14ac:dyDescent="0.25">
      <c r="I25350" s="80"/>
      <c r="AX25350" s="80"/>
      <c r="AY25350" s="80"/>
      <c r="AZ25350" s="80"/>
      <c r="BA25350" s="80"/>
      <c r="BB25350" s="80"/>
    </row>
    <row r="25351" spans="9:54" x14ac:dyDescent="0.25">
      <c r="I25351" s="80"/>
      <c r="AX25351" s="80"/>
      <c r="AY25351" s="80"/>
      <c r="AZ25351" s="80"/>
      <c r="BA25351" s="80"/>
      <c r="BB25351" s="80"/>
    </row>
    <row r="25352" spans="9:54" x14ac:dyDescent="0.25">
      <c r="I25352" s="80"/>
      <c r="AX25352" s="80"/>
      <c r="AY25352" s="80"/>
      <c r="AZ25352" s="80"/>
      <c r="BA25352" s="80"/>
      <c r="BB25352" s="80"/>
    </row>
    <row r="25353" spans="9:54" x14ac:dyDescent="0.25">
      <c r="I25353" s="80"/>
      <c r="AX25353" s="80"/>
      <c r="AY25353" s="80"/>
      <c r="AZ25353" s="80"/>
      <c r="BA25353" s="80"/>
      <c r="BB25353" s="80"/>
    </row>
    <row r="25354" spans="9:54" x14ac:dyDescent="0.25">
      <c r="I25354" s="80"/>
      <c r="AX25354" s="80"/>
      <c r="AY25354" s="80"/>
      <c r="AZ25354" s="80"/>
      <c r="BA25354" s="80"/>
      <c r="BB25354" s="80"/>
    </row>
    <row r="25355" spans="9:54" x14ac:dyDescent="0.25">
      <c r="I25355" s="80"/>
      <c r="AX25355" s="80"/>
      <c r="AY25355" s="80"/>
      <c r="AZ25355" s="80"/>
      <c r="BA25355" s="80"/>
      <c r="BB25355" s="80"/>
    </row>
    <row r="25356" spans="9:54" x14ac:dyDescent="0.25">
      <c r="I25356" s="80"/>
      <c r="AX25356" s="80"/>
      <c r="AY25356" s="80"/>
      <c r="AZ25356" s="80"/>
      <c r="BA25356" s="80"/>
      <c r="BB25356" s="80"/>
    </row>
    <row r="25357" spans="9:54" x14ac:dyDescent="0.25">
      <c r="I25357" s="80"/>
      <c r="AX25357" s="80"/>
      <c r="AY25357" s="80"/>
      <c r="AZ25357" s="80"/>
      <c r="BA25357" s="80"/>
      <c r="BB25357" s="80"/>
    </row>
    <row r="25358" spans="9:54" x14ac:dyDescent="0.25">
      <c r="I25358" s="80"/>
      <c r="AX25358" s="80"/>
      <c r="AY25358" s="80"/>
      <c r="AZ25358" s="80"/>
      <c r="BA25358" s="80"/>
      <c r="BB25358" s="80"/>
    </row>
    <row r="25359" spans="9:54" x14ac:dyDescent="0.25">
      <c r="I25359" s="80"/>
      <c r="AX25359" s="80"/>
      <c r="AY25359" s="80"/>
      <c r="AZ25359" s="80"/>
      <c r="BA25359" s="80"/>
      <c r="BB25359" s="80"/>
    </row>
    <row r="25360" spans="9:54" x14ac:dyDescent="0.25">
      <c r="I25360" s="80"/>
      <c r="AX25360" s="80"/>
      <c r="AY25360" s="80"/>
      <c r="AZ25360" s="80"/>
      <c r="BA25360" s="80"/>
      <c r="BB25360" s="80"/>
    </row>
    <row r="25361" spans="9:54" x14ac:dyDescent="0.25">
      <c r="I25361" s="80"/>
      <c r="AX25361" s="80"/>
      <c r="AY25361" s="80"/>
      <c r="AZ25361" s="80"/>
      <c r="BA25361" s="80"/>
      <c r="BB25361" s="80"/>
    </row>
    <row r="25362" spans="9:54" x14ac:dyDescent="0.25">
      <c r="I25362" s="80"/>
      <c r="AX25362" s="80"/>
      <c r="AY25362" s="80"/>
      <c r="AZ25362" s="80"/>
      <c r="BA25362" s="80"/>
      <c r="BB25362" s="80"/>
    </row>
    <row r="25363" spans="9:54" x14ac:dyDescent="0.25">
      <c r="I25363" s="80"/>
      <c r="AX25363" s="80"/>
      <c r="AY25363" s="80"/>
      <c r="AZ25363" s="80"/>
      <c r="BA25363" s="80"/>
      <c r="BB25363" s="80"/>
    </row>
    <row r="25364" spans="9:54" x14ac:dyDescent="0.25">
      <c r="I25364" s="80"/>
      <c r="AX25364" s="80"/>
      <c r="AY25364" s="80"/>
      <c r="AZ25364" s="80"/>
      <c r="BA25364" s="80"/>
      <c r="BB25364" s="80"/>
    </row>
    <row r="25365" spans="9:54" x14ac:dyDescent="0.25">
      <c r="I25365" s="80"/>
      <c r="AX25365" s="80"/>
      <c r="AY25365" s="80"/>
      <c r="AZ25365" s="80"/>
      <c r="BA25365" s="80"/>
      <c r="BB25365" s="80"/>
    </row>
    <row r="25366" spans="9:54" x14ac:dyDescent="0.25">
      <c r="I25366" s="80"/>
      <c r="AX25366" s="80"/>
      <c r="AY25366" s="80"/>
      <c r="AZ25366" s="80"/>
      <c r="BA25366" s="80"/>
      <c r="BB25366" s="80"/>
    </row>
    <row r="25367" spans="9:54" x14ac:dyDescent="0.25">
      <c r="I25367" s="80"/>
      <c r="AX25367" s="80"/>
      <c r="AY25367" s="80"/>
      <c r="AZ25367" s="80"/>
      <c r="BA25367" s="80"/>
      <c r="BB25367" s="80"/>
    </row>
    <row r="25368" spans="9:54" x14ac:dyDescent="0.25">
      <c r="I25368" s="80"/>
      <c r="AX25368" s="80"/>
      <c r="AY25368" s="80"/>
      <c r="AZ25368" s="80"/>
      <c r="BA25368" s="80"/>
      <c r="BB25368" s="80"/>
    </row>
    <row r="25369" spans="9:54" x14ac:dyDescent="0.25">
      <c r="I25369" s="80"/>
      <c r="AX25369" s="80"/>
      <c r="AY25369" s="80"/>
      <c r="AZ25369" s="80"/>
      <c r="BA25369" s="80"/>
      <c r="BB25369" s="80"/>
    </row>
    <row r="25370" spans="9:54" x14ac:dyDescent="0.25">
      <c r="I25370" s="80"/>
      <c r="AX25370" s="80"/>
      <c r="AY25370" s="80"/>
      <c r="AZ25370" s="80"/>
      <c r="BA25370" s="80"/>
      <c r="BB25370" s="80"/>
    </row>
    <row r="25371" spans="9:54" x14ac:dyDescent="0.25">
      <c r="I25371" s="80"/>
      <c r="AX25371" s="80"/>
      <c r="AY25371" s="80"/>
      <c r="AZ25371" s="80"/>
      <c r="BA25371" s="80"/>
      <c r="BB25371" s="80"/>
    </row>
    <row r="25372" spans="9:54" x14ac:dyDescent="0.25">
      <c r="I25372" s="80"/>
      <c r="AX25372" s="80"/>
      <c r="AY25372" s="80"/>
      <c r="AZ25372" s="80"/>
      <c r="BA25372" s="80"/>
      <c r="BB25372" s="80"/>
    </row>
    <row r="25373" spans="9:54" x14ac:dyDescent="0.25">
      <c r="I25373" s="80"/>
      <c r="AX25373" s="80"/>
      <c r="AY25373" s="80"/>
      <c r="AZ25373" s="80"/>
      <c r="BA25373" s="80"/>
      <c r="BB25373" s="80"/>
    </row>
    <row r="25374" spans="9:54" x14ac:dyDescent="0.25">
      <c r="I25374" s="80"/>
      <c r="AX25374" s="80"/>
      <c r="AY25374" s="80"/>
      <c r="AZ25374" s="80"/>
      <c r="BA25374" s="80"/>
      <c r="BB25374" s="80"/>
    </row>
    <row r="25375" spans="9:54" x14ac:dyDescent="0.25">
      <c r="I25375" s="80"/>
      <c r="AX25375" s="80"/>
      <c r="AY25375" s="80"/>
      <c r="AZ25375" s="80"/>
      <c r="BA25375" s="80"/>
      <c r="BB25375" s="80"/>
    </row>
    <row r="25376" spans="9:54" x14ac:dyDescent="0.25">
      <c r="I25376" s="80"/>
      <c r="AX25376" s="80"/>
      <c r="AY25376" s="80"/>
      <c r="AZ25376" s="80"/>
      <c r="BA25376" s="80"/>
      <c r="BB25376" s="80"/>
    </row>
    <row r="25377" spans="9:54" x14ac:dyDescent="0.25">
      <c r="I25377" s="80"/>
      <c r="AX25377" s="80"/>
      <c r="AY25377" s="80"/>
      <c r="AZ25377" s="80"/>
      <c r="BA25377" s="80"/>
      <c r="BB25377" s="80"/>
    </row>
    <row r="25378" spans="9:54" x14ac:dyDescent="0.25">
      <c r="I25378" s="80"/>
      <c r="AX25378" s="80"/>
      <c r="AY25378" s="80"/>
      <c r="AZ25378" s="80"/>
      <c r="BA25378" s="80"/>
      <c r="BB25378" s="80"/>
    </row>
    <row r="25379" spans="9:54" x14ac:dyDescent="0.25">
      <c r="I25379" s="80"/>
      <c r="AX25379" s="80"/>
      <c r="AY25379" s="80"/>
      <c r="AZ25379" s="80"/>
      <c r="BA25379" s="80"/>
      <c r="BB25379" s="80"/>
    </row>
    <row r="25380" spans="9:54" x14ac:dyDescent="0.25">
      <c r="I25380" s="80"/>
      <c r="AX25380" s="80"/>
      <c r="AY25380" s="80"/>
      <c r="AZ25380" s="80"/>
      <c r="BA25380" s="80"/>
      <c r="BB25380" s="80"/>
    </row>
    <row r="25381" spans="9:54" x14ac:dyDescent="0.25">
      <c r="I25381" s="80"/>
      <c r="AX25381" s="80"/>
      <c r="AY25381" s="80"/>
      <c r="AZ25381" s="80"/>
      <c r="BA25381" s="80"/>
      <c r="BB25381" s="80"/>
    </row>
    <row r="25382" spans="9:54" x14ac:dyDescent="0.25">
      <c r="I25382" s="80"/>
      <c r="AX25382" s="80"/>
      <c r="AY25382" s="80"/>
      <c r="AZ25382" s="80"/>
      <c r="BA25382" s="80"/>
      <c r="BB25382" s="80"/>
    </row>
    <row r="25383" spans="9:54" x14ac:dyDescent="0.25">
      <c r="I25383" s="80"/>
      <c r="AX25383" s="80"/>
      <c r="AY25383" s="80"/>
      <c r="AZ25383" s="80"/>
      <c r="BA25383" s="80"/>
      <c r="BB25383" s="80"/>
    </row>
    <row r="25384" spans="9:54" x14ac:dyDescent="0.25">
      <c r="I25384" s="80"/>
      <c r="AX25384" s="80"/>
      <c r="AY25384" s="80"/>
      <c r="AZ25384" s="80"/>
      <c r="BA25384" s="80"/>
      <c r="BB25384" s="80"/>
    </row>
    <row r="25385" spans="9:54" x14ac:dyDescent="0.25">
      <c r="I25385" s="80"/>
      <c r="AX25385" s="80"/>
      <c r="AY25385" s="80"/>
      <c r="AZ25385" s="80"/>
      <c r="BA25385" s="80"/>
      <c r="BB25385" s="80"/>
    </row>
    <row r="25386" spans="9:54" x14ac:dyDescent="0.25">
      <c r="I25386" s="80"/>
      <c r="AX25386" s="80"/>
      <c r="AY25386" s="80"/>
      <c r="AZ25386" s="80"/>
      <c r="BA25386" s="80"/>
      <c r="BB25386" s="80"/>
    </row>
    <row r="25387" spans="9:54" x14ac:dyDescent="0.25">
      <c r="I25387" s="80"/>
      <c r="AX25387" s="80"/>
      <c r="AY25387" s="80"/>
      <c r="AZ25387" s="80"/>
      <c r="BA25387" s="80"/>
      <c r="BB25387" s="80"/>
    </row>
    <row r="25388" spans="9:54" x14ac:dyDescent="0.25">
      <c r="I25388" s="80"/>
      <c r="AX25388" s="80"/>
      <c r="AY25388" s="80"/>
      <c r="AZ25388" s="80"/>
      <c r="BA25388" s="80"/>
      <c r="BB25388" s="80"/>
    </row>
    <row r="25389" spans="9:54" x14ac:dyDescent="0.25">
      <c r="I25389" s="80"/>
      <c r="AX25389" s="80"/>
      <c r="AY25389" s="80"/>
      <c r="AZ25389" s="80"/>
      <c r="BA25389" s="80"/>
      <c r="BB25389" s="80"/>
    </row>
    <row r="25390" spans="9:54" x14ac:dyDescent="0.25">
      <c r="I25390" s="80"/>
      <c r="AX25390" s="80"/>
      <c r="AY25390" s="80"/>
      <c r="AZ25390" s="80"/>
      <c r="BA25390" s="80"/>
      <c r="BB25390" s="80"/>
    </row>
    <row r="25391" spans="9:54" x14ac:dyDescent="0.25">
      <c r="I25391" s="80"/>
      <c r="AX25391" s="80"/>
      <c r="AY25391" s="80"/>
      <c r="AZ25391" s="80"/>
      <c r="BA25391" s="80"/>
      <c r="BB25391" s="80"/>
    </row>
    <row r="25392" spans="9:54" x14ac:dyDescent="0.25">
      <c r="I25392" s="80"/>
      <c r="AX25392" s="80"/>
      <c r="AY25392" s="80"/>
      <c r="AZ25392" s="80"/>
      <c r="BA25392" s="80"/>
      <c r="BB25392" s="80"/>
    </row>
    <row r="25393" spans="9:54" x14ac:dyDescent="0.25">
      <c r="I25393" s="80"/>
      <c r="AX25393" s="80"/>
      <c r="AY25393" s="80"/>
      <c r="AZ25393" s="80"/>
      <c r="BA25393" s="80"/>
      <c r="BB25393" s="80"/>
    </row>
    <row r="25394" spans="9:54" x14ac:dyDescent="0.25">
      <c r="I25394" s="80"/>
      <c r="AX25394" s="80"/>
      <c r="AY25394" s="80"/>
      <c r="AZ25394" s="80"/>
      <c r="BA25394" s="80"/>
      <c r="BB25394" s="80"/>
    </row>
    <row r="25395" spans="9:54" x14ac:dyDescent="0.25">
      <c r="I25395" s="80"/>
      <c r="AX25395" s="80"/>
      <c r="AY25395" s="80"/>
      <c r="AZ25395" s="80"/>
      <c r="BA25395" s="80"/>
      <c r="BB25395" s="80"/>
    </row>
    <row r="25396" spans="9:54" x14ac:dyDescent="0.25">
      <c r="I25396" s="80"/>
      <c r="AX25396" s="80"/>
      <c r="AY25396" s="80"/>
      <c r="AZ25396" s="80"/>
      <c r="BA25396" s="80"/>
      <c r="BB25396" s="80"/>
    </row>
    <row r="25397" spans="9:54" x14ac:dyDescent="0.25">
      <c r="I25397" s="80"/>
      <c r="AX25397" s="80"/>
      <c r="AY25397" s="80"/>
      <c r="AZ25397" s="80"/>
      <c r="BA25397" s="80"/>
      <c r="BB25397" s="80"/>
    </row>
    <row r="25398" spans="9:54" x14ac:dyDescent="0.25">
      <c r="I25398" s="80"/>
      <c r="AX25398" s="80"/>
      <c r="AY25398" s="80"/>
      <c r="AZ25398" s="80"/>
      <c r="BA25398" s="80"/>
      <c r="BB25398" s="80"/>
    </row>
    <row r="25399" spans="9:54" x14ac:dyDescent="0.25">
      <c r="I25399" s="80"/>
      <c r="AX25399" s="80"/>
      <c r="AY25399" s="80"/>
      <c r="AZ25399" s="80"/>
      <c r="BA25399" s="80"/>
      <c r="BB25399" s="80"/>
    </row>
    <row r="25400" spans="9:54" x14ac:dyDescent="0.25">
      <c r="I25400" s="80"/>
      <c r="AX25400" s="80"/>
      <c r="AY25400" s="80"/>
      <c r="AZ25400" s="80"/>
      <c r="BA25400" s="80"/>
      <c r="BB25400" s="80"/>
    </row>
    <row r="25401" spans="9:54" x14ac:dyDescent="0.25">
      <c r="I25401" s="80"/>
      <c r="AX25401" s="80"/>
      <c r="AY25401" s="80"/>
      <c r="AZ25401" s="80"/>
      <c r="BA25401" s="80"/>
      <c r="BB25401" s="80"/>
    </row>
    <row r="25402" spans="9:54" x14ac:dyDescent="0.25">
      <c r="I25402" s="80"/>
      <c r="AX25402" s="80"/>
      <c r="AY25402" s="80"/>
      <c r="AZ25402" s="80"/>
      <c r="BA25402" s="80"/>
      <c r="BB25402" s="80"/>
    </row>
    <row r="25403" spans="9:54" x14ac:dyDescent="0.25">
      <c r="I25403" s="80"/>
      <c r="AX25403" s="80"/>
      <c r="AY25403" s="80"/>
      <c r="AZ25403" s="80"/>
      <c r="BA25403" s="80"/>
      <c r="BB25403" s="80"/>
    </row>
    <row r="25404" spans="9:54" x14ac:dyDescent="0.25">
      <c r="I25404" s="80"/>
      <c r="AX25404" s="80"/>
      <c r="AY25404" s="80"/>
      <c r="AZ25404" s="80"/>
      <c r="BA25404" s="80"/>
      <c r="BB25404" s="80"/>
    </row>
    <row r="25405" spans="9:54" x14ac:dyDescent="0.25">
      <c r="I25405" s="80"/>
      <c r="AX25405" s="80"/>
      <c r="AY25405" s="80"/>
      <c r="AZ25405" s="80"/>
      <c r="BA25405" s="80"/>
      <c r="BB25405" s="80"/>
    </row>
    <row r="25406" spans="9:54" x14ac:dyDescent="0.25">
      <c r="I25406" s="80"/>
      <c r="AX25406" s="80"/>
      <c r="AY25406" s="80"/>
      <c r="AZ25406" s="80"/>
      <c r="BA25406" s="80"/>
      <c r="BB25406" s="80"/>
    </row>
    <row r="25407" spans="9:54" x14ac:dyDescent="0.25">
      <c r="I25407" s="80"/>
      <c r="AX25407" s="80"/>
      <c r="AY25407" s="80"/>
      <c r="AZ25407" s="80"/>
      <c r="BA25407" s="80"/>
      <c r="BB25407" s="80"/>
    </row>
    <row r="25408" spans="9:54" x14ac:dyDescent="0.25">
      <c r="I25408" s="80"/>
      <c r="AX25408" s="80"/>
      <c r="AY25408" s="80"/>
      <c r="AZ25408" s="80"/>
      <c r="BA25408" s="80"/>
      <c r="BB25408" s="80"/>
    </row>
    <row r="25409" spans="9:54" x14ac:dyDescent="0.25">
      <c r="I25409" s="80"/>
      <c r="AX25409" s="80"/>
      <c r="AY25409" s="80"/>
      <c r="AZ25409" s="80"/>
      <c r="BA25409" s="80"/>
      <c r="BB25409" s="80"/>
    </row>
    <row r="25410" spans="9:54" x14ac:dyDescent="0.25">
      <c r="I25410" s="80"/>
      <c r="AX25410" s="80"/>
      <c r="AY25410" s="80"/>
      <c r="AZ25410" s="80"/>
      <c r="BA25410" s="80"/>
      <c r="BB25410" s="80"/>
    </row>
    <row r="25411" spans="9:54" x14ac:dyDescent="0.25">
      <c r="I25411" s="80"/>
      <c r="AX25411" s="80"/>
      <c r="AY25411" s="80"/>
      <c r="AZ25411" s="80"/>
      <c r="BA25411" s="80"/>
      <c r="BB25411" s="80"/>
    </row>
    <row r="25412" spans="9:54" x14ac:dyDescent="0.25">
      <c r="I25412" s="80"/>
      <c r="AX25412" s="80"/>
      <c r="AY25412" s="80"/>
      <c r="AZ25412" s="80"/>
      <c r="BA25412" s="80"/>
      <c r="BB25412" s="80"/>
    </row>
    <row r="25413" spans="9:54" x14ac:dyDescent="0.25">
      <c r="I25413" s="80"/>
      <c r="AX25413" s="80"/>
      <c r="AY25413" s="80"/>
      <c r="AZ25413" s="80"/>
      <c r="BA25413" s="80"/>
      <c r="BB25413" s="80"/>
    </row>
    <row r="25414" spans="9:54" x14ac:dyDescent="0.25">
      <c r="I25414" s="80"/>
      <c r="AX25414" s="80"/>
      <c r="AY25414" s="80"/>
      <c r="AZ25414" s="80"/>
      <c r="BA25414" s="80"/>
      <c r="BB25414" s="80"/>
    </row>
    <row r="25415" spans="9:54" x14ac:dyDescent="0.25">
      <c r="I25415" s="80"/>
      <c r="AX25415" s="80"/>
      <c r="AY25415" s="80"/>
      <c r="AZ25415" s="80"/>
      <c r="BA25415" s="80"/>
      <c r="BB25415" s="80"/>
    </row>
    <row r="25416" spans="9:54" x14ac:dyDescent="0.25">
      <c r="I25416" s="80"/>
      <c r="AX25416" s="80"/>
      <c r="AY25416" s="80"/>
      <c r="AZ25416" s="80"/>
      <c r="BA25416" s="80"/>
      <c r="BB25416" s="80"/>
    </row>
    <row r="25417" spans="9:54" x14ac:dyDescent="0.25">
      <c r="I25417" s="80"/>
      <c r="AX25417" s="80"/>
      <c r="AY25417" s="80"/>
      <c r="AZ25417" s="80"/>
      <c r="BA25417" s="80"/>
      <c r="BB25417" s="80"/>
    </row>
    <row r="25418" spans="9:54" x14ac:dyDescent="0.25">
      <c r="I25418" s="80"/>
      <c r="AX25418" s="80"/>
      <c r="AY25418" s="80"/>
      <c r="AZ25418" s="80"/>
      <c r="BA25418" s="80"/>
      <c r="BB25418" s="80"/>
    </row>
    <row r="25419" spans="9:54" x14ac:dyDescent="0.25">
      <c r="I25419" s="80"/>
      <c r="AX25419" s="80"/>
      <c r="AY25419" s="80"/>
      <c r="AZ25419" s="80"/>
      <c r="BA25419" s="80"/>
      <c r="BB25419" s="80"/>
    </row>
    <row r="25420" spans="9:54" x14ac:dyDescent="0.25">
      <c r="I25420" s="80"/>
      <c r="AX25420" s="80"/>
      <c r="AY25420" s="80"/>
      <c r="AZ25420" s="80"/>
      <c r="BA25420" s="80"/>
      <c r="BB25420" s="80"/>
    </row>
    <row r="25421" spans="9:54" x14ac:dyDescent="0.25">
      <c r="I25421" s="80"/>
      <c r="AX25421" s="80"/>
      <c r="AY25421" s="80"/>
      <c r="AZ25421" s="80"/>
      <c r="BA25421" s="80"/>
      <c r="BB25421" s="80"/>
    </row>
    <row r="25422" spans="9:54" x14ac:dyDescent="0.25">
      <c r="I25422" s="80"/>
      <c r="AX25422" s="80"/>
      <c r="AY25422" s="80"/>
      <c r="AZ25422" s="80"/>
      <c r="BA25422" s="80"/>
      <c r="BB25422" s="80"/>
    </row>
    <row r="25423" spans="9:54" x14ac:dyDescent="0.25">
      <c r="I25423" s="80"/>
      <c r="AX25423" s="80"/>
      <c r="AY25423" s="80"/>
      <c r="AZ25423" s="80"/>
      <c r="BA25423" s="80"/>
      <c r="BB25423" s="80"/>
    </row>
    <row r="25424" spans="9:54" x14ac:dyDescent="0.25">
      <c r="I25424" s="80"/>
      <c r="AX25424" s="80"/>
      <c r="AY25424" s="80"/>
      <c r="AZ25424" s="80"/>
      <c r="BA25424" s="80"/>
      <c r="BB25424" s="80"/>
    </row>
    <row r="25425" spans="9:54" x14ac:dyDescent="0.25">
      <c r="I25425" s="80"/>
      <c r="AX25425" s="80"/>
      <c r="AY25425" s="80"/>
      <c r="AZ25425" s="80"/>
      <c r="BA25425" s="80"/>
      <c r="BB25425" s="80"/>
    </row>
    <row r="25426" spans="9:54" x14ac:dyDescent="0.25">
      <c r="I25426" s="80"/>
      <c r="AX25426" s="80"/>
      <c r="AY25426" s="80"/>
      <c r="AZ25426" s="80"/>
      <c r="BA25426" s="80"/>
      <c r="BB25426" s="80"/>
    </row>
    <row r="25427" spans="9:54" x14ac:dyDescent="0.25">
      <c r="I25427" s="80"/>
      <c r="AX25427" s="80"/>
      <c r="AY25427" s="80"/>
      <c r="AZ25427" s="80"/>
      <c r="BA25427" s="80"/>
      <c r="BB25427" s="80"/>
    </row>
    <row r="25428" spans="9:54" x14ac:dyDescent="0.25">
      <c r="I25428" s="80"/>
      <c r="AX25428" s="80"/>
      <c r="AY25428" s="80"/>
      <c r="AZ25428" s="80"/>
      <c r="BA25428" s="80"/>
      <c r="BB25428" s="80"/>
    </row>
    <row r="25429" spans="9:54" x14ac:dyDescent="0.25">
      <c r="I25429" s="80"/>
      <c r="AX25429" s="80"/>
      <c r="AY25429" s="80"/>
      <c r="AZ25429" s="80"/>
      <c r="BA25429" s="80"/>
      <c r="BB25429" s="80"/>
    </row>
    <row r="25430" spans="9:54" x14ac:dyDescent="0.25">
      <c r="I25430" s="80"/>
      <c r="AX25430" s="80"/>
      <c r="AY25430" s="80"/>
      <c r="AZ25430" s="80"/>
      <c r="BA25430" s="80"/>
      <c r="BB25430" s="80"/>
    </row>
    <row r="25431" spans="9:54" x14ac:dyDescent="0.25">
      <c r="I25431" s="80"/>
      <c r="AX25431" s="80"/>
      <c r="AY25431" s="80"/>
      <c r="AZ25431" s="80"/>
      <c r="BA25431" s="80"/>
      <c r="BB25431" s="80"/>
    </row>
    <row r="25432" spans="9:54" x14ac:dyDescent="0.25">
      <c r="I25432" s="80"/>
      <c r="AX25432" s="80"/>
      <c r="AY25432" s="80"/>
      <c r="AZ25432" s="80"/>
      <c r="BA25432" s="80"/>
      <c r="BB25432" s="80"/>
    </row>
    <row r="25433" spans="9:54" x14ac:dyDescent="0.25">
      <c r="I25433" s="80"/>
      <c r="AX25433" s="80"/>
      <c r="AY25433" s="80"/>
      <c r="AZ25433" s="80"/>
      <c r="BA25433" s="80"/>
      <c r="BB25433" s="80"/>
    </row>
    <row r="25434" spans="9:54" x14ac:dyDescent="0.25">
      <c r="I25434" s="80"/>
      <c r="AX25434" s="80"/>
      <c r="AY25434" s="80"/>
      <c r="AZ25434" s="80"/>
      <c r="BA25434" s="80"/>
      <c r="BB25434" s="80"/>
    </row>
    <row r="25435" spans="9:54" x14ac:dyDescent="0.25">
      <c r="I25435" s="80"/>
      <c r="AX25435" s="80"/>
      <c r="AY25435" s="80"/>
      <c r="AZ25435" s="80"/>
      <c r="BA25435" s="80"/>
      <c r="BB25435" s="80"/>
    </row>
    <row r="25436" spans="9:54" x14ac:dyDescent="0.25">
      <c r="I25436" s="80"/>
      <c r="AX25436" s="80"/>
      <c r="AY25436" s="80"/>
      <c r="AZ25436" s="80"/>
      <c r="BA25436" s="80"/>
      <c r="BB25436" s="80"/>
    </row>
    <row r="25437" spans="9:54" x14ac:dyDescent="0.25">
      <c r="I25437" s="80"/>
      <c r="AX25437" s="80"/>
      <c r="AY25437" s="80"/>
      <c r="AZ25437" s="80"/>
      <c r="BA25437" s="80"/>
      <c r="BB25437" s="80"/>
    </row>
    <row r="25438" spans="9:54" x14ac:dyDescent="0.25">
      <c r="I25438" s="80"/>
      <c r="AX25438" s="80"/>
      <c r="AY25438" s="80"/>
      <c r="AZ25438" s="80"/>
      <c r="BA25438" s="80"/>
      <c r="BB25438" s="80"/>
    </row>
    <row r="25439" spans="9:54" x14ac:dyDescent="0.25">
      <c r="I25439" s="80"/>
      <c r="AX25439" s="80"/>
      <c r="AY25439" s="80"/>
      <c r="AZ25439" s="80"/>
      <c r="BA25439" s="80"/>
      <c r="BB25439" s="80"/>
    </row>
    <row r="25440" spans="9:54" x14ac:dyDescent="0.25">
      <c r="I25440" s="80"/>
      <c r="AX25440" s="80"/>
      <c r="AY25440" s="80"/>
      <c r="AZ25440" s="80"/>
      <c r="BA25440" s="80"/>
      <c r="BB25440" s="80"/>
    </row>
    <row r="25441" spans="9:54" x14ac:dyDescent="0.25">
      <c r="I25441" s="80"/>
      <c r="AX25441" s="80"/>
      <c r="AY25441" s="80"/>
      <c r="AZ25441" s="80"/>
      <c r="BA25441" s="80"/>
      <c r="BB25441" s="80"/>
    </row>
    <row r="25442" spans="9:54" x14ac:dyDescent="0.25">
      <c r="I25442" s="80"/>
      <c r="AX25442" s="80"/>
      <c r="AY25442" s="80"/>
      <c r="AZ25442" s="80"/>
      <c r="BA25442" s="80"/>
      <c r="BB25442" s="80"/>
    </row>
    <row r="25443" spans="9:54" x14ac:dyDescent="0.25">
      <c r="I25443" s="80"/>
      <c r="AX25443" s="80"/>
      <c r="AY25443" s="80"/>
      <c r="AZ25443" s="80"/>
      <c r="BA25443" s="80"/>
      <c r="BB25443" s="80"/>
    </row>
    <row r="25444" spans="9:54" x14ac:dyDescent="0.25">
      <c r="I25444" s="80"/>
      <c r="AX25444" s="80"/>
      <c r="AY25444" s="80"/>
      <c r="AZ25444" s="80"/>
      <c r="BA25444" s="80"/>
      <c r="BB25444" s="80"/>
    </row>
    <row r="25445" spans="9:54" x14ac:dyDescent="0.25">
      <c r="I25445" s="80"/>
      <c r="AX25445" s="80"/>
      <c r="AY25445" s="80"/>
      <c r="AZ25445" s="80"/>
      <c r="BA25445" s="80"/>
      <c r="BB25445" s="80"/>
    </row>
    <row r="25446" spans="9:54" x14ac:dyDescent="0.25">
      <c r="I25446" s="80"/>
      <c r="AX25446" s="80"/>
      <c r="AY25446" s="80"/>
      <c r="AZ25446" s="80"/>
      <c r="BA25446" s="80"/>
      <c r="BB25446" s="80"/>
    </row>
    <row r="25447" spans="9:54" x14ac:dyDescent="0.25">
      <c r="I25447" s="80"/>
      <c r="AX25447" s="80"/>
      <c r="AY25447" s="80"/>
      <c r="AZ25447" s="80"/>
      <c r="BA25447" s="80"/>
      <c r="BB25447" s="80"/>
    </row>
    <row r="25448" spans="9:54" x14ac:dyDescent="0.25">
      <c r="I25448" s="80"/>
      <c r="AX25448" s="80"/>
      <c r="AY25448" s="80"/>
      <c r="AZ25448" s="80"/>
      <c r="BA25448" s="80"/>
      <c r="BB25448" s="80"/>
    </row>
    <row r="25449" spans="9:54" x14ac:dyDescent="0.25">
      <c r="I25449" s="80"/>
      <c r="AX25449" s="80"/>
      <c r="AY25449" s="80"/>
      <c r="AZ25449" s="80"/>
      <c r="BA25449" s="80"/>
      <c r="BB25449" s="80"/>
    </row>
    <row r="25450" spans="9:54" x14ac:dyDescent="0.25">
      <c r="I25450" s="80"/>
      <c r="AX25450" s="80"/>
      <c r="AY25450" s="80"/>
      <c r="AZ25450" s="80"/>
      <c r="BA25450" s="80"/>
      <c r="BB25450" s="80"/>
    </row>
    <row r="25451" spans="9:54" x14ac:dyDescent="0.25">
      <c r="I25451" s="80"/>
      <c r="AX25451" s="80"/>
      <c r="AY25451" s="80"/>
      <c r="AZ25451" s="80"/>
      <c r="BA25451" s="80"/>
      <c r="BB25451" s="80"/>
    </row>
    <row r="25452" spans="9:54" x14ac:dyDescent="0.25">
      <c r="I25452" s="80"/>
      <c r="AX25452" s="80"/>
      <c r="AY25452" s="80"/>
      <c r="AZ25452" s="80"/>
      <c r="BA25452" s="80"/>
      <c r="BB25452" s="80"/>
    </row>
    <row r="25453" spans="9:54" x14ac:dyDescent="0.25">
      <c r="I25453" s="80"/>
      <c r="AX25453" s="80"/>
      <c r="AY25453" s="80"/>
      <c r="AZ25453" s="80"/>
      <c r="BA25453" s="80"/>
      <c r="BB25453" s="80"/>
    </row>
    <row r="25454" spans="9:54" x14ac:dyDescent="0.25">
      <c r="I25454" s="80"/>
      <c r="AX25454" s="80"/>
      <c r="AY25454" s="80"/>
      <c r="AZ25454" s="80"/>
      <c r="BA25454" s="80"/>
      <c r="BB25454" s="80"/>
    </row>
    <row r="25455" spans="9:54" x14ac:dyDescent="0.25">
      <c r="I25455" s="80"/>
      <c r="AX25455" s="80"/>
      <c r="AY25455" s="80"/>
      <c r="AZ25455" s="80"/>
      <c r="BA25455" s="80"/>
      <c r="BB25455" s="80"/>
    </row>
    <row r="25456" spans="9:54" x14ac:dyDescent="0.25">
      <c r="I25456" s="80"/>
      <c r="AX25456" s="80"/>
      <c r="AY25456" s="80"/>
      <c r="AZ25456" s="80"/>
      <c r="BA25456" s="80"/>
      <c r="BB25456" s="80"/>
    </row>
    <row r="25457" spans="9:54" x14ac:dyDescent="0.25">
      <c r="I25457" s="80"/>
      <c r="AX25457" s="80"/>
      <c r="AY25457" s="80"/>
      <c r="AZ25457" s="80"/>
      <c r="BA25457" s="80"/>
      <c r="BB25457" s="80"/>
    </row>
    <row r="25458" spans="9:54" x14ac:dyDescent="0.25">
      <c r="I25458" s="80"/>
      <c r="AX25458" s="80"/>
      <c r="AY25458" s="80"/>
      <c r="AZ25458" s="80"/>
      <c r="BA25458" s="80"/>
      <c r="BB25458" s="80"/>
    </row>
    <row r="25459" spans="9:54" x14ac:dyDescent="0.25">
      <c r="I25459" s="80"/>
      <c r="AX25459" s="80"/>
      <c r="AY25459" s="80"/>
      <c r="AZ25459" s="80"/>
      <c r="BA25459" s="80"/>
      <c r="BB25459" s="80"/>
    </row>
    <row r="25460" spans="9:54" x14ac:dyDescent="0.25">
      <c r="I25460" s="80"/>
      <c r="AX25460" s="80"/>
      <c r="AY25460" s="80"/>
      <c r="AZ25460" s="80"/>
      <c r="BA25460" s="80"/>
      <c r="BB25460" s="80"/>
    </row>
    <row r="25461" spans="9:54" x14ac:dyDescent="0.25">
      <c r="I25461" s="80"/>
      <c r="AX25461" s="80"/>
      <c r="AY25461" s="80"/>
      <c r="AZ25461" s="80"/>
      <c r="BA25461" s="80"/>
      <c r="BB25461" s="80"/>
    </row>
    <row r="25462" spans="9:54" x14ac:dyDescent="0.25">
      <c r="I25462" s="80"/>
      <c r="AX25462" s="80"/>
      <c r="AY25462" s="80"/>
      <c r="AZ25462" s="80"/>
      <c r="BA25462" s="80"/>
      <c r="BB25462" s="80"/>
    </row>
    <row r="25463" spans="9:54" x14ac:dyDescent="0.25">
      <c r="I25463" s="80"/>
      <c r="AX25463" s="80"/>
      <c r="AY25463" s="80"/>
      <c r="AZ25463" s="80"/>
      <c r="BA25463" s="80"/>
      <c r="BB25463" s="80"/>
    </row>
    <row r="25464" spans="9:54" x14ac:dyDescent="0.25">
      <c r="I25464" s="80"/>
      <c r="AX25464" s="80"/>
      <c r="AY25464" s="80"/>
      <c r="AZ25464" s="80"/>
      <c r="BA25464" s="80"/>
      <c r="BB25464" s="80"/>
    </row>
    <row r="25465" spans="9:54" x14ac:dyDescent="0.25">
      <c r="I25465" s="80"/>
      <c r="AX25465" s="80"/>
      <c r="AY25465" s="80"/>
      <c r="AZ25465" s="80"/>
      <c r="BA25465" s="80"/>
      <c r="BB25465" s="80"/>
    </row>
    <row r="25466" spans="9:54" x14ac:dyDescent="0.25">
      <c r="I25466" s="80"/>
      <c r="AX25466" s="80"/>
      <c r="AY25466" s="80"/>
      <c r="AZ25466" s="80"/>
      <c r="BA25466" s="80"/>
      <c r="BB25466" s="80"/>
    </row>
    <row r="25467" spans="9:54" x14ac:dyDescent="0.25">
      <c r="I25467" s="80"/>
      <c r="AX25467" s="80"/>
      <c r="AY25467" s="80"/>
      <c r="AZ25467" s="80"/>
      <c r="BA25467" s="80"/>
      <c r="BB25467" s="80"/>
    </row>
    <row r="25468" spans="9:54" x14ac:dyDescent="0.25">
      <c r="I25468" s="80"/>
      <c r="AX25468" s="80"/>
      <c r="AY25468" s="80"/>
      <c r="AZ25468" s="80"/>
      <c r="BA25468" s="80"/>
      <c r="BB25468" s="80"/>
    </row>
    <row r="25469" spans="9:54" x14ac:dyDescent="0.25">
      <c r="I25469" s="80"/>
      <c r="AX25469" s="80"/>
      <c r="AY25469" s="80"/>
      <c r="AZ25469" s="80"/>
      <c r="BA25469" s="80"/>
      <c r="BB25469" s="80"/>
    </row>
    <row r="25470" spans="9:54" x14ac:dyDescent="0.25">
      <c r="I25470" s="80"/>
      <c r="AX25470" s="80"/>
      <c r="AY25470" s="80"/>
      <c r="AZ25470" s="80"/>
      <c r="BA25470" s="80"/>
      <c r="BB25470" s="80"/>
    </row>
    <row r="25471" spans="9:54" x14ac:dyDescent="0.25">
      <c r="I25471" s="80"/>
      <c r="AX25471" s="80"/>
      <c r="AY25471" s="80"/>
      <c r="AZ25471" s="80"/>
      <c r="BA25471" s="80"/>
      <c r="BB25471" s="80"/>
    </row>
    <row r="25472" spans="9:54" x14ac:dyDescent="0.25">
      <c r="I25472" s="80"/>
      <c r="AX25472" s="80"/>
      <c r="AY25472" s="80"/>
      <c r="AZ25472" s="80"/>
      <c r="BA25472" s="80"/>
      <c r="BB25472" s="80"/>
    </row>
    <row r="25473" spans="9:54" x14ac:dyDescent="0.25">
      <c r="I25473" s="80"/>
      <c r="AX25473" s="80"/>
      <c r="AY25473" s="80"/>
      <c r="AZ25473" s="80"/>
      <c r="BA25473" s="80"/>
      <c r="BB25473" s="80"/>
    </row>
    <row r="25474" spans="9:54" x14ac:dyDescent="0.25">
      <c r="I25474" s="80"/>
      <c r="AX25474" s="80"/>
      <c r="AY25474" s="80"/>
      <c r="AZ25474" s="80"/>
      <c r="BA25474" s="80"/>
      <c r="BB25474" s="80"/>
    </row>
    <row r="25475" spans="9:54" x14ac:dyDescent="0.25">
      <c r="I25475" s="80"/>
      <c r="AX25475" s="80"/>
      <c r="AY25475" s="80"/>
      <c r="AZ25475" s="80"/>
      <c r="BA25475" s="80"/>
      <c r="BB25475" s="80"/>
    </row>
    <row r="25476" spans="9:54" x14ac:dyDescent="0.25">
      <c r="I25476" s="80"/>
      <c r="AX25476" s="80"/>
      <c r="AY25476" s="80"/>
      <c r="AZ25476" s="80"/>
      <c r="BA25476" s="80"/>
      <c r="BB25476" s="80"/>
    </row>
    <row r="25477" spans="9:54" x14ac:dyDescent="0.25">
      <c r="I25477" s="80"/>
      <c r="AX25477" s="80"/>
      <c r="AY25477" s="80"/>
      <c r="AZ25477" s="80"/>
      <c r="BA25477" s="80"/>
      <c r="BB25477" s="80"/>
    </row>
    <row r="25478" spans="9:54" x14ac:dyDescent="0.25">
      <c r="I25478" s="80"/>
      <c r="AX25478" s="80"/>
      <c r="AY25478" s="80"/>
      <c r="AZ25478" s="80"/>
      <c r="BA25478" s="80"/>
      <c r="BB25478" s="80"/>
    </row>
    <row r="25479" spans="9:54" x14ac:dyDescent="0.25">
      <c r="I25479" s="80"/>
      <c r="AX25479" s="80"/>
      <c r="AY25479" s="80"/>
      <c r="AZ25479" s="80"/>
      <c r="BA25479" s="80"/>
      <c r="BB25479" s="80"/>
    </row>
    <row r="25480" spans="9:54" x14ac:dyDescent="0.25">
      <c r="I25480" s="80"/>
      <c r="AX25480" s="80"/>
      <c r="AY25480" s="80"/>
      <c r="AZ25480" s="80"/>
      <c r="BA25480" s="80"/>
      <c r="BB25480" s="80"/>
    </row>
    <row r="25481" spans="9:54" x14ac:dyDescent="0.25">
      <c r="I25481" s="80"/>
      <c r="AX25481" s="80"/>
      <c r="AY25481" s="80"/>
      <c r="AZ25481" s="80"/>
      <c r="BA25481" s="80"/>
      <c r="BB25481" s="80"/>
    </row>
    <row r="25482" spans="9:54" x14ac:dyDescent="0.25">
      <c r="I25482" s="80"/>
      <c r="AX25482" s="80"/>
      <c r="AY25482" s="80"/>
      <c r="AZ25482" s="80"/>
      <c r="BA25482" s="80"/>
      <c r="BB25482" s="80"/>
    </row>
    <row r="25483" spans="9:54" x14ac:dyDescent="0.25">
      <c r="I25483" s="80"/>
      <c r="AX25483" s="80"/>
      <c r="AY25483" s="80"/>
      <c r="AZ25483" s="80"/>
      <c r="BA25483" s="80"/>
      <c r="BB25483" s="80"/>
    </row>
    <row r="25484" spans="9:54" x14ac:dyDescent="0.25">
      <c r="I25484" s="80"/>
      <c r="AX25484" s="80"/>
      <c r="AY25484" s="80"/>
      <c r="AZ25484" s="80"/>
      <c r="BA25484" s="80"/>
      <c r="BB25484" s="80"/>
    </row>
    <row r="25485" spans="9:54" x14ac:dyDescent="0.25">
      <c r="I25485" s="80"/>
      <c r="AX25485" s="80"/>
      <c r="AY25485" s="80"/>
      <c r="AZ25485" s="80"/>
      <c r="BA25485" s="80"/>
      <c r="BB25485" s="80"/>
    </row>
    <row r="25486" spans="9:54" x14ac:dyDescent="0.25">
      <c r="I25486" s="80"/>
      <c r="AX25486" s="80"/>
      <c r="AY25486" s="80"/>
      <c r="AZ25486" s="80"/>
      <c r="BA25486" s="80"/>
      <c r="BB25486" s="80"/>
    </row>
    <row r="25487" spans="9:54" x14ac:dyDescent="0.25">
      <c r="I25487" s="80"/>
      <c r="AX25487" s="80"/>
      <c r="AY25487" s="80"/>
      <c r="AZ25487" s="80"/>
      <c r="BA25487" s="80"/>
      <c r="BB25487" s="80"/>
    </row>
    <row r="25488" spans="9:54" x14ac:dyDescent="0.25">
      <c r="I25488" s="80"/>
      <c r="AX25488" s="80"/>
      <c r="AY25488" s="80"/>
      <c r="AZ25488" s="80"/>
      <c r="BA25488" s="80"/>
      <c r="BB25488" s="80"/>
    </row>
    <row r="25489" spans="9:54" x14ac:dyDescent="0.25">
      <c r="I25489" s="80"/>
      <c r="AX25489" s="80"/>
      <c r="AY25489" s="80"/>
      <c r="AZ25489" s="80"/>
      <c r="BA25489" s="80"/>
      <c r="BB25489" s="80"/>
    </row>
    <row r="25490" spans="9:54" x14ac:dyDescent="0.25">
      <c r="I25490" s="80"/>
      <c r="AX25490" s="80"/>
      <c r="AY25490" s="80"/>
      <c r="AZ25490" s="80"/>
      <c r="BA25490" s="80"/>
      <c r="BB25490" s="80"/>
    </row>
    <row r="25491" spans="9:54" x14ac:dyDescent="0.25">
      <c r="I25491" s="80"/>
      <c r="AX25491" s="80"/>
      <c r="AY25491" s="80"/>
      <c r="AZ25491" s="80"/>
      <c r="BA25491" s="80"/>
      <c r="BB25491" s="80"/>
    </row>
    <row r="25492" spans="9:54" x14ac:dyDescent="0.25">
      <c r="I25492" s="80"/>
      <c r="AX25492" s="80"/>
      <c r="AY25492" s="80"/>
      <c r="AZ25492" s="80"/>
      <c r="BA25492" s="80"/>
      <c r="BB25492" s="80"/>
    </row>
    <row r="25493" spans="9:54" x14ac:dyDescent="0.25">
      <c r="I25493" s="80"/>
      <c r="AX25493" s="80"/>
      <c r="AY25493" s="80"/>
      <c r="AZ25493" s="80"/>
      <c r="BA25493" s="80"/>
      <c r="BB25493" s="80"/>
    </row>
    <row r="25494" spans="9:54" x14ac:dyDescent="0.25">
      <c r="I25494" s="80"/>
      <c r="AX25494" s="80"/>
      <c r="AY25494" s="80"/>
      <c r="AZ25494" s="80"/>
      <c r="BA25494" s="80"/>
      <c r="BB25494" s="80"/>
    </row>
    <row r="25495" spans="9:54" x14ac:dyDescent="0.25">
      <c r="I25495" s="80"/>
      <c r="AX25495" s="80"/>
      <c r="AY25495" s="80"/>
      <c r="AZ25495" s="80"/>
      <c r="BA25495" s="80"/>
      <c r="BB25495" s="80"/>
    </row>
    <row r="25496" spans="9:54" x14ac:dyDescent="0.25">
      <c r="I25496" s="80"/>
      <c r="AX25496" s="80"/>
      <c r="AY25496" s="80"/>
      <c r="AZ25496" s="80"/>
      <c r="BA25496" s="80"/>
      <c r="BB25496" s="80"/>
    </row>
    <row r="25497" spans="9:54" x14ac:dyDescent="0.25">
      <c r="I25497" s="80"/>
      <c r="AX25497" s="80"/>
      <c r="AY25497" s="80"/>
      <c r="AZ25497" s="80"/>
      <c r="BA25497" s="80"/>
      <c r="BB25497" s="80"/>
    </row>
    <row r="25498" spans="9:54" x14ac:dyDescent="0.25">
      <c r="I25498" s="80"/>
      <c r="AX25498" s="80"/>
      <c r="AY25498" s="80"/>
      <c r="AZ25498" s="80"/>
      <c r="BA25498" s="80"/>
      <c r="BB25498" s="80"/>
    </row>
    <row r="25499" spans="9:54" x14ac:dyDescent="0.25">
      <c r="I25499" s="80"/>
      <c r="AX25499" s="80"/>
      <c r="AY25499" s="80"/>
      <c r="AZ25499" s="80"/>
      <c r="BA25499" s="80"/>
      <c r="BB25499" s="80"/>
    </row>
    <row r="25500" spans="9:54" x14ac:dyDescent="0.25">
      <c r="I25500" s="80"/>
      <c r="AX25500" s="80"/>
      <c r="AY25500" s="80"/>
      <c r="AZ25500" s="80"/>
      <c r="BA25500" s="80"/>
      <c r="BB25500" s="80"/>
    </row>
    <row r="25501" spans="9:54" x14ac:dyDescent="0.25">
      <c r="I25501" s="80"/>
      <c r="AX25501" s="80"/>
      <c r="AY25501" s="80"/>
      <c r="AZ25501" s="80"/>
      <c r="BA25501" s="80"/>
      <c r="BB25501" s="80"/>
    </row>
    <row r="25502" spans="9:54" x14ac:dyDescent="0.25">
      <c r="I25502" s="80"/>
      <c r="AX25502" s="80"/>
      <c r="AY25502" s="80"/>
      <c r="AZ25502" s="80"/>
      <c r="BA25502" s="80"/>
      <c r="BB25502" s="80"/>
    </row>
    <row r="25503" spans="9:54" x14ac:dyDescent="0.25">
      <c r="I25503" s="80"/>
      <c r="AX25503" s="80"/>
      <c r="AY25503" s="80"/>
      <c r="AZ25503" s="80"/>
      <c r="BA25503" s="80"/>
      <c r="BB25503" s="80"/>
    </row>
    <row r="25504" spans="9:54" x14ac:dyDescent="0.25">
      <c r="I25504" s="80"/>
      <c r="AX25504" s="80"/>
      <c r="AY25504" s="80"/>
      <c r="AZ25504" s="80"/>
      <c r="BA25504" s="80"/>
      <c r="BB25504" s="80"/>
    </row>
    <row r="25505" spans="9:54" x14ac:dyDescent="0.25">
      <c r="I25505" s="80"/>
      <c r="AX25505" s="80"/>
      <c r="AY25505" s="80"/>
      <c r="AZ25505" s="80"/>
      <c r="BA25505" s="80"/>
      <c r="BB25505" s="80"/>
    </row>
    <row r="25506" spans="9:54" x14ac:dyDescent="0.25">
      <c r="I25506" s="80"/>
      <c r="AX25506" s="80"/>
      <c r="AY25506" s="80"/>
      <c r="AZ25506" s="80"/>
      <c r="BA25506" s="80"/>
      <c r="BB25506" s="80"/>
    </row>
    <row r="25507" spans="9:54" x14ac:dyDescent="0.25">
      <c r="I25507" s="80"/>
      <c r="AX25507" s="80"/>
      <c r="AY25507" s="80"/>
      <c r="AZ25507" s="80"/>
      <c r="BA25507" s="80"/>
      <c r="BB25507" s="80"/>
    </row>
    <row r="25508" spans="9:54" x14ac:dyDescent="0.25">
      <c r="I25508" s="80"/>
      <c r="AX25508" s="80"/>
      <c r="AY25508" s="80"/>
      <c r="AZ25508" s="80"/>
      <c r="BA25508" s="80"/>
      <c r="BB25508" s="80"/>
    </row>
    <row r="25509" spans="9:54" x14ac:dyDescent="0.25">
      <c r="I25509" s="80"/>
      <c r="AX25509" s="80"/>
      <c r="AY25509" s="80"/>
      <c r="AZ25509" s="80"/>
      <c r="BA25509" s="80"/>
      <c r="BB25509" s="80"/>
    </row>
    <row r="25510" spans="9:54" x14ac:dyDescent="0.25">
      <c r="I25510" s="80"/>
      <c r="AX25510" s="80"/>
      <c r="AY25510" s="80"/>
      <c r="AZ25510" s="80"/>
      <c r="BA25510" s="80"/>
      <c r="BB25510" s="80"/>
    </row>
    <row r="25511" spans="9:54" x14ac:dyDescent="0.25">
      <c r="I25511" s="80"/>
      <c r="AX25511" s="80"/>
      <c r="AY25511" s="80"/>
      <c r="AZ25511" s="80"/>
      <c r="BA25511" s="80"/>
      <c r="BB25511" s="80"/>
    </row>
    <row r="25512" spans="9:54" x14ac:dyDescent="0.25">
      <c r="I25512" s="80"/>
      <c r="AX25512" s="80"/>
      <c r="AY25512" s="80"/>
      <c r="AZ25512" s="80"/>
      <c r="BA25512" s="80"/>
      <c r="BB25512" s="80"/>
    </row>
    <row r="25513" spans="9:54" x14ac:dyDescent="0.25">
      <c r="I25513" s="80"/>
      <c r="AX25513" s="80"/>
      <c r="AY25513" s="80"/>
      <c r="AZ25513" s="80"/>
      <c r="BA25513" s="80"/>
      <c r="BB25513" s="80"/>
    </row>
    <row r="25514" spans="9:54" x14ac:dyDescent="0.25">
      <c r="I25514" s="80"/>
      <c r="AX25514" s="80"/>
      <c r="AY25514" s="80"/>
      <c r="AZ25514" s="80"/>
      <c r="BA25514" s="80"/>
      <c r="BB25514" s="80"/>
    </row>
    <row r="25515" spans="9:54" x14ac:dyDescent="0.25">
      <c r="I25515" s="80"/>
      <c r="AX25515" s="80"/>
      <c r="AY25515" s="80"/>
      <c r="AZ25515" s="80"/>
      <c r="BA25515" s="80"/>
      <c r="BB25515" s="80"/>
    </row>
    <row r="25516" spans="9:54" x14ac:dyDescent="0.25">
      <c r="I25516" s="80"/>
      <c r="AX25516" s="80"/>
      <c r="AY25516" s="80"/>
      <c r="AZ25516" s="80"/>
      <c r="BA25516" s="80"/>
      <c r="BB25516" s="80"/>
    </row>
    <row r="25517" spans="9:54" x14ac:dyDescent="0.25">
      <c r="I25517" s="80"/>
      <c r="AX25517" s="80"/>
      <c r="AY25517" s="80"/>
      <c r="AZ25517" s="80"/>
      <c r="BA25517" s="80"/>
      <c r="BB25517" s="80"/>
    </row>
    <row r="25518" spans="9:54" x14ac:dyDescent="0.25">
      <c r="I25518" s="80"/>
      <c r="AX25518" s="80"/>
      <c r="AY25518" s="80"/>
      <c r="AZ25518" s="80"/>
      <c r="BA25518" s="80"/>
      <c r="BB25518" s="80"/>
    </row>
    <row r="25519" spans="9:54" x14ac:dyDescent="0.25">
      <c r="I25519" s="80"/>
      <c r="AX25519" s="80"/>
      <c r="AY25519" s="80"/>
      <c r="AZ25519" s="80"/>
      <c r="BA25519" s="80"/>
      <c r="BB25519" s="80"/>
    </row>
    <row r="25520" spans="9:54" x14ac:dyDescent="0.25">
      <c r="I25520" s="80"/>
      <c r="AX25520" s="80"/>
      <c r="AY25520" s="80"/>
      <c r="AZ25520" s="80"/>
      <c r="BA25520" s="80"/>
      <c r="BB25520" s="80"/>
    </row>
    <row r="25521" spans="9:54" x14ac:dyDescent="0.25">
      <c r="I25521" s="80"/>
      <c r="AX25521" s="80"/>
      <c r="AY25521" s="80"/>
      <c r="AZ25521" s="80"/>
      <c r="BA25521" s="80"/>
      <c r="BB25521" s="80"/>
    </row>
    <row r="25522" spans="9:54" x14ac:dyDescent="0.25">
      <c r="I25522" s="80"/>
      <c r="AX25522" s="80"/>
      <c r="AY25522" s="80"/>
      <c r="AZ25522" s="80"/>
      <c r="BA25522" s="80"/>
      <c r="BB25522" s="80"/>
    </row>
    <row r="25523" spans="9:54" x14ac:dyDescent="0.25">
      <c r="I25523" s="80"/>
      <c r="AX25523" s="80"/>
      <c r="AY25523" s="80"/>
      <c r="AZ25523" s="80"/>
      <c r="BA25523" s="80"/>
      <c r="BB25523" s="80"/>
    </row>
    <row r="25524" spans="9:54" x14ac:dyDescent="0.25">
      <c r="I25524" s="80"/>
      <c r="AX25524" s="80"/>
      <c r="AY25524" s="80"/>
      <c r="AZ25524" s="80"/>
      <c r="BA25524" s="80"/>
      <c r="BB25524" s="80"/>
    </row>
    <row r="25525" spans="9:54" x14ac:dyDescent="0.25">
      <c r="I25525" s="80"/>
      <c r="AX25525" s="80"/>
      <c r="AY25525" s="80"/>
      <c r="AZ25525" s="80"/>
      <c r="BA25525" s="80"/>
      <c r="BB25525" s="80"/>
    </row>
    <row r="25526" spans="9:54" x14ac:dyDescent="0.25">
      <c r="I25526" s="80"/>
      <c r="AX25526" s="80"/>
      <c r="AY25526" s="80"/>
      <c r="AZ25526" s="80"/>
      <c r="BA25526" s="80"/>
      <c r="BB25526" s="80"/>
    </row>
    <row r="25527" spans="9:54" x14ac:dyDescent="0.25">
      <c r="I25527" s="80"/>
      <c r="AX25527" s="80"/>
      <c r="AY25527" s="80"/>
      <c r="AZ25527" s="80"/>
      <c r="BA25527" s="80"/>
      <c r="BB25527" s="80"/>
    </row>
    <row r="25528" spans="9:54" x14ac:dyDescent="0.25">
      <c r="I25528" s="80"/>
      <c r="AX25528" s="80"/>
      <c r="AY25528" s="80"/>
      <c r="AZ25528" s="80"/>
      <c r="BA25528" s="80"/>
      <c r="BB25528" s="80"/>
    </row>
    <row r="25529" spans="9:54" x14ac:dyDescent="0.25">
      <c r="I25529" s="80"/>
      <c r="AX25529" s="80"/>
      <c r="AY25529" s="80"/>
      <c r="AZ25529" s="80"/>
      <c r="BA25529" s="80"/>
      <c r="BB25529" s="80"/>
    </row>
    <row r="25530" spans="9:54" x14ac:dyDescent="0.25">
      <c r="I25530" s="80"/>
      <c r="AX25530" s="80"/>
      <c r="AY25530" s="80"/>
      <c r="AZ25530" s="80"/>
      <c r="BA25530" s="80"/>
      <c r="BB25530" s="80"/>
    </row>
    <row r="25531" spans="9:54" x14ac:dyDescent="0.25">
      <c r="I25531" s="80"/>
      <c r="AX25531" s="80"/>
      <c r="AY25531" s="80"/>
      <c r="AZ25531" s="80"/>
      <c r="BA25531" s="80"/>
      <c r="BB25531" s="80"/>
    </row>
    <row r="25532" spans="9:54" x14ac:dyDescent="0.25">
      <c r="I25532" s="80"/>
      <c r="AX25532" s="80"/>
      <c r="AY25532" s="80"/>
      <c r="AZ25532" s="80"/>
      <c r="BA25532" s="80"/>
      <c r="BB25532" s="80"/>
    </row>
    <row r="25533" spans="9:54" x14ac:dyDescent="0.25">
      <c r="I25533" s="80"/>
      <c r="AX25533" s="80"/>
      <c r="AY25533" s="80"/>
      <c r="AZ25533" s="80"/>
      <c r="BA25533" s="80"/>
      <c r="BB25533" s="80"/>
    </row>
    <row r="25534" spans="9:54" x14ac:dyDescent="0.25">
      <c r="I25534" s="80"/>
      <c r="AX25534" s="80"/>
      <c r="AY25534" s="80"/>
      <c r="AZ25534" s="80"/>
      <c r="BA25534" s="80"/>
      <c r="BB25534" s="80"/>
    </row>
    <row r="25535" spans="9:54" x14ac:dyDescent="0.25">
      <c r="I25535" s="80"/>
      <c r="AX25535" s="80"/>
      <c r="AY25535" s="80"/>
      <c r="AZ25535" s="80"/>
      <c r="BA25535" s="80"/>
      <c r="BB25535" s="80"/>
    </row>
    <row r="25536" spans="9:54" x14ac:dyDescent="0.25">
      <c r="I25536" s="80"/>
      <c r="AX25536" s="80"/>
      <c r="AY25536" s="80"/>
      <c r="AZ25536" s="80"/>
      <c r="BA25536" s="80"/>
      <c r="BB25536" s="80"/>
    </row>
    <row r="25537" spans="9:54" x14ac:dyDescent="0.25">
      <c r="I25537" s="80"/>
      <c r="AX25537" s="80"/>
      <c r="AY25537" s="80"/>
      <c r="AZ25537" s="80"/>
      <c r="BA25537" s="80"/>
      <c r="BB25537" s="80"/>
    </row>
    <row r="25538" spans="9:54" x14ac:dyDescent="0.25">
      <c r="I25538" s="80"/>
      <c r="AX25538" s="80"/>
      <c r="AY25538" s="80"/>
      <c r="AZ25538" s="80"/>
      <c r="BA25538" s="80"/>
      <c r="BB25538" s="80"/>
    </row>
    <row r="25539" spans="9:54" x14ac:dyDescent="0.25">
      <c r="I25539" s="80"/>
      <c r="AX25539" s="80"/>
      <c r="AY25539" s="80"/>
      <c r="AZ25539" s="80"/>
      <c r="BA25539" s="80"/>
      <c r="BB25539" s="80"/>
    </row>
    <row r="25540" spans="9:54" x14ac:dyDescent="0.25">
      <c r="I25540" s="80"/>
      <c r="AX25540" s="80"/>
      <c r="AY25540" s="80"/>
      <c r="AZ25540" s="80"/>
      <c r="BA25540" s="80"/>
      <c r="BB25540" s="80"/>
    </row>
    <row r="25541" spans="9:54" x14ac:dyDescent="0.25">
      <c r="I25541" s="80"/>
      <c r="AX25541" s="80"/>
      <c r="AY25541" s="80"/>
      <c r="AZ25541" s="80"/>
      <c r="BA25541" s="80"/>
      <c r="BB25541" s="80"/>
    </row>
    <row r="25542" spans="9:54" x14ac:dyDescent="0.25">
      <c r="I25542" s="80"/>
      <c r="AX25542" s="80"/>
      <c r="AY25542" s="80"/>
      <c r="AZ25542" s="80"/>
      <c r="BA25542" s="80"/>
      <c r="BB25542" s="80"/>
    </row>
    <row r="25543" spans="9:54" x14ac:dyDescent="0.25">
      <c r="I25543" s="80"/>
      <c r="AX25543" s="80"/>
      <c r="AY25543" s="80"/>
      <c r="AZ25543" s="80"/>
      <c r="BA25543" s="80"/>
      <c r="BB25543" s="80"/>
    </row>
    <row r="25544" spans="9:54" x14ac:dyDescent="0.25">
      <c r="I25544" s="80"/>
      <c r="AX25544" s="80"/>
      <c r="AY25544" s="80"/>
      <c r="AZ25544" s="80"/>
      <c r="BA25544" s="80"/>
      <c r="BB25544" s="80"/>
    </row>
    <row r="25545" spans="9:54" x14ac:dyDescent="0.25">
      <c r="I25545" s="80"/>
      <c r="AX25545" s="80"/>
      <c r="AY25545" s="80"/>
      <c r="AZ25545" s="80"/>
      <c r="BA25545" s="80"/>
      <c r="BB25545" s="80"/>
    </row>
    <row r="25546" spans="9:54" x14ac:dyDescent="0.25">
      <c r="I25546" s="80"/>
      <c r="AX25546" s="80"/>
      <c r="AY25546" s="80"/>
      <c r="AZ25546" s="80"/>
      <c r="BA25546" s="80"/>
      <c r="BB25546" s="80"/>
    </row>
    <row r="25547" spans="9:54" x14ac:dyDescent="0.25">
      <c r="I25547" s="80"/>
      <c r="AX25547" s="80"/>
      <c r="AY25547" s="80"/>
      <c r="AZ25547" s="80"/>
      <c r="BA25547" s="80"/>
      <c r="BB25547" s="80"/>
    </row>
    <row r="25548" spans="9:54" x14ac:dyDescent="0.25">
      <c r="I25548" s="80"/>
      <c r="AX25548" s="80"/>
      <c r="AY25548" s="80"/>
      <c r="AZ25548" s="80"/>
      <c r="BA25548" s="80"/>
      <c r="BB25548" s="80"/>
    </row>
    <row r="25549" spans="9:54" x14ac:dyDescent="0.25">
      <c r="I25549" s="80"/>
      <c r="AX25549" s="80"/>
      <c r="AY25549" s="80"/>
      <c r="AZ25549" s="80"/>
      <c r="BA25549" s="80"/>
      <c r="BB25549" s="80"/>
    </row>
    <row r="25550" spans="9:54" x14ac:dyDescent="0.25">
      <c r="I25550" s="80"/>
      <c r="AX25550" s="80"/>
      <c r="AY25550" s="80"/>
      <c r="AZ25550" s="80"/>
      <c r="BA25550" s="80"/>
      <c r="BB25550" s="80"/>
    </row>
    <row r="25551" spans="9:54" x14ac:dyDescent="0.25">
      <c r="I25551" s="80"/>
      <c r="AX25551" s="80"/>
      <c r="AY25551" s="80"/>
      <c r="AZ25551" s="80"/>
      <c r="BA25551" s="80"/>
      <c r="BB25551" s="80"/>
    </row>
    <row r="25552" spans="9:54" x14ac:dyDescent="0.25">
      <c r="I25552" s="80"/>
      <c r="AX25552" s="80"/>
      <c r="AY25552" s="80"/>
      <c r="AZ25552" s="80"/>
      <c r="BA25552" s="80"/>
      <c r="BB25552" s="80"/>
    </row>
    <row r="25553" spans="9:54" x14ac:dyDescent="0.25">
      <c r="I25553" s="80"/>
      <c r="AX25553" s="80"/>
      <c r="AY25553" s="80"/>
      <c r="AZ25553" s="80"/>
      <c r="BA25553" s="80"/>
      <c r="BB25553" s="80"/>
    </row>
    <row r="25554" spans="9:54" x14ac:dyDescent="0.25">
      <c r="I25554" s="80"/>
      <c r="AX25554" s="80"/>
      <c r="AY25554" s="80"/>
      <c r="AZ25554" s="80"/>
      <c r="BA25554" s="80"/>
      <c r="BB25554" s="80"/>
    </row>
    <row r="25555" spans="9:54" x14ac:dyDescent="0.25">
      <c r="I25555" s="80"/>
      <c r="AX25555" s="80"/>
      <c r="AY25555" s="80"/>
      <c r="AZ25555" s="80"/>
      <c r="BA25555" s="80"/>
      <c r="BB25555" s="80"/>
    </row>
    <row r="25556" spans="9:54" x14ac:dyDescent="0.25">
      <c r="I25556" s="80"/>
      <c r="AX25556" s="80"/>
      <c r="AY25556" s="80"/>
      <c r="AZ25556" s="80"/>
      <c r="BA25556" s="80"/>
      <c r="BB25556" s="80"/>
    </row>
    <row r="25557" spans="9:54" x14ac:dyDescent="0.25">
      <c r="I25557" s="80"/>
      <c r="AX25557" s="80"/>
      <c r="AY25557" s="80"/>
      <c r="AZ25557" s="80"/>
      <c r="BA25557" s="80"/>
      <c r="BB25557" s="80"/>
    </row>
    <row r="25558" spans="9:54" x14ac:dyDescent="0.25">
      <c r="I25558" s="80"/>
      <c r="AX25558" s="80"/>
      <c r="AY25558" s="80"/>
      <c r="AZ25558" s="80"/>
      <c r="BA25558" s="80"/>
      <c r="BB25558" s="80"/>
    </row>
    <row r="25559" spans="9:54" x14ac:dyDescent="0.25">
      <c r="I25559" s="80"/>
      <c r="AX25559" s="80"/>
      <c r="AY25559" s="80"/>
      <c r="AZ25559" s="80"/>
      <c r="BA25559" s="80"/>
      <c r="BB25559" s="80"/>
    </row>
    <row r="25560" spans="9:54" x14ac:dyDescent="0.25">
      <c r="I25560" s="80"/>
      <c r="AX25560" s="80"/>
      <c r="AY25560" s="80"/>
      <c r="AZ25560" s="80"/>
      <c r="BA25560" s="80"/>
      <c r="BB25560" s="80"/>
    </row>
    <row r="25561" spans="9:54" x14ac:dyDescent="0.25">
      <c r="I25561" s="80"/>
      <c r="AX25561" s="80"/>
      <c r="AY25561" s="80"/>
      <c r="AZ25561" s="80"/>
      <c r="BA25561" s="80"/>
      <c r="BB25561" s="80"/>
    </row>
    <row r="25562" spans="9:54" x14ac:dyDescent="0.25">
      <c r="I25562" s="80"/>
      <c r="AX25562" s="80"/>
      <c r="AY25562" s="80"/>
      <c r="AZ25562" s="80"/>
      <c r="BA25562" s="80"/>
      <c r="BB25562" s="80"/>
    </row>
    <row r="25563" spans="9:54" x14ac:dyDescent="0.25">
      <c r="I25563" s="80"/>
      <c r="AX25563" s="80"/>
      <c r="AY25563" s="80"/>
      <c r="AZ25563" s="80"/>
      <c r="BA25563" s="80"/>
      <c r="BB25563" s="80"/>
    </row>
    <row r="25564" spans="9:54" x14ac:dyDescent="0.25">
      <c r="I25564" s="80"/>
      <c r="AX25564" s="80"/>
      <c r="AY25564" s="80"/>
      <c r="AZ25564" s="80"/>
      <c r="BA25564" s="80"/>
      <c r="BB25564" s="80"/>
    </row>
    <row r="25565" spans="9:54" x14ac:dyDescent="0.25">
      <c r="I25565" s="80"/>
      <c r="AX25565" s="80"/>
      <c r="AY25565" s="80"/>
      <c r="AZ25565" s="80"/>
      <c r="BA25565" s="80"/>
      <c r="BB25565" s="80"/>
    </row>
    <row r="25566" spans="9:54" x14ac:dyDescent="0.25">
      <c r="I25566" s="80"/>
      <c r="AX25566" s="80"/>
      <c r="AY25566" s="80"/>
      <c r="AZ25566" s="80"/>
      <c r="BA25566" s="80"/>
      <c r="BB25566" s="80"/>
    </row>
    <row r="25567" spans="9:54" x14ac:dyDescent="0.25">
      <c r="I25567" s="80"/>
      <c r="AX25567" s="80"/>
      <c r="AY25567" s="80"/>
      <c r="AZ25567" s="80"/>
      <c r="BA25567" s="80"/>
      <c r="BB25567" s="80"/>
    </row>
    <row r="25568" spans="9:54" x14ac:dyDescent="0.25">
      <c r="I25568" s="80"/>
      <c r="AX25568" s="80"/>
      <c r="AY25568" s="80"/>
      <c r="AZ25568" s="80"/>
      <c r="BA25568" s="80"/>
      <c r="BB25568" s="80"/>
    </row>
    <row r="25569" spans="9:54" x14ac:dyDescent="0.25">
      <c r="I25569" s="80"/>
      <c r="AX25569" s="80"/>
      <c r="AY25569" s="80"/>
      <c r="AZ25569" s="80"/>
      <c r="BA25569" s="80"/>
      <c r="BB25569" s="80"/>
    </row>
    <row r="25570" spans="9:54" x14ac:dyDescent="0.25">
      <c r="I25570" s="80"/>
      <c r="AX25570" s="80"/>
      <c r="AY25570" s="80"/>
      <c r="AZ25570" s="80"/>
      <c r="BA25570" s="80"/>
      <c r="BB25570" s="80"/>
    </row>
    <row r="25571" spans="9:54" x14ac:dyDescent="0.25">
      <c r="I25571" s="80"/>
      <c r="AX25571" s="80"/>
      <c r="AY25571" s="80"/>
      <c r="AZ25571" s="80"/>
      <c r="BA25571" s="80"/>
      <c r="BB25571" s="80"/>
    </row>
    <row r="25572" spans="9:54" x14ac:dyDescent="0.25">
      <c r="I25572" s="80"/>
      <c r="AX25572" s="80"/>
      <c r="AY25572" s="80"/>
      <c r="AZ25572" s="80"/>
      <c r="BA25572" s="80"/>
      <c r="BB25572" s="80"/>
    </row>
    <row r="25573" spans="9:54" x14ac:dyDescent="0.25">
      <c r="I25573" s="80"/>
      <c r="AX25573" s="80"/>
      <c r="AY25573" s="80"/>
      <c r="AZ25573" s="80"/>
      <c r="BA25573" s="80"/>
      <c r="BB25573" s="80"/>
    </row>
    <row r="25574" spans="9:54" x14ac:dyDescent="0.25">
      <c r="I25574" s="80"/>
      <c r="AX25574" s="80"/>
      <c r="AY25574" s="80"/>
      <c r="AZ25574" s="80"/>
      <c r="BA25574" s="80"/>
      <c r="BB25574" s="80"/>
    </row>
    <row r="25575" spans="9:54" x14ac:dyDescent="0.25">
      <c r="I25575" s="80"/>
      <c r="AX25575" s="80"/>
      <c r="AY25575" s="80"/>
      <c r="AZ25575" s="80"/>
      <c r="BA25575" s="80"/>
      <c r="BB25575" s="80"/>
    </row>
    <row r="25576" spans="9:54" x14ac:dyDescent="0.25">
      <c r="I25576" s="80"/>
      <c r="AX25576" s="80"/>
      <c r="AY25576" s="80"/>
      <c r="AZ25576" s="80"/>
      <c r="BA25576" s="80"/>
      <c r="BB25576" s="80"/>
    </row>
    <row r="25577" spans="9:54" x14ac:dyDescent="0.25">
      <c r="I25577" s="80"/>
      <c r="AX25577" s="80"/>
      <c r="AY25577" s="80"/>
      <c r="AZ25577" s="80"/>
      <c r="BA25577" s="80"/>
      <c r="BB25577" s="80"/>
    </row>
    <row r="25578" spans="9:54" x14ac:dyDescent="0.25">
      <c r="I25578" s="80"/>
      <c r="AX25578" s="80"/>
      <c r="AY25578" s="80"/>
      <c r="AZ25578" s="80"/>
      <c r="BA25578" s="80"/>
      <c r="BB25578" s="80"/>
    </row>
    <row r="25579" spans="9:54" x14ac:dyDescent="0.25">
      <c r="I25579" s="80"/>
      <c r="AX25579" s="80"/>
      <c r="AY25579" s="80"/>
      <c r="AZ25579" s="80"/>
      <c r="BA25579" s="80"/>
      <c r="BB25579" s="80"/>
    </row>
    <row r="25580" spans="9:54" x14ac:dyDescent="0.25">
      <c r="I25580" s="80"/>
      <c r="AX25580" s="80"/>
      <c r="AY25580" s="80"/>
      <c r="AZ25580" s="80"/>
      <c r="BA25580" s="80"/>
      <c r="BB25580" s="80"/>
    </row>
    <row r="25581" spans="9:54" x14ac:dyDescent="0.25">
      <c r="I25581" s="80"/>
      <c r="AX25581" s="80"/>
      <c r="AY25581" s="80"/>
      <c r="AZ25581" s="80"/>
      <c r="BA25581" s="80"/>
      <c r="BB25581" s="80"/>
    </row>
    <row r="25582" spans="9:54" x14ac:dyDescent="0.25">
      <c r="I25582" s="80"/>
      <c r="AX25582" s="80"/>
      <c r="AY25582" s="80"/>
      <c r="AZ25582" s="80"/>
      <c r="BA25582" s="80"/>
      <c r="BB25582" s="80"/>
    </row>
    <row r="25583" spans="9:54" x14ac:dyDescent="0.25">
      <c r="I25583" s="80"/>
      <c r="AX25583" s="80"/>
      <c r="AY25583" s="80"/>
      <c r="AZ25583" s="80"/>
      <c r="BA25583" s="80"/>
      <c r="BB25583" s="80"/>
    </row>
    <row r="25584" spans="9:54" x14ac:dyDescent="0.25">
      <c r="I25584" s="80"/>
      <c r="AX25584" s="80"/>
      <c r="AY25584" s="80"/>
      <c r="AZ25584" s="80"/>
      <c r="BA25584" s="80"/>
      <c r="BB25584" s="80"/>
    </row>
    <row r="25585" spans="9:54" x14ac:dyDescent="0.25">
      <c r="I25585" s="80"/>
      <c r="AX25585" s="80"/>
      <c r="AY25585" s="80"/>
      <c r="AZ25585" s="80"/>
      <c r="BA25585" s="80"/>
      <c r="BB25585" s="80"/>
    </row>
    <row r="25586" spans="9:54" x14ac:dyDescent="0.25">
      <c r="I25586" s="80"/>
      <c r="AX25586" s="80"/>
      <c r="AY25586" s="80"/>
      <c r="AZ25586" s="80"/>
      <c r="BA25586" s="80"/>
      <c r="BB25586" s="80"/>
    </row>
    <row r="25587" spans="9:54" x14ac:dyDescent="0.25">
      <c r="I25587" s="80"/>
      <c r="AX25587" s="80"/>
      <c r="AY25587" s="80"/>
      <c r="AZ25587" s="80"/>
      <c r="BA25587" s="80"/>
      <c r="BB25587" s="80"/>
    </row>
    <row r="25588" spans="9:54" x14ac:dyDescent="0.25">
      <c r="I25588" s="80"/>
      <c r="AX25588" s="80"/>
      <c r="AY25588" s="80"/>
      <c r="AZ25588" s="80"/>
      <c r="BA25588" s="80"/>
      <c r="BB25588" s="80"/>
    </row>
    <row r="25589" spans="9:54" x14ac:dyDescent="0.25">
      <c r="I25589" s="80"/>
      <c r="AX25589" s="80"/>
      <c r="AY25589" s="80"/>
      <c r="AZ25589" s="80"/>
      <c r="BA25589" s="80"/>
      <c r="BB25589" s="80"/>
    </row>
    <row r="25590" spans="9:54" x14ac:dyDescent="0.25">
      <c r="I25590" s="80"/>
      <c r="AX25590" s="80"/>
      <c r="AY25590" s="80"/>
      <c r="AZ25590" s="80"/>
      <c r="BA25590" s="80"/>
      <c r="BB25590" s="80"/>
    </row>
    <row r="25591" spans="9:54" x14ac:dyDescent="0.25">
      <c r="I25591" s="80"/>
      <c r="AX25591" s="80"/>
      <c r="AY25591" s="80"/>
      <c r="AZ25591" s="80"/>
      <c r="BA25591" s="80"/>
      <c r="BB25591" s="80"/>
    </row>
    <row r="25592" spans="9:54" x14ac:dyDescent="0.25">
      <c r="I25592" s="80"/>
      <c r="AX25592" s="80"/>
      <c r="AY25592" s="80"/>
      <c r="AZ25592" s="80"/>
      <c r="BA25592" s="80"/>
      <c r="BB25592" s="80"/>
    </row>
    <row r="25593" spans="9:54" x14ac:dyDescent="0.25">
      <c r="I25593" s="80"/>
      <c r="AX25593" s="80"/>
      <c r="AY25593" s="80"/>
      <c r="AZ25593" s="80"/>
      <c r="BA25593" s="80"/>
      <c r="BB25593" s="80"/>
    </row>
    <row r="25594" spans="9:54" x14ac:dyDescent="0.25">
      <c r="I25594" s="80"/>
      <c r="AX25594" s="80"/>
      <c r="AY25594" s="80"/>
      <c r="AZ25594" s="80"/>
      <c r="BA25594" s="80"/>
      <c r="BB25594" s="80"/>
    </row>
    <row r="25595" spans="9:54" x14ac:dyDescent="0.25">
      <c r="I25595" s="80"/>
      <c r="AX25595" s="80"/>
      <c r="AY25595" s="80"/>
      <c r="AZ25595" s="80"/>
      <c r="BA25595" s="80"/>
      <c r="BB25595" s="80"/>
    </row>
    <row r="25596" spans="9:54" x14ac:dyDescent="0.25">
      <c r="I25596" s="80"/>
      <c r="AX25596" s="80"/>
      <c r="AY25596" s="80"/>
      <c r="AZ25596" s="80"/>
      <c r="BA25596" s="80"/>
      <c r="BB25596" s="80"/>
    </row>
    <row r="25597" spans="9:54" x14ac:dyDescent="0.25">
      <c r="I25597" s="80"/>
      <c r="AX25597" s="80"/>
      <c r="AY25597" s="80"/>
      <c r="AZ25597" s="80"/>
      <c r="BA25597" s="80"/>
      <c r="BB25597" s="80"/>
    </row>
    <row r="25598" spans="9:54" x14ac:dyDescent="0.25">
      <c r="I25598" s="80"/>
      <c r="AX25598" s="80"/>
      <c r="AY25598" s="80"/>
      <c r="AZ25598" s="80"/>
      <c r="BA25598" s="80"/>
      <c r="BB25598" s="80"/>
    </row>
    <row r="25599" spans="9:54" x14ac:dyDescent="0.25">
      <c r="I25599" s="80"/>
      <c r="AX25599" s="80"/>
      <c r="AY25599" s="80"/>
      <c r="AZ25599" s="80"/>
      <c r="BA25599" s="80"/>
      <c r="BB25599" s="80"/>
    </row>
    <row r="25600" spans="9:54" x14ac:dyDescent="0.25">
      <c r="I25600" s="80"/>
      <c r="AX25600" s="80"/>
      <c r="AY25600" s="80"/>
      <c r="AZ25600" s="80"/>
      <c r="BA25600" s="80"/>
      <c r="BB25600" s="80"/>
    </row>
    <row r="25601" spans="9:54" x14ac:dyDescent="0.25">
      <c r="I25601" s="80"/>
      <c r="AX25601" s="80"/>
      <c r="AY25601" s="80"/>
      <c r="AZ25601" s="80"/>
      <c r="BA25601" s="80"/>
      <c r="BB25601" s="80"/>
    </row>
    <row r="25602" spans="9:54" x14ac:dyDescent="0.25">
      <c r="I25602" s="80"/>
      <c r="AX25602" s="80"/>
      <c r="AY25602" s="80"/>
      <c r="AZ25602" s="80"/>
      <c r="BA25602" s="80"/>
      <c r="BB25602" s="80"/>
    </row>
    <row r="25603" spans="9:54" x14ac:dyDescent="0.25">
      <c r="I25603" s="80"/>
      <c r="AX25603" s="80"/>
      <c r="AY25603" s="80"/>
      <c r="AZ25603" s="80"/>
      <c r="BA25603" s="80"/>
      <c r="BB25603" s="80"/>
    </row>
    <row r="25604" spans="9:54" x14ac:dyDescent="0.25">
      <c r="I25604" s="80"/>
      <c r="AX25604" s="80"/>
      <c r="AY25604" s="80"/>
      <c r="AZ25604" s="80"/>
      <c r="BA25604" s="80"/>
      <c r="BB25604" s="80"/>
    </row>
    <row r="25605" spans="9:54" x14ac:dyDescent="0.25">
      <c r="I25605" s="80"/>
      <c r="AX25605" s="80"/>
      <c r="AY25605" s="80"/>
      <c r="AZ25605" s="80"/>
      <c r="BA25605" s="80"/>
      <c r="BB25605" s="80"/>
    </row>
    <row r="25606" spans="9:54" x14ac:dyDescent="0.25">
      <c r="I25606" s="80"/>
      <c r="AX25606" s="80"/>
      <c r="AY25606" s="80"/>
      <c r="AZ25606" s="80"/>
      <c r="BA25606" s="80"/>
      <c r="BB25606" s="80"/>
    </row>
    <row r="25607" spans="9:54" x14ac:dyDescent="0.25">
      <c r="I25607" s="80"/>
      <c r="AX25607" s="80"/>
      <c r="AY25607" s="80"/>
      <c r="AZ25607" s="80"/>
      <c r="BA25607" s="80"/>
      <c r="BB25607" s="80"/>
    </row>
    <row r="25608" spans="9:54" x14ac:dyDescent="0.25">
      <c r="I25608" s="80"/>
      <c r="AX25608" s="80"/>
      <c r="AY25608" s="80"/>
      <c r="AZ25608" s="80"/>
      <c r="BA25608" s="80"/>
      <c r="BB25608" s="80"/>
    </row>
    <row r="25609" spans="9:54" x14ac:dyDescent="0.25">
      <c r="I25609" s="80"/>
      <c r="AX25609" s="80"/>
      <c r="AY25609" s="80"/>
      <c r="AZ25609" s="80"/>
      <c r="BA25609" s="80"/>
      <c r="BB25609" s="80"/>
    </row>
    <row r="25610" spans="9:54" x14ac:dyDescent="0.25">
      <c r="I25610" s="80"/>
      <c r="AX25610" s="80"/>
      <c r="AY25610" s="80"/>
      <c r="AZ25610" s="80"/>
      <c r="BA25610" s="80"/>
      <c r="BB25610" s="80"/>
    </row>
    <row r="25611" spans="9:54" x14ac:dyDescent="0.25">
      <c r="I25611" s="80"/>
      <c r="AX25611" s="80"/>
      <c r="AY25611" s="80"/>
      <c r="AZ25611" s="80"/>
      <c r="BA25611" s="80"/>
      <c r="BB25611" s="80"/>
    </row>
    <row r="25612" spans="9:54" x14ac:dyDescent="0.25">
      <c r="I25612" s="80"/>
      <c r="AX25612" s="80"/>
      <c r="AY25612" s="80"/>
      <c r="AZ25612" s="80"/>
      <c r="BA25612" s="80"/>
      <c r="BB25612" s="80"/>
    </row>
    <row r="25613" spans="9:54" x14ac:dyDescent="0.25">
      <c r="I25613" s="80"/>
      <c r="AX25613" s="80"/>
      <c r="AY25613" s="80"/>
      <c r="AZ25613" s="80"/>
      <c r="BA25613" s="80"/>
      <c r="BB25613" s="80"/>
    </row>
    <row r="25614" spans="9:54" x14ac:dyDescent="0.25">
      <c r="I25614" s="80"/>
      <c r="AX25614" s="80"/>
      <c r="AY25614" s="80"/>
      <c r="AZ25614" s="80"/>
      <c r="BA25614" s="80"/>
      <c r="BB25614" s="80"/>
    </row>
    <row r="25615" spans="9:54" x14ac:dyDescent="0.25">
      <c r="I25615" s="80"/>
      <c r="AX25615" s="80"/>
      <c r="AY25615" s="80"/>
      <c r="AZ25615" s="80"/>
      <c r="BA25615" s="80"/>
      <c r="BB25615" s="80"/>
    </row>
    <row r="25616" spans="9:54" x14ac:dyDescent="0.25">
      <c r="I25616" s="80"/>
      <c r="AX25616" s="80"/>
      <c r="AY25616" s="80"/>
      <c r="AZ25616" s="80"/>
      <c r="BA25616" s="80"/>
      <c r="BB25616" s="80"/>
    </row>
    <row r="25617" spans="9:54" x14ac:dyDescent="0.25">
      <c r="I25617" s="80"/>
      <c r="AX25617" s="80"/>
      <c r="AY25617" s="80"/>
      <c r="AZ25617" s="80"/>
      <c r="BA25617" s="80"/>
      <c r="BB25617" s="80"/>
    </row>
    <row r="25618" spans="9:54" x14ac:dyDescent="0.25">
      <c r="I25618" s="80"/>
      <c r="AX25618" s="80"/>
      <c r="AY25618" s="80"/>
      <c r="AZ25618" s="80"/>
      <c r="BA25618" s="80"/>
      <c r="BB25618" s="80"/>
    </row>
    <row r="25619" spans="9:54" x14ac:dyDescent="0.25">
      <c r="I25619" s="80"/>
      <c r="AX25619" s="80"/>
      <c r="AY25619" s="80"/>
      <c r="AZ25619" s="80"/>
      <c r="BA25619" s="80"/>
      <c r="BB25619" s="80"/>
    </row>
    <row r="25620" spans="9:54" x14ac:dyDescent="0.25">
      <c r="I25620" s="80"/>
      <c r="AX25620" s="80"/>
      <c r="AY25620" s="80"/>
      <c r="AZ25620" s="80"/>
      <c r="BA25620" s="80"/>
      <c r="BB25620" s="80"/>
    </row>
    <row r="25621" spans="9:54" x14ac:dyDescent="0.25">
      <c r="I25621" s="80"/>
      <c r="AX25621" s="80"/>
      <c r="AY25621" s="80"/>
      <c r="AZ25621" s="80"/>
      <c r="BA25621" s="80"/>
      <c r="BB25621" s="80"/>
    </row>
    <row r="25622" spans="9:54" x14ac:dyDescent="0.25">
      <c r="I25622" s="80"/>
      <c r="AX25622" s="80"/>
      <c r="AY25622" s="80"/>
      <c r="AZ25622" s="80"/>
      <c r="BA25622" s="80"/>
      <c r="BB25622" s="80"/>
    </row>
    <row r="25623" spans="9:54" x14ac:dyDescent="0.25">
      <c r="I25623" s="80"/>
      <c r="AX25623" s="80"/>
      <c r="AY25623" s="80"/>
      <c r="AZ25623" s="80"/>
      <c r="BA25623" s="80"/>
      <c r="BB25623" s="80"/>
    </row>
    <row r="25624" spans="9:54" x14ac:dyDescent="0.25">
      <c r="I25624" s="80"/>
      <c r="AX25624" s="80"/>
      <c r="AY25624" s="80"/>
      <c r="AZ25624" s="80"/>
      <c r="BA25624" s="80"/>
      <c r="BB25624" s="80"/>
    </row>
    <row r="25625" spans="9:54" x14ac:dyDescent="0.25">
      <c r="I25625" s="80"/>
      <c r="AX25625" s="80"/>
      <c r="AY25625" s="80"/>
      <c r="AZ25625" s="80"/>
      <c r="BA25625" s="80"/>
      <c r="BB25625" s="80"/>
    </row>
    <row r="25626" spans="9:54" x14ac:dyDescent="0.25">
      <c r="I25626" s="80"/>
      <c r="AX25626" s="80"/>
      <c r="AY25626" s="80"/>
      <c r="AZ25626" s="80"/>
      <c r="BA25626" s="80"/>
      <c r="BB25626" s="80"/>
    </row>
    <row r="25627" spans="9:54" x14ac:dyDescent="0.25">
      <c r="I25627" s="80"/>
      <c r="AX25627" s="80"/>
      <c r="AY25627" s="80"/>
      <c r="AZ25627" s="80"/>
      <c r="BA25627" s="80"/>
      <c r="BB25627" s="80"/>
    </row>
    <row r="25628" spans="9:54" x14ac:dyDescent="0.25">
      <c r="I25628" s="80"/>
      <c r="AX25628" s="80"/>
      <c r="AY25628" s="80"/>
      <c r="AZ25628" s="80"/>
      <c r="BA25628" s="80"/>
      <c r="BB25628" s="80"/>
    </row>
    <row r="25629" spans="9:54" x14ac:dyDescent="0.25">
      <c r="I25629" s="80"/>
      <c r="AX25629" s="80"/>
      <c r="AY25629" s="80"/>
      <c r="AZ25629" s="80"/>
      <c r="BA25629" s="80"/>
      <c r="BB25629" s="80"/>
    </row>
    <row r="25630" spans="9:54" x14ac:dyDescent="0.25">
      <c r="I25630" s="80"/>
      <c r="AX25630" s="80"/>
      <c r="AY25630" s="80"/>
      <c r="AZ25630" s="80"/>
      <c r="BA25630" s="80"/>
      <c r="BB25630" s="80"/>
    </row>
    <row r="25631" spans="9:54" x14ac:dyDescent="0.25">
      <c r="I25631" s="80"/>
      <c r="AX25631" s="80"/>
      <c r="AY25631" s="80"/>
      <c r="AZ25631" s="80"/>
      <c r="BA25631" s="80"/>
      <c r="BB25631" s="80"/>
    </row>
    <row r="25632" spans="9:54" x14ac:dyDescent="0.25">
      <c r="I25632" s="80"/>
      <c r="AX25632" s="80"/>
      <c r="AY25632" s="80"/>
      <c r="AZ25632" s="80"/>
      <c r="BA25632" s="80"/>
      <c r="BB25632" s="80"/>
    </row>
    <row r="25633" spans="9:54" x14ac:dyDescent="0.25">
      <c r="I25633" s="80"/>
      <c r="AX25633" s="80"/>
      <c r="AY25633" s="80"/>
      <c r="AZ25633" s="80"/>
      <c r="BA25633" s="80"/>
      <c r="BB25633" s="80"/>
    </row>
    <row r="25634" spans="9:54" x14ac:dyDescent="0.25">
      <c r="I25634" s="80"/>
      <c r="AX25634" s="80"/>
      <c r="AY25634" s="80"/>
      <c r="AZ25634" s="80"/>
      <c r="BA25634" s="80"/>
      <c r="BB25634" s="80"/>
    </row>
    <row r="25635" spans="9:54" x14ac:dyDescent="0.25">
      <c r="I25635" s="80"/>
      <c r="AX25635" s="80"/>
      <c r="AY25635" s="80"/>
      <c r="AZ25635" s="80"/>
      <c r="BA25635" s="80"/>
      <c r="BB25635" s="80"/>
    </row>
    <row r="25636" spans="9:54" x14ac:dyDescent="0.25">
      <c r="I25636" s="80"/>
      <c r="AX25636" s="80"/>
      <c r="AY25636" s="80"/>
      <c r="AZ25636" s="80"/>
      <c r="BA25636" s="80"/>
      <c r="BB25636" s="80"/>
    </row>
    <row r="25637" spans="9:54" x14ac:dyDescent="0.25">
      <c r="I25637" s="80"/>
      <c r="AX25637" s="80"/>
      <c r="AY25637" s="80"/>
      <c r="AZ25637" s="80"/>
      <c r="BA25637" s="80"/>
      <c r="BB25637" s="80"/>
    </row>
    <row r="25638" spans="9:54" x14ac:dyDescent="0.25">
      <c r="I25638" s="80"/>
      <c r="AX25638" s="80"/>
      <c r="AY25638" s="80"/>
      <c r="AZ25638" s="80"/>
      <c r="BA25638" s="80"/>
      <c r="BB25638" s="80"/>
    </row>
    <row r="25639" spans="9:54" x14ac:dyDescent="0.25">
      <c r="I25639" s="80"/>
      <c r="AX25639" s="80"/>
      <c r="AY25639" s="80"/>
      <c r="AZ25639" s="80"/>
      <c r="BA25639" s="80"/>
      <c r="BB25639" s="80"/>
    </row>
    <row r="25640" spans="9:54" x14ac:dyDescent="0.25">
      <c r="I25640" s="80"/>
      <c r="AX25640" s="80"/>
      <c r="AY25640" s="80"/>
      <c r="AZ25640" s="80"/>
      <c r="BA25640" s="80"/>
      <c r="BB25640" s="80"/>
    </row>
    <row r="25641" spans="9:54" x14ac:dyDescent="0.25">
      <c r="I25641" s="80"/>
      <c r="AX25641" s="80"/>
      <c r="AY25641" s="80"/>
      <c r="AZ25641" s="80"/>
      <c r="BA25641" s="80"/>
      <c r="BB25641" s="80"/>
    </row>
    <row r="25642" spans="9:54" x14ac:dyDescent="0.25">
      <c r="I25642" s="80"/>
      <c r="AX25642" s="80"/>
      <c r="AY25642" s="80"/>
      <c r="AZ25642" s="80"/>
      <c r="BA25642" s="80"/>
      <c r="BB25642" s="80"/>
    </row>
    <row r="25643" spans="9:54" x14ac:dyDescent="0.25">
      <c r="I25643" s="80"/>
      <c r="AX25643" s="80"/>
      <c r="AY25643" s="80"/>
      <c r="AZ25643" s="80"/>
      <c r="BA25643" s="80"/>
      <c r="BB25643" s="80"/>
    </row>
    <row r="25644" spans="9:54" x14ac:dyDescent="0.25">
      <c r="I25644" s="80"/>
      <c r="AX25644" s="80"/>
      <c r="AY25644" s="80"/>
      <c r="AZ25644" s="80"/>
      <c r="BA25644" s="80"/>
      <c r="BB25644" s="80"/>
    </row>
    <row r="25645" spans="9:54" x14ac:dyDescent="0.25">
      <c r="I25645" s="80"/>
      <c r="AX25645" s="80"/>
      <c r="AY25645" s="80"/>
      <c r="AZ25645" s="80"/>
      <c r="BA25645" s="80"/>
      <c r="BB25645" s="80"/>
    </row>
    <row r="25646" spans="9:54" x14ac:dyDescent="0.25">
      <c r="I25646" s="80"/>
      <c r="AX25646" s="80"/>
      <c r="AY25646" s="80"/>
      <c r="AZ25646" s="80"/>
      <c r="BA25646" s="80"/>
      <c r="BB25646" s="80"/>
    </row>
    <row r="25647" spans="9:54" x14ac:dyDescent="0.25">
      <c r="I25647" s="80"/>
      <c r="AX25647" s="80"/>
      <c r="AY25647" s="80"/>
      <c r="AZ25647" s="80"/>
      <c r="BA25647" s="80"/>
      <c r="BB25647" s="80"/>
    </row>
    <row r="25648" spans="9:54" x14ac:dyDescent="0.25">
      <c r="I25648" s="80"/>
      <c r="AX25648" s="80"/>
      <c r="AY25648" s="80"/>
      <c r="AZ25648" s="80"/>
      <c r="BA25648" s="80"/>
      <c r="BB25648" s="80"/>
    </row>
    <row r="25649" spans="9:54" x14ac:dyDescent="0.25">
      <c r="I25649" s="80"/>
      <c r="AX25649" s="80"/>
      <c r="AY25649" s="80"/>
      <c r="AZ25649" s="80"/>
      <c r="BA25649" s="80"/>
      <c r="BB25649" s="80"/>
    </row>
    <row r="25650" spans="9:54" x14ac:dyDescent="0.25">
      <c r="I25650" s="80"/>
      <c r="AX25650" s="80"/>
      <c r="AY25650" s="80"/>
      <c r="AZ25650" s="80"/>
      <c r="BA25650" s="80"/>
      <c r="BB25650" s="80"/>
    </row>
    <row r="25651" spans="9:54" x14ac:dyDescent="0.25">
      <c r="I25651" s="80"/>
      <c r="AX25651" s="80"/>
      <c r="AY25651" s="80"/>
      <c r="AZ25651" s="80"/>
      <c r="BA25651" s="80"/>
      <c r="BB25651" s="80"/>
    </row>
    <row r="25652" spans="9:54" x14ac:dyDescent="0.25">
      <c r="I25652" s="80"/>
      <c r="AX25652" s="80"/>
      <c r="AY25652" s="80"/>
      <c r="AZ25652" s="80"/>
      <c r="BA25652" s="80"/>
      <c r="BB25652" s="80"/>
    </row>
    <row r="25653" spans="9:54" x14ac:dyDescent="0.25">
      <c r="I25653" s="80"/>
      <c r="AX25653" s="80"/>
      <c r="AY25653" s="80"/>
      <c r="AZ25653" s="80"/>
      <c r="BA25653" s="80"/>
      <c r="BB25653" s="80"/>
    </row>
    <row r="25654" spans="9:54" x14ac:dyDescent="0.25">
      <c r="I25654" s="80"/>
      <c r="AX25654" s="80"/>
      <c r="AY25654" s="80"/>
      <c r="AZ25654" s="80"/>
      <c r="BA25654" s="80"/>
      <c r="BB25654" s="80"/>
    </row>
    <row r="25655" spans="9:54" x14ac:dyDescent="0.25">
      <c r="I25655" s="80"/>
      <c r="AX25655" s="80"/>
      <c r="AY25655" s="80"/>
      <c r="AZ25655" s="80"/>
      <c r="BA25655" s="80"/>
      <c r="BB25655" s="80"/>
    </row>
    <row r="25656" spans="9:54" x14ac:dyDescent="0.25">
      <c r="I25656" s="80"/>
      <c r="AX25656" s="80"/>
      <c r="AY25656" s="80"/>
      <c r="AZ25656" s="80"/>
      <c r="BA25656" s="80"/>
      <c r="BB25656" s="80"/>
    </row>
    <row r="25657" spans="9:54" x14ac:dyDescent="0.25">
      <c r="I25657" s="80"/>
      <c r="AX25657" s="80"/>
      <c r="AY25657" s="80"/>
      <c r="AZ25657" s="80"/>
      <c r="BA25657" s="80"/>
      <c r="BB25657" s="80"/>
    </row>
    <row r="25658" spans="9:54" x14ac:dyDescent="0.25">
      <c r="I25658" s="80"/>
      <c r="AX25658" s="80"/>
      <c r="AY25658" s="80"/>
      <c r="AZ25658" s="80"/>
      <c r="BA25658" s="80"/>
      <c r="BB25658" s="80"/>
    </row>
    <row r="25659" spans="9:54" x14ac:dyDescent="0.25">
      <c r="I25659" s="80"/>
      <c r="AX25659" s="80"/>
      <c r="AY25659" s="80"/>
      <c r="AZ25659" s="80"/>
      <c r="BA25659" s="80"/>
      <c r="BB25659" s="80"/>
    </row>
    <row r="25660" spans="9:54" x14ac:dyDescent="0.25">
      <c r="I25660" s="80"/>
      <c r="AX25660" s="80"/>
      <c r="AY25660" s="80"/>
      <c r="AZ25660" s="80"/>
      <c r="BA25660" s="80"/>
      <c r="BB25660" s="80"/>
    </row>
    <row r="25661" spans="9:54" x14ac:dyDescent="0.25">
      <c r="I25661" s="80"/>
      <c r="AX25661" s="80"/>
      <c r="AY25661" s="80"/>
      <c r="AZ25661" s="80"/>
      <c r="BA25661" s="80"/>
      <c r="BB25661" s="80"/>
    </row>
    <row r="25662" spans="9:54" x14ac:dyDescent="0.25">
      <c r="I25662" s="80"/>
      <c r="AX25662" s="80"/>
      <c r="AY25662" s="80"/>
      <c r="AZ25662" s="80"/>
      <c r="BA25662" s="80"/>
      <c r="BB25662" s="80"/>
    </row>
    <row r="25663" spans="9:54" x14ac:dyDescent="0.25">
      <c r="I25663" s="80"/>
      <c r="AX25663" s="80"/>
      <c r="AY25663" s="80"/>
      <c r="AZ25663" s="80"/>
      <c r="BA25663" s="80"/>
      <c r="BB25663" s="80"/>
    </row>
    <row r="25664" spans="9:54" x14ac:dyDescent="0.25">
      <c r="I25664" s="80"/>
      <c r="AX25664" s="80"/>
      <c r="AY25664" s="80"/>
      <c r="AZ25664" s="80"/>
      <c r="BA25664" s="80"/>
      <c r="BB25664" s="80"/>
    </row>
    <row r="25665" spans="9:54" x14ac:dyDescent="0.25">
      <c r="I25665" s="80"/>
      <c r="AX25665" s="80"/>
      <c r="AY25665" s="80"/>
      <c r="AZ25665" s="80"/>
      <c r="BA25665" s="80"/>
      <c r="BB25665" s="80"/>
    </row>
    <row r="25666" spans="9:54" x14ac:dyDescent="0.25">
      <c r="I25666" s="80"/>
      <c r="AX25666" s="80"/>
      <c r="AY25666" s="80"/>
      <c r="AZ25666" s="80"/>
      <c r="BA25666" s="80"/>
      <c r="BB25666" s="80"/>
    </row>
    <row r="25667" spans="9:54" x14ac:dyDescent="0.25">
      <c r="I25667" s="80"/>
      <c r="AX25667" s="80"/>
      <c r="AY25667" s="80"/>
      <c r="AZ25667" s="80"/>
      <c r="BA25667" s="80"/>
      <c r="BB25667" s="80"/>
    </row>
    <row r="25668" spans="9:54" x14ac:dyDescent="0.25">
      <c r="I25668" s="80"/>
      <c r="AX25668" s="80"/>
      <c r="AY25668" s="80"/>
      <c r="AZ25668" s="80"/>
      <c r="BA25668" s="80"/>
      <c r="BB25668" s="80"/>
    </row>
    <row r="25669" spans="9:54" x14ac:dyDescent="0.25">
      <c r="I25669" s="80"/>
      <c r="AX25669" s="80"/>
      <c r="AY25669" s="80"/>
      <c r="AZ25669" s="80"/>
      <c r="BA25669" s="80"/>
      <c r="BB25669" s="80"/>
    </row>
    <row r="25670" spans="9:54" x14ac:dyDescent="0.25">
      <c r="I25670" s="80"/>
      <c r="AX25670" s="80"/>
      <c r="AY25670" s="80"/>
      <c r="AZ25670" s="80"/>
      <c r="BA25670" s="80"/>
      <c r="BB25670" s="80"/>
    </row>
    <row r="25671" spans="9:54" x14ac:dyDescent="0.25">
      <c r="I25671" s="80"/>
      <c r="AX25671" s="80"/>
      <c r="AY25671" s="80"/>
      <c r="AZ25671" s="80"/>
      <c r="BA25671" s="80"/>
      <c r="BB25671" s="80"/>
    </row>
    <row r="25672" spans="9:54" x14ac:dyDescent="0.25">
      <c r="I25672" s="80"/>
      <c r="AX25672" s="80"/>
      <c r="AY25672" s="80"/>
      <c r="AZ25672" s="80"/>
      <c r="BA25672" s="80"/>
      <c r="BB25672" s="80"/>
    </row>
    <row r="25673" spans="9:54" x14ac:dyDescent="0.25">
      <c r="I25673" s="80"/>
      <c r="AX25673" s="80"/>
      <c r="AY25673" s="80"/>
      <c r="AZ25673" s="80"/>
      <c r="BA25673" s="80"/>
      <c r="BB25673" s="80"/>
    </row>
    <row r="25674" spans="9:54" x14ac:dyDescent="0.25">
      <c r="I25674" s="80"/>
      <c r="AX25674" s="80"/>
      <c r="AY25674" s="80"/>
      <c r="AZ25674" s="80"/>
      <c r="BA25674" s="80"/>
      <c r="BB25674" s="80"/>
    </row>
    <row r="25675" spans="9:54" x14ac:dyDescent="0.25">
      <c r="I25675" s="80"/>
      <c r="AX25675" s="80"/>
      <c r="AY25675" s="80"/>
      <c r="AZ25675" s="80"/>
      <c r="BA25675" s="80"/>
      <c r="BB25675" s="80"/>
    </row>
    <row r="25676" spans="9:54" x14ac:dyDescent="0.25">
      <c r="I25676" s="80"/>
      <c r="AX25676" s="80"/>
      <c r="AY25676" s="80"/>
      <c r="AZ25676" s="80"/>
      <c r="BA25676" s="80"/>
      <c r="BB25676" s="80"/>
    </row>
    <row r="25677" spans="9:54" x14ac:dyDescent="0.25">
      <c r="I25677" s="80"/>
      <c r="AX25677" s="80"/>
      <c r="AY25677" s="80"/>
      <c r="AZ25677" s="80"/>
      <c r="BA25677" s="80"/>
      <c r="BB25677" s="80"/>
    </row>
    <row r="25678" spans="9:54" x14ac:dyDescent="0.25">
      <c r="I25678" s="80"/>
      <c r="AX25678" s="80"/>
      <c r="AY25678" s="80"/>
      <c r="AZ25678" s="80"/>
      <c r="BA25678" s="80"/>
      <c r="BB25678" s="80"/>
    </row>
    <row r="25679" spans="9:54" x14ac:dyDescent="0.25">
      <c r="I25679" s="80"/>
      <c r="AX25679" s="80"/>
      <c r="AY25679" s="80"/>
      <c r="AZ25679" s="80"/>
      <c r="BA25679" s="80"/>
      <c r="BB25679" s="80"/>
    </row>
    <row r="25680" spans="9:54" x14ac:dyDescent="0.25">
      <c r="I25680" s="80"/>
      <c r="AX25680" s="80"/>
      <c r="AY25680" s="80"/>
      <c r="AZ25680" s="80"/>
      <c r="BA25680" s="80"/>
      <c r="BB25680" s="80"/>
    </row>
    <row r="25681" spans="9:54" x14ac:dyDescent="0.25">
      <c r="I25681" s="80"/>
      <c r="AX25681" s="80"/>
      <c r="AY25681" s="80"/>
      <c r="AZ25681" s="80"/>
      <c r="BA25681" s="80"/>
      <c r="BB25681" s="80"/>
    </row>
    <row r="25682" spans="9:54" x14ac:dyDescent="0.25">
      <c r="I25682" s="80"/>
      <c r="AX25682" s="80"/>
      <c r="AY25682" s="80"/>
      <c r="AZ25682" s="80"/>
      <c r="BA25682" s="80"/>
      <c r="BB25682" s="80"/>
    </row>
    <row r="25683" spans="9:54" x14ac:dyDescent="0.25">
      <c r="I25683" s="80"/>
      <c r="AX25683" s="80"/>
      <c r="AY25683" s="80"/>
      <c r="AZ25683" s="80"/>
      <c r="BA25683" s="80"/>
      <c r="BB25683" s="80"/>
    </row>
    <row r="25684" spans="9:54" x14ac:dyDescent="0.25">
      <c r="I25684" s="80"/>
      <c r="AX25684" s="80"/>
      <c r="AY25684" s="80"/>
      <c r="AZ25684" s="80"/>
      <c r="BA25684" s="80"/>
      <c r="BB25684" s="80"/>
    </row>
    <row r="25685" spans="9:54" x14ac:dyDescent="0.25">
      <c r="I25685" s="80"/>
      <c r="AX25685" s="80"/>
      <c r="AY25685" s="80"/>
      <c r="AZ25685" s="80"/>
      <c r="BA25685" s="80"/>
      <c r="BB25685" s="80"/>
    </row>
    <row r="25686" spans="9:54" x14ac:dyDescent="0.25">
      <c r="I25686" s="80"/>
      <c r="AX25686" s="80"/>
      <c r="AY25686" s="80"/>
      <c r="AZ25686" s="80"/>
      <c r="BA25686" s="80"/>
      <c r="BB25686" s="80"/>
    </row>
    <row r="25687" spans="9:54" x14ac:dyDescent="0.25">
      <c r="I25687" s="80"/>
      <c r="AX25687" s="80"/>
      <c r="AY25687" s="80"/>
      <c r="AZ25687" s="80"/>
      <c r="BA25687" s="80"/>
      <c r="BB25687" s="80"/>
    </row>
    <row r="25688" spans="9:54" x14ac:dyDescent="0.25">
      <c r="I25688" s="80"/>
      <c r="AX25688" s="80"/>
      <c r="AY25688" s="80"/>
      <c r="AZ25688" s="80"/>
      <c r="BA25688" s="80"/>
      <c r="BB25688" s="80"/>
    </row>
    <row r="25689" spans="9:54" x14ac:dyDescent="0.25">
      <c r="I25689" s="80"/>
      <c r="AX25689" s="80"/>
      <c r="AY25689" s="80"/>
      <c r="AZ25689" s="80"/>
      <c r="BA25689" s="80"/>
      <c r="BB25689" s="80"/>
    </row>
    <row r="25690" spans="9:54" x14ac:dyDescent="0.25">
      <c r="I25690" s="80"/>
      <c r="AX25690" s="80"/>
      <c r="AY25690" s="80"/>
      <c r="AZ25690" s="80"/>
      <c r="BA25690" s="80"/>
      <c r="BB25690" s="80"/>
    </row>
    <row r="25691" spans="9:54" x14ac:dyDescent="0.25">
      <c r="I25691" s="80"/>
      <c r="AX25691" s="80"/>
      <c r="AY25691" s="80"/>
      <c r="AZ25691" s="80"/>
      <c r="BA25691" s="80"/>
      <c r="BB25691" s="80"/>
    </row>
    <row r="25692" spans="9:54" x14ac:dyDescent="0.25">
      <c r="I25692" s="80"/>
      <c r="AX25692" s="80"/>
      <c r="AY25692" s="80"/>
      <c r="AZ25692" s="80"/>
      <c r="BA25692" s="80"/>
      <c r="BB25692" s="80"/>
    </row>
    <row r="25693" spans="9:54" x14ac:dyDescent="0.25">
      <c r="I25693" s="80"/>
      <c r="AX25693" s="80"/>
      <c r="AY25693" s="80"/>
      <c r="AZ25693" s="80"/>
      <c r="BA25693" s="80"/>
      <c r="BB25693" s="80"/>
    </row>
    <row r="25694" spans="9:54" x14ac:dyDescent="0.25">
      <c r="I25694" s="80"/>
      <c r="AX25694" s="80"/>
      <c r="AY25694" s="80"/>
      <c r="AZ25694" s="80"/>
      <c r="BA25694" s="80"/>
      <c r="BB25694" s="80"/>
    </row>
    <row r="25695" spans="9:54" x14ac:dyDescent="0.25">
      <c r="I25695" s="80"/>
      <c r="AX25695" s="80"/>
      <c r="AY25695" s="80"/>
      <c r="AZ25695" s="80"/>
      <c r="BA25695" s="80"/>
      <c r="BB25695" s="80"/>
    </row>
    <row r="25696" spans="9:54" x14ac:dyDescent="0.25">
      <c r="I25696" s="80"/>
      <c r="AX25696" s="80"/>
      <c r="AY25696" s="80"/>
      <c r="AZ25696" s="80"/>
      <c r="BA25696" s="80"/>
      <c r="BB25696" s="80"/>
    </row>
    <row r="25697" spans="9:54" x14ac:dyDescent="0.25">
      <c r="I25697" s="80"/>
      <c r="AX25697" s="80"/>
      <c r="AY25697" s="80"/>
      <c r="AZ25697" s="80"/>
      <c r="BA25697" s="80"/>
      <c r="BB25697" s="80"/>
    </row>
    <row r="25698" spans="9:54" x14ac:dyDescent="0.25">
      <c r="I25698" s="80"/>
      <c r="AX25698" s="80"/>
      <c r="AY25698" s="80"/>
      <c r="AZ25698" s="80"/>
      <c r="BA25698" s="80"/>
      <c r="BB25698" s="80"/>
    </row>
    <row r="25699" spans="9:54" x14ac:dyDescent="0.25">
      <c r="I25699" s="80"/>
      <c r="AX25699" s="80"/>
      <c r="AY25699" s="80"/>
      <c r="AZ25699" s="80"/>
      <c r="BA25699" s="80"/>
      <c r="BB25699" s="80"/>
    </row>
    <row r="25700" spans="9:54" x14ac:dyDescent="0.25">
      <c r="I25700" s="80"/>
      <c r="AX25700" s="80"/>
      <c r="AY25700" s="80"/>
      <c r="AZ25700" s="80"/>
      <c r="BA25700" s="80"/>
      <c r="BB25700" s="80"/>
    </row>
    <row r="25701" spans="9:54" x14ac:dyDescent="0.25">
      <c r="I25701" s="80"/>
      <c r="AX25701" s="80"/>
      <c r="AY25701" s="80"/>
      <c r="AZ25701" s="80"/>
      <c r="BA25701" s="80"/>
      <c r="BB25701" s="80"/>
    </row>
    <row r="25702" spans="9:54" x14ac:dyDescent="0.25">
      <c r="I25702" s="80"/>
      <c r="AX25702" s="80"/>
      <c r="AY25702" s="80"/>
      <c r="AZ25702" s="80"/>
      <c r="BA25702" s="80"/>
      <c r="BB25702" s="80"/>
    </row>
    <row r="25703" spans="9:54" x14ac:dyDescent="0.25">
      <c r="I25703" s="80"/>
      <c r="AX25703" s="80"/>
      <c r="AY25703" s="80"/>
      <c r="AZ25703" s="80"/>
      <c r="BA25703" s="80"/>
      <c r="BB25703" s="80"/>
    </row>
    <row r="25704" spans="9:54" x14ac:dyDescent="0.25">
      <c r="I25704" s="80"/>
      <c r="AX25704" s="80"/>
      <c r="AY25704" s="80"/>
      <c r="AZ25704" s="80"/>
      <c r="BA25704" s="80"/>
      <c r="BB25704" s="80"/>
    </row>
    <row r="25705" spans="9:54" x14ac:dyDescent="0.25">
      <c r="I25705" s="80"/>
      <c r="AX25705" s="80"/>
      <c r="AY25705" s="80"/>
      <c r="AZ25705" s="80"/>
      <c r="BA25705" s="80"/>
      <c r="BB25705" s="80"/>
    </row>
    <row r="25706" spans="9:54" x14ac:dyDescent="0.25">
      <c r="I25706" s="80"/>
      <c r="AX25706" s="80"/>
      <c r="AY25706" s="80"/>
      <c r="AZ25706" s="80"/>
      <c r="BA25706" s="80"/>
      <c r="BB25706" s="80"/>
    </row>
    <row r="25707" spans="9:54" x14ac:dyDescent="0.25">
      <c r="I25707" s="80"/>
      <c r="AX25707" s="80"/>
      <c r="AY25707" s="80"/>
      <c r="AZ25707" s="80"/>
      <c r="BA25707" s="80"/>
      <c r="BB25707" s="80"/>
    </row>
    <row r="25708" spans="9:54" x14ac:dyDescent="0.25">
      <c r="I25708" s="80"/>
      <c r="AX25708" s="80"/>
      <c r="AY25708" s="80"/>
      <c r="AZ25708" s="80"/>
      <c r="BA25708" s="80"/>
      <c r="BB25708" s="80"/>
    </row>
    <row r="25709" spans="9:54" x14ac:dyDescent="0.25">
      <c r="I25709" s="80"/>
      <c r="AX25709" s="80"/>
      <c r="AY25709" s="80"/>
      <c r="AZ25709" s="80"/>
      <c r="BA25709" s="80"/>
      <c r="BB25709" s="80"/>
    </row>
    <row r="25710" spans="9:54" x14ac:dyDescent="0.25">
      <c r="I25710" s="80"/>
      <c r="AX25710" s="80"/>
      <c r="AY25710" s="80"/>
      <c r="AZ25710" s="80"/>
      <c r="BA25710" s="80"/>
      <c r="BB25710" s="80"/>
    </row>
    <row r="25711" spans="9:54" x14ac:dyDescent="0.25">
      <c r="I25711" s="80"/>
      <c r="AX25711" s="80"/>
      <c r="AY25711" s="80"/>
      <c r="AZ25711" s="80"/>
      <c r="BA25711" s="80"/>
      <c r="BB25711" s="80"/>
    </row>
    <row r="25712" spans="9:54" x14ac:dyDescent="0.25">
      <c r="I25712" s="80"/>
      <c r="AX25712" s="80"/>
      <c r="AY25712" s="80"/>
      <c r="AZ25712" s="80"/>
      <c r="BA25712" s="80"/>
      <c r="BB25712" s="80"/>
    </row>
    <row r="25713" spans="9:54" x14ac:dyDescent="0.25">
      <c r="I25713" s="80"/>
      <c r="AX25713" s="80"/>
      <c r="AY25713" s="80"/>
      <c r="AZ25713" s="80"/>
      <c r="BA25713" s="80"/>
      <c r="BB25713" s="80"/>
    </row>
    <row r="25714" spans="9:54" x14ac:dyDescent="0.25">
      <c r="I25714" s="80"/>
      <c r="AX25714" s="80"/>
      <c r="AY25714" s="80"/>
      <c r="AZ25714" s="80"/>
      <c r="BA25714" s="80"/>
      <c r="BB25714" s="80"/>
    </row>
    <row r="25715" spans="9:54" x14ac:dyDescent="0.25">
      <c r="I25715" s="80"/>
      <c r="AX25715" s="80"/>
      <c r="AY25715" s="80"/>
      <c r="AZ25715" s="80"/>
      <c r="BA25715" s="80"/>
      <c r="BB25715" s="80"/>
    </row>
    <row r="25716" spans="9:54" x14ac:dyDescent="0.25">
      <c r="I25716" s="80"/>
      <c r="AX25716" s="80"/>
      <c r="AY25716" s="80"/>
      <c r="AZ25716" s="80"/>
      <c r="BA25716" s="80"/>
      <c r="BB25716" s="80"/>
    </row>
    <row r="25717" spans="9:54" x14ac:dyDescent="0.25">
      <c r="I25717" s="80"/>
      <c r="AX25717" s="80"/>
      <c r="AY25717" s="80"/>
      <c r="AZ25717" s="80"/>
      <c r="BA25717" s="80"/>
      <c r="BB25717" s="80"/>
    </row>
    <row r="25718" spans="9:54" x14ac:dyDescent="0.25">
      <c r="I25718" s="80"/>
      <c r="AX25718" s="80"/>
      <c r="AY25718" s="80"/>
      <c r="AZ25718" s="80"/>
      <c r="BA25718" s="80"/>
      <c r="BB25718" s="80"/>
    </row>
    <row r="25719" spans="9:54" x14ac:dyDescent="0.25">
      <c r="I25719" s="80"/>
      <c r="AX25719" s="80"/>
      <c r="AY25719" s="80"/>
      <c r="AZ25719" s="80"/>
      <c r="BA25719" s="80"/>
      <c r="BB25719" s="80"/>
    </row>
    <row r="25720" spans="9:54" x14ac:dyDescent="0.25">
      <c r="I25720" s="80"/>
      <c r="AX25720" s="80"/>
      <c r="AY25720" s="80"/>
      <c r="AZ25720" s="80"/>
      <c r="BA25720" s="80"/>
      <c r="BB25720" s="80"/>
    </row>
    <row r="25721" spans="9:54" x14ac:dyDescent="0.25">
      <c r="I25721" s="80"/>
      <c r="AX25721" s="80"/>
      <c r="AY25721" s="80"/>
      <c r="AZ25721" s="80"/>
      <c r="BA25721" s="80"/>
      <c r="BB25721" s="80"/>
    </row>
    <row r="25722" spans="9:54" x14ac:dyDescent="0.25">
      <c r="I25722" s="80"/>
      <c r="AX25722" s="80"/>
      <c r="AY25722" s="80"/>
      <c r="AZ25722" s="80"/>
      <c r="BA25722" s="80"/>
      <c r="BB25722" s="80"/>
    </row>
    <row r="25723" spans="9:54" x14ac:dyDescent="0.25">
      <c r="I25723" s="80"/>
      <c r="AX25723" s="80"/>
      <c r="AY25723" s="80"/>
      <c r="AZ25723" s="80"/>
      <c r="BA25723" s="80"/>
      <c r="BB25723" s="80"/>
    </row>
    <row r="25724" spans="9:54" x14ac:dyDescent="0.25">
      <c r="I25724" s="80"/>
      <c r="AX25724" s="80"/>
      <c r="AY25724" s="80"/>
      <c r="AZ25724" s="80"/>
      <c r="BA25724" s="80"/>
      <c r="BB25724" s="80"/>
    </row>
    <row r="25725" spans="9:54" x14ac:dyDescent="0.25">
      <c r="I25725" s="80"/>
      <c r="AX25725" s="80"/>
      <c r="AY25725" s="80"/>
      <c r="AZ25725" s="80"/>
      <c r="BA25725" s="80"/>
      <c r="BB25725" s="80"/>
    </row>
    <row r="25726" spans="9:54" x14ac:dyDescent="0.25">
      <c r="I25726" s="80"/>
      <c r="AX25726" s="80"/>
      <c r="AY25726" s="80"/>
      <c r="AZ25726" s="80"/>
      <c r="BA25726" s="80"/>
      <c r="BB25726" s="80"/>
    </row>
    <row r="25727" spans="9:54" x14ac:dyDescent="0.25">
      <c r="I25727" s="80"/>
      <c r="AX25727" s="80"/>
      <c r="AY25727" s="80"/>
      <c r="AZ25727" s="80"/>
      <c r="BA25727" s="80"/>
      <c r="BB25727" s="80"/>
    </row>
    <row r="25728" spans="9:54" x14ac:dyDescent="0.25">
      <c r="I25728" s="80"/>
      <c r="AX25728" s="80"/>
      <c r="AY25728" s="80"/>
      <c r="AZ25728" s="80"/>
      <c r="BA25728" s="80"/>
      <c r="BB25728" s="80"/>
    </row>
    <row r="25729" spans="9:54" x14ac:dyDescent="0.25">
      <c r="I25729" s="80"/>
      <c r="AX25729" s="80"/>
      <c r="AY25729" s="80"/>
      <c r="AZ25729" s="80"/>
      <c r="BA25729" s="80"/>
      <c r="BB25729" s="80"/>
    </row>
    <row r="25730" spans="9:54" x14ac:dyDescent="0.25">
      <c r="I25730" s="80"/>
      <c r="AX25730" s="80"/>
      <c r="AY25730" s="80"/>
      <c r="AZ25730" s="80"/>
      <c r="BA25730" s="80"/>
      <c r="BB25730" s="80"/>
    </row>
    <row r="25731" spans="9:54" x14ac:dyDescent="0.25">
      <c r="I25731" s="80"/>
      <c r="AX25731" s="80"/>
      <c r="AY25731" s="80"/>
      <c r="AZ25731" s="80"/>
      <c r="BA25731" s="80"/>
      <c r="BB25731" s="80"/>
    </row>
    <row r="25732" spans="9:54" x14ac:dyDescent="0.25">
      <c r="I25732" s="80"/>
      <c r="AX25732" s="80"/>
      <c r="AY25732" s="80"/>
      <c r="AZ25732" s="80"/>
      <c r="BA25732" s="80"/>
      <c r="BB25732" s="80"/>
    </row>
    <row r="25733" spans="9:54" x14ac:dyDescent="0.25">
      <c r="I25733" s="80"/>
      <c r="AX25733" s="80"/>
      <c r="AY25733" s="80"/>
      <c r="AZ25733" s="80"/>
      <c r="BA25733" s="80"/>
      <c r="BB25733" s="80"/>
    </row>
    <row r="25734" spans="9:54" x14ac:dyDescent="0.25">
      <c r="I25734" s="80"/>
      <c r="AX25734" s="80"/>
      <c r="AY25734" s="80"/>
      <c r="AZ25734" s="80"/>
      <c r="BA25734" s="80"/>
      <c r="BB25734" s="80"/>
    </row>
    <row r="25735" spans="9:54" x14ac:dyDescent="0.25">
      <c r="I25735" s="80"/>
      <c r="AX25735" s="80"/>
      <c r="AY25735" s="80"/>
      <c r="AZ25735" s="80"/>
      <c r="BA25735" s="80"/>
      <c r="BB25735" s="80"/>
    </row>
    <row r="25736" spans="9:54" x14ac:dyDescent="0.25">
      <c r="I25736" s="80"/>
      <c r="AX25736" s="80"/>
      <c r="AY25736" s="80"/>
      <c r="AZ25736" s="80"/>
      <c r="BA25736" s="80"/>
      <c r="BB25736" s="80"/>
    </row>
    <row r="25737" spans="9:54" x14ac:dyDescent="0.25">
      <c r="I25737" s="80"/>
      <c r="AX25737" s="80"/>
      <c r="AY25737" s="80"/>
      <c r="AZ25737" s="80"/>
      <c r="BA25737" s="80"/>
      <c r="BB25737" s="80"/>
    </row>
    <row r="25738" spans="9:54" x14ac:dyDescent="0.25">
      <c r="I25738" s="80"/>
      <c r="AX25738" s="80"/>
      <c r="AY25738" s="80"/>
      <c r="AZ25738" s="80"/>
      <c r="BA25738" s="80"/>
      <c r="BB25738" s="80"/>
    </row>
    <row r="25739" spans="9:54" x14ac:dyDescent="0.25">
      <c r="I25739" s="80"/>
      <c r="AX25739" s="80"/>
      <c r="AY25739" s="80"/>
      <c r="AZ25739" s="80"/>
      <c r="BA25739" s="80"/>
      <c r="BB25739" s="80"/>
    </row>
    <row r="25740" spans="9:54" x14ac:dyDescent="0.25">
      <c r="I25740" s="80"/>
      <c r="AX25740" s="80"/>
      <c r="AY25740" s="80"/>
      <c r="AZ25740" s="80"/>
      <c r="BA25740" s="80"/>
      <c r="BB25740" s="80"/>
    </row>
    <row r="25741" spans="9:54" x14ac:dyDescent="0.25">
      <c r="I25741" s="80"/>
      <c r="AX25741" s="80"/>
      <c r="AY25741" s="80"/>
      <c r="AZ25741" s="80"/>
      <c r="BA25741" s="80"/>
      <c r="BB25741" s="80"/>
    </row>
    <row r="25742" spans="9:54" x14ac:dyDescent="0.25">
      <c r="I25742" s="80"/>
      <c r="AX25742" s="80"/>
      <c r="AY25742" s="80"/>
      <c r="AZ25742" s="80"/>
      <c r="BA25742" s="80"/>
      <c r="BB25742" s="80"/>
    </row>
    <row r="25743" spans="9:54" x14ac:dyDescent="0.25">
      <c r="I25743" s="80"/>
      <c r="AX25743" s="80"/>
      <c r="AY25743" s="80"/>
      <c r="AZ25743" s="80"/>
      <c r="BA25743" s="80"/>
      <c r="BB25743" s="80"/>
    </row>
    <row r="25744" spans="9:54" x14ac:dyDescent="0.25">
      <c r="I25744" s="80"/>
      <c r="AX25744" s="80"/>
      <c r="AY25744" s="80"/>
      <c r="AZ25744" s="80"/>
      <c r="BA25744" s="80"/>
      <c r="BB25744" s="80"/>
    </row>
    <row r="25745" spans="9:54" x14ac:dyDescent="0.25">
      <c r="I25745" s="80"/>
      <c r="AX25745" s="80"/>
      <c r="AY25745" s="80"/>
      <c r="AZ25745" s="80"/>
      <c r="BA25745" s="80"/>
      <c r="BB25745" s="80"/>
    </row>
    <row r="25746" spans="9:54" x14ac:dyDescent="0.25">
      <c r="I25746" s="80"/>
      <c r="AX25746" s="80"/>
      <c r="AY25746" s="80"/>
      <c r="AZ25746" s="80"/>
      <c r="BA25746" s="80"/>
      <c r="BB25746" s="80"/>
    </row>
    <row r="25747" spans="9:54" x14ac:dyDescent="0.25">
      <c r="I25747" s="80"/>
      <c r="AX25747" s="80"/>
      <c r="AY25747" s="80"/>
      <c r="AZ25747" s="80"/>
      <c r="BA25747" s="80"/>
      <c r="BB25747" s="80"/>
    </row>
    <row r="25748" spans="9:54" x14ac:dyDescent="0.25">
      <c r="I25748" s="80"/>
      <c r="AX25748" s="80"/>
      <c r="AY25748" s="80"/>
      <c r="AZ25748" s="80"/>
      <c r="BA25748" s="80"/>
      <c r="BB25748" s="80"/>
    </row>
    <row r="25749" spans="9:54" x14ac:dyDescent="0.25">
      <c r="I25749" s="80"/>
      <c r="AX25749" s="80"/>
      <c r="AY25749" s="80"/>
      <c r="AZ25749" s="80"/>
      <c r="BA25749" s="80"/>
      <c r="BB25749" s="80"/>
    </row>
    <row r="25750" spans="9:54" x14ac:dyDescent="0.25">
      <c r="I25750" s="80"/>
      <c r="AX25750" s="80"/>
      <c r="AY25750" s="80"/>
      <c r="AZ25750" s="80"/>
      <c r="BA25750" s="80"/>
      <c r="BB25750" s="80"/>
    </row>
    <row r="25751" spans="9:54" x14ac:dyDescent="0.25">
      <c r="I25751" s="80"/>
      <c r="AX25751" s="80"/>
      <c r="AY25751" s="80"/>
      <c r="AZ25751" s="80"/>
      <c r="BA25751" s="80"/>
      <c r="BB25751" s="80"/>
    </row>
    <row r="25752" spans="9:54" x14ac:dyDescent="0.25">
      <c r="I25752" s="80"/>
      <c r="AX25752" s="80"/>
      <c r="AY25752" s="80"/>
      <c r="AZ25752" s="80"/>
      <c r="BA25752" s="80"/>
      <c r="BB25752" s="80"/>
    </row>
    <row r="25753" spans="9:54" x14ac:dyDescent="0.25">
      <c r="I25753" s="80"/>
      <c r="AX25753" s="80"/>
      <c r="AY25753" s="80"/>
      <c r="AZ25753" s="80"/>
      <c r="BA25753" s="80"/>
      <c r="BB25753" s="80"/>
    </row>
    <row r="25754" spans="9:54" x14ac:dyDescent="0.25">
      <c r="I25754" s="80"/>
      <c r="AX25754" s="80"/>
      <c r="AY25754" s="80"/>
      <c r="AZ25754" s="80"/>
      <c r="BA25754" s="80"/>
      <c r="BB25754" s="80"/>
    </row>
    <row r="25755" spans="9:54" x14ac:dyDescent="0.25">
      <c r="I25755" s="80"/>
      <c r="AX25755" s="80"/>
      <c r="AY25755" s="80"/>
      <c r="AZ25755" s="80"/>
      <c r="BA25755" s="80"/>
      <c r="BB25755" s="80"/>
    </row>
    <row r="25756" spans="9:54" x14ac:dyDescent="0.25">
      <c r="I25756" s="80"/>
      <c r="AX25756" s="80"/>
      <c r="AY25756" s="80"/>
      <c r="AZ25756" s="80"/>
      <c r="BA25756" s="80"/>
      <c r="BB25756" s="80"/>
    </row>
    <row r="25757" spans="9:54" x14ac:dyDescent="0.25">
      <c r="I25757" s="80"/>
      <c r="AX25757" s="80"/>
      <c r="AY25757" s="80"/>
      <c r="AZ25757" s="80"/>
      <c r="BA25757" s="80"/>
      <c r="BB25757" s="80"/>
    </row>
    <row r="25758" spans="9:54" x14ac:dyDescent="0.25">
      <c r="I25758" s="80"/>
      <c r="AX25758" s="80"/>
      <c r="AY25758" s="80"/>
      <c r="AZ25758" s="80"/>
      <c r="BA25758" s="80"/>
      <c r="BB25758" s="80"/>
    </row>
    <row r="25759" spans="9:54" x14ac:dyDescent="0.25">
      <c r="I25759" s="80"/>
      <c r="AX25759" s="80"/>
      <c r="AY25759" s="80"/>
      <c r="AZ25759" s="80"/>
      <c r="BA25759" s="80"/>
      <c r="BB25759" s="80"/>
    </row>
    <row r="25760" spans="9:54" x14ac:dyDescent="0.25">
      <c r="I25760" s="80"/>
      <c r="AX25760" s="80"/>
      <c r="AY25760" s="80"/>
      <c r="AZ25760" s="80"/>
      <c r="BA25760" s="80"/>
      <c r="BB25760" s="80"/>
    </row>
    <row r="25761" spans="9:54" x14ac:dyDescent="0.25">
      <c r="I25761" s="80"/>
      <c r="AX25761" s="80"/>
      <c r="AY25761" s="80"/>
      <c r="AZ25761" s="80"/>
      <c r="BA25761" s="80"/>
      <c r="BB25761" s="80"/>
    </row>
    <row r="25762" spans="9:54" x14ac:dyDescent="0.25">
      <c r="I25762" s="80"/>
      <c r="AX25762" s="80"/>
      <c r="AY25762" s="80"/>
      <c r="AZ25762" s="80"/>
      <c r="BA25762" s="80"/>
      <c r="BB25762" s="80"/>
    </row>
    <row r="25763" spans="9:54" x14ac:dyDescent="0.25">
      <c r="I25763" s="80"/>
      <c r="AX25763" s="80"/>
      <c r="AY25763" s="80"/>
      <c r="AZ25763" s="80"/>
      <c r="BA25763" s="80"/>
      <c r="BB25763" s="80"/>
    </row>
    <row r="25764" spans="9:54" x14ac:dyDescent="0.25">
      <c r="I25764" s="80"/>
      <c r="AX25764" s="80"/>
      <c r="AY25764" s="80"/>
      <c r="AZ25764" s="80"/>
      <c r="BA25764" s="80"/>
      <c r="BB25764" s="80"/>
    </row>
    <row r="25765" spans="9:54" x14ac:dyDescent="0.25">
      <c r="I25765" s="80"/>
      <c r="AX25765" s="80"/>
      <c r="AY25765" s="80"/>
      <c r="AZ25765" s="80"/>
      <c r="BA25765" s="80"/>
      <c r="BB25765" s="80"/>
    </row>
    <row r="25766" spans="9:54" x14ac:dyDescent="0.25">
      <c r="I25766" s="80"/>
      <c r="AX25766" s="80"/>
      <c r="AY25766" s="80"/>
      <c r="AZ25766" s="80"/>
      <c r="BA25766" s="80"/>
      <c r="BB25766" s="80"/>
    </row>
    <row r="25767" spans="9:54" x14ac:dyDescent="0.25">
      <c r="I25767" s="80"/>
      <c r="AX25767" s="80"/>
      <c r="AY25767" s="80"/>
      <c r="AZ25767" s="80"/>
      <c r="BA25767" s="80"/>
      <c r="BB25767" s="80"/>
    </row>
    <row r="25768" spans="9:54" x14ac:dyDescent="0.25">
      <c r="I25768" s="80"/>
      <c r="AX25768" s="80"/>
      <c r="AY25768" s="80"/>
      <c r="AZ25768" s="80"/>
      <c r="BA25768" s="80"/>
      <c r="BB25768" s="80"/>
    </row>
    <row r="25769" spans="9:54" x14ac:dyDescent="0.25">
      <c r="I25769" s="80"/>
      <c r="AX25769" s="80"/>
      <c r="AY25769" s="80"/>
      <c r="AZ25769" s="80"/>
      <c r="BA25769" s="80"/>
      <c r="BB25769" s="80"/>
    </row>
    <row r="25770" spans="9:54" x14ac:dyDescent="0.25">
      <c r="I25770" s="80"/>
      <c r="AX25770" s="80"/>
      <c r="AY25770" s="80"/>
      <c r="AZ25770" s="80"/>
      <c r="BA25770" s="80"/>
      <c r="BB25770" s="80"/>
    </row>
    <row r="25771" spans="9:54" x14ac:dyDescent="0.25">
      <c r="I25771" s="80"/>
      <c r="AX25771" s="80"/>
      <c r="AY25771" s="80"/>
      <c r="AZ25771" s="80"/>
      <c r="BA25771" s="80"/>
      <c r="BB25771" s="80"/>
    </row>
    <row r="25772" spans="9:54" x14ac:dyDescent="0.25">
      <c r="I25772" s="80"/>
      <c r="AX25772" s="80"/>
      <c r="AY25772" s="80"/>
      <c r="AZ25772" s="80"/>
      <c r="BA25772" s="80"/>
      <c r="BB25772" s="80"/>
    </row>
    <row r="25773" spans="9:54" x14ac:dyDescent="0.25">
      <c r="I25773" s="80"/>
      <c r="AX25773" s="80"/>
      <c r="AY25773" s="80"/>
      <c r="AZ25773" s="80"/>
      <c r="BA25773" s="80"/>
      <c r="BB25773" s="80"/>
    </row>
    <row r="25774" spans="9:54" x14ac:dyDescent="0.25">
      <c r="I25774" s="80"/>
      <c r="AX25774" s="80"/>
      <c r="AY25774" s="80"/>
      <c r="AZ25774" s="80"/>
      <c r="BA25774" s="80"/>
      <c r="BB25774" s="80"/>
    </row>
    <row r="25775" spans="9:54" x14ac:dyDescent="0.25">
      <c r="I25775" s="80"/>
      <c r="AX25775" s="80"/>
      <c r="AY25775" s="80"/>
      <c r="AZ25775" s="80"/>
      <c r="BA25775" s="80"/>
      <c r="BB25775" s="80"/>
    </row>
    <row r="25776" spans="9:54" x14ac:dyDescent="0.25">
      <c r="I25776" s="80"/>
      <c r="AX25776" s="80"/>
      <c r="AY25776" s="80"/>
      <c r="AZ25776" s="80"/>
      <c r="BA25776" s="80"/>
      <c r="BB25776" s="80"/>
    </row>
    <row r="25777" spans="9:54" x14ac:dyDescent="0.25">
      <c r="I25777" s="80"/>
      <c r="AX25777" s="80"/>
      <c r="AY25777" s="80"/>
      <c r="AZ25777" s="80"/>
      <c r="BA25777" s="80"/>
      <c r="BB25777" s="80"/>
    </row>
    <row r="25778" spans="9:54" x14ac:dyDescent="0.25">
      <c r="I25778" s="80"/>
      <c r="AX25778" s="80"/>
      <c r="AY25778" s="80"/>
      <c r="AZ25778" s="80"/>
      <c r="BA25778" s="80"/>
      <c r="BB25778" s="80"/>
    </row>
    <row r="25779" spans="9:54" x14ac:dyDescent="0.25">
      <c r="I25779" s="80"/>
      <c r="AX25779" s="80"/>
      <c r="AY25779" s="80"/>
      <c r="AZ25779" s="80"/>
      <c r="BA25779" s="80"/>
      <c r="BB25779" s="80"/>
    </row>
    <row r="25780" spans="9:54" x14ac:dyDescent="0.25">
      <c r="I25780" s="80"/>
      <c r="AX25780" s="80"/>
      <c r="AY25780" s="80"/>
      <c r="AZ25780" s="80"/>
      <c r="BA25780" s="80"/>
      <c r="BB25780" s="80"/>
    </row>
    <row r="25781" spans="9:54" x14ac:dyDescent="0.25">
      <c r="I25781" s="80"/>
      <c r="AX25781" s="80"/>
      <c r="AY25781" s="80"/>
      <c r="AZ25781" s="80"/>
      <c r="BA25781" s="80"/>
      <c r="BB25781" s="80"/>
    </row>
    <row r="25782" spans="9:54" x14ac:dyDescent="0.25">
      <c r="I25782" s="80"/>
      <c r="AX25782" s="80"/>
      <c r="AY25782" s="80"/>
      <c r="AZ25782" s="80"/>
      <c r="BA25782" s="80"/>
      <c r="BB25782" s="80"/>
    </row>
    <row r="25783" spans="9:54" x14ac:dyDescent="0.25">
      <c r="I25783" s="80"/>
      <c r="AX25783" s="80"/>
      <c r="AY25783" s="80"/>
      <c r="AZ25783" s="80"/>
      <c r="BA25783" s="80"/>
      <c r="BB25783" s="80"/>
    </row>
    <row r="25784" spans="9:54" x14ac:dyDescent="0.25">
      <c r="I25784" s="80"/>
      <c r="AX25784" s="80"/>
      <c r="AY25784" s="80"/>
      <c r="AZ25784" s="80"/>
      <c r="BA25784" s="80"/>
      <c r="BB25784" s="80"/>
    </row>
    <row r="25785" spans="9:54" x14ac:dyDescent="0.25">
      <c r="I25785" s="80"/>
      <c r="AX25785" s="80"/>
      <c r="AY25785" s="80"/>
      <c r="AZ25785" s="80"/>
      <c r="BA25785" s="80"/>
      <c r="BB25785" s="80"/>
    </row>
    <row r="25786" spans="9:54" x14ac:dyDescent="0.25">
      <c r="I25786" s="80"/>
      <c r="AX25786" s="80"/>
      <c r="AY25786" s="80"/>
      <c r="AZ25786" s="80"/>
      <c r="BA25786" s="80"/>
      <c r="BB25786" s="80"/>
    </row>
    <row r="25787" spans="9:54" x14ac:dyDescent="0.25">
      <c r="I25787" s="80"/>
      <c r="AX25787" s="80"/>
      <c r="AY25787" s="80"/>
      <c r="AZ25787" s="80"/>
      <c r="BA25787" s="80"/>
      <c r="BB25787" s="80"/>
    </row>
    <row r="25788" spans="9:54" x14ac:dyDescent="0.25">
      <c r="I25788" s="80"/>
      <c r="AX25788" s="80"/>
      <c r="AY25788" s="80"/>
      <c r="AZ25788" s="80"/>
      <c r="BA25788" s="80"/>
      <c r="BB25788" s="80"/>
    </row>
    <row r="25789" spans="9:54" x14ac:dyDescent="0.25">
      <c r="I25789" s="80"/>
      <c r="AX25789" s="80"/>
      <c r="AY25789" s="80"/>
      <c r="AZ25789" s="80"/>
      <c r="BA25789" s="80"/>
      <c r="BB25789" s="80"/>
    </row>
    <row r="25790" spans="9:54" x14ac:dyDescent="0.25">
      <c r="I25790" s="80"/>
      <c r="AX25790" s="80"/>
      <c r="AY25790" s="80"/>
      <c r="AZ25790" s="80"/>
      <c r="BA25790" s="80"/>
      <c r="BB25790" s="80"/>
    </row>
    <row r="25791" spans="9:54" x14ac:dyDescent="0.25">
      <c r="I25791" s="80"/>
      <c r="AX25791" s="80"/>
      <c r="AY25791" s="80"/>
      <c r="AZ25791" s="80"/>
      <c r="BA25791" s="80"/>
      <c r="BB25791" s="80"/>
    </row>
    <row r="25792" spans="9:54" x14ac:dyDescent="0.25">
      <c r="I25792" s="80"/>
      <c r="AX25792" s="80"/>
      <c r="AY25792" s="80"/>
      <c r="AZ25792" s="80"/>
      <c r="BA25792" s="80"/>
      <c r="BB25792" s="80"/>
    </row>
    <row r="25793" spans="9:54" x14ac:dyDescent="0.25">
      <c r="I25793" s="80"/>
      <c r="AX25793" s="80"/>
      <c r="AY25793" s="80"/>
      <c r="AZ25793" s="80"/>
      <c r="BA25793" s="80"/>
      <c r="BB25793" s="80"/>
    </row>
    <row r="25794" spans="9:54" x14ac:dyDescent="0.25">
      <c r="I25794" s="80"/>
      <c r="AX25794" s="80"/>
      <c r="AY25794" s="80"/>
      <c r="AZ25794" s="80"/>
      <c r="BA25794" s="80"/>
      <c r="BB25794" s="80"/>
    </row>
    <row r="25795" spans="9:54" x14ac:dyDescent="0.25">
      <c r="I25795" s="80"/>
      <c r="AX25795" s="80"/>
      <c r="AY25795" s="80"/>
      <c r="AZ25795" s="80"/>
      <c r="BA25795" s="80"/>
      <c r="BB25795" s="80"/>
    </row>
    <row r="25796" spans="9:54" x14ac:dyDescent="0.25">
      <c r="I25796" s="80"/>
      <c r="AX25796" s="80"/>
      <c r="AY25796" s="80"/>
      <c r="AZ25796" s="80"/>
      <c r="BA25796" s="80"/>
      <c r="BB25796" s="80"/>
    </row>
    <row r="25797" spans="9:54" x14ac:dyDescent="0.25">
      <c r="I25797" s="80"/>
      <c r="AX25797" s="80"/>
      <c r="AY25797" s="80"/>
      <c r="AZ25797" s="80"/>
      <c r="BA25797" s="80"/>
      <c r="BB25797" s="80"/>
    </row>
    <row r="25798" spans="9:54" x14ac:dyDescent="0.25">
      <c r="I25798" s="80"/>
      <c r="AX25798" s="80"/>
      <c r="AY25798" s="80"/>
      <c r="AZ25798" s="80"/>
      <c r="BA25798" s="80"/>
      <c r="BB25798" s="80"/>
    </row>
    <row r="25799" spans="9:54" x14ac:dyDescent="0.25">
      <c r="I25799" s="80"/>
      <c r="AX25799" s="80"/>
      <c r="AY25799" s="80"/>
      <c r="AZ25799" s="80"/>
      <c r="BA25799" s="80"/>
      <c r="BB25799" s="80"/>
    </row>
    <row r="25800" spans="9:54" x14ac:dyDescent="0.25">
      <c r="I25800" s="80"/>
      <c r="AX25800" s="80"/>
      <c r="AY25800" s="80"/>
      <c r="AZ25800" s="80"/>
      <c r="BA25800" s="80"/>
      <c r="BB25800" s="80"/>
    </row>
    <row r="25801" spans="9:54" x14ac:dyDescent="0.25">
      <c r="I25801" s="80"/>
      <c r="AX25801" s="80"/>
      <c r="AY25801" s="80"/>
      <c r="AZ25801" s="80"/>
      <c r="BA25801" s="80"/>
      <c r="BB25801" s="80"/>
    </row>
    <row r="25802" spans="9:54" x14ac:dyDescent="0.25">
      <c r="I25802" s="80"/>
      <c r="AX25802" s="80"/>
      <c r="AY25802" s="80"/>
      <c r="AZ25802" s="80"/>
      <c r="BA25802" s="80"/>
      <c r="BB25802" s="80"/>
    </row>
    <row r="25803" spans="9:54" x14ac:dyDescent="0.25">
      <c r="I25803" s="80"/>
      <c r="AX25803" s="80"/>
      <c r="AY25803" s="80"/>
      <c r="AZ25803" s="80"/>
      <c r="BA25803" s="80"/>
      <c r="BB25803" s="80"/>
    </row>
    <row r="25804" spans="9:54" x14ac:dyDescent="0.25">
      <c r="I25804" s="80"/>
      <c r="AX25804" s="80"/>
      <c r="AY25804" s="80"/>
      <c r="AZ25804" s="80"/>
      <c r="BA25804" s="80"/>
      <c r="BB25804" s="80"/>
    </row>
    <row r="25805" spans="9:54" x14ac:dyDescent="0.25">
      <c r="I25805" s="80"/>
      <c r="AX25805" s="80"/>
      <c r="AY25805" s="80"/>
      <c r="AZ25805" s="80"/>
      <c r="BA25805" s="80"/>
      <c r="BB25805" s="80"/>
    </row>
    <row r="25806" spans="9:54" x14ac:dyDescent="0.25">
      <c r="I25806" s="80"/>
      <c r="AX25806" s="80"/>
      <c r="AY25806" s="80"/>
      <c r="AZ25806" s="80"/>
      <c r="BA25806" s="80"/>
      <c r="BB25806" s="80"/>
    </row>
    <row r="25807" spans="9:54" x14ac:dyDescent="0.25">
      <c r="I25807" s="80"/>
      <c r="AX25807" s="80"/>
      <c r="AY25807" s="80"/>
      <c r="AZ25807" s="80"/>
      <c r="BA25807" s="80"/>
      <c r="BB25807" s="80"/>
    </row>
    <row r="25808" spans="9:54" x14ac:dyDescent="0.25">
      <c r="I25808" s="80"/>
      <c r="AX25808" s="80"/>
      <c r="AY25808" s="80"/>
      <c r="AZ25808" s="80"/>
      <c r="BA25808" s="80"/>
      <c r="BB25808" s="80"/>
    </row>
    <row r="25809" spans="9:54" x14ac:dyDescent="0.25">
      <c r="I25809" s="80"/>
      <c r="AX25809" s="80"/>
      <c r="AY25809" s="80"/>
      <c r="AZ25809" s="80"/>
      <c r="BA25809" s="80"/>
      <c r="BB25809" s="80"/>
    </row>
    <row r="25810" spans="9:54" x14ac:dyDescent="0.25">
      <c r="I25810" s="80"/>
      <c r="AX25810" s="80"/>
      <c r="AY25810" s="80"/>
      <c r="AZ25810" s="80"/>
      <c r="BA25810" s="80"/>
      <c r="BB25810" s="80"/>
    </row>
    <row r="25811" spans="9:54" x14ac:dyDescent="0.25">
      <c r="I25811" s="80"/>
      <c r="AX25811" s="80"/>
      <c r="AY25811" s="80"/>
      <c r="AZ25811" s="80"/>
      <c r="BA25811" s="80"/>
      <c r="BB25811" s="80"/>
    </row>
    <row r="25812" spans="9:54" x14ac:dyDescent="0.25">
      <c r="I25812" s="80"/>
      <c r="AX25812" s="80"/>
      <c r="AY25812" s="80"/>
      <c r="AZ25812" s="80"/>
      <c r="BA25812" s="80"/>
      <c r="BB25812" s="80"/>
    </row>
    <row r="25813" spans="9:54" x14ac:dyDescent="0.25">
      <c r="I25813" s="80"/>
      <c r="AX25813" s="80"/>
      <c r="AY25813" s="80"/>
      <c r="AZ25813" s="80"/>
      <c r="BA25813" s="80"/>
      <c r="BB25813" s="80"/>
    </row>
    <row r="25814" spans="9:54" x14ac:dyDescent="0.25">
      <c r="I25814" s="80"/>
      <c r="AX25814" s="80"/>
      <c r="AY25814" s="80"/>
      <c r="AZ25814" s="80"/>
      <c r="BA25814" s="80"/>
      <c r="BB25814" s="80"/>
    </row>
    <row r="25815" spans="9:54" x14ac:dyDescent="0.25">
      <c r="I25815" s="80"/>
      <c r="AX25815" s="80"/>
      <c r="AY25815" s="80"/>
      <c r="AZ25815" s="80"/>
      <c r="BA25815" s="80"/>
      <c r="BB25815" s="80"/>
    </row>
    <row r="25816" spans="9:54" x14ac:dyDescent="0.25">
      <c r="I25816" s="80"/>
      <c r="AX25816" s="80"/>
      <c r="AY25816" s="80"/>
      <c r="AZ25816" s="80"/>
      <c r="BA25816" s="80"/>
      <c r="BB25816" s="80"/>
    </row>
    <row r="25817" spans="9:54" x14ac:dyDescent="0.25">
      <c r="I25817" s="80"/>
      <c r="AX25817" s="80"/>
      <c r="AY25817" s="80"/>
      <c r="AZ25817" s="80"/>
      <c r="BA25817" s="80"/>
      <c r="BB25817" s="80"/>
    </row>
    <row r="25818" spans="9:54" x14ac:dyDescent="0.25">
      <c r="I25818" s="80"/>
      <c r="AX25818" s="80"/>
      <c r="AY25818" s="80"/>
      <c r="AZ25818" s="80"/>
      <c r="BA25818" s="80"/>
      <c r="BB25818" s="80"/>
    </row>
    <row r="25819" spans="9:54" x14ac:dyDescent="0.25">
      <c r="I25819" s="80"/>
      <c r="AX25819" s="80"/>
      <c r="AY25819" s="80"/>
      <c r="AZ25819" s="80"/>
      <c r="BA25819" s="80"/>
      <c r="BB25819" s="80"/>
    </row>
    <row r="25820" spans="9:54" x14ac:dyDescent="0.25">
      <c r="I25820" s="80"/>
      <c r="AX25820" s="80"/>
      <c r="AY25820" s="80"/>
      <c r="AZ25820" s="80"/>
      <c r="BA25820" s="80"/>
      <c r="BB25820" s="80"/>
    </row>
    <row r="25821" spans="9:54" x14ac:dyDescent="0.25">
      <c r="I25821" s="80"/>
      <c r="AX25821" s="80"/>
      <c r="AY25821" s="80"/>
      <c r="AZ25821" s="80"/>
      <c r="BA25821" s="80"/>
      <c r="BB25821" s="80"/>
    </row>
    <row r="25822" spans="9:54" x14ac:dyDescent="0.25">
      <c r="I25822" s="80"/>
      <c r="AX25822" s="80"/>
      <c r="AY25822" s="80"/>
      <c r="AZ25822" s="80"/>
      <c r="BA25822" s="80"/>
      <c r="BB25822" s="80"/>
    </row>
    <row r="25823" spans="9:54" x14ac:dyDescent="0.25">
      <c r="I25823" s="80"/>
      <c r="AX25823" s="80"/>
      <c r="AY25823" s="80"/>
      <c r="AZ25823" s="80"/>
      <c r="BA25823" s="80"/>
      <c r="BB25823" s="80"/>
    </row>
    <row r="25824" spans="9:54" x14ac:dyDescent="0.25">
      <c r="I25824" s="80"/>
      <c r="AX25824" s="80"/>
      <c r="AY25824" s="80"/>
      <c r="AZ25824" s="80"/>
      <c r="BA25824" s="80"/>
      <c r="BB25824" s="80"/>
    </row>
    <row r="25825" spans="9:54" x14ac:dyDescent="0.25">
      <c r="I25825" s="80"/>
      <c r="AX25825" s="80"/>
      <c r="AY25825" s="80"/>
      <c r="AZ25825" s="80"/>
      <c r="BA25825" s="80"/>
      <c r="BB25825" s="80"/>
    </row>
    <row r="25826" spans="9:54" x14ac:dyDescent="0.25">
      <c r="I25826" s="80"/>
      <c r="AX25826" s="80"/>
      <c r="AY25826" s="80"/>
      <c r="AZ25826" s="80"/>
      <c r="BA25826" s="80"/>
      <c r="BB25826" s="80"/>
    </row>
    <row r="25827" spans="9:54" x14ac:dyDescent="0.25">
      <c r="I25827" s="80"/>
      <c r="AX25827" s="80"/>
      <c r="AY25827" s="80"/>
      <c r="AZ25827" s="80"/>
      <c r="BA25827" s="80"/>
      <c r="BB25827" s="80"/>
    </row>
    <row r="25828" spans="9:54" x14ac:dyDescent="0.25">
      <c r="I25828" s="80"/>
      <c r="AX25828" s="80"/>
      <c r="AY25828" s="80"/>
      <c r="AZ25828" s="80"/>
      <c r="BA25828" s="80"/>
      <c r="BB25828" s="80"/>
    </row>
    <row r="25829" spans="9:54" x14ac:dyDescent="0.25">
      <c r="I25829" s="80"/>
      <c r="AX25829" s="80"/>
      <c r="AY25829" s="80"/>
      <c r="AZ25829" s="80"/>
      <c r="BA25829" s="80"/>
      <c r="BB25829" s="80"/>
    </row>
    <row r="25830" spans="9:54" x14ac:dyDescent="0.25">
      <c r="I25830" s="80"/>
      <c r="AX25830" s="80"/>
      <c r="AY25830" s="80"/>
      <c r="AZ25830" s="80"/>
      <c r="BA25830" s="80"/>
      <c r="BB25830" s="80"/>
    </row>
    <row r="25831" spans="9:54" x14ac:dyDescent="0.25">
      <c r="I25831" s="80"/>
      <c r="AX25831" s="80"/>
      <c r="AY25831" s="80"/>
      <c r="AZ25831" s="80"/>
      <c r="BA25831" s="80"/>
      <c r="BB25831" s="80"/>
    </row>
    <row r="25832" spans="9:54" x14ac:dyDescent="0.25">
      <c r="I25832" s="80"/>
      <c r="AX25832" s="80"/>
      <c r="AY25832" s="80"/>
      <c r="AZ25832" s="80"/>
      <c r="BA25832" s="80"/>
      <c r="BB25832" s="80"/>
    </row>
    <row r="25833" spans="9:54" x14ac:dyDescent="0.25">
      <c r="I25833" s="80"/>
      <c r="AX25833" s="80"/>
      <c r="AY25833" s="80"/>
      <c r="AZ25833" s="80"/>
      <c r="BA25833" s="80"/>
      <c r="BB25833" s="80"/>
    </row>
    <row r="25834" spans="9:54" x14ac:dyDescent="0.25">
      <c r="I25834" s="80"/>
      <c r="AX25834" s="80"/>
      <c r="AY25834" s="80"/>
      <c r="AZ25834" s="80"/>
      <c r="BA25834" s="80"/>
      <c r="BB25834" s="80"/>
    </row>
    <row r="25835" spans="9:54" x14ac:dyDescent="0.25">
      <c r="I25835" s="80"/>
      <c r="AX25835" s="80"/>
      <c r="AY25835" s="80"/>
      <c r="AZ25835" s="80"/>
      <c r="BA25835" s="80"/>
      <c r="BB25835" s="80"/>
    </row>
    <row r="25836" spans="9:54" x14ac:dyDescent="0.25">
      <c r="I25836" s="80"/>
      <c r="AX25836" s="80"/>
      <c r="AY25836" s="80"/>
      <c r="AZ25836" s="80"/>
      <c r="BA25836" s="80"/>
      <c r="BB25836" s="80"/>
    </row>
    <row r="25837" spans="9:54" x14ac:dyDescent="0.25">
      <c r="I25837" s="80"/>
      <c r="AX25837" s="80"/>
      <c r="AY25837" s="80"/>
      <c r="AZ25837" s="80"/>
      <c r="BA25837" s="80"/>
      <c r="BB25837" s="80"/>
    </row>
    <row r="25838" spans="9:54" x14ac:dyDescent="0.25">
      <c r="I25838" s="80"/>
      <c r="AX25838" s="80"/>
      <c r="AY25838" s="80"/>
      <c r="AZ25838" s="80"/>
      <c r="BA25838" s="80"/>
      <c r="BB25838" s="80"/>
    </row>
    <row r="25839" spans="9:54" x14ac:dyDescent="0.25">
      <c r="I25839" s="80"/>
      <c r="AX25839" s="80"/>
      <c r="AY25839" s="80"/>
      <c r="AZ25839" s="80"/>
      <c r="BA25839" s="80"/>
      <c r="BB25839" s="80"/>
    </row>
    <row r="25840" spans="9:54" x14ac:dyDescent="0.25">
      <c r="I25840" s="80"/>
      <c r="AX25840" s="80"/>
      <c r="AY25840" s="80"/>
      <c r="AZ25840" s="80"/>
      <c r="BA25840" s="80"/>
      <c r="BB25840" s="80"/>
    </row>
    <row r="25841" spans="9:54" x14ac:dyDescent="0.25">
      <c r="I25841" s="80"/>
      <c r="AX25841" s="80"/>
      <c r="AY25841" s="80"/>
      <c r="AZ25841" s="80"/>
      <c r="BA25841" s="80"/>
      <c r="BB25841" s="80"/>
    </row>
    <row r="25842" spans="9:54" x14ac:dyDescent="0.25">
      <c r="I25842" s="80"/>
      <c r="AX25842" s="80"/>
      <c r="AY25842" s="80"/>
      <c r="AZ25842" s="80"/>
      <c r="BA25842" s="80"/>
      <c r="BB25842" s="80"/>
    </row>
    <row r="25843" spans="9:54" x14ac:dyDescent="0.25">
      <c r="I25843" s="80"/>
      <c r="AX25843" s="80"/>
      <c r="AY25843" s="80"/>
      <c r="AZ25843" s="80"/>
      <c r="BA25843" s="80"/>
      <c r="BB25843" s="80"/>
    </row>
    <row r="25844" spans="9:54" x14ac:dyDescent="0.25">
      <c r="I25844" s="80"/>
      <c r="AX25844" s="80"/>
      <c r="AY25844" s="80"/>
      <c r="AZ25844" s="80"/>
      <c r="BA25844" s="80"/>
      <c r="BB25844" s="80"/>
    </row>
    <row r="25845" spans="9:54" x14ac:dyDescent="0.25">
      <c r="I25845" s="80"/>
      <c r="AX25845" s="80"/>
      <c r="AY25845" s="80"/>
      <c r="AZ25845" s="80"/>
      <c r="BA25845" s="80"/>
      <c r="BB25845" s="80"/>
    </row>
    <row r="25846" spans="9:54" x14ac:dyDescent="0.25">
      <c r="I25846" s="80"/>
      <c r="AX25846" s="80"/>
      <c r="AY25846" s="80"/>
      <c r="AZ25846" s="80"/>
      <c r="BA25846" s="80"/>
      <c r="BB25846" s="80"/>
    </row>
    <row r="25847" spans="9:54" x14ac:dyDescent="0.25">
      <c r="I25847" s="80"/>
      <c r="AX25847" s="80"/>
      <c r="AY25847" s="80"/>
      <c r="AZ25847" s="80"/>
      <c r="BA25847" s="80"/>
      <c r="BB25847" s="80"/>
    </row>
    <row r="25848" spans="9:54" x14ac:dyDescent="0.25">
      <c r="I25848" s="80"/>
      <c r="AX25848" s="80"/>
      <c r="AY25848" s="80"/>
      <c r="AZ25848" s="80"/>
      <c r="BA25848" s="80"/>
      <c r="BB25848" s="80"/>
    </row>
    <row r="25849" spans="9:54" x14ac:dyDescent="0.25">
      <c r="I25849" s="80"/>
      <c r="AX25849" s="80"/>
      <c r="AY25849" s="80"/>
      <c r="AZ25849" s="80"/>
      <c r="BA25849" s="80"/>
      <c r="BB25849" s="80"/>
    </row>
    <row r="25850" spans="9:54" x14ac:dyDescent="0.25">
      <c r="I25850" s="80"/>
      <c r="AX25850" s="80"/>
      <c r="AY25850" s="80"/>
      <c r="AZ25850" s="80"/>
      <c r="BA25850" s="80"/>
      <c r="BB25850" s="80"/>
    </row>
    <row r="25851" spans="9:54" x14ac:dyDescent="0.25">
      <c r="I25851" s="80"/>
      <c r="AX25851" s="80"/>
      <c r="AY25851" s="80"/>
      <c r="AZ25851" s="80"/>
      <c r="BA25851" s="80"/>
      <c r="BB25851" s="80"/>
    </row>
    <row r="25852" spans="9:54" x14ac:dyDescent="0.25">
      <c r="I25852" s="80"/>
      <c r="AX25852" s="80"/>
      <c r="AY25852" s="80"/>
      <c r="AZ25852" s="80"/>
      <c r="BA25852" s="80"/>
      <c r="BB25852" s="80"/>
    </row>
    <row r="25853" spans="9:54" x14ac:dyDescent="0.25">
      <c r="I25853" s="80"/>
      <c r="AX25853" s="80"/>
      <c r="AY25853" s="80"/>
      <c r="AZ25853" s="80"/>
      <c r="BA25853" s="80"/>
      <c r="BB25853" s="80"/>
    </row>
    <row r="25854" spans="9:54" x14ac:dyDescent="0.25">
      <c r="I25854" s="80"/>
      <c r="AX25854" s="80"/>
      <c r="AY25854" s="80"/>
      <c r="AZ25854" s="80"/>
      <c r="BA25854" s="80"/>
      <c r="BB25854" s="80"/>
    </row>
    <row r="25855" spans="9:54" x14ac:dyDescent="0.25">
      <c r="I25855" s="80"/>
      <c r="AX25855" s="80"/>
      <c r="AY25855" s="80"/>
      <c r="AZ25855" s="80"/>
      <c r="BA25855" s="80"/>
      <c r="BB25855" s="80"/>
    </row>
    <row r="25856" spans="9:54" x14ac:dyDescent="0.25">
      <c r="I25856" s="80"/>
      <c r="AX25856" s="80"/>
      <c r="AY25856" s="80"/>
      <c r="AZ25856" s="80"/>
      <c r="BA25856" s="80"/>
      <c r="BB25856" s="80"/>
    </row>
    <row r="25857" spans="9:54" x14ac:dyDescent="0.25">
      <c r="I25857" s="80"/>
      <c r="AX25857" s="80"/>
      <c r="AY25857" s="80"/>
      <c r="AZ25857" s="80"/>
      <c r="BA25857" s="80"/>
      <c r="BB25857" s="80"/>
    </row>
    <row r="25858" spans="9:54" x14ac:dyDescent="0.25">
      <c r="I25858" s="80"/>
      <c r="AX25858" s="80"/>
      <c r="AY25858" s="80"/>
      <c r="AZ25858" s="80"/>
      <c r="BA25858" s="80"/>
      <c r="BB25858" s="80"/>
    </row>
    <row r="25859" spans="9:54" x14ac:dyDescent="0.25">
      <c r="I25859" s="80"/>
      <c r="AX25859" s="80"/>
      <c r="AY25859" s="80"/>
      <c r="AZ25859" s="80"/>
      <c r="BA25859" s="80"/>
      <c r="BB25859" s="80"/>
    </row>
    <row r="25860" spans="9:54" x14ac:dyDescent="0.25">
      <c r="I25860" s="80"/>
      <c r="AX25860" s="80"/>
      <c r="AY25860" s="80"/>
      <c r="AZ25860" s="80"/>
      <c r="BA25860" s="80"/>
      <c r="BB25860" s="80"/>
    </row>
    <row r="25861" spans="9:54" x14ac:dyDescent="0.25">
      <c r="I25861" s="80"/>
      <c r="AX25861" s="80"/>
      <c r="AY25861" s="80"/>
      <c r="AZ25861" s="80"/>
      <c r="BA25861" s="80"/>
      <c r="BB25861" s="80"/>
    </row>
    <row r="25862" spans="9:54" x14ac:dyDescent="0.25">
      <c r="I25862" s="80"/>
      <c r="AX25862" s="80"/>
      <c r="AY25862" s="80"/>
      <c r="AZ25862" s="80"/>
      <c r="BA25862" s="80"/>
      <c r="BB25862" s="80"/>
    </row>
    <row r="25863" spans="9:54" x14ac:dyDescent="0.25">
      <c r="I25863" s="80"/>
      <c r="AX25863" s="80"/>
      <c r="AY25863" s="80"/>
      <c r="AZ25863" s="80"/>
      <c r="BA25863" s="80"/>
      <c r="BB25863" s="80"/>
    </row>
    <row r="25864" spans="9:54" x14ac:dyDescent="0.25">
      <c r="I25864" s="80"/>
      <c r="AX25864" s="80"/>
      <c r="AY25864" s="80"/>
      <c r="AZ25864" s="80"/>
      <c r="BA25864" s="80"/>
      <c r="BB25864" s="80"/>
    </row>
    <row r="25865" spans="9:54" x14ac:dyDescent="0.25">
      <c r="I25865" s="80"/>
      <c r="AX25865" s="80"/>
      <c r="AY25865" s="80"/>
      <c r="AZ25865" s="80"/>
      <c r="BA25865" s="80"/>
      <c r="BB25865" s="80"/>
    </row>
    <row r="25866" spans="9:54" x14ac:dyDescent="0.25">
      <c r="I25866" s="80"/>
      <c r="AX25866" s="80"/>
      <c r="AY25866" s="80"/>
      <c r="AZ25866" s="80"/>
      <c r="BA25866" s="80"/>
      <c r="BB25866" s="80"/>
    </row>
    <row r="25867" spans="9:54" x14ac:dyDescent="0.25">
      <c r="I25867" s="80"/>
      <c r="AX25867" s="80"/>
      <c r="AY25867" s="80"/>
      <c r="AZ25867" s="80"/>
      <c r="BA25867" s="80"/>
      <c r="BB25867" s="80"/>
    </row>
    <row r="25868" spans="9:54" x14ac:dyDescent="0.25">
      <c r="I25868" s="80"/>
      <c r="AX25868" s="80"/>
      <c r="AY25868" s="80"/>
      <c r="AZ25868" s="80"/>
      <c r="BA25868" s="80"/>
      <c r="BB25868" s="80"/>
    </row>
    <row r="25869" spans="9:54" x14ac:dyDescent="0.25">
      <c r="I25869" s="80"/>
      <c r="AX25869" s="80"/>
      <c r="AY25869" s="80"/>
      <c r="AZ25869" s="80"/>
      <c r="BA25869" s="80"/>
      <c r="BB25869" s="80"/>
    </row>
    <row r="25870" spans="9:54" x14ac:dyDescent="0.25">
      <c r="I25870" s="80"/>
      <c r="AX25870" s="80"/>
      <c r="AY25870" s="80"/>
      <c r="AZ25870" s="80"/>
      <c r="BA25870" s="80"/>
      <c r="BB25870" s="80"/>
    </row>
    <row r="25871" spans="9:54" x14ac:dyDescent="0.25">
      <c r="I25871" s="80"/>
      <c r="AX25871" s="80"/>
      <c r="AY25871" s="80"/>
      <c r="AZ25871" s="80"/>
      <c r="BA25871" s="80"/>
      <c r="BB25871" s="80"/>
    </row>
    <row r="25872" spans="9:54" x14ac:dyDescent="0.25">
      <c r="I25872" s="80"/>
      <c r="AX25872" s="80"/>
      <c r="AY25872" s="80"/>
      <c r="AZ25872" s="80"/>
      <c r="BA25872" s="80"/>
      <c r="BB25872" s="80"/>
    </row>
    <row r="25873" spans="9:54" x14ac:dyDescent="0.25">
      <c r="I25873" s="80"/>
      <c r="AX25873" s="80"/>
      <c r="AY25873" s="80"/>
      <c r="AZ25873" s="80"/>
      <c r="BA25873" s="80"/>
      <c r="BB25873" s="80"/>
    </row>
    <row r="25874" spans="9:54" x14ac:dyDescent="0.25">
      <c r="I25874" s="80"/>
      <c r="AX25874" s="80"/>
      <c r="AY25874" s="80"/>
      <c r="AZ25874" s="80"/>
      <c r="BA25874" s="80"/>
      <c r="BB25874" s="80"/>
    </row>
    <row r="25875" spans="9:54" x14ac:dyDescent="0.25">
      <c r="I25875" s="80"/>
      <c r="AX25875" s="80"/>
      <c r="AY25875" s="80"/>
      <c r="AZ25875" s="80"/>
      <c r="BA25875" s="80"/>
      <c r="BB25875" s="80"/>
    </row>
    <row r="25876" spans="9:54" x14ac:dyDescent="0.25">
      <c r="I25876" s="80"/>
      <c r="AX25876" s="80"/>
      <c r="AY25876" s="80"/>
      <c r="AZ25876" s="80"/>
      <c r="BA25876" s="80"/>
      <c r="BB25876" s="80"/>
    </row>
    <row r="25877" spans="9:54" x14ac:dyDescent="0.25">
      <c r="I25877" s="80"/>
      <c r="AX25877" s="80"/>
      <c r="AY25877" s="80"/>
      <c r="AZ25877" s="80"/>
      <c r="BA25877" s="80"/>
      <c r="BB25877" s="80"/>
    </row>
    <row r="25878" spans="9:54" x14ac:dyDescent="0.25">
      <c r="I25878" s="80"/>
      <c r="AX25878" s="80"/>
      <c r="AY25878" s="80"/>
      <c r="AZ25878" s="80"/>
      <c r="BA25878" s="80"/>
      <c r="BB25878" s="80"/>
    </row>
    <row r="25879" spans="9:54" x14ac:dyDescent="0.25">
      <c r="I25879" s="80"/>
      <c r="AX25879" s="80"/>
      <c r="AY25879" s="80"/>
      <c r="AZ25879" s="80"/>
      <c r="BA25879" s="80"/>
      <c r="BB25879" s="80"/>
    </row>
    <row r="25880" spans="9:54" x14ac:dyDescent="0.25">
      <c r="I25880" s="80"/>
      <c r="AX25880" s="80"/>
      <c r="AY25880" s="80"/>
      <c r="AZ25880" s="80"/>
      <c r="BA25880" s="80"/>
      <c r="BB25880" s="80"/>
    </row>
    <row r="25881" spans="9:54" x14ac:dyDescent="0.25">
      <c r="I25881" s="80"/>
      <c r="AX25881" s="80"/>
      <c r="AY25881" s="80"/>
      <c r="AZ25881" s="80"/>
      <c r="BA25881" s="80"/>
      <c r="BB25881" s="80"/>
    </row>
    <row r="25882" spans="9:54" x14ac:dyDescent="0.25">
      <c r="I25882" s="80"/>
      <c r="AX25882" s="80"/>
      <c r="AY25882" s="80"/>
      <c r="AZ25882" s="80"/>
      <c r="BA25882" s="80"/>
      <c r="BB25882" s="80"/>
    </row>
    <row r="25883" spans="9:54" x14ac:dyDescent="0.25">
      <c r="I25883" s="80"/>
      <c r="AX25883" s="80"/>
      <c r="AY25883" s="80"/>
      <c r="AZ25883" s="80"/>
      <c r="BA25883" s="80"/>
      <c r="BB25883" s="80"/>
    </row>
    <row r="25884" spans="9:54" x14ac:dyDescent="0.25">
      <c r="I25884" s="80"/>
      <c r="AX25884" s="80"/>
      <c r="AY25884" s="80"/>
      <c r="AZ25884" s="80"/>
      <c r="BA25884" s="80"/>
      <c r="BB25884" s="80"/>
    </row>
    <row r="25885" spans="9:54" x14ac:dyDescent="0.25">
      <c r="I25885" s="80"/>
      <c r="AX25885" s="80"/>
      <c r="AY25885" s="80"/>
      <c r="AZ25885" s="80"/>
      <c r="BA25885" s="80"/>
      <c r="BB25885" s="80"/>
    </row>
    <row r="25886" spans="9:54" x14ac:dyDescent="0.25">
      <c r="I25886" s="80"/>
      <c r="AX25886" s="80"/>
      <c r="AY25886" s="80"/>
      <c r="AZ25886" s="80"/>
      <c r="BA25886" s="80"/>
      <c r="BB25886" s="80"/>
    </row>
    <row r="25887" spans="9:54" x14ac:dyDescent="0.25">
      <c r="I25887" s="80"/>
      <c r="AX25887" s="80"/>
      <c r="AY25887" s="80"/>
      <c r="AZ25887" s="80"/>
      <c r="BA25887" s="80"/>
      <c r="BB25887" s="80"/>
    </row>
    <row r="25888" spans="9:54" x14ac:dyDescent="0.25">
      <c r="I25888" s="80"/>
      <c r="AX25888" s="80"/>
      <c r="AY25888" s="80"/>
      <c r="AZ25888" s="80"/>
      <c r="BA25888" s="80"/>
      <c r="BB25888" s="80"/>
    </row>
    <row r="25889" spans="9:54" x14ac:dyDescent="0.25">
      <c r="I25889" s="80"/>
      <c r="AX25889" s="80"/>
      <c r="AY25889" s="80"/>
      <c r="AZ25889" s="80"/>
      <c r="BA25889" s="80"/>
      <c r="BB25889" s="80"/>
    </row>
    <row r="25890" spans="9:54" x14ac:dyDescent="0.25">
      <c r="I25890" s="80"/>
      <c r="AX25890" s="80"/>
      <c r="AY25890" s="80"/>
      <c r="AZ25890" s="80"/>
      <c r="BA25890" s="80"/>
      <c r="BB25890" s="80"/>
    </row>
    <row r="25891" spans="9:54" x14ac:dyDescent="0.25">
      <c r="I25891" s="80"/>
      <c r="AX25891" s="80"/>
      <c r="AY25891" s="80"/>
      <c r="AZ25891" s="80"/>
      <c r="BA25891" s="80"/>
      <c r="BB25891" s="80"/>
    </row>
    <row r="25892" spans="9:54" x14ac:dyDescent="0.25">
      <c r="I25892" s="80"/>
      <c r="AX25892" s="80"/>
      <c r="AY25892" s="80"/>
      <c r="AZ25892" s="80"/>
      <c r="BA25892" s="80"/>
      <c r="BB25892" s="80"/>
    </row>
    <row r="25893" spans="9:54" x14ac:dyDescent="0.25">
      <c r="I25893" s="80"/>
      <c r="AX25893" s="80"/>
      <c r="AY25893" s="80"/>
      <c r="AZ25893" s="80"/>
      <c r="BA25893" s="80"/>
      <c r="BB25893" s="80"/>
    </row>
    <row r="25894" spans="9:54" x14ac:dyDescent="0.25">
      <c r="I25894" s="80"/>
      <c r="AX25894" s="80"/>
      <c r="AY25894" s="80"/>
      <c r="AZ25894" s="80"/>
      <c r="BA25894" s="80"/>
      <c r="BB25894" s="80"/>
    </row>
    <row r="25895" spans="9:54" x14ac:dyDescent="0.25">
      <c r="I25895" s="80"/>
      <c r="AX25895" s="80"/>
      <c r="AY25895" s="80"/>
      <c r="AZ25895" s="80"/>
      <c r="BA25895" s="80"/>
      <c r="BB25895" s="80"/>
    </row>
    <row r="25896" spans="9:54" x14ac:dyDescent="0.25">
      <c r="I25896" s="80"/>
      <c r="AX25896" s="80"/>
      <c r="AY25896" s="80"/>
      <c r="AZ25896" s="80"/>
      <c r="BA25896" s="80"/>
      <c r="BB25896" s="80"/>
    </row>
    <row r="25897" spans="9:54" x14ac:dyDescent="0.25">
      <c r="I25897" s="80"/>
      <c r="AX25897" s="80"/>
      <c r="AY25897" s="80"/>
      <c r="AZ25897" s="80"/>
      <c r="BA25897" s="80"/>
      <c r="BB25897" s="80"/>
    </row>
    <row r="25898" spans="9:54" x14ac:dyDescent="0.25">
      <c r="I25898" s="80"/>
      <c r="AX25898" s="80"/>
      <c r="AY25898" s="80"/>
      <c r="AZ25898" s="80"/>
      <c r="BA25898" s="80"/>
      <c r="BB25898" s="80"/>
    </row>
    <row r="25899" spans="9:54" x14ac:dyDescent="0.25">
      <c r="I25899" s="80"/>
      <c r="AX25899" s="80"/>
      <c r="AY25899" s="80"/>
      <c r="AZ25899" s="80"/>
      <c r="BA25899" s="80"/>
      <c r="BB25899" s="80"/>
    </row>
    <row r="25900" spans="9:54" x14ac:dyDescent="0.25">
      <c r="I25900" s="80"/>
      <c r="AX25900" s="80"/>
      <c r="AY25900" s="80"/>
      <c r="AZ25900" s="80"/>
      <c r="BA25900" s="80"/>
      <c r="BB25900" s="80"/>
    </row>
    <row r="25901" spans="9:54" x14ac:dyDescent="0.25">
      <c r="I25901" s="80"/>
      <c r="AX25901" s="80"/>
      <c r="AY25901" s="80"/>
      <c r="AZ25901" s="80"/>
      <c r="BA25901" s="80"/>
      <c r="BB25901" s="80"/>
    </row>
    <row r="25902" spans="9:54" x14ac:dyDescent="0.25">
      <c r="I25902" s="80"/>
      <c r="AX25902" s="80"/>
      <c r="AY25902" s="80"/>
      <c r="AZ25902" s="80"/>
      <c r="BA25902" s="80"/>
      <c r="BB25902" s="80"/>
    </row>
    <row r="25903" spans="9:54" x14ac:dyDescent="0.25">
      <c r="I25903" s="80"/>
      <c r="AX25903" s="80"/>
      <c r="AY25903" s="80"/>
      <c r="AZ25903" s="80"/>
      <c r="BA25903" s="80"/>
      <c r="BB25903" s="80"/>
    </row>
    <row r="25904" spans="9:54" x14ac:dyDescent="0.25">
      <c r="I25904" s="80"/>
      <c r="AX25904" s="80"/>
      <c r="AY25904" s="80"/>
      <c r="AZ25904" s="80"/>
      <c r="BA25904" s="80"/>
      <c r="BB25904" s="80"/>
    </row>
    <row r="25905" spans="9:54" x14ac:dyDescent="0.25">
      <c r="I25905" s="80"/>
      <c r="AX25905" s="80"/>
      <c r="AY25905" s="80"/>
      <c r="AZ25905" s="80"/>
      <c r="BA25905" s="80"/>
      <c r="BB25905" s="80"/>
    </row>
    <row r="25906" spans="9:54" x14ac:dyDescent="0.25">
      <c r="I25906" s="80"/>
      <c r="AX25906" s="80"/>
      <c r="AY25906" s="80"/>
      <c r="AZ25906" s="80"/>
      <c r="BA25906" s="80"/>
      <c r="BB25906" s="80"/>
    </row>
    <row r="25907" spans="9:54" x14ac:dyDescent="0.25">
      <c r="I25907" s="80"/>
      <c r="AX25907" s="80"/>
      <c r="AY25907" s="80"/>
      <c r="AZ25907" s="80"/>
      <c r="BA25907" s="80"/>
      <c r="BB25907" s="80"/>
    </row>
    <row r="25908" spans="9:54" x14ac:dyDescent="0.25">
      <c r="I25908" s="80"/>
      <c r="AX25908" s="80"/>
      <c r="AY25908" s="80"/>
      <c r="AZ25908" s="80"/>
      <c r="BA25908" s="80"/>
      <c r="BB25908" s="80"/>
    </row>
    <row r="25909" spans="9:54" x14ac:dyDescent="0.25">
      <c r="I25909" s="80"/>
      <c r="AX25909" s="80"/>
      <c r="AY25909" s="80"/>
      <c r="AZ25909" s="80"/>
      <c r="BA25909" s="80"/>
      <c r="BB25909" s="80"/>
    </row>
    <row r="25910" spans="9:54" x14ac:dyDescent="0.25">
      <c r="I25910" s="80"/>
      <c r="AX25910" s="80"/>
      <c r="AY25910" s="80"/>
      <c r="AZ25910" s="80"/>
      <c r="BA25910" s="80"/>
      <c r="BB25910" s="80"/>
    </row>
    <row r="25911" spans="9:54" x14ac:dyDescent="0.25">
      <c r="I25911" s="80"/>
      <c r="AX25911" s="80"/>
      <c r="AY25911" s="80"/>
      <c r="AZ25911" s="80"/>
      <c r="BA25911" s="80"/>
      <c r="BB25911" s="80"/>
    </row>
    <row r="25912" spans="9:54" x14ac:dyDescent="0.25">
      <c r="I25912" s="80"/>
      <c r="AX25912" s="80"/>
      <c r="AY25912" s="80"/>
      <c r="AZ25912" s="80"/>
      <c r="BA25912" s="80"/>
      <c r="BB25912" s="80"/>
    </row>
    <row r="25913" spans="9:54" x14ac:dyDescent="0.25">
      <c r="I25913" s="80"/>
      <c r="AX25913" s="80"/>
      <c r="AY25913" s="80"/>
      <c r="AZ25913" s="80"/>
      <c r="BA25913" s="80"/>
      <c r="BB25913" s="80"/>
    </row>
    <row r="25914" spans="9:54" x14ac:dyDescent="0.25">
      <c r="I25914" s="80"/>
      <c r="AX25914" s="80"/>
      <c r="AY25914" s="80"/>
      <c r="AZ25914" s="80"/>
      <c r="BA25914" s="80"/>
      <c r="BB25914" s="80"/>
    </row>
    <row r="25915" spans="9:54" x14ac:dyDescent="0.25">
      <c r="I25915" s="80"/>
      <c r="AX25915" s="80"/>
      <c r="AY25915" s="80"/>
      <c r="AZ25915" s="80"/>
      <c r="BA25915" s="80"/>
      <c r="BB25915" s="80"/>
    </row>
    <row r="25916" spans="9:54" x14ac:dyDescent="0.25">
      <c r="I25916" s="80"/>
      <c r="AX25916" s="80"/>
      <c r="AY25916" s="80"/>
      <c r="AZ25916" s="80"/>
      <c r="BA25916" s="80"/>
      <c r="BB25916" s="80"/>
    </row>
    <row r="25917" spans="9:54" x14ac:dyDescent="0.25">
      <c r="I25917" s="80"/>
      <c r="AX25917" s="80"/>
      <c r="AY25917" s="80"/>
      <c r="AZ25917" s="80"/>
      <c r="BA25917" s="80"/>
      <c r="BB25917" s="80"/>
    </row>
    <row r="25918" spans="9:54" x14ac:dyDescent="0.25">
      <c r="I25918" s="80"/>
      <c r="AX25918" s="80"/>
      <c r="AY25918" s="80"/>
      <c r="AZ25918" s="80"/>
      <c r="BA25918" s="80"/>
      <c r="BB25918" s="80"/>
    </row>
    <row r="25919" spans="9:54" x14ac:dyDescent="0.25">
      <c r="I25919" s="80"/>
      <c r="AX25919" s="80"/>
      <c r="AY25919" s="80"/>
      <c r="AZ25919" s="80"/>
      <c r="BA25919" s="80"/>
      <c r="BB25919" s="80"/>
    </row>
    <row r="25920" spans="9:54" x14ac:dyDescent="0.25">
      <c r="I25920" s="80"/>
      <c r="AX25920" s="80"/>
      <c r="AY25920" s="80"/>
      <c r="AZ25920" s="80"/>
      <c r="BA25920" s="80"/>
      <c r="BB25920" s="80"/>
    </row>
    <row r="25921" spans="9:54" x14ac:dyDescent="0.25">
      <c r="I25921" s="80"/>
      <c r="AX25921" s="80"/>
      <c r="AY25921" s="80"/>
      <c r="AZ25921" s="80"/>
      <c r="BA25921" s="80"/>
      <c r="BB25921" s="80"/>
    </row>
    <row r="25922" spans="9:54" x14ac:dyDescent="0.25">
      <c r="I25922" s="80"/>
      <c r="AX25922" s="80"/>
      <c r="AY25922" s="80"/>
      <c r="AZ25922" s="80"/>
      <c r="BA25922" s="80"/>
      <c r="BB25922" s="80"/>
    </row>
    <row r="25923" spans="9:54" x14ac:dyDescent="0.25">
      <c r="I25923" s="80"/>
      <c r="AX25923" s="80"/>
      <c r="AY25923" s="80"/>
      <c r="AZ25923" s="80"/>
      <c r="BA25923" s="80"/>
      <c r="BB25923" s="80"/>
    </row>
    <row r="25924" spans="9:54" x14ac:dyDescent="0.25">
      <c r="I25924" s="80"/>
      <c r="AX25924" s="80"/>
      <c r="AY25924" s="80"/>
      <c r="AZ25924" s="80"/>
      <c r="BA25924" s="80"/>
      <c r="BB25924" s="80"/>
    </row>
    <row r="25925" spans="9:54" x14ac:dyDescent="0.25">
      <c r="I25925" s="80"/>
      <c r="AX25925" s="80"/>
      <c r="AY25925" s="80"/>
      <c r="AZ25925" s="80"/>
      <c r="BA25925" s="80"/>
      <c r="BB25925" s="80"/>
    </row>
    <row r="25926" spans="9:54" x14ac:dyDescent="0.25">
      <c r="I25926" s="80"/>
      <c r="AX25926" s="80"/>
      <c r="AY25926" s="80"/>
      <c r="AZ25926" s="80"/>
      <c r="BA25926" s="80"/>
      <c r="BB25926" s="80"/>
    </row>
    <row r="25927" spans="9:54" x14ac:dyDescent="0.25">
      <c r="I25927" s="80"/>
      <c r="AX25927" s="80"/>
      <c r="AY25927" s="80"/>
      <c r="AZ25927" s="80"/>
      <c r="BA25927" s="80"/>
      <c r="BB25927" s="80"/>
    </row>
    <row r="25928" spans="9:54" x14ac:dyDescent="0.25">
      <c r="I25928" s="80"/>
      <c r="AX25928" s="80"/>
      <c r="AY25928" s="80"/>
      <c r="AZ25928" s="80"/>
      <c r="BA25928" s="80"/>
      <c r="BB25928" s="80"/>
    </row>
    <row r="25929" spans="9:54" x14ac:dyDescent="0.25">
      <c r="I25929" s="80"/>
      <c r="AX25929" s="80"/>
      <c r="AY25929" s="80"/>
      <c r="AZ25929" s="80"/>
      <c r="BA25929" s="80"/>
      <c r="BB25929" s="80"/>
    </row>
    <row r="25930" spans="9:54" x14ac:dyDescent="0.25">
      <c r="I25930" s="80"/>
      <c r="AX25930" s="80"/>
      <c r="AY25930" s="80"/>
      <c r="AZ25930" s="80"/>
      <c r="BA25930" s="80"/>
      <c r="BB25930" s="80"/>
    </row>
    <row r="25931" spans="9:54" x14ac:dyDescent="0.25">
      <c r="I25931" s="80"/>
      <c r="AX25931" s="80"/>
      <c r="AY25931" s="80"/>
      <c r="AZ25931" s="80"/>
      <c r="BA25931" s="80"/>
      <c r="BB25931" s="80"/>
    </row>
    <row r="25932" spans="9:54" x14ac:dyDescent="0.25">
      <c r="I25932" s="80"/>
      <c r="AX25932" s="80"/>
      <c r="AY25932" s="80"/>
      <c r="AZ25932" s="80"/>
      <c r="BA25932" s="80"/>
      <c r="BB25932" s="80"/>
    </row>
    <row r="25933" spans="9:54" x14ac:dyDescent="0.25">
      <c r="I25933" s="80"/>
      <c r="AX25933" s="80"/>
      <c r="AY25933" s="80"/>
      <c r="AZ25933" s="80"/>
      <c r="BA25933" s="80"/>
      <c r="BB25933" s="80"/>
    </row>
    <row r="25934" spans="9:54" x14ac:dyDescent="0.25">
      <c r="I25934" s="80"/>
      <c r="AX25934" s="80"/>
      <c r="AY25934" s="80"/>
      <c r="AZ25934" s="80"/>
      <c r="BA25934" s="80"/>
      <c r="BB25934" s="80"/>
    </row>
    <row r="25935" spans="9:54" x14ac:dyDescent="0.25">
      <c r="I25935" s="80"/>
      <c r="AX25935" s="80"/>
      <c r="AY25935" s="80"/>
      <c r="AZ25935" s="80"/>
      <c r="BA25935" s="80"/>
      <c r="BB25935" s="80"/>
    </row>
    <row r="25936" spans="9:54" x14ac:dyDescent="0.25">
      <c r="I25936" s="80"/>
      <c r="AX25936" s="80"/>
      <c r="AY25936" s="80"/>
      <c r="AZ25936" s="80"/>
      <c r="BA25936" s="80"/>
      <c r="BB25936" s="80"/>
    </row>
    <row r="25937" spans="9:54" x14ac:dyDescent="0.25">
      <c r="I25937" s="80"/>
      <c r="AX25937" s="80"/>
      <c r="AY25937" s="80"/>
      <c r="AZ25937" s="80"/>
      <c r="BA25937" s="80"/>
      <c r="BB25937" s="80"/>
    </row>
    <row r="25938" spans="9:54" x14ac:dyDescent="0.25">
      <c r="I25938" s="80"/>
      <c r="AX25938" s="80"/>
      <c r="AY25938" s="80"/>
      <c r="AZ25938" s="80"/>
      <c r="BA25938" s="80"/>
      <c r="BB25938" s="80"/>
    </row>
    <row r="25939" spans="9:54" x14ac:dyDescent="0.25">
      <c r="I25939" s="80"/>
      <c r="AX25939" s="80"/>
      <c r="AY25939" s="80"/>
      <c r="AZ25939" s="80"/>
      <c r="BA25939" s="80"/>
      <c r="BB25939" s="80"/>
    </row>
    <row r="25940" spans="9:54" x14ac:dyDescent="0.25">
      <c r="I25940" s="80"/>
      <c r="AX25940" s="80"/>
      <c r="AY25940" s="80"/>
      <c r="AZ25940" s="80"/>
      <c r="BA25940" s="80"/>
      <c r="BB25940" s="80"/>
    </row>
    <row r="25941" spans="9:54" x14ac:dyDescent="0.25">
      <c r="I25941" s="80"/>
      <c r="AX25941" s="80"/>
      <c r="AY25941" s="80"/>
      <c r="AZ25941" s="80"/>
      <c r="BA25941" s="80"/>
      <c r="BB25941" s="80"/>
    </row>
    <row r="25942" spans="9:54" x14ac:dyDescent="0.25">
      <c r="I25942" s="80"/>
      <c r="AX25942" s="80"/>
      <c r="AY25942" s="80"/>
      <c r="AZ25942" s="80"/>
      <c r="BA25942" s="80"/>
      <c r="BB25942" s="80"/>
    </row>
    <row r="25943" spans="9:54" x14ac:dyDescent="0.25">
      <c r="I25943" s="80"/>
      <c r="AX25943" s="80"/>
      <c r="AY25943" s="80"/>
      <c r="AZ25943" s="80"/>
      <c r="BA25943" s="80"/>
      <c r="BB25943" s="80"/>
    </row>
    <row r="25944" spans="9:54" x14ac:dyDescent="0.25">
      <c r="I25944" s="80"/>
      <c r="AX25944" s="80"/>
      <c r="AY25944" s="80"/>
      <c r="AZ25944" s="80"/>
      <c r="BA25944" s="80"/>
      <c r="BB25944" s="80"/>
    </row>
    <row r="25945" spans="9:54" x14ac:dyDescent="0.25">
      <c r="I25945" s="80"/>
      <c r="AX25945" s="80"/>
      <c r="AY25945" s="80"/>
      <c r="AZ25945" s="80"/>
      <c r="BA25945" s="80"/>
      <c r="BB25945" s="80"/>
    </row>
    <row r="25946" spans="9:54" x14ac:dyDescent="0.25">
      <c r="I25946" s="80"/>
      <c r="AX25946" s="80"/>
      <c r="AY25946" s="80"/>
      <c r="AZ25946" s="80"/>
      <c r="BA25946" s="80"/>
      <c r="BB25946" s="80"/>
    </row>
    <row r="25947" spans="9:54" x14ac:dyDescent="0.25">
      <c r="I25947" s="80"/>
      <c r="AX25947" s="80"/>
      <c r="AY25947" s="80"/>
      <c r="AZ25947" s="80"/>
      <c r="BA25947" s="80"/>
      <c r="BB25947" s="80"/>
    </row>
    <row r="25948" spans="9:54" x14ac:dyDescent="0.25">
      <c r="I25948" s="80"/>
      <c r="AX25948" s="80"/>
      <c r="AY25948" s="80"/>
      <c r="AZ25948" s="80"/>
      <c r="BA25948" s="80"/>
      <c r="BB25948" s="80"/>
    </row>
    <row r="25949" spans="9:54" x14ac:dyDescent="0.25">
      <c r="I25949" s="80"/>
      <c r="AX25949" s="80"/>
      <c r="AY25949" s="80"/>
      <c r="AZ25949" s="80"/>
      <c r="BA25949" s="80"/>
      <c r="BB25949" s="80"/>
    </row>
    <row r="25950" spans="9:54" x14ac:dyDescent="0.25">
      <c r="I25950" s="80"/>
      <c r="AX25950" s="80"/>
      <c r="AY25950" s="80"/>
      <c r="AZ25950" s="80"/>
      <c r="BA25950" s="80"/>
      <c r="BB25950" s="80"/>
    </row>
    <row r="25951" spans="9:54" x14ac:dyDescent="0.25">
      <c r="I25951" s="80"/>
      <c r="AX25951" s="80"/>
      <c r="AY25951" s="80"/>
      <c r="AZ25951" s="80"/>
      <c r="BA25951" s="80"/>
      <c r="BB25951" s="80"/>
    </row>
    <row r="25952" spans="9:54" x14ac:dyDescent="0.25">
      <c r="I25952" s="80"/>
      <c r="AX25952" s="80"/>
      <c r="AY25952" s="80"/>
      <c r="AZ25952" s="80"/>
      <c r="BA25952" s="80"/>
      <c r="BB25952" s="80"/>
    </row>
    <row r="25953" spans="9:54" x14ac:dyDescent="0.25">
      <c r="I25953" s="80"/>
      <c r="AX25953" s="80"/>
      <c r="AY25953" s="80"/>
      <c r="AZ25953" s="80"/>
      <c r="BA25953" s="80"/>
      <c r="BB25953" s="80"/>
    </row>
    <row r="25954" spans="9:54" x14ac:dyDescent="0.25">
      <c r="I25954" s="80"/>
      <c r="AX25954" s="80"/>
      <c r="AY25954" s="80"/>
      <c r="AZ25954" s="80"/>
      <c r="BA25954" s="80"/>
      <c r="BB25954" s="80"/>
    </row>
    <row r="25955" spans="9:54" x14ac:dyDescent="0.25">
      <c r="I25955" s="80"/>
      <c r="AX25955" s="80"/>
      <c r="AY25955" s="80"/>
      <c r="AZ25955" s="80"/>
      <c r="BA25955" s="80"/>
      <c r="BB25955" s="80"/>
    </row>
    <row r="25956" spans="9:54" x14ac:dyDescent="0.25">
      <c r="I25956" s="80"/>
      <c r="AX25956" s="80"/>
      <c r="AY25956" s="80"/>
      <c r="AZ25956" s="80"/>
      <c r="BA25956" s="80"/>
      <c r="BB25956" s="80"/>
    </row>
    <row r="25957" spans="9:54" x14ac:dyDescent="0.25">
      <c r="I25957" s="80"/>
      <c r="AX25957" s="80"/>
      <c r="AY25957" s="80"/>
      <c r="AZ25957" s="80"/>
      <c r="BA25957" s="80"/>
      <c r="BB25957" s="80"/>
    </row>
    <row r="25958" spans="9:54" x14ac:dyDescent="0.25">
      <c r="I25958" s="80"/>
      <c r="AX25958" s="80"/>
      <c r="AY25958" s="80"/>
      <c r="AZ25958" s="80"/>
      <c r="BA25958" s="80"/>
      <c r="BB25958" s="80"/>
    </row>
    <row r="25959" spans="9:54" x14ac:dyDescent="0.25">
      <c r="I25959" s="80"/>
      <c r="AX25959" s="80"/>
      <c r="AY25959" s="80"/>
      <c r="AZ25959" s="80"/>
      <c r="BA25959" s="80"/>
      <c r="BB25959" s="80"/>
    </row>
    <row r="25960" spans="9:54" x14ac:dyDescent="0.25">
      <c r="I25960" s="80"/>
      <c r="AX25960" s="80"/>
      <c r="AY25960" s="80"/>
      <c r="AZ25960" s="80"/>
      <c r="BA25960" s="80"/>
      <c r="BB25960" s="80"/>
    </row>
    <row r="25961" spans="9:54" x14ac:dyDescent="0.25">
      <c r="I25961" s="80"/>
      <c r="AX25961" s="80"/>
      <c r="AY25961" s="80"/>
      <c r="AZ25961" s="80"/>
      <c r="BA25961" s="80"/>
      <c r="BB25961" s="80"/>
    </row>
    <row r="25962" spans="9:54" x14ac:dyDescent="0.25">
      <c r="I25962" s="80"/>
      <c r="AX25962" s="80"/>
      <c r="AY25962" s="80"/>
      <c r="AZ25962" s="80"/>
      <c r="BA25962" s="80"/>
      <c r="BB25962" s="80"/>
    </row>
    <row r="25963" spans="9:54" x14ac:dyDescent="0.25">
      <c r="I25963" s="80"/>
      <c r="AX25963" s="80"/>
      <c r="AY25963" s="80"/>
      <c r="AZ25963" s="80"/>
      <c r="BA25963" s="80"/>
      <c r="BB25963" s="80"/>
    </row>
    <row r="25964" spans="9:54" x14ac:dyDescent="0.25">
      <c r="I25964" s="80"/>
      <c r="AX25964" s="80"/>
      <c r="AY25964" s="80"/>
      <c r="AZ25964" s="80"/>
      <c r="BA25964" s="80"/>
      <c r="BB25964" s="80"/>
    </row>
    <row r="25965" spans="9:54" x14ac:dyDescent="0.25">
      <c r="I25965" s="80"/>
      <c r="AX25965" s="80"/>
      <c r="AY25965" s="80"/>
      <c r="AZ25965" s="80"/>
      <c r="BA25965" s="80"/>
      <c r="BB25965" s="80"/>
    </row>
    <row r="25966" spans="9:54" x14ac:dyDescent="0.25">
      <c r="I25966" s="80"/>
      <c r="AX25966" s="80"/>
      <c r="AY25966" s="80"/>
      <c r="AZ25966" s="80"/>
      <c r="BA25966" s="80"/>
      <c r="BB25966" s="80"/>
    </row>
    <row r="25967" spans="9:54" x14ac:dyDescent="0.25">
      <c r="I25967" s="80"/>
      <c r="AX25967" s="80"/>
      <c r="AY25967" s="80"/>
      <c r="AZ25967" s="80"/>
      <c r="BA25967" s="80"/>
      <c r="BB25967" s="80"/>
    </row>
    <row r="25968" spans="9:54" x14ac:dyDescent="0.25">
      <c r="I25968" s="80"/>
      <c r="AX25968" s="80"/>
      <c r="AY25968" s="80"/>
      <c r="AZ25968" s="80"/>
      <c r="BA25968" s="80"/>
      <c r="BB25968" s="80"/>
    </row>
    <row r="25969" spans="9:54" x14ac:dyDescent="0.25">
      <c r="I25969" s="80"/>
      <c r="AX25969" s="80"/>
      <c r="AY25969" s="80"/>
      <c r="AZ25969" s="80"/>
      <c r="BA25969" s="80"/>
      <c r="BB25969" s="80"/>
    </row>
    <row r="25970" spans="9:54" x14ac:dyDescent="0.25">
      <c r="I25970" s="80"/>
      <c r="AX25970" s="80"/>
      <c r="AY25970" s="80"/>
      <c r="AZ25970" s="80"/>
      <c r="BA25970" s="80"/>
      <c r="BB25970" s="80"/>
    </row>
    <row r="25971" spans="9:54" x14ac:dyDescent="0.25">
      <c r="I25971" s="80"/>
      <c r="AX25971" s="80"/>
      <c r="AY25971" s="80"/>
      <c r="AZ25971" s="80"/>
      <c r="BA25971" s="80"/>
      <c r="BB25971" s="80"/>
    </row>
    <row r="25972" spans="9:54" x14ac:dyDescent="0.25">
      <c r="I25972" s="80"/>
      <c r="AX25972" s="80"/>
      <c r="AY25972" s="80"/>
      <c r="AZ25972" s="80"/>
      <c r="BA25972" s="80"/>
      <c r="BB25972" s="80"/>
    </row>
    <row r="25973" spans="9:54" x14ac:dyDescent="0.25">
      <c r="I25973" s="80"/>
      <c r="AX25973" s="80"/>
      <c r="AY25973" s="80"/>
      <c r="AZ25973" s="80"/>
      <c r="BA25973" s="80"/>
      <c r="BB25973" s="80"/>
    </row>
    <row r="25974" spans="9:54" x14ac:dyDescent="0.25">
      <c r="I25974" s="80"/>
      <c r="AX25974" s="80"/>
      <c r="AY25974" s="80"/>
      <c r="AZ25974" s="80"/>
      <c r="BA25974" s="80"/>
      <c r="BB25974" s="80"/>
    </row>
    <row r="25975" spans="9:54" x14ac:dyDescent="0.25">
      <c r="I25975" s="80"/>
      <c r="AX25975" s="80"/>
      <c r="AY25975" s="80"/>
      <c r="AZ25975" s="80"/>
      <c r="BA25975" s="80"/>
      <c r="BB25975" s="80"/>
    </row>
    <row r="25976" spans="9:54" x14ac:dyDescent="0.25">
      <c r="I25976" s="80"/>
      <c r="AX25976" s="80"/>
      <c r="AY25976" s="80"/>
      <c r="AZ25976" s="80"/>
      <c r="BA25976" s="80"/>
      <c r="BB25976" s="80"/>
    </row>
    <row r="25977" spans="9:54" x14ac:dyDescent="0.25">
      <c r="I25977" s="80"/>
      <c r="AX25977" s="80"/>
      <c r="AY25977" s="80"/>
      <c r="AZ25977" s="80"/>
      <c r="BA25977" s="80"/>
      <c r="BB25977" s="80"/>
    </row>
    <row r="25978" spans="9:54" x14ac:dyDescent="0.25">
      <c r="I25978" s="80"/>
      <c r="AX25978" s="80"/>
      <c r="AY25978" s="80"/>
      <c r="AZ25978" s="80"/>
      <c r="BA25978" s="80"/>
      <c r="BB25978" s="80"/>
    </row>
    <row r="25979" spans="9:54" x14ac:dyDescent="0.25">
      <c r="I25979" s="80"/>
      <c r="AX25979" s="80"/>
      <c r="AY25979" s="80"/>
      <c r="AZ25979" s="80"/>
      <c r="BA25979" s="80"/>
      <c r="BB25979" s="80"/>
    </row>
    <row r="25980" spans="9:54" x14ac:dyDescent="0.25">
      <c r="I25980" s="80"/>
      <c r="AX25980" s="80"/>
      <c r="AY25980" s="80"/>
      <c r="AZ25980" s="80"/>
      <c r="BA25980" s="80"/>
      <c r="BB25980" s="80"/>
    </row>
    <row r="25981" spans="9:54" x14ac:dyDescent="0.25">
      <c r="I25981" s="80"/>
      <c r="AX25981" s="80"/>
      <c r="AY25981" s="80"/>
      <c r="AZ25981" s="80"/>
      <c r="BA25981" s="80"/>
      <c r="BB25981" s="80"/>
    </row>
    <row r="25982" spans="9:54" x14ac:dyDescent="0.25">
      <c r="I25982" s="80"/>
      <c r="AX25982" s="80"/>
      <c r="AY25982" s="80"/>
      <c r="AZ25982" s="80"/>
      <c r="BA25982" s="80"/>
      <c r="BB25982" s="80"/>
    </row>
    <row r="25983" spans="9:54" x14ac:dyDescent="0.25">
      <c r="I25983" s="80"/>
      <c r="AX25983" s="80"/>
      <c r="AY25983" s="80"/>
      <c r="AZ25983" s="80"/>
      <c r="BA25983" s="80"/>
      <c r="BB25983" s="80"/>
    </row>
    <row r="25984" spans="9:54" x14ac:dyDescent="0.25">
      <c r="I25984" s="80"/>
      <c r="AX25984" s="80"/>
      <c r="AY25984" s="80"/>
      <c r="AZ25984" s="80"/>
      <c r="BA25984" s="80"/>
      <c r="BB25984" s="80"/>
    </row>
    <row r="25985" spans="9:54" x14ac:dyDescent="0.25">
      <c r="I25985" s="80"/>
      <c r="AX25985" s="80"/>
      <c r="AY25985" s="80"/>
      <c r="AZ25985" s="80"/>
      <c r="BA25985" s="80"/>
      <c r="BB25985" s="80"/>
    </row>
    <row r="25986" spans="9:54" x14ac:dyDescent="0.25">
      <c r="I25986" s="80"/>
      <c r="AX25986" s="80"/>
      <c r="AY25986" s="80"/>
      <c r="AZ25986" s="80"/>
      <c r="BA25986" s="80"/>
      <c r="BB25986" s="80"/>
    </row>
    <row r="25987" spans="9:54" x14ac:dyDescent="0.25">
      <c r="I25987" s="80"/>
      <c r="AX25987" s="80"/>
      <c r="AY25987" s="80"/>
      <c r="AZ25987" s="80"/>
      <c r="BA25987" s="80"/>
      <c r="BB25987" s="80"/>
    </row>
    <row r="25988" spans="9:54" x14ac:dyDescent="0.25">
      <c r="I25988" s="80"/>
      <c r="AX25988" s="80"/>
      <c r="AY25988" s="80"/>
      <c r="AZ25988" s="80"/>
      <c r="BA25988" s="80"/>
      <c r="BB25988" s="80"/>
    </row>
    <row r="25989" spans="9:54" x14ac:dyDescent="0.25">
      <c r="I25989" s="80"/>
      <c r="AX25989" s="80"/>
      <c r="AY25989" s="80"/>
      <c r="AZ25989" s="80"/>
      <c r="BA25989" s="80"/>
      <c r="BB25989" s="80"/>
    </row>
    <row r="25990" spans="9:54" x14ac:dyDescent="0.25">
      <c r="I25990" s="80"/>
      <c r="AX25990" s="80"/>
      <c r="AY25990" s="80"/>
      <c r="AZ25990" s="80"/>
      <c r="BA25990" s="80"/>
      <c r="BB25990" s="80"/>
    </row>
    <row r="25991" spans="9:54" x14ac:dyDescent="0.25">
      <c r="I25991" s="80"/>
      <c r="AX25991" s="80"/>
      <c r="AY25991" s="80"/>
      <c r="AZ25991" s="80"/>
      <c r="BA25991" s="80"/>
      <c r="BB25991" s="80"/>
    </row>
    <row r="25992" spans="9:54" x14ac:dyDescent="0.25">
      <c r="I25992" s="80"/>
      <c r="AX25992" s="80"/>
      <c r="AY25992" s="80"/>
      <c r="AZ25992" s="80"/>
      <c r="BA25992" s="80"/>
      <c r="BB25992" s="80"/>
    </row>
    <row r="25993" spans="9:54" x14ac:dyDescent="0.25">
      <c r="I25993" s="80"/>
      <c r="AX25993" s="80"/>
      <c r="AY25993" s="80"/>
      <c r="AZ25993" s="80"/>
      <c r="BA25993" s="80"/>
      <c r="BB25993" s="80"/>
    </row>
    <row r="25994" spans="9:54" x14ac:dyDescent="0.25">
      <c r="I25994" s="80"/>
      <c r="AX25994" s="80"/>
      <c r="AY25994" s="80"/>
      <c r="AZ25994" s="80"/>
      <c r="BA25994" s="80"/>
      <c r="BB25994" s="80"/>
    </row>
    <row r="25995" spans="9:54" x14ac:dyDescent="0.25">
      <c r="I25995" s="80"/>
      <c r="AX25995" s="80"/>
      <c r="AY25995" s="80"/>
      <c r="AZ25995" s="80"/>
      <c r="BA25995" s="80"/>
      <c r="BB25995" s="80"/>
    </row>
    <row r="25996" spans="9:54" x14ac:dyDescent="0.25">
      <c r="I25996" s="80"/>
      <c r="AX25996" s="80"/>
      <c r="AY25996" s="80"/>
      <c r="AZ25996" s="80"/>
      <c r="BA25996" s="80"/>
      <c r="BB25996" s="80"/>
    </row>
    <row r="25997" spans="9:54" x14ac:dyDescent="0.25">
      <c r="I25997" s="80"/>
      <c r="AX25997" s="80"/>
      <c r="AY25997" s="80"/>
      <c r="AZ25997" s="80"/>
      <c r="BA25997" s="80"/>
      <c r="BB25997" s="80"/>
    </row>
    <row r="25998" spans="9:54" x14ac:dyDescent="0.25">
      <c r="I25998" s="80"/>
      <c r="AX25998" s="80"/>
      <c r="AY25998" s="80"/>
      <c r="AZ25998" s="80"/>
      <c r="BA25998" s="80"/>
      <c r="BB25998" s="80"/>
    </row>
    <row r="25999" spans="9:54" x14ac:dyDescent="0.25">
      <c r="I25999" s="80"/>
      <c r="AX25999" s="80"/>
      <c r="AY25999" s="80"/>
      <c r="AZ25999" s="80"/>
      <c r="BA25999" s="80"/>
      <c r="BB25999" s="80"/>
    </row>
    <row r="26000" spans="9:54" x14ac:dyDescent="0.25">
      <c r="I26000" s="80"/>
      <c r="AX26000" s="80"/>
      <c r="AY26000" s="80"/>
      <c r="AZ26000" s="80"/>
      <c r="BA26000" s="80"/>
      <c r="BB26000" s="80"/>
    </row>
    <row r="26001" spans="9:54" x14ac:dyDescent="0.25">
      <c r="I26001" s="80"/>
      <c r="AX26001" s="80"/>
      <c r="AY26001" s="80"/>
      <c r="AZ26001" s="80"/>
      <c r="BA26001" s="80"/>
      <c r="BB26001" s="80"/>
    </row>
    <row r="26002" spans="9:54" x14ac:dyDescent="0.25">
      <c r="I26002" s="80"/>
      <c r="AX26002" s="80"/>
      <c r="AY26002" s="80"/>
      <c r="AZ26002" s="80"/>
      <c r="BA26002" s="80"/>
      <c r="BB26002" s="80"/>
    </row>
    <row r="26003" spans="9:54" x14ac:dyDescent="0.25">
      <c r="I26003" s="80"/>
      <c r="AX26003" s="80"/>
      <c r="AY26003" s="80"/>
      <c r="AZ26003" s="80"/>
      <c r="BA26003" s="80"/>
      <c r="BB26003" s="80"/>
    </row>
    <row r="26004" spans="9:54" x14ac:dyDescent="0.25">
      <c r="I26004" s="80"/>
      <c r="AX26004" s="80"/>
      <c r="AY26004" s="80"/>
      <c r="AZ26004" s="80"/>
      <c r="BA26004" s="80"/>
      <c r="BB26004" s="80"/>
    </row>
    <row r="26005" spans="9:54" x14ac:dyDescent="0.25">
      <c r="I26005" s="80"/>
      <c r="AX26005" s="80"/>
      <c r="AY26005" s="80"/>
      <c r="AZ26005" s="80"/>
      <c r="BA26005" s="80"/>
      <c r="BB26005" s="80"/>
    </row>
    <row r="26006" spans="9:54" x14ac:dyDescent="0.25">
      <c r="I26006" s="80"/>
      <c r="AX26006" s="80"/>
      <c r="AY26006" s="80"/>
      <c r="AZ26006" s="80"/>
      <c r="BA26006" s="80"/>
      <c r="BB26006" s="80"/>
    </row>
    <row r="26007" spans="9:54" x14ac:dyDescent="0.25">
      <c r="I26007" s="80"/>
      <c r="AX26007" s="80"/>
      <c r="AY26007" s="80"/>
      <c r="AZ26007" s="80"/>
      <c r="BA26007" s="80"/>
      <c r="BB26007" s="80"/>
    </row>
    <row r="26008" spans="9:54" x14ac:dyDescent="0.25">
      <c r="I26008" s="80"/>
      <c r="AX26008" s="80"/>
      <c r="AY26008" s="80"/>
      <c r="AZ26008" s="80"/>
      <c r="BA26008" s="80"/>
      <c r="BB26008" s="80"/>
    </row>
    <row r="26009" spans="9:54" x14ac:dyDescent="0.25">
      <c r="I26009" s="80"/>
      <c r="AX26009" s="80"/>
      <c r="AY26009" s="80"/>
      <c r="AZ26009" s="80"/>
      <c r="BA26009" s="80"/>
      <c r="BB26009" s="80"/>
    </row>
    <row r="26010" spans="9:54" x14ac:dyDescent="0.25">
      <c r="I26010" s="80"/>
      <c r="AX26010" s="80"/>
      <c r="AY26010" s="80"/>
      <c r="AZ26010" s="80"/>
      <c r="BA26010" s="80"/>
      <c r="BB26010" s="80"/>
    </row>
    <row r="26011" spans="9:54" x14ac:dyDescent="0.25">
      <c r="I26011" s="80"/>
      <c r="AX26011" s="80"/>
      <c r="AY26011" s="80"/>
      <c r="AZ26011" s="80"/>
      <c r="BA26011" s="80"/>
      <c r="BB26011" s="80"/>
    </row>
    <row r="26012" spans="9:54" x14ac:dyDescent="0.25">
      <c r="I26012" s="80"/>
      <c r="AX26012" s="80"/>
      <c r="AY26012" s="80"/>
      <c r="AZ26012" s="80"/>
      <c r="BA26012" s="80"/>
      <c r="BB26012" s="80"/>
    </row>
    <row r="26013" spans="9:54" x14ac:dyDescent="0.25">
      <c r="I26013" s="80"/>
      <c r="AX26013" s="80"/>
      <c r="AY26013" s="80"/>
      <c r="AZ26013" s="80"/>
      <c r="BA26013" s="80"/>
      <c r="BB26013" s="80"/>
    </row>
    <row r="26014" spans="9:54" x14ac:dyDescent="0.25">
      <c r="I26014" s="80"/>
      <c r="AX26014" s="80"/>
      <c r="AY26014" s="80"/>
      <c r="AZ26014" s="80"/>
      <c r="BA26014" s="80"/>
      <c r="BB26014" s="80"/>
    </row>
    <row r="26015" spans="9:54" x14ac:dyDescent="0.25">
      <c r="I26015" s="80"/>
      <c r="AX26015" s="80"/>
      <c r="AY26015" s="80"/>
      <c r="AZ26015" s="80"/>
      <c r="BA26015" s="80"/>
      <c r="BB26015" s="80"/>
    </row>
    <row r="26016" spans="9:54" x14ac:dyDescent="0.25">
      <c r="I26016" s="80"/>
      <c r="AX26016" s="80"/>
      <c r="AY26016" s="80"/>
      <c r="AZ26016" s="80"/>
      <c r="BA26016" s="80"/>
      <c r="BB26016" s="80"/>
    </row>
    <row r="26017" spans="9:54" x14ac:dyDescent="0.25">
      <c r="I26017" s="80"/>
      <c r="AX26017" s="80"/>
      <c r="AY26017" s="80"/>
      <c r="AZ26017" s="80"/>
      <c r="BA26017" s="80"/>
      <c r="BB26017" s="80"/>
    </row>
    <row r="26018" spans="9:54" x14ac:dyDescent="0.25">
      <c r="I26018" s="80"/>
      <c r="AX26018" s="80"/>
      <c r="AY26018" s="80"/>
      <c r="AZ26018" s="80"/>
      <c r="BA26018" s="80"/>
      <c r="BB26018" s="80"/>
    </row>
    <row r="26019" spans="9:54" x14ac:dyDescent="0.25">
      <c r="I26019" s="80"/>
      <c r="AX26019" s="80"/>
      <c r="AY26019" s="80"/>
      <c r="AZ26019" s="80"/>
      <c r="BA26019" s="80"/>
      <c r="BB26019" s="80"/>
    </row>
    <row r="26020" spans="9:54" x14ac:dyDescent="0.25">
      <c r="I26020" s="80"/>
      <c r="AX26020" s="80"/>
      <c r="AY26020" s="80"/>
      <c r="AZ26020" s="80"/>
      <c r="BA26020" s="80"/>
      <c r="BB26020" s="80"/>
    </row>
    <row r="26021" spans="9:54" x14ac:dyDescent="0.25">
      <c r="I26021" s="80"/>
      <c r="AX26021" s="80"/>
      <c r="AY26021" s="80"/>
      <c r="AZ26021" s="80"/>
      <c r="BA26021" s="80"/>
      <c r="BB26021" s="80"/>
    </row>
    <row r="26022" spans="9:54" x14ac:dyDescent="0.25">
      <c r="I26022" s="80"/>
      <c r="AX26022" s="80"/>
      <c r="AY26022" s="80"/>
      <c r="AZ26022" s="80"/>
      <c r="BA26022" s="80"/>
      <c r="BB26022" s="80"/>
    </row>
    <row r="26023" spans="9:54" x14ac:dyDescent="0.25">
      <c r="I26023" s="80"/>
      <c r="AX26023" s="80"/>
      <c r="AY26023" s="80"/>
      <c r="AZ26023" s="80"/>
      <c r="BA26023" s="80"/>
      <c r="BB26023" s="80"/>
    </row>
    <row r="26024" spans="9:54" x14ac:dyDescent="0.25">
      <c r="I26024" s="80"/>
      <c r="AX26024" s="80"/>
      <c r="AY26024" s="80"/>
      <c r="AZ26024" s="80"/>
      <c r="BA26024" s="80"/>
      <c r="BB26024" s="80"/>
    </row>
    <row r="26025" spans="9:54" x14ac:dyDescent="0.25">
      <c r="I26025" s="80"/>
      <c r="AX26025" s="80"/>
      <c r="AY26025" s="80"/>
      <c r="AZ26025" s="80"/>
      <c r="BA26025" s="80"/>
      <c r="BB26025" s="80"/>
    </row>
    <row r="26026" spans="9:54" x14ac:dyDescent="0.25">
      <c r="I26026" s="80"/>
      <c r="AX26026" s="80"/>
      <c r="AY26026" s="80"/>
      <c r="AZ26026" s="80"/>
      <c r="BA26026" s="80"/>
      <c r="BB26026" s="80"/>
    </row>
    <row r="26027" spans="9:54" x14ac:dyDescent="0.25">
      <c r="I26027" s="80"/>
      <c r="AX26027" s="80"/>
      <c r="AY26027" s="80"/>
      <c r="AZ26027" s="80"/>
      <c r="BA26027" s="80"/>
      <c r="BB26027" s="80"/>
    </row>
    <row r="26028" spans="9:54" x14ac:dyDescent="0.25">
      <c r="I26028" s="80"/>
      <c r="AX26028" s="80"/>
      <c r="AY26028" s="80"/>
      <c r="AZ26028" s="80"/>
      <c r="BA26028" s="80"/>
      <c r="BB26028" s="80"/>
    </row>
    <row r="26029" spans="9:54" x14ac:dyDescent="0.25">
      <c r="I26029" s="80"/>
      <c r="AX26029" s="80"/>
      <c r="AY26029" s="80"/>
      <c r="AZ26029" s="80"/>
      <c r="BA26029" s="80"/>
      <c r="BB26029" s="80"/>
    </row>
    <row r="26030" spans="9:54" x14ac:dyDescent="0.25">
      <c r="I26030" s="80"/>
      <c r="AX26030" s="80"/>
      <c r="AY26030" s="80"/>
      <c r="AZ26030" s="80"/>
      <c r="BA26030" s="80"/>
      <c r="BB26030" s="80"/>
    </row>
    <row r="26031" spans="9:54" x14ac:dyDescent="0.25">
      <c r="I26031" s="80"/>
      <c r="AX26031" s="80"/>
      <c r="AY26031" s="80"/>
      <c r="AZ26031" s="80"/>
      <c r="BA26031" s="80"/>
      <c r="BB26031" s="80"/>
    </row>
    <row r="26032" spans="9:54" x14ac:dyDescent="0.25">
      <c r="I26032" s="80"/>
      <c r="AX26032" s="80"/>
      <c r="AY26032" s="80"/>
      <c r="AZ26032" s="80"/>
      <c r="BA26032" s="80"/>
      <c r="BB26032" s="80"/>
    </row>
    <row r="26033" spans="9:54" x14ac:dyDescent="0.25">
      <c r="I26033" s="80"/>
      <c r="AX26033" s="80"/>
      <c r="AY26033" s="80"/>
      <c r="AZ26033" s="80"/>
      <c r="BA26033" s="80"/>
      <c r="BB26033" s="80"/>
    </row>
    <row r="26034" spans="9:54" x14ac:dyDescent="0.25">
      <c r="I26034" s="80"/>
      <c r="AX26034" s="80"/>
      <c r="AY26034" s="80"/>
      <c r="AZ26034" s="80"/>
      <c r="BA26034" s="80"/>
      <c r="BB26034" s="80"/>
    </row>
    <row r="26035" spans="9:54" x14ac:dyDescent="0.25">
      <c r="I26035" s="80"/>
      <c r="AX26035" s="80"/>
      <c r="AY26035" s="80"/>
      <c r="AZ26035" s="80"/>
      <c r="BA26035" s="80"/>
      <c r="BB26035" s="80"/>
    </row>
    <row r="26036" spans="9:54" x14ac:dyDescent="0.25">
      <c r="I26036" s="80"/>
      <c r="AX26036" s="80"/>
      <c r="AY26036" s="80"/>
      <c r="AZ26036" s="80"/>
      <c r="BA26036" s="80"/>
      <c r="BB26036" s="80"/>
    </row>
    <row r="26037" spans="9:54" x14ac:dyDescent="0.25">
      <c r="I26037" s="80"/>
      <c r="AX26037" s="80"/>
      <c r="AY26037" s="80"/>
      <c r="AZ26037" s="80"/>
      <c r="BA26037" s="80"/>
      <c r="BB26037" s="80"/>
    </row>
    <row r="26038" spans="9:54" x14ac:dyDescent="0.25">
      <c r="I26038" s="80"/>
      <c r="AX26038" s="80"/>
      <c r="AY26038" s="80"/>
      <c r="AZ26038" s="80"/>
      <c r="BA26038" s="80"/>
      <c r="BB26038" s="80"/>
    </row>
    <row r="26039" spans="9:54" x14ac:dyDescent="0.25">
      <c r="I26039" s="80"/>
      <c r="AX26039" s="80"/>
      <c r="AY26039" s="80"/>
      <c r="AZ26039" s="80"/>
      <c r="BA26039" s="80"/>
      <c r="BB26039" s="80"/>
    </row>
    <row r="26040" spans="9:54" x14ac:dyDescent="0.25">
      <c r="I26040" s="80"/>
      <c r="AX26040" s="80"/>
      <c r="AY26040" s="80"/>
      <c r="AZ26040" s="80"/>
      <c r="BA26040" s="80"/>
      <c r="BB26040" s="80"/>
    </row>
    <row r="26041" spans="9:54" x14ac:dyDescent="0.25">
      <c r="I26041" s="80"/>
      <c r="AX26041" s="80"/>
      <c r="AY26041" s="80"/>
      <c r="AZ26041" s="80"/>
      <c r="BA26041" s="80"/>
      <c r="BB26041" s="80"/>
    </row>
    <row r="26042" spans="9:54" x14ac:dyDescent="0.25">
      <c r="I26042" s="80"/>
      <c r="AX26042" s="80"/>
      <c r="AY26042" s="80"/>
      <c r="AZ26042" s="80"/>
      <c r="BA26042" s="80"/>
      <c r="BB26042" s="80"/>
    </row>
    <row r="26043" spans="9:54" x14ac:dyDescent="0.25">
      <c r="I26043" s="80"/>
      <c r="AX26043" s="80"/>
      <c r="AY26043" s="80"/>
      <c r="AZ26043" s="80"/>
      <c r="BA26043" s="80"/>
      <c r="BB26043" s="80"/>
    </row>
    <row r="26044" spans="9:54" x14ac:dyDescent="0.25">
      <c r="I26044" s="80"/>
      <c r="AX26044" s="80"/>
      <c r="AY26044" s="80"/>
      <c r="AZ26044" s="80"/>
      <c r="BA26044" s="80"/>
      <c r="BB26044" s="80"/>
    </row>
    <row r="26045" spans="9:54" x14ac:dyDescent="0.25">
      <c r="I26045" s="80"/>
      <c r="AX26045" s="80"/>
      <c r="AY26045" s="80"/>
      <c r="AZ26045" s="80"/>
      <c r="BA26045" s="80"/>
      <c r="BB26045" s="80"/>
    </row>
    <row r="26046" spans="9:54" x14ac:dyDescent="0.25">
      <c r="I26046" s="80"/>
      <c r="AX26046" s="80"/>
      <c r="AY26046" s="80"/>
      <c r="AZ26046" s="80"/>
      <c r="BA26046" s="80"/>
      <c r="BB26046" s="80"/>
    </row>
    <row r="26047" spans="9:54" x14ac:dyDescent="0.25">
      <c r="I26047" s="80"/>
      <c r="AX26047" s="80"/>
      <c r="AY26047" s="80"/>
      <c r="AZ26047" s="80"/>
      <c r="BA26047" s="80"/>
      <c r="BB26047" s="80"/>
    </row>
    <row r="26048" spans="9:54" x14ac:dyDescent="0.25">
      <c r="I26048" s="80"/>
      <c r="AX26048" s="80"/>
      <c r="AY26048" s="80"/>
      <c r="AZ26048" s="80"/>
      <c r="BA26048" s="80"/>
      <c r="BB26048" s="80"/>
    </row>
    <row r="26049" spans="9:54" x14ac:dyDescent="0.25">
      <c r="I26049" s="80"/>
      <c r="AX26049" s="80"/>
      <c r="AY26049" s="80"/>
      <c r="AZ26049" s="80"/>
      <c r="BA26049" s="80"/>
      <c r="BB26049" s="80"/>
    </row>
    <row r="26050" spans="9:54" x14ac:dyDescent="0.25">
      <c r="I26050" s="80"/>
      <c r="AX26050" s="80"/>
      <c r="AY26050" s="80"/>
      <c r="AZ26050" s="80"/>
      <c r="BA26050" s="80"/>
      <c r="BB26050" s="80"/>
    </row>
    <row r="26051" spans="9:54" x14ac:dyDescent="0.25">
      <c r="I26051" s="80"/>
      <c r="AX26051" s="80"/>
      <c r="AY26051" s="80"/>
      <c r="AZ26051" s="80"/>
      <c r="BA26051" s="80"/>
      <c r="BB26051" s="80"/>
    </row>
    <row r="26052" spans="9:54" x14ac:dyDescent="0.25">
      <c r="I26052" s="80"/>
      <c r="AX26052" s="80"/>
      <c r="AY26052" s="80"/>
      <c r="AZ26052" s="80"/>
      <c r="BA26052" s="80"/>
      <c r="BB26052" s="80"/>
    </row>
    <row r="26053" spans="9:54" x14ac:dyDescent="0.25">
      <c r="I26053" s="80"/>
      <c r="AX26053" s="80"/>
      <c r="AY26053" s="80"/>
      <c r="AZ26053" s="80"/>
      <c r="BA26053" s="80"/>
      <c r="BB26053" s="80"/>
    </row>
    <row r="26054" spans="9:54" x14ac:dyDescent="0.25">
      <c r="I26054" s="80"/>
      <c r="AX26054" s="80"/>
      <c r="AY26054" s="80"/>
      <c r="AZ26054" s="80"/>
      <c r="BA26054" s="80"/>
      <c r="BB26054" s="80"/>
    </row>
    <row r="26055" spans="9:54" x14ac:dyDescent="0.25">
      <c r="I26055" s="80"/>
      <c r="AX26055" s="80"/>
      <c r="AY26055" s="80"/>
      <c r="AZ26055" s="80"/>
      <c r="BA26055" s="80"/>
      <c r="BB26055" s="80"/>
    </row>
    <row r="26056" spans="9:54" x14ac:dyDescent="0.25">
      <c r="I26056" s="80"/>
      <c r="AX26056" s="80"/>
      <c r="AY26056" s="80"/>
      <c r="AZ26056" s="80"/>
      <c r="BA26056" s="80"/>
      <c r="BB26056" s="80"/>
    </row>
    <row r="26057" spans="9:54" x14ac:dyDescent="0.25">
      <c r="I26057" s="80"/>
      <c r="AX26057" s="80"/>
      <c r="AY26057" s="80"/>
      <c r="AZ26057" s="80"/>
      <c r="BA26057" s="80"/>
      <c r="BB26057" s="80"/>
    </row>
    <row r="26058" spans="9:54" x14ac:dyDescent="0.25">
      <c r="I26058" s="80"/>
      <c r="AX26058" s="80"/>
      <c r="AY26058" s="80"/>
      <c r="AZ26058" s="80"/>
      <c r="BA26058" s="80"/>
      <c r="BB26058" s="80"/>
    </row>
    <row r="26059" spans="9:54" x14ac:dyDescent="0.25">
      <c r="I26059" s="80"/>
      <c r="AX26059" s="80"/>
      <c r="AY26059" s="80"/>
      <c r="AZ26059" s="80"/>
      <c r="BA26059" s="80"/>
      <c r="BB26059" s="80"/>
    </row>
    <row r="26060" spans="9:54" x14ac:dyDescent="0.25">
      <c r="I26060" s="80"/>
      <c r="AX26060" s="80"/>
      <c r="AY26060" s="80"/>
      <c r="AZ26060" s="80"/>
      <c r="BA26060" s="80"/>
      <c r="BB26060" s="80"/>
    </row>
    <row r="26061" spans="9:54" x14ac:dyDescent="0.25">
      <c r="I26061" s="80"/>
      <c r="AX26061" s="80"/>
      <c r="AY26061" s="80"/>
      <c r="AZ26061" s="80"/>
      <c r="BA26061" s="80"/>
      <c r="BB26061" s="80"/>
    </row>
    <row r="26062" spans="9:54" x14ac:dyDescent="0.25">
      <c r="I26062" s="80"/>
      <c r="AX26062" s="80"/>
      <c r="AY26062" s="80"/>
      <c r="AZ26062" s="80"/>
      <c r="BA26062" s="80"/>
      <c r="BB26062" s="80"/>
    </row>
    <row r="26063" spans="9:54" x14ac:dyDescent="0.25">
      <c r="I26063" s="80"/>
      <c r="AX26063" s="80"/>
      <c r="AY26063" s="80"/>
      <c r="AZ26063" s="80"/>
      <c r="BA26063" s="80"/>
      <c r="BB26063" s="80"/>
    </row>
    <row r="26064" spans="9:54" x14ac:dyDescent="0.25">
      <c r="I26064" s="80"/>
      <c r="AX26064" s="80"/>
      <c r="AY26064" s="80"/>
      <c r="AZ26064" s="80"/>
      <c r="BA26064" s="80"/>
      <c r="BB26064" s="80"/>
    </row>
    <row r="26065" spans="9:54" x14ac:dyDescent="0.25">
      <c r="I26065" s="80"/>
      <c r="AX26065" s="80"/>
      <c r="AY26065" s="80"/>
      <c r="AZ26065" s="80"/>
      <c r="BA26065" s="80"/>
      <c r="BB26065" s="80"/>
    </row>
    <row r="26066" spans="9:54" x14ac:dyDescent="0.25">
      <c r="I26066" s="80"/>
      <c r="AX26066" s="80"/>
      <c r="AY26066" s="80"/>
      <c r="AZ26066" s="80"/>
      <c r="BA26066" s="80"/>
      <c r="BB26066" s="80"/>
    </row>
    <row r="26067" spans="9:54" x14ac:dyDescent="0.25">
      <c r="I26067" s="80"/>
      <c r="AX26067" s="80"/>
      <c r="AY26067" s="80"/>
      <c r="AZ26067" s="80"/>
      <c r="BA26067" s="80"/>
      <c r="BB26067" s="80"/>
    </row>
    <row r="26068" spans="9:54" x14ac:dyDescent="0.25">
      <c r="I26068" s="80"/>
      <c r="AX26068" s="80"/>
      <c r="AY26068" s="80"/>
      <c r="AZ26068" s="80"/>
      <c r="BA26068" s="80"/>
      <c r="BB26068" s="80"/>
    </row>
    <row r="26069" spans="9:54" x14ac:dyDescent="0.25">
      <c r="I26069" s="80"/>
      <c r="AX26069" s="80"/>
      <c r="AY26069" s="80"/>
      <c r="AZ26069" s="80"/>
      <c r="BA26069" s="80"/>
      <c r="BB26069" s="80"/>
    </row>
    <row r="26070" spans="9:54" x14ac:dyDescent="0.25">
      <c r="I26070" s="80"/>
      <c r="AX26070" s="80"/>
      <c r="AY26070" s="80"/>
      <c r="AZ26070" s="80"/>
      <c r="BA26070" s="80"/>
      <c r="BB26070" s="80"/>
    </row>
    <row r="26071" spans="9:54" x14ac:dyDescent="0.25">
      <c r="I26071" s="80"/>
      <c r="AX26071" s="80"/>
      <c r="AY26071" s="80"/>
      <c r="AZ26071" s="80"/>
      <c r="BA26071" s="80"/>
      <c r="BB26071" s="80"/>
    </row>
    <row r="26072" spans="9:54" x14ac:dyDescent="0.25">
      <c r="I26072" s="80"/>
      <c r="AX26072" s="80"/>
      <c r="AY26072" s="80"/>
      <c r="AZ26072" s="80"/>
      <c r="BA26072" s="80"/>
      <c r="BB26072" s="80"/>
    </row>
    <row r="26073" spans="9:54" x14ac:dyDescent="0.25">
      <c r="I26073" s="80"/>
      <c r="AX26073" s="80"/>
      <c r="AY26073" s="80"/>
      <c r="AZ26073" s="80"/>
      <c r="BA26073" s="80"/>
      <c r="BB26073" s="80"/>
    </row>
    <row r="26074" spans="9:54" x14ac:dyDescent="0.25">
      <c r="I26074" s="80"/>
      <c r="AX26074" s="80"/>
      <c r="AY26074" s="80"/>
      <c r="AZ26074" s="80"/>
      <c r="BA26074" s="80"/>
      <c r="BB26074" s="80"/>
    </row>
    <row r="26075" spans="9:54" x14ac:dyDescent="0.25">
      <c r="I26075" s="80"/>
      <c r="AX26075" s="80"/>
      <c r="AY26075" s="80"/>
      <c r="AZ26075" s="80"/>
      <c r="BA26075" s="80"/>
      <c r="BB26075" s="80"/>
    </row>
    <row r="26076" spans="9:54" x14ac:dyDescent="0.25">
      <c r="I26076" s="80"/>
      <c r="AX26076" s="80"/>
      <c r="AY26076" s="80"/>
      <c r="AZ26076" s="80"/>
      <c r="BA26076" s="80"/>
      <c r="BB26076" s="80"/>
    </row>
    <row r="26077" spans="9:54" x14ac:dyDescent="0.25">
      <c r="I26077" s="80"/>
      <c r="AX26077" s="80"/>
      <c r="AY26077" s="80"/>
      <c r="AZ26077" s="80"/>
      <c r="BA26077" s="80"/>
      <c r="BB26077" s="80"/>
    </row>
    <row r="26078" spans="9:54" x14ac:dyDescent="0.25">
      <c r="I26078" s="80"/>
      <c r="AX26078" s="80"/>
      <c r="AY26078" s="80"/>
      <c r="AZ26078" s="80"/>
      <c r="BA26078" s="80"/>
      <c r="BB26078" s="80"/>
    </row>
    <row r="26079" spans="9:54" x14ac:dyDescent="0.25">
      <c r="I26079" s="80"/>
      <c r="AX26079" s="80"/>
      <c r="AY26079" s="80"/>
      <c r="AZ26079" s="80"/>
      <c r="BA26079" s="80"/>
      <c r="BB26079" s="80"/>
    </row>
    <row r="26080" spans="9:54" x14ac:dyDescent="0.25">
      <c r="I26080" s="80"/>
      <c r="AX26080" s="80"/>
      <c r="AY26080" s="80"/>
      <c r="AZ26080" s="80"/>
      <c r="BA26080" s="80"/>
      <c r="BB26080" s="80"/>
    </row>
    <row r="26081" spans="9:54" x14ac:dyDescent="0.25">
      <c r="I26081" s="80"/>
      <c r="AX26081" s="80"/>
      <c r="AY26081" s="80"/>
      <c r="AZ26081" s="80"/>
      <c r="BA26081" s="80"/>
      <c r="BB26081" s="80"/>
    </row>
    <row r="26082" spans="9:54" x14ac:dyDescent="0.25">
      <c r="I26082" s="80"/>
      <c r="AX26082" s="80"/>
      <c r="AY26082" s="80"/>
      <c r="AZ26082" s="80"/>
      <c r="BA26082" s="80"/>
      <c r="BB26082" s="80"/>
    </row>
    <row r="26083" spans="9:54" x14ac:dyDescent="0.25">
      <c r="I26083" s="80"/>
      <c r="AX26083" s="80"/>
      <c r="AY26083" s="80"/>
      <c r="AZ26083" s="80"/>
      <c r="BA26083" s="80"/>
      <c r="BB26083" s="80"/>
    </row>
    <row r="26084" spans="9:54" x14ac:dyDescent="0.25">
      <c r="I26084" s="80"/>
      <c r="AX26084" s="80"/>
      <c r="AY26084" s="80"/>
      <c r="AZ26084" s="80"/>
      <c r="BA26084" s="80"/>
      <c r="BB26084" s="80"/>
    </row>
    <row r="26085" spans="9:54" x14ac:dyDescent="0.25">
      <c r="I26085" s="80"/>
      <c r="AX26085" s="80"/>
      <c r="AY26085" s="80"/>
      <c r="AZ26085" s="80"/>
      <c r="BA26085" s="80"/>
      <c r="BB26085" s="80"/>
    </row>
    <row r="26086" spans="9:54" x14ac:dyDescent="0.25">
      <c r="I26086" s="80"/>
      <c r="AX26086" s="80"/>
      <c r="AY26086" s="80"/>
      <c r="AZ26086" s="80"/>
      <c r="BA26086" s="80"/>
      <c r="BB26086" s="80"/>
    </row>
    <row r="26087" spans="9:54" x14ac:dyDescent="0.25">
      <c r="I26087" s="80"/>
      <c r="AX26087" s="80"/>
      <c r="AY26087" s="80"/>
      <c r="AZ26087" s="80"/>
      <c r="BA26087" s="80"/>
      <c r="BB26087" s="80"/>
    </row>
    <row r="26088" spans="9:54" x14ac:dyDescent="0.25">
      <c r="I26088" s="80"/>
      <c r="AX26088" s="80"/>
      <c r="AY26088" s="80"/>
      <c r="AZ26088" s="80"/>
      <c r="BA26088" s="80"/>
      <c r="BB26088" s="80"/>
    </row>
    <row r="26089" spans="9:54" x14ac:dyDescent="0.25">
      <c r="I26089" s="80"/>
      <c r="AX26089" s="80"/>
      <c r="AY26089" s="80"/>
      <c r="AZ26089" s="80"/>
      <c r="BA26089" s="80"/>
      <c r="BB26089" s="80"/>
    </row>
    <row r="26090" spans="9:54" x14ac:dyDescent="0.25">
      <c r="I26090" s="80"/>
      <c r="AX26090" s="80"/>
      <c r="AY26090" s="80"/>
      <c r="AZ26090" s="80"/>
      <c r="BA26090" s="80"/>
      <c r="BB26090" s="80"/>
    </row>
    <row r="26091" spans="9:54" x14ac:dyDescent="0.25">
      <c r="I26091" s="80"/>
      <c r="AX26091" s="80"/>
      <c r="AY26091" s="80"/>
      <c r="AZ26091" s="80"/>
      <c r="BA26091" s="80"/>
      <c r="BB26091" s="80"/>
    </row>
    <row r="26092" spans="9:54" x14ac:dyDescent="0.25">
      <c r="I26092" s="80"/>
      <c r="AX26092" s="80"/>
      <c r="AY26092" s="80"/>
      <c r="AZ26092" s="80"/>
      <c r="BA26092" s="80"/>
      <c r="BB26092" s="80"/>
    </row>
    <row r="26093" spans="9:54" x14ac:dyDescent="0.25">
      <c r="I26093" s="80"/>
      <c r="AX26093" s="80"/>
      <c r="AY26093" s="80"/>
      <c r="AZ26093" s="80"/>
      <c r="BA26093" s="80"/>
      <c r="BB26093" s="80"/>
    </row>
    <row r="26094" spans="9:54" x14ac:dyDescent="0.25">
      <c r="I26094" s="80"/>
      <c r="AX26094" s="80"/>
      <c r="AY26094" s="80"/>
      <c r="AZ26094" s="80"/>
      <c r="BA26094" s="80"/>
      <c r="BB26094" s="80"/>
    </row>
    <row r="26095" spans="9:54" x14ac:dyDescent="0.25">
      <c r="I26095" s="80"/>
      <c r="AX26095" s="80"/>
      <c r="AY26095" s="80"/>
      <c r="AZ26095" s="80"/>
      <c r="BA26095" s="80"/>
      <c r="BB26095" s="80"/>
    </row>
    <row r="26096" spans="9:54" x14ac:dyDescent="0.25">
      <c r="I26096" s="80"/>
      <c r="AX26096" s="80"/>
      <c r="AY26096" s="80"/>
      <c r="AZ26096" s="80"/>
      <c r="BA26096" s="80"/>
      <c r="BB26096" s="80"/>
    </row>
    <row r="26097" spans="9:54" x14ac:dyDescent="0.25">
      <c r="I26097" s="80"/>
      <c r="AX26097" s="80"/>
      <c r="AY26097" s="80"/>
      <c r="AZ26097" s="80"/>
      <c r="BA26097" s="80"/>
      <c r="BB26097" s="80"/>
    </row>
    <row r="26098" spans="9:54" x14ac:dyDescent="0.25">
      <c r="I26098" s="80"/>
      <c r="AX26098" s="80"/>
      <c r="AY26098" s="80"/>
      <c r="AZ26098" s="80"/>
      <c r="BA26098" s="80"/>
      <c r="BB26098" s="80"/>
    </row>
    <row r="26099" spans="9:54" x14ac:dyDescent="0.25">
      <c r="I26099" s="80"/>
      <c r="AX26099" s="80"/>
      <c r="AY26099" s="80"/>
      <c r="AZ26099" s="80"/>
      <c r="BA26099" s="80"/>
      <c r="BB26099" s="80"/>
    </row>
    <row r="26100" spans="9:54" x14ac:dyDescent="0.25">
      <c r="I26100" s="80"/>
      <c r="AX26100" s="80"/>
      <c r="AY26100" s="80"/>
      <c r="AZ26100" s="80"/>
      <c r="BA26100" s="80"/>
      <c r="BB26100" s="80"/>
    </row>
    <row r="26101" spans="9:54" x14ac:dyDescent="0.25">
      <c r="I26101" s="80"/>
      <c r="AX26101" s="80"/>
      <c r="AY26101" s="80"/>
      <c r="AZ26101" s="80"/>
      <c r="BA26101" s="80"/>
      <c r="BB26101" s="80"/>
    </row>
    <row r="26102" spans="9:54" x14ac:dyDescent="0.25">
      <c r="I26102" s="80"/>
      <c r="AX26102" s="80"/>
      <c r="AY26102" s="80"/>
      <c r="AZ26102" s="80"/>
      <c r="BA26102" s="80"/>
      <c r="BB26102" s="80"/>
    </row>
    <row r="26103" spans="9:54" x14ac:dyDescent="0.25">
      <c r="I26103" s="80"/>
      <c r="AX26103" s="80"/>
      <c r="AY26103" s="80"/>
      <c r="AZ26103" s="80"/>
      <c r="BA26103" s="80"/>
      <c r="BB26103" s="80"/>
    </row>
    <row r="26104" spans="9:54" x14ac:dyDescent="0.25">
      <c r="I26104" s="80"/>
      <c r="AX26104" s="80"/>
      <c r="AY26104" s="80"/>
      <c r="AZ26104" s="80"/>
      <c r="BA26104" s="80"/>
      <c r="BB26104" s="80"/>
    </row>
    <row r="26105" spans="9:54" x14ac:dyDescent="0.25">
      <c r="I26105" s="80"/>
      <c r="AX26105" s="80"/>
      <c r="AY26105" s="80"/>
      <c r="AZ26105" s="80"/>
      <c r="BA26105" s="80"/>
      <c r="BB26105" s="80"/>
    </row>
    <row r="26106" spans="9:54" x14ac:dyDescent="0.25">
      <c r="I26106" s="80"/>
      <c r="AX26106" s="80"/>
      <c r="AY26106" s="80"/>
      <c r="AZ26106" s="80"/>
      <c r="BA26106" s="80"/>
      <c r="BB26106" s="80"/>
    </row>
    <row r="26107" spans="9:54" x14ac:dyDescent="0.25">
      <c r="I26107" s="80"/>
      <c r="AX26107" s="80"/>
      <c r="AY26107" s="80"/>
      <c r="AZ26107" s="80"/>
      <c r="BA26107" s="80"/>
      <c r="BB26107" s="80"/>
    </row>
    <row r="26108" spans="9:54" x14ac:dyDescent="0.25">
      <c r="I26108" s="80"/>
      <c r="AX26108" s="80"/>
      <c r="AY26108" s="80"/>
      <c r="AZ26108" s="80"/>
      <c r="BA26108" s="80"/>
      <c r="BB26108" s="80"/>
    </row>
    <row r="26109" spans="9:54" x14ac:dyDescent="0.25">
      <c r="I26109" s="80"/>
      <c r="AX26109" s="80"/>
      <c r="AY26109" s="80"/>
      <c r="AZ26109" s="80"/>
      <c r="BA26109" s="80"/>
      <c r="BB26109" s="80"/>
    </row>
    <row r="26110" spans="9:54" x14ac:dyDescent="0.25">
      <c r="I26110" s="80"/>
      <c r="AX26110" s="80"/>
      <c r="AY26110" s="80"/>
      <c r="AZ26110" s="80"/>
      <c r="BA26110" s="80"/>
      <c r="BB26110" s="80"/>
    </row>
    <row r="26111" spans="9:54" x14ac:dyDescent="0.25">
      <c r="I26111" s="80"/>
      <c r="AX26111" s="80"/>
      <c r="AY26111" s="80"/>
      <c r="AZ26111" s="80"/>
      <c r="BA26111" s="80"/>
      <c r="BB26111" s="80"/>
    </row>
    <row r="26112" spans="9:54" x14ac:dyDescent="0.25">
      <c r="I26112" s="80"/>
      <c r="AX26112" s="80"/>
      <c r="AY26112" s="80"/>
      <c r="AZ26112" s="80"/>
      <c r="BA26112" s="80"/>
      <c r="BB26112" s="80"/>
    </row>
    <row r="26113" spans="9:54" x14ac:dyDescent="0.25">
      <c r="I26113" s="80"/>
      <c r="AX26113" s="80"/>
      <c r="AY26113" s="80"/>
      <c r="AZ26113" s="80"/>
      <c r="BA26113" s="80"/>
      <c r="BB26113" s="80"/>
    </row>
    <row r="26114" spans="9:54" x14ac:dyDescent="0.25">
      <c r="I26114" s="80"/>
      <c r="AX26114" s="80"/>
      <c r="AY26114" s="80"/>
      <c r="AZ26114" s="80"/>
      <c r="BA26114" s="80"/>
      <c r="BB26114" s="80"/>
    </row>
    <row r="26115" spans="9:54" x14ac:dyDescent="0.25">
      <c r="I26115" s="80"/>
      <c r="AX26115" s="80"/>
      <c r="AY26115" s="80"/>
      <c r="AZ26115" s="80"/>
      <c r="BA26115" s="80"/>
      <c r="BB26115" s="80"/>
    </row>
    <row r="26116" spans="9:54" x14ac:dyDescent="0.25">
      <c r="I26116" s="80"/>
      <c r="AX26116" s="80"/>
      <c r="AY26116" s="80"/>
      <c r="AZ26116" s="80"/>
      <c r="BA26116" s="80"/>
      <c r="BB26116" s="80"/>
    </row>
    <row r="26117" spans="9:54" x14ac:dyDescent="0.25">
      <c r="I26117" s="80"/>
      <c r="AX26117" s="80"/>
      <c r="AY26117" s="80"/>
      <c r="AZ26117" s="80"/>
      <c r="BA26117" s="80"/>
      <c r="BB26117" s="80"/>
    </row>
    <row r="26118" spans="9:54" x14ac:dyDescent="0.25">
      <c r="I26118" s="80"/>
      <c r="AX26118" s="80"/>
      <c r="AY26118" s="80"/>
      <c r="AZ26118" s="80"/>
      <c r="BA26118" s="80"/>
      <c r="BB26118" s="80"/>
    </row>
    <row r="26119" spans="9:54" x14ac:dyDescent="0.25">
      <c r="I26119" s="80"/>
      <c r="AX26119" s="80"/>
      <c r="AY26119" s="80"/>
      <c r="AZ26119" s="80"/>
      <c r="BA26119" s="80"/>
      <c r="BB26119" s="80"/>
    </row>
    <row r="26120" spans="9:54" x14ac:dyDescent="0.25">
      <c r="I26120" s="80"/>
      <c r="AX26120" s="80"/>
      <c r="AY26120" s="80"/>
      <c r="AZ26120" s="80"/>
      <c r="BA26120" s="80"/>
      <c r="BB26120" s="80"/>
    </row>
    <row r="26121" spans="9:54" x14ac:dyDescent="0.25">
      <c r="I26121" s="80"/>
      <c r="AX26121" s="80"/>
      <c r="AY26121" s="80"/>
      <c r="AZ26121" s="80"/>
      <c r="BA26121" s="80"/>
      <c r="BB26121" s="80"/>
    </row>
    <row r="26122" spans="9:54" x14ac:dyDescent="0.25">
      <c r="I26122" s="80"/>
      <c r="AX26122" s="80"/>
      <c r="AY26122" s="80"/>
      <c r="AZ26122" s="80"/>
      <c r="BA26122" s="80"/>
      <c r="BB26122" s="80"/>
    </row>
    <row r="26123" spans="9:54" x14ac:dyDescent="0.25">
      <c r="I26123" s="80"/>
      <c r="AX26123" s="80"/>
      <c r="AY26123" s="80"/>
      <c r="AZ26123" s="80"/>
      <c r="BA26123" s="80"/>
      <c r="BB26123" s="80"/>
    </row>
    <row r="26124" spans="9:54" x14ac:dyDescent="0.25">
      <c r="I26124" s="80"/>
      <c r="AX26124" s="80"/>
      <c r="AY26124" s="80"/>
      <c r="AZ26124" s="80"/>
      <c r="BA26124" s="80"/>
      <c r="BB26124" s="80"/>
    </row>
    <row r="26125" spans="9:54" x14ac:dyDescent="0.25">
      <c r="I26125" s="80"/>
      <c r="AX26125" s="80"/>
      <c r="AY26125" s="80"/>
      <c r="AZ26125" s="80"/>
      <c r="BA26125" s="80"/>
      <c r="BB26125" s="80"/>
    </row>
    <row r="26126" spans="9:54" x14ac:dyDescent="0.25">
      <c r="I26126" s="80"/>
      <c r="AX26126" s="80"/>
      <c r="AY26126" s="80"/>
      <c r="AZ26126" s="80"/>
      <c r="BA26126" s="80"/>
      <c r="BB26126" s="80"/>
    </row>
    <row r="26127" spans="9:54" x14ac:dyDescent="0.25">
      <c r="I26127" s="80"/>
      <c r="AX26127" s="80"/>
      <c r="AY26127" s="80"/>
      <c r="AZ26127" s="80"/>
      <c r="BA26127" s="80"/>
      <c r="BB26127" s="80"/>
    </row>
    <row r="26128" spans="9:54" x14ac:dyDescent="0.25">
      <c r="I26128" s="80"/>
      <c r="AX26128" s="80"/>
      <c r="AY26128" s="80"/>
      <c r="AZ26128" s="80"/>
      <c r="BA26128" s="80"/>
      <c r="BB26128" s="80"/>
    </row>
    <row r="26129" spans="9:54" x14ac:dyDescent="0.25">
      <c r="I26129" s="80"/>
      <c r="AX26129" s="80"/>
      <c r="AY26129" s="80"/>
      <c r="AZ26129" s="80"/>
      <c r="BA26129" s="80"/>
      <c r="BB26129" s="80"/>
    </row>
    <row r="26130" spans="9:54" x14ac:dyDescent="0.25">
      <c r="I26130" s="80"/>
      <c r="AX26130" s="80"/>
      <c r="AY26130" s="80"/>
      <c r="AZ26130" s="80"/>
      <c r="BA26130" s="80"/>
      <c r="BB26130" s="80"/>
    </row>
    <row r="26131" spans="9:54" x14ac:dyDescent="0.25">
      <c r="I26131" s="80"/>
      <c r="AX26131" s="80"/>
      <c r="AY26131" s="80"/>
      <c r="AZ26131" s="80"/>
      <c r="BA26131" s="80"/>
      <c r="BB26131" s="80"/>
    </row>
    <row r="26132" spans="9:54" x14ac:dyDescent="0.25">
      <c r="I26132" s="80"/>
      <c r="AX26132" s="80"/>
      <c r="AY26132" s="80"/>
      <c r="AZ26132" s="80"/>
      <c r="BA26132" s="80"/>
      <c r="BB26132" s="80"/>
    </row>
    <row r="26133" spans="9:54" x14ac:dyDescent="0.25">
      <c r="I26133" s="80"/>
      <c r="AX26133" s="80"/>
      <c r="AY26133" s="80"/>
      <c r="AZ26133" s="80"/>
      <c r="BA26133" s="80"/>
      <c r="BB26133" s="80"/>
    </row>
    <row r="26134" spans="9:54" x14ac:dyDescent="0.25">
      <c r="I26134" s="80"/>
      <c r="AX26134" s="80"/>
      <c r="AY26134" s="80"/>
      <c r="AZ26134" s="80"/>
      <c r="BA26134" s="80"/>
      <c r="BB26134" s="80"/>
    </row>
    <row r="26135" spans="9:54" x14ac:dyDescent="0.25">
      <c r="I26135" s="80"/>
      <c r="AX26135" s="80"/>
      <c r="AY26135" s="80"/>
      <c r="AZ26135" s="80"/>
      <c r="BA26135" s="80"/>
      <c r="BB26135" s="80"/>
    </row>
    <row r="26136" spans="9:54" x14ac:dyDescent="0.25">
      <c r="I26136" s="80"/>
      <c r="AX26136" s="80"/>
      <c r="AY26136" s="80"/>
      <c r="AZ26136" s="80"/>
      <c r="BA26136" s="80"/>
      <c r="BB26136" s="80"/>
    </row>
    <row r="26137" spans="9:54" x14ac:dyDescent="0.25">
      <c r="I26137" s="80"/>
      <c r="AX26137" s="80"/>
      <c r="AY26137" s="80"/>
      <c r="AZ26137" s="80"/>
      <c r="BA26137" s="80"/>
      <c r="BB26137" s="80"/>
    </row>
    <row r="26138" spans="9:54" x14ac:dyDescent="0.25">
      <c r="I26138" s="80"/>
      <c r="AX26138" s="80"/>
      <c r="AY26138" s="80"/>
      <c r="AZ26138" s="80"/>
      <c r="BA26138" s="80"/>
      <c r="BB26138" s="80"/>
    </row>
    <row r="26139" spans="9:54" x14ac:dyDescent="0.25">
      <c r="I26139" s="80"/>
      <c r="AX26139" s="80"/>
      <c r="AY26139" s="80"/>
      <c r="AZ26139" s="80"/>
      <c r="BA26139" s="80"/>
      <c r="BB26139" s="80"/>
    </row>
    <row r="26140" spans="9:54" x14ac:dyDescent="0.25">
      <c r="I26140" s="80"/>
      <c r="AX26140" s="80"/>
      <c r="AY26140" s="80"/>
      <c r="AZ26140" s="80"/>
      <c r="BA26140" s="80"/>
      <c r="BB26140" s="80"/>
    </row>
    <row r="26141" spans="9:54" x14ac:dyDescent="0.25">
      <c r="I26141" s="80"/>
      <c r="AX26141" s="80"/>
      <c r="AY26141" s="80"/>
      <c r="AZ26141" s="80"/>
      <c r="BA26141" s="80"/>
      <c r="BB26141" s="80"/>
    </row>
    <row r="26142" spans="9:54" x14ac:dyDescent="0.25">
      <c r="I26142" s="80"/>
      <c r="AX26142" s="80"/>
      <c r="AY26142" s="80"/>
      <c r="AZ26142" s="80"/>
      <c r="BA26142" s="80"/>
      <c r="BB26142" s="80"/>
    </row>
    <row r="26143" spans="9:54" x14ac:dyDescent="0.25">
      <c r="I26143" s="80"/>
      <c r="AX26143" s="80"/>
      <c r="AY26143" s="80"/>
      <c r="AZ26143" s="80"/>
      <c r="BA26143" s="80"/>
      <c r="BB26143" s="80"/>
    </row>
    <row r="26144" spans="9:54" x14ac:dyDescent="0.25">
      <c r="I26144" s="80"/>
      <c r="AX26144" s="80"/>
      <c r="AY26144" s="80"/>
      <c r="AZ26144" s="80"/>
      <c r="BA26144" s="80"/>
      <c r="BB26144" s="80"/>
    </row>
    <row r="26145" spans="9:54" x14ac:dyDescent="0.25">
      <c r="I26145" s="80"/>
      <c r="AX26145" s="80"/>
      <c r="AY26145" s="80"/>
      <c r="AZ26145" s="80"/>
      <c r="BA26145" s="80"/>
      <c r="BB26145" s="80"/>
    </row>
    <row r="26146" spans="9:54" x14ac:dyDescent="0.25">
      <c r="I26146" s="80"/>
      <c r="AX26146" s="80"/>
      <c r="AY26146" s="80"/>
      <c r="AZ26146" s="80"/>
      <c r="BA26146" s="80"/>
      <c r="BB26146" s="80"/>
    </row>
    <row r="26147" spans="9:54" x14ac:dyDescent="0.25">
      <c r="I26147" s="80"/>
      <c r="AX26147" s="80"/>
      <c r="AY26147" s="80"/>
      <c r="AZ26147" s="80"/>
      <c r="BA26147" s="80"/>
      <c r="BB26147" s="80"/>
    </row>
    <row r="26148" spans="9:54" x14ac:dyDescent="0.25">
      <c r="I26148" s="80"/>
      <c r="AX26148" s="80"/>
      <c r="AY26148" s="80"/>
      <c r="AZ26148" s="80"/>
      <c r="BA26148" s="80"/>
      <c r="BB26148" s="80"/>
    </row>
    <row r="26149" spans="9:54" x14ac:dyDescent="0.25">
      <c r="I26149" s="80"/>
      <c r="AX26149" s="80"/>
      <c r="AY26149" s="80"/>
      <c r="AZ26149" s="80"/>
      <c r="BA26149" s="80"/>
      <c r="BB26149" s="80"/>
    </row>
    <row r="26150" spans="9:54" x14ac:dyDescent="0.25">
      <c r="I26150" s="80"/>
      <c r="AX26150" s="80"/>
      <c r="AY26150" s="80"/>
      <c r="AZ26150" s="80"/>
      <c r="BA26150" s="80"/>
      <c r="BB26150" s="80"/>
    </row>
    <row r="26151" spans="9:54" x14ac:dyDescent="0.25">
      <c r="I26151" s="80"/>
      <c r="AX26151" s="80"/>
      <c r="AY26151" s="80"/>
      <c r="AZ26151" s="80"/>
      <c r="BA26151" s="80"/>
      <c r="BB26151" s="80"/>
    </row>
    <row r="26152" spans="9:54" x14ac:dyDescent="0.25">
      <c r="I26152" s="80"/>
      <c r="AX26152" s="80"/>
      <c r="AY26152" s="80"/>
      <c r="AZ26152" s="80"/>
      <c r="BA26152" s="80"/>
      <c r="BB26152" s="80"/>
    </row>
    <row r="26153" spans="9:54" x14ac:dyDescent="0.25">
      <c r="I26153" s="80"/>
      <c r="AX26153" s="80"/>
      <c r="AY26153" s="80"/>
      <c r="AZ26153" s="80"/>
      <c r="BA26153" s="80"/>
      <c r="BB26153" s="80"/>
    </row>
    <row r="26154" spans="9:54" x14ac:dyDescent="0.25">
      <c r="I26154" s="80"/>
      <c r="AX26154" s="80"/>
      <c r="AY26154" s="80"/>
      <c r="AZ26154" s="80"/>
      <c r="BA26154" s="80"/>
      <c r="BB26154" s="80"/>
    </row>
    <row r="26155" spans="9:54" x14ac:dyDescent="0.25">
      <c r="I26155" s="80"/>
      <c r="AX26155" s="80"/>
      <c r="AY26155" s="80"/>
      <c r="AZ26155" s="80"/>
      <c r="BA26155" s="80"/>
      <c r="BB26155" s="80"/>
    </row>
    <row r="26156" spans="9:54" x14ac:dyDescent="0.25">
      <c r="I26156" s="80"/>
      <c r="AX26156" s="80"/>
      <c r="AY26156" s="80"/>
      <c r="AZ26156" s="80"/>
      <c r="BA26156" s="80"/>
      <c r="BB26156" s="80"/>
    </row>
    <row r="26157" spans="9:54" x14ac:dyDescent="0.25">
      <c r="I26157" s="80"/>
      <c r="AX26157" s="80"/>
      <c r="AY26157" s="80"/>
      <c r="AZ26157" s="80"/>
      <c r="BA26157" s="80"/>
      <c r="BB26157" s="80"/>
    </row>
    <row r="26158" spans="9:54" x14ac:dyDescent="0.25">
      <c r="I26158" s="80"/>
      <c r="AX26158" s="80"/>
      <c r="AY26158" s="80"/>
      <c r="AZ26158" s="80"/>
      <c r="BA26158" s="80"/>
      <c r="BB26158" s="80"/>
    </row>
    <row r="26159" spans="9:54" x14ac:dyDescent="0.25">
      <c r="I26159" s="80"/>
      <c r="AX26159" s="80"/>
      <c r="AY26159" s="80"/>
      <c r="AZ26159" s="80"/>
      <c r="BA26159" s="80"/>
      <c r="BB26159" s="80"/>
    </row>
    <row r="26160" spans="9:54" x14ac:dyDescent="0.25">
      <c r="I26160" s="80"/>
      <c r="AX26160" s="80"/>
      <c r="AY26160" s="80"/>
      <c r="AZ26160" s="80"/>
      <c r="BA26160" s="80"/>
      <c r="BB26160" s="80"/>
    </row>
    <row r="26161" spans="9:54" x14ac:dyDescent="0.25">
      <c r="I26161" s="80"/>
      <c r="AX26161" s="80"/>
      <c r="AY26161" s="80"/>
      <c r="AZ26161" s="80"/>
      <c r="BA26161" s="80"/>
      <c r="BB26161" s="80"/>
    </row>
    <row r="26162" spans="9:54" x14ac:dyDescent="0.25">
      <c r="I26162" s="80"/>
      <c r="AX26162" s="80"/>
      <c r="AY26162" s="80"/>
      <c r="AZ26162" s="80"/>
      <c r="BA26162" s="80"/>
      <c r="BB26162" s="80"/>
    </row>
    <row r="26163" spans="9:54" x14ac:dyDescent="0.25">
      <c r="I26163" s="80"/>
      <c r="AX26163" s="80"/>
      <c r="AY26163" s="80"/>
      <c r="AZ26163" s="80"/>
      <c r="BA26163" s="80"/>
      <c r="BB26163" s="80"/>
    </row>
    <row r="26164" spans="9:54" x14ac:dyDescent="0.25">
      <c r="I26164" s="80"/>
      <c r="AX26164" s="80"/>
      <c r="AY26164" s="80"/>
      <c r="AZ26164" s="80"/>
      <c r="BA26164" s="80"/>
      <c r="BB26164" s="80"/>
    </row>
    <row r="26165" spans="9:54" x14ac:dyDescent="0.25">
      <c r="I26165" s="80"/>
      <c r="AX26165" s="80"/>
      <c r="AY26165" s="80"/>
      <c r="AZ26165" s="80"/>
      <c r="BA26165" s="80"/>
      <c r="BB26165" s="80"/>
    </row>
    <row r="26166" spans="9:54" x14ac:dyDescent="0.25">
      <c r="I26166" s="80"/>
      <c r="AX26166" s="80"/>
      <c r="AY26166" s="80"/>
      <c r="AZ26166" s="80"/>
      <c r="BA26166" s="80"/>
      <c r="BB26166" s="80"/>
    </row>
    <row r="26167" spans="9:54" x14ac:dyDescent="0.25">
      <c r="I26167" s="80"/>
      <c r="AX26167" s="80"/>
      <c r="AY26167" s="80"/>
      <c r="AZ26167" s="80"/>
      <c r="BA26167" s="80"/>
      <c r="BB26167" s="80"/>
    </row>
    <row r="26168" spans="9:54" x14ac:dyDescent="0.25">
      <c r="I26168" s="80"/>
      <c r="AX26168" s="80"/>
      <c r="AY26168" s="80"/>
      <c r="AZ26168" s="80"/>
      <c r="BA26168" s="80"/>
      <c r="BB26168" s="80"/>
    </row>
    <row r="26169" spans="9:54" x14ac:dyDescent="0.25">
      <c r="I26169" s="80"/>
      <c r="AX26169" s="80"/>
      <c r="AY26169" s="80"/>
      <c r="AZ26169" s="80"/>
      <c r="BA26169" s="80"/>
      <c r="BB26169" s="80"/>
    </row>
    <row r="26170" spans="9:54" x14ac:dyDescent="0.25">
      <c r="I26170" s="80"/>
      <c r="AX26170" s="80"/>
      <c r="AY26170" s="80"/>
      <c r="AZ26170" s="80"/>
      <c r="BA26170" s="80"/>
      <c r="BB26170" s="80"/>
    </row>
    <row r="26171" spans="9:54" x14ac:dyDescent="0.25">
      <c r="I26171" s="80"/>
      <c r="AX26171" s="80"/>
      <c r="AY26171" s="80"/>
      <c r="AZ26171" s="80"/>
      <c r="BA26171" s="80"/>
      <c r="BB26171" s="80"/>
    </row>
    <row r="26172" spans="9:54" x14ac:dyDescent="0.25">
      <c r="I26172" s="80"/>
      <c r="AX26172" s="80"/>
      <c r="AY26172" s="80"/>
      <c r="AZ26172" s="80"/>
      <c r="BA26172" s="80"/>
      <c r="BB26172" s="80"/>
    </row>
    <row r="26173" spans="9:54" x14ac:dyDescent="0.25">
      <c r="I26173" s="80"/>
      <c r="AX26173" s="80"/>
      <c r="AY26173" s="80"/>
      <c r="AZ26173" s="80"/>
      <c r="BA26173" s="80"/>
      <c r="BB26173" s="80"/>
    </row>
    <row r="26174" spans="9:54" x14ac:dyDescent="0.25">
      <c r="I26174" s="80"/>
      <c r="AX26174" s="80"/>
      <c r="AY26174" s="80"/>
      <c r="AZ26174" s="80"/>
      <c r="BA26174" s="80"/>
      <c r="BB26174" s="80"/>
    </row>
    <row r="26175" spans="9:54" x14ac:dyDescent="0.25">
      <c r="I26175" s="80"/>
      <c r="AX26175" s="80"/>
      <c r="AY26175" s="80"/>
      <c r="AZ26175" s="80"/>
      <c r="BA26175" s="80"/>
      <c r="BB26175" s="80"/>
    </row>
    <row r="26176" spans="9:54" x14ac:dyDescent="0.25">
      <c r="I26176" s="80"/>
      <c r="AX26176" s="80"/>
      <c r="AY26176" s="80"/>
      <c r="AZ26176" s="80"/>
      <c r="BA26176" s="80"/>
      <c r="BB26176" s="80"/>
    </row>
    <row r="26177" spans="9:54" x14ac:dyDescent="0.25">
      <c r="I26177" s="80"/>
      <c r="AX26177" s="80"/>
      <c r="AY26177" s="80"/>
      <c r="AZ26177" s="80"/>
      <c r="BA26177" s="80"/>
      <c r="BB26177" s="80"/>
    </row>
    <row r="26178" spans="9:54" x14ac:dyDescent="0.25">
      <c r="I26178" s="80"/>
      <c r="AX26178" s="80"/>
      <c r="AY26178" s="80"/>
      <c r="AZ26178" s="80"/>
      <c r="BA26178" s="80"/>
      <c r="BB26178" s="80"/>
    </row>
    <row r="26179" spans="9:54" x14ac:dyDescent="0.25">
      <c r="I26179" s="80"/>
      <c r="AX26179" s="80"/>
      <c r="AY26179" s="80"/>
      <c r="AZ26179" s="80"/>
      <c r="BA26179" s="80"/>
      <c r="BB26179" s="80"/>
    </row>
    <row r="26180" spans="9:54" x14ac:dyDescent="0.25">
      <c r="I26180" s="80"/>
      <c r="AX26180" s="80"/>
      <c r="AY26180" s="80"/>
      <c r="AZ26180" s="80"/>
      <c r="BA26180" s="80"/>
      <c r="BB26180" s="80"/>
    </row>
    <row r="26181" spans="9:54" x14ac:dyDescent="0.25">
      <c r="I26181" s="80"/>
      <c r="AX26181" s="80"/>
      <c r="AY26181" s="80"/>
      <c r="AZ26181" s="80"/>
      <c r="BA26181" s="80"/>
      <c r="BB26181" s="80"/>
    </row>
    <row r="26182" spans="9:54" x14ac:dyDescent="0.25">
      <c r="I26182" s="80"/>
      <c r="AX26182" s="80"/>
      <c r="AY26182" s="80"/>
      <c r="AZ26182" s="80"/>
      <c r="BA26182" s="80"/>
      <c r="BB26182" s="80"/>
    </row>
    <row r="26183" spans="9:54" x14ac:dyDescent="0.25">
      <c r="I26183" s="80"/>
      <c r="AX26183" s="80"/>
      <c r="AY26183" s="80"/>
      <c r="AZ26183" s="80"/>
      <c r="BA26183" s="80"/>
      <c r="BB26183" s="80"/>
    </row>
    <row r="26184" spans="9:54" x14ac:dyDescent="0.25">
      <c r="I26184" s="80"/>
      <c r="AX26184" s="80"/>
      <c r="AY26184" s="80"/>
      <c r="AZ26184" s="80"/>
      <c r="BA26184" s="80"/>
      <c r="BB26184" s="80"/>
    </row>
    <row r="26185" spans="9:54" x14ac:dyDescent="0.25">
      <c r="I26185" s="80"/>
      <c r="AX26185" s="80"/>
      <c r="AY26185" s="80"/>
      <c r="AZ26185" s="80"/>
      <c r="BA26185" s="80"/>
      <c r="BB26185" s="80"/>
    </row>
    <row r="26186" spans="9:54" x14ac:dyDescent="0.25">
      <c r="I26186" s="80"/>
      <c r="AX26186" s="80"/>
      <c r="AY26186" s="80"/>
      <c r="AZ26186" s="80"/>
      <c r="BA26186" s="80"/>
      <c r="BB26186" s="80"/>
    </row>
    <row r="26187" spans="9:54" x14ac:dyDescent="0.25">
      <c r="I26187" s="80"/>
      <c r="AX26187" s="80"/>
      <c r="AY26187" s="80"/>
      <c r="AZ26187" s="80"/>
      <c r="BA26187" s="80"/>
      <c r="BB26187" s="80"/>
    </row>
    <row r="26188" spans="9:54" x14ac:dyDescent="0.25">
      <c r="I26188" s="80"/>
      <c r="AX26188" s="80"/>
      <c r="AY26188" s="80"/>
      <c r="AZ26188" s="80"/>
      <c r="BA26188" s="80"/>
      <c r="BB26188" s="80"/>
    </row>
    <row r="26189" spans="9:54" x14ac:dyDescent="0.25">
      <c r="I26189" s="80"/>
      <c r="AX26189" s="80"/>
      <c r="AY26189" s="80"/>
      <c r="AZ26189" s="80"/>
      <c r="BA26189" s="80"/>
      <c r="BB26189" s="80"/>
    </row>
    <row r="26190" spans="9:54" x14ac:dyDescent="0.25">
      <c r="I26190" s="80"/>
      <c r="AX26190" s="80"/>
      <c r="AY26190" s="80"/>
      <c r="AZ26190" s="80"/>
      <c r="BA26190" s="80"/>
      <c r="BB26190" s="80"/>
    </row>
    <row r="26191" spans="9:54" x14ac:dyDescent="0.25">
      <c r="I26191" s="80"/>
      <c r="AX26191" s="80"/>
      <c r="AY26191" s="80"/>
      <c r="AZ26191" s="80"/>
      <c r="BA26191" s="80"/>
      <c r="BB26191" s="80"/>
    </row>
    <row r="26192" spans="9:54" x14ac:dyDescent="0.25">
      <c r="I26192" s="80"/>
      <c r="AX26192" s="80"/>
      <c r="AY26192" s="80"/>
      <c r="AZ26192" s="80"/>
      <c r="BA26192" s="80"/>
      <c r="BB26192" s="80"/>
    </row>
    <row r="26193" spans="9:54" x14ac:dyDescent="0.25">
      <c r="I26193" s="80"/>
      <c r="AX26193" s="80"/>
      <c r="AY26193" s="80"/>
      <c r="AZ26193" s="80"/>
      <c r="BA26193" s="80"/>
      <c r="BB26193" s="80"/>
    </row>
    <row r="26194" spans="9:54" x14ac:dyDescent="0.25">
      <c r="I26194" s="80"/>
      <c r="AX26194" s="80"/>
      <c r="AY26194" s="80"/>
      <c r="AZ26194" s="80"/>
      <c r="BA26194" s="80"/>
      <c r="BB26194" s="80"/>
    </row>
    <row r="26195" spans="9:54" x14ac:dyDescent="0.25">
      <c r="I26195" s="80"/>
      <c r="AX26195" s="80"/>
      <c r="AY26195" s="80"/>
      <c r="AZ26195" s="80"/>
      <c r="BA26195" s="80"/>
      <c r="BB26195" s="80"/>
    </row>
    <row r="26196" spans="9:54" x14ac:dyDescent="0.25">
      <c r="I26196" s="80"/>
      <c r="AX26196" s="80"/>
      <c r="AY26196" s="80"/>
      <c r="AZ26196" s="80"/>
      <c r="BA26196" s="80"/>
      <c r="BB26196" s="80"/>
    </row>
    <row r="26197" spans="9:54" x14ac:dyDescent="0.25">
      <c r="I26197" s="80"/>
      <c r="AX26197" s="80"/>
      <c r="AY26197" s="80"/>
      <c r="AZ26197" s="80"/>
      <c r="BA26197" s="80"/>
      <c r="BB26197" s="80"/>
    </row>
    <row r="26198" spans="9:54" x14ac:dyDescent="0.25">
      <c r="I26198" s="80"/>
      <c r="AX26198" s="80"/>
      <c r="AY26198" s="80"/>
      <c r="AZ26198" s="80"/>
      <c r="BA26198" s="80"/>
      <c r="BB26198" s="80"/>
    </row>
    <row r="26199" spans="9:54" x14ac:dyDescent="0.25">
      <c r="I26199" s="80"/>
      <c r="AX26199" s="80"/>
      <c r="AY26199" s="80"/>
      <c r="AZ26199" s="80"/>
      <c r="BA26199" s="80"/>
      <c r="BB26199" s="80"/>
    </row>
    <row r="26200" spans="9:54" x14ac:dyDescent="0.25">
      <c r="I26200" s="80"/>
      <c r="AX26200" s="80"/>
      <c r="AY26200" s="80"/>
      <c r="AZ26200" s="80"/>
      <c r="BA26200" s="80"/>
      <c r="BB26200" s="80"/>
    </row>
    <row r="26201" spans="9:54" x14ac:dyDescent="0.25">
      <c r="I26201" s="80"/>
      <c r="AX26201" s="80"/>
      <c r="AY26201" s="80"/>
      <c r="AZ26201" s="80"/>
      <c r="BA26201" s="80"/>
      <c r="BB26201" s="80"/>
    </row>
    <row r="26202" spans="9:54" x14ac:dyDescent="0.25">
      <c r="I26202" s="80"/>
      <c r="AX26202" s="80"/>
      <c r="AY26202" s="80"/>
      <c r="AZ26202" s="80"/>
      <c r="BA26202" s="80"/>
      <c r="BB26202" s="80"/>
    </row>
    <row r="26203" spans="9:54" x14ac:dyDescent="0.25">
      <c r="I26203" s="80"/>
      <c r="AX26203" s="80"/>
      <c r="AY26203" s="80"/>
      <c r="AZ26203" s="80"/>
      <c r="BA26203" s="80"/>
      <c r="BB26203" s="80"/>
    </row>
    <row r="26204" spans="9:54" x14ac:dyDescent="0.25">
      <c r="I26204" s="80"/>
      <c r="AX26204" s="80"/>
      <c r="AY26204" s="80"/>
      <c r="AZ26204" s="80"/>
      <c r="BA26204" s="80"/>
      <c r="BB26204" s="80"/>
    </row>
    <row r="26205" spans="9:54" x14ac:dyDescent="0.25">
      <c r="I26205" s="80"/>
      <c r="AX26205" s="80"/>
      <c r="AY26205" s="80"/>
      <c r="AZ26205" s="80"/>
      <c r="BA26205" s="80"/>
      <c r="BB26205" s="80"/>
    </row>
    <row r="26206" spans="9:54" x14ac:dyDescent="0.25">
      <c r="I26206" s="80"/>
      <c r="AX26206" s="80"/>
      <c r="AY26206" s="80"/>
      <c r="AZ26206" s="80"/>
      <c r="BA26206" s="80"/>
      <c r="BB26206" s="80"/>
    </row>
    <row r="26207" spans="9:54" x14ac:dyDescent="0.25">
      <c r="I26207" s="80"/>
      <c r="AX26207" s="80"/>
      <c r="AY26207" s="80"/>
      <c r="AZ26207" s="80"/>
      <c r="BA26207" s="80"/>
      <c r="BB26207" s="80"/>
    </row>
    <row r="26208" spans="9:54" x14ac:dyDescent="0.25">
      <c r="I26208" s="80"/>
      <c r="AX26208" s="80"/>
      <c r="AY26208" s="80"/>
      <c r="AZ26208" s="80"/>
      <c r="BA26208" s="80"/>
      <c r="BB26208" s="80"/>
    </row>
    <row r="26209" spans="9:54" x14ac:dyDescent="0.25">
      <c r="I26209" s="80"/>
      <c r="AX26209" s="80"/>
      <c r="AY26209" s="80"/>
      <c r="AZ26209" s="80"/>
      <c r="BA26209" s="80"/>
      <c r="BB26209" s="80"/>
    </row>
    <row r="26210" spans="9:54" x14ac:dyDescent="0.25">
      <c r="I26210" s="80"/>
      <c r="AX26210" s="80"/>
      <c r="AY26210" s="80"/>
      <c r="AZ26210" s="80"/>
      <c r="BA26210" s="80"/>
      <c r="BB26210" s="80"/>
    </row>
    <row r="26211" spans="9:54" x14ac:dyDescent="0.25">
      <c r="I26211" s="80"/>
      <c r="AX26211" s="80"/>
      <c r="AY26211" s="80"/>
      <c r="AZ26211" s="80"/>
      <c r="BA26211" s="80"/>
      <c r="BB26211" s="80"/>
    </row>
    <row r="26212" spans="9:54" x14ac:dyDescent="0.25">
      <c r="I26212" s="80"/>
      <c r="AX26212" s="80"/>
      <c r="AY26212" s="80"/>
      <c r="AZ26212" s="80"/>
      <c r="BA26212" s="80"/>
      <c r="BB26212" s="80"/>
    </row>
    <row r="26213" spans="9:54" x14ac:dyDescent="0.25">
      <c r="I26213" s="80"/>
      <c r="AX26213" s="80"/>
      <c r="AY26213" s="80"/>
      <c r="AZ26213" s="80"/>
      <c r="BA26213" s="80"/>
      <c r="BB26213" s="80"/>
    </row>
    <row r="26214" spans="9:54" x14ac:dyDescent="0.25">
      <c r="I26214" s="80"/>
      <c r="AX26214" s="80"/>
      <c r="AY26214" s="80"/>
      <c r="AZ26214" s="80"/>
      <c r="BA26214" s="80"/>
      <c r="BB26214" s="80"/>
    </row>
    <row r="26215" spans="9:54" x14ac:dyDescent="0.25">
      <c r="I26215" s="80"/>
      <c r="AX26215" s="80"/>
      <c r="AY26215" s="80"/>
      <c r="AZ26215" s="80"/>
      <c r="BA26215" s="80"/>
      <c r="BB26215" s="80"/>
    </row>
    <row r="26216" spans="9:54" x14ac:dyDescent="0.25">
      <c r="I26216" s="80"/>
      <c r="AX26216" s="80"/>
      <c r="AY26216" s="80"/>
      <c r="AZ26216" s="80"/>
      <c r="BA26216" s="80"/>
      <c r="BB26216" s="80"/>
    </row>
    <row r="26217" spans="9:54" x14ac:dyDescent="0.25">
      <c r="I26217" s="80"/>
      <c r="AX26217" s="80"/>
      <c r="AY26217" s="80"/>
      <c r="AZ26217" s="80"/>
      <c r="BA26217" s="80"/>
      <c r="BB26217" s="80"/>
    </row>
    <row r="26218" spans="9:54" x14ac:dyDescent="0.25">
      <c r="I26218" s="80"/>
      <c r="AX26218" s="80"/>
      <c r="AY26218" s="80"/>
      <c r="AZ26218" s="80"/>
      <c r="BA26218" s="80"/>
      <c r="BB26218" s="80"/>
    </row>
    <row r="26219" spans="9:54" x14ac:dyDescent="0.25">
      <c r="I26219" s="80"/>
      <c r="AX26219" s="80"/>
      <c r="AY26219" s="80"/>
      <c r="AZ26219" s="80"/>
      <c r="BA26219" s="80"/>
      <c r="BB26219" s="80"/>
    </row>
    <row r="26220" spans="9:54" x14ac:dyDescent="0.25">
      <c r="I26220" s="80"/>
      <c r="AX26220" s="80"/>
      <c r="AY26220" s="80"/>
      <c r="AZ26220" s="80"/>
      <c r="BA26220" s="80"/>
      <c r="BB26220" s="80"/>
    </row>
    <row r="26221" spans="9:54" x14ac:dyDescent="0.25">
      <c r="I26221" s="80"/>
      <c r="AX26221" s="80"/>
      <c r="AY26221" s="80"/>
      <c r="AZ26221" s="80"/>
      <c r="BA26221" s="80"/>
      <c r="BB26221" s="80"/>
    </row>
    <row r="26222" spans="9:54" x14ac:dyDescent="0.25">
      <c r="I26222" s="80"/>
      <c r="AX26222" s="80"/>
      <c r="AY26222" s="80"/>
      <c r="AZ26222" s="80"/>
      <c r="BA26222" s="80"/>
      <c r="BB26222" s="80"/>
    </row>
    <row r="26223" spans="9:54" x14ac:dyDescent="0.25">
      <c r="I26223" s="80"/>
      <c r="AX26223" s="80"/>
      <c r="AY26223" s="80"/>
      <c r="AZ26223" s="80"/>
      <c r="BA26223" s="80"/>
      <c r="BB26223" s="80"/>
    </row>
    <row r="26224" spans="9:54" x14ac:dyDescent="0.25">
      <c r="I26224" s="80"/>
      <c r="AX26224" s="80"/>
      <c r="AY26224" s="80"/>
      <c r="AZ26224" s="80"/>
      <c r="BA26224" s="80"/>
      <c r="BB26224" s="80"/>
    </row>
    <row r="26225" spans="9:54" x14ac:dyDescent="0.25">
      <c r="I26225" s="80"/>
      <c r="AX26225" s="80"/>
      <c r="AY26225" s="80"/>
      <c r="AZ26225" s="80"/>
      <c r="BA26225" s="80"/>
      <c r="BB26225" s="80"/>
    </row>
    <row r="26226" spans="9:54" x14ac:dyDescent="0.25">
      <c r="I26226" s="80"/>
      <c r="AX26226" s="80"/>
      <c r="AY26226" s="80"/>
      <c r="AZ26226" s="80"/>
      <c r="BA26226" s="80"/>
      <c r="BB26226" s="80"/>
    </row>
    <row r="26227" spans="9:54" x14ac:dyDescent="0.25">
      <c r="I26227" s="80"/>
      <c r="AX26227" s="80"/>
      <c r="AY26227" s="80"/>
      <c r="AZ26227" s="80"/>
      <c r="BA26227" s="80"/>
      <c r="BB26227" s="80"/>
    </row>
    <row r="26228" spans="9:54" x14ac:dyDescent="0.25">
      <c r="I26228" s="80"/>
      <c r="AX26228" s="80"/>
      <c r="AY26228" s="80"/>
      <c r="AZ26228" s="80"/>
      <c r="BA26228" s="80"/>
      <c r="BB26228" s="80"/>
    </row>
    <row r="26229" spans="9:54" x14ac:dyDescent="0.25">
      <c r="I26229" s="80"/>
      <c r="AX26229" s="80"/>
      <c r="AY26229" s="80"/>
      <c r="AZ26229" s="80"/>
      <c r="BA26229" s="80"/>
      <c r="BB26229" s="80"/>
    </row>
    <row r="26230" spans="9:54" x14ac:dyDescent="0.25">
      <c r="I26230" s="80"/>
      <c r="AX26230" s="80"/>
      <c r="AY26230" s="80"/>
      <c r="AZ26230" s="80"/>
      <c r="BA26230" s="80"/>
      <c r="BB26230" s="80"/>
    </row>
    <row r="26231" spans="9:54" x14ac:dyDescent="0.25">
      <c r="I26231" s="80"/>
      <c r="AX26231" s="80"/>
      <c r="AY26231" s="80"/>
      <c r="AZ26231" s="80"/>
      <c r="BA26231" s="80"/>
      <c r="BB26231" s="80"/>
    </row>
    <row r="26232" spans="9:54" x14ac:dyDescent="0.25">
      <c r="I26232" s="80"/>
      <c r="AX26232" s="80"/>
      <c r="AY26232" s="80"/>
      <c r="AZ26232" s="80"/>
      <c r="BA26232" s="80"/>
      <c r="BB26232" s="80"/>
    </row>
    <row r="26233" spans="9:54" x14ac:dyDescent="0.25">
      <c r="I26233" s="80"/>
      <c r="AX26233" s="80"/>
      <c r="AY26233" s="80"/>
      <c r="AZ26233" s="80"/>
      <c r="BA26233" s="80"/>
      <c r="BB26233" s="80"/>
    </row>
    <row r="26234" spans="9:54" x14ac:dyDescent="0.25">
      <c r="I26234" s="80"/>
      <c r="AX26234" s="80"/>
      <c r="AY26234" s="80"/>
      <c r="AZ26234" s="80"/>
      <c r="BA26234" s="80"/>
      <c r="BB26234" s="80"/>
    </row>
    <row r="26235" spans="9:54" x14ac:dyDescent="0.25">
      <c r="I26235" s="80"/>
      <c r="AX26235" s="80"/>
      <c r="AY26235" s="80"/>
      <c r="AZ26235" s="80"/>
      <c r="BA26235" s="80"/>
      <c r="BB26235" s="80"/>
    </row>
    <row r="26236" spans="9:54" x14ac:dyDescent="0.25">
      <c r="I26236" s="80"/>
      <c r="AX26236" s="80"/>
      <c r="AY26236" s="80"/>
      <c r="AZ26236" s="80"/>
      <c r="BA26236" s="80"/>
      <c r="BB26236" s="80"/>
    </row>
    <row r="26237" spans="9:54" x14ac:dyDescent="0.25">
      <c r="I26237" s="80"/>
      <c r="AX26237" s="80"/>
      <c r="AY26237" s="80"/>
      <c r="AZ26237" s="80"/>
      <c r="BA26237" s="80"/>
      <c r="BB26237" s="80"/>
    </row>
    <row r="26238" spans="9:54" x14ac:dyDescent="0.25">
      <c r="I26238" s="80"/>
      <c r="AX26238" s="80"/>
      <c r="AY26238" s="80"/>
      <c r="AZ26238" s="80"/>
      <c r="BA26238" s="80"/>
      <c r="BB26238" s="80"/>
    </row>
    <row r="26239" spans="9:54" x14ac:dyDescent="0.25">
      <c r="I26239" s="80"/>
      <c r="AX26239" s="80"/>
      <c r="AY26239" s="80"/>
      <c r="AZ26239" s="80"/>
      <c r="BA26239" s="80"/>
      <c r="BB26239" s="80"/>
    </row>
    <row r="26240" spans="9:54" x14ac:dyDescent="0.25">
      <c r="I26240" s="80"/>
      <c r="AX26240" s="80"/>
      <c r="AY26240" s="80"/>
      <c r="AZ26240" s="80"/>
      <c r="BA26240" s="80"/>
      <c r="BB26240" s="80"/>
    </row>
    <row r="26241" spans="9:54" x14ac:dyDescent="0.25">
      <c r="I26241" s="80"/>
      <c r="AX26241" s="80"/>
      <c r="AY26241" s="80"/>
      <c r="AZ26241" s="80"/>
      <c r="BA26241" s="80"/>
      <c r="BB26241" s="80"/>
    </row>
    <row r="26242" spans="9:54" x14ac:dyDescent="0.25">
      <c r="I26242" s="80"/>
      <c r="AX26242" s="80"/>
      <c r="AY26242" s="80"/>
      <c r="AZ26242" s="80"/>
      <c r="BA26242" s="80"/>
      <c r="BB26242" s="80"/>
    </row>
    <row r="26243" spans="9:54" x14ac:dyDescent="0.25">
      <c r="I26243" s="80"/>
      <c r="AX26243" s="80"/>
      <c r="AY26243" s="80"/>
      <c r="AZ26243" s="80"/>
      <c r="BA26243" s="80"/>
      <c r="BB26243" s="80"/>
    </row>
    <row r="26244" spans="9:54" x14ac:dyDescent="0.25">
      <c r="I26244" s="80"/>
      <c r="AX26244" s="80"/>
      <c r="AY26244" s="80"/>
      <c r="AZ26244" s="80"/>
      <c r="BA26244" s="80"/>
      <c r="BB26244" s="80"/>
    </row>
    <row r="26245" spans="9:54" x14ac:dyDescent="0.25">
      <c r="I26245" s="80"/>
      <c r="AX26245" s="80"/>
      <c r="AY26245" s="80"/>
      <c r="AZ26245" s="80"/>
      <c r="BA26245" s="80"/>
      <c r="BB26245" s="80"/>
    </row>
    <row r="26246" spans="9:54" x14ac:dyDescent="0.25">
      <c r="I26246" s="80"/>
      <c r="AX26246" s="80"/>
      <c r="AY26246" s="80"/>
      <c r="AZ26246" s="80"/>
      <c r="BA26246" s="80"/>
      <c r="BB26246" s="80"/>
    </row>
    <row r="26247" spans="9:54" x14ac:dyDescent="0.25">
      <c r="I26247" s="80"/>
      <c r="AX26247" s="80"/>
      <c r="AY26247" s="80"/>
      <c r="AZ26247" s="80"/>
      <c r="BA26247" s="80"/>
      <c r="BB26247" s="80"/>
    </row>
    <row r="26248" spans="9:54" x14ac:dyDescent="0.25">
      <c r="I26248" s="80"/>
      <c r="AX26248" s="80"/>
      <c r="AY26248" s="80"/>
      <c r="AZ26248" s="80"/>
      <c r="BA26248" s="80"/>
      <c r="BB26248" s="80"/>
    </row>
    <row r="26249" spans="9:54" x14ac:dyDescent="0.25">
      <c r="I26249" s="80"/>
      <c r="AX26249" s="80"/>
      <c r="AY26249" s="80"/>
      <c r="AZ26249" s="80"/>
      <c r="BA26249" s="80"/>
      <c r="BB26249" s="80"/>
    </row>
    <row r="26250" spans="9:54" x14ac:dyDescent="0.25">
      <c r="I26250" s="80"/>
      <c r="AX26250" s="80"/>
      <c r="AY26250" s="80"/>
      <c r="AZ26250" s="80"/>
      <c r="BA26250" s="80"/>
      <c r="BB26250" s="80"/>
    </row>
    <row r="26251" spans="9:54" x14ac:dyDescent="0.25">
      <c r="I26251" s="80"/>
      <c r="AX26251" s="80"/>
      <c r="AY26251" s="80"/>
      <c r="AZ26251" s="80"/>
      <c r="BA26251" s="80"/>
      <c r="BB26251" s="80"/>
    </row>
    <row r="26252" spans="9:54" x14ac:dyDescent="0.25">
      <c r="I26252" s="80"/>
      <c r="AX26252" s="80"/>
      <c r="AY26252" s="80"/>
      <c r="AZ26252" s="80"/>
      <c r="BA26252" s="80"/>
      <c r="BB26252" s="80"/>
    </row>
    <row r="26253" spans="9:54" x14ac:dyDescent="0.25">
      <c r="I26253" s="80"/>
      <c r="AX26253" s="80"/>
      <c r="AY26253" s="80"/>
      <c r="AZ26253" s="80"/>
      <c r="BA26253" s="80"/>
      <c r="BB26253" s="80"/>
    </row>
    <row r="26254" spans="9:54" x14ac:dyDescent="0.25">
      <c r="I26254" s="80"/>
      <c r="AX26254" s="80"/>
      <c r="AY26254" s="80"/>
      <c r="AZ26254" s="80"/>
      <c r="BA26254" s="80"/>
      <c r="BB26254" s="80"/>
    </row>
    <row r="26255" spans="9:54" x14ac:dyDescent="0.25">
      <c r="I26255" s="80"/>
      <c r="AX26255" s="80"/>
      <c r="AY26255" s="80"/>
      <c r="AZ26255" s="80"/>
      <c r="BA26255" s="80"/>
      <c r="BB26255" s="80"/>
    </row>
    <row r="26256" spans="9:54" x14ac:dyDescent="0.25">
      <c r="I26256" s="80"/>
      <c r="AX26256" s="80"/>
      <c r="AY26256" s="80"/>
      <c r="AZ26256" s="80"/>
      <c r="BA26256" s="80"/>
      <c r="BB26256" s="80"/>
    </row>
    <row r="26257" spans="9:54" x14ac:dyDescent="0.25">
      <c r="I26257" s="80"/>
      <c r="AX26257" s="80"/>
      <c r="AY26257" s="80"/>
      <c r="AZ26257" s="80"/>
      <c r="BA26257" s="80"/>
      <c r="BB26257" s="80"/>
    </row>
    <row r="26258" spans="9:54" x14ac:dyDescent="0.25">
      <c r="I26258" s="80"/>
      <c r="AX26258" s="80"/>
      <c r="AY26258" s="80"/>
      <c r="AZ26258" s="80"/>
      <c r="BA26258" s="80"/>
      <c r="BB26258" s="80"/>
    </row>
    <row r="26259" spans="9:54" x14ac:dyDescent="0.25">
      <c r="I26259" s="80"/>
      <c r="AX26259" s="80"/>
      <c r="AY26259" s="80"/>
      <c r="AZ26259" s="80"/>
      <c r="BA26259" s="80"/>
      <c r="BB26259" s="80"/>
    </row>
    <row r="26260" spans="9:54" x14ac:dyDescent="0.25">
      <c r="I26260" s="80"/>
      <c r="AX26260" s="80"/>
      <c r="AY26260" s="80"/>
      <c r="AZ26260" s="80"/>
      <c r="BA26260" s="80"/>
      <c r="BB26260" s="80"/>
    </row>
    <row r="26261" spans="9:54" x14ac:dyDescent="0.25">
      <c r="I26261" s="80"/>
      <c r="AX26261" s="80"/>
      <c r="AY26261" s="80"/>
      <c r="AZ26261" s="80"/>
      <c r="BA26261" s="80"/>
      <c r="BB26261" s="80"/>
    </row>
    <row r="26262" spans="9:54" x14ac:dyDescent="0.25">
      <c r="I26262" s="80"/>
      <c r="AX26262" s="80"/>
      <c r="AY26262" s="80"/>
      <c r="AZ26262" s="80"/>
      <c r="BA26262" s="80"/>
      <c r="BB26262" s="80"/>
    </row>
    <row r="26263" spans="9:54" x14ac:dyDescent="0.25">
      <c r="I26263" s="80"/>
      <c r="AX26263" s="80"/>
      <c r="AY26263" s="80"/>
      <c r="AZ26263" s="80"/>
      <c r="BA26263" s="80"/>
      <c r="BB26263" s="80"/>
    </row>
    <row r="26264" spans="9:54" x14ac:dyDescent="0.25">
      <c r="I26264" s="80"/>
      <c r="AX26264" s="80"/>
      <c r="AY26264" s="80"/>
      <c r="AZ26264" s="80"/>
      <c r="BA26264" s="80"/>
      <c r="BB26264" s="80"/>
    </row>
    <row r="26265" spans="9:54" x14ac:dyDescent="0.25">
      <c r="I26265" s="80"/>
      <c r="AX26265" s="80"/>
      <c r="AY26265" s="80"/>
      <c r="AZ26265" s="80"/>
      <c r="BA26265" s="80"/>
      <c r="BB26265" s="80"/>
    </row>
    <row r="26266" spans="9:54" x14ac:dyDescent="0.25">
      <c r="I26266" s="80"/>
      <c r="AX26266" s="80"/>
      <c r="AY26266" s="80"/>
      <c r="AZ26266" s="80"/>
      <c r="BA26266" s="80"/>
      <c r="BB26266" s="80"/>
    </row>
    <row r="26267" spans="9:54" x14ac:dyDescent="0.25">
      <c r="I26267" s="80"/>
      <c r="AX26267" s="80"/>
      <c r="AY26267" s="80"/>
      <c r="AZ26267" s="80"/>
      <c r="BA26267" s="80"/>
      <c r="BB26267" s="80"/>
    </row>
    <row r="26268" spans="9:54" x14ac:dyDescent="0.25">
      <c r="I26268" s="80"/>
      <c r="AX26268" s="80"/>
      <c r="AY26268" s="80"/>
      <c r="AZ26268" s="80"/>
      <c r="BA26268" s="80"/>
      <c r="BB26268" s="80"/>
    </row>
    <row r="26269" spans="9:54" x14ac:dyDescent="0.25">
      <c r="I26269" s="80"/>
      <c r="AX26269" s="80"/>
      <c r="AY26269" s="80"/>
      <c r="AZ26269" s="80"/>
      <c r="BA26269" s="80"/>
      <c r="BB26269" s="80"/>
    </row>
    <row r="26270" spans="9:54" x14ac:dyDescent="0.25">
      <c r="I26270" s="80"/>
      <c r="AX26270" s="80"/>
      <c r="AY26270" s="80"/>
      <c r="AZ26270" s="80"/>
      <c r="BA26270" s="80"/>
      <c r="BB26270" s="80"/>
    </row>
    <row r="26271" spans="9:54" x14ac:dyDescent="0.25">
      <c r="I26271" s="80"/>
      <c r="AX26271" s="80"/>
      <c r="AY26271" s="80"/>
      <c r="AZ26271" s="80"/>
      <c r="BA26271" s="80"/>
      <c r="BB26271" s="80"/>
    </row>
    <row r="26272" spans="9:54" x14ac:dyDescent="0.25">
      <c r="I26272" s="80"/>
      <c r="AX26272" s="80"/>
      <c r="AY26272" s="80"/>
      <c r="AZ26272" s="80"/>
      <c r="BA26272" s="80"/>
      <c r="BB26272" s="80"/>
    </row>
    <row r="26273" spans="9:54" x14ac:dyDescent="0.25">
      <c r="I26273" s="80"/>
      <c r="AX26273" s="80"/>
      <c r="AY26273" s="80"/>
      <c r="AZ26273" s="80"/>
      <c r="BA26273" s="80"/>
      <c r="BB26273" s="80"/>
    </row>
    <row r="26274" spans="9:54" x14ac:dyDescent="0.25">
      <c r="I26274" s="80"/>
      <c r="AX26274" s="80"/>
      <c r="AY26274" s="80"/>
      <c r="AZ26274" s="80"/>
      <c r="BA26274" s="80"/>
      <c r="BB26274" s="80"/>
    </row>
    <row r="26275" spans="9:54" x14ac:dyDescent="0.25">
      <c r="I26275" s="80"/>
      <c r="AX26275" s="80"/>
      <c r="AY26275" s="80"/>
      <c r="AZ26275" s="80"/>
      <c r="BA26275" s="80"/>
      <c r="BB26275" s="80"/>
    </row>
    <row r="26276" spans="9:54" x14ac:dyDescent="0.25">
      <c r="I26276" s="80"/>
      <c r="AX26276" s="80"/>
      <c r="AY26276" s="80"/>
      <c r="AZ26276" s="80"/>
      <c r="BA26276" s="80"/>
      <c r="BB26276" s="80"/>
    </row>
    <row r="26277" spans="9:54" x14ac:dyDescent="0.25">
      <c r="I26277" s="80"/>
      <c r="AX26277" s="80"/>
      <c r="AY26277" s="80"/>
      <c r="AZ26277" s="80"/>
      <c r="BA26277" s="80"/>
      <c r="BB26277" s="80"/>
    </row>
    <row r="26278" spans="9:54" x14ac:dyDescent="0.25">
      <c r="I26278" s="80"/>
      <c r="AX26278" s="80"/>
      <c r="AY26278" s="80"/>
      <c r="AZ26278" s="80"/>
      <c r="BA26278" s="80"/>
      <c r="BB26278" s="80"/>
    </row>
    <row r="26279" spans="9:54" x14ac:dyDescent="0.25">
      <c r="I26279" s="80"/>
      <c r="AX26279" s="80"/>
      <c r="AY26279" s="80"/>
      <c r="AZ26279" s="80"/>
      <c r="BA26279" s="80"/>
      <c r="BB26279" s="80"/>
    </row>
    <row r="26280" spans="9:54" x14ac:dyDescent="0.25">
      <c r="I26280" s="80"/>
      <c r="AX26280" s="80"/>
      <c r="AY26280" s="80"/>
      <c r="AZ26280" s="80"/>
      <c r="BA26280" s="80"/>
      <c r="BB26280" s="80"/>
    </row>
    <row r="26281" spans="9:54" x14ac:dyDescent="0.25">
      <c r="I26281" s="80"/>
      <c r="AX26281" s="80"/>
      <c r="AY26281" s="80"/>
      <c r="AZ26281" s="80"/>
      <c r="BA26281" s="80"/>
      <c r="BB26281" s="80"/>
    </row>
    <row r="26282" spans="9:54" x14ac:dyDescent="0.25">
      <c r="I26282" s="80"/>
      <c r="AX26282" s="80"/>
      <c r="AY26282" s="80"/>
      <c r="AZ26282" s="80"/>
      <c r="BA26282" s="80"/>
      <c r="BB26282" s="80"/>
    </row>
    <row r="26283" spans="9:54" x14ac:dyDescent="0.25">
      <c r="I26283" s="80"/>
      <c r="AX26283" s="80"/>
      <c r="AY26283" s="80"/>
      <c r="AZ26283" s="80"/>
      <c r="BA26283" s="80"/>
      <c r="BB26283" s="80"/>
    </row>
    <row r="26284" spans="9:54" x14ac:dyDescent="0.25">
      <c r="I26284" s="80"/>
      <c r="AX26284" s="80"/>
      <c r="AY26284" s="80"/>
      <c r="AZ26284" s="80"/>
      <c r="BA26284" s="80"/>
      <c r="BB26284" s="80"/>
    </row>
    <row r="26285" spans="9:54" x14ac:dyDescent="0.25">
      <c r="I26285" s="80"/>
      <c r="AX26285" s="80"/>
      <c r="AY26285" s="80"/>
      <c r="AZ26285" s="80"/>
      <c r="BA26285" s="80"/>
      <c r="BB26285" s="80"/>
    </row>
    <row r="26286" spans="9:54" x14ac:dyDescent="0.25">
      <c r="I26286" s="80"/>
      <c r="AX26286" s="80"/>
      <c r="AY26286" s="80"/>
      <c r="AZ26286" s="80"/>
      <c r="BA26286" s="80"/>
      <c r="BB26286" s="80"/>
    </row>
    <row r="26287" spans="9:54" x14ac:dyDescent="0.25">
      <c r="I26287" s="80"/>
      <c r="AX26287" s="80"/>
      <c r="AY26287" s="80"/>
      <c r="AZ26287" s="80"/>
      <c r="BA26287" s="80"/>
      <c r="BB26287" s="80"/>
    </row>
    <row r="26288" spans="9:54" x14ac:dyDescent="0.25">
      <c r="I26288" s="80"/>
      <c r="AX26288" s="80"/>
      <c r="AY26288" s="80"/>
      <c r="AZ26288" s="80"/>
      <c r="BA26288" s="80"/>
      <c r="BB26288" s="80"/>
    </row>
    <row r="26289" spans="9:54" x14ac:dyDescent="0.25">
      <c r="I26289" s="80"/>
      <c r="AX26289" s="80"/>
      <c r="AY26289" s="80"/>
      <c r="AZ26289" s="80"/>
      <c r="BA26289" s="80"/>
      <c r="BB26289" s="80"/>
    </row>
    <row r="26290" spans="9:54" x14ac:dyDescent="0.25">
      <c r="I26290" s="80"/>
      <c r="AX26290" s="80"/>
      <c r="AY26290" s="80"/>
      <c r="AZ26290" s="80"/>
      <c r="BA26290" s="80"/>
      <c r="BB26290" s="80"/>
    </row>
    <row r="26291" spans="9:54" x14ac:dyDescent="0.25">
      <c r="I26291" s="80"/>
      <c r="AX26291" s="80"/>
      <c r="AY26291" s="80"/>
      <c r="AZ26291" s="80"/>
      <c r="BA26291" s="80"/>
      <c r="BB26291" s="80"/>
    </row>
    <row r="26292" spans="9:54" x14ac:dyDescent="0.25">
      <c r="I26292" s="80"/>
      <c r="AX26292" s="80"/>
      <c r="AY26292" s="80"/>
      <c r="AZ26292" s="80"/>
      <c r="BA26292" s="80"/>
      <c r="BB26292" s="80"/>
    </row>
    <row r="26293" spans="9:54" x14ac:dyDescent="0.25">
      <c r="I26293" s="80"/>
      <c r="AX26293" s="80"/>
      <c r="AY26293" s="80"/>
      <c r="AZ26293" s="80"/>
      <c r="BA26293" s="80"/>
      <c r="BB26293" s="80"/>
    </row>
    <row r="26294" spans="9:54" x14ac:dyDescent="0.25">
      <c r="I26294" s="80"/>
      <c r="AX26294" s="80"/>
      <c r="AY26294" s="80"/>
      <c r="AZ26294" s="80"/>
      <c r="BA26294" s="80"/>
      <c r="BB26294" s="80"/>
    </row>
    <row r="26295" spans="9:54" x14ac:dyDescent="0.25">
      <c r="I26295" s="80"/>
      <c r="AX26295" s="80"/>
      <c r="AY26295" s="80"/>
      <c r="AZ26295" s="80"/>
      <c r="BA26295" s="80"/>
      <c r="BB26295" s="80"/>
    </row>
    <row r="26296" spans="9:54" x14ac:dyDescent="0.25">
      <c r="I26296" s="80"/>
      <c r="AX26296" s="80"/>
      <c r="AY26296" s="80"/>
      <c r="AZ26296" s="80"/>
      <c r="BA26296" s="80"/>
      <c r="BB26296" s="80"/>
    </row>
    <row r="26297" spans="9:54" x14ac:dyDescent="0.25">
      <c r="I26297" s="80"/>
      <c r="AX26297" s="80"/>
      <c r="AY26297" s="80"/>
      <c r="AZ26297" s="80"/>
      <c r="BA26297" s="80"/>
      <c r="BB26297" s="80"/>
    </row>
    <row r="26298" spans="9:54" x14ac:dyDescent="0.25">
      <c r="I26298" s="80"/>
      <c r="AX26298" s="80"/>
      <c r="AY26298" s="80"/>
      <c r="AZ26298" s="80"/>
      <c r="BA26298" s="80"/>
      <c r="BB26298" s="80"/>
    </row>
    <row r="26299" spans="9:54" x14ac:dyDescent="0.25">
      <c r="I26299" s="80"/>
      <c r="AX26299" s="80"/>
      <c r="AY26299" s="80"/>
      <c r="AZ26299" s="80"/>
      <c r="BA26299" s="80"/>
      <c r="BB26299" s="80"/>
    </row>
    <row r="26300" spans="9:54" x14ac:dyDescent="0.25">
      <c r="I26300" s="80"/>
      <c r="AX26300" s="80"/>
      <c r="AY26300" s="80"/>
      <c r="AZ26300" s="80"/>
      <c r="BA26300" s="80"/>
      <c r="BB26300" s="80"/>
    </row>
    <row r="26301" spans="9:54" x14ac:dyDescent="0.25">
      <c r="I26301" s="80"/>
      <c r="AX26301" s="80"/>
      <c r="AY26301" s="80"/>
      <c r="AZ26301" s="80"/>
      <c r="BA26301" s="80"/>
      <c r="BB26301" s="80"/>
    </row>
    <row r="26302" spans="9:54" x14ac:dyDescent="0.25">
      <c r="I26302" s="80"/>
      <c r="AX26302" s="80"/>
      <c r="AY26302" s="80"/>
      <c r="AZ26302" s="80"/>
      <c r="BA26302" s="80"/>
      <c r="BB26302" s="80"/>
    </row>
    <row r="26303" spans="9:54" x14ac:dyDescent="0.25">
      <c r="I26303" s="80"/>
      <c r="AX26303" s="80"/>
      <c r="AY26303" s="80"/>
      <c r="AZ26303" s="80"/>
      <c r="BA26303" s="80"/>
      <c r="BB26303" s="80"/>
    </row>
    <row r="26304" spans="9:54" x14ac:dyDescent="0.25">
      <c r="I26304" s="80"/>
      <c r="AX26304" s="80"/>
      <c r="AY26304" s="80"/>
      <c r="AZ26304" s="80"/>
      <c r="BA26304" s="80"/>
      <c r="BB26304" s="80"/>
    </row>
    <row r="26305" spans="9:54" x14ac:dyDescent="0.25">
      <c r="I26305" s="80"/>
      <c r="AX26305" s="80"/>
      <c r="AY26305" s="80"/>
      <c r="AZ26305" s="80"/>
      <c r="BA26305" s="80"/>
      <c r="BB26305" s="80"/>
    </row>
    <row r="26306" spans="9:54" x14ac:dyDescent="0.25">
      <c r="I26306" s="80"/>
      <c r="AX26306" s="80"/>
      <c r="AY26306" s="80"/>
      <c r="AZ26306" s="80"/>
      <c r="BA26306" s="80"/>
      <c r="BB26306" s="80"/>
    </row>
    <row r="26307" spans="9:54" x14ac:dyDescent="0.25">
      <c r="I26307" s="80"/>
      <c r="AX26307" s="80"/>
      <c r="AY26307" s="80"/>
      <c r="AZ26307" s="80"/>
      <c r="BA26307" s="80"/>
      <c r="BB26307" s="80"/>
    </row>
    <row r="26308" spans="9:54" x14ac:dyDescent="0.25">
      <c r="I26308" s="80"/>
      <c r="AX26308" s="80"/>
      <c r="AY26308" s="80"/>
      <c r="AZ26308" s="80"/>
      <c r="BA26308" s="80"/>
      <c r="BB26308" s="80"/>
    </row>
    <row r="26309" spans="9:54" x14ac:dyDescent="0.25">
      <c r="I26309" s="80"/>
      <c r="AX26309" s="80"/>
      <c r="AY26309" s="80"/>
      <c r="AZ26309" s="80"/>
      <c r="BA26309" s="80"/>
      <c r="BB26309" s="80"/>
    </row>
    <row r="26310" spans="9:54" x14ac:dyDescent="0.25">
      <c r="I26310" s="80"/>
      <c r="AX26310" s="80"/>
      <c r="AY26310" s="80"/>
      <c r="AZ26310" s="80"/>
      <c r="BA26310" s="80"/>
      <c r="BB26310" s="80"/>
    </row>
    <row r="26311" spans="9:54" x14ac:dyDescent="0.25">
      <c r="I26311" s="80"/>
      <c r="AX26311" s="80"/>
      <c r="AY26311" s="80"/>
      <c r="AZ26311" s="80"/>
      <c r="BA26311" s="80"/>
      <c r="BB26311" s="80"/>
    </row>
    <row r="26312" spans="9:54" x14ac:dyDescent="0.25">
      <c r="I26312" s="80"/>
      <c r="AX26312" s="80"/>
      <c r="AY26312" s="80"/>
      <c r="AZ26312" s="80"/>
      <c r="BA26312" s="80"/>
      <c r="BB26312" s="80"/>
    </row>
    <row r="26313" spans="9:54" x14ac:dyDescent="0.25">
      <c r="I26313" s="80"/>
      <c r="AX26313" s="80"/>
      <c r="AY26313" s="80"/>
      <c r="AZ26313" s="80"/>
      <c r="BA26313" s="80"/>
      <c r="BB26313" s="80"/>
    </row>
    <row r="26314" spans="9:54" x14ac:dyDescent="0.25">
      <c r="I26314" s="80"/>
      <c r="AX26314" s="80"/>
      <c r="AY26314" s="80"/>
      <c r="AZ26314" s="80"/>
      <c r="BA26314" s="80"/>
      <c r="BB26314" s="80"/>
    </row>
    <row r="26315" spans="9:54" x14ac:dyDescent="0.25">
      <c r="I26315" s="80"/>
      <c r="AX26315" s="80"/>
      <c r="AY26315" s="80"/>
      <c r="AZ26315" s="80"/>
      <c r="BA26315" s="80"/>
      <c r="BB26315" s="80"/>
    </row>
    <row r="26316" spans="9:54" x14ac:dyDescent="0.25">
      <c r="I26316" s="80"/>
      <c r="AX26316" s="80"/>
      <c r="AY26316" s="80"/>
      <c r="AZ26316" s="80"/>
      <c r="BA26316" s="80"/>
      <c r="BB26316" s="80"/>
    </row>
    <row r="26317" spans="9:54" x14ac:dyDescent="0.25">
      <c r="I26317" s="80"/>
      <c r="AX26317" s="80"/>
      <c r="AY26317" s="80"/>
      <c r="AZ26317" s="80"/>
      <c r="BA26317" s="80"/>
      <c r="BB26317" s="80"/>
    </row>
    <row r="26318" spans="9:54" x14ac:dyDescent="0.25">
      <c r="I26318" s="80"/>
      <c r="AX26318" s="80"/>
      <c r="AY26318" s="80"/>
      <c r="AZ26318" s="80"/>
      <c r="BA26318" s="80"/>
      <c r="BB26318" s="80"/>
    </row>
    <row r="26319" spans="9:54" x14ac:dyDescent="0.25">
      <c r="I26319" s="80"/>
      <c r="AX26319" s="80"/>
      <c r="AY26319" s="80"/>
      <c r="AZ26319" s="80"/>
      <c r="BA26319" s="80"/>
      <c r="BB26319" s="80"/>
    </row>
    <row r="26320" spans="9:54" x14ac:dyDescent="0.25">
      <c r="I26320" s="80"/>
      <c r="AX26320" s="80"/>
      <c r="AY26320" s="80"/>
      <c r="AZ26320" s="80"/>
      <c r="BA26320" s="80"/>
      <c r="BB26320" s="80"/>
    </row>
    <row r="26321" spans="9:54" x14ac:dyDescent="0.25">
      <c r="I26321" s="80"/>
      <c r="AX26321" s="80"/>
      <c r="AY26321" s="80"/>
      <c r="AZ26321" s="80"/>
      <c r="BA26321" s="80"/>
      <c r="BB26321" s="80"/>
    </row>
    <row r="26322" spans="9:54" x14ac:dyDescent="0.25">
      <c r="I26322" s="80"/>
      <c r="AX26322" s="80"/>
      <c r="AY26322" s="80"/>
      <c r="AZ26322" s="80"/>
      <c r="BA26322" s="80"/>
      <c r="BB26322" s="80"/>
    </row>
    <row r="26323" spans="9:54" x14ac:dyDescent="0.25">
      <c r="I26323" s="80"/>
      <c r="AX26323" s="80"/>
      <c r="AY26323" s="80"/>
      <c r="AZ26323" s="80"/>
      <c r="BA26323" s="80"/>
      <c r="BB26323" s="80"/>
    </row>
    <row r="26324" spans="9:54" x14ac:dyDescent="0.25">
      <c r="I26324" s="80"/>
      <c r="AX26324" s="80"/>
      <c r="AY26324" s="80"/>
      <c r="AZ26324" s="80"/>
      <c r="BA26324" s="80"/>
      <c r="BB26324" s="80"/>
    </row>
    <row r="26325" spans="9:54" x14ac:dyDescent="0.25">
      <c r="I26325" s="80"/>
      <c r="AX26325" s="80"/>
      <c r="AY26325" s="80"/>
      <c r="AZ26325" s="80"/>
      <c r="BA26325" s="80"/>
      <c r="BB26325" s="80"/>
    </row>
    <row r="26326" spans="9:54" x14ac:dyDescent="0.25">
      <c r="I26326" s="80"/>
      <c r="AX26326" s="80"/>
      <c r="AY26326" s="80"/>
      <c r="AZ26326" s="80"/>
      <c r="BA26326" s="80"/>
      <c r="BB26326" s="80"/>
    </row>
    <row r="26327" spans="9:54" x14ac:dyDescent="0.25">
      <c r="I26327" s="80"/>
      <c r="AX26327" s="80"/>
      <c r="AY26327" s="80"/>
      <c r="AZ26327" s="80"/>
      <c r="BA26327" s="80"/>
      <c r="BB26327" s="80"/>
    </row>
    <row r="26328" spans="9:54" x14ac:dyDescent="0.25">
      <c r="I26328" s="80"/>
      <c r="AX26328" s="80"/>
      <c r="AY26328" s="80"/>
      <c r="AZ26328" s="80"/>
      <c r="BA26328" s="80"/>
      <c r="BB26328" s="80"/>
    </row>
    <row r="26329" spans="9:54" x14ac:dyDescent="0.25">
      <c r="I26329" s="80"/>
      <c r="AX26329" s="80"/>
      <c r="AY26329" s="80"/>
      <c r="AZ26329" s="80"/>
      <c r="BA26329" s="80"/>
      <c r="BB26329" s="80"/>
    </row>
    <row r="26330" spans="9:54" x14ac:dyDescent="0.25">
      <c r="I26330" s="80"/>
      <c r="AX26330" s="80"/>
      <c r="AY26330" s="80"/>
      <c r="AZ26330" s="80"/>
      <c r="BA26330" s="80"/>
      <c r="BB26330" s="80"/>
    </row>
    <row r="26331" spans="9:54" x14ac:dyDescent="0.25">
      <c r="I26331" s="80"/>
      <c r="AX26331" s="80"/>
      <c r="AY26331" s="80"/>
      <c r="AZ26331" s="80"/>
      <c r="BA26331" s="80"/>
      <c r="BB26331" s="80"/>
    </row>
    <row r="26332" spans="9:54" x14ac:dyDescent="0.25">
      <c r="I26332" s="80"/>
      <c r="AX26332" s="80"/>
      <c r="AY26332" s="80"/>
      <c r="AZ26332" s="80"/>
      <c r="BA26332" s="80"/>
      <c r="BB26332" s="80"/>
    </row>
    <row r="26333" spans="9:54" x14ac:dyDescent="0.25">
      <c r="I26333" s="80"/>
      <c r="AX26333" s="80"/>
      <c r="AY26333" s="80"/>
      <c r="AZ26333" s="80"/>
      <c r="BA26333" s="80"/>
      <c r="BB26333" s="80"/>
    </row>
    <row r="26334" spans="9:54" x14ac:dyDescent="0.25">
      <c r="I26334" s="80"/>
      <c r="AX26334" s="80"/>
      <c r="AY26334" s="80"/>
      <c r="AZ26334" s="80"/>
      <c r="BA26334" s="80"/>
      <c r="BB26334" s="80"/>
    </row>
    <row r="26335" spans="9:54" x14ac:dyDescent="0.25">
      <c r="I26335" s="80"/>
      <c r="AX26335" s="80"/>
      <c r="AY26335" s="80"/>
      <c r="AZ26335" s="80"/>
      <c r="BA26335" s="80"/>
      <c r="BB26335" s="80"/>
    </row>
    <row r="26336" spans="9:54" x14ac:dyDescent="0.25">
      <c r="I26336" s="80"/>
      <c r="AX26336" s="80"/>
      <c r="AY26336" s="80"/>
      <c r="AZ26336" s="80"/>
      <c r="BA26336" s="80"/>
      <c r="BB26336" s="80"/>
    </row>
    <row r="26337" spans="9:54" x14ac:dyDescent="0.25">
      <c r="I26337" s="80"/>
      <c r="AX26337" s="80"/>
      <c r="AY26337" s="80"/>
      <c r="AZ26337" s="80"/>
      <c r="BA26337" s="80"/>
      <c r="BB26337" s="80"/>
    </row>
    <row r="26338" spans="9:54" x14ac:dyDescent="0.25">
      <c r="I26338" s="80"/>
      <c r="AX26338" s="80"/>
      <c r="AY26338" s="80"/>
      <c r="AZ26338" s="80"/>
      <c r="BA26338" s="80"/>
      <c r="BB26338" s="80"/>
    </row>
    <row r="26339" spans="9:54" x14ac:dyDescent="0.25">
      <c r="I26339" s="80"/>
      <c r="AX26339" s="80"/>
      <c r="AY26339" s="80"/>
      <c r="AZ26339" s="80"/>
      <c r="BA26339" s="80"/>
      <c r="BB26339" s="80"/>
    </row>
    <row r="26340" spans="9:54" x14ac:dyDescent="0.25">
      <c r="I26340" s="80"/>
      <c r="AX26340" s="80"/>
      <c r="AY26340" s="80"/>
      <c r="AZ26340" s="80"/>
      <c r="BA26340" s="80"/>
      <c r="BB26340" s="80"/>
    </row>
    <row r="26341" spans="9:54" x14ac:dyDescent="0.25">
      <c r="I26341" s="80"/>
      <c r="AX26341" s="80"/>
      <c r="AY26341" s="80"/>
      <c r="AZ26341" s="80"/>
      <c r="BA26341" s="80"/>
      <c r="BB26341" s="80"/>
    </row>
    <row r="26342" spans="9:54" x14ac:dyDescent="0.25">
      <c r="I26342" s="80"/>
      <c r="AX26342" s="80"/>
      <c r="AY26342" s="80"/>
      <c r="AZ26342" s="80"/>
      <c r="BA26342" s="80"/>
      <c r="BB26342" s="80"/>
    </row>
    <row r="26343" spans="9:54" x14ac:dyDescent="0.25">
      <c r="I26343" s="80"/>
      <c r="AX26343" s="80"/>
      <c r="AY26343" s="80"/>
      <c r="AZ26343" s="80"/>
      <c r="BA26343" s="80"/>
      <c r="BB26343" s="80"/>
    </row>
    <row r="26344" spans="9:54" x14ac:dyDescent="0.25">
      <c r="I26344" s="80"/>
      <c r="AX26344" s="80"/>
      <c r="AY26344" s="80"/>
      <c r="AZ26344" s="80"/>
      <c r="BA26344" s="80"/>
      <c r="BB26344" s="80"/>
    </row>
    <row r="26345" spans="9:54" x14ac:dyDescent="0.25">
      <c r="I26345" s="80"/>
      <c r="AX26345" s="80"/>
      <c r="AY26345" s="80"/>
      <c r="AZ26345" s="80"/>
      <c r="BA26345" s="80"/>
      <c r="BB26345" s="80"/>
    </row>
    <row r="26346" spans="9:54" x14ac:dyDescent="0.25">
      <c r="I26346" s="80"/>
      <c r="AX26346" s="80"/>
      <c r="AY26346" s="80"/>
      <c r="AZ26346" s="80"/>
      <c r="BA26346" s="80"/>
      <c r="BB26346" s="80"/>
    </row>
    <row r="26347" spans="9:54" x14ac:dyDescent="0.25">
      <c r="I26347" s="80"/>
      <c r="AX26347" s="80"/>
      <c r="AY26347" s="80"/>
      <c r="AZ26347" s="80"/>
      <c r="BA26347" s="80"/>
      <c r="BB26347" s="80"/>
    </row>
    <row r="26348" spans="9:54" x14ac:dyDescent="0.25">
      <c r="I26348" s="80"/>
      <c r="AX26348" s="80"/>
      <c r="AY26348" s="80"/>
      <c r="AZ26348" s="80"/>
      <c r="BA26348" s="80"/>
      <c r="BB26348" s="80"/>
    </row>
    <row r="26349" spans="9:54" x14ac:dyDescent="0.25">
      <c r="I26349" s="80"/>
      <c r="AX26349" s="80"/>
      <c r="AY26349" s="80"/>
      <c r="AZ26349" s="80"/>
      <c r="BA26349" s="80"/>
      <c r="BB26349" s="80"/>
    </row>
    <row r="26350" spans="9:54" x14ac:dyDescent="0.25">
      <c r="I26350" s="80"/>
      <c r="AX26350" s="80"/>
      <c r="AY26350" s="80"/>
      <c r="AZ26350" s="80"/>
      <c r="BA26350" s="80"/>
      <c r="BB26350" s="80"/>
    </row>
    <row r="26351" spans="9:54" x14ac:dyDescent="0.25">
      <c r="I26351" s="80"/>
      <c r="AX26351" s="80"/>
      <c r="AY26351" s="80"/>
      <c r="AZ26351" s="80"/>
      <c r="BA26351" s="80"/>
      <c r="BB26351" s="80"/>
    </row>
    <row r="26352" spans="9:54" x14ac:dyDescent="0.25">
      <c r="I26352" s="80"/>
      <c r="AX26352" s="80"/>
      <c r="AY26352" s="80"/>
      <c r="AZ26352" s="80"/>
      <c r="BA26352" s="80"/>
      <c r="BB26352" s="80"/>
    </row>
    <row r="26353" spans="9:54" x14ac:dyDescent="0.25">
      <c r="I26353" s="80"/>
      <c r="AX26353" s="80"/>
      <c r="AY26353" s="80"/>
      <c r="AZ26353" s="80"/>
      <c r="BA26353" s="80"/>
      <c r="BB26353" s="80"/>
    </row>
    <row r="26354" spans="9:54" x14ac:dyDescent="0.25">
      <c r="I26354" s="80"/>
      <c r="AX26354" s="80"/>
      <c r="AY26354" s="80"/>
      <c r="AZ26354" s="80"/>
      <c r="BA26354" s="80"/>
      <c r="BB26354" s="80"/>
    </row>
    <row r="26355" spans="9:54" x14ac:dyDescent="0.25">
      <c r="I26355" s="80"/>
      <c r="AX26355" s="80"/>
      <c r="AY26355" s="80"/>
      <c r="AZ26355" s="80"/>
      <c r="BA26355" s="80"/>
      <c r="BB26355" s="80"/>
    </row>
    <row r="26356" spans="9:54" x14ac:dyDescent="0.25">
      <c r="I26356" s="80"/>
      <c r="AX26356" s="80"/>
      <c r="AY26356" s="80"/>
      <c r="AZ26356" s="80"/>
      <c r="BA26356" s="80"/>
      <c r="BB26356" s="80"/>
    </row>
    <row r="26357" spans="9:54" x14ac:dyDescent="0.25">
      <c r="I26357" s="80"/>
      <c r="AX26357" s="80"/>
      <c r="AY26357" s="80"/>
      <c r="AZ26357" s="80"/>
      <c r="BA26357" s="80"/>
      <c r="BB26357" s="80"/>
    </row>
    <row r="26358" spans="9:54" x14ac:dyDescent="0.25">
      <c r="I26358" s="80"/>
      <c r="AX26358" s="80"/>
      <c r="AY26358" s="80"/>
      <c r="AZ26358" s="80"/>
      <c r="BA26358" s="80"/>
      <c r="BB26358" s="80"/>
    </row>
    <row r="26359" spans="9:54" x14ac:dyDescent="0.25">
      <c r="I26359" s="80"/>
      <c r="AX26359" s="80"/>
      <c r="AY26359" s="80"/>
      <c r="AZ26359" s="80"/>
      <c r="BA26359" s="80"/>
      <c r="BB26359" s="80"/>
    </row>
    <row r="26360" spans="9:54" x14ac:dyDescent="0.25">
      <c r="I26360" s="80"/>
      <c r="AX26360" s="80"/>
      <c r="AY26360" s="80"/>
      <c r="AZ26360" s="80"/>
      <c r="BA26360" s="80"/>
      <c r="BB26360" s="80"/>
    </row>
    <row r="26361" spans="9:54" x14ac:dyDescent="0.25">
      <c r="I26361" s="80"/>
      <c r="AX26361" s="80"/>
      <c r="AY26361" s="80"/>
      <c r="AZ26361" s="80"/>
      <c r="BA26361" s="80"/>
      <c r="BB26361" s="80"/>
    </row>
    <row r="26362" spans="9:54" x14ac:dyDescent="0.25">
      <c r="I26362" s="80"/>
      <c r="AX26362" s="80"/>
      <c r="AY26362" s="80"/>
      <c r="AZ26362" s="80"/>
      <c r="BA26362" s="80"/>
      <c r="BB26362" s="80"/>
    </row>
    <row r="26363" spans="9:54" x14ac:dyDescent="0.25">
      <c r="I26363" s="80"/>
      <c r="AX26363" s="80"/>
      <c r="AY26363" s="80"/>
      <c r="AZ26363" s="80"/>
      <c r="BA26363" s="80"/>
      <c r="BB26363" s="80"/>
    </row>
    <row r="26364" spans="9:54" x14ac:dyDescent="0.25">
      <c r="I26364" s="80"/>
      <c r="AX26364" s="80"/>
      <c r="AY26364" s="80"/>
      <c r="AZ26364" s="80"/>
      <c r="BA26364" s="80"/>
      <c r="BB26364" s="80"/>
    </row>
    <row r="26365" spans="9:54" x14ac:dyDescent="0.25">
      <c r="I26365" s="80"/>
      <c r="AX26365" s="80"/>
      <c r="AY26365" s="80"/>
      <c r="AZ26365" s="80"/>
      <c r="BA26365" s="80"/>
      <c r="BB26365" s="80"/>
    </row>
    <row r="26366" spans="9:54" x14ac:dyDescent="0.25">
      <c r="I26366" s="80"/>
      <c r="AX26366" s="80"/>
      <c r="AY26366" s="80"/>
      <c r="AZ26366" s="80"/>
      <c r="BA26366" s="80"/>
      <c r="BB26366" s="80"/>
    </row>
    <row r="26367" spans="9:54" x14ac:dyDescent="0.25">
      <c r="I26367" s="80"/>
      <c r="AX26367" s="80"/>
      <c r="AY26367" s="80"/>
      <c r="AZ26367" s="80"/>
      <c r="BA26367" s="80"/>
      <c r="BB26367" s="80"/>
    </row>
    <row r="26368" spans="9:54" x14ac:dyDescent="0.25">
      <c r="I26368" s="80"/>
      <c r="AX26368" s="80"/>
      <c r="AY26368" s="80"/>
      <c r="AZ26368" s="80"/>
      <c r="BA26368" s="80"/>
      <c r="BB26368" s="80"/>
    </row>
    <row r="26369" spans="9:54" x14ac:dyDescent="0.25">
      <c r="I26369" s="80"/>
      <c r="AX26369" s="80"/>
      <c r="AY26369" s="80"/>
      <c r="AZ26369" s="80"/>
      <c r="BA26369" s="80"/>
      <c r="BB26369" s="80"/>
    </row>
    <row r="26370" spans="9:54" x14ac:dyDescent="0.25">
      <c r="I26370" s="80"/>
      <c r="AX26370" s="80"/>
      <c r="AY26370" s="80"/>
      <c r="AZ26370" s="80"/>
      <c r="BA26370" s="80"/>
      <c r="BB26370" s="80"/>
    </row>
    <row r="26371" spans="9:54" x14ac:dyDescent="0.25">
      <c r="I26371" s="80"/>
      <c r="AX26371" s="80"/>
      <c r="AY26371" s="80"/>
      <c r="AZ26371" s="80"/>
      <c r="BA26371" s="80"/>
      <c r="BB26371" s="80"/>
    </row>
    <row r="26372" spans="9:54" x14ac:dyDescent="0.25">
      <c r="I26372" s="80"/>
      <c r="AX26372" s="80"/>
      <c r="AY26372" s="80"/>
      <c r="AZ26372" s="80"/>
      <c r="BA26372" s="80"/>
      <c r="BB26372" s="80"/>
    </row>
    <row r="26373" spans="9:54" x14ac:dyDescent="0.25">
      <c r="I26373" s="80"/>
      <c r="AX26373" s="80"/>
      <c r="AY26373" s="80"/>
      <c r="AZ26373" s="80"/>
      <c r="BA26373" s="80"/>
      <c r="BB26373" s="80"/>
    </row>
    <row r="26374" spans="9:54" x14ac:dyDescent="0.25">
      <c r="I26374" s="80"/>
      <c r="AX26374" s="80"/>
      <c r="AY26374" s="80"/>
      <c r="AZ26374" s="80"/>
      <c r="BA26374" s="80"/>
      <c r="BB26374" s="80"/>
    </row>
    <row r="26375" spans="9:54" x14ac:dyDescent="0.25">
      <c r="I26375" s="80"/>
      <c r="AX26375" s="80"/>
      <c r="AY26375" s="80"/>
      <c r="AZ26375" s="80"/>
      <c r="BA26375" s="80"/>
      <c r="BB26375" s="80"/>
    </row>
    <row r="26376" spans="9:54" x14ac:dyDescent="0.25">
      <c r="I26376" s="80"/>
      <c r="AX26376" s="80"/>
      <c r="AY26376" s="80"/>
      <c r="AZ26376" s="80"/>
      <c r="BA26376" s="80"/>
      <c r="BB26376" s="80"/>
    </row>
    <row r="26377" spans="9:54" x14ac:dyDescent="0.25">
      <c r="I26377" s="80"/>
      <c r="AX26377" s="80"/>
      <c r="AY26377" s="80"/>
      <c r="AZ26377" s="80"/>
      <c r="BA26377" s="80"/>
      <c r="BB26377" s="80"/>
    </row>
    <row r="26378" spans="9:54" x14ac:dyDescent="0.25">
      <c r="I26378" s="80"/>
      <c r="AX26378" s="80"/>
      <c r="AY26378" s="80"/>
      <c r="AZ26378" s="80"/>
      <c r="BA26378" s="80"/>
      <c r="BB26378" s="80"/>
    </row>
    <row r="26379" spans="9:54" x14ac:dyDescent="0.25">
      <c r="I26379" s="80"/>
      <c r="AX26379" s="80"/>
      <c r="AY26379" s="80"/>
      <c r="AZ26379" s="80"/>
      <c r="BA26379" s="80"/>
      <c r="BB26379" s="80"/>
    </row>
    <row r="26380" spans="9:54" x14ac:dyDescent="0.25">
      <c r="I26380" s="80"/>
      <c r="AX26380" s="80"/>
      <c r="AY26380" s="80"/>
      <c r="AZ26380" s="80"/>
      <c r="BA26380" s="80"/>
      <c r="BB26380" s="80"/>
    </row>
    <row r="26381" spans="9:54" x14ac:dyDescent="0.25">
      <c r="I26381" s="80"/>
      <c r="AX26381" s="80"/>
      <c r="AY26381" s="80"/>
      <c r="AZ26381" s="80"/>
      <c r="BA26381" s="80"/>
      <c r="BB26381" s="80"/>
    </row>
    <row r="26382" spans="9:54" x14ac:dyDescent="0.25">
      <c r="I26382" s="80"/>
      <c r="AX26382" s="80"/>
      <c r="AY26382" s="80"/>
      <c r="AZ26382" s="80"/>
      <c r="BA26382" s="80"/>
      <c r="BB26382" s="80"/>
    </row>
    <row r="26383" spans="9:54" x14ac:dyDescent="0.25">
      <c r="I26383" s="80"/>
      <c r="AX26383" s="80"/>
      <c r="AY26383" s="80"/>
      <c r="AZ26383" s="80"/>
      <c r="BA26383" s="80"/>
      <c r="BB26383" s="80"/>
    </row>
    <row r="26384" spans="9:54" x14ac:dyDescent="0.25">
      <c r="I26384" s="80"/>
      <c r="AX26384" s="80"/>
      <c r="AY26384" s="80"/>
      <c r="AZ26384" s="80"/>
      <c r="BA26384" s="80"/>
      <c r="BB26384" s="80"/>
    </row>
    <row r="26385" spans="9:54" x14ac:dyDescent="0.25">
      <c r="I26385" s="80"/>
      <c r="AX26385" s="80"/>
      <c r="AY26385" s="80"/>
      <c r="AZ26385" s="80"/>
      <c r="BA26385" s="80"/>
      <c r="BB26385" s="80"/>
    </row>
    <row r="26386" spans="9:54" x14ac:dyDescent="0.25">
      <c r="I26386" s="80"/>
      <c r="AX26386" s="80"/>
      <c r="AY26386" s="80"/>
      <c r="AZ26386" s="80"/>
      <c r="BA26386" s="80"/>
      <c r="BB26386" s="80"/>
    </row>
    <row r="26387" spans="9:54" x14ac:dyDescent="0.25">
      <c r="I26387" s="80"/>
      <c r="AX26387" s="80"/>
      <c r="AY26387" s="80"/>
      <c r="AZ26387" s="80"/>
      <c r="BA26387" s="80"/>
      <c r="BB26387" s="80"/>
    </row>
    <row r="26388" spans="9:54" x14ac:dyDescent="0.25">
      <c r="I26388" s="80"/>
      <c r="AX26388" s="80"/>
      <c r="AY26388" s="80"/>
      <c r="AZ26388" s="80"/>
      <c r="BA26388" s="80"/>
      <c r="BB26388" s="80"/>
    </row>
    <row r="26389" spans="9:54" x14ac:dyDescent="0.25">
      <c r="I26389" s="80"/>
      <c r="AX26389" s="80"/>
      <c r="AY26389" s="80"/>
      <c r="AZ26389" s="80"/>
      <c r="BA26389" s="80"/>
      <c r="BB26389" s="80"/>
    </row>
    <row r="26390" spans="9:54" x14ac:dyDescent="0.25">
      <c r="I26390" s="80"/>
      <c r="AX26390" s="80"/>
      <c r="AY26390" s="80"/>
      <c r="AZ26390" s="80"/>
      <c r="BA26390" s="80"/>
      <c r="BB26390" s="80"/>
    </row>
    <row r="26391" spans="9:54" x14ac:dyDescent="0.25">
      <c r="I26391" s="80"/>
      <c r="AX26391" s="80"/>
      <c r="AY26391" s="80"/>
      <c r="AZ26391" s="80"/>
      <c r="BA26391" s="80"/>
      <c r="BB26391" s="80"/>
    </row>
    <row r="26392" spans="9:54" x14ac:dyDescent="0.25">
      <c r="I26392" s="80"/>
      <c r="AX26392" s="80"/>
      <c r="AY26392" s="80"/>
      <c r="AZ26392" s="80"/>
      <c r="BA26392" s="80"/>
      <c r="BB26392" s="80"/>
    </row>
    <row r="26393" spans="9:54" x14ac:dyDescent="0.25">
      <c r="I26393" s="80"/>
      <c r="AX26393" s="80"/>
      <c r="AY26393" s="80"/>
      <c r="AZ26393" s="80"/>
      <c r="BA26393" s="80"/>
      <c r="BB26393" s="80"/>
    </row>
    <row r="26394" spans="9:54" x14ac:dyDescent="0.25">
      <c r="I26394" s="80"/>
      <c r="AX26394" s="80"/>
      <c r="AY26394" s="80"/>
      <c r="AZ26394" s="80"/>
      <c r="BA26394" s="80"/>
      <c r="BB26394" s="80"/>
    </row>
    <row r="26395" spans="9:54" x14ac:dyDescent="0.25">
      <c r="I26395" s="80"/>
      <c r="AX26395" s="80"/>
      <c r="AY26395" s="80"/>
      <c r="AZ26395" s="80"/>
      <c r="BA26395" s="80"/>
      <c r="BB26395" s="80"/>
    </row>
    <row r="26396" spans="9:54" x14ac:dyDescent="0.25">
      <c r="I26396" s="80"/>
      <c r="AX26396" s="80"/>
      <c r="AY26396" s="80"/>
      <c r="AZ26396" s="80"/>
      <c r="BA26396" s="80"/>
      <c r="BB26396" s="80"/>
    </row>
    <row r="26397" spans="9:54" x14ac:dyDescent="0.25">
      <c r="I26397" s="80"/>
      <c r="AX26397" s="80"/>
      <c r="AY26397" s="80"/>
      <c r="AZ26397" s="80"/>
      <c r="BA26397" s="80"/>
      <c r="BB26397" s="80"/>
    </row>
    <row r="26398" spans="9:54" x14ac:dyDescent="0.25">
      <c r="I26398" s="80"/>
      <c r="AX26398" s="80"/>
      <c r="AY26398" s="80"/>
      <c r="AZ26398" s="80"/>
      <c r="BA26398" s="80"/>
      <c r="BB26398" s="80"/>
    </row>
    <row r="26399" spans="9:54" x14ac:dyDescent="0.25">
      <c r="I26399" s="80"/>
      <c r="AX26399" s="80"/>
      <c r="AY26399" s="80"/>
      <c r="AZ26399" s="80"/>
      <c r="BA26399" s="80"/>
      <c r="BB26399" s="80"/>
    </row>
    <row r="26400" spans="9:54" x14ac:dyDescent="0.25">
      <c r="I26400" s="80"/>
      <c r="AX26400" s="80"/>
      <c r="AY26400" s="80"/>
      <c r="AZ26400" s="80"/>
      <c r="BA26400" s="80"/>
      <c r="BB26400" s="80"/>
    </row>
    <row r="26401" spans="9:54" x14ac:dyDescent="0.25">
      <c r="I26401" s="80"/>
      <c r="AX26401" s="80"/>
      <c r="AY26401" s="80"/>
      <c r="AZ26401" s="80"/>
      <c r="BA26401" s="80"/>
      <c r="BB26401" s="80"/>
    </row>
    <row r="26402" spans="9:54" x14ac:dyDescent="0.25">
      <c r="I26402" s="80"/>
      <c r="AX26402" s="80"/>
      <c r="AY26402" s="80"/>
      <c r="AZ26402" s="80"/>
      <c r="BA26402" s="80"/>
      <c r="BB26402" s="80"/>
    </row>
    <row r="26403" spans="9:54" x14ac:dyDescent="0.25">
      <c r="I26403" s="80"/>
      <c r="AX26403" s="80"/>
      <c r="AY26403" s="80"/>
      <c r="AZ26403" s="80"/>
      <c r="BA26403" s="80"/>
      <c r="BB26403" s="80"/>
    </row>
    <row r="26404" spans="9:54" x14ac:dyDescent="0.25">
      <c r="I26404" s="80"/>
      <c r="AX26404" s="80"/>
      <c r="AY26404" s="80"/>
      <c r="AZ26404" s="80"/>
      <c r="BA26404" s="80"/>
      <c r="BB26404" s="80"/>
    </row>
    <row r="26405" spans="9:54" x14ac:dyDescent="0.25">
      <c r="I26405" s="80"/>
      <c r="AX26405" s="80"/>
      <c r="AY26405" s="80"/>
      <c r="AZ26405" s="80"/>
      <c r="BA26405" s="80"/>
      <c r="BB26405" s="80"/>
    </row>
    <row r="26406" spans="9:54" x14ac:dyDescent="0.25">
      <c r="I26406" s="80"/>
      <c r="AX26406" s="80"/>
      <c r="AY26406" s="80"/>
      <c r="AZ26406" s="80"/>
      <c r="BA26406" s="80"/>
      <c r="BB26406" s="80"/>
    </row>
    <row r="26407" spans="9:54" x14ac:dyDescent="0.25">
      <c r="I26407" s="80"/>
      <c r="AX26407" s="80"/>
      <c r="AY26407" s="80"/>
      <c r="AZ26407" s="80"/>
      <c r="BA26407" s="80"/>
      <c r="BB26407" s="80"/>
    </row>
    <row r="26408" spans="9:54" x14ac:dyDescent="0.25">
      <c r="I26408" s="80"/>
      <c r="AX26408" s="80"/>
      <c r="AY26408" s="80"/>
      <c r="AZ26408" s="80"/>
      <c r="BA26408" s="80"/>
      <c r="BB26408" s="80"/>
    </row>
    <row r="26409" spans="9:54" x14ac:dyDescent="0.25">
      <c r="I26409" s="80"/>
      <c r="AX26409" s="80"/>
      <c r="AY26409" s="80"/>
      <c r="AZ26409" s="80"/>
      <c r="BA26409" s="80"/>
      <c r="BB26409" s="80"/>
    </row>
    <row r="26410" spans="9:54" x14ac:dyDescent="0.25">
      <c r="I26410" s="80"/>
      <c r="AX26410" s="80"/>
      <c r="AY26410" s="80"/>
      <c r="AZ26410" s="80"/>
      <c r="BA26410" s="80"/>
      <c r="BB26410" s="80"/>
    </row>
    <row r="26411" spans="9:54" x14ac:dyDescent="0.25">
      <c r="I26411" s="80"/>
      <c r="AX26411" s="80"/>
      <c r="AY26411" s="80"/>
      <c r="AZ26411" s="80"/>
      <c r="BA26411" s="80"/>
      <c r="BB26411" s="80"/>
    </row>
    <row r="26412" spans="9:54" x14ac:dyDescent="0.25">
      <c r="I26412" s="80"/>
      <c r="AX26412" s="80"/>
      <c r="AY26412" s="80"/>
      <c r="AZ26412" s="80"/>
      <c r="BA26412" s="80"/>
      <c r="BB26412" s="80"/>
    </row>
    <row r="26413" spans="9:54" x14ac:dyDescent="0.25">
      <c r="I26413" s="80"/>
      <c r="AX26413" s="80"/>
      <c r="AY26413" s="80"/>
      <c r="AZ26413" s="80"/>
      <c r="BA26413" s="80"/>
      <c r="BB26413" s="80"/>
    </row>
    <row r="26414" spans="9:54" x14ac:dyDescent="0.25">
      <c r="I26414" s="80"/>
      <c r="AX26414" s="80"/>
      <c r="AY26414" s="80"/>
      <c r="AZ26414" s="80"/>
      <c r="BA26414" s="80"/>
      <c r="BB26414" s="80"/>
    </row>
    <row r="26415" spans="9:54" x14ac:dyDescent="0.25">
      <c r="I26415" s="80"/>
      <c r="AX26415" s="80"/>
      <c r="AY26415" s="80"/>
      <c r="AZ26415" s="80"/>
      <c r="BA26415" s="80"/>
      <c r="BB26415" s="80"/>
    </row>
    <row r="26416" spans="9:54" x14ac:dyDescent="0.25">
      <c r="I26416" s="80"/>
      <c r="AX26416" s="80"/>
      <c r="AY26416" s="80"/>
      <c r="AZ26416" s="80"/>
      <c r="BA26416" s="80"/>
      <c r="BB26416" s="80"/>
    </row>
    <row r="26417" spans="9:54" x14ac:dyDescent="0.25">
      <c r="I26417" s="80"/>
      <c r="AX26417" s="80"/>
      <c r="AY26417" s="80"/>
      <c r="AZ26417" s="80"/>
      <c r="BA26417" s="80"/>
      <c r="BB26417" s="80"/>
    </row>
    <row r="26418" spans="9:54" x14ac:dyDescent="0.25">
      <c r="I26418" s="80"/>
      <c r="AX26418" s="80"/>
      <c r="AY26418" s="80"/>
      <c r="AZ26418" s="80"/>
      <c r="BA26418" s="80"/>
      <c r="BB26418" s="80"/>
    </row>
    <row r="26419" spans="9:54" x14ac:dyDescent="0.25">
      <c r="I26419" s="80"/>
      <c r="AX26419" s="80"/>
      <c r="AY26419" s="80"/>
      <c r="AZ26419" s="80"/>
      <c r="BA26419" s="80"/>
      <c r="BB26419" s="80"/>
    </row>
    <row r="26420" spans="9:54" x14ac:dyDescent="0.25">
      <c r="I26420" s="80"/>
      <c r="AX26420" s="80"/>
      <c r="AY26420" s="80"/>
      <c r="AZ26420" s="80"/>
      <c r="BA26420" s="80"/>
      <c r="BB26420" s="80"/>
    </row>
    <row r="26421" spans="9:54" x14ac:dyDescent="0.25">
      <c r="I26421" s="80"/>
      <c r="AX26421" s="80"/>
      <c r="AY26421" s="80"/>
      <c r="AZ26421" s="80"/>
      <c r="BA26421" s="80"/>
      <c r="BB26421" s="80"/>
    </row>
    <row r="26422" spans="9:54" x14ac:dyDescent="0.25">
      <c r="I26422" s="80"/>
      <c r="AX26422" s="80"/>
      <c r="AY26422" s="80"/>
      <c r="AZ26422" s="80"/>
      <c r="BA26422" s="80"/>
      <c r="BB26422" s="80"/>
    </row>
    <row r="26423" spans="9:54" x14ac:dyDescent="0.25">
      <c r="I26423" s="80"/>
      <c r="AX26423" s="80"/>
      <c r="AY26423" s="80"/>
      <c r="AZ26423" s="80"/>
      <c r="BA26423" s="80"/>
      <c r="BB26423" s="80"/>
    </row>
    <row r="26424" spans="9:54" x14ac:dyDescent="0.25">
      <c r="I26424" s="80"/>
      <c r="AX26424" s="80"/>
      <c r="AY26424" s="80"/>
      <c r="AZ26424" s="80"/>
      <c r="BA26424" s="80"/>
      <c r="BB26424" s="80"/>
    </row>
    <row r="26425" spans="9:54" x14ac:dyDescent="0.25">
      <c r="I26425" s="80"/>
      <c r="AX26425" s="80"/>
      <c r="AY26425" s="80"/>
      <c r="AZ26425" s="80"/>
      <c r="BA26425" s="80"/>
      <c r="BB26425" s="80"/>
    </row>
    <row r="26426" spans="9:54" x14ac:dyDescent="0.25">
      <c r="I26426" s="80"/>
      <c r="AX26426" s="80"/>
      <c r="AY26426" s="80"/>
      <c r="AZ26426" s="80"/>
      <c r="BA26426" s="80"/>
      <c r="BB26426" s="80"/>
    </row>
    <row r="26427" spans="9:54" x14ac:dyDescent="0.25">
      <c r="I26427" s="80"/>
      <c r="AX26427" s="80"/>
      <c r="AY26427" s="80"/>
      <c r="AZ26427" s="80"/>
      <c r="BA26427" s="80"/>
      <c r="BB26427" s="80"/>
    </row>
    <row r="26428" spans="9:54" x14ac:dyDescent="0.25">
      <c r="I26428" s="80"/>
      <c r="AX26428" s="80"/>
      <c r="AY26428" s="80"/>
      <c r="AZ26428" s="80"/>
      <c r="BA26428" s="80"/>
      <c r="BB26428" s="80"/>
    </row>
    <row r="26429" spans="9:54" x14ac:dyDescent="0.25">
      <c r="I26429" s="80"/>
      <c r="AX26429" s="80"/>
      <c r="AY26429" s="80"/>
      <c r="AZ26429" s="80"/>
      <c r="BA26429" s="80"/>
      <c r="BB26429" s="80"/>
    </row>
    <row r="26430" spans="9:54" x14ac:dyDescent="0.25">
      <c r="I26430" s="80"/>
      <c r="AX26430" s="80"/>
      <c r="AY26430" s="80"/>
      <c r="AZ26430" s="80"/>
      <c r="BA26430" s="80"/>
      <c r="BB26430" s="80"/>
    </row>
    <row r="26431" spans="9:54" x14ac:dyDescent="0.25">
      <c r="I26431" s="80"/>
      <c r="AX26431" s="80"/>
      <c r="AY26431" s="80"/>
      <c r="AZ26431" s="80"/>
      <c r="BA26431" s="80"/>
      <c r="BB26431" s="80"/>
    </row>
    <row r="26432" spans="9:54" x14ac:dyDescent="0.25">
      <c r="I26432" s="80"/>
      <c r="AX26432" s="80"/>
      <c r="AY26432" s="80"/>
      <c r="AZ26432" s="80"/>
      <c r="BA26432" s="80"/>
      <c r="BB26432" s="80"/>
    </row>
    <row r="26433" spans="9:54" x14ac:dyDescent="0.25">
      <c r="I26433" s="80"/>
      <c r="AX26433" s="80"/>
      <c r="AY26433" s="80"/>
      <c r="AZ26433" s="80"/>
      <c r="BA26433" s="80"/>
      <c r="BB26433" s="80"/>
    </row>
    <row r="26434" spans="9:54" x14ac:dyDescent="0.25">
      <c r="I26434" s="80"/>
      <c r="AX26434" s="80"/>
      <c r="AY26434" s="80"/>
      <c r="AZ26434" s="80"/>
      <c r="BA26434" s="80"/>
      <c r="BB26434" s="80"/>
    </row>
    <row r="26435" spans="9:54" x14ac:dyDescent="0.25">
      <c r="I26435" s="80"/>
      <c r="AX26435" s="80"/>
      <c r="AY26435" s="80"/>
      <c r="AZ26435" s="80"/>
      <c r="BA26435" s="80"/>
      <c r="BB26435" s="80"/>
    </row>
    <row r="26436" spans="9:54" x14ac:dyDescent="0.25">
      <c r="I26436" s="80"/>
      <c r="AX26436" s="80"/>
      <c r="AY26436" s="80"/>
      <c r="AZ26436" s="80"/>
      <c r="BA26436" s="80"/>
      <c r="BB26436" s="80"/>
    </row>
    <row r="26437" spans="9:54" x14ac:dyDescent="0.25">
      <c r="I26437" s="80"/>
      <c r="AX26437" s="80"/>
      <c r="AY26437" s="80"/>
      <c r="AZ26437" s="80"/>
      <c r="BA26437" s="80"/>
      <c r="BB26437" s="80"/>
    </row>
    <row r="26438" spans="9:54" x14ac:dyDescent="0.25">
      <c r="I26438" s="80"/>
      <c r="AX26438" s="80"/>
      <c r="AY26438" s="80"/>
      <c r="AZ26438" s="80"/>
      <c r="BA26438" s="80"/>
      <c r="BB26438" s="80"/>
    </row>
    <row r="26439" spans="9:54" x14ac:dyDescent="0.25">
      <c r="I26439" s="80"/>
      <c r="AX26439" s="80"/>
      <c r="AY26439" s="80"/>
      <c r="AZ26439" s="80"/>
      <c r="BA26439" s="80"/>
      <c r="BB26439" s="80"/>
    </row>
    <row r="26440" spans="9:54" x14ac:dyDescent="0.25">
      <c r="I26440" s="80"/>
      <c r="AX26440" s="80"/>
      <c r="AY26440" s="80"/>
      <c r="AZ26440" s="80"/>
      <c r="BA26440" s="80"/>
      <c r="BB26440" s="80"/>
    </row>
    <row r="26441" spans="9:54" x14ac:dyDescent="0.25">
      <c r="I26441" s="80"/>
      <c r="AX26441" s="80"/>
      <c r="AY26441" s="80"/>
      <c r="AZ26441" s="80"/>
      <c r="BA26441" s="80"/>
      <c r="BB26441" s="80"/>
    </row>
    <row r="26442" spans="9:54" x14ac:dyDescent="0.25">
      <c r="I26442" s="80"/>
      <c r="AX26442" s="80"/>
      <c r="AY26442" s="80"/>
      <c r="AZ26442" s="80"/>
      <c r="BA26442" s="80"/>
      <c r="BB26442" s="80"/>
    </row>
    <row r="26443" spans="9:54" x14ac:dyDescent="0.25">
      <c r="I26443" s="80"/>
      <c r="AX26443" s="80"/>
      <c r="AY26443" s="80"/>
      <c r="AZ26443" s="80"/>
      <c r="BA26443" s="80"/>
      <c r="BB26443" s="80"/>
    </row>
    <row r="26444" spans="9:54" x14ac:dyDescent="0.25">
      <c r="I26444" s="80"/>
      <c r="AX26444" s="80"/>
      <c r="AY26444" s="80"/>
      <c r="AZ26444" s="80"/>
      <c r="BA26444" s="80"/>
      <c r="BB26444" s="80"/>
    </row>
    <row r="26445" spans="9:54" x14ac:dyDescent="0.25">
      <c r="I26445" s="80"/>
      <c r="AX26445" s="80"/>
      <c r="AY26445" s="80"/>
      <c r="AZ26445" s="80"/>
      <c r="BA26445" s="80"/>
      <c r="BB26445" s="80"/>
    </row>
    <row r="26446" spans="9:54" x14ac:dyDescent="0.25">
      <c r="I26446" s="80"/>
      <c r="AX26446" s="80"/>
      <c r="AY26446" s="80"/>
      <c r="AZ26446" s="80"/>
      <c r="BA26446" s="80"/>
      <c r="BB26446" s="80"/>
    </row>
    <row r="26447" spans="9:54" x14ac:dyDescent="0.25">
      <c r="I26447" s="80"/>
      <c r="AX26447" s="80"/>
      <c r="AY26447" s="80"/>
      <c r="AZ26447" s="80"/>
      <c r="BA26447" s="80"/>
      <c r="BB26447" s="80"/>
    </row>
    <row r="26448" spans="9:54" x14ac:dyDescent="0.25">
      <c r="I26448" s="80"/>
      <c r="AX26448" s="80"/>
      <c r="AY26448" s="80"/>
      <c r="AZ26448" s="80"/>
      <c r="BA26448" s="80"/>
      <c r="BB26448" s="80"/>
    </row>
    <row r="26449" spans="9:54" x14ac:dyDescent="0.25">
      <c r="I26449" s="80"/>
      <c r="AX26449" s="80"/>
      <c r="AY26449" s="80"/>
      <c r="AZ26449" s="80"/>
      <c r="BA26449" s="80"/>
      <c r="BB26449" s="80"/>
    </row>
    <row r="26450" spans="9:54" x14ac:dyDescent="0.25">
      <c r="I26450" s="80"/>
      <c r="AX26450" s="80"/>
      <c r="AY26450" s="80"/>
      <c r="AZ26450" s="80"/>
      <c r="BA26450" s="80"/>
      <c r="BB26450" s="80"/>
    </row>
    <row r="26451" spans="9:54" x14ac:dyDescent="0.25">
      <c r="I26451" s="80"/>
      <c r="AX26451" s="80"/>
      <c r="AY26451" s="80"/>
      <c r="AZ26451" s="80"/>
      <c r="BA26451" s="80"/>
      <c r="BB26451" s="80"/>
    </row>
    <row r="26452" spans="9:54" x14ac:dyDescent="0.25">
      <c r="I26452" s="80"/>
      <c r="AX26452" s="80"/>
      <c r="AY26452" s="80"/>
      <c r="AZ26452" s="80"/>
      <c r="BA26452" s="80"/>
      <c r="BB26452" s="80"/>
    </row>
    <row r="26453" spans="9:54" x14ac:dyDescent="0.25">
      <c r="I26453" s="80"/>
      <c r="AX26453" s="80"/>
      <c r="AY26453" s="80"/>
      <c r="AZ26453" s="80"/>
      <c r="BA26453" s="80"/>
      <c r="BB26453" s="80"/>
    </row>
    <row r="26454" spans="9:54" x14ac:dyDescent="0.25">
      <c r="I26454" s="80"/>
      <c r="AX26454" s="80"/>
      <c r="AY26454" s="80"/>
      <c r="AZ26454" s="80"/>
      <c r="BA26454" s="80"/>
      <c r="BB26454" s="80"/>
    </row>
    <row r="26455" spans="9:54" x14ac:dyDescent="0.25">
      <c r="I26455" s="80"/>
      <c r="AX26455" s="80"/>
      <c r="AY26455" s="80"/>
      <c r="AZ26455" s="80"/>
      <c r="BA26455" s="80"/>
      <c r="BB26455" s="80"/>
    </row>
    <row r="26456" spans="9:54" x14ac:dyDescent="0.25">
      <c r="I26456" s="80"/>
      <c r="AX26456" s="80"/>
      <c r="AY26456" s="80"/>
      <c r="AZ26456" s="80"/>
      <c r="BA26456" s="80"/>
      <c r="BB26456" s="80"/>
    </row>
    <row r="26457" spans="9:54" x14ac:dyDescent="0.25">
      <c r="I26457" s="80"/>
      <c r="AX26457" s="80"/>
      <c r="AY26457" s="80"/>
      <c r="AZ26457" s="80"/>
      <c r="BA26457" s="80"/>
      <c r="BB26457" s="80"/>
    </row>
    <row r="26458" spans="9:54" x14ac:dyDescent="0.25">
      <c r="I26458" s="80"/>
      <c r="AX26458" s="80"/>
      <c r="AY26458" s="80"/>
      <c r="AZ26458" s="80"/>
      <c r="BA26458" s="80"/>
      <c r="BB26458" s="80"/>
    </row>
    <row r="26459" spans="9:54" x14ac:dyDescent="0.25">
      <c r="I26459" s="80"/>
      <c r="AX26459" s="80"/>
      <c r="AY26459" s="80"/>
      <c r="AZ26459" s="80"/>
      <c r="BA26459" s="80"/>
      <c r="BB26459" s="80"/>
    </row>
    <row r="26460" spans="9:54" x14ac:dyDescent="0.25">
      <c r="I26460" s="80"/>
      <c r="AX26460" s="80"/>
      <c r="AY26460" s="80"/>
      <c r="AZ26460" s="80"/>
      <c r="BA26460" s="80"/>
      <c r="BB26460" s="80"/>
    </row>
    <row r="26461" spans="9:54" x14ac:dyDescent="0.25">
      <c r="I26461" s="80"/>
      <c r="AX26461" s="80"/>
      <c r="AY26461" s="80"/>
      <c r="AZ26461" s="80"/>
      <c r="BA26461" s="80"/>
      <c r="BB26461" s="80"/>
    </row>
    <row r="26462" spans="9:54" x14ac:dyDescent="0.25">
      <c r="I26462" s="80"/>
      <c r="AX26462" s="80"/>
      <c r="AY26462" s="80"/>
      <c r="AZ26462" s="80"/>
      <c r="BA26462" s="80"/>
      <c r="BB26462" s="80"/>
    </row>
    <row r="26463" spans="9:54" x14ac:dyDescent="0.25">
      <c r="I26463" s="80"/>
      <c r="AX26463" s="80"/>
      <c r="AY26463" s="80"/>
      <c r="AZ26463" s="80"/>
      <c r="BA26463" s="80"/>
      <c r="BB26463" s="80"/>
    </row>
    <row r="26464" spans="9:54" x14ac:dyDescent="0.25">
      <c r="I26464" s="80"/>
      <c r="AX26464" s="80"/>
      <c r="AY26464" s="80"/>
      <c r="AZ26464" s="80"/>
      <c r="BA26464" s="80"/>
      <c r="BB26464" s="80"/>
    </row>
    <row r="26465" spans="9:54" x14ac:dyDescent="0.25">
      <c r="I26465" s="80"/>
      <c r="AX26465" s="80"/>
      <c r="AY26465" s="80"/>
      <c r="AZ26465" s="80"/>
      <c r="BA26465" s="80"/>
      <c r="BB26465" s="80"/>
    </row>
    <row r="26466" spans="9:54" x14ac:dyDescent="0.25">
      <c r="I26466" s="80"/>
      <c r="AX26466" s="80"/>
      <c r="AY26466" s="80"/>
      <c r="AZ26466" s="80"/>
      <c r="BA26466" s="80"/>
      <c r="BB26466" s="80"/>
    </row>
    <row r="26467" spans="9:54" x14ac:dyDescent="0.25">
      <c r="I26467" s="80"/>
      <c r="AX26467" s="80"/>
      <c r="AY26467" s="80"/>
      <c r="AZ26467" s="80"/>
      <c r="BA26467" s="80"/>
      <c r="BB26467" s="80"/>
    </row>
    <row r="26468" spans="9:54" x14ac:dyDescent="0.25">
      <c r="I26468" s="80"/>
      <c r="AX26468" s="80"/>
      <c r="AY26468" s="80"/>
      <c r="AZ26468" s="80"/>
      <c r="BA26468" s="80"/>
      <c r="BB26468" s="80"/>
    </row>
    <row r="26469" spans="9:54" x14ac:dyDescent="0.25">
      <c r="I26469" s="80"/>
      <c r="AX26469" s="80"/>
      <c r="AY26469" s="80"/>
      <c r="AZ26469" s="80"/>
      <c r="BA26469" s="80"/>
      <c r="BB26469" s="80"/>
    </row>
    <row r="26470" spans="9:54" x14ac:dyDescent="0.25">
      <c r="I26470" s="80"/>
      <c r="AX26470" s="80"/>
      <c r="AY26470" s="80"/>
      <c r="AZ26470" s="80"/>
      <c r="BA26470" s="80"/>
      <c r="BB26470" s="80"/>
    </row>
    <row r="26471" spans="9:54" x14ac:dyDescent="0.25">
      <c r="I26471" s="80"/>
      <c r="AX26471" s="80"/>
      <c r="AY26471" s="80"/>
      <c r="AZ26471" s="80"/>
      <c r="BA26471" s="80"/>
      <c r="BB26471" s="80"/>
    </row>
    <row r="26472" spans="9:54" x14ac:dyDescent="0.25">
      <c r="I26472" s="80"/>
      <c r="AX26472" s="80"/>
      <c r="AY26472" s="80"/>
      <c r="AZ26472" s="80"/>
      <c r="BA26472" s="80"/>
      <c r="BB26472" s="80"/>
    </row>
    <row r="26473" spans="9:54" x14ac:dyDescent="0.25">
      <c r="I26473" s="80"/>
      <c r="AX26473" s="80"/>
      <c r="AY26473" s="80"/>
      <c r="AZ26473" s="80"/>
      <c r="BA26473" s="80"/>
      <c r="BB26473" s="80"/>
    </row>
    <row r="26474" spans="9:54" x14ac:dyDescent="0.25">
      <c r="I26474" s="80"/>
      <c r="AX26474" s="80"/>
      <c r="AY26474" s="80"/>
      <c r="AZ26474" s="80"/>
      <c r="BA26474" s="80"/>
      <c r="BB26474" s="80"/>
    </row>
    <row r="26475" spans="9:54" x14ac:dyDescent="0.25">
      <c r="I26475" s="80"/>
      <c r="AX26475" s="80"/>
      <c r="AY26475" s="80"/>
      <c r="AZ26475" s="80"/>
      <c r="BA26475" s="80"/>
      <c r="BB26475" s="80"/>
    </row>
    <row r="26476" spans="9:54" x14ac:dyDescent="0.25">
      <c r="I26476" s="80"/>
      <c r="AX26476" s="80"/>
      <c r="AY26476" s="80"/>
      <c r="AZ26476" s="80"/>
      <c r="BA26476" s="80"/>
      <c r="BB26476" s="80"/>
    </row>
    <row r="26477" spans="9:54" x14ac:dyDescent="0.25">
      <c r="I26477" s="80"/>
      <c r="AX26477" s="80"/>
      <c r="AY26477" s="80"/>
      <c r="AZ26477" s="80"/>
      <c r="BA26477" s="80"/>
      <c r="BB26477" s="80"/>
    </row>
    <row r="26478" spans="9:54" x14ac:dyDescent="0.25">
      <c r="I26478" s="80"/>
      <c r="AX26478" s="80"/>
      <c r="AY26478" s="80"/>
      <c r="AZ26478" s="80"/>
      <c r="BA26478" s="80"/>
      <c r="BB26478" s="80"/>
    </row>
    <row r="26479" spans="9:54" x14ac:dyDescent="0.25">
      <c r="I26479" s="80"/>
      <c r="AX26479" s="80"/>
      <c r="AY26479" s="80"/>
      <c r="AZ26479" s="80"/>
      <c r="BA26479" s="80"/>
      <c r="BB26479" s="80"/>
    </row>
    <row r="26480" spans="9:54" x14ac:dyDescent="0.25">
      <c r="I26480" s="80"/>
      <c r="AX26480" s="80"/>
      <c r="AY26480" s="80"/>
      <c r="AZ26480" s="80"/>
      <c r="BA26480" s="80"/>
      <c r="BB26480" s="80"/>
    </row>
    <row r="26481" spans="9:54" x14ac:dyDescent="0.25">
      <c r="I26481" s="80"/>
      <c r="AX26481" s="80"/>
      <c r="AY26481" s="80"/>
      <c r="AZ26481" s="80"/>
      <c r="BA26481" s="80"/>
      <c r="BB26481" s="80"/>
    </row>
    <row r="26482" spans="9:54" x14ac:dyDescent="0.25">
      <c r="I26482" s="80"/>
      <c r="AX26482" s="80"/>
      <c r="AY26482" s="80"/>
      <c r="AZ26482" s="80"/>
      <c r="BA26482" s="80"/>
      <c r="BB26482" s="80"/>
    </row>
    <row r="26483" spans="9:54" x14ac:dyDescent="0.25">
      <c r="I26483" s="80"/>
      <c r="AX26483" s="80"/>
      <c r="AY26483" s="80"/>
      <c r="AZ26483" s="80"/>
      <c r="BA26483" s="80"/>
      <c r="BB26483" s="80"/>
    </row>
    <row r="26484" spans="9:54" x14ac:dyDescent="0.25">
      <c r="I26484" s="80"/>
      <c r="AX26484" s="80"/>
      <c r="AY26484" s="80"/>
      <c r="AZ26484" s="80"/>
      <c r="BA26484" s="80"/>
      <c r="BB26484" s="80"/>
    </row>
    <row r="26485" spans="9:54" x14ac:dyDescent="0.25">
      <c r="I26485" s="80"/>
      <c r="AX26485" s="80"/>
      <c r="AY26485" s="80"/>
      <c r="AZ26485" s="80"/>
      <c r="BA26485" s="80"/>
      <c r="BB26485" s="80"/>
    </row>
    <row r="26486" spans="9:54" x14ac:dyDescent="0.25">
      <c r="I26486" s="80"/>
      <c r="AX26486" s="80"/>
      <c r="AY26486" s="80"/>
      <c r="AZ26486" s="80"/>
      <c r="BA26486" s="80"/>
      <c r="BB26486" s="80"/>
    </row>
    <row r="26487" spans="9:54" x14ac:dyDescent="0.25">
      <c r="I26487" s="80"/>
      <c r="AX26487" s="80"/>
      <c r="AY26487" s="80"/>
      <c r="AZ26487" s="80"/>
      <c r="BA26487" s="80"/>
      <c r="BB26487" s="80"/>
    </row>
    <row r="26488" spans="9:54" x14ac:dyDescent="0.25">
      <c r="I26488" s="80"/>
      <c r="AX26488" s="80"/>
      <c r="AY26488" s="80"/>
      <c r="AZ26488" s="80"/>
      <c r="BA26488" s="80"/>
      <c r="BB26488" s="80"/>
    </row>
    <row r="26489" spans="9:54" x14ac:dyDescent="0.25">
      <c r="I26489" s="80"/>
      <c r="AX26489" s="80"/>
      <c r="AY26489" s="80"/>
      <c r="AZ26489" s="80"/>
      <c r="BA26489" s="80"/>
      <c r="BB26489" s="80"/>
    </row>
    <row r="26490" spans="9:54" x14ac:dyDescent="0.25">
      <c r="I26490" s="80"/>
      <c r="AX26490" s="80"/>
      <c r="AY26490" s="80"/>
      <c r="AZ26490" s="80"/>
      <c r="BA26490" s="80"/>
      <c r="BB26490" s="80"/>
    </row>
    <row r="26491" spans="9:54" x14ac:dyDescent="0.25">
      <c r="I26491" s="80"/>
      <c r="AX26491" s="80"/>
      <c r="AY26491" s="80"/>
      <c r="AZ26491" s="80"/>
      <c r="BA26491" s="80"/>
      <c r="BB26491" s="80"/>
    </row>
    <row r="26492" spans="9:54" x14ac:dyDescent="0.25">
      <c r="I26492" s="80"/>
      <c r="AX26492" s="80"/>
      <c r="AY26492" s="80"/>
      <c r="AZ26492" s="80"/>
      <c r="BA26492" s="80"/>
      <c r="BB26492" s="80"/>
    </row>
    <row r="26493" spans="9:54" x14ac:dyDescent="0.25">
      <c r="I26493" s="80"/>
      <c r="AX26493" s="80"/>
      <c r="AY26493" s="80"/>
      <c r="AZ26493" s="80"/>
      <c r="BA26493" s="80"/>
      <c r="BB26493" s="80"/>
    </row>
    <row r="26494" spans="9:54" x14ac:dyDescent="0.25">
      <c r="I26494" s="80"/>
      <c r="AX26494" s="80"/>
      <c r="AY26494" s="80"/>
      <c r="AZ26494" s="80"/>
      <c r="BA26494" s="80"/>
      <c r="BB26494" s="80"/>
    </row>
    <row r="26495" spans="9:54" x14ac:dyDescent="0.25">
      <c r="I26495" s="80"/>
      <c r="AX26495" s="80"/>
      <c r="AY26495" s="80"/>
      <c r="AZ26495" s="80"/>
      <c r="BA26495" s="80"/>
      <c r="BB26495" s="80"/>
    </row>
    <row r="26496" spans="9:54" x14ac:dyDescent="0.25">
      <c r="I26496" s="80"/>
      <c r="AX26496" s="80"/>
      <c r="AY26496" s="80"/>
      <c r="AZ26496" s="80"/>
      <c r="BA26496" s="80"/>
      <c r="BB26496" s="80"/>
    </row>
    <row r="26497" spans="9:54" x14ac:dyDescent="0.25">
      <c r="I26497" s="80"/>
      <c r="AX26497" s="80"/>
      <c r="AY26497" s="80"/>
      <c r="AZ26497" s="80"/>
      <c r="BA26497" s="80"/>
      <c r="BB26497" s="80"/>
    </row>
    <row r="26498" spans="9:54" x14ac:dyDescent="0.25">
      <c r="I26498" s="80"/>
      <c r="AX26498" s="80"/>
      <c r="AY26498" s="80"/>
      <c r="AZ26498" s="80"/>
      <c r="BA26498" s="80"/>
      <c r="BB26498" s="80"/>
    </row>
    <row r="26499" spans="9:54" x14ac:dyDescent="0.25">
      <c r="I26499" s="80"/>
      <c r="AX26499" s="80"/>
      <c r="AY26499" s="80"/>
      <c r="AZ26499" s="80"/>
      <c r="BA26499" s="80"/>
      <c r="BB26499" s="80"/>
    </row>
    <row r="26500" spans="9:54" x14ac:dyDescent="0.25">
      <c r="I26500" s="80"/>
      <c r="AX26500" s="80"/>
      <c r="AY26500" s="80"/>
      <c r="AZ26500" s="80"/>
      <c r="BA26500" s="80"/>
      <c r="BB26500" s="80"/>
    </row>
    <row r="26501" spans="9:54" x14ac:dyDescent="0.25">
      <c r="I26501" s="80"/>
      <c r="AX26501" s="80"/>
      <c r="AY26501" s="80"/>
      <c r="AZ26501" s="80"/>
      <c r="BA26501" s="80"/>
      <c r="BB26501" s="80"/>
    </row>
    <row r="26502" spans="9:54" x14ac:dyDescent="0.25">
      <c r="I26502" s="80"/>
      <c r="AX26502" s="80"/>
      <c r="AY26502" s="80"/>
      <c r="AZ26502" s="80"/>
      <c r="BA26502" s="80"/>
      <c r="BB26502" s="80"/>
    </row>
    <row r="26503" spans="9:54" x14ac:dyDescent="0.25">
      <c r="I26503" s="80"/>
      <c r="AX26503" s="80"/>
      <c r="AY26503" s="80"/>
      <c r="AZ26503" s="80"/>
      <c r="BA26503" s="80"/>
      <c r="BB26503" s="80"/>
    </row>
    <row r="26504" spans="9:54" x14ac:dyDescent="0.25">
      <c r="I26504" s="80"/>
      <c r="AX26504" s="80"/>
      <c r="AY26504" s="80"/>
      <c r="AZ26504" s="80"/>
      <c r="BA26504" s="80"/>
      <c r="BB26504" s="80"/>
    </row>
    <row r="26505" spans="9:54" x14ac:dyDescent="0.25">
      <c r="I26505" s="80"/>
      <c r="AX26505" s="80"/>
      <c r="AY26505" s="80"/>
      <c r="AZ26505" s="80"/>
      <c r="BA26505" s="80"/>
      <c r="BB26505" s="80"/>
    </row>
    <row r="26506" spans="9:54" x14ac:dyDescent="0.25">
      <c r="I26506" s="80"/>
      <c r="AX26506" s="80"/>
      <c r="AY26506" s="80"/>
      <c r="AZ26506" s="80"/>
      <c r="BA26506" s="80"/>
      <c r="BB26506" s="80"/>
    </row>
    <row r="26507" spans="9:54" x14ac:dyDescent="0.25">
      <c r="I26507" s="80"/>
      <c r="AX26507" s="80"/>
      <c r="AY26507" s="80"/>
      <c r="AZ26507" s="80"/>
      <c r="BA26507" s="80"/>
      <c r="BB26507" s="80"/>
    </row>
    <row r="26508" spans="9:54" x14ac:dyDescent="0.25">
      <c r="I26508" s="80"/>
      <c r="AX26508" s="80"/>
      <c r="AY26508" s="80"/>
      <c r="AZ26508" s="80"/>
      <c r="BA26508" s="80"/>
      <c r="BB26508" s="80"/>
    </row>
    <row r="26509" spans="9:54" x14ac:dyDescent="0.25">
      <c r="I26509" s="80"/>
      <c r="AX26509" s="80"/>
      <c r="AY26509" s="80"/>
      <c r="AZ26509" s="80"/>
      <c r="BA26509" s="80"/>
      <c r="BB26509" s="80"/>
    </row>
    <row r="26510" spans="9:54" x14ac:dyDescent="0.25">
      <c r="I26510" s="80"/>
      <c r="AX26510" s="80"/>
      <c r="AY26510" s="80"/>
      <c r="AZ26510" s="80"/>
      <c r="BA26510" s="80"/>
      <c r="BB26510" s="80"/>
    </row>
    <row r="26511" spans="9:54" x14ac:dyDescent="0.25">
      <c r="I26511" s="80"/>
      <c r="AX26511" s="80"/>
      <c r="AY26511" s="80"/>
      <c r="AZ26511" s="80"/>
      <c r="BA26511" s="80"/>
      <c r="BB26511" s="80"/>
    </row>
    <row r="26512" spans="9:54" x14ac:dyDescent="0.25">
      <c r="I26512" s="80"/>
      <c r="AX26512" s="80"/>
      <c r="AY26512" s="80"/>
      <c r="AZ26512" s="80"/>
      <c r="BA26512" s="80"/>
      <c r="BB26512" s="80"/>
    </row>
    <row r="26513" spans="9:54" x14ac:dyDescent="0.25">
      <c r="I26513" s="80"/>
      <c r="AX26513" s="80"/>
      <c r="AY26513" s="80"/>
      <c r="AZ26513" s="80"/>
      <c r="BA26513" s="80"/>
      <c r="BB26513" s="80"/>
    </row>
    <row r="26514" spans="9:54" x14ac:dyDescent="0.25">
      <c r="I26514" s="80"/>
      <c r="AX26514" s="80"/>
      <c r="AY26514" s="80"/>
      <c r="AZ26514" s="80"/>
      <c r="BA26514" s="80"/>
      <c r="BB26514" s="80"/>
    </row>
    <row r="26515" spans="9:54" x14ac:dyDescent="0.25">
      <c r="I26515" s="80"/>
      <c r="AX26515" s="80"/>
      <c r="AY26515" s="80"/>
      <c r="AZ26515" s="80"/>
      <c r="BA26515" s="80"/>
      <c r="BB26515" s="80"/>
    </row>
    <row r="26516" spans="9:54" x14ac:dyDescent="0.25">
      <c r="I26516" s="80"/>
      <c r="AX26516" s="80"/>
      <c r="AY26516" s="80"/>
      <c r="AZ26516" s="80"/>
      <c r="BA26516" s="80"/>
      <c r="BB26516" s="80"/>
    </row>
    <row r="26517" spans="9:54" x14ac:dyDescent="0.25">
      <c r="I26517" s="80"/>
      <c r="AX26517" s="80"/>
      <c r="AY26517" s="80"/>
      <c r="AZ26517" s="80"/>
      <c r="BA26517" s="80"/>
      <c r="BB26517" s="80"/>
    </row>
    <row r="26518" spans="9:54" x14ac:dyDescent="0.25">
      <c r="I26518" s="80"/>
      <c r="AX26518" s="80"/>
      <c r="AY26518" s="80"/>
      <c r="AZ26518" s="80"/>
      <c r="BA26518" s="80"/>
      <c r="BB26518" s="80"/>
    </row>
    <row r="26519" spans="9:54" x14ac:dyDescent="0.25">
      <c r="I26519" s="80"/>
      <c r="AX26519" s="80"/>
      <c r="AY26519" s="80"/>
      <c r="AZ26519" s="80"/>
      <c r="BA26519" s="80"/>
      <c r="BB26519" s="80"/>
    </row>
    <row r="26520" spans="9:54" x14ac:dyDescent="0.25">
      <c r="I26520" s="80"/>
      <c r="AX26520" s="80"/>
      <c r="AY26520" s="80"/>
      <c r="AZ26520" s="80"/>
      <c r="BA26520" s="80"/>
      <c r="BB26520" s="80"/>
    </row>
    <row r="26521" spans="9:54" x14ac:dyDescent="0.25">
      <c r="I26521" s="80"/>
      <c r="AX26521" s="80"/>
      <c r="AY26521" s="80"/>
      <c r="AZ26521" s="80"/>
      <c r="BA26521" s="80"/>
      <c r="BB26521" s="80"/>
    </row>
    <row r="26522" spans="9:54" x14ac:dyDescent="0.25">
      <c r="I26522" s="80"/>
      <c r="AX26522" s="80"/>
      <c r="AY26522" s="80"/>
      <c r="AZ26522" s="80"/>
      <c r="BA26522" s="80"/>
      <c r="BB26522" s="80"/>
    </row>
    <row r="26523" spans="9:54" x14ac:dyDescent="0.25">
      <c r="I26523" s="80"/>
      <c r="AX26523" s="80"/>
      <c r="AY26523" s="80"/>
      <c r="AZ26523" s="80"/>
      <c r="BA26523" s="80"/>
      <c r="BB26523" s="80"/>
    </row>
    <row r="26524" spans="9:54" x14ac:dyDescent="0.25">
      <c r="I26524" s="80"/>
      <c r="AX26524" s="80"/>
      <c r="AY26524" s="80"/>
      <c r="AZ26524" s="80"/>
      <c r="BA26524" s="80"/>
      <c r="BB26524" s="80"/>
    </row>
    <row r="26525" spans="9:54" x14ac:dyDescent="0.25">
      <c r="I26525" s="80"/>
      <c r="AX26525" s="80"/>
      <c r="AY26525" s="80"/>
      <c r="AZ26525" s="80"/>
      <c r="BA26525" s="80"/>
      <c r="BB26525" s="80"/>
    </row>
    <row r="26526" spans="9:54" x14ac:dyDescent="0.25">
      <c r="I26526" s="80"/>
      <c r="AX26526" s="80"/>
      <c r="AY26526" s="80"/>
      <c r="AZ26526" s="80"/>
      <c r="BA26526" s="80"/>
      <c r="BB26526" s="80"/>
    </row>
    <row r="26527" spans="9:54" x14ac:dyDescent="0.25">
      <c r="I26527" s="80"/>
      <c r="AX26527" s="80"/>
      <c r="AY26527" s="80"/>
      <c r="AZ26527" s="80"/>
      <c r="BA26527" s="80"/>
      <c r="BB26527" s="80"/>
    </row>
    <row r="26528" spans="9:54" x14ac:dyDescent="0.25">
      <c r="I26528" s="80"/>
      <c r="AX26528" s="80"/>
      <c r="AY26528" s="80"/>
      <c r="AZ26528" s="80"/>
      <c r="BA26528" s="80"/>
      <c r="BB26528" s="80"/>
    </row>
    <row r="26529" spans="9:54" x14ac:dyDescent="0.25">
      <c r="I26529" s="80"/>
      <c r="AX26529" s="80"/>
      <c r="AY26529" s="80"/>
      <c r="AZ26529" s="80"/>
      <c r="BA26529" s="80"/>
      <c r="BB26529" s="80"/>
    </row>
    <row r="26530" spans="9:54" x14ac:dyDescent="0.25">
      <c r="I26530" s="80"/>
      <c r="AX26530" s="80"/>
      <c r="AY26530" s="80"/>
      <c r="AZ26530" s="80"/>
      <c r="BA26530" s="80"/>
      <c r="BB26530" s="80"/>
    </row>
    <row r="26531" spans="9:54" x14ac:dyDescent="0.25">
      <c r="I26531" s="80"/>
      <c r="AX26531" s="80"/>
      <c r="AY26531" s="80"/>
      <c r="AZ26531" s="80"/>
      <c r="BA26531" s="80"/>
      <c r="BB26531" s="80"/>
    </row>
    <row r="26532" spans="9:54" x14ac:dyDescent="0.25">
      <c r="I26532" s="80"/>
      <c r="AX26532" s="80"/>
      <c r="AY26532" s="80"/>
      <c r="AZ26532" s="80"/>
      <c r="BA26532" s="80"/>
      <c r="BB26532" s="80"/>
    </row>
    <row r="26533" spans="9:54" x14ac:dyDescent="0.25">
      <c r="I26533" s="80"/>
      <c r="AX26533" s="80"/>
      <c r="AY26533" s="80"/>
      <c r="AZ26533" s="80"/>
      <c r="BA26533" s="80"/>
      <c r="BB26533" s="80"/>
    </row>
    <row r="26534" spans="9:54" x14ac:dyDescent="0.25">
      <c r="I26534" s="80"/>
      <c r="AX26534" s="80"/>
      <c r="AY26534" s="80"/>
      <c r="AZ26534" s="80"/>
      <c r="BA26534" s="80"/>
      <c r="BB26534" s="80"/>
    </row>
    <row r="26535" spans="9:54" x14ac:dyDescent="0.25">
      <c r="I26535" s="80"/>
      <c r="AX26535" s="80"/>
      <c r="AY26535" s="80"/>
      <c r="AZ26535" s="80"/>
      <c r="BA26535" s="80"/>
      <c r="BB26535" s="80"/>
    </row>
    <row r="26536" spans="9:54" x14ac:dyDescent="0.25">
      <c r="I26536" s="80"/>
      <c r="AX26536" s="80"/>
      <c r="AY26536" s="80"/>
      <c r="AZ26536" s="80"/>
      <c r="BA26536" s="80"/>
      <c r="BB26536" s="80"/>
    </row>
    <row r="26537" spans="9:54" x14ac:dyDescent="0.25">
      <c r="I26537" s="80"/>
      <c r="AX26537" s="80"/>
      <c r="AY26537" s="80"/>
      <c r="AZ26537" s="80"/>
      <c r="BA26537" s="80"/>
      <c r="BB26537" s="80"/>
    </row>
    <row r="26538" spans="9:54" x14ac:dyDescent="0.25">
      <c r="I26538" s="80"/>
      <c r="AX26538" s="80"/>
      <c r="AY26538" s="80"/>
      <c r="AZ26538" s="80"/>
      <c r="BA26538" s="80"/>
      <c r="BB26538" s="80"/>
    </row>
    <row r="26539" spans="9:54" x14ac:dyDescent="0.25">
      <c r="I26539" s="80"/>
      <c r="AX26539" s="80"/>
      <c r="AY26539" s="80"/>
      <c r="AZ26539" s="80"/>
      <c r="BA26539" s="80"/>
      <c r="BB26539" s="80"/>
    </row>
    <row r="26540" spans="9:54" x14ac:dyDescent="0.25">
      <c r="I26540" s="80"/>
      <c r="AX26540" s="80"/>
      <c r="AY26540" s="80"/>
      <c r="AZ26540" s="80"/>
      <c r="BA26540" s="80"/>
      <c r="BB26540" s="80"/>
    </row>
    <row r="26541" spans="9:54" x14ac:dyDescent="0.25">
      <c r="I26541" s="80"/>
      <c r="AX26541" s="80"/>
      <c r="AY26541" s="80"/>
      <c r="AZ26541" s="80"/>
      <c r="BA26541" s="80"/>
      <c r="BB26541" s="80"/>
    </row>
    <row r="26542" spans="9:54" x14ac:dyDescent="0.25">
      <c r="I26542" s="80"/>
      <c r="AX26542" s="80"/>
      <c r="AY26542" s="80"/>
      <c r="AZ26542" s="80"/>
      <c r="BA26542" s="80"/>
      <c r="BB26542" s="80"/>
    </row>
    <row r="26543" spans="9:54" x14ac:dyDescent="0.25">
      <c r="I26543" s="80"/>
      <c r="AX26543" s="80"/>
      <c r="AY26543" s="80"/>
      <c r="AZ26543" s="80"/>
      <c r="BA26543" s="80"/>
      <c r="BB26543" s="80"/>
    </row>
    <row r="26544" spans="9:54" x14ac:dyDescent="0.25">
      <c r="I26544" s="80"/>
      <c r="AX26544" s="80"/>
      <c r="AY26544" s="80"/>
      <c r="AZ26544" s="80"/>
      <c r="BA26544" s="80"/>
      <c r="BB26544" s="80"/>
    </row>
    <row r="26545" spans="9:54" x14ac:dyDescent="0.25">
      <c r="I26545" s="80"/>
      <c r="AX26545" s="80"/>
      <c r="AY26545" s="80"/>
      <c r="AZ26545" s="80"/>
      <c r="BA26545" s="80"/>
      <c r="BB26545" s="80"/>
    </row>
    <row r="26546" spans="9:54" x14ac:dyDescent="0.25">
      <c r="I26546" s="80"/>
      <c r="AX26546" s="80"/>
      <c r="AY26546" s="80"/>
      <c r="AZ26546" s="80"/>
      <c r="BA26546" s="80"/>
      <c r="BB26546" s="80"/>
    </row>
    <row r="26547" spans="9:54" x14ac:dyDescent="0.25">
      <c r="I26547" s="80"/>
      <c r="AX26547" s="80"/>
      <c r="AY26547" s="80"/>
      <c r="AZ26547" s="80"/>
      <c r="BA26547" s="80"/>
      <c r="BB26547" s="80"/>
    </row>
    <row r="26548" spans="9:54" x14ac:dyDescent="0.25">
      <c r="I26548" s="80"/>
      <c r="AX26548" s="80"/>
      <c r="AY26548" s="80"/>
      <c r="AZ26548" s="80"/>
      <c r="BA26548" s="80"/>
      <c r="BB26548" s="80"/>
    </row>
    <row r="26549" spans="9:54" x14ac:dyDescent="0.25">
      <c r="I26549" s="80"/>
      <c r="AX26549" s="80"/>
      <c r="AY26549" s="80"/>
      <c r="AZ26549" s="80"/>
      <c r="BA26549" s="80"/>
      <c r="BB26549" s="80"/>
    </row>
    <row r="26550" spans="9:54" x14ac:dyDescent="0.25">
      <c r="I26550" s="80"/>
      <c r="AX26550" s="80"/>
      <c r="AY26550" s="80"/>
      <c r="AZ26550" s="80"/>
      <c r="BA26550" s="80"/>
      <c r="BB26550" s="80"/>
    </row>
    <row r="26551" spans="9:54" x14ac:dyDescent="0.25">
      <c r="I26551" s="80"/>
      <c r="AX26551" s="80"/>
      <c r="AY26551" s="80"/>
      <c r="AZ26551" s="80"/>
      <c r="BA26551" s="80"/>
      <c r="BB26551" s="80"/>
    </row>
    <row r="26552" spans="9:54" x14ac:dyDescent="0.25">
      <c r="I26552" s="80"/>
      <c r="AX26552" s="80"/>
      <c r="AY26552" s="80"/>
      <c r="AZ26552" s="80"/>
      <c r="BA26552" s="80"/>
      <c r="BB26552" s="80"/>
    </row>
    <row r="26553" spans="9:54" x14ac:dyDescent="0.25">
      <c r="I26553" s="80"/>
      <c r="AX26553" s="80"/>
      <c r="AY26553" s="80"/>
      <c r="AZ26553" s="80"/>
      <c r="BA26553" s="80"/>
      <c r="BB26553" s="80"/>
    </row>
    <row r="26554" spans="9:54" x14ac:dyDescent="0.25">
      <c r="I26554" s="80"/>
      <c r="AX26554" s="80"/>
      <c r="AY26554" s="80"/>
      <c r="AZ26554" s="80"/>
      <c r="BA26554" s="80"/>
      <c r="BB26554" s="80"/>
    </row>
    <row r="26555" spans="9:54" x14ac:dyDescent="0.25">
      <c r="I26555" s="80"/>
      <c r="AX26555" s="80"/>
      <c r="AY26555" s="80"/>
      <c r="AZ26555" s="80"/>
      <c r="BA26555" s="80"/>
      <c r="BB26555" s="80"/>
    </row>
    <row r="26556" spans="9:54" x14ac:dyDescent="0.25">
      <c r="I26556" s="80"/>
      <c r="AX26556" s="80"/>
      <c r="AY26556" s="80"/>
      <c r="AZ26556" s="80"/>
      <c r="BA26556" s="80"/>
      <c r="BB26556" s="80"/>
    </row>
    <row r="26557" spans="9:54" x14ac:dyDescent="0.25">
      <c r="I26557" s="80"/>
      <c r="AX26557" s="80"/>
      <c r="AY26557" s="80"/>
      <c r="AZ26557" s="80"/>
      <c r="BA26557" s="80"/>
      <c r="BB26557" s="80"/>
    </row>
    <row r="26558" spans="9:54" x14ac:dyDescent="0.25">
      <c r="I26558" s="80"/>
      <c r="AX26558" s="80"/>
      <c r="AY26558" s="80"/>
      <c r="AZ26558" s="80"/>
      <c r="BA26558" s="80"/>
      <c r="BB26558" s="80"/>
    </row>
    <row r="26559" spans="9:54" x14ac:dyDescent="0.25">
      <c r="I26559" s="80"/>
      <c r="AX26559" s="80"/>
      <c r="AY26559" s="80"/>
      <c r="AZ26559" s="80"/>
      <c r="BA26559" s="80"/>
      <c r="BB26559" s="80"/>
    </row>
    <row r="26560" spans="9:54" x14ac:dyDescent="0.25">
      <c r="I26560" s="80"/>
      <c r="AX26560" s="80"/>
      <c r="AY26560" s="80"/>
      <c r="AZ26560" s="80"/>
      <c r="BA26560" s="80"/>
      <c r="BB26560" s="80"/>
    </row>
    <row r="26561" spans="9:54" x14ac:dyDescent="0.25">
      <c r="I26561" s="80"/>
      <c r="AX26561" s="80"/>
      <c r="AY26561" s="80"/>
      <c r="AZ26561" s="80"/>
      <c r="BA26561" s="80"/>
      <c r="BB26561" s="80"/>
    </row>
    <row r="26562" spans="9:54" x14ac:dyDescent="0.25">
      <c r="I26562" s="80"/>
      <c r="AX26562" s="80"/>
      <c r="AY26562" s="80"/>
      <c r="AZ26562" s="80"/>
      <c r="BA26562" s="80"/>
      <c r="BB26562" s="80"/>
    </row>
    <row r="26563" spans="9:54" x14ac:dyDescent="0.25">
      <c r="I26563" s="80"/>
      <c r="AX26563" s="80"/>
      <c r="AY26563" s="80"/>
      <c r="AZ26563" s="80"/>
      <c r="BA26563" s="80"/>
      <c r="BB26563" s="80"/>
    </row>
    <row r="26564" spans="9:54" x14ac:dyDescent="0.25">
      <c r="I26564" s="80"/>
      <c r="AX26564" s="80"/>
      <c r="AY26564" s="80"/>
      <c r="AZ26564" s="80"/>
      <c r="BA26564" s="80"/>
      <c r="BB26564" s="80"/>
    </row>
    <row r="26565" spans="9:54" x14ac:dyDescent="0.25">
      <c r="I26565" s="80"/>
      <c r="AX26565" s="80"/>
      <c r="AY26565" s="80"/>
      <c r="AZ26565" s="80"/>
      <c r="BA26565" s="80"/>
      <c r="BB26565" s="80"/>
    </row>
    <row r="26566" spans="9:54" x14ac:dyDescent="0.25">
      <c r="I26566" s="80"/>
      <c r="AX26566" s="80"/>
      <c r="AY26566" s="80"/>
      <c r="AZ26566" s="80"/>
      <c r="BA26566" s="80"/>
      <c r="BB26566" s="80"/>
    </row>
    <row r="26567" spans="9:54" x14ac:dyDescent="0.25">
      <c r="I26567" s="80"/>
      <c r="AX26567" s="80"/>
      <c r="AY26567" s="80"/>
      <c r="AZ26567" s="80"/>
      <c r="BA26567" s="80"/>
      <c r="BB26567" s="80"/>
    </row>
    <row r="26568" spans="9:54" x14ac:dyDescent="0.25">
      <c r="I26568" s="80"/>
      <c r="AX26568" s="80"/>
      <c r="AY26568" s="80"/>
      <c r="AZ26568" s="80"/>
      <c r="BA26568" s="80"/>
      <c r="BB26568" s="80"/>
    </row>
    <row r="26569" spans="9:54" x14ac:dyDescent="0.25">
      <c r="I26569" s="80"/>
      <c r="AX26569" s="80"/>
      <c r="AY26569" s="80"/>
      <c r="AZ26569" s="80"/>
      <c r="BA26569" s="80"/>
      <c r="BB26569" s="80"/>
    </row>
    <row r="26570" spans="9:54" x14ac:dyDescent="0.25">
      <c r="I26570" s="80"/>
      <c r="AX26570" s="80"/>
      <c r="AY26570" s="80"/>
      <c r="AZ26570" s="80"/>
      <c r="BA26570" s="80"/>
      <c r="BB26570" s="80"/>
    </row>
    <row r="26571" spans="9:54" x14ac:dyDescent="0.25">
      <c r="I26571" s="80"/>
      <c r="AX26571" s="80"/>
      <c r="AY26571" s="80"/>
      <c r="AZ26571" s="80"/>
      <c r="BA26571" s="80"/>
      <c r="BB26571" s="80"/>
    </row>
    <row r="26572" spans="9:54" x14ac:dyDescent="0.25">
      <c r="I26572" s="80"/>
      <c r="AX26572" s="80"/>
      <c r="AY26572" s="80"/>
      <c r="AZ26572" s="80"/>
      <c r="BA26572" s="80"/>
      <c r="BB26572" s="80"/>
    </row>
    <row r="26573" spans="9:54" x14ac:dyDescent="0.25">
      <c r="I26573" s="80"/>
      <c r="AX26573" s="80"/>
      <c r="AY26573" s="80"/>
      <c r="AZ26573" s="80"/>
      <c r="BA26573" s="80"/>
      <c r="BB26573" s="80"/>
    </row>
    <row r="26574" spans="9:54" x14ac:dyDescent="0.25">
      <c r="I26574" s="80"/>
      <c r="AX26574" s="80"/>
      <c r="AY26574" s="80"/>
      <c r="AZ26574" s="80"/>
      <c r="BA26574" s="80"/>
      <c r="BB26574" s="80"/>
    </row>
    <row r="26575" spans="9:54" x14ac:dyDescent="0.25">
      <c r="I26575" s="80"/>
      <c r="AX26575" s="80"/>
      <c r="AY26575" s="80"/>
      <c r="AZ26575" s="80"/>
      <c r="BA26575" s="80"/>
      <c r="BB26575" s="80"/>
    </row>
    <row r="26576" spans="9:54" x14ac:dyDescent="0.25">
      <c r="I26576" s="80"/>
      <c r="AX26576" s="80"/>
      <c r="AY26576" s="80"/>
      <c r="AZ26576" s="80"/>
      <c r="BA26576" s="80"/>
      <c r="BB26576" s="80"/>
    </row>
    <row r="26577" spans="9:54" x14ac:dyDescent="0.25">
      <c r="I26577" s="80"/>
      <c r="AX26577" s="80"/>
      <c r="AY26577" s="80"/>
      <c r="AZ26577" s="80"/>
      <c r="BA26577" s="80"/>
      <c r="BB26577" s="80"/>
    </row>
    <row r="26578" spans="9:54" x14ac:dyDescent="0.25">
      <c r="I26578" s="80"/>
      <c r="AX26578" s="80"/>
      <c r="AY26578" s="80"/>
      <c r="AZ26578" s="80"/>
      <c r="BA26578" s="80"/>
      <c r="BB26578" s="80"/>
    </row>
    <row r="26579" spans="9:54" x14ac:dyDescent="0.25">
      <c r="I26579" s="80"/>
      <c r="AX26579" s="80"/>
      <c r="AY26579" s="80"/>
      <c r="AZ26579" s="80"/>
      <c r="BA26579" s="80"/>
      <c r="BB26579" s="80"/>
    </row>
    <row r="26580" spans="9:54" x14ac:dyDescent="0.25">
      <c r="I26580" s="80"/>
      <c r="AX26580" s="80"/>
      <c r="AY26580" s="80"/>
      <c r="AZ26580" s="80"/>
      <c r="BA26580" s="80"/>
      <c r="BB26580" s="80"/>
    </row>
    <row r="26581" spans="9:54" x14ac:dyDescent="0.25">
      <c r="I26581" s="80"/>
      <c r="AX26581" s="80"/>
      <c r="AY26581" s="80"/>
      <c r="AZ26581" s="80"/>
      <c r="BA26581" s="80"/>
      <c r="BB26581" s="80"/>
    </row>
    <row r="26582" spans="9:54" x14ac:dyDescent="0.25">
      <c r="I26582" s="80"/>
      <c r="AX26582" s="80"/>
      <c r="AY26582" s="80"/>
      <c r="AZ26582" s="80"/>
      <c r="BA26582" s="80"/>
      <c r="BB26582" s="80"/>
    </row>
    <row r="26583" spans="9:54" x14ac:dyDescent="0.25">
      <c r="I26583" s="80"/>
      <c r="AX26583" s="80"/>
      <c r="AY26583" s="80"/>
      <c r="AZ26583" s="80"/>
      <c r="BA26583" s="80"/>
      <c r="BB26583" s="80"/>
    </row>
    <row r="26584" spans="9:54" x14ac:dyDescent="0.25">
      <c r="I26584" s="80"/>
      <c r="AX26584" s="80"/>
      <c r="AY26584" s="80"/>
      <c r="AZ26584" s="80"/>
      <c r="BA26584" s="80"/>
      <c r="BB26584" s="80"/>
    </row>
    <row r="26585" spans="9:54" x14ac:dyDescent="0.25">
      <c r="I26585" s="80"/>
      <c r="AX26585" s="80"/>
      <c r="AY26585" s="80"/>
      <c r="AZ26585" s="80"/>
      <c r="BA26585" s="80"/>
      <c r="BB26585" s="80"/>
    </row>
    <row r="26586" spans="9:54" x14ac:dyDescent="0.25">
      <c r="I26586" s="80"/>
      <c r="AX26586" s="80"/>
      <c r="AY26586" s="80"/>
      <c r="AZ26586" s="80"/>
      <c r="BA26586" s="80"/>
      <c r="BB26586" s="80"/>
    </row>
    <row r="26587" spans="9:54" x14ac:dyDescent="0.25">
      <c r="I26587" s="80"/>
      <c r="AX26587" s="80"/>
      <c r="AY26587" s="80"/>
      <c r="AZ26587" s="80"/>
      <c r="BA26587" s="80"/>
      <c r="BB26587" s="80"/>
    </row>
    <row r="26588" spans="9:54" x14ac:dyDescent="0.25">
      <c r="I26588" s="80"/>
      <c r="AX26588" s="80"/>
      <c r="AY26588" s="80"/>
      <c r="AZ26588" s="80"/>
      <c r="BA26588" s="80"/>
      <c r="BB26588" s="80"/>
    </row>
    <row r="26589" spans="9:54" x14ac:dyDescent="0.25">
      <c r="I26589" s="80"/>
      <c r="AX26589" s="80"/>
      <c r="AY26589" s="80"/>
      <c r="AZ26589" s="80"/>
      <c r="BA26589" s="80"/>
      <c r="BB26589" s="80"/>
    </row>
    <row r="26590" spans="9:54" x14ac:dyDescent="0.25">
      <c r="I26590" s="80"/>
      <c r="AX26590" s="80"/>
      <c r="AY26590" s="80"/>
      <c r="AZ26590" s="80"/>
      <c r="BA26590" s="80"/>
      <c r="BB26590" s="80"/>
    </row>
    <row r="26591" spans="9:54" x14ac:dyDescent="0.25">
      <c r="I26591" s="80"/>
      <c r="AX26591" s="80"/>
      <c r="AY26591" s="80"/>
      <c r="AZ26591" s="80"/>
      <c r="BA26591" s="80"/>
      <c r="BB26591" s="80"/>
    </row>
    <row r="26592" spans="9:54" x14ac:dyDescent="0.25">
      <c r="I26592" s="80"/>
      <c r="AX26592" s="80"/>
      <c r="AY26592" s="80"/>
      <c r="AZ26592" s="80"/>
      <c r="BA26592" s="80"/>
      <c r="BB26592" s="80"/>
    </row>
    <row r="26593" spans="9:54" x14ac:dyDescent="0.25">
      <c r="I26593" s="80"/>
      <c r="AX26593" s="80"/>
      <c r="AY26593" s="80"/>
      <c r="AZ26593" s="80"/>
      <c r="BA26593" s="80"/>
      <c r="BB26593" s="80"/>
    </row>
    <row r="26594" spans="9:54" x14ac:dyDescent="0.25">
      <c r="I26594" s="80"/>
      <c r="AX26594" s="80"/>
      <c r="AY26594" s="80"/>
      <c r="AZ26594" s="80"/>
      <c r="BA26594" s="80"/>
      <c r="BB26594" s="80"/>
    </row>
    <row r="26595" spans="9:54" x14ac:dyDescent="0.25">
      <c r="I26595" s="80"/>
      <c r="AX26595" s="80"/>
      <c r="AY26595" s="80"/>
      <c r="AZ26595" s="80"/>
      <c r="BA26595" s="80"/>
      <c r="BB26595" s="80"/>
    </row>
    <row r="26596" spans="9:54" x14ac:dyDescent="0.25">
      <c r="I26596" s="80"/>
      <c r="AX26596" s="80"/>
      <c r="AY26596" s="80"/>
      <c r="AZ26596" s="80"/>
      <c r="BA26596" s="80"/>
      <c r="BB26596" s="80"/>
    </row>
    <row r="26597" spans="9:54" x14ac:dyDescent="0.25">
      <c r="I26597" s="80"/>
      <c r="AX26597" s="80"/>
      <c r="AY26597" s="80"/>
      <c r="AZ26597" s="80"/>
      <c r="BA26597" s="80"/>
      <c r="BB26597" s="80"/>
    </row>
    <row r="26598" spans="9:54" x14ac:dyDescent="0.25">
      <c r="I26598" s="80"/>
      <c r="AX26598" s="80"/>
      <c r="AY26598" s="80"/>
      <c r="AZ26598" s="80"/>
      <c r="BA26598" s="80"/>
      <c r="BB26598" s="80"/>
    </row>
    <row r="26599" spans="9:54" x14ac:dyDescent="0.25">
      <c r="I26599" s="80"/>
      <c r="AX26599" s="80"/>
      <c r="AY26599" s="80"/>
      <c r="AZ26599" s="80"/>
      <c r="BA26599" s="80"/>
      <c r="BB26599" s="80"/>
    </row>
    <row r="26600" spans="9:54" x14ac:dyDescent="0.25">
      <c r="I26600" s="80"/>
      <c r="AX26600" s="80"/>
      <c r="AY26600" s="80"/>
      <c r="AZ26600" s="80"/>
      <c r="BA26600" s="80"/>
      <c r="BB26600" s="80"/>
    </row>
    <row r="26601" spans="9:54" x14ac:dyDescent="0.25">
      <c r="I26601" s="80"/>
      <c r="AX26601" s="80"/>
      <c r="AY26601" s="80"/>
      <c r="AZ26601" s="80"/>
      <c r="BA26601" s="80"/>
      <c r="BB26601" s="80"/>
    </row>
    <row r="26602" spans="9:54" x14ac:dyDescent="0.25">
      <c r="I26602" s="80"/>
      <c r="AX26602" s="80"/>
      <c r="AY26602" s="80"/>
      <c r="AZ26602" s="80"/>
      <c r="BA26602" s="80"/>
      <c r="BB26602" s="80"/>
    </row>
    <row r="26603" spans="9:54" x14ac:dyDescent="0.25">
      <c r="I26603" s="80"/>
      <c r="AX26603" s="80"/>
      <c r="AY26603" s="80"/>
      <c r="AZ26603" s="80"/>
      <c r="BA26603" s="80"/>
      <c r="BB26603" s="80"/>
    </row>
    <row r="26604" spans="9:54" x14ac:dyDescent="0.25">
      <c r="I26604" s="80"/>
      <c r="AX26604" s="80"/>
      <c r="AY26604" s="80"/>
      <c r="AZ26604" s="80"/>
      <c r="BA26604" s="80"/>
      <c r="BB26604" s="80"/>
    </row>
    <row r="26605" spans="9:54" x14ac:dyDescent="0.25">
      <c r="I26605" s="80"/>
      <c r="AX26605" s="80"/>
      <c r="AY26605" s="80"/>
      <c r="AZ26605" s="80"/>
      <c r="BA26605" s="80"/>
      <c r="BB26605" s="80"/>
    </row>
    <row r="26606" spans="9:54" x14ac:dyDescent="0.25">
      <c r="I26606" s="80"/>
      <c r="AX26606" s="80"/>
      <c r="AY26606" s="80"/>
      <c r="AZ26606" s="80"/>
      <c r="BA26606" s="80"/>
      <c r="BB26606" s="80"/>
    </row>
    <row r="26607" spans="9:54" x14ac:dyDescent="0.25">
      <c r="I26607" s="80"/>
      <c r="AX26607" s="80"/>
      <c r="AY26607" s="80"/>
      <c r="AZ26607" s="80"/>
      <c r="BA26607" s="80"/>
      <c r="BB26607" s="80"/>
    </row>
    <row r="26608" spans="9:54" x14ac:dyDescent="0.25">
      <c r="I26608" s="80"/>
      <c r="AX26608" s="80"/>
      <c r="AY26608" s="80"/>
      <c r="AZ26608" s="80"/>
      <c r="BA26608" s="80"/>
      <c r="BB26608" s="80"/>
    </row>
    <row r="26609" spans="9:54" x14ac:dyDescent="0.25">
      <c r="I26609" s="80"/>
      <c r="AX26609" s="80"/>
      <c r="AY26609" s="80"/>
      <c r="AZ26609" s="80"/>
      <c r="BA26609" s="80"/>
      <c r="BB26609" s="80"/>
    </row>
    <row r="26610" spans="9:54" x14ac:dyDescent="0.25">
      <c r="I26610" s="80"/>
      <c r="AX26610" s="80"/>
      <c r="AY26610" s="80"/>
      <c r="AZ26610" s="80"/>
      <c r="BA26610" s="80"/>
      <c r="BB26610" s="80"/>
    </row>
    <row r="26611" spans="9:54" x14ac:dyDescent="0.25">
      <c r="I26611" s="80"/>
      <c r="AX26611" s="80"/>
      <c r="AY26611" s="80"/>
      <c r="AZ26611" s="80"/>
      <c r="BA26611" s="80"/>
      <c r="BB26611" s="80"/>
    </row>
    <row r="26612" spans="9:54" x14ac:dyDescent="0.25">
      <c r="I26612" s="80"/>
      <c r="AX26612" s="80"/>
      <c r="AY26612" s="80"/>
      <c r="AZ26612" s="80"/>
      <c r="BA26612" s="80"/>
      <c r="BB26612" s="80"/>
    </row>
    <row r="26613" spans="9:54" x14ac:dyDescent="0.25">
      <c r="I26613" s="80"/>
      <c r="AX26613" s="80"/>
      <c r="AY26613" s="80"/>
      <c r="AZ26613" s="80"/>
      <c r="BA26613" s="80"/>
      <c r="BB26613" s="80"/>
    </row>
    <row r="26614" spans="9:54" x14ac:dyDescent="0.25">
      <c r="I26614" s="80"/>
      <c r="AX26614" s="80"/>
      <c r="AY26614" s="80"/>
      <c r="AZ26614" s="80"/>
      <c r="BA26614" s="80"/>
      <c r="BB26614" s="80"/>
    </row>
    <row r="26615" spans="9:54" x14ac:dyDescent="0.25">
      <c r="I26615" s="80"/>
      <c r="AX26615" s="80"/>
      <c r="AY26615" s="80"/>
      <c r="AZ26615" s="80"/>
      <c r="BA26615" s="80"/>
      <c r="BB26615" s="80"/>
    </row>
    <row r="26616" spans="9:54" x14ac:dyDescent="0.25">
      <c r="I26616" s="80"/>
      <c r="AX26616" s="80"/>
      <c r="AY26616" s="80"/>
      <c r="AZ26616" s="80"/>
      <c r="BA26616" s="80"/>
      <c r="BB26616" s="80"/>
    </row>
    <row r="26617" spans="9:54" x14ac:dyDescent="0.25">
      <c r="I26617" s="80"/>
      <c r="AX26617" s="80"/>
      <c r="AY26617" s="80"/>
      <c r="AZ26617" s="80"/>
      <c r="BA26617" s="80"/>
      <c r="BB26617" s="80"/>
    </row>
    <row r="26618" spans="9:54" x14ac:dyDescent="0.25">
      <c r="I26618" s="80"/>
      <c r="AX26618" s="80"/>
      <c r="AY26618" s="80"/>
      <c r="AZ26618" s="80"/>
      <c r="BA26618" s="80"/>
      <c r="BB26618" s="80"/>
    </row>
    <row r="26619" spans="9:54" x14ac:dyDescent="0.25">
      <c r="I26619" s="80"/>
      <c r="AX26619" s="80"/>
      <c r="AY26619" s="80"/>
      <c r="AZ26619" s="80"/>
      <c r="BA26619" s="80"/>
      <c r="BB26619" s="80"/>
    </row>
    <row r="26620" spans="9:54" x14ac:dyDescent="0.25">
      <c r="I26620" s="80"/>
      <c r="AX26620" s="80"/>
      <c r="AY26620" s="80"/>
      <c r="AZ26620" s="80"/>
      <c r="BA26620" s="80"/>
      <c r="BB26620" s="80"/>
    </row>
    <row r="26621" spans="9:54" x14ac:dyDescent="0.25">
      <c r="I26621" s="80"/>
      <c r="AX26621" s="80"/>
      <c r="AY26621" s="80"/>
      <c r="AZ26621" s="80"/>
      <c r="BA26621" s="80"/>
      <c r="BB26621" s="80"/>
    </row>
    <row r="26622" spans="9:54" x14ac:dyDescent="0.25">
      <c r="I26622" s="80"/>
      <c r="AX26622" s="80"/>
      <c r="AY26622" s="80"/>
      <c r="AZ26622" s="80"/>
      <c r="BA26622" s="80"/>
      <c r="BB26622" s="80"/>
    </row>
    <row r="26623" spans="9:54" x14ac:dyDescent="0.25">
      <c r="I26623" s="80"/>
      <c r="AX26623" s="80"/>
      <c r="AY26623" s="80"/>
      <c r="AZ26623" s="80"/>
      <c r="BA26623" s="80"/>
      <c r="BB26623" s="80"/>
    </row>
    <row r="26624" spans="9:54" x14ac:dyDescent="0.25">
      <c r="I26624" s="80"/>
      <c r="AX26624" s="80"/>
      <c r="AY26624" s="80"/>
      <c r="AZ26624" s="80"/>
      <c r="BA26624" s="80"/>
      <c r="BB26624" s="80"/>
    </row>
    <row r="26625" spans="9:54" x14ac:dyDescent="0.25">
      <c r="I26625" s="80"/>
      <c r="AX26625" s="80"/>
      <c r="AY26625" s="80"/>
      <c r="AZ26625" s="80"/>
      <c r="BA26625" s="80"/>
      <c r="BB26625" s="80"/>
    </row>
    <row r="26626" spans="9:54" x14ac:dyDescent="0.25">
      <c r="I26626" s="80"/>
      <c r="AX26626" s="80"/>
      <c r="AY26626" s="80"/>
      <c r="AZ26626" s="80"/>
      <c r="BA26626" s="80"/>
      <c r="BB26626" s="80"/>
    </row>
    <row r="26627" spans="9:54" x14ac:dyDescent="0.25">
      <c r="I26627" s="80"/>
      <c r="AX26627" s="80"/>
      <c r="AY26627" s="80"/>
      <c r="AZ26627" s="80"/>
      <c r="BA26627" s="80"/>
      <c r="BB26627" s="80"/>
    </row>
    <row r="26628" spans="9:54" x14ac:dyDescent="0.25">
      <c r="I26628" s="80"/>
      <c r="AX26628" s="80"/>
      <c r="AY26628" s="80"/>
      <c r="AZ26628" s="80"/>
      <c r="BA26628" s="80"/>
      <c r="BB26628" s="80"/>
    </row>
    <row r="26629" spans="9:54" x14ac:dyDescent="0.25">
      <c r="I26629" s="80"/>
      <c r="AX26629" s="80"/>
      <c r="AY26629" s="80"/>
      <c r="AZ26629" s="80"/>
      <c r="BA26629" s="80"/>
      <c r="BB26629" s="80"/>
    </row>
    <row r="26630" spans="9:54" x14ac:dyDescent="0.25">
      <c r="I26630" s="80"/>
      <c r="AX26630" s="80"/>
      <c r="AY26630" s="80"/>
      <c r="AZ26630" s="80"/>
      <c r="BA26630" s="80"/>
      <c r="BB26630" s="80"/>
    </row>
    <row r="26631" spans="9:54" x14ac:dyDescent="0.25">
      <c r="I26631" s="80"/>
      <c r="AX26631" s="80"/>
      <c r="AY26631" s="80"/>
      <c r="AZ26631" s="80"/>
      <c r="BA26631" s="80"/>
      <c r="BB26631" s="80"/>
    </row>
    <row r="26632" spans="9:54" x14ac:dyDescent="0.25">
      <c r="I26632" s="80"/>
      <c r="AX26632" s="80"/>
      <c r="AY26632" s="80"/>
      <c r="AZ26632" s="80"/>
      <c r="BA26632" s="80"/>
      <c r="BB26632" s="80"/>
    </row>
    <row r="26633" spans="9:54" x14ac:dyDescent="0.25">
      <c r="I26633" s="80"/>
      <c r="AX26633" s="80"/>
      <c r="AY26633" s="80"/>
      <c r="AZ26633" s="80"/>
      <c r="BA26633" s="80"/>
      <c r="BB26633" s="80"/>
    </row>
    <row r="26634" spans="9:54" x14ac:dyDescent="0.25">
      <c r="I26634" s="80"/>
      <c r="AX26634" s="80"/>
      <c r="AY26634" s="80"/>
      <c r="AZ26634" s="80"/>
      <c r="BA26634" s="80"/>
      <c r="BB26634" s="80"/>
    </row>
    <row r="26635" spans="9:54" x14ac:dyDescent="0.25">
      <c r="I26635" s="80"/>
      <c r="AX26635" s="80"/>
      <c r="AY26635" s="80"/>
      <c r="AZ26635" s="80"/>
      <c r="BA26635" s="80"/>
      <c r="BB26635" s="80"/>
    </row>
    <row r="26636" spans="9:54" x14ac:dyDescent="0.25">
      <c r="I26636" s="80"/>
      <c r="AX26636" s="80"/>
      <c r="AY26636" s="80"/>
      <c r="AZ26636" s="80"/>
      <c r="BA26636" s="80"/>
      <c r="BB26636" s="80"/>
    </row>
    <row r="26637" spans="9:54" x14ac:dyDescent="0.25">
      <c r="I26637" s="80"/>
      <c r="AX26637" s="80"/>
      <c r="AY26637" s="80"/>
      <c r="AZ26637" s="80"/>
      <c r="BA26637" s="80"/>
      <c r="BB26637" s="80"/>
    </row>
    <row r="26638" spans="9:54" x14ac:dyDescent="0.25">
      <c r="I26638" s="80"/>
      <c r="AX26638" s="80"/>
      <c r="AY26638" s="80"/>
      <c r="AZ26638" s="80"/>
      <c r="BA26638" s="80"/>
      <c r="BB26638" s="80"/>
    </row>
    <row r="26639" spans="9:54" x14ac:dyDescent="0.25">
      <c r="I26639" s="80"/>
      <c r="AX26639" s="80"/>
      <c r="AY26639" s="80"/>
      <c r="AZ26639" s="80"/>
      <c r="BA26639" s="80"/>
      <c r="BB26639" s="80"/>
    </row>
    <row r="26640" spans="9:54" x14ac:dyDescent="0.25">
      <c r="I26640" s="80"/>
      <c r="AX26640" s="80"/>
      <c r="AY26640" s="80"/>
      <c r="AZ26640" s="80"/>
      <c r="BA26640" s="80"/>
      <c r="BB26640" s="80"/>
    </row>
    <row r="26641" spans="9:54" x14ac:dyDescent="0.25">
      <c r="I26641" s="80"/>
      <c r="AX26641" s="80"/>
      <c r="AY26641" s="80"/>
      <c r="AZ26641" s="80"/>
      <c r="BA26641" s="80"/>
      <c r="BB26641" s="80"/>
    </row>
    <row r="26642" spans="9:54" x14ac:dyDescent="0.25">
      <c r="I26642" s="80"/>
      <c r="AX26642" s="80"/>
      <c r="AY26642" s="80"/>
      <c r="AZ26642" s="80"/>
      <c r="BA26642" s="80"/>
      <c r="BB26642" s="80"/>
    </row>
    <row r="26643" spans="9:54" x14ac:dyDescent="0.25">
      <c r="I26643" s="80"/>
      <c r="AX26643" s="80"/>
      <c r="AY26643" s="80"/>
      <c r="AZ26643" s="80"/>
      <c r="BA26643" s="80"/>
      <c r="BB26643" s="80"/>
    </row>
    <row r="26644" spans="9:54" x14ac:dyDescent="0.25">
      <c r="I26644" s="80"/>
      <c r="AX26644" s="80"/>
      <c r="AY26644" s="80"/>
      <c r="AZ26644" s="80"/>
      <c r="BA26644" s="80"/>
      <c r="BB26644" s="80"/>
    </row>
    <row r="26645" spans="9:54" x14ac:dyDescent="0.25">
      <c r="I26645" s="80"/>
      <c r="AX26645" s="80"/>
      <c r="AY26645" s="80"/>
      <c r="AZ26645" s="80"/>
      <c r="BA26645" s="80"/>
      <c r="BB26645" s="80"/>
    </row>
    <row r="26646" spans="9:54" x14ac:dyDescent="0.25">
      <c r="I26646" s="80"/>
      <c r="AX26646" s="80"/>
      <c r="AY26646" s="80"/>
      <c r="AZ26646" s="80"/>
      <c r="BA26646" s="80"/>
      <c r="BB26646" s="80"/>
    </row>
    <row r="26647" spans="9:54" x14ac:dyDescent="0.25">
      <c r="I26647" s="80"/>
      <c r="AX26647" s="80"/>
      <c r="AY26647" s="80"/>
      <c r="AZ26647" s="80"/>
      <c r="BA26647" s="80"/>
      <c r="BB26647" s="80"/>
    </row>
    <row r="26648" spans="9:54" x14ac:dyDescent="0.25">
      <c r="I26648" s="80"/>
      <c r="AX26648" s="80"/>
      <c r="AY26648" s="80"/>
      <c r="AZ26648" s="80"/>
      <c r="BA26648" s="80"/>
      <c r="BB26648" s="80"/>
    </row>
    <row r="26649" spans="9:54" x14ac:dyDescent="0.25">
      <c r="I26649" s="80"/>
      <c r="AX26649" s="80"/>
      <c r="AY26649" s="80"/>
      <c r="AZ26649" s="80"/>
      <c r="BA26649" s="80"/>
      <c r="BB26649" s="80"/>
    </row>
    <row r="26650" spans="9:54" x14ac:dyDescent="0.25">
      <c r="I26650" s="80"/>
      <c r="AX26650" s="80"/>
      <c r="AY26650" s="80"/>
      <c r="AZ26650" s="80"/>
      <c r="BA26650" s="80"/>
      <c r="BB26650" s="80"/>
    </row>
    <row r="26651" spans="9:54" x14ac:dyDescent="0.25">
      <c r="I26651" s="80"/>
      <c r="AX26651" s="80"/>
      <c r="AY26651" s="80"/>
      <c r="AZ26651" s="80"/>
      <c r="BA26651" s="80"/>
      <c r="BB26651" s="80"/>
    </row>
    <row r="26652" spans="9:54" x14ac:dyDescent="0.25">
      <c r="I26652" s="80"/>
      <c r="AX26652" s="80"/>
      <c r="AY26652" s="80"/>
      <c r="AZ26652" s="80"/>
      <c r="BA26652" s="80"/>
      <c r="BB26652" s="80"/>
    </row>
    <row r="26653" spans="9:54" x14ac:dyDescent="0.25">
      <c r="I26653" s="80"/>
      <c r="AX26653" s="80"/>
      <c r="AY26653" s="80"/>
      <c r="AZ26653" s="80"/>
      <c r="BA26653" s="80"/>
      <c r="BB26653" s="80"/>
    </row>
    <row r="26654" spans="9:54" x14ac:dyDescent="0.25">
      <c r="I26654" s="80"/>
      <c r="AX26654" s="80"/>
      <c r="AY26654" s="80"/>
      <c r="AZ26654" s="80"/>
      <c r="BA26654" s="80"/>
      <c r="BB26654" s="80"/>
    </row>
    <row r="26655" spans="9:54" x14ac:dyDescent="0.25">
      <c r="I26655" s="80"/>
      <c r="AX26655" s="80"/>
      <c r="AY26655" s="80"/>
      <c r="AZ26655" s="80"/>
      <c r="BA26655" s="80"/>
      <c r="BB26655" s="80"/>
    </row>
    <row r="26656" spans="9:54" x14ac:dyDescent="0.25">
      <c r="I26656" s="80"/>
      <c r="AX26656" s="80"/>
      <c r="AY26656" s="80"/>
      <c r="AZ26656" s="80"/>
      <c r="BA26656" s="80"/>
      <c r="BB26656" s="80"/>
    </row>
    <row r="26657" spans="9:54" x14ac:dyDescent="0.25">
      <c r="I26657" s="80"/>
      <c r="AX26657" s="80"/>
      <c r="AY26657" s="80"/>
      <c r="AZ26657" s="80"/>
      <c r="BA26657" s="80"/>
      <c r="BB26657" s="80"/>
    </row>
    <row r="26658" spans="9:54" x14ac:dyDescent="0.25">
      <c r="I26658" s="80"/>
      <c r="AX26658" s="80"/>
      <c r="AY26658" s="80"/>
      <c r="AZ26658" s="80"/>
      <c r="BA26658" s="80"/>
      <c r="BB26658" s="80"/>
    </row>
    <row r="26659" spans="9:54" x14ac:dyDescent="0.25">
      <c r="I26659" s="80"/>
      <c r="AX26659" s="80"/>
      <c r="AY26659" s="80"/>
      <c r="AZ26659" s="80"/>
      <c r="BA26659" s="80"/>
      <c r="BB26659" s="80"/>
    </row>
    <row r="26660" spans="9:54" x14ac:dyDescent="0.25">
      <c r="I26660" s="80"/>
      <c r="AX26660" s="80"/>
      <c r="AY26660" s="80"/>
      <c r="AZ26660" s="80"/>
      <c r="BA26660" s="80"/>
      <c r="BB26660" s="80"/>
    </row>
    <row r="26661" spans="9:54" x14ac:dyDescent="0.25">
      <c r="I26661" s="80"/>
      <c r="AX26661" s="80"/>
      <c r="AY26661" s="80"/>
      <c r="AZ26661" s="80"/>
      <c r="BA26661" s="80"/>
      <c r="BB26661" s="80"/>
    </row>
    <row r="26662" spans="9:54" x14ac:dyDescent="0.25">
      <c r="I26662" s="80"/>
      <c r="AX26662" s="80"/>
      <c r="AY26662" s="80"/>
      <c r="AZ26662" s="80"/>
      <c r="BA26662" s="80"/>
      <c r="BB26662" s="80"/>
    </row>
    <row r="26663" spans="9:54" x14ac:dyDescent="0.25">
      <c r="I26663" s="80"/>
      <c r="AX26663" s="80"/>
      <c r="AY26663" s="80"/>
      <c r="AZ26663" s="80"/>
      <c r="BA26663" s="80"/>
      <c r="BB26663" s="80"/>
    </row>
    <row r="26664" spans="9:54" x14ac:dyDescent="0.25">
      <c r="I26664" s="80"/>
      <c r="AX26664" s="80"/>
      <c r="AY26664" s="80"/>
      <c r="AZ26664" s="80"/>
      <c r="BA26664" s="80"/>
      <c r="BB26664" s="80"/>
    </row>
    <row r="26665" spans="9:54" x14ac:dyDescent="0.25">
      <c r="I26665" s="80"/>
      <c r="AX26665" s="80"/>
      <c r="AY26665" s="80"/>
      <c r="AZ26665" s="80"/>
      <c r="BA26665" s="80"/>
      <c r="BB26665" s="80"/>
    </row>
    <row r="26666" spans="9:54" x14ac:dyDescent="0.25">
      <c r="I26666" s="80"/>
      <c r="AX26666" s="80"/>
      <c r="AY26666" s="80"/>
      <c r="AZ26666" s="80"/>
      <c r="BA26666" s="80"/>
      <c r="BB26666" s="80"/>
    </row>
    <row r="26667" spans="9:54" x14ac:dyDescent="0.25">
      <c r="I26667" s="80"/>
      <c r="AX26667" s="80"/>
      <c r="AY26667" s="80"/>
      <c r="AZ26667" s="80"/>
      <c r="BA26667" s="80"/>
      <c r="BB26667" s="80"/>
    </row>
    <row r="26668" spans="9:54" x14ac:dyDescent="0.25">
      <c r="I26668" s="80"/>
      <c r="AX26668" s="80"/>
      <c r="AY26668" s="80"/>
      <c r="AZ26668" s="80"/>
      <c r="BA26668" s="80"/>
      <c r="BB26668" s="80"/>
    </row>
    <row r="26669" spans="9:54" x14ac:dyDescent="0.25">
      <c r="I26669" s="80"/>
      <c r="AX26669" s="80"/>
      <c r="AY26669" s="80"/>
      <c r="AZ26669" s="80"/>
      <c r="BA26669" s="80"/>
      <c r="BB26669" s="80"/>
    </row>
    <row r="26670" spans="9:54" x14ac:dyDescent="0.25">
      <c r="I26670" s="80"/>
      <c r="AX26670" s="80"/>
      <c r="AY26670" s="80"/>
      <c r="AZ26670" s="80"/>
      <c r="BA26670" s="80"/>
      <c r="BB26670" s="80"/>
    </row>
    <row r="26671" spans="9:54" x14ac:dyDescent="0.25">
      <c r="I26671" s="80"/>
      <c r="AX26671" s="80"/>
      <c r="AY26671" s="80"/>
      <c r="AZ26671" s="80"/>
      <c r="BA26671" s="80"/>
      <c r="BB26671" s="80"/>
    </row>
    <row r="26672" spans="9:54" x14ac:dyDescent="0.25">
      <c r="I26672" s="80"/>
      <c r="AX26672" s="80"/>
      <c r="AY26672" s="80"/>
      <c r="AZ26672" s="80"/>
      <c r="BA26672" s="80"/>
      <c r="BB26672" s="80"/>
    </row>
    <row r="26673" spans="9:54" x14ac:dyDescent="0.25">
      <c r="I26673" s="80"/>
      <c r="AX26673" s="80"/>
      <c r="AY26673" s="80"/>
      <c r="AZ26673" s="80"/>
      <c r="BA26673" s="80"/>
      <c r="BB26673" s="80"/>
    </row>
    <row r="26674" spans="9:54" x14ac:dyDescent="0.25">
      <c r="I26674" s="80"/>
      <c r="AX26674" s="80"/>
      <c r="AY26674" s="80"/>
      <c r="AZ26674" s="80"/>
      <c r="BA26674" s="80"/>
      <c r="BB26674" s="80"/>
    </row>
    <row r="26675" spans="9:54" x14ac:dyDescent="0.25">
      <c r="I26675" s="80"/>
      <c r="AX26675" s="80"/>
      <c r="AY26675" s="80"/>
      <c r="AZ26675" s="80"/>
      <c r="BA26675" s="80"/>
      <c r="BB26675" s="80"/>
    </row>
    <row r="26676" spans="9:54" x14ac:dyDescent="0.25">
      <c r="I26676" s="80"/>
      <c r="AX26676" s="80"/>
      <c r="AY26676" s="80"/>
      <c r="AZ26676" s="80"/>
      <c r="BA26676" s="80"/>
      <c r="BB26676" s="80"/>
    </row>
    <row r="26677" spans="9:54" x14ac:dyDescent="0.25">
      <c r="I26677" s="80"/>
      <c r="AX26677" s="80"/>
      <c r="AY26677" s="80"/>
      <c r="AZ26677" s="80"/>
      <c r="BA26677" s="80"/>
      <c r="BB26677" s="80"/>
    </row>
    <row r="26678" spans="9:54" x14ac:dyDescent="0.25">
      <c r="I26678" s="80"/>
      <c r="AX26678" s="80"/>
      <c r="AY26678" s="80"/>
      <c r="AZ26678" s="80"/>
      <c r="BA26678" s="80"/>
      <c r="BB26678" s="80"/>
    </row>
    <row r="26679" spans="9:54" x14ac:dyDescent="0.25">
      <c r="I26679" s="80"/>
      <c r="AX26679" s="80"/>
      <c r="AY26679" s="80"/>
      <c r="AZ26679" s="80"/>
      <c r="BA26679" s="80"/>
      <c r="BB26679" s="80"/>
    </row>
    <row r="26680" spans="9:54" x14ac:dyDescent="0.25">
      <c r="I26680" s="80"/>
      <c r="AX26680" s="80"/>
      <c r="AY26680" s="80"/>
      <c r="AZ26680" s="80"/>
      <c r="BA26680" s="80"/>
      <c r="BB26680" s="80"/>
    </row>
    <row r="26681" spans="9:54" x14ac:dyDescent="0.25">
      <c r="I26681" s="80"/>
      <c r="AX26681" s="80"/>
      <c r="AY26681" s="80"/>
      <c r="AZ26681" s="80"/>
      <c r="BA26681" s="80"/>
      <c r="BB26681" s="80"/>
    </row>
    <row r="26682" spans="9:54" x14ac:dyDescent="0.25">
      <c r="I26682" s="80"/>
      <c r="AX26682" s="80"/>
      <c r="AY26682" s="80"/>
      <c r="AZ26682" s="80"/>
      <c r="BA26682" s="80"/>
      <c r="BB26682" s="80"/>
    </row>
    <row r="26683" spans="9:54" x14ac:dyDescent="0.25">
      <c r="I26683" s="80"/>
      <c r="AX26683" s="80"/>
      <c r="AY26683" s="80"/>
      <c r="AZ26683" s="80"/>
      <c r="BA26683" s="80"/>
      <c r="BB26683" s="80"/>
    </row>
    <row r="26684" spans="9:54" x14ac:dyDescent="0.25">
      <c r="I26684" s="80"/>
      <c r="AX26684" s="80"/>
      <c r="AY26684" s="80"/>
      <c r="AZ26684" s="80"/>
      <c r="BA26684" s="80"/>
      <c r="BB26684" s="80"/>
    </row>
    <row r="26685" spans="9:54" x14ac:dyDescent="0.25">
      <c r="I26685" s="80"/>
      <c r="AX26685" s="80"/>
      <c r="AY26685" s="80"/>
      <c r="AZ26685" s="80"/>
      <c r="BA26685" s="80"/>
      <c r="BB26685" s="80"/>
    </row>
    <row r="26686" spans="9:54" x14ac:dyDescent="0.25">
      <c r="I26686" s="80"/>
      <c r="AX26686" s="80"/>
      <c r="AY26686" s="80"/>
      <c r="AZ26686" s="80"/>
      <c r="BA26686" s="80"/>
      <c r="BB26686" s="80"/>
    </row>
    <row r="26687" spans="9:54" x14ac:dyDescent="0.25">
      <c r="I26687" s="80"/>
      <c r="AX26687" s="80"/>
      <c r="AY26687" s="80"/>
      <c r="AZ26687" s="80"/>
      <c r="BA26687" s="80"/>
      <c r="BB26687" s="80"/>
    </row>
    <row r="26688" spans="9:54" x14ac:dyDescent="0.25">
      <c r="I26688" s="80"/>
      <c r="AX26688" s="80"/>
      <c r="AY26688" s="80"/>
      <c r="AZ26688" s="80"/>
      <c r="BA26688" s="80"/>
      <c r="BB26688" s="80"/>
    </row>
    <row r="26689" spans="9:54" x14ac:dyDescent="0.25">
      <c r="I26689" s="80"/>
      <c r="AX26689" s="80"/>
      <c r="AY26689" s="80"/>
      <c r="AZ26689" s="80"/>
      <c r="BA26689" s="80"/>
      <c r="BB26689" s="80"/>
    </row>
    <row r="26690" spans="9:54" x14ac:dyDescent="0.25">
      <c r="I26690" s="80"/>
      <c r="AX26690" s="80"/>
      <c r="AY26690" s="80"/>
      <c r="AZ26690" s="80"/>
      <c r="BA26690" s="80"/>
      <c r="BB26690" s="80"/>
    </row>
    <row r="26691" spans="9:54" x14ac:dyDescent="0.25">
      <c r="I26691" s="80"/>
      <c r="AX26691" s="80"/>
      <c r="AY26691" s="80"/>
      <c r="AZ26691" s="80"/>
      <c r="BA26691" s="80"/>
      <c r="BB26691" s="80"/>
    </row>
    <row r="26692" spans="9:54" x14ac:dyDescent="0.25">
      <c r="I26692" s="80"/>
      <c r="AX26692" s="80"/>
      <c r="AY26692" s="80"/>
      <c r="AZ26692" s="80"/>
      <c r="BA26692" s="80"/>
      <c r="BB26692" s="80"/>
    </row>
    <row r="26693" spans="9:54" x14ac:dyDescent="0.25">
      <c r="I26693" s="80"/>
      <c r="AX26693" s="80"/>
      <c r="AY26693" s="80"/>
      <c r="AZ26693" s="80"/>
      <c r="BA26693" s="80"/>
      <c r="BB26693" s="80"/>
    </row>
    <row r="26694" spans="9:54" x14ac:dyDescent="0.25">
      <c r="I26694" s="80"/>
      <c r="AX26694" s="80"/>
      <c r="AY26694" s="80"/>
      <c r="AZ26694" s="80"/>
      <c r="BA26694" s="80"/>
      <c r="BB26694" s="80"/>
    </row>
    <row r="26695" spans="9:54" x14ac:dyDescent="0.25">
      <c r="I26695" s="80"/>
      <c r="AX26695" s="80"/>
      <c r="AY26695" s="80"/>
      <c r="AZ26695" s="80"/>
      <c r="BA26695" s="80"/>
      <c r="BB26695" s="80"/>
    </row>
    <row r="26696" spans="9:54" x14ac:dyDescent="0.25">
      <c r="I26696" s="80"/>
      <c r="AX26696" s="80"/>
      <c r="AY26696" s="80"/>
      <c r="AZ26696" s="80"/>
      <c r="BA26696" s="80"/>
      <c r="BB26696" s="80"/>
    </row>
    <row r="26697" spans="9:54" x14ac:dyDescent="0.25">
      <c r="I26697" s="80"/>
      <c r="AX26697" s="80"/>
      <c r="AY26697" s="80"/>
      <c r="AZ26697" s="80"/>
      <c r="BA26697" s="80"/>
      <c r="BB26697" s="80"/>
    </row>
    <row r="26698" spans="9:54" x14ac:dyDescent="0.25">
      <c r="I26698" s="80"/>
      <c r="AX26698" s="80"/>
      <c r="AY26698" s="80"/>
      <c r="AZ26698" s="80"/>
      <c r="BA26698" s="80"/>
      <c r="BB26698" s="80"/>
    </row>
    <row r="26699" spans="9:54" x14ac:dyDescent="0.25">
      <c r="I26699" s="80"/>
      <c r="AX26699" s="80"/>
      <c r="AY26699" s="80"/>
      <c r="AZ26699" s="80"/>
      <c r="BA26699" s="80"/>
      <c r="BB26699" s="80"/>
    </row>
    <row r="26700" spans="9:54" x14ac:dyDescent="0.25">
      <c r="I26700" s="80"/>
      <c r="AX26700" s="80"/>
      <c r="AY26700" s="80"/>
      <c r="AZ26700" s="80"/>
      <c r="BA26700" s="80"/>
      <c r="BB26700" s="80"/>
    </row>
    <row r="26701" spans="9:54" x14ac:dyDescent="0.25">
      <c r="I26701" s="80"/>
      <c r="AX26701" s="80"/>
      <c r="AY26701" s="80"/>
      <c r="AZ26701" s="80"/>
      <c r="BA26701" s="80"/>
      <c r="BB26701" s="80"/>
    </row>
    <row r="26702" spans="9:54" x14ac:dyDescent="0.25">
      <c r="I26702" s="80"/>
      <c r="AX26702" s="80"/>
      <c r="AY26702" s="80"/>
      <c r="AZ26702" s="80"/>
      <c r="BA26702" s="80"/>
      <c r="BB26702" s="80"/>
    </row>
    <row r="26703" spans="9:54" x14ac:dyDescent="0.25">
      <c r="I26703" s="80"/>
      <c r="AX26703" s="80"/>
      <c r="AY26703" s="80"/>
      <c r="AZ26703" s="80"/>
      <c r="BA26703" s="80"/>
      <c r="BB26703" s="80"/>
    </row>
    <row r="26704" spans="9:54" x14ac:dyDescent="0.25">
      <c r="I26704" s="80"/>
      <c r="AX26704" s="80"/>
      <c r="AY26704" s="80"/>
      <c r="AZ26704" s="80"/>
      <c r="BA26704" s="80"/>
      <c r="BB26704" s="80"/>
    </row>
    <row r="26705" spans="9:54" x14ac:dyDescent="0.25">
      <c r="I26705" s="80"/>
      <c r="AX26705" s="80"/>
      <c r="AY26705" s="80"/>
      <c r="AZ26705" s="80"/>
      <c r="BA26705" s="80"/>
      <c r="BB26705" s="80"/>
    </row>
    <row r="26706" spans="9:54" x14ac:dyDescent="0.25">
      <c r="I26706" s="80"/>
      <c r="AX26706" s="80"/>
      <c r="AY26706" s="80"/>
      <c r="AZ26706" s="80"/>
      <c r="BA26706" s="80"/>
      <c r="BB26706" s="80"/>
    </row>
    <row r="26707" spans="9:54" x14ac:dyDescent="0.25">
      <c r="I26707" s="80"/>
      <c r="AX26707" s="80"/>
      <c r="AY26707" s="80"/>
      <c r="AZ26707" s="80"/>
      <c r="BA26707" s="80"/>
      <c r="BB26707" s="80"/>
    </row>
    <row r="26708" spans="9:54" x14ac:dyDescent="0.25">
      <c r="I26708" s="80"/>
      <c r="AX26708" s="80"/>
      <c r="AY26708" s="80"/>
      <c r="AZ26708" s="80"/>
      <c r="BA26708" s="80"/>
      <c r="BB26708" s="80"/>
    </row>
    <row r="26709" spans="9:54" x14ac:dyDescent="0.25">
      <c r="I26709" s="80"/>
      <c r="AX26709" s="80"/>
      <c r="AY26709" s="80"/>
      <c r="AZ26709" s="80"/>
      <c r="BA26709" s="80"/>
      <c r="BB26709" s="80"/>
    </row>
    <row r="26710" spans="9:54" x14ac:dyDescent="0.25">
      <c r="I26710" s="80"/>
      <c r="AX26710" s="80"/>
      <c r="AY26710" s="80"/>
      <c r="AZ26710" s="80"/>
      <c r="BA26710" s="80"/>
      <c r="BB26710" s="80"/>
    </row>
    <row r="26711" spans="9:54" x14ac:dyDescent="0.25">
      <c r="I26711" s="80"/>
      <c r="AX26711" s="80"/>
      <c r="AY26711" s="80"/>
      <c r="AZ26711" s="80"/>
      <c r="BA26711" s="80"/>
      <c r="BB26711" s="80"/>
    </row>
    <row r="26712" spans="9:54" x14ac:dyDescent="0.25">
      <c r="I26712" s="80"/>
      <c r="AX26712" s="80"/>
      <c r="AY26712" s="80"/>
      <c r="AZ26712" s="80"/>
      <c r="BA26712" s="80"/>
      <c r="BB26712" s="80"/>
    </row>
    <row r="26713" spans="9:54" x14ac:dyDescent="0.25">
      <c r="I26713" s="80"/>
      <c r="AX26713" s="80"/>
      <c r="AY26713" s="80"/>
      <c r="AZ26713" s="80"/>
      <c r="BA26713" s="80"/>
      <c r="BB26713" s="80"/>
    </row>
    <row r="26714" spans="9:54" x14ac:dyDescent="0.25">
      <c r="I26714" s="80"/>
      <c r="AX26714" s="80"/>
      <c r="AY26714" s="80"/>
      <c r="AZ26714" s="80"/>
      <c r="BA26714" s="80"/>
      <c r="BB26714" s="80"/>
    </row>
    <row r="26715" spans="9:54" x14ac:dyDescent="0.25">
      <c r="I26715" s="80"/>
      <c r="AX26715" s="80"/>
      <c r="AY26715" s="80"/>
      <c r="AZ26715" s="80"/>
      <c r="BA26715" s="80"/>
      <c r="BB26715" s="80"/>
    </row>
    <row r="26716" spans="9:54" x14ac:dyDescent="0.25">
      <c r="I26716" s="80"/>
      <c r="AX26716" s="80"/>
      <c r="AY26716" s="80"/>
      <c r="AZ26716" s="80"/>
      <c r="BA26716" s="80"/>
      <c r="BB26716" s="80"/>
    </row>
    <row r="26717" spans="9:54" x14ac:dyDescent="0.25">
      <c r="I26717" s="80"/>
      <c r="AX26717" s="80"/>
      <c r="AY26717" s="80"/>
      <c r="AZ26717" s="80"/>
      <c r="BA26717" s="80"/>
      <c r="BB26717" s="80"/>
    </row>
    <row r="26718" spans="9:54" x14ac:dyDescent="0.25">
      <c r="I26718" s="80"/>
      <c r="AX26718" s="80"/>
      <c r="AY26718" s="80"/>
      <c r="AZ26718" s="80"/>
      <c r="BA26718" s="80"/>
      <c r="BB26718" s="80"/>
    </row>
    <row r="26719" spans="9:54" x14ac:dyDescent="0.25">
      <c r="I26719" s="80"/>
      <c r="AX26719" s="80"/>
      <c r="AY26719" s="80"/>
      <c r="AZ26719" s="80"/>
      <c r="BA26719" s="80"/>
      <c r="BB26719" s="80"/>
    </row>
    <row r="26720" spans="9:54" x14ac:dyDescent="0.25">
      <c r="I26720" s="80"/>
      <c r="AX26720" s="80"/>
      <c r="AY26720" s="80"/>
      <c r="AZ26720" s="80"/>
      <c r="BA26720" s="80"/>
      <c r="BB26720" s="80"/>
    </row>
    <row r="26721" spans="9:54" x14ac:dyDescent="0.25">
      <c r="I26721" s="80"/>
      <c r="AX26721" s="80"/>
      <c r="AY26721" s="80"/>
      <c r="AZ26721" s="80"/>
      <c r="BA26721" s="80"/>
      <c r="BB26721" s="80"/>
    </row>
    <row r="26722" spans="9:54" x14ac:dyDescent="0.25">
      <c r="I26722" s="80"/>
      <c r="AX26722" s="80"/>
      <c r="AY26722" s="80"/>
      <c r="AZ26722" s="80"/>
      <c r="BA26722" s="80"/>
      <c r="BB26722" s="80"/>
    </row>
    <row r="26723" spans="9:54" x14ac:dyDescent="0.25">
      <c r="I26723" s="80"/>
      <c r="AX26723" s="80"/>
      <c r="AY26723" s="80"/>
      <c r="AZ26723" s="80"/>
      <c r="BA26723" s="80"/>
      <c r="BB26723" s="80"/>
    </row>
    <row r="26724" spans="9:54" x14ac:dyDescent="0.25">
      <c r="I26724" s="80"/>
      <c r="AX26724" s="80"/>
      <c r="AY26724" s="80"/>
      <c r="AZ26724" s="80"/>
      <c r="BA26724" s="80"/>
      <c r="BB26724" s="80"/>
    </row>
    <row r="26725" spans="9:54" x14ac:dyDescent="0.25">
      <c r="I26725" s="80"/>
      <c r="AX26725" s="80"/>
      <c r="AY26725" s="80"/>
      <c r="AZ26725" s="80"/>
      <c r="BA26725" s="80"/>
      <c r="BB26725" s="80"/>
    </row>
    <row r="26726" spans="9:54" x14ac:dyDescent="0.25">
      <c r="I26726" s="80"/>
      <c r="AX26726" s="80"/>
      <c r="AY26726" s="80"/>
      <c r="AZ26726" s="80"/>
      <c r="BA26726" s="80"/>
      <c r="BB26726" s="80"/>
    </row>
    <row r="26727" spans="9:54" x14ac:dyDescent="0.25">
      <c r="I26727" s="80"/>
      <c r="AX26727" s="80"/>
      <c r="AY26727" s="80"/>
      <c r="AZ26727" s="80"/>
      <c r="BA26727" s="80"/>
      <c r="BB26727" s="80"/>
    </row>
    <row r="26728" spans="9:54" x14ac:dyDescent="0.25">
      <c r="I26728" s="80"/>
      <c r="AX26728" s="80"/>
      <c r="AY26728" s="80"/>
      <c r="AZ26728" s="80"/>
      <c r="BA26728" s="80"/>
      <c r="BB26728" s="80"/>
    </row>
    <row r="26729" spans="9:54" x14ac:dyDescent="0.25">
      <c r="I26729" s="80"/>
      <c r="AX26729" s="80"/>
      <c r="AY26729" s="80"/>
      <c r="AZ26729" s="80"/>
      <c r="BA26729" s="80"/>
      <c r="BB26729" s="80"/>
    </row>
    <row r="26730" spans="9:54" x14ac:dyDescent="0.25">
      <c r="I26730" s="80"/>
      <c r="AX26730" s="80"/>
      <c r="AY26730" s="80"/>
      <c r="AZ26730" s="80"/>
      <c r="BA26730" s="80"/>
      <c r="BB26730" s="80"/>
    </row>
    <row r="26731" spans="9:54" x14ac:dyDescent="0.25">
      <c r="I26731" s="80"/>
      <c r="AX26731" s="80"/>
      <c r="AY26731" s="80"/>
      <c r="AZ26731" s="80"/>
      <c r="BA26731" s="80"/>
      <c r="BB26731" s="80"/>
    </row>
    <row r="26732" spans="9:54" x14ac:dyDescent="0.25">
      <c r="I26732" s="80"/>
      <c r="AX26732" s="80"/>
      <c r="AY26732" s="80"/>
      <c r="AZ26732" s="80"/>
      <c r="BA26732" s="80"/>
      <c r="BB26732" s="80"/>
    </row>
    <row r="26733" spans="9:54" x14ac:dyDescent="0.25">
      <c r="I26733" s="80"/>
      <c r="AX26733" s="80"/>
      <c r="AY26733" s="80"/>
      <c r="AZ26733" s="80"/>
      <c r="BA26733" s="80"/>
      <c r="BB26733" s="80"/>
    </row>
    <row r="26734" spans="9:54" x14ac:dyDescent="0.25">
      <c r="I26734" s="80"/>
      <c r="AX26734" s="80"/>
      <c r="AY26734" s="80"/>
      <c r="AZ26734" s="80"/>
      <c r="BA26734" s="80"/>
      <c r="BB26734" s="80"/>
    </row>
    <row r="26735" spans="9:54" x14ac:dyDescent="0.25">
      <c r="I26735" s="80"/>
      <c r="AX26735" s="80"/>
      <c r="AY26735" s="80"/>
      <c r="AZ26735" s="80"/>
      <c r="BA26735" s="80"/>
      <c r="BB26735" s="80"/>
    </row>
    <row r="26736" spans="9:54" x14ac:dyDescent="0.25">
      <c r="I26736" s="80"/>
      <c r="AX26736" s="80"/>
      <c r="AY26736" s="80"/>
      <c r="AZ26736" s="80"/>
      <c r="BA26736" s="80"/>
      <c r="BB26736" s="80"/>
    </row>
    <row r="26737" spans="9:54" x14ac:dyDescent="0.25">
      <c r="I26737" s="80"/>
      <c r="AX26737" s="80"/>
      <c r="AY26737" s="80"/>
      <c r="AZ26737" s="80"/>
      <c r="BA26737" s="80"/>
      <c r="BB26737" s="80"/>
    </row>
    <row r="26738" spans="9:54" x14ac:dyDescent="0.25">
      <c r="I26738" s="80"/>
      <c r="AX26738" s="80"/>
      <c r="AY26738" s="80"/>
      <c r="AZ26738" s="80"/>
      <c r="BA26738" s="80"/>
      <c r="BB26738" s="80"/>
    </row>
    <row r="26739" spans="9:54" x14ac:dyDescent="0.25">
      <c r="I26739" s="80"/>
      <c r="AX26739" s="80"/>
      <c r="AY26739" s="80"/>
      <c r="AZ26739" s="80"/>
      <c r="BA26739" s="80"/>
      <c r="BB26739" s="80"/>
    </row>
    <row r="26740" spans="9:54" x14ac:dyDescent="0.25">
      <c r="I26740" s="80"/>
      <c r="AX26740" s="80"/>
      <c r="AY26740" s="80"/>
      <c r="AZ26740" s="80"/>
      <c r="BA26740" s="80"/>
      <c r="BB26740" s="80"/>
    </row>
    <row r="26741" spans="9:54" x14ac:dyDescent="0.25">
      <c r="I26741" s="80"/>
      <c r="AX26741" s="80"/>
      <c r="AY26741" s="80"/>
      <c r="AZ26741" s="80"/>
      <c r="BA26741" s="80"/>
      <c r="BB26741" s="80"/>
    </row>
    <row r="26742" spans="9:54" x14ac:dyDescent="0.25">
      <c r="I26742" s="80"/>
      <c r="AX26742" s="80"/>
      <c r="AY26742" s="80"/>
      <c r="AZ26742" s="80"/>
      <c r="BA26742" s="80"/>
      <c r="BB26742" s="80"/>
    </row>
    <row r="26743" spans="9:54" x14ac:dyDescent="0.25">
      <c r="I26743" s="80"/>
      <c r="AX26743" s="80"/>
      <c r="AY26743" s="80"/>
      <c r="AZ26743" s="80"/>
      <c r="BA26743" s="80"/>
      <c r="BB26743" s="80"/>
    </row>
    <row r="26744" spans="9:54" x14ac:dyDescent="0.25">
      <c r="I26744" s="80"/>
      <c r="AX26744" s="80"/>
      <c r="AY26744" s="80"/>
      <c r="AZ26744" s="80"/>
      <c r="BA26744" s="80"/>
      <c r="BB26744" s="80"/>
    </row>
    <row r="26745" spans="9:54" x14ac:dyDescent="0.25">
      <c r="I26745" s="80"/>
      <c r="AX26745" s="80"/>
      <c r="AY26745" s="80"/>
      <c r="AZ26745" s="80"/>
      <c r="BA26745" s="80"/>
      <c r="BB26745" s="80"/>
    </row>
    <row r="26746" spans="9:54" x14ac:dyDescent="0.25">
      <c r="I26746" s="80"/>
      <c r="AX26746" s="80"/>
      <c r="AY26746" s="80"/>
      <c r="AZ26746" s="80"/>
      <c r="BA26746" s="80"/>
      <c r="BB26746" s="80"/>
    </row>
    <row r="26747" spans="9:54" x14ac:dyDescent="0.25">
      <c r="I26747" s="80"/>
      <c r="AX26747" s="80"/>
      <c r="AY26747" s="80"/>
      <c r="AZ26747" s="80"/>
      <c r="BA26747" s="80"/>
      <c r="BB26747" s="80"/>
    </row>
    <row r="26748" spans="9:54" x14ac:dyDescent="0.25">
      <c r="I26748" s="80"/>
      <c r="AX26748" s="80"/>
      <c r="AY26748" s="80"/>
      <c r="AZ26748" s="80"/>
      <c r="BA26748" s="80"/>
      <c r="BB26748" s="80"/>
    </row>
    <row r="26749" spans="9:54" x14ac:dyDescent="0.25">
      <c r="I26749" s="80"/>
      <c r="AX26749" s="80"/>
      <c r="AY26749" s="80"/>
      <c r="AZ26749" s="80"/>
      <c r="BA26749" s="80"/>
      <c r="BB26749" s="80"/>
    </row>
    <row r="26750" spans="9:54" x14ac:dyDescent="0.25">
      <c r="I26750" s="80"/>
      <c r="AX26750" s="80"/>
      <c r="AY26750" s="80"/>
      <c r="AZ26750" s="80"/>
      <c r="BA26750" s="80"/>
      <c r="BB26750" s="80"/>
    </row>
    <row r="26751" spans="9:54" x14ac:dyDescent="0.25">
      <c r="I26751" s="80"/>
      <c r="AX26751" s="80"/>
      <c r="AY26751" s="80"/>
      <c r="AZ26751" s="80"/>
      <c r="BA26751" s="80"/>
      <c r="BB26751" s="80"/>
    </row>
    <row r="26752" spans="9:54" x14ac:dyDescent="0.25">
      <c r="I26752" s="80"/>
      <c r="AX26752" s="80"/>
      <c r="AY26752" s="80"/>
      <c r="AZ26752" s="80"/>
      <c r="BA26752" s="80"/>
      <c r="BB26752" s="80"/>
    </row>
    <row r="26753" spans="9:54" x14ac:dyDescent="0.25">
      <c r="I26753" s="80"/>
      <c r="AX26753" s="80"/>
      <c r="AY26753" s="80"/>
      <c r="AZ26753" s="80"/>
      <c r="BA26753" s="80"/>
      <c r="BB26753" s="80"/>
    </row>
    <row r="26754" spans="9:54" x14ac:dyDescent="0.25">
      <c r="I26754" s="80"/>
      <c r="AX26754" s="80"/>
      <c r="AY26754" s="80"/>
      <c r="AZ26754" s="80"/>
      <c r="BA26754" s="80"/>
      <c r="BB26754" s="80"/>
    </row>
    <row r="26755" spans="9:54" x14ac:dyDescent="0.25">
      <c r="I26755" s="80"/>
      <c r="AX26755" s="80"/>
      <c r="AY26755" s="80"/>
      <c r="AZ26755" s="80"/>
      <c r="BA26755" s="80"/>
      <c r="BB26755" s="80"/>
    </row>
    <row r="26756" spans="9:54" x14ac:dyDescent="0.25">
      <c r="I26756" s="80"/>
      <c r="AX26756" s="80"/>
      <c r="AY26756" s="80"/>
      <c r="AZ26756" s="80"/>
      <c r="BA26756" s="80"/>
      <c r="BB26756" s="80"/>
    </row>
    <row r="26757" spans="9:54" x14ac:dyDescent="0.25">
      <c r="I26757" s="80"/>
      <c r="AX26757" s="80"/>
      <c r="AY26757" s="80"/>
      <c r="AZ26757" s="80"/>
      <c r="BA26757" s="80"/>
      <c r="BB26757" s="80"/>
    </row>
    <row r="26758" spans="9:54" x14ac:dyDescent="0.25">
      <c r="I26758" s="80"/>
      <c r="AX26758" s="80"/>
      <c r="AY26758" s="80"/>
      <c r="AZ26758" s="80"/>
      <c r="BA26758" s="80"/>
      <c r="BB26758" s="80"/>
    </row>
    <row r="26759" spans="9:54" x14ac:dyDescent="0.25">
      <c r="I26759" s="80"/>
      <c r="AX26759" s="80"/>
      <c r="AY26759" s="80"/>
      <c r="AZ26759" s="80"/>
      <c r="BA26759" s="80"/>
      <c r="BB26759" s="80"/>
    </row>
    <row r="26760" spans="9:54" x14ac:dyDescent="0.25">
      <c r="I26760" s="80"/>
      <c r="AX26760" s="80"/>
      <c r="AY26760" s="80"/>
      <c r="AZ26760" s="80"/>
      <c r="BA26760" s="80"/>
      <c r="BB26760" s="80"/>
    </row>
    <row r="26761" spans="9:54" x14ac:dyDescent="0.25">
      <c r="I26761" s="80"/>
      <c r="AX26761" s="80"/>
      <c r="AY26761" s="80"/>
      <c r="AZ26761" s="80"/>
      <c r="BA26761" s="80"/>
      <c r="BB26761" s="80"/>
    </row>
    <row r="26762" spans="9:54" x14ac:dyDescent="0.25">
      <c r="I26762" s="80"/>
      <c r="AX26762" s="80"/>
      <c r="AY26762" s="80"/>
      <c r="AZ26762" s="80"/>
      <c r="BA26762" s="80"/>
      <c r="BB26762" s="80"/>
    </row>
    <row r="26763" spans="9:54" x14ac:dyDescent="0.25">
      <c r="I26763" s="80"/>
      <c r="AX26763" s="80"/>
      <c r="AY26763" s="80"/>
      <c r="AZ26763" s="80"/>
      <c r="BA26763" s="80"/>
      <c r="BB26763" s="80"/>
    </row>
    <row r="26764" spans="9:54" x14ac:dyDescent="0.25">
      <c r="I26764" s="80"/>
      <c r="AX26764" s="80"/>
      <c r="AY26764" s="80"/>
      <c r="AZ26764" s="80"/>
      <c r="BA26764" s="80"/>
      <c r="BB26764" s="80"/>
    </row>
    <row r="26765" spans="9:54" x14ac:dyDescent="0.25">
      <c r="I26765" s="80"/>
      <c r="AX26765" s="80"/>
      <c r="AY26765" s="80"/>
      <c r="AZ26765" s="80"/>
      <c r="BA26765" s="80"/>
      <c r="BB26765" s="80"/>
    </row>
    <row r="26766" spans="9:54" x14ac:dyDescent="0.25">
      <c r="I26766" s="80"/>
      <c r="AX26766" s="80"/>
      <c r="AY26766" s="80"/>
      <c r="AZ26766" s="80"/>
      <c r="BA26766" s="80"/>
      <c r="BB26766" s="80"/>
    </row>
    <row r="26767" spans="9:54" x14ac:dyDescent="0.25">
      <c r="I26767" s="80"/>
      <c r="AX26767" s="80"/>
      <c r="AY26767" s="80"/>
      <c r="AZ26767" s="80"/>
      <c r="BA26767" s="80"/>
      <c r="BB26767" s="80"/>
    </row>
    <row r="26768" spans="9:54" x14ac:dyDescent="0.25">
      <c r="I26768" s="80"/>
      <c r="AX26768" s="80"/>
      <c r="AY26768" s="80"/>
      <c r="AZ26768" s="80"/>
      <c r="BA26768" s="80"/>
      <c r="BB26768" s="80"/>
    </row>
    <row r="26769" spans="9:54" x14ac:dyDescent="0.25">
      <c r="I26769" s="80"/>
      <c r="AX26769" s="80"/>
      <c r="AY26769" s="80"/>
      <c r="AZ26769" s="80"/>
      <c r="BA26769" s="80"/>
      <c r="BB26769" s="80"/>
    </row>
    <row r="26770" spans="9:54" x14ac:dyDescent="0.25">
      <c r="I26770" s="80"/>
      <c r="AX26770" s="80"/>
      <c r="AY26770" s="80"/>
      <c r="AZ26770" s="80"/>
      <c r="BA26770" s="80"/>
      <c r="BB26770" s="80"/>
    </row>
    <row r="26771" spans="9:54" x14ac:dyDescent="0.25">
      <c r="I26771" s="80"/>
      <c r="AX26771" s="80"/>
      <c r="AY26771" s="80"/>
      <c r="AZ26771" s="80"/>
      <c r="BA26771" s="80"/>
      <c r="BB26771" s="80"/>
    </row>
    <row r="26772" spans="9:54" x14ac:dyDescent="0.25">
      <c r="I26772" s="80"/>
      <c r="AX26772" s="80"/>
      <c r="AY26772" s="80"/>
      <c r="AZ26772" s="80"/>
      <c r="BA26772" s="80"/>
      <c r="BB26772" s="80"/>
    </row>
    <row r="26773" spans="9:54" x14ac:dyDescent="0.25">
      <c r="I26773" s="80"/>
      <c r="AX26773" s="80"/>
      <c r="AY26773" s="80"/>
      <c r="AZ26773" s="80"/>
      <c r="BA26773" s="80"/>
      <c r="BB26773" s="80"/>
    </row>
    <row r="26774" spans="9:54" x14ac:dyDescent="0.25">
      <c r="I26774" s="80"/>
      <c r="AX26774" s="80"/>
      <c r="AY26774" s="80"/>
      <c r="AZ26774" s="80"/>
      <c r="BA26774" s="80"/>
      <c r="BB26774" s="80"/>
    </row>
    <row r="26775" spans="9:54" x14ac:dyDescent="0.25">
      <c r="I26775" s="80"/>
      <c r="AX26775" s="80"/>
      <c r="AY26775" s="80"/>
      <c r="AZ26775" s="80"/>
      <c r="BA26775" s="80"/>
      <c r="BB26775" s="80"/>
    </row>
    <row r="26776" spans="9:54" x14ac:dyDescent="0.25">
      <c r="I26776" s="80"/>
      <c r="AX26776" s="80"/>
      <c r="AY26776" s="80"/>
      <c r="AZ26776" s="80"/>
      <c r="BA26776" s="80"/>
      <c r="BB26776" s="80"/>
    </row>
    <row r="26777" spans="9:54" x14ac:dyDescent="0.25">
      <c r="I26777" s="80"/>
      <c r="AX26777" s="80"/>
      <c r="AY26777" s="80"/>
      <c r="AZ26777" s="80"/>
      <c r="BA26777" s="80"/>
      <c r="BB26777" s="80"/>
    </row>
    <row r="26778" spans="9:54" x14ac:dyDescent="0.25">
      <c r="I26778" s="80"/>
      <c r="AX26778" s="80"/>
      <c r="AY26778" s="80"/>
      <c r="AZ26778" s="80"/>
      <c r="BA26778" s="80"/>
      <c r="BB26778" s="80"/>
    </row>
    <row r="26779" spans="9:54" x14ac:dyDescent="0.25">
      <c r="I26779" s="80"/>
      <c r="AX26779" s="80"/>
      <c r="AY26779" s="80"/>
      <c r="AZ26779" s="80"/>
      <c r="BA26779" s="80"/>
      <c r="BB26779" s="80"/>
    </row>
    <row r="26780" spans="9:54" x14ac:dyDescent="0.25">
      <c r="I26780" s="80"/>
      <c r="AX26780" s="80"/>
      <c r="AY26780" s="80"/>
      <c r="AZ26780" s="80"/>
      <c r="BA26780" s="80"/>
      <c r="BB26780" s="80"/>
    </row>
    <row r="26781" spans="9:54" x14ac:dyDescent="0.25">
      <c r="I26781" s="80"/>
      <c r="AX26781" s="80"/>
      <c r="AY26781" s="80"/>
      <c r="AZ26781" s="80"/>
      <c r="BA26781" s="80"/>
      <c r="BB26781" s="80"/>
    </row>
    <row r="26782" spans="9:54" x14ac:dyDescent="0.25">
      <c r="I26782" s="80"/>
      <c r="AX26782" s="80"/>
      <c r="AY26782" s="80"/>
      <c r="AZ26782" s="80"/>
      <c r="BA26782" s="80"/>
      <c r="BB26782" s="80"/>
    </row>
    <row r="26783" spans="9:54" x14ac:dyDescent="0.25">
      <c r="I26783" s="80"/>
      <c r="AX26783" s="80"/>
      <c r="AY26783" s="80"/>
      <c r="AZ26783" s="80"/>
      <c r="BA26783" s="80"/>
      <c r="BB26783" s="80"/>
    </row>
    <row r="26784" spans="9:54" x14ac:dyDescent="0.25">
      <c r="I26784" s="80"/>
      <c r="AX26784" s="80"/>
      <c r="AY26784" s="80"/>
      <c r="AZ26784" s="80"/>
      <c r="BA26784" s="80"/>
      <c r="BB26784" s="80"/>
    </row>
    <row r="26785" spans="9:54" x14ac:dyDescent="0.25">
      <c r="I26785" s="80"/>
      <c r="AX26785" s="80"/>
      <c r="AY26785" s="80"/>
      <c r="AZ26785" s="80"/>
      <c r="BA26785" s="80"/>
      <c r="BB26785" s="80"/>
    </row>
    <row r="26786" spans="9:54" x14ac:dyDescent="0.25">
      <c r="I26786" s="80"/>
      <c r="AX26786" s="80"/>
      <c r="AY26786" s="80"/>
      <c r="AZ26786" s="80"/>
      <c r="BA26786" s="80"/>
      <c r="BB26786" s="80"/>
    </row>
    <row r="26787" spans="9:54" x14ac:dyDescent="0.25">
      <c r="I26787" s="80"/>
      <c r="AX26787" s="80"/>
      <c r="AY26787" s="80"/>
      <c r="AZ26787" s="80"/>
      <c r="BA26787" s="80"/>
      <c r="BB26787" s="80"/>
    </row>
    <row r="26788" spans="9:54" x14ac:dyDescent="0.25">
      <c r="I26788" s="80"/>
      <c r="AX26788" s="80"/>
      <c r="AY26788" s="80"/>
      <c r="AZ26788" s="80"/>
      <c r="BA26788" s="80"/>
      <c r="BB26788" s="80"/>
    </row>
    <row r="26789" spans="9:54" x14ac:dyDescent="0.25">
      <c r="I26789" s="80"/>
      <c r="AX26789" s="80"/>
      <c r="AY26789" s="80"/>
      <c r="AZ26789" s="80"/>
      <c r="BA26789" s="80"/>
      <c r="BB26789" s="80"/>
    </row>
    <row r="26790" spans="9:54" x14ac:dyDescent="0.25">
      <c r="I26790" s="80"/>
      <c r="AX26790" s="80"/>
      <c r="AY26790" s="80"/>
      <c r="AZ26790" s="80"/>
      <c r="BA26790" s="80"/>
      <c r="BB26790" s="80"/>
    </row>
    <row r="26791" spans="9:54" x14ac:dyDescent="0.25">
      <c r="I26791" s="80"/>
      <c r="AX26791" s="80"/>
      <c r="AY26791" s="80"/>
      <c r="AZ26791" s="80"/>
      <c r="BA26791" s="80"/>
      <c r="BB26791" s="80"/>
    </row>
    <row r="26792" spans="9:54" x14ac:dyDescent="0.25">
      <c r="I26792" s="80"/>
      <c r="AX26792" s="80"/>
      <c r="AY26792" s="80"/>
      <c r="AZ26792" s="80"/>
      <c r="BA26792" s="80"/>
      <c r="BB26792" s="80"/>
    </row>
    <row r="26793" spans="9:54" x14ac:dyDescent="0.25">
      <c r="I26793" s="80"/>
      <c r="AX26793" s="80"/>
      <c r="AY26793" s="80"/>
      <c r="AZ26793" s="80"/>
      <c r="BA26793" s="80"/>
      <c r="BB26793" s="80"/>
    </row>
    <row r="26794" spans="9:54" x14ac:dyDescent="0.25">
      <c r="I26794" s="80"/>
      <c r="AX26794" s="80"/>
      <c r="AY26794" s="80"/>
      <c r="AZ26794" s="80"/>
      <c r="BA26794" s="80"/>
      <c r="BB26794" s="80"/>
    </row>
    <row r="26795" spans="9:54" x14ac:dyDescent="0.25">
      <c r="I26795" s="80"/>
      <c r="AX26795" s="80"/>
      <c r="AY26795" s="80"/>
      <c r="AZ26795" s="80"/>
      <c r="BA26795" s="80"/>
      <c r="BB26795" s="80"/>
    </row>
    <row r="26796" spans="9:54" x14ac:dyDescent="0.25">
      <c r="I26796" s="80"/>
      <c r="AX26796" s="80"/>
      <c r="AY26796" s="80"/>
      <c r="AZ26796" s="80"/>
      <c r="BA26796" s="80"/>
      <c r="BB26796" s="80"/>
    </row>
    <row r="26797" spans="9:54" x14ac:dyDescent="0.25">
      <c r="I26797" s="80"/>
      <c r="AX26797" s="80"/>
      <c r="AY26797" s="80"/>
      <c r="AZ26797" s="80"/>
      <c r="BA26797" s="80"/>
      <c r="BB26797" s="80"/>
    </row>
    <row r="26798" spans="9:54" x14ac:dyDescent="0.25">
      <c r="I26798" s="80"/>
      <c r="AX26798" s="80"/>
      <c r="AY26798" s="80"/>
      <c r="AZ26798" s="80"/>
      <c r="BA26798" s="80"/>
      <c r="BB26798" s="80"/>
    </row>
    <row r="26799" spans="9:54" x14ac:dyDescent="0.25">
      <c r="I26799" s="80"/>
      <c r="AX26799" s="80"/>
      <c r="AY26799" s="80"/>
      <c r="AZ26799" s="80"/>
      <c r="BA26799" s="80"/>
      <c r="BB26799" s="80"/>
    </row>
    <row r="26800" spans="9:54" x14ac:dyDescent="0.25">
      <c r="I26800" s="80"/>
      <c r="AX26800" s="80"/>
      <c r="AY26800" s="80"/>
      <c r="AZ26800" s="80"/>
      <c r="BA26800" s="80"/>
      <c r="BB26800" s="80"/>
    </row>
    <row r="26801" spans="9:54" x14ac:dyDescent="0.25">
      <c r="I26801" s="80"/>
      <c r="AX26801" s="80"/>
      <c r="AY26801" s="80"/>
      <c r="AZ26801" s="80"/>
      <c r="BA26801" s="80"/>
      <c r="BB26801" s="80"/>
    </row>
    <row r="26802" spans="9:54" x14ac:dyDescent="0.25">
      <c r="I26802" s="80"/>
      <c r="AX26802" s="80"/>
      <c r="AY26802" s="80"/>
      <c r="AZ26802" s="80"/>
      <c r="BA26802" s="80"/>
      <c r="BB26802" s="80"/>
    </row>
    <row r="26803" spans="9:54" x14ac:dyDescent="0.25">
      <c r="I26803" s="80"/>
      <c r="AX26803" s="80"/>
      <c r="AY26803" s="80"/>
      <c r="AZ26803" s="80"/>
      <c r="BA26803" s="80"/>
      <c r="BB26803" s="80"/>
    </row>
    <row r="26804" spans="9:54" x14ac:dyDescent="0.25">
      <c r="I26804" s="80"/>
      <c r="AX26804" s="80"/>
      <c r="AY26804" s="80"/>
      <c r="AZ26804" s="80"/>
      <c r="BA26804" s="80"/>
      <c r="BB26804" s="80"/>
    </row>
    <row r="26805" spans="9:54" x14ac:dyDescent="0.25">
      <c r="I26805" s="80"/>
      <c r="AX26805" s="80"/>
      <c r="AY26805" s="80"/>
      <c r="AZ26805" s="80"/>
      <c r="BA26805" s="80"/>
      <c r="BB26805" s="80"/>
    </row>
    <row r="26806" spans="9:54" x14ac:dyDescent="0.25">
      <c r="I26806" s="80"/>
      <c r="AX26806" s="80"/>
      <c r="AY26806" s="80"/>
      <c r="AZ26806" s="80"/>
      <c r="BA26806" s="80"/>
      <c r="BB26806" s="80"/>
    </row>
    <row r="26807" spans="9:54" x14ac:dyDescent="0.25">
      <c r="I26807" s="80"/>
      <c r="AX26807" s="80"/>
      <c r="AY26807" s="80"/>
      <c r="AZ26807" s="80"/>
      <c r="BA26807" s="80"/>
      <c r="BB26807" s="80"/>
    </row>
    <row r="26808" spans="9:54" x14ac:dyDescent="0.25">
      <c r="I26808" s="80"/>
      <c r="AX26808" s="80"/>
      <c r="AY26808" s="80"/>
      <c r="AZ26808" s="80"/>
      <c r="BA26808" s="80"/>
      <c r="BB26808" s="80"/>
    </row>
    <row r="26809" spans="9:54" x14ac:dyDescent="0.25">
      <c r="I26809" s="80"/>
      <c r="AX26809" s="80"/>
      <c r="AY26809" s="80"/>
      <c r="AZ26809" s="80"/>
      <c r="BA26809" s="80"/>
      <c r="BB26809" s="80"/>
    </row>
    <row r="26810" spans="9:54" x14ac:dyDescent="0.25">
      <c r="I26810" s="80"/>
      <c r="AX26810" s="80"/>
      <c r="AY26810" s="80"/>
      <c r="AZ26810" s="80"/>
      <c r="BA26810" s="80"/>
      <c r="BB26810" s="80"/>
    </row>
    <row r="26811" spans="9:54" x14ac:dyDescent="0.25">
      <c r="I26811" s="80"/>
      <c r="AX26811" s="80"/>
      <c r="AY26811" s="80"/>
      <c r="AZ26811" s="80"/>
      <c r="BA26811" s="80"/>
      <c r="BB26811" s="80"/>
    </row>
    <row r="26812" spans="9:54" x14ac:dyDescent="0.25">
      <c r="I26812" s="80"/>
      <c r="AX26812" s="80"/>
      <c r="AY26812" s="80"/>
      <c r="AZ26812" s="80"/>
      <c r="BA26812" s="80"/>
      <c r="BB26812" s="80"/>
    </row>
    <row r="26813" spans="9:54" x14ac:dyDescent="0.25">
      <c r="I26813" s="80"/>
      <c r="AX26813" s="80"/>
      <c r="AY26813" s="80"/>
      <c r="AZ26813" s="80"/>
      <c r="BA26813" s="80"/>
      <c r="BB26813" s="80"/>
    </row>
    <row r="26814" spans="9:54" x14ac:dyDescent="0.25">
      <c r="I26814" s="80"/>
      <c r="AX26814" s="80"/>
      <c r="AY26814" s="80"/>
      <c r="AZ26814" s="80"/>
      <c r="BA26814" s="80"/>
      <c r="BB26814" s="80"/>
    </row>
    <row r="26815" spans="9:54" x14ac:dyDescent="0.25">
      <c r="I26815" s="80"/>
      <c r="AX26815" s="80"/>
      <c r="AY26815" s="80"/>
      <c r="AZ26815" s="80"/>
      <c r="BA26815" s="80"/>
      <c r="BB26815" s="80"/>
    </row>
    <row r="26816" spans="9:54" x14ac:dyDescent="0.25">
      <c r="I26816" s="80"/>
      <c r="AX26816" s="80"/>
      <c r="AY26816" s="80"/>
      <c r="AZ26816" s="80"/>
      <c r="BA26816" s="80"/>
      <c r="BB26816" s="80"/>
    </row>
    <row r="26817" spans="9:54" x14ac:dyDescent="0.25">
      <c r="I26817" s="80"/>
      <c r="AX26817" s="80"/>
      <c r="AY26817" s="80"/>
      <c r="AZ26817" s="80"/>
      <c r="BA26817" s="80"/>
      <c r="BB26817" s="80"/>
    </row>
    <row r="26818" spans="9:54" x14ac:dyDescent="0.25">
      <c r="I26818" s="80"/>
      <c r="AX26818" s="80"/>
      <c r="AY26818" s="80"/>
      <c r="AZ26818" s="80"/>
      <c r="BA26818" s="80"/>
      <c r="BB26818" s="80"/>
    </row>
    <row r="26819" spans="9:54" x14ac:dyDescent="0.25">
      <c r="I26819" s="80"/>
      <c r="AX26819" s="80"/>
      <c r="AY26819" s="80"/>
      <c r="AZ26819" s="80"/>
      <c r="BA26819" s="80"/>
      <c r="BB26819" s="80"/>
    </row>
    <row r="26820" spans="9:54" x14ac:dyDescent="0.25">
      <c r="I26820" s="80"/>
      <c r="AX26820" s="80"/>
      <c r="AY26820" s="80"/>
      <c r="AZ26820" s="80"/>
      <c r="BA26820" s="80"/>
      <c r="BB26820" s="80"/>
    </row>
    <row r="26821" spans="9:54" x14ac:dyDescent="0.25">
      <c r="I26821" s="80"/>
      <c r="AX26821" s="80"/>
      <c r="AY26821" s="80"/>
      <c r="AZ26821" s="80"/>
      <c r="BA26821" s="80"/>
      <c r="BB26821" s="80"/>
    </row>
    <row r="26822" spans="9:54" x14ac:dyDescent="0.25">
      <c r="I26822" s="80"/>
      <c r="AX26822" s="80"/>
      <c r="AY26822" s="80"/>
      <c r="AZ26822" s="80"/>
      <c r="BA26822" s="80"/>
      <c r="BB26822" s="80"/>
    </row>
    <row r="26823" spans="9:54" x14ac:dyDescent="0.25">
      <c r="I26823" s="80"/>
      <c r="AX26823" s="80"/>
      <c r="AY26823" s="80"/>
      <c r="AZ26823" s="80"/>
      <c r="BA26823" s="80"/>
      <c r="BB26823" s="80"/>
    </row>
    <row r="26824" spans="9:54" x14ac:dyDescent="0.25">
      <c r="I26824" s="80"/>
      <c r="AX26824" s="80"/>
      <c r="AY26824" s="80"/>
      <c r="AZ26824" s="80"/>
      <c r="BA26824" s="80"/>
      <c r="BB26824" s="80"/>
    </row>
    <row r="26825" spans="9:54" x14ac:dyDescent="0.25">
      <c r="I26825" s="80"/>
      <c r="AX26825" s="80"/>
      <c r="AY26825" s="80"/>
      <c r="AZ26825" s="80"/>
      <c r="BA26825" s="80"/>
      <c r="BB26825" s="80"/>
    </row>
    <row r="26826" spans="9:54" x14ac:dyDescent="0.25">
      <c r="I26826" s="80"/>
      <c r="AX26826" s="80"/>
      <c r="AY26826" s="80"/>
      <c r="AZ26826" s="80"/>
      <c r="BA26826" s="80"/>
      <c r="BB26826" s="80"/>
    </row>
    <row r="26827" spans="9:54" x14ac:dyDescent="0.25">
      <c r="I26827" s="80"/>
      <c r="AX26827" s="80"/>
      <c r="AY26827" s="80"/>
      <c r="AZ26827" s="80"/>
      <c r="BA26827" s="80"/>
      <c r="BB26827" s="80"/>
    </row>
    <row r="26828" spans="9:54" x14ac:dyDescent="0.25">
      <c r="I26828" s="80"/>
      <c r="AX26828" s="80"/>
      <c r="AY26828" s="80"/>
      <c r="AZ26828" s="80"/>
      <c r="BA26828" s="80"/>
      <c r="BB26828" s="80"/>
    </row>
    <row r="26829" spans="9:54" x14ac:dyDescent="0.25">
      <c r="I26829" s="80"/>
      <c r="AX26829" s="80"/>
      <c r="AY26829" s="80"/>
      <c r="AZ26829" s="80"/>
      <c r="BA26829" s="80"/>
      <c r="BB26829" s="80"/>
    </row>
    <row r="26830" spans="9:54" x14ac:dyDescent="0.25">
      <c r="I26830" s="80"/>
      <c r="AX26830" s="80"/>
      <c r="AY26830" s="80"/>
      <c r="AZ26830" s="80"/>
      <c r="BA26830" s="80"/>
      <c r="BB26830" s="80"/>
    </row>
    <row r="26831" spans="9:54" x14ac:dyDescent="0.25">
      <c r="I26831" s="80"/>
      <c r="AX26831" s="80"/>
      <c r="AY26831" s="80"/>
      <c r="AZ26831" s="80"/>
      <c r="BA26831" s="80"/>
      <c r="BB26831" s="80"/>
    </row>
    <row r="26832" spans="9:54" x14ac:dyDescent="0.25">
      <c r="I26832" s="80"/>
      <c r="AX26832" s="80"/>
      <c r="AY26832" s="80"/>
      <c r="AZ26832" s="80"/>
      <c r="BA26832" s="80"/>
      <c r="BB26832" s="80"/>
    </row>
    <row r="26833" spans="9:54" x14ac:dyDescent="0.25">
      <c r="I26833" s="80"/>
      <c r="AX26833" s="80"/>
      <c r="AY26833" s="80"/>
      <c r="AZ26833" s="80"/>
      <c r="BA26833" s="80"/>
      <c r="BB26833" s="80"/>
    </row>
    <row r="26834" spans="9:54" x14ac:dyDescent="0.25">
      <c r="I26834" s="80"/>
      <c r="AX26834" s="80"/>
      <c r="AY26834" s="80"/>
      <c r="AZ26834" s="80"/>
      <c r="BA26834" s="80"/>
      <c r="BB26834" s="80"/>
    </row>
    <row r="26835" spans="9:54" x14ac:dyDescent="0.25">
      <c r="I26835" s="80"/>
      <c r="AX26835" s="80"/>
      <c r="AY26835" s="80"/>
      <c r="AZ26835" s="80"/>
      <c r="BA26835" s="80"/>
      <c r="BB26835" s="80"/>
    </row>
    <row r="26836" spans="9:54" x14ac:dyDescent="0.25">
      <c r="I26836" s="80"/>
      <c r="AX26836" s="80"/>
      <c r="AY26836" s="80"/>
      <c r="AZ26836" s="80"/>
      <c r="BA26836" s="80"/>
      <c r="BB26836" s="80"/>
    </row>
    <row r="26837" spans="9:54" x14ac:dyDescent="0.25">
      <c r="I26837" s="80"/>
      <c r="AX26837" s="80"/>
      <c r="AY26837" s="80"/>
      <c r="AZ26837" s="80"/>
      <c r="BA26837" s="80"/>
      <c r="BB26837" s="80"/>
    </row>
    <row r="26838" spans="9:54" x14ac:dyDescent="0.25">
      <c r="I26838" s="80"/>
      <c r="AX26838" s="80"/>
      <c r="AY26838" s="80"/>
      <c r="AZ26838" s="80"/>
      <c r="BA26838" s="80"/>
      <c r="BB26838" s="80"/>
    </row>
    <row r="26839" spans="9:54" x14ac:dyDescent="0.25">
      <c r="I26839" s="80"/>
      <c r="AX26839" s="80"/>
      <c r="AY26839" s="80"/>
      <c r="AZ26839" s="80"/>
      <c r="BA26839" s="80"/>
      <c r="BB26839" s="80"/>
    </row>
    <row r="26840" spans="9:54" x14ac:dyDescent="0.25">
      <c r="I26840" s="80"/>
      <c r="AX26840" s="80"/>
      <c r="AY26840" s="80"/>
      <c r="AZ26840" s="80"/>
      <c r="BA26840" s="80"/>
      <c r="BB26840" s="80"/>
    </row>
    <row r="26841" spans="9:54" x14ac:dyDescent="0.25">
      <c r="I26841" s="80"/>
      <c r="AX26841" s="80"/>
      <c r="AY26841" s="80"/>
      <c r="AZ26841" s="80"/>
      <c r="BA26841" s="80"/>
      <c r="BB26841" s="80"/>
    </row>
    <row r="26842" spans="9:54" x14ac:dyDescent="0.25">
      <c r="I26842" s="80"/>
      <c r="AX26842" s="80"/>
      <c r="AY26842" s="80"/>
      <c r="AZ26842" s="80"/>
      <c r="BA26842" s="80"/>
      <c r="BB26842" s="80"/>
    </row>
    <row r="26843" spans="9:54" x14ac:dyDescent="0.25">
      <c r="I26843" s="80"/>
      <c r="AX26843" s="80"/>
      <c r="AY26843" s="80"/>
      <c r="AZ26843" s="80"/>
      <c r="BA26843" s="80"/>
      <c r="BB26843" s="80"/>
    </row>
    <row r="26844" spans="9:54" x14ac:dyDescent="0.25">
      <c r="I26844" s="80"/>
      <c r="AX26844" s="80"/>
      <c r="AY26844" s="80"/>
      <c r="AZ26844" s="80"/>
      <c r="BA26844" s="80"/>
      <c r="BB26844" s="80"/>
    </row>
    <row r="26845" spans="9:54" x14ac:dyDescent="0.25">
      <c r="I26845" s="80"/>
      <c r="AX26845" s="80"/>
      <c r="AY26845" s="80"/>
      <c r="AZ26845" s="80"/>
      <c r="BA26845" s="80"/>
      <c r="BB26845" s="80"/>
    </row>
    <row r="26846" spans="9:54" x14ac:dyDescent="0.25">
      <c r="I26846" s="80"/>
      <c r="AX26846" s="80"/>
      <c r="AY26846" s="80"/>
      <c r="AZ26846" s="80"/>
      <c r="BA26846" s="80"/>
      <c r="BB26846" s="80"/>
    </row>
    <row r="26847" spans="9:54" x14ac:dyDescent="0.25">
      <c r="I26847" s="80"/>
      <c r="AX26847" s="80"/>
      <c r="AY26847" s="80"/>
      <c r="AZ26847" s="80"/>
      <c r="BA26847" s="80"/>
      <c r="BB26847" s="80"/>
    </row>
    <row r="26848" spans="9:54" x14ac:dyDescent="0.25">
      <c r="I26848" s="80"/>
      <c r="AX26848" s="80"/>
      <c r="AY26848" s="80"/>
      <c r="AZ26848" s="80"/>
      <c r="BA26848" s="80"/>
      <c r="BB26848" s="80"/>
    </row>
    <row r="26849" spans="9:54" x14ac:dyDescent="0.25">
      <c r="I26849" s="80"/>
      <c r="AX26849" s="80"/>
      <c r="AY26849" s="80"/>
      <c r="AZ26849" s="80"/>
      <c r="BA26849" s="80"/>
      <c r="BB26849" s="80"/>
    </row>
    <row r="26850" spans="9:54" x14ac:dyDescent="0.25">
      <c r="I26850" s="80"/>
      <c r="AX26850" s="80"/>
      <c r="AY26850" s="80"/>
      <c r="AZ26850" s="80"/>
      <c r="BA26850" s="80"/>
      <c r="BB26850" s="80"/>
    </row>
    <row r="26851" spans="9:54" x14ac:dyDescent="0.25">
      <c r="I26851" s="80"/>
      <c r="AX26851" s="80"/>
      <c r="AY26851" s="80"/>
      <c r="AZ26851" s="80"/>
      <c r="BA26851" s="80"/>
      <c r="BB26851" s="80"/>
    </row>
    <row r="26852" spans="9:54" x14ac:dyDescent="0.25">
      <c r="I26852" s="80"/>
      <c r="AX26852" s="80"/>
      <c r="AY26852" s="80"/>
      <c r="AZ26852" s="80"/>
      <c r="BA26852" s="80"/>
      <c r="BB26852" s="80"/>
    </row>
    <row r="26853" spans="9:54" x14ac:dyDescent="0.25">
      <c r="I26853" s="80"/>
      <c r="AX26853" s="80"/>
      <c r="AY26853" s="80"/>
      <c r="AZ26853" s="80"/>
      <c r="BA26853" s="80"/>
      <c r="BB26853" s="80"/>
    </row>
    <row r="26854" spans="9:54" x14ac:dyDescent="0.25">
      <c r="I26854" s="80"/>
      <c r="AX26854" s="80"/>
      <c r="AY26854" s="80"/>
      <c r="AZ26854" s="80"/>
      <c r="BA26854" s="80"/>
      <c r="BB26854" s="80"/>
    </row>
    <row r="26855" spans="9:54" x14ac:dyDescent="0.25">
      <c r="I26855" s="80"/>
      <c r="AX26855" s="80"/>
      <c r="AY26855" s="80"/>
      <c r="AZ26855" s="80"/>
      <c r="BA26855" s="80"/>
      <c r="BB26855" s="80"/>
    </row>
    <row r="26856" spans="9:54" x14ac:dyDescent="0.25">
      <c r="I26856" s="80"/>
      <c r="AX26856" s="80"/>
      <c r="AY26856" s="80"/>
      <c r="AZ26856" s="80"/>
      <c r="BA26856" s="80"/>
      <c r="BB26856" s="80"/>
    </row>
    <row r="26857" spans="9:54" x14ac:dyDescent="0.25">
      <c r="I26857" s="80"/>
      <c r="AX26857" s="80"/>
      <c r="AY26857" s="80"/>
      <c r="AZ26857" s="80"/>
      <c r="BA26857" s="80"/>
      <c r="BB26857" s="80"/>
    </row>
    <row r="26858" spans="9:54" x14ac:dyDescent="0.25">
      <c r="I26858" s="80"/>
      <c r="AX26858" s="80"/>
      <c r="AY26858" s="80"/>
      <c r="AZ26858" s="80"/>
      <c r="BA26858" s="80"/>
      <c r="BB26858" s="80"/>
    </row>
    <row r="26859" spans="9:54" x14ac:dyDescent="0.25">
      <c r="I26859" s="80"/>
      <c r="AX26859" s="80"/>
      <c r="AY26859" s="80"/>
      <c r="AZ26859" s="80"/>
      <c r="BA26859" s="80"/>
      <c r="BB26859" s="80"/>
    </row>
    <row r="26860" spans="9:54" x14ac:dyDescent="0.25">
      <c r="I26860" s="80"/>
      <c r="AX26860" s="80"/>
      <c r="AY26860" s="80"/>
      <c r="AZ26860" s="80"/>
      <c r="BA26860" s="80"/>
      <c r="BB26860" s="80"/>
    </row>
    <row r="26861" spans="9:54" x14ac:dyDescent="0.25">
      <c r="I26861" s="80"/>
      <c r="AX26861" s="80"/>
      <c r="AY26861" s="80"/>
      <c r="AZ26861" s="80"/>
      <c r="BA26861" s="80"/>
      <c r="BB26861" s="80"/>
    </row>
    <row r="26862" spans="9:54" x14ac:dyDescent="0.25">
      <c r="I26862" s="80"/>
      <c r="AX26862" s="80"/>
      <c r="AY26862" s="80"/>
      <c r="AZ26862" s="80"/>
      <c r="BA26862" s="80"/>
      <c r="BB26862" s="80"/>
    </row>
    <row r="26863" spans="9:54" x14ac:dyDescent="0.25">
      <c r="I26863" s="80"/>
      <c r="AX26863" s="80"/>
      <c r="AY26863" s="80"/>
      <c r="AZ26863" s="80"/>
      <c r="BA26863" s="80"/>
      <c r="BB26863" s="80"/>
    </row>
    <row r="26864" spans="9:54" x14ac:dyDescent="0.25">
      <c r="I26864" s="80"/>
      <c r="AX26864" s="80"/>
      <c r="AY26864" s="80"/>
      <c r="AZ26864" s="80"/>
      <c r="BA26864" s="80"/>
      <c r="BB26864" s="80"/>
    </row>
    <row r="26865" spans="9:54" x14ac:dyDescent="0.25">
      <c r="I26865" s="80"/>
      <c r="AX26865" s="80"/>
      <c r="AY26865" s="80"/>
      <c r="AZ26865" s="80"/>
      <c r="BA26865" s="80"/>
      <c r="BB26865" s="80"/>
    </row>
    <row r="26866" spans="9:54" x14ac:dyDescent="0.25">
      <c r="I26866" s="80"/>
      <c r="AX26866" s="80"/>
      <c r="AY26866" s="80"/>
      <c r="AZ26866" s="80"/>
      <c r="BA26866" s="80"/>
      <c r="BB26866" s="80"/>
    </row>
    <row r="26867" spans="9:54" x14ac:dyDescent="0.25">
      <c r="I26867" s="80"/>
      <c r="AX26867" s="80"/>
      <c r="AY26867" s="80"/>
      <c r="AZ26867" s="80"/>
      <c r="BA26867" s="80"/>
      <c r="BB26867" s="80"/>
    </row>
    <row r="26868" spans="9:54" x14ac:dyDescent="0.25">
      <c r="I26868" s="80"/>
      <c r="AX26868" s="80"/>
      <c r="AY26868" s="80"/>
      <c r="AZ26868" s="80"/>
      <c r="BA26868" s="80"/>
      <c r="BB26868" s="80"/>
    </row>
    <row r="26869" spans="9:54" x14ac:dyDescent="0.25">
      <c r="I26869" s="80"/>
      <c r="AX26869" s="80"/>
      <c r="AY26869" s="80"/>
      <c r="AZ26869" s="80"/>
      <c r="BA26869" s="80"/>
      <c r="BB26869" s="80"/>
    </row>
    <row r="26870" spans="9:54" x14ac:dyDescent="0.25">
      <c r="I26870" s="80"/>
      <c r="AX26870" s="80"/>
      <c r="AY26870" s="80"/>
      <c r="AZ26870" s="80"/>
      <c r="BA26870" s="80"/>
      <c r="BB26870" s="80"/>
    </row>
    <row r="26871" spans="9:54" x14ac:dyDescent="0.25">
      <c r="I26871" s="80"/>
      <c r="AX26871" s="80"/>
      <c r="AY26871" s="80"/>
      <c r="AZ26871" s="80"/>
      <c r="BA26871" s="80"/>
      <c r="BB26871" s="80"/>
    </row>
    <row r="26872" spans="9:54" x14ac:dyDescent="0.25">
      <c r="I26872" s="80"/>
      <c r="AX26872" s="80"/>
      <c r="AY26872" s="80"/>
      <c r="AZ26872" s="80"/>
      <c r="BA26872" s="80"/>
      <c r="BB26872" s="80"/>
    </row>
    <row r="26873" spans="9:54" x14ac:dyDescent="0.25">
      <c r="I26873" s="80"/>
      <c r="AX26873" s="80"/>
      <c r="AY26873" s="80"/>
      <c r="AZ26873" s="80"/>
      <c r="BA26873" s="80"/>
      <c r="BB26873" s="80"/>
    </row>
    <row r="26874" spans="9:54" x14ac:dyDescent="0.25">
      <c r="I26874" s="80"/>
      <c r="AX26874" s="80"/>
      <c r="AY26874" s="80"/>
      <c r="AZ26874" s="80"/>
      <c r="BA26874" s="80"/>
      <c r="BB26874" s="80"/>
    </row>
    <row r="26875" spans="9:54" x14ac:dyDescent="0.25">
      <c r="I26875" s="80"/>
      <c r="AX26875" s="80"/>
      <c r="AY26875" s="80"/>
      <c r="AZ26875" s="80"/>
      <c r="BA26875" s="80"/>
      <c r="BB26875" s="80"/>
    </row>
    <row r="26876" spans="9:54" x14ac:dyDescent="0.25">
      <c r="I26876" s="80"/>
      <c r="AX26876" s="80"/>
      <c r="AY26876" s="80"/>
      <c r="AZ26876" s="80"/>
      <c r="BA26876" s="80"/>
      <c r="BB26876" s="80"/>
    </row>
    <row r="26877" spans="9:54" x14ac:dyDescent="0.25">
      <c r="I26877" s="80"/>
      <c r="AX26877" s="80"/>
      <c r="AY26877" s="80"/>
      <c r="AZ26877" s="80"/>
      <c r="BA26877" s="80"/>
      <c r="BB26877" s="80"/>
    </row>
    <row r="26878" spans="9:54" x14ac:dyDescent="0.25">
      <c r="I26878" s="80"/>
      <c r="AX26878" s="80"/>
      <c r="AY26878" s="80"/>
      <c r="AZ26878" s="80"/>
      <c r="BA26878" s="80"/>
      <c r="BB26878" s="80"/>
    </row>
    <row r="26879" spans="9:54" x14ac:dyDescent="0.25">
      <c r="I26879" s="80"/>
      <c r="AX26879" s="80"/>
      <c r="AY26879" s="80"/>
      <c r="AZ26879" s="80"/>
      <c r="BA26879" s="80"/>
      <c r="BB26879" s="80"/>
    </row>
    <row r="26880" spans="9:54" x14ac:dyDescent="0.25">
      <c r="I26880" s="80"/>
      <c r="AX26880" s="80"/>
      <c r="AY26880" s="80"/>
      <c r="AZ26880" s="80"/>
      <c r="BA26880" s="80"/>
      <c r="BB26880" s="80"/>
    </row>
    <row r="26881" spans="9:54" x14ac:dyDescent="0.25">
      <c r="I26881" s="80"/>
      <c r="AX26881" s="80"/>
      <c r="AY26881" s="80"/>
      <c r="AZ26881" s="80"/>
      <c r="BA26881" s="80"/>
      <c r="BB26881" s="80"/>
    </row>
    <row r="26882" spans="9:54" x14ac:dyDescent="0.25">
      <c r="I26882" s="80"/>
      <c r="AX26882" s="80"/>
      <c r="AY26882" s="80"/>
      <c r="AZ26882" s="80"/>
      <c r="BA26882" s="80"/>
      <c r="BB26882" s="80"/>
    </row>
    <row r="26883" spans="9:54" x14ac:dyDescent="0.25">
      <c r="I26883" s="80"/>
      <c r="AX26883" s="80"/>
      <c r="AY26883" s="80"/>
      <c r="AZ26883" s="80"/>
      <c r="BA26883" s="80"/>
      <c r="BB26883" s="80"/>
    </row>
    <row r="26884" spans="9:54" x14ac:dyDescent="0.25">
      <c r="I26884" s="80"/>
      <c r="AX26884" s="80"/>
      <c r="AY26884" s="80"/>
      <c r="AZ26884" s="80"/>
      <c r="BA26884" s="80"/>
      <c r="BB26884" s="80"/>
    </row>
    <row r="26885" spans="9:54" x14ac:dyDescent="0.25">
      <c r="I26885" s="80"/>
      <c r="AX26885" s="80"/>
      <c r="AY26885" s="80"/>
      <c r="AZ26885" s="80"/>
      <c r="BA26885" s="80"/>
      <c r="BB26885" s="80"/>
    </row>
    <row r="26886" spans="9:54" x14ac:dyDescent="0.25">
      <c r="I26886" s="80"/>
      <c r="AX26886" s="80"/>
      <c r="AY26886" s="80"/>
      <c r="AZ26886" s="80"/>
      <c r="BA26886" s="80"/>
      <c r="BB26886" s="80"/>
    </row>
    <row r="26887" spans="9:54" x14ac:dyDescent="0.25">
      <c r="I26887" s="80"/>
      <c r="AX26887" s="80"/>
      <c r="AY26887" s="80"/>
      <c r="AZ26887" s="80"/>
      <c r="BA26887" s="80"/>
      <c r="BB26887" s="80"/>
    </row>
    <row r="26888" spans="9:54" x14ac:dyDescent="0.25">
      <c r="I26888" s="80"/>
      <c r="AX26888" s="80"/>
      <c r="AY26888" s="80"/>
      <c r="AZ26888" s="80"/>
      <c r="BA26888" s="80"/>
      <c r="BB26888" s="80"/>
    </row>
    <row r="26889" spans="9:54" x14ac:dyDescent="0.25">
      <c r="I26889" s="80"/>
      <c r="AX26889" s="80"/>
      <c r="AY26889" s="80"/>
      <c r="AZ26889" s="80"/>
      <c r="BA26889" s="80"/>
      <c r="BB26889" s="80"/>
    </row>
    <row r="26890" spans="9:54" x14ac:dyDescent="0.25">
      <c r="I26890" s="80"/>
      <c r="AX26890" s="80"/>
      <c r="AY26890" s="80"/>
      <c r="AZ26890" s="80"/>
      <c r="BA26890" s="80"/>
      <c r="BB26890" s="80"/>
    </row>
    <row r="26891" spans="9:54" x14ac:dyDescent="0.25">
      <c r="I26891" s="80"/>
      <c r="AX26891" s="80"/>
      <c r="AY26891" s="80"/>
      <c r="AZ26891" s="80"/>
      <c r="BA26891" s="80"/>
      <c r="BB26891" s="80"/>
    </row>
    <row r="26892" spans="9:54" x14ac:dyDescent="0.25">
      <c r="I26892" s="80"/>
      <c r="AX26892" s="80"/>
      <c r="AY26892" s="80"/>
      <c r="AZ26892" s="80"/>
      <c r="BA26892" s="80"/>
      <c r="BB26892" s="80"/>
    </row>
    <row r="26893" spans="9:54" x14ac:dyDescent="0.25">
      <c r="I26893" s="80"/>
      <c r="AX26893" s="80"/>
      <c r="AY26893" s="80"/>
      <c r="AZ26893" s="80"/>
      <c r="BA26893" s="80"/>
      <c r="BB26893" s="80"/>
    </row>
    <row r="26894" spans="9:54" x14ac:dyDescent="0.25">
      <c r="I26894" s="80"/>
      <c r="AX26894" s="80"/>
      <c r="AY26894" s="80"/>
      <c r="AZ26894" s="80"/>
      <c r="BA26894" s="80"/>
      <c r="BB26894" s="80"/>
    </row>
    <row r="26895" spans="9:54" x14ac:dyDescent="0.25">
      <c r="I26895" s="80"/>
      <c r="AX26895" s="80"/>
      <c r="AY26895" s="80"/>
      <c r="AZ26895" s="80"/>
      <c r="BA26895" s="80"/>
      <c r="BB26895" s="80"/>
    </row>
    <row r="26896" spans="9:54" x14ac:dyDescent="0.25">
      <c r="I26896" s="80"/>
      <c r="AX26896" s="80"/>
      <c r="AY26896" s="80"/>
      <c r="AZ26896" s="80"/>
      <c r="BA26896" s="80"/>
      <c r="BB26896" s="80"/>
    </row>
    <row r="26897" spans="9:54" x14ac:dyDescent="0.25">
      <c r="I26897" s="80"/>
      <c r="AX26897" s="80"/>
      <c r="AY26897" s="80"/>
      <c r="AZ26897" s="80"/>
      <c r="BA26897" s="80"/>
      <c r="BB26897" s="80"/>
    </row>
    <row r="26898" spans="9:54" x14ac:dyDescent="0.25">
      <c r="I26898" s="80"/>
      <c r="AX26898" s="80"/>
      <c r="AY26898" s="80"/>
      <c r="AZ26898" s="80"/>
      <c r="BA26898" s="80"/>
      <c r="BB26898" s="80"/>
    </row>
    <row r="26899" spans="9:54" x14ac:dyDescent="0.25">
      <c r="I26899" s="80"/>
      <c r="AX26899" s="80"/>
      <c r="AY26899" s="80"/>
      <c r="AZ26899" s="80"/>
      <c r="BA26899" s="80"/>
      <c r="BB26899" s="80"/>
    </row>
    <row r="26900" spans="9:54" x14ac:dyDescent="0.25">
      <c r="I26900" s="80"/>
      <c r="AX26900" s="80"/>
      <c r="AY26900" s="80"/>
      <c r="AZ26900" s="80"/>
      <c r="BA26900" s="80"/>
      <c r="BB26900" s="80"/>
    </row>
    <row r="26901" spans="9:54" x14ac:dyDescent="0.25">
      <c r="I26901" s="80"/>
      <c r="AX26901" s="80"/>
      <c r="AY26901" s="80"/>
      <c r="AZ26901" s="80"/>
      <c r="BA26901" s="80"/>
      <c r="BB26901" s="80"/>
    </row>
    <row r="26902" spans="9:54" x14ac:dyDescent="0.25">
      <c r="I26902" s="80"/>
      <c r="AX26902" s="80"/>
      <c r="AY26902" s="80"/>
      <c r="AZ26902" s="80"/>
      <c r="BA26902" s="80"/>
      <c r="BB26902" s="80"/>
    </row>
    <row r="26903" spans="9:54" x14ac:dyDescent="0.25">
      <c r="I26903" s="80"/>
      <c r="AX26903" s="80"/>
      <c r="AY26903" s="80"/>
      <c r="AZ26903" s="80"/>
      <c r="BA26903" s="80"/>
      <c r="BB26903" s="80"/>
    </row>
    <row r="26904" spans="9:54" x14ac:dyDescent="0.25">
      <c r="I26904" s="80"/>
      <c r="AX26904" s="80"/>
      <c r="AY26904" s="80"/>
      <c r="AZ26904" s="80"/>
      <c r="BA26904" s="80"/>
      <c r="BB26904" s="80"/>
    </row>
    <row r="26905" spans="9:54" x14ac:dyDescent="0.25">
      <c r="I26905" s="80"/>
      <c r="AX26905" s="80"/>
      <c r="AY26905" s="80"/>
      <c r="AZ26905" s="80"/>
      <c r="BA26905" s="80"/>
      <c r="BB26905" s="80"/>
    </row>
    <row r="26906" spans="9:54" x14ac:dyDescent="0.25">
      <c r="I26906" s="80"/>
      <c r="AX26906" s="80"/>
      <c r="AY26906" s="80"/>
      <c r="AZ26906" s="80"/>
      <c r="BA26906" s="80"/>
      <c r="BB26906" s="80"/>
    </row>
    <row r="26907" spans="9:54" x14ac:dyDescent="0.25">
      <c r="I26907" s="80"/>
      <c r="AX26907" s="80"/>
      <c r="AY26907" s="80"/>
      <c r="AZ26907" s="80"/>
      <c r="BA26907" s="80"/>
      <c r="BB26907" s="80"/>
    </row>
    <row r="26908" spans="9:54" x14ac:dyDescent="0.25">
      <c r="I26908" s="80"/>
      <c r="AX26908" s="80"/>
      <c r="AY26908" s="80"/>
      <c r="AZ26908" s="80"/>
      <c r="BA26908" s="80"/>
      <c r="BB26908" s="80"/>
    </row>
    <row r="26909" spans="9:54" x14ac:dyDescent="0.25">
      <c r="I26909" s="80"/>
      <c r="AX26909" s="80"/>
      <c r="AY26909" s="80"/>
      <c r="AZ26909" s="80"/>
      <c r="BA26909" s="80"/>
      <c r="BB26909" s="80"/>
    </row>
    <row r="26910" spans="9:54" x14ac:dyDescent="0.25">
      <c r="I26910" s="80"/>
      <c r="AX26910" s="80"/>
      <c r="AY26910" s="80"/>
      <c r="AZ26910" s="80"/>
      <c r="BA26910" s="80"/>
      <c r="BB26910" s="80"/>
    </row>
    <row r="26911" spans="9:54" x14ac:dyDescent="0.25">
      <c r="I26911" s="80"/>
      <c r="AX26911" s="80"/>
      <c r="AY26911" s="80"/>
      <c r="AZ26911" s="80"/>
      <c r="BA26911" s="80"/>
      <c r="BB26911" s="80"/>
    </row>
    <row r="26912" spans="9:54" x14ac:dyDescent="0.25">
      <c r="I26912" s="80"/>
      <c r="AX26912" s="80"/>
      <c r="AY26912" s="80"/>
      <c r="AZ26912" s="80"/>
      <c r="BA26912" s="80"/>
      <c r="BB26912" s="80"/>
    </row>
    <row r="26913" spans="9:54" x14ac:dyDescent="0.25">
      <c r="I26913" s="80"/>
      <c r="AX26913" s="80"/>
      <c r="AY26913" s="80"/>
      <c r="AZ26913" s="80"/>
      <c r="BA26913" s="80"/>
      <c r="BB26913" s="80"/>
    </row>
    <row r="26914" spans="9:54" x14ac:dyDescent="0.25">
      <c r="I26914" s="80"/>
      <c r="AX26914" s="80"/>
      <c r="AY26914" s="80"/>
      <c r="AZ26914" s="80"/>
      <c r="BA26914" s="80"/>
      <c r="BB26914" s="80"/>
    </row>
    <row r="26915" spans="9:54" x14ac:dyDescent="0.25">
      <c r="I26915" s="80"/>
      <c r="AX26915" s="80"/>
      <c r="AY26915" s="80"/>
      <c r="AZ26915" s="80"/>
      <c r="BA26915" s="80"/>
      <c r="BB26915" s="80"/>
    </row>
    <row r="26916" spans="9:54" x14ac:dyDescent="0.25">
      <c r="I26916" s="80"/>
      <c r="AX26916" s="80"/>
      <c r="AY26916" s="80"/>
      <c r="AZ26916" s="80"/>
      <c r="BA26916" s="80"/>
      <c r="BB26916" s="80"/>
    </row>
    <row r="26917" spans="9:54" x14ac:dyDescent="0.25">
      <c r="I26917" s="80"/>
      <c r="AX26917" s="80"/>
      <c r="AY26917" s="80"/>
      <c r="AZ26917" s="80"/>
      <c r="BA26917" s="80"/>
      <c r="BB26917" s="80"/>
    </row>
    <row r="26918" spans="9:54" x14ac:dyDescent="0.25">
      <c r="I26918" s="80"/>
      <c r="AX26918" s="80"/>
      <c r="AY26918" s="80"/>
      <c r="AZ26918" s="80"/>
      <c r="BA26918" s="80"/>
      <c r="BB26918" s="80"/>
    </row>
    <row r="26919" spans="9:54" x14ac:dyDescent="0.25">
      <c r="I26919" s="80"/>
      <c r="AX26919" s="80"/>
      <c r="AY26919" s="80"/>
      <c r="AZ26919" s="80"/>
      <c r="BA26919" s="80"/>
      <c r="BB26919" s="80"/>
    </row>
    <row r="26920" spans="9:54" x14ac:dyDescent="0.25">
      <c r="I26920" s="80"/>
      <c r="AX26920" s="80"/>
      <c r="AY26920" s="80"/>
      <c r="AZ26920" s="80"/>
      <c r="BA26920" s="80"/>
      <c r="BB26920" s="80"/>
    </row>
    <row r="26921" spans="9:54" x14ac:dyDescent="0.25">
      <c r="I26921" s="80"/>
      <c r="AX26921" s="80"/>
      <c r="AY26921" s="80"/>
      <c r="AZ26921" s="80"/>
      <c r="BA26921" s="80"/>
      <c r="BB26921" s="80"/>
    </row>
    <row r="26922" spans="9:54" x14ac:dyDescent="0.25">
      <c r="I26922" s="80"/>
      <c r="AX26922" s="80"/>
      <c r="AY26922" s="80"/>
      <c r="AZ26922" s="80"/>
      <c r="BA26922" s="80"/>
      <c r="BB26922" s="80"/>
    </row>
    <row r="26923" spans="9:54" x14ac:dyDescent="0.25">
      <c r="I26923" s="80"/>
      <c r="AX26923" s="80"/>
      <c r="AY26923" s="80"/>
      <c r="AZ26923" s="80"/>
      <c r="BA26923" s="80"/>
      <c r="BB26923" s="80"/>
    </row>
    <row r="26924" spans="9:54" x14ac:dyDescent="0.25">
      <c r="I26924" s="80"/>
      <c r="AX26924" s="80"/>
      <c r="AY26924" s="80"/>
      <c r="AZ26924" s="80"/>
      <c r="BA26924" s="80"/>
      <c r="BB26924" s="80"/>
    </row>
    <row r="26925" spans="9:54" x14ac:dyDescent="0.25">
      <c r="I26925" s="80"/>
      <c r="AX26925" s="80"/>
      <c r="AY26925" s="80"/>
      <c r="AZ26925" s="80"/>
      <c r="BA26925" s="80"/>
      <c r="BB26925" s="80"/>
    </row>
    <row r="26926" spans="9:54" x14ac:dyDescent="0.25">
      <c r="I26926" s="80"/>
      <c r="AX26926" s="80"/>
      <c r="AY26926" s="80"/>
      <c r="AZ26926" s="80"/>
      <c r="BA26926" s="80"/>
      <c r="BB26926" s="80"/>
    </row>
    <row r="26927" spans="9:54" x14ac:dyDescent="0.25">
      <c r="I26927" s="80"/>
      <c r="AX26927" s="80"/>
      <c r="AY26927" s="80"/>
      <c r="AZ26927" s="80"/>
      <c r="BA26927" s="80"/>
      <c r="BB26927" s="80"/>
    </row>
    <row r="26928" spans="9:54" x14ac:dyDescent="0.25">
      <c r="I26928" s="80"/>
      <c r="AX26928" s="80"/>
      <c r="AY26928" s="80"/>
      <c r="AZ26928" s="80"/>
      <c r="BA26928" s="80"/>
      <c r="BB26928" s="80"/>
    </row>
    <row r="26929" spans="9:54" x14ac:dyDescent="0.25">
      <c r="I26929" s="80"/>
      <c r="AX26929" s="80"/>
      <c r="AY26929" s="80"/>
      <c r="AZ26929" s="80"/>
      <c r="BA26929" s="80"/>
      <c r="BB26929" s="80"/>
    </row>
    <row r="26930" spans="9:54" x14ac:dyDescent="0.25">
      <c r="I26930" s="80"/>
      <c r="AX26930" s="80"/>
      <c r="AY26930" s="80"/>
      <c r="AZ26930" s="80"/>
      <c r="BA26930" s="80"/>
      <c r="BB26930" s="80"/>
    </row>
    <row r="26931" spans="9:54" x14ac:dyDescent="0.25">
      <c r="I26931" s="80"/>
      <c r="AX26931" s="80"/>
      <c r="AY26931" s="80"/>
      <c r="AZ26931" s="80"/>
      <c r="BA26931" s="80"/>
      <c r="BB26931" s="80"/>
    </row>
    <row r="26932" spans="9:54" x14ac:dyDescent="0.25">
      <c r="I26932" s="80"/>
      <c r="AX26932" s="80"/>
      <c r="AY26932" s="80"/>
      <c r="AZ26932" s="80"/>
      <c r="BA26932" s="80"/>
      <c r="BB26932" s="80"/>
    </row>
    <row r="26933" spans="9:54" x14ac:dyDescent="0.25">
      <c r="I26933" s="80"/>
      <c r="AX26933" s="80"/>
      <c r="AY26933" s="80"/>
      <c r="AZ26933" s="80"/>
      <c r="BA26933" s="80"/>
      <c r="BB26933" s="80"/>
    </row>
    <row r="26934" spans="9:54" x14ac:dyDescent="0.25">
      <c r="I26934" s="80"/>
      <c r="AX26934" s="80"/>
      <c r="AY26934" s="80"/>
      <c r="AZ26934" s="80"/>
      <c r="BA26934" s="80"/>
      <c r="BB26934" s="80"/>
    </row>
    <row r="26935" spans="9:54" x14ac:dyDescent="0.25">
      <c r="I26935" s="80"/>
      <c r="AX26935" s="80"/>
      <c r="AY26935" s="80"/>
      <c r="AZ26935" s="80"/>
      <c r="BA26935" s="80"/>
      <c r="BB26935" s="80"/>
    </row>
    <row r="26936" spans="9:54" x14ac:dyDescent="0.25">
      <c r="I26936" s="80"/>
      <c r="AX26936" s="80"/>
      <c r="AY26936" s="80"/>
      <c r="AZ26936" s="80"/>
      <c r="BA26936" s="80"/>
      <c r="BB26936" s="80"/>
    </row>
    <row r="26937" spans="9:54" x14ac:dyDescent="0.25">
      <c r="I26937" s="80"/>
      <c r="AX26937" s="80"/>
      <c r="AY26937" s="80"/>
      <c r="AZ26937" s="80"/>
      <c r="BA26937" s="80"/>
      <c r="BB26937" s="80"/>
    </row>
    <row r="26938" spans="9:54" x14ac:dyDescent="0.25">
      <c r="I26938" s="80"/>
      <c r="AX26938" s="80"/>
      <c r="AY26938" s="80"/>
      <c r="AZ26938" s="80"/>
      <c r="BA26938" s="80"/>
      <c r="BB26938" s="80"/>
    </row>
    <row r="26939" spans="9:54" x14ac:dyDescent="0.25">
      <c r="I26939" s="80"/>
      <c r="AX26939" s="80"/>
      <c r="AY26939" s="80"/>
      <c r="AZ26939" s="80"/>
      <c r="BA26939" s="80"/>
      <c r="BB26939" s="80"/>
    </row>
    <row r="26940" spans="9:54" x14ac:dyDescent="0.25">
      <c r="I26940" s="80"/>
      <c r="AX26940" s="80"/>
      <c r="AY26940" s="80"/>
      <c r="AZ26940" s="80"/>
      <c r="BA26940" s="80"/>
      <c r="BB26940" s="80"/>
    </row>
    <row r="26941" spans="9:54" x14ac:dyDescent="0.25">
      <c r="I26941" s="80"/>
      <c r="AX26941" s="80"/>
      <c r="AY26941" s="80"/>
      <c r="AZ26941" s="80"/>
      <c r="BA26941" s="80"/>
      <c r="BB26941" s="80"/>
    </row>
    <row r="26942" spans="9:54" x14ac:dyDescent="0.25">
      <c r="I26942" s="80"/>
      <c r="AX26942" s="80"/>
      <c r="AY26942" s="80"/>
      <c r="AZ26942" s="80"/>
      <c r="BA26942" s="80"/>
      <c r="BB26942" s="80"/>
    </row>
    <row r="26943" spans="9:54" x14ac:dyDescent="0.25">
      <c r="I26943" s="80"/>
      <c r="AX26943" s="80"/>
      <c r="AY26943" s="80"/>
      <c r="AZ26943" s="80"/>
      <c r="BA26943" s="80"/>
      <c r="BB26943" s="80"/>
    </row>
    <row r="26944" spans="9:54" x14ac:dyDescent="0.25">
      <c r="I26944" s="80"/>
      <c r="AX26944" s="80"/>
      <c r="AY26944" s="80"/>
      <c r="AZ26944" s="80"/>
      <c r="BA26944" s="80"/>
      <c r="BB26944" s="80"/>
    </row>
    <row r="26945" spans="9:54" x14ac:dyDescent="0.25">
      <c r="I26945" s="80"/>
      <c r="AX26945" s="80"/>
      <c r="AY26945" s="80"/>
      <c r="AZ26945" s="80"/>
      <c r="BA26945" s="80"/>
      <c r="BB26945" s="80"/>
    </row>
    <row r="26946" spans="9:54" x14ac:dyDescent="0.25">
      <c r="I26946" s="80"/>
      <c r="AX26946" s="80"/>
      <c r="AY26946" s="80"/>
      <c r="AZ26946" s="80"/>
      <c r="BA26946" s="80"/>
      <c r="BB26946" s="80"/>
    </row>
    <row r="26947" spans="9:54" x14ac:dyDescent="0.25">
      <c r="I26947" s="80"/>
      <c r="AX26947" s="80"/>
      <c r="AY26947" s="80"/>
      <c r="AZ26947" s="80"/>
      <c r="BA26947" s="80"/>
      <c r="BB26947" s="80"/>
    </row>
    <row r="26948" spans="9:54" x14ac:dyDescent="0.25">
      <c r="I26948" s="80"/>
      <c r="AX26948" s="80"/>
      <c r="AY26948" s="80"/>
      <c r="AZ26948" s="80"/>
      <c r="BA26948" s="80"/>
      <c r="BB26948" s="80"/>
    </row>
    <row r="26949" spans="9:54" x14ac:dyDescent="0.25">
      <c r="I26949" s="80"/>
      <c r="AX26949" s="80"/>
      <c r="AY26949" s="80"/>
      <c r="AZ26949" s="80"/>
      <c r="BA26949" s="80"/>
      <c r="BB26949" s="80"/>
    </row>
    <row r="26950" spans="9:54" x14ac:dyDescent="0.25">
      <c r="I26950" s="80"/>
      <c r="AX26950" s="80"/>
      <c r="AY26950" s="80"/>
      <c r="AZ26950" s="80"/>
      <c r="BA26950" s="80"/>
      <c r="BB26950" s="80"/>
    </row>
    <row r="26951" spans="9:54" x14ac:dyDescent="0.25">
      <c r="I26951" s="80"/>
      <c r="AX26951" s="80"/>
      <c r="AY26951" s="80"/>
      <c r="AZ26951" s="80"/>
      <c r="BA26951" s="80"/>
      <c r="BB26951" s="80"/>
    </row>
    <row r="26952" spans="9:54" x14ac:dyDescent="0.25">
      <c r="I26952" s="80"/>
      <c r="AX26952" s="80"/>
      <c r="AY26952" s="80"/>
      <c r="AZ26952" s="80"/>
      <c r="BA26952" s="80"/>
      <c r="BB26952" s="80"/>
    </row>
    <row r="26953" spans="9:54" x14ac:dyDescent="0.25">
      <c r="I26953" s="80"/>
      <c r="AX26953" s="80"/>
      <c r="AY26953" s="80"/>
      <c r="AZ26953" s="80"/>
      <c r="BA26953" s="80"/>
      <c r="BB26953" s="80"/>
    </row>
    <row r="26954" spans="9:54" x14ac:dyDescent="0.25">
      <c r="I26954" s="80"/>
      <c r="AX26954" s="80"/>
      <c r="AY26954" s="80"/>
      <c r="AZ26954" s="80"/>
      <c r="BA26954" s="80"/>
      <c r="BB26954" s="80"/>
    </row>
    <row r="26955" spans="9:54" x14ac:dyDescent="0.25">
      <c r="I26955" s="80"/>
      <c r="AX26955" s="80"/>
      <c r="AY26955" s="80"/>
      <c r="AZ26955" s="80"/>
      <c r="BA26955" s="80"/>
      <c r="BB26955" s="80"/>
    </row>
    <row r="26956" spans="9:54" x14ac:dyDescent="0.25">
      <c r="I26956" s="80"/>
      <c r="AX26956" s="80"/>
      <c r="AY26956" s="80"/>
      <c r="AZ26956" s="80"/>
      <c r="BA26956" s="80"/>
      <c r="BB26956" s="80"/>
    </row>
    <row r="26957" spans="9:54" x14ac:dyDescent="0.25">
      <c r="I26957" s="80"/>
      <c r="AX26957" s="80"/>
      <c r="AY26957" s="80"/>
      <c r="AZ26957" s="80"/>
      <c r="BA26957" s="80"/>
      <c r="BB26957" s="80"/>
    </row>
    <row r="26958" spans="9:54" x14ac:dyDescent="0.25">
      <c r="I26958" s="80"/>
      <c r="AX26958" s="80"/>
      <c r="AY26958" s="80"/>
      <c r="AZ26958" s="80"/>
      <c r="BA26958" s="80"/>
      <c r="BB26958" s="80"/>
    </row>
    <row r="26959" spans="9:54" x14ac:dyDescent="0.25">
      <c r="I26959" s="80"/>
      <c r="AX26959" s="80"/>
      <c r="AY26959" s="80"/>
      <c r="AZ26959" s="80"/>
      <c r="BA26959" s="80"/>
      <c r="BB26959" s="80"/>
    </row>
    <row r="26960" spans="9:54" x14ac:dyDescent="0.25">
      <c r="I26960" s="80"/>
      <c r="AX26960" s="80"/>
      <c r="AY26960" s="80"/>
      <c r="AZ26960" s="80"/>
      <c r="BA26960" s="80"/>
      <c r="BB26960" s="80"/>
    </row>
    <row r="26961" spans="9:54" x14ac:dyDescent="0.25">
      <c r="I26961" s="80"/>
      <c r="AX26961" s="80"/>
      <c r="AY26961" s="80"/>
      <c r="AZ26961" s="80"/>
      <c r="BA26961" s="80"/>
      <c r="BB26961" s="80"/>
    </row>
    <row r="26962" spans="9:54" x14ac:dyDescent="0.25">
      <c r="I26962" s="80"/>
      <c r="AX26962" s="80"/>
      <c r="AY26962" s="80"/>
      <c r="AZ26962" s="80"/>
      <c r="BA26962" s="80"/>
      <c r="BB26962" s="80"/>
    </row>
    <row r="26963" spans="9:54" x14ac:dyDescent="0.25">
      <c r="I26963" s="80"/>
      <c r="AX26963" s="80"/>
      <c r="AY26963" s="80"/>
      <c r="AZ26963" s="80"/>
      <c r="BA26963" s="80"/>
      <c r="BB26963" s="80"/>
    </row>
    <row r="26964" spans="9:54" x14ac:dyDescent="0.25">
      <c r="I26964" s="80"/>
      <c r="AX26964" s="80"/>
      <c r="AY26964" s="80"/>
      <c r="AZ26964" s="80"/>
      <c r="BA26964" s="80"/>
      <c r="BB26964" s="80"/>
    </row>
    <row r="26965" spans="9:54" x14ac:dyDescent="0.25">
      <c r="I26965" s="80"/>
      <c r="AX26965" s="80"/>
      <c r="AY26965" s="80"/>
      <c r="AZ26965" s="80"/>
      <c r="BA26965" s="80"/>
      <c r="BB26965" s="80"/>
    </row>
    <row r="26966" spans="9:54" x14ac:dyDescent="0.25">
      <c r="I26966" s="80"/>
      <c r="AX26966" s="80"/>
      <c r="AY26966" s="80"/>
      <c r="AZ26966" s="80"/>
      <c r="BA26966" s="80"/>
      <c r="BB26966" s="80"/>
    </row>
    <row r="26967" spans="9:54" x14ac:dyDescent="0.25">
      <c r="I26967" s="80"/>
      <c r="AX26967" s="80"/>
      <c r="AY26967" s="80"/>
      <c r="AZ26967" s="80"/>
      <c r="BA26967" s="80"/>
      <c r="BB26967" s="80"/>
    </row>
    <row r="26968" spans="9:54" x14ac:dyDescent="0.25">
      <c r="I26968" s="80"/>
      <c r="AX26968" s="80"/>
      <c r="AY26968" s="80"/>
      <c r="AZ26968" s="80"/>
      <c r="BA26968" s="80"/>
      <c r="BB26968" s="80"/>
    </row>
    <row r="26969" spans="9:54" x14ac:dyDescent="0.25">
      <c r="I26969" s="80"/>
      <c r="AX26969" s="80"/>
      <c r="AY26969" s="80"/>
      <c r="AZ26969" s="80"/>
      <c r="BA26969" s="80"/>
      <c r="BB26969" s="80"/>
    </row>
    <row r="26970" spans="9:54" x14ac:dyDescent="0.25">
      <c r="I26970" s="80"/>
      <c r="AX26970" s="80"/>
      <c r="AY26970" s="80"/>
      <c r="AZ26970" s="80"/>
      <c r="BA26970" s="80"/>
      <c r="BB26970" s="80"/>
    </row>
    <row r="26971" spans="9:54" x14ac:dyDescent="0.25">
      <c r="I26971" s="80"/>
      <c r="AX26971" s="80"/>
      <c r="AY26971" s="80"/>
      <c r="AZ26971" s="80"/>
      <c r="BA26971" s="80"/>
      <c r="BB26971" s="80"/>
    </row>
    <row r="26972" spans="9:54" x14ac:dyDescent="0.25">
      <c r="I26972" s="80"/>
      <c r="AX26972" s="80"/>
      <c r="AY26972" s="80"/>
      <c r="AZ26972" s="80"/>
      <c r="BA26972" s="80"/>
      <c r="BB26972" s="80"/>
    </row>
    <row r="26973" spans="9:54" x14ac:dyDescent="0.25">
      <c r="I26973" s="80"/>
      <c r="AX26973" s="80"/>
      <c r="AY26973" s="80"/>
      <c r="AZ26973" s="80"/>
      <c r="BA26973" s="80"/>
      <c r="BB26973" s="80"/>
    </row>
    <row r="26974" spans="9:54" x14ac:dyDescent="0.25">
      <c r="I26974" s="80"/>
      <c r="AX26974" s="80"/>
      <c r="AY26974" s="80"/>
      <c r="AZ26974" s="80"/>
      <c r="BA26974" s="80"/>
      <c r="BB26974" s="80"/>
    </row>
    <row r="26975" spans="9:54" x14ac:dyDescent="0.25">
      <c r="I26975" s="80"/>
      <c r="AX26975" s="80"/>
      <c r="AY26975" s="80"/>
      <c r="AZ26975" s="80"/>
      <c r="BA26975" s="80"/>
      <c r="BB26975" s="80"/>
    </row>
    <row r="26976" spans="9:54" x14ac:dyDescent="0.25">
      <c r="I26976" s="80"/>
      <c r="AX26976" s="80"/>
      <c r="AY26976" s="80"/>
      <c r="AZ26976" s="80"/>
      <c r="BA26976" s="80"/>
      <c r="BB26976" s="80"/>
    </row>
    <row r="26977" spans="9:54" x14ac:dyDescent="0.25">
      <c r="I26977" s="80"/>
      <c r="AX26977" s="80"/>
      <c r="AY26977" s="80"/>
      <c r="AZ26977" s="80"/>
      <c r="BA26977" s="80"/>
      <c r="BB26977" s="80"/>
    </row>
    <row r="26978" spans="9:54" x14ac:dyDescent="0.25">
      <c r="I26978" s="80"/>
      <c r="AX26978" s="80"/>
      <c r="AY26978" s="80"/>
      <c r="AZ26978" s="80"/>
      <c r="BA26978" s="80"/>
      <c r="BB26978" s="80"/>
    </row>
    <row r="26979" spans="9:54" x14ac:dyDescent="0.25">
      <c r="I26979" s="80"/>
      <c r="AX26979" s="80"/>
      <c r="AY26979" s="80"/>
      <c r="AZ26979" s="80"/>
      <c r="BA26979" s="80"/>
      <c r="BB26979" s="80"/>
    </row>
    <row r="26980" spans="9:54" x14ac:dyDescent="0.25">
      <c r="I26980" s="80"/>
      <c r="AX26980" s="80"/>
      <c r="AY26980" s="80"/>
      <c r="AZ26980" s="80"/>
      <c r="BA26980" s="80"/>
      <c r="BB26980" s="80"/>
    </row>
    <row r="26981" spans="9:54" x14ac:dyDescent="0.25">
      <c r="I26981" s="80"/>
      <c r="AX26981" s="80"/>
      <c r="AY26981" s="80"/>
      <c r="AZ26981" s="80"/>
      <c r="BA26981" s="80"/>
      <c r="BB26981" s="80"/>
    </row>
    <row r="26982" spans="9:54" x14ac:dyDescent="0.25">
      <c r="I26982" s="80"/>
      <c r="AX26982" s="80"/>
      <c r="AY26982" s="80"/>
      <c r="AZ26982" s="80"/>
      <c r="BA26982" s="80"/>
      <c r="BB26982" s="80"/>
    </row>
    <row r="26983" spans="9:54" x14ac:dyDescent="0.25">
      <c r="I26983" s="80"/>
      <c r="AX26983" s="80"/>
      <c r="AY26983" s="80"/>
      <c r="AZ26983" s="80"/>
      <c r="BA26983" s="80"/>
      <c r="BB26983" s="80"/>
    </row>
    <row r="26984" spans="9:54" x14ac:dyDescent="0.25">
      <c r="I26984" s="80"/>
      <c r="AX26984" s="80"/>
      <c r="AY26984" s="80"/>
      <c r="AZ26984" s="80"/>
      <c r="BA26984" s="80"/>
      <c r="BB26984" s="80"/>
    </row>
    <row r="26985" spans="9:54" x14ac:dyDescent="0.25">
      <c r="I26985" s="80"/>
      <c r="AX26985" s="80"/>
      <c r="AY26985" s="80"/>
      <c r="AZ26985" s="80"/>
      <c r="BA26985" s="80"/>
      <c r="BB26985" s="80"/>
    </row>
    <row r="26986" spans="9:54" x14ac:dyDescent="0.25">
      <c r="I26986" s="80"/>
      <c r="AX26986" s="80"/>
      <c r="AY26986" s="80"/>
      <c r="AZ26986" s="80"/>
      <c r="BA26986" s="80"/>
      <c r="BB26986" s="80"/>
    </row>
    <row r="26987" spans="9:54" x14ac:dyDescent="0.25">
      <c r="I26987" s="80"/>
      <c r="AX26987" s="80"/>
      <c r="AY26987" s="80"/>
      <c r="AZ26987" s="80"/>
      <c r="BA26987" s="80"/>
      <c r="BB26987" s="80"/>
    </row>
    <row r="26988" spans="9:54" x14ac:dyDescent="0.25">
      <c r="I26988" s="80"/>
      <c r="AX26988" s="80"/>
      <c r="AY26988" s="80"/>
      <c r="AZ26988" s="80"/>
      <c r="BA26988" s="80"/>
      <c r="BB26988" s="80"/>
    </row>
    <row r="26989" spans="9:54" x14ac:dyDescent="0.25">
      <c r="I26989" s="80"/>
      <c r="AX26989" s="80"/>
      <c r="AY26989" s="80"/>
      <c r="AZ26989" s="80"/>
      <c r="BA26989" s="80"/>
      <c r="BB26989" s="80"/>
    </row>
    <row r="26990" spans="9:54" x14ac:dyDescent="0.25">
      <c r="I26990" s="80"/>
      <c r="AX26990" s="80"/>
      <c r="AY26990" s="80"/>
      <c r="AZ26990" s="80"/>
      <c r="BA26990" s="80"/>
      <c r="BB26990" s="80"/>
    </row>
    <row r="26991" spans="9:54" x14ac:dyDescent="0.25">
      <c r="I26991" s="80"/>
      <c r="AX26991" s="80"/>
      <c r="AY26991" s="80"/>
      <c r="AZ26991" s="80"/>
      <c r="BA26991" s="80"/>
      <c r="BB26991" s="80"/>
    </row>
    <row r="26992" spans="9:54" x14ac:dyDescent="0.25">
      <c r="I26992" s="80"/>
      <c r="AX26992" s="80"/>
      <c r="AY26992" s="80"/>
      <c r="AZ26992" s="80"/>
      <c r="BA26992" s="80"/>
      <c r="BB26992" s="80"/>
    </row>
    <row r="26993" spans="9:54" x14ac:dyDescent="0.25">
      <c r="I26993" s="80"/>
      <c r="AX26993" s="80"/>
      <c r="AY26993" s="80"/>
      <c r="AZ26993" s="80"/>
      <c r="BA26993" s="80"/>
      <c r="BB26993" s="80"/>
    </row>
    <row r="26994" spans="9:54" x14ac:dyDescent="0.25">
      <c r="I26994" s="80"/>
      <c r="AX26994" s="80"/>
      <c r="AY26994" s="80"/>
      <c r="AZ26994" s="80"/>
      <c r="BA26994" s="80"/>
      <c r="BB26994" s="80"/>
    </row>
    <row r="26995" spans="9:54" x14ac:dyDescent="0.25">
      <c r="I26995" s="80"/>
      <c r="AX26995" s="80"/>
      <c r="AY26995" s="80"/>
      <c r="AZ26995" s="80"/>
      <c r="BA26995" s="80"/>
      <c r="BB26995" s="80"/>
    </row>
    <row r="26996" spans="9:54" x14ac:dyDescent="0.25">
      <c r="I26996" s="80"/>
      <c r="AX26996" s="80"/>
      <c r="AY26996" s="80"/>
      <c r="AZ26996" s="80"/>
      <c r="BA26996" s="80"/>
      <c r="BB26996" s="80"/>
    </row>
    <row r="26997" spans="9:54" x14ac:dyDescent="0.25">
      <c r="I26997" s="80"/>
      <c r="AX26997" s="80"/>
      <c r="AY26997" s="80"/>
      <c r="AZ26997" s="80"/>
      <c r="BA26997" s="80"/>
      <c r="BB26997" s="80"/>
    </row>
    <row r="26998" spans="9:54" x14ac:dyDescent="0.25">
      <c r="I26998" s="80"/>
      <c r="AX26998" s="80"/>
      <c r="AY26998" s="80"/>
      <c r="AZ26998" s="80"/>
      <c r="BA26998" s="80"/>
      <c r="BB26998" s="80"/>
    </row>
    <row r="26999" spans="9:54" x14ac:dyDescent="0.25">
      <c r="I26999" s="80"/>
      <c r="AX26999" s="80"/>
      <c r="AY26999" s="80"/>
      <c r="AZ26999" s="80"/>
      <c r="BA26999" s="80"/>
      <c r="BB26999" s="80"/>
    </row>
    <row r="27000" spans="9:54" x14ac:dyDescent="0.25">
      <c r="I27000" s="80"/>
      <c r="AX27000" s="80"/>
      <c r="AY27000" s="80"/>
      <c r="AZ27000" s="80"/>
      <c r="BA27000" s="80"/>
      <c r="BB27000" s="80"/>
    </row>
    <row r="27001" spans="9:54" x14ac:dyDescent="0.25">
      <c r="I27001" s="80"/>
      <c r="AX27001" s="80"/>
      <c r="AY27001" s="80"/>
      <c r="AZ27001" s="80"/>
      <c r="BA27001" s="80"/>
      <c r="BB27001" s="80"/>
    </row>
    <row r="27002" spans="9:54" x14ac:dyDescent="0.25">
      <c r="I27002" s="80"/>
      <c r="AX27002" s="80"/>
      <c r="AY27002" s="80"/>
      <c r="AZ27002" s="80"/>
      <c r="BA27002" s="80"/>
      <c r="BB27002" s="80"/>
    </row>
    <row r="27003" spans="9:54" x14ac:dyDescent="0.25">
      <c r="I27003" s="80"/>
      <c r="AX27003" s="80"/>
      <c r="AY27003" s="80"/>
      <c r="AZ27003" s="80"/>
      <c r="BA27003" s="80"/>
      <c r="BB27003" s="80"/>
    </row>
    <row r="27004" spans="9:54" x14ac:dyDescent="0.25">
      <c r="I27004" s="80"/>
      <c r="AX27004" s="80"/>
      <c r="AY27004" s="80"/>
      <c r="AZ27004" s="80"/>
      <c r="BA27004" s="80"/>
      <c r="BB27004" s="80"/>
    </row>
    <row r="27005" spans="9:54" x14ac:dyDescent="0.25">
      <c r="I27005" s="80"/>
      <c r="AX27005" s="80"/>
      <c r="AY27005" s="80"/>
      <c r="AZ27005" s="80"/>
      <c r="BA27005" s="80"/>
      <c r="BB27005" s="80"/>
    </row>
    <row r="27006" spans="9:54" x14ac:dyDescent="0.25">
      <c r="I27006" s="80"/>
      <c r="AX27006" s="80"/>
      <c r="AY27006" s="80"/>
      <c r="AZ27006" s="80"/>
      <c r="BA27006" s="80"/>
      <c r="BB27006" s="80"/>
    </row>
    <row r="27007" spans="9:54" x14ac:dyDescent="0.25">
      <c r="I27007" s="80"/>
      <c r="AX27007" s="80"/>
      <c r="AY27007" s="80"/>
      <c r="AZ27007" s="80"/>
      <c r="BA27007" s="80"/>
      <c r="BB27007" s="80"/>
    </row>
    <row r="27008" spans="9:54" x14ac:dyDescent="0.25">
      <c r="I27008" s="80"/>
      <c r="AX27008" s="80"/>
      <c r="AY27008" s="80"/>
      <c r="AZ27008" s="80"/>
      <c r="BA27008" s="80"/>
      <c r="BB27008" s="80"/>
    </row>
    <row r="27009" spans="9:54" x14ac:dyDescent="0.25">
      <c r="I27009" s="80"/>
      <c r="AX27009" s="80"/>
      <c r="AY27009" s="80"/>
      <c r="AZ27009" s="80"/>
      <c r="BA27009" s="80"/>
      <c r="BB27009" s="80"/>
    </row>
    <row r="27010" spans="9:54" x14ac:dyDescent="0.25">
      <c r="I27010" s="80"/>
      <c r="AX27010" s="80"/>
      <c r="AY27010" s="80"/>
      <c r="AZ27010" s="80"/>
      <c r="BA27010" s="80"/>
      <c r="BB27010" s="80"/>
    </row>
    <row r="27011" spans="9:54" x14ac:dyDescent="0.25">
      <c r="I27011" s="80"/>
      <c r="AX27011" s="80"/>
      <c r="AY27011" s="80"/>
      <c r="AZ27011" s="80"/>
      <c r="BA27011" s="80"/>
      <c r="BB27011" s="80"/>
    </row>
    <row r="27012" spans="9:54" x14ac:dyDescent="0.25">
      <c r="I27012" s="80"/>
      <c r="AX27012" s="80"/>
      <c r="AY27012" s="80"/>
      <c r="AZ27012" s="80"/>
      <c r="BA27012" s="80"/>
      <c r="BB27012" s="80"/>
    </row>
    <row r="27013" spans="9:54" x14ac:dyDescent="0.25">
      <c r="I27013" s="80"/>
      <c r="AX27013" s="80"/>
      <c r="AY27013" s="80"/>
      <c r="AZ27013" s="80"/>
      <c r="BA27013" s="80"/>
      <c r="BB27013" s="80"/>
    </row>
    <row r="27014" spans="9:54" x14ac:dyDescent="0.25">
      <c r="I27014" s="80"/>
      <c r="AX27014" s="80"/>
      <c r="AY27014" s="80"/>
      <c r="AZ27014" s="80"/>
      <c r="BA27014" s="80"/>
      <c r="BB27014" s="80"/>
    </row>
    <row r="27015" spans="9:54" x14ac:dyDescent="0.25">
      <c r="I27015" s="80"/>
      <c r="AX27015" s="80"/>
      <c r="AY27015" s="80"/>
      <c r="AZ27015" s="80"/>
      <c r="BA27015" s="80"/>
      <c r="BB27015" s="80"/>
    </row>
    <row r="27016" spans="9:54" x14ac:dyDescent="0.25">
      <c r="I27016" s="80"/>
      <c r="AX27016" s="80"/>
      <c r="AY27016" s="80"/>
      <c r="AZ27016" s="80"/>
      <c r="BA27016" s="80"/>
      <c r="BB27016" s="80"/>
    </row>
    <row r="27017" spans="9:54" x14ac:dyDescent="0.25">
      <c r="I27017" s="80"/>
      <c r="AX27017" s="80"/>
      <c r="AY27017" s="80"/>
      <c r="AZ27017" s="80"/>
      <c r="BA27017" s="80"/>
      <c r="BB27017" s="80"/>
    </row>
    <row r="27018" spans="9:54" x14ac:dyDescent="0.25">
      <c r="I27018" s="80"/>
      <c r="AX27018" s="80"/>
      <c r="AY27018" s="80"/>
      <c r="AZ27018" s="80"/>
      <c r="BA27018" s="80"/>
      <c r="BB27018" s="80"/>
    </row>
    <row r="27019" spans="9:54" x14ac:dyDescent="0.25">
      <c r="I27019" s="80"/>
      <c r="AX27019" s="80"/>
      <c r="AY27019" s="80"/>
      <c r="AZ27019" s="80"/>
      <c r="BA27019" s="80"/>
      <c r="BB27019" s="80"/>
    </row>
    <row r="27020" spans="9:54" x14ac:dyDescent="0.25">
      <c r="I27020" s="80"/>
      <c r="AX27020" s="80"/>
      <c r="AY27020" s="80"/>
      <c r="AZ27020" s="80"/>
      <c r="BA27020" s="80"/>
      <c r="BB27020" s="80"/>
    </row>
    <row r="27021" spans="9:54" x14ac:dyDescent="0.25">
      <c r="I27021" s="80"/>
      <c r="AX27021" s="80"/>
      <c r="AY27021" s="80"/>
      <c r="AZ27021" s="80"/>
      <c r="BA27021" s="80"/>
      <c r="BB27021" s="80"/>
    </row>
    <row r="27022" spans="9:54" x14ac:dyDescent="0.25">
      <c r="I27022" s="80"/>
      <c r="AX27022" s="80"/>
      <c r="AY27022" s="80"/>
      <c r="AZ27022" s="80"/>
      <c r="BA27022" s="80"/>
      <c r="BB27022" s="80"/>
    </row>
    <row r="27023" spans="9:54" x14ac:dyDescent="0.25">
      <c r="I27023" s="80"/>
      <c r="AX27023" s="80"/>
      <c r="AY27023" s="80"/>
      <c r="AZ27023" s="80"/>
      <c r="BA27023" s="80"/>
      <c r="BB27023" s="80"/>
    </row>
    <row r="27024" spans="9:54" x14ac:dyDescent="0.25">
      <c r="I27024" s="80"/>
      <c r="AX27024" s="80"/>
      <c r="AY27024" s="80"/>
      <c r="AZ27024" s="80"/>
      <c r="BA27024" s="80"/>
      <c r="BB27024" s="80"/>
    </row>
    <row r="27025" spans="9:54" x14ac:dyDescent="0.25">
      <c r="I27025" s="80"/>
      <c r="AX27025" s="80"/>
      <c r="AY27025" s="80"/>
      <c r="AZ27025" s="80"/>
      <c r="BA27025" s="80"/>
      <c r="BB27025" s="80"/>
    </row>
    <row r="27026" spans="9:54" x14ac:dyDescent="0.25">
      <c r="I27026" s="80"/>
      <c r="AX27026" s="80"/>
      <c r="AY27026" s="80"/>
      <c r="AZ27026" s="80"/>
      <c r="BA27026" s="80"/>
      <c r="BB27026" s="80"/>
    </row>
    <row r="27027" spans="9:54" x14ac:dyDescent="0.25">
      <c r="I27027" s="80"/>
      <c r="AX27027" s="80"/>
      <c r="AY27027" s="80"/>
      <c r="AZ27027" s="80"/>
      <c r="BA27027" s="80"/>
      <c r="BB27027" s="80"/>
    </row>
    <row r="27028" spans="9:54" x14ac:dyDescent="0.25">
      <c r="I27028" s="80"/>
      <c r="AX27028" s="80"/>
      <c r="AY27028" s="80"/>
      <c r="AZ27028" s="80"/>
      <c r="BA27028" s="80"/>
      <c r="BB27028" s="80"/>
    </row>
    <row r="27029" spans="9:54" x14ac:dyDescent="0.25">
      <c r="I27029" s="80"/>
      <c r="AX27029" s="80"/>
      <c r="AY27029" s="80"/>
      <c r="AZ27029" s="80"/>
      <c r="BA27029" s="80"/>
      <c r="BB27029" s="80"/>
    </row>
    <row r="27030" spans="9:54" x14ac:dyDescent="0.25">
      <c r="I27030" s="80"/>
      <c r="AX27030" s="80"/>
      <c r="AY27030" s="80"/>
      <c r="AZ27030" s="80"/>
      <c r="BA27030" s="80"/>
      <c r="BB27030" s="80"/>
    </row>
    <row r="27031" spans="9:54" x14ac:dyDescent="0.25">
      <c r="I27031" s="80"/>
      <c r="AX27031" s="80"/>
      <c r="AY27031" s="80"/>
      <c r="AZ27031" s="80"/>
      <c r="BA27031" s="80"/>
      <c r="BB27031" s="80"/>
    </row>
    <row r="27032" spans="9:54" x14ac:dyDescent="0.25">
      <c r="I27032" s="80"/>
      <c r="AX27032" s="80"/>
      <c r="AY27032" s="80"/>
      <c r="AZ27032" s="80"/>
      <c r="BA27032" s="80"/>
      <c r="BB27032" s="80"/>
    </row>
    <row r="27033" spans="9:54" x14ac:dyDescent="0.25">
      <c r="I27033" s="80"/>
      <c r="AX27033" s="80"/>
      <c r="AY27033" s="80"/>
      <c r="AZ27033" s="80"/>
      <c r="BA27033" s="80"/>
      <c r="BB27033" s="80"/>
    </row>
    <row r="27034" spans="9:54" x14ac:dyDescent="0.25">
      <c r="I27034" s="80"/>
      <c r="AX27034" s="80"/>
      <c r="AY27034" s="80"/>
      <c r="AZ27034" s="80"/>
      <c r="BA27034" s="80"/>
      <c r="BB27034" s="80"/>
    </row>
    <row r="27035" spans="9:54" x14ac:dyDescent="0.25">
      <c r="I27035" s="80"/>
      <c r="AX27035" s="80"/>
      <c r="AY27035" s="80"/>
      <c r="AZ27035" s="80"/>
      <c r="BA27035" s="80"/>
      <c r="BB27035" s="80"/>
    </row>
    <row r="27036" spans="9:54" x14ac:dyDescent="0.25">
      <c r="I27036" s="80"/>
      <c r="AX27036" s="80"/>
      <c r="AY27036" s="80"/>
      <c r="AZ27036" s="80"/>
      <c r="BA27036" s="80"/>
      <c r="BB27036" s="80"/>
    </row>
    <row r="27037" spans="9:54" x14ac:dyDescent="0.25">
      <c r="I27037" s="80"/>
      <c r="AX27037" s="80"/>
      <c r="AY27037" s="80"/>
      <c r="AZ27037" s="80"/>
      <c r="BA27037" s="80"/>
      <c r="BB27037" s="80"/>
    </row>
    <row r="27038" spans="9:54" x14ac:dyDescent="0.25">
      <c r="I27038" s="80"/>
      <c r="AX27038" s="80"/>
      <c r="AY27038" s="80"/>
      <c r="AZ27038" s="80"/>
      <c r="BA27038" s="80"/>
      <c r="BB27038" s="80"/>
    </row>
    <row r="27039" spans="9:54" x14ac:dyDescent="0.25">
      <c r="I27039" s="80"/>
      <c r="AX27039" s="80"/>
      <c r="AY27039" s="80"/>
      <c r="AZ27039" s="80"/>
      <c r="BA27039" s="80"/>
      <c r="BB27039" s="80"/>
    </row>
    <row r="27040" spans="9:54" x14ac:dyDescent="0.25">
      <c r="I27040" s="80"/>
      <c r="AX27040" s="80"/>
      <c r="AY27040" s="80"/>
      <c r="AZ27040" s="80"/>
      <c r="BA27040" s="80"/>
      <c r="BB27040" s="80"/>
    </row>
    <row r="27041" spans="9:54" x14ac:dyDescent="0.25">
      <c r="I27041" s="80"/>
      <c r="AX27041" s="80"/>
      <c r="AY27041" s="80"/>
      <c r="AZ27041" s="80"/>
      <c r="BA27041" s="80"/>
      <c r="BB27041" s="80"/>
    </row>
    <row r="27042" spans="9:54" x14ac:dyDescent="0.25">
      <c r="I27042" s="80"/>
      <c r="AX27042" s="80"/>
      <c r="AY27042" s="80"/>
      <c r="AZ27042" s="80"/>
      <c r="BA27042" s="80"/>
      <c r="BB27042" s="80"/>
    </row>
    <row r="27043" spans="9:54" x14ac:dyDescent="0.25">
      <c r="I27043" s="80"/>
      <c r="AX27043" s="80"/>
      <c r="AY27043" s="80"/>
      <c r="AZ27043" s="80"/>
      <c r="BA27043" s="80"/>
      <c r="BB27043" s="80"/>
    </row>
    <row r="27044" spans="9:54" x14ac:dyDescent="0.25">
      <c r="I27044" s="80"/>
      <c r="AX27044" s="80"/>
      <c r="AY27044" s="80"/>
      <c r="AZ27044" s="80"/>
      <c r="BA27044" s="80"/>
      <c r="BB27044" s="80"/>
    </row>
    <row r="27045" spans="9:54" x14ac:dyDescent="0.25">
      <c r="I27045" s="80"/>
      <c r="AX27045" s="80"/>
      <c r="AY27045" s="80"/>
      <c r="AZ27045" s="80"/>
      <c r="BA27045" s="80"/>
      <c r="BB27045" s="80"/>
    </row>
    <row r="27046" spans="9:54" x14ac:dyDescent="0.25">
      <c r="I27046" s="80"/>
      <c r="AX27046" s="80"/>
      <c r="AY27046" s="80"/>
      <c r="AZ27046" s="80"/>
      <c r="BA27046" s="80"/>
      <c r="BB27046" s="80"/>
    </row>
    <row r="27047" spans="9:54" x14ac:dyDescent="0.25">
      <c r="I27047" s="80"/>
      <c r="AX27047" s="80"/>
      <c r="AY27047" s="80"/>
      <c r="AZ27047" s="80"/>
      <c r="BA27047" s="80"/>
      <c r="BB27047" s="80"/>
    </row>
    <row r="27048" spans="9:54" x14ac:dyDescent="0.25">
      <c r="I27048" s="80"/>
      <c r="AX27048" s="80"/>
      <c r="AY27048" s="80"/>
      <c r="AZ27048" s="80"/>
      <c r="BA27048" s="80"/>
      <c r="BB27048" s="80"/>
    </row>
    <row r="27049" spans="9:54" x14ac:dyDescent="0.25">
      <c r="I27049" s="80"/>
      <c r="AX27049" s="80"/>
      <c r="AY27049" s="80"/>
      <c r="AZ27049" s="80"/>
      <c r="BA27049" s="80"/>
      <c r="BB27049" s="80"/>
    </row>
    <row r="27050" spans="9:54" x14ac:dyDescent="0.25">
      <c r="I27050" s="80"/>
      <c r="AX27050" s="80"/>
      <c r="AY27050" s="80"/>
      <c r="AZ27050" s="80"/>
      <c r="BA27050" s="80"/>
      <c r="BB27050" s="80"/>
    </row>
    <row r="27051" spans="9:54" x14ac:dyDescent="0.25">
      <c r="I27051" s="80"/>
      <c r="AX27051" s="80"/>
      <c r="AY27051" s="80"/>
      <c r="AZ27051" s="80"/>
      <c r="BA27051" s="80"/>
      <c r="BB27051" s="80"/>
    </row>
    <row r="27052" spans="9:54" x14ac:dyDescent="0.25">
      <c r="I27052" s="80"/>
      <c r="AX27052" s="80"/>
      <c r="AY27052" s="80"/>
      <c r="AZ27052" s="80"/>
      <c r="BA27052" s="80"/>
      <c r="BB27052" s="80"/>
    </row>
    <row r="27053" spans="9:54" x14ac:dyDescent="0.25">
      <c r="I27053" s="80"/>
      <c r="AX27053" s="80"/>
      <c r="AY27053" s="80"/>
      <c r="AZ27053" s="80"/>
      <c r="BA27053" s="80"/>
      <c r="BB27053" s="80"/>
    </row>
    <row r="27054" spans="9:54" x14ac:dyDescent="0.25">
      <c r="I27054" s="80"/>
      <c r="AX27054" s="80"/>
      <c r="AY27054" s="80"/>
      <c r="AZ27054" s="80"/>
      <c r="BA27054" s="80"/>
      <c r="BB27054" s="80"/>
    </row>
    <row r="27055" spans="9:54" x14ac:dyDescent="0.25">
      <c r="I27055" s="80"/>
      <c r="AX27055" s="80"/>
      <c r="AY27055" s="80"/>
      <c r="AZ27055" s="80"/>
      <c r="BA27055" s="80"/>
      <c r="BB27055" s="80"/>
    </row>
    <row r="27056" spans="9:54" x14ac:dyDescent="0.25">
      <c r="I27056" s="80"/>
      <c r="AX27056" s="80"/>
      <c r="AY27056" s="80"/>
      <c r="AZ27056" s="80"/>
      <c r="BA27056" s="80"/>
      <c r="BB27056" s="80"/>
    </row>
    <row r="27057" spans="9:54" x14ac:dyDescent="0.25">
      <c r="I27057" s="80"/>
      <c r="AX27057" s="80"/>
      <c r="AY27057" s="80"/>
      <c r="AZ27057" s="80"/>
      <c r="BA27057" s="80"/>
      <c r="BB27057" s="80"/>
    </row>
    <row r="27058" spans="9:54" x14ac:dyDescent="0.25">
      <c r="I27058" s="80"/>
      <c r="AX27058" s="80"/>
      <c r="AY27058" s="80"/>
      <c r="AZ27058" s="80"/>
      <c r="BA27058" s="80"/>
      <c r="BB27058" s="80"/>
    </row>
    <row r="27059" spans="9:54" x14ac:dyDescent="0.25">
      <c r="I27059" s="80"/>
      <c r="AX27059" s="80"/>
      <c r="AY27059" s="80"/>
      <c r="AZ27059" s="80"/>
      <c r="BA27059" s="80"/>
      <c r="BB27059" s="80"/>
    </row>
    <row r="27060" spans="9:54" x14ac:dyDescent="0.25">
      <c r="I27060" s="80"/>
      <c r="AX27060" s="80"/>
      <c r="AY27060" s="80"/>
      <c r="AZ27060" s="80"/>
      <c r="BA27060" s="80"/>
      <c r="BB27060" s="80"/>
    </row>
    <row r="27061" spans="9:54" x14ac:dyDescent="0.25">
      <c r="I27061" s="80"/>
      <c r="AX27061" s="80"/>
      <c r="AY27061" s="80"/>
      <c r="AZ27061" s="80"/>
      <c r="BA27061" s="80"/>
      <c r="BB27061" s="80"/>
    </row>
    <row r="27062" spans="9:54" x14ac:dyDescent="0.25">
      <c r="I27062" s="80"/>
      <c r="AX27062" s="80"/>
      <c r="AY27062" s="80"/>
      <c r="AZ27062" s="80"/>
      <c r="BA27062" s="80"/>
      <c r="BB27062" s="80"/>
    </row>
    <row r="27063" spans="9:54" x14ac:dyDescent="0.25">
      <c r="I27063" s="80"/>
      <c r="AX27063" s="80"/>
      <c r="AY27063" s="80"/>
      <c r="AZ27063" s="80"/>
      <c r="BA27063" s="80"/>
      <c r="BB27063" s="80"/>
    </row>
    <row r="27064" spans="9:54" x14ac:dyDescent="0.25">
      <c r="I27064" s="80"/>
      <c r="AX27064" s="80"/>
      <c r="AY27064" s="80"/>
      <c r="AZ27064" s="80"/>
      <c r="BA27064" s="80"/>
      <c r="BB27064" s="80"/>
    </row>
    <row r="27065" spans="9:54" x14ac:dyDescent="0.25">
      <c r="I27065" s="80"/>
      <c r="AX27065" s="80"/>
      <c r="AY27065" s="80"/>
      <c r="AZ27065" s="80"/>
      <c r="BA27065" s="80"/>
      <c r="BB27065" s="80"/>
    </row>
    <row r="27066" spans="9:54" x14ac:dyDescent="0.25">
      <c r="I27066" s="80"/>
      <c r="AX27066" s="80"/>
      <c r="AY27066" s="80"/>
      <c r="AZ27066" s="80"/>
      <c r="BA27066" s="80"/>
      <c r="BB27066" s="80"/>
    </row>
    <row r="27067" spans="9:54" x14ac:dyDescent="0.25">
      <c r="I27067" s="80"/>
      <c r="AX27067" s="80"/>
      <c r="AY27067" s="80"/>
      <c r="AZ27067" s="80"/>
      <c r="BA27067" s="80"/>
      <c r="BB27067" s="80"/>
    </row>
    <row r="27068" spans="9:54" x14ac:dyDescent="0.25">
      <c r="I27068" s="80"/>
      <c r="AX27068" s="80"/>
      <c r="AY27068" s="80"/>
      <c r="AZ27068" s="80"/>
      <c r="BA27068" s="80"/>
      <c r="BB27068" s="80"/>
    </row>
    <row r="27069" spans="9:54" x14ac:dyDescent="0.25">
      <c r="I27069" s="80"/>
      <c r="AX27069" s="80"/>
      <c r="AY27069" s="80"/>
      <c r="AZ27069" s="80"/>
      <c r="BA27069" s="80"/>
      <c r="BB27069" s="80"/>
    </row>
    <row r="27070" spans="9:54" x14ac:dyDescent="0.25">
      <c r="I27070" s="80"/>
      <c r="AX27070" s="80"/>
      <c r="AY27070" s="80"/>
      <c r="AZ27070" s="80"/>
      <c r="BA27070" s="80"/>
      <c r="BB27070" s="80"/>
    </row>
    <row r="27071" spans="9:54" x14ac:dyDescent="0.25">
      <c r="I27071" s="80"/>
      <c r="AX27071" s="80"/>
      <c r="AY27071" s="80"/>
      <c r="AZ27071" s="80"/>
      <c r="BA27071" s="80"/>
      <c r="BB27071" s="80"/>
    </row>
    <row r="27072" spans="9:54" x14ac:dyDescent="0.25">
      <c r="I27072" s="80"/>
      <c r="AX27072" s="80"/>
      <c r="AY27072" s="80"/>
      <c r="AZ27072" s="80"/>
      <c r="BA27072" s="80"/>
      <c r="BB27072" s="80"/>
    </row>
    <row r="27073" spans="9:54" x14ac:dyDescent="0.25">
      <c r="I27073" s="80"/>
      <c r="AX27073" s="80"/>
      <c r="AY27073" s="80"/>
      <c r="AZ27073" s="80"/>
      <c r="BA27073" s="80"/>
      <c r="BB27073" s="80"/>
    </row>
    <row r="27074" spans="9:54" x14ac:dyDescent="0.25">
      <c r="I27074" s="80"/>
      <c r="AX27074" s="80"/>
      <c r="AY27074" s="80"/>
      <c r="AZ27074" s="80"/>
      <c r="BA27074" s="80"/>
      <c r="BB27074" s="80"/>
    </row>
    <row r="27075" spans="9:54" x14ac:dyDescent="0.25">
      <c r="I27075" s="80"/>
      <c r="AX27075" s="80"/>
      <c r="AY27075" s="80"/>
      <c r="AZ27075" s="80"/>
      <c r="BA27075" s="80"/>
      <c r="BB27075" s="80"/>
    </row>
    <row r="27076" spans="9:54" x14ac:dyDescent="0.25">
      <c r="I27076" s="80"/>
      <c r="AX27076" s="80"/>
      <c r="AY27076" s="80"/>
      <c r="AZ27076" s="80"/>
      <c r="BA27076" s="80"/>
      <c r="BB27076" s="80"/>
    </row>
    <row r="27077" spans="9:54" x14ac:dyDescent="0.25">
      <c r="I27077" s="80"/>
      <c r="AX27077" s="80"/>
      <c r="AY27077" s="80"/>
      <c r="AZ27077" s="80"/>
      <c r="BA27077" s="80"/>
      <c r="BB27077" s="80"/>
    </row>
    <row r="27078" spans="9:54" x14ac:dyDescent="0.25">
      <c r="I27078" s="80"/>
      <c r="AX27078" s="80"/>
      <c r="AY27078" s="80"/>
      <c r="AZ27078" s="80"/>
      <c r="BA27078" s="80"/>
      <c r="BB27078" s="80"/>
    </row>
    <row r="27079" spans="9:54" x14ac:dyDescent="0.25">
      <c r="I27079" s="80"/>
      <c r="AX27079" s="80"/>
      <c r="AY27079" s="80"/>
      <c r="AZ27079" s="80"/>
      <c r="BA27079" s="80"/>
      <c r="BB27079" s="80"/>
    </row>
    <row r="27080" spans="9:54" x14ac:dyDescent="0.25">
      <c r="I27080" s="80"/>
      <c r="AX27080" s="80"/>
      <c r="AY27080" s="80"/>
      <c r="AZ27080" s="80"/>
      <c r="BA27080" s="80"/>
      <c r="BB27080" s="80"/>
    </row>
    <row r="27081" spans="9:54" x14ac:dyDescent="0.25">
      <c r="I27081" s="80"/>
      <c r="AX27081" s="80"/>
      <c r="AY27081" s="80"/>
      <c r="AZ27081" s="80"/>
      <c r="BA27081" s="80"/>
      <c r="BB27081" s="80"/>
    </row>
    <row r="27082" spans="9:54" x14ac:dyDescent="0.25">
      <c r="I27082" s="80"/>
      <c r="AX27082" s="80"/>
      <c r="AY27082" s="80"/>
      <c r="AZ27082" s="80"/>
      <c r="BA27082" s="80"/>
      <c r="BB27082" s="80"/>
    </row>
    <row r="27083" spans="9:54" x14ac:dyDescent="0.25">
      <c r="I27083" s="80"/>
      <c r="AX27083" s="80"/>
      <c r="AY27083" s="80"/>
      <c r="AZ27083" s="80"/>
      <c r="BA27083" s="80"/>
      <c r="BB27083" s="80"/>
    </row>
    <row r="27084" spans="9:54" x14ac:dyDescent="0.25">
      <c r="I27084" s="80"/>
      <c r="AX27084" s="80"/>
      <c r="AY27084" s="80"/>
      <c r="AZ27084" s="80"/>
      <c r="BA27084" s="80"/>
      <c r="BB27084" s="80"/>
    </row>
    <row r="27085" spans="9:54" x14ac:dyDescent="0.25">
      <c r="I27085" s="80"/>
      <c r="AX27085" s="80"/>
      <c r="AY27085" s="80"/>
      <c r="AZ27085" s="80"/>
      <c r="BA27085" s="80"/>
      <c r="BB27085" s="80"/>
    </row>
    <row r="27086" spans="9:54" x14ac:dyDescent="0.25">
      <c r="I27086" s="80"/>
      <c r="AX27086" s="80"/>
      <c r="AY27086" s="80"/>
      <c r="AZ27086" s="80"/>
      <c r="BA27086" s="80"/>
      <c r="BB27086" s="80"/>
    </row>
    <row r="27087" spans="9:54" x14ac:dyDescent="0.25">
      <c r="I27087" s="80"/>
      <c r="AX27087" s="80"/>
      <c r="AY27087" s="80"/>
      <c r="AZ27087" s="80"/>
      <c r="BA27087" s="80"/>
      <c r="BB27087" s="80"/>
    </row>
    <row r="27088" spans="9:54" x14ac:dyDescent="0.25">
      <c r="I27088" s="80"/>
      <c r="AX27088" s="80"/>
      <c r="AY27088" s="80"/>
      <c r="AZ27088" s="80"/>
      <c r="BA27088" s="80"/>
      <c r="BB27088" s="80"/>
    </row>
    <row r="27089" spans="9:54" x14ac:dyDescent="0.25">
      <c r="I27089" s="80"/>
      <c r="AX27089" s="80"/>
      <c r="AY27089" s="80"/>
      <c r="AZ27089" s="80"/>
      <c r="BA27089" s="80"/>
      <c r="BB27089" s="80"/>
    </row>
    <row r="27090" spans="9:54" x14ac:dyDescent="0.25">
      <c r="I27090" s="80"/>
      <c r="AX27090" s="80"/>
      <c r="AY27090" s="80"/>
      <c r="AZ27090" s="80"/>
      <c r="BA27090" s="80"/>
      <c r="BB27090" s="80"/>
    </row>
    <row r="27091" spans="9:54" x14ac:dyDescent="0.25">
      <c r="I27091" s="80"/>
      <c r="AX27091" s="80"/>
      <c r="AY27091" s="80"/>
      <c r="AZ27091" s="80"/>
      <c r="BA27091" s="80"/>
      <c r="BB27091" s="80"/>
    </row>
    <row r="27092" spans="9:54" x14ac:dyDescent="0.25">
      <c r="I27092" s="80"/>
      <c r="AX27092" s="80"/>
      <c r="AY27092" s="80"/>
      <c r="AZ27092" s="80"/>
      <c r="BA27092" s="80"/>
      <c r="BB27092" s="80"/>
    </row>
    <row r="27093" spans="9:54" x14ac:dyDescent="0.25">
      <c r="I27093" s="80"/>
      <c r="AX27093" s="80"/>
      <c r="AY27093" s="80"/>
      <c r="AZ27093" s="80"/>
      <c r="BA27093" s="80"/>
      <c r="BB27093" s="80"/>
    </row>
    <row r="27094" spans="9:54" x14ac:dyDescent="0.25">
      <c r="I27094" s="80"/>
      <c r="AX27094" s="80"/>
      <c r="AY27094" s="80"/>
      <c r="AZ27094" s="80"/>
      <c r="BA27094" s="80"/>
      <c r="BB27094" s="80"/>
    </row>
    <row r="27095" spans="9:54" x14ac:dyDescent="0.25">
      <c r="I27095" s="80"/>
      <c r="AX27095" s="80"/>
      <c r="AY27095" s="80"/>
      <c r="AZ27095" s="80"/>
      <c r="BA27095" s="80"/>
      <c r="BB27095" s="80"/>
    </row>
    <row r="27096" spans="9:54" x14ac:dyDescent="0.25">
      <c r="I27096" s="80"/>
      <c r="AX27096" s="80"/>
      <c r="AY27096" s="80"/>
      <c r="AZ27096" s="80"/>
      <c r="BA27096" s="80"/>
      <c r="BB27096" s="80"/>
    </row>
    <row r="27097" spans="9:54" x14ac:dyDescent="0.25">
      <c r="I27097" s="80"/>
      <c r="AX27097" s="80"/>
      <c r="AY27097" s="80"/>
      <c r="AZ27097" s="80"/>
      <c r="BA27097" s="80"/>
      <c r="BB27097" s="80"/>
    </row>
    <row r="27098" spans="9:54" x14ac:dyDescent="0.25">
      <c r="I27098" s="80"/>
      <c r="AX27098" s="80"/>
      <c r="AY27098" s="80"/>
      <c r="AZ27098" s="80"/>
      <c r="BA27098" s="80"/>
      <c r="BB27098" s="80"/>
    </row>
    <row r="27099" spans="9:54" x14ac:dyDescent="0.25">
      <c r="I27099" s="80"/>
      <c r="AX27099" s="80"/>
      <c r="AY27099" s="80"/>
      <c r="AZ27099" s="80"/>
      <c r="BA27099" s="80"/>
      <c r="BB27099" s="80"/>
    </row>
    <row r="27100" spans="9:54" x14ac:dyDescent="0.25">
      <c r="I27100" s="80"/>
      <c r="AX27100" s="80"/>
      <c r="AY27100" s="80"/>
      <c r="AZ27100" s="80"/>
      <c r="BA27100" s="80"/>
      <c r="BB27100" s="80"/>
    </row>
    <row r="27101" spans="9:54" x14ac:dyDescent="0.25">
      <c r="I27101" s="80"/>
      <c r="AX27101" s="80"/>
      <c r="AY27101" s="80"/>
      <c r="AZ27101" s="80"/>
      <c r="BA27101" s="80"/>
      <c r="BB27101" s="80"/>
    </row>
    <row r="27102" spans="9:54" x14ac:dyDescent="0.25">
      <c r="I27102" s="80"/>
      <c r="AX27102" s="80"/>
      <c r="AY27102" s="80"/>
      <c r="AZ27102" s="80"/>
      <c r="BA27102" s="80"/>
      <c r="BB27102" s="80"/>
    </row>
    <row r="27103" spans="9:54" x14ac:dyDescent="0.25">
      <c r="I27103" s="80"/>
      <c r="AX27103" s="80"/>
      <c r="AY27103" s="80"/>
      <c r="AZ27103" s="80"/>
      <c r="BA27103" s="80"/>
      <c r="BB27103" s="80"/>
    </row>
    <row r="27104" spans="9:54" x14ac:dyDescent="0.25">
      <c r="I27104" s="80"/>
      <c r="AX27104" s="80"/>
      <c r="AY27104" s="80"/>
      <c r="AZ27104" s="80"/>
      <c r="BA27104" s="80"/>
      <c r="BB27104" s="80"/>
    </row>
    <row r="27105" spans="9:54" x14ac:dyDescent="0.25">
      <c r="I27105" s="80"/>
      <c r="AX27105" s="80"/>
      <c r="AY27105" s="80"/>
      <c r="AZ27105" s="80"/>
      <c r="BA27105" s="80"/>
      <c r="BB27105" s="80"/>
    </row>
    <row r="27106" spans="9:54" x14ac:dyDescent="0.25">
      <c r="I27106" s="80"/>
      <c r="AX27106" s="80"/>
      <c r="AY27106" s="80"/>
      <c r="AZ27106" s="80"/>
      <c r="BA27106" s="80"/>
      <c r="BB27106" s="80"/>
    </row>
    <row r="27107" spans="9:54" x14ac:dyDescent="0.25">
      <c r="I27107" s="80"/>
      <c r="AX27107" s="80"/>
      <c r="AY27107" s="80"/>
      <c r="AZ27107" s="80"/>
      <c r="BA27107" s="80"/>
      <c r="BB27107" s="80"/>
    </row>
    <row r="27108" spans="9:54" x14ac:dyDescent="0.25">
      <c r="I27108" s="80"/>
      <c r="AX27108" s="80"/>
      <c r="AY27108" s="80"/>
      <c r="AZ27108" s="80"/>
      <c r="BA27108" s="80"/>
      <c r="BB27108" s="80"/>
    </row>
    <row r="27109" spans="9:54" x14ac:dyDescent="0.25">
      <c r="I27109" s="80"/>
      <c r="AX27109" s="80"/>
      <c r="AY27109" s="80"/>
      <c r="AZ27109" s="80"/>
      <c r="BA27109" s="80"/>
      <c r="BB27109" s="80"/>
    </row>
    <row r="27110" spans="9:54" x14ac:dyDescent="0.25">
      <c r="I27110" s="80"/>
      <c r="AX27110" s="80"/>
      <c r="AY27110" s="80"/>
      <c r="AZ27110" s="80"/>
      <c r="BA27110" s="80"/>
      <c r="BB27110" s="80"/>
    </row>
    <row r="27111" spans="9:54" x14ac:dyDescent="0.25">
      <c r="I27111" s="80"/>
      <c r="AX27111" s="80"/>
      <c r="AY27111" s="80"/>
      <c r="AZ27111" s="80"/>
      <c r="BA27111" s="80"/>
      <c r="BB27111" s="80"/>
    </row>
    <row r="27112" spans="9:54" x14ac:dyDescent="0.25">
      <c r="I27112" s="80"/>
      <c r="AX27112" s="80"/>
      <c r="AY27112" s="80"/>
      <c r="AZ27112" s="80"/>
      <c r="BA27112" s="80"/>
      <c r="BB27112" s="80"/>
    </row>
    <row r="27113" spans="9:54" x14ac:dyDescent="0.25">
      <c r="I27113" s="80"/>
      <c r="AX27113" s="80"/>
      <c r="AY27113" s="80"/>
      <c r="AZ27113" s="80"/>
      <c r="BA27113" s="80"/>
      <c r="BB27113" s="80"/>
    </row>
    <row r="27114" spans="9:54" x14ac:dyDescent="0.25">
      <c r="I27114" s="80"/>
      <c r="AX27114" s="80"/>
      <c r="AY27114" s="80"/>
      <c r="AZ27114" s="80"/>
      <c r="BA27114" s="80"/>
      <c r="BB27114" s="80"/>
    </row>
    <row r="27115" spans="9:54" x14ac:dyDescent="0.25">
      <c r="I27115" s="80"/>
      <c r="AX27115" s="80"/>
      <c r="AY27115" s="80"/>
      <c r="AZ27115" s="80"/>
      <c r="BA27115" s="80"/>
      <c r="BB27115" s="80"/>
    </row>
    <row r="27116" spans="9:54" x14ac:dyDescent="0.25">
      <c r="I27116" s="80"/>
      <c r="AX27116" s="80"/>
      <c r="AY27116" s="80"/>
      <c r="AZ27116" s="80"/>
      <c r="BA27116" s="80"/>
      <c r="BB27116" s="80"/>
    </row>
    <row r="27117" spans="9:54" x14ac:dyDescent="0.25">
      <c r="I27117" s="80"/>
      <c r="AX27117" s="80"/>
      <c r="AY27117" s="80"/>
      <c r="AZ27117" s="80"/>
      <c r="BA27117" s="80"/>
      <c r="BB27117" s="80"/>
    </row>
    <row r="27118" spans="9:54" x14ac:dyDescent="0.25">
      <c r="I27118" s="80"/>
      <c r="AX27118" s="80"/>
      <c r="AY27118" s="80"/>
      <c r="AZ27118" s="80"/>
      <c r="BA27118" s="80"/>
      <c r="BB27118" s="80"/>
    </row>
    <row r="27119" spans="9:54" x14ac:dyDescent="0.25">
      <c r="I27119" s="80"/>
      <c r="AX27119" s="80"/>
      <c r="AY27119" s="80"/>
      <c r="AZ27119" s="80"/>
      <c r="BA27119" s="80"/>
      <c r="BB27119" s="80"/>
    </row>
    <row r="27120" spans="9:54" x14ac:dyDescent="0.25">
      <c r="I27120" s="80"/>
      <c r="AX27120" s="80"/>
      <c r="AY27120" s="80"/>
      <c r="AZ27120" s="80"/>
      <c r="BA27120" s="80"/>
      <c r="BB27120" s="80"/>
    </row>
    <row r="27121" spans="9:54" x14ac:dyDescent="0.25">
      <c r="I27121" s="80"/>
      <c r="AX27121" s="80"/>
      <c r="AY27121" s="80"/>
      <c r="AZ27121" s="80"/>
      <c r="BA27121" s="80"/>
      <c r="BB27121" s="80"/>
    </row>
    <row r="27122" spans="9:54" x14ac:dyDescent="0.25">
      <c r="I27122" s="80"/>
      <c r="AX27122" s="80"/>
      <c r="AY27122" s="80"/>
      <c r="AZ27122" s="80"/>
      <c r="BA27122" s="80"/>
      <c r="BB27122" s="80"/>
    </row>
    <row r="27123" spans="9:54" x14ac:dyDescent="0.25">
      <c r="I27123" s="80"/>
      <c r="AX27123" s="80"/>
      <c r="AY27123" s="80"/>
      <c r="AZ27123" s="80"/>
      <c r="BA27123" s="80"/>
      <c r="BB27123" s="80"/>
    </row>
    <row r="27124" spans="9:54" x14ac:dyDescent="0.25">
      <c r="I27124" s="80"/>
      <c r="AX27124" s="80"/>
      <c r="AY27124" s="80"/>
      <c r="AZ27124" s="80"/>
      <c r="BA27124" s="80"/>
      <c r="BB27124" s="80"/>
    </row>
    <row r="27125" spans="9:54" x14ac:dyDescent="0.25">
      <c r="I27125" s="80"/>
      <c r="AX27125" s="80"/>
      <c r="AY27125" s="80"/>
      <c r="AZ27125" s="80"/>
      <c r="BA27125" s="80"/>
      <c r="BB27125" s="80"/>
    </row>
    <row r="27126" spans="9:54" x14ac:dyDescent="0.25">
      <c r="I27126" s="80"/>
      <c r="AX27126" s="80"/>
      <c r="AY27126" s="80"/>
      <c r="AZ27126" s="80"/>
      <c r="BA27126" s="80"/>
      <c r="BB27126" s="80"/>
    </row>
    <row r="27127" spans="9:54" x14ac:dyDescent="0.25">
      <c r="I27127" s="80"/>
      <c r="AX27127" s="80"/>
      <c r="AY27127" s="80"/>
      <c r="AZ27127" s="80"/>
      <c r="BA27127" s="80"/>
      <c r="BB27127" s="80"/>
    </row>
    <row r="27128" spans="9:54" x14ac:dyDescent="0.25">
      <c r="I27128" s="80"/>
      <c r="AX27128" s="80"/>
      <c r="AY27128" s="80"/>
      <c r="AZ27128" s="80"/>
      <c r="BA27128" s="80"/>
      <c r="BB27128" s="80"/>
    </row>
    <row r="27129" spans="9:54" x14ac:dyDescent="0.25">
      <c r="I27129" s="80"/>
      <c r="AX27129" s="80"/>
      <c r="AY27129" s="80"/>
      <c r="AZ27129" s="80"/>
      <c r="BA27129" s="80"/>
      <c r="BB27129" s="80"/>
    </row>
    <row r="27130" spans="9:54" x14ac:dyDescent="0.25">
      <c r="I27130" s="80"/>
      <c r="AX27130" s="80"/>
      <c r="AY27130" s="80"/>
      <c r="AZ27130" s="80"/>
      <c r="BA27130" s="80"/>
      <c r="BB27130" s="80"/>
    </row>
    <row r="27131" spans="9:54" x14ac:dyDescent="0.25">
      <c r="I27131" s="80"/>
      <c r="AX27131" s="80"/>
      <c r="AY27131" s="80"/>
      <c r="AZ27131" s="80"/>
      <c r="BA27131" s="80"/>
      <c r="BB27131" s="80"/>
    </row>
    <row r="27132" spans="9:54" x14ac:dyDescent="0.25">
      <c r="I27132" s="80"/>
      <c r="AX27132" s="80"/>
      <c r="AY27132" s="80"/>
      <c r="AZ27132" s="80"/>
      <c r="BA27132" s="80"/>
      <c r="BB27132" s="80"/>
    </row>
    <row r="27133" spans="9:54" x14ac:dyDescent="0.25">
      <c r="I27133" s="80"/>
      <c r="AX27133" s="80"/>
      <c r="AY27133" s="80"/>
      <c r="AZ27133" s="80"/>
      <c r="BA27133" s="80"/>
      <c r="BB27133" s="80"/>
    </row>
    <row r="27134" spans="9:54" x14ac:dyDescent="0.25">
      <c r="I27134" s="80"/>
      <c r="AX27134" s="80"/>
      <c r="AY27134" s="80"/>
      <c r="AZ27134" s="80"/>
      <c r="BA27134" s="80"/>
      <c r="BB27134" s="80"/>
    </row>
    <row r="27135" spans="9:54" x14ac:dyDescent="0.25">
      <c r="I27135" s="80"/>
      <c r="AX27135" s="80"/>
      <c r="AY27135" s="80"/>
      <c r="AZ27135" s="80"/>
      <c r="BA27135" s="80"/>
      <c r="BB27135" s="80"/>
    </row>
    <row r="27136" spans="9:54" x14ac:dyDescent="0.25">
      <c r="I27136" s="80"/>
      <c r="AX27136" s="80"/>
      <c r="AY27136" s="80"/>
      <c r="AZ27136" s="80"/>
      <c r="BA27136" s="80"/>
      <c r="BB27136" s="80"/>
    </row>
    <row r="27137" spans="9:54" x14ac:dyDescent="0.25">
      <c r="I27137" s="80"/>
      <c r="AX27137" s="80"/>
      <c r="AY27137" s="80"/>
      <c r="AZ27137" s="80"/>
      <c r="BA27137" s="80"/>
      <c r="BB27137" s="80"/>
    </row>
    <row r="27138" spans="9:54" x14ac:dyDescent="0.25">
      <c r="I27138" s="80"/>
      <c r="AX27138" s="80"/>
      <c r="AY27138" s="80"/>
      <c r="AZ27138" s="80"/>
      <c r="BA27138" s="80"/>
      <c r="BB27138" s="80"/>
    </row>
    <row r="27139" spans="9:54" x14ac:dyDescent="0.25">
      <c r="I27139" s="80"/>
      <c r="AX27139" s="80"/>
      <c r="AY27139" s="80"/>
      <c r="AZ27139" s="80"/>
      <c r="BA27139" s="80"/>
      <c r="BB27139" s="80"/>
    </row>
    <row r="27140" spans="9:54" x14ac:dyDescent="0.25">
      <c r="I27140" s="80"/>
      <c r="AX27140" s="80"/>
      <c r="AY27140" s="80"/>
      <c r="AZ27140" s="80"/>
      <c r="BA27140" s="80"/>
      <c r="BB27140" s="80"/>
    </row>
    <row r="27141" spans="9:54" x14ac:dyDescent="0.25">
      <c r="I27141" s="80"/>
      <c r="AX27141" s="80"/>
      <c r="AY27141" s="80"/>
      <c r="AZ27141" s="80"/>
      <c r="BA27141" s="80"/>
      <c r="BB27141" s="80"/>
    </row>
    <row r="27142" spans="9:54" x14ac:dyDescent="0.25">
      <c r="I27142" s="80"/>
      <c r="AX27142" s="80"/>
      <c r="AY27142" s="80"/>
      <c r="AZ27142" s="80"/>
      <c r="BA27142" s="80"/>
      <c r="BB27142" s="80"/>
    </row>
    <row r="27143" spans="9:54" x14ac:dyDescent="0.25">
      <c r="I27143" s="80"/>
      <c r="AX27143" s="80"/>
      <c r="AY27143" s="80"/>
      <c r="AZ27143" s="80"/>
      <c r="BA27143" s="80"/>
      <c r="BB27143" s="80"/>
    </row>
    <row r="27144" spans="9:54" x14ac:dyDescent="0.25">
      <c r="I27144" s="80"/>
      <c r="AX27144" s="80"/>
      <c r="AY27144" s="80"/>
      <c r="AZ27144" s="80"/>
      <c r="BA27144" s="80"/>
      <c r="BB27144" s="80"/>
    </row>
    <row r="27145" spans="9:54" x14ac:dyDescent="0.25">
      <c r="I27145" s="80"/>
      <c r="AX27145" s="80"/>
      <c r="AY27145" s="80"/>
      <c r="AZ27145" s="80"/>
      <c r="BA27145" s="80"/>
      <c r="BB27145" s="80"/>
    </row>
    <row r="27146" spans="9:54" x14ac:dyDescent="0.25">
      <c r="I27146" s="80"/>
      <c r="AX27146" s="80"/>
      <c r="AY27146" s="80"/>
      <c r="AZ27146" s="80"/>
      <c r="BA27146" s="80"/>
      <c r="BB27146" s="80"/>
    </row>
    <row r="27147" spans="9:54" x14ac:dyDescent="0.25">
      <c r="I27147" s="80"/>
      <c r="AX27147" s="80"/>
      <c r="AY27147" s="80"/>
      <c r="AZ27147" s="80"/>
      <c r="BA27147" s="80"/>
      <c r="BB27147" s="80"/>
    </row>
    <row r="27148" spans="9:54" x14ac:dyDescent="0.25">
      <c r="I27148" s="80"/>
      <c r="AX27148" s="80"/>
      <c r="AY27148" s="80"/>
      <c r="AZ27148" s="80"/>
      <c r="BA27148" s="80"/>
      <c r="BB27148" s="80"/>
    </row>
    <row r="27149" spans="9:54" x14ac:dyDescent="0.25">
      <c r="I27149" s="80"/>
      <c r="AX27149" s="80"/>
      <c r="AY27149" s="80"/>
      <c r="AZ27149" s="80"/>
      <c r="BA27149" s="80"/>
      <c r="BB27149" s="80"/>
    </row>
    <row r="27150" spans="9:54" x14ac:dyDescent="0.25">
      <c r="I27150" s="80"/>
      <c r="AX27150" s="80"/>
      <c r="AY27150" s="80"/>
      <c r="AZ27150" s="80"/>
      <c r="BA27150" s="80"/>
      <c r="BB27150" s="80"/>
    </row>
    <row r="27151" spans="9:54" x14ac:dyDescent="0.25">
      <c r="I27151" s="80"/>
      <c r="AX27151" s="80"/>
      <c r="AY27151" s="80"/>
      <c r="AZ27151" s="80"/>
      <c r="BA27151" s="80"/>
      <c r="BB27151" s="80"/>
    </row>
    <row r="27152" spans="9:54" x14ac:dyDescent="0.25">
      <c r="I27152" s="80"/>
      <c r="AX27152" s="80"/>
      <c r="AY27152" s="80"/>
      <c r="AZ27152" s="80"/>
      <c r="BA27152" s="80"/>
      <c r="BB27152" s="80"/>
    </row>
    <row r="27153" spans="9:54" x14ac:dyDescent="0.25">
      <c r="I27153" s="80"/>
      <c r="AX27153" s="80"/>
      <c r="AY27153" s="80"/>
      <c r="AZ27153" s="80"/>
      <c r="BA27153" s="80"/>
      <c r="BB27153" s="80"/>
    </row>
    <row r="27154" spans="9:54" x14ac:dyDescent="0.25">
      <c r="I27154" s="80"/>
      <c r="AX27154" s="80"/>
      <c r="AY27154" s="80"/>
      <c r="AZ27154" s="80"/>
      <c r="BA27154" s="80"/>
      <c r="BB27154" s="80"/>
    </row>
    <row r="27155" spans="9:54" x14ac:dyDescent="0.25">
      <c r="I27155" s="80"/>
      <c r="AX27155" s="80"/>
      <c r="AY27155" s="80"/>
      <c r="AZ27155" s="80"/>
      <c r="BA27155" s="80"/>
      <c r="BB27155" s="80"/>
    </row>
    <row r="27156" spans="9:54" x14ac:dyDescent="0.25">
      <c r="I27156" s="80"/>
      <c r="AX27156" s="80"/>
      <c r="AY27156" s="80"/>
      <c r="AZ27156" s="80"/>
      <c r="BA27156" s="80"/>
      <c r="BB27156" s="80"/>
    </row>
    <row r="27157" spans="9:54" x14ac:dyDescent="0.25">
      <c r="I27157" s="80"/>
      <c r="AX27157" s="80"/>
      <c r="AY27157" s="80"/>
      <c r="AZ27157" s="80"/>
      <c r="BA27157" s="80"/>
      <c r="BB27157" s="80"/>
    </row>
    <row r="27158" spans="9:54" x14ac:dyDescent="0.25">
      <c r="I27158" s="80"/>
      <c r="AX27158" s="80"/>
      <c r="AY27158" s="80"/>
      <c r="AZ27158" s="80"/>
      <c r="BA27158" s="80"/>
      <c r="BB27158" s="80"/>
    </row>
    <row r="27159" spans="9:54" x14ac:dyDescent="0.25">
      <c r="I27159" s="80"/>
      <c r="AX27159" s="80"/>
      <c r="AY27159" s="80"/>
      <c r="AZ27159" s="80"/>
      <c r="BA27159" s="80"/>
      <c r="BB27159" s="80"/>
    </row>
    <row r="27160" spans="9:54" x14ac:dyDescent="0.25">
      <c r="I27160" s="80"/>
      <c r="AX27160" s="80"/>
      <c r="AY27160" s="80"/>
      <c r="AZ27160" s="80"/>
      <c r="BA27160" s="80"/>
      <c r="BB27160" s="80"/>
    </row>
    <row r="27161" spans="9:54" x14ac:dyDescent="0.25">
      <c r="I27161" s="80"/>
      <c r="AX27161" s="80"/>
      <c r="AY27161" s="80"/>
      <c r="AZ27161" s="80"/>
      <c r="BA27161" s="80"/>
      <c r="BB27161" s="80"/>
    </row>
    <row r="27162" spans="9:54" x14ac:dyDescent="0.25">
      <c r="I27162" s="80"/>
      <c r="AX27162" s="80"/>
      <c r="AY27162" s="80"/>
      <c r="AZ27162" s="80"/>
      <c r="BA27162" s="80"/>
      <c r="BB27162" s="80"/>
    </row>
    <row r="27163" spans="9:54" x14ac:dyDescent="0.25">
      <c r="I27163" s="80"/>
      <c r="AX27163" s="80"/>
      <c r="AY27163" s="80"/>
      <c r="AZ27163" s="80"/>
      <c r="BA27163" s="80"/>
      <c r="BB27163" s="80"/>
    </row>
    <row r="27164" spans="9:54" x14ac:dyDescent="0.25">
      <c r="I27164" s="80"/>
      <c r="AX27164" s="80"/>
      <c r="AY27164" s="80"/>
      <c r="AZ27164" s="80"/>
      <c r="BA27164" s="80"/>
      <c r="BB27164" s="80"/>
    </row>
    <row r="27165" spans="9:54" x14ac:dyDescent="0.25">
      <c r="I27165" s="80"/>
      <c r="AX27165" s="80"/>
      <c r="AY27165" s="80"/>
      <c r="AZ27165" s="80"/>
      <c r="BA27165" s="80"/>
      <c r="BB27165" s="80"/>
    </row>
    <row r="27166" spans="9:54" x14ac:dyDescent="0.25">
      <c r="I27166" s="80"/>
      <c r="AX27166" s="80"/>
      <c r="AY27166" s="80"/>
      <c r="AZ27166" s="80"/>
      <c r="BA27166" s="80"/>
      <c r="BB27166" s="80"/>
    </row>
    <row r="27167" spans="9:54" x14ac:dyDescent="0.25">
      <c r="I27167" s="80"/>
      <c r="AX27167" s="80"/>
      <c r="AY27167" s="80"/>
      <c r="AZ27167" s="80"/>
      <c r="BA27167" s="80"/>
      <c r="BB27167" s="80"/>
    </row>
    <row r="27168" spans="9:54" x14ac:dyDescent="0.25">
      <c r="I27168" s="80"/>
      <c r="AX27168" s="80"/>
      <c r="AY27168" s="80"/>
      <c r="AZ27168" s="80"/>
      <c r="BA27168" s="80"/>
      <c r="BB27168" s="80"/>
    </row>
    <row r="27169" spans="9:54" x14ac:dyDescent="0.25">
      <c r="I27169" s="80"/>
      <c r="AX27169" s="80"/>
      <c r="AY27169" s="80"/>
      <c r="AZ27169" s="80"/>
      <c r="BA27169" s="80"/>
      <c r="BB27169" s="80"/>
    </row>
    <row r="27170" spans="9:54" x14ac:dyDescent="0.25">
      <c r="I27170" s="80"/>
      <c r="AX27170" s="80"/>
      <c r="AY27170" s="80"/>
      <c r="AZ27170" s="80"/>
      <c r="BA27170" s="80"/>
      <c r="BB27170" s="80"/>
    </row>
    <row r="27171" spans="9:54" x14ac:dyDescent="0.25">
      <c r="I27171" s="80"/>
      <c r="AX27171" s="80"/>
      <c r="AY27171" s="80"/>
      <c r="AZ27171" s="80"/>
      <c r="BA27171" s="80"/>
      <c r="BB27171" s="80"/>
    </row>
    <row r="27172" spans="9:54" x14ac:dyDescent="0.25">
      <c r="I27172" s="80"/>
      <c r="AX27172" s="80"/>
      <c r="AY27172" s="80"/>
      <c r="AZ27172" s="80"/>
      <c r="BA27172" s="80"/>
      <c r="BB27172" s="80"/>
    </row>
    <row r="27173" spans="9:54" x14ac:dyDescent="0.25">
      <c r="I27173" s="80"/>
      <c r="AX27173" s="80"/>
      <c r="AY27173" s="80"/>
      <c r="AZ27173" s="80"/>
      <c r="BA27173" s="80"/>
      <c r="BB27173" s="80"/>
    </row>
    <row r="27174" spans="9:54" x14ac:dyDescent="0.25">
      <c r="I27174" s="80"/>
      <c r="AX27174" s="80"/>
      <c r="AY27174" s="80"/>
      <c r="AZ27174" s="80"/>
      <c r="BA27174" s="80"/>
      <c r="BB27174" s="80"/>
    </row>
    <row r="27175" spans="9:54" x14ac:dyDescent="0.25">
      <c r="I27175" s="80"/>
      <c r="AX27175" s="80"/>
      <c r="AY27175" s="80"/>
      <c r="AZ27175" s="80"/>
      <c r="BA27175" s="80"/>
      <c r="BB27175" s="80"/>
    </row>
    <row r="27176" spans="9:54" x14ac:dyDescent="0.25">
      <c r="I27176" s="80"/>
      <c r="AX27176" s="80"/>
      <c r="AY27176" s="80"/>
      <c r="AZ27176" s="80"/>
      <c r="BA27176" s="80"/>
      <c r="BB27176" s="80"/>
    </row>
    <row r="27177" spans="9:54" x14ac:dyDescent="0.25">
      <c r="I27177" s="80"/>
      <c r="AX27177" s="80"/>
      <c r="AY27177" s="80"/>
      <c r="AZ27177" s="80"/>
      <c r="BA27177" s="80"/>
      <c r="BB27177" s="80"/>
    </row>
    <row r="27178" spans="9:54" x14ac:dyDescent="0.25">
      <c r="I27178" s="80"/>
      <c r="AX27178" s="80"/>
      <c r="AY27178" s="80"/>
      <c r="AZ27178" s="80"/>
      <c r="BA27178" s="80"/>
      <c r="BB27178" s="80"/>
    </row>
    <row r="27179" spans="9:54" x14ac:dyDescent="0.25">
      <c r="I27179" s="80"/>
      <c r="AX27179" s="80"/>
      <c r="AY27179" s="80"/>
      <c r="AZ27179" s="80"/>
      <c r="BA27179" s="80"/>
      <c r="BB27179" s="80"/>
    </row>
    <row r="27180" spans="9:54" x14ac:dyDescent="0.25">
      <c r="I27180" s="80"/>
      <c r="AX27180" s="80"/>
      <c r="AY27180" s="80"/>
      <c r="AZ27180" s="80"/>
      <c r="BA27180" s="80"/>
      <c r="BB27180" s="80"/>
    </row>
    <row r="27181" spans="9:54" x14ac:dyDescent="0.25">
      <c r="I27181" s="80"/>
      <c r="AX27181" s="80"/>
      <c r="AY27181" s="80"/>
      <c r="AZ27181" s="80"/>
      <c r="BA27181" s="80"/>
      <c r="BB27181" s="80"/>
    </row>
    <row r="27182" spans="9:54" x14ac:dyDescent="0.25">
      <c r="I27182" s="80"/>
      <c r="AX27182" s="80"/>
      <c r="AY27182" s="80"/>
      <c r="AZ27182" s="80"/>
      <c r="BA27182" s="80"/>
      <c r="BB27182" s="80"/>
    </row>
    <row r="27183" spans="9:54" x14ac:dyDescent="0.25">
      <c r="I27183" s="80"/>
      <c r="AX27183" s="80"/>
      <c r="AY27183" s="80"/>
      <c r="AZ27183" s="80"/>
      <c r="BA27183" s="80"/>
      <c r="BB27183" s="80"/>
    </row>
    <row r="27184" spans="9:54" x14ac:dyDescent="0.25">
      <c r="I27184" s="80"/>
      <c r="AX27184" s="80"/>
      <c r="AY27184" s="80"/>
      <c r="AZ27184" s="80"/>
      <c r="BA27184" s="80"/>
      <c r="BB27184" s="80"/>
    </row>
    <row r="27185" spans="9:54" x14ac:dyDescent="0.25">
      <c r="I27185" s="80"/>
      <c r="AX27185" s="80"/>
      <c r="AY27185" s="80"/>
      <c r="AZ27185" s="80"/>
      <c r="BA27185" s="80"/>
      <c r="BB27185" s="80"/>
    </row>
    <row r="27186" spans="9:54" x14ac:dyDescent="0.25">
      <c r="I27186" s="80"/>
      <c r="AX27186" s="80"/>
      <c r="AY27186" s="80"/>
      <c r="AZ27186" s="80"/>
      <c r="BA27186" s="80"/>
      <c r="BB27186" s="80"/>
    </row>
    <row r="27187" spans="9:54" x14ac:dyDescent="0.25">
      <c r="I27187" s="80"/>
      <c r="AX27187" s="80"/>
      <c r="AY27187" s="80"/>
      <c r="AZ27187" s="80"/>
      <c r="BA27187" s="80"/>
      <c r="BB27187" s="80"/>
    </row>
    <row r="27188" spans="9:54" x14ac:dyDescent="0.25">
      <c r="I27188" s="80"/>
      <c r="AX27188" s="80"/>
      <c r="AY27188" s="80"/>
      <c r="AZ27188" s="80"/>
      <c r="BA27188" s="80"/>
      <c r="BB27188" s="80"/>
    </row>
    <row r="27189" spans="9:54" x14ac:dyDescent="0.25">
      <c r="I27189" s="80"/>
      <c r="AX27189" s="80"/>
      <c r="AY27189" s="80"/>
      <c r="AZ27189" s="80"/>
      <c r="BA27189" s="80"/>
      <c r="BB27189" s="80"/>
    </row>
    <row r="27190" spans="9:54" x14ac:dyDescent="0.25">
      <c r="I27190" s="80"/>
      <c r="AX27190" s="80"/>
      <c r="AY27190" s="80"/>
      <c r="AZ27190" s="80"/>
      <c r="BA27190" s="80"/>
      <c r="BB27190" s="80"/>
    </row>
    <row r="27191" spans="9:54" x14ac:dyDescent="0.25">
      <c r="I27191" s="80"/>
      <c r="AX27191" s="80"/>
      <c r="AY27191" s="80"/>
      <c r="AZ27191" s="80"/>
      <c r="BA27191" s="80"/>
      <c r="BB27191" s="80"/>
    </row>
    <row r="27192" spans="9:54" x14ac:dyDescent="0.25">
      <c r="I27192" s="80"/>
      <c r="AX27192" s="80"/>
      <c r="AY27192" s="80"/>
      <c r="AZ27192" s="80"/>
      <c r="BA27192" s="80"/>
      <c r="BB27192" s="80"/>
    </row>
    <row r="27193" spans="9:54" x14ac:dyDescent="0.25">
      <c r="I27193" s="80"/>
      <c r="AX27193" s="80"/>
      <c r="AY27193" s="80"/>
      <c r="AZ27193" s="80"/>
      <c r="BA27193" s="80"/>
      <c r="BB27193" s="80"/>
    </row>
    <row r="27194" spans="9:54" x14ac:dyDescent="0.25">
      <c r="I27194" s="80"/>
      <c r="AX27194" s="80"/>
      <c r="AY27194" s="80"/>
      <c r="AZ27194" s="80"/>
      <c r="BA27194" s="80"/>
      <c r="BB27194" s="80"/>
    </row>
    <row r="27195" spans="9:54" x14ac:dyDescent="0.25">
      <c r="I27195" s="80"/>
      <c r="AX27195" s="80"/>
      <c r="AY27195" s="80"/>
      <c r="AZ27195" s="80"/>
      <c r="BA27195" s="80"/>
      <c r="BB27195" s="80"/>
    </row>
    <row r="27196" spans="9:54" x14ac:dyDescent="0.25">
      <c r="I27196" s="80"/>
      <c r="AX27196" s="80"/>
      <c r="AY27196" s="80"/>
      <c r="AZ27196" s="80"/>
      <c r="BA27196" s="80"/>
      <c r="BB27196" s="80"/>
    </row>
    <row r="27197" spans="9:54" x14ac:dyDescent="0.25">
      <c r="I27197" s="80"/>
      <c r="AX27197" s="80"/>
      <c r="AY27197" s="80"/>
      <c r="AZ27197" s="80"/>
      <c r="BA27197" s="80"/>
      <c r="BB27197" s="80"/>
    </row>
    <row r="27198" spans="9:54" x14ac:dyDescent="0.25">
      <c r="I27198" s="80"/>
      <c r="AX27198" s="80"/>
      <c r="AY27198" s="80"/>
      <c r="AZ27198" s="80"/>
      <c r="BA27198" s="80"/>
      <c r="BB27198" s="80"/>
    </row>
    <row r="27199" spans="9:54" x14ac:dyDescent="0.25">
      <c r="I27199" s="80"/>
      <c r="AX27199" s="80"/>
      <c r="AY27199" s="80"/>
      <c r="AZ27199" s="80"/>
      <c r="BA27199" s="80"/>
      <c r="BB27199" s="80"/>
    </row>
    <row r="27200" spans="9:54" x14ac:dyDescent="0.25">
      <c r="I27200" s="80"/>
      <c r="AX27200" s="80"/>
      <c r="AY27200" s="80"/>
      <c r="AZ27200" s="80"/>
      <c r="BA27200" s="80"/>
      <c r="BB27200" s="80"/>
    </row>
    <row r="27201" spans="9:54" x14ac:dyDescent="0.25">
      <c r="I27201" s="80"/>
      <c r="AX27201" s="80"/>
      <c r="AY27201" s="80"/>
      <c r="AZ27201" s="80"/>
      <c r="BA27201" s="80"/>
      <c r="BB27201" s="80"/>
    </row>
    <row r="27202" spans="9:54" x14ac:dyDescent="0.25">
      <c r="I27202" s="80"/>
      <c r="AX27202" s="80"/>
      <c r="AY27202" s="80"/>
      <c r="AZ27202" s="80"/>
      <c r="BA27202" s="80"/>
      <c r="BB27202" s="80"/>
    </row>
    <row r="27203" spans="9:54" x14ac:dyDescent="0.25">
      <c r="I27203" s="80"/>
      <c r="AX27203" s="80"/>
      <c r="AY27203" s="80"/>
      <c r="AZ27203" s="80"/>
      <c r="BA27203" s="80"/>
      <c r="BB27203" s="80"/>
    </row>
    <row r="27204" spans="9:54" x14ac:dyDescent="0.25">
      <c r="I27204" s="80"/>
      <c r="AX27204" s="80"/>
      <c r="AY27204" s="80"/>
      <c r="AZ27204" s="80"/>
      <c r="BA27204" s="80"/>
      <c r="BB27204" s="80"/>
    </row>
    <row r="27205" spans="9:54" x14ac:dyDescent="0.25">
      <c r="I27205" s="80"/>
      <c r="AX27205" s="80"/>
      <c r="AY27205" s="80"/>
      <c r="AZ27205" s="80"/>
      <c r="BA27205" s="80"/>
      <c r="BB27205" s="80"/>
    </row>
    <row r="27206" spans="9:54" x14ac:dyDescent="0.25">
      <c r="I27206" s="80"/>
      <c r="AX27206" s="80"/>
      <c r="AY27206" s="80"/>
      <c r="AZ27206" s="80"/>
      <c r="BA27206" s="80"/>
      <c r="BB27206" s="80"/>
    </row>
    <row r="27207" spans="9:54" x14ac:dyDescent="0.25">
      <c r="I27207" s="80"/>
      <c r="AX27207" s="80"/>
      <c r="AY27207" s="80"/>
      <c r="AZ27207" s="80"/>
      <c r="BA27207" s="80"/>
      <c r="BB27207" s="80"/>
    </row>
    <row r="27208" spans="9:54" x14ac:dyDescent="0.25">
      <c r="I27208" s="80"/>
      <c r="AX27208" s="80"/>
      <c r="AY27208" s="80"/>
      <c r="AZ27208" s="80"/>
      <c r="BA27208" s="80"/>
      <c r="BB27208" s="80"/>
    </row>
    <row r="27209" spans="9:54" x14ac:dyDescent="0.25">
      <c r="I27209" s="80"/>
      <c r="AX27209" s="80"/>
      <c r="AY27209" s="80"/>
      <c r="AZ27209" s="80"/>
      <c r="BA27209" s="80"/>
      <c r="BB27209" s="80"/>
    </row>
    <row r="27210" spans="9:54" x14ac:dyDescent="0.25">
      <c r="I27210" s="80"/>
      <c r="AX27210" s="80"/>
      <c r="AY27210" s="80"/>
      <c r="AZ27210" s="80"/>
      <c r="BA27210" s="80"/>
      <c r="BB27210" s="80"/>
    </row>
    <row r="27211" spans="9:54" x14ac:dyDescent="0.25">
      <c r="I27211" s="80"/>
      <c r="AX27211" s="80"/>
      <c r="AY27211" s="80"/>
      <c r="AZ27211" s="80"/>
      <c r="BA27211" s="80"/>
      <c r="BB27211" s="80"/>
    </row>
    <row r="27212" spans="9:54" x14ac:dyDescent="0.25">
      <c r="I27212" s="80"/>
      <c r="AX27212" s="80"/>
      <c r="AY27212" s="80"/>
      <c r="AZ27212" s="80"/>
      <c r="BA27212" s="80"/>
      <c r="BB27212" s="80"/>
    </row>
    <row r="27213" spans="9:54" x14ac:dyDescent="0.25">
      <c r="I27213" s="80"/>
      <c r="AX27213" s="80"/>
      <c r="AY27213" s="80"/>
      <c r="AZ27213" s="80"/>
      <c r="BA27213" s="80"/>
      <c r="BB27213" s="80"/>
    </row>
    <row r="27214" spans="9:54" x14ac:dyDescent="0.25">
      <c r="I27214" s="80"/>
      <c r="AX27214" s="80"/>
      <c r="AY27214" s="80"/>
      <c r="AZ27214" s="80"/>
      <c r="BA27214" s="80"/>
      <c r="BB27214" s="80"/>
    </row>
    <row r="27215" spans="9:54" x14ac:dyDescent="0.25">
      <c r="I27215" s="80"/>
      <c r="AX27215" s="80"/>
      <c r="AY27215" s="80"/>
      <c r="AZ27215" s="80"/>
      <c r="BA27215" s="80"/>
      <c r="BB27215" s="80"/>
    </row>
    <row r="27216" spans="9:54" x14ac:dyDescent="0.25">
      <c r="I27216" s="80"/>
      <c r="AX27216" s="80"/>
      <c r="AY27216" s="80"/>
      <c r="AZ27216" s="80"/>
      <c r="BA27216" s="80"/>
      <c r="BB27216" s="80"/>
    </row>
    <row r="27217" spans="9:54" x14ac:dyDescent="0.25">
      <c r="I27217" s="80"/>
      <c r="AX27217" s="80"/>
      <c r="AY27217" s="80"/>
      <c r="AZ27217" s="80"/>
      <c r="BA27217" s="80"/>
      <c r="BB27217" s="80"/>
    </row>
    <row r="27218" spans="9:54" x14ac:dyDescent="0.25">
      <c r="I27218" s="80"/>
      <c r="AX27218" s="80"/>
      <c r="AY27218" s="80"/>
      <c r="AZ27218" s="80"/>
      <c r="BA27218" s="80"/>
      <c r="BB27218" s="80"/>
    </row>
    <row r="27219" spans="9:54" x14ac:dyDescent="0.25">
      <c r="I27219" s="80"/>
      <c r="AX27219" s="80"/>
      <c r="AY27219" s="80"/>
      <c r="AZ27219" s="80"/>
      <c r="BA27219" s="80"/>
      <c r="BB27219" s="80"/>
    </row>
    <row r="27220" spans="9:54" x14ac:dyDescent="0.25">
      <c r="I27220" s="80"/>
      <c r="AX27220" s="80"/>
      <c r="AY27220" s="80"/>
      <c r="AZ27220" s="80"/>
      <c r="BA27220" s="80"/>
      <c r="BB27220" s="80"/>
    </row>
    <row r="27221" spans="9:54" x14ac:dyDescent="0.25">
      <c r="I27221" s="80"/>
      <c r="AX27221" s="80"/>
      <c r="AY27221" s="80"/>
      <c r="AZ27221" s="80"/>
      <c r="BA27221" s="80"/>
      <c r="BB27221" s="80"/>
    </row>
    <row r="27222" spans="9:54" x14ac:dyDescent="0.25">
      <c r="I27222" s="80"/>
      <c r="AX27222" s="80"/>
      <c r="AY27222" s="80"/>
      <c r="AZ27222" s="80"/>
      <c r="BA27222" s="80"/>
      <c r="BB27222" s="80"/>
    </row>
    <row r="27223" spans="9:54" x14ac:dyDescent="0.25">
      <c r="I27223" s="80"/>
      <c r="AX27223" s="80"/>
      <c r="AY27223" s="80"/>
      <c r="AZ27223" s="80"/>
      <c r="BA27223" s="80"/>
      <c r="BB27223" s="80"/>
    </row>
    <row r="27224" spans="9:54" x14ac:dyDescent="0.25">
      <c r="I27224" s="80"/>
      <c r="AX27224" s="80"/>
      <c r="AY27224" s="80"/>
      <c r="AZ27224" s="80"/>
      <c r="BA27224" s="80"/>
      <c r="BB27224" s="80"/>
    </row>
    <row r="27225" spans="9:54" x14ac:dyDescent="0.25">
      <c r="I27225" s="80"/>
      <c r="AX27225" s="80"/>
      <c r="AY27225" s="80"/>
      <c r="AZ27225" s="80"/>
      <c r="BA27225" s="80"/>
      <c r="BB27225" s="80"/>
    </row>
    <row r="27226" spans="9:54" x14ac:dyDescent="0.25">
      <c r="I27226" s="80"/>
      <c r="AX27226" s="80"/>
      <c r="AY27226" s="80"/>
      <c r="AZ27226" s="80"/>
      <c r="BA27226" s="80"/>
      <c r="BB27226" s="80"/>
    </row>
    <row r="27227" spans="9:54" x14ac:dyDescent="0.25">
      <c r="I27227" s="80"/>
      <c r="AX27227" s="80"/>
      <c r="AY27227" s="80"/>
      <c r="AZ27227" s="80"/>
      <c r="BA27227" s="80"/>
      <c r="BB27227" s="80"/>
    </row>
    <row r="27228" spans="9:54" x14ac:dyDescent="0.25">
      <c r="I27228" s="80"/>
      <c r="AX27228" s="80"/>
      <c r="AY27228" s="80"/>
      <c r="AZ27228" s="80"/>
      <c r="BA27228" s="80"/>
      <c r="BB27228" s="80"/>
    </row>
    <row r="27229" spans="9:54" x14ac:dyDescent="0.25">
      <c r="I27229" s="80"/>
      <c r="AX27229" s="80"/>
      <c r="AY27229" s="80"/>
      <c r="AZ27229" s="80"/>
      <c r="BA27229" s="80"/>
      <c r="BB27229" s="80"/>
    </row>
    <row r="27230" spans="9:54" x14ac:dyDescent="0.25">
      <c r="I27230" s="80"/>
      <c r="AX27230" s="80"/>
      <c r="AY27230" s="80"/>
      <c r="AZ27230" s="80"/>
      <c r="BA27230" s="80"/>
      <c r="BB27230" s="80"/>
    </row>
    <row r="27231" spans="9:54" x14ac:dyDescent="0.25">
      <c r="I27231" s="80"/>
      <c r="AX27231" s="80"/>
      <c r="AY27231" s="80"/>
      <c r="AZ27231" s="80"/>
      <c r="BA27231" s="80"/>
      <c r="BB27231" s="80"/>
    </row>
    <row r="27232" spans="9:54" x14ac:dyDescent="0.25">
      <c r="I27232" s="80"/>
      <c r="AX27232" s="80"/>
      <c r="AY27232" s="80"/>
      <c r="AZ27232" s="80"/>
      <c r="BA27232" s="80"/>
      <c r="BB27232" s="80"/>
    </row>
    <row r="27233" spans="9:54" x14ac:dyDescent="0.25">
      <c r="I27233" s="80"/>
      <c r="AX27233" s="80"/>
      <c r="AY27233" s="80"/>
      <c r="AZ27233" s="80"/>
      <c r="BA27233" s="80"/>
      <c r="BB27233" s="80"/>
    </row>
    <row r="27234" spans="9:54" x14ac:dyDescent="0.25">
      <c r="I27234" s="80"/>
      <c r="AX27234" s="80"/>
      <c r="AY27234" s="80"/>
      <c r="AZ27234" s="80"/>
      <c r="BA27234" s="80"/>
      <c r="BB27234" s="80"/>
    </row>
    <row r="27235" spans="9:54" x14ac:dyDescent="0.25">
      <c r="I27235" s="80"/>
      <c r="AX27235" s="80"/>
      <c r="AY27235" s="80"/>
      <c r="AZ27235" s="80"/>
      <c r="BA27235" s="80"/>
      <c r="BB27235" s="80"/>
    </row>
    <row r="27236" spans="9:54" x14ac:dyDescent="0.25">
      <c r="I27236" s="80"/>
      <c r="AX27236" s="80"/>
      <c r="AY27236" s="80"/>
      <c r="AZ27236" s="80"/>
      <c r="BA27236" s="80"/>
      <c r="BB27236" s="80"/>
    </row>
    <row r="27237" spans="9:54" x14ac:dyDescent="0.25">
      <c r="I27237" s="80"/>
      <c r="AX27237" s="80"/>
      <c r="AY27237" s="80"/>
      <c r="AZ27237" s="80"/>
      <c r="BA27237" s="80"/>
      <c r="BB27237" s="80"/>
    </row>
    <row r="27238" spans="9:54" x14ac:dyDescent="0.25">
      <c r="I27238" s="80"/>
      <c r="AX27238" s="80"/>
      <c r="AY27238" s="80"/>
      <c r="AZ27238" s="80"/>
      <c r="BA27238" s="80"/>
      <c r="BB27238" s="80"/>
    </row>
    <row r="27239" spans="9:54" x14ac:dyDescent="0.25">
      <c r="I27239" s="80"/>
      <c r="AX27239" s="80"/>
      <c r="AY27239" s="80"/>
      <c r="AZ27239" s="80"/>
      <c r="BA27239" s="80"/>
      <c r="BB27239" s="80"/>
    </row>
    <row r="27240" spans="9:54" x14ac:dyDescent="0.25">
      <c r="I27240" s="80"/>
      <c r="AX27240" s="80"/>
      <c r="AY27240" s="80"/>
      <c r="AZ27240" s="80"/>
      <c r="BA27240" s="80"/>
      <c r="BB27240" s="80"/>
    </row>
    <row r="27241" spans="9:54" x14ac:dyDescent="0.25">
      <c r="I27241" s="80"/>
      <c r="AX27241" s="80"/>
      <c r="AY27241" s="80"/>
      <c r="AZ27241" s="80"/>
      <c r="BA27241" s="80"/>
      <c r="BB27241" s="80"/>
    </row>
    <row r="27242" spans="9:54" x14ac:dyDescent="0.25">
      <c r="I27242" s="80"/>
      <c r="AX27242" s="80"/>
      <c r="AY27242" s="80"/>
      <c r="AZ27242" s="80"/>
      <c r="BA27242" s="80"/>
      <c r="BB27242" s="80"/>
    </row>
    <row r="27243" spans="9:54" x14ac:dyDescent="0.25">
      <c r="I27243" s="80"/>
      <c r="AX27243" s="80"/>
      <c r="AY27243" s="80"/>
      <c r="AZ27243" s="80"/>
      <c r="BA27243" s="80"/>
      <c r="BB27243" s="80"/>
    </row>
    <row r="27244" spans="9:54" x14ac:dyDescent="0.25">
      <c r="I27244" s="80"/>
      <c r="AX27244" s="80"/>
      <c r="AY27244" s="80"/>
      <c r="AZ27244" s="80"/>
      <c r="BA27244" s="80"/>
      <c r="BB27244" s="80"/>
    </row>
    <row r="27245" spans="9:54" x14ac:dyDescent="0.25">
      <c r="I27245" s="80"/>
      <c r="AX27245" s="80"/>
      <c r="AY27245" s="80"/>
      <c r="AZ27245" s="80"/>
      <c r="BA27245" s="80"/>
      <c r="BB27245" s="80"/>
    </row>
    <row r="27246" spans="9:54" x14ac:dyDescent="0.25">
      <c r="I27246" s="80"/>
      <c r="AX27246" s="80"/>
      <c r="AY27246" s="80"/>
      <c r="AZ27246" s="80"/>
      <c r="BA27246" s="80"/>
      <c r="BB27246" s="80"/>
    </row>
    <row r="27247" spans="9:54" x14ac:dyDescent="0.25">
      <c r="I27247" s="80"/>
      <c r="AX27247" s="80"/>
      <c r="AY27247" s="80"/>
      <c r="AZ27247" s="80"/>
      <c r="BA27247" s="80"/>
      <c r="BB27247" s="80"/>
    </row>
    <row r="27248" spans="9:54" x14ac:dyDescent="0.25">
      <c r="I27248" s="80"/>
      <c r="AX27248" s="80"/>
      <c r="AY27248" s="80"/>
      <c r="AZ27248" s="80"/>
      <c r="BA27248" s="80"/>
      <c r="BB27248" s="80"/>
    </row>
    <row r="27249" spans="9:54" x14ac:dyDescent="0.25">
      <c r="I27249" s="80"/>
      <c r="AX27249" s="80"/>
      <c r="AY27249" s="80"/>
      <c r="AZ27249" s="80"/>
      <c r="BA27249" s="80"/>
      <c r="BB27249" s="80"/>
    </row>
    <row r="27250" spans="9:54" x14ac:dyDescent="0.25">
      <c r="I27250" s="80"/>
      <c r="AX27250" s="80"/>
      <c r="AY27250" s="80"/>
      <c r="AZ27250" s="80"/>
      <c r="BA27250" s="80"/>
      <c r="BB27250" s="80"/>
    </row>
    <row r="27251" spans="9:54" x14ac:dyDescent="0.25">
      <c r="I27251" s="80"/>
      <c r="AX27251" s="80"/>
      <c r="AY27251" s="80"/>
      <c r="AZ27251" s="80"/>
      <c r="BA27251" s="80"/>
      <c r="BB27251" s="80"/>
    </row>
    <row r="27252" spans="9:54" x14ac:dyDescent="0.25">
      <c r="I27252" s="80"/>
      <c r="AX27252" s="80"/>
      <c r="AY27252" s="80"/>
      <c r="AZ27252" s="80"/>
      <c r="BA27252" s="80"/>
      <c r="BB27252" s="80"/>
    </row>
    <row r="27253" spans="9:54" x14ac:dyDescent="0.25">
      <c r="I27253" s="80"/>
      <c r="AX27253" s="80"/>
      <c r="AY27253" s="80"/>
      <c r="AZ27253" s="80"/>
      <c r="BA27253" s="80"/>
      <c r="BB27253" s="80"/>
    </row>
    <row r="27254" spans="9:54" x14ac:dyDescent="0.25">
      <c r="I27254" s="80"/>
      <c r="AX27254" s="80"/>
      <c r="AY27254" s="80"/>
      <c r="AZ27254" s="80"/>
      <c r="BA27254" s="80"/>
      <c r="BB27254" s="80"/>
    </row>
    <row r="27255" spans="9:54" x14ac:dyDescent="0.25">
      <c r="I27255" s="80"/>
      <c r="AX27255" s="80"/>
      <c r="AY27255" s="80"/>
      <c r="AZ27255" s="80"/>
      <c r="BA27255" s="80"/>
      <c r="BB27255" s="80"/>
    </row>
    <row r="27256" spans="9:54" x14ac:dyDescent="0.25">
      <c r="I27256" s="80"/>
      <c r="AX27256" s="80"/>
      <c r="AY27256" s="80"/>
      <c r="AZ27256" s="80"/>
      <c r="BA27256" s="80"/>
      <c r="BB27256" s="80"/>
    </row>
    <row r="27257" spans="9:54" x14ac:dyDescent="0.25">
      <c r="I27257" s="80"/>
      <c r="AX27257" s="80"/>
      <c r="AY27257" s="80"/>
      <c r="AZ27257" s="80"/>
      <c r="BA27257" s="80"/>
      <c r="BB27257" s="80"/>
    </row>
    <row r="27258" spans="9:54" x14ac:dyDescent="0.25">
      <c r="I27258" s="80"/>
      <c r="AX27258" s="80"/>
      <c r="AY27258" s="80"/>
      <c r="AZ27258" s="80"/>
      <c r="BA27258" s="80"/>
      <c r="BB27258" s="80"/>
    </row>
    <row r="27259" spans="9:54" x14ac:dyDescent="0.25">
      <c r="I27259" s="80"/>
      <c r="AX27259" s="80"/>
      <c r="AY27259" s="80"/>
      <c r="AZ27259" s="80"/>
      <c r="BA27259" s="80"/>
      <c r="BB27259" s="80"/>
    </row>
    <row r="27260" spans="9:54" x14ac:dyDescent="0.25">
      <c r="I27260" s="80"/>
      <c r="AX27260" s="80"/>
      <c r="AY27260" s="80"/>
      <c r="AZ27260" s="80"/>
      <c r="BA27260" s="80"/>
      <c r="BB27260" s="80"/>
    </row>
    <row r="27261" spans="9:54" x14ac:dyDescent="0.25">
      <c r="I27261" s="80"/>
      <c r="AX27261" s="80"/>
      <c r="AY27261" s="80"/>
      <c r="AZ27261" s="80"/>
      <c r="BA27261" s="80"/>
      <c r="BB27261" s="80"/>
    </row>
    <row r="27262" spans="9:54" x14ac:dyDescent="0.25">
      <c r="I27262" s="80"/>
      <c r="AX27262" s="80"/>
      <c r="AY27262" s="80"/>
      <c r="AZ27262" s="80"/>
      <c r="BA27262" s="80"/>
      <c r="BB27262" s="80"/>
    </row>
    <row r="27263" spans="9:54" x14ac:dyDescent="0.25">
      <c r="I27263" s="80"/>
      <c r="AX27263" s="80"/>
      <c r="AY27263" s="80"/>
      <c r="AZ27263" s="80"/>
      <c r="BA27263" s="80"/>
      <c r="BB27263" s="80"/>
    </row>
    <row r="27264" spans="9:54" x14ac:dyDescent="0.25">
      <c r="I27264" s="80"/>
      <c r="AX27264" s="80"/>
      <c r="AY27264" s="80"/>
      <c r="AZ27264" s="80"/>
      <c r="BA27264" s="80"/>
      <c r="BB27264" s="80"/>
    </row>
    <row r="27265" spans="9:54" x14ac:dyDescent="0.25">
      <c r="I27265" s="80"/>
      <c r="AX27265" s="80"/>
      <c r="AY27265" s="80"/>
      <c r="AZ27265" s="80"/>
      <c r="BA27265" s="80"/>
      <c r="BB27265" s="80"/>
    </row>
    <row r="27266" spans="9:54" x14ac:dyDescent="0.25">
      <c r="I27266" s="80"/>
      <c r="AX27266" s="80"/>
      <c r="AY27266" s="80"/>
      <c r="AZ27266" s="80"/>
      <c r="BA27266" s="80"/>
      <c r="BB27266" s="80"/>
    </row>
    <row r="27267" spans="9:54" x14ac:dyDescent="0.25">
      <c r="I27267" s="80"/>
      <c r="AX27267" s="80"/>
      <c r="AY27267" s="80"/>
      <c r="AZ27267" s="80"/>
      <c r="BA27267" s="80"/>
      <c r="BB27267" s="80"/>
    </row>
    <row r="27268" spans="9:54" x14ac:dyDescent="0.25">
      <c r="I27268" s="80"/>
      <c r="AX27268" s="80"/>
      <c r="AY27268" s="80"/>
      <c r="AZ27268" s="80"/>
      <c r="BA27268" s="80"/>
      <c r="BB27268" s="80"/>
    </row>
    <row r="27269" spans="9:54" x14ac:dyDescent="0.25">
      <c r="I27269" s="80"/>
      <c r="AX27269" s="80"/>
      <c r="AY27269" s="80"/>
      <c r="AZ27269" s="80"/>
      <c r="BA27269" s="80"/>
      <c r="BB27269" s="80"/>
    </row>
    <row r="27270" spans="9:54" x14ac:dyDescent="0.25">
      <c r="I27270" s="80"/>
      <c r="AX27270" s="80"/>
      <c r="AY27270" s="80"/>
      <c r="AZ27270" s="80"/>
      <c r="BA27270" s="80"/>
      <c r="BB27270" s="80"/>
    </row>
    <row r="27271" spans="9:54" x14ac:dyDescent="0.25">
      <c r="I27271" s="80"/>
      <c r="AX27271" s="80"/>
      <c r="AY27271" s="80"/>
      <c r="AZ27271" s="80"/>
      <c r="BA27271" s="80"/>
      <c r="BB27271" s="80"/>
    </row>
    <row r="27272" spans="9:54" x14ac:dyDescent="0.25">
      <c r="I27272" s="80"/>
      <c r="AX27272" s="80"/>
      <c r="AY27272" s="80"/>
      <c r="AZ27272" s="80"/>
      <c r="BA27272" s="80"/>
      <c r="BB27272" s="80"/>
    </row>
    <row r="27273" spans="9:54" x14ac:dyDescent="0.25">
      <c r="I27273" s="80"/>
      <c r="AX27273" s="80"/>
      <c r="AY27273" s="80"/>
      <c r="AZ27273" s="80"/>
      <c r="BA27273" s="80"/>
      <c r="BB27273" s="80"/>
    </row>
    <row r="27274" spans="9:54" x14ac:dyDescent="0.25">
      <c r="I27274" s="80"/>
      <c r="AX27274" s="80"/>
      <c r="AY27274" s="80"/>
      <c r="AZ27274" s="80"/>
      <c r="BA27274" s="80"/>
      <c r="BB27274" s="80"/>
    </row>
    <row r="27275" spans="9:54" x14ac:dyDescent="0.25">
      <c r="I27275" s="80"/>
      <c r="AX27275" s="80"/>
      <c r="AY27275" s="80"/>
      <c r="AZ27275" s="80"/>
      <c r="BA27275" s="80"/>
      <c r="BB27275" s="80"/>
    </row>
    <row r="27276" spans="9:54" x14ac:dyDescent="0.25">
      <c r="I27276" s="80"/>
      <c r="AX27276" s="80"/>
      <c r="AY27276" s="80"/>
      <c r="AZ27276" s="80"/>
      <c r="BA27276" s="80"/>
      <c r="BB27276" s="80"/>
    </row>
    <row r="27277" spans="9:54" x14ac:dyDescent="0.25">
      <c r="I27277" s="80"/>
      <c r="AX27277" s="80"/>
      <c r="AY27277" s="80"/>
      <c r="AZ27277" s="80"/>
      <c r="BA27277" s="80"/>
      <c r="BB27277" s="80"/>
    </row>
    <row r="27278" spans="9:54" x14ac:dyDescent="0.25">
      <c r="I27278" s="80"/>
      <c r="AX27278" s="80"/>
      <c r="AY27278" s="80"/>
      <c r="AZ27278" s="80"/>
      <c r="BA27278" s="80"/>
      <c r="BB27278" s="80"/>
    </row>
    <row r="27279" spans="9:54" x14ac:dyDescent="0.25">
      <c r="I27279" s="80"/>
      <c r="AX27279" s="80"/>
      <c r="AY27279" s="80"/>
      <c r="AZ27279" s="80"/>
      <c r="BA27279" s="80"/>
      <c r="BB27279" s="80"/>
    </row>
    <row r="27280" spans="9:54" x14ac:dyDescent="0.25">
      <c r="I27280" s="80"/>
      <c r="AX27280" s="80"/>
      <c r="AY27280" s="80"/>
      <c r="AZ27280" s="80"/>
      <c r="BA27280" s="80"/>
      <c r="BB27280" s="80"/>
    </row>
    <row r="27281" spans="9:54" x14ac:dyDescent="0.25">
      <c r="I27281" s="80"/>
      <c r="AX27281" s="80"/>
      <c r="AY27281" s="80"/>
      <c r="AZ27281" s="80"/>
      <c r="BA27281" s="80"/>
      <c r="BB27281" s="80"/>
    </row>
    <row r="27282" spans="9:54" x14ac:dyDescent="0.25">
      <c r="I27282" s="80"/>
      <c r="AX27282" s="80"/>
      <c r="AY27282" s="80"/>
      <c r="AZ27282" s="80"/>
      <c r="BA27282" s="80"/>
      <c r="BB27282" s="80"/>
    </row>
    <row r="27283" spans="9:54" x14ac:dyDescent="0.25">
      <c r="I27283" s="80"/>
      <c r="AX27283" s="80"/>
      <c r="AY27283" s="80"/>
      <c r="AZ27283" s="80"/>
      <c r="BA27283" s="80"/>
      <c r="BB27283" s="80"/>
    </row>
    <row r="27284" spans="9:54" x14ac:dyDescent="0.25">
      <c r="I27284" s="80"/>
      <c r="AX27284" s="80"/>
      <c r="AY27284" s="80"/>
      <c r="AZ27284" s="80"/>
      <c r="BA27284" s="80"/>
      <c r="BB27284" s="80"/>
    </row>
    <row r="27285" spans="9:54" x14ac:dyDescent="0.25">
      <c r="I27285" s="80"/>
      <c r="AX27285" s="80"/>
      <c r="AY27285" s="80"/>
      <c r="AZ27285" s="80"/>
      <c r="BA27285" s="80"/>
      <c r="BB27285" s="80"/>
    </row>
    <row r="27286" spans="9:54" x14ac:dyDescent="0.25">
      <c r="I27286" s="80"/>
      <c r="AX27286" s="80"/>
      <c r="AY27286" s="80"/>
      <c r="AZ27286" s="80"/>
      <c r="BA27286" s="80"/>
      <c r="BB27286" s="80"/>
    </row>
    <row r="27287" spans="9:54" x14ac:dyDescent="0.25">
      <c r="I27287" s="80"/>
      <c r="AX27287" s="80"/>
      <c r="AY27287" s="80"/>
      <c r="AZ27287" s="80"/>
      <c r="BA27287" s="80"/>
      <c r="BB27287" s="80"/>
    </row>
    <row r="27288" spans="9:54" x14ac:dyDescent="0.25">
      <c r="I27288" s="80"/>
      <c r="AX27288" s="80"/>
      <c r="AY27288" s="80"/>
      <c r="AZ27288" s="80"/>
      <c r="BA27288" s="80"/>
      <c r="BB27288" s="80"/>
    </row>
    <row r="27289" spans="9:54" x14ac:dyDescent="0.25">
      <c r="I27289" s="80"/>
      <c r="AX27289" s="80"/>
      <c r="AY27289" s="80"/>
      <c r="AZ27289" s="80"/>
      <c r="BA27289" s="80"/>
      <c r="BB27289" s="80"/>
    </row>
    <row r="27290" spans="9:54" x14ac:dyDescent="0.25">
      <c r="I27290" s="80"/>
      <c r="AX27290" s="80"/>
      <c r="AY27290" s="80"/>
      <c r="AZ27290" s="80"/>
      <c r="BA27290" s="80"/>
      <c r="BB27290" s="80"/>
    </row>
    <row r="27291" spans="9:54" x14ac:dyDescent="0.25">
      <c r="I27291" s="80"/>
      <c r="AX27291" s="80"/>
      <c r="AY27291" s="80"/>
      <c r="AZ27291" s="80"/>
      <c r="BA27291" s="80"/>
      <c r="BB27291" s="80"/>
    </row>
    <row r="27292" spans="9:54" x14ac:dyDescent="0.25">
      <c r="I27292" s="80"/>
      <c r="AX27292" s="80"/>
      <c r="AY27292" s="80"/>
      <c r="AZ27292" s="80"/>
      <c r="BA27292" s="80"/>
      <c r="BB27292" s="80"/>
    </row>
    <row r="27293" spans="9:54" x14ac:dyDescent="0.25">
      <c r="I27293" s="80"/>
      <c r="AX27293" s="80"/>
      <c r="AY27293" s="80"/>
      <c r="AZ27293" s="80"/>
      <c r="BA27293" s="80"/>
      <c r="BB27293" s="80"/>
    </row>
    <row r="27294" spans="9:54" x14ac:dyDescent="0.25">
      <c r="I27294" s="80"/>
      <c r="AX27294" s="80"/>
      <c r="AY27294" s="80"/>
      <c r="AZ27294" s="80"/>
      <c r="BA27294" s="80"/>
      <c r="BB27294" s="80"/>
    </row>
    <row r="27295" spans="9:54" x14ac:dyDescent="0.25">
      <c r="I27295" s="80"/>
      <c r="AX27295" s="80"/>
      <c r="AY27295" s="80"/>
      <c r="AZ27295" s="80"/>
      <c r="BA27295" s="80"/>
      <c r="BB27295" s="80"/>
    </row>
    <row r="27296" spans="9:54" x14ac:dyDescent="0.25">
      <c r="I27296" s="80"/>
      <c r="AX27296" s="80"/>
      <c r="AY27296" s="80"/>
      <c r="AZ27296" s="80"/>
      <c r="BA27296" s="80"/>
      <c r="BB27296" s="80"/>
    </row>
    <row r="27297" spans="9:54" x14ac:dyDescent="0.25">
      <c r="I27297" s="80"/>
      <c r="AX27297" s="80"/>
      <c r="AY27297" s="80"/>
      <c r="AZ27297" s="80"/>
      <c r="BA27297" s="80"/>
      <c r="BB27297" s="80"/>
    </row>
    <row r="27298" spans="9:54" x14ac:dyDescent="0.25">
      <c r="I27298" s="80"/>
      <c r="AX27298" s="80"/>
      <c r="AY27298" s="80"/>
      <c r="AZ27298" s="80"/>
      <c r="BA27298" s="80"/>
      <c r="BB27298" s="80"/>
    </row>
    <row r="27299" spans="9:54" x14ac:dyDescent="0.25">
      <c r="I27299" s="80"/>
      <c r="AX27299" s="80"/>
      <c r="AY27299" s="80"/>
      <c r="AZ27299" s="80"/>
      <c r="BA27299" s="80"/>
      <c r="BB27299" s="80"/>
    </row>
    <row r="27300" spans="9:54" x14ac:dyDescent="0.25">
      <c r="I27300" s="80"/>
      <c r="AX27300" s="80"/>
      <c r="AY27300" s="80"/>
      <c r="AZ27300" s="80"/>
      <c r="BA27300" s="80"/>
      <c r="BB27300" s="80"/>
    </row>
    <row r="27301" spans="9:54" x14ac:dyDescent="0.25">
      <c r="I27301" s="80"/>
      <c r="AX27301" s="80"/>
      <c r="AY27301" s="80"/>
      <c r="AZ27301" s="80"/>
      <c r="BA27301" s="80"/>
      <c r="BB27301" s="80"/>
    </row>
    <row r="27302" spans="9:54" x14ac:dyDescent="0.25">
      <c r="I27302" s="80"/>
      <c r="AX27302" s="80"/>
      <c r="AY27302" s="80"/>
      <c r="AZ27302" s="80"/>
      <c r="BA27302" s="80"/>
      <c r="BB27302" s="80"/>
    </row>
    <row r="27303" spans="9:54" x14ac:dyDescent="0.25">
      <c r="I27303" s="80"/>
      <c r="AX27303" s="80"/>
      <c r="AY27303" s="80"/>
      <c r="AZ27303" s="80"/>
      <c r="BA27303" s="80"/>
      <c r="BB27303" s="80"/>
    </row>
    <row r="27304" spans="9:54" x14ac:dyDescent="0.25">
      <c r="I27304" s="80"/>
      <c r="AX27304" s="80"/>
      <c r="AY27304" s="80"/>
      <c r="AZ27304" s="80"/>
      <c r="BA27304" s="80"/>
      <c r="BB27304" s="80"/>
    </row>
    <row r="27305" spans="9:54" x14ac:dyDescent="0.25">
      <c r="I27305" s="80"/>
      <c r="AX27305" s="80"/>
      <c r="AY27305" s="80"/>
      <c r="AZ27305" s="80"/>
      <c r="BA27305" s="80"/>
      <c r="BB27305" s="80"/>
    </row>
    <row r="27306" spans="9:54" x14ac:dyDescent="0.25">
      <c r="I27306" s="80"/>
      <c r="AX27306" s="80"/>
      <c r="AY27306" s="80"/>
      <c r="AZ27306" s="80"/>
      <c r="BA27306" s="80"/>
      <c r="BB27306" s="80"/>
    </row>
    <row r="27307" spans="9:54" x14ac:dyDescent="0.25">
      <c r="I27307" s="80"/>
      <c r="AX27307" s="80"/>
      <c r="AY27307" s="80"/>
      <c r="AZ27307" s="80"/>
      <c r="BA27307" s="80"/>
      <c r="BB27307" s="80"/>
    </row>
    <row r="27308" spans="9:54" x14ac:dyDescent="0.25">
      <c r="I27308" s="80"/>
      <c r="AX27308" s="80"/>
      <c r="AY27308" s="80"/>
      <c r="AZ27308" s="80"/>
      <c r="BA27308" s="80"/>
      <c r="BB27308" s="80"/>
    </row>
    <row r="27309" spans="9:54" x14ac:dyDescent="0.25">
      <c r="I27309" s="80"/>
      <c r="AX27309" s="80"/>
      <c r="AY27309" s="80"/>
      <c r="AZ27309" s="80"/>
      <c r="BA27309" s="80"/>
      <c r="BB27309" s="80"/>
    </row>
    <row r="27310" spans="9:54" x14ac:dyDescent="0.25">
      <c r="I27310" s="80"/>
      <c r="AX27310" s="80"/>
      <c r="AY27310" s="80"/>
      <c r="AZ27310" s="80"/>
      <c r="BA27310" s="80"/>
      <c r="BB27310" s="80"/>
    </row>
    <row r="27311" spans="9:54" x14ac:dyDescent="0.25">
      <c r="I27311" s="80"/>
      <c r="AX27311" s="80"/>
      <c r="AY27311" s="80"/>
      <c r="AZ27311" s="80"/>
      <c r="BA27311" s="80"/>
      <c r="BB27311" s="80"/>
    </row>
    <row r="27312" spans="9:54" x14ac:dyDescent="0.25">
      <c r="I27312" s="80"/>
      <c r="AX27312" s="80"/>
      <c r="AY27312" s="80"/>
      <c r="AZ27312" s="80"/>
      <c r="BA27312" s="80"/>
      <c r="BB27312" s="80"/>
    </row>
    <row r="27313" spans="9:54" x14ac:dyDescent="0.25">
      <c r="I27313" s="80"/>
      <c r="AX27313" s="80"/>
      <c r="AY27313" s="80"/>
      <c r="AZ27313" s="80"/>
      <c r="BA27313" s="80"/>
      <c r="BB27313" s="80"/>
    </row>
    <row r="27314" spans="9:54" x14ac:dyDescent="0.25">
      <c r="I27314" s="80"/>
      <c r="AX27314" s="80"/>
      <c r="AY27314" s="80"/>
      <c r="AZ27314" s="80"/>
      <c r="BA27314" s="80"/>
      <c r="BB27314" s="80"/>
    </row>
    <row r="27315" spans="9:54" x14ac:dyDescent="0.25">
      <c r="I27315" s="80"/>
      <c r="AX27315" s="80"/>
      <c r="AY27315" s="80"/>
      <c r="AZ27315" s="80"/>
      <c r="BA27315" s="80"/>
      <c r="BB27315" s="80"/>
    </row>
    <row r="27316" spans="9:54" x14ac:dyDescent="0.25">
      <c r="I27316" s="80"/>
      <c r="AX27316" s="80"/>
      <c r="AY27316" s="80"/>
      <c r="AZ27316" s="80"/>
      <c r="BA27316" s="80"/>
      <c r="BB27316" s="80"/>
    </row>
    <row r="27317" spans="9:54" x14ac:dyDescent="0.25">
      <c r="I27317" s="80"/>
      <c r="AX27317" s="80"/>
      <c r="AY27317" s="80"/>
      <c r="AZ27317" s="80"/>
      <c r="BA27317" s="80"/>
      <c r="BB27317" s="80"/>
    </row>
    <row r="27318" spans="9:54" x14ac:dyDescent="0.25">
      <c r="I27318" s="80"/>
      <c r="AX27318" s="80"/>
      <c r="AY27318" s="80"/>
      <c r="AZ27318" s="80"/>
      <c r="BA27318" s="80"/>
      <c r="BB27318" s="80"/>
    </row>
    <row r="27319" spans="9:54" x14ac:dyDescent="0.25">
      <c r="I27319" s="80"/>
      <c r="AX27319" s="80"/>
      <c r="AY27319" s="80"/>
      <c r="AZ27319" s="80"/>
      <c r="BA27319" s="80"/>
      <c r="BB27319" s="80"/>
    </row>
    <row r="27320" spans="9:54" x14ac:dyDescent="0.25">
      <c r="I27320" s="80"/>
      <c r="AX27320" s="80"/>
      <c r="AY27320" s="80"/>
      <c r="AZ27320" s="80"/>
      <c r="BA27320" s="80"/>
      <c r="BB27320" s="80"/>
    </row>
    <row r="27321" spans="9:54" x14ac:dyDescent="0.25">
      <c r="I27321" s="80"/>
      <c r="AX27321" s="80"/>
      <c r="AY27321" s="80"/>
      <c r="AZ27321" s="80"/>
      <c r="BA27321" s="80"/>
      <c r="BB27321" s="80"/>
    </row>
    <row r="27322" spans="9:54" x14ac:dyDescent="0.25">
      <c r="I27322" s="80"/>
      <c r="AX27322" s="80"/>
      <c r="AY27322" s="80"/>
      <c r="AZ27322" s="80"/>
      <c r="BA27322" s="80"/>
      <c r="BB27322" s="80"/>
    </row>
    <row r="27323" spans="9:54" x14ac:dyDescent="0.25">
      <c r="I27323" s="80"/>
      <c r="AX27323" s="80"/>
      <c r="AY27323" s="80"/>
      <c r="AZ27323" s="80"/>
      <c r="BA27323" s="80"/>
      <c r="BB27323" s="80"/>
    </row>
    <row r="27324" spans="9:54" x14ac:dyDescent="0.25">
      <c r="I27324" s="80"/>
      <c r="AX27324" s="80"/>
      <c r="AY27324" s="80"/>
      <c r="AZ27324" s="80"/>
      <c r="BA27324" s="80"/>
      <c r="BB27324" s="80"/>
    </row>
    <row r="27325" spans="9:54" x14ac:dyDescent="0.25">
      <c r="I27325" s="80"/>
      <c r="AX27325" s="80"/>
      <c r="AY27325" s="80"/>
      <c r="AZ27325" s="80"/>
      <c r="BA27325" s="80"/>
      <c r="BB27325" s="80"/>
    </row>
    <row r="27326" spans="9:54" x14ac:dyDescent="0.25">
      <c r="I27326" s="80"/>
      <c r="AX27326" s="80"/>
      <c r="AY27326" s="80"/>
      <c r="AZ27326" s="80"/>
      <c r="BA27326" s="80"/>
      <c r="BB27326" s="80"/>
    </row>
    <row r="27327" spans="9:54" x14ac:dyDescent="0.25">
      <c r="I27327" s="80"/>
      <c r="AX27327" s="80"/>
      <c r="AY27327" s="80"/>
      <c r="AZ27327" s="80"/>
      <c r="BA27327" s="80"/>
      <c r="BB27327" s="80"/>
    </row>
    <row r="27328" spans="9:54" x14ac:dyDescent="0.25">
      <c r="I27328" s="80"/>
      <c r="AX27328" s="80"/>
      <c r="AY27328" s="80"/>
      <c r="AZ27328" s="80"/>
      <c r="BA27328" s="80"/>
      <c r="BB27328" s="80"/>
    </row>
    <row r="27329" spans="9:54" x14ac:dyDescent="0.25">
      <c r="I27329" s="80"/>
      <c r="AX27329" s="80"/>
      <c r="AY27329" s="80"/>
      <c r="AZ27329" s="80"/>
      <c r="BA27329" s="80"/>
      <c r="BB27329" s="80"/>
    </row>
    <row r="27330" spans="9:54" x14ac:dyDescent="0.25">
      <c r="I27330" s="80"/>
      <c r="AX27330" s="80"/>
      <c r="AY27330" s="80"/>
      <c r="AZ27330" s="80"/>
      <c r="BA27330" s="80"/>
      <c r="BB27330" s="80"/>
    </row>
    <row r="27331" spans="9:54" x14ac:dyDescent="0.25">
      <c r="I27331" s="80"/>
      <c r="AX27331" s="80"/>
      <c r="AY27331" s="80"/>
      <c r="AZ27331" s="80"/>
      <c r="BA27331" s="80"/>
      <c r="BB27331" s="80"/>
    </row>
    <row r="27332" spans="9:54" x14ac:dyDescent="0.25">
      <c r="I27332" s="80"/>
      <c r="AX27332" s="80"/>
      <c r="AY27332" s="80"/>
      <c r="AZ27332" s="80"/>
      <c r="BA27332" s="80"/>
      <c r="BB27332" s="80"/>
    </row>
    <row r="27333" spans="9:54" x14ac:dyDescent="0.25">
      <c r="I27333" s="80"/>
      <c r="AX27333" s="80"/>
      <c r="AY27333" s="80"/>
      <c r="AZ27333" s="80"/>
      <c r="BA27333" s="80"/>
      <c r="BB27333" s="80"/>
    </row>
    <row r="27334" spans="9:54" x14ac:dyDescent="0.25">
      <c r="I27334" s="80"/>
      <c r="AX27334" s="80"/>
      <c r="AY27334" s="80"/>
      <c r="AZ27334" s="80"/>
      <c r="BA27334" s="80"/>
      <c r="BB27334" s="80"/>
    </row>
    <row r="27335" spans="9:54" x14ac:dyDescent="0.25">
      <c r="I27335" s="80"/>
      <c r="AX27335" s="80"/>
      <c r="AY27335" s="80"/>
      <c r="AZ27335" s="80"/>
      <c r="BA27335" s="80"/>
      <c r="BB27335" s="80"/>
    </row>
    <row r="27336" spans="9:54" x14ac:dyDescent="0.25">
      <c r="I27336" s="80"/>
      <c r="AX27336" s="80"/>
      <c r="AY27336" s="80"/>
      <c r="AZ27336" s="80"/>
      <c r="BA27336" s="80"/>
      <c r="BB27336" s="80"/>
    </row>
    <row r="27337" spans="9:54" x14ac:dyDescent="0.25">
      <c r="I27337" s="80"/>
      <c r="AX27337" s="80"/>
      <c r="AY27337" s="80"/>
      <c r="AZ27337" s="80"/>
      <c r="BA27337" s="80"/>
      <c r="BB27337" s="80"/>
    </row>
    <row r="27338" spans="9:54" x14ac:dyDescent="0.25">
      <c r="I27338" s="80"/>
      <c r="AX27338" s="80"/>
      <c r="AY27338" s="80"/>
      <c r="AZ27338" s="80"/>
      <c r="BA27338" s="80"/>
      <c r="BB27338" s="80"/>
    </row>
    <row r="27339" spans="9:54" x14ac:dyDescent="0.25">
      <c r="I27339" s="80"/>
      <c r="AX27339" s="80"/>
      <c r="AY27339" s="80"/>
      <c r="AZ27339" s="80"/>
      <c r="BA27339" s="80"/>
      <c r="BB27339" s="80"/>
    </row>
    <row r="27340" spans="9:54" x14ac:dyDescent="0.25">
      <c r="I27340" s="80"/>
      <c r="AX27340" s="80"/>
      <c r="AY27340" s="80"/>
      <c r="AZ27340" s="80"/>
      <c r="BA27340" s="80"/>
      <c r="BB27340" s="80"/>
    </row>
    <row r="27341" spans="9:54" x14ac:dyDescent="0.25">
      <c r="I27341" s="80"/>
      <c r="AX27341" s="80"/>
      <c r="AY27341" s="80"/>
      <c r="AZ27341" s="80"/>
      <c r="BA27341" s="80"/>
      <c r="BB27341" s="80"/>
    </row>
    <row r="27342" spans="9:54" x14ac:dyDescent="0.25">
      <c r="I27342" s="80"/>
      <c r="AX27342" s="80"/>
      <c r="AY27342" s="80"/>
      <c r="AZ27342" s="80"/>
      <c r="BA27342" s="80"/>
      <c r="BB27342" s="80"/>
    </row>
    <row r="27343" spans="9:54" x14ac:dyDescent="0.25">
      <c r="I27343" s="80"/>
      <c r="AX27343" s="80"/>
      <c r="AY27343" s="80"/>
      <c r="AZ27343" s="80"/>
      <c r="BA27343" s="80"/>
      <c r="BB27343" s="80"/>
    </row>
    <row r="27344" spans="9:54" x14ac:dyDescent="0.25">
      <c r="I27344" s="80"/>
      <c r="AX27344" s="80"/>
      <c r="AY27344" s="80"/>
      <c r="AZ27344" s="80"/>
      <c r="BA27344" s="80"/>
      <c r="BB27344" s="80"/>
    </row>
    <row r="27345" spans="9:54" x14ac:dyDescent="0.25">
      <c r="I27345" s="80"/>
      <c r="AX27345" s="80"/>
      <c r="AY27345" s="80"/>
      <c r="AZ27345" s="80"/>
      <c r="BA27345" s="80"/>
      <c r="BB27345" s="80"/>
    </row>
    <row r="27346" spans="9:54" x14ac:dyDescent="0.25">
      <c r="I27346" s="80"/>
      <c r="AX27346" s="80"/>
      <c r="AY27346" s="80"/>
      <c r="AZ27346" s="80"/>
      <c r="BA27346" s="80"/>
      <c r="BB27346" s="80"/>
    </row>
    <row r="27347" spans="9:54" x14ac:dyDescent="0.25">
      <c r="I27347" s="80"/>
      <c r="AX27347" s="80"/>
      <c r="AY27347" s="80"/>
      <c r="AZ27347" s="80"/>
      <c r="BA27347" s="80"/>
      <c r="BB27347" s="80"/>
    </row>
    <row r="27348" spans="9:54" x14ac:dyDescent="0.25">
      <c r="I27348" s="80"/>
      <c r="AX27348" s="80"/>
      <c r="AY27348" s="80"/>
      <c r="AZ27348" s="80"/>
      <c r="BA27348" s="80"/>
      <c r="BB27348" s="80"/>
    </row>
    <row r="27349" spans="9:54" x14ac:dyDescent="0.25">
      <c r="I27349" s="80"/>
      <c r="AX27349" s="80"/>
      <c r="AY27349" s="80"/>
      <c r="AZ27349" s="80"/>
      <c r="BA27349" s="80"/>
      <c r="BB27349" s="80"/>
    </row>
    <row r="27350" spans="9:54" x14ac:dyDescent="0.25">
      <c r="I27350" s="80"/>
      <c r="AX27350" s="80"/>
      <c r="AY27350" s="80"/>
      <c r="AZ27350" s="80"/>
      <c r="BA27350" s="80"/>
      <c r="BB27350" s="80"/>
    </row>
    <row r="27351" spans="9:54" x14ac:dyDescent="0.25">
      <c r="I27351" s="80"/>
      <c r="AX27351" s="80"/>
      <c r="AY27351" s="80"/>
      <c r="AZ27351" s="80"/>
      <c r="BA27351" s="80"/>
      <c r="BB27351" s="80"/>
    </row>
    <row r="27352" spans="9:54" x14ac:dyDescent="0.25">
      <c r="I27352" s="80"/>
      <c r="AX27352" s="80"/>
      <c r="AY27352" s="80"/>
      <c r="AZ27352" s="80"/>
      <c r="BA27352" s="80"/>
      <c r="BB27352" s="80"/>
    </row>
    <row r="27353" spans="9:54" x14ac:dyDescent="0.25">
      <c r="I27353" s="80"/>
      <c r="AX27353" s="80"/>
      <c r="AY27353" s="80"/>
      <c r="AZ27353" s="80"/>
      <c r="BA27353" s="80"/>
      <c r="BB27353" s="80"/>
    </row>
    <row r="27354" spans="9:54" x14ac:dyDescent="0.25">
      <c r="I27354" s="80"/>
      <c r="AX27354" s="80"/>
      <c r="AY27354" s="80"/>
      <c r="AZ27354" s="80"/>
      <c r="BA27354" s="80"/>
      <c r="BB27354" s="80"/>
    </row>
    <row r="27355" spans="9:54" x14ac:dyDescent="0.25">
      <c r="I27355" s="80"/>
      <c r="AX27355" s="80"/>
      <c r="AY27355" s="80"/>
      <c r="AZ27355" s="80"/>
      <c r="BA27355" s="80"/>
      <c r="BB27355" s="80"/>
    </row>
    <row r="27356" spans="9:54" x14ac:dyDescent="0.25">
      <c r="I27356" s="80"/>
      <c r="AX27356" s="80"/>
      <c r="AY27356" s="80"/>
      <c r="AZ27356" s="80"/>
      <c r="BA27356" s="80"/>
      <c r="BB27356" s="80"/>
    </row>
    <row r="27357" spans="9:54" x14ac:dyDescent="0.25">
      <c r="I27357" s="80"/>
      <c r="AX27357" s="80"/>
      <c r="AY27357" s="80"/>
      <c r="AZ27357" s="80"/>
      <c r="BA27357" s="80"/>
      <c r="BB27357" s="80"/>
    </row>
    <row r="27358" spans="9:54" x14ac:dyDescent="0.25">
      <c r="I27358" s="80"/>
      <c r="AX27358" s="80"/>
      <c r="AY27358" s="80"/>
      <c r="AZ27358" s="80"/>
      <c r="BA27358" s="80"/>
      <c r="BB27358" s="80"/>
    </row>
    <row r="27359" spans="9:54" x14ac:dyDescent="0.25">
      <c r="I27359" s="80"/>
      <c r="AX27359" s="80"/>
      <c r="AY27359" s="80"/>
      <c r="AZ27359" s="80"/>
      <c r="BA27359" s="80"/>
      <c r="BB27359" s="80"/>
    </row>
    <row r="27360" spans="9:54" x14ac:dyDescent="0.25">
      <c r="I27360" s="80"/>
      <c r="AX27360" s="80"/>
      <c r="AY27360" s="80"/>
      <c r="AZ27360" s="80"/>
      <c r="BA27360" s="80"/>
      <c r="BB27360" s="80"/>
    </row>
    <row r="27361" spans="9:54" x14ac:dyDescent="0.25">
      <c r="I27361" s="80"/>
      <c r="AX27361" s="80"/>
      <c r="AY27361" s="80"/>
      <c r="AZ27361" s="80"/>
      <c r="BA27361" s="80"/>
      <c r="BB27361" s="80"/>
    </row>
    <row r="27362" spans="9:54" x14ac:dyDescent="0.25">
      <c r="I27362" s="80"/>
      <c r="AX27362" s="80"/>
      <c r="AY27362" s="80"/>
      <c r="AZ27362" s="80"/>
      <c r="BA27362" s="80"/>
      <c r="BB27362" s="80"/>
    </row>
    <row r="27363" spans="9:54" x14ac:dyDescent="0.25">
      <c r="I27363" s="80"/>
      <c r="AX27363" s="80"/>
      <c r="AY27363" s="80"/>
      <c r="AZ27363" s="80"/>
      <c r="BA27363" s="80"/>
      <c r="BB27363" s="80"/>
    </row>
    <row r="27364" spans="9:54" x14ac:dyDescent="0.25">
      <c r="I27364" s="80"/>
      <c r="AX27364" s="80"/>
      <c r="AY27364" s="80"/>
      <c r="AZ27364" s="80"/>
      <c r="BA27364" s="80"/>
      <c r="BB27364" s="80"/>
    </row>
    <row r="27365" spans="9:54" x14ac:dyDescent="0.25">
      <c r="I27365" s="80"/>
      <c r="AX27365" s="80"/>
      <c r="AY27365" s="80"/>
      <c r="AZ27365" s="80"/>
      <c r="BA27365" s="80"/>
      <c r="BB27365" s="80"/>
    </row>
    <row r="27366" spans="9:54" x14ac:dyDescent="0.25">
      <c r="I27366" s="80"/>
      <c r="AX27366" s="80"/>
      <c r="AY27366" s="80"/>
      <c r="AZ27366" s="80"/>
      <c r="BA27366" s="80"/>
      <c r="BB27366" s="80"/>
    </row>
    <row r="27367" spans="9:54" x14ac:dyDescent="0.25">
      <c r="I27367" s="80"/>
      <c r="AX27367" s="80"/>
      <c r="AY27367" s="80"/>
      <c r="AZ27367" s="80"/>
      <c r="BA27367" s="80"/>
      <c r="BB27367" s="80"/>
    </row>
    <row r="27368" spans="9:54" x14ac:dyDescent="0.25">
      <c r="I27368" s="80"/>
      <c r="AX27368" s="80"/>
      <c r="AY27368" s="80"/>
      <c r="AZ27368" s="80"/>
      <c r="BA27368" s="80"/>
      <c r="BB27368" s="80"/>
    </row>
    <row r="27369" spans="9:54" x14ac:dyDescent="0.25">
      <c r="I27369" s="80"/>
      <c r="AX27369" s="80"/>
      <c r="AY27369" s="80"/>
      <c r="AZ27369" s="80"/>
      <c r="BA27369" s="80"/>
      <c r="BB27369" s="80"/>
    </row>
    <row r="27370" spans="9:54" x14ac:dyDescent="0.25">
      <c r="I27370" s="80"/>
      <c r="AX27370" s="80"/>
      <c r="AY27370" s="80"/>
      <c r="AZ27370" s="80"/>
      <c r="BA27370" s="80"/>
      <c r="BB27370" s="80"/>
    </row>
    <row r="27371" spans="9:54" x14ac:dyDescent="0.25">
      <c r="I27371" s="80"/>
      <c r="AX27371" s="80"/>
      <c r="AY27371" s="80"/>
      <c r="AZ27371" s="80"/>
      <c r="BA27371" s="80"/>
      <c r="BB27371" s="80"/>
    </row>
    <row r="27372" spans="9:54" x14ac:dyDescent="0.25">
      <c r="I27372" s="80"/>
      <c r="AX27372" s="80"/>
      <c r="AY27372" s="80"/>
      <c r="AZ27372" s="80"/>
      <c r="BA27372" s="80"/>
      <c r="BB27372" s="80"/>
    </row>
    <row r="27373" spans="9:54" x14ac:dyDescent="0.25">
      <c r="I27373" s="80"/>
      <c r="AX27373" s="80"/>
      <c r="AY27373" s="80"/>
      <c r="AZ27373" s="80"/>
      <c r="BA27373" s="80"/>
      <c r="BB27373" s="80"/>
    </row>
    <row r="27374" spans="9:54" x14ac:dyDescent="0.25">
      <c r="I27374" s="80"/>
      <c r="AX27374" s="80"/>
      <c r="AY27374" s="80"/>
      <c r="AZ27374" s="80"/>
      <c r="BA27374" s="80"/>
      <c r="BB27374" s="80"/>
    </row>
    <row r="27375" spans="9:54" x14ac:dyDescent="0.25">
      <c r="I27375" s="80"/>
      <c r="AX27375" s="80"/>
      <c r="AY27375" s="80"/>
      <c r="AZ27375" s="80"/>
      <c r="BA27375" s="80"/>
      <c r="BB27375" s="80"/>
    </row>
    <row r="27376" spans="9:54" x14ac:dyDescent="0.25">
      <c r="I27376" s="80"/>
      <c r="AX27376" s="80"/>
      <c r="AY27376" s="80"/>
      <c r="AZ27376" s="80"/>
      <c r="BA27376" s="80"/>
      <c r="BB27376" s="80"/>
    </row>
    <row r="27377" spans="9:54" x14ac:dyDescent="0.25">
      <c r="I27377" s="80"/>
      <c r="AX27377" s="80"/>
      <c r="AY27377" s="80"/>
      <c r="AZ27377" s="80"/>
      <c r="BA27377" s="80"/>
      <c r="BB27377" s="80"/>
    </row>
    <row r="27378" spans="9:54" x14ac:dyDescent="0.25">
      <c r="I27378" s="80"/>
      <c r="AX27378" s="80"/>
      <c r="AY27378" s="80"/>
      <c r="AZ27378" s="80"/>
      <c r="BA27378" s="80"/>
      <c r="BB27378" s="80"/>
    </row>
    <row r="27379" spans="9:54" x14ac:dyDescent="0.25">
      <c r="I27379" s="80"/>
      <c r="AX27379" s="80"/>
      <c r="AY27379" s="80"/>
      <c r="AZ27379" s="80"/>
      <c r="BA27379" s="80"/>
      <c r="BB27379" s="80"/>
    </row>
    <row r="27380" spans="9:54" x14ac:dyDescent="0.25">
      <c r="I27380" s="80"/>
      <c r="AX27380" s="80"/>
      <c r="AY27380" s="80"/>
      <c r="AZ27380" s="80"/>
      <c r="BA27380" s="80"/>
      <c r="BB27380" s="80"/>
    </row>
    <row r="27381" spans="9:54" x14ac:dyDescent="0.25">
      <c r="I27381" s="80"/>
      <c r="AX27381" s="80"/>
      <c r="AY27381" s="80"/>
      <c r="AZ27381" s="80"/>
      <c r="BA27381" s="80"/>
      <c r="BB27381" s="80"/>
    </row>
    <row r="27382" spans="9:54" x14ac:dyDescent="0.25">
      <c r="I27382" s="80"/>
      <c r="AX27382" s="80"/>
      <c r="AY27382" s="80"/>
      <c r="AZ27382" s="80"/>
      <c r="BA27382" s="80"/>
      <c r="BB27382" s="80"/>
    </row>
    <row r="27383" spans="9:54" x14ac:dyDescent="0.25">
      <c r="I27383" s="80"/>
      <c r="AX27383" s="80"/>
      <c r="AY27383" s="80"/>
      <c r="AZ27383" s="80"/>
      <c r="BA27383" s="80"/>
      <c r="BB27383" s="80"/>
    </row>
    <row r="27384" spans="9:54" x14ac:dyDescent="0.25">
      <c r="I27384" s="80"/>
      <c r="AX27384" s="80"/>
      <c r="AY27384" s="80"/>
      <c r="AZ27384" s="80"/>
      <c r="BA27384" s="80"/>
      <c r="BB27384" s="80"/>
    </row>
    <row r="27385" spans="9:54" x14ac:dyDescent="0.25">
      <c r="I27385" s="80"/>
      <c r="AX27385" s="80"/>
      <c r="AY27385" s="80"/>
      <c r="AZ27385" s="80"/>
      <c r="BA27385" s="80"/>
      <c r="BB27385" s="80"/>
    </row>
    <row r="27386" spans="9:54" x14ac:dyDescent="0.25">
      <c r="I27386" s="80"/>
      <c r="AX27386" s="80"/>
      <c r="AY27386" s="80"/>
      <c r="AZ27386" s="80"/>
      <c r="BA27386" s="80"/>
      <c r="BB27386" s="80"/>
    </row>
    <row r="27387" spans="9:54" x14ac:dyDescent="0.25">
      <c r="I27387" s="80"/>
      <c r="AX27387" s="80"/>
      <c r="AY27387" s="80"/>
      <c r="AZ27387" s="80"/>
      <c r="BA27387" s="80"/>
      <c r="BB27387" s="80"/>
    </row>
    <row r="27388" spans="9:54" x14ac:dyDescent="0.25">
      <c r="I27388" s="80"/>
      <c r="AX27388" s="80"/>
      <c r="AY27388" s="80"/>
      <c r="AZ27388" s="80"/>
      <c r="BA27388" s="80"/>
      <c r="BB27388" s="80"/>
    </row>
    <row r="27389" spans="9:54" x14ac:dyDescent="0.25">
      <c r="I27389" s="80"/>
      <c r="AX27389" s="80"/>
      <c r="AY27389" s="80"/>
      <c r="AZ27389" s="80"/>
      <c r="BA27389" s="80"/>
      <c r="BB27389" s="80"/>
    </row>
    <row r="27390" spans="9:54" x14ac:dyDescent="0.25">
      <c r="I27390" s="80"/>
      <c r="AX27390" s="80"/>
      <c r="AY27390" s="80"/>
      <c r="AZ27390" s="80"/>
      <c r="BA27390" s="80"/>
      <c r="BB27390" s="80"/>
    </row>
    <row r="27391" spans="9:54" x14ac:dyDescent="0.25">
      <c r="I27391" s="80"/>
      <c r="AX27391" s="80"/>
      <c r="AY27391" s="80"/>
      <c r="AZ27391" s="80"/>
      <c r="BA27391" s="80"/>
      <c r="BB27391" s="80"/>
    </row>
    <row r="27392" spans="9:54" x14ac:dyDescent="0.25">
      <c r="I27392" s="80"/>
      <c r="AX27392" s="80"/>
      <c r="AY27392" s="80"/>
      <c r="AZ27392" s="80"/>
      <c r="BA27392" s="80"/>
      <c r="BB27392" s="80"/>
    </row>
    <row r="27393" spans="9:54" x14ac:dyDescent="0.25">
      <c r="I27393" s="80"/>
      <c r="AX27393" s="80"/>
      <c r="AY27393" s="80"/>
      <c r="AZ27393" s="80"/>
      <c r="BA27393" s="80"/>
      <c r="BB27393" s="80"/>
    </row>
    <row r="27394" spans="9:54" x14ac:dyDescent="0.25">
      <c r="I27394" s="80"/>
      <c r="AX27394" s="80"/>
      <c r="AY27394" s="80"/>
      <c r="AZ27394" s="80"/>
      <c r="BA27394" s="80"/>
      <c r="BB27394" s="80"/>
    </row>
    <row r="27395" spans="9:54" x14ac:dyDescent="0.25">
      <c r="I27395" s="80"/>
      <c r="AX27395" s="80"/>
      <c r="AY27395" s="80"/>
      <c r="AZ27395" s="80"/>
      <c r="BA27395" s="80"/>
      <c r="BB27395" s="80"/>
    </row>
    <row r="27396" spans="9:54" x14ac:dyDescent="0.25">
      <c r="I27396" s="80"/>
      <c r="AX27396" s="80"/>
      <c r="AY27396" s="80"/>
      <c r="AZ27396" s="80"/>
      <c r="BA27396" s="80"/>
      <c r="BB27396" s="80"/>
    </row>
    <row r="27397" spans="9:54" x14ac:dyDescent="0.25">
      <c r="I27397" s="80"/>
      <c r="AX27397" s="80"/>
      <c r="AY27397" s="80"/>
      <c r="AZ27397" s="80"/>
      <c r="BA27397" s="80"/>
      <c r="BB27397" s="80"/>
    </row>
    <row r="27398" spans="9:54" x14ac:dyDescent="0.25">
      <c r="I27398" s="80"/>
      <c r="AX27398" s="80"/>
      <c r="AY27398" s="80"/>
      <c r="AZ27398" s="80"/>
      <c r="BA27398" s="80"/>
      <c r="BB27398" s="80"/>
    </row>
    <row r="27399" spans="9:54" x14ac:dyDescent="0.25">
      <c r="I27399" s="80"/>
      <c r="AX27399" s="80"/>
      <c r="AY27399" s="80"/>
      <c r="AZ27399" s="80"/>
      <c r="BA27399" s="80"/>
      <c r="BB27399" s="80"/>
    </row>
    <row r="27400" spans="9:54" x14ac:dyDescent="0.25">
      <c r="I27400" s="80"/>
      <c r="AX27400" s="80"/>
      <c r="AY27400" s="80"/>
      <c r="AZ27400" s="80"/>
      <c r="BA27400" s="80"/>
      <c r="BB27400" s="80"/>
    </row>
    <row r="27401" spans="9:54" x14ac:dyDescent="0.25">
      <c r="I27401" s="80"/>
      <c r="AX27401" s="80"/>
      <c r="AY27401" s="80"/>
      <c r="AZ27401" s="80"/>
      <c r="BA27401" s="80"/>
      <c r="BB27401" s="80"/>
    </row>
    <row r="27402" spans="9:54" x14ac:dyDescent="0.25">
      <c r="I27402" s="80"/>
      <c r="AX27402" s="80"/>
      <c r="AY27402" s="80"/>
      <c r="AZ27402" s="80"/>
      <c r="BA27402" s="80"/>
      <c r="BB27402" s="80"/>
    </row>
    <row r="27403" spans="9:54" x14ac:dyDescent="0.25">
      <c r="I27403" s="80"/>
      <c r="AX27403" s="80"/>
      <c r="AY27403" s="80"/>
      <c r="AZ27403" s="80"/>
      <c r="BA27403" s="80"/>
      <c r="BB27403" s="80"/>
    </row>
    <row r="27404" spans="9:54" x14ac:dyDescent="0.25">
      <c r="I27404" s="80"/>
      <c r="AX27404" s="80"/>
      <c r="AY27404" s="80"/>
      <c r="AZ27404" s="80"/>
      <c r="BA27404" s="80"/>
      <c r="BB27404" s="80"/>
    </row>
    <row r="27405" spans="9:54" x14ac:dyDescent="0.25">
      <c r="I27405" s="80"/>
      <c r="AX27405" s="80"/>
      <c r="AY27405" s="80"/>
      <c r="AZ27405" s="80"/>
      <c r="BA27405" s="80"/>
      <c r="BB27405" s="80"/>
    </row>
    <row r="27406" spans="9:54" x14ac:dyDescent="0.25">
      <c r="I27406" s="80"/>
      <c r="AX27406" s="80"/>
      <c r="AY27406" s="80"/>
      <c r="AZ27406" s="80"/>
      <c r="BA27406" s="80"/>
      <c r="BB27406" s="80"/>
    </row>
    <row r="27407" spans="9:54" x14ac:dyDescent="0.25">
      <c r="I27407" s="80"/>
      <c r="AX27407" s="80"/>
      <c r="AY27407" s="80"/>
      <c r="AZ27407" s="80"/>
      <c r="BA27407" s="80"/>
      <c r="BB27407" s="80"/>
    </row>
    <row r="27408" spans="9:54" x14ac:dyDescent="0.25">
      <c r="I27408" s="80"/>
      <c r="AX27408" s="80"/>
      <c r="AY27408" s="80"/>
      <c r="AZ27408" s="80"/>
      <c r="BA27408" s="80"/>
      <c r="BB27408" s="80"/>
    </row>
    <row r="27409" spans="9:54" x14ac:dyDescent="0.25">
      <c r="I27409" s="80"/>
      <c r="AX27409" s="80"/>
      <c r="AY27409" s="80"/>
      <c r="AZ27409" s="80"/>
      <c r="BA27409" s="80"/>
      <c r="BB27409" s="80"/>
    </row>
    <row r="27410" spans="9:54" x14ac:dyDescent="0.25">
      <c r="I27410" s="80"/>
      <c r="AX27410" s="80"/>
      <c r="AY27410" s="80"/>
      <c r="AZ27410" s="80"/>
      <c r="BA27410" s="80"/>
      <c r="BB27410" s="80"/>
    </row>
    <row r="27411" spans="9:54" x14ac:dyDescent="0.25">
      <c r="I27411" s="80"/>
      <c r="AX27411" s="80"/>
      <c r="AY27411" s="80"/>
      <c r="AZ27411" s="80"/>
      <c r="BA27411" s="80"/>
      <c r="BB27411" s="80"/>
    </row>
    <row r="27412" spans="9:54" x14ac:dyDescent="0.25">
      <c r="I27412" s="80"/>
      <c r="AX27412" s="80"/>
      <c r="AY27412" s="80"/>
      <c r="AZ27412" s="80"/>
      <c r="BA27412" s="80"/>
      <c r="BB27412" s="80"/>
    </row>
    <row r="27413" spans="9:54" x14ac:dyDescent="0.25">
      <c r="I27413" s="80"/>
      <c r="AX27413" s="80"/>
      <c r="AY27413" s="80"/>
      <c r="AZ27413" s="80"/>
      <c r="BA27413" s="80"/>
      <c r="BB27413" s="80"/>
    </row>
    <row r="27414" spans="9:54" x14ac:dyDescent="0.25">
      <c r="I27414" s="80"/>
      <c r="AX27414" s="80"/>
      <c r="AY27414" s="80"/>
      <c r="AZ27414" s="80"/>
      <c r="BA27414" s="80"/>
      <c r="BB27414" s="80"/>
    </row>
    <row r="27415" spans="9:54" x14ac:dyDescent="0.25">
      <c r="I27415" s="80"/>
      <c r="AX27415" s="80"/>
      <c r="AY27415" s="80"/>
      <c r="AZ27415" s="80"/>
      <c r="BA27415" s="80"/>
      <c r="BB27415" s="80"/>
    </row>
    <row r="27416" spans="9:54" x14ac:dyDescent="0.25">
      <c r="I27416" s="80"/>
      <c r="AX27416" s="80"/>
      <c r="AY27416" s="80"/>
      <c r="AZ27416" s="80"/>
      <c r="BA27416" s="80"/>
      <c r="BB27416" s="80"/>
    </row>
    <row r="27417" spans="9:54" x14ac:dyDescent="0.25">
      <c r="I27417" s="80"/>
      <c r="AX27417" s="80"/>
      <c r="AY27417" s="80"/>
      <c r="AZ27417" s="80"/>
      <c r="BA27417" s="80"/>
      <c r="BB27417" s="80"/>
    </row>
    <row r="27418" spans="9:54" x14ac:dyDescent="0.25">
      <c r="I27418" s="80"/>
      <c r="AX27418" s="80"/>
      <c r="AY27418" s="80"/>
      <c r="AZ27418" s="80"/>
      <c r="BA27418" s="80"/>
      <c r="BB27418" s="80"/>
    </row>
    <row r="27419" spans="9:54" x14ac:dyDescent="0.25">
      <c r="I27419" s="80"/>
      <c r="AX27419" s="80"/>
      <c r="AY27419" s="80"/>
      <c r="AZ27419" s="80"/>
      <c r="BA27419" s="80"/>
      <c r="BB27419" s="80"/>
    </row>
    <row r="27420" spans="9:54" x14ac:dyDescent="0.25">
      <c r="I27420" s="80"/>
      <c r="AX27420" s="80"/>
      <c r="AY27420" s="80"/>
      <c r="AZ27420" s="80"/>
      <c r="BA27420" s="80"/>
      <c r="BB27420" s="80"/>
    </row>
    <row r="27421" spans="9:54" x14ac:dyDescent="0.25">
      <c r="I27421" s="80"/>
      <c r="AX27421" s="80"/>
      <c r="AY27421" s="80"/>
      <c r="AZ27421" s="80"/>
      <c r="BA27421" s="80"/>
      <c r="BB27421" s="80"/>
    </row>
    <row r="27422" spans="9:54" x14ac:dyDescent="0.25">
      <c r="I27422" s="80"/>
      <c r="AX27422" s="80"/>
      <c r="AY27422" s="80"/>
      <c r="AZ27422" s="80"/>
      <c r="BA27422" s="80"/>
      <c r="BB27422" s="80"/>
    </row>
    <row r="27423" spans="9:54" x14ac:dyDescent="0.25">
      <c r="I27423" s="80"/>
      <c r="AX27423" s="80"/>
      <c r="AY27423" s="80"/>
      <c r="AZ27423" s="80"/>
      <c r="BA27423" s="80"/>
      <c r="BB27423" s="80"/>
    </row>
    <row r="27424" spans="9:54" x14ac:dyDescent="0.25">
      <c r="I27424" s="80"/>
      <c r="AX27424" s="80"/>
      <c r="AY27424" s="80"/>
      <c r="AZ27424" s="80"/>
      <c r="BA27424" s="80"/>
      <c r="BB27424" s="80"/>
    </row>
    <row r="27425" spans="9:54" x14ac:dyDescent="0.25">
      <c r="I27425" s="80"/>
      <c r="AX27425" s="80"/>
      <c r="AY27425" s="80"/>
      <c r="AZ27425" s="80"/>
      <c r="BA27425" s="80"/>
      <c r="BB27425" s="80"/>
    </row>
    <row r="27426" spans="9:54" x14ac:dyDescent="0.25">
      <c r="I27426" s="80"/>
      <c r="AX27426" s="80"/>
      <c r="AY27426" s="80"/>
      <c r="AZ27426" s="80"/>
      <c r="BA27426" s="80"/>
      <c r="BB27426" s="80"/>
    </row>
    <row r="27427" spans="9:54" x14ac:dyDescent="0.25">
      <c r="I27427" s="80"/>
      <c r="AX27427" s="80"/>
      <c r="AY27427" s="80"/>
      <c r="AZ27427" s="80"/>
      <c r="BA27427" s="80"/>
      <c r="BB27427" s="80"/>
    </row>
    <row r="27428" spans="9:54" x14ac:dyDescent="0.25">
      <c r="I27428" s="80"/>
      <c r="AX27428" s="80"/>
      <c r="AY27428" s="80"/>
      <c r="AZ27428" s="80"/>
      <c r="BA27428" s="80"/>
      <c r="BB27428" s="80"/>
    </row>
    <row r="27429" spans="9:54" x14ac:dyDescent="0.25">
      <c r="I27429" s="80"/>
      <c r="AX27429" s="80"/>
      <c r="AY27429" s="80"/>
      <c r="AZ27429" s="80"/>
      <c r="BA27429" s="80"/>
      <c r="BB27429" s="80"/>
    </row>
    <row r="27430" spans="9:54" x14ac:dyDescent="0.25">
      <c r="I27430" s="80"/>
      <c r="AX27430" s="80"/>
      <c r="AY27430" s="80"/>
      <c r="AZ27430" s="80"/>
      <c r="BA27430" s="80"/>
      <c r="BB27430" s="80"/>
    </row>
    <row r="27431" spans="9:54" x14ac:dyDescent="0.25">
      <c r="I27431" s="80"/>
      <c r="AX27431" s="80"/>
      <c r="AY27431" s="80"/>
      <c r="AZ27431" s="80"/>
      <c r="BA27431" s="80"/>
      <c r="BB27431" s="80"/>
    </row>
    <row r="27432" spans="9:54" x14ac:dyDescent="0.25">
      <c r="I27432" s="80"/>
      <c r="AX27432" s="80"/>
      <c r="AY27432" s="80"/>
      <c r="AZ27432" s="80"/>
      <c r="BA27432" s="80"/>
      <c r="BB27432" s="80"/>
    </row>
    <row r="27433" spans="9:54" x14ac:dyDescent="0.25">
      <c r="I27433" s="80"/>
      <c r="AX27433" s="80"/>
      <c r="AY27433" s="80"/>
      <c r="AZ27433" s="80"/>
      <c r="BA27433" s="80"/>
      <c r="BB27433" s="80"/>
    </row>
    <row r="27434" spans="9:54" x14ac:dyDescent="0.25">
      <c r="I27434" s="80"/>
      <c r="AX27434" s="80"/>
      <c r="AY27434" s="80"/>
      <c r="AZ27434" s="80"/>
      <c r="BA27434" s="80"/>
      <c r="BB27434" s="80"/>
    </row>
    <row r="27435" spans="9:54" x14ac:dyDescent="0.25">
      <c r="I27435" s="80"/>
      <c r="AX27435" s="80"/>
      <c r="AY27435" s="80"/>
      <c r="AZ27435" s="80"/>
      <c r="BA27435" s="80"/>
      <c r="BB27435" s="80"/>
    </row>
    <row r="27436" spans="9:54" x14ac:dyDescent="0.25">
      <c r="I27436" s="80"/>
      <c r="AX27436" s="80"/>
      <c r="AY27436" s="80"/>
      <c r="AZ27436" s="80"/>
      <c r="BA27436" s="80"/>
      <c r="BB27436" s="80"/>
    </row>
    <row r="27437" spans="9:54" x14ac:dyDescent="0.25">
      <c r="I27437" s="80"/>
      <c r="AX27437" s="80"/>
      <c r="AY27437" s="80"/>
      <c r="AZ27437" s="80"/>
      <c r="BA27437" s="80"/>
      <c r="BB27437" s="80"/>
    </row>
    <row r="27438" spans="9:54" x14ac:dyDescent="0.25">
      <c r="I27438" s="80"/>
      <c r="AX27438" s="80"/>
      <c r="AY27438" s="80"/>
      <c r="AZ27438" s="80"/>
      <c r="BA27438" s="80"/>
      <c r="BB27438" s="80"/>
    </row>
    <row r="27439" spans="9:54" x14ac:dyDescent="0.25">
      <c r="I27439" s="80"/>
      <c r="AX27439" s="80"/>
      <c r="AY27439" s="80"/>
      <c r="AZ27439" s="80"/>
      <c r="BA27439" s="80"/>
      <c r="BB27439" s="80"/>
    </row>
    <row r="27440" spans="9:54" x14ac:dyDescent="0.25">
      <c r="I27440" s="80"/>
      <c r="AX27440" s="80"/>
      <c r="AY27440" s="80"/>
      <c r="AZ27440" s="80"/>
      <c r="BA27440" s="80"/>
      <c r="BB27440" s="80"/>
    </row>
    <row r="27441" spans="9:54" x14ac:dyDescent="0.25">
      <c r="I27441" s="80"/>
      <c r="AX27441" s="80"/>
      <c r="AY27441" s="80"/>
      <c r="AZ27441" s="80"/>
      <c r="BA27441" s="80"/>
      <c r="BB27441" s="80"/>
    </row>
    <row r="27442" spans="9:54" x14ac:dyDescent="0.25">
      <c r="I27442" s="80"/>
      <c r="AX27442" s="80"/>
      <c r="AY27442" s="80"/>
      <c r="AZ27442" s="80"/>
      <c r="BA27442" s="80"/>
      <c r="BB27442" s="80"/>
    </row>
    <row r="27443" spans="9:54" x14ac:dyDescent="0.25">
      <c r="I27443" s="80"/>
      <c r="AX27443" s="80"/>
      <c r="AY27443" s="80"/>
      <c r="AZ27443" s="80"/>
      <c r="BA27443" s="80"/>
      <c r="BB27443" s="80"/>
    </row>
    <row r="27444" spans="9:54" x14ac:dyDescent="0.25">
      <c r="I27444" s="80"/>
      <c r="AX27444" s="80"/>
      <c r="AY27444" s="80"/>
      <c r="AZ27444" s="80"/>
      <c r="BA27444" s="80"/>
      <c r="BB27444" s="80"/>
    </row>
    <row r="27445" spans="9:54" x14ac:dyDescent="0.25">
      <c r="I27445" s="80"/>
      <c r="AX27445" s="80"/>
      <c r="AY27445" s="80"/>
      <c r="AZ27445" s="80"/>
      <c r="BA27445" s="80"/>
      <c r="BB27445" s="80"/>
    </row>
    <row r="27446" spans="9:54" x14ac:dyDescent="0.25">
      <c r="I27446" s="80"/>
      <c r="AX27446" s="80"/>
      <c r="AY27446" s="80"/>
      <c r="AZ27446" s="80"/>
      <c r="BA27446" s="80"/>
      <c r="BB27446" s="80"/>
    </row>
    <row r="27447" spans="9:54" x14ac:dyDescent="0.25">
      <c r="I27447" s="80"/>
      <c r="AX27447" s="80"/>
      <c r="AY27447" s="80"/>
      <c r="AZ27447" s="80"/>
      <c r="BA27447" s="80"/>
      <c r="BB27447" s="80"/>
    </row>
    <row r="27448" spans="9:54" x14ac:dyDescent="0.25">
      <c r="I27448" s="80"/>
      <c r="AX27448" s="80"/>
      <c r="AY27448" s="80"/>
      <c r="AZ27448" s="80"/>
      <c r="BA27448" s="80"/>
      <c r="BB27448" s="80"/>
    </row>
    <row r="27449" spans="9:54" x14ac:dyDescent="0.25">
      <c r="I27449" s="80"/>
      <c r="AX27449" s="80"/>
      <c r="AY27449" s="80"/>
      <c r="AZ27449" s="80"/>
      <c r="BA27449" s="80"/>
      <c r="BB27449" s="80"/>
    </row>
    <row r="27450" spans="9:54" x14ac:dyDescent="0.25">
      <c r="I27450" s="80"/>
      <c r="AX27450" s="80"/>
      <c r="AY27450" s="80"/>
      <c r="AZ27450" s="80"/>
      <c r="BA27450" s="80"/>
      <c r="BB27450" s="80"/>
    </row>
    <row r="27451" spans="9:54" x14ac:dyDescent="0.25">
      <c r="I27451" s="80"/>
      <c r="AX27451" s="80"/>
      <c r="AY27451" s="80"/>
      <c r="AZ27451" s="80"/>
      <c r="BA27451" s="80"/>
      <c r="BB27451" s="80"/>
    </row>
    <row r="27452" spans="9:54" x14ac:dyDescent="0.25">
      <c r="I27452" s="80"/>
      <c r="AX27452" s="80"/>
      <c r="AY27452" s="80"/>
      <c r="AZ27452" s="80"/>
      <c r="BA27452" s="80"/>
      <c r="BB27452" s="80"/>
    </row>
    <row r="27453" spans="9:54" x14ac:dyDescent="0.25">
      <c r="I27453" s="80"/>
      <c r="AX27453" s="80"/>
      <c r="AY27453" s="80"/>
      <c r="AZ27453" s="80"/>
      <c r="BA27453" s="80"/>
      <c r="BB27453" s="80"/>
    </row>
    <row r="27454" spans="9:54" x14ac:dyDescent="0.25">
      <c r="I27454" s="80"/>
      <c r="AX27454" s="80"/>
      <c r="AY27454" s="80"/>
      <c r="AZ27454" s="80"/>
      <c r="BA27454" s="80"/>
      <c r="BB27454" s="80"/>
    </row>
    <row r="27455" spans="9:54" x14ac:dyDescent="0.25">
      <c r="I27455" s="80"/>
      <c r="AX27455" s="80"/>
      <c r="AY27455" s="80"/>
      <c r="AZ27455" s="80"/>
      <c r="BA27455" s="80"/>
      <c r="BB27455" s="80"/>
    </row>
    <row r="27456" spans="9:54" x14ac:dyDescent="0.25">
      <c r="I27456" s="80"/>
      <c r="AX27456" s="80"/>
      <c r="AY27456" s="80"/>
      <c r="AZ27456" s="80"/>
      <c r="BA27456" s="80"/>
      <c r="BB27456" s="80"/>
    </row>
    <row r="27457" spans="9:54" x14ac:dyDescent="0.25">
      <c r="I27457" s="80"/>
      <c r="AX27457" s="80"/>
      <c r="AY27457" s="80"/>
      <c r="AZ27457" s="80"/>
      <c r="BA27457" s="80"/>
      <c r="BB27457" s="80"/>
    </row>
    <row r="27458" spans="9:54" x14ac:dyDescent="0.25">
      <c r="I27458" s="80"/>
      <c r="AX27458" s="80"/>
      <c r="AY27458" s="80"/>
      <c r="AZ27458" s="80"/>
      <c r="BA27458" s="80"/>
      <c r="BB27458" s="80"/>
    </row>
    <row r="27459" spans="9:54" x14ac:dyDescent="0.25">
      <c r="I27459" s="80"/>
      <c r="AX27459" s="80"/>
      <c r="AY27459" s="80"/>
      <c r="AZ27459" s="80"/>
      <c r="BA27459" s="80"/>
      <c r="BB27459" s="80"/>
    </row>
    <row r="27460" spans="9:54" x14ac:dyDescent="0.25">
      <c r="I27460" s="80"/>
      <c r="AX27460" s="80"/>
      <c r="AY27460" s="80"/>
      <c r="AZ27460" s="80"/>
      <c r="BA27460" s="80"/>
      <c r="BB27460" s="80"/>
    </row>
    <row r="27461" spans="9:54" x14ac:dyDescent="0.25">
      <c r="I27461" s="80"/>
      <c r="AX27461" s="80"/>
      <c r="AY27461" s="80"/>
      <c r="AZ27461" s="80"/>
      <c r="BA27461" s="80"/>
      <c r="BB27461" s="80"/>
    </row>
    <row r="27462" spans="9:54" x14ac:dyDescent="0.25">
      <c r="I27462" s="80"/>
      <c r="AX27462" s="80"/>
      <c r="AY27462" s="80"/>
      <c r="AZ27462" s="80"/>
      <c r="BA27462" s="80"/>
      <c r="BB27462" s="80"/>
    </row>
    <row r="27463" spans="9:54" x14ac:dyDescent="0.25">
      <c r="I27463" s="80"/>
      <c r="AX27463" s="80"/>
      <c r="AY27463" s="80"/>
      <c r="AZ27463" s="80"/>
      <c r="BA27463" s="80"/>
      <c r="BB27463" s="80"/>
    </row>
    <row r="27464" spans="9:54" x14ac:dyDescent="0.25">
      <c r="I27464" s="80"/>
      <c r="AX27464" s="80"/>
      <c r="AY27464" s="80"/>
      <c r="AZ27464" s="80"/>
      <c r="BA27464" s="80"/>
      <c r="BB27464" s="80"/>
    </row>
    <row r="27465" spans="9:54" x14ac:dyDescent="0.25">
      <c r="I27465" s="80"/>
      <c r="AX27465" s="80"/>
      <c r="AY27465" s="80"/>
      <c r="AZ27465" s="80"/>
      <c r="BA27465" s="80"/>
      <c r="BB27465" s="80"/>
    </row>
    <row r="27466" spans="9:54" x14ac:dyDescent="0.25">
      <c r="I27466" s="80"/>
      <c r="AX27466" s="80"/>
      <c r="AY27466" s="80"/>
      <c r="AZ27466" s="80"/>
      <c r="BA27466" s="80"/>
      <c r="BB27466" s="80"/>
    </row>
    <row r="27467" spans="9:54" x14ac:dyDescent="0.25">
      <c r="I27467" s="80"/>
      <c r="AX27467" s="80"/>
      <c r="AY27467" s="80"/>
      <c r="AZ27467" s="80"/>
      <c r="BA27467" s="80"/>
      <c r="BB27467" s="80"/>
    </row>
    <row r="27468" spans="9:54" x14ac:dyDescent="0.25">
      <c r="I27468" s="80"/>
      <c r="AX27468" s="80"/>
      <c r="AY27468" s="80"/>
      <c r="AZ27468" s="80"/>
      <c r="BA27468" s="80"/>
      <c r="BB27468" s="80"/>
    </row>
    <row r="27469" spans="9:54" x14ac:dyDescent="0.25">
      <c r="I27469" s="80"/>
      <c r="AX27469" s="80"/>
      <c r="AY27469" s="80"/>
      <c r="AZ27469" s="80"/>
      <c r="BA27469" s="80"/>
      <c r="BB27469" s="80"/>
    </row>
    <row r="27470" spans="9:54" x14ac:dyDescent="0.25">
      <c r="I27470" s="80"/>
      <c r="AX27470" s="80"/>
      <c r="AY27470" s="80"/>
      <c r="AZ27470" s="80"/>
      <c r="BA27470" s="80"/>
      <c r="BB27470" s="80"/>
    </row>
    <row r="27471" spans="9:54" x14ac:dyDescent="0.25">
      <c r="I27471" s="80"/>
      <c r="AX27471" s="80"/>
      <c r="AY27471" s="80"/>
      <c r="AZ27471" s="80"/>
      <c r="BA27471" s="80"/>
      <c r="BB27471" s="80"/>
    </row>
    <row r="27472" spans="9:54" x14ac:dyDescent="0.25">
      <c r="I27472" s="80"/>
      <c r="AX27472" s="80"/>
      <c r="AY27472" s="80"/>
      <c r="AZ27472" s="80"/>
      <c r="BA27472" s="80"/>
      <c r="BB27472" s="80"/>
    </row>
    <row r="27473" spans="9:54" x14ac:dyDescent="0.25">
      <c r="I27473" s="80"/>
      <c r="AX27473" s="80"/>
      <c r="AY27473" s="80"/>
      <c r="AZ27473" s="80"/>
      <c r="BA27473" s="80"/>
      <c r="BB27473" s="80"/>
    </row>
    <row r="27474" spans="9:54" x14ac:dyDescent="0.25">
      <c r="I27474" s="80"/>
      <c r="AX27474" s="80"/>
      <c r="AY27474" s="80"/>
      <c r="AZ27474" s="80"/>
      <c r="BA27474" s="80"/>
      <c r="BB27474" s="80"/>
    </row>
    <row r="27475" spans="9:54" x14ac:dyDescent="0.25">
      <c r="I27475" s="80"/>
      <c r="AX27475" s="80"/>
      <c r="AY27475" s="80"/>
      <c r="AZ27475" s="80"/>
      <c r="BA27475" s="80"/>
      <c r="BB27475" s="80"/>
    </row>
    <row r="27476" spans="9:54" x14ac:dyDescent="0.25">
      <c r="I27476" s="80"/>
      <c r="AX27476" s="80"/>
      <c r="AY27476" s="80"/>
      <c r="AZ27476" s="80"/>
      <c r="BA27476" s="80"/>
      <c r="BB27476" s="80"/>
    </row>
    <row r="27477" spans="9:54" x14ac:dyDescent="0.25">
      <c r="I27477" s="80"/>
      <c r="AX27477" s="80"/>
      <c r="AY27477" s="80"/>
      <c r="AZ27477" s="80"/>
      <c r="BA27477" s="80"/>
      <c r="BB27477" s="80"/>
    </row>
    <row r="27478" spans="9:54" x14ac:dyDescent="0.25">
      <c r="I27478" s="80"/>
      <c r="AX27478" s="80"/>
      <c r="AY27478" s="80"/>
      <c r="AZ27478" s="80"/>
      <c r="BA27478" s="80"/>
      <c r="BB27478" s="80"/>
    </row>
    <row r="27479" spans="9:54" x14ac:dyDescent="0.25">
      <c r="I27479" s="80"/>
      <c r="AX27479" s="80"/>
      <c r="AY27479" s="80"/>
      <c r="AZ27479" s="80"/>
      <c r="BA27479" s="80"/>
      <c r="BB27479" s="80"/>
    </row>
    <row r="27480" spans="9:54" x14ac:dyDescent="0.25">
      <c r="I27480" s="80"/>
      <c r="AX27480" s="80"/>
      <c r="AY27480" s="80"/>
      <c r="AZ27480" s="80"/>
      <c r="BA27480" s="80"/>
      <c r="BB27480" s="80"/>
    </row>
    <row r="27481" spans="9:54" x14ac:dyDescent="0.25">
      <c r="I27481" s="80"/>
      <c r="AX27481" s="80"/>
      <c r="AY27481" s="80"/>
      <c r="AZ27481" s="80"/>
      <c r="BA27481" s="80"/>
      <c r="BB27481" s="80"/>
    </row>
    <row r="27482" spans="9:54" x14ac:dyDescent="0.25">
      <c r="I27482" s="80"/>
      <c r="AX27482" s="80"/>
      <c r="AY27482" s="80"/>
      <c r="AZ27482" s="80"/>
      <c r="BA27482" s="80"/>
      <c r="BB27482" s="80"/>
    </row>
    <row r="27483" spans="9:54" x14ac:dyDescent="0.25">
      <c r="I27483" s="80"/>
      <c r="AX27483" s="80"/>
      <c r="AY27483" s="80"/>
      <c r="AZ27483" s="80"/>
      <c r="BA27483" s="80"/>
      <c r="BB27483" s="80"/>
    </row>
    <row r="27484" spans="9:54" x14ac:dyDescent="0.25">
      <c r="I27484" s="80"/>
      <c r="AX27484" s="80"/>
      <c r="AY27484" s="80"/>
      <c r="AZ27484" s="80"/>
      <c r="BA27484" s="80"/>
      <c r="BB27484" s="80"/>
    </row>
    <row r="27485" spans="9:54" x14ac:dyDescent="0.25">
      <c r="I27485" s="80"/>
      <c r="AX27485" s="80"/>
      <c r="AY27485" s="80"/>
      <c r="AZ27485" s="80"/>
      <c r="BA27485" s="80"/>
      <c r="BB27485" s="80"/>
    </row>
    <row r="27486" spans="9:54" x14ac:dyDescent="0.25">
      <c r="I27486" s="80"/>
      <c r="AX27486" s="80"/>
      <c r="AY27486" s="80"/>
      <c r="AZ27486" s="80"/>
      <c r="BA27486" s="80"/>
      <c r="BB27486" s="80"/>
    </row>
    <row r="27487" spans="9:54" x14ac:dyDescent="0.25">
      <c r="I27487" s="80"/>
      <c r="AX27487" s="80"/>
      <c r="AY27487" s="80"/>
      <c r="AZ27487" s="80"/>
      <c r="BA27487" s="80"/>
      <c r="BB27487" s="80"/>
    </row>
    <row r="27488" spans="9:54" x14ac:dyDescent="0.25">
      <c r="I27488" s="80"/>
      <c r="AX27488" s="80"/>
      <c r="AY27488" s="80"/>
      <c r="AZ27488" s="80"/>
      <c r="BA27488" s="80"/>
      <c r="BB27488" s="80"/>
    </row>
    <row r="27489" spans="9:54" x14ac:dyDescent="0.25">
      <c r="I27489" s="80"/>
      <c r="AX27489" s="80"/>
      <c r="AY27489" s="80"/>
      <c r="AZ27489" s="80"/>
      <c r="BA27489" s="80"/>
      <c r="BB27489" s="80"/>
    </row>
    <row r="27490" spans="9:54" x14ac:dyDescent="0.25">
      <c r="I27490" s="80"/>
      <c r="AX27490" s="80"/>
      <c r="AY27490" s="80"/>
      <c r="AZ27490" s="80"/>
      <c r="BA27490" s="80"/>
      <c r="BB27490" s="80"/>
    </row>
    <row r="27491" spans="9:54" x14ac:dyDescent="0.25">
      <c r="I27491" s="80"/>
      <c r="AX27491" s="80"/>
      <c r="AY27491" s="80"/>
      <c r="AZ27491" s="80"/>
      <c r="BA27491" s="80"/>
      <c r="BB27491" s="80"/>
    </row>
    <row r="27492" spans="9:54" x14ac:dyDescent="0.25">
      <c r="I27492" s="80"/>
      <c r="AX27492" s="80"/>
      <c r="AY27492" s="80"/>
      <c r="AZ27492" s="80"/>
      <c r="BA27492" s="80"/>
      <c r="BB27492" s="80"/>
    </row>
    <row r="27493" spans="9:54" x14ac:dyDescent="0.25">
      <c r="I27493" s="80"/>
      <c r="AX27493" s="80"/>
      <c r="AY27493" s="80"/>
      <c r="AZ27493" s="80"/>
      <c r="BA27493" s="80"/>
      <c r="BB27493" s="80"/>
    </row>
    <row r="27494" spans="9:54" x14ac:dyDescent="0.25">
      <c r="I27494" s="80"/>
      <c r="AX27494" s="80"/>
      <c r="AY27494" s="80"/>
      <c r="AZ27494" s="80"/>
      <c r="BA27494" s="80"/>
      <c r="BB27494" s="80"/>
    </row>
    <row r="27495" spans="9:54" x14ac:dyDescent="0.25">
      <c r="I27495" s="80"/>
      <c r="AX27495" s="80"/>
      <c r="AY27495" s="80"/>
      <c r="AZ27495" s="80"/>
      <c r="BA27495" s="80"/>
      <c r="BB27495" s="80"/>
    </row>
    <row r="27496" spans="9:54" x14ac:dyDescent="0.25">
      <c r="I27496" s="80"/>
      <c r="AX27496" s="80"/>
      <c r="AY27496" s="80"/>
      <c r="AZ27496" s="80"/>
      <c r="BA27496" s="80"/>
      <c r="BB27496" s="80"/>
    </row>
    <row r="27497" spans="9:54" x14ac:dyDescent="0.25">
      <c r="I27497" s="80"/>
      <c r="AX27497" s="80"/>
      <c r="AY27497" s="80"/>
      <c r="AZ27497" s="80"/>
      <c r="BA27497" s="80"/>
      <c r="BB27497" s="80"/>
    </row>
    <row r="27498" spans="9:54" x14ac:dyDescent="0.25">
      <c r="I27498" s="80"/>
      <c r="AX27498" s="80"/>
      <c r="AY27498" s="80"/>
      <c r="AZ27498" s="80"/>
      <c r="BA27498" s="80"/>
      <c r="BB27498" s="80"/>
    </row>
    <row r="27499" spans="9:54" x14ac:dyDescent="0.25">
      <c r="I27499" s="80"/>
      <c r="AX27499" s="80"/>
      <c r="AY27499" s="80"/>
      <c r="AZ27499" s="80"/>
      <c r="BA27499" s="80"/>
      <c r="BB27499" s="80"/>
    </row>
    <row r="27500" spans="9:54" x14ac:dyDescent="0.25">
      <c r="I27500" s="80"/>
      <c r="AX27500" s="80"/>
      <c r="AY27500" s="80"/>
      <c r="AZ27500" s="80"/>
      <c r="BA27500" s="80"/>
      <c r="BB27500" s="80"/>
    </row>
    <row r="27501" spans="9:54" x14ac:dyDescent="0.25">
      <c r="I27501" s="80"/>
      <c r="AX27501" s="80"/>
      <c r="AY27501" s="80"/>
      <c r="AZ27501" s="80"/>
      <c r="BA27501" s="80"/>
      <c r="BB27501" s="80"/>
    </row>
    <row r="27502" spans="9:54" x14ac:dyDescent="0.25">
      <c r="I27502" s="80"/>
      <c r="AX27502" s="80"/>
      <c r="AY27502" s="80"/>
      <c r="AZ27502" s="80"/>
      <c r="BA27502" s="80"/>
      <c r="BB27502" s="80"/>
    </row>
    <row r="27503" spans="9:54" x14ac:dyDescent="0.25">
      <c r="I27503" s="80"/>
      <c r="AX27503" s="80"/>
      <c r="AY27503" s="80"/>
      <c r="AZ27503" s="80"/>
      <c r="BA27503" s="80"/>
      <c r="BB27503" s="80"/>
    </row>
    <row r="27504" spans="9:54" x14ac:dyDescent="0.25">
      <c r="I27504" s="80"/>
      <c r="AX27504" s="80"/>
      <c r="AY27504" s="80"/>
      <c r="AZ27504" s="80"/>
      <c r="BA27504" s="80"/>
      <c r="BB27504" s="80"/>
    </row>
    <row r="27505" spans="9:54" x14ac:dyDescent="0.25">
      <c r="I27505" s="80"/>
      <c r="AX27505" s="80"/>
      <c r="AY27505" s="80"/>
      <c r="AZ27505" s="80"/>
      <c r="BA27505" s="80"/>
      <c r="BB27505" s="80"/>
    </row>
    <row r="27506" spans="9:54" x14ac:dyDescent="0.25">
      <c r="I27506" s="80"/>
      <c r="AX27506" s="80"/>
      <c r="AY27506" s="80"/>
      <c r="AZ27506" s="80"/>
      <c r="BA27506" s="80"/>
      <c r="BB27506" s="80"/>
    </row>
    <row r="27507" spans="9:54" x14ac:dyDescent="0.25">
      <c r="I27507" s="80"/>
      <c r="AX27507" s="80"/>
      <c r="AY27507" s="80"/>
      <c r="AZ27507" s="80"/>
      <c r="BA27507" s="80"/>
      <c r="BB27507" s="80"/>
    </row>
    <row r="27508" spans="9:54" x14ac:dyDescent="0.25">
      <c r="I27508" s="80"/>
      <c r="AX27508" s="80"/>
      <c r="AY27508" s="80"/>
      <c r="AZ27508" s="80"/>
      <c r="BA27508" s="80"/>
      <c r="BB27508" s="80"/>
    </row>
    <row r="27509" spans="9:54" x14ac:dyDescent="0.25">
      <c r="I27509" s="80"/>
      <c r="AX27509" s="80"/>
      <c r="AY27509" s="80"/>
      <c r="AZ27509" s="80"/>
      <c r="BA27509" s="80"/>
      <c r="BB27509" s="80"/>
    </row>
    <row r="27510" spans="9:54" x14ac:dyDescent="0.25">
      <c r="I27510" s="80"/>
      <c r="AX27510" s="80"/>
      <c r="AY27510" s="80"/>
      <c r="AZ27510" s="80"/>
      <c r="BA27510" s="80"/>
      <c r="BB27510" s="80"/>
    </row>
    <row r="27511" spans="9:54" x14ac:dyDescent="0.25">
      <c r="I27511" s="80"/>
      <c r="AX27511" s="80"/>
      <c r="AY27511" s="80"/>
      <c r="AZ27511" s="80"/>
      <c r="BA27511" s="80"/>
      <c r="BB27511" s="80"/>
    </row>
    <row r="27512" spans="9:54" x14ac:dyDescent="0.25">
      <c r="I27512" s="80"/>
      <c r="AX27512" s="80"/>
      <c r="AY27512" s="80"/>
      <c r="AZ27512" s="80"/>
      <c r="BA27512" s="80"/>
      <c r="BB27512" s="80"/>
    </row>
    <row r="27513" spans="9:54" x14ac:dyDescent="0.25">
      <c r="I27513" s="80"/>
      <c r="AX27513" s="80"/>
      <c r="AY27513" s="80"/>
      <c r="AZ27513" s="80"/>
      <c r="BA27513" s="80"/>
      <c r="BB27513" s="80"/>
    </row>
    <row r="27514" spans="9:54" x14ac:dyDescent="0.25">
      <c r="I27514" s="80"/>
      <c r="AX27514" s="80"/>
      <c r="AY27514" s="80"/>
      <c r="AZ27514" s="80"/>
      <c r="BA27514" s="80"/>
      <c r="BB27514" s="80"/>
    </row>
    <row r="27515" spans="9:54" x14ac:dyDescent="0.25">
      <c r="I27515" s="80"/>
      <c r="AX27515" s="80"/>
      <c r="AY27515" s="80"/>
      <c r="AZ27515" s="80"/>
      <c r="BA27515" s="80"/>
      <c r="BB27515" s="80"/>
    </row>
    <row r="27516" spans="9:54" x14ac:dyDescent="0.25">
      <c r="I27516" s="80"/>
      <c r="AX27516" s="80"/>
      <c r="AY27516" s="80"/>
      <c r="AZ27516" s="80"/>
      <c r="BA27516" s="80"/>
      <c r="BB27516" s="80"/>
    </row>
    <row r="27517" spans="9:54" x14ac:dyDescent="0.25">
      <c r="I27517" s="80"/>
      <c r="AX27517" s="80"/>
      <c r="AY27517" s="80"/>
      <c r="AZ27517" s="80"/>
      <c r="BA27517" s="80"/>
      <c r="BB27517" s="80"/>
    </row>
    <row r="27518" spans="9:54" x14ac:dyDescent="0.25">
      <c r="I27518" s="80"/>
      <c r="AX27518" s="80"/>
      <c r="AY27518" s="80"/>
      <c r="AZ27518" s="80"/>
      <c r="BA27518" s="80"/>
      <c r="BB27518" s="80"/>
    </row>
    <row r="27519" spans="9:54" x14ac:dyDescent="0.25">
      <c r="I27519" s="80"/>
      <c r="AX27519" s="80"/>
      <c r="AY27519" s="80"/>
      <c r="AZ27519" s="80"/>
      <c r="BA27519" s="80"/>
      <c r="BB27519" s="80"/>
    </row>
    <row r="27520" spans="9:54" x14ac:dyDescent="0.25">
      <c r="I27520" s="80"/>
      <c r="AX27520" s="80"/>
      <c r="AY27520" s="80"/>
      <c r="AZ27520" s="80"/>
      <c r="BA27520" s="80"/>
      <c r="BB27520" s="80"/>
    </row>
    <row r="27521" spans="9:54" x14ac:dyDescent="0.25">
      <c r="I27521" s="80"/>
      <c r="AX27521" s="80"/>
      <c r="AY27521" s="80"/>
      <c r="AZ27521" s="80"/>
      <c r="BA27521" s="80"/>
      <c r="BB27521" s="80"/>
    </row>
    <row r="27522" spans="9:54" x14ac:dyDescent="0.25">
      <c r="I27522" s="80"/>
      <c r="AX27522" s="80"/>
      <c r="AY27522" s="80"/>
      <c r="AZ27522" s="80"/>
      <c r="BA27522" s="80"/>
      <c r="BB27522" s="80"/>
    </row>
    <row r="27523" spans="9:54" x14ac:dyDescent="0.25">
      <c r="I27523" s="80"/>
      <c r="AX27523" s="80"/>
      <c r="AY27523" s="80"/>
      <c r="AZ27523" s="80"/>
      <c r="BA27523" s="80"/>
      <c r="BB27523" s="80"/>
    </row>
    <row r="27524" spans="9:54" x14ac:dyDescent="0.25">
      <c r="I27524" s="80"/>
      <c r="AX27524" s="80"/>
      <c r="AY27524" s="80"/>
      <c r="AZ27524" s="80"/>
      <c r="BA27524" s="80"/>
      <c r="BB27524" s="80"/>
    </row>
    <row r="27525" spans="9:54" x14ac:dyDescent="0.25">
      <c r="I27525" s="80"/>
      <c r="AX27525" s="80"/>
      <c r="AY27525" s="80"/>
      <c r="AZ27525" s="80"/>
      <c r="BA27525" s="80"/>
      <c r="BB27525" s="80"/>
    </row>
    <row r="27526" spans="9:54" x14ac:dyDescent="0.25">
      <c r="I27526" s="80"/>
      <c r="AX27526" s="80"/>
      <c r="AY27526" s="80"/>
      <c r="AZ27526" s="80"/>
      <c r="BA27526" s="80"/>
      <c r="BB27526" s="80"/>
    </row>
    <row r="27527" spans="9:54" x14ac:dyDescent="0.25">
      <c r="I27527" s="80"/>
      <c r="AX27527" s="80"/>
      <c r="AY27527" s="80"/>
      <c r="AZ27527" s="80"/>
      <c r="BA27527" s="80"/>
      <c r="BB27527" s="80"/>
    </row>
    <row r="27528" spans="9:54" x14ac:dyDescent="0.25">
      <c r="I27528" s="80"/>
      <c r="AX27528" s="80"/>
      <c r="AY27528" s="80"/>
      <c r="AZ27528" s="80"/>
      <c r="BA27528" s="80"/>
      <c r="BB27528" s="80"/>
    </row>
    <row r="27529" spans="9:54" x14ac:dyDescent="0.25">
      <c r="I27529" s="80"/>
      <c r="AX27529" s="80"/>
      <c r="AY27529" s="80"/>
      <c r="AZ27529" s="80"/>
      <c r="BA27529" s="80"/>
      <c r="BB27529" s="80"/>
    </row>
    <row r="27530" spans="9:54" x14ac:dyDescent="0.25">
      <c r="I27530" s="80"/>
      <c r="AX27530" s="80"/>
      <c r="AY27530" s="80"/>
      <c r="AZ27530" s="80"/>
      <c r="BA27530" s="80"/>
      <c r="BB27530" s="80"/>
    </row>
    <row r="27531" spans="9:54" x14ac:dyDescent="0.25">
      <c r="I27531" s="80"/>
      <c r="AX27531" s="80"/>
      <c r="AY27531" s="80"/>
      <c r="AZ27531" s="80"/>
      <c r="BA27531" s="80"/>
      <c r="BB27531" s="80"/>
    </row>
    <row r="27532" spans="9:54" x14ac:dyDescent="0.25">
      <c r="I27532" s="80"/>
      <c r="AX27532" s="80"/>
      <c r="AY27532" s="80"/>
      <c r="AZ27532" s="80"/>
      <c r="BA27532" s="80"/>
      <c r="BB27532" s="80"/>
    </row>
    <row r="27533" spans="9:54" x14ac:dyDescent="0.25">
      <c r="I27533" s="80"/>
      <c r="AX27533" s="80"/>
      <c r="AY27533" s="80"/>
      <c r="AZ27533" s="80"/>
      <c r="BA27533" s="80"/>
      <c r="BB27533" s="80"/>
    </row>
    <row r="27534" spans="9:54" x14ac:dyDescent="0.25">
      <c r="I27534" s="80"/>
      <c r="AX27534" s="80"/>
      <c r="AY27534" s="80"/>
      <c r="AZ27534" s="80"/>
      <c r="BA27534" s="80"/>
      <c r="BB27534" s="80"/>
    </row>
    <row r="27535" spans="9:54" x14ac:dyDescent="0.25">
      <c r="I27535" s="80"/>
      <c r="AX27535" s="80"/>
      <c r="AY27535" s="80"/>
      <c r="AZ27535" s="80"/>
      <c r="BA27535" s="80"/>
      <c r="BB27535" s="80"/>
    </row>
    <row r="27536" spans="9:54" x14ac:dyDescent="0.25">
      <c r="I27536" s="80"/>
      <c r="AX27536" s="80"/>
      <c r="AY27536" s="80"/>
      <c r="AZ27536" s="80"/>
      <c r="BA27536" s="80"/>
      <c r="BB27536" s="80"/>
    </row>
    <row r="27537" spans="9:54" x14ac:dyDescent="0.25">
      <c r="I27537" s="80"/>
      <c r="AX27537" s="80"/>
      <c r="AY27537" s="80"/>
      <c r="AZ27537" s="80"/>
      <c r="BA27537" s="80"/>
      <c r="BB27537" s="80"/>
    </row>
    <row r="27538" spans="9:54" x14ac:dyDescent="0.25">
      <c r="I27538" s="80"/>
      <c r="AX27538" s="80"/>
      <c r="AY27538" s="80"/>
      <c r="AZ27538" s="80"/>
      <c r="BA27538" s="80"/>
      <c r="BB27538" s="80"/>
    </row>
    <row r="27539" spans="9:54" x14ac:dyDescent="0.25">
      <c r="I27539" s="80"/>
      <c r="AX27539" s="80"/>
      <c r="AY27539" s="80"/>
      <c r="AZ27539" s="80"/>
      <c r="BA27539" s="80"/>
      <c r="BB27539" s="80"/>
    </row>
    <row r="27540" spans="9:54" x14ac:dyDescent="0.25">
      <c r="I27540" s="80"/>
      <c r="AX27540" s="80"/>
      <c r="AY27540" s="80"/>
      <c r="AZ27540" s="80"/>
      <c r="BA27540" s="80"/>
      <c r="BB27540" s="80"/>
    </row>
    <row r="27541" spans="9:54" x14ac:dyDescent="0.25">
      <c r="I27541" s="80"/>
      <c r="AX27541" s="80"/>
      <c r="AY27541" s="80"/>
      <c r="AZ27541" s="80"/>
      <c r="BA27541" s="80"/>
      <c r="BB27541" s="80"/>
    </row>
    <row r="27542" spans="9:54" x14ac:dyDescent="0.25">
      <c r="I27542" s="80"/>
      <c r="AX27542" s="80"/>
      <c r="AY27542" s="80"/>
      <c r="AZ27542" s="80"/>
      <c r="BA27542" s="80"/>
      <c r="BB27542" s="80"/>
    </row>
    <row r="27543" spans="9:54" x14ac:dyDescent="0.25">
      <c r="I27543" s="80"/>
      <c r="AX27543" s="80"/>
      <c r="AY27543" s="80"/>
      <c r="AZ27543" s="80"/>
      <c r="BA27543" s="80"/>
      <c r="BB27543" s="80"/>
    </row>
    <row r="27544" spans="9:54" x14ac:dyDescent="0.25">
      <c r="I27544" s="80"/>
      <c r="AX27544" s="80"/>
      <c r="AY27544" s="80"/>
      <c r="AZ27544" s="80"/>
      <c r="BA27544" s="80"/>
      <c r="BB27544" s="80"/>
    </row>
    <row r="27545" spans="9:54" x14ac:dyDescent="0.25">
      <c r="I27545" s="80"/>
      <c r="AX27545" s="80"/>
      <c r="AY27545" s="80"/>
      <c r="AZ27545" s="80"/>
      <c r="BA27545" s="80"/>
      <c r="BB27545" s="80"/>
    </row>
    <row r="27546" spans="9:54" x14ac:dyDescent="0.25">
      <c r="I27546" s="80"/>
      <c r="AX27546" s="80"/>
      <c r="AY27546" s="80"/>
      <c r="AZ27546" s="80"/>
      <c r="BA27546" s="80"/>
      <c r="BB27546" s="80"/>
    </row>
    <row r="27547" spans="9:54" x14ac:dyDescent="0.25">
      <c r="I27547" s="80"/>
      <c r="AX27547" s="80"/>
      <c r="AY27547" s="80"/>
      <c r="AZ27547" s="80"/>
      <c r="BA27547" s="80"/>
      <c r="BB27547" s="80"/>
    </row>
    <row r="27548" spans="9:54" x14ac:dyDescent="0.25">
      <c r="I27548" s="80"/>
      <c r="AX27548" s="80"/>
      <c r="AY27548" s="80"/>
      <c r="AZ27548" s="80"/>
      <c r="BA27548" s="80"/>
      <c r="BB27548" s="80"/>
    </row>
    <row r="27549" spans="9:54" x14ac:dyDescent="0.25">
      <c r="I27549" s="80"/>
      <c r="AX27549" s="80"/>
      <c r="AY27549" s="80"/>
      <c r="AZ27549" s="80"/>
      <c r="BA27549" s="80"/>
      <c r="BB27549" s="80"/>
    </row>
    <row r="27550" spans="9:54" x14ac:dyDescent="0.25">
      <c r="I27550" s="80"/>
      <c r="AX27550" s="80"/>
      <c r="AY27550" s="80"/>
      <c r="AZ27550" s="80"/>
      <c r="BA27550" s="80"/>
      <c r="BB27550" s="80"/>
    </row>
    <row r="27551" spans="9:54" x14ac:dyDescent="0.25">
      <c r="I27551" s="80"/>
      <c r="AX27551" s="80"/>
      <c r="AY27551" s="80"/>
      <c r="AZ27551" s="80"/>
      <c r="BA27551" s="80"/>
      <c r="BB27551" s="80"/>
    </row>
    <row r="27552" spans="9:54" x14ac:dyDescent="0.25">
      <c r="I27552" s="80"/>
      <c r="AX27552" s="80"/>
      <c r="AY27552" s="80"/>
      <c r="AZ27552" s="80"/>
      <c r="BA27552" s="80"/>
      <c r="BB27552" s="80"/>
    </row>
    <row r="27553" spans="9:54" x14ac:dyDescent="0.25">
      <c r="I27553" s="80"/>
      <c r="AX27553" s="80"/>
      <c r="AY27553" s="80"/>
      <c r="AZ27553" s="80"/>
      <c r="BA27553" s="80"/>
      <c r="BB27553" s="80"/>
    </row>
    <row r="27554" spans="9:54" x14ac:dyDescent="0.25">
      <c r="I27554" s="80"/>
      <c r="AX27554" s="80"/>
      <c r="AY27554" s="80"/>
      <c r="AZ27554" s="80"/>
      <c r="BA27554" s="80"/>
      <c r="BB27554" s="80"/>
    </row>
    <row r="27555" spans="9:54" x14ac:dyDescent="0.25">
      <c r="I27555" s="80"/>
      <c r="AX27555" s="80"/>
      <c r="AY27555" s="80"/>
      <c r="AZ27555" s="80"/>
      <c r="BA27555" s="80"/>
      <c r="BB27555" s="80"/>
    </row>
    <row r="27556" spans="9:54" x14ac:dyDescent="0.25">
      <c r="I27556" s="80"/>
      <c r="AX27556" s="80"/>
      <c r="AY27556" s="80"/>
      <c r="AZ27556" s="80"/>
      <c r="BA27556" s="80"/>
      <c r="BB27556" s="80"/>
    </row>
    <row r="27557" spans="9:54" x14ac:dyDescent="0.25">
      <c r="I27557" s="80"/>
      <c r="AX27557" s="80"/>
      <c r="AY27557" s="80"/>
      <c r="AZ27557" s="80"/>
      <c r="BA27557" s="80"/>
      <c r="BB27557" s="80"/>
    </row>
    <row r="27558" spans="9:54" x14ac:dyDescent="0.25">
      <c r="I27558" s="80"/>
      <c r="AX27558" s="80"/>
      <c r="AY27558" s="80"/>
      <c r="AZ27558" s="80"/>
      <c r="BA27558" s="80"/>
      <c r="BB27558" s="80"/>
    </row>
    <row r="27559" spans="9:54" x14ac:dyDescent="0.25">
      <c r="I27559" s="80"/>
      <c r="AX27559" s="80"/>
      <c r="AY27559" s="80"/>
      <c r="AZ27559" s="80"/>
      <c r="BA27559" s="80"/>
      <c r="BB27559" s="80"/>
    </row>
    <row r="27560" spans="9:54" x14ac:dyDescent="0.25">
      <c r="I27560" s="80"/>
      <c r="AX27560" s="80"/>
      <c r="AY27560" s="80"/>
      <c r="AZ27560" s="80"/>
      <c r="BA27560" s="80"/>
      <c r="BB27560" s="80"/>
    </row>
    <row r="27561" spans="9:54" x14ac:dyDescent="0.25">
      <c r="I27561" s="80"/>
      <c r="AX27561" s="80"/>
      <c r="AY27561" s="80"/>
      <c r="AZ27561" s="80"/>
      <c r="BA27561" s="80"/>
      <c r="BB27561" s="80"/>
    </row>
    <row r="27562" spans="9:54" x14ac:dyDescent="0.25">
      <c r="I27562" s="80"/>
      <c r="AX27562" s="80"/>
      <c r="AY27562" s="80"/>
      <c r="AZ27562" s="80"/>
      <c r="BA27562" s="80"/>
      <c r="BB27562" s="80"/>
    </row>
    <row r="27563" spans="9:54" x14ac:dyDescent="0.25">
      <c r="I27563" s="80"/>
      <c r="AX27563" s="80"/>
      <c r="AY27563" s="80"/>
      <c r="AZ27563" s="80"/>
      <c r="BA27563" s="80"/>
      <c r="BB27563" s="80"/>
    </row>
    <row r="27564" spans="9:54" x14ac:dyDescent="0.25">
      <c r="I27564" s="80"/>
      <c r="AX27564" s="80"/>
      <c r="AY27564" s="80"/>
      <c r="AZ27564" s="80"/>
      <c r="BA27564" s="80"/>
      <c r="BB27564" s="80"/>
    </row>
    <row r="27565" spans="9:54" x14ac:dyDescent="0.25">
      <c r="I27565" s="80"/>
      <c r="AX27565" s="80"/>
      <c r="AY27565" s="80"/>
      <c r="AZ27565" s="80"/>
      <c r="BA27565" s="80"/>
      <c r="BB27565" s="80"/>
    </row>
    <row r="27566" spans="9:54" x14ac:dyDescent="0.25">
      <c r="I27566" s="80"/>
      <c r="AX27566" s="80"/>
      <c r="AY27566" s="80"/>
      <c r="AZ27566" s="80"/>
      <c r="BA27566" s="80"/>
      <c r="BB27566" s="80"/>
    </row>
    <row r="27567" spans="9:54" x14ac:dyDescent="0.25">
      <c r="I27567" s="80"/>
      <c r="AX27567" s="80"/>
      <c r="AY27567" s="80"/>
      <c r="AZ27567" s="80"/>
      <c r="BA27567" s="80"/>
      <c r="BB27567" s="80"/>
    </row>
    <row r="27568" spans="9:54" x14ac:dyDescent="0.25">
      <c r="I27568" s="80"/>
      <c r="AX27568" s="80"/>
      <c r="AY27568" s="80"/>
      <c r="AZ27568" s="80"/>
      <c r="BA27568" s="80"/>
      <c r="BB27568" s="80"/>
    </row>
    <row r="27569" spans="9:54" x14ac:dyDescent="0.25">
      <c r="I27569" s="80"/>
      <c r="AX27569" s="80"/>
      <c r="AY27569" s="80"/>
      <c r="AZ27569" s="80"/>
      <c r="BA27569" s="80"/>
      <c r="BB27569" s="80"/>
    </row>
    <row r="27570" spans="9:54" x14ac:dyDescent="0.25">
      <c r="I27570" s="80"/>
      <c r="AX27570" s="80"/>
      <c r="AY27570" s="80"/>
      <c r="AZ27570" s="80"/>
      <c r="BA27570" s="80"/>
      <c r="BB27570" s="80"/>
    </row>
    <row r="27571" spans="9:54" x14ac:dyDescent="0.25">
      <c r="I27571" s="80"/>
      <c r="AX27571" s="80"/>
      <c r="AY27571" s="80"/>
      <c r="AZ27571" s="80"/>
      <c r="BA27571" s="80"/>
      <c r="BB27571" s="80"/>
    </row>
    <row r="27572" spans="9:54" x14ac:dyDescent="0.25">
      <c r="I27572" s="80"/>
      <c r="AX27572" s="80"/>
      <c r="AY27572" s="80"/>
      <c r="AZ27572" s="80"/>
      <c r="BA27572" s="80"/>
      <c r="BB27572" s="80"/>
    </row>
    <row r="27573" spans="9:54" x14ac:dyDescent="0.25">
      <c r="I27573" s="80"/>
      <c r="AX27573" s="80"/>
      <c r="AY27573" s="80"/>
      <c r="AZ27573" s="80"/>
      <c r="BA27573" s="80"/>
      <c r="BB27573" s="80"/>
    </row>
    <row r="27574" spans="9:54" x14ac:dyDescent="0.25">
      <c r="I27574" s="80"/>
      <c r="AX27574" s="80"/>
      <c r="AY27574" s="80"/>
      <c r="AZ27574" s="80"/>
      <c r="BA27574" s="80"/>
      <c r="BB27574" s="80"/>
    </row>
    <row r="27575" spans="9:54" x14ac:dyDescent="0.25">
      <c r="I27575" s="80"/>
      <c r="AX27575" s="80"/>
      <c r="AY27575" s="80"/>
      <c r="AZ27575" s="80"/>
      <c r="BA27575" s="80"/>
      <c r="BB27575" s="80"/>
    </row>
    <row r="27576" spans="9:54" x14ac:dyDescent="0.25">
      <c r="I27576" s="80"/>
      <c r="AX27576" s="80"/>
      <c r="AY27576" s="80"/>
      <c r="AZ27576" s="80"/>
      <c r="BA27576" s="80"/>
      <c r="BB27576" s="80"/>
    </row>
    <row r="27577" spans="9:54" x14ac:dyDescent="0.25">
      <c r="I27577" s="80"/>
      <c r="AX27577" s="80"/>
      <c r="AY27577" s="80"/>
      <c r="AZ27577" s="80"/>
      <c r="BA27577" s="80"/>
      <c r="BB27577" s="80"/>
    </row>
    <row r="27578" spans="9:54" x14ac:dyDescent="0.25">
      <c r="I27578" s="80"/>
      <c r="AX27578" s="80"/>
      <c r="AY27578" s="80"/>
      <c r="AZ27578" s="80"/>
      <c r="BA27578" s="80"/>
      <c r="BB27578" s="80"/>
    </row>
    <row r="27579" spans="9:54" x14ac:dyDescent="0.25">
      <c r="I27579" s="80"/>
      <c r="AX27579" s="80"/>
      <c r="AY27579" s="80"/>
      <c r="AZ27579" s="80"/>
      <c r="BA27579" s="80"/>
      <c r="BB27579" s="80"/>
    </row>
    <row r="27580" spans="9:54" x14ac:dyDescent="0.25">
      <c r="I27580" s="80"/>
      <c r="AX27580" s="80"/>
      <c r="AY27580" s="80"/>
      <c r="AZ27580" s="80"/>
      <c r="BA27580" s="80"/>
      <c r="BB27580" s="80"/>
    </row>
    <row r="27581" spans="9:54" x14ac:dyDescent="0.25">
      <c r="I27581" s="80"/>
      <c r="AX27581" s="80"/>
      <c r="AY27581" s="80"/>
      <c r="AZ27581" s="80"/>
      <c r="BA27581" s="80"/>
      <c r="BB27581" s="80"/>
    </row>
    <row r="27582" spans="9:54" x14ac:dyDescent="0.25">
      <c r="I27582" s="80"/>
      <c r="AX27582" s="80"/>
      <c r="AY27582" s="80"/>
      <c r="AZ27582" s="80"/>
      <c r="BA27582" s="80"/>
      <c r="BB27582" s="80"/>
    </row>
    <row r="27583" spans="9:54" x14ac:dyDescent="0.25">
      <c r="I27583" s="80"/>
      <c r="AX27583" s="80"/>
      <c r="AY27583" s="80"/>
      <c r="AZ27583" s="80"/>
      <c r="BA27583" s="80"/>
      <c r="BB27583" s="80"/>
    </row>
    <row r="27584" spans="9:54" x14ac:dyDescent="0.25">
      <c r="I27584" s="80"/>
      <c r="AX27584" s="80"/>
      <c r="AY27584" s="80"/>
      <c r="AZ27584" s="80"/>
      <c r="BA27584" s="80"/>
      <c r="BB27584" s="80"/>
    </row>
    <row r="27585" spans="9:54" x14ac:dyDescent="0.25">
      <c r="I27585" s="80"/>
      <c r="AX27585" s="80"/>
      <c r="AY27585" s="80"/>
      <c r="AZ27585" s="80"/>
      <c r="BA27585" s="80"/>
      <c r="BB27585" s="80"/>
    </row>
    <row r="27586" spans="9:54" x14ac:dyDescent="0.25">
      <c r="I27586" s="80"/>
      <c r="AX27586" s="80"/>
      <c r="AY27586" s="80"/>
      <c r="AZ27586" s="80"/>
      <c r="BA27586" s="80"/>
      <c r="BB27586" s="80"/>
    </row>
    <row r="27587" spans="9:54" x14ac:dyDescent="0.25">
      <c r="I27587" s="80"/>
      <c r="AX27587" s="80"/>
      <c r="AY27587" s="80"/>
      <c r="AZ27587" s="80"/>
      <c r="BA27587" s="80"/>
      <c r="BB27587" s="80"/>
    </row>
    <row r="27588" spans="9:54" x14ac:dyDescent="0.25">
      <c r="I27588" s="80"/>
      <c r="AX27588" s="80"/>
      <c r="AY27588" s="80"/>
      <c r="AZ27588" s="80"/>
      <c r="BA27588" s="80"/>
      <c r="BB27588" s="80"/>
    </row>
    <row r="27589" spans="9:54" x14ac:dyDescent="0.25">
      <c r="I27589" s="80"/>
      <c r="AX27589" s="80"/>
      <c r="AY27589" s="80"/>
      <c r="AZ27589" s="80"/>
      <c r="BA27589" s="80"/>
      <c r="BB27589" s="80"/>
    </row>
    <row r="27590" spans="9:54" x14ac:dyDescent="0.25">
      <c r="I27590" s="80"/>
      <c r="AX27590" s="80"/>
      <c r="AY27590" s="80"/>
      <c r="AZ27590" s="80"/>
      <c r="BA27590" s="80"/>
      <c r="BB27590" s="80"/>
    </row>
    <row r="27591" spans="9:54" x14ac:dyDescent="0.25">
      <c r="I27591" s="80"/>
      <c r="AX27591" s="80"/>
      <c r="AY27591" s="80"/>
      <c r="AZ27591" s="80"/>
      <c r="BA27591" s="80"/>
      <c r="BB27591" s="80"/>
    </row>
    <row r="27592" spans="9:54" x14ac:dyDescent="0.25">
      <c r="I27592" s="80"/>
      <c r="AX27592" s="80"/>
      <c r="AY27592" s="80"/>
      <c r="AZ27592" s="80"/>
      <c r="BA27592" s="80"/>
      <c r="BB27592" s="80"/>
    </row>
    <row r="27593" spans="9:54" x14ac:dyDescent="0.25">
      <c r="I27593" s="80"/>
      <c r="AX27593" s="80"/>
      <c r="AY27593" s="80"/>
      <c r="AZ27593" s="80"/>
      <c r="BA27593" s="80"/>
      <c r="BB27593" s="80"/>
    </row>
    <row r="27594" spans="9:54" x14ac:dyDescent="0.25">
      <c r="I27594" s="80"/>
      <c r="AX27594" s="80"/>
      <c r="AY27594" s="80"/>
      <c r="AZ27594" s="80"/>
      <c r="BA27594" s="80"/>
      <c r="BB27594" s="80"/>
    </row>
    <row r="27595" spans="9:54" x14ac:dyDescent="0.25">
      <c r="I27595" s="80"/>
      <c r="AX27595" s="80"/>
      <c r="AY27595" s="80"/>
      <c r="AZ27595" s="80"/>
      <c r="BA27595" s="80"/>
      <c r="BB27595" s="80"/>
    </row>
    <row r="27596" spans="9:54" x14ac:dyDescent="0.25">
      <c r="I27596" s="80"/>
      <c r="AX27596" s="80"/>
      <c r="AY27596" s="80"/>
      <c r="AZ27596" s="80"/>
      <c r="BA27596" s="80"/>
      <c r="BB27596" s="80"/>
    </row>
    <row r="27597" spans="9:54" x14ac:dyDescent="0.25">
      <c r="I27597" s="80"/>
      <c r="AX27597" s="80"/>
      <c r="AY27597" s="80"/>
      <c r="AZ27597" s="80"/>
      <c r="BA27597" s="80"/>
      <c r="BB27597" s="80"/>
    </row>
    <row r="27598" spans="9:54" x14ac:dyDescent="0.25">
      <c r="I27598" s="80"/>
      <c r="AX27598" s="80"/>
      <c r="AY27598" s="80"/>
      <c r="AZ27598" s="80"/>
      <c r="BA27598" s="80"/>
      <c r="BB27598" s="80"/>
    </row>
    <row r="27599" spans="9:54" x14ac:dyDescent="0.25">
      <c r="I27599" s="80"/>
      <c r="AX27599" s="80"/>
      <c r="AY27599" s="80"/>
      <c r="AZ27599" s="80"/>
      <c r="BA27599" s="80"/>
      <c r="BB27599" s="80"/>
    </row>
    <row r="27600" spans="9:54" x14ac:dyDescent="0.25">
      <c r="I27600" s="80"/>
      <c r="AX27600" s="80"/>
      <c r="AY27600" s="80"/>
      <c r="AZ27600" s="80"/>
      <c r="BA27600" s="80"/>
      <c r="BB27600" s="80"/>
    </row>
    <row r="27601" spans="9:54" x14ac:dyDescent="0.25">
      <c r="I27601" s="80"/>
      <c r="AX27601" s="80"/>
      <c r="AY27601" s="80"/>
      <c r="AZ27601" s="80"/>
      <c r="BA27601" s="80"/>
      <c r="BB27601" s="80"/>
    </row>
    <row r="27602" spans="9:54" x14ac:dyDescent="0.25">
      <c r="I27602" s="80"/>
      <c r="AX27602" s="80"/>
      <c r="AY27602" s="80"/>
      <c r="AZ27602" s="80"/>
      <c r="BA27602" s="80"/>
      <c r="BB27602" s="80"/>
    </row>
    <row r="27603" spans="9:54" x14ac:dyDescent="0.25">
      <c r="I27603" s="80"/>
      <c r="AX27603" s="80"/>
      <c r="AY27603" s="80"/>
      <c r="AZ27603" s="80"/>
      <c r="BA27603" s="80"/>
      <c r="BB27603" s="80"/>
    </row>
    <row r="27604" spans="9:54" x14ac:dyDescent="0.25">
      <c r="I27604" s="80"/>
      <c r="AX27604" s="80"/>
      <c r="AY27604" s="80"/>
      <c r="AZ27604" s="80"/>
      <c r="BA27604" s="80"/>
      <c r="BB27604" s="80"/>
    </row>
    <row r="27605" spans="9:54" x14ac:dyDescent="0.25">
      <c r="I27605" s="80"/>
      <c r="AX27605" s="80"/>
      <c r="AY27605" s="80"/>
      <c r="AZ27605" s="80"/>
      <c r="BA27605" s="80"/>
      <c r="BB27605" s="80"/>
    </row>
    <row r="27606" spans="9:54" x14ac:dyDescent="0.25">
      <c r="I27606" s="80"/>
      <c r="AX27606" s="80"/>
      <c r="AY27606" s="80"/>
      <c r="AZ27606" s="80"/>
      <c r="BA27606" s="80"/>
      <c r="BB27606" s="80"/>
    </row>
    <row r="27607" spans="9:54" x14ac:dyDescent="0.25">
      <c r="I27607" s="80"/>
      <c r="AX27607" s="80"/>
      <c r="AY27607" s="80"/>
      <c r="AZ27607" s="80"/>
      <c r="BA27607" s="80"/>
      <c r="BB27607" s="80"/>
    </row>
    <row r="27608" spans="9:54" x14ac:dyDescent="0.25">
      <c r="I27608" s="80"/>
      <c r="AX27608" s="80"/>
      <c r="AY27608" s="80"/>
      <c r="AZ27608" s="80"/>
      <c r="BA27608" s="80"/>
      <c r="BB27608" s="80"/>
    </row>
    <row r="27609" spans="9:54" x14ac:dyDescent="0.25">
      <c r="I27609" s="80"/>
      <c r="AX27609" s="80"/>
      <c r="AY27609" s="80"/>
      <c r="AZ27609" s="80"/>
      <c r="BA27609" s="80"/>
      <c r="BB27609" s="80"/>
    </row>
    <row r="27610" spans="9:54" x14ac:dyDescent="0.25">
      <c r="I27610" s="80"/>
      <c r="AX27610" s="80"/>
      <c r="AY27610" s="80"/>
      <c r="AZ27610" s="80"/>
      <c r="BA27610" s="80"/>
      <c r="BB27610" s="80"/>
    </row>
    <row r="27611" spans="9:54" x14ac:dyDescent="0.25">
      <c r="I27611" s="80"/>
      <c r="AX27611" s="80"/>
      <c r="AY27611" s="80"/>
      <c r="AZ27611" s="80"/>
      <c r="BA27611" s="80"/>
      <c r="BB27611" s="80"/>
    </row>
    <row r="27612" spans="9:54" x14ac:dyDescent="0.25">
      <c r="I27612" s="80"/>
      <c r="AX27612" s="80"/>
      <c r="AY27612" s="80"/>
      <c r="AZ27612" s="80"/>
      <c r="BA27612" s="80"/>
      <c r="BB27612" s="80"/>
    </row>
    <row r="27613" spans="9:54" x14ac:dyDescent="0.25">
      <c r="I27613" s="80"/>
      <c r="AX27613" s="80"/>
      <c r="AY27613" s="80"/>
      <c r="AZ27613" s="80"/>
      <c r="BA27613" s="80"/>
      <c r="BB27613" s="80"/>
    </row>
    <row r="27614" spans="9:54" x14ac:dyDescent="0.25">
      <c r="I27614" s="80"/>
      <c r="AX27614" s="80"/>
      <c r="AY27614" s="80"/>
      <c r="AZ27614" s="80"/>
      <c r="BA27614" s="80"/>
      <c r="BB27614" s="80"/>
    </row>
    <row r="27615" spans="9:54" x14ac:dyDescent="0.25">
      <c r="I27615" s="80"/>
      <c r="AX27615" s="80"/>
      <c r="AY27615" s="80"/>
      <c r="AZ27615" s="80"/>
      <c r="BA27615" s="80"/>
      <c r="BB27615" s="80"/>
    </row>
    <row r="27616" spans="9:54" x14ac:dyDescent="0.25">
      <c r="I27616" s="80"/>
      <c r="AX27616" s="80"/>
      <c r="AY27616" s="80"/>
      <c r="AZ27616" s="80"/>
      <c r="BA27616" s="80"/>
      <c r="BB27616" s="80"/>
    </row>
    <row r="27617" spans="9:54" x14ac:dyDescent="0.25">
      <c r="I27617" s="80"/>
      <c r="AX27617" s="80"/>
      <c r="AY27617" s="80"/>
      <c r="AZ27617" s="80"/>
      <c r="BA27617" s="80"/>
      <c r="BB27617" s="80"/>
    </row>
    <row r="27618" spans="9:54" x14ac:dyDescent="0.25">
      <c r="I27618" s="80"/>
      <c r="AX27618" s="80"/>
      <c r="AY27618" s="80"/>
      <c r="AZ27618" s="80"/>
      <c r="BA27618" s="80"/>
      <c r="BB27618" s="80"/>
    </row>
    <row r="27619" spans="9:54" x14ac:dyDescent="0.25">
      <c r="I27619" s="80"/>
      <c r="AX27619" s="80"/>
      <c r="AY27619" s="80"/>
      <c r="AZ27619" s="80"/>
      <c r="BA27619" s="80"/>
      <c r="BB27619" s="80"/>
    </row>
    <row r="27620" spans="9:54" x14ac:dyDescent="0.25">
      <c r="I27620" s="80"/>
      <c r="AX27620" s="80"/>
      <c r="AY27620" s="80"/>
      <c r="AZ27620" s="80"/>
      <c r="BA27620" s="80"/>
      <c r="BB27620" s="80"/>
    </row>
    <row r="27621" spans="9:54" x14ac:dyDescent="0.25">
      <c r="I27621" s="80"/>
      <c r="AX27621" s="80"/>
      <c r="AY27621" s="80"/>
      <c r="AZ27621" s="80"/>
      <c r="BA27621" s="80"/>
      <c r="BB27621" s="80"/>
    </row>
    <row r="27622" spans="9:54" x14ac:dyDescent="0.25">
      <c r="I27622" s="80"/>
      <c r="AX27622" s="80"/>
      <c r="AY27622" s="80"/>
      <c r="AZ27622" s="80"/>
      <c r="BA27622" s="80"/>
      <c r="BB27622" s="80"/>
    </row>
    <row r="27623" spans="9:54" x14ac:dyDescent="0.25">
      <c r="I27623" s="80"/>
      <c r="AX27623" s="80"/>
      <c r="AY27623" s="80"/>
      <c r="AZ27623" s="80"/>
      <c r="BA27623" s="80"/>
      <c r="BB27623" s="80"/>
    </row>
    <row r="27624" spans="9:54" x14ac:dyDescent="0.25">
      <c r="I27624" s="80"/>
      <c r="AX27624" s="80"/>
      <c r="AY27624" s="80"/>
      <c r="AZ27624" s="80"/>
      <c r="BA27624" s="80"/>
      <c r="BB27624" s="80"/>
    </row>
    <row r="27625" spans="9:54" x14ac:dyDescent="0.25">
      <c r="I27625" s="80"/>
      <c r="AX27625" s="80"/>
      <c r="AY27625" s="80"/>
      <c r="AZ27625" s="80"/>
      <c r="BA27625" s="80"/>
      <c r="BB27625" s="80"/>
    </row>
    <row r="27626" spans="9:54" x14ac:dyDescent="0.25">
      <c r="I27626" s="80"/>
      <c r="AX27626" s="80"/>
      <c r="AY27626" s="80"/>
      <c r="AZ27626" s="80"/>
      <c r="BA27626" s="80"/>
      <c r="BB27626" s="80"/>
    </row>
    <row r="27627" spans="9:54" x14ac:dyDescent="0.25">
      <c r="I27627" s="80"/>
      <c r="AX27627" s="80"/>
      <c r="AY27627" s="80"/>
      <c r="AZ27627" s="80"/>
      <c r="BA27627" s="80"/>
      <c r="BB27627" s="80"/>
    </row>
    <row r="27628" spans="9:54" x14ac:dyDescent="0.25">
      <c r="I27628" s="80"/>
      <c r="AX27628" s="80"/>
      <c r="AY27628" s="80"/>
      <c r="AZ27628" s="80"/>
      <c r="BA27628" s="80"/>
      <c r="BB27628" s="80"/>
    </row>
    <row r="27629" spans="9:54" x14ac:dyDescent="0.25">
      <c r="I27629" s="80"/>
      <c r="AX27629" s="80"/>
      <c r="AY27629" s="80"/>
      <c r="AZ27629" s="80"/>
      <c r="BA27629" s="80"/>
      <c r="BB27629" s="80"/>
    </row>
    <row r="27630" spans="9:54" x14ac:dyDescent="0.25">
      <c r="I27630" s="80"/>
      <c r="AX27630" s="80"/>
      <c r="AY27630" s="80"/>
      <c r="AZ27630" s="80"/>
      <c r="BA27630" s="80"/>
      <c r="BB27630" s="80"/>
    </row>
    <row r="27631" spans="9:54" x14ac:dyDescent="0.25">
      <c r="I27631" s="80"/>
      <c r="AX27631" s="80"/>
      <c r="AY27631" s="80"/>
      <c r="AZ27631" s="80"/>
      <c r="BA27631" s="80"/>
      <c r="BB27631" s="80"/>
    </row>
    <row r="27632" spans="9:54" x14ac:dyDescent="0.25">
      <c r="I27632" s="80"/>
      <c r="AX27632" s="80"/>
      <c r="AY27632" s="80"/>
      <c r="AZ27632" s="80"/>
      <c r="BA27632" s="80"/>
      <c r="BB27632" s="80"/>
    </row>
    <row r="27633" spans="9:54" x14ac:dyDescent="0.25">
      <c r="I27633" s="80"/>
      <c r="AX27633" s="80"/>
      <c r="AY27633" s="80"/>
      <c r="AZ27633" s="80"/>
      <c r="BA27633" s="80"/>
      <c r="BB27633" s="80"/>
    </row>
    <row r="27634" spans="9:54" x14ac:dyDescent="0.25">
      <c r="I27634" s="80"/>
      <c r="AX27634" s="80"/>
      <c r="AY27634" s="80"/>
      <c r="AZ27634" s="80"/>
      <c r="BA27634" s="80"/>
      <c r="BB27634" s="80"/>
    </row>
    <row r="27635" spans="9:54" x14ac:dyDescent="0.25">
      <c r="I27635" s="80"/>
      <c r="AX27635" s="80"/>
      <c r="AY27635" s="80"/>
      <c r="AZ27635" s="80"/>
      <c r="BA27635" s="80"/>
      <c r="BB27635" s="80"/>
    </row>
    <row r="27636" spans="9:54" x14ac:dyDescent="0.25">
      <c r="I27636" s="80"/>
      <c r="AX27636" s="80"/>
      <c r="AY27636" s="80"/>
      <c r="AZ27636" s="80"/>
      <c r="BA27636" s="80"/>
      <c r="BB27636" s="80"/>
    </row>
    <row r="27637" spans="9:54" x14ac:dyDescent="0.25">
      <c r="I27637" s="80"/>
      <c r="AX27637" s="80"/>
      <c r="AY27637" s="80"/>
      <c r="AZ27637" s="80"/>
      <c r="BA27637" s="80"/>
      <c r="BB27637" s="80"/>
    </row>
    <row r="27638" spans="9:54" x14ac:dyDescent="0.25">
      <c r="I27638" s="80"/>
      <c r="AX27638" s="80"/>
      <c r="AY27638" s="80"/>
      <c r="AZ27638" s="80"/>
      <c r="BA27638" s="80"/>
      <c r="BB27638" s="80"/>
    </row>
    <row r="27639" spans="9:54" x14ac:dyDescent="0.25">
      <c r="I27639" s="80"/>
      <c r="AX27639" s="80"/>
      <c r="AY27639" s="80"/>
      <c r="AZ27639" s="80"/>
      <c r="BA27639" s="80"/>
      <c r="BB27639" s="80"/>
    </row>
    <row r="27640" spans="9:54" x14ac:dyDescent="0.25">
      <c r="I27640" s="80"/>
      <c r="AX27640" s="80"/>
      <c r="AY27640" s="80"/>
      <c r="AZ27640" s="80"/>
      <c r="BA27640" s="80"/>
      <c r="BB27640" s="80"/>
    </row>
    <row r="27641" spans="9:54" x14ac:dyDescent="0.25">
      <c r="I27641" s="80"/>
      <c r="AX27641" s="80"/>
      <c r="AY27641" s="80"/>
      <c r="AZ27641" s="80"/>
      <c r="BA27641" s="80"/>
      <c r="BB27641" s="80"/>
    </row>
    <row r="27642" spans="9:54" x14ac:dyDescent="0.25">
      <c r="I27642" s="80"/>
      <c r="AX27642" s="80"/>
      <c r="AY27642" s="80"/>
      <c r="AZ27642" s="80"/>
      <c r="BA27642" s="80"/>
      <c r="BB27642" s="80"/>
    </row>
    <row r="27643" spans="9:54" x14ac:dyDescent="0.25">
      <c r="I27643" s="80"/>
      <c r="AX27643" s="80"/>
      <c r="AY27643" s="80"/>
      <c r="AZ27643" s="80"/>
      <c r="BA27643" s="80"/>
      <c r="BB27643" s="80"/>
    </row>
    <row r="27644" spans="9:54" x14ac:dyDescent="0.25">
      <c r="I27644" s="80"/>
      <c r="AX27644" s="80"/>
      <c r="AY27644" s="80"/>
      <c r="AZ27644" s="80"/>
      <c r="BA27644" s="80"/>
      <c r="BB27644" s="80"/>
    </row>
    <row r="27645" spans="9:54" x14ac:dyDescent="0.25">
      <c r="I27645" s="80"/>
      <c r="AX27645" s="80"/>
      <c r="AY27645" s="80"/>
      <c r="AZ27645" s="80"/>
      <c r="BA27645" s="80"/>
      <c r="BB27645" s="80"/>
    </row>
    <row r="27646" spans="9:54" x14ac:dyDescent="0.25">
      <c r="I27646" s="80"/>
      <c r="AX27646" s="80"/>
      <c r="AY27646" s="80"/>
      <c r="AZ27646" s="80"/>
      <c r="BA27646" s="80"/>
      <c r="BB27646" s="80"/>
    </row>
    <row r="27647" spans="9:54" x14ac:dyDescent="0.25">
      <c r="I27647" s="80"/>
      <c r="AX27647" s="80"/>
      <c r="AY27647" s="80"/>
      <c r="AZ27647" s="80"/>
      <c r="BA27647" s="80"/>
      <c r="BB27647" s="80"/>
    </row>
    <row r="27648" spans="9:54" x14ac:dyDescent="0.25">
      <c r="I27648" s="80"/>
      <c r="AX27648" s="80"/>
      <c r="AY27648" s="80"/>
      <c r="AZ27648" s="80"/>
      <c r="BA27648" s="80"/>
      <c r="BB27648" s="80"/>
    </row>
    <row r="27649" spans="9:54" x14ac:dyDescent="0.25">
      <c r="I27649" s="80"/>
      <c r="AX27649" s="80"/>
      <c r="AY27649" s="80"/>
      <c r="AZ27649" s="80"/>
      <c r="BA27649" s="80"/>
      <c r="BB27649" s="80"/>
    </row>
    <row r="27650" spans="9:54" x14ac:dyDescent="0.25">
      <c r="I27650" s="80"/>
      <c r="AX27650" s="80"/>
      <c r="AY27650" s="80"/>
      <c r="AZ27650" s="80"/>
      <c r="BA27650" s="80"/>
      <c r="BB27650" s="80"/>
    </row>
    <row r="27651" spans="9:54" x14ac:dyDescent="0.25">
      <c r="I27651" s="80"/>
      <c r="AX27651" s="80"/>
      <c r="AY27651" s="80"/>
      <c r="AZ27651" s="80"/>
      <c r="BA27651" s="80"/>
      <c r="BB27651" s="80"/>
    </row>
    <row r="27652" spans="9:54" x14ac:dyDescent="0.25">
      <c r="I27652" s="80"/>
      <c r="AX27652" s="80"/>
      <c r="AY27652" s="80"/>
      <c r="AZ27652" s="80"/>
      <c r="BA27652" s="80"/>
      <c r="BB27652" s="80"/>
    </row>
    <row r="27653" spans="9:54" x14ac:dyDescent="0.25">
      <c r="I27653" s="80"/>
      <c r="AX27653" s="80"/>
      <c r="AY27653" s="80"/>
      <c r="AZ27653" s="80"/>
      <c r="BA27653" s="80"/>
      <c r="BB27653" s="80"/>
    </row>
    <row r="27654" spans="9:54" x14ac:dyDescent="0.25">
      <c r="I27654" s="80"/>
      <c r="AX27654" s="80"/>
      <c r="AY27654" s="80"/>
      <c r="AZ27654" s="80"/>
      <c r="BA27654" s="80"/>
      <c r="BB27654" s="80"/>
    </row>
    <row r="27655" spans="9:54" x14ac:dyDescent="0.25">
      <c r="I27655" s="80"/>
      <c r="AX27655" s="80"/>
      <c r="AY27655" s="80"/>
      <c r="AZ27655" s="80"/>
      <c r="BA27655" s="80"/>
      <c r="BB27655" s="80"/>
    </row>
    <row r="27656" spans="9:54" x14ac:dyDescent="0.25">
      <c r="I27656" s="80"/>
      <c r="AX27656" s="80"/>
      <c r="AY27656" s="80"/>
      <c r="AZ27656" s="80"/>
      <c r="BA27656" s="80"/>
      <c r="BB27656" s="80"/>
    </row>
    <row r="27657" spans="9:54" x14ac:dyDescent="0.25">
      <c r="I27657" s="80"/>
      <c r="AX27657" s="80"/>
      <c r="AY27657" s="80"/>
      <c r="AZ27657" s="80"/>
      <c r="BA27657" s="80"/>
      <c r="BB27657" s="80"/>
    </row>
    <row r="27658" spans="9:54" x14ac:dyDescent="0.25">
      <c r="I27658" s="80"/>
      <c r="AX27658" s="80"/>
      <c r="AY27658" s="80"/>
      <c r="AZ27658" s="80"/>
      <c r="BA27658" s="80"/>
      <c r="BB27658" s="80"/>
    </row>
    <row r="27659" spans="9:54" x14ac:dyDescent="0.25">
      <c r="I27659" s="80"/>
      <c r="AX27659" s="80"/>
      <c r="AY27659" s="80"/>
      <c r="AZ27659" s="80"/>
      <c r="BA27659" s="80"/>
      <c r="BB27659" s="80"/>
    </row>
    <row r="27660" spans="9:54" x14ac:dyDescent="0.25">
      <c r="I27660" s="80"/>
      <c r="AX27660" s="80"/>
      <c r="AY27660" s="80"/>
      <c r="AZ27660" s="80"/>
      <c r="BA27660" s="80"/>
      <c r="BB27660" s="80"/>
    </row>
    <row r="27661" spans="9:54" x14ac:dyDescent="0.25">
      <c r="I27661" s="80"/>
      <c r="AX27661" s="80"/>
      <c r="AY27661" s="80"/>
      <c r="AZ27661" s="80"/>
      <c r="BA27661" s="80"/>
      <c r="BB27661" s="80"/>
    </row>
    <row r="27662" spans="9:54" x14ac:dyDescent="0.25">
      <c r="I27662" s="80"/>
      <c r="AX27662" s="80"/>
      <c r="AY27662" s="80"/>
      <c r="AZ27662" s="80"/>
      <c r="BA27662" s="80"/>
      <c r="BB27662" s="80"/>
    </row>
    <row r="27663" spans="9:54" x14ac:dyDescent="0.25">
      <c r="I27663" s="80"/>
      <c r="AX27663" s="80"/>
      <c r="AY27663" s="80"/>
      <c r="AZ27663" s="80"/>
      <c r="BA27663" s="80"/>
      <c r="BB27663" s="80"/>
    </row>
    <row r="27664" spans="9:54" x14ac:dyDescent="0.25">
      <c r="I27664" s="80"/>
      <c r="AX27664" s="80"/>
      <c r="AY27664" s="80"/>
      <c r="AZ27664" s="80"/>
      <c r="BA27664" s="80"/>
      <c r="BB27664" s="80"/>
    </row>
    <row r="27665" spans="9:54" x14ac:dyDescent="0.25">
      <c r="I27665" s="80"/>
      <c r="AX27665" s="80"/>
      <c r="AY27665" s="80"/>
      <c r="AZ27665" s="80"/>
      <c r="BA27665" s="80"/>
      <c r="BB27665" s="80"/>
    </row>
    <row r="27666" spans="9:54" x14ac:dyDescent="0.25">
      <c r="I27666" s="80"/>
      <c r="AX27666" s="80"/>
      <c r="AY27666" s="80"/>
      <c r="AZ27666" s="80"/>
      <c r="BA27666" s="80"/>
      <c r="BB27666" s="80"/>
    </row>
    <row r="27667" spans="9:54" x14ac:dyDescent="0.25">
      <c r="I27667" s="80"/>
      <c r="AX27667" s="80"/>
      <c r="AY27667" s="80"/>
      <c r="AZ27667" s="80"/>
      <c r="BA27667" s="80"/>
      <c r="BB27667" s="80"/>
    </row>
    <row r="27668" spans="9:54" x14ac:dyDescent="0.25">
      <c r="I27668" s="80"/>
      <c r="AX27668" s="80"/>
      <c r="AY27668" s="80"/>
      <c r="AZ27668" s="80"/>
      <c r="BA27668" s="80"/>
      <c r="BB27668" s="80"/>
    </row>
    <row r="27669" spans="9:54" x14ac:dyDescent="0.25">
      <c r="I27669" s="80"/>
      <c r="AX27669" s="80"/>
      <c r="AY27669" s="80"/>
      <c r="AZ27669" s="80"/>
      <c r="BA27669" s="80"/>
      <c r="BB27669" s="80"/>
    </row>
    <row r="27670" spans="9:54" x14ac:dyDescent="0.25">
      <c r="I27670" s="80"/>
      <c r="AX27670" s="80"/>
      <c r="AY27670" s="80"/>
      <c r="AZ27670" s="80"/>
      <c r="BA27670" s="80"/>
      <c r="BB27670" s="80"/>
    </row>
    <row r="27671" spans="9:54" x14ac:dyDescent="0.25">
      <c r="I27671" s="80"/>
      <c r="AX27671" s="80"/>
      <c r="AY27671" s="80"/>
      <c r="AZ27671" s="80"/>
      <c r="BA27671" s="80"/>
      <c r="BB27671" s="80"/>
    </row>
    <row r="27672" spans="9:54" x14ac:dyDescent="0.25">
      <c r="I27672" s="80"/>
      <c r="AX27672" s="80"/>
      <c r="AY27672" s="80"/>
      <c r="AZ27672" s="80"/>
      <c r="BA27672" s="80"/>
      <c r="BB27672" s="80"/>
    </row>
    <row r="27673" spans="9:54" x14ac:dyDescent="0.25">
      <c r="I27673" s="80"/>
      <c r="AX27673" s="80"/>
      <c r="AY27673" s="80"/>
      <c r="AZ27673" s="80"/>
      <c r="BA27673" s="80"/>
      <c r="BB27673" s="80"/>
    </row>
    <row r="27674" spans="9:54" x14ac:dyDescent="0.25">
      <c r="I27674" s="80"/>
      <c r="AX27674" s="80"/>
      <c r="AY27674" s="80"/>
      <c r="AZ27674" s="80"/>
      <c r="BA27674" s="80"/>
      <c r="BB27674" s="80"/>
    </row>
    <row r="27675" spans="9:54" x14ac:dyDescent="0.25">
      <c r="I27675" s="80"/>
      <c r="AX27675" s="80"/>
      <c r="AY27675" s="80"/>
      <c r="AZ27675" s="80"/>
      <c r="BA27675" s="80"/>
      <c r="BB27675" s="80"/>
    </row>
    <row r="27676" spans="9:54" x14ac:dyDescent="0.25">
      <c r="I27676" s="80"/>
      <c r="AX27676" s="80"/>
      <c r="AY27676" s="80"/>
      <c r="AZ27676" s="80"/>
      <c r="BA27676" s="80"/>
      <c r="BB27676" s="80"/>
    </row>
    <row r="27677" spans="9:54" x14ac:dyDescent="0.25">
      <c r="I27677" s="80"/>
      <c r="AX27677" s="80"/>
      <c r="AY27677" s="80"/>
      <c r="AZ27677" s="80"/>
      <c r="BA27677" s="80"/>
      <c r="BB27677" s="80"/>
    </row>
    <row r="27678" spans="9:54" x14ac:dyDescent="0.25">
      <c r="I27678" s="80"/>
      <c r="AX27678" s="80"/>
      <c r="AY27678" s="80"/>
      <c r="AZ27678" s="80"/>
      <c r="BA27678" s="80"/>
      <c r="BB27678" s="80"/>
    </row>
    <row r="27679" spans="9:54" x14ac:dyDescent="0.25">
      <c r="I27679" s="80"/>
      <c r="AX27679" s="80"/>
      <c r="AY27679" s="80"/>
      <c r="AZ27679" s="80"/>
      <c r="BA27679" s="80"/>
      <c r="BB27679" s="80"/>
    </row>
    <row r="27680" spans="9:54" x14ac:dyDescent="0.25">
      <c r="I27680" s="80"/>
      <c r="AX27680" s="80"/>
      <c r="AY27680" s="80"/>
      <c r="AZ27680" s="80"/>
      <c r="BA27680" s="80"/>
      <c r="BB27680" s="80"/>
    </row>
    <row r="27681" spans="9:54" x14ac:dyDescent="0.25">
      <c r="I27681" s="80"/>
      <c r="AX27681" s="80"/>
      <c r="AY27681" s="80"/>
      <c r="AZ27681" s="80"/>
      <c r="BA27681" s="80"/>
      <c r="BB27681" s="80"/>
    </row>
    <row r="27682" spans="9:54" x14ac:dyDescent="0.25">
      <c r="I27682" s="80"/>
      <c r="AX27682" s="80"/>
      <c r="AY27682" s="80"/>
      <c r="AZ27682" s="80"/>
      <c r="BA27682" s="80"/>
      <c r="BB27682" s="80"/>
    </row>
    <row r="27683" spans="9:54" x14ac:dyDescent="0.25">
      <c r="I27683" s="80"/>
      <c r="AX27683" s="80"/>
      <c r="AY27683" s="80"/>
      <c r="AZ27683" s="80"/>
      <c r="BA27683" s="80"/>
      <c r="BB27683" s="80"/>
    </row>
    <row r="27684" spans="9:54" x14ac:dyDescent="0.25">
      <c r="I27684" s="80"/>
      <c r="AX27684" s="80"/>
      <c r="AY27684" s="80"/>
      <c r="AZ27684" s="80"/>
      <c r="BA27684" s="80"/>
      <c r="BB27684" s="80"/>
    </row>
    <row r="27685" spans="9:54" x14ac:dyDescent="0.25">
      <c r="I27685" s="80"/>
      <c r="AX27685" s="80"/>
      <c r="AY27685" s="80"/>
      <c r="AZ27685" s="80"/>
      <c r="BA27685" s="80"/>
      <c r="BB27685" s="80"/>
    </row>
    <row r="27686" spans="9:54" x14ac:dyDescent="0.25">
      <c r="I27686" s="80"/>
      <c r="AX27686" s="80"/>
      <c r="AY27686" s="80"/>
      <c r="AZ27686" s="80"/>
      <c r="BA27686" s="80"/>
      <c r="BB27686" s="80"/>
    </row>
    <row r="27687" spans="9:54" x14ac:dyDescent="0.25">
      <c r="I27687" s="80"/>
      <c r="AX27687" s="80"/>
      <c r="AY27687" s="80"/>
      <c r="AZ27687" s="80"/>
      <c r="BA27687" s="80"/>
      <c r="BB27687" s="80"/>
    </row>
    <row r="27688" spans="9:54" x14ac:dyDescent="0.25">
      <c r="I27688" s="80"/>
      <c r="AX27688" s="80"/>
      <c r="AY27688" s="80"/>
      <c r="AZ27688" s="80"/>
      <c r="BA27688" s="80"/>
      <c r="BB27688" s="80"/>
    </row>
    <row r="27689" spans="9:54" x14ac:dyDescent="0.25">
      <c r="I27689" s="80"/>
      <c r="AX27689" s="80"/>
      <c r="AY27689" s="80"/>
      <c r="AZ27689" s="80"/>
      <c r="BA27689" s="80"/>
      <c r="BB27689" s="80"/>
    </row>
    <row r="27690" spans="9:54" x14ac:dyDescent="0.25">
      <c r="I27690" s="80"/>
      <c r="AX27690" s="80"/>
      <c r="AY27690" s="80"/>
      <c r="AZ27690" s="80"/>
      <c r="BA27690" s="80"/>
      <c r="BB27690" s="80"/>
    </row>
    <row r="27691" spans="9:54" x14ac:dyDescent="0.25">
      <c r="I27691" s="80"/>
      <c r="AX27691" s="80"/>
      <c r="AY27691" s="80"/>
      <c r="AZ27691" s="80"/>
      <c r="BA27691" s="80"/>
      <c r="BB27691" s="80"/>
    </row>
    <row r="27692" spans="9:54" x14ac:dyDescent="0.25">
      <c r="I27692" s="80"/>
      <c r="AX27692" s="80"/>
      <c r="AY27692" s="80"/>
      <c r="AZ27692" s="80"/>
      <c r="BA27692" s="80"/>
      <c r="BB27692" s="80"/>
    </row>
    <row r="27693" spans="9:54" x14ac:dyDescent="0.25">
      <c r="I27693" s="80"/>
      <c r="AX27693" s="80"/>
      <c r="AY27693" s="80"/>
      <c r="AZ27693" s="80"/>
      <c r="BA27693" s="80"/>
      <c r="BB27693" s="80"/>
    </row>
    <row r="27694" spans="9:54" x14ac:dyDescent="0.25">
      <c r="I27694" s="80"/>
      <c r="AX27694" s="80"/>
      <c r="AY27694" s="80"/>
      <c r="AZ27694" s="80"/>
      <c r="BA27694" s="80"/>
      <c r="BB27694" s="80"/>
    </row>
    <row r="27695" spans="9:54" x14ac:dyDescent="0.25">
      <c r="I27695" s="80"/>
      <c r="AX27695" s="80"/>
      <c r="AY27695" s="80"/>
      <c r="AZ27695" s="80"/>
      <c r="BA27695" s="80"/>
      <c r="BB27695" s="80"/>
    </row>
    <row r="27696" spans="9:54" x14ac:dyDescent="0.25">
      <c r="I27696" s="80"/>
      <c r="AX27696" s="80"/>
      <c r="AY27696" s="80"/>
      <c r="AZ27696" s="80"/>
      <c r="BA27696" s="80"/>
      <c r="BB27696" s="80"/>
    </row>
    <row r="27697" spans="9:54" x14ac:dyDescent="0.25">
      <c r="I27697" s="80"/>
      <c r="AX27697" s="80"/>
      <c r="AY27697" s="80"/>
      <c r="AZ27697" s="80"/>
      <c r="BA27697" s="80"/>
      <c r="BB27697" s="80"/>
    </row>
    <row r="27698" spans="9:54" x14ac:dyDescent="0.25">
      <c r="I27698" s="80"/>
      <c r="AX27698" s="80"/>
      <c r="AY27698" s="80"/>
      <c r="AZ27698" s="80"/>
      <c r="BA27698" s="80"/>
      <c r="BB27698" s="80"/>
    </row>
    <row r="27699" spans="9:54" x14ac:dyDescent="0.25">
      <c r="I27699" s="80"/>
      <c r="AX27699" s="80"/>
      <c r="AY27699" s="80"/>
      <c r="AZ27699" s="80"/>
      <c r="BA27699" s="80"/>
      <c r="BB27699" s="80"/>
    </row>
    <row r="27700" spans="9:54" x14ac:dyDescent="0.25">
      <c r="I27700" s="80"/>
      <c r="AX27700" s="80"/>
      <c r="AY27700" s="80"/>
      <c r="AZ27700" s="80"/>
      <c r="BA27700" s="80"/>
      <c r="BB27700" s="80"/>
    </row>
    <row r="27701" spans="9:54" x14ac:dyDescent="0.25">
      <c r="I27701" s="80"/>
      <c r="AX27701" s="80"/>
      <c r="AY27701" s="80"/>
      <c r="AZ27701" s="80"/>
      <c r="BA27701" s="80"/>
      <c r="BB27701" s="80"/>
    </row>
    <row r="27702" spans="9:54" x14ac:dyDescent="0.25">
      <c r="I27702" s="80"/>
      <c r="AX27702" s="80"/>
      <c r="AY27702" s="80"/>
      <c r="AZ27702" s="80"/>
      <c r="BA27702" s="80"/>
      <c r="BB27702" s="80"/>
    </row>
    <row r="27703" spans="9:54" x14ac:dyDescent="0.25">
      <c r="I27703" s="80"/>
      <c r="AX27703" s="80"/>
      <c r="AY27703" s="80"/>
      <c r="AZ27703" s="80"/>
      <c r="BA27703" s="80"/>
      <c r="BB27703" s="80"/>
    </row>
    <row r="27704" spans="9:54" x14ac:dyDescent="0.25">
      <c r="I27704" s="80"/>
      <c r="AX27704" s="80"/>
      <c r="AY27704" s="80"/>
      <c r="AZ27704" s="80"/>
      <c r="BA27704" s="80"/>
      <c r="BB27704" s="80"/>
    </row>
    <row r="27705" spans="9:54" x14ac:dyDescent="0.25">
      <c r="I27705" s="80"/>
      <c r="AX27705" s="80"/>
      <c r="AY27705" s="80"/>
      <c r="AZ27705" s="80"/>
      <c r="BA27705" s="80"/>
      <c r="BB27705" s="80"/>
    </row>
    <row r="27706" spans="9:54" x14ac:dyDescent="0.25">
      <c r="I27706" s="80"/>
      <c r="AX27706" s="80"/>
      <c r="AY27706" s="80"/>
      <c r="AZ27706" s="80"/>
      <c r="BA27706" s="80"/>
      <c r="BB27706" s="80"/>
    </row>
    <row r="27707" spans="9:54" x14ac:dyDescent="0.25">
      <c r="I27707" s="80"/>
      <c r="AX27707" s="80"/>
      <c r="AY27707" s="80"/>
      <c r="AZ27707" s="80"/>
      <c r="BA27707" s="80"/>
      <c r="BB27707" s="80"/>
    </row>
    <row r="27708" spans="9:54" x14ac:dyDescent="0.25">
      <c r="I27708" s="80"/>
      <c r="AX27708" s="80"/>
      <c r="AY27708" s="80"/>
      <c r="AZ27708" s="80"/>
      <c r="BA27708" s="80"/>
      <c r="BB27708" s="80"/>
    </row>
    <row r="27709" spans="9:54" x14ac:dyDescent="0.25">
      <c r="I27709" s="80"/>
      <c r="AX27709" s="80"/>
      <c r="AY27709" s="80"/>
      <c r="AZ27709" s="80"/>
      <c r="BA27709" s="80"/>
      <c r="BB27709" s="80"/>
    </row>
    <row r="27710" spans="9:54" x14ac:dyDescent="0.25">
      <c r="I27710" s="80"/>
      <c r="AX27710" s="80"/>
      <c r="AY27710" s="80"/>
      <c r="AZ27710" s="80"/>
      <c r="BA27710" s="80"/>
      <c r="BB27710" s="80"/>
    </row>
    <row r="27711" spans="9:54" x14ac:dyDescent="0.25">
      <c r="I27711" s="80"/>
      <c r="AX27711" s="80"/>
      <c r="AY27711" s="80"/>
      <c r="AZ27711" s="80"/>
      <c r="BA27711" s="80"/>
      <c r="BB27711" s="80"/>
    </row>
    <row r="27712" spans="9:54" x14ac:dyDescent="0.25">
      <c r="I27712" s="80"/>
      <c r="AX27712" s="80"/>
      <c r="AY27712" s="80"/>
      <c r="AZ27712" s="80"/>
      <c r="BA27712" s="80"/>
      <c r="BB27712" s="80"/>
    </row>
    <row r="27713" spans="9:54" x14ac:dyDescent="0.25">
      <c r="I27713" s="80"/>
      <c r="AX27713" s="80"/>
      <c r="AY27713" s="80"/>
      <c r="AZ27713" s="80"/>
      <c r="BA27713" s="80"/>
      <c r="BB27713" s="80"/>
    </row>
    <row r="27714" spans="9:54" x14ac:dyDescent="0.25">
      <c r="I27714" s="80"/>
      <c r="AX27714" s="80"/>
      <c r="AY27714" s="80"/>
      <c r="AZ27714" s="80"/>
      <c r="BA27714" s="80"/>
      <c r="BB27714" s="80"/>
    </row>
    <row r="27715" spans="9:54" x14ac:dyDescent="0.25">
      <c r="I27715" s="80"/>
      <c r="AX27715" s="80"/>
      <c r="AY27715" s="80"/>
      <c r="AZ27715" s="80"/>
      <c r="BA27715" s="80"/>
      <c r="BB27715" s="80"/>
    </row>
    <row r="27716" spans="9:54" x14ac:dyDescent="0.25">
      <c r="I27716" s="80"/>
      <c r="AX27716" s="80"/>
      <c r="AY27716" s="80"/>
      <c r="AZ27716" s="80"/>
      <c r="BA27716" s="80"/>
      <c r="BB27716" s="80"/>
    </row>
    <row r="27717" spans="9:54" x14ac:dyDescent="0.25">
      <c r="I27717" s="80"/>
      <c r="AX27717" s="80"/>
      <c r="AY27717" s="80"/>
      <c r="AZ27717" s="80"/>
      <c r="BA27717" s="80"/>
      <c r="BB27717" s="80"/>
    </row>
    <row r="27718" spans="9:54" x14ac:dyDescent="0.25">
      <c r="I27718" s="80"/>
      <c r="AX27718" s="80"/>
      <c r="AY27718" s="80"/>
      <c r="AZ27718" s="80"/>
      <c r="BA27718" s="80"/>
      <c r="BB27718" s="80"/>
    </row>
    <row r="27719" spans="9:54" x14ac:dyDescent="0.25">
      <c r="I27719" s="80"/>
      <c r="AX27719" s="80"/>
      <c r="AY27719" s="80"/>
      <c r="AZ27719" s="80"/>
      <c r="BA27719" s="80"/>
      <c r="BB27719" s="80"/>
    </row>
    <row r="27720" spans="9:54" x14ac:dyDescent="0.25">
      <c r="I27720" s="80"/>
      <c r="AX27720" s="80"/>
      <c r="AY27720" s="80"/>
      <c r="AZ27720" s="80"/>
      <c r="BA27720" s="80"/>
      <c r="BB27720" s="80"/>
    </row>
    <row r="27721" spans="9:54" x14ac:dyDescent="0.25">
      <c r="I27721" s="80"/>
      <c r="AX27721" s="80"/>
      <c r="AY27721" s="80"/>
      <c r="AZ27721" s="80"/>
      <c r="BA27721" s="80"/>
      <c r="BB27721" s="80"/>
    </row>
    <row r="27722" spans="9:54" x14ac:dyDescent="0.25">
      <c r="I27722" s="80"/>
      <c r="AX27722" s="80"/>
      <c r="AY27722" s="80"/>
      <c r="AZ27722" s="80"/>
      <c r="BA27722" s="80"/>
      <c r="BB27722" s="80"/>
    </row>
    <row r="27723" spans="9:54" x14ac:dyDescent="0.25">
      <c r="I27723" s="80"/>
      <c r="AX27723" s="80"/>
      <c r="AY27723" s="80"/>
      <c r="AZ27723" s="80"/>
      <c r="BA27723" s="80"/>
      <c r="BB27723" s="80"/>
    </row>
    <row r="27724" spans="9:54" x14ac:dyDescent="0.25">
      <c r="I27724" s="80"/>
      <c r="AX27724" s="80"/>
      <c r="AY27724" s="80"/>
      <c r="AZ27724" s="80"/>
      <c r="BA27724" s="80"/>
      <c r="BB27724" s="80"/>
    </row>
    <row r="27725" spans="9:54" x14ac:dyDescent="0.25">
      <c r="I27725" s="80"/>
      <c r="AX27725" s="80"/>
      <c r="AY27725" s="80"/>
      <c r="AZ27725" s="80"/>
      <c r="BA27725" s="80"/>
      <c r="BB27725" s="80"/>
    </row>
    <row r="27726" spans="9:54" x14ac:dyDescent="0.25">
      <c r="I27726" s="80"/>
      <c r="AX27726" s="80"/>
      <c r="AY27726" s="80"/>
      <c r="AZ27726" s="80"/>
      <c r="BA27726" s="80"/>
      <c r="BB27726" s="80"/>
    </row>
    <row r="27727" spans="9:54" x14ac:dyDescent="0.25">
      <c r="I27727" s="80"/>
      <c r="AX27727" s="80"/>
      <c r="AY27727" s="80"/>
      <c r="AZ27727" s="80"/>
      <c r="BA27727" s="80"/>
      <c r="BB27727" s="80"/>
    </row>
    <row r="27728" spans="9:54" x14ac:dyDescent="0.25">
      <c r="I27728" s="80"/>
      <c r="AX27728" s="80"/>
      <c r="AY27728" s="80"/>
      <c r="AZ27728" s="80"/>
      <c r="BA27728" s="80"/>
      <c r="BB27728" s="80"/>
    </row>
    <row r="27729" spans="9:54" x14ac:dyDescent="0.25">
      <c r="I27729" s="80"/>
      <c r="AX27729" s="80"/>
      <c r="AY27729" s="80"/>
      <c r="AZ27729" s="80"/>
      <c r="BA27729" s="80"/>
      <c r="BB27729" s="80"/>
    </row>
    <row r="27730" spans="9:54" x14ac:dyDescent="0.25">
      <c r="I27730" s="80"/>
      <c r="AX27730" s="80"/>
      <c r="AY27730" s="80"/>
      <c r="AZ27730" s="80"/>
      <c r="BA27730" s="80"/>
      <c r="BB27730" s="80"/>
    </row>
    <row r="27731" spans="9:54" x14ac:dyDescent="0.25">
      <c r="I27731" s="80"/>
      <c r="AX27731" s="80"/>
      <c r="AY27731" s="80"/>
      <c r="AZ27731" s="80"/>
      <c r="BA27731" s="80"/>
      <c r="BB27731" s="80"/>
    </row>
    <row r="27732" spans="9:54" x14ac:dyDescent="0.25">
      <c r="I27732" s="80"/>
      <c r="AX27732" s="80"/>
      <c r="AY27732" s="80"/>
      <c r="AZ27732" s="80"/>
      <c r="BA27732" s="80"/>
      <c r="BB27732" s="80"/>
    </row>
    <row r="27733" spans="9:54" x14ac:dyDescent="0.25">
      <c r="I27733" s="80"/>
      <c r="AX27733" s="80"/>
      <c r="AY27733" s="80"/>
      <c r="AZ27733" s="80"/>
      <c r="BA27733" s="80"/>
      <c r="BB27733" s="80"/>
    </row>
    <row r="27734" spans="9:54" x14ac:dyDescent="0.25">
      <c r="I27734" s="80"/>
      <c r="AX27734" s="80"/>
      <c r="AY27734" s="80"/>
      <c r="AZ27734" s="80"/>
      <c r="BA27734" s="80"/>
      <c r="BB27734" s="80"/>
    </row>
    <row r="27735" spans="9:54" x14ac:dyDescent="0.25">
      <c r="I27735" s="80"/>
      <c r="AX27735" s="80"/>
      <c r="AY27735" s="80"/>
      <c r="AZ27735" s="80"/>
      <c r="BA27735" s="80"/>
      <c r="BB27735" s="80"/>
    </row>
    <row r="27736" spans="9:54" x14ac:dyDescent="0.25">
      <c r="I27736" s="80"/>
      <c r="AX27736" s="80"/>
      <c r="AY27736" s="80"/>
      <c r="AZ27736" s="80"/>
      <c r="BA27736" s="80"/>
      <c r="BB27736" s="80"/>
    </row>
    <row r="27737" spans="9:54" x14ac:dyDescent="0.25">
      <c r="I27737" s="80"/>
      <c r="AX27737" s="80"/>
      <c r="AY27737" s="80"/>
      <c r="AZ27737" s="80"/>
      <c r="BA27737" s="80"/>
      <c r="BB27737" s="80"/>
    </row>
    <row r="27738" spans="9:54" x14ac:dyDescent="0.25">
      <c r="I27738" s="80"/>
      <c r="AX27738" s="80"/>
      <c r="AY27738" s="80"/>
      <c r="AZ27738" s="80"/>
      <c r="BA27738" s="80"/>
      <c r="BB27738" s="80"/>
    </row>
    <row r="27739" spans="9:54" x14ac:dyDescent="0.25">
      <c r="I27739" s="80"/>
      <c r="AX27739" s="80"/>
      <c r="AY27739" s="80"/>
      <c r="AZ27739" s="80"/>
      <c r="BA27739" s="80"/>
      <c r="BB27739" s="80"/>
    </row>
    <row r="27740" spans="9:54" x14ac:dyDescent="0.25">
      <c r="I27740" s="80"/>
      <c r="AX27740" s="80"/>
      <c r="AY27740" s="80"/>
      <c r="AZ27740" s="80"/>
      <c r="BA27740" s="80"/>
      <c r="BB27740" s="80"/>
    </row>
    <row r="27741" spans="9:54" x14ac:dyDescent="0.25">
      <c r="I27741" s="80"/>
      <c r="AX27741" s="80"/>
      <c r="AY27741" s="80"/>
      <c r="AZ27741" s="80"/>
      <c r="BA27741" s="80"/>
      <c r="BB27741" s="80"/>
    </row>
    <row r="27742" spans="9:54" x14ac:dyDescent="0.25">
      <c r="I27742" s="80"/>
      <c r="AX27742" s="80"/>
      <c r="AY27742" s="80"/>
      <c r="AZ27742" s="80"/>
      <c r="BA27742" s="80"/>
      <c r="BB27742" s="80"/>
    </row>
    <row r="27743" spans="9:54" x14ac:dyDescent="0.25">
      <c r="I27743" s="80"/>
      <c r="AX27743" s="80"/>
      <c r="AY27743" s="80"/>
      <c r="AZ27743" s="80"/>
      <c r="BA27743" s="80"/>
      <c r="BB27743" s="80"/>
    </row>
    <row r="27744" spans="9:54" x14ac:dyDescent="0.25">
      <c r="I27744" s="80"/>
      <c r="AX27744" s="80"/>
      <c r="AY27744" s="80"/>
      <c r="AZ27744" s="80"/>
      <c r="BA27744" s="80"/>
      <c r="BB27744" s="80"/>
    </row>
    <row r="27745" spans="9:54" x14ac:dyDescent="0.25">
      <c r="I27745" s="80"/>
      <c r="AX27745" s="80"/>
      <c r="AY27745" s="80"/>
      <c r="AZ27745" s="80"/>
      <c r="BA27745" s="80"/>
      <c r="BB27745" s="80"/>
    </row>
    <row r="27746" spans="9:54" x14ac:dyDescent="0.25">
      <c r="I27746" s="80"/>
      <c r="AX27746" s="80"/>
      <c r="AY27746" s="80"/>
      <c r="AZ27746" s="80"/>
      <c r="BA27746" s="80"/>
      <c r="BB27746" s="80"/>
    </row>
    <row r="27747" spans="9:54" x14ac:dyDescent="0.25">
      <c r="I27747" s="80"/>
      <c r="AX27747" s="80"/>
      <c r="AY27747" s="80"/>
      <c r="AZ27747" s="80"/>
      <c r="BA27747" s="80"/>
      <c r="BB27747" s="80"/>
    </row>
    <row r="27748" spans="9:54" x14ac:dyDescent="0.25">
      <c r="I27748" s="80"/>
      <c r="AX27748" s="80"/>
      <c r="AY27748" s="80"/>
      <c r="AZ27748" s="80"/>
      <c r="BA27748" s="80"/>
      <c r="BB27748" s="80"/>
    </row>
    <row r="27749" spans="9:54" x14ac:dyDescent="0.25">
      <c r="I27749" s="80"/>
      <c r="AX27749" s="80"/>
      <c r="AY27749" s="80"/>
      <c r="AZ27749" s="80"/>
      <c r="BA27749" s="80"/>
      <c r="BB27749" s="80"/>
    </row>
    <row r="27750" spans="9:54" x14ac:dyDescent="0.25">
      <c r="I27750" s="80"/>
      <c r="AX27750" s="80"/>
      <c r="AY27750" s="80"/>
      <c r="AZ27750" s="80"/>
      <c r="BA27750" s="80"/>
      <c r="BB27750" s="80"/>
    </row>
    <row r="27751" spans="9:54" x14ac:dyDescent="0.25">
      <c r="I27751" s="80"/>
      <c r="AX27751" s="80"/>
      <c r="AY27751" s="80"/>
      <c r="AZ27751" s="80"/>
      <c r="BA27751" s="80"/>
      <c r="BB27751" s="80"/>
    </row>
    <row r="27752" spans="9:54" x14ac:dyDescent="0.25">
      <c r="I27752" s="80"/>
      <c r="AX27752" s="80"/>
      <c r="AY27752" s="80"/>
      <c r="AZ27752" s="80"/>
      <c r="BA27752" s="80"/>
      <c r="BB27752" s="80"/>
    </row>
    <row r="27753" spans="9:54" x14ac:dyDescent="0.25">
      <c r="I27753" s="80"/>
      <c r="AX27753" s="80"/>
      <c r="AY27753" s="80"/>
      <c r="AZ27753" s="80"/>
      <c r="BA27753" s="80"/>
      <c r="BB27753" s="80"/>
    </row>
    <row r="27754" spans="9:54" x14ac:dyDescent="0.25">
      <c r="I27754" s="80"/>
      <c r="AX27754" s="80"/>
      <c r="AY27754" s="80"/>
      <c r="AZ27754" s="80"/>
      <c r="BA27754" s="80"/>
      <c r="BB27754" s="80"/>
    </row>
    <row r="27755" spans="9:54" x14ac:dyDescent="0.25">
      <c r="I27755" s="80"/>
      <c r="AX27755" s="80"/>
      <c r="AY27755" s="80"/>
      <c r="AZ27755" s="80"/>
      <c r="BA27755" s="80"/>
      <c r="BB27755" s="80"/>
    </row>
    <row r="27756" spans="9:54" x14ac:dyDescent="0.25">
      <c r="I27756" s="80"/>
      <c r="AX27756" s="80"/>
      <c r="AY27756" s="80"/>
      <c r="AZ27756" s="80"/>
      <c r="BA27756" s="80"/>
      <c r="BB27756" s="80"/>
    </row>
    <row r="27757" spans="9:54" x14ac:dyDescent="0.25">
      <c r="I27757" s="80"/>
      <c r="AX27757" s="80"/>
      <c r="AY27757" s="80"/>
      <c r="AZ27757" s="80"/>
      <c r="BA27757" s="80"/>
      <c r="BB27757" s="80"/>
    </row>
    <row r="27758" spans="9:54" x14ac:dyDescent="0.25">
      <c r="I27758" s="80"/>
      <c r="AX27758" s="80"/>
      <c r="AY27758" s="80"/>
      <c r="AZ27758" s="80"/>
      <c r="BA27758" s="80"/>
      <c r="BB27758" s="80"/>
    </row>
    <row r="27759" spans="9:54" x14ac:dyDescent="0.25">
      <c r="I27759" s="80"/>
      <c r="AX27759" s="80"/>
      <c r="AY27759" s="80"/>
      <c r="AZ27759" s="80"/>
      <c r="BA27759" s="80"/>
      <c r="BB27759" s="80"/>
    </row>
    <row r="27760" spans="9:54" x14ac:dyDescent="0.25">
      <c r="I27760" s="80"/>
      <c r="AX27760" s="80"/>
      <c r="AY27760" s="80"/>
      <c r="AZ27760" s="80"/>
      <c r="BA27760" s="80"/>
      <c r="BB27760" s="80"/>
    </row>
    <row r="27761" spans="9:54" x14ac:dyDescent="0.25">
      <c r="I27761" s="80"/>
      <c r="AX27761" s="80"/>
      <c r="AY27761" s="80"/>
      <c r="AZ27761" s="80"/>
      <c r="BA27761" s="80"/>
      <c r="BB27761" s="80"/>
    </row>
    <row r="27762" spans="9:54" x14ac:dyDescent="0.25">
      <c r="I27762" s="80"/>
      <c r="AX27762" s="80"/>
      <c r="AY27762" s="80"/>
      <c r="AZ27762" s="80"/>
      <c r="BA27762" s="80"/>
      <c r="BB27762" s="80"/>
    </row>
    <row r="27763" spans="9:54" x14ac:dyDescent="0.25">
      <c r="I27763" s="80"/>
      <c r="AX27763" s="80"/>
      <c r="AY27763" s="80"/>
      <c r="AZ27763" s="80"/>
      <c r="BA27763" s="80"/>
      <c r="BB27763" s="80"/>
    </row>
    <row r="27764" spans="9:54" x14ac:dyDescent="0.25">
      <c r="I27764" s="80"/>
      <c r="AX27764" s="80"/>
      <c r="AY27764" s="80"/>
      <c r="AZ27764" s="80"/>
      <c r="BA27764" s="80"/>
      <c r="BB27764" s="80"/>
    </row>
    <row r="27765" spans="9:54" x14ac:dyDescent="0.25">
      <c r="I27765" s="80"/>
      <c r="AX27765" s="80"/>
      <c r="AY27765" s="80"/>
      <c r="AZ27765" s="80"/>
      <c r="BA27765" s="80"/>
      <c r="BB27765" s="80"/>
    </row>
    <row r="27766" spans="9:54" x14ac:dyDescent="0.25">
      <c r="I27766" s="80"/>
      <c r="AX27766" s="80"/>
      <c r="AY27766" s="80"/>
      <c r="AZ27766" s="80"/>
      <c r="BA27766" s="80"/>
      <c r="BB27766" s="80"/>
    </row>
    <row r="27767" spans="9:54" x14ac:dyDescent="0.25">
      <c r="I27767" s="80"/>
      <c r="AX27767" s="80"/>
      <c r="AY27767" s="80"/>
      <c r="AZ27767" s="80"/>
      <c r="BA27767" s="80"/>
      <c r="BB27767" s="80"/>
    </row>
    <row r="27768" spans="9:54" x14ac:dyDescent="0.25">
      <c r="I27768" s="80"/>
      <c r="AX27768" s="80"/>
      <c r="AY27768" s="80"/>
      <c r="AZ27768" s="80"/>
      <c r="BA27768" s="80"/>
      <c r="BB27768" s="80"/>
    </row>
    <row r="27769" spans="9:54" x14ac:dyDescent="0.25">
      <c r="I27769" s="80"/>
      <c r="AX27769" s="80"/>
      <c r="AY27769" s="80"/>
      <c r="AZ27769" s="80"/>
      <c r="BA27769" s="80"/>
      <c r="BB27769" s="80"/>
    </row>
    <row r="27770" spans="9:54" x14ac:dyDescent="0.25">
      <c r="I27770" s="80"/>
      <c r="AX27770" s="80"/>
      <c r="AY27770" s="80"/>
      <c r="AZ27770" s="80"/>
      <c r="BA27770" s="80"/>
      <c r="BB27770" s="80"/>
    </row>
    <row r="27771" spans="9:54" x14ac:dyDescent="0.25">
      <c r="I27771" s="80"/>
      <c r="AX27771" s="80"/>
      <c r="AY27771" s="80"/>
      <c r="AZ27771" s="80"/>
      <c r="BA27771" s="80"/>
      <c r="BB27771" s="80"/>
    </row>
    <row r="27772" spans="9:54" x14ac:dyDescent="0.25">
      <c r="I27772" s="80"/>
      <c r="AX27772" s="80"/>
      <c r="AY27772" s="80"/>
      <c r="AZ27772" s="80"/>
      <c r="BA27772" s="80"/>
      <c r="BB27772" s="80"/>
    </row>
    <row r="27773" spans="9:54" x14ac:dyDescent="0.25">
      <c r="I27773" s="80"/>
      <c r="AX27773" s="80"/>
      <c r="AY27773" s="80"/>
      <c r="AZ27773" s="80"/>
      <c r="BA27773" s="80"/>
      <c r="BB27773" s="80"/>
    </row>
    <row r="27774" spans="9:54" x14ac:dyDescent="0.25">
      <c r="I27774" s="80"/>
      <c r="AX27774" s="80"/>
      <c r="AY27774" s="80"/>
      <c r="AZ27774" s="80"/>
      <c r="BA27774" s="80"/>
      <c r="BB27774" s="80"/>
    </row>
    <row r="27775" spans="9:54" x14ac:dyDescent="0.25">
      <c r="I27775" s="80"/>
      <c r="AX27775" s="80"/>
      <c r="AY27775" s="80"/>
      <c r="AZ27775" s="80"/>
      <c r="BA27775" s="80"/>
      <c r="BB27775" s="80"/>
    </row>
    <row r="27776" spans="9:54" x14ac:dyDescent="0.25">
      <c r="I27776" s="80"/>
      <c r="AX27776" s="80"/>
      <c r="AY27776" s="80"/>
      <c r="AZ27776" s="80"/>
      <c r="BA27776" s="80"/>
      <c r="BB27776" s="80"/>
    </row>
    <row r="27777" spans="9:54" x14ac:dyDescent="0.25">
      <c r="I27777" s="80"/>
      <c r="AX27777" s="80"/>
      <c r="AY27777" s="80"/>
      <c r="AZ27777" s="80"/>
      <c r="BA27777" s="80"/>
      <c r="BB27777" s="80"/>
    </row>
    <row r="27778" spans="9:54" x14ac:dyDescent="0.25">
      <c r="I27778" s="80"/>
      <c r="AX27778" s="80"/>
      <c r="AY27778" s="80"/>
      <c r="AZ27778" s="80"/>
      <c r="BA27778" s="80"/>
      <c r="BB27778" s="80"/>
    </row>
    <row r="27779" spans="9:54" x14ac:dyDescent="0.25">
      <c r="I27779" s="80"/>
      <c r="AX27779" s="80"/>
      <c r="AY27779" s="80"/>
      <c r="AZ27779" s="80"/>
      <c r="BA27779" s="80"/>
      <c r="BB27779" s="80"/>
    </row>
    <row r="27780" spans="9:54" x14ac:dyDescent="0.25">
      <c r="I27780" s="80"/>
      <c r="AX27780" s="80"/>
      <c r="AY27780" s="80"/>
      <c r="AZ27780" s="80"/>
      <c r="BA27780" s="80"/>
      <c r="BB27780" s="80"/>
    </row>
    <row r="27781" spans="9:54" x14ac:dyDescent="0.25">
      <c r="I27781" s="80"/>
      <c r="AX27781" s="80"/>
      <c r="AY27781" s="80"/>
      <c r="AZ27781" s="80"/>
      <c r="BA27781" s="80"/>
      <c r="BB27781" s="80"/>
    </row>
    <row r="27782" spans="9:54" x14ac:dyDescent="0.25">
      <c r="I27782" s="80"/>
      <c r="AX27782" s="80"/>
      <c r="AY27782" s="80"/>
      <c r="AZ27782" s="80"/>
      <c r="BA27782" s="80"/>
      <c r="BB27782" s="80"/>
    </row>
    <row r="27783" spans="9:54" x14ac:dyDescent="0.25">
      <c r="I27783" s="80"/>
      <c r="AX27783" s="80"/>
      <c r="AY27783" s="80"/>
      <c r="AZ27783" s="80"/>
      <c r="BA27783" s="80"/>
      <c r="BB27783" s="80"/>
    </row>
    <row r="27784" spans="9:54" x14ac:dyDescent="0.25">
      <c r="I27784" s="80"/>
      <c r="AX27784" s="80"/>
      <c r="AY27784" s="80"/>
      <c r="AZ27784" s="80"/>
      <c r="BA27784" s="80"/>
      <c r="BB27784" s="80"/>
    </row>
    <row r="27785" spans="9:54" x14ac:dyDescent="0.25">
      <c r="I27785" s="80"/>
      <c r="AX27785" s="80"/>
      <c r="AY27785" s="80"/>
      <c r="AZ27785" s="80"/>
      <c r="BA27785" s="80"/>
      <c r="BB27785" s="80"/>
    </row>
    <row r="27786" spans="9:54" x14ac:dyDescent="0.25">
      <c r="I27786" s="80"/>
      <c r="AX27786" s="80"/>
      <c r="AY27786" s="80"/>
      <c r="AZ27786" s="80"/>
      <c r="BA27786" s="80"/>
      <c r="BB27786" s="80"/>
    </row>
    <row r="27787" spans="9:54" x14ac:dyDescent="0.25">
      <c r="I27787" s="80"/>
      <c r="AX27787" s="80"/>
      <c r="AY27787" s="80"/>
      <c r="AZ27787" s="80"/>
      <c r="BA27787" s="80"/>
      <c r="BB27787" s="80"/>
    </row>
    <row r="27788" spans="9:54" x14ac:dyDescent="0.25">
      <c r="I27788" s="80"/>
      <c r="AX27788" s="80"/>
      <c r="AY27788" s="80"/>
      <c r="AZ27788" s="80"/>
      <c r="BA27788" s="80"/>
      <c r="BB27788" s="80"/>
    </row>
    <row r="27789" spans="9:54" x14ac:dyDescent="0.25">
      <c r="I27789" s="80"/>
      <c r="AX27789" s="80"/>
      <c r="AY27789" s="80"/>
      <c r="AZ27789" s="80"/>
      <c r="BA27789" s="80"/>
      <c r="BB27789" s="80"/>
    </row>
    <row r="27790" spans="9:54" x14ac:dyDescent="0.25">
      <c r="I27790" s="80"/>
      <c r="AX27790" s="80"/>
      <c r="AY27790" s="80"/>
      <c r="AZ27790" s="80"/>
      <c r="BA27790" s="80"/>
      <c r="BB27790" s="80"/>
    </row>
    <row r="27791" spans="9:54" x14ac:dyDescent="0.25">
      <c r="I27791" s="80"/>
      <c r="AX27791" s="80"/>
      <c r="AY27791" s="80"/>
      <c r="AZ27791" s="80"/>
      <c r="BA27791" s="80"/>
      <c r="BB27791" s="80"/>
    </row>
    <row r="27792" spans="9:54" x14ac:dyDescent="0.25">
      <c r="I27792" s="80"/>
      <c r="AX27792" s="80"/>
      <c r="AY27792" s="80"/>
      <c r="AZ27792" s="80"/>
      <c r="BA27792" s="80"/>
      <c r="BB27792" s="80"/>
    </row>
    <row r="27793" spans="9:54" x14ac:dyDescent="0.25">
      <c r="I27793" s="80"/>
      <c r="AX27793" s="80"/>
      <c r="AY27793" s="80"/>
      <c r="AZ27793" s="80"/>
      <c r="BA27793" s="80"/>
      <c r="BB27793" s="80"/>
    </row>
    <row r="27794" spans="9:54" x14ac:dyDescent="0.25">
      <c r="I27794" s="80"/>
      <c r="AX27794" s="80"/>
      <c r="AY27794" s="80"/>
      <c r="AZ27794" s="80"/>
      <c r="BA27794" s="80"/>
      <c r="BB27794" s="80"/>
    </row>
    <row r="27795" spans="9:54" x14ac:dyDescent="0.25">
      <c r="I27795" s="80"/>
      <c r="AX27795" s="80"/>
      <c r="AY27795" s="80"/>
      <c r="AZ27795" s="80"/>
      <c r="BA27795" s="80"/>
      <c r="BB27795" s="80"/>
    </row>
    <row r="27796" spans="9:54" x14ac:dyDescent="0.25">
      <c r="I27796" s="80"/>
      <c r="AX27796" s="80"/>
      <c r="AY27796" s="80"/>
      <c r="AZ27796" s="80"/>
      <c r="BA27796" s="80"/>
      <c r="BB27796" s="80"/>
    </row>
    <row r="27797" spans="9:54" x14ac:dyDescent="0.25">
      <c r="I27797" s="80"/>
      <c r="AX27797" s="80"/>
      <c r="AY27797" s="80"/>
      <c r="AZ27797" s="80"/>
      <c r="BA27797" s="80"/>
      <c r="BB27797" s="80"/>
    </row>
    <row r="27798" spans="9:54" x14ac:dyDescent="0.25">
      <c r="I27798" s="80"/>
      <c r="AX27798" s="80"/>
      <c r="AY27798" s="80"/>
      <c r="AZ27798" s="80"/>
      <c r="BA27798" s="80"/>
      <c r="BB27798" s="80"/>
    </row>
    <row r="27799" spans="9:54" x14ac:dyDescent="0.25">
      <c r="I27799" s="80"/>
      <c r="AX27799" s="80"/>
      <c r="AY27799" s="80"/>
      <c r="AZ27799" s="80"/>
      <c r="BA27799" s="80"/>
      <c r="BB27799" s="80"/>
    </row>
    <row r="27800" spans="9:54" x14ac:dyDescent="0.25">
      <c r="I27800" s="80"/>
      <c r="AX27800" s="80"/>
      <c r="AY27800" s="80"/>
      <c r="AZ27800" s="80"/>
      <c r="BA27800" s="80"/>
      <c r="BB27800" s="80"/>
    </row>
    <row r="27801" spans="9:54" x14ac:dyDescent="0.25">
      <c r="I27801" s="80"/>
      <c r="AX27801" s="80"/>
      <c r="AY27801" s="80"/>
      <c r="AZ27801" s="80"/>
      <c r="BA27801" s="80"/>
      <c r="BB27801" s="80"/>
    </row>
    <row r="27802" spans="9:54" x14ac:dyDescent="0.25">
      <c r="I27802" s="80"/>
      <c r="AX27802" s="80"/>
      <c r="AY27802" s="80"/>
      <c r="AZ27802" s="80"/>
      <c r="BA27802" s="80"/>
      <c r="BB27802" s="80"/>
    </row>
    <row r="27803" spans="9:54" x14ac:dyDescent="0.25">
      <c r="I27803" s="80"/>
      <c r="AX27803" s="80"/>
      <c r="AY27803" s="80"/>
      <c r="AZ27803" s="80"/>
      <c r="BA27803" s="80"/>
      <c r="BB27803" s="80"/>
    </row>
    <row r="27804" spans="9:54" x14ac:dyDescent="0.25">
      <c r="I27804" s="80"/>
      <c r="AX27804" s="80"/>
      <c r="AY27804" s="80"/>
      <c r="AZ27804" s="80"/>
      <c r="BA27804" s="80"/>
      <c r="BB27804" s="80"/>
    </row>
    <row r="27805" spans="9:54" x14ac:dyDescent="0.25">
      <c r="I27805" s="80"/>
      <c r="AX27805" s="80"/>
      <c r="AY27805" s="80"/>
      <c r="AZ27805" s="80"/>
      <c r="BA27805" s="80"/>
      <c r="BB27805" s="80"/>
    </row>
    <row r="27806" spans="9:54" x14ac:dyDescent="0.25">
      <c r="I27806" s="80"/>
      <c r="AX27806" s="80"/>
      <c r="AY27806" s="80"/>
      <c r="AZ27806" s="80"/>
      <c r="BA27806" s="80"/>
      <c r="BB27806" s="80"/>
    </row>
    <row r="27807" spans="9:54" x14ac:dyDescent="0.25">
      <c r="I27807" s="80"/>
      <c r="AX27807" s="80"/>
      <c r="AY27807" s="80"/>
      <c r="AZ27807" s="80"/>
      <c r="BA27807" s="80"/>
      <c r="BB27807" s="80"/>
    </row>
    <row r="27808" spans="9:54" x14ac:dyDescent="0.25">
      <c r="I27808" s="80"/>
      <c r="AX27808" s="80"/>
      <c r="AY27808" s="80"/>
      <c r="AZ27808" s="80"/>
      <c r="BA27808" s="80"/>
      <c r="BB27808" s="80"/>
    </row>
    <row r="27809" spans="9:54" x14ac:dyDescent="0.25">
      <c r="I27809" s="80"/>
      <c r="AX27809" s="80"/>
      <c r="AY27809" s="80"/>
      <c r="AZ27809" s="80"/>
      <c r="BA27809" s="80"/>
      <c r="BB27809" s="80"/>
    </row>
    <row r="27810" spans="9:54" x14ac:dyDescent="0.25">
      <c r="I27810" s="80"/>
      <c r="AX27810" s="80"/>
      <c r="AY27810" s="80"/>
      <c r="AZ27810" s="80"/>
      <c r="BA27810" s="80"/>
      <c r="BB27810" s="80"/>
    </row>
    <row r="27811" spans="9:54" x14ac:dyDescent="0.25">
      <c r="I27811" s="80"/>
      <c r="AX27811" s="80"/>
      <c r="AY27811" s="80"/>
      <c r="AZ27811" s="80"/>
      <c r="BA27811" s="80"/>
      <c r="BB27811" s="80"/>
    </row>
    <row r="27812" spans="9:54" x14ac:dyDescent="0.25">
      <c r="I27812" s="80"/>
      <c r="AX27812" s="80"/>
      <c r="AY27812" s="80"/>
      <c r="AZ27812" s="80"/>
      <c r="BA27812" s="80"/>
      <c r="BB27812" s="80"/>
    </row>
    <row r="27813" spans="9:54" x14ac:dyDescent="0.25">
      <c r="I27813" s="80"/>
      <c r="AX27813" s="80"/>
      <c r="AY27813" s="80"/>
      <c r="AZ27813" s="80"/>
      <c r="BA27813" s="80"/>
      <c r="BB27813" s="80"/>
    </row>
    <row r="27814" spans="9:54" x14ac:dyDescent="0.25">
      <c r="I27814" s="80"/>
      <c r="AX27814" s="80"/>
      <c r="AY27814" s="80"/>
      <c r="AZ27814" s="80"/>
      <c r="BA27814" s="80"/>
      <c r="BB27814" s="80"/>
    </row>
    <row r="27815" spans="9:54" x14ac:dyDescent="0.25">
      <c r="I27815" s="80"/>
      <c r="AX27815" s="80"/>
      <c r="AY27815" s="80"/>
      <c r="AZ27815" s="80"/>
      <c r="BA27815" s="80"/>
      <c r="BB27815" s="80"/>
    </row>
    <row r="27816" spans="9:54" x14ac:dyDescent="0.25">
      <c r="I27816" s="80"/>
      <c r="AX27816" s="80"/>
      <c r="AY27816" s="80"/>
      <c r="AZ27816" s="80"/>
      <c r="BA27816" s="80"/>
      <c r="BB27816" s="80"/>
    </row>
    <row r="27817" spans="9:54" x14ac:dyDescent="0.25">
      <c r="I27817" s="80"/>
      <c r="AX27817" s="80"/>
      <c r="AY27817" s="80"/>
      <c r="AZ27817" s="80"/>
      <c r="BA27817" s="80"/>
      <c r="BB27817" s="80"/>
    </row>
    <row r="27818" spans="9:54" x14ac:dyDescent="0.25">
      <c r="I27818" s="80"/>
      <c r="AX27818" s="80"/>
      <c r="AY27818" s="80"/>
      <c r="AZ27818" s="80"/>
      <c r="BA27818" s="80"/>
      <c r="BB27818" s="80"/>
    </row>
    <row r="27819" spans="9:54" x14ac:dyDescent="0.25">
      <c r="I27819" s="80"/>
      <c r="AX27819" s="80"/>
      <c r="AY27819" s="80"/>
      <c r="AZ27819" s="80"/>
      <c r="BA27819" s="80"/>
      <c r="BB27819" s="80"/>
    </row>
    <row r="27820" spans="9:54" x14ac:dyDescent="0.25">
      <c r="I27820" s="80"/>
      <c r="AX27820" s="80"/>
      <c r="AY27820" s="80"/>
      <c r="AZ27820" s="80"/>
      <c r="BA27820" s="80"/>
      <c r="BB27820" s="80"/>
    </row>
    <row r="27821" spans="9:54" x14ac:dyDescent="0.25">
      <c r="I27821" s="80"/>
      <c r="AX27821" s="80"/>
      <c r="AY27821" s="80"/>
      <c r="AZ27821" s="80"/>
      <c r="BA27821" s="80"/>
      <c r="BB27821" s="80"/>
    </row>
    <row r="27822" spans="9:54" x14ac:dyDescent="0.25">
      <c r="I27822" s="80"/>
      <c r="AX27822" s="80"/>
      <c r="AY27822" s="80"/>
      <c r="AZ27822" s="80"/>
      <c r="BA27822" s="80"/>
      <c r="BB27822" s="80"/>
    </row>
    <row r="27823" spans="9:54" x14ac:dyDescent="0.25">
      <c r="I27823" s="80"/>
      <c r="AX27823" s="80"/>
      <c r="AY27823" s="80"/>
      <c r="AZ27823" s="80"/>
      <c r="BA27823" s="80"/>
      <c r="BB27823" s="80"/>
    </row>
    <row r="27824" spans="9:54" x14ac:dyDescent="0.25">
      <c r="I27824" s="80"/>
      <c r="AX27824" s="80"/>
      <c r="AY27824" s="80"/>
      <c r="AZ27824" s="80"/>
      <c r="BA27824" s="80"/>
      <c r="BB27824" s="80"/>
    </row>
    <row r="27825" spans="9:54" x14ac:dyDescent="0.25">
      <c r="I27825" s="80"/>
      <c r="AX27825" s="80"/>
      <c r="AY27825" s="80"/>
      <c r="AZ27825" s="80"/>
      <c r="BA27825" s="80"/>
      <c r="BB27825" s="80"/>
    </row>
    <row r="27826" spans="9:54" x14ac:dyDescent="0.25">
      <c r="I27826" s="80"/>
      <c r="AX27826" s="80"/>
      <c r="AY27826" s="80"/>
      <c r="AZ27826" s="80"/>
      <c r="BA27826" s="80"/>
      <c r="BB27826" s="80"/>
    </row>
    <row r="27827" spans="9:54" x14ac:dyDescent="0.25">
      <c r="I27827" s="80"/>
      <c r="AX27827" s="80"/>
      <c r="AY27827" s="80"/>
      <c r="AZ27827" s="80"/>
      <c r="BA27827" s="80"/>
      <c r="BB27827" s="80"/>
    </row>
    <row r="27828" spans="9:54" x14ac:dyDescent="0.25">
      <c r="I27828" s="80"/>
      <c r="AX27828" s="80"/>
      <c r="AY27828" s="80"/>
      <c r="AZ27828" s="80"/>
      <c r="BA27828" s="80"/>
      <c r="BB27828" s="80"/>
    </row>
    <row r="27829" spans="9:54" x14ac:dyDescent="0.25">
      <c r="I27829" s="80"/>
      <c r="AX27829" s="80"/>
      <c r="AY27829" s="80"/>
      <c r="AZ27829" s="80"/>
      <c r="BA27829" s="80"/>
      <c r="BB27829" s="80"/>
    </row>
    <row r="27830" spans="9:54" x14ac:dyDescent="0.25">
      <c r="I27830" s="80"/>
      <c r="AX27830" s="80"/>
      <c r="AY27830" s="80"/>
      <c r="AZ27830" s="80"/>
      <c r="BA27830" s="80"/>
      <c r="BB27830" s="80"/>
    </row>
    <row r="27831" spans="9:54" x14ac:dyDescent="0.25">
      <c r="I27831" s="80"/>
      <c r="AX27831" s="80"/>
      <c r="AY27831" s="80"/>
      <c r="AZ27831" s="80"/>
      <c r="BA27831" s="80"/>
      <c r="BB27831" s="80"/>
    </row>
    <row r="27832" spans="9:54" x14ac:dyDescent="0.25">
      <c r="I27832" s="80"/>
      <c r="AX27832" s="80"/>
      <c r="AY27832" s="80"/>
      <c r="AZ27832" s="80"/>
      <c r="BA27832" s="80"/>
      <c r="BB27832" s="80"/>
    </row>
    <row r="27833" spans="9:54" x14ac:dyDescent="0.25">
      <c r="I27833" s="80"/>
      <c r="AX27833" s="80"/>
      <c r="AY27833" s="80"/>
      <c r="AZ27833" s="80"/>
      <c r="BA27833" s="80"/>
      <c r="BB27833" s="80"/>
    </row>
    <row r="27834" spans="9:54" x14ac:dyDescent="0.25">
      <c r="I27834" s="80"/>
      <c r="AX27834" s="80"/>
      <c r="AY27834" s="80"/>
      <c r="AZ27834" s="80"/>
      <c r="BA27834" s="80"/>
      <c r="BB27834" s="80"/>
    </row>
    <row r="27835" spans="9:54" x14ac:dyDescent="0.25">
      <c r="I27835" s="80"/>
      <c r="AX27835" s="80"/>
      <c r="AY27835" s="80"/>
      <c r="AZ27835" s="80"/>
      <c r="BA27835" s="80"/>
      <c r="BB27835" s="80"/>
    </row>
    <row r="27836" spans="9:54" x14ac:dyDescent="0.25">
      <c r="I27836" s="80"/>
      <c r="AX27836" s="80"/>
      <c r="AY27836" s="80"/>
      <c r="AZ27836" s="80"/>
      <c r="BA27836" s="80"/>
      <c r="BB27836" s="80"/>
    </row>
    <row r="27837" spans="9:54" x14ac:dyDescent="0.25">
      <c r="I27837" s="80"/>
      <c r="AX27837" s="80"/>
      <c r="AY27837" s="80"/>
      <c r="AZ27837" s="80"/>
      <c r="BA27837" s="80"/>
      <c r="BB27837" s="80"/>
    </row>
    <row r="27838" spans="9:54" x14ac:dyDescent="0.25">
      <c r="I27838" s="80"/>
      <c r="AX27838" s="80"/>
      <c r="AY27838" s="80"/>
      <c r="AZ27838" s="80"/>
      <c r="BA27838" s="80"/>
      <c r="BB27838" s="80"/>
    </row>
    <row r="27839" spans="9:54" x14ac:dyDescent="0.25">
      <c r="I27839" s="80"/>
      <c r="AX27839" s="80"/>
      <c r="AY27839" s="80"/>
      <c r="AZ27839" s="80"/>
      <c r="BA27839" s="80"/>
      <c r="BB27839" s="80"/>
    </row>
    <row r="27840" spans="9:54" x14ac:dyDescent="0.25">
      <c r="I27840" s="80"/>
      <c r="AX27840" s="80"/>
      <c r="AY27840" s="80"/>
      <c r="AZ27840" s="80"/>
      <c r="BA27840" s="80"/>
      <c r="BB27840" s="80"/>
    </row>
    <row r="27841" spans="9:54" x14ac:dyDescent="0.25">
      <c r="I27841" s="80"/>
      <c r="AX27841" s="80"/>
      <c r="AY27841" s="80"/>
      <c r="AZ27841" s="80"/>
      <c r="BA27841" s="80"/>
      <c r="BB27841" s="80"/>
    </row>
    <row r="27842" spans="9:54" x14ac:dyDescent="0.25">
      <c r="I27842" s="80"/>
      <c r="AX27842" s="80"/>
      <c r="AY27842" s="80"/>
      <c r="AZ27842" s="80"/>
      <c r="BA27842" s="80"/>
      <c r="BB27842" s="80"/>
    </row>
    <row r="27843" spans="9:54" x14ac:dyDescent="0.25">
      <c r="I27843" s="80"/>
      <c r="AX27843" s="80"/>
      <c r="AY27843" s="80"/>
      <c r="AZ27843" s="80"/>
      <c r="BA27843" s="80"/>
      <c r="BB27843" s="80"/>
    </row>
    <row r="27844" spans="9:54" x14ac:dyDescent="0.25">
      <c r="I27844" s="80"/>
      <c r="AX27844" s="80"/>
      <c r="AY27844" s="80"/>
      <c r="AZ27844" s="80"/>
      <c r="BA27844" s="80"/>
      <c r="BB27844" s="80"/>
    </row>
    <row r="27845" spans="9:54" x14ac:dyDescent="0.25">
      <c r="I27845" s="80"/>
      <c r="AX27845" s="80"/>
      <c r="AY27845" s="80"/>
      <c r="AZ27845" s="80"/>
      <c r="BA27845" s="80"/>
      <c r="BB27845" s="80"/>
    </row>
    <row r="27846" spans="9:54" x14ac:dyDescent="0.25">
      <c r="I27846" s="80"/>
      <c r="AX27846" s="80"/>
      <c r="AY27846" s="80"/>
      <c r="AZ27846" s="80"/>
      <c r="BA27846" s="80"/>
      <c r="BB27846" s="80"/>
    </row>
    <row r="27847" spans="9:54" x14ac:dyDescent="0.25">
      <c r="I27847" s="80"/>
      <c r="AX27847" s="80"/>
      <c r="AY27847" s="80"/>
      <c r="AZ27847" s="80"/>
      <c r="BA27847" s="80"/>
      <c r="BB27847" s="80"/>
    </row>
    <row r="27848" spans="9:54" x14ac:dyDescent="0.25">
      <c r="I27848" s="80"/>
      <c r="AX27848" s="80"/>
      <c r="AY27848" s="80"/>
      <c r="AZ27848" s="80"/>
      <c r="BA27848" s="80"/>
      <c r="BB27848" s="80"/>
    </row>
    <row r="27849" spans="9:54" x14ac:dyDescent="0.25">
      <c r="I27849" s="80"/>
      <c r="AX27849" s="80"/>
      <c r="AY27849" s="80"/>
      <c r="AZ27849" s="80"/>
      <c r="BA27849" s="80"/>
      <c r="BB27849" s="80"/>
    </row>
    <row r="27850" spans="9:54" x14ac:dyDescent="0.25">
      <c r="I27850" s="80"/>
      <c r="AX27850" s="80"/>
      <c r="AY27850" s="80"/>
      <c r="AZ27850" s="80"/>
      <c r="BA27850" s="80"/>
      <c r="BB27850" s="80"/>
    </row>
    <row r="27851" spans="9:54" x14ac:dyDescent="0.25">
      <c r="I27851" s="80"/>
      <c r="AX27851" s="80"/>
      <c r="AY27851" s="80"/>
      <c r="AZ27851" s="80"/>
      <c r="BA27851" s="80"/>
      <c r="BB27851" s="80"/>
    </row>
    <row r="27852" spans="9:54" x14ac:dyDescent="0.25">
      <c r="I27852" s="80"/>
      <c r="AX27852" s="80"/>
      <c r="AY27852" s="80"/>
      <c r="AZ27852" s="80"/>
      <c r="BA27852" s="80"/>
      <c r="BB27852" s="80"/>
    </row>
    <row r="27853" spans="9:54" x14ac:dyDescent="0.25">
      <c r="I27853" s="80"/>
      <c r="AX27853" s="80"/>
      <c r="AY27853" s="80"/>
      <c r="AZ27853" s="80"/>
      <c r="BA27853" s="80"/>
      <c r="BB27853" s="80"/>
    </row>
    <row r="27854" spans="9:54" x14ac:dyDescent="0.25">
      <c r="I27854" s="80"/>
      <c r="AX27854" s="80"/>
      <c r="AY27854" s="80"/>
      <c r="AZ27854" s="80"/>
      <c r="BA27854" s="80"/>
      <c r="BB27854" s="80"/>
    </row>
    <row r="27855" spans="9:54" x14ac:dyDescent="0.25">
      <c r="I27855" s="80"/>
      <c r="AX27855" s="80"/>
      <c r="AY27855" s="80"/>
      <c r="AZ27855" s="80"/>
      <c r="BA27855" s="80"/>
      <c r="BB27855" s="80"/>
    </row>
    <row r="27856" spans="9:54" x14ac:dyDescent="0.25">
      <c r="I27856" s="80"/>
      <c r="AX27856" s="80"/>
      <c r="AY27856" s="80"/>
      <c r="AZ27856" s="80"/>
      <c r="BA27856" s="80"/>
      <c r="BB27856" s="80"/>
    </row>
    <row r="27857" spans="9:54" x14ac:dyDescent="0.25">
      <c r="I27857" s="80"/>
      <c r="AX27857" s="80"/>
      <c r="AY27857" s="80"/>
      <c r="AZ27857" s="80"/>
      <c r="BA27857" s="80"/>
      <c r="BB27857" s="80"/>
    </row>
    <row r="27858" spans="9:54" x14ac:dyDescent="0.25">
      <c r="I27858" s="80"/>
      <c r="AX27858" s="80"/>
      <c r="AY27858" s="80"/>
      <c r="AZ27858" s="80"/>
      <c r="BA27858" s="80"/>
      <c r="BB27858" s="80"/>
    </row>
    <row r="27859" spans="9:54" x14ac:dyDescent="0.25">
      <c r="I27859" s="80"/>
      <c r="AX27859" s="80"/>
      <c r="AY27859" s="80"/>
      <c r="AZ27859" s="80"/>
      <c r="BA27859" s="80"/>
      <c r="BB27859" s="80"/>
    </row>
    <row r="27860" spans="9:54" x14ac:dyDescent="0.25">
      <c r="I27860" s="80"/>
      <c r="AX27860" s="80"/>
      <c r="AY27860" s="80"/>
      <c r="AZ27860" s="80"/>
      <c r="BA27860" s="80"/>
      <c r="BB27860" s="80"/>
    </row>
    <row r="27861" spans="9:54" x14ac:dyDescent="0.25">
      <c r="I27861" s="80"/>
      <c r="AX27861" s="80"/>
      <c r="AY27861" s="80"/>
      <c r="AZ27861" s="80"/>
      <c r="BA27861" s="80"/>
      <c r="BB27861" s="80"/>
    </row>
    <row r="27862" spans="9:54" x14ac:dyDescent="0.25">
      <c r="I27862" s="80"/>
      <c r="AX27862" s="80"/>
      <c r="AY27862" s="80"/>
      <c r="AZ27862" s="80"/>
      <c r="BA27862" s="80"/>
      <c r="BB27862" s="80"/>
    </row>
    <row r="27863" spans="9:54" x14ac:dyDescent="0.25">
      <c r="I27863" s="80"/>
      <c r="AX27863" s="80"/>
      <c r="AY27863" s="80"/>
      <c r="AZ27863" s="80"/>
      <c r="BA27863" s="80"/>
      <c r="BB27863" s="80"/>
    </row>
    <row r="27864" spans="9:54" x14ac:dyDescent="0.25">
      <c r="I27864" s="80"/>
      <c r="AX27864" s="80"/>
      <c r="AY27864" s="80"/>
      <c r="AZ27864" s="80"/>
      <c r="BA27864" s="80"/>
      <c r="BB27864" s="80"/>
    </row>
    <row r="27865" spans="9:54" x14ac:dyDescent="0.25">
      <c r="I27865" s="80"/>
      <c r="AX27865" s="80"/>
      <c r="AY27865" s="80"/>
      <c r="AZ27865" s="80"/>
      <c r="BA27865" s="80"/>
      <c r="BB27865" s="80"/>
    </row>
    <row r="27866" spans="9:54" x14ac:dyDescent="0.25">
      <c r="I27866" s="80"/>
      <c r="AX27866" s="80"/>
      <c r="AY27866" s="80"/>
      <c r="AZ27866" s="80"/>
      <c r="BA27866" s="80"/>
      <c r="BB27866" s="80"/>
    </row>
    <row r="27867" spans="9:54" x14ac:dyDescent="0.25">
      <c r="I27867" s="80"/>
      <c r="AX27867" s="80"/>
      <c r="AY27867" s="80"/>
      <c r="AZ27867" s="80"/>
      <c r="BA27867" s="80"/>
      <c r="BB27867" s="80"/>
    </row>
    <row r="27868" spans="9:54" x14ac:dyDescent="0.25">
      <c r="I27868" s="80"/>
      <c r="AX27868" s="80"/>
      <c r="AY27868" s="80"/>
      <c r="AZ27868" s="80"/>
      <c r="BA27868" s="80"/>
      <c r="BB27868" s="80"/>
    </row>
    <row r="27869" spans="9:54" x14ac:dyDescent="0.25">
      <c r="I27869" s="80"/>
      <c r="AX27869" s="80"/>
      <c r="AY27869" s="80"/>
      <c r="AZ27869" s="80"/>
      <c r="BA27869" s="80"/>
      <c r="BB27869" s="80"/>
    </row>
    <row r="27870" spans="9:54" x14ac:dyDescent="0.25">
      <c r="I27870" s="80"/>
      <c r="AX27870" s="80"/>
      <c r="AY27870" s="80"/>
      <c r="AZ27870" s="80"/>
      <c r="BA27870" s="80"/>
      <c r="BB27870" s="80"/>
    </row>
    <row r="27871" spans="9:54" x14ac:dyDescent="0.25">
      <c r="I27871" s="80"/>
      <c r="AX27871" s="80"/>
      <c r="AY27871" s="80"/>
      <c r="AZ27871" s="80"/>
      <c r="BA27871" s="80"/>
      <c r="BB27871" s="80"/>
    </row>
    <row r="27872" spans="9:54" x14ac:dyDescent="0.25">
      <c r="I27872" s="80"/>
      <c r="AX27872" s="80"/>
      <c r="AY27872" s="80"/>
      <c r="AZ27872" s="80"/>
      <c r="BA27872" s="80"/>
      <c r="BB27872" s="80"/>
    </row>
    <row r="27873" spans="9:54" x14ac:dyDescent="0.25">
      <c r="I27873" s="80"/>
      <c r="AX27873" s="80"/>
      <c r="AY27873" s="80"/>
      <c r="AZ27873" s="80"/>
      <c r="BA27873" s="80"/>
      <c r="BB27873" s="80"/>
    </row>
    <row r="27874" spans="9:54" x14ac:dyDescent="0.25">
      <c r="I27874" s="80"/>
      <c r="AX27874" s="80"/>
      <c r="AY27874" s="80"/>
      <c r="AZ27874" s="80"/>
      <c r="BA27874" s="80"/>
      <c r="BB27874" s="80"/>
    </row>
    <row r="27875" spans="9:54" x14ac:dyDescent="0.25">
      <c r="I27875" s="80"/>
      <c r="AX27875" s="80"/>
      <c r="AY27875" s="80"/>
      <c r="AZ27875" s="80"/>
      <c r="BA27875" s="80"/>
      <c r="BB27875" s="80"/>
    </row>
    <row r="27876" spans="9:54" x14ac:dyDescent="0.25">
      <c r="I27876" s="80"/>
      <c r="AX27876" s="80"/>
      <c r="AY27876" s="80"/>
      <c r="AZ27876" s="80"/>
      <c r="BA27876" s="80"/>
      <c r="BB27876" s="80"/>
    </row>
    <row r="27877" spans="9:54" x14ac:dyDescent="0.25">
      <c r="I27877" s="80"/>
      <c r="AX27877" s="80"/>
      <c r="AY27877" s="80"/>
      <c r="AZ27877" s="80"/>
      <c r="BA27877" s="80"/>
      <c r="BB27877" s="80"/>
    </row>
    <row r="27878" spans="9:54" x14ac:dyDescent="0.25">
      <c r="I27878" s="80"/>
      <c r="AX27878" s="80"/>
      <c r="AY27878" s="80"/>
      <c r="AZ27878" s="80"/>
      <c r="BA27878" s="80"/>
      <c r="BB27878" s="80"/>
    </row>
    <row r="27879" spans="9:54" x14ac:dyDescent="0.25">
      <c r="I27879" s="80"/>
      <c r="AX27879" s="80"/>
      <c r="AY27879" s="80"/>
      <c r="AZ27879" s="80"/>
      <c r="BA27879" s="80"/>
      <c r="BB27879" s="80"/>
    </row>
    <row r="27880" spans="9:54" x14ac:dyDescent="0.25">
      <c r="I27880" s="80"/>
      <c r="AX27880" s="80"/>
      <c r="AY27880" s="80"/>
      <c r="AZ27880" s="80"/>
      <c r="BA27880" s="80"/>
      <c r="BB27880" s="80"/>
    </row>
    <row r="27881" spans="9:54" x14ac:dyDescent="0.25">
      <c r="I27881" s="80"/>
      <c r="AX27881" s="80"/>
      <c r="AY27881" s="80"/>
      <c r="AZ27881" s="80"/>
      <c r="BA27881" s="80"/>
      <c r="BB27881" s="80"/>
    </row>
    <row r="27882" spans="9:54" x14ac:dyDescent="0.25">
      <c r="I27882" s="80"/>
      <c r="AX27882" s="80"/>
      <c r="AY27882" s="80"/>
      <c r="AZ27882" s="80"/>
      <c r="BA27882" s="80"/>
      <c r="BB27882" s="80"/>
    </row>
    <row r="27883" spans="9:54" x14ac:dyDescent="0.25">
      <c r="I27883" s="80"/>
      <c r="AX27883" s="80"/>
      <c r="AY27883" s="80"/>
      <c r="AZ27883" s="80"/>
      <c r="BA27883" s="80"/>
      <c r="BB27883" s="80"/>
    </row>
    <row r="27884" spans="9:54" x14ac:dyDescent="0.25">
      <c r="I27884" s="80"/>
      <c r="AX27884" s="80"/>
      <c r="AY27884" s="80"/>
      <c r="AZ27884" s="80"/>
      <c r="BA27884" s="80"/>
      <c r="BB27884" s="80"/>
    </row>
    <row r="27885" spans="9:54" x14ac:dyDescent="0.25">
      <c r="I27885" s="80"/>
      <c r="AX27885" s="80"/>
      <c r="AY27885" s="80"/>
      <c r="AZ27885" s="80"/>
      <c r="BA27885" s="80"/>
      <c r="BB27885" s="80"/>
    </row>
    <row r="27886" spans="9:54" x14ac:dyDescent="0.25">
      <c r="I27886" s="80"/>
      <c r="AX27886" s="80"/>
      <c r="AY27886" s="80"/>
      <c r="AZ27886" s="80"/>
      <c r="BA27886" s="80"/>
      <c r="BB27886" s="80"/>
    </row>
    <row r="27887" spans="9:54" x14ac:dyDescent="0.25">
      <c r="I27887" s="80"/>
      <c r="AX27887" s="80"/>
      <c r="AY27887" s="80"/>
      <c r="AZ27887" s="80"/>
      <c r="BA27887" s="80"/>
      <c r="BB27887" s="80"/>
    </row>
    <row r="27888" spans="9:54" x14ac:dyDescent="0.25">
      <c r="I27888" s="80"/>
      <c r="AX27888" s="80"/>
      <c r="AY27888" s="80"/>
      <c r="AZ27888" s="80"/>
      <c r="BA27888" s="80"/>
      <c r="BB27888" s="80"/>
    </row>
    <row r="27889" spans="9:54" x14ac:dyDescent="0.25">
      <c r="I27889" s="80"/>
      <c r="AX27889" s="80"/>
      <c r="AY27889" s="80"/>
      <c r="AZ27889" s="80"/>
      <c r="BA27889" s="80"/>
      <c r="BB27889" s="80"/>
    </row>
    <row r="27890" spans="9:54" x14ac:dyDescent="0.25">
      <c r="I27890" s="80"/>
      <c r="AX27890" s="80"/>
      <c r="AY27890" s="80"/>
      <c r="AZ27890" s="80"/>
      <c r="BA27890" s="80"/>
      <c r="BB27890" s="80"/>
    </row>
    <row r="27891" spans="9:54" x14ac:dyDescent="0.25">
      <c r="I27891" s="80"/>
      <c r="AX27891" s="80"/>
      <c r="AY27891" s="80"/>
      <c r="AZ27891" s="80"/>
      <c r="BA27891" s="80"/>
      <c r="BB27891" s="80"/>
    </row>
    <row r="27892" spans="9:54" x14ac:dyDescent="0.25">
      <c r="I27892" s="80"/>
      <c r="AX27892" s="80"/>
      <c r="AY27892" s="80"/>
      <c r="AZ27892" s="80"/>
      <c r="BA27892" s="80"/>
      <c r="BB27892" s="80"/>
    </row>
    <row r="27893" spans="9:54" x14ac:dyDescent="0.25">
      <c r="I27893" s="80"/>
      <c r="AX27893" s="80"/>
      <c r="AY27893" s="80"/>
      <c r="AZ27893" s="80"/>
      <c r="BA27893" s="80"/>
      <c r="BB27893" s="80"/>
    </row>
    <row r="27894" spans="9:54" x14ac:dyDescent="0.25">
      <c r="I27894" s="80"/>
      <c r="AX27894" s="80"/>
      <c r="AY27894" s="80"/>
      <c r="AZ27894" s="80"/>
      <c r="BA27894" s="80"/>
      <c r="BB27894" s="80"/>
    </row>
    <row r="27895" spans="9:54" x14ac:dyDescent="0.25">
      <c r="I27895" s="80"/>
      <c r="AX27895" s="80"/>
      <c r="AY27895" s="80"/>
      <c r="AZ27895" s="80"/>
      <c r="BA27895" s="80"/>
      <c r="BB27895" s="80"/>
    </row>
    <row r="27896" spans="9:54" x14ac:dyDescent="0.25">
      <c r="I27896" s="80"/>
      <c r="AX27896" s="80"/>
      <c r="AY27896" s="80"/>
      <c r="AZ27896" s="80"/>
      <c r="BA27896" s="80"/>
      <c r="BB27896" s="80"/>
    </row>
    <row r="27897" spans="9:54" x14ac:dyDescent="0.25">
      <c r="I27897" s="80"/>
      <c r="AX27897" s="80"/>
      <c r="AY27897" s="80"/>
      <c r="AZ27897" s="80"/>
      <c r="BA27897" s="80"/>
      <c r="BB27897" s="80"/>
    </row>
    <row r="27898" spans="9:54" x14ac:dyDescent="0.25">
      <c r="I27898" s="80"/>
      <c r="AX27898" s="80"/>
      <c r="AY27898" s="80"/>
      <c r="AZ27898" s="80"/>
      <c r="BA27898" s="80"/>
      <c r="BB27898" s="80"/>
    </row>
    <row r="27899" spans="9:54" x14ac:dyDescent="0.25">
      <c r="I27899" s="80"/>
      <c r="AX27899" s="80"/>
      <c r="AY27899" s="80"/>
      <c r="AZ27899" s="80"/>
      <c r="BA27899" s="80"/>
      <c r="BB27899" s="80"/>
    </row>
    <row r="27900" spans="9:54" x14ac:dyDescent="0.25">
      <c r="I27900" s="80"/>
      <c r="AX27900" s="80"/>
      <c r="AY27900" s="80"/>
      <c r="AZ27900" s="80"/>
      <c r="BA27900" s="80"/>
      <c r="BB27900" s="80"/>
    </row>
    <row r="27901" spans="9:54" x14ac:dyDescent="0.25">
      <c r="I27901" s="80"/>
      <c r="AX27901" s="80"/>
      <c r="AY27901" s="80"/>
      <c r="AZ27901" s="80"/>
      <c r="BA27901" s="80"/>
      <c r="BB27901" s="80"/>
    </row>
    <row r="27902" spans="9:54" x14ac:dyDescent="0.25">
      <c r="I27902" s="80"/>
      <c r="AX27902" s="80"/>
      <c r="AY27902" s="80"/>
      <c r="AZ27902" s="80"/>
      <c r="BA27902" s="80"/>
      <c r="BB27902" s="80"/>
    </row>
    <row r="27903" spans="9:54" x14ac:dyDescent="0.25">
      <c r="I27903" s="80"/>
      <c r="AX27903" s="80"/>
      <c r="AY27903" s="80"/>
      <c r="AZ27903" s="80"/>
      <c r="BA27903" s="80"/>
      <c r="BB27903" s="80"/>
    </row>
    <row r="27904" spans="9:54" x14ac:dyDescent="0.25">
      <c r="I27904" s="80"/>
      <c r="AX27904" s="80"/>
      <c r="AY27904" s="80"/>
      <c r="AZ27904" s="80"/>
      <c r="BA27904" s="80"/>
      <c r="BB27904" s="80"/>
    </row>
    <row r="27905" spans="9:54" x14ac:dyDescent="0.25">
      <c r="I27905" s="80"/>
      <c r="AX27905" s="80"/>
      <c r="AY27905" s="80"/>
      <c r="AZ27905" s="80"/>
      <c r="BA27905" s="80"/>
      <c r="BB27905" s="80"/>
    </row>
    <row r="27906" spans="9:54" x14ac:dyDescent="0.25">
      <c r="I27906" s="80"/>
      <c r="AX27906" s="80"/>
      <c r="AY27906" s="80"/>
      <c r="AZ27906" s="80"/>
      <c r="BA27906" s="80"/>
      <c r="BB27906" s="80"/>
    </row>
    <row r="27907" spans="9:54" x14ac:dyDescent="0.25">
      <c r="I27907" s="80"/>
      <c r="AX27907" s="80"/>
      <c r="AY27907" s="80"/>
      <c r="AZ27907" s="80"/>
      <c r="BA27907" s="80"/>
      <c r="BB27907" s="80"/>
    </row>
    <row r="27908" spans="9:54" x14ac:dyDescent="0.25">
      <c r="I27908" s="80"/>
      <c r="AX27908" s="80"/>
      <c r="AY27908" s="80"/>
      <c r="AZ27908" s="80"/>
      <c r="BA27908" s="80"/>
      <c r="BB27908" s="80"/>
    </row>
    <row r="27909" spans="9:54" x14ac:dyDescent="0.25">
      <c r="I27909" s="80"/>
      <c r="AX27909" s="80"/>
      <c r="AY27909" s="80"/>
      <c r="AZ27909" s="80"/>
      <c r="BA27909" s="80"/>
      <c r="BB27909" s="80"/>
    </row>
    <row r="27910" spans="9:54" x14ac:dyDescent="0.25">
      <c r="I27910" s="80"/>
      <c r="AX27910" s="80"/>
      <c r="AY27910" s="80"/>
      <c r="AZ27910" s="80"/>
      <c r="BA27910" s="80"/>
      <c r="BB27910" s="80"/>
    </row>
    <row r="27911" spans="9:54" x14ac:dyDescent="0.25">
      <c r="I27911" s="80"/>
      <c r="AX27911" s="80"/>
      <c r="AY27911" s="80"/>
      <c r="AZ27911" s="80"/>
      <c r="BA27911" s="80"/>
      <c r="BB27911" s="80"/>
    </row>
    <row r="27912" spans="9:54" x14ac:dyDescent="0.25">
      <c r="I27912" s="80"/>
      <c r="AX27912" s="80"/>
      <c r="AY27912" s="80"/>
      <c r="AZ27912" s="80"/>
      <c r="BA27912" s="80"/>
      <c r="BB27912" s="80"/>
    </row>
    <row r="27913" spans="9:54" x14ac:dyDescent="0.25">
      <c r="I27913" s="80"/>
      <c r="AX27913" s="80"/>
      <c r="AY27913" s="80"/>
      <c r="AZ27913" s="80"/>
      <c r="BA27913" s="80"/>
      <c r="BB27913" s="80"/>
    </row>
    <row r="27914" spans="9:54" x14ac:dyDescent="0.25">
      <c r="I27914" s="80"/>
      <c r="AX27914" s="80"/>
      <c r="AY27914" s="80"/>
      <c r="AZ27914" s="80"/>
      <c r="BA27914" s="80"/>
      <c r="BB27914" s="80"/>
    </row>
    <row r="27915" spans="9:54" x14ac:dyDescent="0.25">
      <c r="I27915" s="80"/>
      <c r="AX27915" s="80"/>
      <c r="AY27915" s="80"/>
      <c r="AZ27915" s="80"/>
      <c r="BA27915" s="80"/>
      <c r="BB27915" s="80"/>
    </row>
    <row r="27916" spans="9:54" x14ac:dyDescent="0.25">
      <c r="I27916" s="80"/>
      <c r="AX27916" s="80"/>
      <c r="AY27916" s="80"/>
      <c r="AZ27916" s="80"/>
      <c r="BA27916" s="80"/>
      <c r="BB27916" s="80"/>
    </row>
    <row r="27917" spans="9:54" x14ac:dyDescent="0.25">
      <c r="I27917" s="80"/>
      <c r="AX27917" s="80"/>
      <c r="AY27917" s="80"/>
      <c r="AZ27917" s="80"/>
      <c r="BA27917" s="80"/>
      <c r="BB27917" s="80"/>
    </row>
    <row r="27918" spans="9:54" x14ac:dyDescent="0.25">
      <c r="I27918" s="80"/>
      <c r="AX27918" s="80"/>
      <c r="AY27918" s="80"/>
      <c r="AZ27918" s="80"/>
      <c r="BA27918" s="80"/>
      <c r="BB27918" s="80"/>
    </row>
    <row r="27919" spans="9:54" x14ac:dyDescent="0.25">
      <c r="I27919" s="80"/>
      <c r="AX27919" s="80"/>
      <c r="AY27919" s="80"/>
      <c r="AZ27919" s="80"/>
      <c r="BA27919" s="80"/>
      <c r="BB27919" s="80"/>
    </row>
    <row r="27920" spans="9:54" x14ac:dyDescent="0.25">
      <c r="I27920" s="80"/>
      <c r="AX27920" s="80"/>
      <c r="AY27920" s="80"/>
      <c r="AZ27920" s="80"/>
      <c r="BA27920" s="80"/>
      <c r="BB27920" s="80"/>
    </row>
    <row r="27921" spans="9:54" x14ac:dyDescent="0.25">
      <c r="I27921" s="80"/>
      <c r="AX27921" s="80"/>
      <c r="AY27921" s="80"/>
      <c r="AZ27921" s="80"/>
      <c r="BA27921" s="80"/>
      <c r="BB27921" s="80"/>
    </row>
    <row r="27922" spans="9:54" x14ac:dyDescent="0.25">
      <c r="I27922" s="80"/>
      <c r="AX27922" s="80"/>
      <c r="AY27922" s="80"/>
      <c r="AZ27922" s="80"/>
      <c r="BA27922" s="80"/>
      <c r="BB27922" s="80"/>
    </row>
    <row r="27923" spans="9:54" x14ac:dyDescent="0.25">
      <c r="I27923" s="80"/>
      <c r="AX27923" s="80"/>
      <c r="AY27923" s="80"/>
      <c r="AZ27923" s="80"/>
      <c r="BA27923" s="80"/>
      <c r="BB27923" s="80"/>
    </row>
    <row r="27924" spans="9:54" x14ac:dyDescent="0.25">
      <c r="I27924" s="80"/>
      <c r="AX27924" s="80"/>
      <c r="AY27924" s="80"/>
      <c r="AZ27924" s="80"/>
      <c r="BA27924" s="80"/>
      <c r="BB27924" s="80"/>
    </row>
    <row r="27925" spans="9:54" x14ac:dyDescent="0.25">
      <c r="I27925" s="80"/>
      <c r="AX27925" s="80"/>
      <c r="AY27925" s="80"/>
      <c r="AZ27925" s="80"/>
      <c r="BA27925" s="80"/>
      <c r="BB27925" s="80"/>
    </row>
    <row r="27926" spans="9:54" x14ac:dyDescent="0.25">
      <c r="I27926" s="80"/>
      <c r="AX27926" s="80"/>
      <c r="AY27926" s="80"/>
      <c r="AZ27926" s="80"/>
      <c r="BA27926" s="80"/>
      <c r="BB27926" s="80"/>
    </row>
    <row r="27927" spans="9:54" x14ac:dyDescent="0.25">
      <c r="I27927" s="80"/>
      <c r="AX27927" s="80"/>
      <c r="AY27927" s="80"/>
      <c r="AZ27927" s="80"/>
      <c r="BA27927" s="80"/>
      <c r="BB27927" s="80"/>
    </row>
    <row r="27928" spans="9:54" x14ac:dyDescent="0.25">
      <c r="I27928" s="80"/>
      <c r="AX27928" s="80"/>
      <c r="AY27928" s="80"/>
      <c r="AZ27928" s="80"/>
      <c r="BA27928" s="80"/>
      <c r="BB27928" s="80"/>
    </row>
    <row r="27929" spans="9:54" x14ac:dyDescent="0.25">
      <c r="I27929" s="80"/>
      <c r="AX27929" s="80"/>
      <c r="AY27929" s="80"/>
      <c r="AZ27929" s="80"/>
      <c r="BA27929" s="80"/>
      <c r="BB27929" s="80"/>
    </row>
    <row r="27930" spans="9:54" x14ac:dyDescent="0.25">
      <c r="I27930" s="80"/>
      <c r="AX27930" s="80"/>
      <c r="AY27930" s="80"/>
      <c r="AZ27930" s="80"/>
      <c r="BA27930" s="80"/>
      <c r="BB27930" s="80"/>
    </row>
    <row r="27931" spans="9:54" x14ac:dyDescent="0.25">
      <c r="I27931" s="80"/>
      <c r="AX27931" s="80"/>
      <c r="AY27931" s="80"/>
      <c r="AZ27931" s="80"/>
      <c r="BA27931" s="80"/>
      <c r="BB27931" s="80"/>
    </row>
    <row r="27932" spans="9:54" x14ac:dyDescent="0.25">
      <c r="I27932" s="80"/>
      <c r="AX27932" s="80"/>
      <c r="AY27932" s="80"/>
      <c r="AZ27932" s="80"/>
      <c r="BA27932" s="80"/>
      <c r="BB27932" s="80"/>
    </row>
    <row r="27933" spans="9:54" x14ac:dyDescent="0.25">
      <c r="I27933" s="80"/>
      <c r="AX27933" s="80"/>
      <c r="AY27933" s="80"/>
      <c r="AZ27933" s="80"/>
      <c r="BA27933" s="80"/>
      <c r="BB27933" s="80"/>
    </row>
    <row r="27934" spans="9:54" x14ac:dyDescent="0.25">
      <c r="I27934" s="80"/>
      <c r="AX27934" s="80"/>
      <c r="AY27934" s="80"/>
      <c r="AZ27934" s="80"/>
      <c r="BA27934" s="80"/>
      <c r="BB27934" s="80"/>
    </row>
    <row r="27935" spans="9:54" x14ac:dyDescent="0.25">
      <c r="I27935" s="80"/>
      <c r="AX27935" s="80"/>
      <c r="AY27935" s="80"/>
      <c r="AZ27935" s="80"/>
      <c r="BA27935" s="80"/>
      <c r="BB27935" s="80"/>
    </row>
    <row r="27936" spans="9:54" x14ac:dyDescent="0.25">
      <c r="I27936" s="80"/>
      <c r="AX27936" s="80"/>
      <c r="AY27936" s="80"/>
      <c r="AZ27936" s="80"/>
      <c r="BA27936" s="80"/>
      <c r="BB27936" s="80"/>
    </row>
    <row r="27937" spans="9:54" x14ac:dyDescent="0.25">
      <c r="I27937" s="80"/>
      <c r="AX27937" s="80"/>
      <c r="AY27937" s="80"/>
      <c r="AZ27937" s="80"/>
      <c r="BA27937" s="80"/>
      <c r="BB27937" s="80"/>
    </row>
    <row r="27938" spans="9:54" x14ac:dyDescent="0.25">
      <c r="I27938" s="80"/>
      <c r="AX27938" s="80"/>
      <c r="AY27938" s="80"/>
      <c r="AZ27938" s="80"/>
      <c r="BA27938" s="80"/>
      <c r="BB27938" s="80"/>
    </row>
    <row r="27939" spans="9:54" x14ac:dyDescent="0.25">
      <c r="I27939" s="80"/>
      <c r="AX27939" s="80"/>
      <c r="AY27939" s="80"/>
      <c r="AZ27939" s="80"/>
      <c r="BA27939" s="80"/>
      <c r="BB27939" s="80"/>
    </row>
    <row r="27940" spans="9:54" x14ac:dyDescent="0.25">
      <c r="I27940" s="80"/>
      <c r="AX27940" s="80"/>
      <c r="AY27940" s="80"/>
      <c r="AZ27940" s="80"/>
      <c r="BA27940" s="80"/>
      <c r="BB27940" s="80"/>
    </row>
    <row r="27941" spans="9:54" x14ac:dyDescent="0.25">
      <c r="I27941" s="80"/>
      <c r="AX27941" s="80"/>
      <c r="AY27941" s="80"/>
      <c r="AZ27941" s="80"/>
      <c r="BA27941" s="80"/>
      <c r="BB27941" s="80"/>
    </row>
    <row r="27942" spans="9:54" x14ac:dyDescent="0.25">
      <c r="I27942" s="80"/>
      <c r="AX27942" s="80"/>
      <c r="AY27942" s="80"/>
      <c r="AZ27942" s="80"/>
      <c r="BA27942" s="80"/>
      <c r="BB27942" s="80"/>
    </row>
    <row r="27943" spans="9:54" x14ac:dyDescent="0.25">
      <c r="I27943" s="80"/>
      <c r="AX27943" s="80"/>
      <c r="AY27943" s="80"/>
      <c r="AZ27943" s="80"/>
      <c r="BA27943" s="80"/>
      <c r="BB27943" s="80"/>
    </row>
    <row r="27944" spans="9:54" x14ac:dyDescent="0.25">
      <c r="I27944" s="80"/>
      <c r="AX27944" s="80"/>
      <c r="AY27944" s="80"/>
      <c r="AZ27944" s="80"/>
      <c r="BA27944" s="80"/>
      <c r="BB27944" s="80"/>
    </row>
    <row r="27945" spans="9:54" x14ac:dyDescent="0.25">
      <c r="I27945" s="80"/>
      <c r="AX27945" s="80"/>
      <c r="AY27945" s="80"/>
      <c r="AZ27945" s="80"/>
      <c r="BA27945" s="80"/>
      <c r="BB27945" s="80"/>
    </row>
    <row r="27946" spans="9:54" x14ac:dyDescent="0.25">
      <c r="I27946" s="80"/>
      <c r="AX27946" s="80"/>
      <c r="AY27946" s="80"/>
      <c r="AZ27946" s="80"/>
      <c r="BA27946" s="80"/>
      <c r="BB27946" s="80"/>
    </row>
    <row r="27947" spans="9:54" x14ac:dyDescent="0.25">
      <c r="I27947" s="80"/>
      <c r="AX27947" s="80"/>
      <c r="AY27947" s="80"/>
      <c r="AZ27947" s="80"/>
      <c r="BA27947" s="80"/>
      <c r="BB27947" s="80"/>
    </row>
    <row r="27948" spans="9:54" x14ac:dyDescent="0.25">
      <c r="I27948" s="80"/>
      <c r="AX27948" s="80"/>
      <c r="AY27948" s="80"/>
      <c r="AZ27948" s="80"/>
      <c r="BA27948" s="80"/>
      <c r="BB27948" s="80"/>
    </row>
    <row r="27949" spans="9:54" x14ac:dyDescent="0.25">
      <c r="I27949" s="80"/>
      <c r="AX27949" s="80"/>
      <c r="AY27949" s="80"/>
      <c r="AZ27949" s="80"/>
      <c r="BA27949" s="80"/>
      <c r="BB27949" s="80"/>
    </row>
    <row r="27950" spans="9:54" x14ac:dyDescent="0.25">
      <c r="I27950" s="80"/>
      <c r="AX27950" s="80"/>
      <c r="AY27950" s="80"/>
      <c r="AZ27950" s="80"/>
      <c r="BA27950" s="80"/>
      <c r="BB27950" s="80"/>
    </row>
    <row r="27951" spans="9:54" x14ac:dyDescent="0.25">
      <c r="I27951" s="80"/>
      <c r="AX27951" s="80"/>
      <c r="AY27951" s="80"/>
      <c r="AZ27951" s="80"/>
      <c r="BA27951" s="80"/>
      <c r="BB27951" s="80"/>
    </row>
    <row r="27952" spans="9:54" x14ac:dyDescent="0.25">
      <c r="I27952" s="80"/>
      <c r="AX27952" s="80"/>
      <c r="AY27952" s="80"/>
      <c r="AZ27952" s="80"/>
      <c r="BA27952" s="80"/>
      <c r="BB27952" s="80"/>
    </row>
    <row r="27953" spans="9:54" x14ac:dyDescent="0.25">
      <c r="I27953" s="80"/>
      <c r="AX27953" s="80"/>
      <c r="AY27953" s="80"/>
      <c r="AZ27953" s="80"/>
      <c r="BA27953" s="80"/>
      <c r="BB27953" s="80"/>
    </row>
    <row r="27954" spans="9:54" x14ac:dyDescent="0.25">
      <c r="I27954" s="80"/>
      <c r="AX27954" s="80"/>
      <c r="AY27954" s="80"/>
      <c r="AZ27954" s="80"/>
      <c r="BA27954" s="80"/>
      <c r="BB27954" s="80"/>
    </row>
    <row r="27955" spans="9:54" x14ac:dyDescent="0.25">
      <c r="I27955" s="80"/>
      <c r="AX27955" s="80"/>
      <c r="AY27955" s="80"/>
      <c r="AZ27955" s="80"/>
      <c r="BA27955" s="80"/>
      <c r="BB27955" s="80"/>
    </row>
    <row r="27956" spans="9:54" x14ac:dyDescent="0.25">
      <c r="I27956" s="80"/>
      <c r="AX27956" s="80"/>
      <c r="AY27956" s="80"/>
      <c r="AZ27956" s="80"/>
      <c r="BA27956" s="80"/>
      <c r="BB27956" s="80"/>
    </row>
    <row r="27957" spans="9:54" x14ac:dyDescent="0.25">
      <c r="I27957" s="80"/>
      <c r="AX27957" s="80"/>
      <c r="AY27957" s="80"/>
      <c r="AZ27957" s="80"/>
      <c r="BA27957" s="80"/>
      <c r="BB27957" s="80"/>
    </row>
    <row r="27958" spans="9:54" x14ac:dyDescent="0.25">
      <c r="I27958" s="80"/>
      <c r="AX27958" s="80"/>
      <c r="AY27958" s="80"/>
      <c r="AZ27958" s="80"/>
      <c r="BA27958" s="80"/>
      <c r="BB27958" s="80"/>
    </row>
    <row r="27959" spans="9:54" x14ac:dyDescent="0.25">
      <c r="I27959" s="80"/>
      <c r="AX27959" s="80"/>
      <c r="AY27959" s="80"/>
      <c r="AZ27959" s="80"/>
      <c r="BA27959" s="80"/>
      <c r="BB27959" s="80"/>
    </row>
    <row r="27960" spans="9:54" x14ac:dyDescent="0.25">
      <c r="I27960" s="80"/>
      <c r="AX27960" s="80"/>
      <c r="AY27960" s="80"/>
      <c r="AZ27960" s="80"/>
      <c r="BA27960" s="80"/>
      <c r="BB27960" s="80"/>
    </row>
    <row r="27961" spans="9:54" x14ac:dyDescent="0.25">
      <c r="I27961" s="80"/>
      <c r="AX27961" s="80"/>
      <c r="AY27961" s="80"/>
      <c r="AZ27961" s="80"/>
      <c r="BA27961" s="80"/>
      <c r="BB27961" s="80"/>
    </row>
    <row r="27962" spans="9:54" x14ac:dyDescent="0.25">
      <c r="I27962" s="80"/>
      <c r="AX27962" s="80"/>
      <c r="AY27962" s="80"/>
      <c r="AZ27962" s="80"/>
      <c r="BA27962" s="80"/>
      <c r="BB27962" s="80"/>
    </row>
    <row r="27963" spans="9:54" x14ac:dyDescent="0.25">
      <c r="I27963" s="80"/>
      <c r="AX27963" s="80"/>
      <c r="AY27963" s="80"/>
      <c r="AZ27963" s="80"/>
      <c r="BA27963" s="80"/>
      <c r="BB27963" s="80"/>
    </row>
    <row r="27964" spans="9:54" x14ac:dyDescent="0.25">
      <c r="I27964" s="80"/>
      <c r="AX27964" s="80"/>
      <c r="AY27964" s="80"/>
      <c r="AZ27964" s="80"/>
      <c r="BA27964" s="80"/>
      <c r="BB27964" s="80"/>
    </row>
    <row r="27965" spans="9:54" x14ac:dyDescent="0.25">
      <c r="I27965" s="80"/>
      <c r="AX27965" s="80"/>
      <c r="AY27965" s="80"/>
      <c r="AZ27965" s="80"/>
      <c r="BA27965" s="80"/>
      <c r="BB27965" s="80"/>
    </row>
    <row r="27966" spans="9:54" x14ac:dyDescent="0.25">
      <c r="I27966" s="80"/>
      <c r="AX27966" s="80"/>
      <c r="AY27966" s="80"/>
      <c r="AZ27966" s="80"/>
      <c r="BA27966" s="80"/>
      <c r="BB27966" s="80"/>
    </row>
    <row r="27967" spans="9:54" x14ac:dyDescent="0.25">
      <c r="I27967" s="80"/>
      <c r="AX27967" s="80"/>
      <c r="AY27967" s="80"/>
      <c r="AZ27967" s="80"/>
      <c r="BA27967" s="80"/>
      <c r="BB27967" s="80"/>
    </row>
    <row r="27968" spans="9:54" x14ac:dyDescent="0.25">
      <c r="I27968" s="80"/>
      <c r="AX27968" s="80"/>
      <c r="AY27968" s="80"/>
      <c r="AZ27968" s="80"/>
      <c r="BA27968" s="80"/>
      <c r="BB27968" s="80"/>
    </row>
    <row r="27969" spans="9:54" x14ac:dyDescent="0.25">
      <c r="I27969" s="80"/>
      <c r="AX27969" s="80"/>
      <c r="AY27969" s="80"/>
      <c r="AZ27969" s="80"/>
      <c r="BA27969" s="80"/>
      <c r="BB27969" s="80"/>
    </row>
    <row r="27970" spans="9:54" x14ac:dyDescent="0.25">
      <c r="I27970" s="80"/>
      <c r="AX27970" s="80"/>
      <c r="AY27970" s="80"/>
      <c r="AZ27970" s="80"/>
      <c r="BA27970" s="80"/>
      <c r="BB27970" s="80"/>
    </row>
    <row r="27971" spans="9:54" x14ac:dyDescent="0.25">
      <c r="I27971" s="80"/>
      <c r="AX27971" s="80"/>
      <c r="AY27971" s="80"/>
      <c r="AZ27971" s="80"/>
      <c r="BA27971" s="80"/>
      <c r="BB27971" s="80"/>
    </row>
    <row r="27972" spans="9:54" x14ac:dyDescent="0.25">
      <c r="I27972" s="80"/>
      <c r="AX27972" s="80"/>
      <c r="AY27972" s="80"/>
      <c r="AZ27972" s="80"/>
      <c r="BA27972" s="80"/>
      <c r="BB27972" s="80"/>
    </row>
    <row r="27973" spans="9:54" x14ac:dyDescent="0.25">
      <c r="I27973" s="80"/>
      <c r="AX27973" s="80"/>
      <c r="AY27973" s="80"/>
      <c r="AZ27973" s="80"/>
      <c r="BA27973" s="80"/>
      <c r="BB27973" s="80"/>
    </row>
    <row r="27974" spans="9:54" x14ac:dyDescent="0.25">
      <c r="I27974" s="80"/>
      <c r="AX27974" s="80"/>
      <c r="AY27974" s="80"/>
      <c r="AZ27974" s="80"/>
      <c r="BA27974" s="80"/>
      <c r="BB27974" s="80"/>
    </row>
    <row r="27975" spans="9:54" x14ac:dyDescent="0.25">
      <c r="I27975" s="80"/>
      <c r="AX27975" s="80"/>
      <c r="AY27975" s="80"/>
      <c r="AZ27975" s="80"/>
      <c r="BA27975" s="80"/>
      <c r="BB27975" s="80"/>
    </row>
    <row r="27976" spans="9:54" x14ac:dyDescent="0.25">
      <c r="I27976" s="80"/>
      <c r="AX27976" s="80"/>
      <c r="AY27976" s="80"/>
      <c r="AZ27976" s="80"/>
      <c r="BA27976" s="80"/>
      <c r="BB27976" s="80"/>
    </row>
    <row r="27977" spans="9:54" x14ac:dyDescent="0.25">
      <c r="I27977" s="80"/>
      <c r="AX27977" s="80"/>
      <c r="AY27977" s="80"/>
      <c r="AZ27977" s="80"/>
      <c r="BA27977" s="80"/>
      <c r="BB27977" s="80"/>
    </row>
    <row r="27978" spans="9:54" x14ac:dyDescent="0.25">
      <c r="I27978" s="80"/>
      <c r="AX27978" s="80"/>
      <c r="AY27978" s="80"/>
      <c r="AZ27978" s="80"/>
      <c r="BA27978" s="80"/>
      <c r="BB27978" s="80"/>
    </row>
    <row r="27979" spans="9:54" x14ac:dyDescent="0.25">
      <c r="I27979" s="80"/>
      <c r="AX27979" s="80"/>
      <c r="AY27979" s="80"/>
      <c r="AZ27979" s="80"/>
      <c r="BA27979" s="80"/>
      <c r="BB27979" s="80"/>
    </row>
    <row r="27980" spans="9:54" x14ac:dyDescent="0.25">
      <c r="I27980" s="80"/>
      <c r="AX27980" s="80"/>
      <c r="AY27980" s="80"/>
      <c r="AZ27980" s="80"/>
      <c r="BA27980" s="80"/>
      <c r="BB27980" s="80"/>
    </row>
    <row r="27981" spans="9:54" x14ac:dyDescent="0.25">
      <c r="I27981" s="80"/>
      <c r="AX27981" s="80"/>
      <c r="AY27981" s="80"/>
      <c r="AZ27981" s="80"/>
      <c r="BA27981" s="80"/>
      <c r="BB27981" s="80"/>
    </row>
    <row r="27982" spans="9:54" x14ac:dyDescent="0.25">
      <c r="I27982" s="80"/>
      <c r="AX27982" s="80"/>
      <c r="AY27982" s="80"/>
      <c r="AZ27982" s="80"/>
      <c r="BA27982" s="80"/>
      <c r="BB27982" s="80"/>
    </row>
    <row r="27983" spans="9:54" x14ac:dyDescent="0.25">
      <c r="I27983" s="80"/>
      <c r="AX27983" s="80"/>
      <c r="AY27983" s="80"/>
      <c r="AZ27983" s="80"/>
      <c r="BA27983" s="80"/>
      <c r="BB27983" s="80"/>
    </row>
    <row r="27984" spans="9:54" x14ac:dyDescent="0.25">
      <c r="I27984" s="80"/>
      <c r="AX27984" s="80"/>
      <c r="AY27984" s="80"/>
      <c r="AZ27984" s="80"/>
      <c r="BA27984" s="80"/>
      <c r="BB27984" s="80"/>
    </row>
    <row r="27985" spans="9:54" x14ac:dyDescent="0.25">
      <c r="I27985" s="80"/>
      <c r="AX27985" s="80"/>
      <c r="AY27985" s="80"/>
      <c r="AZ27985" s="80"/>
      <c r="BA27985" s="80"/>
      <c r="BB27985" s="80"/>
    </row>
    <row r="27986" spans="9:54" x14ac:dyDescent="0.25">
      <c r="I27986" s="80"/>
      <c r="AX27986" s="80"/>
      <c r="AY27986" s="80"/>
      <c r="AZ27986" s="80"/>
      <c r="BA27986" s="80"/>
      <c r="BB27986" s="80"/>
    </row>
    <row r="27987" spans="9:54" x14ac:dyDescent="0.25">
      <c r="I27987" s="80"/>
      <c r="AX27987" s="80"/>
      <c r="AY27987" s="80"/>
      <c r="AZ27987" s="80"/>
      <c r="BA27987" s="80"/>
      <c r="BB27987" s="80"/>
    </row>
    <row r="27988" spans="9:54" x14ac:dyDescent="0.25">
      <c r="I27988" s="80"/>
      <c r="AX27988" s="80"/>
      <c r="AY27988" s="80"/>
      <c r="AZ27988" s="80"/>
      <c r="BA27988" s="80"/>
      <c r="BB27988" s="80"/>
    </row>
    <row r="27989" spans="9:54" x14ac:dyDescent="0.25">
      <c r="I27989" s="80"/>
      <c r="AX27989" s="80"/>
      <c r="AY27989" s="80"/>
      <c r="AZ27989" s="80"/>
      <c r="BA27989" s="80"/>
      <c r="BB27989" s="80"/>
    </row>
    <row r="27990" spans="9:54" x14ac:dyDescent="0.25">
      <c r="I27990" s="80"/>
      <c r="AX27990" s="80"/>
      <c r="AY27990" s="80"/>
      <c r="AZ27990" s="80"/>
      <c r="BA27990" s="80"/>
      <c r="BB27990" s="80"/>
    </row>
    <row r="27991" spans="9:54" x14ac:dyDescent="0.25">
      <c r="I27991" s="80"/>
      <c r="AX27991" s="80"/>
      <c r="AY27991" s="80"/>
      <c r="AZ27991" s="80"/>
      <c r="BA27991" s="80"/>
      <c r="BB27991" s="80"/>
    </row>
    <row r="27992" spans="9:54" x14ac:dyDescent="0.25">
      <c r="I27992" s="80"/>
      <c r="AX27992" s="80"/>
      <c r="AY27992" s="80"/>
      <c r="AZ27992" s="80"/>
      <c r="BA27992" s="80"/>
      <c r="BB27992" s="80"/>
    </row>
    <row r="27993" spans="9:54" x14ac:dyDescent="0.25">
      <c r="I27993" s="80"/>
      <c r="AX27993" s="80"/>
      <c r="AY27993" s="80"/>
      <c r="AZ27993" s="80"/>
      <c r="BA27993" s="80"/>
      <c r="BB27993" s="80"/>
    </row>
    <row r="27994" spans="9:54" x14ac:dyDescent="0.25">
      <c r="I27994" s="80"/>
      <c r="AX27994" s="80"/>
      <c r="AY27994" s="80"/>
      <c r="AZ27994" s="80"/>
      <c r="BA27994" s="80"/>
      <c r="BB27994" s="80"/>
    </row>
    <row r="27995" spans="9:54" x14ac:dyDescent="0.25">
      <c r="I27995" s="80"/>
      <c r="AX27995" s="80"/>
      <c r="AY27995" s="80"/>
      <c r="AZ27995" s="80"/>
      <c r="BA27995" s="80"/>
      <c r="BB27995" s="80"/>
    </row>
    <row r="27996" spans="9:54" x14ac:dyDescent="0.25">
      <c r="I27996" s="80"/>
      <c r="AX27996" s="80"/>
      <c r="AY27996" s="80"/>
      <c r="AZ27996" s="80"/>
      <c r="BA27996" s="80"/>
      <c r="BB27996" s="80"/>
    </row>
    <row r="27997" spans="9:54" x14ac:dyDescent="0.25">
      <c r="I27997" s="80"/>
      <c r="AX27997" s="80"/>
      <c r="AY27997" s="80"/>
      <c r="AZ27997" s="80"/>
      <c r="BA27997" s="80"/>
      <c r="BB27997" s="80"/>
    </row>
    <row r="27998" spans="9:54" x14ac:dyDescent="0.25">
      <c r="I27998" s="80"/>
      <c r="AX27998" s="80"/>
      <c r="AY27998" s="80"/>
      <c r="AZ27998" s="80"/>
      <c r="BA27998" s="80"/>
      <c r="BB27998" s="80"/>
    </row>
    <row r="27999" spans="9:54" x14ac:dyDescent="0.25">
      <c r="I27999" s="80"/>
      <c r="AX27999" s="80"/>
      <c r="AY27999" s="80"/>
      <c r="AZ27999" s="80"/>
      <c r="BA27999" s="80"/>
      <c r="BB27999" s="80"/>
    </row>
    <row r="28000" spans="9:54" x14ac:dyDescent="0.25">
      <c r="I28000" s="80"/>
      <c r="AX28000" s="80"/>
      <c r="AY28000" s="80"/>
      <c r="AZ28000" s="80"/>
      <c r="BA28000" s="80"/>
      <c r="BB28000" s="80"/>
    </row>
    <row r="28001" spans="9:54" x14ac:dyDescent="0.25">
      <c r="I28001" s="80"/>
      <c r="AX28001" s="80"/>
      <c r="AY28001" s="80"/>
      <c r="AZ28001" s="80"/>
      <c r="BA28001" s="80"/>
      <c r="BB28001" s="80"/>
    </row>
    <row r="28002" spans="9:54" x14ac:dyDescent="0.25">
      <c r="I28002" s="80"/>
      <c r="AX28002" s="80"/>
      <c r="AY28002" s="80"/>
      <c r="AZ28002" s="80"/>
      <c r="BA28002" s="80"/>
      <c r="BB28002" s="80"/>
    </row>
    <row r="28003" spans="9:54" x14ac:dyDescent="0.25">
      <c r="I28003" s="80"/>
      <c r="AX28003" s="80"/>
      <c r="AY28003" s="80"/>
      <c r="AZ28003" s="80"/>
      <c r="BA28003" s="80"/>
      <c r="BB28003" s="80"/>
    </row>
    <row r="28004" spans="9:54" x14ac:dyDescent="0.25">
      <c r="I28004" s="80"/>
      <c r="AX28004" s="80"/>
      <c r="AY28004" s="80"/>
      <c r="AZ28004" s="80"/>
      <c r="BA28004" s="80"/>
      <c r="BB28004" s="80"/>
    </row>
    <row r="28005" spans="9:54" x14ac:dyDescent="0.25">
      <c r="I28005" s="80"/>
      <c r="AX28005" s="80"/>
      <c r="AY28005" s="80"/>
      <c r="AZ28005" s="80"/>
      <c r="BA28005" s="80"/>
      <c r="BB28005" s="80"/>
    </row>
    <row r="28006" spans="9:54" x14ac:dyDescent="0.25">
      <c r="I28006" s="80"/>
      <c r="AX28006" s="80"/>
      <c r="AY28006" s="80"/>
      <c r="AZ28006" s="80"/>
      <c r="BA28006" s="80"/>
      <c r="BB28006" s="80"/>
    </row>
    <row r="28007" spans="9:54" x14ac:dyDescent="0.25">
      <c r="I28007" s="80"/>
      <c r="AX28007" s="80"/>
      <c r="AY28007" s="80"/>
      <c r="AZ28007" s="80"/>
      <c r="BA28007" s="80"/>
      <c r="BB28007" s="80"/>
    </row>
    <row r="28008" spans="9:54" x14ac:dyDescent="0.25">
      <c r="I28008" s="80"/>
      <c r="AX28008" s="80"/>
      <c r="AY28008" s="80"/>
      <c r="AZ28008" s="80"/>
      <c r="BA28008" s="80"/>
      <c r="BB28008" s="80"/>
    </row>
    <row r="28009" spans="9:54" x14ac:dyDescent="0.25">
      <c r="I28009" s="80"/>
      <c r="AX28009" s="80"/>
      <c r="AY28009" s="80"/>
      <c r="AZ28009" s="80"/>
      <c r="BA28009" s="80"/>
      <c r="BB28009" s="80"/>
    </row>
    <row r="28010" spans="9:54" x14ac:dyDescent="0.25">
      <c r="I28010" s="80"/>
      <c r="AX28010" s="80"/>
      <c r="AY28010" s="80"/>
      <c r="AZ28010" s="80"/>
      <c r="BA28010" s="80"/>
      <c r="BB28010" s="80"/>
    </row>
    <row r="28011" spans="9:54" x14ac:dyDescent="0.25">
      <c r="I28011" s="80"/>
      <c r="AX28011" s="80"/>
      <c r="AY28011" s="80"/>
      <c r="AZ28011" s="80"/>
      <c r="BA28011" s="80"/>
      <c r="BB28011" s="80"/>
    </row>
    <row r="28012" spans="9:54" x14ac:dyDescent="0.25">
      <c r="I28012" s="80"/>
      <c r="AX28012" s="80"/>
      <c r="AY28012" s="80"/>
      <c r="AZ28012" s="80"/>
      <c r="BA28012" s="80"/>
      <c r="BB28012" s="80"/>
    </row>
    <row r="28013" spans="9:54" x14ac:dyDescent="0.25">
      <c r="I28013" s="80"/>
      <c r="AX28013" s="80"/>
      <c r="AY28013" s="80"/>
      <c r="AZ28013" s="80"/>
      <c r="BA28013" s="80"/>
      <c r="BB28013" s="80"/>
    </row>
    <row r="28014" spans="9:54" x14ac:dyDescent="0.25">
      <c r="I28014" s="80"/>
      <c r="AX28014" s="80"/>
      <c r="AY28014" s="80"/>
      <c r="AZ28014" s="80"/>
      <c r="BA28014" s="80"/>
      <c r="BB28014" s="80"/>
    </row>
    <row r="28015" spans="9:54" x14ac:dyDescent="0.25">
      <c r="I28015" s="80"/>
      <c r="AX28015" s="80"/>
      <c r="AY28015" s="80"/>
      <c r="AZ28015" s="80"/>
      <c r="BA28015" s="80"/>
      <c r="BB28015" s="80"/>
    </row>
    <row r="28016" spans="9:54" x14ac:dyDescent="0.25">
      <c r="I28016" s="80"/>
      <c r="AX28016" s="80"/>
      <c r="AY28016" s="80"/>
      <c r="AZ28016" s="80"/>
      <c r="BA28016" s="80"/>
      <c r="BB28016" s="80"/>
    </row>
    <row r="28017" spans="9:54" x14ac:dyDescent="0.25">
      <c r="I28017" s="80"/>
      <c r="AX28017" s="80"/>
      <c r="AY28017" s="80"/>
      <c r="AZ28017" s="80"/>
      <c r="BA28017" s="80"/>
      <c r="BB28017" s="80"/>
    </row>
    <row r="28018" spans="9:54" x14ac:dyDescent="0.25">
      <c r="I28018" s="80"/>
      <c r="AX28018" s="80"/>
      <c r="AY28018" s="80"/>
      <c r="AZ28018" s="80"/>
      <c r="BA28018" s="80"/>
      <c r="BB28018" s="80"/>
    </row>
    <row r="28019" spans="9:54" x14ac:dyDescent="0.25">
      <c r="I28019" s="80"/>
      <c r="AX28019" s="80"/>
      <c r="AY28019" s="80"/>
      <c r="AZ28019" s="80"/>
      <c r="BA28019" s="80"/>
      <c r="BB28019" s="80"/>
    </row>
    <row r="28020" spans="9:54" x14ac:dyDescent="0.25">
      <c r="I28020" s="80"/>
      <c r="AX28020" s="80"/>
      <c r="AY28020" s="80"/>
      <c r="AZ28020" s="80"/>
      <c r="BA28020" s="80"/>
      <c r="BB28020" s="80"/>
    </row>
    <row r="28021" spans="9:54" x14ac:dyDescent="0.25">
      <c r="I28021" s="80"/>
      <c r="AX28021" s="80"/>
      <c r="AY28021" s="80"/>
      <c r="AZ28021" s="80"/>
      <c r="BA28021" s="80"/>
      <c r="BB28021" s="80"/>
    </row>
    <row r="28022" spans="9:54" x14ac:dyDescent="0.25">
      <c r="I28022" s="80"/>
      <c r="AX28022" s="80"/>
      <c r="AY28022" s="80"/>
      <c r="AZ28022" s="80"/>
      <c r="BA28022" s="80"/>
      <c r="BB28022" s="80"/>
    </row>
    <row r="28023" spans="9:54" x14ac:dyDescent="0.25">
      <c r="I28023" s="80"/>
      <c r="AX28023" s="80"/>
      <c r="AY28023" s="80"/>
      <c r="AZ28023" s="80"/>
      <c r="BA28023" s="80"/>
      <c r="BB28023" s="80"/>
    </row>
    <row r="28024" spans="9:54" x14ac:dyDescent="0.25">
      <c r="I28024" s="80"/>
      <c r="AX28024" s="80"/>
      <c r="AY28024" s="80"/>
      <c r="AZ28024" s="80"/>
      <c r="BA28024" s="80"/>
      <c r="BB28024" s="80"/>
    </row>
    <row r="28025" spans="9:54" x14ac:dyDescent="0.25">
      <c r="I28025" s="80"/>
      <c r="AX28025" s="80"/>
      <c r="AY28025" s="80"/>
      <c r="AZ28025" s="80"/>
      <c r="BA28025" s="80"/>
      <c r="BB28025" s="80"/>
    </row>
    <row r="28026" spans="9:54" x14ac:dyDescent="0.25">
      <c r="I28026" s="80"/>
      <c r="AX28026" s="80"/>
      <c r="AY28026" s="80"/>
      <c r="AZ28026" s="80"/>
      <c r="BA28026" s="80"/>
      <c r="BB28026" s="80"/>
    </row>
    <row r="28027" spans="9:54" x14ac:dyDescent="0.25">
      <c r="I28027" s="80"/>
      <c r="AX28027" s="80"/>
      <c r="AY28027" s="80"/>
      <c r="AZ28027" s="80"/>
      <c r="BA28027" s="80"/>
      <c r="BB28027" s="80"/>
    </row>
    <row r="28028" spans="9:54" x14ac:dyDescent="0.25">
      <c r="I28028" s="80"/>
      <c r="AX28028" s="80"/>
      <c r="AY28028" s="80"/>
      <c r="AZ28028" s="80"/>
      <c r="BA28028" s="80"/>
      <c r="BB28028" s="80"/>
    </row>
    <row r="28029" spans="9:54" x14ac:dyDescent="0.25">
      <c r="I28029" s="80"/>
      <c r="AX28029" s="80"/>
      <c r="AY28029" s="80"/>
      <c r="AZ28029" s="80"/>
      <c r="BA28029" s="80"/>
      <c r="BB28029" s="80"/>
    </row>
    <row r="28030" spans="9:54" x14ac:dyDescent="0.25">
      <c r="I28030" s="80"/>
      <c r="AX28030" s="80"/>
      <c r="AY28030" s="80"/>
      <c r="AZ28030" s="80"/>
      <c r="BA28030" s="80"/>
      <c r="BB28030" s="80"/>
    </row>
    <row r="28031" spans="9:54" x14ac:dyDescent="0.25">
      <c r="I28031" s="80"/>
      <c r="AX28031" s="80"/>
      <c r="AY28031" s="80"/>
      <c r="AZ28031" s="80"/>
      <c r="BA28031" s="80"/>
      <c r="BB28031" s="80"/>
    </row>
    <row r="28032" spans="9:54" x14ac:dyDescent="0.25">
      <c r="I28032" s="80"/>
      <c r="AX28032" s="80"/>
      <c r="AY28032" s="80"/>
      <c r="AZ28032" s="80"/>
      <c r="BA28032" s="80"/>
      <c r="BB28032" s="80"/>
    </row>
    <row r="28033" spans="9:54" x14ac:dyDescent="0.25">
      <c r="I28033" s="80"/>
      <c r="AX28033" s="80"/>
      <c r="AY28033" s="80"/>
      <c r="AZ28033" s="80"/>
      <c r="BA28033" s="80"/>
      <c r="BB28033" s="80"/>
    </row>
    <row r="28034" spans="9:54" x14ac:dyDescent="0.25">
      <c r="I28034" s="80"/>
      <c r="AX28034" s="80"/>
      <c r="AY28034" s="80"/>
      <c r="AZ28034" s="80"/>
      <c r="BA28034" s="80"/>
      <c r="BB28034" s="80"/>
    </row>
    <row r="28035" spans="9:54" x14ac:dyDescent="0.25">
      <c r="I28035" s="80"/>
      <c r="AX28035" s="80"/>
      <c r="AY28035" s="80"/>
      <c r="AZ28035" s="80"/>
      <c r="BA28035" s="80"/>
      <c r="BB28035" s="80"/>
    </row>
    <row r="28036" spans="9:54" x14ac:dyDescent="0.25">
      <c r="I28036" s="80"/>
      <c r="AX28036" s="80"/>
      <c r="AY28036" s="80"/>
      <c r="AZ28036" s="80"/>
      <c r="BA28036" s="80"/>
      <c r="BB28036" s="80"/>
    </row>
    <row r="28037" spans="9:54" x14ac:dyDescent="0.25">
      <c r="I28037" s="80"/>
      <c r="AX28037" s="80"/>
      <c r="AY28037" s="80"/>
      <c r="AZ28037" s="80"/>
      <c r="BA28037" s="80"/>
      <c r="BB28037" s="80"/>
    </row>
    <row r="28038" spans="9:54" x14ac:dyDescent="0.25">
      <c r="I28038" s="80"/>
      <c r="AX28038" s="80"/>
      <c r="AY28038" s="80"/>
      <c r="AZ28038" s="80"/>
      <c r="BA28038" s="80"/>
      <c r="BB28038" s="80"/>
    </row>
    <row r="28039" spans="9:54" x14ac:dyDescent="0.25">
      <c r="I28039" s="80"/>
      <c r="AX28039" s="80"/>
      <c r="AY28039" s="80"/>
      <c r="AZ28039" s="80"/>
      <c r="BA28039" s="80"/>
      <c r="BB28039" s="80"/>
    </row>
    <row r="28040" spans="9:54" x14ac:dyDescent="0.25">
      <c r="I28040" s="80"/>
      <c r="AX28040" s="80"/>
      <c r="AY28040" s="80"/>
      <c r="AZ28040" s="80"/>
      <c r="BA28040" s="80"/>
      <c r="BB28040" s="80"/>
    </row>
    <row r="28041" spans="9:54" x14ac:dyDescent="0.25">
      <c r="I28041" s="80"/>
      <c r="AX28041" s="80"/>
      <c r="AY28041" s="80"/>
      <c r="AZ28041" s="80"/>
      <c r="BA28041" s="80"/>
      <c r="BB28041" s="80"/>
    </row>
    <row r="28042" spans="9:54" x14ac:dyDescent="0.25">
      <c r="I28042" s="80"/>
      <c r="AX28042" s="80"/>
      <c r="AY28042" s="80"/>
      <c r="AZ28042" s="80"/>
      <c r="BA28042" s="80"/>
      <c r="BB28042" s="80"/>
    </row>
    <row r="28043" spans="9:54" x14ac:dyDescent="0.25">
      <c r="I28043" s="80"/>
      <c r="AX28043" s="80"/>
      <c r="AY28043" s="80"/>
      <c r="AZ28043" s="80"/>
      <c r="BA28043" s="80"/>
      <c r="BB28043" s="80"/>
    </row>
    <row r="28044" spans="9:54" x14ac:dyDescent="0.25">
      <c r="I28044" s="80"/>
      <c r="AX28044" s="80"/>
      <c r="AY28044" s="80"/>
      <c r="AZ28044" s="80"/>
      <c r="BA28044" s="80"/>
      <c r="BB28044" s="80"/>
    </row>
    <row r="28045" spans="9:54" x14ac:dyDescent="0.25">
      <c r="I28045" s="80"/>
      <c r="AX28045" s="80"/>
      <c r="AY28045" s="80"/>
      <c r="AZ28045" s="80"/>
      <c r="BA28045" s="80"/>
      <c r="BB28045" s="80"/>
    </row>
    <row r="28046" spans="9:54" x14ac:dyDescent="0.25">
      <c r="I28046" s="80"/>
      <c r="AX28046" s="80"/>
      <c r="AY28046" s="80"/>
      <c r="AZ28046" s="80"/>
      <c r="BA28046" s="80"/>
      <c r="BB28046" s="80"/>
    </row>
    <row r="28047" spans="9:54" x14ac:dyDescent="0.25">
      <c r="I28047" s="80"/>
      <c r="AX28047" s="80"/>
      <c r="AY28047" s="80"/>
      <c r="AZ28047" s="80"/>
      <c r="BA28047" s="80"/>
      <c r="BB28047" s="80"/>
    </row>
    <row r="28048" spans="9:54" x14ac:dyDescent="0.25">
      <c r="I28048" s="80"/>
      <c r="AX28048" s="80"/>
      <c r="AY28048" s="80"/>
      <c r="AZ28048" s="80"/>
      <c r="BA28048" s="80"/>
      <c r="BB28048" s="80"/>
    </row>
    <row r="28049" spans="9:54" x14ac:dyDescent="0.25">
      <c r="I28049" s="80"/>
      <c r="AX28049" s="80"/>
      <c r="AY28049" s="80"/>
      <c r="AZ28049" s="80"/>
      <c r="BA28049" s="80"/>
      <c r="BB28049" s="80"/>
    </row>
    <row r="28050" spans="9:54" x14ac:dyDescent="0.25">
      <c r="I28050" s="80"/>
      <c r="AX28050" s="80"/>
      <c r="AY28050" s="80"/>
      <c r="AZ28050" s="80"/>
      <c r="BA28050" s="80"/>
      <c r="BB28050" s="80"/>
    </row>
    <row r="28051" spans="9:54" x14ac:dyDescent="0.25">
      <c r="I28051" s="80"/>
      <c r="AX28051" s="80"/>
      <c r="AY28051" s="80"/>
      <c r="AZ28051" s="80"/>
      <c r="BA28051" s="80"/>
      <c r="BB28051" s="80"/>
    </row>
    <row r="28052" spans="9:54" x14ac:dyDescent="0.25">
      <c r="I28052" s="80"/>
      <c r="AX28052" s="80"/>
      <c r="AY28052" s="80"/>
      <c r="AZ28052" s="80"/>
      <c r="BA28052" s="80"/>
      <c r="BB28052" s="80"/>
    </row>
    <row r="28053" spans="9:54" x14ac:dyDescent="0.25">
      <c r="I28053" s="80"/>
      <c r="AX28053" s="80"/>
      <c r="AY28053" s="80"/>
      <c r="AZ28053" s="80"/>
      <c r="BA28053" s="80"/>
      <c r="BB28053" s="80"/>
    </row>
    <row r="28054" spans="9:54" x14ac:dyDescent="0.25">
      <c r="I28054" s="80"/>
      <c r="AX28054" s="80"/>
      <c r="AY28054" s="80"/>
      <c r="AZ28054" s="80"/>
      <c r="BA28054" s="80"/>
      <c r="BB28054" s="80"/>
    </row>
    <row r="28055" spans="9:54" x14ac:dyDescent="0.25">
      <c r="I28055" s="80"/>
      <c r="AX28055" s="80"/>
      <c r="AY28055" s="80"/>
      <c r="AZ28055" s="80"/>
      <c r="BA28055" s="80"/>
      <c r="BB28055" s="80"/>
    </row>
    <row r="28056" spans="9:54" x14ac:dyDescent="0.25">
      <c r="I28056" s="80"/>
      <c r="AX28056" s="80"/>
      <c r="AY28056" s="80"/>
      <c r="AZ28056" s="80"/>
      <c r="BA28056" s="80"/>
      <c r="BB28056" s="80"/>
    </row>
    <row r="28057" spans="9:54" x14ac:dyDescent="0.25">
      <c r="I28057" s="80"/>
      <c r="AX28057" s="80"/>
      <c r="AY28057" s="80"/>
      <c r="AZ28057" s="80"/>
      <c r="BA28057" s="80"/>
      <c r="BB28057" s="80"/>
    </row>
    <row r="28058" spans="9:54" x14ac:dyDescent="0.25">
      <c r="I28058" s="80"/>
      <c r="AX28058" s="80"/>
      <c r="AY28058" s="80"/>
      <c r="AZ28058" s="80"/>
      <c r="BA28058" s="80"/>
      <c r="BB28058" s="80"/>
    </row>
    <row r="28059" spans="9:54" x14ac:dyDescent="0.25">
      <c r="I28059" s="80"/>
      <c r="AX28059" s="80"/>
      <c r="AY28059" s="80"/>
      <c r="AZ28059" s="80"/>
      <c r="BA28059" s="80"/>
      <c r="BB28059" s="80"/>
    </row>
    <row r="28060" spans="9:54" x14ac:dyDescent="0.25">
      <c r="I28060" s="80"/>
      <c r="AX28060" s="80"/>
      <c r="AY28060" s="80"/>
      <c r="AZ28060" s="80"/>
      <c r="BA28060" s="80"/>
      <c r="BB28060" s="80"/>
    </row>
    <row r="28061" spans="9:54" x14ac:dyDescent="0.25">
      <c r="I28061" s="80"/>
      <c r="AX28061" s="80"/>
      <c r="AY28061" s="80"/>
      <c r="AZ28061" s="80"/>
      <c r="BA28061" s="80"/>
      <c r="BB28061" s="80"/>
    </row>
    <row r="28062" spans="9:54" x14ac:dyDescent="0.25">
      <c r="I28062" s="80"/>
      <c r="AX28062" s="80"/>
      <c r="AY28062" s="80"/>
      <c r="AZ28062" s="80"/>
      <c r="BA28062" s="80"/>
      <c r="BB28062" s="80"/>
    </row>
    <row r="28063" spans="9:54" x14ac:dyDescent="0.25">
      <c r="I28063" s="80"/>
      <c r="AX28063" s="80"/>
      <c r="AY28063" s="80"/>
      <c r="AZ28063" s="80"/>
      <c r="BA28063" s="80"/>
      <c r="BB28063" s="80"/>
    </row>
    <row r="28064" spans="9:54" x14ac:dyDescent="0.25">
      <c r="I28064" s="80"/>
      <c r="AX28064" s="80"/>
      <c r="AY28064" s="80"/>
      <c r="AZ28064" s="80"/>
      <c r="BA28064" s="80"/>
      <c r="BB28064" s="80"/>
    </row>
    <row r="28065" spans="9:54" x14ac:dyDescent="0.25">
      <c r="I28065" s="80"/>
      <c r="AX28065" s="80"/>
      <c r="AY28065" s="80"/>
      <c r="AZ28065" s="80"/>
      <c r="BA28065" s="80"/>
      <c r="BB28065" s="80"/>
    </row>
    <row r="28066" spans="9:54" x14ac:dyDescent="0.25">
      <c r="I28066" s="80"/>
      <c r="AX28066" s="80"/>
      <c r="AY28066" s="80"/>
      <c r="AZ28066" s="80"/>
      <c r="BA28066" s="80"/>
      <c r="BB28066" s="80"/>
    </row>
    <row r="28067" spans="9:54" x14ac:dyDescent="0.25">
      <c r="I28067" s="80"/>
      <c r="AX28067" s="80"/>
      <c r="AY28067" s="80"/>
      <c r="AZ28067" s="80"/>
      <c r="BA28067" s="80"/>
      <c r="BB28067" s="80"/>
    </row>
    <row r="28068" spans="9:54" x14ac:dyDescent="0.25">
      <c r="I28068" s="80"/>
      <c r="AX28068" s="80"/>
      <c r="AY28068" s="80"/>
      <c r="AZ28068" s="80"/>
      <c r="BA28068" s="80"/>
      <c r="BB28068" s="80"/>
    </row>
    <row r="28069" spans="9:54" x14ac:dyDescent="0.25">
      <c r="I28069" s="80"/>
      <c r="AX28069" s="80"/>
      <c r="AY28069" s="80"/>
      <c r="AZ28069" s="80"/>
      <c r="BA28069" s="80"/>
      <c r="BB28069" s="80"/>
    </row>
    <row r="28070" spans="9:54" x14ac:dyDescent="0.25">
      <c r="I28070" s="80"/>
      <c r="AX28070" s="80"/>
      <c r="AY28070" s="80"/>
      <c r="AZ28070" s="80"/>
      <c r="BA28070" s="80"/>
      <c r="BB28070" s="80"/>
    </row>
    <row r="28071" spans="9:54" x14ac:dyDescent="0.25">
      <c r="I28071" s="80"/>
      <c r="AX28071" s="80"/>
      <c r="AY28071" s="80"/>
      <c r="AZ28071" s="80"/>
      <c r="BA28071" s="80"/>
      <c r="BB28071" s="80"/>
    </row>
    <row r="28072" spans="9:54" x14ac:dyDescent="0.25">
      <c r="I28072" s="80"/>
      <c r="AX28072" s="80"/>
      <c r="AY28072" s="80"/>
      <c r="AZ28072" s="80"/>
      <c r="BA28072" s="80"/>
      <c r="BB28072" s="80"/>
    </row>
    <row r="28073" spans="9:54" x14ac:dyDescent="0.25">
      <c r="I28073" s="80"/>
      <c r="AX28073" s="80"/>
      <c r="AY28073" s="80"/>
      <c r="AZ28073" s="80"/>
      <c r="BA28073" s="80"/>
      <c r="BB28073" s="80"/>
    </row>
    <row r="28074" spans="9:54" x14ac:dyDescent="0.25">
      <c r="I28074" s="80"/>
      <c r="AX28074" s="80"/>
      <c r="AY28074" s="80"/>
      <c r="AZ28074" s="80"/>
      <c r="BA28074" s="80"/>
      <c r="BB28074" s="80"/>
    </row>
    <row r="28075" spans="9:54" x14ac:dyDescent="0.25">
      <c r="I28075" s="80"/>
      <c r="AX28075" s="80"/>
      <c r="AY28075" s="80"/>
      <c r="AZ28075" s="80"/>
      <c r="BA28075" s="80"/>
      <c r="BB28075" s="80"/>
    </row>
    <row r="28076" spans="9:54" x14ac:dyDescent="0.25">
      <c r="I28076" s="80"/>
      <c r="AX28076" s="80"/>
      <c r="AY28076" s="80"/>
      <c r="AZ28076" s="80"/>
      <c r="BA28076" s="80"/>
      <c r="BB28076" s="80"/>
    </row>
    <row r="28077" spans="9:54" x14ac:dyDescent="0.25">
      <c r="I28077" s="80"/>
      <c r="AX28077" s="80"/>
      <c r="AY28077" s="80"/>
      <c r="AZ28077" s="80"/>
      <c r="BA28077" s="80"/>
      <c r="BB28077" s="80"/>
    </row>
    <row r="28078" spans="9:54" x14ac:dyDescent="0.25">
      <c r="I28078" s="80"/>
      <c r="AX28078" s="80"/>
      <c r="AY28078" s="80"/>
      <c r="AZ28078" s="80"/>
      <c r="BA28078" s="80"/>
      <c r="BB28078" s="80"/>
    </row>
    <row r="28079" spans="9:54" x14ac:dyDescent="0.25">
      <c r="I28079" s="80"/>
      <c r="AX28079" s="80"/>
      <c r="AY28079" s="80"/>
      <c r="AZ28079" s="80"/>
      <c r="BA28079" s="80"/>
      <c r="BB28079" s="80"/>
    </row>
    <row r="28080" spans="9:54" x14ac:dyDescent="0.25">
      <c r="I28080" s="80"/>
      <c r="AX28080" s="80"/>
      <c r="AY28080" s="80"/>
      <c r="AZ28080" s="80"/>
      <c r="BA28080" s="80"/>
      <c r="BB28080" s="80"/>
    </row>
    <row r="28081" spans="9:54" x14ac:dyDescent="0.25">
      <c r="I28081" s="80"/>
      <c r="AX28081" s="80"/>
      <c r="AY28081" s="80"/>
      <c r="AZ28081" s="80"/>
      <c r="BA28081" s="80"/>
      <c r="BB28081" s="80"/>
    </row>
    <row r="28082" spans="9:54" x14ac:dyDescent="0.25">
      <c r="I28082" s="80"/>
      <c r="AX28082" s="80"/>
      <c r="AY28082" s="80"/>
      <c r="AZ28082" s="80"/>
      <c r="BA28082" s="80"/>
      <c r="BB28082" s="80"/>
    </row>
    <row r="28083" spans="9:54" x14ac:dyDescent="0.25">
      <c r="I28083" s="80"/>
      <c r="AX28083" s="80"/>
      <c r="AY28083" s="80"/>
      <c r="AZ28083" s="80"/>
      <c r="BA28083" s="80"/>
      <c r="BB28083" s="80"/>
    </row>
    <row r="28084" spans="9:54" x14ac:dyDescent="0.25">
      <c r="I28084" s="80"/>
      <c r="AX28084" s="80"/>
      <c r="AY28084" s="80"/>
      <c r="AZ28084" s="80"/>
      <c r="BA28084" s="80"/>
      <c r="BB28084" s="80"/>
    </row>
    <row r="28085" spans="9:54" x14ac:dyDescent="0.25">
      <c r="I28085" s="80"/>
      <c r="AX28085" s="80"/>
      <c r="AY28085" s="80"/>
      <c r="AZ28085" s="80"/>
      <c r="BA28085" s="80"/>
      <c r="BB28085" s="80"/>
    </row>
    <row r="28086" spans="9:54" x14ac:dyDescent="0.25">
      <c r="I28086" s="80"/>
      <c r="AX28086" s="80"/>
      <c r="AY28086" s="80"/>
      <c r="AZ28086" s="80"/>
      <c r="BA28086" s="80"/>
      <c r="BB28086" s="80"/>
    </row>
    <row r="28087" spans="9:54" x14ac:dyDescent="0.25">
      <c r="I28087" s="80"/>
      <c r="AX28087" s="80"/>
      <c r="AY28087" s="80"/>
      <c r="AZ28087" s="80"/>
      <c r="BA28087" s="80"/>
      <c r="BB28087" s="80"/>
    </row>
    <row r="28088" spans="9:54" x14ac:dyDescent="0.25">
      <c r="I28088" s="80"/>
      <c r="AX28088" s="80"/>
      <c r="AY28088" s="80"/>
      <c r="AZ28088" s="80"/>
      <c r="BA28088" s="80"/>
      <c r="BB28088" s="80"/>
    </row>
    <row r="28089" spans="9:54" x14ac:dyDescent="0.25">
      <c r="I28089" s="80"/>
      <c r="AX28089" s="80"/>
      <c r="AY28089" s="80"/>
      <c r="AZ28089" s="80"/>
      <c r="BA28089" s="80"/>
      <c r="BB28089" s="80"/>
    </row>
    <row r="28090" spans="9:54" x14ac:dyDescent="0.25">
      <c r="I28090" s="80"/>
      <c r="AX28090" s="80"/>
      <c r="AY28090" s="80"/>
      <c r="AZ28090" s="80"/>
      <c r="BA28090" s="80"/>
      <c r="BB28090" s="80"/>
    </row>
    <row r="28091" spans="9:54" x14ac:dyDescent="0.25">
      <c r="I28091" s="80"/>
      <c r="AX28091" s="80"/>
      <c r="AY28091" s="80"/>
      <c r="AZ28091" s="80"/>
      <c r="BA28091" s="80"/>
      <c r="BB28091" s="80"/>
    </row>
    <row r="28092" spans="9:54" x14ac:dyDescent="0.25">
      <c r="I28092" s="80"/>
      <c r="AX28092" s="80"/>
      <c r="AY28092" s="80"/>
      <c r="AZ28092" s="80"/>
      <c r="BA28092" s="80"/>
      <c r="BB28092" s="80"/>
    </row>
    <row r="28093" spans="9:54" x14ac:dyDescent="0.25">
      <c r="I28093" s="80"/>
      <c r="AX28093" s="80"/>
      <c r="AY28093" s="80"/>
      <c r="AZ28093" s="80"/>
      <c r="BA28093" s="80"/>
      <c r="BB28093" s="80"/>
    </row>
    <row r="28094" spans="9:54" x14ac:dyDescent="0.25">
      <c r="I28094" s="80"/>
      <c r="AX28094" s="80"/>
      <c r="AY28094" s="80"/>
      <c r="AZ28094" s="80"/>
      <c r="BA28094" s="80"/>
      <c r="BB28094" s="80"/>
    </row>
    <row r="28095" spans="9:54" x14ac:dyDescent="0.25">
      <c r="I28095" s="80"/>
      <c r="AX28095" s="80"/>
      <c r="AY28095" s="80"/>
      <c r="AZ28095" s="80"/>
      <c r="BA28095" s="80"/>
      <c r="BB28095" s="80"/>
    </row>
    <row r="28096" spans="9:54" x14ac:dyDescent="0.25">
      <c r="I28096" s="80"/>
      <c r="AX28096" s="80"/>
      <c r="AY28096" s="80"/>
      <c r="AZ28096" s="80"/>
      <c r="BA28096" s="80"/>
      <c r="BB28096" s="80"/>
    </row>
    <row r="28097" spans="9:54" x14ac:dyDescent="0.25">
      <c r="I28097" s="80"/>
      <c r="AX28097" s="80"/>
      <c r="AY28097" s="80"/>
      <c r="AZ28097" s="80"/>
      <c r="BA28097" s="80"/>
      <c r="BB28097" s="80"/>
    </row>
    <row r="28098" spans="9:54" x14ac:dyDescent="0.25">
      <c r="I28098" s="80"/>
      <c r="AX28098" s="80"/>
      <c r="AY28098" s="80"/>
      <c r="AZ28098" s="80"/>
      <c r="BA28098" s="80"/>
      <c r="BB28098" s="80"/>
    </row>
    <row r="28099" spans="9:54" x14ac:dyDescent="0.25">
      <c r="I28099" s="80"/>
      <c r="AX28099" s="80"/>
      <c r="AY28099" s="80"/>
      <c r="AZ28099" s="80"/>
      <c r="BA28099" s="80"/>
      <c r="BB28099" s="80"/>
    </row>
    <row r="28100" spans="9:54" x14ac:dyDescent="0.25">
      <c r="I28100" s="80"/>
      <c r="AX28100" s="80"/>
      <c r="AY28100" s="80"/>
      <c r="AZ28100" s="80"/>
      <c r="BA28100" s="80"/>
      <c r="BB28100" s="80"/>
    </row>
    <row r="28101" spans="9:54" x14ac:dyDescent="0.25">
      <c r="I28101" s="80"/>
      <c r="AX28101" s="80"/>
      <c r="AY28101" s="80"/>
      <c r="AZ28101" s="80"/>
      <c r="BA28101" s="80"/>
      <c r="BB28101" s="80"/>
    </row>
    <row r="28102" spans="9:54" x14ac:dyDescent="0.25">
      <c r="I28102" s="80"/>
      <c r="AX28102" s="80"/>
      <c r="AY28102" s="80"/>
      <c r="AZ28102" s="80"/>
      <c r="BA28102" s="80"/>
      <c r="BB28102" s="80"/>
    </row>
    <row r="28103" spans="9:54" x14ac:dyDescent="0.25">
      <c r="I28103" s="80"/>
      <c r="AX28103" s="80"/>
      <c r="AY28103" s="80"/>
      <c r="AZ28103" s="80"/>
      <c r="BA28103" s="80"/>
      <c r="BB28103" s="80"/>
    </row>
    <row r="28104" spans="9:54" x14ac:dyDescent="0.25">
      <c r="I28104" s="80"/>
      <c r="AX28104" s="80"/>
      <c r="AY28104" s="80"/>
      <c r="AZ28104" s="80"/>
      <c r="BA28104" s="80"/>
      <c r="BB28104" s="80"/>
    </row>
    <row r="28105" spans="9:54" x14ac:dyDescent="0.25">
      <c r="I28105" s="80"/>
      <c r="AX28105" s="80"/>
      <c r="AY28105" s="80"/>
      <c r="AZ28105" s="80"/>
      <c r="BA28105" s="80"/>
      <c r="BB28105" s="80"/>
    </row>
    <row r="28106" spans="9:54" x14ac:dyDescent="0.25">
      <c r="I28106" s="80"/>
      <c r="AX28106" s="80"/>
      <c r="AY28106" s="80"/>
      <c r="AZ28106" s="80"/>
      <c r="BA28106" s="80"/>
      <c r="BB28106" s="80"/>
    </row>
    <row r="28107" spans="9:54" x14ac:dyDescent="0.25">
      <c r="I28107" s="80"/>
      <c r="AX28107" s="80"/>
      <c r="AY28107" s="80"/>
      <c r="AZ28107" s="80"/>
      <c r="BA28107" s="80"/>
      <c r="BB28107" s="80"/>
    </row>
    <row r="28108" spans="9:54" x14ac:dyDescent="0.25">
      <c r="I28108" s="80"/>
      <c r="AX28108" s="80"/>
      <c r="AY28108" s="80"/>
      <c r="AZ28108" s="80"/>
      <c r="BA28108" s="80"/>
      <c r="BB28108" s="80"/>
    </row>
    <row r="28109" spans="9:54" x14ac:dyDescent="0.25">
      <c r="I28109" s="80"/>
      <c r="AX28109" s="80"/>
      <c r="AY28109" s="80"/>
      <c r="AZ28109" s="80"/>
      <c r="BA28109" s="80"/>
      <c r="BB28109" s="80"/>
    </row>
    <row r="28110" spans="9:54" x14ac:dyDescent="0.25">
      <c r="I28110" s="80"/>
      <c r="AX28110" s="80"/>
      <c r="AY28110" s="80"/>
      <c r="AZ28110" s="80"/>
      <c r="BA28110" s="80"/>
      <c r="BB28110" s="80"/>
    </row>
    <row r="28111" spans="9:54" x14ac:dyDescent="0.25">
      <c r="I28111" s="80"/>
      <c r="AX28111" s="80"/>
      <c r="AY28111" s="80"/>
      <c r="AZ28111" s="80"/>
      <c r="BA28111" s="80"/>
      <c r="BB28111" s="80"/>
    </row>
    <row r="28112" spans="9:54" x14ac:dyDescent="0.25">
      <c r="I28112" s="80"/>
      <c r="AX28112" s="80"/>
      <c r="AY28112" s="80"/>
      <c r="AZ28112" s="80"/>
      <c r="BA28112" s="80"/>
      <c r="BB28112" s="80"/>
    </row>
    <row r="28113" spans="9:54" x14ac:dyDescent="0.25">
      <c r="I28113" s="80"/>
      <c r="AX28113" s="80"/>
      <c r="AY28113" s="80"/>
      <c r="AZ28113" s="80"/>
      <c r="BA28113" s="80"/>
      <c r="BB28113" s="80"/>
    </row>
    <row r="28114" spans="9:54" x14ac:dyDescent="0.25">
      <c r="I28114" s="80"/>
      <c r="AX28114" s="80"/>
      <c r="AY28114" s="80"/>
      <c r="AZ28114" s="80"/>
      <c r="BA28114" s="80"/>
      <c r="BB28114" s="80"/>
    </row>
    <row r="28115" spans="9:54" x14ac:dyDescent="0.25">
      <c r="I28115" s="80"/>
      <c r="AX28115" s="80"/>
      <c r="AY28115" s="80"/>
      <c r="AZ28115" s="80"/>
      <c r="BA28115" s="80"/>
      <c r="BB28115" s="80"/>
    </row>
    <row r="28116" spans="9:54" x14ac:dyDescent="0.25">
      <c r="I28116" s="80"/>
      <c r="AX28116" s="80"/>
      <c r="AY28116" s="80"/>
      <c r="AZ28116" s="80"/>
      <c r="BA28116" s="80"/>
      <c r="BB28116" s="80"/>
    </row>
    <row r="28117" spans="9:54" x14ac:dyDescent="0.25">
      <c r="I28117" s="80"/>
      <c r="AX28117" s="80"/>
      <c r="AY28117" s="80"/>
      <c r="AZ28117" s="80"/>
      <c r="BA28117" s="80"/>
      <c r="BB28117" s="80"/>
    </row>
    <row r="28118" spans="9:54" x14ac:dyDescent="0.25">
      <c r="I28118" s="80"/>
      <c r="AX28118" s="80"/>
      <c r="AY28118" s="80"/>
      <c r="AZ28118" s="80"/>
      <c r="BA28118" s="80"/>
      <c r="BB28118" s="80"/>
    </row>
    <row r="28119" spans="9:54" x14ac:dyDescent="0.25">
      <c r="I28119" s="80"/>
      <c r="AX28119" s="80"/>
      <c r="AY28119" s="80"/>
      <c r="AZ28119" s="80"/>
      <c r="BA28119" s="80"/>
      <c r="BB28119" s="80"/>
    </row>
    <row r="28120" spans="9:54" x14ac:dyDescent="0.25">
      <c r="I28120" s="80"/>
      <c r="AX28120" s="80"/>
      <c r="AY28120" s="80"/>
      <c r="AZ28120" s="80"/>
      <c r="BA28120" s="80"/>
      <c r="BB28120" s="80"/>
    </row>
    <row r="28121" spans="9:54" x14ac:dyDescent="0.25">
      <c r="I28121" s="80"/>
      <c r="AX28121" s="80"/>
      <c r="AY28121" s="80"/>
      <c r="AZ28121" s="80"/>
      <c r="BA28121" s="80"/>
      <c r="BB28121" s="80"/>
    </row>
    <row r="28122" spans="9:54" x14ac:dyDescent="0.25">
      <c r="I28122" s="80"/>
      <c r="AX28122" s="80"/>
      <c r="AY28122" s="80"/>
      <c r="AZ28122" s="80"/>
      <c r="BA28122" s="80"/>
      <c r="BB28122" s="80"/>
    </row>
    <row r="28123" spans="9:54" x14ac:dyDescent="0.25">
      <c r="I28123" s="80"/>
      <c r="AX28123" s="80"/>
      <c r="AY28123" s="80"/>
      <c r="AZ28123" s="80"/>
      <c r="BA28123" s="80"/>
      <c r="BB28123" s="80"/>
    </row>
    <row r="28124" spans="9:54" x14ac:dyDescent="0.25">
      <c r="I28124" s="80"/>
      <c r="AX28124" s="80"/>
      <c r="AY28124" s="80"/>
      <c r="AZ28124" s="80"/>
      <c r="BA28124" s="80"/>
      <c r="BB28124" s="80"/>
    </row>
    <row r="28125" spans="9:54" x14ac:dyDescent="0.25">
      <c r="I28125" s="80"/>
      <c r="AX28125" s="80"/>
      <c r="AY28125" s="80"/>
      <c r="AZ28125" s="80"/>
      <c r="BA28125" s="80"/>
      <c r="BB28125" s="80"/>
    </row>
    <row r="28126" spans="9:54" x14ac:dyDescent="0.25">
      <c r="I28126" s="80"/>
      <c r="AX28126" s="80"/>
      <c r="AY28126" s="80"/>
      <c r="AZ28126" s="80"/>
      <c r="BA28126" s="80"/>
      <c r="BB28126" s="80"/>
    </row>
    <row r="28127" spans="9:54" x14ac:dyDescent="0.25">
      <c r="I28127" s="80"/>
      <c r="AX28127" s="80"/>
      <c r="AY28127" s="80"/>
      <c r="AZ28127" s="80"/>
      <c r="BA28127" s="80"/>
      <c r="BB28127" s="80"/>
    </row>
    <row r="28128" spans="9:54" x14ac:dyDescent="0.25">
      <c r="I28128" s="80"/>
      <c r="AX28128" s="80"/>
      <c r="AY28128" s="80"/>
      <c r="AZ28128" s="80"/>
      <c r="BA28128" s="80"/>
      <c r="BB28128" s="80"/>
    </row>
    <row r="28129" spans="9:54" x14ac:dyDescent="0.25">
      <c r="I28129" s="80"/>
      <c r="AX28129" s="80"/>
      <c r="AY28129" s="80"/>
      <c r="AZ28129" s="80"/>
      <c r="BA28129" s="80"/>
      <c r="BB28129" s="80"/>
    </row>
    <row r="28130" spans="9:54" x14ac:dyDescent="0.25">
      <c r="I28130" s="80"/>
      <c r="AX28130" s="80"/>
      <c r="AY28130" s="80"/>
      <c r="AZ28130" s="80"/>
      <c r="BA28130" s="80"/>
      <c r="BB28130" s="80"/>
    </row>
    <row r="28131" spans="9:54" x14ac:dyDescent="0.25">
      <c r="I28131" s="80"/>
      <c r="AX28131" s="80"/>
      <c r="AY28131" s="80"/>
      <c r="AZ28131" s="80"/>
      <c r="BA28131" s="80"/>
      <c r="BB28131" s="80"/>
    </row>
    <row r="28132" spans="9:54" x14ac:dyDescent="0.25">
      <c r="I28132" s="80"/>
      <c r="AX28132" s="80"/>
      <c r="AY28132" s="80"/>
      <c r="AZ28132" s="80"/>
      <c r="BA28132" s="80"/>
      <c r="BB28132" s="80"/>
    </row>
    <row r="28133" spans="9:54" x14ac:dyDescent="0.25">
      <c r="I28133" s="80"/>
      <c r="AX28133" s="80"/>
      <c r="AY28133" s="80"/>
      <c r="AZ28133" s="80"/>
      <c r="BA28133" s="80"/>
      <c r="BB28133" s="80"/>
    </row>
    <row r="28134" spans="9:54" x14ac:dyDescent="0.25">
      <c r="I28134" s="80"/>
      <c r="AX28134" s="80"/>
      <c r="AY28134" s="80"/>
      <c r="AZ28134" s="80"/>
      <c r="BA28134" s="80"/>
      <c r="BB28134" s="80"/>
    </row>
    <row r="28135" spans="9:54" x14ac:dyDescent="0.25">
      <c r="I28135" s="80"/>
      <c r="AX28135" s="80"/>
      <c r="AY28135" s="80"/>
      <c r="AZ28135" s="80"/>
      <c r="BA28135" s="80"/>
      <c r="BB28135" s="80"/>
    </row>
    <row r="28136" spans="9:54" x14ac:dyDescent="0.25">
      <c r="I28136" s="80"/>
      <c r="AX28136" s="80"/>
      <c r="AY28136" s="80"/>
      <c r="AZ28136" s="80"/>
      <c r="BA28136" s="80"/>
      <c r="BB28136" s="80"/>
    </row>
    <row r="28137" spans="9:54" x14ac:dyDescent="0.25">
      <c r="I28137" s="80"/>
      <c r="AX28137" s="80"/>
      <c r="AY28137" s="80"/>
      <c r="AZ28137" s="80"/>
      <c r="BA28137" s="80"/>
      <c r="BB28137" s="80"/>
    </row>
    <row r="28138" spans="9:54" x14ac:dyDescent="0.25">
      <c r="I28138" s="80"/>
      <c r="AX28138" s="80"/>
      <c r="AY28138" s="80"/>
      <c r="AZ28138" s="80"/>
      <c r="BA28138" s="80"/>
      <c r="BB28138" s="80"/>
    </row>
    <row r="28139" spans="9:54" x14ac:dyDescent="0.25">
      <c r="I28139" s="80"/>
      <c r="AX28139" s="80"/>
      <c r="AY28139" s="80"/>
      <c r="AZ28139" s="80"/>
      <c r="BA28139" s="80"/>
      <c r="BB28139" s="80"/>
    </row>
    <row r="28140" spans="9:54" x14ac:dyDescent="0.25">
      <c r="I28140" s="80"/>
      <c r="AX28140" s="80"/>
      <c r="AY28140" s="80"/>
      <c r="AZ28140" s="80"/>
      <c r="BA28140" s="80"/>
      <c r="BB28140" s="80"/>
    </row>
    <row r="28141" spans="9:54" x14ac:dyDescent="0.25">
      <c r="I28141" s="80"/>
      <c r="AX28141" s="80"/>
      <c r="AY28141" s="80"/>
      <c r="AZ28141" s="80"/>
      <c r="BA28141" s="80"/>
      <c r="BB28141" s="80"/>
    </row>
    <row r="28142" spans="9:54" x14ac:dyDescent="0.25">
      <c r="I28142" s="80"/>
      <c r="AX28142" s="80"/>
      <c r="AY28142" s="80"/>
      <c r="AZ28142" s="80"/>
      <c r="BA28142" s="80"/>
      <c r="BB28142" s="80"/>
    </row>
    <row r="28143" spans="9:54" x14ac:dyDescent="0.25">
      <c r="I28143" s="80"/>
      <c r="AX28143" s="80"/>
      <c r="AY28143" s="80"/>
      <c r="AZ28143" s="80"/>
      <c r="BA28143" s="80"/>
      <c r="BB28143" s="80"/>
    </row>
    <row r="28144" spans="9:54" x14ac:dyDescent="0.25">
      <c r="I28144" s="80"/>
      <c r="AX28144" s="80"/>
      <c r="AY28144" s="80"/>
      <c r="AZ28144" s="80"/>
      <c r="BA28144" s="80"/>
      <c r="BB28144" s="80"/>
    </row>
    <row r="28145" spans="9:54" x14ac:dyDescent="0.25">
      <c r="I28145" s="80"/>
      <c r="AX28145" s="80"/>
      <c r="AY28145" s="80"/>
      <c r="AZ28145" s="80"/>
      <c r="BA28145" s="80"/>
      <c r="BB28145" s="80"/>
    </row>
    <row r="28146" spans="9:54" x14ac:dyDescent="0.25">
      <c r="I28146" s="80"/>
      <c r="AX28146" s="80"/>
      <c r="AY28146" s="80"/>
      <c r="AZ28146" s="80"/>
      <c r="BA28146" s="80"/>
      <c r="BB28146" s="80"/>
    </row>
    <row r="28147" spans="9:54" x14ac:dyDescent="0.25">
      <c r="I28147" s="80"/>
      <c r="AX28147" s="80"/>
      <c r="AY28147" s="80"/>
      <c r="AZ28147" s="80"/>
      <c r="BA28147" s="80"/>
      <c r="BB28147" s="80"/>
    </row>
    <row r="28148" spans="9:54" x14ac:dyDescent="0.25">
      <c r="I28148" s="80"/>
      <c r="AX28148" s="80"/>
      <c r="AY28148" s="80"/>
      <c r="AZ28148" s="80"/>
      <c r="BA28148" s="80"/>
      <c r="BB28148" s="80"/>
    </row>
    <row r="28149" spans="9:54" x14ac:dyDescent="0.25">
      <c r="I28149" s="80"/>
      <c r="AX28149" s="80"/>
      <c r="AY28149" s="80"/>
      <c r="AZ28149" s="80"/>
      <c r="BA28149" s="80"/>
      <c r="BB28149" s="80"/>
    </row>
    <row r="28150" spans="9:54" x14ac:dyDescent="0.25">
      <c r="I28150" s="80"/>
      <c r="AX28150" s="80"/>
      <c r="AY28150" s="80"/>
      <c r="AZ28150" s="80"/>
      <c r="BA28150" s="80"/>
      <c r="BB28150" s="80"/>
    </row>
    <row r="28151" spans="9:54" x14ac:dyDescent="0.25">
      <c r="I28151" s="80"/>
      <c r="AX28151" s="80"/>
      <c r="AY28151" s="80"/>
      <c r="AZ28151" s="80"/>
      <c r="BA28151" s="80"/>
      <c r="BB28151" s="80"/>
    </row>
    <row r="28152" spans="9:54" x14ac:dyDescent="0.25">
      <c r="I28152" s="80"/>
      <c r="AX28152" s="80"/>
      <c r="AY28152" s="80"/>
      <c r="AZ28152" s="80"/>
      <c r="BA28152" s="80"/>
      <c r="BB28152" s="80"/>
    </row>
    <row r="28153" spans="9:54" x14ac:dyDescent="0.25">
      <c r="I28153" s="80"/>
      <c r="AX28153" s="80"/>
      <c r="AY28153" s="80"/>
      <c r="AZ28153" s="80"/>
      <c r="BA28153" s="80"/>
      <c r="BB28153" s="80"/>
    </row>
    <row r="28154" spans="9:54" x14ac:dyDescent="0.25">
      <c r="I28154" s="80"/>
      <c r="AX28154" s="80"/>
      <c r="AY28154" s="80"/>
      <c r="AZ28154" s="80"/>
      <c r="BA28154" s="80"/>
      <c r="BB28154" s="80"/>
    </row>
    <row r="28155" spans="9:54" x14ac:dyDescent="0.25">
      <c r="I28155" s="80"/>
      <c r="AX28155" s="80"/>
      <c r="AY28155" s="80"/>
      <c r="AZ28155" s="80"/>
      <c r="BA28155" s="80"/>
      <c r="BB28155" s="80"/>
    </row>
    <row r="28156" spans="9:54" x14ac:dyDescent="0.25">
      <c r="I28156" s="80"/>
      <c r="AX28156" s="80"/>
      <c r="AY28156" s="80"/>
      <c r="AZ28156" s="80"/>
      <c r="BA28156" s="80"/>
      <c r="BB28156" s="80"/>
    </row>
    <row r="28157" spans="9:54" x14ac:dyDescent="0.25">
      <c r="I28157" s="80"/>
      <c r="AX28157" s="80"/>
      <c r="AY28157" s="80"/>
      <c r="AZ28157" s="80"/>
      <c r="BA28157" s="80"/>
      <c r="BB28157" s="80"/>
    </row>
    <row r="28158" spans="9:54" x14ac:dyDescent="0.25">
      <c r="I28158" s="80"/>
      <c r="AX28158" s="80"/>
      <c r="AY28158" s="80"/>
      <c r="AZ28158" s="80"/>
      <c r="BA28158" s="80"/>
      <c r="BB28158" s="80"/>
    </row>
    <row r="28159" spans="9:54" x14ac:dyDescent="0.25">
      <c r="I28159" s="80"/>
      <c r="AX28159" s="80"/>
      <c r="AY28159" s="80"/>
      <c r="AZ28159" s="80"/>
      <c r="BA28159" s="80"/>
      <c r="BB28159" s="80"/>
    </row>
    <row r="28160" spans="9:54" x14ac:dyDescent="0.25">
      <c r="I28160" s="80"/>
      <c r="AX28160" s="80"/>
      <c r="AY28160" s="80"/>
      <c r="AZ28160" s="80"/>
      <c r="BA28160" s="80"/>
      <c r="BB28160" s="80"/>
    </row>
    <row r="28161" spans="9:54" x14ac:dyDescent="0.25">
      <c r="I28161" s="80"/>
      <c r="AX28161" s="80"/>
      <c r="AY28161" s="80"/>
      <c r="AZ28161" s="80"/>
      <c r="BA28161" s="80"/>
      <c r="BB28161" s="80"/>
    </row>
    <row r="28162" spans="9:54" x14ac:dyDescent="0.25">
      <c r="I28162" s="80"/>
      <c r="AX28162" s="80"/>
      <c r="AY28162" s="80"/>
      <c r="AZ28162" s="80"/>
      <c r="BA28162" s="80"/>
      <c r="BB28162" s="80"/>
    </row>
    <row r="28163" spans="9:54" x14ac:dyDescent="0.25">
      <c r="I28163" s="80"/>
      <c r="AX28163" s="80"/>
      <c r="AY28163" s="80"/>
      <c r="AZ28163" s="80"/>
      <c r="BA28163" s="80"/>
      <c r="BB28163" s="80"/>
    </row>
    <row r="28164" spans="9:54" x14ac:dyDescent="0.25">
      <c r="I28164" s="80"/>
      <c r="AX28164" s="80"/>
      <c r="AY28164" s="80"/>
      <c r="AZ28164" s="80"/>
      <c r="BA28164" s="80"/>
      <c r="BB28164" s="80"/>
    </row>
    <row r="28165" spans="9:54" x14ac:dyDescent="0.25">
      <c r="I28165" s="80"/>
      <c r="AX28165" s="80"/>
      <c r="AY28165" s="80"/>
      <c r="AZ28165" s="80"/>
      <c r="BA28165" s="80"/>
      <c r="BB28165" s="80"/>
    </row>
    <row r="28166" spans="9:54" x14ac:dyDescent="0.25">
      <c r="I28166" s="80"/>
      <c r="AX28166" s="80"/>
      <c r="AY28166" s="80"/>
      <c r="AZ28166" s="80"/>
      <c r="BA28166" s="80"/>
      <c r="BB28166" s="80"/>
    </row>
    <row r="28167" spans="9:54" x14ac:dyDescent="0.25">
      <c r="I28167" s="80"/>
      <c r="AX28167" s="80"/>
      <c r="AY28167" s="80"/>
      <c r="AZ28167" s="80"/>
      <c r="BA28167" s="80"/>
      <c r="BB28167" s="80"/>
    </row>
    <row r="28168" spans="9:54" x14ac:dyDescent="0.25">
      <c r="I28168" s="80"/>
      <c r="AX28168" s="80"/>
      <c r="AY28168" s="80"/>
      <c r="AZ28168" s="80"/>
      <c r="BA28168" s="80"/>
      <c r="BB28168" s="80"/>
    </row>
    <row r="28169" spans="9:54" x14ac:dyDescent="0.25">
      <c r="I28169" s="80"/>
      <c r="AX28169" s="80"/>
      <c r="AY28169" s="80"/>
      <c r="AZ28169" s="80"/>
      <c r="BA28169" s="80"/>
      <c r="BB28169" s="80"/>
    </row>
    <row r="28170" spans="9:54" x14ac:dyDescent="0.25">
      <c r="I28170" s="80"/>
      <c r="AX28170" s="80"/>
      <c r="AY28170" s="80"/>
      <c r="AZ28170" s="80"/>
      <c r="BA28170" s="80"/>
      <c r="BB28170" s="80"/>
    </row>
    <row r="28171" spans="9:54" x14ac:dyDescent="0.25">
      <c r="I28171" s="80"/>
      <c r="AX28171" s="80"/>
      <c r="AY28171" s="80"/>
      <c r="AZ28171" s="80"/>
      <c r="BA28171" s="80"/>
      <c r="BB28171" s="80"/>
    </row>
    <row r="28172" spans="9:54" x14ac:dyDescent="0.25">
      <c r="I28172" s="80"/>
      <c r="AX28172" s="80"/>
      <c r="AY28172" s="80"/>
      <c r="AZ28172" s="80"/>
      <c r="BA28172" s="80"/>
      <c r="BB28172" s="80"/>
    </row>
    <row r="28173" spans="9:54" x14ac:dyDescent="0.25">
      <c r="I28173" s="80"/>
      <c r="AX28173" s="80"/>
      <c r="AY28173" s="80"/>
      <c r="AZ28173" s="80"/>
      <c r="BA28173" s="80"/>
      <c r="BB28173" s="80"/>
    </row>
    <row r="28174" spans="9:54" x14ac:dyDescent="0.25">
      <c r="I28174" s="80"/>
      <c r="AX28174" s="80"/>
      <c r="AY28174" s="80"/>
      <c r="AZ28174" s="80"/>
      <c r="BA28174" s="80"/>
      <c r="BB28174" s="80"/>
    </row>
    <row r="28175" spans="9:54" x14ac:dyDescent="0.25">
      <c r="I28175" s="80"/>
      <c r="AX28175" s="80"/>
      <c r="AY28175" s="80"/>
      <c r="AZ28175" s="80"/>
      <c r="BA28175" s="80"/>
      <c r="BB28175" s="80"/>
    </row>
    <row r="28176" spans="9:54" x14ac:dyDescent="0.25">
      <c r="I28176" s="80"/>
      <c r="AX28176" s="80"/>
      <c r="AY28176" s="80"/>
      <c r="AZ28176" s="80"/>
      <c r="BA28176" s="80"/>
      <c r="BB28176" s="80"/>
    </row>
    <row r="28177" spans="9:54" x14ac:dyDescent="0.25">
      <c r="I28177" s="80"/>
      <c r="AX28177" s="80"/>
      <c r="AY28177" s="80"/>
      <c r="AZ28177" s="80"/>
      <c r="BA28177" s="80"/>
      <c r="BB28177" s="80"/>
    </row>
    <row r="28178" spans="9:54" x14ac:dyDescent="0.25">
      <c r="I28178" s="80"/>
      <c r="AX28178" s="80"/>
      <c r="AY28178" s="80"/>
      <c r="AZ28178" s="80"/>
      <c r="BA28178" s="80"/>
      <c r="BB28178" s="80"/>
    </row>
    <row r="28179" spans="9:54" x14ac:dyDescent="0.25">
      <c r="I28179" s="80"/>
      <c r="AX28179" s="80"/>
      <c r="AY28179" s="80"/>
      <c r="AZ28179" s="80"/>
      <c r="BA28179" s="80"/>
      <c r="BB28179" s="80"/>
    </row>
    <row r="28180" spans="9:54" x14ac:dyDescent="0.25">
      <c r="I28180" s="80"/>
      <c r="AX28180" s="80"/>
      <c r="AY28180" s="80"/>
      <c r="AZ28180" s="80"/>
      <c r="BA28180" s="80"/>
      <c r="BB28180" s="80"/>
    </row>
    <row r="28181" spans="9:54" x14ac:dyDescent="0.25">
      <c r="I28181" s="80"/>
      <c r="AX28181" s="80"/>
      <c r="AY28181" s="80"/>
      <c r="AZ28181" s="80"/>
      <c r="BA28181" s="80"/>
      <c r="BB28181" s="80"/>
    </row>
    <row r="28182" spans="9:54" x14ac:dyDescent="0.25">
      <c r="I28182" s="80"/>
      <c r="AX28182" s="80"/>
      <c r="AY28182" s="80"/>
      <c r="AZ28182" s="80"/>
      <c r="BA28182" s="80"/>
      <c r="BB28182" s="80"/>
    </row>
    <row r="28183" spans="9:54" x14ac:dyDescent="0.25">
      <c r="I28183" s="80"/>
      <c r="AX28183" s="80"/>
      <c r="AY28183" s="80"/>
      <c r="AZ28183" s="80"/>
      <c r="BA28183" s="80"/>
      <c r="BB28183" s="80"/>
    </row>
    <row r="28184" spans="9:54" x14ac:dyDescent="0.25">
      <c r="I28184" s="80"/>
      <c r="AX28184" s="80"/>
      <c r="AY28184" s="80"/>
      <c r="AZ28184" s="80"/>
      <c r="BA28184" s="80"/>
      <c r="BB28184" s="80"/>
    </row>
    <row r="28185" spans="9:54" x14ac:dyDescent="0.25">
      <c r="I28185" s="80"/>
      <c r="AX28185" s="80"/>
      <c r="AY28185" s="80"/>
      <c r="AZ28185" s="80"/>
      <c r="BA28185" s="80"/>
      <c r="BB28185" s="80"/>
    </row>
    <row r="28186" spans="9:54" x14ac:dyDescent="0.25">
      <c r="I28186" s="80"/>
      <c r="AX28186" s="80"/>
      <c r="AY28186" s="80"/>
      <c r="AZ28186" s="80"/>
      <c r="BA28186" s="80"/>
      <c r="BB28186" s="80"/>
    </row>
    <row r="28187" spans="9:54" x14ac:dyDescent="0.25">
      <c r="I28187" s="80"/>
      <c r="AX28187" s="80"/>
      <c r="AY28187" s="80"/>
      <c r="AZ28187" s="80"/>
      <c r="BA28187" s="80"/>
      <c r="BB28187" s="80"/>
    </row>
    <row r="28188" spans="9:54" x14ac:dyDescent="0.25">
      <c r="I28188" s="80"/>
      <c r="AX28188" s="80"/>
      <c r="AY28188" s="80"/>
      <c r="AZ28188" s="80"/>
      <c r="BA28188" s="80"/>
      <c r="BB28188" s="80"/>
    </row>
    <row r="28189" spans="9:54" x14ac:dyDescent="0.25">
      <c r="I28189" s="80"/>
      <c r="AX28189" s="80"/>
      <c r="AY28189" s="80"/>
      <c r="AZ28189" s="80"/>
      <c r="BA28189" s="80"/>
      <c r="BB28189" s="80"/>
    </row>
    <row r="28190" spans="9:54" x14ac:dyDescent="0.25">
      <c r="I28190" s="80"/>
      <c r="AX28190" s="80"/>
      <c r="AY28190" s="80"/>
      <c r="AZ28190" s="80"/>
      <c r="BA28190" s="80"/>
      <c r="BB28190" s="80"/>
    </row>
    <row r="28191" spans="9:54" x14ac:dyDescent="0.25">
      <c r="I28191" s="80"/>
      <c r="AX28191" s="80"/>
      <c r="AY28191" s="80"/>
      <c r="AZ28191" s="80"/>
      <c r="BA28191" s="80"/>
      <c r="BB28191" s="80"/>
    </row>
    <row r="28192" spans="9:54" x14ac:dyDescent="0.25">
      <c r="I28192" s="80"/>
      <c r="AX28192" s="80"/>
      <c r="AY28192" s="80"/>
      <c r="AZ28192" s="80"/>
      <c r="BA28192" s="80"/>
      <c r="BB28192" s="80"/>
    </row>
    <row r="28193" spans="9:54" x14ac:dyDescent="0.25">
      <c r="I28193" s="80"/>
      <c r="AX28193" s="80"/>
      <c r="AY28193" s="80"/>
      <c r="AZ28193" s="80"/>
      <c r="BA28193" s="80"/>
      <c r="BB28193" s="80"/>
    </row>
    <row r="28194" spans="9:54" x14ac:dyDescent="0.25">
      <c r="I28194" s="80"/>
      <c r="AX28194" s="80"/>
      <c r="AY28194" s="80"/>
      <c r="AZ28194" s="80"/>
      <c r="BA28194" s="80"/>
      <c r="BB28194" s="80"/>
    </row>
    <row r="28195" spans="9:54" x14ac:dyDescent="0.25">
      <c r="I28195" s="80"/>
      <c r="AX28195" s="80"/>
      <c r="AY28195" s="80"/>
      <c r="AZ28195" s="80"/>
      <c r="BA28195" s="80"/>
      <c r="BB28195" s="80"/>
    </row>
    <row r="28196" spans="9:54" x14ac:dyDescent="0.25">
      <c r="I28196" s="80"/>
      <c r="AX28196" s="80"/>
      <c r="AY28196" s="80"/>
      <c r="AZ28196" s="80"/>
      <c r="BA28196" s="80"/>
      <c r="BB28196" s="80"/>
    </row>
    <row r="28197" spans="9:54" x14ac:dyDescent="0.25">
      <c r="I28197" s="80"/>
      <c r="AX28197" s="80"/>
      <c r="AY28197" s="80"/>
      <c r="AZ28197" s="80"/>
      <c r="BA28197" s="80"/>
      <c r="BB28197" s="80"/>
    </row>
    <row r="28198" spans="9:54" x14ac:dyDescent="0.25">
      <c r="I28198" s="80"/>
      <c r="AX28198" s="80"/>
      <c r="AY28198" s="80"/>
      <c r="AZ28198" s="80"/>
      <c r="BA28198" s="80"/>
      <c r="BB28198" s="80"/>
    </row>
    <row r="28199" spans="9:54" x14ac:dyDescent="0.25">
      <c r="I28199" s="80"/>
      <c r="AX28199" s="80"/>
      <c r="AY28199" s="80"/>
      <c r="AZ28199" s="80"/>
      <c r="BA28199" s="80"/>
      <c r="BB28199" s="80"/>
    </row>
    <row r="28200" spans="9:54" x14ac:dyDescent="0.25">
      <c r="I28200" s="80"/>
      <c r="AX28200" s="80"/>
      <c r="AY28200" s="80"/>
      <c r="AZ28200" s="80"/>
      <c r="BA28200" s="80"/>
      <c r="BB28200" s="80"/>
    </row>
    <row r="28201" spans="9:54" x14ac:dyDescent="0.25">
      <c r="I28201" s="80"/>
      <c r="AX28201" s="80"/>
      <c r="AY28201" s="80"/>
      <c r="AZ28201" s="80"/>
      <c r="BA28201" s="80"/>
      <c r="BB28201" s="80"/>
    </row>
    <row r="28202" spans="9:54" x14ac:dyDescent="0.25">
      <c r="I28202" s="80"/>
      <c r="AX28202" s="80"/>
      <c r="AY28202" s="80"/>
      <c r="AZ28202" s="80"/>
      <c r="BA28202" s="80"/>
      <c r="BB28202" s="80"/>
    </row>
    <row r="28203" spans="9:54" x14ac:dyDescent="0.25">
      <c r="I28203" s="80"/>
      <c r="AX28203" s="80"/>
      <c r="AY28203" s="80"/>
      <c r="AZ28203" s="80"/>
      <c r="BA28203" s="80"/>
      <c r="BB28203" s="80"/>
    </row>
    <row r="28204" spans="9:54" x14ac:dyDescent="0.25">
      <c r="I28204" s="80"/>
      <c r="AX28204" s="80"/>
      <c r="AY28204" s="80"/>
      <c r="AZ28204" s="80"/>
      <c r="BA28204" s="80"/>
      <c r="BB28204" s="80"/>
    </row>
    <row r="28205" spans="9:54" x14ac:dyDescent="0.25">
      <c r="I28205" s="80"/>
      <c r="AX28205" s="80"/>
      <c r="AY28205" s="80"/>
      <c r="AZ28205" s="80"/>
      <c r="BA28205" s="80"/>
      <c r="BB28205" s="80"/>
    </row>
    <row r="28206" spans="9:54" x14ac:dyDescent="0.25">
      <c r="I28206" s="80"/>
      <c r="AX28206" s="80"/>
      <c r="AY28206" s="80"/>
      <c r="AZ28206" s="80"/>
      <c r="BA28206" s="80"/>
      <c r="BB28206" s="80"/>
    </row>
    <row r="28207" spans="9:54" x14ac:dyDescent="0.25">
      <c r="I28207" s="80"/>
      <c r="AX28207" s="80"/>
      <c r="AY28207" s="80"/>
      <c r="AZ28207" s="80"/>
      <c r="BA28207" s="80"/>
      <c r="BB28207" s="80"/>
    </row>
    <row r="28208" spans="9:54" x14ac:dyDescent="0.25">
      <c r="I28208" s="80"/>
      <c r="AX28208" s="80"/>
      <c r="AY28208" s="80"/>
      <c r="AZ28208" s="80"/>
      <c r="BA28208" s="80"/>
      <c r="BB28208" s="80"/>
    </row>
    <row r="28209" spans="9:54" x14ac:dyDescent="0.25">
      <c r="I28209" s="80"/>
      <c r="AX28209" s="80"/>
      <c r="AY28209" s="80"/>
      <c r="AZ28209" s="80"/>
      <c r="BA28209" s="80"/>
      <c r="BB28209" s="80"/>
    </row>
    <row r="28210" spans="9:54" x14ac:dyDescent="0.25">
      <c r="I28210" s="80"/>
      <c r="AX28210" s="80"/>
      <c r="AY28210" s="80"/>
      <c r="AZ28210" s="80"/>
      <c r="BA28210" s="80"/>
      <c r="BB28210" s="80"/>
    </row>
    <row r="28211" spans="9:54" x14ac:dyDescent="0.25">
      <c r="I28211" s="80"/>
      <c r="AX28211" s="80"/>
      <c r="AY28211" s="80"/>
      <c r="AZ28211" s="80"/>
      <c r="BA28211" s="80"/>
      <c r="BB28211" s="80"/>
    </row>
    <row r="28212" spans="9:54" x14ac:dyDescent="0.25">
      <c r="I28212" s="80"/>
      <c r="AX28212" s="80"/>
      <c r="AY28212" s="80"/>
      <c r="AZ28212" s="80"/>
      <c r="BA28212" s="80"/>
      <c r="BB28212" s="80"/>
    </row>
    <row r="28213" spans="9:54" x14ac:dyDescent="0.25">
      <c r="I28213" s="80"/>
      <c r="AX28213" s="80"/>
      <c r="AY28213" s="80"/>
      <c r="AZ28213" s="80"/>
      <c r="BA28213" s="80"/>
      <c r="BB28213" s="80"/>
    </row>
    <row r="28214" spans="9:54" x14ac:dyDescent="0.25">
      <c r="I28214" s="80"/>
      <c r="AX28214" s="80"/>
      <c r="AY28214" s="80"/>
      <c r="AZ28214" s="80"/>
      <c r="BA28214" s="80"/>
      <c r="BB28214" s="80"/>
    </row>
    <row r="28215" spans="9:54" x14ac:dyDescent="0.25">
      <c r="I28215" s="80"/>
      <c r="AX28215" s="80"/>
      <c r="AY28215" s="80"/>
      <c r="AZ28215" s="80"/>
      <c r="BA28215" s="80"/>
      <c r="BB28215" s="80"/>
    </row>
    <row r="28216" spans="9:54" x14ac:dyDescent="0.25">
      <c r="I28216" s="80"/>
      <c r="AX28216" s="80"/>
      <c r="AY28216" s="80"/>
      <c r="AZ28216" s="80"/>
      <c r="BA28216" s="80"/>
      <c r="BB28216" s="80"/>
    </row>
    <row r="28217" spans="9:54" x14ac:dyDescent="0.25">
      <c r="I28217" s="80"/>
      <c r="AX28217" s="80"/>
      <c r="AY28217" s="80"/>
      <c r="AZ28217" s="80"/>
      <c r="BA28217" s="80"/>
      <c r="BB28217" s="80"/>
    </row>
    <row r="28218" spans="9:54" x14ac:dyDescent="0.25">
      <c r="I28218" s="80"/>
      <c r="AX28218" s="80"/>
      <c r="AY28218" s="80"/>
      <c r="AZ28218" s="80"/>
      <c r="BA28218" s="80"/>
      <c r="BB28218" s="80"/>
    </row>
    <row r="28219" spans="9:54" x14ac:dyDescent="0.25">
      <c r="I28219" s="80"/>
      <c r="AX28219" s="80"/>
      <c r="AY28219" s="80"/>
      <c r="AZ28219" s="80"/>
      <c r="BA28219" s="80"/>
      <c r="BB28219" s="80"/>
    </row>
    <row r="28220" spans="9:54" x14ac:dyDescent="0.25">
      <c r="I28220" s="80"/>
      <c r="AX28220" s="80"/>
      <c r="AY28220" s="80"/>
      <c r="AZ28220" s="80"/>
      <c r="BA28220" s="80"/>
      <c r="BB28220" s="80"/>
    </row>
    <row r="28221" spans="9:54" x14ac:dyDescent="0.25">
      <c r="I28221" s="80"/>
      <c r="AX28221" s="80"/>
      <c r="AY28221" s="80"/>
      <c r="AZ28221" s="80"/>
      <c r="BA28221" s="80"/>
      <c r="BB28221" s="80"/>
    </row>
    <row r="28222" spans="9:54" x14ac:dyDescent="0.25">
      <c r="I28222" s="80"/>
      <c r="AX28222" s="80"/>
      <c r="AY28222" s="80"/>
      <c r="AZ28222" s="80"/>
      <c r="BA28222" s="80"/>
      <c r="BB28222" s="80"/>
    </row>
    <row r="28223" spans="9:54" x14ac:dyDescent="0.25">
      <c r="I28223" s="80"/>
      <c r="AX28223" s="80"/>
      <c r="AY28223" s="80"/>
      <c r="AZ28223" s="80"/>
      <c r="BA28223" s="80"/>
      <c r="BB28223" s="80"/>
    </row>
    <row r="28224" spans="9:54" x14ac:dyDescent="0.25">
      <c r="I28224" s="80"/>
      <c r="AX28224" s="80"/>
      <c r="AY28224" s="80"/>
      <c r="AZ28224" s="80"/>
      <c r="BA28224" s="80"/>
      <c r="BB28224" s="80"/>
    </row>
    <row r="28225" spans="9:54" x14ac:dyDescent="0.25">
      <c r="I28225" s="80"/>
      <c r="AX28225" s="80"/>
      <c r="AY28225" s="80"/>
      <c r="AZ28225" s="80"/>
      <c r="BA28225" s="80"/>
      <c r="BB28225" s="80"/>
    </row>
    <row r="28226" spans="9:54" x14ac:dyDescent="0.25">
      <c r="I28226" s="80"/>
      <c r="AX28226" s="80"/>
      <c r="AY28226" s="80"/>
      <c r="AZ28226" s="80"/>
      <c r="BA28226" s="80"/>
      <c r="BB28226" s="80"/>
    </row>
    <row r="28227" spans="9:54" x14ac:dyDescent="0.25">
      <c r="I28227" s="80"/>
      <c r="AX28227" s="80"/>
      <c r="AY28227" s="80"/>
      <c r="AZ28227" s="80"/>
      <c r="BA28227" s="80"/>
      <c r="BB28227" s="80"/>
    </row>
    <row r="28228" spans="9:54" x14ac:dyDescent="0.25">
      <c r="I28228" s="80"/>
      <c r="AX28228" s="80"/>
      <c r="AY28228" s="80"/>
      <c r="AZ28228" s="80"/>
      <c r="BA28228" s="80"/>
      <c r="BB28228" s="80"/>
    </row>
    <row r="28229" spans="9:54" x14ac:dyDescent="0.25">
      <c r="I28229" s="80"/>
      <c r="AX28229" s="80"/>
      <c r="AY28229" s="80"/>
      <c r="AZ28229" s="80"/>
      <c r="BA28229" s="80"/>
      <c r="BB28229" s="80"/>
    </row>
    <row r="28230" spans="9:54" x14ac:dyDescent="0.25">
      <c r="I28230" s="80"/>
      <c r="AX28230" s="80"/>
      <c r="AY28230" s="80"/>
      <c r="AZ28230" s="80"/>
      <c r="BA28230" s="80"/>
      <c r="BB28230" s="80"/>
    </row>
    <row r="28231" spans="9:54" x14ac:dyDescent="0.25">
      <c r="I28231" s="80"/>
      <c r="AX28231" s="80"/>
      <c r="AY28231" s="80"/>
      <c r="AZ28231" s="80"/>
      <c r="BA28231" s="80"/>
      <c r="BB28231" s="80"/>
    </row>
    <row r="28232" spans="9:54" x14ac:dyDescent="0.25">
      <c r="I28232" s="80"/>
      <c r="AX28232" s="80"/>
      <c r="AY28232" s="80"/>
      <c r="AZ28232" s="80"/>
      <c r="BA28232" s="80"/>
      <c r="BB28232" s="80"/>
    </row>
    <row r="28233" spans="9:54" x14ac:dyDescent="0.25">
      <c r="I28233" s="80"/>
      <c r="AX28233" s="80"/>
      <c r="AY28233" s="80"/>
      <c r="AZ28233" s="80"/>
      <c r="BA28233" s="80"/>
      <c r="BB28233" s="80"/>
    </row>
    <row r="28234" spans="9:54" x14ac:dyDescent="0.25">
      <c r="I28234" s="80"/>
      <c r="AX28234" s="80"/>
      <c r="AY28234" s="80"/>
      <c r="AZ28234" s="80"/>
      <c r="BA28234" s="80"/>
      <c r="BB28234" s="80"/>
    </row>
    <row r="28235" spans="9:54" x14ac:dyDescent="0.25">
      <c r="I28235" s="80"/>
      <c r="AX28235" s="80"/>
      <c r="AY28235" s="80"/>
      <c r="AZ28235" s="80"/>
      <c r="BA28235" s="80"/>
      <c r="BB28235" s="80"/>
    </row>
    <row r="28236" spans="9:54" x14ac:dyDescent="0.25">
      <c r="I28236" s="80"/>
      <c r="AX28236" s="80"/>
      <c r="AY28236" s="80"/>
      <c r="AZ28236" s="80"/>
      <c r="BA28236" s="80"/>
      <c r="BB28236" s="80"/>
    </row>
    <row r="28237" spans="9:54" x14ac:dyDescent="0.25">
      <c r="I28237" s="80"/>
      <c r="AX28237" s="80"/>
      <c r="AY28237" s="80"/>
      <c r="AZ28237" s="80"/>
      <c r="BA28237" s="80"/>
      <c r="BB28237" s="80"/>
    </row>
    <row r="28238" spans="9:54" x14ac:dyDescent="0.25">
      <c r="I28238" s="80"/>
      <c r="AX28238" s="80"/>
      <c r="AY28238" s="80"/>
      <c r="AZ28238" s="80"/>
      <c r="BA28238" s="80"/>
      <c r="BB28238" s="80"/>
    </row>
    <row r="28239" spans="9:54" x14ac:dyDescent="0.25">
      <c r="I28239" s="80"/>
      <c r="AX28239" s="80"/>
      <c r="AY28239" s="80"/>
      <c r="AZ28239" s="80"/>
      <c r="BA28239" s="80"/>
      <c r="BB28239" s="80"/>
    </row>
    <row r="28240" spans="9:54" x14ac:dyDescent="0.25">
      <c r="I28240" s="80"/>
      <c r="AX28240" s="80"/>
      <c r="AY28240" s="80"/>
      <c r="AZ28240" s="80"/>
      <c r="BA28240" s="80"/>
      <c r="BB28240" s="80"/>
    </row>
    <row r="28241" spans="9:54" x14ac:dyDescent="0.25">
      <c r="I28241" s="80"/>
      <c r="AX28241" s="80"/>
      <c r="AY28241" s="80"/>
      <c r="AZ28241" s="80"/>
      <c r="BA28241" s="80"/>
      <c r="BB28241" s="80"/>
    </row>
    <row r="28242" spans="9:54" x14ac:dyDescent="0.25">
      <c r="I28242" s="80"/>
      <c r="AX28242" s="80"/>
      <c r="AY28242" s="80"/>
      <c r="AZ28242" s="80"/>
      <c r="BA28242" s="80"/>
      <c r="BB28242" s="80"/>
    </row>
    <row r="28243" spans="9:54" x14ac:dyDescent="0.25">
      <c r="I28243" s="80"/>
      <c r="AX28243" s="80"/>
      <c r="AY28243" s="80"/>
      <c r="AZ28243" s="80"/>
      <c r="BA28243" s="80"/>
      <c r="BB28243" s="80"/>
    </row>
    <row r="28244" spans="9:54" x14ac:dyDescent="0.25">
      <c r="I28244" s="80"/>
      <c r="AX28244" s="80"/>
      <c r="AY28244" s="80"/>
      <c r="AZ28244" s="80"/>
      <c r="BA28244" s="80"/>
      <c r="BB28244" s="80"/>
    </row>
    <row r="28245" spans="9:54" x14ac:dyDescent="0.25">
      <c r="I28245" s="80"/>
      <c r="AX28245" s="80"/>
      <c r="AY28245" s="80"/>
      <c r="AZ28245" s="80"/>
      <c r="BA28245" s="80"/>
      <c r="BB28245" s="80"/>
    </row>
    <row r="28246" spans="9:54" x14ac:dyDescent="0.25">
      <c r="I28246" s="80"/>
      <c r="AX28246" s="80"/>
      <c r="AY28246" s="80"/>
      <c r="AZ28246" s="80"/>
      <c r="BA28246" s="80"/>
      <c r="BB28246" s="80"/>
    </row>
    <row r="28247" spans="9:54" x14ac:dyDescent="0.25">
      <c r="I28247" s="80"/>
      <c r="AX28247" s="80"/>
      <c r="AY28247" s="80"/>
      <c r="AZ28247" s="80"/>
      <c r="BA28247" s="80"/>
      <c r="BB28247" s="80"/>
    </row>
    <row r="28248" spans="9:54" x14ac:dyDescent="0.25">
      <c r="I28248" s="80"/>
      <c r="AX28248" s="80"/>
      <c r="AY28248" s="80"/>
      <c r="AZ28248" s="80"/>
      <c r="BA28248" s="80"/>
      <c r="BB28248" s="80"/>
    </row>
    <row r="28249" spans="9:54" x14ac:dyDescent="0.25">
      <c r="I28249" s="80"/>
      <c r="AX28249" s="80"/>
      <c r="AY28249" s="80"/>
      <c r="AZ28249" s="80"/>
      <c r="BA28249" s="80"/>
      <c r="BB28249" s="80"/>
    </row>
    <row r="28250" spans="9:54" x14ac:dyDescent="0.25">
      <c r="I28250" s="80"/>
      <c r="AX28250" s="80"/>
      <c r="AY28250" s="80"/>
      <c r="AZ28250" s="80"/>
      <c r="BA28250" s="80"/>
      <c r="BB28250" s="80"/>
    </row>
    <row r="28251" spans="9:54" x14ac:dyDescent="0.25">
      <c r="I28251" s="80"/>
      <c r="AX28251" s="80"/>
      <c r="AY28251" s="80"/>
      <c r="AZ28251" s="80"/>
      <c r="BA28251" s="80"/>
      <c r="BB28251" s="80"/>
    </row>
    <row r="28252" spans="9:54" x14ac:dyDescent="0.25">
      <c r="I28252" s="80"/>
      <c r="AX28252" s="80"/>
      <c r="AY28252" s="80"/>
      <c r="AZ28252" s="80"/>
      <c r="BA28252" s="80"/>
      <c r="BB28252" s="80"/>
    </row>
    <row r="28253" spans="9:54" x14ac:dyDescent="0.25">
      <c r="I28253" s="80"/>
      <c r="AX28253" s="80"/>
      <c r="AY28253" s="80"/>
      <c r="AZ28253" s="80"/>
      <c r="BA28253" s="80"/>
      <c r="BB28253" s="80"/>
    </row>
    <row r="28254" spans="9:54" x14ac:dyDescent="0.25">
      <c r="I28254" s="80"/>
      <c r="AX28254" s="80"/>
      <c r="AY28254" s="80"/>
      <c r="AZ28254" s="80"/>
      <c r="BA28254" s="80"/>
      <c r="BB28254" s="80"/>
    </row>
    <row r="28255" spans="9:54" x14ac:dyDescent="0.25">
      <c r="I28255" s="80"/>
      <c r="AX28255" s="80"/>
      <c r="AY28255" s="80"/>
      <c r="AZ28255" s="80"/>
      <c r="BA28255" s="80"/>
      <c r="BB28255" s="80"/>
    </row>
    <row r="28256" spans="9:54" x14ac:dyDescent="0.25">
      <c r="I28256" s="80"/>
      <c r="AX28256" s="80"/>
      <c r="AY28256" s="80"/>
      <c r="AZ28256" s="80"/>
      <c r="BA28256" s="80"/>
      <c r="BB28256" s="80"/>
    </row>
    <row r="28257" spans="9:54" x14ac:dyDescent="0.25">
      <c r="I28257" s="80"/>
      <c r="AX28257" s="80"/>
      <c r="AY28257" s="80"/>
      <c r="AZ28257" s="80"/>
      <c r="BA28257" s="80"/>
      <c r="BB28257" s="80"/>
    </row>
    <row r="28258" spans="9:54" x14ac:dyDescent="0.25">
      <c r="I28258" s="80"/>
      <c r="AX28258" s="80"/>
      <c r="AY28258" s="80"/>
      <c r="AZ28258" s="80"/>
      <c r="BA28258" s="80"/>
      <c r="BB28258" s="80"/>
    </row>
    <row r="28259" spans="9:54" x14ac:dyDescent="0.25">
      <c r="I28259" s="80"/>
      <c r="AX28259" s="80"/>
      <c r="AY28259" s="80"/>
      <c r="AZ28259" s="80"/>
      <c r="BA28259" s="80"/>
      <c r="BB28259" s="80"/>
    </row>
    <row r="28260" spans="9:54" x14ac:dyDescent="0.25">
      <c r="I28260" s="80"/>
      <c r="AX28260" s="80"/>
      <c r="AY28260" s="80"/>
      <c r="AZ28260" s="80"/>
      <c r="BA28260" s="80"/>
      <c r="BB28260" s="80"/>
    </row>
    <row r="28261" spans="9:54" x14ac:dyDescent="0.25">
      <c r="I28261" s="80"/>
      <c r="AX28261" s="80"/>
      <c r="AY28261" s="80"/>
      <c r="AZ28261" s="80"/>
      <c r="BA28261" s="80"/>
      <c r="BB28261" s="80"/>
    </row>
    <row r="28262" spans="9:54" x14ac:dyDescent="0.25">
      <c r="I28262" s="80"/>
      <c r="AX28262" s="80"/>
      <c r="AY28262" s="80"/>
      <c r="AZ28262" s="80"/>
      <c r="BA28262" s="80"/>
      <c r="BB28262" s="80"/>
    </row>
    <row r="28263" spans="9:54" x14ac:dyDescent="0.25">
      <c r="I28263" s="80"/>
      <c r="AX28263" s="80"/>
      <c r="AY28263" s="80"/>
      <c r="AZ28263" s="80"/>
      <c r="BA28263" s="80"/>
      <c r="BB28263" s="80"/>
    </row>
    <row r="28264" spans="9:54" x14ac:dyDescent="0.25">
      <c r="I28264" s="80"/>
      <c r="AX28264" s="80"/>
      <c r="AY28264" s="80"/>
      <c r="AZ28264" s="80"/>
      <c r="BA28264" s="80"/>
      <c r="BB28264" s="80"/>
    </row>
    <row r="28265" spans="9:54" x14ac:dyDescent="0.25">
      <c r="I28265" s="80"/>
      <c r="AX28265" s="80"/>
      <c r="AY28265" s="80"/>
      <c r="AZ28265" s="80"/>
      <c r="BA28265" s="80"/>
      <c r="BB28265" s="80"/>
    </row>
    <row r="28266" spans="9:54" x14ac:dyDescent="0.25">
      <c r="I28266" s="80"/>
      <c r="AX28266" s="80"/>
      <c r="AY28266" s="80"/>
      <c r="AZ28266" s="80"/>
      <c r="BA28266" s="80"/>
      <c r="BB28266" s="80"/>
    </row>
    <row r="28267" spans="9:54" x14ac:dyDescent="0.25">
      <c r="I28267" s="80"/>
      <c r="AX28267" s="80"/>
      <c r="AY28267" s="80"/>
      <c r="AZ28267" s="80"/>
      <c r="BA28267" s="80"/>
      <c r="BB28267" s="80"/>
    </row>
    <row r="28268" spans="9:54" x14ac:dyDescent="0.25">
      <c r="I28268" s="80"/>
      <c r="AX28268" s="80"/>
      <c r="AY28268" s="80"/>
      <c r="AZ28268" s="80"/>
      <c r="BA28268" s="80"/>
      <c r="BB28268" s="80"/>
    </row>
    <row r="28269" spans="9:54" x14ac:dyDescent="0.25">
      <c r="I28269" s="80"/>
      <c r="AX28269" s="80"/>
      <c r="AY28269" s="80"/>
      <c r="AZ28269" s="80"/>
      <c r="BA28269" s="80"/>
      <c r="BB28269" s="80"/>
    </row>
    <row r="28270" spans="9:54" x14ac:dyDescent="0.25">
      <c r="I28270" s="80"/>
      <c r="AX28270" s="80"/>
      <c r="AY28270" s="80"/>
      <c r="AZ28270" s="80"/>
      <c r="BA28270" s="80"/>
      <c r="BB28270" s="80"/>
    </row>
    <row r="28271" spans="9:54" x14ac:dyDescent="0.25">
      <c r="I28271" s="80"/>
      <c r="AX28271" s="80"/>
      <c r="AY28271" s="80"/>
      <c r="AZ28271" s="80"/>
      <c r="BA28271" s="80"/>
      <c r="BB28271" s="80"/>
    </row>
    <row r="28272" spans="9:54" x14ac:dyDescent="0.25">
      <c r="I28272" s="80"/>
      <c r="AX28272" s="80"/>
      <c r="AY28272" s="80"/>
      <c r="AZ28272" s="80"/>
      <c r="BA28272" s="80"/>
      <c r="BB28272" s="80"/>
    </row>
    <row r="28273" spans="9:54" x14ac:dyDescent="0.25">
      <c r="I28273" s="80"/>
      <c r="AX28273" s="80"/>
      <c r="AY28273" s="80"/>
      <c r="AZ28273" s="80"/>
      <c r="BA28273" s="80"/>
      <c r="BB28273" s="80"/>
    </row>
    <row r="28274" spans="9:54" x14ac:dyDescent="0.25">
      <c r="I28274" s="80"/>
      <c r="AX28274" s="80"/>
      <c r="AY28274" s="80"/>
      <c r="AZ28274" s="80"/>
      <c r="BA28274" s="80"/>
      <c r="BB28274" s="80"/>
    </row>
    <row r="28275" spans="9:54" x14ac:dyDescent="0.25">
      <c r="I28275" s="80"/>
      <c r="AX28275" s="80"/>
      <c r="AY28275" s="80"/>
      <c r="AZ28275" s="80"/>
      <c r="BA28275" s="80"/>
      <c r="BB28275" s="80"/>
    </row>
    <row r="28276" spans="9:54" x14ac:dyDescent="0.25">
      <c r="I28276" s="80"/>
      <c r="AX28276" s="80"/>
      <c r="AY28276" s="80"/>
      <c r="AZ28276" s="80"/>
      <c r="BA28276" s="80"/>
      <c r="BB28276" s="80"/>
    </row>
    <row r="28277" spans="9:54" x14ac:dyDescent="0.25">
      <c r="I28277" s="80"/>
      <c r="AX28277" s="80"/>
      <c r="AY28277" s="80"/>
      <c r="AZ28277" s="80"/>
      <c r="BA28277" s="80"/>
      <c r="BB28277" s="80"/>
    </row>
    <row r="28278" spans="9:54" x14ac:dyDescent="0.25">
      <c r="I28278" s="80"/>
      <c r="AX28278" s="80"/>
      <c r="AY28278" s="80"/>
      <c r="AZ28278" s="80"/>
      <c r="BA28278" s="80"/>
      <c r="BB28278" s="80"/>
    </row>
    <row r="28279" spans="9:54" x14ac:dyDescent="0.25">
      <c r="I28279" s="80"/>
      <c r="AX28279" s="80"/>
      <c r="AY28279" s="80"/>
      <c r="AZ28279" s="80"/>
      <c r="BA28279" s="80"/>
      <c r="BB28279" s="80"/>
    </row>
    <row r="28280" spans="9:54" x14ac:dyDescent="0.25">
      <c r="I28280" s="80"/>
      <c r="AX28280" s="80"/>
      <c r="AY28280" s="80"/>
      <c r="AZ28280" s="80"/>
      <c r="BA28280" s="80"/>
      <c r="BB28280" s="80"/>
    </row>
    <row r="28281" spans="9:54" x14ac:dyDescent="0.25">
      <c r="I28281" s="80"/>
      <c r="AX28281" s="80"/>
      <c r="AY28281" s="80"/>
      <c r="AZ28281" s="80"/>
      <c r="BA28281" s="80"/>
      <c r="BB28281" s="80"/>
    </row>
    <row r="28282" spans="9:54" x14ac:dyDescent="0.25">
      <c r="I28282" s="80"/>
      <c r="AX28282" s="80"/>
      <c r="AY28282" s="80"/>
      <c r="AZ28282" s="80"/>
      <c r="BA28282" s="80"/>
      <c r="BB28282" s="80"/>
    </row>
    <row r="28283" spans="9:54" x14ac:dyDescent="0.25">
      <c r="I28283" s="80"/>
      <c r="AX28283" s="80"/>
      <c r="AY28283" s="80"/>
      <c r="AZ28283" s="80"/>
      <c r="BA28283" s="80"/>
      <c r="BB28283" s="80"/>
    </row>
    <row r="28284" spans="9:54" x14ac:dyDescent="0.25">
      <c r="I28284" s="80"/>
      <c r="AX28284" s="80"/>
      <c r="AY28284" s="80"/>
      <c r="AZ28284" s="80"/>
      <c r="BA28284" s="80"/>
      <c r="BB28284" s="80"/>
    </row>
    <row r="28285" spans="9:54" x14ac:dyDescent="0.25">
      <c r="I28285" s="80"/>
      <c r="AX28285" s="80"/>
      <c r="AY28285" s="80"/>
      <c r="AZ28285" s="80"/>
      <c r="BA28285" s="80"/>
      <c r="BB28285" s="80"/>
    </row>
    <row r="28286" spans="9:54" x14ac:dyDescent="0.25">
      <c r="I28286" s="80"/>
      <c r="AX28286" s="80"/>
      <c r="AY28286" s="80"/>
      <c r="AZ28286" s="80"/>
      <c r="BA28286" s="80"/>
      <c r="BB28286" s="80"/>
    </row>
    <row r="28287" spans="9:54" x14ac:dyDescent="0.25">
      <c r="I28287" s="80"/>
      <c r="AX28287" s="80"/>
      <c r="AY28287" s="80"/>
      <c r="AZ28287" s="80"/>
      <c r="BA28287" s="80"/>
      <c r="BB28287" s="80"/>
    </row>
    <row r="28288" spans="9:54" x14ac:dyDescent="0.25">
      <c r="I28288" s="80"/>
      <c r="AX28288" s="80"/>
      <c r="AY28288" s="80"/>
      <c r="AZ28288" s="80"/>
      <c r="BA28288" s="80"/>
      <c r="BB28288" s="80"/>
    </row>
    <row r="28289" spans="9:54" x14ac:dyDescent="0.25">
      <c r="I28289" s="80"/>
      <c r="AX28289" s="80"/>
      <c r="AY28289" s="80"/>
      <c r="AZ28289" s="80"/>
      <c r="BA28289" s="80"/>
      <c r="BB28289" s="80"/>
    </row>
    <row r="28290" spans="9:54" x14ac:dyDescent="0.25">
      <c r="I28290" s="80"/>
      <c r="AX28290" s="80"/>
      <c r="AY28290" s="80"/>
      <c r="AZ28290" s="80"/>
      <c r="BA28290" s="80"/>
      <c r="BB28290" s="80"/>
    </row>
    <row r="28291" spans="9:54" x14ac:dyDescent="0.25">
      <c r="I28291" s="80"/>
      <c r="AX28291" s="80"/>
      <c r="AY28291" s="80"/>
      <c r="AZ28291" s="80"/>
      <c r="BA28291" s="80"/>
      <c r="BB28291" s="80"/>
    </row>
    <row r="28292" spans="9:54" x14ac:dyDescent="0.25">
      <c r="I28292" s="80"/>
      <c r="AX28292" s="80"/>
      <c r="AY28292" s="80"/>
      <c r="AZ28292" s="80"/>
      <c r="BA28292" s="80"/>
      <c r="BB28292" s="80"/>
    </row>
    <row r="28293" spans="9:54" x14ac:dyDescent="0.25">
      <c r="I28293" s="80"/>
      <c r="AX28293" s="80"/>
      <c r="AY28293" s="80"/>
      <c r="AZ28293" s="80"/>
      <c r="BA28293" s="80"/>
      <c r="BB28293" s="80"/>
    </row>
    <row r="28294" spans="9:54" x14ac:dyDescent="0.25">
      <c r="I28294" s="80"/>
      <c r="AX28294" s="80"/>
      <c r="AY28294" s="80"/>
      <c r="AZ28294" s="80"/>
      <c r="BA28294" s="80"/>
      <c r="BB28294" s="80"/>
    </row>
    <row r="28295" spans="9:54" x14ac:dyDescent="0.25">
      <c r="I28295" s="80"/>
      <c r="AX28295" s="80"/>
      <c r="AY28295" s="80"/>
      <c r="AZ28295" s="80"/>
      <c r="BA28295" s="80"/>
      <c r="BB28295" s="80"/>
    </row>
    <row r="28296" spans="9:54" x14ac:dyDescent="0.25">
      <c r="I28296" s="80"/>
      <c r="AX28296" s="80"/>
      <c r="AY28296" s="80"/>
      <c r="AZ28296" s="80"/>
      <c r="BA28296" s="80"/>
      <c r="BB28296" s="80"/>
    </row>
    <row r="28297" spans="9:54" x14ac:dyDescent="0.25">
      <c r="I28297" s="80"/>
      <c r="AX28297" s="80"/>
      <c r="AY28297" s="80"/>
      <c r="AZ28297" s="80"/>
      <c r="BA28297" s="80"/>
      <c r="BB28297" s="80"/>
    </row>
    <row r="28298" spans="9:54" x14ac:dyDescent="0.25">
      <c r="I28298" s="80"/>
      <c r="AX28298" s="80"/>
      <c r="AY28298" s="80"/>
      <c r="AZ28298" s="80"/>
      <c r="BA28298" s="80"/>
      <c r="BB28298" s="80"/>
    </row>
    <row r="28299" spans="9:54" x14ac:dyDescent="0.25">
      <c r="I28299" s="80"/>
      <c r="AX28299" s="80"/>
      <c r="AY28299" s="80"/>
      <c r="AZ28299" s="80"/>
      <c r="BA28299" s="80"/>
      <c r="BB28299" s="80"/>
    </row>
    <row r="28300" spans="9:54" x14ac:dyDescent="0.25">
      <c r="I28300" s="80"/>
      <c r="AX28300" s="80"/>
      <c r="AY28300" s="80"/>
      <c r="AZ28300" s="80"/>
      <c r="BA28300" s="80"/>
      <c r="BB28300" s="80"/>
    </row>
    <row r="28301" spans="9:54" x14ac:dyDescent="0.25">
      <c r="I28301" s="80"/>
      <c r="AX28301" s="80"/>
      <c r="AY28301" s="80"/>
      <c r="AZ28301" s="80"/>
      <c r="BA28301" s="80"/>
      <c r="BB28301" s="80"/>
    </row>
    <row r="28302" spans="9:54" x14ac:dyDescent="0.25">
      <c r="I28302" s="80"/>
      <c r="AX28302" s="80"/>
      <c r="AY28302" s="80"/>
      <c r="AZ28302" s="80"/>
      <c r="BA28302" s="80"/>
      <c r="BB28302" s="80"/>
    </row>
    <row r="28303" spans="9:54" x14ac:dyDescent="0.25">
      <c r="I28303" s="80"/>
      <c r="AX28303" s="80"/>
      <c r="AY28303" s="80"/>
      <c r="AZ28303" s="80"/>
      <c r="BA28303" s="80"/>
      <c r="BB28303" s="80"/>
    </row>
    <row r="28304" spans="9:54" x14ac:dyDescent="0.25">
      <c r="I28304" s="80"/>
      <c r="AX28304" s="80"/>
      <c r="AY28304" s="80"/>
      <c r="AZ28304" s="80"/>
      <c r="BA28304" s="80"/>
      <c r="BB28304" s="80"/>
    </row>
    <row r="28305" spans="9:54" x14ac:dyDescent="0.25">
      <c r="I28305" s="80"/>
      <c r="AX28305" s="80"/>
      <c r="AY28305" s="80"/>
      <c r="AZ28305" s="80"/>
      <c r="BA28305" s="80"/>
      <c r="BB28305" s="80"/>
    </row>
    <row r="28306" spans="9:54" x14ac:dyDescent="0.25">
      <c r="I28306" s="80"/>
      <c r="AX28306" s="80"/>
      <c r="AY28306" s="80"/>
      <c r="AZ28306" s="80"/>
      <c r="BA28306" s="80"/>
      <c r="BB28306" s="80"/>
    </row>
    <row r="28307" spans="9:54" x14ac:dyDescent="0.25">
      <c r="I28307" s="80"/>
      <c r="AX28307" s="80"/>
      <c r="AY28307" s="80"/>
      <c r="AZ28307" s="80"/>
      <c r="BA28307" s="80"/>
      <c r="BB28307" s="80"/>
    </row>
    <row r="28308" spans="9:54" x14ac:dyDescent="0.25">
      <c r="I28308" s="80"/>
      <c r="AX28308" s="80"/>
      <c r="AY28308" s="80"/>
      <c r="AZ28308" s="80"/>
      <c r="BA28308" s="80"/>
      <c r="BB28308" s="80"/>
    </row>
    <row r="28309" spans="9:54" x14ac:dyDescent="0.25">
      <c r="I28309" s="80"/>
      <c r="AX28309" s="80"/>
      <c r="AY28309" s="80"/>
      <c r="AZ28309" s="80"/>
      <c r="BA28309" s="80"/>
      <c r="BB28309" s="80"/>
    </row>
    <row r="28310" spans="9:54" x14ac:dyDescent="0.25">
      <c r="I28310" s="80"/>
      <c r="AX28310" s="80"/>
      <c r="AY28310" s="80"/>
      <c r="AZ28310" s="80"/>
      <c r="BA28310" s="80"/>
      <c r="BB28310" s="80"/>
    </row>
    <row r="28311" spans="9:54" x14ac:dyDescent="0.25">
      <c r="I28311" s="80"/>
      <c r="AX28311" s="80"/>
      <c r="AY28311" s="80"/>
      <c r="AZ28311" s="80"/>
      <c r="BA28311" s="80"/>
      <c r="BB28311" s="80"/>
    </row>
    <row r="28312" spans="9:54" x14ac:dyDescent="0.25">
      <c r="I28312" s="80"/>
      <c r="AX28312" s="80"/>
      <c r="AY28312" s="80"/>
      <c r="AZ28312" s="80"/>
      <c r="BA28312" s="80"/>
      <c r="BB28312" s="80"/>
    </row>
    <row r="28313" spans="9:54" x14ac:dyDescent="0.25">
      <c r="I28313" s="80"/>
      <c r="AX28313" s="80"/>
      <c r="AY28313" s="80"/>
      <c r="AZ28313" s="80"/>
      <c r="BA28313" s="80"/>
      <c r="BB28313" s="80"/>
    </row>
    <row r="28314" spans="9:54" x14ac:dyDescent="0.25">
      <c r="I28314" s="80"/>
      <c r="AX28314" s="80"/>
      <c r="AY28314" s="80"/>
      <c r="AZ28314" s="80"/>
      <c r="BA28314" s="80"/>
      <c r="BB28314" s="80"/>
    </row>
    <row r="28315" spans="9:54" x14ac:dyDescent="0.25">
      <c r="I28315" s="80"/>
      <c r="AX28315" s="80"/>
      <c r="AY28315" s="80"/>
      <c r="AZ28315" s="80"/>
      <c r="BA28315" s="80"/>
      <c r="BB28315" s="80"/>
    </row>
    <row r="28316" spans="9:54" x14ac:dyDescent="0.25">
      <c r="I28316" s="80"/>
      <c r="AX28316" s="80"/>
      <c r="AY28316" s="80"/>
      <c r="AZ28316" s="80"/>
      <c r="BA28316" s="80"/>
      <c r="BB28316" s="80"/>
    </row>
    <row r="28317" spans="9:54" x14ac:dyDescent="0.25">
      <c r="I28317" s="80"/>
      <c r="AX28317" s="80"/>
      <c r="AY28317" s="80"/>
      <c r="AZ28317" s="80"/>
      <c r="BA28317" s="80"/>
      <c r="BB28317" s="80"/>
    </row>
    <row r="28318" spans="9:54" x14ac:dyDescent="0.25">
      <c r="I28318" s="80"/>
      <c r="AX28318" s="80"/>
      <c r="AY28318" s="80"/>
      <c r="AZ28318" s="80"/>
      <c r="BA28318" s="80"/>
      <c r="BB28318" s="80"/>
    </row>
    <row r="28319" spans="9:54" x14ac:dyDescent="0.25">
      <c r="I28319" s="80"/>
      <c r="AX28319" s="80"/>
      <c r="AY28319" s="80"/>
      <c r="AZ28319" s="80"/>
      <c r="BA28319" s="80"/>
      <c r="BB28319" s="80"/>
    </row>
    <row r="28320" spans="9:54" x14ac:dyDescent="0.25">
      <c r="I28320" s="80"/>
      <c r="AX28320" s="80"/>
      <c r="AY28320" s="80"/>
      <c r="AZ28320" s="80"/>
      <c r="BA28320" s="80"/>
      <c r="BB28320" s="80"/>
    </row>
    <row r="28321" spans="9:54" x14ac:dyDescent="0.25">
      <c r="I28321" s="80"/>
      <c r="AX28321" s="80"/>
      <c r="AY28321" s="80"/>
      <c r="AZ28321" s="80"/>
      <c r="BA28321" s="80"/>
      <c r="BB28321" s="80"/>
    </row>
    <row r="28322" spans="9:54" x14ac:dyDescent="0.25">
      <c r="I28322" s="80"/>
      <c r="AX28322" s="80"/>
      <c r="AY28322" s="80"/>
      <c r="AZ28322" s="80"/>
      <c r="BA28322" s="80"/>
      <c r="BB28322" s="80"/>
    </row>
    <row r="28323" spans="9:54" x14ac:dyDescent="0.25">
      <c r="I28323" s="80"/>
      <c r="AX28323" s="80"/>
      <c r="AY28323" s="80"/>
      <c r="AZ28323" s="80"/>
      <c r="BA28323" s="80"/>
      <c r="BB28323" s="80"/>
    </row>
    <row r="28324" spans="9:54" x14ac:dyDescent="0.25">
      <c r="I28324" s="80"/>
      <c r="AX28324" s="80"/>
      <c r="AY28324" s="80"/>
      <c r="AZ28324" s="80"/>
      <c r="BA28324" s="80"/>
      <c r="BB28324" s="80"/>
    </row>
    <row r="28325" spans="9:54" x14ac:dyDescent="0.25">
      <c r="I28325" s="80"/>
      <c r="AX28325" s="80"/>
      <c r="AY28325" s="80"/>
      <c r="AZ28325" s="80"/>
      <c r="BA28325" s="80"/>
      <c r="BB28325" s="80"/>
    </row>
    <row r="28326" spans="9:54" x14ac:dyDescent="0.25">
      <c r="I28326" s="80"/>
      <c r="AX28326" s="80"/>
      <c r="AY28326" s="80"/>
      <c r="AZ28326" s="80"/>
      <c r="BA28326" s="80"/>
      <c r="BB28326" s="80"/>
    </row>
    <row r="28327" spans="9:54" x14ac:dyDescent="0.25">
      <c r="I28327" s="80"/>
      <c r="AX28327" s="80"/>
      <c r="AY28327" s="80"/>
      <c r="AZ28327" s="80"/>
      <c r="BA28327" s="80"/>
      <c r="BB28327" s="80"/>
    </row>
    <row r="28328" spans="9:54" x14ac:dyDescent="0.25">
      <c r="I28328" s="80"/>
      <c r="AX28328" s="80"/>
      <c r="AY28328" s="80"/>
      <c r="AZ28328" s="80"/>
      <c r="BA28328" s="80"/>
      <c r="BB28328" s="80"/>
    </row>
    <row r="28329" spans="9:54" x14ac:dyDescent="0.25">
      <c r="I28329" s="80"/>
      <c r="AX28329" s="80"/>
      <c r="AY28329" s="80"/>
      <c r="AZ28329" s="80"/>
      <c r="BA28329" s="80"/>
      <c r="BB28329" s="80"/>
    </row>
    <row r="28330" spans="9:54" x14ac:dyDescent="0.25">
      <c r="I28330" s="80"/>
      <c r="AX28330" s="80"/>
      <c r="AY28330" s="80"/>
      <c r="AZ28330" s="80"/>
      <c r="BA28330" s="80"/>
      <c r="BB28330" s="80"/>
    </row>
    <row r="28331" spans="9:54" x14ac:dyDescent="0.25">
      <c r="I28331" s="80"/>
      <c r="AX28331" s="80"/>
      <c r="AY28331" s="80"/>
      <c r="AZ28331" s="80"/>
      <c r="BA28331" s="80"/>
      <c r="BB28331" s="80"/>
    </row>
    <row r="28332" spans="9:54" x14ac:dyDescent="0.25">
      <c r="I28332" s="80"/>
      <c r="AX28332" s="80"/>
      <c r="AY28332" s="80"/>
      <c r="AZ28332" s="80"/>
      <c r="BA28332" s="80"/>
      <c r="BB28332" s="80"/>
    </row>
    <row r="28333" spans="9:54" x14ac:dyDescent="0.25">
      <c r="I28333" s="80"/>
      <c r="AX28333" s="80"/>
      <c r="AY28333" s="80"/>
      <c r="AZ28333" s="80"/>
      <c r="BA28333" s="80"/>
      <c r="BB28333" s="80"/>
    </row>
    <row r="28334" spans="9:54" x14ac:dyDescent="0.25">
      <c r="I28334" s="80"/>
      <c r="AX28334" s="80"/>
      <c r="AY28334" s="80"/>
      <c r="AZ28334" s="80"/>
      <c r="BA28334" s="80"/>
      <c r="BB28334" s="80"/>
    </row>
    <row r="28335" spans="9:54" x14ac:dyDescent="0.25">
      <c r="I28335" s="80"/>
      <c r="AX28335" s="80"/>
      <c r="AY28335" s="80"/>
      <c r="AZ28335" s="80"/>
      <c r="BA28335" s="80"/>
      <c r="BB28335" s="80"/>
    </row>
    <row r="28336" spans="9:54" x14ac:dyDescent="0.25">
      <c r="I28336" s="80"/>
      <c r="AX28336" s="80"/>
      <c r="AY28336" s="80"/>
      <c r="AZ28336" s="80"/>
      <c r="BA28336" s="80"/>
      <c r="BB28336" s="80"/>
    </row>
    <row r="28337" spans="9:54" x14ac:dyDescent="0.25">
      <c r="I28337" s="80"/>
      <c r="AX28337" s="80"/>
      <c r="AY28337" s="80"/>
      <c r="AZ28337" s="80"/>
      <c r="BA28337" s="80"/>
      <c r="BB28337" s="80"/>
    </row>
    <row r="28338" spans="9:54" x14ac:dyDescent="0.25">
      <c r="I28338" s="80"/>
      <c r="AX28338" s="80"/>
      <c r="AY28338" s="80"/>
      <c r="AZ28338" s="80"/>
      <c r="BA28338" s="80"/>
      <c r="BB28338" s="80"/>
    </row>
    <row r="28339" spans="9:54" x14ac:dyDescent="0.25">
      <c r="I28339" s="80"/>
      <c r="AX28339" s="80"/>
      <c r="AY28339" s="80"/>
      <c r="AZ28339" s="80"/>
      <c r="BA28339" s="80"/>
      <c r="BB28339" s="80"/>
    </row>
    <row r="28340" spans="9:54" x14ac:dyDescent="0.25">
      <c r="I28340" s="80"/>
      <c r="AX28340" s="80"/>
      <c r="AY28340" s="80"/>
      <c r="AZ28340" s="80"/>
      <c r="BA28340" s="80"/>
      <c r="BB28340" s="80"/>
    </row>
    <row r="28341" spans="9:54" x14ac:dyDescent="0.25">
      <c r="I28341" s="80"/>
      <c r="AX28341" s="80"/>
      <c r="AY28341" s="80"/>
      <c r="AZ28341" s="80"/>
      <c r="BA28341" s="80"/>
      <c r="BB28341" s="80"/>
    </row>
    <row r="28342" spans="9:54" x14ac:dyDescent="0.25">
      <c r="I28342" s="80"/>
      <c r="AX28342" s="80"/>
      <c r="AY28342" s="80"/>
      <c r="AZ28342" s="80"/>
      <c r="BA28342" s="80"/>
      <c r="BB28342" s="80"/>
    </row>
    <row r="28343" spans="9:54" x14ac:dyDescent="0.25">
      <c r="I28343" s="80"/>
      <c r="AX28343" s="80"/>
      <c r="AY28343" s="80"/>
      <c r="AZ28343" s="80"/>
      <c r="BA28343" s="80"/>
      <c r="BB28343" s="80"/>
    </row>
    <row r="28344" spans="9:54" x14ac:dyDescent="0.25">
      <c r="I28344" s="80"/>
      <c r="AX28344" s="80"/>
      <c r="AY28344" s="80"/>
      <c r="AZ28344" s="80"/>
      <c r="BA28344" s="80"/>
      <c r="BB28344" s="80"/>
    </row>
    <row r="28345" spans="9:54" x14ac:dyDescent="0.25">
      <c r="I28345" s="80"/>
      <c r="AX28345" s="80"/>
      <c r="AY28345" s="80"/>
      <c r="AZ28345" s="80"/>
      <c r="BA28345" s="80"/>
      <c r="BB28345" s="80"/>
    </row>
    <row r="28346" spans="9:54" x14ac:dyDescent="0.25">
      <c r="I28346" s="80"/>
      <c r="AX28346" s="80"/>
      <c r="AY28346" s="80"/>
      <c r="AZ28346" s="80"/>
      <c r="BA28346" s="80"/>
      <c r="BB28346" s="80"/>
    </row>
    <row r="28347" spans="9:54" x14ac:dyDescent="0.25">
      <c r="I28347" s="80"/>
      <c r="AX28347" s="80"/>
      <c r="AY28347" s="80"/>
      <c r="AZ28347" s="80"/>
      <c r="BA28347" s="80"/>
      <c r="BB28347" s="80"/>
    </row>
    <row r="28348" spans="9:54" x14ac:dyDescent="0.25">
      <c r="I28348" s="80"/>
      <c r="AX28348" s="80"/>
      <c r="AY28348" s="80"/>
      <c r="AZ28348" s="80"/>
      <c r="BA28348" s="80"/>
      <c r="BB28348" s="80"/>
    </row>
    <row r="28349" spans="9:54" x14ac:dyDescent="0.25">
      <c r="I28349" s="80"/>
      <c r="AX28349" s="80"/>
      <c r="AY28349" s="80"/>
      <c r="AZ28349" s="80"/>
      <c r="BA28349" s="80"/>
      <c r="BB28349" s="80"/>
    </row>
    <row r="28350" spans="9:54" x14ac:dyDescent="0.25">
      <c r="I28350" s="80"/>
      <c r="AX28350" s="80"/>
      <c r="AY28350" s="80"/>
      <c r="AZ28350" s="80"/>
      <c r="BA28350" s="80"/>
      <c r="BB28350" s="80"/>
    </row>
    <row r="28351" spans="9:54" x14ac:dyDescent="0.25">
      <c r="I28351" s="80"/>
      <c r="AX28351" s="80"/>
      <c r="AY28351" s="80"/>
      <c r="AZ28351" s="80"/>
      <c r="BA28351" s="80"/>
      <c r="BB28351" s="80"/>
    </row>
    <row r="28352" spans="9:54" x14ac:dyDescent="0.25">
      <c r="I28352" s="80"/>
      <c r="AX28352" s="80"/>
      <c r="AY28352" s="80"/>
      <c r="AZ28352" s="80"/>
      <c r="BA28352" s="80"/>
      <c r="BB28352" s="80"/>
    </row>
    <row r="28353" spans="9:54" x14ac:dyDescent="0.25">
      <c r="I28353" s="80"/>
      <c r="AX28353" s="80"/>
      <c r="AY28353" s="80"/>
      <c r="AZ28353" s="80"/>
      <c r="BA28353" s="80"/>
      <c r="BB28353" s="80"/>
    </row>
    <row r="28354" spans="9:54" x14ac:dyDescent="0.25">
      <c r="I28354" s="80"/>
      <c r="AX28354" s="80"/>
      <c r="AY28354" s="80"/>
      <c r="AZ28354" s="80"/>
      <c r="BA28354" s="80"/>
      <c r="BB28354" s="80"/>
    </row>
    <row r="28355" spans="9:54" x14ac:dyDescent="0.25">
      <c r="I28355" s="80"/>
      <c r="AX28355" s="80"/>
      <c r="AY28355" s="80"/>
      <c r="AZ28355" s="80"/>
      <c r="BA28355" s="80"/>
      <c r="BB28355" s="80"/>
    </row>
    <row r="28356" spans="9:54" x14ac:dyDescent="0.25">
      <c r="I28356" s="80"/>
      <c r="AX28356" s="80"/>
      <c r="AY28356" s="80"/>
      <c r="AZ28356" s="80"/>
      <c r="BA28356" s="80"/>
      <c r="BB28356" s="80"/>
    </row>
    <row r="28357" spans="9:54" x14ac:dyDescent="0.25">
      <c r="I28357" s="80"/>
      <c r="AX28357" s="80"/>
      <c r="AY28357" s="80"/>
      <c r="AZ28357" s="80"/>
      <c r="BA28357" s="80"/>
      <c r="BB28357" s="80"/>
    </row>
    <row r="28358" spans="9:54" x14ac:dyDescent="0.25">
      <c r="I28358" s="80"/>
      <c r="AX28358" s="80"/>
      <c r="AY28358" s="80"/>
      <c r="AZ28358" s="80"/>
      <c r="BA28358" s="80"/>
      <c r="BB28358" s="80"/>
    </row>
    <row r="28359" spans="9:54" x14ac:dyDescent="0.25">
      <c r="I28359" s="80"/>
      <c r="AX28359" s="80"/>
      <c r="AY28359" s="80"/>
      <c r="AZ28359" s="80"/>
      <c r="BA28359" s="80"/>
      <c r="BB28359" s="80"/>
    </row>
    <row r="28360" spans="9:54" x14ac:dyDescent="0.25">
      <c r="I28360" s="80"/>
      <c r="AX28360" s="80"/>
      <c r="AY28360" s="80"/>
      <c r="AZ28360" s="80"/>
      <c r="BA28360" s="80"/>
      <c r="BB28360" s="80"/>
    </row>
    <row r="28361" spans="9:54" x14ac:dyDescent="0.25">
      <c r="I28361" s="80"/>
      <c r="AX28361" s="80"/>
      <c r="AY28361" s="80"/>
      <c r="AZ28361" s="80"/>
      <c r="BA28361" s="80"/>
      <c r="BB28361" s="80"/>
    </row>
    <row r="28362" spans="9:54" x14ac:dyDescent="0.25">
      <c r="I28362" s="80"/>
      <c r="AX28362" s="80"/>
      <c r="AY28362" s="80"/>
      <c r="AZ28362" s="80"/>
      <c r="BA28362" s="80"/>
      <c r="BB28362" s="80"/>
    </row>
    <row r="28363" spans="9:54" x14ac:dyDescent="0.25">
      <c r="I28363" s="80"/>
      <c r="AX28363" s="80"/>
      <c r="AY28363" s="80"/>
      <c r="AZ28363" s="80"/>
      <c r="BA28363" s="80"/>
      <c r="BB28363" s="80"/>
    </row>
    <row r="28364" spans="9:54" x14ac:dyDescent="0.25">
      <c r="I28364" s="80"/>
      <c r="AX28364" s="80"/>
      <c r="AY28364" s="80"/>
      <c r="AZ28364" s="80"/>
      <c r="BA28364" s="80"/>
      <c r="BB28364" s="80"/>
    </row>
    <row r="28365" spans="9:54" x14ac:dyDescent="0.25">
      <c r="I28365" s="80"/>
      <c r="AX28365" s="80"/>
      <c r="AY28365" s="80"/>
      <c r="AZ28365" s="80"/>
      <c r="BA28365" s="80"/>
      <c r="BB28365" s="80"/>
    </row>
    <row r="28366" spans="9:54" x14ac:dyDescent="0.25">
      <c r="I28366" s="80"/>
      <c r="AX28366" s="80"/>
      <c r="AY28366" s="80"/>
      <c r="AZ28366" s="80"/>
      <c r="BA28366" s="80"/>
      <c r="BB28366" s="80"/>
    </row>
    <row r="28367" spans="9:54" x14ac:dyDescent="0.25">
      <c r="I28367" s="80"/>
      <c r="AX28367" s="80"/>
      <c r="AY28367" s="80"/>
      <c r="AZ28367" s="80"/>
      <c r="BA28367" s="80"/>
      <c r="BB28367" s="80"/>
    </row>
    <row r="28368" spans="9:54" x14ac:dyDescent="0.25">
      <c r="I28368" s="80"/>
      <c r="AX28368" s="80"/>
      <c r="AY28368" s="80"/>
      <c r="AZ28368" s="80"/>
      <c r="BA28368" s="80"/>
      <c r="BB28368" s="80"/>
    </row>
    <row r="28369" spans="9:54" x14ac:dyDescent="0.25">
      <c r="I28369" s="80"/>
      <c r="AX28369" s="80"/>
      <c r="AY28369" s="80"/>
      <c r="AZ28369" s="80"/>
      <c r="BA28369" s="80"/>
      <c r="BB28369" s="80"/>
    </row>
    <row r="28370" spans="9:54" x14ac:dyDescent="0.25">
      <c r="I28370" s="80"/>
      <c r="AX28370" s="80"/>
      <c r="AY28370" s="80"/>
      <c r="AZ28370" s="80"/>
      <c r="BA28370" s="80"/>
      <c r="BB28370" s="80"/>
    </row>
    <row r="28371" spans="9:54" x14ac:dyDescent="0.25">
      <c r="I28371" s="80"/>
      <c r="AX28371" s="80"/>
      <c r="AY28371" s="80"/>
      <c r="AZ28371" s="80"/>
      <c r="BA28371" s="80"/>
      <c r="BB28371" s="80"/>
    </row>
    <row r="28372" spans="9:54" x14ac:dyDescent="0.25">
      <c r="I28372" s="80"/>
      <c r="AX28372" s="80"/>
      <c r="AY28372" s="80"/>
      <c r="AZ28372" s="80"/>
      <c r="BA28372" s="80"/>
      <c r="BB28372" s="80"/>
    </row>
    <row r="28373" spans="9:54" x14ac:dyDescent="0.25">
      <c r="I28373" s="80"/>
      <c r="AX28373" s="80"/>
      <c r="AY28373" s="80"/>
      <c r="AZ28373" s="80"/>
      <c r="BA28373" s="80"/>
      <c r="BB28373" s="80"/>
    </row>
    <row r="28374" spans="9:54" x14ac:dyDescent="0.25">
      <c r="I28374" s="80"/>
      <c r="AX28374" s="80"/>
      <c r="AY28374" s="80"/>
      <c r="AZ28374" s="80"/>
      <c r="BA28374" s="80"/>
      <c r="BB28374" s="80"/>
    </row>
    <row r="28375" spans="9:54" x14ac:dyDescent="0.25">
      <c r="I28375" s="80"/>
      <c r="AX28375" s="80"/>
      <c r="AY28375" s="80"/>
      <c r="AZ28375" s="80"/>
      <c r="BA28375" s="80"/>
      <c r="BB28375" s="80"/>
    </row>
    <row r="28376" spans="9:54" x14ac:dyDescent="0.25">
      <c r="I28376" s="80"/>
      <c r="AX28376" s="80"/>
      <c r="AY28376" s="80"/>
      <c r="AZ28376" s="80"/>
      <c r="BA28376" s="80"/>
      <c r="BB28376" s="80"/>
    </row>
    <row r="28377" spans="9:54" x14ac:dyDescent="0.25">
      <c r="I28377" s="80"/>
      <c r="AX28377" s="80"/>
      <c r="AY28377" s="80"/>
      <c r="AZ28377" s="80"/>
      <c r="BA28377" s="80"/>
      <c r="BB28377" s="80"/>
    </row>
    <row r="28378" spans="9:54" x14ac:dyDescent="0.25">
      <c r="I28378" s="80"/>
      <c r="AX28378" s="80"/>
      <c r="AY28378" s="80"/>
      <c r="AZ28378" s="80"/>
      <c r="BA28378" s="80"/>
      <c r="BB28378" s="80"/>
    </row>
    <row r="28379" spans="9:54" x14ac:dyDescent="0.25">
      <c r="I28379" s="80"/>
      <c r="AX28379" s="80"/>
      <c r="AY28379" s="80"/>
      <c r="AZ28379" s="80"/>
      <c r="BA28379" s="80"/>
      <c r="BB28379" s="80"/>
    </row>
    <row r="28380" spans="9:54" x14ac:dyDescent="0.25">
      <c r="I28380" s="80"/>
      <c r="AX28380" s="80"/>
      <c r="AY28380" s="80"/>
      <c r="AZ28380" s="80"/>
      <c r="BA28380" s="80"/>
      <c r="BB28380" s="80"/>
    </row>
    <row r="28381" spans="9:54" x14ac:dyDescent="0.25">
      <c r="I28381" s="80"/>
      <c r="AX28381" s="80"/>
      <c r="AY28381" s="80"/>
      <c r="AZ28381" s="80"/>
      <c r="BA28381" s="80"/>
      <c r="BB28381" s="80"/>
    </row>
    <row r="28382" spans="9:54" x14ac:dyDescent="0.25">
      <c r="I28382" s="80"/>
      <c r="AX28382" s="80"/>
      <c r="AY28382" s="80"/>
      <c r="AZ28382" s="80"/>
      <c r="BA28382" s="80"/>
      <c r="BB28382" s="80"/>
    </row>
    <row r="28383" spans="9:54" x14ac:dyDescent="0.25">
      <c r="I28383" s="80"/>
      <c r="AX28383" s="80"/>
      <c r="AY28383" s="80"/>
      <c r="AZ28383" s="80"/>
      <c r="BA28383" s="80"/>
      <c r="BB28383" s="80"/>
    </row>
    <row r="28384" spans="9:54" x14ac:dyDescent="0.25">
      <c r="I28384" s="80"/>
      <c r="AX28384" s="80"/>
      <c r="AY28384" s="80"/>
      <c r="AZ28384" s="80"/>
      <c r="BA28384" s="80"/>
      <c r="BB28384" s="80"/>
    </row>
    <row r="28385" spans="9:54" x14ac:dyDescent="0.25">
      <c r="I28385" s="80"/>
      <c r="AX28385" s="80"/>
      <c r="AY28385" s="80"/>
      <c r="AZ28385" s="80"/>
      <c r="BA28385" s="80"/>
      <c r="BB28385" s="80"/>
    </row>
    <row r="28386" spans="9:54" x14ac:dyDescent="0.25">
      <c r="I28386" s="80"/>
      <c r="AX28386" s="80"/>
      <c r="AY28386" s="80"/>
      <c r="AZ28386" s="80"/>
      <c r="BA28386" s="80"/>
      <c r="BB28386" s="80"/>
    </row>
    <row r="28387" spans="9:54" x14ac:dyDescent="0.25">
      <c r="I28387" s="80"/>
      <c r="AX28387" s="80"/>
      <c r="AY28387" s="80"/>
      <c r="AZ28387" s="80"/>
      <c r="BA28387" s="80"/>
      <c r="BB28387" s="80"/>
    </row>
    <row r="28388" spans="9:54" x14ac:dyDescent="0.25">
      <c r="I28388" s="80"/>
      <c r="AX28388" s="80"/>
      <c r="AY28388" s="80"/>
      <c r="AZ28388" s="80"/>
      <c r="BA28388" s="80"/>
      <c r="BB28388" s="80"/>
    </row>
    <row r="28389" spans="9:54" x14ac:dyDescent="0.25">
      <c r="I28389" s="80"/>
      <c r="AX28389" s="80"/>
      <c r="AY28389" s="80"/>
      <c r="AZ28389" s="80"/>
      <c r="BA28389" s="80"/>
      <c r="BB28389" s="80"/>
    </row>
    <row r="28390" spans="9:54" x14ac:dyDescent="0.25">
      <c r="I28390" s="80"/>
      <c r="AX28390" s="80"/>
      <c r="AY28390" s="80"/>
      <c r="AZ28390" s="80"/>
      <c r="BA28390" s="80"/>
      <c r="BB28390" s="80"/>
    </row>
    <row r="28391" spans="9:54" x14ac:dyDescent="0.25">
      <c r="I28391" s="80"/>
      <c r="AX28391" s="80"/>
      <c r="AY28391" s="80"/>
      <c r="AZ28391" s="80"/>
      <c r="BA28391" s="80"/>
      <c r="BB28391" s="80"/>
    </row>
    <row r="28392" spans="9:54" x14ac:dyDescent="0.25">
      <c r="I28392" s="80"/>
      <c r="AX28392" s="80"/>
      <c r="AY28392" s="80"/>
      <c r="AZ28392" s="80"/>
      <c r="BA28392" s="80"/>
      <c r="BB28392" s="80"/>
    </row>
    <row r="28393" spans="9:54" x14ac:dyDescent="0.25">
      <c r="I28393" s="80"/>
      <c r="AX28393" s="80"/>
      <c r="AY28393" s="80"/>
      <c r="AZ28393" s="80"/>
      <c r="BA28393" s="80"/>
      <c r="BB28393" s="80"/>
    </row>
    <row r="28394" spans="9:54" x14ac:dyDescent="0.25">
      <c r="I28394" s="80"/>
      <c r="AX28394" s="80"/>
      <c r="AY28394" s="80"/>
      <c r="AZ28394" s="80"/>
      <c r="BA28394" s="80"/>
      <c r="BB28394" s="80"/>
    </row>
    <row r="28395" spans="9:54" x14ac:dyDescent="0.25">
      <c r="I28395" s="80"/>
      <c r="AX28395" s="80"/>
      <c r="AY28395" s="80"/>
      <c r="AZ28395" s="80"/>
      <c r="BA28395" s="80"/>
      <c r="BB28395" s="80"/>
    </row>
    <row r="28396" spans="9:54" x14ac:dyDescent="0.25">
      <c r="I28396" s="80"/>
      <c r="AX28396" s="80"/>
      <c r="AY28396" s="80"/>
      <c r="AZ28396" s="80"/>
      <c r="BA28396" s="80"/>
      <c r="BB28396" s="80"/>
    </row>
    <row r="28397" spans="9:54" x14ac:dyDescent="0.25">
      <c r="I28397" s="80"/>
      <c r="AX28397" s="80"/>
      <c r="AY28397" s="80"/>
      <c r="AZ28397" s="80"/>
      <c r="BA28397" s="80"/>
      <c r="BB28397" s="80"/>
    </row>
    <row r="28398" spans="9:54" x14ac:dyDescent="0.25">
      <c r="I28398" s="80"/>
      <c r="AX28398" s="80"/>
      <c r="AY28398" s="80"/>
      <c r="AZ28398" s="80"/>
      <c r="BA28398" s="80"/>
      <c r="BB28398" s="80"/>
    </row>
    <row r="28399" spans="9:54" x14ac:dyDescent="0.25">
      <c r="I28399" s="80"/>
      <c r="AX28399" s="80"/>
      <c r="AY28399" s="80"/>
      <c r="AZ28399" s="80"/>
      <c r="BA28399" s="80"/>
      <c r="BB28399" s="80"/>
    </row>
    <row r="28400" spans="9:54" x14ac:dyDescent="0.25">
      <c r="I28400" s="80"/>
      <c r="AX28400" s="80"/>
      <c r="AY28400" s="80"/>
      <c r="AZ28400" s="80"/>
      <c r="BA28400" s="80"/>
      <c r="BB28400" s="80"/>
    </row>
    <row r="28401" spans="9:54" x14ac:dyDescent="0.25">
      <c r="I28401" s="80"/>
      <c r="AX28401" s="80"/>
      <c r="AY28401" s="80"/>
      <c r="AZ28401" s="80"/>
      <c r="BA28401" s="80"/>
      <c r="BB28401" s="80"/>
    </row>
    <row r="28402" spans="9:54" x14ac:dyDescent="0.25">
      <c r="I28402" s="80"/>
      <c r="AX28402" s="80"/>
      <c r="AY28402" s="80"/>
      <c r="AZ28402" s="80"/>
      <c r="BA28402" s="80"/>
      <c r="BB28402" s="80"/>
    </row>
    <row r="28403" spans="9:54" x14ac:dyDescent="0.25">
      <c r="I28403" s="80"/>
      <c r="AX28403" s="80"/>
      <c r="AY28403" s="80"/>
      <c r="AZ28403" s="80"/>
      <c r="BA28403" s="80"/>
      <c r="BB28403" s="80"/>
    </row>
    <row r="28404" spans="9:54" x14ac:dyDescent="0.25">
      <c r="I28404" s="80"/>
      <c r="AX28404" s="80"/>
      <c r="AY28404" s="80"/>
      <c r="AZ28404" s="80"/>
      <c r="BA28404" s="80"/>
      <c r="BB28404" s="80"/>
    </row>
    <row r="28405" spans="9:54" x14ac:dyDescent="0.25">
      <c r="I28405" s="80"/>
      <c r="AX28405" s="80"/>
      <c r="AY28405" s="80"/>
      <c r="AZ28405" s="80"/>
      <c r="BA28405" s="80"/>
      <c r="BB28405" s="80"/>
    </row>
    <row r="28406" spans="9:54" x14ac:dyDescent="0.25">
      <c r="I28406" s="80"/>
      <c r="AX28406" s="80"/>
      <c r="AY28406" s="80"/>
      <c r="AZ28406" s="80"/>
      <c r="BA28406" s="80"/>
      <c r="BB28406" s="80"/>
    </row>
    <row r="28407" spans="9:54" x14ac:dyDescent="0.25">
      <c r="I28407" s="80"/>
      <c r="AX28407" s="80"/>
      <c r="AY28407" s="80"/>
      <c r="AZ28407" s="80"/>
      <c r="BA28407" s="80"/>
      <c r="BB28407" s="80"/>
    </row>
    <row r="28408" spans="9:54" x14ac:dyDescent="0.25">
      <c r="I28408" s="80"/>
      <c r="AX28408" s="80"/>
      <c r="AY28408" s="80"/>
      <c r="AZ28408" s="80"/>
      <c r="BA28408" s="80"/>
      <c r="BB28408" s="80"/>
    </row>
    <row r="28409" spans="9:54" x14ac:dyDescent="0.25">
      <c r="I28409" s="80"/>
      <c r="AX28409" s="80"/>
      <c r="AY28409" s="80"/>
      <c r="AZ28409" s="80"/>
      <c r="BA28409" s="80"/>
      <c r="BB28409" s="80"/>
    </row>
    <row r="28410" spans="9:54" x14ac:dyDescent="0.25">
      <c r="I28410" s="80"/>
      <c r="AX28410" s="80"/>
      <c r="AY28410" s="80"/>
      <c r="AZ28410" s="80"/>
      <c r="BA28410" s="80"/>
      <c r="BB28410" s="80"/>
    </row>
    <row r="28411" spans="9:54" x14ac:dyDescent="0.25">
      <c r="I28411" s="80"/>
      <c r="AX28411" s="80"/>
      <c r="AY28411" s="80"/>
      <c r="AZ28411" s="80"/>
      <c r="BA28411" s="80"/>
      <c r="BB28411" s="80"/>
    </row>
    <row r="28412" spans="9:54" x14ac:dyDescent="0.25">
      <c r="I28412" s="80"/>
      <c r="AX28412" s="80"/>
      <c r="AY28412" s="80"/>
      <c r="AZ28412" s="80"/>
      <c r="BA28412" s="80"/>
      <c r="BB28412" s="80"/>
    </row>
    <row r="28413" spans="9:54" x14ac:dyDescent="0.25">
      <c r="I28413" s="80"/>
      <c r="AX28413" s="80"/>
      <c r="AY28413" s="80"/>
      <c r="AZ28413" s="80"/>
      <c r="BA28413" s="80"/>
      <c r="BB28413" s="80"/>
    </row>
    <row r="28414" spans="9:54" x14ac:dyDescent="0.25">
      <c r="I28414" s="80"/>
      <c r="AX28414" s="80"/>
      <c r="AY28414" s="80"/>
      <c r="AZ28414" s="80"/>
      <c r="BA28414" s="80"/>
      <c r="BB28414" s="80"/>
    </row>
    <row r="28415" spans="9:54" x14ac:dyDescent="0.25">
      <c r="I28415" s="80"/>
      <c r="AX28415" s="80"/>
      <c r="AY28415" s="80"/>
      <c r="AZ28415" s="80"/>
      <c r="BA28415" s="80"/>
      <c r="BB28415" s="80"/>
    </row>
    <row r="28416" spans="9:54" x14ac:dyDescent="0.25">
      <c r="I28416" s="80"/>
      <c r="AX28416" s="80"/>
      <c r="AY28416" s="80"/>
      <c r="AZ28416" s="80"/>
      <c r="BA28416" s="80"/>
      <c r="BB28416" s="80"/>
    </row>
    <row r="28417" spans="9:54" x14ac:dyDescent="0.25">
      <c r="I28417" s="80"/>
      <c r="AX28417" s="80"/>
      <c r="AY28417" s="80"/>
      <c r="AZ28417" s="80"/>
      <c r="BA28417" s="80"/>
      <c r="BB28417" s="80"/>
    </row>
    <row r="28418" spans="9:54" x14ac:dyDescent="0.25">
      <c r="I28418" s="80"/>
      <c r="AX28418" s="80"/>
      <c r="AY28418" s="80"/>
      <c r="AZ28418" s="80"/>
      <c r="BA28418" s="80"/>
      <c r="BB28418" s="80"/>
    </row>
    <row r="28419" spans="9:54" x14ac:dyDescent="0.25">
      <c r="I28419" s="80"/>
      <c r="AX28419" s="80"/>
      <c r="AY28419" s="80"/>
      <c r="AZ28419" s="80"/>
      <c r="BA28419" s="80"/>
      <c r="BB28419" s="80"/>
    </row>
    <row r="28420" spans="9:54" x14ac:dyDescent="0.25">
      <c r="I28420" s="80"/>
      <c r="AX28420" s="80"/>
      <c r="AY28420" s="80"/>
      <c r="AZ28420" s="80"/>
      <c r="BA28420" s="80"/>
      <c r="BB28420" s="80"/>
    </row>
    <row r="28421" spans="9:54" x14ac:dyDescent="0.25">
      <c r="I28421" s="80"/>
      <c r="AX28421" s="80"/>
      <c r="AY28421" s="80"/>
      <c r="AZ28421" s="80"/>
      <c r="BA28421" s="80"/>
      <c r="BB28421" s="80"/>
    </row>
    <row r="28422" spans="9:54" x14ac:dyDescent="0.25">
      <c r="I28422" s="80"/>
      <c r="AX28422" s="80"/>
      <c r="AY28422" s="80"/>
      <c r="AZ28422" s="80"/>
      <c r="BA28422" s="80"/>
      <c r="BB28422" s="80"/>
    </row>
    <row r="28423" spans="9:54" x14ac:dyDescent="0.25">
      <c r="I28423" s="80"/>
      <c r="AX28423" s="80"/>
      <c r="AY28423" s="80"/>
      <c r="AZ28423" s="80"/>
      <c r="BA28423" s="80"/>
      <c r="BB28423" s="80"/>
    </row>
    <row r="28424" spans="9:54" x14ac:dyDescent="0.25">
      <c r="I28424" s="80"/>
      <c r="AX28424" s="80"/>
      <c r="AY28424" s="80"/>
      <c r="AZ28424" s="80"/>
      <c r="BA28424" s="80"/>
      <c r="BB28424" s="80"/>
    </row>
    <row r="28425" spans="9:54" x14ac:dyDescent="0.25">
      <c r="I28425" s="80"/>
      <c r="AX28425" s="80"/>
      <c r="AY28425" s="80"/>
      <c r="AZ28425" s="80"/>
      <c r="BA28425" s="80"/>
      <c r="BB28425" s="80"/>
    </row>
    <row r="28426" spans="9:54" x14ac:dyDescent="0.25">
      <c r="I28426" s="80"/>
      <c r="AX28426" s="80"/>
      <c r="AY28426" s="80"/>
      <c r="AZ28426" s="80"/>
      <c r="BA28426" s="80"/>
      <c r="BB28426" s="80"/>
    </row>
    <row r="28427" spans="9:54" x14ac:dyDescent="0.25">
      <c r="I28427" s="80"/>
      <c r="AX28427" s="80"/>
      <c r="AY28427" s="80"/>
      <c r="AZ28427" s="80"/>
      <c r="BA28427" s="80"/>
      <c r="BB28427" s="80"/>
    </row>
    <row r="28428" spans="9:54" x14ac:dyDescent="0.25">
      <c r="I28428" s="80"/>
      <c r="AX28428" s="80"/>
      <c r="AY28428" s="80"/>
      <c r="AZ28428" s="80"/>
      <c r="BA28428" s="80"/>
      <c r="BB28428" s="80"/>
    </row>
    <row r="28429" spans="9:54" x14ac:dyDescent="0.25">
      <c r="I28429" s="80"/>
      <c r="AX28429" s="80"/>
      <c r="AY28429" s="80"/>
      <c r="AZ28429" s="80"/>
      <c r="BA28429" s="80"/>
      <c r="BB28429" s="80"/>
    </row>
    <row r="28430" spans="9:54" x14ac:dyDescent="0.25">
      <c r="I28430" s="80"/>
      <c r="AX28430" s="80"/>
      <c r="AY28430" s="80"/>
      <c r="AZ28430" s="80"/>
      <c r="BA28430" s="80"/>
      <c r="BB28430" s="80"/>
    </row>
    <row r="28431" spans="9:54" x14ac:dyDescent="0.25">
      <c r="I28431" s="80"/>
      <c r="AX28431" s="80"/>
      <c r="AY28431" s="80"/>
      <c r="AZ28431" s="80"/>
      <c r="BA28431" s="80"/>
      <c r="BB28431" s="80"/>
    </row>
    <row r="28432" spans="9:54" x14ac:dyDescent="0.25">
      <c r="I28432" s="80"/>
      <c r="AX28432" s="80"/>
      <c r="AY28432" s="80"/>
      <c r="AZ28432" s="80"/>
      <c r="BA28432" s="80"/>
      <c r="BB28432" s="80"/>
    </row>
    <row r="28433" spans="9:54" x14ac:dyDescent="0.25">
      <c r="I28433" s="80"/>
      <c r="AX28433" s="80"/>
      <c r="AY28433" s="80"/>
      <c r="AZ28433" s="80"/>
      <c r="BA28433" s="80"/>
      <c r="BB28433" s="80"/>
    </row>
    <row r="28434" spans="9:54" x14ac:dyDescent="0.25">
      <c r="I28434" s="80"/>
      <c r="AX28434" s="80"/>
      <c r="AY28434" s="80"/>
      <c r="AZ28434" s="80"/>
      <c r="BA28434" s="80"/>
      <c r="BB28434" s="80"/>
    </row>
    <row r="28435" spans="9:54" x14ac:dyDescent="0.25">
      <c r="I28435" s="80"/>
      <c r="AX28435" s="80"/>
      <c r="AY28435" s="80"/>
      <c r="AZ28435" s="80"/>
      <c r="BA28435" s="80"/>
      <c r="BB28435" s="80"/>
    </row>
    <row r="28436" spans="9:54" x14ac:dyDescent="0.25">
      <c r="I28436" s="80"/>
      <c r="AX28436" s="80"/>
      <c r="AY28436" s="80"/>
      <c r="AZ28436" s="80"/>
      <c r="BA28436" s="80"/>
      <c r="BB28436" s="80"/>
    </row>
    <row r="28437" spans="9:54" x14ac:dyDescent="0.25">
      <c r="I28437" s="80"/>
      <c r="AX28437" s="80"/>
      <c r="AY28437" s="80"/>
      <c r="AZ28437" s="80"/>
      <c r="BA28437" s="80"/>
      <c r="BB28437" s="80"/>
    </row>
    <row r="28438" spans="9:54" x14ac:dyDescent="0.25">
      <c r="I28438" s="80"/>
      <c r="AX28438" s="80"/>
      <c r="AY28438" s="80"/>
      <c r="AZ28438" s="80"/>
      <c r="BA28438" s="80"/>
      <c r="BB28438" s="80"/>
    </row>
    <row r="28439" spans="9:54" x14ac:dyDescent="0.25">
      <c r="I28439" s="80"/>
      <c r="AX28439" s="80"/>
      <c r="AY28439" s="80"/>
      <c r="AZ28439" s="80"/>
      <c r="BA28439" s="80"/>
      <c r="BB28439" s="80"/>
    </row>
    <row r="28440" spans="9:54" x14ac:dyDescent="0.25">
      <c r="I28440" s="80"/>
      <c r="AX28440" s="80"/>
      <c r="AY28440" s="80"/>
      <c r="AZ28440" s="80"/>
      <c r="BA28440" s="80"/>
      <c r="BB28440" s="80"/>
    </row>
    <row r="28441" spans="9:54" x14ac:dyDescent="0.25">
      <c r="I28441" s="80"/>
      <c r="AX28441" s="80"/>
      <c r="AY28441" s="80"/>
      <c r="AZ28441" s="80"/>
      <c r="BA28441" s="80"/>
      <c r="BB28441" s="80"/>
    </row>
    <row r="28442" spans="9:54" x14ac:dyDescent="0.25">
      <c r="I28442" s="80"/>
      <c r="AX28442" s="80"/>
      <c r="AY28442" s="80"/>
      <c r="AZ28442" s="80"/>
      <c r="BA28442" s="80"/>
      <c r="BB28442" s="80"/>
    </row>
    <row r="28443" spans="9:54" x14ac:dyDescent="0.25">
      <c r="I28443" s="80"/>
      <c r="AX28443" s="80"/>
      <c r="AY28443" s="80"/>
      <c r="AZ28443" s="80"/>
      <c r="BA28443" s="80"/>
      <c r="BB28443" s="80"/>
    </row>
    <row r="28444" spans="9:54" x14ac:dyDescent="0.25">
      <c r="I28444" s="80"/>
      <c r="AX28444" s="80"/>
      <c r="AY28444" s="80"/>
      <c r="AZ28444" s="80"/>
      <c r="BA28444" s="80"/>
      <c r="BB28444" s="80"/>
    </row>
    <row r="28445" spans="9:54" x14ac:dyDescent="0.25">
      <c r="I28445" s="80"/>
      <c r="AX28445" s="80"/>
      <c r="AY28445" s="80"/>
      <c r="AZ28445" s="80"/>
      <c r="BA28445" s="80"/>
      <c r="BB28445" s="80"/>
    </row>
    <row r="28446" spans="9:54" x14ac:dyDescent="0.25">
      <c r="I28446" s="80"/>
      <c r="AX28446" s="80"/>
      <c r="AY28446" s="80"/>
      <c r="AZ28446" s="80"/>
      <c r="BA28446" s="80"/>
      <c r="BB28446" s="80"/>
    </row>
    <row r="28447" spans="9:54" x14ac:dyDescent="0.25">
      <c r="I28447" s="80"/>
      <c r="AX28447" s="80"/>
      <c r="AY28447" s="80"/>
      <c r="AZ28447" s="80"/>
      <c r="BA28447" s="80"/>
      <c r="BB28447" s="80"/>
    </row>
    <row r="28448" spans="9:54" x14ac:dyDescent="0.25">
      <c r="I28448" s="80"/>
      <c r="AX28448" s="80"/>
      <c r="AY28448" s="80"/>
      <c r="AZ28448" s="80"/>
      <c r="BA28448" s="80"/>
      <c r="BB28448" s="80"/>
    </row>
    <row r="28449" spans="9:54" x14ac:dyDescent="0.25">
      <c r="I28449" s="80"/>
      <c r="AX28449" s="80"/>
      <c r="AY28449" s="80"/>
      <c r="AZ28449" s="80"/>
      <c r="BA28449" s="80"/>
      <c r="BB28449" s="80"/>
    </row>
    <row r="28450" spans="9:54" x14ac:dyDescent="0.25">
      <c r="I28450" s="80"/>
      <c r="AX28450" s="80"/>
      <c r="AY28450" s="80"/>
      <c r="AZ28450" s="80"/>
      <c r="BA28450" s="80"/>
      <c r="BB28450" s="80"/>
    </row>
    <row r="28451" spans="9:54" x14ac:dyDescent="0.25">
      <c r="I28451" s="80"/>
      <c r="AX28451" s="80"/>
      <c r="AY28451" s="80"/>
      <c r="AZ28451" s="80"/>
      <c r="BA28451" s="80"/>
      <c r="BB28451" s="80"/>
    </row>
    <row r="28452" spans="9:54" x14ac:dyDescent="0.25">
      <c r="I28452" s="80"/>
      <c r="AX28452" s="80"/>
      <c r="AY28452" s="80"/>
      <c r="AZ28452" s="80"/>
      <c r="BA28452" s="80"/>
      <c r="BB28452" s="80"/>
    </row>
    <row r="28453" spans="9:54" x14ac:dyDescent="0.25">
      <c r="I28453" s="80"/>
      <c r="AX28453" s="80"/>
      <c r="AY28453" s="80"/>
      <c r="AZ28453" s="80"/>
      <c r="BA28453" s="80"/>
      <c r="BB28453" s="80"/>
    </row>
    <row r="28454" spans="9:54" x14ac:dyDescent="0.25">
      <c r="I28454" s="80"/>
      <c r="AX28454" s="80"/>
      <c r="AY28454" s="80"/>
      <c r="AZ28454" s="80"/>
      <c r="BA28454" s="80"/>
      <c r="BB28454" s="80"/>
    </row>
    <row r="28455" spans="9:54" x14ac:dyDescent="0.25">
      <c r="I28455" s="80"/>
      <c r="AX28455" s="80"/>
      <c r="AY28455" s="80"/>
      <c r="AZ28455" s="80"/>
      <c r="BA28455" s="80"/>
      <c r="BB28455" s="80"/>
    </row>
    <row r="28456" spans="9:54" x14ac:dyDescent="0.25">
      <c r="I28456" s="80"/>
      <c r="AX28456" s="80"/>
      <c r="AY28456" s="80"/>
      <c r="AZ28456" s="80"/>
      <c r="BA28456" s="80"/>
      <c r="BB28456" s="80"/>
    </row>
    <row r="28457" spans="9:54" x14ac:dyDescent="0.25">
      <c r="I28457" s="80"/>
      <c r="AX28457" s="80"/>
      <c r="AY28457" s="80"/>
      <c r="AZ28457" s="80"/>
      <c r="BA28457" s="80"/>
      <c r="BB28457" s="80"/>
    </row>
    <row r="28458" spans="9:54" x14ac:dyDescent="0.25">
      <c r="I28458" s="80"/>
      <c r="AX28458" s="80"/>
      <c r="AY28458" s="80"/>
      <c r="AZ28458" s="80"/>
      <c r="BA28458" s="80"/>
      <c r="BB28458" s="80"/>
    </row>
    <row r="28459" spans="9:54" x14ac:dyDescent="0.25">
      <c r="I28459" s="80"/>
      <c r="AX28459" s="80"/>
      <c r="AY28459" s="80"/>
      <c r="AZ28459" s="80"/>
      <c r="BA28459" s="80"/>
      <c r="BB28459" s="80"/>
    </row>
    <row r="28460" spans="9:54" x14ac:dyDescent="0.25">
      <c r="I28460" s="80"/>
      <c r="AX28460" s="80"/>
      <c r="AY28460" s="80"/>
      <c r="AZ28460" s="80"/>
      <c r="BA28460" s="80"/>
      <c r="BB28460" s="80"/>
    </row>
    <row r="28461" spans="9:54" x14ac:dyDescent="0.25">
      <c r="I28461" s="80"/>
      <c r="AX28461" s="80"/>
      <c r="AY28461" s="80"/>
      <c r="AZ28461" s="80"/>
      <c r="BA28461" s="80"/>
      <c r="BB28461" s="80"/>
    </row>
    <row r="28462" spans="9:54" x14ac:dyDescent="0.25">
      <c r="I28462" s="80"/>
      <c r="AX28462" s="80"/>
      <c r="AY28462" s="80"/>
      <c r="AZ28462" s="80"/>
      <c r="BA28462" s="80"/>
      <c r="BB28462" s="80"/>
    </row>
    <row r="28463" spans="9:54" x14ac:dyDescent="0.25">
      <c r="I28463" s="80"/>
      <c r="AX28463" s="80"/>
      <c r="AY28463" s="80"/>
      <c r="AZ28463" s="80"/>
      <c r="BA28463" s="80"/>
      <c r="BB28463" s="80"/>
    </row>
    <row r="28464" spans="9:54" x14ac:dyDescent="0.25">
      <c r="I28464" s="80"/>
      <c r="AX28464" s="80"/>
      <c r="AY28464" s="80"/>
      <c r="AZ28464" s="80"/>
      <c r="BA28464" s="80"/>
      <c r="BB28464" s="80"/>
    </row>
    <row r="28465" spans="9:54" x14ac:dyDescent="0.25">
      <c r="I28465" s="80"/>
      <c r="AX28465" s="80"/>
      <c r="AY28465" s="80"/>
      <c r="AZ28465" s="80"/>
      <c r="BA28465" s="80"/>
      <c r="BB28465" s="80"/>
    </row>
    <row r="28466" spans="9:54" x14ac:dyDescent="0.25">
      <c r="I28466" s="80"/>
      <c r="AX28466" s="80"/>
      <c r="AY28466" s="80"/>
      <c r="AZ28466" s="80"/>
      <c r="BA28466" s="80"/>
      <c r="BB28466" s="80"/>
    </row>
    <row r="28467" spans="9:54" x14ac:dyDescent="0.25">
      <c r="I28467" s="80"/>
      <c r="AX28467" s="80"/>
      <c r="AY28467" s="80"/>
      <c r="AZ28467" s="80"/>
      <c r="BA28467" s="80"/>
      <c r="BB28467" s="80"/>
    </row>
    <row r="28468" spans="9:54" x14ac:dyDescent="0.25">
      <c r="I28468" s="80"/>
      <c r="AX28468" s="80"/>
      <c r="AY28468" s="80"/>
      <c r="AZ28468" s="80"/>
      <c r="BA28468" s="80"/>
      <c r="BB28468" s="80"/>
    </row>
    <row r="28469" spans="9:54" x14ac:dyDescent="0.25">
      <c r="I28469" s="80"/>
      <c r="AX28469" s="80"/>
      <c r="AY28469" s="80"/>
      <c r="AZ28469" s="80"/>
      <c r="BA28469" s="80"/>
      <c r="BB28469" s="80"/>
    </row>
    <row r="28470" spans="9:54" x14ac:dyDescent="0.25">
      <c r="I28470" s="80"/>
      <c r="AX28470" s="80"/>
      <c r="AY28470" s="80"/>
      <c r="AZ28470" s="80"/>
      <c r="BA28470" s="80"/>
      <c r="BB28470" s="80"/>
    </row>
    <row r="28471" spans="9:54" x14ac:dyDescent="0.25">
      <c r="I28471" s="80"/>
      <c r="AX28471" s="80"/>
      <c r="AY28471" s="80"/>
      <c r="AZ28471" s="80"/>
      <c r="BA28471" s="80"/>
      <c r="BB28471" s="80"/>
    </row>
    <row r="28472" spans="9:54" x14ac:dyDescent="0.25">
      <c r="I28472" s="80"/>
      <c r="AX28472" s="80"/>
      <c r="AY28472" s="80"/>
      <c r="AZ28472" s="80"/>
      <c r="BA28472" s="80"/>
      <c r="BB28472" s="80"/>
    </row>
    <row r="28473" spans="9:54" x14ac:dyDescent="0.25">
      <c r="I28473" s="80"/>
      <c r="AX28473" s="80"/>
      <c r="AY28473" s="80"/>
      <c r="AZ28473" s="80"/>
      <c r="BA28473" s="80"/>
      <c r="BB28473" s="80"/>
    </row>
    <row r="28474" spans="9:54" x14ac:dyDescent="0.25">
      <c r="I28474" s="80"/>
      <c r="AX28474" s="80"/>
      <c r="AY28474" s="80"/>
      <c r="AZ28474" s="80"/>
      <c r="BA28474" s="80"/>
      <c r="BB28474" s="80"/>
    </row>
    <row r="28475" spans="9:54" x14ac:dyDescent="0.25">
      <c r="I28475" s="80"/>
      <c r="AX28475" s="80"/>
      <c r="AY28475" s="80"/>
      <c r="AZ28475" s="80"/>
      <c r="BA28475" s="80"/>
      <c r="BB28475" s="80"/>
    </row>
    <row r="28476" spans="9:54" x14ac:dyDescent="0.25">
      <c r="I28476" s="80"/>
      <c r="AX28476" s="80"/>
      <c r="AY28476" s="80"/>
      <c r="AZ28476" s="80"/>
      <c r="BA28476" s="80"/>
      <c r="BB28476" s="80"/>
    </row>
    <row r="28477" spans="9:54" x14ac:dyDescent="0.25">
      <c r="I28477" s="80"/>
      <c r="AX28477" s="80"/>
      <c r="AY28477" s="80"/>
      <c r="AZ28477" s="80"/>
      <c r="BA28477" s="80"/>
      <c r="BB28477" s="80"/>
    </row>
    <row r="28478" spans="9:54" x14ac:dyDescent="0.25">
      <c r="I28478" s="80"/>
      <c r="AX28478" s="80"/>
      <c r="AY28478" s="80"/>
      <c r="AZ28478" s="80"/>
      <c r="BA28478" s="80"/>
      <c r="BB28478" s="80"/>
    </row>
    <row r="28479" spans="9:54" x14ac:dyDescent="0.25">
      <c r="I28479" s="80"/>
      <c r="AX28479" s="80"/>
      <c r="AY28479" s="80"/>
      <c r="AZ28479" s="80"/>
      <c r="BA28479" s="80"/>
      <c r="BB28479" s="80"/>
    </row>
    <row r="28480" spans="9:54" x14ac:dyDescent="0.25">
      <c r="I28480" s="80"/>
      <c r="AX28480" s="80"/>
      <c r="AY28480" s="80"/>
      <c r="AZ28480" s="80"/>
      <c r="BA28480" s="80"/>
      <c r="BB28480" s="80"/>
    </row>
    <row r="28481" spans="9:54" x14ac:dyDescent="0.25">
      <c r="I28481" s="80"/>
      <c r="AX28481" s="80"/>
      <c r="AY28481" s="80"/>
      <c r="AZ28481" s="80"/>
      <c r="BA28481" s="80"/>
      <c r="BB28481" s="80"/>
    </row>
    <row r="28482" spans="9:54" x14ac:dyDescent="0.25">
      <c r="I28482" s="80"/>
      <c r="AX28482" s="80"/>
      <c r="AY28482" s="80"/>
      <c r="AZ28482" s="80"/>
      <c r="BA28482" s="80"/>
      <c r="BB28482" s="80"/>
    </row>
    <row r="28483" spans="9:54" x14ac:dyDescent="0.25">
      <c r="I28483" s="80"/>
      <c r="AX28483" s="80"/>
      <c r="AY28483" s="80"/>
      <c r="AZ28483" s="80"/>
      <c r="BA28483" s="80"/>
      <c r="BB28483" s="80"/>
    </row>
    <row r="28484" spans="9:54" x14ac:dyDescent="0.25">
      <c r="I28484" s="80"/>
      <c r="AX28484" s="80"/>
      <c r="AY28484" s="80"/>
      <c r="AZ28484" s="80"/>
      <c r="BA28484" s="80"/>
      <c r="BB28484" s="80"/>
    </row>
    <row r="28485" spans="9:54" x14ac:dyDescent="0.25">
      <c r="I28485" s="80"/>
      <c r="AX28485" s="80"/>
      <c r="AY28485" s="80"/>
      <c r="AZ28485" s="80"/>
      <c r="BA28485" s="80"/>
      <c r="BB28485" s="80"/>
    </row>
    <row r="28486" spans="9:54" x14ac:dyDescent="0.25">
      <c r="I28486" s="80"/>
      <c r="AX28486" s="80"/>
      <c r="AY28486" s="80"/>
      <c r="AZ28486" s="80"/>
      <c r="BA28486" s="80"/>
      <c r="BB28486" s="80"/>
    </row>
    <row r="28487" spans="9:54" x14ac:dyDescent="0.25">
      <c r="I28487" s="80"/>
      <c r="AX28487" s="80"/>
      <c r="AY28487" s="80"/>
      <c r="AZ28487" s="80"/>
      <c r="BA28487" s="80"/>
      <c r="BB28487" s="80"/>
    </row>
    <row r="28488" spans="9:54" x14ac:dyDescent="0.25">
      <c r="I28488" s="80"/>
      <c r="AX28488" s="80"/>
      <c r="AY28488" s="80"/>
      <c r="AZ28488" s="80"/>
      <c r="BA28488" s="80"/>
      <c r="BB28488" s="80"/>
    </row>
    <row r="28489" spans="9:54" x14ac:dyDescent="0.25">
      <c r="I28489" s="80"/>
      <c r="AX28489" s="80"/>
      <c r="AY28489" s="80"/>
      <c r="AZ28489" s="80"/>
      <c r="BA28489" s="80"/>
      <c r="BB28489" s="80"/>
    </row>
    <row r="28490" spans="9:54" x14ac:dyDescent="0.25">
      <c r="I28490" s="80"/>
      <c r="AX28490" s="80"/>
      <c r="AY28490" s="80"/>
      <c r="AZ28490" s="80"/>
      <c r="BA28490" s="80"/>
      <c r="BB28490" s="80"/>
    </row>
    <row r="28491" spans="9:54" x14ac:dyDescent="0.25">
      <c r="I28491" s="80"/>
      <c r="AX28491" s="80"/>
      <c r="AY28491" s="80"/>
      <c r="AZ28491" s="80"/>
      <c r="BA28491" s="80"/>
      <c r="BB28491" s="80"/>
    </row>
    <row r="28492" spans="9:54" x14ac:dyDescent="0.25">
      <c r="I28492" s="80"/>
      <c r="AX28492" s="80"/>
      <c r="AY28492" s="80"/>
      <c r="AZ28492" s="80"/>
      <c r="BA28492" s="80"/>
      <c r="BB28492" s="80"/>
    </row>
    <row r="28493" spans="9:54" x14ac:dyDescent="0.25">
      <c r="I28493" s="80"/>
      <c r="AX28493" s="80"/>
      <c r="AY28493" s="80"/>
      <c r="AZ28493" s="80"/>
      <c r="BA28493" s="80"/>
      <c r="BB28493" s="80"/>
    </row>
    <row r="28494" spans="9:54" x14ac:dyDescent="0.25">
      <c r="I28494" s="80"/>
      <c r="AX28494" s="80"/>
      <c r="AY28494" s="80"/>
      <c r="AZ28494" s="80"/>
      <c r="BA28494" s="80"/>
      <c r="BB28494" s="80"/>
    </row>
    <row r="28495" spans="9:54" x14ac:dyDescent="0.25">
      <c r="I28495" s="80"/>
      <c r="AX28495" s="80"/>
      <c r="AY28495" s="80"/>
      <c r="AZ28495" s="80"/>
      <c r="BA28495" s="80"/>
      <c r="BB28495" s="80"/>
    </row>
    <row r="28496" spans="9:54" x14ac:dyDescent="0.25">
      <c r="I28496" s="80"/>
      <c r="AX28496" s="80"/>
      <c r="AY28496" s="80"/>
      <c r="AZ28496" s="80"/>
      <c r="BA28496" s="80"/>
      <c r="BB28496" s="80"/>
    </row>
    <row r="28497" spans="9:54" x14ac:dyDescent="0.25">
      <c r="I28497" s="80"/>
      <c r="AX28497" s="80"/>
      <c r="AY28497" s="80"/>
      <c r="AZ28497" s="80"/>
      <c r="BA28497" s="80"/>
      <c r="BB28497" s="80"/>
    </row>
    <row r="28498" spans="9:54" x14ac:dyDescent="0.25">
      <c r="I28498" s="80"/>
      <c r="AX28498" s="80"/>
      <c r="AY28498" s="80"/>
      <c r="AZ28498" s="80"/>
      <c r="BA28498" s="80"/>
      <c r="BB28498" s="80"/>
    </row>
    <row r="28499" spans="9:54" x14ac:dyDescent="0.25">
      <c r="I28499" s="80"/>
      <c r="AX28499" s="80"/>
      <c r="AY28499" s="80"/>
      <c r="AZ28499" s="80"/>
      <c r="BA28499" s="80"/>
      <c r="BB28499" s="80"/>
    </row>
    <row r="28500" spans="9:54" x14ac:dyDescent="0.25">
      <c r="I28500" s="80"/>
      <c r="AX28500" s="80"/>
      <c r="AY28500" s="80"/>
      <c r="AZ28500" s="80"/>
      <c r="BA28500" s="80"/>
      <c r="BB28500" s="80"/>
    </row>
    <row r="28501" spans="9:54" x14ac:dyDescent="0.25">
      <c r="I28501" s="80"/>
      <c r="AX28501" s="80"/>
      <c r="AY28501" s="80"/>
      <c r="AZ28501" s="80"/>
      <c r="BA28501" s="80"/>
      <c r="BB28501" s="80"/>
    </row>
    <row r="28502" spans="9:54" x14ac:dyDescent="0.25">
      <c r="I28502" s="80"/>
      <c r="AX28502" s="80"/>
      <c r="AY28502" s="80"/>
      <c r="AZ28502" s="80"/>
      <c r="BA28502" s="80"/>
      <c r="BB28502" s="80"/>
    </row>
    <row r="28503" spans="9:54" x14ac:dyDescent="0.25">
      <c r="I28503" s="80"/>
      <c r="AX28503" s="80"/>
      <c r="AY28503" s="80"/>
      <c r="AZ28503" s="80"/>
      <c r="BA28503" s="80"/>
      <c r="BB28503" s="80"/>
    </row>
    <row r="28504" spans="9:54" x14ac:dyDescent="0.25">
      <c r="I28504" s="80"/>
      <c r="AX28504" s="80"/>
      <c r="AY28504" s="80"/>
      <c r="AZ28504" s="80"/>
      <c r="BA28504" s="80"/>
      <c r="BB28504" s="80"/>
    </row>
    <row r="28505" spans="9:54" x14ac:dyDescent="0.25">
      <c r="I28505" s="80"/>
      <c r="AX28505" s="80"/>
      <c r="AY28505" s="80"/>
      <c r="AZ28505" s="80"/>
      <c r="BA28505" s="80"/>
      <c r="BB28505" s="80"/>
    </row>
    <row r="28506" spans="9:54" x14ac:dyDescent="0.25">
      <c r="I28506" s="80"/>
      <c r="AX28506" s="80"/>
      <c r="AY28506" s="80"/>
      <c r="AZ28506" s="80"/>
      <c r="BA28506" s="80"/>
      <c r="BB28506" s="80"/>
    </row>
    <row r="28507" spans="9:54" x14ac:dyDescent="0.25">
      <c r="I28507" s="80"/>
      <c r="AX28507" s="80"/>
      <c r="AY28507" s="80"/>
      <c r="AZ28507" s="80"/>
      <c r="BA28507" s="80"/>
      <c r="BB28507" s="80"/>
    </row>
    <row r="28508" spans="9:54" x14ac:dyDescent="0.25">
      <c r="I28508" s="80"/>
      <c r="AX28508" s="80"/>
      <c r="AY28508" s="80"/>
      <c r="AZ28508" s="80"/>
      <c r="BA28508" s="80"/>
      <c r="BB28508" s="80"/>
    </row>
    <row r="28509" spans="9:54" x14ac:dyDescent="0.25">
      <c r="I28509" s="80"/>
      <c r="AX28509" s="80"/>
      <c r="AY28509" s="80"/>
      <c r="AZ28509" s="80"/>
      <c r="BA28509" s="80"/>
      <c r="BB28509" s="80"/>
    </row>
    <row r="28510" spans="9:54" x14ac:dyDescent="0.25">
      <c r="I28510" s="80"/>
      <c r="AX28510" s="80"/>
      <c r="AY28510" s="80"/>
      <c r="AZ28510" s="80"/>
      <c r="BA28510" s="80"/>
      <c r="BB28510" s="80"/>
    </row>
    <row r="28511" spans="9:54" x14ac:dyDescent="0.25">
      <c r="I28511" s="80"/>
      <c r="AX28511" s="80"/>
      <c r="AY28511" s="80"/>
      <c r="AZ28511" s="80"/>
      <c r="BA28511" s="80"/>
      <c r="BB28511" s="80"/>
    </row>
    <row r="28512" spans="9:54" x14ac:dyDescent="0.25">
      <c r="I28512" s="80"/>
      <c r="AX28512" s="80"/>
      <c r="AY28512" s="80"/>
      <c r="AZ28512" s="80"/>
      <c r="BA28512" s="80"/>
      <c r="BB28512" s="80"/>
    </row>
    <row r="28513" spans="9:54" x14ac:dyDescent="0.25">
      <c r="I28513" s="80"/>
      <c r="AX28513" s="80"/>
      <c r="AY28513" s="80"/>
      <c r="AZ28513" s="80"/>
      <c r="BA28513" s="80"/>
      <c r="BB28513" s="80"/>
    </row>
    <row r="28514" spans="9:54" x14ac:dyDescent="0.25">
      <c r="I28514" s="80"/>
      <c r="AX28514" s="80"/>
      <c r="AY28514" s="80"/>
      <c r="AZ28514" s="80"/>
      <c r="BA28514" s="80"/>
      <c r="BB28514" s="80"/>
    </row>
    <row r="28515" spans="9:54" x14ac:dyDescent="0.25">
      <c r="I28515" s="80"/>
      <c r="AX28515" s="80"/>
      <c r="AY28515" s="80"/>
      <c r="AZ28515" s="80"/>
      <c r="BA28515" s="80"/>
      <c r="BB28515" s="80"/>
    </row>
    <row r="28516" spans="9:54" x14ac:dyDescent="0.25">
      <c r="I28516" s="80"/>
      <c r="AX28516" s="80"/>
      <c r="AY28516" s="80"/>
      <c r="AZ28516" s="80"/>
      <c r="BA28516" s="80"/>
      <c r="BB28516" s="80"/>
    </row>
    <row r="28517" spans="9:54" x14ac:dyDescent="0.25">
      <c r="I28517" s="80"/>
      <c r="AX28517" s="80"/>
      <c r="AY28517" s="80"/>
      <c r="AZ28517" s="80"/>
      <c r="BA28517" s="80"/>
      <c r="BB28517" s="80"/>
    </row>
    <row r="28518" spans="9:54" x14ac:dyDescent="0.25">
      <c r="I28518" s="80"/>
      <c r="AX28518" s="80"/>
      <c r="AY28518" s="80"/>
      <c r="AZ28518" s="80"/>
      <c r="BA28518" s="80"/>
      <c r="BB28518" s="80"/>
    </row>
    <row r="28519" spans="9:54" x14ac:dyDescent="0.25">
      <c r="I28519" s="80"/>
      <c r="AX28519" s="80"/>
      <c r="AY28519" s="80"/>
      <c r="AZ28519" s="80"/>
      <c r="BA28519" s="80"/>
      <c r="BB28519" s="80"/>
    </row>
    <row r="28520" spans="9:54" x14ac:dyDescent="0.25">
      <c r="I28520" s="80"/>
      <c r="AX28520" s="80"/>
      <c r="AY28520" s="80"/>
      <c r="AZ28520" s="80"/>
      <c r="BA28520" s="80"/>
      <c r="BB28520" s="80"/>
    </row>
    <row r="28521" spans="9:54" x14ac:dyDescent="0.25">
      <c r="I28521" s="80"/>
      <c r="AX28521" s="80"/>
      <c r="AY28521" s="80"/>
      <c r="AZ28521" s="80"/>
      <c r="BA28521" s="80"/>
      <c r="BB28521" s="80"/>
    </row>
    <row r="28522" spans="9:54" x14ac:dyDescent="0.25">
      <c r="I28522" s="80"/>
      <c r="AX28522" s="80"/>
      <c r="AY28522" s="80"/>
      <c r="AZ28522" s="80"/>
      <c r="BA28522" s="80"/>
      <c r="BB28522" s="80"/>
    </row>
    <row r="28523" spans="9:54" x14ac:dyDescent="0.25">
      <c r="I28523" s="80"/>
      <c r="AX28523" s="80"/>
      <c r="AY28523" s="80"/>
      <c r="AZ28523" s="80"/>
      <c r="BA28523" s="80"/>
      <c r="BB28523" s="80"/>
    </row>
    <row r="28524" spans="9:54" x14ac:dyDescent="0.25">
      <c r="I28524" s="80"/>
      <c r="AX28524" s="80"/>
      <c r="AY28524" s="80"/>
      <c r="AZ28524" s="80"/>
      <c r="BA28524" s="80"/>
      <c r="BB28524" s="80"/>
    </row>
    <row r="28525" spans="9:54" x14ac:dyDescent="0.25">
      <c r="I28525" s="80"/>
      <c r="AX28525" s="80"/>
      <c r="AY28525" s="80"/>
      <c r="AZ28525" s="80"/>
      <c r="BA28525" s="80"/>
      <c r="BB28525" s="80"/>
    </row>
    <row r="28526" spans="9:54" x14ac:dyDescent="0.25">
      <c r="I28526" s="80"/>
      <c r="AX28526" s="80"/>
      <c r="AY28526" s="80"/>
      <c r="AZ28526" s="80"/>
      <c r="BA28526" s="80"/>
      <c r="BB28526" s="80"/>
    </row>
    <row r="28527" spans="9:54" x14ac:dyDescent="0.25">
      <c r="I28527" s="80"/>
      <c r="AX28527" s="80"/>
      <c r="AY28527" s="80"/>
      <c r="AZ28527" s="80"/>
      <c r="BA28527" s="80"/>
      <c r="BB28527" s="80"/>
    </row>
    <row r="28528" spans="9:54" x14ac:dyDescent="0.25">
      <c r="I28528" s="80"/>
      <c r="AX28528" s="80"/>
      <c r="AY28528" s="80"/>
      <c r="AZ28528" s="80"/>
      <c r="BA28528" s="80"/>
      <c r="BB28528" s="80"/>
    </row>
    <row r="28529" spans="9:54" x14ac:dyDescent="0.25">
      <c r="I28529" s="80"/>
      <c r="AX28529" s="80"/>
      <c r="AY28529" s="80"/>
      <c r="AZ28529" s="80"/>
      <c r="BA28529" s="80"/>
      <c r="BB28529" s="80"/>
    </row>
    <row r="28530" spans="9:54" x14ac:dyDescent="0.25">
      <c r="I28530" s="80"/>
      <c r="AX28530" s="80"/>
      <c r="AY28530" s="80"/>
      <c r="AZ28530" s="80"/>
      <c r="BA28530" s="80"/>
      <c r="BB28530" s="80"/>
    </row>
    <row r="28531" spans="9:54" x14ac:dyDescent="0.25">
      <c r="I28531" s="80"/>
      <c r="AX28531" s="80"/>
      <c r="AY28531" s="80"/>
      <c r="AZ28531" s="80"/>
      <c r="BA28531" s="80"/>
      <c r="BB28531" s="80"/>
    </row>
    <row r="28532" spans="9:54" x14ac:dyDescent="0.25">
      <c r="I28532" s="80"/>
      <c r="AX28532" s="80"/>
      <c r="AY28532" s="80"/>
      <c r="AZ28532" s="80"/>
      <c r="BA28532" s="80"/>
      <c r="BB28532" s="80"/>
    </row>
    <row r="28533" spans="9:54" x14ac:dyDescent="0.25">
      <c r="I28533" s="80"/>
      <c r="AX28533" s="80"/>
      <c r="AY28533" s="80"/>
      <c r="AZ28533" s="80"/>
      <c r="BA28533" s="80"/>
      <c r="BB28533" s="80"/>
    </row>
    <row r="28534" spans="9:54" x14ac:dyDescent="0.25">
      <c r="I28534" s="80"/>
      <c r="AX28534" s="80"/>
      <c r="AY28534" s="80"/>
      <c r="AZ28534" s="80"/>
      <c r="BA28534" s="80"/>
      <c r="BB28534" s="80"/>
    </row>
    <row r="28535" spans="9:54" x14ac:dyDescent="0.25">
      <c r="I28535" s="80"/>
      <c r="AX28535" s="80"/>
      <c r="AY28535" s="80"/>
      <c r="AZ28535" s="80"/>
      <c r="BA28535" s="80"/>
      <c r="BB28535" s="80"/>
    </row>
    <row r="28536" spans="9:54" x14ac:dyDescent="0.25">
      <c r="I28536" s="80"/>
      <c r="AX28536" s="80"/>
      <c r="AY28536" s="80"/>
      <c r="AZ28536" s="80"/>
      <c r="BA28536" s="80"/>
      <c r="BB28536" s="80"/>
    </row>
    <row r="28537" spans="9:54" x14ac:dyDescent="0.25">
      <c r="I28537" s="80"/>
      <c r="AX28537" s="80"/>
      <c r="AY28537" s="80"/>
      <c r="AZ28537" s="80"/>
      <c r="BA28537" s="80"/>
      <c r="BB28537" s="80"/>
    </row>
    <row r="28538" spans="9:54" x14ac:dyDescent="0.25">
      <c r="I28538" s="80"/>
      <c r="AX28538" s="80"/>
      <c r="AY28538" s="80"/>
      <c r="AZ28538" s="80"/>
      <c r="BA28538" s="80"/>
      <c r="BB28538" s="80"/>
    </row>
    <row r="28539" spans="9:54" x14ac:dyDescent="0.25">
      <c r="I28539" s="80"/>
      <c r="AX28539" s="80"/>
      <c r="AY28539" s="80"/>
      <c r="AZ28539" s="80"/>
      <c r="BA28539" s="80"/>
      <c r="BB28539" s="80"/>
    </row>
    <row r="28540" spans="9:54" x14ac:dyDescent="0.25">
      <c r="I28540" s="80"/>
      <c r="AX28540" s="80"/>
      <c r="AY28540" s="80"/>
      <c r="AZ28540" s="80"/>
      <c r="BA28540" s="80"/>
      <c r="BB28540" s="80"/>
    </row>
    <row r="28541" spans="9:54" x14ac:dyDescent="0.25">
      <c r="I28541" s="80"/>
      <c r="AX28541" s="80"/>
      <c r="AY28541" s="80"/>
      <c r="AZ28541" s="80"/>
      <c r="BA28541" s="80"/>
      <c r="BB28541" s="80"/>
    </row>
    <row r="28542" spans="9:54" x14ac:dyDescent="0.25">
      <c r="I28542" s="80"/>
      <c r="AX28542" s="80"/>
      <c r="AY28542" s="80"/>
      <c r="AZ28542" s="80"/>
      <c r="BA28542" s="80"/>
      <c r="BB28542" s="80"/>
    </row>
    <row r="28543" spans="9:54" x14ac:dyDescent="0.25">
      <c r="I28543" s="80"/>
      <c r="AX28543" s="80"/>
      <c r="AY28543" s="80"/>
      <c r="AZ28543" s="80"/>
      <c r="BA28543" s="80"/>
      <c r="BB28543" s="80"/>
    </row>
    <row r="28544" spans="9:54" x14ac:dyDescent="0.25">
      <c r="I28544" s="80"/>
      <c r="AX28544" s="80"/>
      <c r="AY28544" s="80"/>
      <c r="AZ28544" s="80"/>
      <c r="BA28544" s="80"/>
      <c r="BB28544" s="80"/>
    </row>
    <row r="28545" spans="9:54" x14ac:dyDescent="0.25">
      <c r="I28545" s="80"/>
      <c r="AX28545" s="80"/>
      <c r="AY28545" s="80"/>
      <c r="AZ28545" s="80"/>
      <c r="BA28545" s="80"/>
      <c r="BB28545" s="80"/>
    </row>
    <row r="28546" spans="9:54" x14ac:dyDescent="0.25">
      <c r="I28546" s="80"/>
      <c r="AX28546" s="80"/>
      <c r="AY28546" s="80"/>
      <c r="AZ28546" s="80"/>
      <c r="BA28546" s="80"/>
      <c r="BB28546" s="80"/>
    </row>
    <row r="28547" spans="9:54" x14ac:dyDescent="0.25">
      <c r="I28547" s="80"/>
      <c r="AX28547" s="80"/>
      <c r="AY28547" s="80"/>
      <c r="AZ28547" s="80"/>
      <c r="BA28547" s="80"/>
      <c r="BB28547" s="80"/>
    </row>
    <row r="28548" spans="9:54" x14ac:dyDescent="0.25">
      <c r="I28548" s="80"/>
      <c r="AX28548" s="80"/>
      <c r="AY28548" s="80"/>
      <c r="AZ28548" s="80"/>
      <c r="BA28548" s="80"/>
      <c r="BB28548" s="80"/>
    </row>
    <row r="28549" spans="9:54" x14ac:dyDescent="0.25">
      <c r="I28549" s="80"/>
      <c r="AX28549" s="80"/>
      <c r="AY28549" s="80"/>
      <c r="AZ28549" s="80"/>
      <c r="BA28549" s="80"/>
      <c r="BB28549" s="80"/>
    </row>
    <row r="28550" spans="9:54" x14ac:dyDescent="0.25">
      <c r="I28550" s="80"/>
      <c r="AX28550" s="80"/>
      <c r="AY28550" s="80"/>
      <c r="AZ28550" s="80"/>
      <c r="BA28550" s="80"/>
      <c r="BB28550" s="80"/>
    </row>
    <row r="28551" spans="9:54" x14ac:dyDescent="0.25">
      <c r="I28551" s="80"/>
      <c r="AX28551" s="80"/>
      <c r="AY28551" s="80"/>
      <c r="AZ28551" s="80"/>
      <c r="BA28551" s="80"/>
      <c r="BB28551" s="80"/>
    </row>
    <row r="28552" spans="9:54" x14ac:dyDescent="0.25">
      <c r="I28552" s="80"/>
      <c r="AX28552" s="80"/>
      <c r="AY28552" s="80"/>
      <c r="AZ28552" s="80"/>
      <c r="BA28552" s="80"/>
      <c r="BB28552" s="80"/>
    </row>
    <row r="28553" spans="9:54" x14ac:dyDescent="0.25">
      <c r="I28553" s="80"/>
      <c r="AX28553" s="80"/>
      <c r="AY28553" s="80"/>
      <c r="AZ28553" s="80"/>
      <c r="BA28553" s="80"/>
      <c r="BB28553" s="80"/>
    </row>
    <row r="28554" spans="9:54" x14ac:dyDescent="0.25">
      <c r="I28554" s="80"/>
      <c r="AX28554" s="80"/>
      <c r="AY28554" s="80"/>
      <c r="AZ28554" s="80"/>
      <c r="BA28554" s="80"/>
      <c r="BB28554" s="80"/>
    </row>
    <row r="28555" spans="9:54" x14ac:dyDescent="0.25">
      <c r="I28555" s="80"/>
      <c r="AX28555" s="80"/>
      <c r="AY28555" s="80"/>
      <c r="AZ28555" s="80"/>
      <c r="BA28555" s="80"/>
      <c r="BB28555" s="80"/>
    </row>
    <row r="28556" spans="9:54" x14ac:dyDescent="0.25">
      <c r="I28556" s="80"/>
      <c r="AX28556" s="80"/>
      <c r="AY28556" s="80"/>
      <c r="AZ28556" s="80"/>
      <c r="BA28556" s="80"/>
      <c r="BB28556" s="80"/>
    </row>
    <row r="28557" spans="9:54" x14ac:dyDescent="0.25">
      <c r="I28557" s="80"/>
      <c r="AX28557" s="80"/>
      <c r="AY28557" s="80"/>
      <c r="AZ28557" s="80"/>
      <c r="BA28557" s="80"/>
      <c r="BB28557" s="80"/>
    </row>
    <row r="28558" spans="9:54" x14ac:dyDescent="0.25">
      <c r="I28558" s="80"/>
      <c r="AX28558" s="80"/>
      <c r="AY28558" s="80"/>
      <c r="AZ28558" s="80"/>
      <c r="BA28558" s="80"/>
      <c r="BB28558" s="80"/>
    </row>
    <row r="28559" spans="9:54" x14ac:dyDescent="0.25">
      <c r="I28559" s="80"/>
      <c r="AX28559" s="80"/>
      <c r="AY28559" s="80"/>
      <c r="AZ28559" s="80"/>
      <c r="BA28559" s="80"/>
      <c r="BB28559" s="80"/>
    </row>
    <row r="28560" spans="9:54" x14ac:dyDescent="0.25">
      <c r="I28560" s="80"/>
      <c r="AX28560" s="80"/>
      <c r="AY28560" s="80"/>
      <c r="AZ28560" s="80"/>
      <c r="BA28560" s="80"/>
      <c r="BB28560" s="80"/>
    </row>
    <row r="28561" spans="9:54" x14ac:dyDescent="0.25">
      <c r="I28561" s="80"/>
      <c r="AX28561" s="80"/>
      <c r="AY28561" s="80"/>
      <c r="AZ28561" s="80"/>
      <c r="BA28561" s="80"/>
      <c r="BB28561" s="80"/>
    </row>
    <row r="28562" spans="9:54" x14ac:dyDescent="0.25">
      <c r="I28562" s="80"/>
      <c r="AX28562" s="80"/>
      <c r="AY28562" s="80"/>
      <c r="AZ28562" s="80"/>
      <c r="BA28562" s="80"/>
      <c r="BB28562" s="80"/>
    </row>
    <row r="28563" spans="9:54" x14ac:dyDescent="0.25">
      <c r="I28563" s="80"/>
      <c r="AX28563" s="80"/>
      <c r="AY28563" s="80"/>
      <c r="AZ28563" s="80"/>
      <c r="BA28563" s="80"/>
      <c r="BB28563" s="80"/>
    </row>
    <row r="28564" spans="9:54" x14ac:dyDescent="0.25">
      <c r="I28564" s="80"/>
      <c r="AX28564" s="80"/>
      <c r="AY28564" s="80"/>
      <c r="AZ28564" s="80"/>
      <c r="BA28564" s="80"/>
      <c r="BB28564" s="80"/>
    </row>
    <row r="28565" spans="9:54" x14ac:dyDescent="0.25">
      <c r="I28565" s="80"/>
      <c r="AX28565" s="80"/>
      <c r="AY28565" s="80"/>
      <c r="AZ28565" s="80"/>
      <c r="BA28565" s="80"/>
      <c r="BB28565" s="80"/>
    </row>
    <row r="28566" spans="9:54" x14ac:dyDescent="0.25">
      <c r="I28566" s="80"/>
      <c r="AX28566" s="80"/>
      <c r="AY28566" s="80"/>
      <c r="AZ28566" s="80"/>
      <c r="BA28566" s="80"/>
      <c r="BB28566" s="80"/>
    </row>
    <row r="28567" spans="9:54" x14ac:dyDescent="0.25">
      <c r="I28567" s="80"/>
      <c r="AX28567" s="80"/>
      <c r="AY28567" s="80"/>
      <c r="AZ28567" s="80"/>
      <c r="BA28567" s="80"/>
      <c r="BB28567" s="80"/>
    </row>
    <row r="28568" spans="9:54" x14ac:dyDescent="0.25">
      <c r="I28568" s="80"/>
      <c r="AX28568" s="80"/>
      <c r="AY28568" s="80"/>
      <c r="AZ28568" s="80"/>
      <c r="BA28568" s="80"/>
      <c r="BB28568" s="80"/>
    </row>
    <row r="28569" spans="9:54" x14ac:dyDescent="0.25">
      <c r="I28569" s="80"/>
      <c r="AX28569" s="80"/>
      <c r="AY28569" s="80"/>
      <c r="AZ28569" s="80"/>
      <c r="BA28569" s="80"/>
      <c r="BB28569" s="80"/>
    </row>
    <row r="28570" spans="9:54" x14ac:dyDescent="0.25">
      <c r="I28570" s="80"/>
      <c r="AX28570" s="80"/>
      <c r="AY28570" s="80"/>
      <c r="AZ28570" s="80"/>
      <c r="BA28570" s="80"/>
      <c r="BB28570" s="80"/>
    </row>
    <row r="28571" spans="9:54" x14ac:dyDescent="0.25">
      <c r="I28571" s="80"/>
      <c r="AX28571" s="80"/>
      <c r="AY28571" s="80"/>
      <c r="AZ28571" s="80"/>
      <c r="BA28571" s="80"/>
      <c r="BB28571" s="80"/>
    </row>
    <row r="28572" spans="9:54" x14ac:dyDescent="0.25">
      <c r="I28572" s="80"/>
      <c r="AX28572" s="80"/>
      <c r="AY28572" s="80"/>
      <c r="AZ28572" s="80"/>
      <c r="BA28572" s="80"/>
      <c r="BB28572" s="80"/>
    </row>
    <row r="28573" spans="9:54" x14ac:dyDescent="0.25">
      <c r="I28573" s="80"/>
      <c r="AX28573" s="80"/>
      <c r="AY28573" s="80"/>
      <c r="AZ28573" s="80"/>
      <c r="BA28573" s="80"/>
      <c r="BB28573" s="80"/>
    </row>
    <row r="28574" spans="9:54" x14ac:dyDescent="0.25">
      <c r="I28574" s="80"/>
      <c r="AX28574" s="80"/>
      <c r="AY28574" s="80"/>
      <c r="AZ28574" s="80"/>
      <c r="BA28574" s="80"/>
      <c r="BB28574" s="80"/>
    </row>
    <row r="28575" spans="9:54" x14ac:dyDescent="0.25">
      <c r="I28575" s="80"/>
      <c r="AX28575" s="80"/>
      <c r="AY28575" s="80"/>
      <c r="AZ28575" s="80"/>
      <c r="BA28575" s="80"/>
      <c r="BB28575" s="80"/>
    </row>
    <row r="28576" spans="9:54" x14ac:dyDescent="0.25">
      <c r="I28576" s="80"/>
      <c r="AX28576" s="80"/>
      <c r="AY28576" s="80"/>
      <c r="AZ28576" s="80"/>
      <c r="BA28576" s="80"/>
      <c r="BB28576" s="80"/>
    </row>
    <row r="28577" spans="9:54" x14ac:dyDescent="0.25">
      <c r="I28577" s="80"/>
      <c r="AX28577" s="80"/>
      <c r="AY28577" s="80"/>
      <c r="AZ28577" s="80"/>
      <c r="BA28577" s="80"/>
      <c r="BB28577" s="80"/>
    </row>
    <row r="28578" spans="9:54" x14ac:dyDescent="0.25">
      <c r="I28578" s="80"/>
      <c r="AX28578" s="80"/>
      <c r="AY28578" s="80"/>
      <c r="AZ28578" s="80"/>
      <c r="BA28578" s="80"/>
      <c r="BB28578" s="80"/>
    </row>
    <row r="28579" spans="9:54" x14ac:dyDescent="0.25">
      <c r="I28579" s="80"/>
      <c r="AX28579" s="80"/>
      <c r="AY28579" s="80"/>
      <c r="AZ28579" s="80"/>
      <c r="BA28579" s="80"/>
      <c r="BB28579" s="80"/>
    </row>
    <row r="28580" spans="9:54" x14ac:dyDescent="0.25">
      <c r="I28580" s="80"/>
      <c r="AX28580" s="80"/>
      <c r="AY28580" s="80"/>
      <c r="AZ28580" s="80"/>
      <c r="BA28580" s="80"/>
      <c r="BB28580" s="80"/>
    </row>
    <row r="28581" spans="9:54" x14ac:dyDescent="0.25">
      <c r="I28581" s="80"/>
      <c r="AX28581" s="80"/>
      <c r="AY28581" s="80"/>
      <c r="AZ28581" s="80"/>
      <c r="BA28581" s="80"/>
      <c r="BB28581" s="80"/>
    </row>
    <row r="28582" spans="9:54" x14ac:dyDescent="0.25">
      <c r="I28582" s="80"/>
      <c r="AX28582" s="80"/>
      <c r="AY28582" s="80"/>
      <c r="AZ28582" s="80"/>
      <c r="BA28582" s="80"/>
      <c r="BB28582" s="80"/>
    </row>
    <row r="28583" spans="9:54" x14ac:dyDescent="0.25">
      <c r="I28583" s="80"/>
      <c r="AX28583" s="80"/>
      <c r="AY28583" s="80"/>
      <c r="AZ28583" s="80"/>
      <c r="BA28583" s="80"/>
      <c r="BB28583" s="80"/>
    </row>
    <row r="28584" spans="9:54" x14ac:dyDescent="0.25">
      <c r="I28584" s="80"/>
      <c r="AX28584" s="80"/>
      <c r="AY28584" s="80"/>
      <c r="AZ28584" s="80"/>
      <c r="BA28584" s="80"/>
      <c r="BB28584" s="80"/>
    </row>
    <row r="28585" spans="9:54" x14ac:dyDescent="0.25">
      <c r="I28585" s="80"/>
      <c r="AX28585" s="80"/>
      <c r="AY28585" s="80"/>
      <c r="AZ28585" s="80"/>
      <c r="BA28585" s="80"/>
      <c r="BB28585" s="80"/>
    </row>
    <row r="28586" spans="9:54" x14ac:dyDescent="0.25">
      <c r="I28586" s="80"/>
      <c r="AX28586" s="80"/>
      <c r="AY28586" s="80"/>
      <c r="AZ28586" s="80"/>
      <c r="BA28586" s="80"/>
      <c r="BB28586" s="80"/>
    </row>
    <row r="28587" spans="9:54" x14ac:dyDescent="0.25">
      <c r="I28587" s="80"/>
      <c r="AX28587" s="80"/>
      <c r="AY28587" s="80"/>
      <c r="AZ28587" s="80"/>
      <c r="BA28587" s="80"/>
      <c r="BB28587" s="80"/>
    </row>
    <row r="28588" spans="9:54" x14ac:dyDescent="0.25">
      <c r="I28588" s="80"/>
      <c r="AX28588" s="80"/>
      <c r="AY28588" s="80"/>
      <c r="AZ28588" s="80"/>
      <c r="BA28588" s="80"/>
      <c r="BB28588" s="80"/>
    </row>
    <row r="28589" spans="9:54" x14ac:dyDescent="0.25">
      <c r="I28589" s="80"/>
      <c r="AX28589" s="80"/>
      <c r="AY28589" s="80"/>
      <c r="AZ28589" s="80"/>
      <c r="BA28589" s="80"/>
      <c r="BB28589" s="80"/>
    </row>
    <row r="28590" spans="9:54" x14ac:dyDescent="0.25">
      <c r="I28590" s="80"/>
      <c r="AX28590" s="80"/>
      <c r="AY28590" s="80"/>
      <c r="AZ28590" s="80"/>
      <c r="BA28590" s="80"/>
      <c r="BB28590" s="80"/>
    </row>
    <row r="28591" spans="9:54" x14ac:dyDescent="0.25">
      <c r="I28591" s="80"/>
      <c r="AX28591" s="80"/>
      <c r="AY28591" s="80"/>
      <c r="AZ28591" s="80"/>
      <c r="BA28591" s="80"/>
      <c r="BB28591" s="80"/>
    </row>
    <row r="28592" spans="9:54" x14ac:dyDescent="0.25">
      <c r="I28592" s="80"/>
      <c r="AX28592" s="80"/>
      <c r="AY28592" s="80"/>
      <c r="AZ28592" s="80"/>
      <c r="BA28592" s="80"/>
      <c r="BB28592" s="80"/>
    </row>
    <row r="28593" spans="9:54" x14ac:dyDescent="0.25">
      <c r="I28593" s="80"/>
      <c r="AX28593" s="80"/>
      <c r="AY28593" s="80"/>
      <c r="AZ28593" s="80"/>
      <c r="BA28593" s="80"/>
      <c r="BB28593" s="80"/>
    </row>
    <row r="28594" spans="9:54" x14ac:dyDescent="0.25">
      <c r="I28594" s="80"/>
      <c r="AX28594" s="80"/>
      <c r="AY28594" s="80"/>
      <c r="AZ28594" s="80"/>
      <c r="BA28594" s="80"/>
      <c r="BB28594" s="80"/>
    </row>
    <row r="28595" spans="9:54" x14ac:dyDescent="0.25">
      <c r="I28595" s="80"/>
      <c r="AX28595" s="80"/>
      <c r="AY28595" s="80"/>
      <c r="AZ28595" s="80"/>
      <c r="BA28595" s="80"/>
      <c r="BB28595" s="80"/>
    </row>
    <row r="28596" spans="9:54" x14ac:dyDescent="0.25">
      <c r="I28596" s="80"/>
      <c r="AX28596" s="80"/>
      <c r="AY28596" s="80"/>
      <c r="AZ28596" s="80"/>
      <c r="BA28596" s="80"/>
      <c r="BB28596" s="80"/>
    </row>
    <row r="28597" spans="9:54" x14ac:dyDescent="0.25">
      <c r="I28597" s="80"/>
      <c r="AX28597" s="80"/>
      <c r="AY28597" s="80"/>
      <c r="AZ28597" s="80"/>
      <c r="BA28597" s="80"/>
      <c r="BB28597" s="80"/>
    </row>
    <row r="28598" spans="9:54" x14ac:dyDescent="0.25">
      <c r="I28598" s="80"/>
      <c r="AX28598" s="80"/>
      <c r="AY28598" s="80"/>
      <c r="AZ28598" s="80"/>
      <c r="BA28598" s="80"/>
      <c r="BB28598" s="80"/>
    </row>
    <row r="28599" spans="9:54" x14ac:dyDescent="0.25">
      <c r="I28599" s="80"/>
      <c r="AX28599" s="80"/>
      <c r="AY28599" s="80"/>
      <c r="AZ28599" s="80"/>
      <c r="BA28599" s="80"/>
      <c r="BB28599" s="80"/>
    </row>
    <row r="28600" spans="9:54" x14ac:dyDescent="0.25">
      <c r="I28600" s="80"/>
      <c r="AX28600" s="80"/>
      <c r="AY28600" s="80"/>
      <c r="AZ28600" s="80"/>
      <c r="BA28600" s="80"/>
      <c r="BB28600" s="80"/>
    </row>
    <row r="28601" spans="9:54" x14ac:dyDescent="0.25">
      <c r="I28601" s="80"/>
      <c r="AX28601" s="80"/>
      <c r="AY28601" s="80"/>
      <c r="AZ28601" s="80"/>
      <c r="BA28601" s="80"/>
      <c r="BB28601" s="80"/>
    </row>
    <row r="28602" spans="9:54" x14ac:dyDescent="0.25">
      <c r="I28602" s="80"/>
      <c r="AX28602" s="80"/>
      <c r="AY28602" s="80"/>
      <c r="AZ28602" s="80"/>
      <c r="BA28602" s="80"/>
      <c r="BB28602" s="80"/>
    </row>
    <row r="28603" spans="9:54" x14ac:dyDescent="0.25">
      <c r="I28603" s="80"/>
      <c r="AX28603" s="80"/>
      <c r="AY28603" s="80"/>
      <c r="AZ28603" s="80"/>
      <c r="BA28603" s="80"/>
      <c r="BB28603" s="80"/>
    </row>
    <row r="28604" spans="9:54" x14ac:dyDescent="0.25">
      <c r="I28604" s="80"/>
      <c r="AX28604" s="80"/>
      <c r="AY28604" s="80"/>
      <c r="AZ28604" s="80"/>
      <c r="BA28604" s="80"/>
      <c r="BB28604" s="80"/>
    </row>
    <row r="28605" spans="9:54" x14ac:dyDescent="0.25">
      <c r="I28605" s="80"/>
      <c r="AX28605" s="80"/>
      <c r="AY28605" s="80"/>
      <c r="AZ28605" s="80"/>
      <c r="BA28605" s="80"/>
      <c r="BB28605" s="80"/>
    </row>
    <row r="28606" spans="9:54" x14ac:dyDescent="0.25">
      <c r="I28606" s="80"/>
      <c r="AX28606" s="80"/>
      <c r="AY28606" s="80"/>
      <c r="AZ28606" s="80"/>
      <c r="BA28606" s="80"/>
      <c r="BB28606" s="80"/>
    </row>
    <row r="28607" spans="9:54" x14ac:dyDescent="0.25">
      <c r="I28607" s="80"/>
      <c r="AX28607" s="80"/>
      <c r="AY28607" s="80"/>
      <c r="AZ28607" s="80"/>
      <c r="BA28607" s="80"/>
      <c r="BB28607" s="80"/>
    </row>
    <row r="28608" spans="9:54" x14ac:dyDescent="0.25">
      <c r="I28608" s="80"/>
      <c r="AX28608" s="80"/>
      <c r="AY28608" s="80"/>
      <c r="AZ28608" s="80"/>
      <c r="BA28608" s="80"/>
      <c r="BB28608" s="80"/>
    </row>
    <row r="28609" spans="9:54" x14ac:dyDescent="0.25">
      <c r="I28609" s="80"/>
      <c r="AX28609" s="80"/>
      <c r="AY28609" s="80"/>
      <c r="AZ28609" s="80"/>
      <c r="BA28609" s="80"/>
      <c r="BB28609" s="80"/>
    </row>
    <row r="28610" spans="9:54" x14ac:dyDescent="0.25">
      <c r="I28610" s="80"/>
      <c r="AX28610" s="80"/>
      <c r="AY28610" s="80"/>
      <c r="AZ28610" s="80"/>
      <c r="BA28610" s="80"/>
      <c r="BB28610" s="80"/>
    </row>
    <row r="28611" spans="9:54" x14ac:dyDescent="0.25">
      <c r="I28611" s="80"/>
      <c r="AX28611" s="80"/>
      <c r="AY28611" s="80"/>
      <c r="AZ28611" s="80"/>
      <c r="BA28611" s="80"/>
      <c r="BB28611" s="80"/>
    </row>
    <row r="28612" spans="9:54" x14ac:dyDescent="0.25">
      <c r="I28612" s="80"/>
      <c r="AX28612" s="80"/>
      <c r="AY28612" s="80"/>
      <c r="AZ28612" s="80"/>
      <c r="BA28612" s="80"/>
      <c r="BB28612" s="80"/>
    </row>
    <row r="28613" spans="9:54" x14ac:dyDescent="0.25">
      <c r="I28613" s="80"/>
      <c r="AX28613" s="80"/>
      <c r="AY28613" s="80"/>
      <c r="AZ28613" s="80"/>
      <c r="BA28613" s="80"/>
      <c r="BB28613" s="80"/>
    </row>
    <row r="28614" spans="9:54" x14ac:dyDescent="0.25">
      <c r="I28614" s="80"/>
      <c r="AX28614" s="80"/>
      <c r="AY28614" s="80"/>
      <c r="AZ28614" s="80"/>
      <c r="BA28614" s="80"/>
      <c r="BB28614" s="80"/>
    </row>
    <row r="28615" spans="9:54" x14ac:dyDescent="0.25">
      <c r="I28615" s="80"/>
      <c r="AX28615" s="80"/>
      <c r="AY28615" s="80"/>
      <c r="AZ28615" s="80"/>
      <c r="BA28615" s="80"/>
      <c r="BB28615" s="80"/>
    </row>
    <row r="28616" spans="9:54" x14ac:dyDescent="0.25">
      <c r="I28616" s="80"/>
      <c r="AX28616" s="80"/>
      <c r="AY28616" s="80"/>
      <c r="AZ28616" s="80"/>
      <c r="BA28616" s="80"/>
      <c r="BB28616" s="80"/>
    </row>
    <row r="28617" spans="9:54" x14ac:dyDescent="0.25">
      <c r="I28617" s="80"/>
      <c r="AX28617" s="80"/>
      <c r="AY28617" s="80"/>
      <c r="AZ28617" s="80"/>
      <c r="BA28617" s="80"/>
      <c r="BB28617" s="80"/>
    </row>
    <row r="28618" spans="9:54" x14ac:dyDescent="0.25">
      <c r="I28618" s="80"/>
      <c r="AX28618" s="80"/>
      <c r="AY28618" s="80"/>
      <c r="AZ28618" s="80"/>
      <c r="BA28618" s="80"/>
      <c r="BB28618" s="80"/>
    </row>
    <row r="28619" spans="9:54" x14ac:dyDescent="0.25">
      <c r="I28619" s="80"/>
      <c r="AX28619" s="80"/>
      <c r="AY28619" s="80"/>
      <c r="AZ28619" s="80"/>
      <c r="BA28619" s="80"/>
      <c r="BB28619" s="80"/>
    </row>
    <row r="28620" spans="9:54" x14ac:dyDescent="0.25">
      <c r="I28620" s="80"/>
      <c r="AX28620" s="80"/>
      <c r="AY28620" s="80"/>
      <c r="AZ28620" s="80"/>
      <c r="BA28620" s="80"/>
      <c r="BB28620" s="80"/>
    </row>
    <row r="28621" spans="9:54" x14ac:dyDescent="0.25">
      <c r="I28621" s="80"/>
      <c r="AX28621" s="80"/>
      <c r="AY28621" s="80"/>
      <c r="AZ28621" s="80"/>
      <c r="BA28621" s="80"/>
      <c r="BB28621" s="80"/>
    </row>
    <row r="28622" spans="9:54" x14ac:dyDescent="0.25">
      <c r="I28622" s="80"/>
      <c r="AX28622" s="80"/>
      <c r="AY28622" s="80"/>
      <c r="AZ28622" s="80"/>
      <c r="BA28622" s="80"/>
      <c r="BB28622" s="80"/>
    </row>
    <row r="28623" spans="9:54" x14ac:dyDescent="0.25">
      <c r="I28623" s="80"/>
      <c r="AX28623" s="80"/>
      <c r="AY28623" s="80"/>
      <c r="AZ28623" s="80"/>
      <c r="BA28623" s="80"/>
      <c r="BB28623" s="80"/>
    </row>
    <row r="28624" spans="9:54" x14ac:dyDescent="0.25">
      <c r="I28624" s="80"/>
      <c r="AX28624" s="80"/>
      <c r="AY28624" s="80"/>
      <c r="AZ28624" s="80"/>
      <c r="BA28624" s="80"/>
      <c r="BB28624" s="80"/>
    </row>
    <row r="28625" spans="9:54" x14ac:dyDescent="0.25">
      <c r="I28625" s="80"/>
      <c r="AX28625" s="80"/>
      <c r="AY28625" s="80"/>
      <c r="AZ28625" s="80"/>
      <c r="BA28625" s="80"/>
      <c r="BB28625" s="80"/>
    </row>
    <row r="28626" spans="9:54" x14ac:dyDescent="0.25">
      <c r="I28626" s="80"/>
      <c r="AX28626" s="80"/>
      <c r="AY28626" s="80"/>
      <c r="AZ28626" s="80"/>
      <c r="BA28626" s="80"/>
      <c r="BB28626" s="80"/>
    </row>
    <row r="28627" spans="9:54" x14ac:dyDescent="0.25">
      <c r="I28627" s="80"/>
      <c r="AX28627" s="80"/>
      <c r="AY28627" s="80"/>
      <c r="AZ28627" s="80"/>
      <c r="BA28627" s="80"/>
      <c r="BB28627" s="80"/>
    </row>
    <row r="28628" spans="9:54" x14ac:dyDescent="0.25">
      <c r="I28628" s="80"/>
      <c r="AX28628" s="80"/>
      <c r="AY28628" s="80"/>
      <c r="AZ28628" s="80"/>
      <c r="BA28628" s="80"/>
      <c r="BB28628" s="80"/>
    </row>
    <row r="28629" spans="9:54" x14ac:dyDescent="0.25">
      <c r="I28629" s="80"/>
      <c r="AX28629" s="80"/>
      <c r="AY28629" s="80"/>
      <c r="AZ28629" s="80"/>
      <c r="BA28629" s="80"/>
      <c r="BB28629" s="80"/>
    </row>
    <row r="28630" spans="9:54" x14ac:dyDescent="0.25">
      <c r="I28630" s="80"/>
      <c r="AX28630" s="80"/>
      <c r="AY28630" s="80"/>
      <c r="AZ28630" s="80"/>
      <c r="BA28630" s="80"/>
      <c r="BB28630" s="80"/>
    </row>
    <row r="28631" spans="9:54" x14ac:dyDescent="0.25">
      <c r="I28631" s="80"/>
      <c r="AX28631" s="80"/>
      <c r="AY28631" s="80"/>
      <c r="AZ28631" s="80"/>
      <c r="BA28631" s="80"/>
      <c r="BB28631" s="80"/>
    </row>
    <row r="28632" spans="9:54" x14ac:dyDescent="0.25">
      <c r="I28632" s="80"/>
      <c r="AX28632" s="80"/>
      <c r="AY28632" s="80"/>
      <c r="AZ28632" s="80"/>
      <c r="BA28632" s="80"/>
      <c r="BB28632" s="80"/>
    </row>
    <row r="28633" spans="9:54" x14ac:dyDescent="0.25">
      <c r="I28633" s="80"/>
      <c r="AX28633" s="80"/>
      <c r="AY28633" s="80"/>
      <c r="AZ28633" s="80"/>
      <c r="BA28633" s="80"/>
      <c r="BB28633" s="80"/>
    </row>
    <row r="28634" spans="9:54" x14ac:dyDescent="0.25">
      <c r="I28634" s="80"/>
      <c r="AX28634" s="80"/>
      <c r="AY28634" s="80"/>
      <c r="AZ28634" s="80"/>
      <c r="BA28634" s="80"/>
      <c r="BB28634" s="80"/>
    </row>
    <row r="28635" spans="9:54" x14ac:dyDescent="0.25">
      <c r="I28635" s="80"/>
      <c r="AX28635" s="80"/>
      <c r="AY28635" s="80"/>
      <c r="AZ28635" s="80"/>
      <c r="BA28635" s="80"/>
      <c r="BB28635" s="80"/>
    </row>
    <row r="28636" spans="9:54" x14ac:dyDescent="0.25">
      <c r="I28636" s="80"/>
      <c r="AX28636" s="80"/>
      <c r="AY28636" s="80"/>
      <c r="AZ28636" s="80"/>
      <c r="BA28636" s="80"/>
      <c r="BB28636" s="80"/>
    </row>
    <row r="28637" spans="9:54" x14ac:dyDescent="0.25">
      <c r="I28637" s="80"/>
      <c r="AX28637" s="80"/>
      <c r="AY28637" s="80"/>
      <c r="AZ28637" s="80"/>
      <c r="BA28637" s="80"/>
      <c r="BB28637" s="80"/>
    </row>
    <row r="28638" spans="9:54" x14ac:dyDescent="0.25">
      <c r="I28638" s="80"/>
      <c r="AX28638" s="80"/>
      <c r="AY28638" s="80"/>
      <c r="AZ28638" s="80"/>
      <c r="BA28638" s="80"/>
      <c r="BB28638" s="80"/>
    </row>
    <row r="28639" spans="9:54" x14ac:dyDescent="0.25">
      <c r="I28639" s="80"/>
      <c r="AX28639" s="80"/>
      <c r="AY28639" s="80"/>
      <c r="AZ28639" s="80"/>
      <c r="BA28639" s="80"/>
      <c r="BB28639" s="80"/>
    </row>
    <row r="28640" spans="9:54" x14ac:dyDescent="0.25">
      <c r="I28640" s="80"/>
      <c r="AX28640" s="80"/>
      <c r="AY28640" s="80"/>
      <c r="AZ28640" s="80"/>
      <c r="BA28640" s="80"/>
      <c r="BB28640" s="80"/>
    </row>
    <row r="28641" spans="9:54" x14ac:dyDescent="0.25">
      <c r="I28641" s="80"/>
      <c r="AX28641" s="80"/>
      <c r="AY28641" s="80"/>
      <c r="AZ28641" s="80"/>
      <c r="BA28641" s="80"/>
      <c r="BB28641" s="80"/>
    </row>
    <row r="28642" spans="9:54" x14ac:dyDescent="0.25">
      <c r="I28642" s="80"/>
      <c r="AX28642" s="80"/>
      <c r="AY28642" s="80"/>
      <c r="AZ28642" s="80"/>
      <c r="BA28642" s="80"/>
      <c r="BB28642" s="80"/>
    </row>
    <row r="28643" spans="9:54" x14ac:dyDescent="0.25">
      <c r="I28643" s="80"/>
      <c r="AX28643" s="80"/>
      <c r="AY28643" s="80"/>
      <c r="AZ28643" s="80"/>
      <c r="BA28643" s="80"/>
      <c r="BB28643" s="80"/>
    </row>
    <row r="28644" spans="9:54" x14ac:dyDescent="0.25">
      <c r="I28644" s="80"/>
      <c r="AX28644" s="80"/>
      <c r="AY28644" s="80"/>
      <c r="AZ28644" s="80"/>
      <c r="BA28644" s="80"/>
      <c r="BB28644" s="80"/>
    </row>
    <row r="28645" spans="9:54" x14ac:dyDescent="0.25">
      <c r="I28645" s="80"/>
      <c r="AX28645" s="80"/>
      <c r="AY28645" s="80"/>
      <c r="AZ28645" s="80"/>
      <c r="BA28645" s="80"/>
      <c r="BB28645" s="80"/>
    </row>
    <row r="28646" spans="9:54" x14ac:dyDescent="0.25">
      <c r="I28646" s="80"/>
      <c r="AX28646" s="80"/>
      <c r="AY28646" s="80"/>
      <c r="AZ28646" s="80"/>
      <c r="BA28646" s="80"/>
      <c r="BB28646" s="80"/>
    </row>
    <row r="28647" spans="9:54" x14ac:dyDescent="0.25">
      <c r="I28647" s="80"/>
      <c r="AX28647" s="80"/>
      <c r="AY28647" s="80"/>
      <c r="AZ28647" s="80"/>
      <c r="BA28647" s="80"/>
      <c r="BB28647" s="80"/>
    </row>
    <row r="28648" spans="9:54" x14ac:dyDescent="0.25">
      <c r="I28648" s="80"/>
      <c r="AX28648" s="80"/>
      <c r="AY28648" s="80"/>
      <c r="AZ28648" s="80"/>
      <c r="BA28648" s="80"/>
      <c r="BB28648" s="80"/>
    </row>
    <row r="28649" spans="9:54" x14ac:dyDescent="0.25">
      <c r="I28649" s="80"/>
      <c r="AX28649" s="80"/>
      <c r="AY28649" s="80"/>
      <c r="AZ28649" s="80"/>
      <c r="BA28649" s="80"/>
      <c r="BB28649" s="80"/>
    </row>
    <row r="28650" spans="9:54" x14ac:dyDescent="0.25">
      <c r="I28650" s="80"/>
      <c r="AX28650" s="80"/>
      <c r="AY28650" s="80"/>
      <c r="AZ28650" s="80"/>
      <c r="BA28650" s="80"/>
      <c r="BB28650" s="80"/>
    </row>
    <row r="28651" spans="9:54" x14ac:dyDescent="0.25">
      <c r="I28651" s="80"/>
      <c r="AX28651" s="80"/>
      <c r="AY28651" s="80"/>
      <c r="AZ28651" s="80"/>
      <c r="BA28651" s="80"/>
      <c r="BB28651" s="80"/>
    </row>
    <row r="28652" spans="9:54" x14ac:dyDescent="0.25">
      <c r="I28652" s="80"/>
      <c r="AX28652" s="80"/>
      <c r="AY28652" s="80"/>
      <c r="AZ28652" s="80"/>
      <c r="BA28652" s="80"/>
      <c r="BB28652" s="80"/>
    </row>
    <row r="28653" spans="9:54" x14ac:dyDescent="0.25">
      <c r="I28653" s="80"/>
      <c r="AX28653" s="80"/>
      <c r="AY28653" s="80"/>
      <c r="AZ28653" s="80"/>
      <c r="BA28653" s="80"/>
      <c r="BB28653" s="80"/>
    </row>
    <row r="28654" spans="9:54" x14ac:dyDescent="0.25">
      <c r="I28654" s="80"/>
      <c r="AX28654" s="80"/>
      <c r="AY28654" s="80"/>
      <c r="AZ28654" s="80"/>
      <c r="BA28654" s="80"/>
      <c r="BB28654" s="80"/>
    </row>
    <row r="28655" spans="9:54" x14ac:dyDescent="0.25">
      <c r="I28655" s="80"/>
      <c r="AX28655" s="80"/>
      <c r="AY28655" s="80"/>
      <c r="AZ28655" s="80"/>
      <c r="BA28655" s="80"/>
      <c r="BB28655" s="80"/>
    </row>
    <row r="28656" spans="9:54" x14ac:dyDescent="0.25">
      <c r="I28656" s="80"/>
      <c r="AX28656" s="80"/>
      <c r="AY28656" s="80"/>
      <c r="AZ28656" s="80"/>
      <c r="BA28656" s="80"/>
      <c r="BB28656" s="80"/>
    </row>
    <row r="28657" spans="9:54" x14ac:dyDescent="0.25">
      <c r="I28657" s="80"/>
      <c r="AX28657" s="80"/>
      <c r="AY28657" s="80"/>
      <c r="AZ28657" s="80"/>
      <c r="BA28657" s="80"/>
      <c r="BB28657" s="80"/>
    </row>
    <row r="28658" spans="9:54" x14ac:dyDescent="0.25">
      <c r="I28658" s="80"/>
      <c r="AX28658" s="80"/>
      <c r="AY28658" s="80"/>
      <c r="AZ28658" s="80"/>
      <c r="BA28658" s="80"/>
      <c r="BB28658" s="80"/>
    </row>
    <row r="28659" spans="9:54" x14ac:dyDescent="0.25">
      <c r="I28659" s="80"/>
      <c r="AX28659" s="80"/>
      <c r="AY28659" s="80"/>
      <c r="AZ28659" s="80"/>
      <c r="BA28659" s="80"/>
      <c r="BB28659" s="80"/>
    </row>
    <row r="28660" spans="9:54" x14ac:dyDescent="0.25">
      <c r="I28660" s="80"/>
      <c r="AX28660" s="80"/>
      <c r="AY28660" s="80"/>
      <c r="AZ28660" s="80"/>
      <c r="BA28660" s="80"/>
      <c r="BB28660" s="80"/>
    </row>
    <row r="28661" spans="9:54" x14ac:dyDescent="0.25">
      <c r="I28661" s="80"/>
      <c r="AX28661" s="80"/>
      <c r="AY28661" s="80"/>
      <c r="AZ28661" s="80"/>
      <c r="BA28661" s="80"/>
      <c r="BB28661" s="80"/>
    </row>
    <row r="28662" spans="9:54" x14ac:dyDescent="0.25">
      <c r="I28662" s="80"/>
      <c r="AX28662" s="80"/>
      <c r="AY28662" s="80"/>
      <c r="AZ28662" s="80"/>
      <c r="BA28662" s="80"/>
      <c r="BB28662" s="80"/>
    </row>
    <row r="28663" spans="9:54" x14ac:dyDescent="0.25">
      <c r="I28663" s="80"/>
      <c r="AX28663" s="80"/>
      <c r="AY28663" s="80"/>
      <c r="AZ28663" s="80"/>
      <c r="BA28663" s="80"/>
      <c r="BB28663" s="80"/>
    </row>
    <row r="28664" spans="9:54" x14ac:dyDescent="0.25">
      <c r="I28664" s="80"/>
      <c r="AX28664" s="80"/>
      <c r="AY28664" s="80"/>
      <c r="AZ28664" s="80"/>
      <c r="BA28664" s="80"/>
      <c r="BB28664" s="80"/>
    </row>
    <row r="28665" spans="9:54" x14ac:dyDescent="0.25">
      <c r="I28665" s="80"/>
      <c r="AX28665" s="80"/>
      <c r="AY28665" s="80"/>
      <c r="AZ28665" s="80"/>
      <c r="BA28665" s="80"/>
      <c r="BB28665" s="80"/>
    </row>
    <row r="28666" spans="9:54" x14ac:dyDescent="0.25">
      <c r="I28666" s="80"/>
      <c r="AX28666" s="80"/>
      <c r="AY28666" s="80"/>
      <c r="AZ28666" s="80"/>
      <c r="BA28666" s="80"/>
      <c r="BB28666" s="80"/>
    </row>
    <row r="28667" spans="9:54" x14ac:dyDescent="0.25">
      <c r="I28667" s="80"/>
      <c r="AX28667" s="80"/>
      <c r="AY28667" s="80"/>
      <c r="AZ28667" s="80"/>
      <c r="BA28667" s="80"/>
      <c r="BB28667" s="80"/>
    </row>
    <row r="28668" spans="9:54" x14ac:dyDescent="0.25">
      <c r="I28668" s="80"/>
      <c r="AX28668" s="80"/>
      <c r="AY28668" s="80"/>
      <c r="AZ28668" s="80"/>
      <c r="BA28668" s="80"/>
      <c r="BB28668" s="80"/>
    </row>
    <row r="28669" spans="9:54" x14ac:dyDescent="0.25">
      <c r="I28669" s="80"/>
      <c r="AX28669" s="80"/>
      <c r="AY28669" s="80"/>
      <c r="AZ28669" s="80"/>
      <c r="BA28669" s="80"/>
      <c r="BB28669" s="80"/>
    </row>
    <row r="28670" spans="9:54" x14ac:dyDescent="0.25">
      <c r="I28670" s="80"/>
      <c r="AX28670" s="80"/>
      <c r="AY28670" s="80"/>
      <c r="AZ28670" s="80"/>
      <c r="BA28670" s="80"/>
      <c r="BB28670" s="80"/>
    </row>
    <row r="28671" spans="9:54" x14ac:dyDescent="0.25">
      <c r="I28671" s="80"/>
      <c r="AX28671" s="80"/>
      <c r="AY28671" s="80"/>
      <c r="AZ28671" s="80"/>
      <c r="BA28671" s="80"/>
      <c r="BB28671" s="80"/>
    </row>
    <row r="28672" spans="9:54" x14ac:dyDescent="0.25">
      <c r="I28672" s="80"/>
      <c r="AX28672" s="80"/>
      <c r="AY28672" s="80"/>
      <c r="AZ28672" s="80"/>
      <c r="BA28672" s="80"/>
      <c r="BB28672" s="80"/>
    </row>
    <row r="28673" spans="9:54" x14ac:dyDescent="0.25">
      <c r="I28673" s="80"/>
      <c r="AX28673" s="80"/>
      <c r="AY28673" s="80"/>
      <c r="AZ28673" s="80"/>
      <c r="BA28673" s="80"/>
      <c r="BB28673" s="80"/>
    </row>
    <row r="28674" spans="9:54" x14ac:dyDescent="0.25">
      <c r="I28674" s="80"/>
      <c r="AX28674" s="80"/>
      <c r="AY28674" s="80"/>
      <c r="AZ28674" s="80"/>
      <c r="BA28674" s="80"/>
      <c r="BB28674" s="80"/>
    </row>
    <row r="28675" spans="9:54" x14ac:dyDescent="0.25">
      <c r="I28675" s="80"/>
      <c r="AX28675" s="80"/>
      <c r="AY28675" s="80"/>
      <c r="AZ28675" s="80"/>
      <c r="BA28675" s="80"/>
      <c r="BB28675" s="80"/>
    </row>
    <row r="28676" spans="9:54" x14ac:dyDescent="0.25">
      <c r="I28676" s="80"/>
      <c r="AX28676" s="80"/>
      <c r="AY28676" s="80"/>
      <c r="AZ28676" s="80"/>
      <c r="BA28676" s="80"/>
      <c r="BB28676" s="80"/>
    </row>
    <row r="28677" spans="9:54" x14ac:dyDescent="0.25">
      <c r="I28677" s="80"/>
      <c r="AX28677" s="80"/>
      <c r="AY28677" s="80"/>
      <c r="AZ28677" s="80"/>
      <c r="BA28677" s="80"/>
      <c r="BB28677" s="80"/>
    </row>
    <row r="28678" spans="9:54" x14ac:dyDescent="0.25">
      <c r="I28678" s="80"/>
      <c r="AX28678" s="80"/>
      <c r="AY28678" s="80"/>
      <c r="AZ28678" s="80"/>
      <c r="BA28678" s="80"/>
      <c r="BB28678" s="80"/>
    </row>
    <row r="28679" spans="9:54" x14ac:dyDescent="0.25">
      <c r="I28679" s="80"/>
      <c r="AX28679" s="80"/>
      <c r="AY28679" s="80"/>
      <c r="AZ28679" s="80"/>
      <c r="BA28679" s="80"/>
      <c r="BB28679" s="80"/>
    </row>
    <row r="28680" spans="9:54" x14ac:dyDescent="0.25">
      <c r="I28680" s="80"/>
      <c r="AX28680" s="80"/>
      <c r="AY28680" s="80"/>
      <c r="AZ28680" s="80"/>
      <c r="BA28680" s="80"/>
      <c r="BB28680" s="80"/>
    </row>
    <row r="28681" spans="9:54" x14ac:dyDescent="0.25">
      <c r="I28681" s="80"/>
      <c r="AX28681" s="80"/>
      <c r="AY28681" s="80"/>
      <c r="AZ28681" s="80"/>
      <c r="BA28681" s="80"/>
      <c r="BB28681" s="80"/>
    </row>
    <row r="28682" spans="9:54" x14ac:dyDescent="0.25">
      <c r="I28682" s="80"/>
      <c r="AX28682" s="80"/>
      <c r="AY28682" s="80"/>
      <c r="AZ28682" s="80"/>
      <c r="BA28682" s="80"/>
      <c r="BB28682" s="80"/>
    </row>
    <row r="28683" spans="9:54" x14ac:dyDescent="0.25">
      <c r="I28683" s="80"/>
      <c r="AX28683" s="80"/>
      <c r="AY28683" s="80"/>
      <c r="AZ28683" s="80"/>
      <c r="BA28683" s="80"/>
      <c r="BB28683" s="80"/>
    </row>
    <row r="28684" spans="9:54" x14ac:dyDescent="0.25">
      <c r="I28684" s="80"/>
      <c r="AX28684" s="80"/>
      <c r="AY28684" s="80"/>
      <c r="AZ28684" s="80"/>
      <c r="BA28684" s="80"/>
      <c r="BB28684" s="80"/>
    </row>
    <row r="28685" spans="9:54" x14ac:dyDescent="0.25">
      <c r="I28685" s="80"/>
      <c r="AX28685" s="80"/>
      <c r="AY28685" s="80"/>
      <c r="AZ28685" s="80"/>
      <c r="BA28685" s="80"/>
      <c r="BB28685" s="80"/>
    </row>
    <row r="28686" spans="9:54" x14ac:dyDescent="0.25">
      <c r="I28686" s="80"/>
      <c r="AX28686" s="80"/>
      <c r="AY28686" s="80"/>
      <c r="AZ28686" s="80"/>
      <c r="BA28686" s="80"/>
      <c r="BB28686" s="80"/>
    </row>
    <row r="28687" spans="9:54" x14ac:dyDescent="0.25">
      <c r="I28687" s="80"/>
      <c r="AX28687" s="80"/>
      <c r="AY28687" s="80"/>
      <c r="AZ28687" s="80"/>
      <c r="BA28687" s="80"/>
      <c r="BB28687" s="80"/>
    </row>
    <row r="28688" spans="9:54" x14ac:dyDescent="0.25">
      <c r="I28688" s="80"/>
      <c r="AX28688" s="80"/>
      <c r="AY28688" s="80"/>
      <c r="AZ28688" s="80"/>
      <c r="BA28688" s="80"/>
      <c r="BB28688" s="80"/>
    </row>
    <row r="28689" spans="9:54" x14ac:dyDescent="0.25">
      <c r="I28689" s="80"/>
      <c r="AX28689" s="80"/>
      <c r="AY28689" s="80"/>
      <c r="AZ28689" s="80"/>
      <c r="BA28689" s="80"/>
      <c r="BB28689" s="80"/>
    </row>
    <row r="28690" spans="9:54" x14ac:dyDescent="0.25">
      <c r="I28690" s="80"/>
      <c r="AX28690" s="80"/>
      <c r="AY28690" s="80"/>
      <c r="AZ28690" s="80"/>
      <c r="BA28690" s="80"/>
      <c r="BB28690" s="80"/>
    </row>
    <row r="28691" spans="9:54" x14ac:dyDescent="0.25">
      <c r="I28691" s="80"/>
      <c r="AX28691" s="80"/>
      <c r="AY28691" s="80"/>
      <c r="AZ28691" s="80"/>
      <c r="BA28691" s="80"/>
      <c r="BB28691" s="80"/>
    </row>
    <row r="28692" spans="9:54" x14ac:dyDescent="0.25">
      <c r="I28692" s="80"/>
      <c r="AX28692" s="80"/>
      <c r="AY28692" s="80"/>
      <c r="AZ28692" s="80"/>
      <c r="BA28692" s="80"/>
      <c r="BB28692" s="80"/>
    </row>
    <row r="28693" spans="9:54" x14ac:dyDescent="0.25">
      <c r="I28693" s="80"/>
      <c r="AX28693" s="80"/>
      <c r="AY28693" s="80"/>
      <c r="AZ28693" s="80"/>
      <c r="BA28693" s="80"/>
      <c r="BB28693" s="80"/>
    </row>
    <row r="28694" spans="9:54" x14ac:dyDescent="0.25">
      <c r="I28694" s="80"/>
      <c r="AX28694" s="80"/>
      <c r="AY28694" s="80"/>
      <c r="AZ28694" s="80"/>
      <c r="BA28694" s="80"/>
      <c r="BB28694" s="80"/>
    </row>
    <row r="28695" spans="9:54" x14ac:dyDescent="0.25">
      <c r="I28695" s="80"/>
      <c r="AX28695" s="80"/>
      <c r="AY28695" s="80"/>
      <c r="AZ28695" s="80"/>
      <c r="BA28695" s="80"/>
      <c r="BB28695" s="80"/>
    </row>
    <row r="28696" spans="9:54" x14ac:dyDescent="0.25">
      <c r="I28696" s="80"/>
      <c r="AX28696" s="80"/>
      <c r="AY28696" s="80"/>
      <c r="AZ28696" s="80"/>
      <c r="BA28696" s="80"/>
      <c r="BB28696" s="80"/>
    </row>
    <row r="28697" spans="9:54" x14ac:dyDescent="0.25">
      <c r="I28697" s="80"/>
      <c r="AX28697" s="80"/>
      <c r="AY28697" s="80"/>
      <c r="AZ28697" s="80"/>
      <c r="BA28697" s="80"/>
      <c r="BB28697" s="80"/>
    </row>
    <row r="28698" spans="9:54" x14ac:dyDescent="0.25">
      <c r="I28698" s="80"/>
      <c r="AX28698" s="80"/>
      <c r="AY28698" s="80"/>
      <c r="AZ28698" s="80"/>
      <c r="BA28698" s="80"/>
      <c r="BB28698" s="80"/>
    </row>
    <row r="28699" spans="9:54" x14ac:dyDescent="0.25">
      <c r="I28699" s="80"/>
      <c r="AX28699" s="80"/>
      <c r="AY28699" s="80"/>
      <c r="AZ28699" s="80"/>
      <c r="BA28699" s="80"/>
      <c r="BB28699" s="80"/>
    </row>
    <row r="28700" spans="9:54" x14ac:dyDescent="0.25">
      <c r="I28700" s="80"/>
      <c r="AX28700" s="80"/>
      <c r="AY28700" s="80"/>
      <c r="AZ28700" s="80"/>
      <c r="BA28700" s="80"/>
      <c r="BB28700" s="80"/>
    </row>
    <row r="28701" spans="9:54" x14ac:dyDescent="0.25">
      <c r="I28701" s="80"/>
      <c r="AX28701" s="80"/>
      <c r="AY28701" s="80"/>
      <c r="AZ28701" s="80"/>
      <c r="BA28701" s="80"/>
      <c r="BB28701" s="80"/>
    </row>
    <row r="28702" spans="9:54" x14ac:dyDescent="0.25">
      <c r="I28702" s="80"/>
      <c r="AX28702" s="80"/>
      <c r="AY28702" s="80"/>
      <c r="AZ28702" s="80"/>
      <c r="BA28702" s="80"/>
      <c r="BB28702" s="80"/>
    </row>
    <row r="28703" spans="9:54" x14ac:dyDescent="0.25">
      <c r="I28703" s="80"/>
      <c r="AX28703" s="80"/>
      <c r="AY28703" s="80"/>
      <c r="AZ28703" s="80"/>
      <c r="BA28703" s="80"/>
      <c r="BB28703" s="80"/>
    </row>
    <row r="28704" spans="9:54" x14ac:dyDescent="0.25">
      <c r="I28704" s="80"/>
      <c r="AX28704" s="80"/>
      <c r="AY28704" s="80"/>
      <c r="AZ28704" s="80"/>
      <c r="BA28704" s="80"/>
      <c r="BB28704" s="80"/>
    </row>
    <row r="28705" spans="9:54" x14ac:dyDescent="0.25">
      <c r="I28705" s="80"/>
      <c r="AX28705" s="80"/>
      <c r="AY28705" s="80"/>
      <c r="AZ28705" s="80"/>
      <c r="BA28705" s="80"/>
      <c r="BB28705" s="80"/>
    </row>
    <row r="28706" spans="9:54" x14ac:dyDescent="0.25">
      <c r="I28706" s="80"/>
      <c r="AX28706" s="80"/>
      <c r="AY28706" s="80"/>
      <c r="AZ28706" s="80"/>
      <c r="BA28706" s="80"/>
      <c r="BB28706" s="80"/>
    </row>
    <row r="28707" spans="9:54" x14ac:dyDescent="0.25">
      <c r="I28707" s="80"/>
      <c r="AX28707" s="80"/>
      <c r="AY28707" s="80"/>
      <c r="AZ28707" s="80"/>
      <c r="BA28707" s="80"/>
      <c r="BB28707" s="80"/>
    </row>
    <row r="28708" spans="9:54" x14ac:dyDescent="0.25">
      <c r="I28708" s="80"/>
      <c r="AX28708" s="80"/>
      <c r="AY28708" s="80"/>
      <c r="AZ28708" s="80"/>
      <c r="BA28708" s="80"/>
      <c r="BB28708" s="80"/>
    </row>
    <row r="28709" spans="9:54" x14ac:dyDescent="0.25">
      <c r="I28709" s="80"/>
      <c r="AX28709" s="80"/>
      <c r="AY28709" s="80"/>
      <c r="AZ28709" s="80"/>
      <c r="BA28709" s="80"/>
      <c r="BB28709" s="80"/>
    </row>
    <row r="28710" spans="9:54" x14ac:dyDescent="0.25">
      <c r="I28710" s="80"/>
      <c r="AX28710" s="80"/>
      <c r="AY28710" s="80"/>
      <c r="AZ28710" s="80"/>
      <c r="BA28710" s="80"/>
      <c r="BB28710" s="80"/>
    </row>
    <row r="28711" spans="9:54" x14ac:dyDescent="0.25">
      <c r="I28711" s="80"/>
      <c r="AX28711" s="80"/>
      <c r="AY28711" s="80"/>
      <c r="AZ28711" s="80"/>
      <c r="BA28711" s="80"/>
      <c r="BB28711" s="80"/>
    </row>
    <row r="28712" spans="9:54" x14ac:dyDescent="0.25">
      <c r="I28712" s="80"/>
      <c r="AX28712" s="80"/>
      <c r="AY28712" s="80"/>
      <c r="AZ28712" s="80"/>
      <c r="BA28712" s="80"/>
      <c r="BB28712" s="80"/>
    </row>
    <row r="28713" spans="9:54" x14ac:dyDescent="0.25">
      <c r="I28713" s="80"/>
      <c r="AX28713" s="80"/>
      <c r="AY28713" s="80"/>
      <c r="AZ28713" s="80"/>
      <c r="BA28713" s="80"/>
      <c r="BB28713" s="80"/>
    </row>
    <row r="28714" spans="9:54" x14ac:dyDescent="0.25">
      <c r="I28714" s="80"/>
      <c r="AX28714" s="80"/>
      <c r="AY28714" s="80"/>
      <c r="AZ28714" s="80"/>
      <c r="BA28714" s="80"/>
      <c r="BB28714" s="80"/>
    </row>
    <row r="28715" spans="9:54" x14ac:dyDescent="0.25">
      <c r="I28715" s="80"/>
      <c r="AX28715" s="80"/>
      <c r="AY28715" s="80"/>
      <c r="AZ28715" s="80"/>
      <c r="BA28715" s="80"/>
      <c r="BB28715" s="80"/>
    </row>
    <row r="28716" spans="9:54" x14ac:dyDescent="0.25">
      <c r="I28716" s="80"/>
      <c r="AX28716" s="80"/>
      <c r="AY28716" s="80"/>
      <c r="AZ28716" s="80"/>
      <c r="BA28716" s="80"/>
      <c r="BB28716" s="80"/>
    </row>
    <row r="28717" spans="9:54" x14ac:dyDescent="0.25">
      <c r="I28717" s="80"/>
      <c r="AX28717" s="80"/>
      <c r="AY28717" s="80"/>
      <c r="AZ28717" s="80"/>
      <c r="BA28717" s="80"/>
      <c r="BB28717" s="80"/>
    </row>
    <row r="28718" spans="9:54" x14ac:dyDescent="0.25">
      <c r="I28718" s="80"/>
      <c r="AX28718" s="80"/>
      <c r="AY28718" s="80"/>
      <c r="AZ28718" s="80"/>
      <c r="BA28718" s="80"/>
      <c r="BB28718" s="80"/>
    </row>
    <row r="28719" spans="9:54" x14ac:dyDescent="0.25">
      <c r="I28719" s="80"/>
      <c r="AX28719" s="80"/>
      <c r="AY28719" s="80"/>
      <c r="AZ28719" s="80"/>
      <c r="BA28719" s="80"/>
      <c r="BB28719" s="80"/>
    </row>
    <row r="28720" spans="9:54" x14ac:dyDescent="0.25">
      <c r="I28720" s="80"/>
      <c r="AX28720" s="80"/>
      <c r="AY28720" s="80"/>
      <c r="AZ28720" s="80"/>
      <c r="BA28720" s="80"/>
      <c r="BB28720" s="80"/>
    </row>
    <row r="28721" spans="9:54" x14ac:dyDescent="0.25">
      <c r="I28721" s="80"/>
      <c r="AX28721" s="80"/>
      <c r="AY28721" s="80"/>
      <c r="AZ28721" s="80"/>
      <c r="BA28721" s="80"/>
      <c r="BB28721" s="80"/>
    </row>
    <row r="28722" spans="9:54" x14ac:dyDescent="0.25">
      <c r="I28722" s="80"/>
      <c r="AX28722" s="80"/>
      <c r="AY28722" s="80"/>
      <c r="AZ28722" s="80"/>
      <c r="BA28722" s="80"/>
      <c r="BB28722" s="80"/>
    </row>
    <row r="28723" spans="9:54" x14ac:dyDescent="0.25">
      <c r="I28723" s="80"/>
      <c r="AX28723" s="80"/>
      <c r="AY28723" s="80"/>
      <c r="AZ28723" s="80"/>
      <c r="BA28723" s="80"/>
      <c r="BB28723" s="80"/>
    </row>
    <row r="28724" spans="9:54" x14ac:dyDescent="0.25">
      <c r="I28724" s="80"/>
      <c r="AX28724" s="80"/>
      <c r="AY28724" s="80"/>
      <c r="AZ28724" s="80"/>
      <c r="BA28724" s="80"/>
      <c r="BB28724" s="80"/>
    </row>
    <row r="28725" spans="9:54" x14ac:dyDescent="0.25">
      <c r="I28725" s="80"/>
      <c r="AX28725" s="80"/>
      <c r="AY28725" s="80"/>
      <c r="AZ28725" s="80"/>
      <c r="BA28725" s="80"/>
      <c r="BB28725" s="80"/>
    </row>
    <row r="28726" spans="9:54" x14ac:dyDescent="0.25">
      <c r="I28726" s="80"/>
      <c r="AX28726" s="80"/>
      <c r="AY28726" s="80"/>
      <c r="AZ28726" s="80"/>
      <c r="BA28726" s="80"/>
      <c r="BB28726" s="80"/>
    </row>
    <row r="28727" spans="9:54" x14ac:dyDescent="0.25">
      <c r="I28727" s="80"/>
      <c r="AX28727" s="80"/>
      <c r="AY28727" s="80"/>
      <c r="AZ28727" s="80"/>
      <c r="BA28727" s="80"/>
      <c r="BB28727" s="80"/>
    </row>
    <row r="28728" spans="9:54" x14ac:dyDescent="0.25">
      <c r="I28728" s="80"/>
      <c r="AX28728" s="80"/>
      <c r="AY28728" s="80"/>
      <c r="AZ28728" s="80"/>
      <c r="BA28728" s="80"/>
      <c r="BB28728" s="80"/>
    </row>
    <row r="28729" spans="9:54" x14ac:dyDescent="0.25">
      <c r="I28729" s="80"/>
      <c r="AX28729" s="80"/>
      <c r="AY28729" s="80"/>
      <c r="AZ28729" s="80"/>
      <c r="BA28729" s="80"/>
      <c r="BB28729" s="80"/>
    </row>
    <row r="28730" spans="9:54" x14ac:dyDescent="0.25">
      <c r="I28730" s="80"/>
      <c r="AX28730" s="80"/>
      <c r="AY28730" s="80"/>
      <c r="AZ28730" s="80"/>
      <c r="BA28730" s="80"/>
      <c r="BB28730" s="80"/>
    </row>
    <row r="28731" spans="9:54" x14ac:dyDescent="0.25">
      <c r="I28731" s="80"/>
      <c r="AX28731" s="80"/>
      <c r="AY28731" s="80"/>
      <c r="AZ28731" s="80"/>
      <c r="BA28731" s="80"/>
      <c r="BB28731" s="80"/>
    </row>
    <row r="28732" spans="9:54" x14ac:dyDescent="0.25">
      <c r="I28732" s="80"/>
      <c r="AX28732" s="80"/>
      <c r="AY28732" s="80"/>
      <c r="AZ28732" s="80"/>
      <c r="BA28732" s="80"/>
      <c r="BB28732" s="80"/>
    </row>
    <row r="28733" spans="9:54" x14ac:dyDescent="0.25">
      <c r="I28733" s="80"/>
      <c r="AX28733" s="80"/>
      <c r="AY28733" s="80"/>
      <c r="AZ28733" s="80"/>
      <c r="BA28733" s="80"/>
      <c r="BB28733" s="80"/>
    </row>
    <row r="28734" spans="9:54" x14ac:dyDescent="0.25">
      <c r="I28734" s="80"/>
      <c r="AX28734" s="80"/>
      <c r="AY28734" s="80"/>
      <c r="AZ28734" s="80"/>
      <c r="BA28734" s="80"/>
      <c r="BB28734" s="80"/>
    </row>
    <row r="28735" spans="9:54" x14ac:dyDescent="0.25">
      <c r="I28735" s="80"/>
      <c r="AX28735" s="80"/>
      <c r="AY28735" s="80"/>
      <c r="AZ28735" s="80"/>
      <c r="BA28735" s="80"/>
      <c r="BB28735" s="80"/>
    </row>
    <row r="28736" spans="9:54" x14ac:dyDescent="0.25">
      <c r="I28736" s="80"/>
      <c r="AX28736" s="80"/>
      <c r="AY28736" s="80"/>
      <c r="AZ28736" s="80"/>
      <c r="BA28736" s="80"/>
      <c r="BB28736" s="80"/>
    </row>
    <row r="28737" spans="9:54" x14ac:dyDescent="0.25">
      <c r="I28737" s="80"/>
      <c r="AX28737" s="80"/>
      <c r="AY28737" s="80"/>
      <c r="AZ28737" s="80"/>
      <c r="BA28737" s="80"/>
      <c r="BB28737" s="80"/>
    </row>
    <row r="28738" spans="9:54" x14ac:dyDescent="0.25">
      <c r="I28738" s="80"/>
      <c r="AX28738" s="80"/>
      <c r="AY28738" s="80"/>
      <c r="AZ28738" s="80"/>
      <c r="BA28738" s="80"/>
      <c r="BB28738" s="80"/>
    </row>
    <row r="28739" spans="9:54" x14ac:dyDescent="0.25">
      <c r="I28739" s="80"/>
      <c r="AX28739" s="80"/>
      <c r="AY28739" s="80"/>
      <c r="AZ28739" s="80"/>
      <c r="BA28739" s="80"/>
      <c r="BB28739" s="80"/>
    </row>
    <row r="28740" spans="9:54" x14ac:dyDescent="0.25">
      <c r="I28740" s="80"/>
      <c r="AX28740" s="80"/>
      <c r="AY28740" s="80"/>
      <c r="AZ28740" s="80"/>
      <c r="BA28740" s="80"/>
      <c r="BB28740" s="80"/>
    </row>
    <row r="28741" spans="9:54" x14ac:dyDescent="0.25">
      <c r="I28741" s="80"/>
      <c r="AX28741" s="80"/>
      <c r="AY28741" s="80"/>
      <c r="AZ28741" s="80"/>
      <c r="BA28741" s="80"/>
      <c r="BB28741" s="80"/>
    </row>
    <row r="28742" spans="9:54" x14ac:dyDescent="0.25">
      <c r="I28742" s="80"/>
      <c r="AX28742" s="80"/>
      <c r="AY28742" s="80"/>
      <c r="AZ28742" s="80"/>
      <c r="BA28742" s="80"/>
      <c r="BB28742" s="80"/>
    </row>
    <row r="28743" spans="9:54" x14ac:dyDescent="0.25">
      <c r="I28743" s="80"/>
      <c r="AX28743" s="80"/>
      <c r="AY28743" s="80"/>
      <c r="AZ28743" s="80"/>
      <c r="BA28743" s="80"/>
      <c r="BB28743" s="80"/>
    </row>
    <row r="28744" spans="9:54" x14ac:dyDescent="0.25">
      <c r="I28744" s="80"/>
      <c r="AX28744" s="80"/>
      <c r="AY28744" s="80"/>
      <c r="AZ28744" s="80"/>
      <c r="BA28744" s="80"/>
      <c r="BB28744" s="80"/>
    </row>
    <row r="28745" spans="9:54" x14ac:dyDescent="0.25">
      <c r="I28745" s="80"/>
      <c r="AX28745" s="80"/>
      <c r="AY28745" s="80"/>
      <c r="AZ28745" s="80"/>
      <c r="BA28745" s="80"/>
      <c r="BB28745" s="80"/>
    </row>
    <row r="28746" spans="9:54" x14ac:dyDescent="0.25">
      <c r="I28746" s="80"/>
      <c r="AX28746" s="80"/>
      <c r="AY28746" s="80"/>
      <c r="AZ28746" s="80"/>
      <c r="BA28746" s="80"/>
      <c r="BB28746" s="80"/>
    </row>
    <row r="28747" spans="9:54" x14ac:dyDescent="0.25">
      <c r="I28747" s="80"/>
      <c r="AX28747" s="80"/>
      <c r="AY28747" s="80"/>
      <c r="AZ28747" s="80"/>
      <c r="BA28747" s="80"/>
      <c r="BB28747" s="80"/>
    </row>
    <row r="28748" spans="9:54" x14ac:dyDescent="0.25">
      <c r="I28748" s="80"/>
      <c r="AX28748" s="80"/>
      <c r="AY28748" s="80"/>
      <c r="AZ28748" s="80"/>
      <c r="BA28748" s="80"/>
      <c r="BB28748" s="80"/>
    </row>
    <row r="28749" spans="9:54" x14ac:dyDescent="0.25">
      <c r="I28749" s="80"/>
      <c r="AX28749" s="80"/>
      <c r="AY28749" s="80"/>
      <c r="AZ28749" s="80"/>
      <c r="BA28749" s="80"/>
      <c r="BB28749" s="80"/>
    </row>
    <row r="28750" spans="9:54" x14ac:dyDescent="0.25">
      <c r="I28750" s="80"/>
      <c r="AX28750" s="80"/>
      <c r="AY28750" s="80"/>
      <c r="AZ28750" s="80"/>
      <c r="BA28750" s="80"/>
      <c r="BB28750" s="80"/>
    </row>
    <row r="28751" spans="9:54" x14ac:dyDescent="0.25">
      <c r="I28751" s="80"/>
      <c r="AX28751" s="80"/>
      <c r="AY28751" s="80"/>
      <c r="AZ28751" s="80"/>
      <c r="BA28751" s="80"/>
      <c r="BB28751" s="80"/>
    </row>
    <row r="28752" spans="9:54" x14ac:dyDescent="0.25">
      <c r="I28752" s="80"/>
      <c r="AX28752" s="80"/>
      <c r="AY28752" s="80"/>
      <c r="AZ28752" s="80"/>
      <c r="BA28752" s="80"/>
      <c r="BB28752" s="80"/>
    </row>
    <row r="28753" spans="9:54" x14ac:dyDescent="0.25">
      <c r="I28753" s="80"/>
      <c r="AX28753" s="80"/>
      <c r="AY28753" s="80"/>
      <c r="AZ28753" s="80"/>
      <c r="BA28753" s="80"/>
      <c r="BB28753" s="80"/>
    </row>
    <row r="28754" spans="9:54" x14ac:dyDescent="0.25">
      <c r="I28754" s="80"/>
      <c r="AX28754" s="80"/>
      <c r="AY28754" s="80"/>
      <c r="AZ28754" s="80"/>
      <c r="BA28754" s="80"/>
      <c r="BB28754" s="80"/>
    </row>
    <row r="28755" spans="9:54" x14ac:dyDescent="0.25">
      <c r="I28755" s="80"/>
      <c r="AX28755" s="80"/>
      <c r="AY28755" s="80"/>
      <c r="AZ28755" s="80"/>
      <c r="BA28755" s="80"/>
      <c r="BB28755" s="80"/>
    </row>
    <row r="28756" spans="9:54" x14ac:dyDescent="0.25">
      <c r="I28756" s="80"/>
      <c r="AX28756" s="80"/>
      <c r="AY28756" s="80"/>
      <c r="AZ28756" s="80"/>
      <c r="BA28756" s="80"/>
      <c r="BB28756" s="80"/>
    </row>
    <row r="28757" spans="9:54" x14ac:dyDescent="0.25">
      <c r="I28757" s="80"/>
      <c r="AX28757" s="80"/>
      <c r="AY28757" s="80"/>
      <c r="AZ28757" s="80"/>
      <c r="BA28757" s="80"/>
      <c r="BB28757" s="80"/>
    </row>
    <row r="28758" spans="9:54" x14ac:dyDescent="0.25">
      <c r="I28758" s="80"/>
      <c r="AX28758" s="80"/>
      <c r="AY28758" s="80"/>
      <c r="AZ28758" s="80"/>
      <c r="BA28758" s="80"/>
      <c r="BB28758" s="80"/>
    </row>
    <row r="28759" spans="9:54" x14ac:dyDescent="0.25">
      <c r="I28759" s="80"/>
      <c r="AX28759" s="80"/>
      <c r="AY28759" s="80"/>
      <c r="AZ28759" s="80"/>
      <c r="BA28759" s="80"/>
      <c r="BB28759" s="80"/>
    </row>
    <row r="28760" spans="9:54" x14ac:dyDescent="0.25">
      <c r="I28760" s="80"/>
      <c r="AX28760" s="80"/>
      <c r="AY28760" s="80"/>
      <c r="AZ28760" s="80"/>
      <c r="BA28760" s="80"/>
      <c r="BB28760" s="80"/>
    </row>
    <row r="28761" spans="9:54" x14ac:dyDescent="0.25">
      <c r="I28761" s="80"/>
      <c r="AX28761" s="80"/>
      <c r="AY28761" s="80"/>
      <c r="AZ28761" s="80"/>
      <c r="BA28761" s="80"/>
      <c r="BB28761" s="80"/>
    </row>
    <row r="28762" spans="9:54" x14ac:dyDescent="0.25">
      <c r="I28762" s="80"/>
      <c r="AX28762" s="80"/>
      <c r="AY28762" s="80"/>
      <c r="AZ28762" s="80"/>
      <c r="BA28762" s="80"/>
      <c r="BB28762" s="80"/>
    </row>
    <row r="28763" spans="9:54" x14ac:dyDescent="0.25">
      <c r="I28763" s="80"/>
      <c r="AX28763" s="80"/>
      <c r="AY28763" s="80"/>
      <c r="AZ28763" s="80"/>
      <c r="BA28763" s="80"/>
      <c r="BB28763" s="80"/>
    </row>
    <row r="28764" spans="9:54" x14ac:dyDescent="0.25">
      <c r="I28764" s="80"/>
      <c r="AX28764" s="80"/>
      <c r="AY28764" s="80"/>
      <c r="AZ28764" s="80"/>
      <c r="BA28764" s="80"/>
      <c r="BB28764" s="80"/>
    </row>
    <row r="28765" spans="9:54" x14ac:dyDescent="0.25">
      <c r="I28765" s="80"/>
      <c r="AX28765" s="80"/>
      <c r="AY28765" s="80"/>
      <c r="AZ28765" s="80"/>
      <c r="BA28765" s="80"/>
      <c r="BB28765" s="80"/>
    </row>
    <row r="28766" spans="9:54" x14ac:dyDescent="0.25">
      <c r="I28766" s="80"/>
      <c r="AX28766" s="80"/>
      <c r="AY28766" s="80"/>
      <c r="AZ28766" s="80"/>
      <c r="BA28766" s="80"/>
      <c r="BB28766" s="80"/>
    </row>
    <row r="28767" spans="9:54" x14ac:dyDescent="0.25">
      <c r="I28767" s="80"/>
      <c r="AX28767" s="80"/>
      <c r="AY28767" s="80"/>
      <c r="AZ28767" s="80"/>
      <c r="BA28767" s="80"/>
      <c r="BB28767" s="80"/>
    </row>
    <row r="28768" spans="9:54" x14ac:dyDescent="0.25">
      <c r="I28768" s="80"/>
      <c r="AX28768" s="80"/>
      <c r="AY28768" s="80"/>
      <c r="AZ28768" s="80"/>
      <c r="BA28768" s="80"/>
      <c r="BB28768" s="80"/>
    </row>
    <row r="28769" spans="9:54" x14ac:dyDescent="0.25">
      <c r="I28769" s="80"/>
      <c r="AX28769" s="80"/>
      <c r="AY28769" s="80"/>
      <c r="AZ28769" s="80"/>
      <c r="BA28769" s="80"/>
      <c r="BB28769" s="80"/>
    </row>
    <row r="28770" spans="9:54" x14ac:dyDescent="0.25">
      <c r="I28770" s="80"/>
      <c r="AX28770" s="80"/>
      <c r="AY28770" s="80"/>
      <c r="AZ28770" s="80"/>
      <c r="BA28770" s="80"/>
      <c r="BB28770" s="80"/>
    </row>
    <row r="28771" spans="9:54" x14ac:dyDescent="0.25">
      <c r="I28771" s="80"/>
      <c r="AX28771" s="80"/>
      <c r="AY28771" s="80"/>
      <c r="AZ28771" s="80"/>
      <c r="BA28771" s="80"/>
      <c r="BB28771" s="80"/>
    </row>
    <row r="28772" spans="9:54" x14ac:dyDescent="0.25">
      <c r="I28772" s="80"/>
      <c r="AX28772" s="80"/>
      <c r="AY28772" s="80"/>
      <c r="AZ28772" s="80"/>
      <c r="BA28772" s="80"/>
      <c r="BB28772" s="80"/>
    </row>
    <row r="28773" spans="9:54" x14ac:dyDescent="0.25">
      <c r="I28773" s="80"/>
      <c r="AX28773" s="80"/>
      <c r="AY28773" s="80"/>
      <c r="AZ28773" s="80"/>
      <c r="BA28773" s="80"/>
      <c r="BB28773" s="80"/>
    </row>
    <row r="28774" spans="9:54" x14ac:dyDescent="0.25">
      <c r="I28774" s="80"/>
      <c r="AX28774" s="80"/>
      <c r="AY28774" s="80"/>
      <c r="AZ28774" s="80"/>
      <c r="BA28774" s="80"/>
      <c r="BB28774" s="80"/>
    </row>
    <row r="28775" spans="9:54" x14ac:dyDescent="0.25">
      <c r="I28775" s="80"/>
      <c r="AX28775" s="80"/>
      <c r="AY28775" s="80"/>
      <c r="AZ28775" s="80"/>
      <c r="BA28775" s="80"/>
      <c r="BB28775" s="80"/>
    </row>
    <row r="28776" spans="9:54" x14ac:dyDescent="0.25">
      <c r="I28776" s="80"/>
      <c r="AX28776" s="80"/>
      <c r="AY28776" s="80"/>
      <c r="AZ28776" s="80"/>
      <c r="BA28776" s="80"/>
      <c r="BB28776" s="80"/>
    </row>
    <row r="28777" spans="9:54" x14ac:dyDescent="0.25">
      <c r="I28777" s="80"/>
      <c r="AX28777" s="80"/>
      <c r="AY28777" s="80"/>
      <c r="AZ28777" s="80"/>
      <c r="BA28777" s="80"/>
      <c r="BB28777" s="80"/>
    </row>
    <row r="28778" spans="9:54" x14ac:dyDescent="0.25">
      <c r="I28778" s="80"/>
      <c r="AX28778" s="80"/>
      <c r="AY28778" s="80"/>
      <c r="AZ28778" s="80"/>
      <c r="BA28778" s="80"/>
      <c r="BB28778" s="80"/>
    </row>
    <row r="28779" spans="9:54" x14ac:dyDescent="0.25">
      <c r="I28779" s="80"/>
      <c r="AX28779" s="80"/>
      <c r="AY28779" s="80"/>
      <c r="AZ28779" s="80"/>
      <c r="BA28779" s="80"/>
      <c r="BB28779" s="80"/>
    </row>
    <row r="28780" spans="9:54" x14ac:dyDescent="0.25">
      <c r="I28780" s="80"/>
      <c r="AX28780" s="80"/>
      <c r="AY28780" s="80"/>
      <c r="AZ28780" s="80"/>
      <c r="BA28780" s="80"/>
      <c r="BB28780" s="80"/>
    </row>
    <row r="28781" spans="9:54" x14ac:dyDescent="0.25">
      <c r="I28781" s="80"/>
      <c r="AX28781" s="80"/>
      <c r="AY28781" s="80"/>
      <c r="AZ28781" s="80"/>
      <c r="BA28781" s="80"/>
      <c r="BB28781" s="80"/>
    </row>
    <row r="28782" spans="9:54" x14ac:dyDescent="0.25">
      <c r="I28782" s="80"/>
      <c r="AX28782" s="80"/>
      <c r="AY28782" s="80"/>
      <c r="AZ28782" s="80"/>
      <c r="BA28782" s="80"/>
      <c r="BB28782" s="80"/>
    </row>
    <row r="28783" spans="9:54" x14ac:dyDescent="0.25">
      <c r="I28783" s="80"/>
      <c r="AX28783" s="80"/>
      <c r="AY28783" s="80"/>
      <c r="AZ28783" s="80"/>
      <c r="BA28783" s="80"/>
      <c r="BB28783" s="80"/>
    </row>
    <row r="28784" spans="9:54" x14ac:dyDescent="0.25">
      <c r="I28784" s="80"/>
      <c r="AX28784" s="80"/>
      <c r="AY28784" s="80"/>
      <c r="AZ28784" s="80"/>
      <c r="BA28784" s="80"/>
      <c r="BB28784" s="80"/>
    </row>
    <row r="28785" spans="9:54" x14ac:dyDescent="0.25">
      <c r="I28785" s="80"/>
      <c r="AX28785" s="80"/>
      <c r="AY28785" s="80"/>
      <c r="AZ28785" s="80"/>
      <c r="BA28785" s="80"/>
      <c r="BB28785" s="80"/>
    </row>
    <row r="28786" spans="9:54" x14ac:dyDescent="0.25">
      <c r="I28786" s="80"/>
      <c r="AX28786" s="80"/>
      <c r="AY28786" s="80"/>
      <c r="AZ28786" s="80"/>
      <c r="BA28786" s="80"/>
      <c r="BB28786" s="80"/>
    </row>
    <row r="28787" spans="9:54" x14ac:dyDescent="0.25">
      <c r="I28787" s="80"/>
      <c r="AX28787" s="80"/>
      <c r="AY28787" s="80"/>
      <c r="AZ28787" s="80"/>
      <c r="BA28787" s="80"/>
      <c r="BB28787" s="80"/>
    </row>
    <row r="28788" spans="9:54" x14ac:dyDescent="0.25">
      <c r="I28788" s="80"/>
      <c r="AX28788" s="80"/>
      <c r="AY28788" s="80"/>
      <c r="AZ28788" s="80"/>
      <c r="BA28788" s="80"/>
      <c r="BB28788" s="80"/>
    </row>
    <row r="28789" spans="9:54" x14ac:dyDescent="0.25">
      <c r="I28789" s="80"/>
      <c r="AX28789" s="80"/>
      <c r="AY28789" s="80"/>
      <c r="AZ28789" s="80"/>
      <c r="BA28789" s="80"/>
      <c r="BB28789" s="80"/>
    </row>
    <row r="28790" spans="9:54" x14ac:dyDescent="0.25">
      <c r="I28790" s="80"/>
      <c r="AX28790" s="80"/>
      <c r="AY28790" s="80"/>
      <c r="AZ28790" s="80"/>
      <c r="BA28790" s="80"/>
      <c r="BB28790" s="80"/>
    </row>
    <row r="28791" spans="9:54" x14ac:dyDescent="0.25">
      <c r="I28791" s="80"/>
      <c r="AX28791" s="80"/>
      <c r="AY28791" s="80"/>
      <c r="AZ28791" s="80"/>
      <c r="BA28791" s="80"/>
      <c r="BB28791" s="80"/>
    </row>
    <row r="28792" spans="9:54" x14ac:dyDescent="0.25">
      <c r="I28792" s="80"/>
      <c r="AX28792" s="80"/>
      <c r="AY28792" s="80"/>
      <c r="AZ28792" s="80"/>
      <c r="BA28792" s="80"/>
      <c r="BB28792" s="80"/>
    </row>
    <row r="28793" spans="9:54" x14ac:dyDescent="0.25">
      <c r="I28793" s="80"/>
      <c r="AX28793" s="80"/>
      <c r="AY28793" s="80"/>
      <c r="AZ28793" s="80"/>
      <c r="BA28793" s="80"/>
      <c r="BB28793" s="80"/>
    </row>
    <row r="28794" spans="9:54" x14ac:dyDescent="0.25">
      <c r="I28794" s="80"/>
      <c r="AX28794" s="80"/>
      <c r="AY28794" s="80"/>
      <c r="AZ28794" s="80"/>
      <c r="BA28794" s="80"/>
      <c r="BB28794" s="80"/>
    </row>
    <row r="28795" spans="9:54" x14ac:dyDescent="0.25">
      <c r="I28795" s="80"/>
      <c r="AX28795" s="80"/>
      <c r="AY28795" s="80"/>
      <c r="AZ28795" s="80"/>
      <c r="BA28795" s="80"/>
      <c r="BB28795" s="80"/>
    </row>
    <row r="28796" spans="9:54" x14ac:dyDescent="0.25">
      <c r="I28796" s="80"/>
      <c r="AX28796" s="80"/>
      <c r="AY28796" s="80"/>
      <c r="AZ28796" s="80"/>
      <c r="BA28796" s="80"/>
      <c r="BB28796" s="80"/>
    </row>
    <row r="28797" spans="9:54" x14ac:dyDescent="0.25">
      <c r="I28797" s="80"/>
      <c r="AX28797" s="80"/>
      <c r="AY28797" s="80"/>
      <c r="AZ28797" s="80"/>
      <c r="BA28797" s="80"/>
      <c r="BB28797" s="80"/>
    </row>
    <row r="28798" spans="9:54" x14ac:dyDescent="0.25">
      <c r="I28798" s="80"/>
      <c r="AX28798" s="80"/>
      <c r="AY28798" s="80"/>
      <c r="AZ28798" s="80"/>
      <c r="BA28798" s="80"/>
      <c r="BB28798" s="80"/>
    </row>
    <row r="28799" spans="9:54" x14ac:dyDescent="0.25">
      <c r="I28799" s="80"/>
      <c r="AX28799" s="80"/>
      <c r="AY28799" s="80"/>
      <c r="AZ28799" s="80"/>
      <c r="BA28799" s="80"/>
      <c r="BB28799" s="80"/>
    </row>
    <row r="28800" spans="9:54" x14ac:dyDescent="0.25">
      <c r="I28800" s="80"/>
      <c r="AX28800" s="80"/>
      <c r="AY28800" s="80"/>
      <c r="AZ28800" s="80"/>
      <c r="BA28800" s="80"/>
      <c r="BB28800" s="80"/>
    </row>
    <row r="28801" spans="9:54" x14ac:dyDescent="0.25">
      <c r="I28801" s="80"/>
      <c r="AX28801" s="80"/>
      <c r="AY28801" s="80"/>
      <c r="AZ28801" s="80"/>
      <c r="BA28801" s="80"/>
      <c r="BB28801" s="80"/>
    </row>
    <row r="28802" spans="9:54" x14ac:dyDescent="0.25">
      <c r="I28802" s="80"/>
      <c r="AX28802" s="80"/>
      <c r="AY28802" s="80"/>
      <c r="AZ28802" s="80"/>
      <c r="BA28802" s="80"/>
      <c r="BB28802" s="80"/>
    </row>
    <row r="28803" spans="9:54" x14ac:dyDescent="0.25">
      <c r="I28803" s="80"/>
      <c r="AX28803" s="80"/>
      <c r="AY28803" s="80"/>
      <c r="AZ28803" s="80"/>
      <c r="BA28803" s="80"/>
      <c r="BB28803" s="80"/>
    </row>
    <row r="28804" spans="9:54" x14ac:dyDescent="0.25">
      <c r="I28804" s="80"/>
      <c r="AX28804" s="80"/>
      <c r="AY28804" s="80"/>
      <c r="AZ28804" s="80"/>
      <c r="BA28804" s="80"/>
      <c r="BB28804" s="80"/>
    </row>
    <row r="28805" spans="9:54" x14ac:dyDescent="0.25">
      <c r="I28805" s="80"/>
      <c r="AX28805" s="80"/>
      <c r="AY28805" s="80"/>
      <c r="AZ28805" s="80"/>
      <c r="BA28805" s="80"/>
      <c r="BB28805" s="80"/>
    </row>
    <row r="28806" spans="9:54" x14ac:dyDescent="0.25">
      <c r="I28806" s="80"/>
      <c r="AX28806" s="80"/>
      <c r="AY28806" s="80"/>
      <c r="AZ28806" s="80"/>
      <c r="BA28806" s="80"/>
      <c r="BB28806" s="80"/>
    </row>
    <row r="28807" spans="9:54" x14ac:dyDescent="0.25">
      <c r="I28807" s="80"/>
      <c r="AX28807" s="80"/>
      <c r="AY28807" s="80"/>
      <c r="AZ28807" s="80"/>
      <c r="BA28807" s="80"/>
      <c r="BB28807" s="80"/>
    </row>
    <row r="28808" spans="9:54" x14ac:dyDescent="0.25">
      <c r="I28808" s="80"/>
      <c r="AX28808" s="80"/>
      <c r="AY28808" s="80"/>
      <c r="AZ28808" s="80"/>
      <c r="BA28808" s="80"/>
      <c r="BB28808" s="80"/>
    </row>
    <row r="28809" spans="9:54" x14ac:dyDescent="0.25">
      <c r="I28809" s="80"/>
      <c r="AX28809" s="80"/>
      <c r="AY28809" s="80"/>
      <c r="AZ28809" s="80"/>
      <c r="BA28809" s="80"/>
      <c r="BB28809" s="80"/>
    </row>
    <row r="28810" spans="9:54" x14ac:dyDescent="0.25">
      <c r="I28810" s="80"/>
      <c r="AX28810" s="80"/>
      <c r="AY28810" s="80"/>
      <c r="AZ28810" s="80"/>
      <c r="BA28810" s="80"/>
      <c r="BB28810" s="80"/>
    </row>
    <row r="28811" spans="9:54" x14ac:dyDescent="0.25">
      <c r="I28811" s="80"/>
      <c r="AX28811" s="80"/>
      <c r="AY28811" s="80"/>
      <c r="AZ28811" s="80"/>
      <c r="BA28811" s="80"/>
      <c r="BB28811" s="80"/>
    </row>
    <row r="28812" spans="9:54" x14ac:dyDescent="0.25">
      <c r="I28812" s="80"/>
      <c r="AX28812" s="80"/>
      <c r="AY28812" s="80"/>
      <c r="AZ28812" s="80"/>
      <c r="BA28812" s="80"/>
      <c r="BB28812" s="80"/>
    </row>
    <row r="28813" spans="9:54" x14ac:dyDescent="0.25">
      <c r="I28813" s="80"/>
      <c r="AX28813" s="80"/>
      <c r="AY28813" s="80"/>
      <c r="AZ28813" s="80"/>
      <c r="BA28813" s="80"/>
      <c r="BB28813" s="80"/>
    </row>
    <row r="28814" spans="9:54" x14ac:dyDescent="0.25">
      <c r="I28814" s="80"/>
      <c r="AX28814" s="80"/>
      <c r="AY28814" s="80"/>
      <c r="AZ28814" s="80"/>
      <c r="BA28814" s="80"/>
      <c r="BB28814" s="80"/>
    </row>
    <row r="28815" spans="9:54" x14ac:dyDescent="0.25">
      <c r="I28815" s="80"/>
      <c r="AX28815" s="80"/>
      <c r="AY28815" s="80"/>
      <c r="AZ28815" s="80"/>
      <c r="BA28815" s="80"/>
      <c r="BB28815" s="80"/>
    </row>
    <row r="28816" spans="9:54" x14ac:dyDescent="0.25">
      <c r="I28816" s="80"/>
      <c r="AX28816" s="80"/>
      <c r="AY28816" s="80"/>
      <c r="AZ28816" s="80"/>
      <c r="BA28816" s="80"/>
      <c r="BB28816" s="80"/>
    </row>
    <row r="28817" spans="9:54" x14ac:dyDescent="0.25">
      <c r="I28817" s="80"/>
      <c r="AX28817" s="80"/>
      <c r="AY28817" s="80"/>
      <c r="AZ28817" s="80"/>
      <c r="BA28817" s="80"/>
      <c r="BB28817" s="80"/>
    </row>
    <row r="28818" spans="9:54" x14ac:dyDescent="0.25">
      <c r="I28818" s="80"/>
      <c r="AX28818" s="80"/>
      <c r="AY28818" s="80"/>
      <c r="AZ28818" s="80"/>
      <c r="BA28818" s="80"/>
      <c r="BB28818" s="80"/>
    </row>
    <row r="28819" spans="9:54" x14ac:dyDescent="0.25">
      <c r="I28819" s="80"/>
      <c r="AX28819" s="80"/>
      <c r="AY28819" s="80"/>
      <c r="AZ28819" s="80"/>
      <c r="BA28819" s="80"/>
      <c r="BB28819" s="80"/>
    </row>
    <row r="28820" spans="9:54" x14ac:dyDescent="0.25">
      <c r="I28820" s="80"/>
      <c r="AX28820" s="80"/>
      <c r="AY28820" s="80"/>
      <c r="AZ28820" s="80"/>
      <c r="BA28820" s="80"/>
      <c r="BB28820" s="80"/>
    </row>
    <row r="28821" spans="9:54" x14ac:dyDescent="0.25">
      <c r="I28821" s="80"/>
      <c r="AX28821" s="80"/>
      <c r="AY28821" s="80"/>
      <c r="AZ28821" s="80"/>
      <c r="BA28821" s="80"/>
      <c r="BB28821" s="80"/>
    </row>
    <row r="28822" spans="9:54" x14ac:dyDescent="0.25">
      <c r="I28822" s="80"/>
      <c r="AX28822" s="80"/>
      <c r="AY28822" s="80"/>
      <c r="AZ28822" s="80"/>
      <c r="BA28822" s="80"/>
      <c r="BB28822" s="80"/>
    </row>
    <row r="28823" spans="9:54" x14ac:dyDescent="0.25">
      <c r="I28823" s="80"/>
      <c r="AX28823" s="80"/>
      <c r="AY28823" s="80"/>
      <c r="AZ28823" s="80"/>
      <c r="BA28823" s="80"/>
      <c r="BB28823" s="80"/>
    </row>
    <row r="28824" spans="9:54" x14ac:dyDescent="0.25">
      <c r="I28824" s="80"/>
      <c r="AX28824" s="80"/>
      <c r="AY28824" s="80"/>
      <c r="AZ28824" s="80"/>
      <c r="BA28824" s="80"/>
      <c r="BB28824" s="80"/>
    </row>
    <row r="28825" spans="9:54" x14ac:dyDescent="0.25">
      <c r="I28825" s="80"/>
      <c r="AX28825" s="80"/>
      <c r="AY28825" s="80"/>
      <c r="AZ28825" s="80"/>
      <c r="BA28825" s="80"/>
      <c r="BB28825" s="80"/>
    </row>
    <row r="28826" spans="9:54" x14ac:dyDescent="0.25">
      <c r="I28826" s="80"/>
      <c r="AX28826" s="80"/>
      <c r="AY28826" s="80"/>
      <c r="AZ28826" s="80"/>
      <c r="BA28826" s="80"/>
      <c r="BB28826" s="80"/>
    </row>
    <row r="28827" spans="9:54" x14ac:dyDescent="0.25">
      <c r="I28827" s="80"/>
      <c r="AX28827" s="80"/>
      <c r="AY28827" s="80"/>
      <c r="AZ28827" s="80"/>
      <c r="BA28827" s="80"/>
      <c r="BB28827" s="80"/>
    </row>
    <row r="28828" spans="9:54" x14ac:dyDescent="0.25">
      <c r="I28828" s="80"/>
      <c r="AX28828" s="80"/>
      <c r="AY28828" s="80"/>
      <c r="AZ28828" s="80"/>
      <c r="BA28828" s="80"/>
      <c r="BB28828" s="80"/>
    </row>
    <row r="28829" spans="9:54" x14ac:dyDescent="0.25">
      <c r="I28829" s="80"/>
      <c r="AX28829" s="80"/>
      <c r="AY28829" s="80"/>
      <c r="AZ28829" s="80"/>
      <c r="BA28829" s="80"/>
      <c r="BB28829" s="80"/>
    </row>
    <row r="28830" spans="9:54" x14ac:dyDescent="0.25">
      <c r="I28830" s="80"/>
      <c r="AX28830" s="80"/>
      <c r="AY28830" s="80"/>
      <c r="AZ28830" s="80"/>
      <c r="BA28830" s="80"/>
      <c r="BB28830" s="80"/>
    </row>
    <row r="28831" spans="9:54" x14ac:dyDescent="0.25">
      <c r="I28831" s="80"/>
      <c r="AX28831" s="80"/>
      <c r="AY28831" s="80"/>
      <c r="AZ28831" s="80"/>
      <c r="BA28831" s="80"/>
      <c r="BB28831" s="80"/>
    </row>
    <row r="28832" spans="9:54" x14ac:dyDescent="0.25">
      <c r="I28832" s="80"/>
      <c r="AX28832" s="80"/>
      <c r="AY28832" s="80"/>
      <c r="AZ28832" s="80"/>
      <c r="BA28832" s="80"/>
      <c r="BB28832" s="80"/>
    </row>
    <row r="28833" spans="9:54" x14ac:dyDescent="0.25">
      <c r="I28833" s="80"/>
      <c r="AX28833" s="80"/>
      <c r="AY28833" s="80"/>
      <c r="AZ28833" s="80"/>
      <c r="BA28833" s="80"/>
      <c r="BB28833" s="80"/>
    </row>
    <row r="28834" spans="9:54" x14ac:dyDescent="0.25">
      <c r="I28834" s="80"/>
      <c r="AX28834" s="80"/>
      <c r="AY28834" s="80"/>
      <c r="AZ28834" s="80"/>
      <c r="BA28834" s="80"/>
      <c r="BB28834" s="80"/>
    </row>
    <row r="28835" spans="9:54" x14ac:dyDescent="0.25">
      <c r="I28835" s="80"/>
      <c r="AX28835" s="80"/>
      <c r="AY28835" s="80"/>
      <c r="AZ28835" s="80"/>
      <c r="BA28835" s="80"/>
      <c r="BB28835" s="80"/>
    </row>
    <row r="28836" spans="9:54" x14ac:dyDescent="0.25">
      <c r="I28836" s="80"/>
      <c r="AX28836" s="80"/>
      <c r="AY28836" s="80"/>
      <c r="AZ28836" s="80"/>
      <c r="BA28836" s="80"/>
      <c r="BB28836" s="80"/>
    </row>
    <row r="28837" spans="9:54" x14ac:dyDescent="0.25">
      <c r="I28837" s="80"/>
      <c r="AX28837" s="80"/>
      <c r="AY28837" s="80"/>
      <c r="AZ28837" s="80"/>
      <c r="BA28837" s="80"/>
      <c r="BB28837" s="80"/>
    </row>
    <row r="28838" spans="9:54" x14ac:dyDescent="0.25">
      <c r="I28838" s="80"/>
      <c r="AX28838" s="80"/>
      <c r="AY28838" s="80"/>
      <c r="AZ28838" s="80"/>
      <c r="BA28838" s="80"/>
      <c r="BB28838" s="80"/>
    </row>
    <row r="28839" spans="9:54" x14ac:dyDescent="0.25">
      <c r="I28839" s="80"/>
      <c r="AX28839" s="80"/>
      <c r="AY28839" s="80"/>
      <c r="AZ28839" s="80"/>
      <c r="BA28839" s="80"/>
      <c r="BB28839" s="80"/>
    </row>
    <row r="28840" spans="9:54" x14ac:dyDescent="0.25">
      <c r="I28840" s="80"/>
      <c r="AX28840" s="80"/>
      <c r="AY28840" s="80"/>
      <c r="AZ28840" s="80"/>
      <c r="BA28840" s="80"/>
      <c r="BB28840" s="80"/>
    </row>
    <row r="28841" spans="9:54" x14ac:dyDescent="0.25">
      <c r="I28841" s="80"/>
      <c r="AX28841" s="80"/>
      <c r="AY28841" s="80"/>
      <c r="AZ28841" s="80"/>
      <c r="BA28841" s="80"/>
      <c r="BB28841" s="80"/>
    </row>
    <row r="28842" spans="9:54" x14ac:dyDescent="0.25">
      <c r="I28842" s="80"/>
      <c r="AX28842" s="80"/>
      <c r="AY28842" s="80"/>
      <c r="AZ28842" s="80"/>
      <c r="BA28842" s="80"/>
      <c r="BB28842" s="80"/>
    </row>
    <row r="28843" spans="9:54" x14ac:dyDescent="0.25">
      <c r="I28843" s="80"/>
      <c r="AX28843" s="80"/>
      <c r="AY28843" s="80"/>
      <c r="AZ28843" s="80"/>
      <c r="BA28843" s="80"/>
      <c r="BB28843" s="80"/>
    </row>
    <row r="28844" spans="9:54" x14ac:dyDescent="0.25">
      <c r="I28844" s="80"/>
      <c r="AX28844" s="80"/>
      <c r="AY28844" s="80"/>
      <c r="AZ28844" s="80"/>
      <c r="BA28844" s="80"/>
      <c r="BB28844" s="80"/>
    </row>
    <row r="28845" spans="9:54" x14ac:dyDescent="0.25">
      <c r="I28845" s="80"/>
      <c r="AX28845" s="80"/>
      <c r="AY28845" s="80"/>
      <c r="AZ28845" s="80"/>
      <c r="BA28845" s="80"/>
      <c r="BB28845" s="80"/>
    </row>
    <row r="28846" spans="9:54" x14ac:dyDescent="0.25">
      <c r="I28846" s="80"/>
      <c r="AX28846" s="80"/>
      <c r="AY28846" s="80"/>
      <c r="AZ28846" s="80"/>
      <c r="BA28846" s="80"/>
      <c r="BB28846" s="80"/>
    </row>
    <row r="28847" spans="9:54" x14ac:dyDescent="0.25">
      <c r="I28847" s="80"/>
      <c r="AX28847" s="80"/>
      <c r="AY28847" s="80"/>
      <c r="AZ28847" s="80"/>
      <c r="BA28847" s="80"/>
      <c r="BB28847" s="80"/>
    </row>
    <row r="28848" spans="9:54" x14ac:dyDescent="0.25">
      <c r="I28848" s="80"/>
      <c r="AX28848" s="80"/>
      <c r="AY28848" s="80"/>
      <c r="AZ28848" s="80"/>
      <c r="BA28848" s="80"/>
      <c r="BB28848" s="80"/>
    </row>
    <row r="28849" spans="9:54" x14ac:dyDescent="0.25">
      <c r="I28849" s="80"/>
      <c r="AX28849" s="80"/>
      <c r="AY28849" s="80"/>
      <c r="AZ28849" s="80"/>
      <c r="BA28849" s="80"/>
      <c r="BB28849" s="80"/>
    </row>
    <row r="28850" spans="9:54" x14ac:dyDescent="0.25">
      <c r="I28850" s="80"/>
      <c r="AX28850" s="80"/>
      <c r="AY28850" s="80"/>
      <c r="AZ28850" s="80"/>
      <c r="BA28850" s="80"/>
      <c r="BB28850" s="80"/>
    </row>
    <row r="28851" spans="9:54" x14ac:dyDescent="0.25">
      <c r="I28851" s="80"/>
      <c r="AX28851" s="80"/>
      <c r="AY28851" s="80"/>
      <c r="AZ28851" s="80"/>
      <c r="BA28851" s="80"/>
      <c r="BB28851" s="80"/>
    </row>
    <row r="28852" spans="9:54" x14ac:dyDescent="0.25">
      <c r="I28852" s="80"/>
      <c r="AX28852" s="80"/>
      <c r="AY28852" s="80"/>
      <c r="AZ28852" s="80"/>
      <c r="BA28852" s="80"/>
      <c r="BB28852" s="80"/>
    </row>
    <row r="28853" spans="9:54" x14ac:dyDescent="0.25">
      <c r="I28853" s="80"/>
      <c r="AX28853" s="80"/>
      <c r="AY28853" s="80"/>
      <c r="AZ28853" s="80"/>
      <c r="BA28853" s="80"/>
      <c r="BB28853" s="80"/>
    </row>
    <row r="28854" spans="9:54" x14ac:dyDescent="0.25">
      <c r="I28854" s="80"/>
      <c r="AX28854" s="80"/>
      <c r="AY28854" s="80"/>
      <c r="AZ28854" s="80"/>
      <c r="BA28854" s="80"/>
      <c r="BB28854" s="80"/>
    </row>
    <row r="28855" spans="9:54" x14ac:dyDescent="0.25">
      <c r="I28855" s="80"/>
      <c r="AX28855" s="80"/>
      <c r="AY28855" s="80"/>
      <c r="AZ28855" s="80"/>
      <c r="BA28855" s="80"/>
      <c r="BB28855" s="80"/>
    </row>
    <row r="28856" spans="9:54" x14ac:dyDescent="0.25">
      <c r="I28856" s="80"/>
      <c r="AX28856" s="80"/>
      <c r="AY28856" s="80"/>
      <c r="AZ28856" s="80"/>
      <c r="BA28856" s="80"/>
      <c r="BB28856" s="80"/>
    </row>
    <row r="28857" spans="9:54" x14ac:dyDescent="0.25">
      <c r="I28857" s="80"/>
      <c r="AX28857" s="80"/>
      <c r="AY28857" s="80"/>
      <c r="AZ28857" s="80"/>
      <c r="BA28857" s="80"/>
      <c r="BB28857" s="80"/>
    </row>
    <row r="28858" spans="9:54" x14ac:dyDescent="0.25">
      <c r="I28858" s="80"/>
      <c r="AX28858" s="80"/>
      <c r="AY28858" s="80"/>
      <c r="AZ28858" s="80"/>
      <c r="BA28858" s="80"/>
      <c r="BB28858" s="80"/>
    </row>
    <row r="28859" spans="9:54" x14ac:dyDescent="0.25">
      <c r="I28859" s="80"/>
      <c r="AX28859" s="80"/>
      <c r="AY28859" s="80"/>
      <c r="AZ28859" s="80"/>
      <c r="BA28859" s="80"/>
      <c r="BB28859" s="80"/>
    </row>
    <row r="28860" spans="9:54" x14ac:dyDescent="0.25">
      <c r="I28860" s="80"/>
      <c r="AX28860" s="80"/>
      <c r="AY28860" s="80"/>
      <c r="AZ28860" s="80"/>
      <c r="BA28860" s="80"/>
      <c r="BB28860" s="80"/>
    </row>
    <row r="28861" spans="9:54" x14ac:dyDescent="0.25">
      <c r="I28861" s="80"/>
      <c r="AX28861" s="80"/>
      <c r="AY28861" s="80"/>
      <c r="AZ28861" s="80"/>
      <c r="BA28861" s="80"/>
      <c r="BB28861" s="80"/>
    </row>
    <row r="28862" spans="9:54" x14ac:dyDescent="0.25">
      <c r="I28862" s="80"/>
      <c r="AX28862" s="80"/>
      <c r="AY28862" s="80"/>
      <c r="AZ28862" s="80"/>
      <c r="BA28862" s="80"/>
      <c r="BB28862" s="80"/>
    </row>
    <row r="28863" spans="9:54" x14ac:dyDescent="0.25">
      <c r="I28863" s="80"/>
      <c r="AX28863" s="80"/>
      <c r="AY28863" s="80"/>
      <c r="AZ28863" s="80"/>
      <c r="BA28863" s="80"/>
      <c r="BB28863" s="80"/>
    </row>
    <row r="28864" spans="9:54" x14ac:dyDescent="0.25">
      <c r="I28864" s="80"/>
      <c r="AX28864" s="80"/>
      <c r="AY28864" s="80"/>
      <c r="AZ28864" s="80"/>
      <c r="BA28864" s="80"/>
      <c r="BB28864" s="80"/>
    </row>
    <row r="28865" spans="9:54" x14ac:dyDescent="0.25">
      <c r="I28865" s="80"/>
      <c r="AX28865" s="80"/>
      <c r="AY28865" s="80"/>
      <c r="AZ28865" s="80"/>
      <c r="BA28865" s="80"/>
      <c r="BB28865" s="80"/>
    </row>
    <row r="28866" spans="9:54" x14ac:dyDescent="0.25">
      <c r="I28866" s="80"/>
      <c r="AX28866" s="80"/>
      <c r="AY28866" s="80"/>
      <c r="AZ28866" s="80"/>
      <c r="BA28866" s="80"/>
      <c r="BB28866" s="80"/>
    </row>
    <row r="28867" spans="9:54" x14ac:dyDescent="0.25">
      <c r="I28867" s="80"/>
      <c r="AX28867" s="80"/>
      <c r="AY28867" s="80"/>
      <c r="AZ28867" s="80"/>
      <c r="BA28867" s="80"/>
      <c r="BB28867" s="80"/>
    </row>
    <row r="28868" spans="9:54" x14ac:dyDescent="0.25">
      <c r="I28868" s="80"/>
      <c r="AX28868" s="80"/>
      <c r="AY28868" s="80"/>
      <c r="AZ28868" s="80"/>
      <c r="BA28868" s="80"/>
      <c r="BB28868" s="80"/>
    </row>
    <row r="28869" spans="9:54" x14ac:dyDescent="0.25">
      <c r="I28869" s="80"/>
      <c r="AX28869" s="80"/>
      <c r="AY28869" s="80"/>
      <c r="AZ28869" s="80"/>
      <c r="BA28869" s="80"/>
      <c r="BB28869" s="80"/>
    </row>
    <row r="28870" spans="9:54" x14ac:dyDescent="0.25">
      <c r="I28870" s="80"/>
      <c r="AX28870" s="80"/>
      <c r="AY28870" s="80"/>
      <c r="AZ28870" s="80"/>
      <c r="BA28870" s="80"/>
      <c r="BB28870" s="80"/>
    </row>
    <row r="28871" spans="9:54" x14ac:dyDescent="0.25">
      <c r="I28871" s="80"/>
      <c r="AX28871" s="80"/>
      <c r="AY28871" s="80"/>
      <c r="AZ28871" s="80"/>
      <c r="BA28871" s="80"/>
      <c r="BB28871" s="80"/>
    </row>
    <row r="28872" spans="9:54" x14ac:dyDescent="0.25">
      <c r="I28872" s="80"/>
      <c r="AX28872" s="80"/>
      <c r="AY28872" s="80"/>
      <c r="AZ28872" s="80"/>
      <c r="BA28872" s="80"/>
      <c r="BB28872" s="80"/>
    </row>
    <row r="28873" spans="9:54" x14ac:dyDescent="0.25">
      <c r="I28873" s="80"/>
      <c r="AX28873" s="80"/>
      <c r="AY28873" s="80"/>
      <c r="AZ28873" s="80"/>
      <c r="BA28873" s="80"/>
      <c r="BB28873" s="80"/>
    </row>
    <row r="28874" spans="9:54" x14ac:dyDescent="0.25">
      <c r="I28874" s="80"/>
      <c r="AX28874" s="80"/>
      <c r="AY28874" s="80"/>
      <c r="AZ28874" s="80"/>
      <c r="BA28874" s="80"/>
      <c r="BB28874" s="80"/>
    </row>
    <row r="28875" spans="9:54" x14ac:dyDescent="0.25">
      <c r="I28875" s="80"/>
      <c r="AX28875" s="80"/>
      <c r="AY28875" s="80"/>
      <c r="AZ28875" s="80"/>
      <c r="BA28875" s="80"/>
      <c r="BB28875" s="80"/>
    </row>
    <row r="28876" spans="9:54" x14ac:dyDescent="0.25">
      <c r="I28876" s="80"/>
      <c r="AX28876" s="80"/>
      <c r="AY28876" s="80"/>
      <c r="AZ28876" s="80"/>
      <c r="BA28876" s="80"/>
      <c r="BB28876" s="80"/>
    </row>
    <row r="28877" spans="9:54" x14ac:dyDescent="0.25">
      <c r="I28877" s="80"/>
      <c r="AX28877" s="80"/>
      <c r="AY28877" s="80"/>
      <c r="AZ28877" s="80"/>
      <c r="BA28877" s="80"/>
      <c r="BB28877" s="80"/>
    </row>
    <row r="28878" spans="9:54" x14ac:dyDescent="0.25">
      <c r="I28878" s="80"/>
      <c r="AX28878" s="80"/>
      <c r="AY28878" s="80"/>
      <c r="AZ28878" s="80"/>
      <c r="BA28878" s="80"/>
      <c r="BB28878" s="80"/>
    </row>
    <row r="28879" spans="9:54" x14ac:dyDescent="0.25">
      <c r="I28879" s="80"/>
      <c r="AX28879" s="80"/>
      <c r="AY28879" s="80"/>
      <c r="AZ28879" s="80"/>
      <c r="BA28879" s="80"/>
      <c r="BB28879" s="80"/>
    </row>
    <row r="28880" spans="9:54" x14ac:dyDescent="0.25">
      <c r="I28880" s="80"/>
      <c r="AX28880" s="80"/>
      <c r="AY28880" s="80"/>
      <c r="AZ28880" s="80"/>
      <c r="BA28880" s="80"/>
      <c r="BB28880" s="80"/>
    </row>
    <row r="28881" spans="9:54" x14ac:dyDescent="0.25">
      <c r="I28881" s="80"/>
      <c r="AX28881" s="80"/>
      <c r="AY28881" s="80"/>
      <c r="AZ28881" s="80"/>
      <c r="BA28881" s="80"/>
      <c r="BB28881" s="80"/>
    </row>
    <row r="28882" spans="9:54" x14ac:dyDescent="0.25">
      <c r="I28882" s="80"/>
      <c r="AX28882" s="80"/>
      <c r="AY28882" s="80"/>
      <c r="AZ28882" s="80"/>
      <c r="BA28882" s="80"/>
      <c r="BB28882" s="80"/>
    </row>
    <row r="28883" spans="9:54" x14ac:dyDescent="0.25">
      <c r="I28883" s="80"/>
      <c r="AX28883" s="80"/>
      <c r="AY28883" s="80"/>
      <c r="AZ28883" s="80"/>
      <c r="BA28883" s="80"/>
      <c r="BB28883" s="80"/>
    </row>
    <row r="28884" spans="9:54" x14ac:dyDescent="0.25">
      <c r="I28884" s="80"/>
      <c r="AX28884" s="80"/>
      <c r="AY28884" s="80"/>
      <c r="AZ28884" s="80"/>
      <c r="BA28884" s="80"/>
      <c r="BB28884" s="80"/>
    </row>
    <row r="28885" spans="9:54" x14ac:dyDescent="0.25">
      <c r="I28885" s="80"/>
      <c r="AX28885" s="80"/>
      <c r="AY28885" s="80"/>
      <c r="AZ28885" s="80"/>
      <c r="BA28885" s="80"/>
      <c r="BB28885" s="80"/>
    </row>
    <row r="28886" spans="9:54" x14ac:dyDescent="0.25">
      <c r="I28886" s="80"/>
      <c r="AX28886" s="80"/>
      <c r="AY28886" s="80"/>
      <c r="AZ28886" s="80"/>
      <c r="BA28886" s="80"/>
      <c r="BB28886" s="80"/>
    </row>
    <row r="28887" spans="9:54" x14ac:dyDescent="0.25">
      <c r="I28887" s="80"/>
      <c r="AX28887" s="80"/>
      <c r="AY28887" s="80"/>
      <c r="AZ28887" s="80"/>
      <c r="BA28887" s="80"/>
      <c r="BB28887" s="80"/>
    </row>
    <row r="28888" spans="9:54" x14ac:dyDescent="0.25">
      <c r="I28888" s="80"/>
      <c r="AX28888" s="80"/>
      <c r="AY28888" s="80"/>
      <c r="AZ28888" s="80"/>
      <c r="BA28888" s="80"/>
      <c r="BB28888" s="80"/>
    </row>
    <row r="28889" spans="9:54" x14ac:dyDescent="0.25">
      <c r="I28889" s="80"/>
      <c r="AX28889" s="80"/>
      <c r="AY28889" s="80"/>
      <c r="AZ28889" s="80"/>
      <c r="BA28889" s="80"/>
      <c r="BB28889" s="80"/>
    </row>
    <row r="28890" spans="9:54" x14ac:dyDescent="0.25">
      <c r="I28890" s="80"/>
      <c r="AX28890" s="80"/>
      <c r="AY28890" s="80"/>
      <c r="AZ28890" s="80"/>
      <c r="BA28890" s="80"/>
      <c r="BB28890" s="80"/>
    </row>
    <row r="28891" spans="9:54" x14ac:dyDescent="0.25">
      <c r="I28891" s="80"/>
      <c r="AX28891" s="80"/>
      <c r="AY28891" s="80"/>
      <c r="AZ28891" s="80"/>
      <c r="BA28891" s="80"/>
      <c r="BB28891" s="80"/>
    </row>
    <row r="28892" spans="9:54" x14ac:dyDescent="0.25">
      <c r="I28892" s="80"/>
      <c r="AX28892" s="80"/>
      <c r="AY28892" s="80"/>
      <c r="AZ28892" s="80"/>
      <c r="BA28892" s="80"/>
      <c r="BB28892" s="80"/>
    </row>
    <row r="28893" spans="9:54" x14ac:dyDescent="0.25">
      <c r="I28893" s="80"/>
      <c r="AX28893" s="80"/>
      <c r="AY28893" s="80"/>
      <c r="AZ28893" s="80"/>
      <c r="BA28893" s="80"/>
      <c r="BB28893" s="80"/>
    </row>
    <row r="28894" spans="9:54" x14ac:dyDescent="0.25">
      <c r="I28894" s="80"/>
      <c r="AX28894" s="80"/>
      <c r="AY28894" s="80"/>
      <c r="AZ28894" s="80"/>
      <c r="BA28894" s="80"/>
      <c r="BB28894" s="80"/>
    </row>
    <row r="28895" spans="9:54" x14ac:dyDescent="0.25">
      <c r="I28895" s="80"/>
      <c r="AX28895" s="80"/>
      <c r="AY28895" s="80"/>
      <c r="AZ28895" s="80"/>
      <c r="BA28895" s="80"/>
      <c r="BB28895" s="80"/>
    </row>
    <row r="28896" spans="9:54" x14ac:dyDescent="0.25">
      <c r="I28896" s="80"/>
      <c r="AX28896" s="80"/>
      <c r="AY28896" s="80"/>
      <c r="AZ28896" s="80"/>
      <c r="BA28896" s="80"/>
      <c r="BB28896" s="80"/>
    </row>
    <row r="28897" spans="9:54" x14ac:dyDescent="0.25">
      <c r="I28897" s="80"/>
      <c r="AX28897" s="80"/>
      <c r="AY28897" s="80"/>
      <c r="AZ28897" s="80"/>
      <c r="BA28897" s="80"/>
      <c r="BB28897" s="80"/>
    </row>
    <row r="28898" spans="9:54" x14ac:dyDescent="0.25">
      <c r="I28898" s="80"/>
      <c r="AX28898" s="80"/>
      <c r="AY28898" s="80"/>
      <c r="AZ28898" s="80"/>
      <c r="BA28898" s="80"/>
      <c r="BB28898" s="80"/>
    </row>
    <row r="28899" spans="9:54" x14ac:dyDescent="0.25">
      <c r="I28899" s="80"/>
      <c r="AX28899" s="80"/>
      <c r="AY28899" s="80"/>
      <c r="AZ28899" s="80"/>
      <c r="BA28899" s="80"/>
      <c r="BB28899" s="80"/>
    </row>
    <row r="28900" spans="9:54" x14ac:dyDescent="0.25">
      <c r="I28900" s="80"/>
      <c r="AX28900" s="80"/>
      <c r="AY28900" s="80"/>
      <c r="AZ28900" s="80"/>
      <c r="BA28900" s="80"/>
      <c r="BB28900" s="80"/>
    </row>
    <row r="28901" spans="9:54" x14ac:dyDescent="0.25">
      <c r="I28901" s="80"/>
      <c r="AX28901" s="80"/>
      <c r="AY28901" s="80"/>
      <c r="AZ28901" s="80"/>
      <c r="BA28901" s="80"/>
      <c r="BB28901" s="80"/>
    </row>
    <row r="28902" spans="9:54" x14ac:dyDescent="0.25">
      <c r="I28902" s="80"/>
      <c r="AX28902" s="80"/>
      <c r="AY28902" s="80"/>
      <c r="AZ28902" s="80"/>
      <c r="BA28902" s="80"/>
      <c r="BB28902" s="80"/>
    </row>
    <row r="28903" spans="9:54" x14ac:dyDescent="0.25">
      <c r="I28903" s="80"/>
      <c r="AX28903" s="80"/>
      <c r="AY28903" s="80"/>
      <c r="AZ28903" s="80"/>
      <c r="BA28903" s="80"/>
      <c r="BB28903" s="80"/>
    </row>
    <row r="28904" spans="9:54" x14ac:dyDescent="0.25">
      <c r="I28904" s="80"/>
      <c r="AX28904" s="80"/>
      <c r="AY28904" s="80"/>
      <c r="AZ28904" s="80"/>
      <c r="BA28904" s="80"/>
      <c r="BB28904" s="80"/>
    </row>
    <row r="28905" spans="9:54" x14ac:dyDescent="0.25">
      <c r="I28905" s="80"/>
      <c r="AX28905" s="80"/>
      <c r="AY28905" s="80"/>
      <c r="AZ28905" s="80"/>
      <c r="BA28905" s="80"/>
      <c r="BB28905" s="80"/>
    </row>
    <row r="28906" spans="9:54" x14ac:dyDescent="0.25">
      <c r="I28906" s="80"/>
      <c r="AX28906" s="80"/>
      <c r="AY28906" s="80"/>
      <c r="AZ28906" s="80"/>
      <c r="BA28906" s="80"/>
      <c r="BB28906" s="80"/>
    </row>
    <row r="28907" spans="9:54" x14ac:dyDescent="0.25">
      <c r="I28907" s="80"/>
      <c r="AX28907" s="80"/>
      <c r="AY28907" s="80"/>
      <c r="AZ28907" s="80"/>
      <c r="BA28907" s="80"/>
      <c r="BB28907" s="80"/>
    </row>
    <row r="28908" spans="9:54" x14ac:dyDescent="0.25">
      <c r="I28908" s="80"/>
      <c r="AX28908" s="80"/>
      <c r="AY28908" s="80"/>
      <c r="AZ28908" s="80"/>
      <c r="BA28908" s="80"/>
      <c r="BB28908" s="80"/>
    </row>
    <row r="28909" spans="9:54" x14ac:dyDescent="0.25">
      <c r="I28909" s="80"/>
      <c r="AX28909" s="80"/>
      <c r="AY28909" s="80"/>
      <c r="AZ28909" s="80"/>
      <c r="BA28909" s="80"/>
      <c r="BB28909" s="80"/>
    </row>
    <row r="28910" spans="9:54" x14ac:dyDescent="0.25">
      <c r="I28910" s="80"/>
      <c r="AX28910" s="80"/>
      <c r="AY28910" s="80"/>
      <c r="AZ28910" s="80"/>
      <c r="BA28910" s="80"/>
      <c r="BB28910" s="80"/>
    </row>
    <row r="28911" spans="9:54" x14ac:dyDescent="0.25">
      <c r="I28911" s="80"/>
      <c r="AX28911" s="80"/>
      <c r="AY28911" s="80"/>
      <c r="AZ28911" s="80"/>
      <c r="BA28911" s="80"/>
      <c r="BB28911" s="80"/>
    </row>
    <row r="28912" spans="9:54" x14ac:dyDescent="0.25">
      <c r="I28912" s="80"/>
      <c r="AX28912" s="80"/>
      <c r="AY28912" s="80"/>
      <c r="AZ28912" s="80"/>
      <c r="BA28912" s="80"/>
      <c r="BB28912" s="80"/>
    </row>
    <row r="28913" spans="9:54" x14ac:dyDescent="0.25">
      <c r="I28913" s="80"/>
      <c r="AX28913" s="80"/>
      <c r="AY28913" s="80"/>
      <c r="AZ28913" s="80"/>
      <c r="BA28913" s="80"/>
      <c r="BB28913" s="80"/>
    </row>
    <row r="28914" spans="9:54" x14ac:dyDescent="0.25">
      <c r="I28914" s="80"/>
      <c r="AX28914" s="80"/>
      <c r="AY28914" s="80"/>
      <c r="AZ28914" s="80"/>
      <c r="BA28914" s="80"/>
      <c r="BB28914" s="80"/>
    </row>
    <row r="28915" spans="9:54" x14ac:dyDescent="0.25">
      <c r="I28915" s="80"/>
      <c r="AX28915" s="80"/>
      <c r="AY28915" s="80"/>
      <c r="AZ28915" s="80"/>
      <c r="BA28915" s="80"/>
      <c r="BB28915" s="80"/>
    </row>
    <row r="28916" spans="9:54" x14ac:dyDescent="0.25">
      <c r="I28916" s="80"/>
      <c r="AX28916" s="80"/>
      <c r="AY28916" s="80"/>
      <c r="AZ28916" s="80"/>
      <c r="BA28916" s="80"/>
      <c r="BB28916" s="80"/>
    </row>
    <row r="28917" spans="9:54" x14ac:dyDescent="0.25">
      <c r="I28917" s="80"/>
      <c r="AX28917" s="80"/>
      <c r="AY28917" s="80"/>
      <c r="AZ28917" s="80"/>
      <c r="BA28917" s="80"/>
      <c r="BB28917" s="80"/>
    </row>
    <row r="28918" spans="9:54" x14ac:dyDescent="0.25">
      <c r="I28918" s="80"/>
      <c r="AX28918" s="80"/>
      <c r="AY28918" s="80"/>
      <c r="AZ28918" s="80"/>
      <c r="BA28918" s="80"/>
      <c r="BB28918" s="80"/>
    </row>
    <row r="28919" spans="9:54" x14ac:dyDescent="0.25">
      <c r="I28919" s="80"/>
      <c r="AX28919" s="80"/>
      <c r="AY28919" s="80"/>
      <c r="AZ28919" s="80"/>
      <c r="BA28919" s="80"/>
      <c r="BB28919" s="80"/>
    </row>
    <row r="28920" spans="9:54" x14ac:dyDescent="0.25">
      <c r="I28920" s="80"/>
      <c r="AX28920" s="80"/>
      <c r="AY28920" s="80"/>
      <c r="AZ28920" s="80"/>
      <c r="BA28920" s="80"/>
      <c r="BB28920" s="80"/>
    </row>
    <row r="28921" spans="9:54" x14ac:dyDescent="0.25">
      <c r="I28921" s="80"/>
      <c r="AX28921" s="80"/>
      <c r="AY28921" s="80"/>
      <c r="AZ28921" s="80"/>
      <c r="BA28921" s="80"/>
      <c r="BB28921" s="80"/>
    </row>
    <row r="28922" spans="9:54" x14ac:dyDescent="0.25">
      <c r="I28922" s="80"/>
      <c r="AX28922" s="80"/>
      <c r="AY28922" s="80"/>
      <c r="AZ28922" s="80"/>
      <c r="BA28922" s="80"/>
      <c r="BB28922" s="80"/>
    </row>
    <row r="28923" spans="9:54" x14ac:dyDescent="0.25">
      <c r="I28923" s="80"/>
      <c r="AX28923" s="80"/>
      <c r="AY28923" s="80"/>
      <c r="AZ28923" s="80"/>
      <c r="BA28923" s="80"/>
      <c r="BB28923" s="80"/>
    </row>
    <row r="28924" spans="9:54" x14ac:dyDescent="0.25">
      <c r="I28924" s="80"/>
      <c r="AX28924" s="80"/>
      <c r="AY28924" s="80"/>
      <c r="AZ28924" s="80"/>
      <c r="BA28924" s="80"/>
      <c r="BB28924" s="80"/>
    </row>
    <row r="28925" spans="9:54" x14ac:dyDescent="0.25">
      <c r="I28925" s="80"/>
      <c r="AX28925" s="80"/>
      <c r="AY28925" s="80"/>
      <c r="AZ28925" s="80"/>
      <c r="BA28925" s="80"/>
      <c r="BB28925" s="80"/>
    </row>
    <row r="28926" spans="9:54" x14ac:dyDescent="0.25">
      <c r="I28926" s="80"/>
      <c r="AX28926" s="80"/>
      <c r="AY28926" s="80"/>
      <c r="AZ28926" s="80"/>
      <c r="BA28926" s="80"/>
      <c r="BB28926" s="80"/>
    </row>
    <row r="28927" spans="9:54" x14ac:dyDescent="0.25">
      <c r="I28927" s="80"/>
      <c r="AX28927" s="80"/>
      <c r="AY28927" s="80"/>
      <c r="AZ28927" s="80"/>
      <c r="BA28927" s="80"/>
      <c r="BB28927" s="80"/>
    </row>
    <row r="28928" spans="9:54" x14ac:dyDescent="0.25">
      <c r="I28928" s="80"/>
      <c r="AX28928" s="80"/>
      <c r="AY28928" s="80"/>
      <c r="AZ28928" s="80"/>
      <c r="BA28928" s="80"/>
      <c r="BB28928" s="80"/>
    </row>
    <row r="28929" spans="9:54" x14ac:dyDescent="0.25">
      <c r="I28929" s="80"/>
      <c r="AX28929" s="80"/>
      <c r="AY28929" s="80"/>
      <c r="AZ28929" s="80"/>
      <c r="BA28929" s="80"/>
      <c r="BB28929" s="80"/>
    </row>
    <row r="28930" spans="9:54" x14ac:dyDescent="0.25">
      <c r="I28930" s="80"/>
      <c r="AX28930" s="80"/>
      <c r="AY28930" s="80"/>
      <c r="AZ28930" s="80"/>
      <c r="BA28930" s="80"/>
      <c r="BB28930" s="80"/>
    </row>
    <row r="28931" spans="9:54" x14ac:dyDescent="0.25">
      <c r="I28931" s="80"/>
      <c r="AX28931" s="80"/>
      <c r="AY28931" s="80"/>
      <c r="AZ28931" s="80"/>
      <c r="BA28931" s="80"/>
      <c r="BB28931" s="80"/>
    </row>
    <row r="28932" spans="9:54" x14ac:dyDescent="0.25">
      <c r="I28932" s="80"/>
      <c r="AX28932" s="80"/>
      <c r="AY28932" s="80"/>
      <c r="AZ28932" s="80"/>
      <c r="BA28932" s="80"/>
      <c r="BB28932" s="80"/>
    </row>
    <row r="28933" spans="9:54" x14ac:dyDescent="0.25">
      <c r="I28933" s="80"/>
      <c r="AX28933" s="80"/>
      <c r="AY28933" s="80"/>
      <c r="AZ28933" s="80"/>
      <c r="BA28933" s="80"/>
      <c r="BB28933" s="80"/>
    </row>
    <row r="28934" spans="9:54" x14ac:dyDescent="0.25">
      <c r="I28934" s="80"/>
      <c r="AX28934" s="80"/>
      <c r="AY28934" s="80"/>
      <c r="AZ28934" s="80"/>
      <c r="BA28934" s="80"/>
      <c r="BB28934" s="80"/>
    </row>
    <row r="28935" spans="9:54" x14ac:dyDescent="0.25">
      <c r="I28935" s="80"/>
      <c r="AX28935" s="80"/>
      <c r="AY28935" s="80"/>
      <c r="AZ28935" s="80"/>
      <c r="BA28935" s="80"/>
      <c r="BB28935" s="80"/>
    </row>
    <row r="28936" spans="9:54" x14ac:dyDescent="0.25">
      <c r="I28936" s="80"/>
      <c r="AX28936" s="80"/>
      <c r="AY28936" s="80"/>
      <c r="AZ28936" s="80"/>
      <c r="BA28936" s="80"/>
      <c r="BB28936" s="80"/>
    </row>
    <row r="28937" spans="9:54" x14ac:dyDescent="0.25">
      <c r="I28937" s="80"/>
      <c r="AX28937" s="80"/>
      <c r="AY28937" s="80"/>
      <c r="AZ28937" s="80"/>
      <c r="BA28937" s="80"/>
      <c r="BB28937" s="80"/>
    </row>
    <row r="28938" spans="9:54" x14ac:dyDescent="0.25">
      <c r="I28938" s="80"/>
      <c r="AX28938" s="80"/>
      <c r="AY28938" s="80"/>
      <c r="AZ28938" s="80"/>
      <c r="BA28938" s="80"/>
      <c r="BB28938" s="80"/>
    </row>
    <row r="28939" spans="9:54" x14ac:dyDescent="0.25">
      <c r="I28939" s="80"/>
      <c r="AX28939" s="80"/>
      <c r="AY28939" s="80"/>
      <c r="AZ28939" s="80"/>
      <c r="BA28939" s="80"/>
      <c r="BB28939" s="80"/>
    </row>
    <row r="28940" spans="9:54" x14ac:dyDescent="0.25">
      <c r="I28940" s="80"/>
      <c r="AX28940" s="80"/>
      <c r="AY28940" s="80"/>
      <c r="AZ28940" s="80"/>
      <c r="BA28940" s="80"/>
      <c r="BB28940" s="80"/>
    </row>
    <row r="28941" spans="9:54" x14ac:dyDescent="0.25">
      <c r="I28941" s="80"/>
      <c r="AX28941" s="80"/>
      <c r="AY28941" s="80"/>
      <c r="AZ28941" s="80"/>
      <c r="BA28941" s="80"/>
      <c r="BB28941" s="80"/>
    </row>
    <row r="28942" spans="9:54" x14ac:dyDescent="0.25">
      <c r="I28942" s="80"/>
      <c r="AX28942" s="80"/>
      <c r="AY28942" s="80"/>
      <c r="AZ28942" s="80"/>
      <c r="BA28942" s="80"/>
      <c r="BB28942" s="80"/>
    </row>
    <row r="28943" spans="9:54" x14ac:dyDescent="0.25">
      <c r="I28943" s="80"/>
      <c r="AX28943" s="80"/>
      <c r="AY28943" s="80"/>
      <c r="AZ28943" s="80"/>
      <c r="BA28943" s="80"/>
      <c r="BB28943" s="80"/>
    </row>
    <row r="28944" spans="9:54" x14ac:dyDescent="0.25">
      <c r="I28944" s="80"/>
      <c r="AX28944" s="80"/>
      <c r="AY28944" s="80"/>
      <c r="AZ28944" s="80"/>
      <c r="BA28944" s="80"/>
      <c r="BB28944" s="80"/>
    </row>
    <row r="28945" spans="9:54" x14ac:dyDescent="0.25">
      <c r="I28945" s="80"/>
      <c r="AX28945" s="80"/>
      <c r="AY28945" s="80"/>
      <c r="AZ28945" s="80"/>
      <c r="BA28945" s="80"/>
      <c r="BB28945" s="80"/>
    </row>
    <row r="28946" spans="9:54" x14ac:dyDescent="0.25">
      <c r="I28946" s="80"/>
      <c r="AX28946" s="80"/>
      <c r="AY28946" s="80"/>
      <c r="AZ28946" s="80"/>
      <c r="BA28946" s="80"/>
      <c r="BB28946" s="80"/>
    </row>
    <row r="28947" spans="9:54" x14ac:dyDescent="0.25">
      <c r="I28947" s="80"/>
      <c r="AX28947" s="80"/>
      <c r="AY28947" s="80"/>
      <c r="AZ28947" s="80"/>
      <c r="BA28947" s="80"/>
      <c r="BB28947" s="80"/>
    </row>
    <row r="28948" spans="9:54" x14ac:dyDescent="0.25">
      <c r="I28948" s="80"/>
      <c r="AX28948" s="80"/>
      <c r="AY28948" s="80"/>
      <c r="AZ28948" s="80"/>
      <c r="BA28948" s="80"/>
      <c r="BB28948" s="80"/>
    </row>
    <row r="28949" spans="9:54" x14ac:dyDescent="0.25">
      <c r="I28949" s="80"/>
      <c r="AX28949" s="80"/>
      <c r="AY28949" s="80"/>
      <c r="AZ28949" s="80"/>
      <c r="BA28949" s="80"/>
      <c r="BB28949" s="80"/>
    </row>
    <row r="28950" spans="9:54" x14ac:dyDescent="0.25">
      <c r="I28950" s="80"/>
      <c r="AX28950" s="80"/>
      <c r="AY28950" s="80"/>
      <c r="AZ28950" s="80"/>
      <c r="BA28950" s="80"/>
      <c r="BB28950" s="80"/>
    </row>
    <row r="28951" spans="9:54" x14ac:dyDescent="0.25">
      <c r="I28951" s="80"/>
      <c r="AX28951" s="80"/>
      <c r="AY28951" s="80"/>
      <c r="AZ28951" s="80"/>
      <c r="BA28951" s="80"/>
      <c r="BB28951" s="80"/>
    </row>
    <row r="28952" spans="9:54" x14ac:dyDescent="0.25">
      <c r="I28952" s="80"/>
      <c r="AX28952" s="80"/>
      <c r="AY28952" s="80"/>
      <c r="AZ28952" s="80"/>
      <c r="BA28952" s="80"/>
      <c r="BB28952" s="80"/>
    </row>
    <row r="28953" spans="9:54" x14ac:dyDescent="0.25">
      <c r="I28953" s="80"/>
      <c r="AX28953" s="80"/>
      <c r="AY28953" s="80"/>
      <c r="AZ28953" s="80"/>
      <c r="BA28953" s="80"/>
      <c r="BB28953" s="80"/>
    </row>
    <row r="28954" spans="9:54" x14ac:dyDescent="0.25">
      <c r="I28954" s="80"/>
      <c r="AX28954" s="80"/>
      <c r="AY28954" s="80"/>
      <c r="AZ28954" s="80"/>
      <c r="BA28954" s="80"/>
      <c r="BB28954" s="80"/>
    </row>
    <row r="28955" spans="9:54" x14ac:dyDescent="0.25">
      <c r="I28955" s="80"/>
      <c r="AX28955" s="80"/>
      <c r="AY28955" s="80"/>
      <c r="AZ28955" s="80"/>
      <c r="BA28955" s="80"/>
      <c r="BB28955" s="80"/>
    </row>
    <row r="28956" spans="9:54" x14ac:dyDescent="0.25">
      <c r="I28956" s="80"/>
      <c r="AX28956" s="80"/>
      <c r="AY28956" s="80"/>
      <c r="AZ28956" s="80"/>
      <c r="BA28956" s="80"/>
      <c r="BB28956" s="80"/>
    </row>
    <row r="28957" spans="9:54" x14ac:dyDescent="0.25">
      <c r="I28957" s="80"/>
      <c r="AX28957" s="80"/>
      <c r="AY28957" s="80"/>
      <c r="AZ28957" s="80"/>
      <c r="BA28957" s="80"/>
      <c r="BB28957" s="80"/>
    </row>
    <row r="28958" spans="9:54" x14ac:dyDescent="0.25">
      <c r="I28958" s="80"/>
      <c r="AX28958" s="80"/>
      <c r="AY28958" s="80"/>
      <c r="AZ28958" s="80"/>
      <c r="BA28958" s="80"/>
      <c r="BB28958" s="80"/>
    </row>
    <row r="28959" spans="9:54" x14ac:dyDescent="0.25">
      <c r="I28959" s="80"/>
      <c r="AX28959" s="80"/>
      <c r="AY28959" s="80"/>
      <c r="AZ28959" s="80"/>
      <c r="BA28959" s="80"/>
      <c r="BB28959" s="80"/>
    </row>
    <row r="28960" spans="9:54" x14ac:dyDescent="0.25">
      <c r="I28960" s="80"/>
      <c r="AX28960" s="80"/>
      <c r="AY28960" s="80"/>
      <c r="AZ28960" s="80"/>
      <c r="BA28960" s="80"/>
      <c r="BB28960" s="80"/>
    </row>
    <row r="28961" spans="9:54" x14ac:dyDescent="0.25">
      <c r="I28961" s="80"/>
      <c r="AX28961" s="80"/>
      <c r="AY28961" s="80"/>
      <c r="AZ28961" s="80"/>
      <c r="BA28961" s="80"/>
      <c r="BB28961" s="80"/>
    </row>
    <row r="28962" spans="9:54" x14ac:dyDescent="0.25">
      <c r="I28962" s="80"/>
      <c r="AX28962" s="80"/>
      <c r="AY28962" s="80"/>
      <c r="AZ28962" s="80"/>
      <c r="BA28962" s="80"/>
      <c r="BB28962" s="80"/>
    </row>
    <row r="28963" spans="9:54" x14ac:dyDescent="0.25">
      <c r="I28963" s="80"/>
      <c r="AX28963" s="80"/>
      <c r="AY28963" s="80"/>
      <c r="AZ28963" s="80"/>
      <c r="BA28963" s="80"/>
      <c r="BB28963" s="80"/>
    </row>
    <row r="28964" spans="9:54" x14ac:dyDescent="0.25">
      <c r="I28964" s="80"/>
      <c r="AX28964" s="80"/>
      <c r="AY28964" s="80"/>
      <c r="AZ28964" s="80"/>
      <c r="BA28964" s="80"/>
      <c r="BB28964" s="80"/>
    </row>
    <row r="28965" spans="9:54" x14ac:dyDescent="0.25">
      <c r="I28965" s="80"/>
      <c r="AX28965" s="80"/>
      <c r="AY28965" s="80"/>
      <c r="AZ28965" s="80"/>
      <c r="BA28965" s="80"/>
      <c r="BB28965" s="80"/>
    </row>
    <row r="28966" spans="9:54" x14ac:dyDescent="0.25">
      <c r="I28966" s="80"/>
      <c r="AX28966" s="80"/>
      <c r="AY28966" s="80"/>
      <c r="AZ28966" s="80"/>
      <c r="BA28966" s="80"/>
      <c r="BB28966" s="80"/>
    </row>
    <row r="28967" spans="9:54" x14ac:dyDescent="0.25">
      <c r="I28967" s="80"/>
      <c r="AX28967" s="80"/>
      <c r="AY28967" s="80"/>
      <c r="AZ28967" s="80"/>
      <c r="BA28967" s="80"/>
      <c r="BB28967" s="80"/>
    </row>
    <row r="28968" spans="9:54" x14ac:dyDescent="0.25">
      <c r="I28968" s="80"/>
      <c r="AX28968" s="80"/>
      <c r="AY28968" s="80"/>
      <c r="AZ28968" s="80"/>
      <c r="BA28968" s="80"/>
      <c r="BB28968" s="80"/>
    </row>
    <row r="28969" spans="9:54" x14ac:dyDescent="0.25">
      <c r="I28969" s="80"/>
      <c r="AX28969" s="80"/>
      <c r="AY28969" s="80"/>
      <c r="AZ28969" s="80"/>
      <c r="BA28969" s="80"/>
      <c r="BB28969" s="80"/>
    </row>
    <row r="28970" spans="9:54" x14ac:dyDescent="0.25">
      <c r="I28970" s="80"/>
      <c r="AX28970" s="80"/>
      <c r="AY28970" s="80"/>
      <c r="AZ28970" s="80"/>
      <c r="BA28970" s="80"/>
      <c r="BB28970" s="80"/>
    </row>
    <row r="28971" spans="9:54" x14ac:dyDescent="0.25">
      <c r="I28971" s="80"/>
      <c r="AX28971" s="80"/>
      <c r="AY28971" s="80"/>
      <c r="AZ28971" s="80"/>
      <c r="BA28971" s="80"/>
      <c r="BB28971" s="80"/>
    </row>
    <row r="28972" spans="9:54" x14ac:dyDescent="0.25">
      <c r="I28972" s="80"/>
      <c r="AX28972" s="80"/>
      <c r="AY28972" s="80"/>
      <c r="AZ28972" s="80"/>
      <c r="BA28972" s="80"/>
      <c r="BB28972" s="80"/>
    </row>
    <row r="28973" spans="9:54" x14ac:dyDescent="0.25">
      <c r="I28973" s="80"/>
      <c r="AX28973" s="80"/>
      <c r="AY28973" s="80"/>
      <c r="AZ28973" s="80"/>
      <c r="BA28973" s="80"/>
      <c r="BB28973" s="80"/>
    </row>
    <row r="28974" spans="9:54" x14ac:dyDescent="0.25">
      <c r="I28974" s="80"/>
      <c r="AX28974" s="80"/>
      <c r="AY28974" s="80"/>
      <c r="AZ28974" s="80"/>
      <c r="BA28974" s="80"/>
      <c r="BB28974" s="80"/>
    </row>
    <row r="28975" spans="9:54" x14ac:dyDescent="0.25">
      <c r="I28975" s="80"/>
      <c r="AX28975" s="80"/>
      <c r="AY28975" s="80"/>
      <c r="AZ28975" s="80"/>
      <c r="BA28975" s="80"/>
      <c r="BB28975" s="80"/>
    </row>
    <row r="28976" spans="9:54" x14ac:dyDescent="0.25">
      <c r="I28976" s="80"/>
      <c r="AX28976" s="80"/>
      <c r="AY28976" s="80"/>
      <c r="AZ28976" s="80"/>
      <c r="BA28976" s="80"/>
      <c r="BB28976" s="80"/>
    </row>
    <row r="28977" spans="9:54" x14ac:dyDescent="0.25">
      <c r="I28977" s="80"/>
      <c r="AX28977" s="80"/>
      <c r="AY28977" s="80"/>
      <c r="AZ28977" s="80"/>
      <c r="BA28977" s="80"/>
      <c r="BB28977" s="80"/>
    </row>
    <row r="28978" spans="9:54" x14ac:dyDescent="0.25">
      <c r="I28978" s="80"/>
      <c r="AX28978" s="80"/>
      <c r="AY28978" s="80"/>
      <c r="AZ28978" s="80"/>
      <c r="BA28978" s="80"/>
      <c r="BB28978" s="80"/>
    </row>
    <row r="28979" spans="9:54" x14ac:dyDescent="0.25">
      <c r="I28979" s="80"/>
      <c r="AX28979" s="80"/>
      <c r="AY28979" s="80"/>
      <c r="AZ28979" s="80"/>
      <c r="BA28979" s="80"/>
      <c r="BB28979" s="80"/>
    </row>
    <row r="28980" spans="9:54" x14ac:dyDescent="0.25">
      <c r="I28980" s="80"/>
      <c r="AX28980" s="80"/>
      <c r="AY28980" s="80"/>
      <c r="AZ28980" s="80"/>
      <c r="BA28980" s="80"/>
      <c r="BB28980" s="80"/>
    </row>
    <row r="28981" spans="9:54" x14ac:dyDescent="0.25">
      <c r="I28981" s="80"/>
      <c r="AX28981" s="80"/>
      <c r="AY28981" s="80"/>
      <c r="AZ28981" s="80"/>
      <c r="BA28981" s="80"/>
      <c r="BB28981" s="80"/>
    </row>
    <row r="28982" spans="9:54" x14ac:dyDescent="0.25">
      <c r="I28982" s="80"/>
      <c r="AX28982" s="80"/>
      <c r="AY28982" s="80"/>
      <c r="AZ28982" s="80"/>
      <c r="BA28982" s="80"/>
      <c r="BB28982" s="80"/>
    </row>
    <row r="28983" spans="9:54" x14ac:dyDescent="0.25">
      <c r="I28983" s="80"/>
      <c r="AX28983" s="80"/>
      <c r="AY28983" s="80"/>
      <c r="AZ28983" s="80"/>
      <c r="BA28983" s="80"/>
      <c r="BB28983" s="80"/>
    </row>
    <row r="28984" spans="9:54" x14ac:dyDescent="0.25">
      <c r="I28984" s="80"/>
      <c r="AX28984" s="80"/>
      <c r="AY28984" s="80"/>
      <c r="AZ28984" s="80"/>
      <c r="BA28984" s="80"/>
      <c r="BB28984" s="80"/>
    </row>
    <row r="28985" spans="9:54" x14ac:dyDescent="0.25">
      <c r="I28985" s="80"/>
      <c r="AX28985" s="80"/>
      <c r="AY28985" s="80"/>
      <c r="AZ28985" s="80"/>
      <c r="BA28985" s="80"/>
      <c r="BB28985" s="80"/>
    </row>
    <row r="28986" spans="9:54" x14ac:dyDescent="0.25">
      <c r="I28986" s="80"/>
      <c r="AX28986" s="80"/>
      <c r="AY28986" s="80"/>
      <c r="AZ28986" s="80"/>
      <c r="BA28986" s="80"/>
      <c r="BB28986" s="80"/>
    </row>
    <row r="28987" spans="9:54" x14ac:dyDescent="0.25">
      <c r="I28987" s="80"/>
      <c r="AX28987" s="80"/>
      <c r="AY28987" s="80"/>
      <c r="AZ28987" s="80"/>
      <c r="BA28987" s="80"/>
      <c r="BB28987" s="80"/>
    </row>
    <row r="28988" spans="9:54" x14ac:dyDescent="0.25">
      <c r="I28988" s="80"/>
      <c r="AX28988" s="80"/>
      <c r="AY28988" s="80"/>
      <c r="AZ28988" s="80"/>
      <c r="BA28988" s="80"/>
      <c r="BB28988" s="80"/>
    </row>
    <row r="28989" spans="9:54" x14ac:dyDescent="0.25">
      <c r="I28989" s="80"/>
      <c r="AX28989" s="80"/>
      <c r="AY28989" s="80"/>
      <c r="AZ28989" s="80"/>
      <c r="BA28989" s="80"/>
      <c r="BB28989" s="80"/>
    </row>
    <row r="28990" spans="9:54" x14ac:dyDescent="0.25">
      <c r="I28990" s="80"/>
      <c r="AX28990" s="80"/>
      <c r="AY28990" s="80"/>
      <c r="AZ28990" s="80"/>
      <c r="BA28990" s="80"/>
      <c r="BB28990" s="80"/>
    </row>
    <row r="28991" spans="9:54" x14ac:dyDescent="0.25">
      <c r="I28991" s="80"/>
      <c r="AX28991" s="80"/>
      <c r="AY28991" s="80"/>
      <c r="AZ28991" s="80"/>
      <c r="BA28991" s="80"/>
      <c r="BB28991" s="80"/>
    </row>
    <row r="28992" spans="9:54" x14ac:dyDescent="0.25">
      <c r="I28992" s="80"/>
      <c r="AX28992" s="80"/>
      <c r="AY28992" s="80"/>
      <c r="AZ28992" s="80"/>
      <c r="BA28992" s="80"/>
      <c r="BB28992" s="80"/>
    </row>
    <row r="28993" spans="9:54" x14ac:dyDescent="0.25">
      <c r="I28993" s="80"/>
      <c r="AX28993" s="80"/>
      <c r="AY28993" s="80"/>
      <c r="AZ28993" s="80"/>
      <c r="BA28993" s="80"/>
      <c r="BB28993" s="80"/>
    </row>
    <row r="28994" spans="9:54" x14ac:dyDescent="0.25">
      <c r="I28994" s="80"/>
      <c r="AX28994" s="80"/>
      <c r="AY28994" s="80"/>
      <c r="AZ28994" s="80"/>
      <c r="BA28994" s="80"/>
      <c r="BB28994" s="80"/>
    </row>
    <row r="28995" spans="9:54" x14ac:dyDescent="0.25">
      <c r="I28995" s="80"/>
      <c r="AX28995" s="80"/>
      <c r="AY28995" s="80"/>
      <c r="AZ28995" s="80"/>
      <c r="BA28995" s="80"/>
      <c r="BB28995" s="80"/>
    </row>
    <row r="28996" spans="9:54" x14ac:dyDescent="0.25">
      <c r="I28996" s="80"/>
      <c r="AX28996" s="80"/>
      <c r="AY28996" s="80"/>
      <c r="AZ28996" s="80"/>
      <c r="BA28996" s="80"/>
      <c r="BB28996" s="80"/>
    </row>
    <row r="28997" spans="9:54" x14ac:dyDescent="0.25">
      <c r="I28997" s="80"/>
      <c r="AX28997" s="80"/>
      <c r="AY28997" s="80"/>
      <c r="AZ28997" s="80"/>
      <c r="BA28997" s="80"/>
      <c r="BB28997" s="80"/>
    </row>
    <row r="28998" spans="9:54" x14ac:dyDescent="0.25">
      <c r="I28998" s="80"/>
      <c r="AX28998" s="80"/>
      <c r="AY28998" s="80"/>
      <c r="AZ28998" s="80"/>
      <c r="BA28998" s="80"/>
      <c r="BB28998" s="80"/>
    </row>
    <row r="28999" spans="9:54" x14ac:dyDescent="0.25">
      <c r="I28999" s="80"/>
      <c r="AX28999" s="80"/>
      <c r="AY28999" s="80"/>
      <c r="AZ28999" s="80"/>
      <c r="BA28999" s="80"/>
      <c r="BB28999" s="80"/>
    </row>
    <row r="29000" spans="9:54" x14ac:dyDescent="0.25">
      <c r="I29000" s="80"/>
      <c r="AX29000" s="80"/>
      <c r="AY29000" s="80"/>
      <c r="AZ29000" s="80"/>
      <c r="BA29000" s="80"/>
      <c r="BB29000" s="80"/>
    </row>
    <row r="29001" spans="9:54" x14ac:dyDescent="0.25">
      <c r="I29001" s="80"/>
      <c r="AX29001" s="80"/>
      <c r="AY29001" s="80"/>
      <c r="AZ29001" s="80"/>
      <c r="BA29001" s="80"/>
      <c r="BB29001" s="80"/>
    </row>
    <row r="29002" spans="9:54" x14ac:dyDescent="0.25">
      <c r="I29002" s="80"/>
      <c r="AX29002" s="80"/>
      <c r="AY29002" s="80"/>
      <c r="AZ29002" s="80"/>
      <c r="BA29002" s="80"/>
      <c r="BB29002" s="80"/>
    </row>
    <row r="29003" spans="9:54" x14ac:dyDescent="0.25">
      <c r="I29003" s="80"/>
      <c r="AX29003" s="80"/>
      <c r="AY29003" s="80"/>
      <c r="AZ29003" s="80"/>
      <c r="BA29003" s="80"/>
      <c r="BB29003" s="80"/>
    </row>
    <row r="29004" spans="9:54" x14ac:dyDescent="0.25">
      <c r="I29004" s="80"/>
      <c r="AX29004" s="80"/>
      <c r="AY29004" s="80"/>
      <c r="AZ29004" s="80"/>
      <c r="BA29004" s="80"/>
      <c r="BB29004" s="80"/>
    </row>
    <row r="29005" spans="9:54" x14ac:dyDescent="0.25">
      <c r="I29005" s="80"/>
      <c r="AX29005" s="80"/>
      <c r="AY29005" s="80"/>
      <c r="AZ29005" s="80"/>
      <c r="BA29005" s="80"/>
      <c r="BB29005" s="80"/>
    </row>
    <row r="29006" spans="9:54" x14ac:dyDescent="0.25">
      <c r="I29006" s="80"/>
      <c r="AX29006" s="80"/>
      <c r="AY29006" s="80"/>
      <c r="AZ29006" s="80"/>
      <c r="BA29006" s="80"/>
      <c r="BB29006" s="80"/>
    </row>
    <row r="29007" spans="9:54" x14ac:dyDescent="0.25">
      <c r="I29007" s="80"/>
      <c r="AX29007" s="80"/>
      <c r="AY29007" s="80"/>
      <c r="AZ29007" s="80"/>
      <c r="BA29007" s="80"/>
      <c r="BB29007" s="80"/>
    </row>
    <row r="29008" spans="9:54" x14ac:dyDescent="0.25">
      <c r="I29008" s="80"/>
      <c r="AX29008" s="80"/>
      <c r="AY29008" s="80"/>
      <c r="AZ29008" s="80"/>
      <c r="BA29008" s="80"/>
      <c r="BB29008" s="80"/>
    </row>
    <row r="29009" spans="9:54" x14ac:dyDescent="0.25">
      <c r="I29009" s="80"/>
      <c r="AX29009" s="80"/>
      <c r="AY29009" s="80"/>
      <c r="AZ29009" s="80"/>
      <c r="BA29009" s="80"/>
      <c r="BB29009" s="80"/>
    </row>
    <row r="29010" spans="9:54" x14ac:dyDescent="0.25">
      <c r="I29010" s="80"/>
      <c r="AX29010" s="80"/>
      <c r="AY29010" s="80"/>
      <c r="AZ29010" s="80"/>
      <c r="BA29010" s="80"/>
      <c r="BB29010" s="80"/>
    </row>
    <row r="29011" spans="9:54" x14ac:dyDescent="0.25">
      <c r="I29011" s="80"/>
      <c r="AX29011" s="80"/>
      <c r="AY29011" s="80"/>
      <c r="AZ29011" s="80"/>
      <c r="BA29011" s="80"/>
      <c r="BB29011" s="80"/>
    </row>
    <row r="29012" spans="9:54" x14ac:dyDescent="0.25">
      <c r="I29012" s="80"/>
      <c r="AX29012" s="80"/>
      <c r="AY29012" s="80"/>
      <c r="AZ29012" s="80"/>
      <c r="BA29012" s="80"/>
      <c r="BB29012" s="80"/>
    </row>
    <row r="29013" spans="9:54" x14ac:dyDescent="0.25">
      <c r="I29013" s="80"/>
      <c r="AX29013" s="80"/>
      <c r="AY29013" s="80"/>
      <c r="AZ29013" s="80"/>
      <c r="BA29013" s="80"/>
      <c r="BB29013" s="80"/>
    </row>
    <row r="29014" spans="9:54" x14ac:dyDescent="0.25">
      <c r="I29014" s="80"/>
      <c r="AX29014" s="80"/>
      <c r="AY29014" s="80"/>
      <c r="AZ29014" s="80"/>
      <c r="BA29014" s="80"/>
      <c r="BB29014" s="80"/>
    </row>
    <row r="29015" spans="9:54" x14ac:dyDescent="0.25">
      <c r="I29015" s="80"/>
      <c r="AX29015" s="80"/>
      <c r="AY29015" s="80"/>
      <c r="AZ29015" s="80"/>
      <c r="BA29015" s="80"/>
      <c r="BB29015" s="80"/>
    </row>
    <row r="29016" spans="9:54" x14ac:dyDescent="0.25">
      <c r="I29016" s="80"/>
      <c r="AX29016" s="80"/>
      <c r="AY29016" s="80"/>
      <c r="AZ29016" s="80"/>
      <c r="BA29016" s="80"/>
      <c r="BB29016" s="80"/>
    </row>
    <row r="29017" spans="9:54" x14ac:dyDescent="0.25">
      <c r="I29017" s="80"/>
      <c r="AX29017" s="80"/>
      <c r="AY29017" s="80"/>
      <c r="AZ29017" s="80"/>
      <c r="BA29017" s="80"/>
      <c r="BB29017" s="80"/>
    </row>
    <row r="29018" spans="9:54" x14ac:dyDescent="0.25">
      <c r="I29018" s="80"/>
      <c r="AX29018" s="80"/>
      <c r="AY29018" s="80"/>
      <c r="AZ29018" s="80"/>
      <c r="BA29018" s="80"/>
      <c r="BB29018" s="80"/>
    </row>
    <row r="29019" spans="9:54" x14ac:dyDescent="0.25">
      <c r="I29019" s="80"/>
      <c r="AX29019" s="80"/>
      <c r="AY29019" s="80"/>
      <c r="AZ29019" s="80"/>
      <c r="BA29019" s="80"/>
      <c r="BB29019" s="80"/>
    </row>
    <row r="29020" spans="9:54" x14ac:dyDescent="0.25">
      <c r="I29020" s="80"/>
      <c r="AX29020" s="80"/>
      <c r="AY29020" s="80"/>
      <c r="AZ29020" s="80"/>
      <c r="BA29020" s="80"/>
      <c r="BB29020" s="80"/>
    </row>
    <row r="29021" spans="9:54" x14ac:dyDescent="0.25">
      <c r="I29021" s="80"/>
      <c r="AX29021" s="80"/>
      <c r="AY29021" s="80"/>
      <c r="AZ29021" s="80"/>
      <c r="BA29021" s="80"/>
      <c r="BB29021" s="80"/>
    </row>
    <row r="29022" spans="9:54" x14ac:dyDescent="0.25">
      <c r="I29022" s="80"/>
      <c r="AX29022" s="80"/>
      <c r="AY29022" s="80"/>
      <c r="AZ29022" s="80"/>
      <c r="BA29022" s="80"/>
      <c r="BB29022" s="80"/>
    </row>
    <row r="29023" spans="9:54" x14ac:dyDescent="0.25">
      <c r="I29023" s="80"/>
      <c r="AX29023" s="80"/>
      <c r="AY29023" s="80"/>
      <c r="AZ29023" s="80"/>
      <c r="BA29023" s="80"/>
      <c r="BB29023" s="80"/>
    </row>
    <row r="29024" spans="9:54" x14ac:dyDescent="0.25">
      <c r="I29024" s="80"/>
      <c r="AX29024" s="80"/>
      <c r="AY29024" s="80"/>
      <c r="AZ29024" s="80"/>
      <c r="BA29024" s="80"/>
      <c r="BB29024" s="80"/>
    </row>
    <row r="29025" spans="9:54" x14ac:dyDescent="0.25">
      <c r="I29025" s="80"/>
      <c r="AX29025" s="80"/>
      <c r="AY29025" s="80"/>
      <c r="AZ29025" s="80"/>
      <c r="BA29025" s="80"/>
      <c r="BB29025" s="80"/>
    </row>
    <row r="29026" spans="9:54" x14ac:dyDescent="0.25">
      <c r="I29026" s="80"/>
      <c r="AX29026" s="80"/>
      <c r="AY29026" s="80"/>
      <c r="AZ29026" s="80"/>
      <c r="BA29026" s="80"/>
      <c r="BB29026" s="80"/>
    </row>
    <row r="29027" spans="9:54" x14ac:dyDescent="0.25">
      <c r="I29027" s="80"/>
      <c r="AX29027" s="80"/>
      <c r="AY29027" s="80"/>
      <c r="AZ29027" s="80"/>
      <c r="BA29027" s="80"/>
      <c r="BB29027" s="80"/>
    </row>
    <row r="29028" spans="9:54" x14ac:dyDescent="0.25">
      <c r="I29028" s="80"/>
      <c r="AX29028" s="80"/>
      <c r="AY29028" s="80"/>
      <c r="AZ29028" s="80"/>
      <c r="BA29028" s="80"/>
      <c r="BB29028" s="80"/>
    </row>
    <row r="29029" spans="9:54" x14ac:dyDescent="0.25">
      <c r="I29029" s="80"/>
      <c r="AX29029" s="80"/>
      <c r="AY29029" s="80"/>
      <c r="AZ29029" s="80"/>
      <c r="BA29029" s="80"/>
      <c r="BB29029" s="80"/>
    </row>
    <row r="29030" spans="9:54" x14ac:dyDescent="0.25">
      <c r="I29030" s="80"/>
      <c r="AX29030" s="80"/>
      <c r="AY29030" s="80"/>
      <c r="AZ29030" s="80"/>
      <c r="BA29030" s="80"/>
      <c r="BB29030" s="80"/>
    </row>
    <row r="29031" spans="9:54" x14ac:dyDescent="0.25">
      <c r="I29031" s="80"/>
      <c r="AX29031" s="80"/>
      <c r="AY29031" s="80"/>
      <c r="AZ29031" s="80"/>
      <c r="BA29031" s="80"/>
      <c r="BB29031" s="80"/>
    </row>
    <row r="29032" spans="9:54" x14ac:dyDescent="0.25">
      <c r="I29032" s="80"/>
      <c r="AX29032" s="80"/>
      <c r="AY29032" s="80"/>
      <c r="AZ29032" s="80"/>
      <c r="BA29032" s="80"/>
      <c r="BB29032" s="80"/>
    </row>
    <row r="29033" spans="9:54" x14ac:dyDescent="0.25">
      <c r="I29033" s="80"/>
      <c r="AX29033" s="80"/>
      <c r="AY29033" s="80"/>
      <c r="AZ29033" s="80"/>
      <c r="BA29033" s="80"/>
      <c r="BB29033" s="80"/>
    </row>
    <row r="29034" spans="9:54" x14ac:dyDescent="0.25">
      <c r="I29034" s="80"/>
      <c r="AX29034" s="80"/>
      <c r="AY29034" s="80"/>
      <c r="AZ29034" s="80"/>
      <c r="BA29034" s="80"/>
      <c r="BB29034" s="80"/>
    </row>
    <row r="29035" spans="9:54" x14ac:dyDescent="0.25">
      <c r="I29035" s="80"/>
      <c r="AX29035" s="80"/>
      <c r="AY29035" s="80"/>
      <c r="AZ29035" s="80"/>
      <c r="BA29035" s="80"/>
      <c r="BB29035" s="80"/>
    </row>
    <row r="29036" spans="9:54" x14ac:dyDescent="0.25">
      <c r="I29036" s="80"/>
      <c r="AX29036" s="80"/>
      <c r="AY29036" s="80"/>
      <c r="AZ29036" s="80"/>
      <c r="BA29036" s="80"/>
      <c r="BB29036" s="80"/>
    </row>
    <row r="29037" spans="9:54" x14ac:dyDescent="0.25">
      <c r="I29037" s="80"/>
      <c r="AX29037" s="80"/>
      <c r="AY29037" s="80"/>
      <c r="AZ29037" s="80"/>
      <c r="BA29037" s="80"/>
      <c r="BB29037" s="80"/>
    </row>
    <row r="29038" spans="9:54" x14ac:dyDescent="0.25">
      <c r="I29038" s="80"/>
      <c r="AX29038" s="80"/>
      <c r="AY29038" s="80"/>
      <c r="AZ29038" s="80"/>
      <c r="BA29038" s="80"/>
      <c r="BB29038" s="80"/>
    </row>
    <row r="29039" spans="9:54" x14ac:dyDescent="0.25">
      <c r="I29039" s="80"/>
      <c r="AX29039" s="80"/>
      <c r="AY29039" s="80"/>
      <c r="AZ29039" s="80"/>
      <c r="BA29039" s="80"/>
      <c r="BB29039" s="80"/>
    </row>
    <row r="29040" spans="9:54" x14ac:dyDescent="0.25">
      <c r="I29040" s="80"/>
      <c r="AX29040" s="80"/>
      <c r="AY29040" s="80"/>
      <c r="AZ29040" s="80"/>
      <c r="BA29040" s="80"/>
      <c r="BB29040" s="80"/>
    </row>
    <row r="29041" spans="9:54" x14ac:dyDescent="0.25">
      <c r="I29041" s="80"/>
      <c r="AX29041" s="80"/>
      <c r="AY29041" s="80"/>
      <c r="AZ29041" s="80"/>
      <c r="BA29041" s="80"/>
      <c r="BB29041" s="80"/>
    </row>
    <row r="29042" spans="9:54" x14ac:dyDescent="0.25">
      <c r="I29042" s="80"/>
      <c r="AX29042" s="80"/>
      <c r="AY29042" s="80"/>
      <c r="AZ29042" s="80"/>
      <c r="BA29042" s="80"/>
      <c r="BB29042" s="80"/>
    </row>
    <row r="29043" spans="9:54" x14ac:dyDescent="0.25">
      <c r="I29043" s="80"/>
      <c r="AX29043" s="80"/>
      <c r="AY29043" s="80"/>
      <c r="AZ29043" s="80"/>
      <c r="BA29043" s="80"/>
      <c r="BB29043" s="80"/>
    </row>
    <row r="29044" spans="9:54" x14ac:dyDescent="0.25">
      <c r="I29044" s="80"/>
      <c r="AX29044" s="80"/>
      <c r="AY29044" s="80"/>
      <c r="AZ29044" s="80"/>
      <c r="BA29044" s="80"/>
      <c r="BB29044" s="80"/>
    </row>
    <row r="29045" spans="9:54" x14ac:dyDescent="0.25">
      <c r="I29045" s="80"/>
      <c r="AX29045" s="80"/>
      <c r="AY29045" s="80"/>
      <c r="AZ29045" s="80"/>
      <c r="BA29045" s="80"/>
      <c r="BB29045" s="80"/>
    </row>
    <row r="29046" spans="9:54" x14ac:dyDescent="0.25">
      <c r="I29046" s="80"/>
      <c r="AX29046" s="80"/>
      <c r="AY29046" s="80"/>
      <c r="AZ29046" s="80"/>
      <c r="BA29046" s="80"/>
      <c r="BB29046" s="80"/>
    </row>
    <row r="29047" spans="9:54" x14ac:dyDescent="0.25">
      <c r="I29047" s="80"/>
      <c r="AX29047" s="80"/>
      <c r="AY29047" s="80"/>
      <c r="AZ29047" s="80"/>
      <c r="BA29047" s="80"/>
      <c r="BB29047" s="80"/>
    </row>
    <row r="29048" spans="9:54" x14ac:dyDescent="0.25">
      <c r="I29048" s="80"/>
      <c r="AX29048" s="80"/>
      <c r="AY29048" s="80"/>
      <c r="AZ29048" s="80"/>
      <c r="BA29048" s="80"/>
      <c r="BB29048" s="80"/>
    </row>
    <row r="29049" spans="9:54" x14ac:dyDescent="0.25">
      <c r="I29049" s="80"/>
      <c r="AX29049" s="80"/>
      <c r="AY29049" s="80"/>
      <c r="AZ29049" s="80"/>
      <c r="BA29049" s="80"/>
      <c r="BB29049" s="80"/>
    </row>
    <row r="29050" spans="9:54" x14ac:dyDescent="0.25">
      <c r="I29050" s="80"/>
      <c r="AX29050" s="80"/>
      <c r="AY29050" s="80"/>
      <c r="AZ29050" s="80"/>
      <c r="BA29050" s="80"/>
      <c r="BB29050" s="80"/>
    </row>
    <row r="29051" spans="9:54" x14ac:dyDescent="0.25">
      <c r="I29051" s="80"/>
      <c r="AX29051" s="80"/>
      <c r="AY29051" s="80"/>
      <c r="AZ29051" s="80"/>
      <c r="BA29051" s="80"/>
      <c r="BB29051" s="80"/>
    </row>
    <row r="29052" spans="9:54" x14ac:dyDescent="0.25">
      <c r="I29052" s="80"/>
      <c r="AX29052" s="80"/>
      <c r="AY29052" s="80"/>
      <c r="AZ29052" s="80"/>
      <c r="BA29052" s="80"/>
      <c r="BB29052" s="80"/>
    </row>
    <row r="29053" spans="9:54" x14ac:dyDescent="0.25">
      <c r="I29053" s="80"/>
      <c r="AX29053" s="80"/>
      <c r="AY29053" s="80"/>
      <c r="AZ29053" s="80"/>
      <c r="BA29053" s="80"/>
      <c r="BB29053" s="80"/>
    </row>
    <row r="29054" spans="9:54" x14ac:dyDescent="0.25">
      <c r="I29054" s="80"/>
      <c r="AX29054" s="80"/>
      <c r="AY29054" s="80"/>
      <c r="AZ29054" s="80"/>
      <c r="BA29054" s="80"/>
      <c r="BB29054" s="80"/>
    </row>
    <row r="29055" spans="9:54" x14ac:dyDescent="0.25">
      <c r="I29055" s="80"/>
      <c r="AX29055" s="80"/>
      <c r="AY29055" s="80"/>
      <c r="AZ29055" s="80"/>
      <c r="BA29055" s="80"/>
      <c r="BB29055" s="80"/>
    </row>
    <row r="29056" spans="9:54" x14ac:dyDescent="0.25">
      <c r="I29056" s="80"/>
      <c r="AX29056" s="80"/>
      <c r="AY29056" s="80"/>
      <c r="AZ29056" s="80"/>
      <c r="BA29056" s="80"/>
      <c r="BB29056" s="80"/>
    </row>
    <row r="29057" spans="9:54" x14ac:dyDescent="0.25">
      <c r="I29057" s="80"/>
      <c r="AX29057" s="80"/>
      <c r="AY29057" s="80"/>
      <c r="AZ29057" s="80"/>
      <c r="BA29057" s="80"/>
      <c r="BB29057" s="80"/>
    </row>
    <row r="29058" spans="9:54" x14ac:dyDescent="0.25">
      <c r="I29058" s="80"/>
      <c r="AX29058" s="80"/>
      <c r="AY29058" s="80"/>
      <c r="AZ29058" s="80"/>
      <c r="BA29058" s="80"/>
      <c r="BB29058" s="80"/>
    </row>
    <row r="29059" spans="9:54" x14ac:dyDescent="0.25">
      <c r="I29059" s="80"/>
      <c r="AX29059" s="80"/>
      <c r="AY29059" s="80"/>
      <c r="AZ29059" s="80"/>
      <c r="BA29059" s="80"/>
      <c r="BB29059" s="80"/>
    </row>
    <row r="29060" spans="9:54" x14ac:dyDescent="0.25">
      <c r="I29060" s="80"/>
      <c r="AX29060" s="80"/>
      <c r="AY29060" s="80"/>
      <c r="AZ29060" s="80"/>
      <c r="BA29060" s="80"/>
      <c r="BB29060" s="80"/>
    </row>
    <row r="29061" spans="9:54" x14ac:dyDescent="0.25">
      <c r="I29061" s="80"/>
      <c r="AX29061" s="80"/>
      <c r="AY29061" s="80"/>
      <c r="AZ29061" s="80"/>
      <c r="BA29061" s="80"/>
      <c r="BB29061" s="80"/>
    </row>
    <row r="29062" spans="9:54" x14ac:dyDescent="0.25">
      <c r="I29062" s="80"/>
      <c r="AX29062" s="80"/>
      <c r="AY29062" s="80"/>
      <c r="AZ29062" s="80"/>
      <c r="BA29062" s="80"/>
      <c r="BB29062" s="80"/>
    </row>
    <row r="29063" spans="9:54" x14ac:dyDescent="0.25">
      <c r="I29063" s="80"/>
      <c r="AX29063" s="80"/>
      <c r="AY29063" s="80"/>
      <c r="AZ29063" s="80"/>
      <c r="BA29063" s="80"/>
      <c r="BB29063" s="80"/>
    </row>
    <row r="29064" spans="9:54" x14ac:dyDescent="0.25">
      <c r="I29064" s="80"/>
      <c r="AX29064" s="80"/>
      <c r="AY29064" s="80"/>
      <c r="AZ29064" s="80"/>
      <c r="BA29064" s="80"/>
      <c r="BB29064" s="80"/>
    </row>
    <row r="29065" spans="9:54" x14ac:dyDescent="0.25">
      <c r="I29065" s="80"/>
      <c r="AX29065" s="80"/>
      <c r="AY29065" s="80"/>
      <c r="AZ29065" s="80"/>
      <c r="BA29065" s="80"/>
      <c r="BB29065" s="80"/>
    </row>
    <row r="29066" spans="9:54" x14ac:dyDescent="0.25">
      <c r="I29066" s="80"/>
      <c r="AX29066" s="80"/>
      <c r="AY29066" s="80"/>
      <c r="AZ29066" s="80"/>
      <c r="BA29066" s="80"/>
      <c r="BB29066" s="80"/>
    </row>
    <row r="29067" spans="9:54" x14ac:dyDescent="0.25">
      <c r="I29067" s="80"/>
      <c r="AX29067" s="80"/>
      <c r="AY29067" s="80"/>
      <c r="AZ29067" s="80"/>
      <c r="BA29067" s="80"/>
      <c r="BB29067" s="80"/>
    </row>
    <row r="29068" spans="9:54" x14ac:dyDescent="0.25">
      <c r="I29068" s="80"/>
      <c r="AX29068" s="80"/>
      <c r="AY29068" s="80"/>
      <c r="AZ29068" s="80"/>
      <c r="BA29068" s="80"/>
      <c r="BB29068" s="80"/>
    </row>
    <row r="29069" spans="9:54" x14ac:dyDescent="0.25">
      <c r="I29069" s="80"/>
      <c r="AX29069" s="80"/>
      <c r="AY29069" s="80"/>
      <c r="AZ29069" s="80"/>
      <c r="BA29069" s="80"/>
      <c r="BB29069" s="80"/>
    </row>
    <row r="29070" spans="9:54" x14ac:dyDescent="0.25">
      <c r="I29070" s="80"/>
      <c r="AX29070" s="80"/>
      <c r="AY29070" s="80"/>
      <c r="AZ29070" s="80"/>
      <c r="BA29070" s="80"/>
      <c r="BB29070" s="80"/>
    </row>
    <row r="29071" spans="9:54" x14ac:dyDescent="0.25">
      <c r="I29071" s="80"/>
      <c r="AX29071" s="80"/>
      <c r="AY29071" s="80"/>
      <c r="AZ29071" s="80"/>
      <c r="BA29071" s="80"/>
      <c r="BB29071" s="80"/>
    </row>
    <row r="29072" spans="9:54" x14ac:dyDescent="0.25">
      <c r="I29072" s="80"/>
      <c r="AX29072" s="80"/>
      <c r="AY29072" s="80"/>
      <c r="AZ29072" s="80"/>
      <c r="BA29072" s="80"/>
      <c r="BB29072" s="80"/>
    </row>
    <row r="29073" spans="9:54" x14ac:dyDescent="0.25">
      <c r="I29073" s="80"/>
      <c r="AX29073" s="80"/>
      <c r="AY29073" s="80"/>
      <c r="AZ29073" s="80"/>
      <c r="BA29073" s="80"/>
      <c r="BB29073" s="80"/>
    </row>
    <row r="29074" spans="9:54" x14ac:dyDescent="0.25">
      <c r="I29074" s="80"/>
      <c r="AX29074" s="80"/>
      <c r="AY29074" s="80"/>
      <c r="AZ29074" s="80"/>
      <c r="BA29074" s="80"/>
      <c r="BB29074" s="80"/>
    </row>
    <row r="29075" spans="9:54" x14ac:dyDescent="0.25">
      <c r="I29075" s="80"/>
      <c r="AX29075" s="80"/>
      <c r="AY29075" s="80"/>
      <c r="AZ29075" s="80"/>
      <c r="BA29075" s="80"/>
      <c r="BB29075" s="80"/>
    </row>
    <row r="29076" spans="9:54" x14ac:dyDescent="0.25">
      <c r="I29076" s="80"/>
      <c r="AX29076" s="80"/>
      <c r="AY29076" s="80"/>
      <c r="AZ29076" s="80"/>
      <c r="BA29076" s="80"/>
      <c r="BB29076" s="80"/>
    </row>
    <row r="29077" spans="9:54" x14ac:dyDescent="0.25">
      <c r="I29077" s="80"/>
      <c r="AX29077" s="80"/>
      <c r="AY29077" s="80"/>
      <c r="AZ29077" s="80"/>
      <c r="BA29077" s="80"/>
      <c r="BB29077" s="80"/>
    </row>
    <row r="29078" spans="9:54" x14ac:dyDescent="0.25">
      <c r="I29078" s="80"/>
      <c r="AX29078" s="80"/>
      <c r="AY29078" s="80"/>
      <c r="AZ29078" s="80"/>
      <c r="BA29078" s="80"/>
      <c r="BB29078" s="80"/>
    </row>
    <row r="29079" spans="9:54" x14ac:dyDescent="0.25">
      <c r="I29079" s="80"/>
      <c r="AX29079" s="80"/>
      <c r="AY29079" s="80"/>
      <c r="AZ29079" s="80"/>
      <c r="BA29079" s="80"/>
      <c r="BB29079" s="80"/>
    </row>
    <row r="29080" spans="9:54" x14ac:dyDescent="0.25">
      <c r="I29080" s="80"/>
      <c r="AX29080" s="80"/>
      <c r="AY29080" s="80"/>
      <c r="AZ29080" s="80"/>
      <c r="BA29080" s="80"/>
      <c r="BB29080" s="80"/>
    </row>
    <row r="29081" spans="9:54" x14ac:dyDescent="0.25">
      <c r="I29081" s="80"/>
      <c r="AX29081" s="80"/>
      <c r="AY29081" s="80"/>
      <c r="AZ29081" s="80"/>
      <c r="BA29081" s="80"/>
      <c r="BB29081" s="80"/>
    </row>
    <row r="29082" spans="9:54" x14ac:dyDescent="0.25">
      <c r="I29082" s="80"/>
      <c r="AX29082" s="80"/>
      <c r="AY29082" s="80"/>
      <c r="AZ29082" s="80"/>
      <c r="BA29082" s="80"/>
      <c r="BB29082" s="80"/>
    </row>
    <row r="29083" spans="9:54" x14ac:dyDescent="0.25">
      <c r="I29083" s="80"/>
      <c r="AX29083" s="80"/>
      <c r="AY29083" s="80"/>
      <c r="AZ29083" s="80"/>
      <c r="BA29083" s="80"/>
      <c r="BB29083" s="80"/>
    </row>
    <row r="29084" spans="9:54" x14ac:dyDescent="0.25">
      <c r="I29084" s="80"/>
      <c r="AX29084" s="80"/>
      <c r="AY29084" s="80"/>
      <c r="AZ29084" s="80"/>
      <c r="BA29084" s="80"/>
      <c r="BB29084" s="80"/>
    </row>
    <row r="29085" spans="9:54" x14ac:dyDescent="0.25">
      <c r="I29085" s="80"/>
      <c r="AX29085" s="80"/>
      <c r="AY29085" s="80"/>
      <c r="AZ29085" s="80"/>
      <c r="BA29085" s="80"/>
      <c r="BB29085" s="80"/>
    </row>
    <row r="29086" spans="9:54" x14ac:dyDescent="0.25">
      <c r="I29086" s="80"/>
      <c r="AX29086" s="80"/>
      <c r="AY29086" s="80"/>
      <c r="AZ29086" s="80"/>
      <c r="BA29086" s="80"/>
      <c r="BB29086" s="80"/>
    </row>
    <row r="29087" spans="9:54" x14ac:dyDescent="0.25">
      <c r="I29087" s="80"/>
      <c r="AX29087" s="80"/>
      <c r="AY29087" s="80"/>
      <c r="AZ29087" s="80"/>
      <c r="BA29087" s="80"/>
      <c r="BB29087" s="80"/>
    </row>
    <row r="29088" spans="9:54" x14ac:dyDescent="0.25">
      <c r="I29088" s="80"/>
      <c r="AX29088" s="80"/>
      <c r="AY29088" s="80"/>
      <c r="AZ29088" s="80"/>
      <c r="BA29088" s="80"/>
      <c r="BB29088" s="80"/>
    </row>
    <row r="29089" spans="9:54" x14ac:dyDescent="0.25">
      <c r="I29089" s="80"/>
      <c r="AX29089" s="80"/>
      <c r="AY29089" s="80"/>
      <c r="AZ29089" s="80"/>
      <c r="BA29089" s="80"/>
      <c r="BB29089" s="80"/>
    </row>
    <row r="29090" spans="9:54" x14ac:dyDescent="0.25">
      <c r="I29090" s="80"/>
      <c r="AX29090" s="80"/>
      <c r="AY29090" s="80"/>
      <c r="AZ29090" s="80"/>
      <c r="BA29090" s="80"/>
      <c r="BB29090" s="80"/>
    </row>
    <row r="29091" spans="9:54" x14ac:dyDescent="0.25">
      <c r="I29091" s="80"/>
      <c r="AX29091" s="80"/>
      <c r="AY29091" s="80"/>
      <c r="AZ29091" s="80"/>
      <c r="BA29091" s="80"/>
      <c r="BB29091" s="80"/>
    </row>
    <row r="29092" spans="9:54" x14ac:dyDescent="0.25">
      <c r="I29092" s="80"/>
      <c r="AX29092" s="80"/>
      <c r="AY29092" s="80"/>
      <c r="AZ29092" s="80"/>
      <c r="BA29092" s="80"/>
      <c r="BB29092" s="80"/>
    </row>
    <row r="29093" spans="9:54" x14ac:dyDescent="0.25">
      <c r="I29093" s="80"/>
      <c r="AX29093" s="80"/>
      <c r="AY29093" s="80"/>
      <c r="AZ29093" s="80"/>
      <c r="BA29093" s="80"/>
      <c r="BB29093" s="80"/>
    </row>
    <row r="29094" spans="9:54" x14ac:dyDescent="0.25">
      <c r="I29094" s="80"/>
      <c r="AX29094" s="80"/>
      <c r="AY29094" s="80"/>
      <c r="AZ29094" s="80"/>
      <c r="BA29094" s="80"/>
      <c r="BB29094" s="80"/>
    </row>
    <row r="29095" spans="9:54" x14ac:dyDescent="0.25">
      <c r="I29095" s="80"/>
      <c r="AX29095" s="80"/>
      <c r="AY29095" s="80"/>
      <c r="AZ29095" s="80"/>
      <c r="BA29095" s="80"/>
      <c r="BB29095" s="80"/>
    </row>
    <row r="29096" spans="9:54" x14ac:dyDescent="0.25">
      <c r="I29096" s="80"/>
      <c r="AX29096" s="80"/>
      <c r="AY29096" s="80"/>
      <c r="AZ29096" s="80"/>
      <c r="BA29096" s="80"/>
      <c r="BB29096" s="80"/>
    </row>
    <row r="29097" spans="9:54" x14ac:dyDescent="0.25">
      <c r="I29097" s="80"/>
      <c r="AX29097" s="80"/>
      <c r="AY29097" s="80"/>
      <c r="AZ29097" s="80"/>
      <c r="BA29097" s="80"/>
      <c r="BB29097" s="80"/>
    </row>
    <row r="29098" spans="9:54" x14ac:dyDescent="0.25">
      <c r="I29098" s="80"/>
      <c r="AX29098" s="80"/>
      <c r="AY29098" s="80"/>
      <c r="AZ29098" s="80"/>
      <c r="BA29098" s="80"/>
      <c r="BB29098" s="80"/>
    </row>
    <row r="29099" spans="9:54" x14ac:dyDescent="0.25">
      <c r="I29099" s="80"/>
      <c r="AX29099" s="80"/>
      <c r="AY29099" s="80"/>
      <c r="AZ29099" s="80"/>
      <c r="BA29099" s="80"/>
      <c r="BB29099" s="80"/>
    </row>
    <row r="29100" spans="9:54" x14ac:dyDescent="0.25">
      <c r="I29100" s="80"/>
      <c r="AX29100" s="80"/>
      <c r="AY29100" s="80"/>
      <c r="AZ29100" s="80"/>
      <c r="BA29100" s="80"/>
      <c r="BB29100" s="80"/>
    </row>
    <row r="29101" spans="9:54" x14ac:dyDescent="0.25">
      <c r="I29101" s="80"/>
      <c r="AX29101" s="80"/>
      <c r="AY29101" s="80"/>
      <c r="AZ29101" s="80"/>
      <c r="BA29101" s="80"/>
      <c r="BB29101" s="80"/>
    </row>
    <row r="29102" spans="9:54" x14ac:dyDescent="0.25">
      <c r="I29102" s="80"/>
      <c r="AX29102" s="80"/>
      <c r="AY29102" s="80"/>
      <c r="AZ29102" s="80"/>
      <c r="BA29102" s="80"/>
      <c r="BB29102" s="80"/>
    </row>
    <row r="29103" spans="9:54" x14ac:dyDescent="0.25">
      <c r="I29103" s="80"/>
      <c r="AX29103" s="80"/>
      <c r="AY29103" s="80"/>
      <c r="AZ29103" s="80"/>
      <c r="BA29103" s="80"/>
      <c r="BB29103" s="80"/>
    </row>
    <row r="29104" spans="9:54" x14ac:dyDescent="0.25">
      <c r="I29104" s="80"/>
      <c r="AX29104" s="80"/>
      <c r="AY29104" s="80"/>
      <c r="AZ29104" s="80"/>
      <c r="BA29104" s="80"/>
      <c r="BB29104" s="80"/>
    </row>
    <row r="29105" spans="9:54" x14ac:dyDescent="0.25">
      <c r="I29105" s="80"/>
      <c r="AX29105" s="80"/>
      <c r="AY29105" s="80"/>
      <c r="AZ29105" s="80"/>
      <c r="BA29105" s="80"/>
      <c r="BB29105" s="80"/>
    </row>
    <row r="29106" spans="9:54" x14ac:dyDescent="0.25">
      <c r="I29106" s="80"/>
      <c r="AX29106" s="80"/>
      <c r="AY29106" s="80"/>
      <c r="AZ29106" s="80"/>
      <c r="BA29106" s="80"/>
      <c r="BB29106" s="80"/>
    </row>
    <row r="29107" spans="9:54" x14ac:dyDescent="0.25">
      <c r="I29107" s="80"/>
      <c r="AX29107" s="80"/>
      <c r="AY29107" s="80"/>
      <c r="AZ29107" s="80"/>
      <c r="BA29107" s="80"/>
      <c r="BB29107" s="80"/>
    </row>
    <row r="29108" spans="9:54" x14ac:dyDescent="0.25">
      <c r="I29108" s="80"/>
      <c r="AX29108" s="80"/>
      <c r="AY29108" s="80"/>
      <c r="AZ29108" s="80"/>
      <c r="BA29108" s="80"/>
      <c r="BB29108" s="80"/>
    </row>
    <row r="29109" spans="9:54" x14ac:dyDescent="0.25">
      <c r="I29109" s="80"/>
      <c r="AX29109" s="80"/>
      <c r="AY29109" s="80"/>
      <c r="AZ29109" s="80"/>
      <c r="BA29109" s="80"/>
      <c r="BB29109" s="80"/>
    </row>
    <row r="29110" spans="9:54" x14ac:dyDescent="0.25">
      <c r="I29110" s="80"/>
      <c r="AX29110" s="80"/>
      <c r="AY29110" s="80"/>
      <c r="AZ29110" s="80"/>
      <c r="BA29110" s="80"/>
      <c r="BB29110" s="80"/>
    </row>
    <row r="29111" spans="9:54" x14ac:dyDescent="0.25">
      <c r="I29111" s="80"/>
      <c r="AX29111" s="80"/>
      <c r="AY29111" s="80"/>
      <c r="AZ29111" s="80"/>
      <c r="BA29111" s="80"/>
      <c r="BB29111" s="80"/>
    </row>
    <row r="29112" spans="9:54" x14ac:dyDescent="0.25">
      <c r="I29112" s="80"/>
      <c r="AX29112" s="80"/>
      <c r="AY29112" s="80"/>
      <c r="AZ29112" s="80"/>
      <c r="BA29112" s="80"/>
      <c r="BB29112" s="80"/>
    </row>
    <row r="29113" spans="9:54" x14ac:dyDescent="0.25">
      <c r="I29113" s="80"/>
      <c r="AX29113" s="80"/>
      <c r="AY29113" s="80"/>
      <c r="AZ29113" s="80"/>
      <c r="BA29113" s="80"/>
      <c r="BB29113" s="80"/>
    </row>
    <row r="29114" spans="9:54" x14ac:dyDescent="0.25">
      <c r="I29114" s="80"/>
      <c r="AX29114" s="80"/>
      <c r="AY29114" s="80"/>
      <c r="AZ29114" s="80"/>
      <c r="BA29114" s="80"/>
      <c r="BB29114" s="80"/>
    </row>
    <row r="29115" spans="9:54" x14ac:dyDescent="0.25">
      <c r="I29115" s="80"/>
      <c r="AX29115" s="80"/>
      <c r="AY29115" s="80"/>
      <c r="AZ29115" s="80"/>
      <c r="BA29115" s="80"/>
      <c r="BB29115" s="80"/>
    </row>
    <row r="29116" spans="9:54" x14ac:dyDescent="0.25">
      <c r="I29116" s="80"/>
      <c r="AX29116" s="80"/>
      <c r="AY29116" s="80"/>
      <c r="AZ29116" s="80"/>
      <c r="BA29116" s="80"/>
      <c r="BB29116" s="80"/>
    </row>
    <row r="29117" spans="9:54" x14ac:dyDescent="0.25">
      <c r="I29117" s="80"/>
      <c r="AX29117" s="80"/>
      <c r="AY29117" s="80"/>
      <c r="AZ29117" s="80"/>
      <c r="BA29117" s="80"/>
      <c r="BB29117" s="80"/>
    </row>
    <row r="29118" spans="9:54" x14ac:dyDescent="0.25">
      <c r="I29118" s="80"/>
      <c r="AX29118" s="80"/>
      <c r="AY29118" s="80"/>
      <c r="AZ29118" s="80"/>
      <c r="BA29118" s="80"/>
      <c r="BB29118" s="80"/>
    </row>
    <row r="29119" spans="9:54" x14ac:dyDescent="0.25">
      <c r="I29119" s="80"/>
      <c r="AX29119" s="80"/>
      <c r="AY29119" s="80"/>
      <c r="AZ29119" s="80"/>
      <c r="BA29119" s="80"/>
      <c r="BB29119" s="80"/>
    </row>
    <row r="29120" spans="9:54" x14ac:dyDescent="0.25">
      <c r="I29120" s="80"/>
      <c r="AX29120" s="80"/>
      <c r="AY29120" s="80"/>
      <c r="AZ29120" s="80"/>
      <c r="BA29120" s="80"/>
      <c r="BB29120" s="80"/>
    </row>
    <row r="29121" spans="9:54" x14ac:dyDescent="0.25">
      <c r="I29121" s="80"/>
      <c r="AX29121" s="80"/>
      <c r="AY29121" s="80"/>
      <c r="AZ29121" s="80"/>
      <c r="BA29121" s="80"/>
      <c r="BB29121" s="80"/>
    </row>
    <row r="29122" spans="9:54" x14ac:dyDescent="0.25">
      <c r="I29122" s="80"/>
      <c r="AX29122" s="80"/>
      <c r="AY29122" s="80"/>
      <c r="AZ29122" s="80"/>
      <c r="BA29122" s="80"/>
      <c r="BB29122" s="80"/>
    </row>
    <row r="29123" spans="9:54" x14ac:dyDescent="0.25">
      <c r="I29123" s="80"/>
      <c r="AX29123" s="80"/>
      <c r="AY29123" s="80"/>
      <c r="AZ29123" s="80"/>
      <c r="BA29123" s="80"/>
      <c r="BB29123" s="80"/>
    </row>
    <row r="29124" spans="9:54" x14ac:dyDescent="0.25">
      <c r="I29124" s="80"/>
      <c r="AX29124" s="80"/>
      <c r="AY29124" s="80"/>
      <c r="AZ29124" s="80"/>
      <c r="BA29124" s="80"/>
      <c r="BB29124" s="80"/>
    </row>
    <row r="29125" spans="9:54" x14ac:dyDescent="0.25">
      <c r="I29125" s="80"/>
      <c r="AX29125" s="80"/>
      <c r="AY29125" s="80"/>
      <c r="AZ29125" s="80"/>
      <c r="BA29125" s="80"/>
      <c r="BB29125" s="80"/>
    </row>
    <row r="29126" spans="9:54" x14ac:dyDescent="0.25">
      <c r="I29126" s="80"/>
      <c r="AX29126" s="80"/>
      <c r="AY29126" s="80"/>
      <c r="AZ29126" s="80"/>
      <c r="BA29126" s="80"/>
      <c r="BB29126" s="80"/>
    </row>
    <row r="29127" spans="9:54" x14ac:dyDescent="0.25">
      <c r="I29127" s="80"/>
      <c r="AX29127" s="80"/>
      <c r="AY29127" s="80"/>
      <c r="AZ29127" s="80"/>
      <c r="BA29127" s="80"/>
      <c r="BB29127" s="80"/>
    </row>
    <row r="29128" spans="9:54" x14ac:dyDescent="0.25">
      <c r="I29128" s="80"/>
      <c r="AX29128" s="80"/>
      <c r="AY29128" s="80"/>
      <c r="AZ29128" s="80"/>
      <c r="BA29128" s="80"/>
      <c r="BB29128" s="80"/>
    </row>
    <row r="29129" spans="9:54" x14ac:dyDescent="0.25">
      <c r="I29129" s="80"/>
      <c r="AX29129" s="80"/>
      <c r="AY29129" s="80"/>
      <c r="AZ29129" s="80"/>
      <c r="BA29129" s="80"/>
      <c r="BB29129" s="80"/>
    </row>
    <row r="29130" spans="9:54" x14ac:dyDescent="0.25">
      <c r="I29130" s="80"/>
      <c r="AX29130" s="80"/>
      <c r="AY29130" s="80"/>
      <c r="AZ29130" s="80"/>
      <c r="BA29130" s="80"/>
      <c r="BB29130" s="80"/>
    </row>
    <row r="29131" spans="9:54" x14ac:dyDescent="0.25">
      <c r="I29131" s="80"/>
      <c r="AX29131" s="80"/>
      <c r="AY29131" s="80"/>
      <c r="AZ29131" s="80"/>
      <c r="BA29131" s="80"/>
      <c r="BB29131" s="80"/>
    </row>
    <row r="29132" spans="9:54" x14ac:dyDescent="0.25">
      <c r="I29132" s="80"/>
      <c r="AX29132" s="80"/>
      <c r="AY29132" s="80"/>
      <c r="AZ29132" s="80"/>
      <c r="BA29132" s="80"/>
      <c r="BB29132" s="80"/>
    </row>
    <row r="29133" spans="9:54" x14ac:dyDescent="0.25">
      <c r="I29133" s="80"/>
      <c r="AX29133" s="80"/>
      <c r="AY29133" s="80"/>
      <c r="AZ29133" s="80"/>
      <c r="BA29133" s="80"/>
      <c r="BB29133" s="80"/>
    </row>
    <row r="29134" spans="9:54" x14ac:dyDescent="0.25">
      <c r="I29134" s="80"/>
      <c r="AX29134" s="80"/>
      <c r="AY29134" s="80"/>
      <c r="AZ29134" s="80"/>
      <c r="BA29134" s="80"/>
      <c r="BB29134" s="80"/>
    </row>
    <row r="29135" spans="9:54" x14ac:dyDescent="0.25">
      <c r="I29135" s="80"/>
      <c r="AX29135" s="80"/>
      <c r="AY29135" s="80"/>
      <c r="AZ29135" s="80"/>
      <c r="BA29135" s="80"/>
      <c r="BB29135" s="80"/>
    </row>
    <row r="29136" spans="9:54" x14ac:dyDescent="0.25">
      <c r="I29136" s="80"/>
      <c r="AX29136" s="80"/>
      <c r="AY29136" s="80"/>
      <c r="AZ29136" s="80"/>
      <c r="BA29136" s="80"/>
      <c r="BB29136" s="80"/>
    </row>
    <row r="29137" spans="9:54" x14ac:dyDescent="0.25">
      <c r="I29137" s="80"/>
      <c r="AX29137" s="80"/>
      <c r="AY29137" s="80"/>
      <c r="AZ29137" s="80"/>
      <c r="BA29137" s="80"/>
      <c r="BB29137" s="80"/>
    </row>
    <row r="29138" spans="9:54" x14ac:dyDescent="0.25">
      <c r="I29138" s="80"/>
      <c r="AX29138" s="80"/>
      <c r="AY29138" s="80"/>
      <c r="AZ29138" s="80"/>
      <c r="BA29138" s="80"/>
      <c r="BB29138" s="80"/>
    </row>
    <row r="29139" spans="9:54" x14ac:dyDescent="0.25">
      <c r="I29139" s="80"/>
      <c r="AX29139" s="80"/>
      <c r="AY29139" s="80"/>
      <c r="AZ29139" s="80"/>
      <c r="BA29139" s="80"/>
      <c r="BB29139" s="80"/>
    </row>
    <row r="29140" spans="9:54" x14ac:dyDescent="0.25">
      <c r="I29140" s="80"/>
      <c r="AX29140" s="80"/>
      <c r="AY29140" s="80"/>
      <c r="AZ29140" s="80"/>
      <c r="BA29140" s="80"/>
      <c r="BB29140" s="80"/>
    </row>
    <row r="29141" spans="9:54" x14ac:dyDescent="0.25">
      <c r="I29141" s="80"/>
      <c r="AX29141" s="80"/>
      <c r="AY29141" s="80"/>
      <c r="AZ29141" s="80"/>
      <c r="BA29141" s="80"/>
      <c r="BB29141" s="80"/>
    </row>
    <row r="29142" spans="9:54" x14ac:dyDescent="0.25">
      <c r="I29142" s="80"/>
      <c r="AX29142" s="80"/>
      <c r="AY29142" s="80"/>
      <c r="AZ29142" s="80"/>
      <c r="BA29142" s="80"/>
      <c r="BB29142" s="80"/>
    </row>
    <row r="29143" spans="9:54" x14ac:dyDescent="0.25">
      <c r="I29143" s="80"/>
      <c r="AX29143" s="80"/>
      <c r="AY29143" s="80"/>
      <c r="AZ29143" s="80"/>
      <c r="BA29143" s="80"/>
      <c r="BB29143" s="80"/>
    </row>
    <row r="29144" spans="9:54" x14ac:dyDescent="0.25">
      <c r="I29144" s="80"/>
      <c r="AX29144" s="80"/>
      <c r="AY29144" s="80"/>
      <c r="AZ29144" s="80"/>
      <c r="BA29144" s="80"/>
      <c r="BB29144" s="80"/>
    </row>
    <row r="29145" spans="9:54" x14ac:dyDescent="0.25">
      <c r="I29145" s="80"/>
      <c r="AX29145" s="80"/>
      <c r="AY29145" s="80"/>
      <c r="AZ29145" s="80"/>
      <c r="BA29145" s="80"/>
      <c r="BB29145" s="80"/>
    </row>
    <row r="29146" spans="9:54" x14ac:dyDescent="0.25">
      <c r="I29146" s="80"/>
      <c r="AX29146" s="80"/>
      <c r="AY29146" s="80"/>
      <c r="AZ29146" s="80"/>
      <c r="BA29146" s="80"/>
      <c r="BB29146" s="80"/>
    </row>
    <row r="29147" spans="9:54" x14ac:dyDescent="0.25">
      <c r="I29147" s="80"/>
      <c r="AX29147" s="80"/>
      <c r="AY29147" s="80"/>
      <c r="AZ29147" s="80"/>
      <c r="BA29147" s="80"/>
      <c r="BB29147" s="80"/>
    </row>
    <row r="29148" spans="9:54" x14ac:dyDescent="0.25">
      <c r="I29148" s="80"/>
      <c r="AX29148" s="80"/>
      <c r="AY29148" s="80"/>
      <c r="AZ29148" s="80"/>
      <c r="BA29148" s="80"/>
      <c r="BB29148" s="80"/>
    </row>
    <row r="29149" spans="9:54" x14ac:dyDescent="0.25">
      <c r="I29149" s="80"/>
      <c r="AX29149" s="80"/>
      <c r="AY29149" s="80"/>
      <c r="AZ29149" s="80"/>
      <c r="BA29149" s="80"/>
      <c r="BB29149" s="80"/>
    </row>
    <row r="29150" spans="9:54" x14ac:dyDescent="0.25">
      <c r="I29150" s="80"/>
      <c r="AX29150" s="80"/>
      <c r="AY29150" s="80"/>
      <c r="AZ29150" s="80"/>
      <c r="BA29150" s="80"/>
      <c r="BB29150" s="80"/>
    </row>
    <row r="29151" spans="9:54" x14ac:dyDescent="0.25">
      <c r="I29151" s="80"/>
      <c r="AX29151" s="80"/>
      <c r="AY29151" s="80"/>
      <c r="AZ29151" s="80"/>
      <c r="BA29151" s="80"/>
      <c r="BB29151" s="80"/>
    </row>
    <row r="29152" spans="9:54" x14ac:dyDescent="0.25">
      <c r="I29152" s="80"/>
      <c r="AX29152" s="80"/>
      <c r="AY29152" s="80"/>
      <c r="AZ29152" s="80"/>
      <c r="BA29152" s="80"/>
      <c r="BB29152" s="80"/>
    </row>
    <row r="29153" spans="9:54" x14ac:dyDescent="0.25">
      <c r="I29153" s="80"/>
      <c r="AX29153" s="80"/>
      <c r="AY29153" s="80"/>
      <c r="AZ29153" s="80"/>
      <c r="BA29153" s="80"/>
      <c r="BB29153" s="80"/>
    </row>
    <row r="29154" spans="9:54" x14ac:dyDescent="0.25">
      <c r="I29154" s="80"/>
      <c r="AX29154" s="80"/>
      <c r="AY29154" s="80"/>
      <c r="AZ29154" s="80"/>
      <c r="BA29154" s="80"/>
      <c r="BB29154" s="80"/>
    </row>
    <row r="29155" spans="9:54" x14ac:dyDescent="0.25">
      <c r="I29155" s="80"/>
      <c r="AX29155" s="80"/>
      <c r="AY29155" s="80"/>
      <c r="AZ29155" s="80"/>
      <c r="BA29155" s="80"/>
      <c r="BB29155" s="80"/>
    </row>
    <row r="29156" spans="9:54" x14ac:dyDescent="0.25">
      <c r="I29156" s="80"/>
      <c r="AX29156" s="80"/>
      <c r="AY29156" s="80"/>
      <c r="AZ29156" s="80"/>
      <c r="BA29156" s="80"/>
      <c r="BB29156" s="80"/>
    </row>
    <row r="29157" spans="9:54" x14ac:dyDescent="0.25">
      <c r="I29157" s="80"/>
      <c r="AX29157" s="80"/>
      <c r="AY29157" s="80"/>
      <c r="AZ29157" s="80"/>
      <c r="BA29157" s="80"/>
      <c r="BB29157" s="80"/>
    </row>
    <row r="29158" spans="9:54" x14ac:dyDescent="0.25">
      <c r="I29158" s="80"/>
      <c r="AX29158" s="80"/>
      <c r="AY29158" s="80"/>
      <c r="AZ29158" s="80"/>
      <c r="BA29158" s="80"/>
      <c r="BB29158" s="80"/>
    </row>
    <row r="29159" spans="9:54" x14ac:dyDescent="0.25">
      <c r="I29159" s="80"/>
      <c r="AX29159" s="80"/>
      <c r="AY29159" s="80"/>
      <c r="AZ29159" s="80"/>
      <c r="BA29159" s="80"/>
      <c r="BB29159" s="80"/>
    </row>
    <row r="29160" spans="9:54" x14ac:dyDescent="0.25">
      <c r="I29160" s="80"/>
      <c r="AX29160" s="80"/>
      <c r="AY29160" s="80"/>
      <c r="AZ29160" s="80"/>
      <c r="BA29160" s="80"/>
      <c r="BB29160" s="80"/>
    </row>
    <row r="29161" spans="9:54" x14ac:dyDescent="0.25">
      <c r="I29161" s="80"/>
      <c r="AX29161" s="80"/>
      <c r="AY29161" s="80"/>
      <c r="AZ29161" s="80"/>
      <c r="BA29161" s="80"/>
      <c r="BB29161" s="80"/>
    </row>
    <row r="29162" spans="9:54" x14ac:dyDescent="0.25">
      <c r="I29162" s="80"/>
      <c r="AX29162" s="80"/>
      <c r="AY29162" s="80"/>
      <c r="AZ29162" s="80"/>
      <c r="BA29162" s="80"/>
      <c r="BB29162" s="80"/>
    </row>
    <row r="29163" spans="9:54" x14ac:dyDescent="0.25">
      <c r="I29163" s="80"/>
      <c r="AX29163" s="80"/>
      <c r="AY29163" s="80"/>
      <c r="AZ29163" s="80"/>
      <c r="BA29163" s="80"/>
      <c r="BB29163" s="80"/>
    </row>
    <row r="29164" spans="9:54" x14ac:dyDescent="0.25">
      <c r="I29164" s="80"/>
      <c r="AX29164" s="80"/>
      <c r="AY29164" s="80"/>
      <c r="AZ29164" s="80"/>
      <c r="BA29164" s="80"/>
      <c r="BB29164" s="80"/>
    </row>
    <row r="29165" spans="9:54" x14ac:dyDescent="0.25">
      <c r="I29165" s="80"/>
      <c r="AX29165" s="80"/>
      <c r="AY29165" s="80"/>
      <c r="AZ29165" s="80"/>
      <c r="BA29165" s="80"/>
      <c r="BB29165" s="80"/>
    </row>
    <row r="29166" spans="9:54" x14ac:dyDescent="0.25">
      <c r="I29166" s="80"/>
      <c r="AX29166" s="80"/>
      <c r="AY29166" s="80"/>
      <c r="AZ29166" s="80"/>
      <c r="BA29166" s="80"/>
      <c r="BB29166" s="80"/>
    </row>
    <row r="29167" spans="9:54" x14ac:dyDescent="0.25">
      <c r="I29167" s="80"/>
      <c r="AX29167" s="80"/>
      <c r="AY29167" s="80"/>
      <c r="AZ29167" s="80"/>
      <c r="BA29167" s="80"/>
      <c r="BB29167" s="80"/>
    </row>
    <row r="29168" spans="9:54" x14ac:dyDescent="0.25">
      <c r="I29168" s="80"/>
      <c r="AX29168" s="80"/>
      <c r="AY29168" s="80"/>
      <c r="AZ29168" s="80"/>
      <c r="BA29168" s="80"/>
      <c r="BB29168" s="80"/>
    </row>
    <row r="29169" spans="9:54" x14ac:dyDescent="0.25">
      <c r="I29169" s="80"/>
      <c r="AX29169" s="80"/>
      <c r="AY29169" s="80"/>
      <c r="AZ29169" s="80"/>
      <c r="BA29169" s="80"/>
      <c r="BB29169" s="80"/>
    </row>
    <row r="29170" spans="9:54" x14ac:dyDescent="0.25">
      <c r="I29170" s="80"/>
      <c r="AX29170" s="80"/>
      <c r="AY29170" s="80"/>
      <c r="AZ29170" s="80"/>
      <c r="BA29170" s="80"/>
      <c r="BB29170" s="80"/>
    </row>
    <row r="29171" spans="9:54" x14ac:dyDescent="0.25">
      <c r="I29171" s="80"/>
      <c r="AX29171" s="80"/>
      <c r="AY29171" s="80"/>
      <c r="AZ29171" s="80"/>
      <c r="BA29171" s="80"/>
      <c r="BB29171" s="80"/>
    </row>
    <row r="29172" spans="9:54" x14ac:dyDescent="0.25">
      <c r="I29172" s="80"/>
      <c r="AX29172" s="80"/>
      <c r="AY29172" s="80"/>
      <c r="AZ29172" s="80"/>
      <c r="BA29172" s="80"/>
      <c r="BB29172" s="80"/>
    </row>
    <row r="29173" spans="9:54" x14ac:dyDescent="0.25">
      <c r="I29173" s="80"/>
      <c r="AX29173" s="80"/>
      <c r="AY29173" s="80"/>
      <c r="AZ29173" s="80"/>
      <c r="BA29173" s="80"/>
      <c r="BB29173" s="80"/>
    </row>
    <row r="29174" spans="9:54" x14ac:dyDescent="0.25">
      <c r="I29174" s="80"/>
      <c r="AX29174" s="80"/>
      <c r="AY29174" s="80"/>
      <c r="AZ29174" s="80"/>
      <c r="BA29174" s="80"/>
      <c r="BB29174" s="80"/>
    </row>
    <row r="29175" spans="9:54" x14ac:dyDescent="0.25">
      <c r="I29175" s="80"/>
      <c r="AX29175" s="80"/>
      <c r="AY29175" s="80"/>
      <c r="AZ29175" s="80"/>
      <c r="BA29175" s="80"/>
      <c r="BB29175" s="80"/>
    </row>
    <row r="29176" spans="9:54" x14ac:dyDescent="0.25">
      <c r="I29176" s="80"/>
      <c r="AX29176" s="80"/>
      <c r="AY29176" s="80"/>
      <c r="AZ29176" s="80"/>
      <c r="BA29176" s="80"/>
      <c r="BB29176" s="80"/>
    </row>
    <row r="29177" spans="9:54" x14ac:dyDescent="0.25">
      <c r="I29177" s="80"/>
      <c r="AX29177" s="80"/>
      <c r="AY29177" s="80"/>
      <c r="AZ29177" s="80"/>
      <c r="BA29177" s="80"/>
      <c r="BB29177" s="80"/>
    </row>
    <row r="29178" spans="9:54" x14ac:dyDescent="0.25">
      <c r="I29178" s="80"/>
      <c r="AX29178" s="80"/>
      <c r="AY29178" s="80"/>
      <c r="AZ29178" s="80"/>
      <c r="BA29178" s="80"/>
      <c r="BB29178" s="80"/>
    </row>
    <row r="29179" spans="9:54" x14ac:dyDescent="0.25">
      <c r="I29179" s="80"/>
      <c r="AX29179" s="80"/>
      <c r="AY29179" s="80"/>
      <c r="AZ29179" s="80"/>
      <c r="BA29179" s="80"/>
      <c r="BB29179" s="80"/>
    </row>
    <row r="29180" spans="9:54" x14ac:dyDescent="0.25">
      <c r="I29180" s="80"/>
      <c r="AX29180" s="80"/>
      <c r="AY29180" s="80"/>
      <c r="AZ29180" s="80"/>
      <c r="BA29180" s="80"/>
      <c r="BB29180" s="80"/>
    </row>
    <row r="29181" spans="9:54" x14ac:dyDescent="0.25">
      <c r="I29181" s="80"/>
      <c r="AX29181" s="80"/>
      <c r="AY29181" s="80"/>
      <c r="AZ29181" s="80"/>
      <c r="BA29181" s="80"/>
      <c r="BB29181" s="80"/>
    </row>
    <row r="29182" spans="9:54" x14ac:dyDescent="0.25">
      <c r="I29182" s="80"/>
      <c r="AX29182" s="80"/>
      <c r="AY29182" s="80"/>
      <c r="AZ29182" s="80"/>
      <c r="BA29182" s="80"/>
      <c r="BB29182" s="80"/>
    </row>
    <row r="29183" spans="9:54" x14ac:dyDescent="0.25">
      <c r="I29183" s="80"/>
      <c r="AX29183" s="80"/>
      <c r="AY29183" s="80"/>
      <c r="AZ29183" s="80"/>
      <c r="BA29183" s="80"/>
      <c r="BB29183" s="80"/>
    </row>
    <row r="29184" spans="9:54" x14ac:dyDescent="0.25">
      <c r="I29184" s="80"/>
      <c r="AX29184" s="80"/>
      <c r="AY29184" s="80"/>
      <c r="AZ29184" s="80"/>
      <c r="BA29184" s="80"/>
      <c r="BB29184" s="80"/>
    </row>
    <row r="29185" spans="9:54" x14ac:dyDescent="0.25">
      <c r="I29185" s="80"/>
      <c r="AX29185" s="80"/>
      <c r="AY29185" s="80"/>
      <c r="AZ29185" s="80"/>
      <c r="BA29185" s="80"/>
      <c r="BB29185" s="80"/>
    </row>
    <row r="29186" spans="9:54" x14ac:dyDescent="0.25">
      <c r="I29186" s="80"/>
      <c r="AX29186" s="80"/>
      <c r="AY29186" s="80"/>
      <c r="AZ29186" s="80"/>
      <c r="BA29186" s="80"/>
      <c r="BB29186" s="80"/>
    </row>
    <row r="29187" spans="9:54" x14ac:dyDescent="0.25">
      <c r="I29187" s="80"/>
      <c r="AX29187" s="80"/>
      <c r="AY29187" s="80"/>
      <c r="AZ29187" s="80"/>
      <c r="BA29187" s="80"/>
      <c r="BB29187" s="80"/>
    </row>
    <row r="29188" spans="9:54" x14ac:dyDescent="0.25">
      <c r="I29188" s="80"/>
      <c r="AX29188" s="80"/>
      <c r="AY29188" s="80"/>
      <c r="AZ29188" s="80"/>
      <c r="BA29188" s="80"/>
      <c r="BB29188" s="80"/>
    </row>
    <row r="29189" spans="9:54" x14ac:dyDescent="0.25">
      <c r="I29189" s="80"/>
      <c r="AX29189" s="80"/>
      <c r="AY29189" s="80"/>
      <c r="AZ29189" s="80"/>
      <c r="BA29189" s="80"/>
      <c r="BB29189" s="80"/>
    </row>
    <row r="29190" spans="9:54" x14ac:dyDescent="0.25">
      <c r="I29190" s="80"/>
      <c r="AX29190" s="80"/>
      <c r="AY29190" s="80"/>
      <c r="AZ29190" s="80"/>
      <c r="BA29190" s="80"/>
      <c r="BB29190" s="80"/>
    </row>
    <row r="29191" spans="9:54" x14ac:dyDescent="0.25">
      <c r="I29191" s="80"/>
      <c r="AX29191" s="80"/>
      <c r="AY29191" s="80"/>
      <c r="AZ29191" s="80"/>
      <c r="BA29191" s="80"/>
      <c r="BB29191" s="80"/>
    </row>
    <row r="29192" spans="9:54" x14ac:dyDescent="0.25">
      <c r="I29192" s="80"/>
      <c r="AX29192" s="80"/>
      <c r="AY29192" s="80"/>
      <c r="AZ29192" s="80"/>
      <c r="BA29192" s="80"/>
      <c r="BB29192" s="80"/>
    </row>
    <row r="29193" spans="9:54" x14ac:dyDescent="0.25">
      <c r="I29193" s="80"/>
      <c r="AX29193" s="80"/>
      <c r="AY29193" s="80"/>
      <c r="AZ29193" s="80"/>
      <c r="BA29193" s="80"/>
      <c r="BB29193" s="80"/>
    </row>
    <row r="29194" spans="9:54" x14ac:dyDescent="0.25">
      <c r="I29194" s="80"/>
      <c r="AX29194" s="80"/>
      <c r="AY29194" s="80"/>
      <c r="AZ29194" s="80"/>
      <c r="BA29194" s="80"/>
      <c r="BB29194" s="80"/>
    </row>
    <row r="29195" spans="9:54" x14ac:dyDescent="0.25">
      <c r="I29195" s="80"/>
      <c r="AX29195" s="80"/>
      <c r="AY29195" s="80"/>
      <c r="AZ29195" s="80"/>
      <c r="BA29195" s="80"/>
      <c r="BB29195" s="80"/>
    </row>
    <row r="29196" spans="9:54" x14ac:dyDescent="0.25">
      <c r="I29196" s="80"/>
      <c r="AX29196" s="80"/>
      <c r="AY29196" s="80"/>
      <c r="AZ29196" s="80"/>
      <c r="BA29196" s="80"/>
      <c r="BB29196" s="80"/>
    </row>
    <row r="29197" spans="9:54" x14ac:dyDescent="0.25">
      <c r="I29197" s="80"/>
      <c r="AX29197" s="80"/>
      <c r="AY29197" s="80"/>
      <c r="AZ29197" s="80"/>
      <c r="BA29197" s="80"/>
      <c r="BB29197" s="80"/>
    </row>
    <row r="29198" spans="9:54" x14ac:dyDescent="0.25">
      <c r="I29198" s="80"/>
      <c r="AX29198" s="80"/>
      <c r="AY29198" s="80"/>
      <c r="AZ29198" s="80"/>
      <c r="BA29198" s="80"/>
      <c r="BB29198" s="80"/>
    </row>
    <row r="29199" spans="9:54" x14ac:dyDescent="0.25">
      <c r="I29199" s="80"/>
      <c r="AX29199" s="80"/>
      <c r="AY29199" s="80"/>
      <c r="AZ29199" s="80"/>
      <c r="BA29199" s="80"/>
      <c r="BB29199" s="80"/>
    </row>
    <row r="29200" spans="9:54" x14ac:dyDescent="0.25">
      <c r="I29200" s="80"/>
      <c r="AX29200" s="80"/>
      <c r="AY29200" s="80"/>
      <c r="AZ29200" s="80"/>
      <c r="BA29200" s="80"/>
      <c r="BB29200" s="80"/>
    </row>
    <row r="29201" spans="9:54" x14ac:dyDescent="0.25">
      <c r="I29201" s="80"/>
      <c r="AX29201" s="80"/>
      <c r="AY29201" s="80"/>
      <c r="AZ29201" s="80"/>
      <c r="BA29201" s="80"/>
      <c r="BB29201" s="80"/>
    </row>
    <row r="29202" spans="9:54" x14ac:dyDescent="0.25">
      <c r="I29202" s="80"/>
      <c r="AX29202" s="80"/>
      <c r="AY29202" s="80"/>
      <c r="AZ29202" s="80"/>
      <c r="BA29202" s="80"/>
      <c r="BB29202" s="80"/>
    </row>
    <row r="29203" spans="9:54" x14ac:dyDescent="0.25">
      <c r="I29203" s="80"/>
      <c r="AX29203" s="80"/>
      <c r="AY29203" s="80"/>
      <c r="AZ29203" s="80"/>
      <c r="BA29203" s="80"/>
      <c r="BB29203" s="80"/>
    </row>
    <row r="29204" spans="9:54" x14ac:dyDescent="0.25">
      <c r="I29204" s="80"/>
      <c r="AX29204" s="80"/>
      <c r="AY29204" s="80"/>
      <c r="AZ29204" s="80"/>
      <c r="BA29204" s="80"/>
      <c r="BB29204" s="80"/>
    </row>
    <row r="29205" spans="9:54" x14ac:dyDescent="0.25">
      <c r="I29205" s="80"/>
      <c r="AX29205" s="80"/>
      <c r="AY29205" s="80"/>
      <c r="AZ29205" s="80"/>
      <c r="BA29205" s="80"/>
      <c r="BB29205" s="80"/>
    </row>
    <row r="29206" spans="9:54" x14ac:dyDescent="0.25">
      <c r="I29206" s="80"/>
      <c r="AX29206" s="80"/>
      <c r="AY29206" s="80"/>
      <c r="AZ29206" s="80"/>
      <c r="BA29206" s="80"/>
      <c r="BB29206" s="80"/>
    </row>
    <row r="29207" spans="9:54" x14ac:dyDescent="0.25">
      <c r="I29207" s="80"/>
      <c r="AX29207" s="80"/>
      <c r="AY29207" s="80"/>
      <c r="AZ29207" s="80"/>
      <c r="BA29207" s="80"/>
      <c r="BB29207" s="80"/>
    </row>
    <row r="29208" spans="9:54" x14ac:dyDescent="0.25">
      <c r="I29208" s="80"/>
      <c r="AX29208" s="80"/>
      <c r="AY29208" s="80"/>
      <c r="AZ29208" s="80"/>
      <c r="BA29208" s="80"/>
      <c r="BB29208" s="80"/>
    </row>
    <row r="29209" spans="9:54" x14ac:dyDescent="0.25">
      <c r="I29209" s="80"/>
      <c r="AX29209" s="80"/>
      <c r="AY29209" s="80"/>
      <c r="AZ29209" s="80"/>
      <c r="BA29209" s="80"/>
      <c r="BB29209" s="80"/>
    </row>
    <row r="29210" spans="9:54" x14ac:dyDescent="0.25">
      <c r="I29210" s="80"/>
      <c r="AX29210" s="80"/>
      <c r="AY29210" s="80"/>
      <c r="AZ29210" s="80"/>
      <c r="BA29210" s="80"/>
      <c r="BB29210" s="80"/>
    </row>
    <row r="29211" spans="9:54" x14ac:dyDescent="0.25">
      <c r="I29211" s="80"/>
      <c r="AX29211" s="80"/>
      <c r="AY29211" s="80"/>
      <c r="AZ29211" s="80"/>
      <c r="BA29211" s="80"/>
      <c r="BB29211" s="80"/>
    </row>
    <row r="29212" spans="9:54" x14ac:dyDescent="0.25">
      <c r="I29212" s="80"/>
      <c r="AX29212" s="80"/>
      <c r="AY29212" s="80"/>
      <c r="AZ29212" s="80"/>
      <c r="BA29212" s="80"/>
      <c r="BB29212" s="80"/>
    </row>
    <row r="29213" spans="9:54" x14ac:dyDescent="0.25">
      <c r="I29213" s="80"/>
      <c r="AX29213" s="80"/>
      <c r="AY29213" s="80"/>
      <c r="AZ29213" s="80"/>
      <c r="BA29213" s="80"/>
      <c r="BB29213" s="80"/>
    </row>
    <row r="29214" spans="9:54" x14ac:dyDescent="0.25">
      <c r="I29214" s="80"/>
      <c r="AX29214" s="80"/>
      <c r="AY29214" s="80"/>
      <c r="AZ29214" s="80"/>
      <c r="BA29214" s="80"/>
      <c r="BB29214" s="80"/>
    </row>
    <row r="29215" spans="9:54" x14ac:dyDescent="0.25">
      <c r="I29215" s="80"/>
      <c r="AX29215" s="80"/>
      <c r="AY29215" s="80"/>
      <c r="AZ29215" s="80"/>
      <c r="BA29215" s="80"/>
      <c r="BB29215" s="80"/>
    </row>
    <row r="29216" spans="9:54" x14ac:dyDescent="0.25">
      <c r="I29216" s="80"/>
      <c r="AX29216" s="80"/>
      <c r="AY29216" s="80"/>
      <c r="AZ29216" s="80"/>
      <c r="BA29216" s="80"/>
      <c r="BB29216" s="80"/>
    </row>
    <row r="29217" spans="9:54" x14ac:dyDescent="0.25">
      <c r="I29217" s="80"/>
      <c r="AX29217" s="80"/>
      <c r="AY29217" s="80"/>
      <c r="AZ29217" s="80"/>
      <c r="BA29217" s="80"/>
      <c r="BB29217" s="80"/>
    </row>
    <row r="29218" spans="9:54" x14ac:dyDescent="0.25">
      <c r="I29218" s="80"/>
      <c r="AX29218" s="80"/>
      <c r="AY29218" s="80"/>
      <c r="AZ29218" s="80"/>
      <c r="BA29218" s="80"/>
      <c r="BB29218" s="80"/>
    </row>
    <row r="29219" spans="9:54" x14ac:dyDescent="0.25">
      <c r="I29219" s="80"/>
      <c r="AX29219" s="80"/>
      <c r="AY29219" s="80"/>
      <c r="AZ29219" s="80"/>
      <c r="BA29219" s="80"/>
      <c r="BB29219" s="80"/>
    </row>
    <row r="29220" spans="9:54" x14ac:dyDescent="0.25">
      <c r="I29220" s="80"/>
      <c r="AX29220" s="80"/>
      <c r="AY29220" s="80"/>
      <c r="AZ29220" s="80"/>
      <c r="BA29220" s="80"/>
      <c r="BB29220" s="80"/>
    </row>
    <row r="29221" spans="9:54" x14ac:dyDescent="0.25">
      <c r="I29221" s="80"/>
      <c r="AX29221" s="80"/>
      <c r="AY29221" s="80"/>
      <c r="AZ29221" s="80"/>
      <c r="BA29221" s="80"/>
      <c r="BB29221" s="80"/>
    </row>
    <row r="29222" spans="9:54" x14ac:dyDescent="0.25">
      <c r="I29222" s="80"/>
      <c r="AX29222" s="80"/>
      <c r="AY29222" s="80"/>
      <c r="AZ29222" s="80"/>
      <c r="BA29222" s="80"/>
      <c r="BB29222" s="80"/>
    </row>
    <row r="29223" spans="9:54" x14ac:dyDescent="0.25">
      <c r="I29223" s="80"/>
      <c r="AX29223" s="80"/>
      <c r="AY29223" s="80"/>
      <c r="AZ29223" s="80"/>
      <c r="BA29223" s="80"/>
      <c r="BB29223" s="80"/>
    </row>
    <row r="29224" spans="9:54" x14ac:dyDescent="0.25">
      <c r="I29224" s="80"/>
      <c r="AX29224" s="80"/>
      <c r="AY29224" s="80"/>
      <c r="AZ29224" s="80"/>
      <c r="BA29224" s="80"/>
      <c r="BB29224" s="80"/>
    </row>
    <row r="29225" spans="9:54" x14ac:dyDescent="0.25">
      <c r="I29225" s="80"/>
      <c r="AX29225" s="80"/>
      <c r="AY29225" s="80"/>
      <c r="AZ29225" s="80"/>
      <c r="BA29225" s="80"/>
      <c r="BB29225" s="80"/>
    </row>
    <row r="29226" spans="9:54" x14ac:dyDescent="0.25">
      <c r="I29226" s="80"/>
      <c r="AX29226" s="80"/>
      <c r="AY29226" s="80"/>
      <c r="AZ29226" s="80"/>
      <c r="BA29226" s="80"/>
      <c r="BB29226" s="80"/>
    </row>
    <row r="29227" spans="9:54" x14ac:dyDescent="0.25">
      <c r="I29227" s="80"/>
      <c r="AX29227" s="80"/>
      <c r="AY29227" s="80"/>
      <c r="AZ29227" s="80"/>
      <c r="BA29227" s="80"/>
      <c r="BB29227" s="80"/>
    </row>
    <row r="29228" spans="9:54" x14ac:dyDescent="0.25">
      <c r="I29228" s="80"/>
      <c r="AX29228" s="80"/>
      <c r="AY29228" s="80"/>
      <c r="AZ29228" s="80"/>
      <c r="BA29228" s="80"/>
      <c r="BB29228" s="80"/>
    </row>
    <row r="29229" spans="9:54" x14ac:dyDescent="0.25">
      <c r="I29229" s="80"/>
      <c r="AX29229" s="80"/>
      <c r="AY29229" s="80"/>
      <c r="AZ29229" s="80"/>
      <c r="BA29229" s="80"/>
      <c r="BB29229" s="80"/>
    </row>
    <row r="29230" spans="9:54" x14ac:dyDescent="0.25">
      <c r="I29230" s="80"/>
      <c r="AX29230" s="80"/>
      <c r="AY29230" s="80"/>
      <c r="AZ29230" s="80"/>
      <c r="BA29230" s="80"/>
      <c r="BB29230" s="80"/>
    </row>
    <row r="29231" spans="9:54" x14ac:dyDescent="0.25">
      <c r="I29231" s="80"/>
      <c r="AX29231" s="80"/>
      <c r="AY29231" s="80"/>
      <c r="AZ29231" s="80"/>
      <c r="BA29231" s="80"/>
      <c r="BB29231" s="80"/>
    </row>
    <row r="29232" spans="9:54" x14ac:dyDescent="0.25">
      <c r="I29232" s="80"/>
      <c r="AX29232" s="80"/>
      <c r="AY29232" s="80"/>
      <c r="AZ29232" s="80"/>
      <c r="BA29232" s="80"/>
      <c r="BB29232" s="80"/>
    </row>
    <row r="29233" spans="9:54" x14ac:dyDescent="0.25">
      <c r="I29233" s="80"/>
      <c r="AX29233" s="80"/>
      <c r="AY29233" s="80"/>
      <c r="AZ29233" s="80"/>
      <c r="BA29233" s="80"/>
      <c r="BB29233" s="80"/>
    </row>
    <row r="29234" spans="9:54" x14ac:dyDescent="0.25">
      <c r="I29234" s="80"/>
      <c r="AX29234" s="80"/>
      <c r="AY29234" s="80"/>
      <c r="AZ29234" s="80"/>
      <c r="BA29234" s="80"/>
      <c r="BB29234" s="80"/>
    </row>
    <row r="29235" spans="9:54" x14ac:dyDescent="0.25">
      <c r="I29235" s="80"/>
      <c r="AX29235" s="80"/>
      <c r="AY29235" s="80"/>
      <c r="AZ29235" s="80"/>
      <c r="BA29235" s="80"/>
      <c r="BB29235" s="80"/>
    </row>
    <row r="29236" spans="9:54" x14ac:dyDescent="0.25">
      <c r="I29236" s="80"/>
      <c r="AX29236" s="80"/>
      <c r="AY29236" s="80"/>
      <c r="AZ29236" s="80"/>
      <c r="BA29236" s="80"/>
      <c r="BB29236" s="80"/>
    </row>
    <row r="29237" spans="9:54" x14ac:dyDescent="0.25">
      <c r="I29237" s="80"/>
      <c r="AX29237" s="80"/>
      <c r="AY29237" s="80"/>
      <c r="AZ29237" s="80"/>
      <c r="BA29237" s="80"/>
      <c r="BB29237" s="80"/>
    </row>
    <row r="29238" spans="9:54" x14ac:dyDescent="0.25">
      <c r="I29238" s="80"/>
      <c r="AX29238" s="80"/>
      <c r="AY29238" s="80"/>
      <c r="AZ29238" s="80"/>
      <c r="BA29238" s="80"/>
      <c r="BB29238" s="80"/>
    </row>
    <row r="29239" spans="9:54" x14ac:dyDescent="0.25">
      <c r="I29239" s="80"/>
      <c r="AX29239" s="80"/>
      <c r="AY29239" s="80"/>
      <c r="AZ29239" s="80"/>
      <c r="BA29239" s="80"/>
      <c r="BB29239" s="80"/>
    </row>
    <row r="29240" spans="9:54" x14ac:dyDescent="0.25">
      <c r="I29240" s="80"/>
      <c r="AX29240" s="80"/>
      <c r="AY29240" s="80"/>
      <c r="AZ29240" s="80"/>
      <c r="BA29240" s="80"/>
      <c r="BB29240" s="80"/>
    </row>
    <row r="29241" spans="9:54" x14ac:dyDescent="0.25">
      <c r="I29241" s="80"/>
      <c r="AX29241" s="80"/>
      <c r="AY29241" s="80"/>
      <c r="AZ29241" s="80"/>
      <c r="BA29241" s="80"/>
      <c r="BB29241" s="80"/>
    </row>
    <row r="29242" spans="9:54" x14ac:dyDescent="0.25">
      <c r="I29242" s="80"/>
      <c r="AX29242" s="80"/>
      <c r="AY29242" s="80"/>
      <c r="AZ29242" s="80"/>
      <c r="BA29242" s="80"/>
      <c r="BB29242" s="80"/>
    </row>
    <row r="29243" spans="9:54" x14ac:dyDescent="0.25">
      <c r="I29243" s="80"/>
      <c r="AX29243" s="80"/>
      <c r="AY29243" s="80"/>
      <c r="AZ29243" s="80"/>
      <c r="BA29243" s="80"/>
      <c r="BB29243" s="80"/>
    </row>
    <row r="29244" spans="9:54" x14ac:dyDescent="0.25">
      <c r="I29244" s="80"/>
      <c r="AX29244" s="80"/>
      <c r="AY29244" s="80"/>
      <c r="AZ29244" s="80"/>
      <c r="BA29244" s="80"/>
      <c r="BB29244" s="80"/>
    </row>
    <row r="29245" spans="9:54" x14ac:dyDescent="0.25">
      <c r="I29245" s="80"/>
      <c r="AX29245" s="80"/>
      <c r="AY29245" s="80"/>
      <c r="AZ29245" s="80"/>
      <c r="BA29245" s="80"/>
      <c r="BB29245" s="80"/>
    </row>
    <row r="29246" spans="9:54" x14ac:dyDescent="0.25">
      <c r="I29246" s="80"/>
      <c r="AX29246" s="80"/>
      <c r="AY29246" s="80"/>
      <c r="AZ29246" s="80"/>
      <c r="BA29246" s="80"/>
      <c r="BB29246" s="80"/>
    </row>
    <row r="29247" spans="9:54" x14ac:dyDescent="0.25">
      <c r="I29247" s="80"/>
      <c r="AX29247" s="80"/>
      <c r="AY29247" s="80"/>
      <c r="AZ29247" s="80"/>
      <c r="BA29247" s="80"/>
      <c r="BB29247" s="80"/>
    </row>
    <row r="29248" spans="9:54" x14ac:dyDescent="0.25">
      <c r="I29248" s="80"/>
      <c r="AX29248" s="80"/>
      <c r="AY29248" s="80"/>
      <c r="AZ29248" s="80"/>
      <c r="BA29248" s="80"/>
      <c r="BB29248" s="80"/>
    </row>
    <row r="29249" spans="9:54" x14ac:dyDescent="0.25">
      <c r="I29249" s="80"/>
      <c r="AX29249" s="80"/>
      <c r="AY29249" s="80"/>
      <c r="AZ29249" s="80"/>
      <c r="BA29249" s="80"/>
      <c r="BB29249" s="80"/>
    </row>
    <row r="29250" spans="9:54" x14ac:dyDescent="0.25">
      <c r="I29250" s="80"/>
      <c r="AX29250" s="80"/>
      <c r="AY29250" s="80"/>
      <c r="AZ29250" s="80"/>
      <c r="BA29250" s="80"/>
      <c r="BB29250" s="80"/>
    </row>
    <row r="29251" spans="9:54" x14ac:dyDescent="0.25">
      <c r="I29251" s="80"/>
      <c r="AX29251" s="80"/>
      <c r="AY29251" s="80"/>
      <c r="AZ29251" s="80"/>
      <c r="BA29251" s="80"/>
      <c r="BB29251" s="80"/>
    </row>
    <row r="29252" spans="9:54" x14ac:dyDescent="0.25">
      <c r="I29252" s="80"/>
      <c r="AX29252" s="80"/>
      <c r="AY29252" s="80"/>
      <c r="AZ29252" s="80"/>
      <c r="BA29252" s="80"/>
      <c r="BB29252" s="80"/>
    </row>
    <row r="29253" spans="9:54" x14ac:dyDescent="0.25">
      <c r="I29253" s="80"/>
      <c r="AX29253" s="80"/>
      <c r="AY29253" s="80"/>
      <c r="AZ29253" s="80"/>
      <c r="BA29253" s="80"/>
      <c r="BB29253" s="80"/>
    </row>
    <row r="29254" spans="9:54" x14ac:dyDescent="0.25">
      <c r="I29254" s="80"/>
      <c r="AX29254" s="80"/>
      <c r="AY29254" s="80"/>
      <c r="AZ29254" s="80"/>
      <c r="BA29254" s="80"/>
      <c r="BB29254" s="80"/>
    </row>
    <row r="29255" spans="9:54" x14ac:dyDescent="0.25">
      <c r="I29255" s="80"/>
      <c r="AX29255" s="80"/>
      <c r="AY29255" s="80"/>
      <c r="AZ29255" s="80"/>
      <c r="BA29255" s="80"/>
      <c r="BB29255" s="80"/>
    </row>
    <row r="29256" spans="9:54" x14ac:dyDescent="0.25">
      <c r="I29256" s="80"/>
      <c r="AX29256" s="80"/>
      <c r="AY29256" s="80"/>
      <c r="AZ29256" s="80"/>
      <c r="BA29256" s="80"/>
      <c r="BB29256" s="80"/>
    </row>
    <row r="29257" spans="9:54" x14ac:dyDescent="0.25">
      <c r="I29257" s="80"/>
      <c r="AX29257" s="80"/>
      <c r="AY29257" s="80"/>
      <c r="AZ29257" s="80"/>
      <c r="BA29257" s="80"/>
      <c r="BB29257" s="80"/>
    </row>
    <row r="29258" spans="9:54" x14ac:dyDescent="0.25">
      <c r="I29258" s="80"/>
      <c r="AX29258" s="80"/>
      <c r="AY29258" s="80"/>
      <c r="AZ29258" s="80"/>
      <c r="BA29258" s="80"/>
      <c r="BB29258" s="80"/>
    </row>
    <row r="29259" spans="9:54" x14ac:dyDescent="0.25">
      <c r="I29259" s="80"/>
      <c r="AX29259" s="80"/>
      <c r="AY29259" s="80"/>
      <c r="AZ29259" s="80"/>
      <c r="BA29259" s="80"/>
      <c r="BB29259" s="80"/>
    </row>
    <row r="29260" spans="9:54" x14ac:dyDescent="0.25">
      <c r="I29260" s="80"/>
      <c r="AX29260" s="80"/>
      <c r="AY29260" s="80"/>
      <c r="AZ29260" s="80"/>
      <c r="BA29260" s="80"/>
      <c r="BB29260" s="80"/>
    </row>
    <row r="29261" spans="9:54" x14ac:dyDescent="0.25">
      <c r="I29261" s="80"/>
      <c r="AX29261" s="80"/>
      <c r="AY29261" s="80"/>
      <c r="AZ29261" s="80"/>
      <c r="BA29261" s="80"/>
      <c r="BB29261" s="80"/>
    </row>
    <row r="29262" spans="9:54" x14ac:dyDescent="0.25">
      <c r="I29262" s="80"/>
      <c r="AX29262" s="80"/>
      <c r="AY29262" s="80"/>
      <c r="AZ29262" s="80"/>
      <c r="BA29262" s="80"/>
      <c r="BB29262" s="80"/>
    </row>
    <row r="29263" spans="9:54" x14ac:dyDescent="0.25">
      <c r="I29263" s="80"/>
      <c r="AX29263" s="80"/>
      <c r="AY29263" s="80"/>
      <c r="AZ29263" s="80"/>
      <c r="BA29263" s="80"/>
      <c r="BB29263" s="80"/>
    </row>
    <row r="29264" spans="9:54" x14ac:dyDescent="0.25">
      <c r="I29264" s="80"/>
      <c r="AX29264" s="80"/>
      <c r="AY29264" s="80"/>
      <c r="AZ29264" s="80"/>
      <c r="BA29264" s="80"/>
      <c r="BB29264" s="80"/>
    </row>
    <row r="29265" spans="9:54" x14ac:dyDescent="0.25">
      <c r="I29265" s="80"/>
      <c r="AX29265" s="80"/>
      <c r="AY29265" s="80"/>
      <c r="AZ29265" s="80"/>
      <c r="BA29265" s="80"/>
      <c r="BB29265" s="80"/>
    </row>
    <row r="29266" spans="9:54" x14ac:dyDescent="0.25">
      <c r="I29266" s="80"/>
      <c r="AX29266" s="80"/>
      <c r="AY29266" s="80"/>
      <c r="AZ29266" s="80"/>
      <c r="BA29266" s="80"/>
      <c r="BB29266" s="80"/>
    </row>
    <row r="29267" spans="9:54" x14ac:dyDescent="0.25">
      <c r="I29267" s="80"/>
      <c r="AX29267" s="80"/>
      <c r="AY29267" s="80"/>
      <c r="AZ29267" s="80"/>
      <c r="BA29267" s="80"/>
      <c r="BB29267" s="80"/>
    </row>
    <row r="29268" spans="9:54" x14ac:dyDescent="0.25">
      <c r="I29268" s="80"/>
      <c r="AX29268" s="80"/>
      <c r="AY29268" s="80"/>
      <c r="AZ29268" s="80"/>
      <c r="BA29268" s="80"/>
      <c r="BB29268" s="80"/>
    </row>
    <row r="29269" spans="9:54" x14ac:dyDescent="0.25">
      <c r="I29269" s="80"/>
      <c r="AX29269" s="80"/>
      <c r="AY29269" s="80"/>
      <c r="AZ29269" s="80"/>
      <c r="BA29269" s="80"/>
      <c r="BB29269" s="80"/>
    </row>
    <row r="29270" spans="9:54" x14ac:dyDescent="0.25">
      <c r="I29270" s="80"/>
      <c r="AX29270" s="80"/>
      <c r="AY29270" s="80"/>
      <c r="AZ29270" s="80"/>
      <c r="BA29270" s="80"/>
      <c r="BB29270" s="80"/>
    </row>
    <row r="29271" spans="9:54" x14ac:dyDescent="0.25">
      <c r="I29271" s="80"/>
      <c r="AX29271" s="80"/>
      <c r="AY29271" s="80"/>
      <c r="AZ29271" s="80"/>
      <c r="BA29271" s="80"/>
      <c r="BB29271" s="80"/>
    </row>
    <row r="29272" spans="9:54" x14ac:dyDescent="0.25">
      <c r="I29272" s="80"/>
      <c r="AX29272" s="80"/>
      <c r="AY29272" s="80"/>
      <c r="AZ29272" s="80"/>
      <c r="BA29272" s="80"/>
      <c r="BB29272" s="80"/>
    </row>
    <row r="29273" spans="9:54" x14ac:dyDescent="0.25">
      <c r="I29273" s="80"/>
      <c r="AX29273" s="80"/>
      <c r="AY29273" s="80"/>
      <c r="AZ29273" s="80"/>
      <c r="BA29273" s="80"/>
      <c r="BB29273" s="80"/>
    </row>
    <row r="29274" spans="9:54" x14ac:dyDescent="0.25">
      <c r="I29274" s="80"/>
      <c r="AX29274" s="80"/>
      <c r="AY29274" s="80"/>
      <c r="AZ29274" s="80"/>
      <c r="BA29274" s="80"/>
      <c r="BB29274" s="80"/>
    </row>
    <row r="29275" spans="9:54" x14ac:dyDescent="0.25">
      <c r="I29275" s="80"/>
      <c r="AX29275" s="80"/>
      <c r="AY29275" s="80"/>
      <c r="AZ29275" s="80"/>
      <c r="BA29275" s="80"/>
      <c r="BB29275" s="80"/>
    </row>
    <row r="29276" spans="9:54" x14ac:dyDescent="0.25">
      <c r="I29276" s="80"/>
      <c r="AX29276" s="80"/>
      <c r="AY29276" s="80"/>
      <c r="AZ29276" s="80"/>
      <c r="BA29276" s="80"/>
      <c r="BB29276" s="80"/>
    </row>
    <row r="29277" spans="9:54" x14ac:dyDescent="0.25">
      <c r="I29277" s="80"/>
      <c r="AX29277" s="80"/>
      <c r="AY29277" s="80"/>
      <c r="AZ29277" s="80"/>
      <c r="BA29277" s="80"/>
      <c r="BB29277" s="80"/>
    </row>
    <row r="29278" spans="9:54" x14ac:dyDescent="0.25">
      <c r="I29278" s="80"/>
      <c r="AX29278" s="80"/>
      <c r="AY29278" s="80"/>
      <c r="AZ29278" s="80"/>
      <c r="BA29278" s="80"/>
      <c r="BB29278" s="80"/>
    </row>
    <row r="29279" spans="9:54" x14ac:dyDescent="0.25">
      <c r="I29279" s="80"/>
      <c r="AX29279" s="80"/>
      <c r="AY29279" s="80"/>
      <c r="AZ29279" s="80"/>
      <c r="BA29279" s="80"/>
      <c r="BB29279" s="80"/>
    </row>
    <row r="29280" spans="9:54" x14ac:dyDescent="0.25">
      <c r="I29280" s="80"/>
      <c r="AX29280" s="80"/>
      <c r="AY29280" s="80"/>
      <c r="AZ29280" s="80"/>
      <c r="BA29280" s="80"/>
      <c r="BB29280" s="80"/>
    </row>
    <row r="29281" spans="9:54" x14ac:dyDescent="0.25">
      <c r="I29281" s="80"/>
      <c r="AX29281" s="80"/>
      <c r="AY29281" s="80"/>
      <c r="AZ29281" s="80"/>
      <c r="BA29281" s="80"/>
      <c r="BB29281" s="80"/>
    </row>
    <row r="29282" spans="9:54" x14ac:dyDescent="0.25">
      <c r="I29282" s="80"/>
      <c r="AX29282" s="80"/>
      <c r="AY29282" s="80"/>
      <c r="AZ29282" s="80"/>
      <c r="BA29282" s="80"/>
      <c r="BB29282" s="80"/>
    </row>
    <row r="29283" spans="9:54" x14ac:dyDescent="0.25">
      <c r="I29283" s="80"/>
      <c r="AX29283" s="80"/>
      <c r="AY29283" s="80"/>
      <c r="AZ29283" s="80"/>
      <c r="BA29283" s="80"/>
      <c r="BB29283" s="80"/>
    </row>
    <row r="29284" spans="9:54" x14ac:dyDescent="0.25">
      <c r="I29284" s="80"/>
      <c r="AX29284" s="80"/>
      <c r="AY29284" s="80"/>
      <c r="AZ29284" s="80"/>
      <c r="BA29284" s="80"/>
      <c r="BB29284" s="80"/>
    </row>
    <row r="29285" spans="9:54" x14ac:dyDescent="0.25">
      <c r="I29285" s="80"/>
      <c r="AX29285" s="80"/>
      <c r="AY29285" s="80"/>
      <c r="AZ29285" s="80"/>
      <c r="BA29285" s="80"/>
      <c r="BB29285" s="80"/>
    </row>
    <row r="29286" spans="9:54" x14ac:dyDescent="0.25">
      <c r="I29286" s="80"/>
      <c r="AX29286" s="80"/>
      <c r="AY29286" s="80"/>
      <c r="AZ29286" s="80"/>
      <c r="BA29286" s="80"/>
      <c r="BB29286" s="80"/>
    </row>
    <row r="29287" spans="9:54" x14ac:dyDescent="0.25">
      <c r="I29287" s="80"/>
      <c r="AX29287" s="80"/>
      <c r="AY29287" s="80"/>
      <c r="AZ29287" s="80"/>
      <c r="BA29287" s="80"/>
      <c r="BB29287" s="80"/>
    </row>
    <row r="29288" spans="9:54" x14ac:dyDescent="0.25">
      <c r="I29288" s="80"/>
      <c r="AX29288" s="80"/>
      <c r="AY29288" s="80"/>
      <c r="AZ29288" s="80"/>
      <c r="BA29288" s="80"/>
      <c r="BB29288" s="80"/>
    </row>
    <row r="29289" spans="9:54" x14ac:dyDescent="0.25">
      <c r="I29289" s="80"/>
      <c r="AX29289" s="80"/>
      <c r="AY29289" s="80"/>
      <c r="AZ29289" s="80"/>
      <c r="BA29289" s="80"/>
      <c r="BB29289" s="80"/>
    </row>
    <row r="29290" spans="9:54" x14ac:dyDescent="0.25">
      <c r="I29290" s="80"/>
      <c r="AX29290" s="80"/>
      <c r="AY29290" s="80"/>
      <c r="AZ29290" s="80"/>
      <c r="BA29290" s="80"/>
      <c r="BB29290" s="80"/>
    </row>
    <row r="29291" spans="9:54" x14ac:dyDescent="0.25">
      <c r="I29291" s="80"/>
      <c r="AX29291" s="80"/>
      <c r="AY29291" s="80"/>
      <c r="AZ29291" s="80"/>
      <c r="BA29291" s="80"/>
      <c r="BB29291" s="80"/>
    </row>
    <row r="29292" spans="9:54" x14ac:dyDescent="0.25">
      <c r="I29292" s="80"/>
      <c r="AX29292" s="80"/>
      <c r="AY29292" s="80"/>
      <c r="AZ29292" s="80"/>
      <c r="BA29292" s="80"/>
      <c r="BB29292" s="80"/>
    </row>
    <row r="29293" spans="9:54" x14ac:dyDescent="0.25">
      <c r="I29293" s="80"/>
      <c r="AX29293" s="80"/>
      <c r="AY29293" s="80"/>
      <c r="AZ29293" s="80"/>
      <c r="BA29293" s="80"/>
      <c r="BB29293" s="80"/>
    </row>
    <row r="29294" spans="9:54" x14ac:dyDescent="0.25">
      <c r="I29294" s="80"/>
      <c r="AX29294" s="80"/>
      <c r="AY29294" s="80"/>
      <c r="AZ29294" s="80"/>
      <c r="BA29294" s="80"/>
      <c r="BB29294" s="80"/>
    </row>
    <row r="29295" spans="9:54" x14ac:dyDescent="0.25">
      <c r="I29295" s="80"/>
      <c r="AX29295" s="80"/>
      <c r="AY29295" s="80"/>
      <c r="AZ29295" s="80"/>
      <c r="BA29295" s="80"/>
      <c r="BB29295" s="80"/>
    </row>
    <row r="29296" spans="9:54" x14ac:dyDescent="0.25">
      <c r="I29296" s="80"/>
      <c r="AX29296" s="80"/>
      <c r="AY29296" s="80"/>
      <c r="AZ29296" s="80"/>
      <c r="BA29296" s="80"/>
      <c r="BB29296" s="80"/>
    </row>
    <row r="29297" spans="9:54" x14ac:dyDescent="0.25">
      <c r="I29297" s="80"/>
      <c r="AX29297" s="80"/>
      <c r="AY29297" s="80"/>
      <c r="AZ29297" s="80"/>
      <c r="BA29297" s="80"/>
      <c r="BB29297" s="80"/>
    </row>
    <row r="29298" spans="9:54" x14ac:dyDescent="0.25">
      <c r="I29298" s="80"/>
      <c r="AX29298" s="80"/>
      <c r="AY29298" s="80"/>
      <c r="AZ29298" s="80"/>
      <c r="BA29298" s="80"/>
      <c r="BB29298" s="80"/>
    </row>
    <row r="29299" spans="9:54" x14ac:dyDescent="0.25">
      <c r="I29299" s="80"/>
      <c r="AX29299" s="80"/>
      <c r="AY29299" s="80"/>
      <c r="AZ29299" s="80"/>
      <c r="BA29299" s="80"/>
      <c r="BB29299" s="80"/>
    </row>
    <row r="29300" spans="9:54" x14ac:dyDescent="0.25">
      <c r="I29300" s="80"/>
      <c r="AX29300" s="80"/>
      <c r="AY29300" s="80"/>
      <c r="AZ29300" s="80"/>
      <c r="BA29300" s="80"/>
      <c r="BB29300" s="80"/>
    </row>
    <row r="29301" spans="9:54" x14ac:dyDescent="0.25">
      <c r="I29301" s="80"/>
      <c r="AX29301" s="80"/>
      <c r="AY29301" s="80"/>
      <c r="AZ29301" s="80"/>
      <c r="BA29301" s="80"/>
      <c r="BB29301" s="80"/>
    </row>
    <row r="29302" spans="9:54" x14ac:dyDescent="0.25">
      <c r="I29302" s="80"/>
      <c r="AX29302" s="80"/>
      <c r="AY29302" s="80"/>
      <c r="AZ29302" s="80"/>
      <c r="BA29302" s="80"/>
      <c r="BB29302" s="80"/>
    </row>
    <row r="29303" spans="9:54" x14ac:dyDescent="0.25">
      <c r="I29303" s="80"/>
      <c r="AX29303" s="80"/>
      <c r="AY29303" s="80"/>
      <c r="AZ29303" s="80"/>
      <c r="BA29303" s="80"/>
      <c r="BB29303" s="80"/>
    </row>
    <row r="29304" spans="9:54" x14ac:dyDescent="0.25">
      <c r="I29304" s="80"/>
      <c r="AX29304" s="80"/>
      <c r="AY29304" s="80"/>
      <c r="AZ29304" s="80"/>
      <c r="BA29304" s="80"/>
      <c r="BB29304" s="80"/>
    </row>
    <row r="29305" spans="9:54" x14ac:dyDescent="0.25">
      <c r="I29305" s="80"/>
      <c r="AX29305" s="80"/>
      <c r="AY29305" s="80"/>
      <c r="AZ29305" s="80"/>
      <c r="BA29305" s="80"/>
      <c r="BB29305" s="80"/>
    </row>
    <row r="29306" spans="9:54" x14ac:dyDescent="0.25">
      <c r="I29306" s="80"/>
      <c r="AX29306" s="80"/>
      <c r="AY29306" s="80"/>
      <c r="AZ29306" s="80"/>
      <c r="BA29306" s="80"/>
      <c r="BB29306" s="80"/>
    </row>
    <row r="29307" spans="9:54" x14ac:dyDescent="0.25">
      <c r="I29307" s="80"/>
      <c r="AX29307" s="80"/>
      <c r="AY29307" s="80"/>
      <c r="AZ29307" s="80"/>
      <c r="BA29307" s="80"/>
      <c r="BB29307" s="80"/>
    </row>
    <row r="29308" spans="9:54" x14ac:dyDescent="0.25">
      <c r="I29308" s="80"/>
      <c r="AX29308" s="80"/>
      <c r="AY29308" s="80"/>
      <c r="AZ29308" s="80"/>
      <c r="BA29308" s="80"/>
      <c r="BB29308" s="80"/>
    </row>
    <row r="29309" spans="9:54" x14ac:dyDescent="0.25">
      <c r="I29309" s="80"/>
      <c r="AX29309" s="80"/>
      <c r="AY29309" s="80"/>
      <c r="AZ29309" s="80"/>
      <c r="BA29309" s="80"/>
      <c r="BB29309" s="80"/>
    </row>
    <row r="29310" spans="9:54" x14ac:dyDescent="0.25">
      <c r="I29310" s="80"/>
      <c r="AX29310" s="80"/>
      <c r="AY29310" s="80"/>
      <c r="AZ29310" s="80"/>
      <c r="BA29310" s="80"/>
      <c r="BB29310" s="80"/>
    </row>
    <row r="29311" spans="9:54" x14ac:dyDescent="0.25">
      <c r="I29311" s="80"/>
      <c r="AX29311" s="80"/>
      <c r="AY29311" s="80"/>
      <c r="AZ29311" s="80"/>
      <c r="BA29311" s="80"/>
      <c r="BB29311" s="80"/>
    </row>
    <row r="29312" spans="9:54" x14ac:dyDescent="0.25">
      <c r="I29312" s="80"/>
      <c r="AX29312" s="80"/>
      <c r="AY29312" s="80"/>
      <c r="AZ29312" s="80"/>
      <c r="BA29312" s="80"/>
      <c r="BB29312" s="80"/>
    </row>
    <row r="29313" spans="9:54" x14ac:dyDescent="0.25">
      <c r="I29313" s="80"/>
      <c r="AX29313" s="80"/>
      <c r="AY29313" s="80"/>
      <c r="AZ29313" s="80"/>
      <c r="BA29313" s="80"/>
      <c r="BB29313" s="80"/>
    </row>
    <row r="29314" spans="9:54" x14ac:dyDescent="0.25">
      <c r="I29314" s="80"/>
      <c r="AX29314" s="80"/>
      <c r="AY29314" s="80"/>
      <c r="AZ29314" s="80"/>
      <c r="BA29314" s="80"/>
      <c r="BB29314" s="80"/>
    </row>
    <row r="29315" spans="9:54" x14ac:dyDescent="0.25">
      <c r="I29315" s="80"/>
      <c r="AX29315" s="80"/>
      <c r="AY29315" s="80"/>
      <c r="AZ29315" s="80"/>
      <c r="BA29315" s="80"/>
      <c r="BB29315" s="80"/>
    </row>
    <row r="29316" spans="9:54" x14ac:dyDescent="0.25">
      <c r="I29316" s="80"/>
      <c r="AX29316" s="80"/>
      <c r="AY29316" s="80"/>
      <c r="AZ29316" s="80"/>
      <c r="BA29316" s="80"/>
      <c r="BB29316" s="80"/>
    </row>
    <row r="29317" spans="9:54" x14ac:dyDescent="0.25">
      <c r="I29317" s="80"/>
      <c r="AX29317" s="80"/>
      <c r="AY29317" s="80"/>
      <c r="AZ29317" s="80"/>
      <c r="BA29317" s="80"/>
      <c r="BB29317" s="80"/>
    </row>
    <row r="29318" spans="9:54" x14ac:dyDescent="0.25">
      <c r="I29318" s="80"/>
      <c r="AX29318" s="80"/>
      <c r="AY29318" s="80"/>
      <c r="AZ29318" s="80"/>
      <c r="BA29318" s="80"/>
      <c r="BB29318" s="80"/>
    </row>
    <row r="29319" spans="9:54" x14ac:dyDescent="0.25">
      <c r="I29319" s="80"/>
      <c r="AX29319" s="80"/>
      <c r="AY29319" s="80"/>
      <c r="AZ29319" s="80"/>
      <c r="BA29319" s="80"/>
      <c r="BB29319" s="80"/>
    </row>
    <row r="29320" spans="9:54" x14ac:dyDescent="0.25">
      <c r="I29320" s="80"/>
      <c r="AX29320" s="80"/>
      <c r="AY29320" s="80"/>
      <c r="AZ29320" s="80"/>
      <c r="BA29320" s="80"/>
      <c r="BB29320" s="80"/>
    </row>
    <row r="29321" spans="9:54" x14ac:dyDescent="0.25">
      <c r="I29321" s="80"/>
      <c r="AX29321" s="80"/>
      <c r="AY29321" s="80"/>
      <c r="AZ29321" s="80"/>
      <c r="BA29321" s="80"/>
      <c r="BB29321" s="80"/>
    </row>
    <row r="29322" spans="9:54" x14ac:dyDescent="0.25">
      <c r="I29322" s="80"/>
      <c r="AX29322" s="80"/>
      <c r="AY29322" s="80"/>
      <c r="AZ29322" s="80"/>
      <c r="BA29322" s="80"/>
      <c r="BB29322" s="80"/>
    </row>
    <row r="29323" spans="9:54" x14ac:dyDescent="0.25">
      <c r="I29323" s="80"/>
      <c r="AX29323" s="80"/>
      <c r="AY29323" s="80"/>
      <c r="AZ29323" s="80"/>
      <c r="BA29323" s="80"/>
      <c r="BB29323" s="80"/>
    </row>
    <row r="29324" spans="9:54" x14ac:dyDescent="0.25">
      <c r="I29324" s="80"/>
      <c r="AX29324" s="80"/>
      <c r="AY29324" s="80"/>
      <c r="AZ29324" s="80"/>
      <c r="BA29324" s="80"/>
      <c r="BB29324" s="80"/>
    </row>
    <row r="29325" spans="9:54" x14ac:dyDescent="0.25">
      <c r="I29325" s="80"/>
      <c r="AX29325" s="80"/>
      <c r="AY29325" s="80"/>
      <c r="AZ29325" s="80"/>
      <c r="BA29325" s="80"/>
      <c r="BB29325" s="80"/>
    </row>
    <row r="29326" spans="9:54" x14ac:dyDescent="0.25">
      <c r="I29326" s="80"/>
      <c r="AX29326" s="80"/>
      <c r="AY29326" s="80"/>
      <c r="AZ29326" s="80"/>
      <c r="BA29326" s="80"/>
      <c r="BB29326" s="80"/>
    </row>
    <row r="29327" spans="9:54" x14ac:dyDescent="0.25">
      <c r="I29327" s="80"/>
      <c r="AX29327" s="80"/>
      <c r="AY29327" s="80"/>
      <c r="AZ29327" s="80"/>
      <c r="BA29327" s="80"/>
      <c r="BB29327" s="80"/>
    </row>
    <row r="29328" spans="9:54" x14ac:dyDescent="0.25">
      <c r="I29328" s="80"/>
      <c r="AX29328" s="80"/>
      <c r="AY29328" s="80"/>
      <c r="AZ29328" s="80"/>
      <c r="BA29328" s="80"/>
      <c r="BB29328" s="80"/>
    </row>
    <row r="29329" spans="9:54" x14ac:dyDescent="0.25">
      <c r="I29329" s="80"/>
      <c r="AX29329" s="80"/>
      <c r="AY29329" s="80"/>
      <c r="AZ29329" s="80"/>
      <c r="BA29329" s="80"/>
      <c r="BB29329" s="80"/>
    </row>
    <row r="29330" spans="9:54" x14ac:dyDescent="0.25">
      <c r="I29330" s="80"/>
      <c r="AX29330" s="80"/>
      <c r="AY29330" s="80"/>
      <c r="AZ29330" s="80"/>
      <c r="BA29330" s="80"/>
      <c r="BB29330" s="80"/>
    </row>
    <row r="29331" spans="9:54" x14ac:dyDescent="0.25">
      <c r="I29331" s="80"/>
      <c r="AX29331" s="80"/>
      <c r="AY29331" s="80"/>
      <c r="AZ29331" s="80"/>
      <c r="BA29331" s="80"/>
      <c r="BB29331" s="80"/>
    </row>
    <row r="29332" spans="9:54" x14ac:dyDescent="0.25">
      <c r="I29332" s="80"/>
      <c r="AX29332" s="80"/>
      <c r="AY29332" s="80"/>
      <c r="AZ29332" s="80"/>
      <c r="BA29332" s="80"/>
      <c r="BB29332" s="80"/>
    </row>
    <row r="29333" spans="9:54" x14ac:dyDescent="0.25">
      <c r="I29333" s="80"/>
      <c r="AX29333" s="80"/>
      <c r="AY29333" s="80"/>
      <c r="AZ29333" s="80"/>
      <c r="BA29333" s="80"/>
      <c r="BB29333" s="80"/>
    </row>
    <row r="29334" spans="9:54" x14ac:dyDescent="0.25">
      <c r="I29334" s="80"/>
      <c r="AX29334" s="80"/>
      <c r="AY29334" s="80"/>
      <c r="AZ29334" s="80"/>
      <c r="BA29334" s="80"/>
      <c r="BB29334" s="80"/>
    </row>
    <row r="29335" spans="9:54" x14ac:dyDescent="0.25">
      <c r="I29335" s="80"/>
      <c r="AX29335" s="80"/>
      <c r="AY29335" s="80"/>
      <c r="AZ29335" s="80"/>
      <c r="BA29335" s="80"/>
      <c r="BB29335" s="80"/>
    </row>
    <row r="29336" spans="9:54" x14ac:dyDescent="0.25">
      <c r="I29336" s="80"/>
      <c r="AX29336" s="80"/>
      <c r="AY29336" s="80"/>
      <c r="AZ29336" s="80"/>
      <c r="BA29336" s="80"/>
      <c r="BB29336" s="80"/>
    </row>
    <row r="29337" spans="9:54" x14ac:dyDescent="0.25">
      <c r="I29337" s="80"/>
      <c r="AX29337" s="80"/>
      <c r="AY29337" s="80"/>
      <c r="AZ29337" s="80"/>
      <c r="BA29337" s="80"/>
      <c r="BB29337" s="80"/>
    </row>
    <row r="29338" spans="9:54" x14ac:dyDescent="0.25">
      <c r="I29338" s="80"/>
      <c r="AX29338" s="80"/>
      <c r="AY29338" s="80"/>
      <c r="AZ29338" s="80"/>
      <c r="BA29338" s="80"/>
      <c r="BB29338" s="80"/>
    </row>
    <row r="29339" spans="9:54" x14ac:dyDescent="0.25">
      <c r="I29339" s="80"/>
      <c r="AX29339" s="80"/>
      <c r="AY29339" s="80"/>
      <c r="AZ29339" s="80"/>
      <c r="BA29339" s="80"/>
      <c r="BB29339" s="80"/>
    </row>
    <row r="29340" spans="9:54" x14ac:dyDescent="0.25">
      <c r="I29340" s="80"/>
      <c r="AX29340" s="80"/>
      <c r="AY29340" s="80"/>
      <c r="AZ29340" s="80"/>
      <c r="BA29340" s="80"/>
      <c r="BB29340" s="80"/>
    </row>
    <row r="29341" spans="9:54" x14ac:dyDescent="0.25">
      <c r="I29341" s="80"/>
      <c r="AX29341" s="80"/>
      <c r="AY29341" s="80"/>
      <c r="AZ29341" s="80"/>
      <c r="BA29341" s="80"/>
      <c r="BB29341" s="80"/>
    </row>
    <row r="29342" spans="9:54" x14ac:dyDescent="0.25">
      <c r="I29342" s="80"/>
      <c r="AX29342" s="80"/>
      <c r="AY29342" s="80"/>
      <c r="AZ29342" s="80"/>
      <c r="BA29342" s="80"/>
      <c r="BB29342" s="80"/>
    </row>
    <row r="29343" spans="9:54" x14ac:dyDescent="0.25">
      <c r="I29343" s="80"/>
      <c r="AX29343" s="80"/>
      <c r="AY29343" s="80"/>
      <c r="AZ29343" s="80"/>
      <c r="BA29343" s="80"/>
      <c r="BB29343" s="80"/>
    </row>
    <row r="29344" spans="9:54" x14ac:dyDescent="0.25">
      <c r="I29344" s="80"/>
      <c r="AX29344" s="80"/>
      <c r="AY29344" s="80"/>
      <c r="AZ29344" s="80"/>
      <c r="BA29344" s="80"/>
      <c r="BB29344" s="80"/>
    </row>
    <row r="29345" spans="9:54" x14ac:dyDescent="0.25">
      <c r="I29345" s="80"/>
      <c r="AX29345" s="80"/>
      <c r="AY29345" s="80"/>
      <c r="AZ29345" s="80"/>
      <c r="BA29345" s="80"/>
      <c r="BB29345" s="80"/>
    </row>
    <row r="29346" spans="9:54" x14ac:dyDescent="0.25">
      <c r="I29346" s="80"/>
      <c r="AX29346" s="80"/>
      <c r="AY29346" s="80"/>
      <c r="AZ29346" s="80"/>
      <c r="BA29346" s="80"/>
      <c r="BB29346" s="80"/>
    </row>
    <row r="29347" spans="9:54" x14ac:dyDescent="0.25">
      <c r="I29347" s="80"/>
      <c r="AX29347" s="80"/>
      <c r="AY29347" s="80"/>
      <c r="AZ29347" s="80"/>
      <c r="BA29347" s="80"/>
      <c r="BB29347" s="80"/>
    </row>
    <row r="29348" spans="9:54" x14ac:dyDescent="0.25">
      <c r="I29348" s="80"/>
      <c r="AX29348" s="80"/>
      <c r="AY29348" s="80"/>
      <c r="AZ29348" s="80"/>
      <c r="BA29348" s="80"/>
      <c r="BB29348" s="80"/>
    </row>
    <row r="29349" spans="9:54" x14ac:dyDescent="0.25">
      <c r="I29349" s="80"/>
      <c r="AX29349" s="80"/>
      <c r="AY29349" s="80"/>
      <c r="AZ29349" s="80"/>
      <c r="BA29349" s="80"/>
      <c r="BB29349" s="80"/>
    </row>
    <row r="29350" spans="9:54" x14ac:dyDescent="0.25">
      <c r="I29350" s="80"/>
      <c r="AX29350" s="80"/>
      <c r="AY29350" s="80"/>
      <c r="AZ29350" s="80"/>
      <c r="BA29350" s="80"/>
      <c r="BB29350" s="80"/>
    </row>
    <row r="29351" spans="9:54" x14ac:dyDescent="0.25">
      <c r="I29351" s="80"/>
      <c r="AX29351" s="80"/>
      <c r="AY29351" s="80"/>
      <c r="AZ29351" s="80"/>
      <c r="BA29351" s="80"/>
      <c r="BB29351" s="80"/>
    </row>
    <row r="29352" spans="9:54" x14ac:dyDescent="0.25">
      <c r="I29352" s="80"/>
      <c r="AX29352" s="80"/>
      <c r="AY29352" s="80"/>
      <c r="AZ29352" s="80"/>
      <c r="BA29352" s="80"/>
      <c r="BB29352" s="80"/>
    </row>
    <row r="29353" spans="9:54" x14ac:dyDescent="0.25">
      <c r="I29353" s="80"/>
      <c r="AX29353" s="80"/>
      <c r="AY29353" s="80"/>
      <c r="AZ29353" s="80"/>
      <c r="BA29353" s="80"/>
      <c r="BB29353" s="80"/>
    </row>
    <row r="29354" spans="9:54" x14ac:dyDescent="0.25">
      <c r="I29354" s="80"/>
      <c r="AX29354" s="80"/>
      <c r="AY29354" s="80"/>
      <c r="AZ29354" s="80"/>
      <c r="BA29354" s="80"/>
      <c r="BB29354" s="80"/>
    </row>
    <row r="29355" spans="9:54" x14ac:dyDescent="0.25">
      <c r="I29355" s="80"/>
      <c r="AX29355" s="80"/>
      <c r="AY29355" s="80"/>
      <c r="AZ29355" s="80"/>
      <c r="BA29355" s="80"/>
      <c r="BB29355" s="80"/>
    </row>
    <row r="29356" spans="9:54" x14ac:dyDescent="0.25">
      <c r="I29356" s="80"/>
      <c r="AX29356" s="80"/>
      <c r="AY29356" s="80"/>
      <c r="AZ29356" s="80"/>
      <c r="BA29356" s="80"/>
      <c r="BB29356" s="80"/>
    </row>
    <row r="29357" spans="9:54" x14ac:dyDescent="0.25">
      <c r="I29357" s="80"/>
      <c r="AX29357" s="80"/>
      <c r="AY29357" s="80"/>
      <c r="AZ29357" s="80"/>
      <c r="BA29357" s="80"/>
      <c r="BB29357" s="80"/>
    </row>
    <row r="29358" spans="9:54" x14ac:dyDescent="0.25">
      <c r="I29358" s="80"/>
      <c r="AX29358" s="80"/>
      <c r="AY29358" s="80"/>
      <c r="AZ29358" s="80"/>
      <c r="BA29358" s="80"/>
      <c r="BB29358" s="80"/>
    </row>
    <row r="29359" spans="9:54" x14ac:dyDescent="0.25">
      <c r="I29359" s="80"/>
      <c r="AX29359" s="80"/>
      <c r="AY29359" s="80"/>
      <c r="AZ29359" s="80"/>
      <c r="BA29359" s="80"/>
      <c r="BB29359" s="80"/>
    </row>
    <row r="29360" spans="9:54" x14ac:dyDescent="0.25">
      <c r="I29360" s="80"/>
      <c r="AX29360" s="80"/>
      <c r="AY29360" s="80"/>
      <c r="AZ29360" s="80"/>
      <c r="BA29360" s="80"/>
      <c r="BB29360" s="80"/>
    </row>
    <row r="29361" spans="9:54" x14ac:dyDescent="0.25">
      <c r="I29361" s="80"/>
      <c r="AX29361" s="80"/>
      <c r="AY29361" s="80"/>
      <c r="AZ29361" s="80"/>
      <c r="BA29361" s="80"/>
      <c r="BB29361" s="80"/>
    </row>
    <row r="29362" spans="9:54" x14ac:dyDescent="0.25">
      <c r="I29362" s="80"/>
      <c r="AX29362" s="80"/>
      <c r="AY29362" s="80"/>
      <c r="AZ29362" s="80"/>
      <c r="BA29362" s="80"/>
      <c r="BB29362" s="80"/>
    </row>
    <row r="29363" spans="9:54" x14ac:dyDescent="0.25">
      <c r="I29363" s="80"/>
      <c r="AX29363" s="80"/>
      <c r="AY29363" s="80"/>
      <c r="AZ29363" s="80"/>
      <c r="BA29363" s="80"/>
      <c r="BB29363" s="80"/>
    </row>
    <row r="29364" spans="9:54" x14ac:dyDescent="0.25">
      <c r="I29364" s="80"/>
      <c r="AX29364" s="80"/>
      <c r="AY29364" s="80"/>
      <c r="AZ29364" s="80"/>
      <c r="BA29364" s="80"/>
      <c r="BB29364" s="80"/>
    </row>
    <row r="29365" spans="9:54" x14ac:dyDescent="0.25">
      <c r="I29365" s="80"/>
      <c r="AX29365" s="80"/>
      <c r="AY29365" s="80"/>
      <c r="AZ29365" s="80"/>
      <c r="BA29365" s="80"/>
      <c r="BB29365" s="80"/>
    </row>
    <row r="29366" spans="9:54" x14ac:dyDescent="0.25">
      <c r="I29366" s="80"/>
      <c r="AX29366" s="80"/>
      <c r="AY29366" s="80"/>
      <c r="AZ29366" s="80"/>
      <c r="BA29366" s="80"/>
      <c r="BB29366" s="80"/>
    </row>
    <row r="29367" spans="9:54" x14ac:dyDescent="0.25">
      <c r="I29367" s="80"/>
      <c r="AX29367" s="80"/>
      <c r="AY29367" s="80"/>
      <c r="AZ29367" s="80"/>
      <c r="BA29367" s="80"/>
      <c r="BB29367" s="80"/>
    </row>
    <row r="29368" spans="9:54" x14ac:dyDescent="0.25">
      <c r="I29368" s="80"/>
      <c r="AX29368" s="80"/>
      <c r="AY29368" s="80"/>
      <c r="AZ29368" s="80"/>
      <c r="BA29368" s="80"/>
      <c r="BB29368" s="80"/>
    </row>
    <row r="29369" spans="9:54" x14ac:dyDescent="0.25">
      <c r="I29369" s="80"/>
      <c r="AX29369" s="80"/>
      <c r="AY29369" s="80"/>
      <c r="AZ29369" s="80"/>
      <c r="BA29369" s="80"/>
      <c r="BB29369" s="80"/>
    </row>
    <row r="29370" spans="9:54" x14ac:dyDescent="0.25">
      <c r="I29370" s="80"/>
      <c r="AX29370" s="80"/>
      <c r="AY29370" s="80"/>
      <c r="AZ29370" s="80"/>
      <c r="BA29370" s="80"/>
      <c r="BB29370" s="80"/>
    </row>
    <row r="29371" spans="9:54" x14ac:dyDescent="0.25">
      <c r="I29371" s="80"/>
      <c r="AX29371" s="80"/>
      <c r="AY29371" s="80"/>
      <c r="AZ29371" s="80"/>
      <c r="BA29371" s="80"/>
      <c r="BB29371" s="80"/>
    </row>
    <row r="29372" spans="9:54" x14ac:dyDescent="0.25">
      <c r="I29372" s="80"/>
      <c r="AX29372" s="80"/>
      <c r="AY29372" s="80"/>
      <c r="AZ29372" s="80"/>
      <c r="BA29372" s="80"/>
      <c r="BB29372" s="80"/>
    </row>
    <row r="29373" spans="9:54" x14ac:dyDescent="0.25">
      <c r="I29373" s="80"/>
      <c r="AX29373" s="80"/>
      <c r="AY29373" s="80"/>
      <c r="AZ29373" s="80"/>
      <c r="BA29373" s="80"/>
      <c r="BB29373" s="80"/>
    </row>
    <row r="29374" spans="9:54" x14ac:dyDescent="0.25">
      <c r="I29374" s="80"/>
      <c r="AX29374" s="80"/>
      <c r="AY29374" s="80"/>
      <c r="AZ29374" s="80"/>
      <c r="BA29374" s="80"/>
      <c r="BB29374" s="80"/>
    </row>
    <row r="29375" spans="9:54" x14ac:dyDescent="0.25">
      <c r="I29375" s="80"/>
      <c r="AX29375" s="80"/>
      <c r="AY29375" s="80"/>
      <c r="AZ29375" s="80"/>
      <c r="BA29375" s="80"/>
      <c r="BB29375" s="80"/>
    </row>
    <row r="29376" spans="9:54" x14ac:dyDescent="0.25">
      <c r="I29376" s="80"/>
      <c r="AX29376" s="80"/>
      <c r="AY29376" s="80"/>
      <c r="AZ29376" s="80"/>
      <c r="BA29376" s="80"/>
      <c r="BB29376" s="80"/>
    </row>
    <row r="29377" spans="9:54" x14ac:dyDescent="0.25">
      <c r="I29377" s="80"/>
      <c r="AX29377" s="80"/>
      <c r="AY29377" s="80"/>
      <c r="AZ29377" s="80"/>
      <c r="BA29377" s="80"/>
      <c r="BB29377" s="80"/>
    </row>
    <row r="29378" spans="9:54" x14ac:dyDescent="0.25">
      <c r="I29378" s="80"/>
      <c r="AX29378" s="80"/>
      <c r="AY29378" s="80"/>
      <c r="AZ29378" s="80"/>
      <c r="BA29378" s="80"/>
      <c r="BB29378" s="80"/>
    </row>
    <row r="29379" spans="9:54" x14ac:dyDescent="0.25">
      <c r="I29379" s="80"/>
      <c r="AX29379" s="80"/>
      <c r="AY29379" s="80"/>
      <c r="AZ29379" s="80"/>
      <c r="BA29379" s="80"/>
      <c r="BB29379" s="80"/>
    </row>
    <row r="29380" spans="9:54" x14ac:dyDescent="0.25">
      <c r="I29380" s="80"/>
      <c r="AX29380" s="80"/>
      <c r="AY29380" s="80"/>
      <c r="AZ29380" s="80"/>
      <c r="BA29380" s="80"/>
      <c r="BB29380" s="80"/>
    </row>
    <row r="29381" spans="9:54" x14ac:dyDescent="0.25">
      <c r="I29381" s="80"/>
      <c r="AX29381" s="80"/>
      <c r="AY29381" s="80"/>
      <c r="AZ29381" s="80"/>
      <c r="BA29381" s="80"/>
      <c r="BB29381" s="80"/>
    </row>
    <row r="29382" spans="9:54" x14ac:dyDescent="0.25">
      <c r="I29382" s="80"/>
      <c r="AX29382" s="80"/>
      <c r="AY29382" s="80"/>
      <c r="AZ29382" s="80"/>
      <c r="BA29382" s="80"/>
      <c r="BB29382" s="80"/>
    </row>
    <row r="29383" spans="9:54" x14ac:dyDescent="0.25">
      <c r="I29383" s="80"/>
      <c r="AX29383" s="80"/>
      <c r="AY29383" s="80"/>
      <c r="AZ29383" s="80"/>
      <c r="BA29383" s="80"/>
      <c r="BB29383" s="80"/>
    </row>
    <row r="29384" spans="9:54" x14ac:dyDescent="0.25">
      <c r="I29384" s="80"/>
      <c r="AX29384" s="80"/>
      <c r="AY29384" s="80"/>
      <c r="AZ29384" s="80"/>
      <c r="BA29384" s="80"/>
      <c r="BB29384" s="80"/>
    </row>
    <row r="29385" spans="9:54" x14ac:dyDescent="0.25">
      <c r="I29385" s="80"/>
      <c r="AX29385" s="80"/>
      <c r="AY29385" s="80"/>
      <c r="AZ29385" s="80"/>
      <c r="BA29385" s="80"/>
      <c r="BB29385" s="80"/>
    </row>
    <row r="29386" spans="9:54" x14ac:dyDescent="0.25">
      <c r="I29386" s="80"/>
      <c r="AX29386" s="80"/>
      <c r="AY29386" s="80"/>
      <c r="AZ29386" s="80"/>
      <c r="BA29386" s="80"/>
      <c r="BB29386" s="80"/>
    </row>
    <row r="29387" spans="9:54" x14ac:dyDescent="0.25">
      <c r="I29387" s="80"/>
      <c r="AX29387" s="80"/>
      <c r="AY29387" s="80"/>
      <c r="AZ29387" s="80"/>
      <c r="BA29387" s="80"/>
      <c r="BB29387" s="80"/>
    </row>
    <row r="29388" spans="9:54" x14ac:dyDescent="0.25">
      <c r="I29388" s="80"/>
      <c r="AX29388" s="80"/>
      <c r="AY29388" s="80"/>
      <c r="AZ29388" s="80"/>
      <c r="BA29388" s="80"/>
      <c r="BB29388" s="80"/>
    </row>
    <row r="29389" spans="9:54" x14ac:dyDescent="0.25">
      <c r="I29389" s="80"/>
      <c r="AX29389" s="80"/>
      <c r="AY29389" s="80"/>
      <c r="AZ29389" s="80"/>
      <c r="BA29389" s="80"/>
      <c r="BB29389" s="80"/>
    </row>
    <row r="29390" spans="9:54" x14ac:dyDescent="0.25">
      <c r="I29390" s="80"/>
      <c r="AX29390" s="80"/>
      <c r="AY29390" s="80"/>
      <c r="AZ29390" s="80"/>
      <c r="BA29390" s="80"/>
      <c r="BB29390" s="80"/>
    </row>
    <row r="29391" spans="9:54" x14ac:dyDescent="0.25">
      <c r="I29391" s="80"/>
      <c r="AX29391" s="80"/>
      <c r="AY29391" s="80"/>
      <c r="AZ29391" s="80"/>
      <c r="BA29391" s="80"/>
      <c r="BB29391" s="80"/>
    </row>
    <row r="29392" spans="9:54" x14ac:dyDescent="0.25">
      <c r="I29392" s="80"/>
      <c r="AX29392" s="80"/>
      <c r="AY29392" s="80"/>
      <c r="AZ29392" s="80"/>
      <c r="BA29392" s="80"/>
      <c r="BB29392" s="80"/>
    </row>
    <row r="29393" spans="9:54" x14ac:dyDescent="0.25">
      <c r="I29393" s="80"/>
      <c r="AX29393" s="80"/>
      <c r="AY29393" s="80"/>
      <c r="AZ29393" s="80"/>
      <c r="BA29393" s="80"/>
      <c r="BB29393" s="80"/>
    </row>
    <row r="29394" spans="9:54" x14ac:dyDescent="0.25">
      <c r="I29394" s="80"/>
      <c r="AX29394" s="80"/>
      <c r="AY29394" s="80"/>
      <c r="AZ29394" s="80"/>
      <c r="BA29394" s="80"/>
      <c r="BB29394" s="80"/>
    </row>
    <row r="29395" spans="9:54" x14ac:dyDescent="0.25">
      <c r="I29395" s="80"/>
      <c r="AX29395" s="80"/>
      <c r="AY29395" s="80"/>
      <c r="AZ29395" s="80"/>
      <c r="BA29395" s="80"/>
      <c r="BB29395" s="80"/>
    </row>
    <row r="29396" spans="9:54" x14ac:dyDescent="0.25">
      <c r="I29396" s="80"/>
      <c r="AX29396" s="80"/>
      <c r="AY29396" s="80"/>
      <c r="AZ29396" s="80"/>
      <c r="BA29396" s="80"/>
      <c r="BB29396" s="80"/>
    </row>
    <row r="29397" spans="9:54" x14ac:dyDescent="0.25">
      <c r="I29397" s="80"/>
      <c r="AX29397" s="80"/>
      <c r="AY29397" s="80"/>
      <c r="AZ29397" s="80"/>
      <c r="BA29397" s="80"/>
      <c r="BB29397" s="80"/>
    </row>
    <row r="29398" spans="9:54" x14ac:dyDescent="0.25">
      <c r="I29398" s="80"/>
      <c r="AX29398" s="80"/>
      <c r="AY29398" s="80"/>
      <c r="AZ29398" s="80"/>
      <c r="BA29398" s="80"/>
      <c r="BB29398" s="80"/>
    </row>
    <row r="29399" spans="9:54" x14ac:dyDescent="0.25">
      <c r="I29399" s="80"/>
      <c r="AX29399" s="80"/>
      <c r="AY29399" s="80"/>
      <c r="AZ29399" s="80"/>
      <c r="BA29399" s="80"/>
      <c r="BB29399" s="80"/>
    </row>
    <row r="29400" spans="9:54" x14ac:dyDescent="0.25">
      <c r="I29400" s="80"/>
      <c r="AX29400" s="80"/>
      <c r="AY29400" s="80"/>
      <c r="AZ29400" s="80"/>
      <c r="BA29400" s="80"/>
      <c r="BB29400" s="80"/>
    </row>
    <row r="29401" spans="9:54" x14ac:dyDescent="0.25">
      <c r="I29401" s="80"/>
      <c r="AX29401" s="80"/>
      <c r="AY29401" s="80"/>
      <c r="AZ29401" s="80"/>
      <c r="BA29401" s="80"/>
      <c r="BB29401" s="80"/>
    </row>
    <row r="29402" spans="9:54" x14ac:dyDescent="0.25">
      <c r="I29402" s="80"/>
      <c r="AX29402" s="80"/>
      <c r="AY29402" s="80"/>
      <c r="AZ29402" s="80"/>
      <c r="BA29402" s="80"/>
      <c r="BB29402" s="80"/>
    </row>
    <row r="29403" spans="9:54" x14ac:dyDescent="0.25">
      <c r="I29403" s="80"/>
      <c r="AX29403" s="80"/>
      <c r="AY29403" s="80"/>
      <c r="AZ29403" s="80"/>
      <c r="BA29403" s="80"/>
      <c r="BB29403" s="80"/>
    </row>
    <row r="29404" spans="9:54" x14ac:dyDescent="0.25">
      <c r="I29404" s="80"/>
      <c r="AX29404" s="80"/>
      <c r="AY29404" s="80"/>
      <c r="AZ29404" s="80"/>
      <c r="BA29404" s="80"/>
      <c r="BB29404" s="80"/>
    </row>
    <row r="29405" spans="9:54" x14ac:dyDescent="0.25">
      <c r="I29405" s="80"/>
      <c r="AX29405" s="80"/>
      <c r="AY29405" s="80"/>
      <c r="AZ29405" s="80"/>
      <c r="BA29405" s="80"/>
      <c r="BB29405" s="80"/>
    </row>
    <row r="29406" spans="9:54" x14ac:dyDescent="0.25">
      <c r="I29406" s="80"/>
      <c r="AX29406" s="80"/>
      <c r="AY29406" s="80"/>
      <c r="AZ29406" s="80"/>
      <c r="BA29406" s="80"/>
      <c r="BB29406" s="80"/>
    </row>
    <row r="29407" spans="9:54" x14ac:dyDescent="0.25">
      <c r="I29407" s="80"/>
      <c r="AX29407" s="80"/>
      <c r="AY29407" s="80"/>
      <c r="AZ29407" s="80"/>
      <c r="BA29407" s="80"/>
      <c r="BB29407" s="80"/>
    </row>
    <row r="29408" spans="9:54" x14ac:dyDescent="0.25">
      <c r="I29408" s="80"/>
      <c r="AX29408" s="80"/>
      <c r="AY29408" s="80"/>
      <c r="AZ29408" s="80"/>
      <c r="BA29408" s="80"/>
      <c r="BB29408" s="80"/>
    </row>
    <row r="29409" spans="9:54" x14ac:dyDescent="0.25">
      <c r="I29409" s="80"/>
      <c r="AX29409" s="80"/>
      <c r="AY29409" s="80"/>
      <c r="AZ29409" s="80"/>
      <c r="BA29409" s="80"/>
      <c r="BB29409" s="80"/>
    </row>
    <row r="29410" spans="9:54" x14ac:dyDescent="0.25">
      <c r="I29410" s="80"/>
      <c r="AX29410" s="80"/>
      <c r="AY29410" s="80"/>
      <c r="AZ29410" s="80"/>
      <c r="BA29410" s="80"/>
      <c r="BB29410" s="80"/>
    </row>
    <row r="29411" spans="9:54" x14ac:dyDescent="0.25">
      <c r="I29411" s="80"/>
      <c r="AX29411" s="80"/>
      <c r="AY29411" s="80"/>
      <c r="AZ29411" s="80"/>
      <c r="BA29411" s="80"/>
      <c r="BB29411" s="80"/>
    </row>
    <row r="29412" spans="9:54" x14ac:dyDescent="0.25">
      <c r="I29412" s="80"/>
      <c r="AX29412" s="80"/>
      <c r="AY29412" s="80"/>
      <c r="AZ29412" s="80"/>
      <c r="BA29412" s="80"/>
      <c r="BB29412" s="80"/>
    </row>
    <row r="29413" spans="9:54" x14ac:dyDescent="0.25">
      <c r="I29413" s="80"/>
      <c r="AX29413" s="80"/>
      <c r="AY29413" s="80"/>
      <c r="AZ29413" s="80"/>
      <c r="BA29413" s="80"/>
      <c r="BB29413" s="80"/>
    </row>
    <row r="29414" spans="9:54" x14ac:dyDescent="0.25">
      <c r="I29414" s="80"/>
      <c r="AX29414" s="80"/>
      <c r="AY29414" s="80"/>
      <c r="AZ29414" s="80"/>
      <c r="BA29414" s="80"/>
      <c r="BB29414" s="80"/>
    </row>
    <row r="29415" spans="9:54" x14ac:dyDescent="0.25">
      <c r="I29415" s="80"/>
      <c r="AX29415" s="80"/>
      <c r="AY29415" s="80"/>
      <c r="AZ29415" s="80"/>
      <c r="BA29415" s="80"/>
      <c r="BB29415" s="80"/>
    </row>
    <row r="29416" spans="9:54" x14ac:dyDescent="0.25">
      <c r="I29416" s="80"/>
      <c r="AX29416" s="80"/>
      <c r="AY29416" s="80"/>
      <c r="AZ29416" s="80"/>
      <c r="BA29416" s="80"/>
      <c r="BB29416" s="80"/>
    </row>
    <row r="29417" spans="9:54" x14ac:dyDescent="0.25">
      <c r="I29417" s="80"/>
      <c r="AX29417" s="80"/>
      <c r="AY29417" s="80"/>
      <c r="AZ29417" s="80"/>
      <c r="BA29417" s="80"/>
      <c r="BB29417" s="80"/>
    </row>
    <row r="29418" spans="9:54" x14ac:dyDescent="0.25">
      <c r="I29418" s="80"/>
      <c r="AX29418" s="80"/>
      <c r="AY29418" s="80"/>
      <c r="AZ29418" s="80"/>
      <c r="BA29418" s="80"/>
      <c r="BB29418" s="80"/>
    </row>
    <row r="29419" spans="9:54" x14ac:dyDescent="0.25">
      <c r="I29419" s="80"/>
      <c r="AX29419" s="80"/>
      <c r="AY29419" s="80"/>
      <c r="AZ29419" s="80"/>
      <c r="BA29419" s="80"/>
      <c r="BB29419" s="80"/>
    </row>
    <row r="29420" spans="9:54" x14ac:dyDescent="0.25">
      <c r="I29420" s="80"/>
      <c r="AX29420" s="80"/>
      <c r="AY29420" s="80"/>
      <c r="AZ29420" s="80"/>
      <c r="BA29420" s="80"/>
      <c r="BB29420" s="80"/>
    </row>
    <row r="29421" spans="9:54" x14ac:dyDescent="0.25">
      <c r="I29421" s="80"/>
      <c r="AX29421" s="80"/>
      <c r="AY29421" s="80"/>
      <c r="AZ29421" s="80"/>
      <c r="BA29421" s="80"/>
      <c r="BB29421" s="80"/>
    </row>
    <row r="29422" spans="9:54" x14ac:dyDescent="0.25">
      <c r="I29422" s="80"/>
      <c r="AX29422" s="80"/>
      <c r="AY29422" s="80"/>
      <c r="AZ29422" s="80"/>
      <c r="BA29422" s="80"/>
      <c r="BB29422" s="80"/>
    </row>
    <row r="29423" spans="9:54" x14ac:dyDescent="0.25">
      <c r="I29423" s="80"/>
      <c r="AX29423" s="80"/>
      <c r="AY29423" s="80"/>
      <c r="AZ29423" s="80"/>
      <c r="BA29423" s="80"/>
      <c r="BB29423" s="80"/>
    </row>
    <row r="29424" spans="9:54" x14ac:dyDescent="0.25">
      <c r="I29424" s="80"/>
      <c r="AX29424" s="80"/>
      <c r="AY29424" s="80"/>
      <c r="AZ29424" s="80"/>
      <c r="BA29424" s="80"/>
      <c r="BB29424" s="80"/>
    </row>
    <row r="29425" spans="9:54" x14ac:dyDescent="0.25">
      <c r="I29425" s="80"/>
      <c r="AX29425" s="80"/>
      <c r="AY29425" s="80"/>
      <c r="AZ29425" s="80"/>
      <c r="BA29425" s="80"/>
      <c r="BB29425" s="80"/>
    </row>
    <row r="29426" spans="9:54" x14ac:dyDescent="0.25">
      <c r="I29426" s="80"/>
      <c r="AX29426" s="80"/>
      <c r="AY29426" s="80"/>
      <c r="AZ29426" s="80"/>
      <c r="BA29426" s="80"/>
      <c r="BB29426" s="80"/>
    </row>
    <row r="29427" spans="9:54" x14ac:dyDescent="0.25">
      <c r="I29427" s="80"/>
      <c r="AX29427" s="80"/>
      <c r="AY29427" s="80"/>
      <c r="AZ29427" s="80"/>
      <c r="BA29427" s="80"/>
      <c r="BB29427" s="80"/>
    </row>
    <row r="29428" spans="9:54" x14ac:dyDescent="0.25">
      <c r="I29428" s="80"/>
      <c r="AX29428" s="80"/>
      <c r="AY29428" s="80"/>
      <c r="AZ29428" s="80"/>
      <c r="BA29428" s="80"/>
      <c r="BB29428" s="80"/>
    </row>
    <row r="29429" spans="9:54" x14ac:dyDescent="0.25">
      <c r="I29429" s="80"/>
      <c r="AX29429" s="80"/>
      <c r="AY29429" s="80"/>
      <c r="AZ29429" s="80"/>
      <c r="BA29429" s="80"/>
      <c r="BB29429" s="80"/>
    </row>
    <row r="29430" spans="9:54" x14ac:dyDescent="0.25">
      <c r="I29430" s="80"/>
      <c r="AX29430" s="80"/>
      <c r="AY29430" s="80"/>
      <c r="AZ29430" s="80"/>
      <c r="BA29430" s="80"/>
      <c r="BB29430" s="80"/>
    </row>
    <row r="29431" spans="9:54" x14ac:dyDescent="0.25">
      <c r="I29431" s="80"/>
      <c r="AX29431" s="80"/>
      <c r="AY29431" s="80"/>
      <c r="AZ29431" s="80"/>
      <c r="BA29431" s="80"/>
      <c r="BB29431" s="80"/>
    </row>
    <row r="29432" spans="9:54" x14ac:dyDescent="0.25">
      <c r="I29432" s="80"/>
      <c r="AX29432" s="80"/>
      <c r="AY29432" s="80"/>
      <c r="AZ29432" s="80"/>
      <c r="BA29432" s="80"/>
      <c r="BB29432" s="80"/>
    </row>
    <row r="29433" spans="9:54" x14ac:dyDescent="0.25">
      <c r="I29433" s="80"/>
      <c r="AX29433" s="80"/>
      <c r="AY29433" s="80"/>
      <c r="AZ29433" s="80"/>
      <c r="BA29433" s="80"/>
      <c r="BB29433" s="80"/>
    </row>
    <row r="29434" spans="9:54" x14ac:dyDescent="0.25">
      <c r="I29434" s="80"/>
      <c r="AX29434" s="80"/>
      <c r="AY29434" s="80"/>
      <c r="AZ29434" s="80"/>
      <c r="BA29434" s="80"/>
      <c r="BB29434" s="80"/>
    </row>
    <row r="29435" spans="9:54" x14ac:dyDescent="0.25">
      <c r="I29435" s="80"/>
      <c r="AX29435" s="80"/>
      <c r="AY29435" s="80"/>
      <c r="AZ29435" s="80"/>
      <c r="BA29435" s="80"/>
      <c r="BB29435" s="80"/>
    </row>
    <row r="29436" spans="9:54" x14ac:dyDescent="0.25">
      <c r="I29436" s="80"/>
      <c r="AX29436" s="80"/>
      <c r="AY29436" s="80"/>
      <c r="AZ29436" s="80"/>
      <c r="BA29436" s="80"/>
      <c r="BB29436" s="80"/>
    </row>
    <row r="29437" spans="9:54" x14ac:dyDescent="0.25">
      <c r="I29437" s="80"/>
      <c r="AX29437" s="80"/>
      <c r="AY29437" s="80"/>
      <c r="AZ29437" s="80"/>
      <c r="BA29437" s="80"/>
      <c r="BB29437" s="80"/>
    </row>
    <row r="29438" spans="9:54" x14ac:dyDescent="0.25">
      <c r="I29438" s="80"/>
      <c r="AX29438" s="80"/>
      <c r="AY29438" s="80"/>
      <c r="AZ29438" s="80"/>
      <c r="BA29438" s="80"/>
      <c r="BB29438" s="80"/>
    </row>
    <row r="29439" spans="9:54" x14ac:dyDescent="0.25">
      <c r="I29439" s="80"/>
      <c r="AX29439" s="80"/>
      <c r="AY29439" s="80"/>
      <c r="AZ29439" s="80"/>
      <c r="BA29439" s="80"/>
      <c r="BB29439" s="80"/>
    </row>
    <row r="29440" spans="9:54" x14ac:dyDescent="0.25">
      <c r="I29440" s="80"/>
      <c r="AX29440" s="80"/>
      <c r="AY29440" s="80"/>
      <c r="AZ29440" s="80"/>
      <c r="BA29440" s="80"/>
      <c r="BB29440" s="80"/>
    </row>
    <row r="29441" spans="9:54" x14ac:dyDescent="0.25">
      <c r="I29441" s="80"/>
      <c r="AX29441" s="80"/>
      <c r="AY29441" s="80"/>
      <c r="AZ29441" s="80"/>
      <c r="BA29441" s="80"/>
      <c r="BB29441" s="80"/>
    </row>
    <row r="29442" spans="9:54" x14ac:dyDescent="0.25">
      <c r="I29442" s="80"/>
      <c r="AX29442" s="80"/>
      <c r="AY29442" s="80"/>
      <c r="AZ29442" s="80"/>
      <c r="BA29442" s="80"/>
      <c r="BB29442" s="80"/>
    </row>
    <row r="29443" spans="9:54" x14ac:dyDescent="0.25">
      <c r="I29443" s="80"/>
      <c r="AX29443" s="80"/>
      <c r="AY29443" s="80"/>
      <c r="AZ29443" s="80"/>
      <c r="BA29443" s="80"/>
      <c r="BB29443" s="80"/>
    </row>
    <row r="29444" spans="9:54" x14ac:dyDescent="0.25">
      <c r="I29444" s="80"/>
      <c r="AX29444" s="80"/>
      <c r="AY29444" s="80"/>
      <c r="AZ29444" s="80"/>
      <c r="BA29444" s="80"/>
      <c r="BB29444" s="80"/>
    </row>
    <row r="29445" spans="9:54" x14ac:dyDescent="0.25">
      <c r="I29445" s="80"/>
      <c r="AX29445" s="80"/>
      <c r="AY29445" s="80"/>
      <c r="AZ29445" s="80"/>
      <c r="BA29445" s="80"/>
      <c r="BB29445" s="80"/>
    </row>
    <row r="29446" spans="9:54" x14ac:dyDescent="0.25">
      <c r="I29446" s="80"/>
      <c r="AX29446" s="80"/>
      <c r="AY29446" s="80"/>
      <c r="AZ29446" s="80"/>
      <c r="BA29446" s="80"/>
      <c r="BB29446" s="80"/>
    </row>
    <row r="29447" spans="9:54" x14ac:dyDescent="0.25">
      <c r="I29447" s="80"/>
      <c r="AX29447" s="80"/>
      <c r="AY29447" s="80"/>
      <c r="AZ29447" s="80"/>
      <c r="BA29447" s="80"/>
      <c r="BB29447" s="80"/>
    </row>
    <row r="29448" spans="9:54" x14ac:dyDescent="0.25">
      <c r="I29448" s="80"/>
      <c r="AX29448" s="80"/>
      <c r="AY29448" s="80"/>
      <c r="AZ29448" s="80"/>
      <c r="BA29448" s="80"/>
      <c r="BB29448" s="80"/>
    </row>
    <row r="29449" spans="9:54" x14ac:dyDescent="0.25">
      <c r="I29449" s="80"/>
      <c r="AX29449" s="80"/>
      <c r="AY29449" s="80"/>
      <c r="AZ29449" s="80"/>
      <c r="BA29449" s="80"/>
      <c r="BB29449" s="80"/>
    </row>
    <row r="29450" spans="9:54" x14ac:dyDescent="0.25">
      <c r="I29450" s="80"/>
      <c r="AX29450" s="80"/>
      <c r="AY29450" s="80"/>
      <c r="AZ29450" s="80"/>
      <c r="BA29450" s="80"/>
      <c r="BB29450" s="80"/>
    </row>
    <row r="29451" spans="9:54" x14ac:dyDescent="0.25">
      <c r="I29451" s="80"/>
      <c r="AX29451" s="80"/>
      <c r="AY29451" s="80"/>
      <c r="AZ29451" s="80"/>
      <c r="BA29451" s="80"/>
      <c r="BB29451" s="80"/>
    </row>
    <row r="29452" spans="9:54" x14ac:dyDescent="0.25">
      <c r="I29452" s="80"/>
      <c r="AX29452" s="80"/>
      <c r="AY29452" s="80"/>
      <c r="AZ29452" s="80"/>
      <c r="BA29452" s="80"/>
      <c r="BB29452" s="80"/>
    </row>
    <row r="29453" spans="9:54" x14ac:dyDescent="0.25">
      <c r="I29453" s="80"/>
      <c r="AX29453" s="80"/>
      <c r="AY29453" s="80"/>
      <c r="AZ29453" s="80"/>
      <c r="BA29453" s="80"/>
      <c r="BB29453" s="80"/>
    </row>
    <row r="29454" spans="9:54" x14ac:dyDescent="0.25">
      <c r="I29454" s="80"/>
      <c r="AX29454" s="80"/>
      <c r="AY29454" s="80"/>
      <c r="AZ29454" s="80"/>
      <c r="BA29454" s="80"/>
      <c r="BB29454" s="80"/>
    </row>
    <row r="29455" spans="9:54" x14ac:dyDescent="0.25">
      <c r="I29455" s="80"/>
      <c r="AX29455" s="80"/>
      <c r="AY29455" s="80"/>
      <c r="AZ29455" s="80"/>
      <c r="BA29455" s="80"/>
      <c r="BB29455" s="80"/>
    </row>
    <row r="29456" spans="9:54" x14ac:dyDescent="0.25">
      <c r="I29456" s="80"/>
      <c r="AX29456" s="80"/>
      <c r="AY29456" s="80"/>
      <c r="AZ29456" s="80"/>
      <c r="BA29456" s="80"/>
      <c r="BB29456" s="80"/>
    </row>
    <row r="29457" spans="9:54" x14ac:dyDescent="0.25">
      <c r="I29457" s="80"/>
      <c r="AX29457" s="80"/>
      <c r="AY29457" s="80"/>
      <c r="AZ29457" s="80"/>
      <c r="BA29457" s="80"/>
      <c r="BB29457" s="80"/>
    </row>
    <row r="29458" spans="9:54" x14ac:dyDescent="0.25">
      <c r="I29458" s="80"/>
      <c r="AX29458" s="80"/>
      <c r="AY29458" s="80"/>
      <c r="AZ29458" s="80"/>
      <c r="BA29458" s="80"/>
      <c r="BB29458" s="80"/>
    </row>
    <row r="29459" spans="9:54" x14ac:dyDescent="0.25">
      <c r="I29459" s="80"/>
      <c r="AX29459" s="80"/>
      <c r="AY29459" s="80"/>
      <c r="AZ29459" s="80"/>
      <c r="BA29459" s="80"/>
      <c r="BB29459" s="80"/>
    </row>
    <row r="29460" spans="9:54" x14ac:dyDescent="0.25">
      <c r="I29460" s="80"/>
      <c r="AX29460" s="80"/>
      <c r="AY29460" s="80"/>
      <c r="AZ29460" s="80"/>
      <c r="BA29460" s="80"/>
      <c r="BB29460" s="80"/>
    </row>
    <row r="29461" spans="9:54" x14ac:dyDescent="0.25">
      <c r="I29461" s="80"/>
      <c r="AX29461" s="80"/>
      <c r="AY29461" s="80"/>
      <c r="AZ29461" s="80"/>
      <c r="BA29461" s="80"/>
      <c r="BB29461" s="80"/>
    </row>
    <row r="29462" spans="9:54" x14ac:dyDescent="0.25">
      <c r="I29462" s="80"/>
      <c r="AX29462" s="80"/>
      <c r="AY29462" s="80"/>
      <c r="AZ29462" s="80"/>
      <c r="BA29462" s="80"/>
      <c r="BB29462" s="80"/>
    </row>
    <row r="29463" spans="9:54" x14ac:dyDescent="0.25">
      <c r="I29463" s="80"/>
      <c r="AX29463" s="80"/>
      <c r="AY29463" s="80"/>
      <c r="AZ29463" s="80"/>
      <c r="BA29463" s="80"/>
      <c r="BB29463" s="80"/>
    </row>
    <row r="29464" spans="9:54" x14ac:dyDescent="0.25">
      <c r="I29464" s="80"/>
      <c r="AX29464" s="80"/>
      <c r="AY29464" s="80"/>
      <c r="AZ29464" s="80"/>
      <c r="BA29464" s="80"/>
      <c r="BB29464" s="80"/>
    </row>
    <row r="29465" spans="9:54" x14ac:dyDescent="0.25">
      <c r="I29465" s="80"/>
      <c r="AX29465" s="80"/>
      <c r="AY29465" s="80"/>
      <c r="AZ29465" s="80"/>
      <c r="BA29465" s="80"/>
      <c r="BB29465" s="80"/>
    </row>
    <row r="29466" spans="9:54" x14ac:dyDescent="0.25">
      <c r="I29466" s="80"/>
      <c r="AX29466" s="80"/>
      <c r="AY29466" s="80"/>
      <c r="AZ29466" s="80"/>
      <c r="BA29466" s="80"/>
      <c r="BB29466" s="80"/>
    </row>
    <row r="29467" spans="9:54" x14ac:dyDescent="0.25">
      <c r="I29467" s="80"/>
      <c r="AX29467" s="80"/>
      <c r="AY29467" s="80"/>
      <c r="AZ29467" s="80"/>
      <c r="BA29467" s="80"/>
      <c r="BB29467" s="80"/>
    </row>
    <row r="29468" spans="9:54" x14ac:dyDescent="0.25">
      <c r="I29468" s="80"/>
      <c r="AX29468" s="80"/>
      <c r="AY29468" s="80"/>
      <c r="AZ29468" s="80"/>
      <c r="BA29468" s="80"/>
      <c r="BB29468" s="80"/>
    </row>
    <row r="29469" spans="9:54" x14ac:dyDescent="0.25">
      <c r="I29469" s="80"/>
      <c r="AX29469" s="80"/>
      <c r="AY29469" s="80"/>
      <c r="AZ29469" s="80"/>
      <c r="BA29469" s="80"/>
      <c r="BB29469" s="80"/>
    </row>
    <row r="29470" spans="9:54" x14ac:dyDescent="0.25">
      <c r="I29470" s="80"/>
      <c r="AX29470" s="80"/>
      <c r="AY29470" s="80"/>
      <c r="AZ29470" s="80"/>
      <c r="BA29470" s="80"/>
      <c r="BB29470" s="80"/>
    </row>
    <row r="29471" spans="9:54" x14ac:dyDescent="0.25">
      <c r="I29471" s="80"/>
      <c r="AX29471" s="80"/>
      <c r="AY29471" s="80"/>
      <c r="AZ29471" s="80"/>
      <c r="BA29471" s="80"/>
      <c r="BB29471" s="80"/>
    </row>
    <row r="29472" spans="9:54" x14ac:dyDescent="0.25">
      <c r="I29472" s="80"/>
      <c r="AX29472" s="80"/>
      <c r="AY29472" s="80"/>
      <c r="AZ29472" s="80"/>
      <c r="BA29472" s="80"/>
      <c r="BB29472" s="80"/>
    </row>
    <row r="29473" spans="9:54" x14ac:dyDescent="0.25">
      <c r="I29473" s="80"/>
      <c r="AX29473" s="80"/>
      <c r="AY29473" s="80"/>
      <c r="AZ29473" s="80"/>
      <c r="BA29473" s="80"/>
      <c r="BB29473" s="80"/>
    </row>
    <row r="29474" spans="9:54" x14ac:dyDescent="0.25">
      <c r="I29474" s="80"/>
      <c r="AX29474" s="80"/>
      <c r="AY29474" s="80"/>
      <c r="AZ29474" s="80"/>
      <c r="BA29474" s="80"/>
      <c r="BB29474" s="80"/>
    </row>
    <row r="29475" spans="9:54" x14ac:dyDescent="0.25">
      <c r="I29475" s="80"/>
      <c r="AX29475" s="80"/>
      <c r="AY29475" s="80"/>
      <c r="AZ29475" s="80"/>
      <c r="BA29475" s="80"/>
      <c r="BB29475" s="80"/>
    </row>
    <row r="29476" spans="9:54" x14ac:dyDescent="0.25">
      <c r="I29476" s="80"/>
      <c r="AX29476" s="80"/>
      <c r="AY29476" s="80"/>
      <c r="AZ29476" s="80"/>
      <c r="BA29476" s="80"/>
      <c r="BB29476" s="80"/>
    </row>
    <row r="29477" spans="9:54" x14ac:dyDescent="0.25">
      <c r="I29477" s="80"/>
      <c r="AX29477" s="80"/>
      <c r="AY29477" s="80"/>
      <c r="AZ29477" s="80"/>
      <c r="BA29477" s="80"/>
      <c r="BB29477" s="80"/>
    </row>
    <row r="29478" spans="9:54" x14ac:dyDescent="0.25">
      <c r="I29478" s="80"/>
      <c r="AX29478" s="80"/>
      <c r="AY29478" s="80"/>
      <c r="AZ29478" s="80"/>
      <c r="BA29478" s="80"/>
      <c r="BB29478" s="80"/>
    </row>
    <row r="29479" spans="9:54" x14ac:dyDescent="0.25">
      <c r="I29479" s="80"/>
      <c r="AX29479" s="80"/>
      <c r="AY29479" s="80"/>
      <c r="AZ29479" s="80"/>
      <c r="BA29479" s="80"/>
      <c r="BB29479" s="80"/>
    </row>
    <row r="29480" spans="9:54" x14ac:dyDescent="0.25">
      <c r="I29480" s="80"/>
      <c r="AX29480" s="80"/>
      <c r="AY29480" s="80"/>
      <c r="AZ29480" s="80"/>
      <c r="BA29480" s="80"/>
      <c r="BB29480" s="80"/>
    </row>
    <row r="29481" spans="9:54" x14ac:dyDescent="0.25">
      <c r="I29481" s="80"/>
      <c r="AX29481" s="80"/>
      <c r="AY29481" s="80"/>
      <c r="AZ29481" s="80"/>
      <c r="BA29481" s="80"/>
      <c r="BB29481" s="80"/>
    </row>
    <row r="29482" spans="9:54" x14ac:dyDescent="0.25">
      <c r="I29482" s="80"/>
      <c r="AX29482" s="80"/>
      <c r="AY29482" s="80"/>
      <c r="AZ29482" s="80"/>
      <c r="BA29482" s="80"/>
      <c r="BB29482" s="80"/>
    </row>
    <row r="29483" spans="9:54" x14ac:dyDescent="0.25">
      <c r="I29483" s="80"/>
      <c r="AX29483" s="80"/>
      <c r="AY29483" s="80"/>
      <c r="AZ29483" s="80"/>
      <c r="BA29483" s="80"/>
      <c r="BB29483" s="80"/>
    </row>
    <row r="29484" spans="9:54" x14ac:dyDescent="0.25">
      <c r="I29484" s="80"/>
      <c r="AX29484" s="80"/>
      <c r="AY29484" s="80"/>
      <c r="AZ29484" s="80"/>
      <c r="BA29484" s="80"/>
      <c r="BB29484" s="80"/>
    </row>
    <row r="29485" spans="9:54" x14ac:dyDescent="0.25">
      <c r="I29485" s="80"/>
      <c r="AX29485" s="80"/>
      <c r="AY29485" s="80"/>
      <c r="AZ29485" s="80"/>
      <c r="BA29485" s="80"/>
      <c r="BB29485" s="80"/>
    </row>
    <row r="29486" spans="9:54" x14ac:dyDescent="0.25">
      <c r="I29486" s="80"/>
      <c r="AX29486" s="80"/>
      <c r="AY29486" s="80"/>
      <c r="AZ29486" s="80"/>
      <c r="BA29486" s="80"/>
      <c r="BB29486" s="80"/>
    </row>
    <row r="29487" spans="9:54" x14ac:dyDescent="0.25">
      <c r="I29487" s="80"/>
      <c r="AX29487" s="80"/>
      <c r="AY29487" s="80"/>
      <c r="AZ29487" s="80"/>
      <c r="BA29487" s="80"/>
      <c r="BB29487" s="80"/>
    </row>
    <row r="29488" spans="9:54" x14ac:dyDescent="0.25">
      <c r="I29488" s="80"/>
      <c r="AX29488" s="80"/>
      <c r="AY29488" s="80"/>
      <c r="AZ29488" s="80"/>
      <c r="BA29488" s="80"/>
      <c r="BB29488" s="80"/>
    </row>
    <row r="29489" spans="9:54" x14ac:dyDescent="0.25">
      <c r="I29489" s="80"/>
      <c r="AX29489" s="80"/>
      <c r="AY29489" s="80"/>
      <c r="AZ29489" s="80"/>
      <c r="BA29489" s="80"/>
      <c r="BB29489" s="80"/>
    </row>
    <row r="29490" spans="9:54" x14ac:dyDescent="0.25">
      <c r="I29490" s="80"/>
      <c r="AX29490" s="80"/>
      <c r="AY29490" s="80"/>
      <c r="AZ29490" s="80"/>
      <c r="BA29490" s="80"/>
      <c r="BB29490" s="80"/>
    </row>
    <row r="29491" spans="9:54" x14ac:dyDescent="0.25">
      <c r="I29491" s="80"/>
      <c r="AX29491" s="80"/>
      <c r="AY29491" s="80"/>
      <c r="AZ29491" s="80"/>
      <c r="BA29491" s="80"/>
      <c r="BB29491" s="80"/>
    </row>
    <row r="29492" spans="9:54" x14ac:dyDescent="0.25">
      <c r="I29492" s="80"/>
      <c r="AX29492" s="80"/>
      <c r="AY29492" s="80"/>
      <c r="AZ29492" s="80"/>
      <c r="BA29492" s="80"/>
      <c r="BB29492" s="80"/>
    </row>
    <row r="29493" spans="9:54" x14ac:dyDescent="0.25">
      <c r="I29493" s="80"/>
      <c r="AX29493" s="80"/>
      <c r="AY29493" s="80"/>
      <c r="AZ29493" s="80"/>
      <c r="BA29493" s="80"/>
      <c r="BB29493" s="80"/>
    </row>
    <row r="29494" spans="9:54" x14ac:dyDescent="0.25">
      <c r="I29494" s="80"/>
      <c r="AX29494" s="80"/>
      <c r="AY29494" s="80"/>
      <c r="AZ29494" s="80"/>
      <c r="BA29494" s="80"/>
      <c r="BB29494" s="80"/>
    </row>
    <row r="29495" spans="9:54" x14ac:dyDescent="0.25">
      <c r="I29495" s="80"/>
      <c r="AX29495" s="80"/>
      <c r="AY29495" s="80"/>
      <c r="AZ29495" s="80"/>
      <c r="BA29495" s="80"/>
      <c r="BB29495" s="80"/>
    </row>
    <row r="29496" spans="9:54" x14ac:dyDescent="0.25">
      <c r="I29496" s="80"/>
      <c r="AX29496" s="80"/>
      <c r="AY29496" s="80"/>
      <c r="AZ29496" s="80"/>
      <c r="BA29496" s="80"/>
      <c r="BB29496" s="80"/>
    </row>
    <row r="29497" spans="9:54" x14ac:dyDescent="0.25">
      <c r="I29497" s="80"/>
      <c r="AX29497" s="80"/>
      <c r="AY29497" s="80"/>
      <c r="AZ29497" s="80"/>
      <c r="BA29497" s="80"/>
      <c r="BB29497" s="80"/>
    </row>
    <row r="29498" spans="9:54" x14ac:dyDescent="0.25">
      <c r="I29498" s="80"/>
      <c r="AX29498" s="80"/>
      <c r="AY29498" s="80"/>
      <c r="AZ29498" s="80"/>
      <c r="BA29498" s="80"/>
      <c r="BB29498" s="80"/>
    </row>
    <row r="29499" spans="9:54" x14ac:dyDescent="0.25">
      <c r="I29499" s="80"/>
      <c r="AX29499" s="80"/>
      <c r="AY29499" s="80"/>
      <c r="AZ29499" s="80"/>
      <c r="BA29499" s="80"/>
      <c r="BB29499" s="80"/>
    </row>
    <row r="29500" spans="9:54" x14ac:dyDescent="0.25">
      <c r="I29500" s="80"/>
      <c r="AX29500" s="80"/>
      <c r="AY29500" s="80"/>
      <c r="AZ29500" s="80"/>
      <c r="BA29500" s="80"/>
      <c r="BB29500" s="80"/>
    </row>
    <row r="29501" spans="9:54" x14ac:dyDescent="0.25">
      <c r="I29501" s="80"/>
      <c r="AX29501" s="80"/>
      <c r="AY29501" s="80"/>
      <c r="AZ29501" s="80"/>
      <c r="BA29501" s="80"/>
      <c r="BB29501" s="80"/>
    </row>
    <row r="29502" spans="9:54" x14ac:dyDescent="0.25">
      <c r="I29502" s="80"/>
      <c r="AX29502" s="80"/>
      <c r="AY29502" s="80"/>
      <c r="AZ29502" s="80"/>
      <c r="BA29502" s="80"/>
      <c r="BB29502" s="80"/>
    </row>
    <row r="29503" spans="9:54" x14ac:dyDescent="0.25">
      <c r="I29503" s="80"/>
      <c r="AX29503" s="80"/>
      <c r="AY29503" s="80"/>
      <c r="AZ29503" s="80"/>
      <c r="BA29503" s="80"/>
      <c r="BB29503" s="80"/>
    </row>
    <row r="29504" spans="9:54" x14ac:dyDescent="0.25">
      <c r="I29504" s="80"/>
      <c r="AX29504" s="80"/>
      <c r="AY29504" s="80"/>
      <c r="AZ29504" s="80"/>
      <c r="BA29504" s="80"/>
      <c r="BB29504" s="80"/>
    </row>
    <row r="29505" spans="9:54" x14ac:dyDescent="0.25">
      <c r="I29505" s="80"/>
      <c r="AX29505" s="80"/>
      <c r="AY29505" s="80"/>
      <c r="AZ29505" s="80"/>
      <c r="BA29505" s="80"/>
      <c r="BB29505" s="80"/>
    </row>
    <row r="29506" spans="9:54" x14ac:dyDescent="0.25">
      <c r="I29506" s="80"/>
      <c r="AX29506" s="80"/>
      <c r="AY29506" s="80"/>
      <c r="AZ29506" s="80"/>
      <c r="BA29506" s="80"/>
      <c r="BB29506" s="80"/>
    </row>
    <row r="29507" spans="9:54" x14ac:dyDescent="0.25">
      <c r="I29507" s="80"/>
      <c r="AX29507" s="80"/>
      <c r="AY29507" s="80"/>
      <c r="AZ29507" s="80"/>
      <c r="BA29507" s="80"/>
      <c r="BB29507" s="80"/>
    </row>
    <row r="29508" spans="9:54" x14ac:dyDescent="0.25">
      <c r="I29508" s="80"/>
      <c r="AX29508" s="80"/>
      <c r="AY29508" s="80"/>
      <c r="AZ29508" s="80"/>
      <c r="BA29508" s="80"/>
      <c r="BB29508" s="80"/>
    </row>
    <row r="29509" spans="9:54" x14ac:dyDescent="0.25">
      <c r="I29509" s="80"/>
      <c r="AX29509" s="80"/>
      <c r="AY29509" s="80"/>
      <c r="AZ29509" s="80"/>
      <c r="BA29509" s="80"/>
      <c r="BB29509" s="80"/>
    </row>
    <row r="29510" spans="9:54" x14ac:dyDescent="0.25">
      <c r="I29510" s="80"/>
      <c r="AX29510" s="80"/>
      <c r="AY29510" s="80"/>
      <c r="AZ29510" s="80"/>
      <c r="BA29510" s="80"/>
      <c r="BB29510" s="80"/>
    </row>
    <row r="29511" spans="9:54" x14ac:dyDescent="0.25">
      <c r="I29511" s="80"/>
      <c r="AX29511" s="80"/>
      <c r="AY29511" s="80"/>
      <c r="AZ29511" s="80"/>
      <c r="BA29511" s="80"/>
      <c r="BB29511" s="80"/>
    </row>
    <row r="29512" spans="9:54" x14ac:dyDescent="0.25">
      <c r="I29512" s="80"/>
      <c r="AX29512" s="80"/>
      <c r="AY29512" s="80"/>
      <c r="AZ29512" s="80"/>
      <c r="BA29512" s="80"/>
      <c r="BB29512" s="80"/>
    </row>
    <row r="29513" spans="9:54" x14ac:dyDescent="0.25">
      <c r="I29513" s="80"/>
      <c r="AX29513" s="80"/>
      <c r="AY29513" s="80"/>
      <c r="AZ29513" s="80"/>
      <c r="BA29513" s="80"/>
      <c r="BB29513" s="80"/>
    </row>
    <row r="29514" spans="9:54" x14ac:dyDescent="0.25">
      <c r="I29514" s="80"/>
      <c r="AX29514" s="80"/>
      <c r="AY29514" s="80"/>
      <c r="AZ29514" s="80"/>
      <c r="BA29514" s="80"/>
      <c r="BB29514" s="80"/>
    </row>
    <row r="29515" spans="9:54" x14ac:dyDescent="0.25">
      <c r="I29515" s="80"/>
      <c r="AX29515" s="80"/>
      <c r="AY29515" s="80"/>
      <c r="AZ29515" s="80"/>
      <c r="BA29515" s="80"/>
      <c r="BB29515" s="80"/>
    </row>
    <row r="29516" spans="9:54" x14ac:dyDescent="0.25">
      <c r="I29516" s="80"/>
      <c r="AX29516" s="80"/>
      <c r="AY29516" s="80"/>
      <c r="AZ29516" s="80"/>
      <c r="BA29516" s="80"/>
      <c r="BB29516" s="80"/>
    </row>
    <row r="29517" spans="9:54" x14ac:dyDescent="0.25">
      <c r="I29517" s="80"/>
      <c r="AX29517" s="80"/>
      <c r="AY29517" s="80"/>
      <c r="AZ29517" s="80"/>
      <c r="BA29517" s="80"/>
      <c r="BB29517" s="80"/>
    </row>
    <row r="29518" spans="9:54" x14ac:dyDescent="0.25">
      <c r="I29518" s="80"/>
      <c r="AX29518" s="80"/>
      <c r="AY29518" s="80"/>
      <c r="AZ29518" s="80"/>
      <c r="BA29518" s="80"/>
      <c r="BB29518" s="80"/>
    </row>
    <row r="29519" spans="9:54" x14ac:dyDescent="0.25">
      <c r="I29519" s="80"/>
      <c r="AX29519" s="80"/>
      <c r="AY29519" s="80"/>
      <c r="AZ29519" s="80"/>
      <c r="BA29519" s="80"/>
      <c r="BB29519" s="80"/>
    </row>
    <row r="29520" spans="9:54" x14ac:dyDescent="0.25">
      <c r="I29520" s="80"/>
      <c r="AX29520" s="80"/>
      <c r="AY29520" s="80"/>
      <c r="AZ29520" s="80"/>
      <c r="BA29520" s="80"/>
      <c r="BB29520" s="80"/>
    </row>
    <row r="29521" spans="9:54" x14ac:dyDescent="0.25">
      <c r="I29521" s="80"/>
      <c r="AX29521" s="80"/>
      <c r="AY29521" s="80"/>
      <c r="AZ29521" s="80"/>
      <c r="BA29521" s="80"/>
      <c r="BB29521" s="80"/>
    </row>
    <row r="29522" spans="9:54" x14ac:dyDescent="0.25">
      <c r="I29522" s="80"/>
      <c r="AX29522" s="80"/>
      <c r="AY29522" s="80"/>
      <c r="AZ29522" s="80"/>
      <c r="BA29522" s="80"/>
      <c r="BB29522" s="80"/>
    </row>
    <row r="29523" spans="9:54" x14ac:dyDescent="0.25">
      <c r="I29523" s="80"/>
      <c r="AX29523" s="80"/>
      <c r="AY29523" s="80"/>
      <c r="AZ29523" s="80"/>
      <c r="BA29523" s="80"/>
      <c r="BB29523" s="80"/>
    </row>
    <row r="29524" spans="9:54" x14ac:dyDescent="0.25">
      <c r="I29524" s="80"/>
      <c r="AX29524" s="80"/>
      <c r="AY29524" s="80"/>
      <c r="AZ29524" s="80"/>
      <c r="BA29524" s="80"/>
      <c r="BB29524" s="80"/>
    </row>
    <row r="29525" spans="9:54" x14ac:dyDescent="0.25">
      <c r="I29525" s="80"/>
      <c r="AX29525" s="80"/>
      <c r="AY29525" s="80"/>
      <c r="AZ29525" s="80"/>
      <c r="BA29525" s="80"/>
      <c r="BB29525" s="80"/>
    </row>
    <row r="29526" spans="9:54" x14ac:dyDescent="0.25">
      <c r="I29526" s="80"/>
      <c r="AX29526" s="80"/>
      <c r="AY29526" s="80"/>
      <c r="AZ29526" s="80"/>
      <c r="BA29526" s="80"/>
      <c r="BB29526" s="80"/>
    </row>
    <row r="29527" spans="9:54" x14ac:dyDescent="0.25">
      <c r="I29527" s="80"/>
      <c r="AX29527" s="80"/>
      <c r="AY29527" s="80"/>
      <c r="AZ29527" s="80"/>
      <c r="BA29527" s="80"/>
      <c r="BB29527" s="80"/>
    </row>
    <row r="29528" spans="9:54" x14ac:dyDescent="0.25">
      <c r="I29528" s="80"/>
      <c r="AX29528" s="80"/>
      <c r="AY29528" s="80"/>
      <c r="AZ29528" s="80"/>
      <c r="BA29528" s="80"/>
      <c r="BB29528" s="80"/>
    </row>
    <row r="29529" spans="9:54" x14ac:dyDescent="0.25">
      <c r="I29529" s="80"/>
      <c r="AX29529" s="80"/>
      <c r="AY29529" s="80"/>
      <c r="AZ29529" s="80"/>
      <c r="BA29529" s="80"/>
      <c r="BB29529" s="80"/>
    </row>
    <row r="29530" spans="9:54" x14ac:dyDescent="0.25">
      <c r="I29530" s="80"/>
      <c r="AX29530" s="80"/>
      <c r="AY29530" s="80"/>
      <c r="AZ29530" s="80"/>
      <c r="BA29530" s="80"/>
      <c r="BB29530" s="80"/>
    </row>
    <row r="29531" spans="9:54" x14ac:dyDescent="0.25">
      <c r="I29531" s="80"/>
      <c r="AX29531" s="80"/>
      <c r="AY29531" s="80"/>
      <c r="AZ29531" s="80"/>
      <c r="BA29531" s="80"/>
      <c r="BB29531" s="80"/>
    </row>
    <row r="29532" spans="9:54" x14ac:dyDescent="0.25">
      <c r="I29532" s="80"/>
      <c r="AX29532" s="80"/>
      <c r="AY29532" s="80"/>
      <c r="AZ29532" s="80"/>
      <c r="BA29532" s="80"/>
      <c r="BB29532" s="80"/>
    </row>
    <row r="29533" spans="9:54" x14ac:dyDescent="0.25">
      <c r="I29533" s="80"/>
      <c r="AX29533" s="80"/>
      <c r="AY29533" s="80"/>
      <c r="AZ29533" s="80"/>
      <c r="BA29533" s="80"/>
      <c r="BB29533" s="80"/>
    </row>
    <row r="29534" spans="9:54" x14ac:dyDescent="0.25">
      <c r="I29534" s="80"/>
      <c r="AX29534" s="80"/>
      <c r="AY29534" s="80"/>
      <c r="AZ29534" s="80"/>
      <c r="BA29534" s="80"/>
      <c r="BB29534" s="80"/>
    </row>
    <row r="29535" spans="9:54" x14ac:dyDescent="0.25">
      <c r="I29535" s="80"/>
      <c r="AX29535" s="80"/>
      <c r="AY29535" s="80"/>
      <c r="AZ29535" s="80"/>
      <c r="BA29535" s="80"/>
      <c r="BB29535" s="80"/>
    </row>
    <row r="29536" spans="9:54" x14ac:dyDescent="0.25">
      <c r="I29536" s="80"/>
      <c r="AX29536" s="80"/>
      <c r="AY29536" s="80"/>
      <c r="AZ29536" s="80"/>
      <c r="BA29536" s="80"/>
      <c r="BB29536" s="80"/>
    </row>
    <row r="29537" spans="9:54" x14ac:dyDescent="0.25">
      <c r="I29537" s="80"/>
      <c r="AX29537" s="80"/>
      <c r="AY29537" s="80"/>
      <c r="AZ29537" s="80"/>
      <c r="BA29537" s="80"/>
      <c r="BB29537" s="80"/>
    </row>
    <row r="29538" spans="9:54" x14ac:dyDescent="0.25">
      <c r="I29538" s="80"/>
      <c r="AX29538" s="80"/>
      <c r="AY29538" s="80"/>
      <c r="AZ29538" s="80"/>
      <c r="BA29538" s="80"/>
      <c r="BB29538" s="80"/>
    </row>
    <row r="29539" spans="9:54" x14ac:dyDescent="0.25">
      <c r="I29539" s="80"/>
      <c r="AX29539" s="80"/>
      <c r="AY29539" s="80"/>
      <c r="AZ29539" s="80"/>
      <c r="BA29539" s="80"/>
      <c r="BB29539" s="80"/>
    </row>
    <row r="29540" spans="9:54" x14ac:dyDescent="0.25">
      <c r="I29540" s="80"/>
      <c r="AX29540" s="80"/>
      <c r="AY29540" s="80"/>
      <c r="AZ29540" s="80"/>
      <c r="BA29540" s="80"/>
      <c r="BB29540" s="80"/>
    </row>
    <row r="29541" spans="9:54" x14ac:dyDescent="0.25">
      <c r="I29541" s="80"/>
      <c r="AX29541" s="80"/>
      <c r="AY29541" s="80"/>
      <c r="AZ29541" s="80"/>
      <c r="BA29541" s="80"/>
      <c r="BB29541" s="80"/>
    </row>
    <row r="29542" spans="9:54" x14ac:dyDescent="0.25">
      <c r="I29542" s="80"/>
      <c r="AX29542" s="80"/>
      <c r="AY29542" s="80"/>
      <c r="AZ29542" s="80"/>
      <c r="BA29542" s="80"/>
      <c r="BB29542" s="80"/>
    </row>
    <row r="29543" spans="9:54" x14ac:dyDescent="0.25">
      <c r="I29543" s="80"/>
      <c r="AX29543" s="80"/>
      <c r="AY29543" s="80"/>
      <c r="AZ29543" s="80"/>
      <c r="BA29543" s="80"/>
      <c r="BB29543" s="80"/>
    </row>
    <row r="29544" spans="9:54" x14ac:dyDescent="0.25">
      <c r="I29544" s="80"/>
      <c r="AX29544" s="80"/>
      <c r="AY29544" s="80"/>
      <c r="AZ29544" s="80"/>
      <c r="BA29544" s="80"/>
      <c r="BB29544" s="80"/>
    </row>
    <row r="29545" spans="9:54" x14ac:dyDescent="0.25">
      <c r="I29545" s="80"/>
      <c r="AX29545" s="80"/>
      <c r="AY29545" s="80"/>
      <c r="AZ29545" s="80"/>
      <c r="BA29545" s="80"/>
      <c r="BB29545" s="80"/>
    </row>
    <row r="29546" spans="9:54" x14ac:dyDescent="0.25">
      <c r="I29546" s="80"/>
      <c r="AX29546" s="80"/>
      <c r="AY29546" s="80"/>
      <c r="AZ29546" s="80"/>
      <c r="BA29546" s="80"/>
      <c r="BB29546" s="80"/>
    </row>
    <row r="29547" spans="9:54" x14ac:dyDescent="0.25">
      <c r="I29547" s="80"/>
      <c r="AX29547" s="80"/>
      <c r="AY29547" s="80"/>
      <c r="AZ29547" s="80"/>
      <c r="BA29547" s="80"/>
      <c r="BB29547" s="80"/>
    </row>
    <row r="29548" spans="9:54" x14ac:dyDescent="0.25">
      <c r="I29548" s="80"/>
      <c r="AX29548" s="80"/>
      <c r="AY29548" s="80"/>
      <c r="AZ29548" s="80"/>
      <c r="BA29548" s="80"/>
      <c r="BB29548" s="80"/>
    </row>
    <row r="29549" spans="9:54" x14ac:dyDescent="0.25">
      <c r="I29549" s="80"/>
      <c r="AX29549" s="80"/>
      <c r="AY29549" s="80"/>
      <c r="AZ29549" s="80"/>
      <c r="BA29549" s="80"/>
      <c r="BB29549" s="80"/>
    </row>
    <row r="29550" spans="9:54" x14ac:dyDescent="0.25">
      <c r="I29550" s="80"/>
      <c r="AX29550" s="80"/>
      <c r="AY29550" s="80"/>
      <c r="AZ29550" s="80"/>
      <c r="BA29550" s="80"/>
      <c r="BB29550" s="80"/>
    </row>
    <row r="29551" spans="9:54" x14ac:dyDescent="0.25">
      <c r="I29551" s="80"/>
      <c r="AX29551" s="80"/>
      <c r="AY29551" s="80"/>
      <c r="AZ29551" s="80"/>
      <c r="BA29551" s="80"/>
      <c r="BB29551" s="80"/>
    </row>
    <row r="29552" spans="9:54" x14ac:dyDescent="0.25">
      <c r="I29552" s="80"/>
      <c r="AX29552" s="80"/>
      <c r="AY29552" s="80"/>
      <c r="AZ29552" s="80"/>
      <c r="BA29552" s="80"/>
      <c r="BB29552" s="80"/>
    </row>
    <row r="29553" spans="9:54" x14ac:dyDescent="0.25">
      <c r="I29553" s="80"/>
      <c r="AX29553" s="80"/>
      <c r="AY29553" s="80"/>
      <c r="AZ29553" s="80"/>
      <c r="BA29553" s="80"/>
      <c r="BB29553" s="80"/>
    </row>
    <row r="29554" spans="9:54" x14ac:dyDescent="0.25">
      <c r="I29554" s="80"/>
      <c r="AX29554" s="80"/>
      <c r="AY29554" s="80"/>
      <c r="AZ29554" s="80"/>
      <c r="BA29554" s="80"/>
      <c r="BB29554" s="80"/>
    </row>
    <row r="29555" spans="9:54" x14ac:dyDescent="0.25">
      <c r="I29555" s="80"/>
      <c r="AX29555" s="80"/>
      <c r="AY29555" s="80"/>
      <c r="AZ29555" s="80"/>
      <c r="BA29555" s="80"/>
      <c r="BB29555" s="80"/>
    </row>
    <row r="29556" spans="9:54" x14ac:dyDescent="0.25">
      <c r="I29556" s="80"/>
      <c r="AX29556" s="80"/>
      <c r="AY29556" s="80"/>
      <c r="AZ29556" s="80"/>
      <c r="BA29556" s="80"/>
      <c r="BB29556" s="80"/>
    </row>
    <row r="29557" spans="9:54" x14ac:dyDescent="0.25">
      <c r="I29557" s="80"/>
      <c r="AX29557" s="80"/>
      <c r="AY29557" s="80"/>
      <c r="AZ29557" s="80"/>
      <c r="BA29557" s="80"/>
      <c r="BB29557" s="80"/>
    </row>
    <row r="29558" spans="9:54" x14ac:dyDescent="0.25">
      <c r="I29558" s="80"/>
      <c r="AX29558" s="80"/>
      <c r="AY29558" s="80"/>
      <c r="AZ29558" s="80"/>
      <c r="BA29558" s="80"/>
      <c r="BB29558" s="80"/>
    </row>
    <row r="29559" spans="9:54" x14ac:dyDescent="0.25">
      <c r="I29559" s="80"/>
      <c r="AX29559" s="80"/>
      <c r="AY29559" s="80"/>
      <c r="AZ29559" s="80"/>
      <c r="BA29559" s="80"/>
      <c r="BB29559" s="80"/>
    </row>
    <row r="29560" spans="9:54" x14ac:dyDescent="0.25">
      <c r="I29560" s="80"/>
      <c r="AX29560" s="80"/>
      <c r="AY29560" s="80"/>
      <c r="AZ29560" s="80"/>
      <c r="BA29560" s="80"/>
      <c r="BB29560" s="80"/>
    </row>
    <row r="29561" spans="9:54" x14ac:dyDescent="0.25">
      <c r="I29561" s="80"/>
      <c r="AX29561" s="80"/>
      <c r="AY29561" s="80"/>
      <c r="AZ29561" s="80"/>
      <c r="BA29561" s="80"/>
      <c r="BB29561" s="80"/>
    </row>
    <row r="29562" spans="9:54" x14ac:dyDescent="0.25">
      <c r="I29562" s="80"/>
      <c r="AX29562" s="80"/>
      <c r="AY29562" s="80"/>
      <c r="AZ29562" s="80"/>
      <c r="BA29562" s="80"/>
      <c r="BB29562" s="80"/>
    </row>
    <row r="29563" spans="9:54" x14ac:dyDescent="0.25">
      <c r="I29563" s="80"/>
      <c r="AX29563" s="80"/>
      <c r="AY29563" s="80"/>
      <c r="AZ29563" s="80"/>
      <c r="BA29563" s="80"/>
      <c r="BB29563" s="80"/>
    </row>
    <row r="29564" spans="9:54" x14ac:dyDescent="0.25">
      <c r="I29564" s="80"/>
      <c r="AX29564" s="80"/>
      <c r="AY29564" s="80"/>
      <c r="AZ29564" s="80"/>
      <c r="BA29564" s="80"/>
      <c r="BB29564" s="80"/>
    </row>
    <row r="29565" spans="9:54" x14ac:dyDescent="0.25">
      <c r="I29565" s="80"/>
      <c r="AX29565" s="80"/>
      <c r="AY29565" s="80"/>
      <c r="AZ29565" s="80"/>
      <c r="BA29565" s="80"/>
      <c r="BB29565" s="80"/>
    </row>
    <row r="29566" spans="9:54" x14ac:dyDescent="0.25">
      <c r="I29566" s="80"/>
      <c r="AX29566" s="80"/>
      <c r="AY29566" s="80"/>
      <c r="AZ29566" s="80"/>
      <c r="BA29566" s="80"/>
      <c r="BB29566" s="80"/>
    </row>
    <row r="29567" spans="9:54" x14ac:dyDescent="0.25">
      <c r="I29567" s="80"/>
      <c r="AX29567" s="80"/>
      <c r="AY29567" s="80"/>
      <c r="AZ29567" s="80"/>
      <c r="BA29567" s="80"/>
      <c r="BB29567" s="80"/>
    </row>
    <row r="29568" spans="9:54" x14ac:dyDescent="0.25">
      <c r="I29568" s="80"/>
      <c r="AX29568" s="80"/>
      <c r="AY29568" s="80"/>
      <c r="AZ29568" s="80"/>
      <c r="BA29568" s="80"/>
      <c r="BB29568" s="80"/>
    </row>
    <row r="29569" spans="9:54" x14ac:dyDescent="0.25">
      <c r="I29569" s="80"/>
      <c r="AX29569" s="80"/>
      <c r="AY29569" s="80"/>
      <c r="AZ29569" s="80"/>
      <c r="BA29569" s="80"/>
      <c r="BB29569" s="80"/>
    </row>
    <row r="29570" spans="9:54" x14ac:dyDescent="0.25">
      <c r="I29570" s="80"/>
      <c r="AX29570" s="80"/>
      <c r="AY29570" s="80"/>
      <c r="AZ29570" s="80"/>
      <c r="BA29570" s="80"/>
      <c r="BB29570" s="80"/>
    </row>
    <row r="29571" spans="9:54" x14ac:dyDescent="0.25">
      <c r="I29571" s="80"/>
      <c r="AX29571" s="80"/>
      <c r="AY29571" s="80"/>
      <c r="AZ29571" s="80"/>
      <c r="BA29571" s="80"/>
      <c r="BB29571" s="80"/>
    </row>
    <row r="29572" spans="9:54" x14ac:dyDescent="0.25">
      <c r="I29572" s="80"/>
      <c r="AX29572" s="80"/>
      <c r="AY29572" s="80"/>
      <c r="AZ29572" s="80"/>
      <c r="BA29572" s="80"/>
      <c r="BB29572" s="80"/>
    </row>
    <row r="29573" spans="9:54" x14ac:dyDescent="0.25">
      <c r="I29573" s="80"/>
      <c r="AX29573" s="80"/>
      <c r="AY29573" s="80"/>
      <c r="AZ29573" s="80"/>
      <c r="BA29573" s="80"/>
      <c r="BB29573" s="80"/>
    </row>
    <row r="29574" spans="9:54" x14ac:dyDescent="0.25">
      <c r="I29574" s="80"/>
      <c r="AX29574" s="80"/>
      <c r="AY29574" s="80"/>
      <c r="AZ29574" s="80"/>
      <c r="BA29574" s="80"/>
      <c r="BB29574" s="80"/>
    </row>
    <row r="29575" spans="9:54" x14ac:dyDescent="0.25">
      <c r="I29575" s="80"/>
      <c r="AX29575" s="80"/>
      <c r="AY29575" s="80"/>
      <c r="AZ29575" s="80"/>
      <c r="BA29575" s="80"/>
      <c r="BB29575" s="80"/>
    </row>
    <row r="29576" spans="9:54" x14ac:dyDescent="0.25">
      <c r="I29576" s="80"/>
      <c r="AX29576" s="80"/>
      <c r="AY29576" s="80"/>
      <c r="AZ29576" s="80"/>
      <c r="BA29576" s="80"/>
      <c r="BB29576" s="80"/>
    </row>
    <row r="29577" spans="9:54" x14ac:dyDescent="0.25">
      <c r="I29577" s="80"/>
      <c r="AX29577" s="80"/>
      <c r="AY29577" s="80"/>
      <c r="AZ29577" s="80"/>
      <c r="BA29577" s="80"/>
      <c r="BB29577" s="80"/>
    </row>
    <row r="29578" spans="9:54" x14ac:dyDescent="0.25">
      <c r="I29578" s="80"/>
      <c r="AX29578" s="80"/>
      <c r="AY29578" s="80"/>
      <c r="AZ29578" s="80"/>
      <c r="BA29578" s="80"/>
      <c r="BB29578" s="80"/>
    </row>
    <row r="29579" spans="9:54" x14ac:dyDescent="0.25">
      <c r="I29579" s="80"/>
      <c r="AX29579" s="80"/>
      <c r="AY29579" s="80"/>
      <c r="AZ29579" s="80"/>
      <c r="BA29579" s="80"/>
      <c r="BB29579" s="80"/>
    </row>
    <row r="29580" spans="9:54" x14ac:dyDescent="0.25">
      <c r="I29580" s="80"/>
      <c r="AX29580" s="80"/>
      <c r="AY29580" s="80"/>
      <c r="AZ29580" s="80"/>
      <c r="BA29580" s="80"/>
      <c r="BB29580" s="80"/>
    </row>
    <row r="29581" spans="9:54" x14ac:dyDescent="0.25">
      <c r="I29581" s="80"/>
      <c r="AX29581" s="80"/>
      <c r="AY29581" s="80"/>
      <c r="AZ29581" s="80"/>
      <c r="BA29581" s="80"/>
      <c r="BB29581" s="80"/>
    </row>
    <row r="29582" spans="9:54" x14ac:dyDescent="0.25">
      <c r="I29582" s="80"/>
      <c r="AX29582" s="80"/>
      <c r="AY29582" s="80"/>
      <c r="AZ29582" s="80"/>
      <c r="BA29582" s="80"/>
      <c r="BB29582" s="80"/>
    </row>
    <row r="29583" spans="9:54" x14ac:dyDescent="0.25">
      <c r="I29583" s="80"/>
      <c r="AX29583" s="80"/>
      <c r="AY29583" s="80"/>
      <c r="AZ29583" s="80"/>
      <c r="BA29583" s="80"/>
      <c r="BB29583" s="80"/>
    </row>
    <row r="29584" spans="9:54" x14ac:dyDescent="0.25">
      <c r="I29584" s="80"/>
      <c r="AX29584" s="80"/>
      <c r="AY29584" s="80"/>
      <c r="AZ29584" s="80"/>
      <c r="BA29584" s="80"/>
      <c r="BB29584" s="80"/>
    </row>
    <row r="29585" spans="9:54" x14ac:dyDescent="0.25">
      <c r="I29585" s="80"/>
      <c r="AX29585" s="80"/>
      <c r="AY29585" s="80"/>
      <c r="AZ29585" s="80"/>
      <c r="BA29585" s="80"/>
      <c r="BB29585" s="80"/>
    </row>
    <row r="29586" spans="9:54" x14ac:dyDescent="0.25">
      <c r="I29586" s="80"/>
      <c r="AX29586" s="80"/>
      <c r="AY29586" s="80"/>
      <c r="AZ29586" s="80"/>
      <c r="BA29586" s="80"/>
      <c r="BB29586" s="80"/>
    </row>
    <row r="29587" spans="9:54" x14ac:dyDescent="0.25">
      <c r="I29587" s="80"/>
      <c r="AX29587" s="80"/>
      <c r="AY29587" s="80"/>
      <c r="AZ29587" s="80"/>
      <c r="BA29587" s="80"/>
      <c r="BB29587" s="80"/>
    </row>
    <row r="29588" spans="9:54" x14ac:dyDescent="0.25">
      <c r="I29588" s="80"/>
      <c r="AX29588" s="80"/>
      <c r="AY29588" s="80"/>
      <c r="AZ29588" s="80"/>
      <c r="BA29588" s="80"/>
      <c r="BB29588" s="80"/>
    </row>
    <row r="29589" spans="9:54" x14ac:dyDescent="0.25">
      <c r="I29589" s="80"/>
      <c r="AX29589" s="80"/>
      <c r="AY29589" s="80"/>
      <c r="AZ29589" s="80"/>
      <c r="BA29589" s="80"/>
      <c r="BB29589" s="80"/>
    </row>
    <row r="29590" spans="9:54" x14ac:dyDescent="0.25">
      <c r="I29590" s="80"/>
      <c r="AX29590" s="80"/>
      <c r="AY29590" s="80"/>
      <c r="AZ29590" s="80"/>
      <c r="BA29590" s="80"/>
      <c r="BB29590" s="80"/>
    </row>
    <row r="29591" spans="9:54" x14ac:dyDescent="0.25">
      <c r="I29591" s="80"/>
      <c r="AX29591" s="80"/>
      <c r="AY29591" s="80"/>
      <c r="AZ29591" s="80"/>
      <c r="BA29591" s="80"/>
      <c r="BB29591" s="80"/>
    </row>
    <row r="29592" spans="9:54" x14ac:dyDescent="0.25">
      <c r="I29592" s="80"/>
      <c r="AX29592" s="80"/>
      <c r="AY29592" s="80"/>
      <c r="AZ29592" s="80"/>
      <c r="BA29592" s="80"/>
      <c r="BB29592" s="80"/>
    </row>
    <row r="29593" spans="9:54" x14ac:dyDescent="0.25">
      <c r="I29593" s="80"/>
      <c r="AX29593" s="80"/>
      <c r="AY29593" s="80"/>
      <c r="AZ29593" s="80"/>
      <c r="BA29593" s="80"/>
      <c r="BB29593" s="80"/>
    </row>
    <row r="29594" spans="9:54" x14ac:dyDescent="0.25">
      <c r="I29594" s="80"/>
      <c r="AX29594" s="80"/>
      <c r="AY29594" s="80"/>
      <c r="AZ29594" s="80"/>
      <c r="BA29594" s="80"/>
      <c r="BB29594" s="80"/>
    </row>
    <row r="29595" spans="9:54" x14ac:dyDescent="0.25">
      <c r="I29595" s="80"/>
      <c r="AX29595" s="80"/>
      <c r="AY29595" s="80"/>
      <c r="AZ29595" s="80"/>
      <c r="BA29595" s="80"/>
      <c r="BB29595" s="80"/>
    </row>
    <row r="29596" spans="9:54" x14ac:dyDescent="0.25">
      <c r="I29596" s="80"/>
      <c r="AX29596" s="80"/>
      <c r="AY29596" s="80"/>
      <c r="AZ29596" s="80"/>
      <c r="BA29596" s="80"/>
      <c r="BB29596" s="80"/>
    </row>
    <row r="29597" spans="9:54" x14ac:dyDescent="0.25">
      <c r="I29597" s="80"/>
      <c r="AX29597" s="80"/>
      <c r="AY29597" s="80"/>
      <c r="AZ29597" s="80"/>
      <c r="BA29597" s="80"/>
      <c r="BB29597" s="80"/>
    </row>
    <row r="29598" spans="9:54" x14ac:dyDescent="0.25">
      <c r="I29598" s="80"/>
      <c r="AX29598" s="80"/>
      <c r="AY29598" s="80"/>
      <c r="AZ29598" s="80"/>
      <c r="BA29598" s="80"/>
      <c r="BB29598" s="80"/>
    </row>
    <row r="29599" spans="9:54" x14ac:dyDescent="0.25">
      <c r="I29599" s="80"/>
      <c r="AX29599" s="80"/>
      <c r="AY29599" s="80"/>
      <c r="AZ29599" s="80"/>
      <c r="BA29599" s="80"/>
      <c r="BB29599" s="80"/>
    </row>
    <row r="29600" spans="9:54" x14ac:dyDescent="0.25">
      <c r="I29600" s="80"/>
      <c r="AX29600" s="80"/>
      <c r="AY29600" s="80"/>
      <c r="AZ29600" s="80"/>
      <c r="BA29600" s="80"/>
      <c r="BB29600" s="80"/>
    </row>
    <row r="29601" spans="9:54" x14ac:dyDescent="0.25">
      <c r="I29601" s="80"/>
      <c r="AX29601" s="80"/>
      <c r="AY29601" s="80"/>
      <c r="AZ29601" s="80"/>
      <c r="BA29601" s="80"/>
      <c r="BB29601" s="80"/>
    </row>
    <row r="29602" spans="9:54" x14ac:dyDescent="0.25">
      <c r="I29602" s="80"/>
      <c r="AX29602" s="80"/>
      <c r="AY29602" s="80"/>
      <c r="AZ29602" s="80"/>
      <c r="BA29602" s="80"/>
      <c r="BB29602" s="80"/>
    </row>
    <row r="29603" spans="9:54" x14ac:dyDescent="0.25">
      <c r="I29603" s="80"/>
      <c r="AX29603" s="80"/>
      <c r="AY29603" s="80"/>
      <c r="AZ29603" s="80"/>
      <c r="BA29603" s="80"/>
      <c r="BB29603" s="80"/>
    </row>
    <row r="29604" spans="9:54" x14ac:dyDescent="0.25">
      <c r="I29604" s="80"/>
      <c r="AX29604" s="80"/>
      <c r="AY29604" s="80"/>
      <c r="AZ29604" s="80"/>
      <c r="BA29604" s="80"/>
      <c r="BB29604" s="80"/>
    </row>
    <row r="29605" spans="9:54" x14ac:dyDescent="0.25">
      <c r="I29605" s="80"/>
      <c r="AX29605" s="80"/>
      <c r="AY29605" s="80"/>
      <c r="AZ29605" s="80"/>
      <c r="BA29605" s="80"/>
      <c r="BB29605" s="80"/>
    </row>
    <row r="29606" spans="9:54" x14ac:dyDescent="0.25">
      <c r="I29606" s="80"/>
      <c r="AX29606" s="80"/>
      <c r="AY29606" s="80"/>
      <c r="AZ29606" s="80"/>
      <c r="BA29606" s="80"/>
      <c r="BB29606" s="80"/>
    </row>
    <row r="29607" spans="9:54" x14ac:dyDescent="0.25">
      <c r="I29607" s="80"/>
      <c r="AX29607" s="80"/>
      <c r="AY29607" s="80"/>
      <c r="AZ29607" s="80"/>
      <c r="BA29607" s="80"/>
      <c r="BB29607" s="80"/>
    </row>
    <row r="29608" spans="9:54" x14ac:dyDescent="0.25">
      <c r="I29608" s="80"/>
      <c r="AX29608" s="80"/>
      <c r="AY29608" s="80"/>
      <c r="AZ29608" s="80"/>
      <c r="BA29608" s="80"/>
      <c r="BB29608" s="80"/>
    </row>
    <row r="29609" spans="9:54" x14ac:dyDescent="0.25">
      <c r="I29609" s="80"/>
      <c r="AX29609" s="80"/>
      <c r="AY29609" s="80"/>
      <c r="AZ29609" s="80"/>
      <c r="BA29609" s="80"/>
      <c r="BB29609" s="80"/>
    </row>
    <row r="29610" spans="9:54" x14ac:dyDescent="0.25">
      <c r="I29610" s="80"/>
      <c r="AX29610" s="80"/>
      <c r="AY29610" s="80"/>
      <c r="AZ29610" s="80"/>
      <c r="BA29610" s="80"/>
      <c r="BB29610" s="80"/>
    </row>
    <row r="29611" spans="9:54" x14ac:dyDescent="0.25">
      <c r="I29611" s="80"/>
      <c r="AX29611" s="80"/>
      <c r="AY29611" s="80"/>
      <c r="AZ29611" s="80"/>
      <c r="BA29611" s="80"/>
      <c r="BB29611" s="80"/>
    </row>
    <row r="29612" spans="9:54" x14ac:dyDescent="0.25">
      <c r="I29612" s="80"/>
      <c r="AX29612" s="80"/>
      <c r="AY29612" s="80"/>
      <c r="AZ29612" s="80"/>
      <c r="BA29612" s="80"/>
      <c r="BB29612" s="80"/>
    </row>
    <row r="29613" spans="9:54" x14ac:dyDescent="0.25">
      <c r="I29613" s="80"/>
      <c r="AX29613" s="80"/>
      <c r="AY29613" s="80"/>
      <c r="AZ29613" s="80"/>
      <c r="BA29613" s="80"/>
      <c r="BB29613" s="80"/>
    </row>
    <row r="29614" spans="9:54" x14ac:dyDescent="0.25">
      <c r="I29614" s="80"/>
      <c r="AX29614" s="80"/>
      <c r="AY29614" s="80"/>
      <c r="AZ29614" s="80"/>
      <c r="BA29614" s="80"/>
      <c r="BB29614" s="80"/>
    </row>
    <row r="29615" spans="9:54" x14ac:dyDescent="0.25">
      <c r="I29615" s="80"/>
      <c r="AX29615" s="80"/>
      <c r="AY29615" s="80"/>
      <c r="AZ29615" s="80"/>
      <c r="BA29615" s="80"/>
      <c r="BB29615" s="80"/>
    </row>
    <row r="29616" spans="9:54" x14ac:dyDescent="0.25">
      <c r="I29616" s="80"/>
      <c r="AX29616" s="80"/>
      <c r="AY29616" s="80"/>
      <c r="AZ29616" s="80"/>
      <c r="BA29616" s="80"/>
      <c r="BB29616" s="80"/>
    </row>
    <row r="29617" spans="9:54" x14ac:dyDescent="0.25">
      <c r="I29617" s="80"/>
      <c r="AX29617" s="80"/>
      <c r="AY29617" s="80"/>
      <c r="AZ29617" s="80"/>
      <c r="BA29617" s="80"/>
      <c r="BB29617" s="80"/>
    </row>
    <row r="29618" spans="9:54" x14ac:dyDescent="0.25">
      <c r="I29618" s="80"/>
      <c r="AX29618" s="80"/>
      <c r="AY29618" s="80"/>
      <c r="AZ29618" s="80"/>
      <c r="BA29618" s="80"/>
      <c r="BB29618" s="80"/>
    </row>
    <row r="29619" spans="9:54" x14ac:dyDescent="0.25">
      <c r="I29619" s="80"/>
      <c r="AX29619" s="80"/>
      <c r="AY29619" s="80"/>
      <c r="AZ29619" s="80"/>
      <c r="BA29619" s="80"/>
      <c r="BB29619" s="80"/>
    </row>
    <row r="29620" spans="9:54" x14ac:dyDescent="0.25">
      <c r="I29620" s="80"/>
      <c r="AX29620" s="80"/>
      <c r="AY29620" s="80"/>
      <c r="AZ29620" s="80"/>
      <c r="BA29620" s="80"/>
      <c r="BB29620" s="80"/>
    </row>
    <row r="29621" spans="9:54" x14ac:dyDescent="0.25">
      <c r="I29621" s="80"/>
      <c r="AX29621" s="80"/>
      <c r="AY29621" s="80"/>
      <c r="AZ29621" s="80"/>
      <c r="BA29621" s="80"/>
      <c r="BB29621" s="80"/>
    </row>
    <row r="29622" spans="9:54" x14ac:dyDescent="0.25">
      <c r="I29622" s="80"/>
      <c r="AX29622" s="80"/>
      <c r="AY29622" s="80"/>
      <c r="AZ29622" s="80"/>
      <c r="BA29622" s="80"/>
      <c r="BB29622" s="80"/>
    </row>
    <row r="29623" spans="9:54" x14ac:dyDescent="0.25">
      <c r="I29623" s="80"/>
      <c r="AX29623" s="80"/>
      <c r="AY29623" s="80"/>
      <c r="AZ29623" s="80"/>
      <c r="BA29623" s="80"/>
      <c r="BB29623" s="80"/>
    </row>
    <row r="29624" spans="9:54" x14ac:dyDescent="0.25">
      <c r="I29624" s="80"/>
      <c r="AX29624" s="80"/>
      <c r="AY29624" s="80"/>
      <c r="AZ29624" s="80"/>
      <c r="BA29624" s="80"/>
      <c r="BB29624" s="80"/>
    </row>
    <row r="29625" spans="9:54" x14ac:dyDescent="0.25">
      <c r="I29625" s="80"/>
      <c r="AX29625" s="80"/>
      <c r="AY29625" s="80"/>
      <c r="AZ29625" s="80"/>
      <c r="BA29625" s="80"/>
      <c r="BB29625" s="80"/>
    </row>
    <row r="29626" spans="9:54" x14ac:dyDescent="0.25">
      <c r="I29626" s="80"/>
      <c r="AX29626" s="80"/>
      <c r="AY29626" s="80"/>
      <c r="AZ29626" s="80"/>
      <c r="BA29626" s="80"/>
      <c r="BB29626" s="80"/>
    </row>
    <row r="29627" spans="9:54" x14ac:dyDescent="0.25">
      <c r="I29627" s="80"/>
      <c r="AX29627" s="80"/>
      <c r="AY29627" s="80"/>
      <c r="AZ29627" s="80"/>
      <c r="BA29627" s="80"/>
      <c r="BB29627" s="80"/>
    </row>
    <row r="29628" spans="9:54" x14ac:dyDescent="0.25">
      <c r="I29628" s="80"/>
      <c r="AX29628" s="80"/>
      <c r="AY29628" s="80"/>
      <c r="AZ29628" s="80"/>
      <c r="BA29628" s="80"/>
      <c r="BB29628" s="80"/>
    </row>
    <row r="29629" spans="9:54" x14ac:dyDescent="0.25">
      <c r="I29629" s="80"/>
      <c r="AX29629" s="80"/>
      <c r="AY29629" s="80"/>
      <c r="AZ29629" s="80"/>
      <c r="BA29629" s="80"/>
      <c r="BB29629" s="80"/>
    </row>
    <row r="29630" spans="9:54" x14ac:dyDescent="0.25">
      <c r="I29630" s="80"/>
      <c r="AX29630" s="80"/>
      <c r="AY29630" s="80"/>
      <c r="AZ29630" s="80"/>
      <c r="BA29630" s="80"/>
      <c r="BB29630" s="80"/>
    </row>
    <row r="29631" spans="9:54" x14ac:dyDescent="0.25">
      <c r="I29631" s="80"/>
      <c r="AX29631" s="80"/>
      <c r="AY29631" s="80"/>
      <c r="AZ29631" s="80"/>
      <c r="BA29631" s="80"/>
      <c r="BB29631" s="80"/>
    </row>
    <row r="29632" spans="9:54" x14ac:dyDescent="0.25">
      <c r="I29632" s="80"/>
      <c r="AX29632" s="80"/>
      <c r="AY29632" s="80"/>
      <c r="AZ29632" s="80"/>
      <c r="BA29632" s="80"/>
      <c r="BB29632" s="80"/>
    </row>
    <row r="29633" spans="9:54" x14ac:dyDescent="0.25">
      <c r="I29633" s="80"/>
      <c r="AX29633" s="80"/>
      <c r="AY29633" s="80"/>
      <c r="AZ29633" s="80"/>
      <c r="BA29633" s="80"/>
      <c r="BB29633" s="80"/>
    </row>
    <row r="29634" spans="9:54" x14ac:dyDescent="0.25">
      <c r="I29634" s="80"/>
      <c r="AX29634" s="80"/>
      <c r="AY29634" s="80"/>
      <c r="AZ29634" s="80"/>
      <c r="BA29634" s="80"/>
      <c r="BB29634" s="80"/>
    </row>
    <row r="29635" spans="9:54" x14ac:dyDescent="0.25">
      <c r="I29635" s="80"/>
      <c r="AX29635" s="80"/>
      <c r="AY29635" s="80"/>
      <c r="AZ29635" s="80"/>
      <c r="BA29635" s="80"/>
      <c r="BB29635" s="80"/>
    </row>
    <row r="29636" spans="9:54" x14ac:dyDescent="0.25">
      <c r="I29636" s="80"/>
      <c r="AX29636" s="80"/>
      <c r="AY29636" s="80"/>
      <c r="AZ29636" s="80"/>
      <c r="BA29636" s="80"/>
      <c r="BB29636" s="80"/>
    </row>
    <row r="29637" spans="9:54" x14ac:dyDescent="0.25">
      <c r="I29637" s="80"/>
      <c r="AX29637" s="80"/>
      <c r="AY29637" s="80"/>
      <c r="AZ29637" s="80"/>
      <c r="BA29637" s="80"/>
      <c r="BB29637" s="80"/>
    </row>
    <row r="29638" spans="9:54" x14ac:dyDescent="0.25">
      <c r="I29638" s="80"/>
      <c r="AX29638" s="80"/>
      <c r="AY29638" s="80"/>
      <c r="AZ29638" s="80"/>
      <c r="BA29638" s="80"/>
      <c r="BB29638" s="80"/>
    </row>
    <row r="29639" spans="9:54" x14ac:dyDescent="0.25">
      <c r="I29639" s="80"/>
      <c r="AX29639" s="80"/>
      <c r="AY29639" s="80"/>
      <c r="AZ29639" s="80"/>
      <c r="BA29639" s="80"/>
      <c r="BB29639" s="80"/>
    </row>
    <row r="29640" spans="9:54" x14ac:dyDescent="0.25">
      <c r="I29640" s="80"/>
      <c r="AX29640" s="80"/>
      <c r="AY29640" s="80"/>
      <c r="AZ29640" s="80"/>
      <c r="BA29640" s="80"/>
      <c r="BB29640" s="80"/>
    </row>
    <row r="29641" spans="9:54" x14ac:dyDescent="0.25">
      <c r="I29641" s="80"/>
      <c r="AX29641" s="80"/>
      <c r="AY29641" s="80"/>
      <c r="AZ29641" s="80"/>
      <c r="BA29641" s="80"/>
      <c r="BB29641" s="80"/>
    </row>
    <row r="29642" spans="9:54" x14ac:dyDescent="0.25">
      <c r="I29642" s="80"/>
      <c r="AX29642" s="80"/>
      <c r="AY29642" s="80"/>
      <c r="AZ29642" s="80"/>
      <c r="BA29642" s="80"/>
      <c r="BB29642" s="80"/>
    </row>
    <row r="29643" spans="9:54" x14ac:dyDescent="0.25">
      <c r="I29643" s="80"/>
      <c r="AX29643" s="80"/>
      <c r="AY29643" s="80"/>
      <c r="AZ29643" s="80"/>
      <c r="BA29643" s="80"/>
      <c r="BB29643" s="80"/>
    </row>
    <row r="29644" spans="9:54" x14ac:dyDescent="0.25">
      <c r="I29644" s="80"/>
      <c r="AX29644" s="80"/>
      <c r="AY29644" s="80"/>
      <c r="AZ29644" s="80"/>
      <c r="BA29644" s="80"/>
      <c r="BB29644" s="80"/>
    </row>
    <row r="29645" spans="9:54" x14ac:dyDescent="0.25">
      <c r="I29645" s="80"/>
      <c r="AX29645" s="80"/>
      <c r="AY29645" s="80"/>
      <c r="AZ29645" s="80"/>
      <c r="BA29645" s="80"/>
      <c r="BB29645" s="80"/>
    </row>
    <row r="29646" spans="9:54" x14ac:dyDescent="0.25">
      <c r="I29646" s="80"/>
      <c r="AX29646" s="80"/>
      <c r="AY29646" s="80"/>
      <c r="AZ29646" s="80"/>
      <c r="BA29646" s="80"/>
      <c r="BB29646" s="80"/>
    </row>
    <row r="29647" spans="9:54" x14ac:dyDescent="0.25">
      <c r="I29647" s="80"/>
      <c r="AX29647" s="80"/>
      <c r="AY29647" s="80"/>
      <c r="AZ29647" s="80"/>
      <c r="BA29647" s="80"/>
      <c r="BB29647" s="80"/>
    </row>
    <row r="29648" spans="9:54" x14ac:dyDescent="0.25">
      <c r="I29648" s="80"/>
      <c r="AX29648" s="80"/>
      <c r="AY29648" s="80"/>
      <c r="AZ29648" s="80"/>
      <c r="BA29648" s="80"/>
      <c r="BB29648" s="80"/>
    </row>
    <row r="29649" spans="9:54" x14ac:dyDescent="0.25">
      <c r="I29649" s="80"/>
      <c r="AX29649" s="80"/>
      <c r="AY29649" s="80"/>
      <c r="AZ29649" s="80"/>
      <c r="BA29649" s="80"/>
      <c r="BB29649" s="80"/>
    </row>
    <row r="29650" spans="9:54" x14ac:dyDescent="0.25">
      <c r="I29650" s="80"/>
      <c r="AX29650" s="80"/>
      <c r="AY29650" s="80"/>
      <c r="AZ29650" s="80"/>
      <c r="BA29650" s="80"/>
      <c r="BB29650" s="80"/>
    </row>
    <row r="29651" spans="9:54" x14ac:dyDescent="0.25">
      <c r="I29651" s="80"/>
      <c r="AX29651" s="80"/>
      <c r="AY29651" s="80"/>
      <c r="AZ29651" s="80"/>
      <c r="BA29651" s="80"/>
      <c r="BB29651" s="80"/>
    </row>
    <row r="29652" spans="9:54" x14ac:dyDescent="0.25">
      <c r="I29652" s="80"/>
      <c r="AX29652" s="80"/>
      <c r="AY29652" s="80"/>
      <c r="AZ29652" s="80"/>
      <c r="BA29652" s="80"/>
      <c r="BB29652" s="80"/>
    </row>
    <row r="29653" spans="9:54" x14ac:dyDescent="0.25">
      <c r="I29653" s="80"/>
      <c r="AX29653" s="80"/>
      <c r="AY29653" s="80"/>
      <c r="AZ29653" s="80"/>
      <c r="BA29653" s="80"/>
      <c r="BB29653" s="80"/>
    </row>
    <row r="29654" spans="9:54" x14ac:dyDescent="0.25">
      <c r="I29654" s="80"/>
      <c r="AX29654" s="80"/>
      <c r="AY29654" s="80"/>
      <c r="AZ29654" s="80"/>
      <c r="BA29654" s="80"/>
      <c r="BB29654" s="80"/>
    </row>
    <row r="29655" spans="9:54" x14ac:dyDescent="0.25">
      <c r="I29655" s="80"/>
      <c r="AX29655" s="80"/>
      <c r="AY29655" s="80"/>
      <c r="AZ29655" s="80"/>
      <c r="BA29655" s="80"/>
      <c r="BB29655" s="80"/>
    </row>
    <row r="29656" spans="9:54" x14ac:dyDescent="0.25">
      <c r="I29656" s="80"/>
      <c r="AX29656" s="80"/>
      <c r="AY29656" s="80"/>
      <c r="AZ29656" s="80"/>
      <c r="BA29656" s="80"/>
      <c r="BB29656" s="80"/>
    </row>
    <row r="29657" spans="9:54" x14ac:dyDescent="0.25">
      <c r="I29657" s="80"/>
      <c r="AX29657" s="80"/>
      <c r="AY29657" s="80"/>
      <c r="AZ29657" s="80"/>
      <c r="BA29657" s="80"/>
      <c r="BB29657" s="80"/>
    </row>
    <row r="29658" spans="9:54" x14ac:dyDescent="0.25">
      <c r="I29658" s="80"/>
      <c r="AX29658" s="80"/>
      <c r="AY29658" s="80"/>
      <c r="AZ29658" s="80"/>
      <c r="BA29658" s="80"/>
      <c r="BB29658" s="80"/>
    </row>
    <row r="29659" spans="9:54" x14ac:dyDescent="0.25">
      <c r="I29659" s="80"/>
      <c r="AX29659" s="80"/>
      <c r="AY29659" s="80"/>
      <c r="AZ29659" s="80"/>
      <c r="BA29659" s="80"/>
      <c r="BB29659" s="80"/>
    </row>
    <row r="29660" spans="9:54" x14ac:dyDescent="0.25">
      <c r="I29660" s="80"/>
      <c r="AX29660" s="80"/>
      <c r="AY29660" s="80"/>
      <c r="AZ29660" s="80"/>
      <c r="BA29660" s="80"/>
      <c r="BB29660" s="80"/>
    </row>
    <row r="29661" spans="9:54" x14ac:dyDescent="0.25">
      <c r="I29661" s="80"/>
      <c r="AX29661" s="80"/>
      <c r="AY29661" s="80"/>
      <c r="AZ29661" s="80"/>
      <c r="BA29661" s="80"/>
      <c r="BB29661" s="80"/>
    </row>
    <row r="29662" spans="9:54" x14ac:dyDescent="0.25">
      <c r="I29662" s="80"/>
      <c r="AX29662" s="80"/>
      <c r="AY29662" s="80"/>
      <c r="AZ29662" s="80"/>
      <c r="BA29662" s="80"/>
      <c r="BB29662" s="80"/>
    </row>
    <row r="29663" spans="9:54" x14ac:dyDescent="0.25">
      <c r="I29663" s="80"/>
      <c r="AX29663" s="80"/>
      <c r="AY29663" s="80"/>
      <c r="AZ29663" s="80"/>
      <c r="BA29663" s="80"/>
      <c r="BB29663" s="80"/>
    </row>
    <row r="29664" spans="9:54" x14ac:dyDescent="0.25">
      <c r="I29664" s="80"/>
      <c r="AX29664" s="80"/>
      <c r="AY29664" s="80"/>
      <c r="AZ29664" s="80"/>
      <c r="BA29664" s="80"/>
      <c r="BB29664" s="80"/>
    </row>
    <row r="29665" spans="9:54" x14ac:dyDescent="0.25">
      <c r="I29665" s="80"/>
      <c r="AX29665" s="80"/>
      <c r="AY29665" s="80"/>
      <c r="AZ29665" s="80"/>
      <c r="BA29665" s="80"/>
      <c r="BB29665" s="80"/>
    </row>
    <row r="29666" spans="9:54" x14ac:dyDescent="0.25">
      <c r="I29666" s="80"/>
      <c r="AX29666" s="80"/>
      <c r="AY29666" s="80"/>
      <c r="AZ29666" s="80"/>
      <c r="BA29666" s="80"/>
      <c r="BB29666" s="80"/>
    </row>
    <row r="29667" spans="9:54" x14ac:dyDescent="0.25">
      <c r="I29667" s="80"/>
      <c r="AX29667" s="80"/>
      <c r="AY29667" s="80"/>
      <c r="AZ29667" s="80"/>
      <c r="BA29667" s="80"/>
      <c r="BB29667" s="80"/>
    </row>
    <row r="29668" spans="9:54" x14ac:dyDescent="0.25">
      <c r="I29668" s="80"/>
      <c r="AX29668" s="80"/>
      <c r="AY29668" s="80"/>
      <c r="AZ29668" s="80"/>
      <c r="BA29668" s="80"/>
      <c r="BB29668" s="80"/>
    </row>
    <row r="29669" spans="9:54" x14ac:dyDescent="0.25">
      <c r="I29669" s="80"/>
      <c r="AX29669" s="80"/>
      <c r="AY29669" s="80"/>
      <c r="AZ29669" s="80"/>
      <c r="BA29669" s="80"/>
      <c r="BB29669" s="80"/>
    </row>
    <row r="29670" spans="9:54" x14ac:dyDescent="0.25">
      <c r="I29670" s="80"/>
      <c r="AX29670" s="80"/>
      <c r="AY29670" s="80"/>
      <c r="AZ29670" s="80"/>
      <c r="BA29670" s="80"/>
      <c r="BB29670" s="80"/>
    </row>
    <row r="29671" spans="9:54" x14ac:dyDescent="0.25">
      <c r="I29671" s="80"/>
      <c r="AX29671" s="80"/>
      <c r="AY29671" s="80"/>
      <c r="AZ29671" s="80"/>
      <c r="BA29671" s="80"/>
      <c r="BB29671" s="80"/>
    </row>
    <row r="29672" spans="9:54" x14ac:dyDescent="0.25">
      <c r="I29672" s="80"/>
      <c r="AX29672" s="80"/>
      <c r="AY29672" s="80"/>
      <c r="AZ29672" s="80"/>
      <c r="BA29672" s="80"/>
      <c r="BB29672" s="80"/>
    </row>
    <row r="29673" spans="9:54" x14ac:dyDescent="0.25">
      <c r="I29673" s="80"/>
      <c r="AX29673" s="80"/>
      <c r="AY29673" s="80"/>
      <c r="AZ29673" s="80"/>
      <c r="BA29673" s="80"/>
      <c r="BB29673" s="80"/>
    </row>
    <row r="29674" spans="9:54" x14ac:dyDescent="0.25">
      <c r="I29674" s="80"/>
      <c r="AX29674" s="80"/>
      <c r="AY29674" s="80"/>
      <c r="AZ29674" s="80"/>
      <c r="BA29674" s="80"/>
      <c r="BB29674" s="80"/>
    </row>
    <row r="29675" spans="9:54" x14ac:dyDescent="0.25">
      <c r="I29675" s="80"/>
      <c r="AX29675" s="80"/>
      <c r="AY29675" s="80"/>
      <c r="AZ29675" s="80"/>
      <c r="BA29675" s="80"/>
      <c r="BB29675" s="80"/>
    </row>
    <row r="29676" spans="9:54" x14ac:dyDescent="0.25">
      <c r="I29676" s="80"/>
      <c r="AX29676" s="80"/>
      <c r="AY29676" s="80"/>
      <c r="AZ29676" s="80"/>
      <c r="BA29676" s="80"/>
      <c r="BB29676" s="80"/>
    </row>
    <row r="29677" spans="9:54" x14ac:dyDescent="0.25">
      <c r="I29677" s="80"/>
      <c r="AX29677" s="80"/>
      <c r="AY29677" s="80"/>
      <c r="AZ29677" s="80"/>
      <c r="BA29677" s="80"/>
      <c r="BB29677" s="80"/>
    </row>
    <row r="29678" spans="9:54" x14ac:dyDescent="0.25">
      <c r="I29678" s="80"/>
      <c r="AX29678" s="80"/>
      <c r="AY29678" s="80"/>
      <c r="AZ29678" s="80"/>
      <c r="BA29678" s="80"/>
      <c r="BB29678" s="80"/>
    </row>
    <row r="29679" spans="9:54" x14ac:dyDescent="0.25">
      <c r="I29679" s="80"/>
      <c r="AX29679" s="80"/>
      <c r="AY29679" s="80"/>
      <c r="AZ29679" s="80"/>
      <c r="BA29679" s="80"/>
      <c r="BB29679" s="80"/>
    </row>
    <row r="29680" spans="9:54" x14ac:dyDescent="0.25">
      <c r="I29680" s="80"/>
      <c r="AX29680" s="80"/>
      <c r="AY29680" s="80"/>
      <c r="AZ29680" s="80"/>
      <c r="BA29680" s="80"/>
      <c r="BB29680" s="80"/>
    </row>
    <row r="29681" spans="9:54" x14ac:dyDescent="0.25">
      <c r="I29681" s="80"/>
      <c r="AX29681" s="80"/>
      <c r="AY29681" s="80"/>
      <c r="AZ29681" s="80"/>
      <c r="BA29681" s="80"/>
      <c r="BB29681" s="80"/>
    </row>
    <row r="29682" spans="9:54" x14ac:dyDescent="0.25">
      <c r="I29682" s="80"/>
      <c r="AX29682" s="80"/>
      <c r="AY29682" s="80"/>
      <c r="AZ29682" s="80"/>
      <c r="BA29682" s="80"/>
      <c r="BB29682" s="80"/>
    </row>
    <row r="29683" spans="9:54" x14ac:dyDescent="0.25">
      <c r="I29683" s="80"/>
      <c r="AX29683" s="80"/>
      <c r="AY29683" s="80"/>
      <c r="AZ29683" s="80"/>
      <c r="BA29683" s="80"/>
      <c r="BB29683" s="80"/>
    </row>
    <row r="29684" spans="9:54" x14ac:dyDescent="0.25">
      <c r="I29684" s="80"/>
      <c r="AX29684" s="80"/>
      <c r="AY29684" s="80"/>
      <c r="AZ29684" s="80"/>
      <c r="BA29684" s="80"/>
      <c r="BB29684" s="80"/>
    </row>
    <row r="29685" spans="9:54" x14ac:dyDescent="0.25">
      <c r="I29685" s="80"/>
      <c r="AX29685" s="80"/>
      <c r="AY29685" s="80"/>
      <c r="AZ29685" s="80"/>
      <c r="BA29685" s="80"/>
      <c r="BB29685" s="80"/>
    </row>
    <row r="29686" spans="9:54" x14ac:dyDescent="0.25">
      <c r="I29686" s="80"/>
      <c r="AX29686" s="80"/>
      <c r="AY29686" s="80"/>
      <c r="AZ29686" s="80"/>
      <c r="BA29686" s="80"/>
      <c r="BB29686" s="80"/>
    </row>
    <row r="29687" spans="9:54" x14ac:dyDescent="0.25">
      <c r="I29687" s="80"/>
      <c r="AX29687" s="80"/>
      <c r="AY29687" s="80"/>
      <c r="AZ29687" s="80"/>
      <c r="BA29687" s="80"/>
      <c r="BB29687" s="80"/>
    </row>
    <row r="29688" spans="9:54" x14ac:dyDescent="0.25">
      <c r="I29688" s="80"/>
      <c r="AX29688" s="80"/>
      <c r="AY29688" s="80"/>
      <c r="AZ29688" s="80"/>
      <c r="BA29688" s="80"/>
      <c r="BB29688" s="80"/>
    </row>
    <row r="29689" spans="9:54" x14ac:dyDescent="0.25">
      <c r="I29689" s="80"/>
      <c r="AX29689" s="80"/>
      <c r="AY29689" s="80"/>
      <c r="AZ29689" s="80"/>
      <c r="BA29689" s="80"/>
      <c r="BB29689" s="80"/>
    </row>
    <row r="29690" spans="9:54" x14ac:dyDescent="0.25">
      <c r="I29690" s="80"/>
      <c r="AX29690" s="80"/>
      <c r="AY29690" s="80"/>
      <c r="AZ29690" s="80"/>
      <c r="BA29690" s="80"/>
      <c r="BB29690" s="80"/>
    </row>
    <row r="29691" spans="9:54" x14ac:dyDescent="0.25">
      <c r="I29691" s="80"/>
      <c r="AX29691" s="80"/>
      <c r="AY29691" s="80"/>
      <c r="AZ29691" s="80"/>
      <c r="BA29691" s="80"/>
      <c r="BB29691" s="80"/>
    </row>
    <row r="29692" spans="9:54" x14ac:dyDescent="0.25">
      <c r="I29692" s="80"/>
      <c r="AX29692" s="80"/>
      <c r="AY29692" s="80"/>
      <c r="AZ29692" s="80"/>
      <c r="BA29692" s="80"/>
      <c r="BB29692" s="80"/>
    </row>
    <row r="29693" spans="9:54" x14ac:dyDescent="0.25">
      <c r="I29693" s="80"/>
      <c r="AX29693" s="80"/>
      <c r="AY29693" s="80"/>
      <c r="AZ29693" s="80"/>
      <c r="BA29693" s="80"/>
      <c r="BB29693" s="80"/>
    </row>
    <row r="29694" spans="9:54" x14ac:dyDescent="0.25">
      <c r="I29694" s="80"/>
      <c r="AX29694" s="80"/>
      <c r="AY29694" s="80"/>
      <c r="AZ29694" s="80"/>
      <c r="BA29694" s="80"/>
      <c r="BB29694" s="80"/>
    </row>
    <row r="29695" spans="9:54" x14ac:dyDescent="0.25">
      <c r="I29695" s="80"/>
      <c r="AX29695" s="80"/>
      <c r="AY29695" s="80"/>
      <c r="AZ29695" s="80"/>
      <c r="BA29695" s="80"/>
      <c r="BB29695" s="80"/>
    </row>
    <row r="29696" spans="9:54" x14ac:dyDescent="0.25">
      <c r="I29696" s="80"/>
      <c r="AX29696" s="80"/>
      <c r="AY29696" s="80"/>
      <c r="AZ29696" s="80"/>
      <c r="BA29696" s="80"/>
      <c r="BB29696" s="80"/>
    </row>
    <row r="29697" spans="9:54" x14ac:dyDescent="0.25">
      <c r="I29697" s="80"/>
      <c r="AX29697" s="80"/>
      <c r="AY29697" s="80"/>
      <c r="AZ29697" s="80"/>
      <c r="BA29697" s="80"/>
      <c r="BB29697" s="80"/>
    </row>
    <row r="29698" spans="9:54" x14ac:dyDescent="0.25">
      <c r="I29698" s="80"/>
      <c r="AX29698" s="80"/>
      <c r="AY29698" s="80"/>
      <c r="AZ29698" s="80"/>
      <c r="BA29698" s="80"/>
      <c r="BB29698" s="80"/>
    </row>
    <row r="29699" spans="9:54" x14ac:dyDescent="0.25">
      <c r="I29699" s="80"/>
      <c r="AX29699" s="80"/>
      <c r="AY29699" s="80"/>
      <c r="AZ29699" s="80"/>
      <c r="BA29699" s="80"/>
      <c r="BB29699" s="80"/>
    </row>
    <row r="29700" spans="9:54" x14ac:dyDescent="0.25">
      <c r="I29700" s="80"/>
      <c r="AX29700" s="80"/>
      <c r="AY29700" s="80"/>
      <c r="AZ29700" s="80"/>
      <c r="BA29700" s="80"/>
      <c r="BB29700" s="80"/>
    </row>
    <row r="29701" spans="9:54" x14ac:dyDescent="0.25">
      <c r="I29701" s="80"/>
      <c r="AX29701" s="80"/>
      <c r="AY29701" s="80"/>
      <c r="AZ29701" s="80"/>
      <c r="BA29701" s="80"/>
      <c r="BB29701" s="80"/>
    </row>
    <row r="29702" spans="9:54" x14ac:dyDescent="0.25">
      <c r="I29702" s="80"/>
      <c r="AX29702" s="80"/>
      <c r="AY29702" s="80"/>
      <c r="AZ29702" s="80"/>
      <c r="BA29702" s="80"/>
      <c r="BB29702" s="80"/>
    </row>
    <row r="29703" spans="9:54" x14ac:dyDescent="0.25">
      <c r="I29703" s="80"/>
      <c r="AX29703" s="80"/>
      <c r="AY29703" s="80"/>
      <c r="AZ29703" s="80"/>
      <c r="BA29703" s="80"/>
      <c r="BB29703" s="80"/>
    </row>
    <row r="29704" spans="9:54" x14ac:dyDescent="0.25">
      <c r="I29704" s="80"/>
      <c r="AX29704" s="80"/>
      <c r="AY29704" s="80"/>
      <c r="AZ29704" s="80"/>
      <c r="BA29704" s="80"/>
      <c r="BB29704" s="80"/>
    </row>
    <row r="29705" spans="9:54" x14ac:dyDescent="0.25">
      <c r="I29705" s="80"/>
      <c r="AX29705" s="80"/>
      <c r="AY29705" s="80"/>
      <c r="AZ29705" s="80"/>
      <c r="BA29705" s="80"/>
      <c r="BB29705" s="80"/>
    </row>
    <row r="29706" spans="9:54" x14ac:dyDescent="0.25">
      <c r="I29706" s="80"/>
      <c r="AX29706" s="80"/>
      <c r="AY29706" s="80"/>
      <c r="AZ29706" s="80"/>
      <c r="BA29706" s="80"/>
      <c r="BB29706" s="80"/>
    </row>
    <row r="29707" spans="9:54" x14ac:dyDescent="0.25">
      <c r="I29707" s="80"/>
      <c r="AX29707" s="80"/>
      <c r="AY29707" s="80"/>
      <c r="AZ29707" s="80"/>
      <c r="BA29707" s="80"/>
      <c r="BB29707" s="80"/>
    </row>
    <row r="29708" spans="9:54" x14ac:dyDescent="0.25">
      <c r="I29708" s="80"/>
      <c r="AX29708" s="80"/>
      <c r="AY29708" s="80"/>
      <c r="AZ29708" s="80"/>
      <c r="BA29708" s="80"/>
      <c r="BB29708" s="80"/>
    </row>
    <row r="29709" spans="9:54" x14ac:dyDescent="0.25">
      <c r="I29709" s="80"/>
      <c r="AX29709" s="80"/>
      <c r="AY29709" s="80"/>
      <c r="AZ29709" s="80"/>
      <c r="BA29709" s="80"/>
      <c r="BB29709" s="80"/>
    </row>
    <row r="29710" spans="9:54" x14ac:dyDescent="0.25">
      <c r="I29710" s="80"/>
      <c r="AX29710" s="80"/>
      <c r="AY29710" s="80"/>
      <c r="AZ29710" s="80"/>
      <c r="BA29710" s="80"/>
      <c r="BB29710" s="80"/>
    </row>
    <row r="29711" spans="9:54" x14ac:dyDescent="0.25">
      <c r="I29711" s="80"/>
      <c r="AX29711" s="80"/>
      <c r="AY29711" s="80"/>
      <c r="AZ29711" s="80"/>
      <c r="BA29711" s="80"/>
      <c r="BB29711" s="80"/>
    </row>
    <row r="29712" spans="9:54" x14ac:dyDescent="0.25">
      <c r="I29712" s="80"/>
      <c r="AX29712" s="80"/>
      <c r="AY29712" s="80"/>
      <c r="AZ29712" s="80"/>
      <c r="BA29712" s="80"/>
      <c r="BB29712" s="80"/>
    </row>
    <row r="29713" spans="9:54" x14ac:dyDescent="0.25">
      <c r="I29713" s="80"/>
      <c r="AX29713" s="80"/>
      <c r="AY29713" s="80"/>
      <c r="AZ29713" s="80"/>
      <c r="BA29713" s="80"/>
      <c r="BB29713" s="80"/>
    </row>
    <row r="29714" spans="9:54" x14ac:dyDescent="0.25">
      <c r="I29714" s="80"/>
      <c r="AX29714" s="80"/>
      <c r="AY29714" s="80"/>
      <c r="AZ29714" s="80"/>
      <c r="BA29714" s="80"/>
      <c r="BB29714" s="80"/>
    </row>
    <row r="29715" spans="9:54" x14ac:dyDescent="0.25">
      <c r="I29715" s="80"/>
      <c r="AX29715" s="80"/>
      <c r="AY29715" s="80"/>
      <c r="AZ29715" s="80"/>
      <c r="BA29715" s="80"/>
      <c r="BB29715" s="80"/>
    </row>
    <row r="29716" spans="9:54" x14ac:dyDescent="0.25">
      <c r="I29716" s="80"/>
      <c r="AX29716" s="80"/>
      <c r="AY29716" s="80"/>
      <c r="AZ29716" s="80"/>
      <c r="BA29716" s="80"/>
      <c r="BB29716" s="80"/>
    </row>
    <row r="29717" spans="9:54" x14ac:dyDescent="0.25">
      <c r="I29717" s="80"/>
      <c r="AX29717" s="80"/>
      <c r="AY29717" s="80"/>
      <c r="AZ29717" s="80"/>
      <c r="BA29717" s="80"/>
      <c r="BB29717" s="80"/>
    </row>
    <row r="29718" spans="9:54" x14ac:dyDescent="0.25">
      <c r="I29718" s="80"/>
      <c r="AX29718" s="80"/>
      <c r="AY29718" s="80"/>
      <c r="AZ29718" s="80"/>
      <c r="BA29718" s="80"/>
      <c r="BB29718" s="80"/>
    </row>
    <row r="29719" spans="9:54" x14ac:dyDescent="0.25">
      <c r="I29719" s="80"/>
      <c r="AX29719" s="80"/>
      <c r="AY29719" s="80"/>
      <c r="AZ29719" s="80"/>
      <c r="BA29719" s="80"/>
      <c r="BB29719" s="80"/>
    </row>
    <row r="29720" spans="9:54" x14ac:dyDescent="0.25">
      <c r="I29720" s="80"/>
      <c r="AX29720" s="80"/>
      <c r="AY29720" s="80"/>
      <c r="AZ29720" s="80"/>
      <c r="BA29720" s="80"/>
      <c r="BB29720" s="80"/>
    </row>
    <row r="29721" spans="9:54" x14ac:dyDescent="0.25">
      <c r="I29721" s="80"/>
      <c r="AX29721" s="80"/>
      <c r="AY29721" s="80"/>
      <c r="AZ29721" s="80"/>
      <c r="BA29721" s="80"/>
      <c r="BB29721" s="80"/>
    </row>
    <row r="29722" spans="9:54" x14ac:dyDescent="0.25">
      <c r="I29722" s="80"/>
      <c r="AX29722" s="80"/>
      <c r="AY29722" s="80"/>
      <c r="AZ29722" s="80"/>
      <c r="BA29722" s="80"/>
      <c r="BB29722" s="80"/>
    </row>
    <row r="29723" spans="9:54" x14ac:dyDescent="0.25">
      <c r="I29723" s="80"/>
      <c r="AX29723" s="80"/>
      <c r="AY29723" s="80"/>
      <c r="AZ29723" s="80"/>
      <c r="BA29723" s="80"/>
      <c r="BB29723" s="80"/>
    </row>
    <row r="29724" spans="9:54" x14ac:dyDescent="0.25">
      <c r="I29724" s="80"/>
      <c r="AX29724" s="80"/>
      <c r="AY29724" s="80"/>
      <c r="AZ29724" s="80"/>
      <c r="BA29724" s="80"/>
      <c r="BB29724" s="80"/>
    </row>
    <row r="29725" spans="9:54" x14ac:dyDescent="0.25">
      <c r="I29725" s="80"/>
      <c r="AX29725" s="80"/>
      <c r="AY29725" s="80"/>
      <c r="AZ29725" s="80"/>
      <c r="BA29725" s="80"/>
      <c r="BB29725" s="80"/>
    </row>
    <row r="29726" spans="9:54" x14ac:dyDescent="0.25">
      <c r="I29726" s="80"/>
      <c r="AX29726" s="80"/>
      <c r="AY29726" s="80"/>
      <c r="AZ29726" s="80"/>
      <c r="BA29726" s="80"/>
      <c r="BB29726" s="80"/>
    </row>
    <row r="29727" spans="9:54" x14ac:dyDescent="0.25">
      <c r="I29727" s="80"/>
      <c r="AX29727" s="80"/>
      <c r="AY29727" s="80"/>
      <c r="AZ29727" s="80"/>
      <c r="BA29727" s="80"/>
      <c r="BB29727" s="80"/>
    </row>
    <row r="29728" spans="9:54" x14ac:dyDescent="0.25">
      <c r="I29728" s="80"/>
      <c r="AX29728" s="80"/>
      <c r="AY29728" s="80"/>
      <c r="AZ29728" s="80"/>
      <c r="BA29728" s="80"/>
      <c r="BB29728" s="80"/>
    </row>
    <row r="29729" spans="9:54" x14ac:dyDescent="0.25">
      <c r="I29729" s="80"/>
      <c r="AX29729" s="80"/>
      <c r="AY29729" s="80"/>
      <c r="AZ29729" s="80"/>
      <c r="BA29729" s="80"/>
      <c r="BB29729" s="80"/>
    </row>
    <row r="29730" spans="9:54" x14ac:dyDescent="0.25">
      <c r="I29730" s="80"/>
      <c r="AX29730" s="80"/>
      <c r="AY29730" s="80"/>
      <c r="AZ29730" s="80"/>
      <c r="BA29730" s="80"/>
      <c r="BB29730" s="80"/>
    </row>
    <row r="29731" spans="9:54" x14ac:dyDescent="0.25">
      <c r="I29731" s="80"/>
      <c r="AX29731" s="80"/>
      <c r="AY29731" s="80"/>
      <c r="AZ29731" s="80"/>
      <c r="BA29731" s="80"/>
      <c r="BB29731" s="80"/>
    </row>
    <row r="29732" spans="9:54" x14ac:dyDescent="0.25">
      <c r="I29732" s="80"/>
      <c r="AX29732" s="80"/>
      <c r="AY29732" s="80"/>
      <c r="AZ29732" s="80"/>
      <c r="BA29732" s="80"/>
      <c r="BB29732" s="80"/>
    </row>
    <row r="29733" spans="9:54" x14ac:dyDescent="0.25">
      <c r="I29733" s="80"/>
      <c r="AX29733" s="80"/>
      <c r="AY29733" s="80"/>
      <c r="AZ29733" s="80"/>
      <c r="BA29733" s="80"/>
      <c r="BB29733" s="80"/>
    </row>
    <row r="29734" spans="9:54" x14ac:dyDescent="0.25">
      <c r="I29734" s="80"/>
      <c r="AX29734" s="80"/>
      <c r="AY29734" s="80"/>
      <c r="AZ29734" s="80"/>
      <c r="BA29734" s="80"/>
      <c r="BB29734" s="80"/>
    </row>
    <row r="29735" spans="9:54" x14ac:dyDescent="0.25">
      <c r="I29735" s="80"/>
      <c r="AX29735" s="80"/>
      <c r="AY29735" s="80"/>
      <c r="AZ29735" s="80"/>
      <c r="BA29735" s="80"/>
      <c r="BB29735" s="80"/>
    </row>
    <row r="29736" spans="9:54" x14ac:dyDescent="0.25">
      <c r="I29736" s="80"/>
      <c r="AX29736" s="80"/>
      <c r="AY29736" s="80"/>
      <c r="AZ29736" s="80"/>
      <c r="BA29736" s="80"/>
      <c r="BB29736" s="80"/>
    </row>
    <row r="29737" spans="9:54" x14ac:dyDescent="0.25">
      <c r="I29737" s="80"/>
      <c r="AX29737" s="80"/>
      <c r="AY29737" s="80"/>
      <c r="AZ29737" s="80"/>
      <c r="BA29737" s="80"/>
      <c r="BB29737" s="80"/>
    </row>
    <row r="29738" spans="9:54" x14ac:dyDescent="0.25">
      <c r="I29738" s="80"/>
      <c r="AX29738" s="80"/>
      <c r="AY29738" s="80"/>
      <c r="AZ29738" s="80"/>
      <c r="BA29738" s="80"/>
      <c r="BB29738" s="80"/>
    </row>
    <row r="29739" spans="9:54" x14ac:dyDescent="0.25">
      <c r="I29739" s="80"/>
      <c r="AX29739" s="80"/>
      <c r="AY29739" s="80"/>
      <c r="AZ29739" s="80"/>
      <c r="BA29739" s="80"/>
      <c r="BB29739" s="80"/>
    </row>
    <row r="29740" spans="9:54" x14ac:dyDescent="0.25">
      <c r="I29740" s="80"/>
      <c r="AX29740" s="80"/>
      <c r="AY29740" s="80"/>
      <c r="AZ29740" s="80"/>
      <c r="BA29740" s="80"/>
      <c r="BB29740" s="80"/>
    </row>
    <row r="29741" spans="9:54" x14ac:dyDescent="0.25">
      <c r="I29741" s="80"/>
      <c r="AX29741" s="80"/>
      <c r="AY29741" s="80"/>
      <c r="AZ29741" s="80"/>
      <c r="BA29741" s="80"/>
      <c r="BB29741" s="80"/>
    </row>
    <row r="29742" spans="9:54" x14ac:dyDescent="0.25">
      <c r="I29742" s="80"/>
      <c r="AX29742" s="80"/>
      <c r="AY29742" s="80"/>
      <c r="AZ29742" s="80"/>
      <c r="BA29742" s="80"/>
      <c r="BB29742" s="80"/>
    </row>
    <row r="29743" spans="9:54" x14ac:dyDescent="0.25">
      <c r="I29743" s="80"/>
      <c r="AX29743" s="80"/>
      <c r="AY29743" s="80"/>
      <c r="AZ29743" s="80"/>
      <c r="BA29743" s="80"/>
      <c r="BB29743" s="80"/>
    </row>
    <row r="29744" spans="9:54" x14ac:dyDescent="0.25">
      <c r="I29744" s="80"/>
      <c r="AX29744" s="80"/>
      <c r="AY29744" s="80"/>
      <c r="AZ29744" s="80"/>
      <c r="BA29744" s="80"/>
      <c r="BB29744" s="80"/>
    </row>
    <row r="29745" spans="9:54" x14ac:dyDescent="0.25">
      <c r="I29745" s="80"/>
      <c r="AX29745" s="80"/>
      <c r="AY29745" s="80"/>
      <c r="AZ29745" s="80"/>
      <c r="BA29745" s="80"/>
      <c r="BB29745" s="80"/>
    </row>
    <row r="29746" spans="9:54" x14ac:dyDescent="0.25">
      <c r="I29746" s="80"/>
      <c r="AX29746" s="80"/>
      <c r="AY29746" s="80"/>
      <c r="AZ29746" s="80"/>
      <c r="BA29746" s="80"/>
      <c r="BB29746" s="80"/>
    </row>
    <row r="29747" spans="9:54" x14ac:dyDescent="0.25">
      <c r="I29747" s="80"/>
      <c r="AX29747" s="80"/>
      <c r="AY29747" s="80"/>
      <c r="AZ29747" s="80"/>
      <c r="BA29747" s="80"/>
      <c r="BB29747" s="80"/>
    </row>
    <row r="29748" spans="9:54" x14ac:dyDescent="0.25">
      <c r="I29748" s="80"/>
      <c r="AX29748" s="80"/>
      <c r="AY29748" s="80"/>
      <c r="AZ29748" s="80"/>
      <c r="BA29748" s="80"/>
      <c r="BB29748" s="80"/>
    </row>
    <row r="29749" spans="9:54" x14ac:dyDescent="0.25">
      <c r="I29749" s="80"/>
      <c r="AX29749" s="80"/>
      <c r="AY29749" s="80"/>
      <c r="AZ29749" s="80"/>
      <c r="BA29749" s="80"/>
      <c r="BB29749" s="80"/>
    </row>
    <row r="29750" spans="9:54" x14ac:dyDescent="0.25">
      <c r="I29750" s="80"/>
      <c r="AX29750" s="80"/>
      <c r="AY29750" s="80"/>
      <c r="AZ29750" s="80"/>
      <c r="BA29750" s="80"/>
      <c r="BB29750" s="80"/>
    </row>
    <row r="29751" spans="9:54" x14ac:dyDescent="0.25">
      <c r="I29751" s="80"/>
      <c r="AX29751" s="80"/>
      <c r="AY29751" s="80"/>
      <c r="AZ29751" s="80"/>
      <c r="BA29751" s="80"/>
      <c r="BB29751" s="80"/>
    </row>
    <row r="29752" spans="9:54" x14ac:dyDescent="0.25">
      <c r="I29752" s="80"/>
      <c r="AX29752" s="80"/>
      <c r="AY29752" s="80"/>
      <c r="AZ29752" s="80"/>
      <c r="BA29752" s="80"/>
      <c r="BB29752" s="80"/>
    </row>
    <row r="29753" spans="9:54" x14ac:dyDescent="0.25">
      <c r="I29753" s="80"/>
      <c r="AX29753" s="80"/>
      <c r="AY29753" s="80"/>
      <c r="AZ29753" s="80"/>
      <c r="BA29753" s="80"/>
      <c r="BB29753" s="80"/>
    </row>
    <row r="29754" spans="9:54" x14ac:dyDescent="0.25">
      <c r="I29754" s="80"/>
      <c r="AX29754" s="80"/>
      <c r="AY29754" s="80"/>
      <c r="AZ29754" s="80"/>
      <c r="BA29754" s="80"/>
      <c r="BB29754" s="80"/>
    </row>
    <row r="29755" spans="9:54" x14ac:dyDescent="0.25">
      <c r="I29755" s="80"/>
      <c r="AX29755" s="80"/>
      <c r="AY29755" s="80"/>
      <c r="AZ29755" s="80"/>
      <c r="BA29755" s="80"/>
      <c r="BB29755" s="80"/>
    </row>
    <row r="29756" spans="9:54" x14ac:dyDescent="0.25">
      <c r="I29756" s="80"/>
      <c r="AX29756" s="80"/>
      <c r="AY29756" s="80"/>
      <c r="AZ29756" s="80"/>
      <c r="BA29756" s="80"/>
      <c r="BB29756" s="80"/>
    </row>
    <row r="29757" spans="9:54" x14ac:dyDescent="0.25">
      <c r="I29757" s="80"/>
      <c r="AX29757" s="80"/>
      <c r="AY29757" s="80"/>
      <c r="AZ29757" s="80"/>
      <c r="BA29757" s="80"/>
      <c r="BB29757" s="80"/>
    </row>
    <row r="29758" spans="9:54" x14ac:dyDescent="0.25">
      <c r="I29758" s="80"/>
      <c r="AX29758" s="80"/>
      <c r="AY29758" s="80"/>
      <c r="AZ29758" s="80"/>
      <c r="BA29758" s="80"/>
      <c r="BB29758" s="80"/>
    </row>
    <row r="29759" spans="9:54" x14ac:dyDescent="0.25">
      <c r="I29759" s="80"/>
      <c r="AX29759" s="80"/>
      <c r="AY29759" s="80"/>
      <c r="AZ29759" s="80"/>
      <c r="BA29759" s="80"/>
      <c r="BB29759" s="80"/>
    </row>
    <row r="29760" spans="9:54" x14ac:dyDescent="0.25">
      <c r="I29760" s="80"/>
      <c r="AX29760" s="80"/>
      <c r="AY29760" s="80"/>
      <c r="AZ29760" s="80"/>
      <c r="BA29760" s="80"/>
      <c r="BB29760" s="80"/>
    </row>
    <row r="29761" spans="9:54" x14ac:dyDescent="0.25">
      <c r="I29761" s="80"/>
      <c r="AX29761" s="80"/>
      <c r="AY29761" s="80"/>
      <c r="AZ29761" s="80"/>
      <c r="BA29761" s="80"/>
      <c r="BB29761" s="80"/>
    </row>
    <row r="29762" spans="9:54" x14ac:dyDescent="0.25">
      <c r="I29762" s="80"/>
      <c r="AX29762" s="80"/>
      <c r="AY29762" s="80"/>
      <c r="AZ29762" s="80"/>
      <c r="BA29762" s="80"/>
      <c r="BB29762" s="80"/>
    </row>
    <row r="29763" spans="9:54" x14ac:dyDescent="0.25">
      <c r="I29763" s="80"/>
      <c r="AX29763" s="80"/>
      <c r="AY29763" s="80"/>
      <c r="AZ29763" s="80"/>
      <c r="BA29763" s="80"/>
      <c r="BB29763" s="80"/>
    </row>
    <row r="29764" spans="9:54" x14ac:dyDescent="0.25">
      <c r="I29764" s="80"/>
      <c r="AX29764" s="80"/>
      <c r="AY29764" s="80"/>
      <c r="AZ29764" s="80"/>
      <c r="BA29764" s="80"/>
      <c r="BB29764" s="80"/>
    </row>
    <row r="29765" spans="9:54" x14ac:dyDescent="0.25">
      <c r="I29765" s="80"/>
      <c r="AX29765" s="80"/>
      <c r="AY29765" s="80"/>
      <c r="AZ29765" s="80"/>
      <c r="BA29765" s="80"/>
      <c r="BB29765" s="80"/>
    </row>
    <row r="29766" spans="9:54" x14ac:dyDescent="0.25">
      <c r="I29766" s="80"/>
      <c r="AX29766" s="80"/>
      <c r="AY29766" s="80"/>
      <c r="AZ29766" s="80"/>
      <c r="BA29766" s="80"/>
      <c r="BB29766" s="80"/>
    </row>
    <row r="29767" spans="9:54" x14ac:dyDescent="0.25">
      <c r="I29767" s="80"/>
      <c r="AX29767" s="80"/>
      <c r="AY29767" s="80"/>
      <c r="AZ29767" s="80"/>
      <c r="BA29767" s="80"/>
      <c r="BB29767" s="80"/>
    </row>
    <row r="29768" spans="9:54" x14ac:dyDescent="0.25">
      <c r="I29768" s="80"/>
      <c r="AX29768" s="80"/>
      <c r="AY29768" s="80"/>
      <c r="AZ29768" s="80"/>
      <c r="BA29768" s="80"/>
      <c r="BB29768" s="80"/>
    </row>
    <row r="29769" spans="9:54" x14ac:dyDescent="0.25">
      <c r="I29769" s="80"/>
      <c r="AX29769" s="80"/>
      <c r="AY29769" s="80"/>
      <c r="AZ29769" s="80"/>
      <c r="BA29769" s="80"/>
      <c r="BB29769" s="80"/>
    </row>
    <row r="29770" spans="9:54" x14ac:dyDescent="0.25">
      <c r="I29770" s="80"/>
      <c r="AX29770" s="80"/>
      <c r="AY29770" s="80"/>
      <c r="AZ29770" s="80"/>
      <c r="BA29770" s="80"/>
      <c r="BB29770" s="80"/>
    </row>
    <row r="29771" spans="9:54" x14ac:dyDescent="0.25">
      <c r="I29771" s="80"/>
      <c r="AX29771" s="80"/>
      <c r="AY29771" s="80"/>
      <c r="AZ29771" s="80"/>
      <c r="BA29771" s="80"/>
      <c r="BB29771" s="80"/>
    </row>
    <row r="29772" spans="9:54" x14ac:dyDescent="0.25">
      <c r="I29772" s="80"/>
      <c r="AX29772" s="80"/>
      <c r="AY29772" s="80"/>
      <c r="AZ29772" s="80"/>
      <c r="BA29772" s="80"/>
      <c r="BB29772" s="80"/>
    </row>
    <row r="29773" spans="9:54" x14ac:dyDescent="0.25">
      <c r="I29773" s="80"/>
      <c r="AX29773" s="80"/>
      <c r="AY29773" s="80"/>
      <c r="AZ29773" s="80"/>
      <c r="BA29773" s="80"/>
      <c r="BB29773" s="80"/>
    </row>
    <row r="29774" spans="9:54" x14ac:dyDescent="0.25">
      <c r="I29774" s="80"/>
      <c r="AX29774" s="80"/>
      <c r="AY29774" s="80"/>
      <c r="AZ29774" s="80"/>
      <c r="BA29774" s="80"/>
      <c r="BB29774" s="80"/>
    </row>
    <row r="29775" spans="9:54" x14ac:dyDescent="0.25">
      <c r="I29775" s="80"/>
      <c r="AX29775" s="80"/>
      <c r="AY29775" s="80"/>
      <c r="AZ29775" s="80"/>
      <c r="BA29775" s="80"/>
      <c r="BB29775" s="80"/>
    </row>
    <row r="29776" spans="9:54" x14ac:dyDescent="0.25">
      <c r="I29776" s="80"/>
      <c r="AX29776" s="80"/>
      <c r="AY29776" s="80"/>
      <c r="AZ29776" s="80"/>
      <c r="BA29776" s="80"/>
      <c r="BB29776" s="80"/>
    </row>
    <row r="29777" spans="9:54" x14ac:dyDescent="0.25">
      <c r="I29777" s="80"/>
      <c r="AX29777" s="80"/>
      <c r="AY29777" s="80"/>
      <c r="AZ29777" s="80"/>
      <c r="BA29777" s="80"/>
      <c r="BB29777" s="80"/>
    </row>
    <row r="29778" spans="9:54" x14ac:dyDescent="0.25">
      <c r="I29778" s="80"/>
      <c r="AX29778" s="80"/>
      <c r="AY29778" s="80"/>
      <c r="AZ29778" s="80"/>
      <c r="BA29778" s="80"/>
      <c r="BB29778" s="80"/>
    </row>
    <row r="29779" spans="9:54" x14ac:dyDescent="0.25">
      <c r="I29779" s="80"/>
      <c r="AX29779" s="80"/>
      <c r="AY29779" s="80"/>
      <c r="AZ29779" s="80"/>
      <c r="BA29779" s="80"/>
      <c r="BB29779" s="80"/>
    </row>
    <row r="29780" spans="9:54" x14ac:dyDescent="0.25">
      <c r="I29780" s="80"/>
      <c r="AX29780" s="80"/>
      <c r="AY29780" s="80"/>
      <c r="AZ29780" s="80"/>
      <c r="BA29780" s="80"/>
      <c r="BB29780" s="80"/>
    </row>
    <row r="29781" spans="9:54" x14ac:dyDescent="0.25">
      <c r="I29781" s="80"/>
      <c r="AX29781" s="80"/>
      <c r="AY29781" s="80"/>
      <c r="AZ29781" s="80"/>
      <c r="BA29781" s="80"/>
      <c r="BB29781" s="80"/>
    </row>
    <row r="29782" spans="9:54" x14ac:dyDescent="0.25">
      <c r="I29782" s="80"/>
      <c r="AX29782" s="80"/>
      <c r="AY29782" s="80"/>
      <c r="AZ29782" s="80"/>
      <c r="BA29782" s="80"/>
      <c r="BB29782" s="80"/>
    </row>
    <row r="29783" spans="9:54" x14ac:dyDescent="0.25">
      <c r="I29783" s="80"/>
      <c r="AX29783" s="80"/>
      <c r="AY29783" s="80"/>
      <c r="AZ29783" s="80"/>
      <c r="BA29783" s="80"/>
      <c r="BB29783" s="80"/>
    </row>
    <row r="29784" spans="9:54" x14ac:dyDescent="0.25">
      <c r="I29784" s="80"/>
      <c r="AX29784" s="80"/>
      <c r="AY29784" s="80"/>
      <c r="AZ29784" s="80"/>
      <c r="BA29784" s="80"/>
      <c r="BB29784" s="80"/>
    </row>
    <row r="29785" spans="9:54" x14ac:dyDescent="0.25">
      <c r="I29785" s="80"/>
      <c r="AX29785" s="80"/>
      <c r="AY29785" s="80"/>
      <c r="AZ29785" s="80"/>
      <c r="BA29785" s="80"/>
      <c r="BB29785" s="80"/>
    </row>
    <row r="29786" spans="9:54" x14ac:dyDescent="0.25">
      <c r="I29786" s="80"/>
      <c r="AX29786" s="80"/>
      <c r="AY29786" s="80"/>
      <c r="AZ29786" s="80"/>
      <c r="BA29786" s="80"/>
      <c r="BB29786" s="80"/>
    </row>
    <row r="29787" spans="9:54" x14ac:dyDescent="0.25">
      <c r="I29787" s="80"/>
      <c r="AX29787" s="80"/>
      <c r="AY29787" s="80"/>
      <c r="AZ29787" s="80"/>
      <c r="BA29787" s="80"/>
      <c r="BB29787" s="80"/>
    </row>
    <row r="29788" spans="9:54" x14ac:dyDescent="0.25">
      <c r="I29788" s="80"/>
      <c r="AX29788" s="80"/>
      <c r="AY29788" s="80"/>
      <c r="AZ29788" s="80"/>
      <c r="BA29788" s="80"/>
      <c r="BB29788" s="80"/>
    </row>
    <row r="29789" spans="9:54" x14ac:dyDescent="0.25">
      <c r="I29789" s="80"/>
      <c r="AX29789" s="80"/>
      <c r="AY29789" s="80"/>
      <c r="AZ29789" s="80"/>
      <c r="BA29789" s="80"/>
      <c r="BB29789" s="80"/>
    </row>
    <row r="29790" spans="9:54" x14ac:dyDescent="0.25">
      <c r="I29790" s="80"/>
      <c r="AX29790" s="80"/>
      <c r="AY29790" s="80"/>
      <c r="AZ29790" s="80"/>
      <c r="BA29790" s="80"/>
      <c r="BB29790" s="80"/>
    </row>
    <row r="29791" spans="9:54" x14ac:dyDescent="0.25">
      <c r="I29791" s="80"/>
      <c r="AX29791" s="80"/>
      <c r="AY29791" s="80"/>
      <c r="AZ29791" s="80"/>
      <c r="BA29791" s="80"/>
      <c r="BB29791" s="80"/>
    </row>
    <row r="29792" spans="9:54" x14ac:dyDescent="0.25">
      <c r="I29792" s="80"/>
      <c r="AX29792" s="80"/>
      <c r="AY29792" s="80"/>
      <c r="AZ29792" s="80"/>
      <c r="BA29792" s="80"/>
      <c r="BB29792" s="80"/>
    </row>
    <row r="29793" spans="9:54" x14ac:dyDescent="0.25">
      <c r="I29793" s="80"/>
      <c r="AX29793" s="80"/>
      <c r="AY29793" s="80"/>
      <c r="AZ29793" s="80"/>
      <c r="BA29793" s="80"/>
      <c r="BB29793" s="80"/>
    </row>
    <row r="29794" spans="9:54" x14ac:dyDescent="0.25">
      <c r="I29794" s="80"/>
      <c r="AX29794" s="80"/>
      <c r="AY29794" s="80"/>
      <c r="AZ29794" s="80"/>
      <c r="BA29794" s="80"/>
      <c r="BB29794" s="80"/>
    </row>
    <row r="29795" spans="9:54" x14ac:dyDescent="0.25">
      <c r="I29795" s="80"/>
      <c r="AX29795" s="80"/>
      <c r="AY29795" s="80"/>
      <c r="AZ29795" s="80"/>
      <c r="BA29795" s="80"/>
      <c r="BB29795" s="80"/>
    </row>
    <row r="29796" spans="9:54" x14ac:dyDescent="0.25">
      <c r="I29796" s="80"/>
      <c r="AX29796" s="80"/>
      <c r="AY29796" s="80"/>
      <c r="AZ29796" s="80"/>
      <c r="BA29796" s="80"/>
      <c r="BB29796" s="80"/>
    </row>
    <row r="29797" spans="9:54" x14ac:dyDescent="0.25">
      <c r="I29797" s="80"/>
      <c r="AX29797" s="80"/>
      <c r="AY29797" s="80"/>
      <c r="AZ29797" s="80"/>
      <c r="BA29797" s="80"/>
      <c r="BB29797" s="80"/>
    </row>
    <row r="29798" spans="9:54" x14ac:dyDescent="0.25">
      <c r="I29798" s="80"/>
      <c r="AX29798" s="80"/>
      <c r="AY29798" s="80"/>
      <c r="AZ29798" s="80"/>
      <c r="BA29798" s="80"/>
      <c r="BB29798" s="80"/>
    </row>
    <row r="29799" spans="9:54" x14ac:dyDescent="0.25">
      <c r="I29799" s="80"/>
      <c r="AX29799" s="80"/>
      <c r="AY29799" s="80"/>
      <c r="AZ29799" s="80"/>
      <c r="BA29799" s="80"/>
      <c r="BB29799" s="80"/>
    </row>
    <row r="29800" spans="9:54" x14ac:dyDescent="0.25">
      <c r="I29800" s="80"/>
      <c r="AX29800" s="80"/>
      <c r="AY29800" s="80"/>
      <c r="AZ29800" s="80"/>
      <c r="BA29800" s="80"/>
      <c r="BB29800" s="80"/>
    </row>
    <row r="29801" spans="9:54" x14ac:dyDescent="0.25">
      <c r="I29801" s="80"/>
      <c r="AX29801" s="80"/>
      <c r="AY29801" s="80"/>
      <c r="AZ29801" s="80"/>
      <c r="BA29801" s="80"/>
      <c r="BB29801" s="80"/>
    </row>
    <row r="29802" spans="9:54" x14ac:dyDescent="0.25">
      <c r="I29802" s="80"/>
      <c r="AX29802" s="80"/>
      <c r="AY29802" s="80"/>
      <c r="AZ29802" s="80"/>
      <c r="BA29802" s="80"/>
      <c r="BB29802" s="80"/>
    </row>
    <row r="29803" spans="9:54" x14ac:dyDescent="0.25">
      <c r="I29803" s="80"/>
      <c r="AX29803" s="80"/>
      <c r="AY29803" s="80"/>
      <c r="AZ29803" s="80"/>
      <c r="BA29803" s="80"/>
      <c r="BB29803" s="80"/>
    </row>
    <row r="29804" spans="9:54" x14ac:dyDescent="0.25">
      <c r="I29804" s="80"/>
      <c r="AX29804" s="80"/>
      <c r="AY29804" s="80"/>
      <c r="AZ29804" s="80"/>
      <c r="BA29804" s="80"/>
      <c r="BB29804" s="80"/>
    </row>
    <row r="29805" spans="9:54" x14ac:dyDescent="0.25">
      <c r="I29805" s="80"/>
      <c r="AX29805" s="80"/>
      <c r="AY29805" s="80"/>
      <c r="AZ29805" s="80"/>
      <c r="BA29805" s="80"/>
      <c r="BB29805" s="80"/>
    </row>
    <row r="29806" spans="9:54" x14ac:dyDescent="0.25">
      <c r="I29806" s="80"/>
      <c r="AX29806" s="80"/>
      <c r="AY29806" s="80"/>
      <c r="AZ29806" s="80"/>
      <c r="BA29806" s="80"/>
      <c r="BB29806" s="80"/>
    </row>
    <row r="29807" spans="9:54" x14ac:dyDescent="0.25">
      <c r="I29807" s="80"/>
      <c r="AX29807" s="80"/>
      <c r="AY29807" s="80"/>
      <c r="AZ29807" s="80"/>
      <c r="BA29807" s="80"/>
      <c r="BB29807" s="80"/>
    </row>
    <row r="29808" spans="9:54" x14ac:dyDescent="0.25">
      <c r="I29808" s="80"/>
      <c r="AX29808" s="80"/>
      <c r="AY29808" s="80"/>
      <c r="AZ29808" s="80"/>
      <c r="BA29808" s="80"/>
      <c r="BB29808" s="80"/>
    </row>
    <row r="29809" spans="9:54" x14ac:dyDescent="0.25">
      <c r="I29809" s="80"/>
      <c r="AX29809" s="80"/>
      <c r="AY29809" s="80"/>
      <c r="AZ29809" s="80"/>
      <c r="BA29809" s="80"/>
      <c r="BB29809" s="80"/>
    </row>
    <row r="29810" spans="9:54" x14ac:dyDescent="0.25">
      <c r="I29810" s="80"/>
      <c r="AX29810" s="80"/>
      <c r="AY29810" s="80"/>
      <c r="AZ29810" s="80"/>
      <c r="BA29810" s="80"/>
      <c r="BB29810" s="80"/>
    </row>
    <row r="29811" spans="9:54" x14ac:dyDescent="0.25">
      <c r="I29811" s="80"/>
      <c r="AX29811" s="80"/>
      <c r="AY29811" s="80"/>
      <c r="AZ29811" s="80"/>
      <c r="BA29811" s="80"/>
      <c r="BB29811" s="80"/>
    </row>
    <row r="29812" spans="9:54" x14ac:dyDescent="0.25">
      <c r="I29812" s="80"/>
      <c r="AX29812" s="80"/>
      <c r="AY29812" s="80"/>
      <c r="AZ29812" s="80"/>
      <c r="BA29812" s="80"/>
      <c r="BB29812" s="80"/>
    </row>
    <row r="29813" spans="9:54" x14ac:dyDescent="0.25">
      <c r="I29813" s="80"/>
      <c r="AX29813" s="80"/>
      <c r="AY29813" s="80"/>
      <c r="AZ29813" s="80"/>
      <c r="BA29813" s="80"/>
      <c r="BB29813" s="80"/>
    </row>
    <row r="29814" spans="9:54" x14ac:dyDescent="0.25">
      <c r="I29814" s="80"/>
      <c r="AX29814" s="80"/>
      <c r="AY29814" s="80"/>
      <c r="AZ29814" s="80"/>
      <c r="BA29814" s="80"/>
      <c r="BB29814" s="80"/>
    </row>
    <row r="29815" spans="9:54" x14ac:dyDescent="0.25">
      <c r="I29815" s="80"/>
      <c r="AX29815" s="80"/>
      <c r="AY29815" s="80"/>
      <c r="AZ29815" s="80"/>
      <c r="BA29815" s="80"/>
      <c r="BB29815" s="80"/>
    </row>
    <row r="29816" spans="9:54" x14ac:dyDescent="0.25">
      <c r="I29816" s="80"/>
      <c r="AX29816" s="80"/>
      <c r="AY29816" s="80"/>
      <c r="AZ29816" s="80"/>
      <c r="BA29816" s="80"/>
      <c r="BB29816" s="80"/>
    </row>
    <row r="29817" spans="9:54" x14ac:dyDescent="0.25">
      <c r="I29817" s="80"/>
      <c r="AX29817" s="80"/>
      <c r="AY29817" s="80"/>
      <c r="AZ29817" s="80"/>
      <c r="BA29817" s="80"/>
      <c r="BB29817" s="80"/>
    </row>
    <row r="29818" spans="9:54" x14ac:dyDescent="0.25">
      <c r="I29818" s="80"/>
      <c r="AX29818" s="80"/>
      <c r="AY29818" s="80"/>
      <c r="AZ29818" s="80"/>
      <c r="BA29818" s="80"/>
      <c r="BB29818" s="80"/>
    </row>
    <row r="29819" spans="9:54" x14ac:dyDescent="0.25">
      <c r="I29819" s="80"/>
      <c r="AX29819" s="80"/>
      <c r="AY29819" s="80"/>
      <c r="AZ29819" s="80"/>
      <c r="BA29819" s="80"/>
      <c r="BB29819" s="80"/>
    </row>
    <row r="29820" spans="9:54" x14ac:dyDescent="0.25">
      <c r="I29820" s="80"/>
      <c r="AX29820" s="80"/>
      <c r="AY29820" s="80"/>
      <c r="AZ29820" s="80"/>
      <c r="BA29820" s="80"/>
      <c r="BB29820" s="80"/>
    </row>
    <row r="29821" spans="9:54" x14ac:dyDescent="0.25">
      <c r="I29821" s="80"/>
      <c r="AX29821" s="80"/>
      <c r="AY29821" s="80"/>
      <c r="AZ29821" s="80"/>
      <c r="BA29821" s="80"/>
      <c r="BB29821" s="80"/>
    </row>
    <row r="29822" spans="9:54" x14ac:dyDescent="0.25">
      <c r="I29822" s="80"/>
      <c r="AX29822" s="80"/>
      <c r="AY29822" s="80"/>
      <c r="AZ29822" s="80"/>
      <c r="BA29822" s="80"/>
      <c r="BB29822" s="80"/>
    </row>
    <row r="29823" spans="9:54" x14ac:dyDescent="0.25">
      <c r="I29823" s="80"/>
      <c r="AX29823" s="80"/>
      <c r="AY29823" s="80"/>
      <c r="AZ29823" s="80"/>
      <c r="BA29823" s="80"/>
      <c r="BB29823" s="80"/>
    </row>
    <row r="29824" spans="9:54" x14ac:dyDescent="0.25">
      <c r="I29824" s="80"/>
      <c r="AX29824" s="80"/>
      <c r="AY29824" s="80"/>
      <c r="AZ29824" s="80"/>
      <c r="BA29824" s="80"/>
      <c r="BB29824" s="80"/>
    </row>
    <row r="29825" spans="9:54" x14ac:dyDescent="0.25">
      <c r="I29825" s="80"/>
      <c r="AX29825" s="80"/>
      <c r="AY29825" s="80"/>
      <c r="AZ29825" s="80"/>
      <c r="BA29825" s="80"/>
      <c r="BB29825" s="80"/>
    </row>
    <row r="29826" spans="9:54" x14ac:dyDescent="0.25">
      <c r="I29826" s="80"/>
      <c r="AX29826" s="80"/>
      <c r="AY29826" s="80"/>
      <c r="AZ29826" s="80"/>
      <c r="BA29826" s="80"/>
      <c r="BB29826" s="80"/>
    </row>
    <row r="29827" spans="9:54" x14ac:dyDescent="0.25">
      <c r="I29827" s="80"/>
      <c r="AX29827" s="80"/>
      <c r="AY29827" s="80"/>
      <c r="AZ29827" s="80"/>
      <c r="BA29827" s="80"/>
      <c r="BB29827" s="80"/>
    </row>
    <row r="29828" spans="9:54" x14ac:dyDescent="0.25">
      <c r="I29828" s="80"/>
      <c r="AX29828" s="80"/>
      <c r="AY29828" s="80"/>
      <c r="AZ29828" s="80"/>
      <c r="BA29828" s="80"/>
      <c r="BB29828" s="80"/>
    </row>
    <row r="29829" spans="9:54" x14ac:dyDescent="0.25">
      <c r="I29829" s="80"/>
      <c r="AX29829" s="80"/>
      <c r="AY29829" s="80"/>
      <c r="AZ29829" s="80"/>
      <c r="BA29829" s="80"/>
      <c r="BB29829" s="80"/>
    </row>
    <row r="29830" spans="9:54" x14ac:dyDescent="0.25">
      <c r="I29830" s="80"/>
      <c r="AX29830" s="80"/>
      <c r="AY29830" s="80"/>
      <c r="AZ29830" s="80"/>
      <c r="BA29830" s="80"/>
      <c r="BB29830" s="80"/>
    </row>
    <row r="29831" spans="9:54" x14ac:dyDescent="0.25">
      <c r="I29831" s="80"/>
      <c r="AX29831" s="80"/>
      <c r="AY29831" s="80"/>
      <c r="AZ29831" s="80"/>
      <c r="BA29831" s="80"/>
      <c r="BB29831" s="80"/>
    </row>
    <row r="29832" spans="9:54" x14ac:dyDescent="0.25">
      <c r="I29832" s="80"/>
      <c r="AX29832" s="80"/>
      <c r="AY29832" s="80"/>
      <c r="AZ29832" s="80"/>
      <c r="BA29832" s="80"/>
      <c r="BB29832" s="80"/>
    </row>
    <row r="29833" spans="9:54" x14ac:dyDescent="0.25">
      <c r="I29833" s="80"/>
      <c r="AX29833" s="80"/>
      <c r="AY29833" s="80"/>
      <c r="AZ29833" s="80"/>
      <c r="BA29833" s="80"/>
      <c r="BB29833" s="80"/>
    </row>
    <row r="29834" spans="9:54" x14ac:dyDescent="0.25">
      <c r="I29834" s="80"/>
      <c r="AX29834" s="80"/>
      <c r="AY29834" s="80"/>
      <c r="AZ29834" s="80"/>
      <c r="BA29834" s="80"/>
      <c r="BB29834" s="80"/>
    </row>
    <row r="29835" spans="9:54" x14ac:dyDescent="0.25">
      <c r="I29835" s="80"/>
      <c r="AX29835" s="80"/>
      <c r="AY29835" s="80"/>
      <c r="AZ29835" s="80"/>
      <c r="BA29835" s="80"/>
      <c r="BB29835" s="80"/>
    </row>
    <row r="29836" spans="9:54" x14ac:dyDescent="0.25">
      <c r="I29836" s="80"/>
      <c r="AX29836" s="80"/>
      <c r="AY29836" s="80"/>
      <c r="AZ29836" s="80"/>
      <c r="BA29836" s="80"/>
      <c r="BB29836" s="80"/>
    </row>
    <row r="29837" spans="9:54" x14ac:dyDescent="0.25">
      <c r="I29837" s="80"/>
      <c r="AX29837" s="80"/>
      <c r="AY29837" s="80"/>
      <c r="AZ29837" s="80"/>
      <c r="BA29837" s="80"/>
      <c r="BB29837" s="80"/>
    </row>
    <row r="29838" spans="9:54" x14ac:dyDescent="0.25">
      <c r="I29838" s="80"/>
      <c r="AX29838" s="80"/>
      <c r="AY29838" s="80"/>
      <c r="AZ29838" s="80"/>
      <c r="BA29838" s="80"/>
      <c r="BB29838" s="80"/>
    </row>
    <row r="29839" spans="9:54" x14ac:dyDescent="0.25">
      <c r="I29839" s="80"/>
      <c r="AX29839" s="80"/>
      <c r="AY29839" s="80"/>
      <c r="AZ29839" s="80"/>
      <c r="BA29839" s="80"/>
      <c r="BB29839" s="80"/>
    </row>
    <row r="29840" spans="9:54" x14ac:dyDescent="0.25">
      <c r="I29840" s="80"/>
      <c r="AX29840" s="80"/>
      <c r="AY29840" s="80"/>
      <c r="AZ29840" s="80"/>
      <c r="BA29840" s="80"/>
      <c r="BB29840" s="80"/>
    </row>
    <row r="29841" spans="9:54" x14ac:dyDescent="0.25">
      <c r="I29841" s="80"/>
      <c r="AX29841" s="80"/>
      <c r="AY29841" s="80"/>
      <c r="AZ29841" s="80"/>
      <c r="BA29841" s="80"/>
      <c r="BB29841" s="80"/>
    </row>
    <row r="29842" spans="9:54" x14ac:dyDescent="0.25">
      <c r="I29842" s="80"/>
      <c r="AX29842" s="80"/>
      <c r="AY29842" s="80"/>
      <c r="AZ29842" s="80"/>
      <c r="BA29842" s="80"/>
      <c r="BB29842" s="80"/>
    </row>
    <row r="29843" spans="9:54" x14ac:dyDescent="0.25">
      <c r="I29843" s="80"/>
      <c r="AX29843" s="80"/>
      <c r="AY29843" s="80"/>
      <c r="AZ29843" s="80"/>
      <c r="BA29843" s="80"/>
      <c r="BB29843" s="80"/>
    </row>
    <row r="29844" spans="9:54" x14ac:dyDescent="0.25">
      <c r="I29844" s="80"/>
      <c r="AX29844" s="80"/>
      <c r="AY29844" s="80"/>
      <c r="AZ29844" s="80"/>
      <c r="BA29844" s="80"/>
      <c r="BB29844" s="80"/>
    </row>
    <row r="29845" spans="9:54" x14ac:dyDescent="0.25">
      <c r="I29845" s="80"/>
      <c r="AX29845" s="80"/>
      <c r="AY29845" s="80"/>
      <c r="AZ29845" s="80"/>
      <c r="BA29845" s="80"/>
      <c r="BB29845" s="80"/>
    </row>
    <row r="29846" spans="9:54" x14ac:dyDescent="0.25">
      <c r="I29846" s="80"/>
      <c r="AX29846" s="80"/>
      <c r="AY29846" s="80"/>
      <c r="AZ29846" s="80"/>
      <c r="BA29846" s="80"/>
      <c r="BB29846" s="80"/>
    </row>
    <row r="29847" spans="9:54" x14ac:dyDescent="0.25">
      <c r="I29847" s="80"/>
      <c r="AX29847" s="80"/>
      <c r="AY29847" s="80"/>
      <c r="AZ29847" s="80"/>
      <c r="BA29847" s="80"/>
      <c r="BB29847" s="80"/>
    </row>
    <row r="29848" spans="9:54" x14ac:dyDescent="0.25">
      <c r="I29848" s="80"/>
      <c r="AX29848" s="80"/>
      <c r="AY29848" s="80"/>
      <c r="AZ29848" s="80"/>
      <c r="BA29848" s="80"/>
      <c r="BB29848" s="80"/>
    </row>
    <row r="29849" spans="9:54" x14ac:dyDescent="0.25">
      <c r="I29849" s="80"/>
      <c r="AX29849" s="80"/>
      <c r="AY29849" s="80"/>
      <c r="AZ29849" s="80"/>
      <c r="BA29849" s="80"/>
      <c r="BB29849" s="80"/>
    </row>
    <row r="29850" spans="9:54" x14ac:dyDescent="0.25">
      <c r="I29850" s="80"/>
      <c r="AX29850" s="80"/>
      <c r="AY29850" s="80"/>
      <c r="AZ29850" s="80"/>
      <c r="BA29850" s="80"/>
      <c r="BB29850" s="80"/>
    </row>
    <row r="29851" spans="9:54" x14ac:dyDescent="0.25">
      <c r="I29851" s="80"/>
      <c r="AX29851" s="80"/>
      <c r="AY29851" s="80"/>
      <c r="AZ29851" s="80"/>
      <c r="BA29851" s="80"/>
      <c r="BB29851" s="80"/>
    </row>
    <row r="29852" spans="9:54" x14ac:dyDescent="0.25">
      <c r="I29852" s="80"/>
      <c r="AX29852" s="80"/>
      <c r="AY29852" s="80"/>
      <c r="AZ29852" s="80"/>
      <c r="BA29852" s="80"/>
      <c r="BB29852" s="80"/>
    </row>
    <row r="29853" spans="9:54" x14ac:dyDescent="0.25">
      <c r="I29853" s="80"/>
      <c r="AX29853" s="80"/>
      <c r="AY29853" s="80"/>
      <c r="AZ29853" s="80"/>
      <c r="BA29853" s="80"/>
      <c r="BB29853" s="80"/>
    </row>
    <row r="29854" spans="9:54" x14ac:dyDescent="0.25">
      <c r="I29854" s="80"/>
      <c r="AX29854" s="80"/>
      <c r="AY29854" s="80"/>
      <c r="AZ29854" s="80"/>
      <c r="BA29854" s="80"/>
      <c r="BB29854" s="80"/>
    </row>
    <row r="29855" spans="9:54" x14ac:dyDescent="0.25">
      <c r="I29855" s="80"/>
      <c r="AX29855" s="80"/>
      <c r="AY29855" s="80"/>
      <c r="AZ29855" s="80"/>
      <c r="BA29855" s="80"/>
      <c r="BB29855" s="80"/>
    </row>
    <row r="29856" spans="9:54" x14ac:dyDescent="0.25">
      <c r="I29856" s="80"/>
      <c r="AX29856" s="80"/>
      <c r="AY29856" s="80"/>
      <c r="AZ29856" s="80"/>
      <c r="BA29856" s="80"/>
      <c r="BB29856" s="80"/>
    </row>
    <row r="29857" spans="9:54" x14ac:dyDescent="0.25">
      <c r="I29857" s="80"/>
      <c r="AX29857" s="80"/>
      <c r="AY29857" s="80"/>
      <c r="AZ29857" s="80"/>
      <c r="BA29857" s="80"/>
      <c r="BB29857" s="80"/>
    </row>
    <row r="29858" spans="9:54" x14ac:dyDescent="0.25">
      <c r="I29858" s="80"/>
      <c r="AX29858" s="80"/>
      <c r="AY29858" s="80"/>
      <c r="AZ29858" s="80"/>
      <c r="BA29858" s="80"/>
      <c r="BB29858" s="80"/>
    </row>
    <row r="29859" spans="9:54" x14ac:dyDescent="0.25">
      <c r="I29859" s="80"/>
      <c r="AX29859" s="80"/>
      <c r="AY29859" s="80"/>
      <c r="AZ29859" s="80"/>
      <c r="BA29859" s="80"/>
      <c r="BB29859" s="80"/>
    </row>
    <row r="29860" spans="9:54" x14ac:dyDescent="0.25">
      <c r="I29860" s="80"/>
      <c r="AX29860" s="80"/>
      <c r="AY29860" s="80"/>
      <c r="AZ29860" s="80"/>
      <c r="BA29860" s="80"/>
      <c r="BB29860" s="80"/>
    </row>
    <row r="29861" spans="9:54" x14ac:dyDescent="0.25">
      <c r="I29861" s="80"/>
      <c r="AX29861" s="80"/>
      <c r="AY29861" s="80"/>
      <c r="AZ29861" s="80"/>
      <c r="BA29861" s="80"/>
      <c r="BB29861" s="80"/>
    </row>
    <row r="29862" spans="9:54" x14ac:dyDescent="0.25">
      <c r="I29862" s="80"/>
      <c r="AX29862" s="80"/>
      <c r="AY29862" s="80"/>
      <c r="AZ29862" s="80"/>
      <c r="BA29862" s="80"/>
      <c r="BB29862" s="80"/>
    </row>
    <row r="29863" spans="9:54" x14ac:dyDescent="0.25">
      <c r="I29863" s="80"/>
      <c r="AX29863" s="80"/>
      <c r="AY29863" s="80"/>
      <c r="AZ29863" s="80"/>
      <c r="BA29863" s="80"/>
      <c r="BB29863" s="80"/>
    </row>
    <row r="29864" spans="9:54" x14ac:dyDescent="0.25">
      <c r="I29864" s="80"/>
      <c r="AX29864" s="80"/>
      <c r="AY29864" s="80"/>
      <c r="AZ29864" s="80"/>
      <c r="BA29864" s="80"/>
      <c r="BB29864" s="80"/>
    </row>
    <row r="29865" spans="9:54" x14ac:dyDescent="0.25">
      <c r="I29865" s="80"/>
      <c r="AX29865" s="80"/>
      <c r="AY29865" s="80"/>
      <c r="AZ29865" s="80"/>
      <c r="BA29865" s="80"/>
      <c r="BB29865" s="80"/>
    </row>
    <row r="29866" spans="9:54" x14ac:dyDescent="0.25">
      <c r="I29866" s="80"/>
      <c r="AX29866" s="80"/>
      <c r="AY29866" s="80"/>
      <c r="AZ29866" s="80"/>
      <c r="BA29866" s="80"/>
      <c r="BB29866" s="80"/>
    </row>
    <row r="29867" spans="9:54" x14ac:dyDescent="0.25">
      <c r="I29867" s="80"/>
      <c r="AX29867" s="80"/>
      <c r="AY29867" s="80"/>
      <c r="AZ29867" s="80"/>
      <c r="BA29867" s="80"/>
      <c r="BB29867" s="80"/>
    </row>
    <row r="29868" spans="9:54" x14ac:dyDescent="0.25">
      <c r="I29868" s="80"/>
      <c r="AX29868" s="80"/>
      <c r="AY29868" s="80"/>
      <c r="AZ29868" s="80"/>
      <c r="BA29868" s="80"/>
      <c r="BB29868" s="80"/>
    </row>
    <row r="29869" spans="9:54" x14ac:dyDescent="0.25">
      <c r="I29869" s="80"/>
      <c r="AX29869" s="80"/>
      <c r="AY29869" s="80"/>
      <c r="AZ29869" s="80"/>
      <c r="BA29869" s="80"/>
      <c r="BB29869" s="80"/>
    </row>
    <row r="29870" spans="9:54" x14ac:dyDescent="0.25">
      <c r="I29870" s="80"/>
      <c r="AX29870" s="80"/>
      <c r="AY29870" s="80"/>
      <c r="AZ29870" s="80"/>
      <c r="BA29870" s="80"/>
      <c r="BB29870" s="80"/>
    </row>
    <row r="29871" spans="9:54" x14ac:dyDescent="0.25">
      <c r="I29871" s="80"/>
      <c r="AX29871" s="80"/>
      <c r="AY29871" s="80"/>
      <c r="AZ29871" s="80"/>
      <c r="BA29871" s="80"/>
      <c r="BB29871" s="80"/>
    </row>
    <row r="29872" spans="9:54" x14ac:dyDescent="0.25">
      <c r="I29872" s="80"/>
      <c r="AX29872" s="80"/>
      <c r="AY29872" s="80"/>
      <c r="AZ29872" s="80"/>
      <c r="BA29872" s="80"/>
      <c r="BB29872" s="80"/>
    </row>
    <row r="29873" spans="9:54" x14ac:dyDescent="0.25">
      <c r="I29873" s="80"/>
      <c r="AX29873" s="80"/>
      <c r="AY29873" s="80"/>
      <c r="AZ29873" s="80"/>
      <c r="BA29873" s="80"/>
      <c r="BB29873" s="80"/>
    </row>
    <row r="29874" spans="9:54" x14ac:dyDescent="0.25">
      <c r="I29874" s="80"/>
      <c r="AX29874" s="80"/>
      <c r="AY29874" s="80"/>
      <c r="AZ29874" s="80"/>
      <c r="BA29874" s="80"/>
      <c r="BB29874" s="80"/>
    </row>
    <row r="29875" spans="9:54" x14ac:dyDescent="0.25">
      <c r="I29875" s="80"/>
      <c r="AX29875" s="80"/>
      <c r="AY29875" s="80"/>
      <c r="AZ29875" s="80"/>
      <c r="BA29875" s="80"/>
      <c r="BB29875" s="80"/>
    </row>
    <row r="29876" spans="9:54" x14ac:dyDescent="0.25">
      <c r="I29876" s="80"/>
      <c r="AX29876" s="80"/>
      <c r="AY29876" s="80"/>
      <c r="AZ29876" s="80"/>
      <c r="BA29876" s="80"/>
      <c r="BB29876" s="80"/>
    </row>
    <row r="29877" spans="9:54" x14ac:dyDescent="0.25">
      <c r="I29877" s="80"/>
      <c r="AX29877" s="80"/>
      <c r="AY29877" s="80"/>
      <c r="AZ29877" s="80"/>
      <c r="BA29877" s="80"/>
      <c r="BB29877" s="80"/>
    </row>
    <row r="29878" spans="9:54" x14ac:dyDescent="0.25">
      <c r="I29878" s="80"/>
      <c r="AX29878" s="80"/>
      <c r="AY29878" s="80"/>
      <c r="AZ29878" s="80"/>
      <c r="BA29878" s="80"/>
      <c r="BB29878" s="80"/>
    </row>
    <row r="29879" spans="9:54" x14ac:dyDescent="0.25">
      <c r="I29879" s="80"/>
      <c r="AX29879" s="80"/>
      <c r="AY29879" s="80"/>
      <c r="AZ29879" s="80"/>
      <c r="BA29879" s="80"/>
      <c r="BB29879" s="80"/>
    </row>
    <row r="29880" spans="9:54" x14ac:dyDescent="0.25">
      <c r="I29880" s="80"/>
      <c r="AX29880" s="80"/>
      <c r="AY29880" s="80"/>
      <c r="AZ29880" s="80"/>
      <c r="BA29880" s="80"/>
      <c r="BB29880" s="80"/>
    </row>
    <row r="29881" spans="9:54" x14ac:dyDescent="0.25">
      <c r="I29881" s="80"/>
      <c r="AX29881" s="80"/>
      <c r="AY29881" s="80"/>
      <c r="AZ29881" s="80"/>
      <c r="BA29881" s="80"/>
      <c r="BB29881" s="80"/>
    </row>
    <row r="29882" spans="9:54" x14ac:dyDescent="0.25">
      <c r="I29882" s="80"/>
      <c r="AX29882" s="80"/>
      <c r="AY29882" s="80"/>
      <c r="AZ29882" s="80"/>
      <c r="BA29882" s="80"/>
      <c r="BB29882" s="80"/>
    </row>
    <row r="29883" spans="9:54" x14ac:dyDescent="0.25">
      <c r="I29883" s="80"/>
      <c r="AX29883" s="80"/>
      <c r="AY29883" s="80"/>
      <c r="AZ29883" s="80"/>
      <c r="BA29883" s="80"/>
      <c r="BB29883" s="80"/>
    </row>
    <row r="29884" spans="9:54" x14ac:dyDescent="0.25">
      <c r="I29884" s="80"/>
      <c r="AX29884" s="80"/>
      <c r="AY29884" s="80"/>
      <c r="AZ29884" s="80"/>
      <c r="BA29884" s="80"/>
      <c r="BB29884" s="80"/>
    </row>
    <row r="29885" spans="9:54" x14ac:dyDescent="0.25">
      <c r="I29885" s="80"/>
      <c r="AX29885" s="80"/>
      <c r="AY29885" s="80"/>
      <c r="AZ29885" s="80"/>
      <c r="BA29885" s="80"/>
      <c r="BB29885" s="80"/>
    </row>
    <row r="29886" spans="9:54" x14ac:dyDescent="0.25">
      <c r="I29886" s="80"/>
      <c r="AX29886" s="80"/>
      <c r="AY29886" s="80"/>
      <c r="AZ29886" s="80"/>
      <c r="BA29886" s="80"/>
      <c r="BB29886" s="80"/>
    </row>
    <row r="29887" spans="9:54" x14ac:dyDescent="0.25">
      <c r="I29887" s="80"/>
      <c r="AX29887" s="80"/>
      <c r="AY29887" s="80"/>
      <c r="AZ29887" s="80"/>
      <c r="BA29887" s="80"/>
      <c r="BB29887" s="80"/>
    </row>
    <row r="29888" spans="9:54" x14ac:dyDescent="0.25">
      <c r="I29888" s="80"/>
      <c r="AX29888" s="80"/>
      <c r="AY29888" s="80"/>
      <c r="AZ29888" s="80"/>
      <c r="BA29888" s="80"/>
      <c r="BB29888" s="80"/>
    </row>
    <row r="29889" spans="9:54" x14ac:dyDescent="0.25">
      <c r="I29889" s="80"/>
      <c r="AX29889" s="80"/>
      <c r="AY29889" s="80"/>
      <c r="AZ29889" s="80"/>
      <c r="BA29889" s="80"/>
      <c r="BB29889" s="80"/>
    </row>
    <row r="29890" spans="9:54" x14ac:dyDescent="0.25">
      <c r="I29890" s="80"/>
      <c r="AX29890" s="80"/>
      <c r="AY29890" s="80"/>
      <c r="AZ29890" s="80"/>
      <c r="BA29890" s="80"/>
      <c r="BB29890" s="80"/>
    </row>
    <row r="29891" spans="9:54" x14ac:dyDescent="0.25">
      <c r="I29891" s="80"/>
      <c r="AX29891" s="80"/>
      <c r="AY29891" s="80"/>
      <c r="AZ29891" s="80"/>
      <c r="BA29891" s="80"/>
      <c r="BB29891" s="80"/>
    </row>
    <row r="29892" spans="9:54" x14ac:dyDescent="0.25">
      <c r="I29892" s="80"/>
      <c r="AX29892" s="80"/>
      <c r="AY29892" s="80"/>
      <c r="AZ29892" s="80"/>
      <c r="BA29892" s="80"/>
      <c r="BB29892" s="80"/>
    </row>
    <row r="29893" spans="9:54" x14ac:dyDescent="0.25">
      <c r="I29893" s="80"/>
      <c r="AX29893" s="80"/>
      <c r="AY29893" s="80"/>
      <c r="AZ29893" s="80"/>
      <c r="BA29893" s="80"/>
      <c r="BB29893" s="80"/>
    </row>
    <row r="29894" spans="9:54" x14ac:dyDescent="0.25">
      <c r="I29894" s="80"/>
      <c r="AX29894" s="80"/>
      <c r="AY29894" s="80"/>
      <c r="AZ29894" s="80"/>
      <c r="BA29894" s="80"/>
      <c r="BB29894" s="80"/>
    </row>
    <row r="29895" spans="9:54" x14ac:dyDescent="0.25">
      <c r="I29895" s="80"/>
      <c r="AX29895" s="80"/>
      <c r="AY29895" s="80"/>
      <c r="AZ29895" s="80"/>
      <c r="BA29895" s="80"/>
      <c r="BB29895" s="80"/>
    </row>
    <row r="29896" spans="9:54" x14ac:dyDescent="0.25">
      <c r="I29896" s="80"/>
      <c r="AX29896" s="80"/>
      <c r="AY29896" s="80"/>
      <c r="AZ29896" s="80"/>
      <c r="BA29896" s="80"/>
      <c r="BB29896" s="80"/>
    </row>
    <row r="29897" spans="9:54" x14ac:dyDescent="0.25">
      <c r="I29897" s="80"/>
      <c r="AX29897" s="80"/>
      <c r="AY29897" s="80"/>
      <c r="AZ29897" s="80"/>
      <c r="BA29897" s="80"/>
      <c r="BB29897" s="80"/>
    </row>
    <row r="29898" spans="9:54" x14ac:dyDescent="0.25">
      <c r="I29898" s="80"/>
      <c r="AX29898" s="80"/>
      <c r="AY29898" s="80"/>
      <c r="AZ29898" s="80"/>
      <c r="BA29898" s="80"/>
      <c r="BB29898" s="80"/>
    </row>
    <row r="29899" spans="9:54" x14ac:dyDescent="0.25">
      <c r="I29899" s="80"/>
      <c r="AX29899" s="80"/>
      <c r="AY29899" s="80"/>
      <c r="AZ29899" s="80"/>
      <c r="BA29899" s="80"/>
      <c r="BB29899" s="80"/>
    </row>
    <row r="29900" spans="9:54" x14ac:dyDescent="0.25">
      <c r="I29900" s="80"/>
      <c r="AX29900" s="80"/>
      <c r="AY29900" s="80"/>
      <c r="AZ29900" s="80"/>
      <c r="BA29900" s="80"/>
      <c r="BB29900" s="80"/>
    </row>
    <row r="29901" spans="9:54" x14ac:dyDescent="0.25">
      <c r="I29901" s="80"/>
      <c r="AX29901" s="80"/>
      <c r="AY29901" s="80"/>
      <c r="AZ29901" s="80"/>
      <c r="BA29901" s="80"/>
      <c r="BB29901" s="80"/>
    </row>
    <row r="29902" spans="9:54" x14ac:dyDescent="0.25">
      <c r="I29902" s="80"/>
      <c r="AX29902" s="80"/>
      <c r="AY29902" s="80"/>
      <c r="AZ29902" s="80"/>
      <c r="BA29902" s="80"/>
      <c r="BB29902" s="80"/>
    </row>
    <row r="29903" spans="9:54" x14ac:dyDescent="0.25">
      <c r="I29903" s="80"/>
      <c r="AX29903" s="80"/>
      <c r="AY29903" s="80"/>
      <c r="AZ29903" s="80"/>
      <c r="BA29903" s="80"/>
      <c r="BB29903" s="80"/>
    </row>
    <row r="29904" spans="9:54" x14ac:dyDescent="0.25">
      <c r="I29904" s="80"/>
      <c r="AX29904" s="80"/>
      <c r="AY29904" s="80"/>
      <c r="AZ29904" s="80"/>
      <c r="BA29904" s="80"/>
      <c r="BB29904" s="80"/>
    </row>
    <row r="29905" spans="9:54" x14ac:dyDescent="0.25">
      <c r="I29905" s="80"/>
      <c r="AX29905" s="80"/>
      <c r="AY29905" s="80"/>
      <c r="AZ29905" s="80"/>
      <c r="BA29905" s="80"/>
      <c r="BB29905" s="80"/>
    </row>
    <row r="29906" spans="9:54" x14ac:dyDescent="0.25">
      <c r="I29906" s="80"/>
      <c r="AX29906" s="80"/>
      <c r="AY29906" s="80"/>
      <c r="AZ29906" s="80"/>
      <c r="BA29906" s="80"/>
      <c r="BB29906" s="80"/>
    </row>
    <row r="29907" spans="9:54" x14ac:dyDescent="0.25">
      <c r="I29907" s="80"/>
      <c r="AX29907" s="80"/>
      <c r="AY29907" s="80"/>
      <c r="AZ29907" s="80"/>
      <c r="BA29907" s="80"/>
      <c r="BB29907" s="80"/>
    </row>
    <row r="29908" spans="9:54" x14ac:dyDescent="0.25">
      <c r="I29908" s="80"/>
      <c r="AX29908" s="80"/>
      <c r="AY29908" s="80"/>
      <c r="AZ29908" s="80"/>
      <c r="BA29908" s="80"/>
      <c r="BB29908" s="80"/>
    </row>
    <row r="29909" spans="9:54" x14ac:dyDescent="0.25">
      <c r="I29909" s="80"/>
      <c r="AX29909" s="80"/>
      <c r="AY29909" s="80"/>
      <c r="AZ29909" s="80"/>
      <c r="BA29909" s="80"/>
      <c r="BB29909" s="80"/>
    </row>
    <row r="29910" spans="9:54" x14ac:dyDescent="0.25">
      <c r="I29910" s="80"/>
      <c r="AX29910" s="80"/>
      <c r="AY29910" s="80"/>
      <c r="AZ29910" s="80"/>
      <c r="BA29910" s="80"/>
      <c r="BB29910" s="80"/>
    </row>
    <row r="29911" spans="9:54" x14ac:dyDescent="0.25">
      <c r="I29911" s="80"/>
      <c r="AX29911" s="80"/>
      <c r="AY29911" s="80"/>
      <c r="AZ29911" s="80"/>
      <c r="BA29911" s="80"/>
      <c r="BB29911" s="80"/>
    </row>
    <row r="29912" spans="9:54" x14ac:dyDescent="0.25">
      <c r="I29912" s="80"/>
      <c r="AX29912" s="80"/>
      <c r="AY29912" s="80"/>
      <c r="AZ29912" s="80"/>
      <c r="BA29912" s="80"/>
      <c r="BB29912" s="80"/>
    </row>
    <row r="29913" spans="9:54" x14ac:dyDescent="0.25">
      <c r="I29913" s="80"/>
      <c r="AX29913" s="80"/>
      <c r="AY29913" s="80"/>
      <c r="AZ29913" s="80"/>
      <c r="BA29913" s="80"/>
      <c r="BB29913" s="80"/>
    </row>
    <row r="29914" spans="9:54" x14ac:dyDescent="0.25">
      <c r="I29914" s="80"/>
      <c r="AX29914" s="80"/>
      <c r="AY29914" s="80"/>
      <c r="AZ29914" s="80"/>
      <c r="BA29914" s="80"/>
      <c r="BB29914" s="80"/>
    </row>
    <row r="29915" spans="9:54" x14ac:dyDescent="0.25">
      <c r="I29915" s="80"/>
      <c r="AX29915" s="80"/>
      <c r="AY29915" s="80"/>
      <c r="AZ29915" s="80"/>
      <c r="BA29915" s="80"/>
      <c r="BB29915" s="80"/>
    </row>
    <row r="29916" spans="9:54" x14ac:dyDescent="0.25">
      <c r="I29916" s="80"/>
      <c r="AX29916" s="80"/>
      <c r="AY29916" s="80"/>
      <c r="AZ29916" s="80"/>
      <c r="BA29916" s="80"/>
      <c r="BB29916" s="80"/>
    </row>
    <row r="29917" spans="9:54" x14ac:dyDescent="0.25">
      <c r="I29917" s="80"/>
      <c r="AX29917" s="80"/>
      <c r="AY29917" s="80"/>
      <c r="AZ29917" s="80"/>
      <c r="BA29917" s="80"/>
      <c r="BB29917" s="80"/>
    </row>
    <row r="29918" spans="9:54" x14ac:dyDescent="0.25">
      <c r="I29918" s="80"/>
      <c r="AX29918" s="80"/>
      <c r="AY29918" s="80"/>
      <c r="AZ29918" s="80"/>
      <c r="BA29918" s="80"/>
      <c r="BB29918" s="80"/>
    </row>
    <row r="29919" spans="9:54" x14ac:dyDescent="0.25">
      <c r="I29919" s="80"/>
      <c r="AX29919" s="80"/>
      <c r="AY29919" s="80"/>
      <c r="AZ29919" s="80"/>
      <c r="BA29919" s="80"/>
      <c r="BB29919" s="80"/>
    </row>
    <row r="29920" spans="9:54" x14ac:dyDescent="0.25">
      <c r="I29920" s="80"/>
      <c r="AX29920" s="80"/>
      <c r="AY29920" s="80"/>
      <c r="AZ29920" s="80"/>
      <c r="BA29920" s="80"/>
      <c r="BB29920" s="80"/>
    </row>
    <row r="29921" spans="9:54" x14ac:dyDescent="0.25">
      <c r="I29921" s="80"/>
      <c r="AX29921" s="80"/>
      <c r="AY29921" s="80"/>
      <c r="AZ29921" s="80"/>
      <c r="BA29921" s="80"/>
      <c r="BB29921" s="80"/>
    </row>
    <row r="29922" spans="9:54" x14ac:dyDescent="0.25">
      <c r="I29922" s="80"/>
      <c r="AX29922" s="80"/>
      <c r="AY29922" s="80"/>
      <c r="AZ29922" s="80"/>
      <c r="BA29922" s="80"/>
      <c r="BB29922" s="80"/>
    </row>
    <row r="29923" spans="9:54" x14ac:dyDescent="0.25">
      <c r="I29923" s="80"/>
      <c r="AX29923" s="80"/>
      <c r="AY29923" s="80"/>
      <c r="AZ29923" s="80"/>
      <c r="BA29923" s="80"/>
      <c r="BB29923" s="80"/>
    </row>
    <row r="29924" spans="9:54" x14ac:dyDescent="0.25">
      <c r="I29924" s="80"/>
      <c r="AX29924" s="80"/>
      <c r="AY29924" s="80"/>
      <c r="AZ29924" s="80"/>
      <c r="BA29924" s="80"/>
      <c r="BB29924" s="80"/>
    </row>
    <row r="29925" spans="9:54" x14ac:dyDescent="0.25">
      <c r="I29925" s="80"/>
      <c r="AX29925" s="80"/>
      <c r="AY29925" s="80"/>
      <c r="AZ29925" s="80"/>
      <c r="BA29925" s="80"/>
      <c r="BB29925" s="80"/>
    </row>
    <row r="29926" spans="9:54" x14ac:dyDescent="0.25">
      <c r="I29926" s="80"/>
      <c r="AX29926" s="80"/>
      <c r="AY29926" s="80"/>
      <c r="AZ29926" s="80"/>
      <c r="BA29926" s="80"/>
      <c r="BB29926" s="80"/>
    </row>
    <row r="29927" spans="9:54" x14ac:dyDescent="0.25">
      <c r="I29927" s="80"/>
      <c r="AX29927" s="80"/>
      <c r="AY29927" s="80"/>
      <c r="AZ29927" s="80"/>
      <c r="BA29927" s="80"/>
      <c r="BB29927" s="80"/>
    </row>
    <row r="29928" spans="9:54" x14ac:dyDescent="0.25">
      <c r="I29928" s="80"/>
      <c r="AX29928" s="80"/>
      <c r="AY29928" s="80"/>
      <c r="AZ29928" s="80"/>
      <c r="BA29928" s="80"/>
      <c r="BB29928" s="80"/>
    </row>
    <row r="29929" spans="9:54" x14ac:dyDescent="0.25">
      <c r="I29929" s="80"/>
      <c r="AX29929" s="80"/>
      <c r="AY29929" s="80"/>
      <c r="AZ29929" s="80"/>
      <c r="BA29929" s="80"/>
      <c r="BB29929" s="80"/>
    </row>
    <row r="29930" spans="9:54" x14ac:dyDescent="0.25">
      <c r="I29930" s="80"/>
      <c r="AX29930" s="80"/>
      <c r="AY29930" s="80"/>
      <c r="AZ29930" s="80"/>
      <c r="BA29930" s="80"/>
      <c r="BB29930" s="80"/>
    </row>
    <row r="29931" spans="9:54" x14ac:dyDescent="0.25">
      <c r="I29931" s="80"/>
      <c r="AX29931" s="80"/>
      <c r="AY29931" s="80"/>
      <c r="AZ29931" s="80"/>
      <c r="BA29931" s="80"/>
      <c r="BB29931" s="80"/>
    </row>
    <row r="29932" spans="9:54" x14ac:dyDescent="0.25">
      <c r="I29932" s="80"/>
      <c r="AX29932" s="80"/>
      <c r="AY29932" s="80"/>
      <c r="AZ29932" s="80"/>
      <c r="BA29932" s="80"/>
      <c r="BB29932" s="80"/>
    </row>
    <row r="29933" spans="9:54" x14ac:dyDescent="0.25">
      <c r="I29933" s="80"/>
      <c r="AX29933" s="80"/>
      <c r="AY29933" s="80"/>
      <c r="AZ29933" s="80"/>
      <c r="BA29933" s="80"/>
      <c r="BB29933" s="80"/>
    </row>
    <row r="29934" spans="9:54" x14ac:dyDescent="0.25">
      <c r="I29934" s="80"/>
      <c r="AX29934" s="80"/>
      <c r="AY29934" s="80"/>
      <c r="AZ29934" s="80"/>
      <c r="BA29934" s="80"/>
      <c r="BB29934" s="80"/>
    </row>
    <row r="29935" spans="9:54" x14ac:dyDescent="0.25">
      <c r="I29935" s="80"/>
      <c r="AX29935" s="80"/>
      <c r="AY29935" s="80"/>
      <c r="AZ29935" s="80"/>
      <c r="BA29935" s="80"/>
      <c r="BB29935" s="80"/>
    </row>
    <row r="29936" spans="9:54" x14ac:dyDescent="0.25">
      <c r="I29936" s="80"/>
      <c r="AX29936" s="80"/>
      <c r="AY29936" s="80"/>
      <c r="AZ29936" s="80"/>
      <c r="BA29936" s="80"/>
      <c r="BB29936" s="80"/>
    </row>
    <row r="29937" spans="9:54" x14ac:dyDescent="0.25">
      <c r="I29937" s="80"/>
      <c r="AX29937" s="80"/>
      <c r="AY29937" s="80"/>
      <c r="AZ29937" s="80"/>
      <c r="BA29937" s="80"/>
      <c r="BB29937" s="80"/>
    </row>
    <row r="29938" spans="9:54" x14ac:dyDescent="0.25">
      <c r="I29938" s="80"/>
      <c r="AX29938" s="80"/>
      <c r="AY29938" s="80"/>
      <c r="AZ29938" s="80"/>
      <c r="BA29938" s="80"/>
      <c r="BB29938" s="80"/>
    </row>
    <row r="29939" spans="9:54" x14ac:dyDescent="0.25">
      <c r="I29939" s="80"/>
      <c r="AX29939" s="80"/>
      <c r="AY29939" s="80"/>
      <c r="AZ29939" s="80"/>
      <c r="BA29939" s="80"/>
      <c r="BB29939" s="80"/>
    </row>
    <row r="29940" spans="9:54" x14ac:dyDescent="0.25">
      <c r="I29940" s="80"/>
      <c r="AX29940" s="80"/>
      <c r="AY29940" s="80"/>
      <c r="AZ29940" s="80"/>
      <c r="BA29940" s="80"/>
      <c r="BB29940" s="80"/>
    </row>
    <row r="29941" spans="9:54" x14ac:dyDescent="0.25">
      <c r="I29941" s="80"/>
      <c r="AX29941" s="80"/>
      <c r="AY29941" s="80"/>
      <c r="AZ29941" s="80"/>
      <c r="BA29941" s="80"/>
      <c r="BB29941" s="80"/>
    </row>
    <row r="29942" spans="9:54" x14ac:dyDescent="0.25">
      <c r="I29942" s="80"/>
      <c r="AX29942" s="80"/>
      <c r="AY29942" s="80"/>
      <c r="AZ29942" s="80"/>
      <c r="BA29942" s="80"/>
      <c r="BB29942" s="80"/>
    </row>
    <row r="29943" spans="9:54" x14ac:dyDescent="0.25">
      <c r="I29943" s="80"/>
      <c r="AX29943" s="80"/>
      <c r="AY29943" s="80"/>
      <c r="AZ29943" s="80"/>
      <c r="BA29943" s="80"/>
      <c r="BB29943" s="80"/>
    </row>
    <row r="29944" spans="9:54" x14ac:dyDescent="0.25">
      <c r="I29944" s="80"/>
      <c r="AX29944" s="80"/>
      <c r="AY29944" s="80"/>
      <c r="AZ29944" s="80"/>
      <c r="BA29944" s="80"/>
      <c r="BB29944" s="80"/>
    </row>
    <row r="29945" spans="9:54" x14ac:dyDescent="0.25">
      <c r="I29945" s="80"/>
      <c r="AX29945" s="80"/>
      <c r="AY29945" s="80"/>
      <c r="AZ29945" s="80"/>
      <c r="BA29945" s="80"/>
      <c r="BB29945" s="80"/>
    </row>
    <row r="29946" spans="9:54" x14ac:dyDescent="0.25">
      <c r="I29946" s="80"/>
      <c r="AX29946" s="80"/>
      <c r="AY29946" s="80"/>
      <c r="AZ29946" s="80"/>
      <c r="BA29946" s="80"/>
      <c r="BB29946" s="80"/>
    </row>
    <row r="29947" spans="9:54" x14ac:dyDescent="0.25">
      <c r="I29947" s="80"/>
      <c r="AX29947" s="80"/>
      <c r="AY29947" s="80"/>
      <c r="AZ29947" s="80"/>
      <c r="BA29947" s="80"/>
      <c r="BB29947" s="80"/>
    </row>
    <row r="29948" spans="9:54" x14ac:dyDescent="0.25">
      <c r="I29948" s="80"/>
      <c r="AX29948" s="80"/>
      <c r="AY29948" s="80"/>
      <c r="AZ29948" s="80"/>
      <c r="BA29948" s="80"/>
      <c r="BB29948" s="80"/>
    </row>
    <row r="29949" spans="9:54" x14ac:dyDescent="0.25">
      <c r="I29949" s="80"/>
      <c r="AX29949" s="80"/>
      <c r="AY29949" s="80"/>
      <c r="AZ29949" s="80"/>
      <c r="BA29949" s="80"/>
      <c r="BB29949" s="80"/>
    </row>
    <row r="29950" spans="9:54" x14ac:dyDescent="0.25">
      <c r="I29950" s="80"/>
      <c r="AX29950" s="80"/>
      <c r="AY29950" s="80"/>
      <c r="AZ29950" s="80"/>
      <c r="BA29950" s="80"/>
      <c r="BB29950" s="80"/>
    </row>
    <row r="29951" spans="9:54" x14ac:dyDescent="0.25">
      <c r="I29951" s="80"/>
      <c r="AX29951" s="80"/>
      <c r="AY29951" s="80"/>
      <c r="AZ29951" s="80"/>
      <c r="BA29951" s="80"/>
      <c r="BB29951" s="80"/>
    </row>
    <row r="29952" spans="9:54" x14ac:dyDescent="0.25">
      <c r="I29952" s="80"/>
      <c r="AX29952" s="80"/>
      <c r="AY29952" s="80"/>
      <c r="AZ29952" s="80"/>
      <c r="BA29952" s="80"/>
      <c r="BB29952" s="80"/>
    </row>
    <row r="29953" spans="9:54" x14ac:dyDescent="0.25">
      <c r="I29953" s="80"/>
      <c r="AX29953" s="80"/>
      <c r="AY29953" s="80"/>
      <c r="AZ29953" s="80"/>
      <c r="BA29953" s="80"/>
      <c r="BB29953" s="80"/>
    </row>
    <row r="29954" spans="9:54" x14ac:dyDescent="0.25">
      <c r="I29954" s="80"/>
      <c r="AX29954" s="80"/>
      <c r="AY29954" s="80"/>
      <c r="AZ29954" s="80"/>
      <c r="BA29954" s="80"/>
      <c r="BB29954" s="80"/>
    </row>
    <row r="29955" spans="9:54" x14ac:dyDescent="0.25">
      <c r="I29955" s="80"/>
      <c r="AX29955" s="80"/>
      <c r="AY29955" s="80"/>
      <c r="AZ29955" s="80"/>
      <c r="BA29955" s="80"/>
      <c r="BB29955" s="80"/>
    </row>
    <row r="29956" spans="9:54" x14ac:dyDescent="0.25">
      <c r="I29956" s="80"/>
      <c r="AX29956" s="80"/>
      <c r="AY29956" s="80"/>
      <c r="AZ29956" s="80"/>
      <c r="BA29956" s="80"/>
      <c r="BB29956" s="80"/>
    </row>
    <row r="29957" spans="9:54" x14ac:dyDescent="0.25">
      <c r="I29957" s="80"/>
      <c r="AX29957" s="80"/>
      <c r="AY29957" s="80"/>
      <c r="AZ29957" s="80"/>
      <c r="BA29957" s="80"/>
      <c r="BB29957" s="80"/>
    </row>
    <row r="29958" spans="9:54" x14ac:dyDescent="0.25">
      <c r="I29958" s="80"/>
      <c r="AX29958" s="80"/>
      <c r="AY29958" s="80"/>
      <c r="AZ29958" s="80"/>
      <c r="BA29958" s="80"/>
      <c r="BB29958" s="80"/>
    </row>
    <row r="29959" spans="9:54" x14ac:dyDescent="0.25">
      <c r="I29959" s="80"/>
      <c r="AX29959" s="80"/>
      <c r="AY29959" s="80"/>
      <c r="AZ29959" s="80"/>
      <c r="BA29959" s="80"/>
      <c r="BB29959" s="80"/>
    </row>
    <row r="29960" spans="9:54" x14ac:dyDescent="0.25">
      <c r="I29960" s="80"/>
      <c r="AX29960" s="80"/>
      <c r="AY29960" s="80"/>
      <c r="AZ29960" s="80"/>
      <c r="BA29960" s="80"/>
      <c r="BB29960" s="80"/>
    </row>
    <row r="29961" spans="9:54" x14ac:dyDescent="0.25">
      <c r="I29961" s="80"/>
      <c r="AX29961" s="80"/>
      <c r="AY29961" s="80"/>
      <c r="AZ29961" s="80"/>
      <c r="BA29961" s="80"/>
      <c r="BB29961" s="80"/>
    </row>
    <row r="29962" spans="9:54" x14ac:dyDescent="0.25">
      <c r="I29962" s="80"/>
      <c r="AX29962" s="80"/>
      <c r="AY29962" s="80"/>
      <c r="AZ29962" s="80"/>
      <c r="BA29962" s="80"/>
      <c r="BB29962" s="80"/>
    </row>
    <row r="29963" spans="9:54" x14ac:dyDescent="0.25">
      <c r="I29963" s="80"/>
      <c r="AX29963" s="80"/>
      <c r="AY29963" s="80"/>
      <c r="AZ29963" s="80"/>
      <c r="BA29963" s="80"/>
      <c r="BB29963" s="80"/>
    </row>
    <row r="29964" spans="9:54" x14ac:dyDescent="0.25">
      <c r="I29964" s="80"/>
      <c r="AX29964" s="80"/>
      <c r="AY29964" s="80"/>
      <c r="AZ29964" s="80"/>
      <c r="BA29964" s="80"/>
      <c r="BB29964" s="80"/>
    </row>
    <row r="29965" spans="9:54" x14ac:dyDescent="0.25">
      <c r="I29965" s="80"/>
      <c r="AX29965" s="80"/>
      <c r="AY29965" s="80"/>
      <c r="AZ29965" s="80"/>
      <c r="BA29965" s="80"/>
      <c r="BB29965" s="80"/>
    </row>
    <row r="29966" spans="9:54" x14ac:dyDescent="0.25">
      <c r="I29966" s="80"/>
      <c r="AX29966" s="80"/>
      <c r="AY29966" s="80"/>
      <c r="AZ29966" s="80"/>
      <c r="BA29966" s="80"/>
      <c r="BB29966" s="80"/>
    </row>
    <row r="29967" spans="9:54" x14ac:dyDescent="0.25">
      <c r="I29967" s="80"/>
      <c r="AX29967" s="80"/>
      <c r="AY29967" s="80"/>
      <c r="AZ29967" s="80"/>
      <c r="BA29967" s="80"/>
      <c r="BB29967" s="80"/>
    </row>
    <row r="29968" spans="9:54" x14ac:dyDescent="0.25">
      <c r="I29968" s="80"/>
      <c r="AX29968" s="80"/>
      <c r="AY29968" s="80"/>
      <c r="AZ29968" s="80"/>
      <c r="BA29968" s="80"/>
      <c r="BB29968" s="80"/>
    </row>
    <row r="29969" spans="9:54" x14ac:dyDescent="0.25">
      <c r="I29969" s="80"/>
      <c r="AX29969" s="80"/>
      <c r="AY29969" s="80"/>
      <c r="AZ29969" s="80"/>
      <c r="BA29969" s="80"/>
      <c r="BB29969" s="80"/>
    </row>
    <row r="29970" spans="9:54" x14ac:dyDescent="0.25">
      <c r="I29970" s="80"/>
      <c r="AX29970" s="80"/>
      <c r="AY29970" s="80"/>
      <c r="AZ29970" s="80"/>
      <c r="BA29970" s="80"/>
      <c r="BB29970" s="80"/>
    </row>
    <row r="29971" spans="9:54" x14ac:dyDescent="0.25">
      <c r="I29971" s="80"/>
      <c r="AX29971" s="80"/>
      <c r="AY29971" s="80"/>
      <c r="AZ29971" s="80"/>
      <c r="BA29971" s="80"/>
      <c r="BB29971" s="80"/>
    </row>
    <row r="29972" spans="9:54" x14ac:dyDescent="0.25">
      <c r="I29972" s="80"/>
      <c r="AX29972" s="80"/>
      <c r="AY29972" s="80"/>
      <c r="AZ29972" s="80"/>
      <c r="BA29972" s="80"/>
      <c r="BB29972" s="80"/>
    </row>
    <row r="29973" spans="9:54" x14ac:dyDescent="0.25">
      <c r="I29973" s="80"/>
      <c r="AX29973" s="80"/>
      <c r="AY29973" s="80"/>
      <c r="AZ29973" s="80"/>
      <c r="BA29973" s="80"/>
      <c r="BB29973" s="80"/>
    </row>
    <row r="29974" spans="9:54" x14ac:dyDescent="0.25">
      <c r="I29974" s="80"/>
      <c r="AX29974" s="80"/>
      <c r="AY29974" s="80"/>
      <c r="AZ29974" s="80"/>
      <c r="BA29974" s="80"/>
      <c r="BB29974" s="80"/>
    </row>
    <row r="29975" spans="9:54" x14ac:dyDescent="0.25">
      <c r="I29975" s="80"/>
      <c r="AX29975" s="80"/>
      <c r="AY29975" s="80"/>
      <c r="AZ29975" s="80"/>
      <c r="BA29975" s="80"/>
      <c r="BB29975" s="80"/>
    </row>
    <row r="29976" spans="9:54" x14ac:dyDescent="0.25">
      <c r="I29976" s="80"/>
      <c r="AX29976" s="80"/>
      <c r="AY29976" s="80"/>
      <c r="AZ29976" s="80"/>
      <c r="BA29976" s="80"/>
      <c r="BB29976" s="80"/>
    </row>
    <row r="29977" spans="9:54" x14ac:dyDescent="0.25">
      <c r="I29977" s="80"/>
      <c r="AX29977" s="80"/>
      <c r="AY29977" s="80"/>
      <c r="AZ29977" s="80"/>
      <c r="BA29977" s="80"/>
      <c r="BB29977" s="80"/>
    </row>
    <row r="29978" spans="9:54" x14ac:dyDescent="0.25">
      <c r="I29978" s="80"/>
      <c r="AX29978" s="80"/>
      <c r="AY29978" s="80"/>
      <c r="AZ29978" s="80"/>
      <c r="BA29978" s="80"/>
      <c r="BB29978" s="80"/>
    </row>
    <row r="29979" spans="9:54" x14ac:dyDescent="0.25">
      <c r="I29979" s="80"/>
      <c r="AX29979" s="80"/>
      <c r="AY29979" s="80"/>
      <c r="AZ29979" s="80"/>
      <c r="BA29979" s="80"/>
      <c r="BB29979" s="80"/>
    </row>
    <row r="29980" spans="9:54" x14ac:dyDescent="0.25">
      <c r="I29980" s="80"/>
      <c r="AX29980" s="80"/>
      <c r="AY29980" s="80"/>
      <c r="AZ29980" s="80"/>
      <c r="BA29980" s="80"/>
      <c r="BB29980" s="80"/>
    </row>
    <row r="29981" spans="9:54" x14ac:dyDescent="0.25">
      <c r="I29981" s="80"/>
      <c r="AX29981" s="80"/>
      <c r="AY29981" s="80"/>
      <c r="AZ29981" s="80"/>
      <c r="BA29981" s="80"/>
      <c r="BB29981" s="80"/>
    </row>
    <row r="29982" spans="9:54" x14ac:dyDescent="0.25">
      <c r="I29982" s="80"/>
      <c r="AX29982" s="80"/>
      <c r="AY29982" s="80"/>
      <c r="AZ29982" s="80"/>
      <c r="BA29982" s="80"/>
      <c r="BB29982" s="80"/>
    </row>
    <row r="29983" spans="9:54" x14ac:dyDescent="0.25">
      <c r="I29983" s="80"/>
      <c r="AX29983" s="80"/>
      <c r="AY29983" s="80"/>
      <c r="AZ29983" s="80"/>
      <c r="BA29983" s="80"/>
      <c r="BB29983" s="80"/>
    </row>
    <row r="29984" spans="9:54" x14ac:dyDescent="0.25">
      <c r="I29984" s="80"/>
      <c r="AX29984" s="80"/>
      <c r="AY29984" s="80"/>
      <c r="AZ29984" s="80"/>
      <c r="BA29984" s="80"/>
      <c r="BB29984" s="80"/>
    </row>
    <row r="29985" spans="9:54" x14ac:dyDescent="0.25">
      <c r="I29985" s="80"/>
      <c r="AX29985" s="80"/>
      <c r="AY29985" s="80"/>
      <c r="AZ29985" s="80"/>
      <c r="BA29985" s="80"/>
      <c r="BB29985" s="80"/>
    </row>
    <row r="29986" spans="9:54" x14ac:dyDescent="0.25">
      <c r="I29986" s="80"/>
      <c r="AX29986" s="80"/>
      <c r="AY29986" s="80"/>
      <c r="AZ29986" s="80"/>
      <c r="BA29986" s="80"/>
      <c r="BB29986" s="80"/>
    </row>
    <row r="29987" spans="9:54" x14ac:dyDescent="0.25">
      <c r="I29987" s="80"/>
      <c r="AX29987" s="80"/>
      <c r="AY29987" s="80"/>
      <c r="AZ29987" s="80"/>
      <c r="BA29987" s="80"/>
      <c r="BB29987" s="80"/>
    </row>
    <row r="29988" spans="9:54" x14ac:dyDescent="0.25">
      <c r="I29988" s="80"/>
      <c r="AX29988" s="80"/>
      <c r="AY29988" s="80"/>
      <c r="AZ29988" s="80"/>
      <c r="BA29988" s="80"/>
      <c r="BB29988" s="80"/>
    </row>
    <row r="29989" spans="9:54" x14ac:dyDescent="0.25">
      <c r="I29989" s="80"/>
      <c r="AX29989" s="80"/>
      <c r="AY29989" s="80"/>
      <c r="AZ29989" s="80"/>
      <c r="BA29989" s="80"/>
      <c r="BB29989" s="80"/>
    </row>
    <row r="29990" spans="9:54" x14ac:dyDescent="0.25">
      <c r="I29990" s="80"/>
      <c r="AX29990" s="80"/>
      <c r="AY29990" s="80"/>
      <c r="AZ29990" s="80"/>
      <c r="BA29990" s="80"/>
      <c r="BB29990" s="80"/>
    </row>
    <row r="29991" spans="9:54" x14ac:dyDescent="0.25">
      <c r="I29991" s="80"/>
      <c r="AX29991" s="80"/>
      <c r="AY29991" s="80"/>
      <c r="AZ29991" s="80"/>
      <c r="BA29991" s="80"/>
      <c r="BB29991" s="80"/>
    </row>
    <row r="29992" spans="9:54" x14ac:dyDescent="0.25">
      <c r="I29992" s="80"/>
      <c r="AX29992" s="80"/>
      <c r="AY29992" s="80"/>
      <c r="AZ29992" s="80"/>
      <c r="BA29992" s="80"/>
      <c r="BB29992" s="80"/>
    </row>
    <row r="29993" spans="9:54" x14ac:dyDescent="0.25">
      <c r="I29993" s="80"/>
      <c r="AX29993" s="80"/>
      <c r="AY29993" s="80"/>
      <c r="AZ29993" s="80"/>
      <c r="BA29993" s="80"/>
      <c r="BB29993" s="80"/>
    </row>
    <row r="29994" spans="9:54" x14ac:dyDescent="0.25">
      <c r="I29994" s="80"/>
      <c r="AX29994" s="80"/>
      <c r="AY29994" s="80"/>
      <c r="AZ29994" s="80"/>
      <c r="BA29994" s="80"/>
      <c r="BB29994" s="80"/>
    </row>
    <row r="29995" spans="9:54" x14ac:dyDescent="0.25">
      <c r="I29995" s="80"/>
      <c r="AX29995" s="80"/>
      <c r="AY29995" s="80"/>
      <c r="AZ29995" s="80"/>
      <c r="BA29995" s="80"/>
      <c r="BB29995" s="80"/>
    </row>
    <row r="29996" spans="9:54" x14ac:dyDescent="0.25">
      <c r="I29996" s="80"/>
      <c r="AX29996" s="80"/>
      <c r="AY29996" s="80"/>
      <c r="AZ29996" s="80"/>
      <c r="BA29996" s="80"/>
      <c r="BB29996" s="80"/>
    </row>
    <row r="29997" spans="9:54" x14ac:dyDescent="0.25">
      <c r="I29997" s="80"/>
      <c r="AX29997" s="80"/>
      <c r="AY29997" s="80"/>
      <c r="AZ29997" s="80"/>
      <c r="BA29997" s="80"/>
      <c r="BB29997" s="80"/>
    </row>
    <row r="29998" spans="9:54" x14ac:dyDescent="0.25">
      <c r="I29998" s="80"/>
      <c r="AX29998" s="80"/>
      <c r="AY29998" s="80"/>
      <c r="AZ29998" s="80"/>
      <c r="BA29998" s="80"/>
      <c r="BB29998" s="80"/>
    </row>
    <row r="29999" spans="9:54" x14ac:dyDescent="0.25">
      <c r="I29999" s="80"/>
      <c r="AX29999" s="80"/>
      <c r="AY29999" s="80"/>
      <c r="AZ29999" s="80"/>
      <c r="BA29999" s="80"/>
      <c r="BB29999" s="80"/>
    </row>
    <row r="30000" spans="9:54" x14ac:dyDescent="0.25">
      <c r="I30000" s="80"/>
      <c r="AX30000" s="80"/>
      <c r="AY30000" s="80"/>
      <c r="AZ30000" s="80"/>
      <c r="BA30000" s="80"/>
      <c r="BB30000" s="80"/>
    </row>
    <row r="30001" spans="9:54" x14ac:dyDescent="0.25">
      <c r="I30001" s="80"/>
      <c r="AX30001" s="80"/>
      <c r="AY30001" s="80"/>
      <c r="AZ30001" s="80"/>
      <c r="BA30001" s="80"/>
      <c r="BB30001" s="80"/>
    </row>
    <row r="30002" spans="9:54" x14ac:dyDescent="0.25">
      <c r="I30002" s="80"/>
      <c r="AX30002" s="80"/>
      <c r="AY30002" s="80"/>
      <c r="AZ30002" s="80"/>
      <c r="BA30002" s="80"/>
      <c r="BB30002" s="80"/>
    </row>
    <row r="30003" spans="9:54" x14ac:dyDescent="0.25">
      <c r="I30003" s="80"/>
      <c r="AX30003" s="80"/>
      <c r="AY30003" s="80"/>
      <c r="AZ30003" s="80"/>
      <c r="BA30003" s="80"/>
      <c r="BB30003" s="80"/>
    </row>
    <row r="30004" spans="9:54" x14ac:dyDescent="0.25">
      <c r="I30004" s="80"/>
      <c r="AX30004" s="80"/>
      <c r="AY30004" s="80"/>
      <c r="AZ30004" s="80"/>
      <c r="BA30004" s="80"/>
      <c r="BB30004" s="80"/>
    </row>
    <row r="30005" spans="9:54" x14ac:dyDescent="0.25">
      <c r="I30005" s="80"/>
      <c r="AX30005" s="80"/>
      <c r="AY30005" s="80"/>
      <c r="AZ30005" s="80"/>
      <c r="BA30005" s="80"/>
      <c r="BB30005" s="80"/>
    </row>
    <row r="30006" spans="9:54" x14ac:dyDescent="0.25">
      <c r="I30006" s="80"/>
      <c r="AX30006" s="80"/>
      <c r="AY30006" s="80"/>
      <c r="AZ30006" s="80"/>
      <c r="BA30006" s="80"/>
      <c r="BB30006" s="80"/>
    </row>
    <row r="30007" spans="9:54" x14ac:dyDescent="0.25">
      <c r="I30007" s="80"/>
      <c r="AX30007" s="80"/>
      <c r="AY30007" s="80"/>
      <c r="AZ30007" s="80"/>
      <c r="BA30007" s="80"/>
      <c r="BB30007" s="80"/>
    </row>
    <row r="30008" spans="9:54" x14ac:dyDescent="0.25">
      <c r="I30008" s="80"/>
      <c r="AX30008" s="80"/>
      <c r="AY30008" s="80"/>
      <c r="AZ30008" s="80"/>
      <c r="BA30008" s="80"/>
      <c r="BB30008" s="80"/>
    </row>
    <row r="30009" spans="9:54" x14ac:dyDescent="0.25">
      <c r="I30009" s="80"/>
      <c r="AX30009" s="80"/>
      <c r="AY30009" s="80"/>
      <c r="AZ30009" s="80"/>
      <c r="BA30009" s="80"/>
      <c r="BB30009" s="80"/>
    </row>
    <row r="30010" spans="9:54" x14ac:dyDescent="0.25">
      <c r="I30010" s="80"/>
      <c r="AX30010" s="80"/>
      <c r="AY30010" s="80"/>
      <c r="AZ30010" s="80"/>
      <c r="BA30010" s="80"/>
      <c r="BB30010" s="80"/>
    </row>
    <row r="30011" spans="9:54" x14ac:dyDescent="0.25">
      <c r="I30011" s="80"/>
      <c r="AX30011" s="80"/>
      <c r="AY30011" s="80"/>
      <c r="AZ30011" s="80"/>
      <c r="BA30011" s="80"/>
      <c r="BB30011" s="80"/>
    </row>
    <row r="30012" spans="9:54" x14ac:dyDescent="0.25">
      <c r="I30012" s="80"/>
      <c r="AX30012" s="80"/>
      <c r="AY30012" s="80"/>
      <c r="AZ30012" s="80"/>
      <c r="BA30012" s="80"/>
      <c r="BB30012" s="80"/>
    </row>
    <row r="30013" spans="9:54" x14ac:dyDescent="0.25">
      <c r="I30013" s="80"/>
      <c r="AX30013" s="80"/>
      <c r="AY30013" s="80"/>
      <c r="AZ30013" s="80"/>
      <c r="BA30013" s="80"/>
      <c r="BB30013" s="80"/>
    </row>
    <row r="30014" spans="9:54" x14ac:dyDescent="0.25">
      <c r="I30014" s="80"/>
      <c r="AX30014" s="80"/>
      <c r="AY30014" s="80"/>
      <c r="AZ30014" s="80"/>
      <c r="BA30014" s="80"/>
      <c r="BB30014" s="80"/>
    </row>
    <row r="30015" spans="9:54" x14ac:dyDescent="0.25">
      <c r="I30015" s="80"/>
      <c r="AX30015" s="80"/>
      <c r="AY30015" s="80"/>
      <c r="AZ30015" s="80"/>
      <c r="BA30015" s="80"/>
      <c r="BB30015" s="80"/>
    </row>
    <row r="30016" spans="9:54" x14ac:dyDescent="0.25">
      <c r="I30016" s="80"/>
      <c r="AX30016" s="80"/>
      <c r="AY30016" s="80"/>
      <c r="AZ30016" s="80"/>
      <c r="BA30016" s="80"/>
      <c r="BB30016" s="80"/>
    </row>
    <row r="30017" spans="9:54" x14ac:dyDescent="0.25">
      <c r="I30017" s="80"/>
      <c r="AX30017" s="80"/>
      <c r="AY30017" s="80"/>
      <c r="AZ30017" s="80"/>
      <c r="BA30017" s="80"/>
      <c r="BB30017" s="80"/>
    </row>
    <row r="30018" spans="9:54" x14ac:dyDescent="0.25">
      <c r="I30018" s="80"/>
      <c r="AX30018" s="80"/>
      <c r="AY30018" s="80"/>
      <c r="AZ30018" s="80"/>
      <c r="BA30018" s="80"/>
      <c r="BB30018" s="80"/>
    </row>
    <row r="30019" spans="9:54" x14ac:dyDescent="0.25">
      <c r="I30019" s="80"/>
      <c r="AX30019" s="80"/>
      <c r="AY30019" s="80"/>
      <c r="AZ30019" s="80"/>
      <c r="BA30019" s="80"/>
      <c r="BB30019" s="80"/>
    </row>
    <row r="30020" spans="9:54" x14ac:dyDescent="0.25">
      <c r="I30020" s="80"/>
      <c r="AX30020" s="80"/>
      <c r="AY30020" s="80"/>
      <c r="AZ30020" s="80"/>
      <c r="BA30020" s="80"/>
      <c r="BB30020" s="80"/>
    </row>
    <row r="30021" spans="9:54" x14ac:dyDescent="0.25">
      <c r="I30021" s="80"/>
      <c r="AX30021" s="80"/>
      <c r="AY30021" s="80"/>
      <c r="AZ30021" s="80"/>
      <c r="BA30021" s="80"/>
      <c r="BB30021" s="80"/>
    </row>
    <row r="30022" spans="9:54" x14ac:dyDescent="0.25">
      <c r="I30022" s="80"/>
      <c r="AX30022" s="80"/>
      <c r="AY30022" s="80"/>
      <c r="AZ30022" s="80"/>
      <c r="BA30022" s="80"/>
      <c r="BB30022" s="80"/>
    </row>
    <row r="30023" spans="9:54" x14ac:dyDescent="0.25">
      <c r="I30023" s="80"/>
      <c r="AX30023" s="80"/>
      <c r="AY30023" s="80"/>
      <c r="AZ30023" s="80"/>
      <c r="BA30023" s="80"/>
      <c r="BB30023" s="80"/>
    </row>
    <row r="30024" spans="9:54" x14ac:dyDescent="0.25">
      <c r="I30024" s="80"/>
      <c r="AX30024" s="80"/>
      <c r="AY30024" s="80"/>
      <c r="AZ30024" s="80"/>
      <c r="BA30024" s="80"/>
      <c r="BB30024" s="80"/>
    </row>
    <row r="30025" spans="9:54" x14ac:dyDescent="0.25">
      <c r="I30025" s="80"/>
      <c r="AX30025" s="80"/>
      <c r="AY30025" s="80"/>
      <c r="AZ30025" s="80"/>
      <c r="BA30025" s="80"/>
      <c r="BB30025" s="80"/>
    </row>
    <row r="30026" spans="9:54" x14ac:dyDescent="0.25">
      <c r="I30026" s="80"/>
      <c r="AX30026" s="80"/>
      <c r="AY30026" s="80"/>
      <c r="AZ30026" s="80"/>
      <c r="BA30026" s="80"/>
      <c r="BB30026" s="80"/>
    </row>
    <row r="30027" spans="9:54" x14ac:dyDescent="0.25">
      <c r="I30027" s="80"/>
      <c r="AX30027" s="80"/>
      <c r="AY30027" s="80"/>
      <c r="AZ30027" s="80"/>
      <c r="BA30027" s="80"/>
      <c r="BB30027" s="80"/>
    </row>
    <row r="30028" spans="9:54" x14ac:dyDescent="0.25">
      <c r="I30028" s="80"/>
      <c r="AX30028" s="80"/>
      <c r="AY30028" s="80"/>
      <c r="AZ30028" s="80"/>
      <c r="BA30028" s="80"/>
      <c r="BB30028" s="80"/>
    </row>
    <row r="30029" spans="9:54" x14ac:dyDescent="0.25">
      <c r="I30029" s="80"/>
      <c r="AX30029" s="80"/>
      <c r="AY30029" s="80"/>
      <c r="AZ30029" s="80"/>
      <c r="BA30029" s="80"/>
      <c r="BB30029" s="80"/>
    </row>
    <row r="30030" spans="9:54" x14ac:dyDescent="0.25">
      <c r="I30030" s="80"/>
      <c r="AX30030" s="80"/>
      <c r="AY30030" s="80"/>
      <c r="AZ30030" s="80"/>
      <c r="BA30030" s="80"/>
      <c r="BB30030" s="80"/>
    </row>
    <row r="30031" spans="9:54" x14ac:dyDescent="0.25">
      <c r="I30031" s="80"/>
      <c r="AX30031" s="80"/>
      <c r="AY30031" s="80"/>
      <c r="AZ30031" s="80"/>
      <c r="BA30031" s="80"/>
      <c r="BB30031" s="80"/>
    </row>
    <row r="30032" spans="9:54" x14ac:dyDescent="0.25">
      <c r="I30032" s="80"/>
      <c r="AX30032" s="80"/>
      <c r="AY30032" s="80"/>
      <c r="AZ30032" s="80"/>
      <c r="BA30032" s="80"/>
      <c r="BB30032" s="80"/>
    </row>
    <row r="30033" spans="9:54" x14ac:dyDescent="0.25">
      <c r="I30033" s="80"/>
      <c r="AX30033" s="80"/>
      <c r="AY30033" s="80"/>
      <c r="AZ30033" s="80"/>
      <c r="BA30033" s="80"/>
      <c r="BB30033" s="80"/>
    </row>
    <row r="30034" spans="9:54" x14ac:dyDescent="0.25">
      <c r="I30034" s="80"/>
      <c r="AX30034" s="80"/>
      <c r="AY30034" s="80"/>
      <c r="AZ30034" s="80"/>
      <c r="BA30034" s="80"/>
      <c r="BB30034" s="80"/>
    </row>
    <row r="30035" spans="9:54" x14ac:dyDescent="0.25">
      <c r="I30035" s="80"/>
      <c r="AX30035" s="80"/>
      <c r="AY30035" s="80"/>
      <c r="AZ30035" s="80"/>
      <c r="BA30035" s="80"/>
      <c r="BB30035" s="80"/>
    </row>
    <row r="30036" spans="9:54" x14ac:dyDescent="0.25">
      <c r="I30036" s="80"/>
      <c r="AX30036" s="80"/>
      <c r="AY30036" s="80"/>
      <c r="AZ30036" s="80"/>
      <c r="BA30036" s="80"/>
      <c r="BB30036" s="80"/>
    </row>
    <row r="30037" spans="9:54" x14ac:dyDescent="0.25">
      <c r="I30037" s="80"/>
      <c r="AX30037" s="80"/>
      <c r="AY30037" s="80"/>
      <c r="AZ30037" s="80"/>
      <c r="BA30037" s="80"/>
      <c r="BB30037" s="80"/>
    </row>
    <row r="30038" spans="9:54" x14ac:dyDescent="0.25">
      <c r="I30038" s="80"/>
      <c r="AX30038" s="80"/>
      <c r="AY30038" s="80"/>
      <c r="AZ30038" s="80"/>
      <c r="BA30038" s="80"/>
      <c r="BB30038" s="80"/>
    </row>
    <row r="30039" spans="9:54" x14ac:dyDescent="0.25">
      <c r="I30039" s="80"/>
      <c r="AX30039" s="80"/>
      <c r="AY30039" s="80"/>
      <c r="AZ30039" s="80"/>
      <c r="BA30039" s="80"/>
      <c r="BB30039" s="80"/>
    </row>
    <row r="30040" spans="9:54" x14ac:dyDescent="0.25">
      <c r="I30040" s="80"/>
      <c r="AX30040" s="80"/>
      <c r="AY30040" s="80"/>
      <c r="AZ30040" s="80"/>
      <c r="BA30040" s="80"/>
      <c r="BB30040" s="80"/>
    </row>
    <row r="30041" spans="9:54" x14ac:dyDescent="0.25">
      <c r="I30041" s="80"/>
      <c r="AX30041" s="80"/>
      <c r="AY30041" s="80"/>
      <c r="AZ30041" s="80"/>
      <c r="BA30041" s="80"/>
      <c r="BB30041" s="80"/>
    </row>
    <row r="30042" spans="9:54" x14ac:dyDescent="0.25">
      <c r="I30042" s="80"/>
      <c r="AX30042" s="80"/>
      <c r="AY30042" s="80"/>
      <c r="AZ30042" s="80"/>
      <c r="BA30042" s="80"/>
      <c r="BB30042" s="80"/>
    </row>
    <row r="30043" spans="9:54" x14ac:dyDescent="0.25">
      <c r="I30043" s="80"/>
      <c r="AX30043" s="80"/>
      <c r="AY30043" s="80"/>
      <c r="AZ30043" s="80"/>
      <c r="BA30043" s="80"/>
      <c r="BB30043" s="80"/>
    </row>
    <row r="30044" spans="9:54" x14ac:dyDescent="0.25">
      <c r="I30044" s="80"/>
      <c r="AX30044" s="80"/>
      <c r="AY30044" s="80"/>
      <c r="AZ30044" s="80"/>
      <c r="BA30044" s="80"/>
      <c r="BB30044" s="80"/>
    </row>
    <row r="30045" spans="9:54" x14ac:dyDescent="0.25">
      <c r="I30045" s="80"/>
      <c r="AX30045" s="80"/>
      <c r="AY30045" s="80"/>
      <c r="AZ30045" s="80"/>
      <c r="BA30045" s="80"/>
      <c r="BB30045" s="80"/>
    </row>
    <row r="30046" spans="9:54" x14ac:dyDescent="0.25">
      <c r="I30046" s="80"/>
      <c r="AX30046" s="80"/>
      <c r="AY30046" s="80"/>
      <c r="AZ30046" s="80"/>
      <c r="BA30046" s="80"/>
      <c r="BB30046" s="80"/>
    </row>
    <row r="30047" spans="9:54" x14ac:dyDescent="0.25">
      <c r="I30047" s="80"/>
      <c r="AX30047" s="80"/>
      <c r="AY30047" s="80"/>
      <c r="AZ30047" s="80"/>
      <c r="BA30047" s="80"/>
      <c r="BB30047" s="80"/>
    </row>
    <row r="30048" spans="9:54" x14ac:dyDescent="0.25">
      <c r="I30048" s="80"/>
      <c r="AX30048" s="80"/>
      <c r="AY30048" s="80"/>
      <c r="AZ30048" s="80"/>
      <c r="BA30048" s="80"/>
      <c r="BB30048" s="80"/>
    </row>
    <row r="30049" spans="9:54" x14ac:dyDescent="0.25">
      <c r="I30049" s="80"/>
      <c r="AX30049" s="80"/>
      <c r="AY30049" s="80"/>
      <c r="AZ30049" s="80"/>
      <c r="BA30049" s="80"/>
      <c r="BB30049" s="80"/>
    </row>
    <row r="30050" spans="9:54" x14ac:dyDescent="0.25">
      <c r="I30050" s="80"/>
      <c r="AX30050" s="80"/>
      <c r="AY30050" s="80"/>
      <c r="AZ30050" s="80"/>
      <c r="BA30050" s="80"/>
      <c r="BB30050" s="80"/>
    </row>
    <row r="30051" spans="9:54" x14ac:dyDescent="0.25">
      <c r="I30051" s="80"/>
      <c r="AX30051" s="80"/>
      <c r="AY30051" s="80"/>
      <c r="AZ30051" s="80"/>
      <c r="BA30051" s="80"/>
      <c r="BB30051" s="80"/>
    </row>
    <row r="30052" spans="9:54" x14ac:dyDescent="0.25">
      <c r="I30052" s="80"/>
      <c r="AX30052" s="80"/>
      <c r="AY30052" s="80"/>
      <c r="AZ30052" s="80"/>
      <c r="BA30052" s="80"/>
      <c r="BB30052" s="80"/>
    </row>
    <row r="30053" spans="9:54" x14ac:dyDescent="0.25">
      <c r="I30053" s="80"/>
      <c r="AX30053" s="80"/>
      <c r="AY30053" s="80"/>
      <c r="AZ30053" s="80"/>
      <c r="BA30053" s="80"/>
      <c r="BB30053" s="80"/>
    </row>
    <row r="30054" spans="9:54" x14ac:dyDescent="0.25">
      <c r="I30054" s="80"/>
      <c r="AX30054" s="80"/>
      <c r="AY30054" s="80"/>
      <c r="AZ30054" s="80"/>
      <c r="BA30054" s="80"/>
      <c r="BB30054" s="80"/>
    </row>
    <row r="30055" spans="9:54" x14ac:dyDescent="0.25">
      <c r="I30055" s="80"/>
      <c r="AX30055" s="80"/>
      <c r="AY30055" s="80"/>
      <c r="AZ30055" s="80"/>
      <c r="BA30055" s="80"/>
      <c r="BB30055" s="80"/>
    </row>
    <row r="30056" spans="9:54" x14ac:dyDescent="0.25">
      <c r="I30056" s="80"/>
      <c r="AX30056" s="80"/>
      <c r="AY30056" s="80"/>
      <c r="AZ30056" s="80"/>
      <c r="BA30056" s="80"/>
      <c r="BB30056" s="80"/>
    </row>
    <row r="30057" spans="9:54" x14ac:dyDescent="0.25">
      <c r="I30057" s="80"/>
      <c r="AX30057" s="80"/>
      <c r="AY30057" s="80"/>
      <c r="AZ30057" s="80"/>
      <c r="BA30057" s="80"/>
      <c r="BB30057" s="80"/>
    </row>
    <row r="30058" spans="9:54" x14ac:dyDescent="0.25">
      <c r="I30058" s="80"/>
      <c r="AX30058" s="80"/>
      <c r="AY30058" s="80"/>
      <c r="AZ30058" s="80"/>
      <c r="BA30058" s="80"/>
      <c r="BB30058" s="80"/>
    </row>
    <row r="30059" spans="9:54" x14ac:dyDescent="0.25">
      <c r="I30059" s="80"/>
      <c r="AX30059" s="80"/>
      <c r="AY30059" s="80"/>
      <c r="AZ30059" s="80"/>
      <c r="BA30059" s="80"/>
      <c r="BB30059" s="80"/>
    </row>
    <row r="30060" spans="9:54" x14ac:dyDescent="0.25">
      <c r="I30060" s="80"/>
      <c r="AX30060" s="80"/>
      <c r="AY30060" s="80"/>
      <c r="AZ30060" s="80"/>
      <c r="BA30060" s="80"/>
      <c r="BB30060" s="80"/>
    </row>
    <row r="30061" spans="9:54" x14ac:dyDescent="0.25">
      <c r="I30061" s="80"/>
      <c r="AX30061" s="80"/>
      <c r="AY30061" s="80"/>
      <c r="AZ30061" s="80"/>
      <c r="BA30061" s="80"/>
      <c r="BB30061" s="80"/>
    </row>
    <row r="30062" spans="9:54" x14ac:dyDescent="0.25">
      <c r="I30062" s="80"/>
      <c r="AX30062" s="80"/>
      <c r="AY30062" s="80"/>
      <c r="AZ30062" s="80"/>
      <c r="BA30062" s="80"/>
      <c r="BB30062" s="80"/>
    </row>
    <row r="30063" spans="9:54" x14ac:dyDescent="0.25">
      <c r="I30063" s="80"/>
      <c r="AX30063" s="80"/>
      <c r="AY30063" s="80"/>
      <c r="AZ30063" s="80"/>
      <c r="BA30063" s="80"/>
      <c r="BB30063" s="80"/>
    </row>
    <row r="30064" spans="9:54" x14ac:dyDescent="0.25">
      <c r="I30064" s="80"/>
      <c r="AX30064" s="80"/>
      <c r="AY30064" s="80"/>
      <c r="AZ30064" s="80"/>
      <c r="BA30064" s="80"/>
      <c r="BB30064" s="80"/>
    </row>
    <row r="30065" spans="9:54" x14ac:dyDescent="0.25">
      <c r="I30065" s="80"/>
      <c r="AX30065" s="80"/>
      <c r="AY30065" s="80"/>
      <c r="AZ30065" s="80"/>
      <c r="BA30065" s="80"/>
      <c r="BB30065" s="80"/>
    </row>
    <row r="30066" spans="9:54" x14ac:dyDescent="0.25">
      <c r="I30066" s="80"/>
      <c r="AX30066" s="80"/>
      <c r="AY30066" s="80"/>
      <c r="AZ30066" s="80"/>
      <c r="BA30066" s="80"/>
      <c r="BB30066" s="80"/>
    </row>
    <row r="30067" spans="9:54" x14ac:dyDescent="0.25">
      <c r="I30067" s="80"/>
      <c r="AX30067" s="80"/>
      <c r="AY30067" s="80"/>
      <c r="AZ30067" s="80"/>
      <c r="BA30067" s="80"/>
      <c r="BB30067" s="80"/>
    </row>
    <row r="30068" spans="9:54" x14ac:dyDescent="0.25">
      <c r="I30068" s="80"/>
      <c r="AX30068" s="80"/>
      <c r="AY30068" s="80"/>
      <c r="AZ30068" s="80"/>
      <c r="BA30068" s="80"/>
      <c r="BB30068" s="80"/>
    </row>
    <row r="30069" spans="9:54" x14ac:dyDescent="0.25">
      <c r="I30069" s="80"/>
      <c r="AX30069" s="80"/>
      <c r="AY30069" s="80"/>
      <c r="AZ30069" s="80"/>
      <c r="BA30069" s="80"/>
      <c r="BB30069" s="80"/>
    </row>
    <row r="30070" spans="9:54" x14ac:dyDescent="0.25">
      <c r="I30070" s="80"/>
      <c r="AX30070" s="80"/>
      <c r="AY30070" s="80"/>
      <c r="AZ30070" s="80"/>
      <c r="BA30070" s="80"/>
      <c r="BB30070" s="80"/>
    </row>
    <row r="30071" spans="9:54" x14ac:dyDescent="0.25">
      <c r="I30071" s="80"/>
      <c r="AX30071" s="80"/>
      <c r="AY30071" s="80"/>
      <c r="AZ30071" s="80"/>
      <c r="BA30071" s="80"/>
      <c r="BB30071" s="80"/>
    </row>
    <row r="30072" spans="9:54" x14ac:dyDescent="0.25">
      <c r="I30072" s="80"/>
      <c r="AX30072" s="80"/>
      <c r="AY30072" s="80"/>
      <c r="AZ30072" s="80"/>
      <c r="BA30072" s="80"/>
      <c r="BB30072" s="80"/>
    </row>
    <row r="30073" spans="9:54" x14ac:dyDescent="0.25">
      <c r="I30073" s="80"/>
      <c r="AX30073" s="80"/>
      <c r="AY30073" s="80"/>
      <c r="AZ30073" s="80"/>
      <c r="BA30073" s="80"/>
      <c r="BB30073" s="80"/>
    </row>
    <row r="30074" spans="9:54" x14ac:dyDescent="0.25">
      <c r="I30074" s="80"/>
      <c r="AX30074" s="80"/>
      <c r="AY30074" s="80"/>
      <c r="AZ30074" s="80"/>
      <c r="BA30074" s="80"/>
      <c r="BB30074" s="80"/>
    </row>
    <row r="30075" spans="9:54" x14ac:dyDescent="0.25">
      <c r="I30075" s="80"/>
      <c r="AX30075" s="80"/>
      <c r="AY30075" s="80"/>
      <c r="AZ30075" s="80"/>
      <c r="BA30075" s="80"/>
      <c r="BB30075" s="80"/>
    </row>
    <row r="30076" spans="9:54" x14ac:dyDescent="0.25">
      <c r="I30076" s="80"/>
      <c r="AX30076" s="80"/>
      <c r="AY30076" s="80"/>
      <c r="AZ30076" s="80"/>
      <c r="BA30076" s="80"/>
      <c r="BB30076" s="80"/>
    </row>
    <row r="30077" spans="9:54" x14ac:dyDescent="0.25">
      <c r="I30077" s="80"/>
      <c r="AX30077" s="80"/>
      <c r="AY30077" s="80"/>
      <c r="AZ30077" s="80"/>
      <c r="BA30077" s="80"/>
      <c r="BB30077" s="80"/>
    </row>
    <row r="30078" spans="9:54" x14ac:dyDescent="0.25">
      <c r="I30078" s="80"/>
      <c r="AX30078" s="80"/>
      <c r="AY30078" s="80"/>
      <c r="AZ30078" s="80"/>
      <c r="BA30078" s="80"/>
      <c r="BB30078" s="80"/>
    </row>
    <row r="30079" spans="9:54" x14ac:dyDescent="0.25">
      <c r="I30079" s="80"/>
      <c r="AX30079" s="80"/>
      <c r="AY30079" s="80"/>
      <c r="AZ30079" s="80"/>
      <c r="BA30079" s="80"/>
      <c r="BB30079" s="80"/>
    </row>
    <row r="30080" spans="9:54" x14ac:dyDescent="0.25">
      <c r="I30080" s="80"/>
      <c r="AX30080" s="80"/>
      <c r="AY30080" s="80"/>
      <c r="AZ30080" s="80"/>
      <c r="BA30080" s="80"/>
      <c r="BB30080" s="80"/>
    </row>
    <row r="30081" spans="9:54" x14ac:dyDescent="0.25">
      <c r="I30081" s="80"/>
      <c r="AX30081" s="80"/>
      <c r="AY30081" s="80"/>
      <c r="AZ30081" s="80"/>
      <c r="BA30081" s="80"/>
      <c r="BB30081" s="80"/>
    </row>
    <row r="30082" spans="9:54" x14ac:dyDescent="0.25">
      <c r="I30082" s="80"/>
      <c r="AX30082" s="80"/>
      <c r="AY30082" s="80"/>
      <c r="AZ30082" s="80"/>
      <c r="BA30082" s="80"/>
      <c r="BB30082" s="80"/>
    </row>
    <row r="30083" spans="9:54" x14ac:dyDescent="0.25">
      <c r="I30083" s="80"/>
      <c r="AX30083" s="80"/>
      <c r="AY30083" s="80"/>
      <c r="AZ30083" s="80"/>
      <c r="BA30083" s="80"/>
      <c r="BB30083" s="80"/>
    </row>
    <row r="30084" spans="9:54" x14ac:dyDescent="0.25">
      <c r="I30084" s="80"/>
      <c r="AX30084" s="80"/>
      <c r="AY30084" s="80"/>
      <c r="AZ30084" s="80"/>
      <c r="BA30084" s="80"/>
      <c r="BB30084" s="80"/>
    </row>
    <row r="30085" spans="9:54" x14ac:dyDescent="0.25">
      <c r="I30085" s="80"/>
      <c r="AX30085" s="80"/>
      <c r="AY30085" s="80"/>
      <c r="AZ30085" s="80"/>
      <c r="BA30085" s="80"/>
      <c r="BB30085" s="80"/>
    </row>
    <row r="30086" spans="9:54" x14ac:dyDescent="0.25">
      <c r="I30086" s="80"/>
      <c r="AX30086" s="80"/>
      <c r="AY30086" s="80"/>
      <c r="AZ30086" s="80"/>
      <c r="BA30086" s="80"/>
      <c r="BB30086" s="80"/>
    </row>
    <row r="30087" spans="9:54" x14ac:dyDescent="0.25">
      <c r="I30087" s="80"/>
      <c r="AX30087" s="80"/>
      <c r="AY30087" s="80"/>
      <c r="AZ30087" s="80"/>
      <c r="BA30087" s="80"/>
      <c r="BB30087" s="80"/>
    </row>
    <row r="30088" spans="9:54" x14ac:dyDescent="0.25">
      <c r="I30088" s="80"/>
      <c r="AX30088" s="80"/>
      <c r="AY30088" s="80"/>
      <c r="AZ30088" s="80"/>
      <c r="BA30088" s="80"/>
      <c r="BB30088" s="80"/>
    </row>
    <row r="30089" spans="9:54" x14ac:dyDescent="0.25">
      <c r="I30089" s="80"/>
      <c r="AX30089" s="80"/>
      <c r="AY30089" s="80"/>
      <c r="AZ30089" s="80"/>
      <c r="BA30089" s="80"/>
      <c r="BB30089" s="80"/>
    </row>
    <row r="30090" spans="9:54" x14ac:dyDescent="0.25">
      <c r="I30090" s="80"/>
      <c r="AX30090" s="80"/>
      <c r="AY30090" s="80"/>
      <c r="AZ30090" s="80"/>
      <c r="BA30090" s="80"/>
      <c r="BB30090" s="80"/>
    </row>
    <row r="30091" spans="9:54" x14ac:dyDescent="0.25">
      <c r="I30091" s="80"/>
      <c r="AX30091" s="80"/>
      <c r="AY30091" s="80"/>
      <c r="AZ30091" s="80"/>
      <c r="BA30091" s="80"/>
      <c r="BB30091" s="80"/>
    </row>
    <row r="30092" spans="9:54" x14ac:dyDescent="0.25">
      <c r="I30092" s="80"/>
      <c r="AX30092" s="80"/>
      <c r="AY30092" s="80"/>
      <c r="AZ30092" s="80"/>
      <c r="BA30092" s="80"/>
      <c r="BB30092" s="80"/>
    </row>
    <row r="30093" spans="9:54" x14ac:dyDescent="0.25">
      <c r="I30093" s="80"/>
      <c r="AX30093" s="80"/>
      <c r="AY30093" s="80"/>
      <c r="AZ30093" s="80"/>
      <c r="BA30093" s="80"/>
      <c r="BB30093" s="80"/>
    </row>
    <row r="30094" spans="9:54" x14ac:dyDescent="0.25">
      <c r="I30094" s="80"/>
      <c r="AX30094" s="80"/>
      <c r="AY30094" s="80"/>
      <c r="AZ30094" s="80"/>
      <c r="BA30094" s="80"/>
      <c r="BB30094" s="80"/>
    </row>
    <row r="30095" spans="9:54" x14ac:dyDescent="0.25">
      <c r="I30095" s="80"/>
      <c r="AX30095" s="80"/>
      <c r="AY30095" s="80"/>
      <c r="AZ30095" s="80"/>
      <c r="BA30095" s="80"/>
      <c r="BB30095" s="80"/>
    </row>
    <row r="30096" spans="9:54" x14ac:dyDescent="0.25">
      <c r="I30096" s="80"/>
      <c r="AX30096" s="80"/>
      <c r="AY30096" s="80"/>
      <c r="AZ30096" s="80"/>
      <c r="BA30096" s="80"/>
      <c r="BB30096" s="80"/>
    </row>
    <row r="30097" spans="9:54" x14ac:dyDescent="0.25">
      <c r="I30097" s="80"/>
      <c r="AX30097" s="80"/>
      <c r="AY30097" s="80"/>
      <c r="AZ30097" s="80"/>
      <c r="BA30097" s="80"/>
      <c r="BB30097" s="80"/>
    </row>
    <row r="30098" spans="9:54" x14ac:dyDescent="0.25">
      <c r="I30098" s="80"/>
      <c r="AX30098" s="80"/>
      <c r="AY30098" s="80"/>
      <c r="AZ30098" s="80"/>
      <c r="BA30098" s="80"/>
      <c r="BB30098" s="80"/>
    </row>
    <row r="30099" spans="9:54" x14ac:dyDescent="0.25">
      <c r="I30099" s="80"/>
      <c r="AX30099" s="80"/>
      <c r="AY30099" s="80"/>
      <c r="AZ30099" s="80"/>
      <c r="BA30099" s="80"/>
      <c r="BB30099" s="80"/>
    </row>
    <row r="30100" spans="9:54" x14ac:dyDescent="0.25">
      <c r="I30100" s="80"/>
      <c r="AX30100" s="80"/>
      <c r="AY30100" s="80"/>
      <c r="AZ30100" s="80"/>
      <c r="BA30100" s="80"/>
      <c r="BB30100" s="80"/>
    </row>
    <row r="30101" spans="9:54" x14ac:dyDescent="0.25">
      <c r="I30101" s="80"/>
      <c r="AX30101" s="80"/>
      <c r="AY30101" s="80"/>
      <c r="AZ30101" s="80"/>
      <c r="BA30101" s="80"/>
      <c r="BB30101" s="80"/>
    </row>
    <row r="30102" spans="9:54" x14ac:dyDescent="0.25">
      <c r="I30102" s="80"/>
      <c r="AX30102" s="80"/>
      <c r="AY30102" s="80"/>
      <c r="AZ30102" s="80"/>
      <c r="BA30102" s="80"/>
      <c r="BB30102" s="80"/>
    </row>
    <row r="30103" spans="9:54" x14ac:dyDescent="0.25">
      <c r="I30103" s="80"/>
      <c r="AX30103" s="80"/>
      <c r="AY30103" s="80"/>
      <c r="AZ30103" s="80"/>
      <c r="BA30103" s="80"/>
      <c r="BB30103" s="80"/>
    </row>
    <row r="30104" spans="9:54" x14ac:dyDescent="0.25">
      <c r="I30104" s="80"/>
      <c r="AX30104" s="80"/>
      <c r="AY30104" s="80"/>
      <c r="AZ30104" s="80"/>
      <c r="BA30104" s="80"/>
      <c r="BB30104" s="80"/>
    </row>
    <row r="30105" spans="9:54" x14ac:dyDescent="0.25">
      <c r="I30105" s="80"/>
      <c r="AX30105" s="80"/>
      <c r="AY30105" s="80"/>
      <c r="AZ30105" s="80"/>
      <c r="BA30105" s="80"/>
      <c r="BB30105" s="80"/>
    </row>
    <row r="30106" spans="9:54" x14ac:dyDescent="0.25">
      <c r="I30106" s="80"/>
      <c r="AX30106" s="80"/>
      <c r="AY30106" s="80"/>
      <c r="AZ30106" s="80"/>
      <c r="BA30106" s="80"/>
      <c r="BB30106" s="80"/>
    </row>
    <row r="30107" spans="9:54" x14ac:dyDescent="0.25">
      <c r="I30107" s="80"/>
      <c r="AX30107" s="80"/>
      <c r="AY30107" s="80"/>
      <c r="AZ30107" s="80"/>
      <c r="BA30107" s="80"/>
      <c r="BB30107" s="80"/>
    </row>
    <row r="30108" spans="9:54" x14ac:dyDescent="0.25">
      <c r="I30108" s="80"/>
      <c r="AX30108" s="80"/>
      <c r="AY30108" s="80"/>
      <c r="AZ30108" s="80"/>
      <c r="BA30108" s="80"/>
      <c r="BB30108" s="80"/>
    </row>
    <row r="30109" spans="9:54" x14ac:dyDescent="0.25">
      <c r="I30109" s="80"/>
      <c r="AX30109" s="80"/>
      <c r="AY30109" s="80"/>
      <c r="AZ30109" s="80"/>
      <c r="BA30109" s="80"/>
      <c r="BB30109" s="80"/>
    </row>
    <row r="30110" spans="9:54" x14ac:dyDescent="0.25">
      <c r="I30110" s="80"/>
      <c r="AX30110" s="80"/>
      <c r="AY30110" s="80"/>
      <c r="AZ30110" s="80"/>
      <c r="BA30110" s="80"/>
      <c r="BB30110" s="80"/>
    </row>
    <row r="30111" spans="9:54" x14ac:dyDescent="0.25">
      <c r="I30111" s="80"/>
      <c r="AX30111" s="80"/>
      <c r="AY30111" s="80"/>
      <c r="AZ30111" s="80"/>
      <c r="BA30111" s="80"/>
      <c r="BB30111" s="80"/>
    </row>
    <row r="30112" spans="9:54" x14ac:dyDescent="0.25">
      <c r="I30112" s="80"/>
      <c r="AX30112" s="80"/>
      <c r="AY30112" s="80"/>
      <c r="AZ30112" s="80"/>
      <c r="BA30112" s="80"/>
      <c r="BB30112" s="80"/>
    </row>
    <row r="30113" spans="9:54" x14ac:dyDescent="0.25">
      <c r="I30113" s="80"/>
      <c r="AX30113" s="80"/>
      <c r="AY30113" s="80"/>
      <c r="AZ30113" s="80"/>
      <c r="BA30113" s="80"/>
      <c r="BB30113" s="80"/>
    </row>
    <row r="30114" spans="9:54" x14ac:dyDescent="0.25">
      <c r="I30114" s="80"/>
      <c r="AX30114" s="80"/>
      <c r="AY30114" s="80"/>
      <c r="AZ30114" s="80"/>
      <c r="BA30114" s="80"/>
      <c r="BB30114" s="80"/>
    </row>
    <row r="30115" spans="9:54" x14ac:dyDescent="0.25">
      <c r="I30115" s="80"/>
      <c r="AX30115" s="80"/>
      <c r="AY30115" s="80"/>
      <c r="AZ30115" s="80"/>
      <c r="BA30115" s="80"/>
      <c r="BB30115" s="80"/>
    </row>
    <row r="30116" spans="9:54" x14ac:dyDescent="0.25">
      <c r="I30116" s="80"/>
      <c r="AX30116" s="80"/>
      <c r="AY30116" s="80"/>
      <c r="AZ30116" s="80"/>
      <c r="BA30116" s="80"/>
      <c r="BB30116" s="80"/>
    </row>
    <row r="30117" spans="9:54" x14ac:dyDescent="0.25">
      <c r="I30117" s="80"/>
      <c r="AX30117" s="80"/>
      <c r="AY30117" s="80"/>
      <c r="AZ30117" s="80"/>
      <c r="BA30117" s="80"/>
      <c r="BB30117" s="80"/>
    </row>
    <row r="30118" spans="9:54" x14ac:dyDescent="0.25">
      <c r="I30118" s="80"/>
      <c r="AX30118" s="80"/>
      <c r="AY30118" s="80"/>
      <c r="AZ30118" s="80"/>
      <c r="BA30118" s="80"/>
      <c r="BB30118" s="80"/>
    </row>
    <row r="30119" spans="9:54" x14ac:dyDescent="0.25">
      <c r="I30119" s="80"/>
      <c r="AX30119" s="80"/>
      <c r="AY30119" s="80"/>
      <c r="AZ30119" s="80"/>
      <c r="BA30119" s="80"/>
      <c r="BB30119" s="80"/>
    </row>
    <row r="30120" spans="9:54" x14ac:dyDescent="0.25">
      <c r="I30120" s="80"/>
      <c r="AX30120" s="80"/>
      <c r="AY30120" s="80"/>
      <c r="AZ30120" s="80"/>
      <c r="BA30120" s="80"/>
      <c r="BB30120" s="80"/>
    </row>
    <row r="30121" spans="9:54" x14ac:dyDescent="0.25">
      <c r="I30121" s="80"/>
      <c r="AX30121" s="80"/>
      <c r="AY30121" s="80"/>
      <c r="AZ30121" s="80"/>
      <c r="BA30121" s="80"/>
      <c r="BB30121" s="80"/>
    </row>
    <row r="30122" spans="9:54" x14ac:dyDescent="0.25">
      <c r="I30122" s="80"/>
      <c r="AX30122" s="80"/>
      <c r="AY30122" s="80"/>
      <c r="AZ30122" s="80"/>
      <c r="BA30122" s="80"/>
      <c r="BB30122" s="80"/>
    </row>
    <row r="30123" spans="9:54" x14ac:dyDescent="0.25">
      <c r="I30123" s="80"/>
      <c r="AX30123" s="80"/>
      <c r="AY30123" s="80"/>
      <c r="AZ30123" s="80"/>
      <c r="BA30123" s="80"/>
      <c r="BB30123" s="80"/>
    </row>
    <row r="30124" spans="9:54" x14ac:dyDescent="0.25">
      <c r="I30124" s="80"/>
      <c r="AX30124" s="80"/>
      <c r="AY30124" s="80"/>
      <c r="AZ30124" s="80"/>
      <c r="BA30124" s="80"/>
      <c r="BB30124" s="80"/>
    </row>
    <row r="30125" spans="9:54" x14ac:dyDescent="0.25">
      <c r="I30125" s="80"/>
      <c r="AX30125" s="80"/>
      <c r="AY30125" s="80"/>
      <c r="AZ30125" s="80"/>
      <c r="BA30125" s="80"/>
      <c r="BB30125" s="80"/>
    </row>
    <row r="30126" spans="9:54" x14ac:dyDescent="0.25">
      <c r="I30126" s="80"/>
      <c r="AX30126" s="80"/>
      <c r="AY30126" s="80"/>
      <c r="AZ30126" s="80"/>
      <c r="BA30126" s="80"/>
      <c r="BB30126" s="80"/>
    </row>
    <row r="30127" spans="9:54" x14ac:dyDescent="0.25">
      <c r="I30127" s="80"/>
      <c r="AX30127" s="80"/>
      <c r="AY30127" s="80"/>
      <c r="AZ30127" s="80"/>
      <c r="BA30127" s="80"/>
      <c r="BB30127" s="80"/>
    </row>
    <row r="30128" spans="9:54" x14ac:dyDescent="0.25">
      <c r="I30128" s="80"/>
      <c r="AX30128" s="80"/>
      <c r="AY30128" s="80"/>
      <c r="AZ30128" s="80"/>
      <c r="BA30128" s="80"/>
      <c r="BB30128" s="80"/>
    </row>
    <row r="30129" spans="9:54" x14ac:dyDescent="0.25">
      <c r="I30129" s="80"/>
      <c r="AX30129" s="80"/>
      <c r="AY30129" s="80"/>
      <c r="AZ30129" s="80"/>
      <c r="BA30129" s="80"/>
      <c r="BB30129" s="80"/>
    </row>
    <row r="30130" spans="9:54" x14ac:dyDescent="0.25">
      <c r="I30130" s="80"/>
      <c r="AX30130" s="80"/>
      <c r="AY30130" s="80"/>
      <c r="AZ30130" s="80"/>
      <c r="BA30130" s="80"/>
      <c r="BB30130" s="80"/>
    </row>
    <row r="30131" spans="9:54" x14ac:dyDescent="0.25">
      <c r="I30131" s="80"/>
      <c r="AX30131" s="80"/>
      <c r="AY30131" s="80"/>
      <c r="AZ30131" s="80"/>
      <c r="BA30131" s="80"/>
      <c r="BB30131" s="80"/>
    </row>
    <row r="30132" spans="9:54" x14ac:dyDescent="0.25">
      <c r="I30132" s="80"/>
      <c r="AX30132" s="80"/>
      <c r="AY30132" s="80"/>
      <c r="AZ30132" s="80"/>
      <c r="BA30132" s="80"/>
      <c r="BB30132" s="80"/>
    </row>
    <row r="30133" spans="9:54" x14ac:dyDescent="0.25">
      <c r="I30133" s="80"/>
      <c r="AX30133" s="80"/>
      <c r="AY30133" s="80"/>
      <c r="AZ30133" s="80"/>
      <c r="BA30133" s="80"/>
      <c r="BB30133" s="80"/>
    </row>
    <row r="30134" spans="9:54" x14ac:dyDescent="0.25">
      <c r="I30134" s="80"/>
      <c r="AX30134" s="80"/>
      <c r="AY30134" s="80"/>
      <c r="AZ30134" s="80"/>
      <c r="BA30134" s="80"/>
      <c r="BB30134" s="80"/>
    </row>
    <row r="30135" spans="9:54" x14ac:dyDescent="0.25">
      <c r="I30135" s="80"/>
      <c r="AX30135" s="80"/>
      <c r="AY30135" s="80"/>
      <c r="AZ30135" s="80"/>
      <c r="BA30135" s="80"/>
      <c r="BB30135" s="80"/>
    </row>
    <row r="30136" spans="9:54" x14ac:dyDescent="0.25">
      <c r="I30136" s="80"/>
      <c r="AX30136" s="80"/>
      <c r="AY30136" s="80"/>
      <c r="AZ30136" s="80"/>
      <c r="BA30136" s="80"/>
      <c r="BB30136" s="80"/>
    </row>
    <row r="30137" spans="9:54" x14ac:dyDescent="0.25">
      <c r="I30137" s="80"/>
      <c r="AX30137" s="80"/>
      <c r="AY30137" s="80"/>
      <c r="AZ30137" s="80"/>
      <c r="BA30137" s="80"/>
      <c r="BB30137" s="80"/>
    </row>
    <row r="30138" spans="9:54" x14ac:dyDescent="0.25">
      <c r="I30138" s="80"/>
      <c r="AX30138" s="80"/>
      <c r="AY30138" s="80"/>
      <c r="AZ30138" s="80"/>
      <c r="BA30138" s="80"/>
      <c r="BB30138" s="80"/>
    </row>
    <row r="30139" spans="9:54" x14ac:dyDescent="0.25">
      <c r="I30139" s="80"/>
      <c r="AX30139" s="80"/>
      <c r="AY30139" s="80"/>
      <c r="AZ30139" s="80"/>
      <c r="BA30139" s="80"/>
      <c r="BB30139" s="80"/>
    </row>
    <row r="30140" spans="9:54" x14ac:dyDescent="0.25">
      <c r="I30140" s="80"/>
      <c r="AX30140" s="80"/>
      <c r="AY30140" s="80"/>
      <c r="AZ30140" s="80"/>
      <c r="BA30140" s="80"/>
      <c r="BB30140" s="80"/>
    </row>
    <row r="30141" spans="9:54" x14ac:dyDescent="0.25">
      <c r="I30141" s="80"/>
      <c r="AX30141" s="80"/>
      <c r="AY30141" s="80"/>
      <c r="AZ30141" s="80"/>
      <c r="BA30141" s="80"/>
      <c r="BB30141" s="80"/>
    </row>
    <row r="30142" spans="9:54" x14ac:dyDescent="0.25">
      <c r="I30142" s="80"/>
      <c r="AX30142" s="80"/>
      <c r="AY30142" s="80"/>
      <c r="AZ30142" s="80"/>
      <c r="BA30142" s="80"/>
      <c r="BB30142" s="80"/>
    </row>
    <row r="30143" spans="9:54" x14ac:dyDescent="0.25">
      <c r="I30143" s="80"/>
      <c r="AX30143" s="80"/>
      <c r="AY30143" s="80"/>
      <c r="AZ30143" s="80"/>
      <c r="BA30143" s="80"/>
      <c r="BB30143" s="80"/>
    </row>
    <row r="30144" spans="9:54" x14ac:dyDescent="0.25">
      <c r="I30144" s="80"/>
      <c r="AX30144" s="80"/>
      <c r="AY30144" s="80"/>
      <c r="AZ30144" s="80"/>
      <c r="BA30144" s="80"/>
      <c r="BB30144" s="80"/>
    </row>
    <row r="30145" spans="9:54" x14ac:dyDescent="0.25">
      <c r="I30145" s="80"/>
      <c r="AX30145" s="80"/>
      <c r="AY30145" s="80"/>
      <c r="AZ30145" s="80"/>
      <c r="BA30145" s="80"/>
      <c r="BB30145" s="80"/>
    </row>
    <row r="30146" spans="9:54" x14ac:dyDescent="0.25">
      <c r="I30146" s="80"/>
      <c r="AX30146" s="80"/>
      <c r="AY30146" s="80"/>
      <c r="AZ30146" s="80"/>
      <c r="BA30146" s="80"/>
      <c r="BB30146" s="80"/>
    </row>
    <row r="30147" spans="9:54" x14ac:dyDescent="0.25">
      <c r="I30147" s="80"/>
      <c r="AX30147" s="80"/>
      <c r="AY30147" s="80"/>
      <c r="AZ30147" s="80"/>
      <c r="BA30147" s="80"/>
      <c r="BB30147" s="80"/>
    </row>
    <row r="30148" spans="9:54" x14ac:dyDescent="0.25">
      <c r="I30148" s="80"/>
      <c r="AX30148" s="80"/>
      <c r="AY30148" s="80"/>
      <c r="AZ30148" s="80"/>
      <c r="BA30148" s="80"/>
      <c r="BB30148" s="80"/>
    </row>
    <row r="30149" spans="9:54" x14ac:dyDescent="0.25">
      <c r="I30149" s="80"/>
      <c r="AX30149" s="80"/>
      <c r="AY30149" s="80"/>
      <c r="AZ30149" s="80"/>
      <c r="BA30149" s="80"/>
      <c r="BB30149" s="80"/>
    </row>
    <row r="30150" spans="9:54" x14ac:dyDescent="0.25">
      <c r="I30150" s="80"/>
      <c r="AX30150" s="80"/>
      <c r="AY30150" s="80"/>
      <c r="AZ30150" s="80"/>
      <c r="BA30150" s="80"/>
      <c r="BB30150" s="80"/>
    </row>
    <row r="30151" spans="9:54" x14ac:dyDescent="0.25">
      <c r="I30151" s="80"/>
      <c r="AX30151" s="80"/>
      <c r="AY30151" s="80"/>
      <c r="AZ30151" s="80"/>
      <c r="BA30151" s="80"/>
      <c r="BB30151" s="80"/>
    </row>
    <row r="30152" spans="9:54" x14ac:dyDescent="0.25">
      <c r="I30152" s="80"/>
      <c r="AX30152" s="80"/>
      <c r="AY30152" s="80"/>
      <c r="AZ30152" s="80"/>
      <c r="BA30152" s="80"/>
      <c r="BB30152" s="80"/>
    </row>
    <row r="30153" spans="9:54" x14ac:dyDescent="0.25">
      <c r="I30153" s="80"/>
      <c r="AX30153" s="80"/>
      <c r="AY30153" s="80"/>
      <c r="AZ30153" s="80"/>
      <c r="BA30153" s="80"/>
      <c r="BB30153" s="80"/>
    </row>
    <row r="30154" spans="9:54" x14ac:dyDescent="0.25">
      <c r="I30154" s="80"/>
      <c r="AX30154" s="80"/>
      <c r="AY30154" s="80"/>
      <c r="AZ30154" s="80"/>
      <c r="BA30154" s="80"/>
      <c r="BB30154" s="80"/>
    </row>
    <row r="30155" spans="9:54" x14ac:dyDescent="0.25">
      <c r="I30155" s="80"/>
      <c r="AX30155" s="80"/>
      <c r="AY30155" s="80"/>
      <c r="AZ30155" s="80"/>
      <c r="BA30155" s="80"/>
      <c r="BB30155" s="80"/>
    </row>
    <row r="30156" spans="9:54" x14ac:dyDescent="0.25">
      <c r="I30156" s="80"/>
      <c r="AX30156" s="80"/>
      <c r="AY30156" s="80"/>
      <c r="AZ30156" s="80"/>
      <c r="BA30156" s="80"/>
      <c r="BB30156" s="80"/>
    </row>
    <row r="30157" spans="9:54" x14ac:dyDescent="0.25">
      <c r="I30157" s="80"/>
      <c r="AX30157" s="80"/>
      <c r="AY30157" s="80"/>
      <c r="AZ30157" s="80"/>
      <c r="BA30157" s="80"/>
      <c r="BB30157" s="80"/>
    </row>
    <row r="30158" spans="9:54" x14ac:dyDescent="0.25">
      <c r="I30158" s="80"/>
      <c r="AX30158" s="80"/>
      <c r="AY30158" s="80"/>
      <c r="AZ30158" s="80"/>
      <c r="BA30158" s="80"/>
      <c r="BB30158" s="80"/>
    </row>
    <row r="30159" spans="9:54" x14ac:dyDescent="0.25">
      <c r="I30159" s="80"/>
      <c r="AX30159" s="80"/>
      <c r="AY30159" s="80"/>
      <c r="AZ30159" s="80"/>
      <c r="BA30159" s="80"/>
      <c r="BB30159" s="80"/>
    </row>
    <row r="30160" spans="9:54" x14ac:dyDescent="0.25">
      <c r="I30160" s="80"/>
      <c r="AX30160" s="80"/>
      <c r="AY30160" s="80"/>
      <c r="AZ30160" s="80"/>
      <c r="BA30160" s="80"/>
      <c r="BB30160" s="80"/>
    </row>
    <row r="30161" spans="9:54" x14ac:dyDescent="0.25">
      <c r="I30161" s="80"/>
      <c r="AX30161" s="80"/>
      <c r="AY30161" s="80"/>
      <c r="AZ30161" s="80"/>
      <c r="BA30161" s="80"/>
      <c r="BB30161" s="80"/>
    </row>
    <row r="30162" spans="9:54" x14ac:dyDescent="0.25">
      <c r="I30162" s="80"/>
      <c r="AX30162" s="80"/>
      <c r="AY30162" s="80"/>
      <c r="AZ30162" s="80"/>
      <c r="BA30162" s="80"/>
      <c r="BB30162" s="80"/>
    </row>
    <row r="30163" spans="9:54" x14ac:dyDescent="0.25">
      <c r="I30163" s="80"/>
      <c r="AX30163" s="80"/>
      <c r="AY30163" s="80"/>
      <c r="AZ30163" s="80"/>
      <c r="BA30163" s="80"/>
      <c r="BB30163" s="80"/>
    </row>
    <row r="30164" spans="9:54" x14ac:dyDescent="0.25">
      <c r="I30164" s="80"/>
      <c r="AX30164" s="80"/>
      <c r="AY30164" s="80"/>
      <c r="AZ30164" s="80"/>
      <c r="BA30164" s="80"/>
      <c r="BB30164" s="80"/>
    </row>
    <row r="30165" spans="9:54" x14ac:dyDescent="0.25">
      <c r="I30165" s="80"/>
      <c r="AX30165" s="80"/>
      <c r="AY30165" s="80"/>
      <c r="AZ30165" s="80"/>
      <c r="BA30165" s="80"/>
      <c r="BB30165" s="80"/>
    </row>
    <row r="30166" spans="9:54" x14ac:dyDescent="0.25">
      <c r="I30166" s="80"/>
      <c r="AX30166" s="80"/>
      <c r="AY30166" s="80"/>
      <c r="AZ30166" s="80"/>
      <c r="BA30166" s="80"/>
      <c r="BB30166" s="80"/>
    </row>
    <row r="30167" spans="9:54" x14ac:dyDescent="0.25">
      <c r="I30167" s="80"/>
      <c r="AX30167" s="80"/>
      <c r="AY30167" s="80"/>
      <c r="AZ30167" s="80"/>
      <c r="BA30167" s="80"/>
      <c r="BB30167" s="80"/>
    </row>
    <row r="30168" spans="9:54" x14ac:dyDescent="0.25">
      <c r="I30168" s="80"/>
      <c r="AX30168" s="80"/>
      <c r="AY30168" s="80"/>
      <c r="AZ30168" s="80"/>
      <c r="BA30168" s="80"/>
      <c r="BB30168" s="80"/>
    </row>
    <row r="30169" spans="9:54" x14ac:dyDescent="0.25">
      <c r="I30169" s="80"/>
      <c r="AX30169" s="80"/>
      <c r="AY30169" s="80"/>
      <c r="AZ30169" s="80"/>
      <c r="BA30169" s="80"/>
      <c r="BB30169" s="80"/>
    </row>
    <row r="30170" spans="9:54" x14ac:dyDescent="0.25">
      <c r="I30170" s="80"/>
      <c r="AX30170" s="80"/>
      <c r="AY30170" s="80"/>
      <c r="AZ30170" s="80"/>
      <c r="BA30170" s="80"/>
      <c r="BB30170" s="80"/>
    </row>
    <row r="30171" spans="9:54" x14ac:dyDescent="0.25">
      <c r="I30171" s="80"/>
      <c r="AX30171" s="80"/>
      <c r="AY30171" s="80"/>
      <c r="AZ30171" s="80"/>
      <c r="BA30171" s="80"/>
      <c r="BB30171" s="80"/>
    </row>
    <row r="30172" spans="9:54" x14ac:dyDescent="0.25">
      <c r="I30172" s="80"/>
      <c r="AX30172" s="80"/>
      <c r="AY30172" s="80"/>
      <c r="AZ30172" s="80"/>
      <c r="BA30172" s="80"/>
      <c r="BB30172" s="80"/>
    </row>
    <row r="30173" spans="9:54" x14ac:dyDescent="0.25">
      <c r="I30173" s="80"/>
      <c r="AX30173" s="80"/>
      <c r="AY30173" s="80"/>
      <c r="AZ30173" s="80"/>
      <c r="BA30173" s="80"/>
      <c r="BB30173" s="80"/>
    </row>
    <row r="30174" spans="9:54" x14ac:dyDescent="0.25">
      <c r="I30174" s="80"/>
      <c r="AX30174" s="80"/>
      <c r="AY30174" s="80"/>
      <c r="AZ30174" s="80"/>
      <c r="BA30174" s="80"/>
      <c r="BB30174" s="80"/>
    </row>
    <row r="30175" spans="9:54" x14ac:dyDescent="0.25">
      <c r="I30175" s="80"/>
      <c r="AX30175" s="80"/>
      <c r="AY30175" s="80"/>
      <c r="AZ30175" s="80"/>
      <c r="BA30175" s="80"/>
      <c r="BB30175" s="80"/>
    </row>
    <row r="30176" spans="9:54" x14ac:dyDescent="0.25">
      <c r="I30176" s="80"/>
      <c r="AX30176" s="80"/>
      <c r="AY30176" s="80"/>
      <c r="AZ30176" s="80"/>
      <c r="BA30176" s="80"/>
      <c r="BB30176" s="80"/>
    </row>
    <row r="30177" spans="9:54" x14ac:dyDescent="0.25">
      <c r="I30177" s="80"/>
      <c r="AX30177" s="80"/>
      <c r="AY30177" s="80"/>
      <c r="AZ30177" s="80"/>
      <c r="BA30177" s="80"/>
      <c r="BB30177" s="80"/>
    </row>
    <row r="30178" spans="9:54" x14ac:dyDescent="0.25">
      <c r="I30178" s="80"/>
      <c r="AX30178" s="80"/>
      <c r="AY30178" s="80"/>
      <c r="AZ30178" s="80"/>
      <c r="BA30178" s="80"/>
      <c r="BB30178" s="80"/>
    </row>
    <row r="30179" spans="9:54" x14ac:dyDescent="0.25">
      <c r="I30179" s="80"/>
      <c r="AX30179" s="80"/>
      <c r="AY30179" s="80"/>
      <c r="AZ30179" s="80"/>
      <c r="BA30179" s="80"/>
      <c r="BB30179" s="80"/>
    </row>
    <row r="30180" spans="9:54" x14ac:dyDescent="0.25">
      <c r="I30180" s="80"/>
      <c r="AX30180" s="80"/>
      <c r="AY30180" s="80"/>
      <c r="AZ30180" s="80"/>
      <c r="BA30180" s="80"/>
      <c r="BB30180" s="80"/>
    </row>
    <row r="30181" spans="9:54" x14ac:dyDescent="0.25">
      <c r="I30181" s="80"/>
      <c r="AX30181" s="80"/>
      <c r="AY30181" s="80"/>
      <c r="AZ30181" s="80"/>
      <c r="BA30181" s="80"/>
      <c r="BB30181" s="80"/>
    </row>
    <row r="30182" spans="9:54" x14ac:dyDescent="0.25">
      <c r="I30182" s="80"/>
      <c r="AX30182" s="80"/>
      <c r="AY30182" s="80"/>
      <c r="AZ30182" s="80"/>
      <c r="BA30182" s="80"/>
      <c r="BB30182" s="80"/>
    </row>
    <row r="30183" spans="9:54" x14ac:dyDescent="0.25">
      <c r="I30183" s="80"/>
      <c r="AX30183" s="80"/>
      <c r="AY30183" s="80"/>
      <c r="AZ30183" s="80"/>
      <c r="BA30183" s="80"/>
      <c r="BB30183" s="80"/>
    </row>
    <row r="30184" spans="9:54" x14ac:dyDescent="0.25">
      <c r="I30184" s="80"/>
      <c r="AX30184" s="80"/>
      <c r="AY30184" s="80"/>
      <c r="AZ30184" s="80"/>
      <c r="BA30184" s="80"/>
      <c r="BB30184" s="80"/>
    </row>
    <row r="30185" spans="9:54" x14ac:dyDescent="0.25">
      <c r="I30185" s="80"/>
      <c r="AX30185" s="80"/>
      <c r="AY30185" s="80"/>
      <c r="AZ30185" s="80"/>
      <c r="BA30185" s="80"/>
      <c r="BB30185" s="80"/>
    </row>
    <row r="30186" spans="9:54" x14ac:dyDescent="0.25">
      <c r="I30186" s="80"/>
      <c r="AX30186" s="80"/>
      <c r="AY30186" s="80"/>
      <c r="AZ30186" s="80"/>
      <c r="BA30186" s="80"/>
      <c r="BB30186" s="80"/>
    </row>
    <row r="30187" spans="9:54" x14ac:dyDescent="0.25">
      <c r="I30187" s="80"/>
      <c r="AX30187" s="80"/>
      <c r="AY30187" s="80"/>
      <c r="AZ30187" s="80"/>
      <c r="BA30187" s="80"/>
      <c r="BB30187" s="80"/>
    </row>
    <row r="30188" spans="9:54" x14ac:dyDescent="0.25">
      <c r="I30188" s="80"/>
      <c r="AX30188" s="80"/>
      <c r="AY30188" s="80"/>
      <c r="AZ30188" s="80"/>
      <c r="BA30188" s="80"/>
      <c r="BB30188" s="80"/>
    </row>
    <row r="30189" spans="9:54" x14ac:dyDescent="0.25">
      <c r="I30189" s="80"/>
      <c r="AX30189" s="80"/>
      <c r="AY30189" s="80"/>
      <c r="AZ30189" s="80"/>
      <c r="BA30189" s="80"/>
      <c r="BB30189" s="80"/>
    </row>
    <row r="30190" spans="9:54" x14ac:dyDescent="0.25">
      <c r="I30190" s="80"/>
      <c r="AX30190" s="80"/>
      <c r="AY30190" s="80"/>
      <c r="AZ30190" s="80"/>
      <c r="BA30190" s="80"/>
      <c r="BB30190" s="80"/>
    </row>
    <row r="30191" spans="9:54" x14ac:dyDescent="0.25">
      <c r="I30191" s="80"/>
      <c r="AX30191" s="80"/>
      <c r="AY30191" s="80"/>
      <c r="AZ30191" s="80"/>
      <c r="BA30191" s="80"/>
      <c r="BB30191" s="80"/>
    </row>
    <row r="30192" spans="9:54" x14ac:dyDescent="0.25">
      <c r="I30192" s="80"/>
      <c r="AX30192" s="80"/>
      <c r="AY30192" s="80"/>
      <c r="AZ30192" s="80"/>
      <c r="BA30192" s="80"/>
      <c r="BB30192" s="80"/>
    </row>
    <row r="30193" spans="9:54" x14ac:dyDescent="0.25">
      <c r="I30193" s="80"/>
      <c r="AX30193" s="80"/>
      <c r="AY30193" s="80"/>
      <c r="AZ30193" s="80"/>
      <c r="BA30193" s="80"/>
      <c r="BB30193" s="80"/>
    </row>
    <row r="30194" spans="9:54" x14ac:dyDescent="0.25">
      <c r="I30194" s="80"/>
      <c r="AX30194" s="80"/>
      <c r="AY30194" s="80"/>
      <c r="AZ30194" s="80"/>
      <c r="BA30194" s="80"/>
      <c r="BB30194" s="80"/>
    </row>
    <row r="30195" spans="9:54" x14ac:dyDescent="0.25">
      <c r="I30195" s="80"/>
      <c r="AX30195" s="80"/>
      <c r="AY30195" s="80"/>
      <c r="AZ30195" s="80"/>
      <c r="BA30195" s="80"/>
      <c r="BB30195" s="80"/>
    </row>
    <row r="30196" spans="9:54" x14ac:dyDescent="0.25">
      <c r="I30196" s="80"/>
      <c r="AX30196" s="80"/>
      <c r="AY30196" s="80"/>
      <c r="AZ30196" s="80"/>
      <c r="BA30196" s="80"/>
      <c r="BB30196" s="80"/>
    </row>
    <row r="30197" spans="9:54" x14ac:dyDescent="0.25">
      <c r="I30197" s="80"/>
      <c r="AX30197" s="80"/>
      <c r="AY30197" s="80"/>
      <c r="AZ30197" s="80"/>
      <c r="BA30197" s="80"/>
      <c r="BB30197" s="80"/>
    </row>
    <row r="30198" spans="9:54" x14ac:dyDescent="0.25">
      <c r="I30198" s="80"/>
      <c r="AX30198" s="80"/>
      <c r="AY30198" s="80"/>
      <c r="AZ30198" s="80"/>
      <c r="BA30198" s="80"/>
      <c r="BB30198" s="80"/>
    </row>
    <row r="30199" spans="9:54" x14ac:dyDescent="0.25">
      <c r="I30199" s="80"/>
      <c r="AX30199" s="80"/>
      <c r="AY30199" s="80"/>
      <c r="AZ30199" s="80"/>
      <c r="BA30199" s="80"/>
      <c r="BB30199" s="80"/>
    </row>
    <row r="30200" spans="9:54" x14ac:dyDescent="0.25">
      <c r="I30200" s="80"/>
      <c r="AX30200" s="80"/>
      <c r="AY30200" s="80"/>
      <c r="AZ30200" s="80"/>
      <c r="BA30200" s="80"/>
      <c r="BB30200" s="80"/>
    </row>
    <row r="30201" spans="9:54" x14ac:dyDescent="0.25">
      <c r="I30201" s="80"/>
      <c r="AX30201" s="80"/>
      <c r="AY30201" s="80"/>
      <c r="AZ30201" s="80"/>
      <c r="BA30201" s="80"/>
      <c r="BB30201" s="80"/>
    </row>
    <row r="30202" spans="9:54" x14ac:dyDescent="0.25">
      <c r="I30202" s="80"/>
      <c r="AX30202" s="80"/>
      <c r="AY30202" s="80"/>
      <c r="AZ30202" s="80"/>
      <c r="BA30202" s="80"/>
      <c r="BB30202" s="80"/>
    </row>
    <row r="30203" spans="9:54" x14ac:dyDescent="0.25">
      <c r="I30203" s="80"/>
      <c r="AX30203" s="80"/>
      <c r="AY30203" s="80"/>
      <c r="AZ30203" s="80"/>
      <c r="BA30203" s="80"/>
      <c r="BB30203" s="80"/>
    </row>
    <row r="30204" spans="9:54" x14ac:dyDescent="0.25">
      <c r="I30204" s="80"/>
      <c r="AX30204" s="80"/>
      <c r="AY30204" s="80"/>
      <c r="AZ30204" s="80"/>
      <c r="BA30204" s="80"/>
      <c r="BB30204" s="80"/>
    </row>
    <row r="30205" spans="9:54" x14ac:dyDescent="0.25">
      <c r="I30205" s="80"/>
      <c r="AX30205" s="80"/>
      <c r="AY30205" s="80"/>
      <c r="AZ30205" s="80"/>
      <c r="BA30205" s="80"/>
      <c r="BB30205" s="80"/>
    </row>
    <row r="30206" spans="9:54" x14ac:dyDescent="0.25">
      <c r="I30206" s="80"/>
      <c r="AX30206" s="80"/>
      <c r="AY30206" s="80"/>
      <c r="AZ30206" s="80"/>
      <c r="BA30206" s="80"/>
      <c r="BB30206" s="80"/>
    </row>
    <row r="30207" spans="9:54" x14ac:dyDescent="0.25">
      <c r="I30207" s="80"/>
      <c r="AX30207" s="80"/>
      <c r="AY30207" s="80"/>
      <c r="AZ30207" s="80"/>
      <c r="BA30207" s="80"/>
      <c r="BB30207" s="80"/>
    </row>
    <row r="30208" spans="9:54" x14ac:dyDescent="0.25">
      <c r="I30208" s="80"/>
      <c r="AX30208" s="80"/>
      <c r="AY30208" s="80"/>
      <c r="AZ30208" s="80"/>
      <c r="BA30208" s="80"/>
      <c r="BB30208" s="80"/>
    </row>
    <row r="30209" spans="9:54" x14ac:dyDescent="0.25">
      <c r="I30209" s="80"/>
      <c r="AX30209" s="80"/>
      <c r="AY30209" s="80"/>
      <c r="AZ30209" s="80"/>
      <c r="BA30209" s="80"/>
      <c r="BB30209" s="80"/>
    </row>
    <row r="30210" spans="9:54" x14ac:dyDescent="0.25">
      <c r="I30210" s="80"/>
      <c r="AX30210" s="80"/>
      <c r="AY30210" s="80"/>
      <c r="AZ30210" s="80"/>
      <c r="BA30210" s="80"/>
      <c r="BB30210" s="80"/>
    </row>
    <row r="30211" spans="9:54" x14ac:dyDescent="0.25">
      <c r="I30211" s="80"/>
      <c r="AX30211" s="80"/>
      <c r="AY30211" s="80"/>
      <c r="AZ30211" s="80"/>
      <c r="BA30211" s="80"/>
      <c r="BB30211" s="80"/>
    </row>
    <row r="30212" spans="9:54" x14ac:dyDescent="0.25">
      <c r="I30212" s="80"/>
      <c r="AX30212" s="80"/>
      <c r="AY30212" s="80"/>
      <c r="AZ30212" s="80"/>
      <c r="BA30212" s="80"/>
      <c r="BB30212" s="80"/>
    </row>
    <row r="30213" spans="9:54" x14ac:dyDescent="0.25">
      <c r="I30213" s="80"/>
      <c r="AX30213" s="80"/>
      <c r="AY30213" s="80"/>
      <c r="AZ30213" s="80"/>
      <c r="BA30213" s="80"/>
      <c r="BB30213" s="80"/>
    </row>
    <row r="30214" spans="9:54" x14ac:dyDescent="0.25">
      <c r="I30214" s="80"/>
      <c r="AX30214" s="80"/>
      <c r="AY30214" s="80"/>
      <c r="AZ30214" s="80"/>
      <c r="BA30214" s="80"/>
      <c r="BB30214" s="80"/>
    </row>
    <row r="30215" spans="9:54" x14ac:dyDescent="0.25">
      <c r="I30215" s="80"/>
      <c r="AX30215" s="80"/>
      <c r="AY30215" s="80"/>
      <c r="AZ30215" s="80"/>
      <c r="BA30215" s="80"/>
      <c r="BB30215" s="80"/>
    </row>
    <row r="30216" spans="9:54" x14ac:dyDescent="0.25">
      <c r="I30216" s="80"/>
      <c r="AX30216" s="80"/>
      <c r="AY30216" s="80"/>
      <c r="AZ30216" s="80"/>
      <c r="BA30216" s="80"/>
      <c r="BB30216" s="80"/>
    </row>
    <row r="30217" spans="9:54" x14ac:dyDescent="0.25">
      <c r="I30217" s="80"/>
      <c r="AX30217" s="80"/>
      <c r="AY30217" s="80"/>
      <c r="AZ30217" s="80"/>
      <c r="BA30217" s="80"/>
      <c r="BB30217" s="80"/>
    </row>
    <row r="30218" spans="9:54" x14ac:dyDescent="0.25">
      <c r="I30218" s="80"/>
      <c r="AX30218" s="80"/>
      <c r="AY30218" s="80"/>
      <c r="AZ30218" s="80"/>
      <c r="BA30218" s="80"/>
      <c r="BB30218" s="80"/>
    </row>
    <row r="30219" spans="9:54" x14ac:dyDescent="0.25">
      <c r="I30219" s="80"/>
      <c r="AX30219" s="80"/>
      <c r="AY30219" s="80"/>
      <c r="AZ30219" s="80"/>
      <c r="BA30219" s="80"/>
      <c r="BB30219" s="80"/>
    </row>
    <row r="30220" spans="9:54" x14ac:dyDescent="0.25">
      <c r="I30220" s="80"/>
      <c r="AX30220" s="80"/>
      <c r="AY30220" s="80"/>
      <c r="AZ30220" s="80"/>
      <c r="BA30220" s="80"/>
      <c r="BB30220" s="80"/>
    </row>
    <row r="30221" spans="9:54" x14ac:dyDescent="0.25">
      <c r="I30221" s="80"/>
      <c r="AX30221" s="80"/>
      <c r="AY30221" s="80"/>
      <c r="AZ30221" s="80"/>
      <c r="BA30221" s="80"/>
      <c r="BB30221" s="80"/>
    </row>
    <row r="30222" spans="9:54" x14ac:dyDescent="0.25">
      <c r="I30222" s="80"/>
      <c r="AX30222" s="80"/>
      <c r="AY30222" s="80"/>
      <c r="AZ30222" s="80"/>
      <c r="BA30222" s="80"/>
      <c r="BB30222" s="80"/>
    </row>
    <row r="30223" spans="9:54" x14ac:dyDescent="0.25">
      <c r="I30223" s="80"/>
      <c r="AX30223" s="80"/>
      <c r="AY30223" s="80"/>
      <c r="AZ30223" s="80"/>
      <c r="BA30223" s="80"/>
      <c r="BB30223" s="80"/>
    </row>
    <row r="30224" spans="9:54" x14ac:dyDescent="0.25">
      <c r="I30224" s="80"/>
      <c r="AX30224" s="80"/>
      <c r="AY30224" s="80"/>
      <c r="AZ30224" s="80"/>
      <c r="BA30224" s="80"/>
      <c r="BB30224" s="80"/>
    </row>
    <row r="30225" spans="9:54" x14ac:dyDescent="0.25">
      <c r="I30225" s="80"/>
      <c r="AX30225" s="80"/>
      <c r="AY30225" s="80"/>
      <c r="AZ30225" s="80"/>
      <c r="BA30225" s="80"/>
      <c r="BB30225" s="80"/>
    </row>
    <row r="30226" spans="9:54" x14ac:dyDescent="0.25">
      <c r="I30226" s="80"/>
      <c r="AX30226" s="80"/>
      <c r="AY30226" s="80"/>
      <c r="AZ30226" s="80"/>
      <c r="BA30226" s="80"/>
      <c r="BB30226" s="80"/>
    </row>
    <row r="30227" spans="9:54" x14ac:dyDescent="0.25">
      <c r="I30227" s="80"/>
      <c r="AX30227" s="80"/>
      <c r="AY30227" s="80"/>
      <c r="AZ30227" s="80"/>
      <c r="BA30227" s="80"/>
      <c r="BB30227" s="80"/>
    </row>
    <row r="30228" spans="9:54" x14ac:dyDescent="0.25">
      <c r="I30228" s="80"/>
      <c r="AX30228" s="80"/>
      <c r="AY30228" s="80"/>
      <c r="AZ30228" s="80"/>
      <c r="BA30228" s="80"/>
      <c r="BB30228" s="80"/>
    </row>
    <row r="30229" spans="9:54" x14ac:dyDescent="0.25">
      <c r="I30229" s="80"/>
      <c r="AX30229" s="80"/>
      <c r="AY30229" s="80"/>
      <c r="AZ30229" s="80"/>
      <c r="BA30229" s="80"/>
      <c r="BB30229" s="80"/>
    </row>
    <row r="30230" spans="9:54" x14ac:dyDescent="0.25">
      <c r="I30230" s="80"/>
      <c r="AX30230" s="80"/>
      <c r="AY30230" s="80"/>
      <c r="AZ30230" s="80"/>
      <c r="BA30230" s="80"/>
      <c r="BB30230" s="80"/>
    </row>
    <row r="30231" spans="9:54" x14ac:dyDescent="0.25">
      <c r="I30231" s="80"/>
      <c r="AX30231" s="80"/>
      <c r="AY30231" s="80"/>
      <c r="AZ30231" s="80"/>
      <c r="BA30231" s="80"/>
      <c r="BB30231" s="80"/>
    </row>
    <row r="30232" spans="9:54" x14ac:dyDescent="0.25">
      <c r="I30232" s="80"/>
      <c r="AX30232" s="80"/>
      <c r="AY30232" s="80"/>
      <c r="AZ30232" s="80"/>
      <c r="BA30232" s="80"/>
      <c r="BB30232" s="80"/>
    </row>
    <row r="30233" spans="9:54" x14ac:dyDescent="0.25">
      <c r="I30233" s="80"/>
      <c r="AX30233" s="80"/>
      <c r="AY30233" s="80"/>
      <c r="AZ30233" s="80"/>
      <c r="BA30233" s="80"/>
      <c r="BB30233" s="80"/>
    </row>
    <row r="30234" spans="9:54" x14ac:dyDescent="0.25">
      <c r="I30234" s="80"/>
      <c r="AX30234" s="80"/>
      <c r="AY30234" s="80"/>
      <c r="AZ30234" s="80"/>
      <c r="BA30234" s="80"/>
      <c r="BB30234" s="80"/>
    </row>
    <row r="30235" spans="9:54" x14ac:dyDescent="0.25">
      <c r="I30235" s="80"/>
      <c r="AX30235" s="80"/>
      <c r="AY30235" s="80"/>
      <c r="AZ30235" s="80"/>
      <c r="BA30235" s="80"/>
      <c r="BB30235" s="80"/>
    </row>
    <row r="30236" spans="9:54" x14ac:dyDescent="0.25">
      <c r="I30236" s="80"/>
      <c r="AX30236" s="80"/>
      <c r="AY30236" s="80"/>
      <c r="AZ30236" s="80"/>
      <c r="BA30236" s="80"/>
      <c r="BB30236" s="80"/>
    </row>
    <row r="30237" spans="9:54" x14ac:dyDescent="0.25">
      <c r="I30237" s="80"/>
      <c r="AX30237" s="80"/>
      <c r="AY30237" s="80"/>
      <c r="AZ30237" s="80"/>
      <c r="BA30237" s="80"/>
      <c r="BB30237" s="80"/>
    </row>
    <row r="30238" spans="9:54" x14ac:dyDescent="0.25">
      <c r="I30238" s="80"/>
      <c r="AX30238" s="80"/>
      <c r="AY30238" s="80"/>
      <c r="AZ30238" s="80"/>
      <c r="BA30238" s="80"/>
      <c r="BB30238" s="80"/>
    </row>
    <row r="30239" spans="9:54" x14ac:dyDescent="0.25">
      <c r="I30239" s="80"/>
      <c r="AX30239" s="80"/>
      <c r="AY30239" s="80"/>
      <c r="AZ30239" s="80"/>
      <c r="BA30239" s="80"/>
      <c r="BB30239" s="80"/>
    </row>
    <row r="30240" spans="9:54" x14ac:dyDescent="0.25">
      <c r="I30240" s="80"/>
      <c r="AX30240" s="80"/>
      <c r="AY30240" s="80"/>
      <c r="AZ30240" s="80"/>
      <c r="BA30240" s="80"/>
      <c r="BB30240" s="80"/>
    </row>
    <row r="30241" spans="9:54" x14ac:dyDescent="0.25">
      <c r="I30241" s="80"/>
      <c r="AX30241" s="80"/>
      <c r="AY30241" s="80"/>
      <c r="AZ30241" s="80"/>
      <c r="BA30241" s="80"/>
      <c r="BB30241" s="80"/>
    </row>
    <row r="30242" spans="9:54" x14ac:dyDescent="0.25">
      <c r="I30242" s="80"/>
      <c r="AX30242" s="80"/>
      <c r="AY30242" s="80"/>
      <c r="AZ30242" s="80"/>
      <c r="BA30242" s="80"/>
      <c r="BB30242" s="80"/>
    </row>
    <row r="30243" spans="9:54" x14ac:dyDescent="0.25">
      <c r="I30243" s="80"/>
      <c r="AX30243" s="80"/>
      <c r="AY30243" s="80"/>
      <c r="AZ30243" s="80"/>
      <c r="BA30243" s="80"/>
      <c r="BB30243" s="80"/>
    </row>
    <row r="30244" spans="9:54" x14ac:dyDescent="0.25">
      <c r="I30244" s="80"/>
      <c r="AX30244" s="80"/>
      <c r="AY30244" s="80"/>
      <c r="AZ30244" s="80"/>
      <c r="BA30244" s="80"/>
      <c r="BB30244" s="80"/>
    </row>
    <row r="30245" spans="9:54" x14ac:dyDescent="0.25">
      <c r="I30245" s="80"/>
      <c r="AX30245" s="80"/>
      <c r="AY30245" s="80"/>
      <c r="AZ30245" s="80"/>
      <c r="BA30245" s="80"/>
      <c r="BB30245" s="80"/>
    </row>
    <row r="30246" spans="9:54" x14ac:dyDescent="0.25">
      <c r="I30246" s="80"/>
      <c r="AX30246" s="80"/>
      <c r="AY30246" s="80"/>
      <c r="AZ30246" s="80"/>
      <c r="BA30246" s="80"/>
      <c r="BB30246" s="80"/>
    </row>
    <row r="30247" spans="9:54" x14ac:dyDescent="0.25">
      <c r="I30247" s="80"/>
      <c r="AX30247" s="80"/>
      <c r="AY30247" s="80"/>
      <c r="AZ30247" s="80"/>
      <c r="BA30247" s="80"/>
      <c r="BB30247" s="80"/>
    </row>
    <row r="30248" spans="9:54" x14ac:dyDescent="0.25">
      <c r="I30248" s="80"/>
      <c r="AX30248" s="80"/>
      <c r="AY30248" s="80"/>
      <c r="AZ30248" s="80"/>
      <c r="BA30248" s="80"/>
      <c r="BB30248" s="80"/>
    </row>
    <row r="30249" spans="9:54" x14ac:dyDescent="0.25">
      <c r="I30249" s="80"/>
      <c r="AX30249" s="80"/>
      <c r="AY30249" s="80"/>
      <c r="AZ30249" s="80"/>
      <c r="BA30249" s="80"/>
      <c r="BB30249" s="80"/>
    </row>
    <row r="30250" spans="9:54" x14ac:dyDescent="0.25">
      <c r="I30250" s="80"/>
      <c r="AX30250" s="80"/>
      <c r="AY30250" s="80"/>
      <c r="AZ30250" s="80"/>
      <c r="BA30250" s="80"/>
      <c r="BB30250" s="80"/>
    </row>
    <row r="30251" spans="9:54" x14ac:dyDescent="0.25">
      <c r="I30251" s="80"/>
      <c r="AX30251" s="80"/>
      <c r="AY30251" s="80"/>
      <c r="AZ30251" s="80"/>
      <c r="BA30251" s="80"/>
      <c r="BB30251" s="80"/>
    </row>
    <row r="30252" spans="9:54" x14ac:dyDescent="0.25">
      <c r="I30252" s="80"/>
      <c r="AX30252" s="80"/>
      <c r="AY30252" s="80"/>
      <c r="AZ30252" s="80"/>
      <c r="BA30252" s="80"/>
      <c r="BB30252" s="80"/>
    </row>
    <row r="30253" spans="9:54" x14ac:dyDescent="0.25">
      <c r="I30253" s="80"/>
      <c r="AX30253" s="80"/>
      <c r="AY30253" s="80"/>
      <c r="AZ30253" s="80"/>
      <c r="BA30253" s="80"/>
      <c r="BB30253" s="80"/>
    </row>
    <row r="30254" spans="9:54" x14ac:dyDescent="0.25">
      <c r="I30254" s="80"/>
      <c r="AX30254" s="80"/>
      <c r="AY30254" s="80"/>
      <c r="AZ30254" s="80"/>
      <c r="BA30254" s="80"/>
      <c r="BB30254" s="80"/>
    </row>
    <row r="30255" spans="9:54" x14ac:dyDescent="0.25">
      <c r="I30255" s="80"/>
      <c r="AX30255" s="80"/>
      <c r="AY30255" s="80"/>
      <c r="AZ30255" s="80"/>
      <c r="BA30255" s="80"/>
      <c r="BB30255" s="80"/>
    </row>
    <row r="30256" spans="9:54" x14ac:dyDescent="0.25">
      <c r="I30256" s="80"/>
      <c r="AX30256" s="80"/>
      <c r="AY30256" s="80"/>
      <c r="AZ30256" s="80"/>
      <c r="BA30256" s="80"/>
      <c r="BB30256" s="80"/>
    </row>
    <row r="30257" spans="9:54" x14ac:dyDescent="0.25">
      <c r="I30257" s="80"/>
      <c r="AX30257" s="80"/>
      <c r="AY30257" s="80"/>
      <c r="AZ30257" s="80"/>
      <c r="BA30257" s="80"/>
      <c r="BB30257" s="80"/>
    </row>
    <row r="30258" spans="9:54" x14ac:dyDescent="0.25">
      <c r="I30258" s="80"/>
      <c r="AX30258" s="80"/>
      <c r="AY30258" s="80"/>
      <c r="AZ30258" s="80"/>
      <c r="BA30258" s="80"/>
      <c r="BB30258" s="80"/>
    </row>
    <row r="30259" spans="9:54" x14ac:dyDescent="0.25">
      <c r="I30259" s="80"/>
      <c r="AX30259" s="80"/>
      <c r="AY30259" s="80"/>
      <c r="AZ30259" s="80"/>
      <c r="BA30259" s="80"/>
      <c r="BB30259" s="80"/>
    </row>
    <row r="30260" spans="9:54" x14ac:dyDescent="0.25">
      <c r="I30260" s="80"/>
      <c r="AX30260" s="80"/>
      <c r="AY30260" s="80"/>
      <c r="AZ30260" s="80"/>
      <c r="BA30260" s="80"/>
      <c r="BB30260" s="80"/>
    </row>
    <row r="30261" spans="9:54" x14ac:dyDescent="0.25">
      <c r="I30261" s="80"/>
      <c r="AX30261" s="80"/>
      <c r="AY30261" s="80"/>
      <c r="AZ30261" s="80"/>
      <c r="BA30261" s="80"/>
      <c r="BB30261" s="80"/>
    </row>
    <row r="30262" spans="9:54" x14ac:dyDescent="0.25">
      <c r="I30262" s="80"/>
      <c r="AX30262" s="80"/>
      <c r="AY30262" s="80"/>
      <c r="AZ30262" s="80"/>
      <c r="BA30262" s="80"/>
      <c r="BB30262" s="80"/>
    </row>
    <row r="30263" spans="9:54" x14ac:dyDescent="0.25">
      <c r="I30263" s="80"/>
      <c r="AX30263" s="80"/>
      <c r="AY30263" s="80"/>
      <c r="AZ30263" s="80"/>
      <c r="BA30263" s="80"/>
      <c r="BB30263" s="80"/>
    </row>
    <row r="30264" spans="9:54" x14ac:dyDescent="0.25">
      <c r="I30264" s="80"/>
      <c r="AX30264" s="80"/>
      <c r="AY30264" s="80"/>
      <c r="AZ30264" s="80"/>
      <c r="BA30264" s="80"/>
      <c r="BB30264" s="80"/>
    </row>
    <row r="30265" spans="9:54" x14ac:dyDescent="0.25">
      <c r="I30265" s="80"/>
      <c r="AX30265" s="80"/>
      <c r="AY30265" s="80"/>
      <c r="AZ30265" s="80"/>
      <c r="BA30265" s="80"/>
      <c r="BB30265" s="80"/>
    </row>
    <row r="30266" spans="9:54" x14ac:dyDescent="0.25">
      <c r="I30266" s="80"/>
      <c r="AX30266" s="80"/>
      <c r="AY30266" s="80"/>
      <c r="AZ30266" s="80"/>
      <c r="BA30266" s="80"/>
      <c r="BB30266" s="80"/>
    </row>
    <row r="30267" spans="9:54" x14ac:dyDescent="0.25">
      <c r="I30267" s="80"/>
      <c r="AX30267" s="80"/>
      <c r="AY30267" s="80"/>
      <c r="AZ30267" s="80"/>
      <c r="BA30267" s="80"/>
      <c r="BB30267" s="80"/>
    </row>
    <row r="30268" spans="9:54" x14ac:dyDescent="0.25">
      <c r="I30268" s="80"/>
      <c r="AX30268" s="80"/>
      <c r="AY30268" s="80"/>
      <c r="AZ30268" s="80"/>
      <c r="BA30268" s="80"/>
      <c r="BB30268" s="80"/>
    </row>
    <row r="30269" spans="9:54" x14ac:dyDescent="0.25">
      <c r="I30269" s="80"/>
      <c r="AX30269" s="80"/>
      <c r="AY30269" s="80"/>
      <c r="AZ30269" s="80"/>
      <c r="BA30269" s="80"/>
      <c r="BB30269" s="80"/>
    </row>
    <row r="30270" spans="9:54" x14ac:dyDescent="0.25">
      <c r="I30270" s="80"/>
      <c r="AX30270" s="80"/>
      <c r="AY30270" s="80"/>
      <c r="AZ30270" s="80"/>
      <c r="BA30270" s="80"/>
      <c r="BB30270" s="80"/>
    </row>
    <row r="30271" spans="9:54" x14ac:dyDescent="0.25">
      <c r="I30271" s="80"/>
      <c r="AX30271" s="80"/>
      <c r="AY30271" s="80"/>
      <c r="AZ30271" s="80"/>
      <c r="BA30271" s="80"/>
      <c r="BB30271" s="80"/>
    </row>
    <row r="30272" spans="9:54" x14ac:dyDescent="0.25">
      <c r="I30272" s="80"/>
      <c r="AX30272" s="80"/>
      <c r="AY30272" s="80"/>
      <c r="AZ30272" s="80"/>
      <c r="BA30272" s="80"/>
      <c r="BB30272" s="80"/>
    </row>
    <row r="30273" spans="9:54" x14ac:dyDescent="0.25">
      <c r="I30273" s="80"/>
      <c r="AX30273" s="80"/>
      <c r="AY30273" s="80"/>
      <c r="AZ30273" s="80"/>
      <c r="BA30273" s="80"/>
      <c r="BB30273" s="80"/>
    </row>
    <row r="30274" spans="9:54" x14ac:dyDescent="0.25">
      <c r="I30274" s="80"/>
      <c r="AX30274" s="80"/>
      <c r="AY30274" s="80"/>
      <c r="AZ30274" s="80"/>
      <c r="BA30274" s="80"/>
      <c r="BB30274" s="80"/>
    </row>
    <row r="30275" spans="9:54" x14ac:dyDescent="0.25">
      <c r="I30275" s="80"/>
      <c r="AX30275" s="80"/>
      <c r="AY30275" s="80"/>
      <c r="AZ30275" s="80"/>
      <c r="BA30275" s="80"/>
      <c r="BB30275" s="80"/>
    </row>
    <row r="30276" spans="9:54" x14ac:dyDescent="0.25">
      <c r="I30276" s="80"/>
      <c r="AX30276" s="80"/>
      <c r="AY30276" s="80"/>
      <c r="AZ30276" s="80"/>
      <c r="BA30276" s="80"/>
      <c r="BB30276" s="80"/>
    </row>
    <row r="30277" spans="9:54" x14ac:dyDescent="0.25">
      <c r="I30277" s="80"/>
      <c r="AX30277" s="80"/>
      <c r="AY30277" s="80"/>
      <c r="AZ30277" s="80"/>
      <c r="BA30277" s="80"/>
      <c r="BB30277" s="80"/>
    </row>
    <row r="30278" spans="9:54" x14ac:dyDescent="0.25">
      <c r="I30278" s="80"/>
      <c r="AX30278" s="80"/>
      <c r="AY30278" s="80"/>
      <c r="AZ30278" s="80"/>
      <c r="BA30278" s="80"/>
      <c r="BB30278" s="80"/>
    </row>
    <row r="30279" spans="9:54" x14ac:dyDescent="0.25">
      <c r="I30279" s="80"/>
      <c r="AX30279" s="80"/>
      <c r="AY30279" s="80"/>
      <c r="AZ30279" s="80"/>
      <c r="BA30279" s="80"/>
      <c r="BB30279" s="80"/>
    </row>
    <row r="30280" spans="9:54" x14ac:dyDescent="0.25">
      <c r="I30280" s="80"/>
      <c r="AX30280" s="80"/>
      <c r="AY30280" s="80"/>
      <c r="AZ30280" s="80"/>
      <c r="BA30280" s="80"/>
      <c r="BB30280" s="80"/>
    </row>
    <row r="30281" spans="9:54" x14ac:dyDescent="0.25">
      <c r="I30281" s="80"/>
      <c r="AX30281" s="80"/>
      <c r="AY30281" s="80"/>
      <c r="AZ30281" s="80"/>
      <c r="BA30281" s="80"/>
      <c r="BB30281" s="80"/>
    </row>
    <row r="30282" spans="9:54" x14ac:dyDescent="0.25">
      <c r="I30282" s="80"/>
      <c r="AX30282" s="80"/>
      <c r="AY30282" s="80"/>
      <c r="AZ30282" s="80"/>
      <c r="BA30282" s="80"/>
      <c r="BB30282" s="80"/>
    </row>
    <row r="30283" spans="9:54" x14ac:dyDescent="0.25">
      <c r="I30283" s="80"/>
      <c r="AX30283" s="80"/>
      <c r="AY30283" s="80"/>
      <c r="AZ30283" s="80"/>
      <c r="BA30283" s="80"/>
      <c r="BB30283" s="80"/>
    </row>
    <row r="30284" spans="9:54" x14ac:dyDescent="0.25">
      <c r="I30284" s="80"/>
      <c r="AX30284" s="80"/>
      <c r="AY30284" s="80"/>
      <c r="AZ30284" s="80"/>
      <c r="BA30284" s="80"/>
      <c r="BB30284" s="80"/>
    </row>
    <row r="30285" spans="9:54" x14ac:dyDescent="0.25">
      <c r="I30285" s="80"/>
      <c r="AX30285" s="80"/>
      <c r="AY30285" s="80"/>
      <c r="AZ30285" s="80"/>
      <c r="BA30285" s="80"/>
      <c r="BB30285" s="80"/>
    </row>
    <row r="30286" spans="9:54" x14ac:dyDescent="0.25">
      <c r="I30286" s="80"/>
      <c r="AX30286" s="80"/>
      <c r="AY30286" s="80"/>
      <c r="AZ30286" s="80"/>
      <c r="BA30286" s="80"/>
      <c r="BB30286" s="80"/>
    </row>
    <row r="30287" spans="9:54" x14ac:dyDescent="0.25">
      <c r="I30287" s="80"/>
      <c r="AX30287" s="80"/>
      <c r="AY30287" s="80"/>
      <c r="AZ30287" s="80"/>
      <c r="BA30287" s="80"/>
      <c r="BB30287" s="80"/>
    </row>
    <row r="30288" spans="9:54" x14ac:dyDescent="0.25">
      <c r="I30288" s="80"/>
      <c r="AX30288" s="80"/>
      <c r="AY30288" s="80"/>
      <c r="AZ30288" s="80"/>
      <c r="BA30288" s="80"/>
      <c r="BB30288" s="80"/>
    </row>
    <row r="30289" spans="9:54" x14ac:dyDescent="0.25">
      <c r="I30289" s="80"/>
      <c r="AX30289" s="80"/>
      <c r="AY30289" s="80"/>
      <c r="AZ30289" s="80"/>
      <c r="BA30289" s="80"/>
      <c r="BB30289" s="80"/>
    </row>
    <row r="30290" spans="9:54" x14ac:dyDescent="0.25">
      <c r="I30290" s="80"/>
      <c r="AX30290" s="80"/>
      <c r="AY30290" s="80"/>
      <c r="AZ30290" s="80"/>
      <c r="BA30290" s="80"/>
      <c r="BB30290" s="80"/>
    </row>
    <row r="30291" spans="9:54" x14ac:dyDescent="0.25">
      <c r="I30291" s="80"/>
      <c r="AX30291" s="80"/>
      <c r="AY30291" s="80"/>
      <c r="AZ30291" s="80"/>
      <c r="BA30291" s="80"/>
      <c r="BB30291" s="80"/>
    </row>
    <row r="30292" spans="9:54" x14ac:dyDescent="0.25">
      <c r="I30292" s="80"/>
      <c r="AX30292" s="80"/>
      <c r="AY30292" s="80"/>
      <c r="AZ30292" s="80"/>
      <c r="BA30292" s="80"/>
      <c r="BB30292" s="80"/>
    </row>
    <row r="30293" spans="9:54" x14ac:dyDescent="0.25">
      <c r="I30293" s="80"/>
      <c r="AX30293" s="80"/>
      <c r="AY30293" s="80"/>
      <c r="AZ30293" s="80"/>
      <c r="BA30293" s="80"/>
      <c r="BB30293" s="80"/>
    </row>
    <row r="30294" spans="9:54" x14ac:dyDescent="0.25">
      <c r="I30294" s="80"/>
      <c r="AX30294" s="80"/>
      <c r="AY30294" s="80"/>
      <c r="AZ30294" s="80"/>
      <c r="BA30294" s="80"/>
      <c r="BB30294" s="80"/>
    </row>
    <row r="30295" spans="9:54" x14ac:dyDescent="0.25">
      <c r="I30295" s="80"/>
      <c r="AX30295" s="80"/>
      <c r="AY30295" s="80"/>
      <c r="AZ30295" s="80"/>
      <c r="BA30295" s="80"/>
      <c r="BB30295" s="80"/>
    </row>
    <row r="30296" spans="9:54" x14ac:dyDescent="0.25">
      <c r="I30296" s="80"/>
      <c r="AX30296" s="80"/>
      <c r="AY30296" s="80"/>
      <c r="AZ30296" s="80"/>
      <c r="BA30296" s="80"/>
      <c r="BB30296" s="80"/>
    </row>
    <row r="30297" spans="9:54" x14ac:dyDescent="0.25">
      <c r="I30297" s="80"/>
      <c r="AX30297" s="80"/>
      <c r="AY30297" s="80"/>
      <c r="AZ30297" s="80"/>
      <c r="BA30297" s="80"/>
      <c r="BB30297" s="80"/>
    </row>
    <row r="30298" spans="9:54" x14ac:dyDescent="0.25">
      <c r="I30298" s="80"/>
      <c r="AX30298" s="80"/>
      <c r="AY30298" s="80"/>
      <c r="AZ30298" s="80"/>
      <c r="BA30298" s="80"/>
      <c r="BB30298" s="80"/>
    </row>
    <row r="30299" spans="9:54" x14ac:dyDescent="0.25">
      <c r="I30299" s="80"/>
      <c r="AX30299" s="80"/>
      <c r="AY30299" s="80"/>
      <c r="AZ30299" s="80"/>
      <c r="BA30299" s="80"/>
      <c r="BB30299" s="80"/>
    </row>
    <row r="30300" spans="9:54" x14ac:dyDescent="0.25">
      <c r="I30300" s="80"/>
      <c r="AX30300" s="80"/>
      <c r="AY30300" s="80"/>
      <c r="AZ30300" s="80"/>
      <c r="BA30300" s="80"/>
      <c r="BB30300" s="80"/>
    </row>
    <row r="30301" spans="9:54" x14ac:dyDescent="0.25">
      <c r="I30301" s="80"/>
      <c r="AX30301" s="80"/>
      <c r="AY30301" s="80"/>
      <c r="AZ30301" s="80"/>
      <c r="BA30301" s="80"/>
      <c r="BB30301" s="80"/>
    </row>
    <row r="30302" spans="9:54" x14ac:dyDescent="0.25">
      <c r="I30302" s="80"/>
      <c r="AX30302" s="80"/>
      <c r="AY30302" s="80"/>
      <c r="AZ30302" s="80"/>
      <c r="BA30302" s="80"/>
      <c r="BB30302" s="80"/>
    </row>
    <row r="30303" spans="9:54" x14ac:dyDescent="0.25">
      <c r="I30303" s="80"/>
      <c r="AX30303" s="80"/>
      <c r="AY30303" s="80"/>
      <c r="AZ30303" s="80"/>
      <c r="BA30303" s="80"/>
      <c r="BB30303" s="80"/>
    </row>
    <row r="30304" spans="9:54" x14ac:dyDescent="0.25">
      <c r="I30304" s="80"/>
      <c r="AX30304" s="80"/>
      <c r="AY30304" s="80"/>
      <c r="AZ30304" s="80"/>
      <c r="BA30304" s="80"/>
      <c r="BB30304" s="80"/>
    </row>
    <row r="30305" spans="9:54" x14ac:dyDescent="0.25">
      <c r="I30305" s="80"/>
      <c r="AX30305" s="80"/>
      <c r="AY30305" s="80"/>
      <c r="AZ30305" s="80"/>
      <c r="BA30305" s="80"/>
      <c r="BB30305" s="80"/>
    </row>
    <row r="30306" spans="9:54" x14ac:dyDescent="0.25">
      <c r="I30306" s="80"/>
      <c r="AX30306" s="80"/>
      <c r="AY30306" s="80"/>
      <c r="AZ30306" s="80"/>
      <c r="BA30306" s="80"/>
      <c r="BB30306" s="80"/>
    </row>
    <row r="30307" spans="9:54" x14ac:dyDescent="0.25">
      <c r="I30307" s="80"/>
      <c r="AX30307" s="80"/>
      <c r="AY30307" s="80"/>
      <c r="AZ30307" s="80"/>
      <c r="BA30307" s="80"/>
      <c r="BB30307" s="80"/>
    </row>
    <row r="30308" spans="9:54" x14ac:dyDescent="0.25">
      <c r="I30308" s="80"/>
      <c r="AX30308" s="80"/>
      <c r="AY30308" s="80"/>
      <c r="AZ30308" s="80"/>
      <c r="BA30308" s="80"/>
      <c r="BB30308" s="80"/>
    </row>
    <row r="30309" spans="9:54" x14ac:dyDescent="0.25">
      <c r="I30309" s="80"/>
      <c r="AX30309" s="80"/>
      <c r="AY30309" s="80"/>
      <c r="AZ30309" s="80"/>
      <c r="BA30309" s="80"/>
      <c r="BB30309" s="80"/>
    </row>
    <row r="30310" spans="9:54" x14ac:dyDescent="0.25">
      <c r="I30310" s="80"/>
      <c r="AX30310" s="80"/>
      <c r="AY30310" s="80"/>
      <c r="AZ30310" s="80"/>
      <c r="BA30310" s="80"/>
      <c r="BB30310" s="80"/>
    </row>
    <row r="30311" spans="9:54" x14ac:dyDescent="0.25">
      <c r="I30311" s="80"/>
      <c r="AX30311" s="80"/>
      <c r="AY30311" s="80"/>
      <c r="AZ30311" s="80"/>
      <c r="BA30311" s="80"/>
      <c r="BB30311" s="80"/>
    </row>
    <row r="30312" spans="9:54" x14ac:dyDescent="0.25">
      <c r="I30312" s="80"/>
      <c r="AX30312" s="80"/>
      <c r="AY30312" s="80"/>
      <c r="AZ30312" s="80"/>
      <c r="BA30312" s="80"/>
      <c r="BB30312" s="80"/>
    </row>
    <row r="30313" spans="9:54" x14ac:dyDescent="0.25">
      <c r="I30313" s="80"/>
      <c r="AX30313" s="80"/>
      <c r="AY30313" s="80"/>
      <c r="AZ30313" s="80"/>
      <c r="BA30313" s="80"/>
      <c r="BB30313" s="80"/>
    </row>
    <row r="30314" spans="9:54" x14ac:dyDescent="0.25">
      <c r="I30314" s="80"/>
      <c r="AX30314" s="80"/>
      <c r="AY30314" s="80"/>
      <c r="AZ30314" s="80"/>
      <c r="BA30314" s="80"/>
      <c r="BB30314" s="80"/>
    </row>
    <row r="30315" spans="9:54" x14ac:dyDescent="0.25">
      <c r="I30315" s="80"/>
      <c r="AX30315" s="80"/>
      <c r="AY30315" s="80"/>
      <c r="AZ30315" s="80"/>
      <c r="BA30315" s="80"/>
      <c r="BB30315" s="80"/>
    </row>
    <row r="30316" spans="9:54" x14ac:dyDescent="0.25">
      <c r="I30316" s="80"/>
      <c r="AX30316" s="80"/>
      <c r="AY30316" s="80"/>
      <c r="AZ30316" s="80"/>
      <c r="BA30316" s="80"/>
      <c r="BB30316" s="80"/>
    </row>
    <row r="30317" spans="9:54" x14ac:dyDescent="0.25">
      <c r="I30317" s="80"/>
      <c r="AX30317" s="80"/>
      <c r="AY30317" s="80"/>
      <c r="AZ30317" s="80"/>
      <c r="BA30317" s="80"/>
      <c r="BB30317" s="80"/>
    </row>
    <row r="30318" spans="9:54" x14ac:dyDescent="0.25">
      <c r="I30318" s="80"/>
      <c r="AX30318" s="80"/>
      <c r="AY30318" s="80"/>
      <c r="AZ30318" s="80"/>
      <c r="BA30318" s="80"/>
      <c r="BB30318" s="80"/>
    </row>
    <row r="30319" spans="9:54" x14ac:dyDescent="0.25">
      <c r="I30319" s="80"/>
      <c r="AX30319" s="80"/>
      <c r="AY30319" s="80"/>
      <c r="AZ30319" s="80"/>
      <c r="BA30319" s="80"/>
      <c r="BB30319" s="80"/>
    </row>
    <row r="30320" spans="9:54" x14ac:dyDescent="0.25">
      <c r="I30320" s="80"/>
      <c r="AX30320" s="80"/>
      <c r="AY30320" s="80"/>
      <c r="AZ30320" s="80"/>
      <c r="BA30320" s="80"/>
      <c r="BB30320" s="80"/>
    </row>
    <row r="30321" spans="9:54" x14ac:dyDescent="0.25">
      <c r="I30321" s="80"/>
      <c r="AX30321" s="80"/>
      <c r="AY30321" s="80"/>
      <c r="AZ30321" s="80"/>
      <c r="BA30321" s="80"/>
      <c r="BB30321" s="80"/>
    </row>
    <row r="30322" spans="9:54" x14ac:dyDescent="0.25">
      <c r="I30322" s="80"/>
      <c r="AX30322" s="80"/>
      <c r="AY30322" s="80"/>
      <c r="AZ30322" s="80"/>
      <c r="BA30322" s="80"/>
      <c r="BB30322" s="80"/>
    </row>
    <row r="30323" spans="9:54" x14ac:dyDescent="0.25">
      <c r="I30323" s="80"/>
      <c r="AX30323" s="80"/>
      <c r="AY30323" s="80"/>
      <c r="AZ30323" s="80"/>
      <c r="BA30323" s="80"/>
      <c r="BB30323" s="80"/>
    </row>
    <row r="30324" spans="9:54" x14ac:dyDescent="0.25">
      <c r="I30324" s="80"/>
      <c r="AX30324" s="80"/>
      <c r="AY30324" s="80"/>
      <c r="AZ30324" s="80"/>
      <c r="BA30324" s="80"/>
      <c r="BB30324" s="80"/>
    </row>
    <row r="30325" spans="9:54" x14ac:dyDescent="0.25">
      <c r="I30325" s="80"/>
      <c r="AX30325" s="80"/>
      <c r="AY30325" s="80"/>
      <c r="AZ30325" s="80"/>
      <c r="BA30325" s="80"/>
      <c r="BB30325" s="80"/>
    </row>
    <row r="30326" spans="9:54" x14ac:dyDescent="0.25">
      <c r="I30326" s="80"/>
      <c r="AX30326" s="80"/>
      <c r="AY30326" s="80"/>
      <c r="AZ30326" s="80"/>
      <c r="BA30326" s="80"/>
      <c r="BB30326" s="80"/>
    </row>
    <row r="30327" spans="9:54" x14ac:dyDescent="0.25">
      <c r="I30327" s="80"/>
      <c r="AX30327" s="80"/>
      <c r="AY30327" s="80"/>
      <c r="AZ30327" s="80"/>
      <c r="BA30327" s="80"/>
      <c r="BB30327" s="80"/>
    </row>
    <row r="30328" spans="9:54" x14ac:dyDescent="0.25">
      <c r="I30328" s="80"/>
      <c r="AX30328" s="80"/>
      <c r="AY30328" s="80"/>
      <c r="AZ30328" s="80"/>
      <c r="BA30328" s="80"/>
      <c r="BB30328" s="80"/>
    </row>
    <row r="30329" spans="9:54" x14ac:dyDescent="0.25">
      <c r="I30329" s="80"/>
      <c r="AX30329" s="80"/>
      <c r="AY30329" s="80"/>
      <c r="AZ30329" s="80"/>
      <c r="BA30329" s="80"/>
      <c r="BB30329" s="80"/>
    </row>
    <row r="30330" spans="9:54" x14ac:dyDescent="0.25">
      <c r="I30330" s="80"/>
      <c r="AX30330" s="80"/>
      <c r="AY30330" s="80"/>
      <c r="AZ30330" s="80"/>
      <c r="BA30330" s="80"/>
      <c r="BB30330" s="80"/>
    </row>
    <row r="30331" spans="9:54" x14ac:dyDescent="0.25">
      <c r="I30331" s="80"/>
      <c r="AX30331" s="80"/>
      <c r="AY30331" s="80"/>
      <c r="AZ30331" s="80"/>
      <c r="BA30331" s="80"/>
      <c r="BB30331" s="80"/>
    </row>
    <row r="30332" spans="9:54" x14ac:dyDescent="0.25">
      <c r="I30332" s="80"/>
      <c r="AX30332" s="80"/>
      <c r="AY30332" s="80"/>
      <c r="AZ30332" s="80"/>
      <c r="BA30332" s="80"/>
      <c r="BB30332" s="80"/>
    </row>
    <row r="30333" spans="9:54" x14ac:dyDescent="0.25">
      <c r="I30333" s="80"/>
      <c r="AX30333" s="80"/>
      <c r="AY30333" s="80"/>
      <c r="AZ30333" s="80"/>
      <c r="BA30333" s="80"/>
      <c r="BB30333" s="80"/>
    </row>
    <row r="30334" spans="9:54" x14ac:dyDescent="0.25">
      <c r="I30334" s="80"/>
      <c r="AX30334" s="80"/>
      <c r="AY30334" s="80"/>
      <c r="AZ30334" s="80"/>
      <c r="BA30334" s="80"/>
      <c r="BB30334" s="80"/>
    </row>
    <row r="30335" spans="9:54" x14ac:dyDescent="0.25">
      <c r="I30335" s="80"/>
      <c r="AX30335" s="80"/>
      <c r="AY30335" s="80"/>
      <c r="AZ30335" s="80"/>
      <c r="BA30335" s="80"/>
      <c r="BB30335" s="80"/>
    </row>
    <row r="30336" spans="9:54" x14ac:dyDescent="0.25">
      <c r="I30336" s="80"/>
      <c r="AX30336" s="80"/>
      <c r="AY30336" s="80"/>
      <c r="AZ30336" s="80"/>
      <c r="BA30336" s="80"/>
      <c r="BB30336" s="80"/>
    </row>
    <row r="30337" spans="9:54" x14ac:dyDescent="0.25">
      <c r="I30337" s="80"/>
      <c r="AX30337" s="80"/>
      <c r="AY30337" s="80"/>
      <c r="AZ30337" s="80"/>
      <c r="BA30337" s="80"/>
      <c r="BB30337" s="80"/>
    </row>
    <row r="30338" spans="9:54" x14ac:dyDescent="0.25">
      <c r="I30338" s="80"/>
      <c r="AX30338" s="80"/>
      <c r="AY30338" s="80"/>
      <c r="AZ30338" s="80"/>
      <c r="BA30338" s="80"/>
      <c r="BB30338" s="80"/>
    </row>
    <row r="30339" spans="9:54" x14ac:dyDescent="0.25">
      <c r="I30339" s="80"/>
      <c r="AX30339" s="80"/>
      <c r="AY30339" s="80"/>
      <c r="AZ30339" s="80"/>
      <c r="BA30339" s="80"/>
      <c r="BB30339" s="80"/>
    </row>
    <row r="30340" spans="9:54" x14ac:dyDescent="0.25">
      <c r="I30340" s="80"/>
      <c r="AX30340" s="80"/>
      <c r="AY30340" s="80"/>
      <c r="AZ30340" s="80"/>
      <c r="BA30340" s="80"/>
      <c r="BB30340" s="80"/>
    </row>
    <row r="30341" spans="9:54" x14ac:dyDescent="0.25">
      <c r="I30341" s="80"/>
      <c r="AX30341" s="80"/>
      <c r="AY30341" s="80"/>
      <c r="AZ30341" s="80"/>
      <c r="BA30341" s="80"/>
      <c r="BB30341" s="80"/>
    </row>
    <row r="30342" spans="9:54" x14ac:dyDescent="0.25">
      <c r="I30342" s="80"/>
      <c r="AX30342" s="80"/>
      <c r="AY30342" s="80"/>
      <c r="AZ30342" s="80"/>
      <c r="BA30342" s="80"/>
      <c r="BB30342" s="80"/>
    </row>
    <row r="30343" spans="9:54" x14ac:dyDescent="0.25">
      <c r="I30343" s="80"/>
      <c r="AX30343" s="80"/>
      <c r="AY30343" s="80"/>
      <c r="AZ30343" s="80"/>
      <c r="BA30343" s="80"/>
      <c r="BB30343" s="80"/>
    </row>
    <row r="30344" spans="9:54" x14ac:dyDescent="0.25">
      <c r="I30344" s="80"/>
      <c r="AX30344" s="80"/>
      <c r="AY30344" s="80"/>
      <c r="AZ30344" s="80"/>
      <c r="BA30344" s="80"/>
      <c r="BB30344" s="80"/>
    </row>
    <row r="30345" spans="9:54" x14ac:dyDescent="0.25">
      <c r="I30345" s="80"/>
      <c r="AX30345" s="80"/>
      <c r="AY30345" s="80"/>
      <c r="AZ30345" s="80"/>
      <c r="BA30345" s="80"/>
      <c r="BB30345" s="80"/>
    </row>
    <row r="30346" spans="9:54" x14ac:dyDescent="0.25">
      <c r="I30346" s="80"/>
      <c r="AX30346" s="80"/>
      <c r="AY30346" s="80"/>
      <c r="AZ30346" s="80"/>
      <c r="BA30346" s="80"/>
      <c r="BB30346" s="80"/>
    </row>
    <row r="30347" spans="9:54" x14ac:dyDescent="0.25">
      <c r="I30347" s="80"/>
      <c r="AX30347" s="80"/>
      <c r="AY30347" s="80"/>
      <c r="AZ30347" s="80"/>
      <c r="BA30347" s="80"/>
      <c r="BB30347" s="80"/>
    </row>
    <row r="30348" spans="9:54" x14ac:dyDescent="0.25">
      <c r="I30348" s="80"/>
      <c r="AX30348" s="80"/>
      <c r="AY30348" s="80"/>
      <c r="AZ30348" s="80"/>
      <c r="BA30348" s="80"/>
      <c r="BB30348" s="80"/>
    </row>
    <row r="30349" spans="9:54" x14ac:dyDescent="0.25">
      <c r="I30349" s="80"/>
      <c r="AX30349" s="80"/>
      <c r="AY30349" s="80"/>
      <c r="AZ30349" s="80"/>
      <c r="BA30349" s="80"/>
      <c r="BB30349" s="80"/>
    </row>
    <row r="30350" spans="9:54" x14ac:dyDescent="0.25">
      <c r="I30350" s="80"/>
      <c r="AX30350" s="80"/>
      <c r="AY30350" s="80"/>
      <c r="AZ30350" s="80"/>
      <c r="BA30350" s="80"/>
      <c r="BB30350" s="80"/>
    </row>
    <row r="30351" spans="9:54" x14ac:dyDescent="0.25">
      <c r="I30351" s="80"/>
      <c r="AX30351" s="80"/>
      <c r="AY30351" s="80"/>
      <c r="AZ30351" s="80"/>
      <c r="BA30351" s="80"/>
      <c r="BB30351" s="80"/>
    </row>
    <row r="30352" spans="9:54" x14ac:dyDescent="0.25">
      <c r="I30352" s="80"/>
      <c r="AX30352" s="80"/>
      <c r="AY30352" s="80"/>
      <c r="AZ30352" s="80"/>
      <c r="BA30352" s="80"/>
      <c r="BB30352" s="80"/>
    </row>
    <row r="30353" spans="9:54" x14ac:dyDescent="0.25">
      <c r="I30353" s="80"/>
      <c r="AX30353" s="80"/>
      <c r="AY30353" s="80"/>
      <c r="AZ30353" s="80"/>
      <c r="BA30353" s="80"/>
      <c r="BB30353" s="80"/>
    </row>
    <row r="30354" spans="9:54" x14ac:dyDescent="0.25">
      <c r="I30354" s="80"/>
      <c r="AX30354" s="80"/>
      <c r="AY30354" s="80"/>
      <c r="AZ30354" s="80"/>
      <c r="BA30354" s="80"/>
      <c r="BB30354" s="80"/>
    </row>
    <row r="30355" spans="9:54" x14ac:dyDescent="0.25">
      <c r="I30355" s="80"/>
      <c r="AX30355" s="80"/>
      <c r="AY30355" s="80"/>
      <c r="AZ30355" s="80"/>
      <c r="BA30355" s="80"/>
      <c r="BB30355" s="80"/>
    </row>
    <row r="30356" spans="9:54" x14ac:dyDescent="0.25">
      <c r="I30356" s="80"/>
      <c r="AX30356" s="80"/>
      <c r="AY30356" s="80"/>
      <c r="AZ30356" s="80"/>
      <c r="BA30356" s="80"/>
      <c r="BB30356" s="80"/>
    </row>
    <row r="30357" spans="9:54" x14ac:dyDescent="0.25">
      <c r="I30357" s="80"/>
      <c r="AX30357" s="80"/>
      <c r="AY30357" s="80"/>
      <c r="AZ30357" s="80"/>
      <c r="BA30357" s="80"/>
      <c r="BB30357" s="80"/>
    </row>
    <row r="30358" spans="9:54" x14ac:dyDescent="0.25">
      <c r="I30358" s="80"/>
      <c r="AX30358" s="80"/>
      <c r="AY30358" s="80"/>
      <c r="AZ30358" s="80"/>
      <c r="BA30358" s="80"/>
      <c r="BB30358" s="80"/>
    </row>
    <row r="30359" spans="9:54" x14ac:dyDescent="0.25">
      <c r="I30359" s="80"/>
      <c r="AX30359" s="80"/>
      <c r="AY30359" s="80"/>
      <c r="AZ30359" s="80"/>
      <c r="BA30359" s="80"/>
      <c r="BB30359" s="80"/>
    </row>
    <row r="30360" spans="9:54" x14ac:dyDescent="0.25">
      <c r="I30360" s="80"/>
      <c r="AX30360" s="80"/>
      <c r="AY30360" s="80"/>
      <c r="AZ30360" s="80"/>
      <c r="BA30360" s="80"/>
      <c r="BB30360" s="80"/>
    </row>
    <row r="30361" spans="9:54" x14ac:dyDescent="0.25">
      <c r="I30361" s="80"/>
      <c r="AX30361" s="80"/>
      <c r="AY30361" s="80"/>
      <c r="AZ30361" s="80"/>
      <c r="BA30361" s="80"/>
      <c r="BB30361" s="80"/>
    </row>
    <row r="30362" spans="9:54" x14ac:dyDescent="0.25">
      <c r="I30362" s="80"/>
      <c r="AX30362" s="80"/>
      <c r="AY30362" s="80"/>
      <c r="AZ30362" s="80"/>
      <c r="BA30362" s="80"/>
      <c r="BB30362" s="80"/>
    </row>
    <row r="30363" spans="9:54" x14ac:dyDescent="0.25">
      <c r="I30363" s="80"/>
      <c r="AX30363" s="80"/>
      <c r="AY30363" s="80"/>
      <c r="AZ30363" s="80"/>
      <c r="BA30363" s="80"/>
      <c r="BB30363" s="80"/>
    </row>
    <row r="30364" spans="9:54" x14ac:dyDescent="0.25">
      <c r="I30364" s="80"/>
      <c r="AX30364" s="80"/>
      <c r="AY30364" s="80"/>
      <c r="AZ30364" s="80"/>
      <c r="BA30364" s="80"/>
      <c r="BB30364" s="80"/>
    </row>
    <row r="30365" spans="9:54" x14ac:dyDescent="0.25">
      <c r="I30365" s="80"/>
      <c r="AX30365" s="80"/>
      <c r="AY30365" s="80"/>
      <c r="AZ30365" s="80"/>
      <c r="BA30365" s="80"/>
      <c r="BB30365" s="80"/>
    </row>
    <row r="30366" spans="9:54" x14ac:dyDescent="0.25">
      <c r="I30366" s="80"/>
      <c r="AX30366" s="80"/>
      <c r="AY30366" s="80"/>
      <c r="AZ30366" s="80"/>
      <c r="BA30366" s="80"/>
      <c r="BB30366" s="80"/>
    </row>
    <row r="30367" spans="9:54" x14ac:dyDescent="0.25">
      <c r="I30367" s="80"/>
      <c r="AX30367" s="80"/>
      <c r="AY30367" s="80"/>
      <c r="AZ30367" s="80"/>
      <c r="BA30367" s="80"/>
      <c r="BB30367" s="80"/>
    </row>
    <row r="30368" spans="9:54" x14ac:dyDescent="0.25">
      <c r="I30368" s="80"/>
      <c r="AX30368" s="80"/>
      <c r="AY30368" s="80"/>
      <c r="AZ30368" s="80"/>
      <c r="BA30368" s="80"/>
      <c r="BB30368" s="80"/>
    </row>
    <row r="30369" spans="9:54" x14ac:dyDescent="0.25">
      <c r="I30369" s="80"/>
      <c r="AX30369" s="80"/>
      <c r="AY30369" s="80"/>
      <c r="AZ30369" s="80"/>
      <c r="BA30369" s="80"/>
      <c r="BB30369" s="80"/>
    </row>
    <row r="30370" spans="9:54" x14ac:dyDescent="0.25">
      <c r="I30370" s="80"/>
      <c r="AX30370" s="80"/>
      <c r="AY30370" s="80"/>
      <c r="AZ30370" s="80"/>
      <c r="BA30370" s="80"/>
      <c r="BB30370" s="80"/>
    </row>
    <row r="30371" spans="9:54" x14ac:dyDescent="0.25">
      <c r="I30371" s="80"/>
      <c r="AX30371" s="80"/>
      <c r="AY30371" s="80"/>
      <c r="AZ30371" s="80"/>
      <c r="BA30371" s="80"/>
      <c r="BB30371" s="80"/>
    </row>
    <row r="30372" spans="9:54" x14ac:dyDescent="0.25">
      <c r="I30372" s="80"/>
      <c r="AX30372" s="80"/>
      <c r="AY30372" s="80"/>
      <c r="AZ30372" s="80"/>
      <c r="BA30372" s="80"/>
      <c r="BB30372" s="80"/>
    </row>
    <row r="30373" spans="9:54" x14ac:dyDescent="0.25">
      <c r="I30373" s="80"/>
      <c r="AX30373" s="80"/>
      <c r="AY30373" s="80"/>
      <c r="AZ30373" s="80"/>
      <c r="BA30373" s="80"/>
      <c r="BB30373" s="80"/>
    </row>
    <row r="30374" spans="9:54" x14ac:dyDescent="0.25">
      <c r="I30374" s="80"/>
      <c r="AX30374" s="80"/>
      <c r="AY30374" s="80"/>
      <c r="AZ30374" s="80"/>
      <c r="BA30374" s="80"/>
      <c r="BB30374" s="80"/>
    </row>
    <row r="30375" spans="9:54" x14ac:dyDescent="0.25">
      <c r="I30375" s="80"/>
      <c r="AX30375" s="80"/>
      <c r="AY30375" s="80"/>
      <c r="AZ30375" s="80"/>
      <c r="BA30375" s="80"/>
      <c r="BB30375" s="80"/>
    </row>
    <row r="30376" spans="9:54" x14ac:dyDescent="0.25">
      <c r="I30376" s="80"/>
      <c r="AX30376" s="80"/>
      <c r="AY30376" s="80"/>
      <c r="AZ30376" s="80"/>
      <c r="BA30376" s="80"/>
      <c r="BB30376" s="80"/>
    </row>
    <row r="30377" spans="9:54" x14ac:dyDescent="0.25">
      <c r="I30377" s="80"/>
      <c r="AX30377" s="80"/>
      <c r="AY30377" s="80"/>
      <c r="AZ30377" s="80"/>
      <c r="BA30377" s="80"/>
      <c r="BB30377" s="80"/>
    </row>
    <row r="30378" spans="9:54" x14ac:dyDescent="0.25">
      <c r="I30378" s="80"/>
      <c r="AX30378" s="80"/>
      <c r="AY30378" s="80"/>
      <c r="AZ30378" s="80"/>
      <c r="BA30378" s="80"/>
      <c r="BB30378" s="80"/>
    </row>
    <row r="30379" spans="9:54" x14ac:dyDescent="0.25">
      <c r="I30379" s="80"/>
      <c r="AX30379" s="80"/>
      <c r="AY30379" s="80"/>
      <c r="AZ30379" s="80"/>
      <c r="BA30379" s="80"/>
      <c r="BB30379" s="80"/>
    </row>
    <row r="30380" spans="9:54" x14ac:dyDescent="0.25">
      <c r="I30380" s="80"/>
      <c r="AX30380" s="80"/>
      <c r="AY30380" s="80"/>
      <c r="AZ30380" s="80"/>
      <c r="BA30380" s="80"/>
      <c r="BB30380" s="80"/>
    </row>
    <row r="30381" spans="9:54" x14ac:dyDescent="0.25">
      <c r="I30381" s="80"/>
      <c r="AX30381" s="80"/>
      <c r="AY30381" s="80"/>
      <c r="AZ30381" s="80"/>
      <c r="BA30381" s="80"/>
      <c r="BB30381" s="80"/>
    </row>
    <row r="30382" spans="9:54" x14ac:dyDescent="0.25">
      <c r="I30382" s="80"/>
      <c r="AX30382" s="80"/>
      <c r="AY30382" s="80"/>
      <c r="AZ30382" s="80"/>
      <c r="BA30382" s="80"/>
      <c r="BB30382" s="80"/>
    </row>
    <row r="30383" spans="9:54" x14ac:dyDescent="0.25">
      <c r="I30383" s="80"/>
      <c r="AX30383" s="80"/>
      <c r="AY30383" s="80"/>
      <c r="AZ30383" s="80"/>
      <c r="BA30383" s="80"/>
      <c r="BB30383" s="80"/>
    </row>
    <row r="30384" spans="9:54" x14ac:dyDescent="0.25">
      <c r="I30384" s="80"/>
      <c r="AX30384" s="80"/>
      <c r="AY30384" s="80"/>
      <c r="AZ30384" s="80"/>
      <c r="BA30384" s="80"/>
      <c r="BB30384" s="80"/>
    </row>
    <row r="30385" spans="9:54" x14ac:dyDescent="0.25">
      <c r="I30385" s="80"/>
      <c r="AX30385" s="80"/>
      <c r="AY30385" s="80"/>
      <c r="AZ30385" s="80"/>
      <c r="BA30385" s="80"/>
      <c r="BB30385" s="80"/>
    </row>
    <row r="30386" spans="9:54" x14ac:dyDescent="0.25">
      <c r="I30386" s="80"/>
      <c r="AX30386" s="80"/>
      <c r="AY30386" s="80"/>
      <c r="AZ30386" s="80"/>
      <c r="BA30386" s="80"/>
      <c r="BB30386" s="80"/>
    </row>
    <row r="30387" spans="9:54" x14ac:dyDescent="0.25">
      <c r="I30387" s="80"/>
      <c r="AX30387" s="80"/>
      <c r="AY30387" s="80"/>
      <c r="AZ30387" s="80"/>
      <c r="BA30387" s="80"/>
      <c r="BB30387" s="80"/>
    </row>
    <row r="30388" spans="9:54" x14ac:dyDescent="0.25">
      <c r="I30388" s="80"/>
      <c r="AX30388" s="80"/>
      <c r="AY30388" s="80"/>
      <c r="AZ30388" s="80"/>
      <c r="BA30388" s="80"/>
      <c r="BB30388" s="80"/>
    </row>
    <row r="30389" spans="9:54" x14ac:dyDescent="0.25">
      <c r="I30389" s="80"/>
      <c r="AX30389" s="80"/>
      <c r="AY30389" s="80"/>
      <c r="AZ30389" s="80"/>
      <c r="BA30389" s="80"/>
      <c r="BB30389" s="80"/>
    </row>
    <row r="30390" spans="9:54" x14ac:dyDescent="0.25">
      <c r="I30390" s="80"/>
      <c r="AX30390" s="80"/>
      <c r="AY30390" s="80"/>
      <c r="AZ30390" s="80"/>
      <c r="BA30390" s="80"/>
      <c r="BB30390" s="80"/>
    </row>
    <row r="30391" spans="9:54" x14ac:dyDescent="0.25">
      <c r="I30391" s="80"/>
      <c r="AX30391" s="80"/>
      <c r="AY30391" s="80"/>
      <c r="AZ30391" s="80"/>
      <c r="BA30391" s="80"/>
      <c r="BB30391" s="80"/>
    </row>
    <row r="30392" spans="9:54" x14ac:dyDescent="0.25">
      <c r="I30392" s="80"/>
      <c r="AX30392" s="80"/>
      <c r="AY30392" s="80"/>
      <c r="AZ30392" s="80"/>
      <c r="BA30392" s="80"/>
      <c r="BB30392" s="80"/>
    </row>
    <row r="30393" spans="9:54" x14ac:dyDescent="0.25">
      <c r="I30393" s="80"/>
      <c r="AX30393" s="80"/>
      <c r="AY30393" s="80"/>
      <c r="AZ30393" s="80"/>
      <c r="BA30393" s="80"/>
      <c r="BB30393" s="80"/>
    </row>
    <row r="30394" spans="9:54" x14ac:dyDescent="0.25">
      <c r="I30394" s="80"/>
      <c r="AX30394" s="80"/>
      <c r="AY30394" s="80"/>
      <c r="AZ30394" s="80"/>
      <c r="BA30394" s="80"/>
      <c r="BB30394" s="80"/>
    </row>
    <row r="30395" spans="9:54" x14ac:dyDescent="0.25">
      <c r="I30395" s="80"/>
      <c r="AX30395" s="80"/>
      <c r="AY30395" s="80"/>
      <c r="AZ30395" s="80"/>
      <c r="BA30395" s="80"/>
      <c r="BB30395" s="80"/>
    </row>
    <row r="30396" spans="9:54" x14ac:dyDescent="0.25">
      <c r="I30396" s="80"/>
      <c r="AX30396" s="80"/>
      <c r="AY30396" s="80"/>
      <c r="AZ30396" s="80"/>
      <c r="BA30396" s="80"/>
      <c r="BB30396" s="80"/>
    </row>
    <row r="30397" spans="9:54" x14ac:dyDescent="0.25">
      <c r="I30397" s="80"/>
      <c r="AX30397" s="80"/>
      <c r="AY30397" s="80"/>
      <c r="AZ30397" s="80"/>
      <c r="BA30397" s="80"/>
      <c r="BB30397" s="80"/>
    </row>
    <row r="30398" spans="9:54" x14ac:dyDescent="0.25">
      <c r="I30398" s="80"/>
      <c r="AX30398" s="80"/>
      <c r="AY30398" s="80"/>
      <c r="AZ30398" s="80"/>
      <c r="BA30398" s="80"/>
      <c r="BB30398" s="80"/>
    </row>
    <row r="30399" spans="9:54" x14ac:dyDescent="0.25">
      <c r="I30399" s="80"/>
      <c r="AX30399" s="80"/>
      <c r="AY30399" s="80"/>
      <c r="AZ30399" s="80"/>
      <c r="BA30399" s="80"/>
      <c r="BB30399" s="80"/>
    </row>
    <row r="30400" spans="9:54" x14ac:dyDescent="0.25">
      <c r="I30400" s="80"/>
      <c r="AX30400" s="80"/>
      <c r="AY30400" s="80"/>
      <c r="AZ30400" s="80"/>
      <c r="BA30400" s="80"/>
      <c r="BB30400" s="80"/>
    </row>
    <row r="30401" spans="9:54" x14ac:dyDescent="0.25">
      <c r="I30401" s="80"/>
      <c r="AX30401" s="80"/>
      <c r="AY30401" s="80"/>
      <c r="AZ30401" s="80"/>
      <c r="BA30401" s="80"/>
      <c r="BB30401" s="80"/>
    </row>
    <row r="30402" spans="9:54" x14ac:dyDescent="0.25">
      <c r="I30402" s="80"/>
      <c r="AX30402" s="80"/>
      <c r="AY30402" s="80"/>
      <c r="AZ30402" s="80"/>
      <c r="BA30402" s="80"/>
      <c r="BB30402" s="80"/>
    </row>
    <row r="30403" spans="9:54" x14ac:dyDescent="0.25">
      <c r="I30403" s="80"/>
      <c r="AX30403" s="80"/>
      <c r="AY30403" s="80"/>
      <c r="AZ30403" s="80"/>
      <c r="BA30403" s="80"/>
      <c r="BB30403" s="80"/>
    </row>
    <row r="30404" spans="9:54" x14ac:dyDescent="0.25">
      <c r="I30404" s="80"/>
      <c r="AX30404" s="80"/>
      <c r="AY30404" s="80"/>
      <c r="AZ30404" s="80"/>
      <c r="BA30404" s="80"/>
      <c r="BB30404" s="80"/>
    </row>
    <row r="30405" spans="9:54" x14ac:dyDescent="0.25">
      <c r="I30405" s="80"/>
      <c r="AX30405" s="80"/>
      <c r="AY30405" s="80"/>
      <c r="AZ30405" s="80"/>
      <c r="BA30405" s="80"/>
      <c r="BB30405" s="80"/>
    </row>
    <row r="30406" spans="9:54" x14ac:dyDescent="0.25">
      <c r="I30406" s="80"/>
      <c r="AX30406" s="80"/>
      <c r="AY30406" s="80"/>
      <c r="AZ30406" s="80"/>
      <c r="BA30406" s="80"/>
      <c r="BB30406" s="80"/>
    </row>
    <row r="30407" spans="9:54" x14ac:dyDescent="0.25">
      <c r="I30407" s="80"/>
      <c r="AX30407" s="80"/>
      <c r="AY30407" s="80"/>
      <c r="AZ30407" s="80"/>
      <c r="BA30407" s="80"/>
      <c r="BB30407" s="80"/>
    </row>
    <row r="30408" spans="9:54" x14ac:dyDescent="0.25">
      <c r="I30408" s="80"/>
      <c r="AX30408" s="80"/>
      <c r="AY30408" s="80"/>
      <c r="AZ30408" s="80"/>
      <c r="BA30408" s="80"/>
      <c r="BB30408" s="80"/>
    </row>
    <row r="30409" spans="9:54" x14ac:dyDescent="0.25">
      <c r="I30409" s="80"/>
      <c r="AX30409" s="80"/>
      <c r="AY30409" s="80"/>
      <c r="AZ30409" s="80"/>
      <c r="BA30409" s="80"/>
      <c r="BB30409" s="80"/>
    </row>
    <row r="30410" spans="9:54" x14ac:dyDescent="0.25">
      <c r="I30410" s="80"/>
      <c r="AX30410" s="80"/>
      <c r="AY30410" s="80"/>
      <c r="AZ30410" s="80"/>
      <c r="BA30410" s="80"/>
      <c r="BB30410" s="80"/>
    </row>
    <row r="30411" spans="9:54" x14ac:dyDescent="0.25">
      <c r="I30411" s="80"/>
      <c r="AX30411" s="80"/>
      <c r="AY30411" s="80"/>
      <c r="AZ30411" s="80"/>
      <c r="BA30411" s="80"/>
      <c r="BB30411" s="80"/>
    </row>
    <row r="30412" spans="9:54" x14ac:dyDescent="0.25">
      <c r="I30412" s="80"/>
      <c r="AX30412" s="80"/>
      <c r="AY30412" s="80"/>
      <c r="AZ30412" s="80"/>
      <c r="BA30412" s="80"/>
      <c r="BB30412" s="80"/>
    </row>
    <row r="30413" spans="9:54" x14ac:dyDescent="0.25">
      <c r="I30413" s="80"/>
      <c r="AX30413" s="80"/>
      <c r="AY30413" s="80"/>
      <c r="AZ30413" s="80"/>
      <c r="BA30413" s="80"/>
      <c r="BB30413" s="80"/>
    </row>
    <row r="30414" spans="9:54" x14ac:dyDescent="0.25">
      <c r="I30414" s="80"/>
      <c r="AX30414" s="80"/>
      <c r="AY30414" s="80"/>
      <c r="AZ30414" s="80"/>
      <c r="BA30414" s="80"/>
      <c r="BB30414" s="80"/>
    </row>
    <row r="30415" spans="9:54" x14ac:dyDescent="0.25">
      <c r="I30415" s="80"/>
      <c r="AX30415" s="80"/>
      <c r="AY30415" s="80"/>
      <c r="AZ30415" s="80"/>
      <c r="BA30415" s="80"/>
      <c r="BB30415" s="80"/>
    </row>
    <row r="30416" spans="9:54" x14ac:dyDescent="0.25">
      <c r="I30416" s="80"/>
      <c r="AX30416" s="80"/>
      <c r="AY30416" s="80"/>
      <c r="AZ30416" s="80"/>
      <c r="BA30416" s="80"/>
      <c r="BB30416" s="80"/>
    </row>
    <row r="30417" spans="9:54" x14ac:dyDescent="0.25">
      <c r="I30417" s="80"/>
      <c r="AX30417" s="80"/>
      <c r="AY30417" s="80"/>
      <c r="AZ30417" s="80"/>
      <c r="BA30417" s="80"/>
      <c r="BB30417" s="80"/>
    </row>
    <row r="30418" spans="9:54" x14ac:dyDescent="0.25">
      <c r="I30418" s="80"/>
      <c r="AX30418" s="80"/>
      <c r="AY30418" s="80"/>
      <c r="AZ30418" s="80"/>
      <c r="BA30418" s="80"/>
      <c r="BB30418" s="80"/>
    </row>
    <row r="30419" spans="9:54" x14ac:dyDescent="0.25">
      <c r="I30419" s="80"/>
      <c r="AX30419" s="80"/>
      <c r="AY30419" s="80"/>
      <c r="AZ30419" s="80"/>
      <c r="BA30419" s="80"/>
      <c r="BB30419" s="80"/>
    </row>
    <row r="30420" spans="9:54" x14ac:dyDescent="0.25">
      <c r="I30420" s="80"/>
      <c r="AX30420" s="80"/>
      <c r="AY30420" s="80"/>
      <c r="AZ30420" s="80"/>
      <c r="BA30420" s="80"/>
      <c r="BB30420" s="80"/>
    </row>
    <row r="30421" spans="9:54" x14ac:dyDescent="0.25">
      <c r="I30421" s="80"/>
      <c r="AX30421" s="80"/>
      <c r="AY30421" s="80"/>
      <c r="AZ30421" s="80"/>
      <c r="BA30421" s="80"/>
      <c r="BB30421" s="80"/>
    </row>
    <row r="30422" spans="9:54" x14ac:dyDescent="0.25">
      <c r="I30422" s="80"/>
      <c r="AX30422" s="80"/>
      <c r="AY30422" s="80"/>
      <c r="AZ30422" s="80"/>
      <c r="BA30422" s="80"/>
      <c r="BB30422" s="80"/>
    </row>
    <row r="30423" spans="9:54" x14ac:dyDescent="0.25">
      <c r="I30423" s="80"/>
      <c r="AX30423" s="80"/>
      <c r="AY30423" s="80"/>
      <c r="AZ30423" s="80"/>
      <c r="BA30423" s="80"/>
      <c r="BB30423" s="80"/>
    </row>
    <row r="30424" spans="9:54" x14ac:dyDescent="0.25">
      <c r="I30424" s="80"/>
      <c r="AX30424" s="80"/>
      <c r="AY30424" s="80"/>
      <c r="AZ30424" s="80"/>
      <c r="BA30424" s="80"/>
      <c r="BB30424" s="80"/>
    </row>
    <row r="30425" spans="9:54" x14ac:dyDescent="0.25">
      <c r="I30425" s="80"/>
      <c r="AX30425" s="80"/>
      <c r="AY30425" s="80"/>
      <c r="AZ30425" s="80"/>
      <c r="BA30425" s="80"/>
      <c r="BB30425" s="80"/>
    </row>
    <row r="30426" spans="9:54" x14ac:dyDescent="0.25">
      <c r="I30426" s="80"/>
      <c r="AX30426" s="80"/>
      <c r="AY30426" s="80"/>
      <c r="AZ30426" s="80"/>
      <c r="BA30426" s="80"/>
      <c r="BB30426" s="80"/>
    </row>
    <row r="30427" spans="9:54" x14ac:dyDescent="0.25">
      <c r="I30427" s="80"/>
      <c r="AX30427" s="80"/>
      <c r="AY30427" s="80"/>
      <c r="AZ30427" s="80"/>
      <c r="BA30427" s="80"/>
      <c r="BB30427" s="80"/>
    </row>
    <row r="30428" spans="9:54" x14ac:dyDescent="0.25">
      <c r="I30428" s="80"/>
      <c r="AX30428" s="80"/>
      <c r="AY30428" s="80"/>
      <c r="AZ30428" s="80"/>
      <c r="BA30428" s="80"/>
      <c r="BB30428" s="80"/>
    </row>
    <row r="30429" spans="9:54" x14ac:dyDescent="0.25">
      <c r="I30429" s="80"/>
      <c r="AX30429" s="80"/>
      <c r="AY30429" s="80"/>
      <c r="AZ30429" s="80"/>
      <c r="BA30429" s="80"/>
      <c r="BB30429" s="80"/>
    </row>
    <row r="30430" spans="9:54" x14ac:dyDescent="0.25">
      <c r="I30430" s="80"/>
      <c r="AX30430" s="80"/>
      <c r="AY30430" s="80"/>
      <c r="AZ30430" s="80"/>
      <c r="BA30430" s="80"/>
      <c r="BB30430" s="80"/>
    </row>
    <row r="30431" spans="9:54" x14ac:dyDescent="0.25">
      <c r="I30431" s="80"/>
      <c r="AX30431" s="80"/>
      <c r="AY30431" s="80"/>
      <c r="AZ30431" s="80"/>
      <c r="BA30431" s="80"/>
      <c r="BB30431" s="80"/>
    </row>
    <row r="30432" spans="9:54" x14ac:dyDescent="0.25">
      <c r="I30432" s="80"/>
      <c r="AX30432" s="80"/>
      <c r="AY30432" s="80"/>
      <c r="AZ30432" s="80"/>
      <c r="BA30432" s="80"/>
      <c r="BB30432" s="80"/>
    </row>
    <row r="30433" spans="9:54" x14ac:dyDescent="0.25">
      <c r="I30433" s="80"/>
      <c r="AX30433" s="80"/>
      <c r="AY30433" s="80"/>
      <c r="AZ30433" s="80"/>
      <c r="BA30433" s="80"/>
      <c r="BB30433" s="80"/>
    </row>
    <row r="30434" spans="9:54" x14ac:dyDescent="0.25">
      <c r="I30434" s="80"/>
      <c r="AX30434" s="80"/>
      <c r="AY30434" s="80"/>
      <c r="AZ30434" s="80"/>
      <c r="BA30434" s="80"/>
      <c r="BB30434" s="80"/>
    </row>
    <row r="30435" spans="9:54" x14ac:dyDescent="0.25">
      <c r="I30435" s="80"/>
      <c r="AX30435" s="80"/>
      <c r="AY30435" s="80"/>
      <c r="AZ30435" s="80"/>
      <c r="BA30435" s="80"/>
      <c r="BB30435" s="80"/>
    </row>
    <row r="30436" spans="9:54" x14ac:dyDescent="0.25">
      <c r="I30436" s="80"/>
      <c r="AX30436" s="80"/>
      <c r="AY30436" s="80"/>
      <c r="AZ30436" s="80"/>
      <c r="BA30436" s="80"/>
      <c r="BB30436" s="80"/>
    </row>
    <row r="30437" spans="9:54" x14ac:dyDescent="0.25">
      <c r="I30437" s="80"/>
      <c r="AX30437" s="80"/>
      <c r="AY30437" s="80"/>
      <c r="AZ30437" s="80"/>
      <c r="BA30437" s="80"/>
      <c r="BB30437" s="80"/>
    </row>
    <row r="30438" spans="9:54" x14ac:dyDescent="0.25">
      <c r="I30438" s="80"/>
      <c r="AX30438" s="80"/>
      <c r="AY30438" s="80"/>
      <c r="AZ30438" s="80"/>
      <c r="BA30438" s="80"/>
      <c r="BB30438" s="80"/>
    </row>
    <row r="30439" spans="9:54" x14ac:dyDescent="0.25">
      <c r="I30439" s="80"/>
      <c r="AX30439" s="80"/>
      <c r="AY30439" s="80"/>
      <c r="AZ30439" s="80"/>
      <c r="BA30439" s="80"/>
      <c r="BB30439" s="80"/>
    </row>
    <row r="30440" spans="9:54" x14ac:dyDescent="0.25">
      <c r="I30440" s="80"/>
      <c r="AX30440" s="80"/>
      <c r="AY30440" s="80"/>
      <c r="AZ30440" s="80"/>
      <c r="BA30440" s="80"/>
      <c r="BB30440" s="80"/>
    </row>
    <row r="30441" spans="9:54" x14ac:dyDescent="0.25">
      <c r="I30441" s="80"/>
      <c r="AX30441" s="80"/>
      <c r="AY30441" s="80"/>
      <c r="AZ30441" s="80"/>
      <c r="BA30441" s="80"/>
      <c r="BB30441" s="80"/>
    </row>
    <row r="30442" spans="9:54" x14ac:dyDescent="0.25">
      <c r="I30442" s="80"/>
      <c r="AX30442" s="80"/>
      <c r="AY30442" s="80"/>
      <c r="AZ30442" s="80"/>
      <c r="BA30442" s="80"/>
      <c r="BB30442" s="80"/>
    </row>
    <row r="30443" spans="9:54" x14ac:dyDescent="0.25">
      <c r="I30443" s="80"/>
      <c r="AX30443" s="80"/>
      <c r="AY30443" s="80"/>
      <c r="AZ30443" s="80"/>
      <c r="BA30443" s="80"/>
      <c r="BB30443" s="80"/>
    </row>
    <row r="30444" spans="9:54" x14ac:dyDescent="0.25">
      <c r="I30444" s="80"/>
      <c r="AX30444" s="80"/>
      <c r="AY30444" s="80"/>
      <c r="AZ30444" s="80"/>
      <c r="BA30444" s="80"/>
      <c r="BB30444" s="80"/>
    </row>
    <row r="30445" spans="9:54" x14ac:dyDescent="0.25">
      <c r="I30445" s="80"/>
      <c r="AX30445" s="80"/>
      <c r="AY30445" s="80"/>
      <c r="AZ30445" s="80"/>
      <c r="BA30445" s="80"/>
      <c r="BB30445" s="80"/>
    </row>
    <row r="30446" spans="9:54" x14ac:dyDescent="0.25">
      <c r="I30446" s="80"/>
      <c r="AX30446" s="80"/>
      <c r="AY30446" s="80"/>
      <c r="AZ30446" s="80"/>
      <c r="BA30446" s="80"/>
      <c r="BB30446" s="80"/>
    </row>
    <row r="30447" spans="9:54" x14ac:dyDescent="0.25">
      <c r="I30447" s="80"/>
      <c r="AX30447" s="80"/>
      <c r="AY30447" s="80"/>
      <c r="AZ30447" s="80"/>
      <c r="BA30447" s="80"/>
      <c r="BB30447" s="80"/>
    </row>
    <row r="30448" spans="9:54" x14ac:dyDescent="0.25">
      <c r="I30448" s="80"/>
      <c r="AX30448" s="80"/>
      <c r="AY30448" s="80"/>
      <c r="AZ30448" s="80"/>
      <c r="BA30448" s="80"/>
      <c r="BB30448" s="80"/>
    </row>
    <row r="30449" spans="9:54" x14ac:dyDescent="0.25">
      <c r="I30449" s="80"/>
      <c r="AX30449" s="80"/>
      <c r="AY30449" s="80"/>
      <c r="AZ30449" s="80"/>
      <c r="BA30449" s="80"/>
      <c r="BB30449" s="80"/>
    </row>
    <row r="30450" spans="9:54" x14ac:dyDescent="0.25">
      <c r="I30450" s="80"/>
      <c r="AX30450" s="80"/>
      <c r="AY30450" s="80"/>
      <c r="AZ30450" s="80"/>
      <c r="BA30450" s="80"/>
      <c r="BB30450" s="80"/>
    </row>
    <row r="30451" spans="9:54" x14ac:dyDescent="0.25">
      <c r="I30451" s="80"/>
      <c r="AX30451" s="80"/>
      <c r="AY30451" s="80"/>
      <c r="AZ30451" s="80"/>
      <c r="BA30451" s="80"/>
      <c r="BB30451" s="80"/>
    </row>
    <row r="30452" spans="9:54" x14ac:dyDescent="0.25">
      <c r="I30452" s="80"/>
      <c r="AX30452" s="80"/>
      <c r="AY30452" s="80"/>
      <c r="AZ30452" s="80"/>
      <c r="BA30452" s="80"/>
      <c r="BB30452" s="80"/>
    </row>
    <row r="30453" spans="9:54" x14ac:dyDescent="0.25">
      <c r="I30453" s="80"/>
      <c r="AX30453" s="80"/>
      <c r="AY30453" s="80"/>
      <c r="AZ30453" s="80"/>
      <c r="BA30453" s="80"/>
      <c r="BB30453" s="80"/>
    </row>
    <row r="30454" spans="9:54" x14ac:dyDescent="0.25">
      <c r="I30454" s="80"/>
      <c r="AX30454" s="80"/>
      <c r="AY30454" s="80"/>
      <c r="AZ30454" s="80"/>
      <c r="BA30454" s="80"/>
      <c r="BB30454" s="80"/>
    </row>
    <row r="30455" spans="9:54" x14ac:dyDescent="0.25">
      <c r="I30455" s="80"/>
      <c r="AX30455" s="80"/>
      <c r="AY30455" s="80"/>
      <c r="AZ30455" s="80"/>
      <c r="BA30455" s="80"/>
      <c r="BB30455" s="80"/>
    </row>
    <row r="30456" spans="9:54" x14ac:dyDescent="0.25">
      <c r="I30456" s="80"/>
      <c r="AX30456" s="80"/>
      <c r="AY30456" s="80"/>
      <c r="AZ30456" s="80"/>
      <c r="BA30456" s="80"/>
      <c r="BB30456" s="80"/>
    </row>
    <row r="30457" spans="9:54" x14ac:dyDescent="0.25">
      <c r="I30457" s="80"/>
      <c r="AX30457" s="80"/>
      <c r="AY30457" s="80"/>
      <c r="AZ30457" s="80"/>
      <c r="BA30457" s="80"/>
      <c r="BB30457" s="80"/>
    </row>
    <row r="30458" spans="9:54" x14ac:dyDescent="0.25">
      <c r="I30458" s="80"/>
      <c r="AX30458" s="80"/>
      <c r="AY30458" s="80"/>
      <c r="AZ30458" s="80"/>
      <c r="BA30458" s="80"/>
      <c r="BB30458" s="80"/>
    </row>
    <row r="30459" spans="9:54" x14ac:dyDescent="0.25">
      <c r="I30459" s="80"/>
      <c r="AX30459" s="80"/>
      <c r="AY30459" s="80"/>
      <c r="AZ30459" s="80"/>
      <c r="BA30459" s="80"/>
      <c r="BB30459" s="80"/>
    </row>
    <row r="30460" spans="9:54" x14ac:dyDescent="0.25">
      <c r="I30460" s="80"/>
      <c r="AX30460" s="80"/>
      <c r="AY30460" s="80"/>
      <c r="AZ30460" s="80"/>
      <c r="BA30460" s="80"/>
      <c r="BB30460" s="80"/>
    </row>
    <row r="30461" spans="9:54" x14ac:dyDescent="0.25">
      <c r="I30461" s="80"/>
      <c r="AX30461" s="80"/>
      <c r="AY30461" s="80"/>
      <c r="AZ30461" s="80"/>
      <c r="BA30461" s="80"/>
      <c r="BB30461" s="80"/>
    </row>
    <row r="30462" spans="9:54" x14ac:dyDescent="0.25">
      <c r="I30462" s="80"/>
      <c r="AX30462" s="80"/>
      <c r="AY30462" s="80"/>
      <c r="AZ30462" s="80"/>
      <c r="BA30462" s="80"/>
      <c r="BB30462" s="80"/>
    </row>
    <row r="30463" spans="9:54" x14ac:dyDescent="0.25">
      <c r="I30463" s="80"/>
      <c r="AX30463" s="80"/>
      <c r="AY30463" s="80"/>
      <c r="AZ30463" s="80"/>
      <c r="BA30463" s="80"/>
      <c r="BB30463" s="80"/>
    </row>
    <row r="30464" spans="9:54" x14ac:dyDescent="0.25">
      <c r="I30464" s="80"/>
      <c r="AX30464" s="80"/>
      <c r="AY30464" s="80"/>
      <c r="AZ30464" s="80"/>
      <c r="BA30464" s="80"/>
      <c r="BB30464" s="80"/>
    </row>
    <row r="30465" spans="9:54" x14ac:dyDescent="0.25">
      <c r="I30465" s="80"/>
      <c r="AX30465" s="80"/>
      <c r="AY30465" s="80"/>
      <c r="AZ30465" s="80"/>
      <c r="BA30465" s="80"/>
      <c r="BB30465" s="80"/>
    </row>
    <row r="30466" spans="9:54" x14ac:dyDescent="0.25">
      <c r="I30466" s="80"/>
      <c r="AX30466" s="80"/>
      <c r="AY30466" s="80"/>
      <c r="AZ30466" s="80"/>
      <c r="BA30466" s="80"/>
      <c r="BB30466" s="80"/>
    </row>
    <row r="30467" spans="9:54" x14ac:dyDescent="0.25">
      <c r="I30467" s="80"/>
      <c r="AX30467" s="80"/>
      <c r="AY30467" s="80"/>
      <c r="AZ30467" s="80"/>
      <c r="BA30467" s="80"/>
      <c r="BB30467" s="80"/>
    </row>
    <row r="30468" spans="9:54" x14ac:dyDescent="0.25">
      <c r="I30468" s="80"/>
      <c r="AX30468" s="80"/>
      <c r="AY30468" s="80"/>
      <c r="AZ30468" s="80"/>
      <c r="BA30468" s="80"/>
      <c r="BB30468" s="80"/>
    </row>
    <row r="30469" spans="9:54" x14ac:dyDescent="0.25">
      <c r="I30469" s="80"/>
      <c r="AX30469" s="80"/>
      <c r="AY30469" s="80"/>
      <c r="AZ30469" s="80"/>
      <c r="BA30469" s="80"/>
      <c r="BB30469" s="80"/>
    </row>
    <row r="30470" spans="9:54" x14ac:dyDescent="0.25">
      <c r="I30470" s="80"/>
      <c r="AX30470" s="80"/>
      <c r="AY30470" s="80"/>
      <c r="AZ30470" s="80"/>
      <c r="BA30470" s="80"/>
      <c r="BB30470" s="80"/>
    </row>
    <row r="30471" spans="9:54" x14ac:dyDescent="0.25">
      <c r="I30471" s="80"/>
      <c r="AX30471" s="80"/>
      <c r="AY30471" s="80"/>
      <c r="AZ30471" s="80"/>
      <c r="BA30471" s="80"/>
      <c r="BB30471" s="80"/>
    </row>
    <row r="30472" spans="9:54" x14ac:dyDescent="0.25">
      <c r="I30472" s="80"/>
      <c r="AX30472" s="80"/>
      <c r="AY30472" s="80"/>
      <c r="AZ30472" s="80"/>
      <c r="BA30472" s="80"/>
      <c r="BB30472" s="80"/>
    </row>
    <row r="30473" spans="9:54" x14ac:dyDescent="0.25">
      <c r="I30473" s="80"/>
      <c r="AX30473" s="80"/>
      <c r="AY30473" s="80"/>
      <c r="AZ30473" s="80"/>
      <c r="BA30473" s="80"/>
      <c r="BB30473" s="80"/>
    </row>
    <row r="30474" spans="9:54" x14ac:dyDescent="0.25">
      <c r="I30474" s="80"/>
      <c r="AX30474" s="80"/>
      <c r="AY30474" s="80"/>
      <c r="AZ30474" s="80"/>
      <c r="BA30474" s="80"/>
      <c r="BB30474" s="80"/>
    </row>
    <row r="30475" spans="9:54" x14ac:dyDescent="0.25">
      <c r="I30475" s="80"/>
      <c r="AX30475" s="80"/>
      <c r="AY30475" s="80"/>
      <c r="AZ30475" s="80"/>
      <c r="BA30475" s="80"/>
      <c r="BB30475" s="80"/>
    </row>
    <row r="30476" spans="9:54" x14ac:dyDescent="0.25">
      <c r="I30476" s="80"/>
      <c r="AX30476" s="80"/>
      <c r="AY30476" s="80"/>
      <c r="AZ30476" s="80"/>
      <c r="BA30476" s="80"/>
      <c r="BB30476" s="80"/>
    </row>
    <row r="30477" spans="9:54" x14ac:dyDescent="0.25">
      <c r="I30477" s="80"/>
      <c r="AX30477" s="80"/>
      <c r="AY30477" s="80"/>
      <c r="AZ30477" s="80"/>
      <c r="BA30477" s="80"/>
      <c r="BB30477" s="80"/>
    </row>
    <row r="30478" spans="9:54" x14ac:dyDescent="0.25">
      <c r="I30478" s="80"/>
      <c r="AX30478" s="80"/>
      <c r="AY30478" s="80"/>
      <c r="AZ30478" s="80"/>
      <c r="BA30478" s="80"/>
      <c r="BB30478" s="80"/>
    </row>
    <row r="30479" spans="9:54" x14ac:dyDescent="0.25">
      <c r="I30479" s="80"/>
      <c r="AX30479" s="80"/>
      <c r="AY30479" s="80"/>
      <c r="AZ30479" s="80"/>
      <c r="BA30479" s="80"/>
      <c r="BB30479" s="80"/>
    </row>
    <row r="30480" spans="9:54" x14ac:dyDescent="0.25">
      <c r="I30480" s="80"/>
      <c r="AX30480" s="80"/>
      <c r="AY30480" s="80"/>
      <c r="AZ30480" s="80"/>
      <c r="BA30480" s="80"/>
      <c r="BB30480" s="80"/>
    </row>
    <row r="30481" spans="9:54" x14ac:dyDescent="0.25">
      <c r="I30481" s="80"/>
      <c r="AX30481" s="80"/>
      <c r="AY30481" s="80"/>
      <c r="AZ30481" s="80"/>
      <c r="BA30481" s="80"/>
      <c r="BB30481" s="80"/>
    </row>
    <row r="30482" spans="9:54" x14ac:dyDescent="0.25">
      <c r="I30482" s="80"/>
      <c r="AX30482" s="80"/>
      <c r="AY30482" s="80"/>
      <c r="AZ30482" s="80"/>
      <c r="BA30482" s="80"/>
      <c r="BB30482" s="80"/>
    </row>
    <row r="30483" spans="9:54" x14ac:dyDescent="0.25">
      <c r="I30483" s="80"/>
      <c r="AX30483" s="80"/>
      <c r="AY30483" s="80"/>
      <c r="AZ30483" s="80"/>
      <c r="BA30483" s="80"/>
      <c r="BB30483" s="80"/>
    </row>
    <row r="30484" spans="9:54" x14ac:dyDescent="0.25">
      <c r="I30484" s="80"/>
      <c r="AX30484" s="80"/>
      <c r="AY30484" s="80"/>
      <c r="AZ30484" s="80"/>
      <c r="BA30484" s="80"/>
      <c r="BB30484" s="80"/>
    </row>
    <row r="30485" spans="9:54" x14ac:dyDescent="0.25">
      <c r="I30485" s="80"/>
      <c r="AX30485" s="80"/>
      <c r="AY30485" s="80"/>
      <c r="AZ30485" s="80"/>
      <c r="BA30485" s="80"/>
      <c r="BB30485" s="80"/>
    </row>
    <row r="30486" spans="9:54" x14ac:dyDescent="0.25">
      <c r="I30486" s="80"/>
      <c r="AX30486" s="80"/>
      <c r="AY30486" s="80"/>
      <c r="AZ30486" s="80"/>
      <c r="BA30486" s="80"/>
      <c r="BB30486" s="80"/>
    </row>
    <row r="30487" spans="9:54" x14ac:dyDescent="0.25">
      <c r="I30487" s="80"/>
      <c r="AX30487" s="80"/>
      <c r="AY30487" s="80"/>
      <c r="AZ30487" s="80"/>
      <c r="BA30487" s="80"/>
      <c r="BB30487" s="80"/>
    </row>
    <row r="30488" spans="9:54" x14ac:dyDescent="0.25">
      <c r="I30488" s="80"/>
      <c r="AX30488" s="80"/>
      <c r="AY30488" s="80"/>
      <c r="AZ30488" s="80"/>
      <c r="BA30488" s="80"/>
      <c r="BB30488" s="80"/>
    </row>
    <row r="30489" spans="9:54" x14ac:dyDescent="0.25">
      <c r="I30489" s="80"/>
      <c r="AX30489" s="80"/>
      <c r="AY30489" s="80"/>
      <c r="AZ30489" s="80"/>
      <c r="BA30489" s="80"/>
      <c r="BB30489" s="80"/>
    </row>
    <row r="30490" spans="9:54" x14ac:dyDescent="0.25">
      <c r="I30490" s="80"/>
      <c r="AX30490" s="80"/>
      <c r="AY30490" s="80"/>
      <c r="AZ30490" s="80"/>
      <c r="BA30490" s="80"/>
      <c r="BB30490" s="80"/>
    </row>
    <row r="30491" spans="9:54" x14ac:dyDescent="0.25">
      <c r="I30491" s="80"/>
      <c r="AX30491" s="80"/>
      <c r="AY30491" s="80"/>
      <c r="AZ30491" s="80"/>
      <c r="BA30491" s="80"/>
      <c r="BB30491" s="80"/>
    </row>
    <row r="30492" spans="9:54" x14ac:dyDescent="0.25">
      <c r="I30492" s="80"/>
      <c r="AX30492" s="80"/>
      <c r="AY30492" s="80"/>
      <c r="AZ30492" s="80"/>
      <c r="BA30492" s="80"/>
      <c r="BB30492" s="80"/>
    </row>
    <row r="30493" spans="9:54" x14ac:dyDescent="0.25">
      <c r="I30493" s="80"/>
      <c r="AX30493" s="80"/>
      <c r="AY30493" s="80"/>
      <c r="AZ30493" s="80"/>
      <c r="BA30493" s="80"/>
      <c r="BB30493" s="80"/>
    </row>
    <row r="30494" spans="9:54" x14ac:dyDescent="0.25">
      <c r="I30494" s="80"/>
      <c r="AX30494" s="80"/>
      <c r="AY30494" s="80"/>
      <c r="AZ30494" s="80"/>
      <c r="BA30494" s="80"/>
      <c r="BB30494" s="80"/>
    </row>
    <row r="30495" spans="9:54" x14ac:dyDescent="0.25">
      <c r="I30495" s="80"/>
      <c r="AX30495" s="80"/>
      <c r="AY30495" s="80"/>
      <c r="AZ30495" s="80"/>
      <c r="BA30495" s="80"/>
      <c r="BB30495" s="80"/>
    </row>
    <row r="30496" spans="9:54" x14ac:dyDescent="0.25">
      <c r="I30496" s="80"/>
      <c r="AX30496" s="80"/>
      <c r="AY30496" s="80"/>
      <c r="AZ30496" s="80"/>
      <c r="BA30496" s="80"/>
      <c r="BB30496" s="80"/>
    </row>
    <row r="30497" spans="9:54" x14ac:dyDescent="0.25">
      <c r="I30497" s="80"/>
      <c r="AX30497" s="80"/>
      <c r="AY30497" s="80"/>
      <c r="AZ30497" s="80"/>
      <c r="BA30497" s="80"/>
      <c r="BB30497" s="80"/>
    </row>
    <row r="30498" spans="9:54" x14ac:dyDescent="0.25">
      <c r="I30498" s="80"/>
      <c r="AX30498" s="80"/>
      <c r="AY30498" s="80"/>
      <c r="AZ30498" s="80"/>
      <c r="BA30498" s="80"/>
      <c r="BB30498" s="80"/>
    </row>
    <row r="30499" spans="9:54" x14ac:dyDescent="0.25">
      <c r="I30499" s="80"/>
      <c r="AX30499" s="80"/>
      <c r="AY30499" s="80"/>
      <c r="AZ30499" s="80"/>
      <c r="BA30499" s="80"/>
      <c r="BB30499" s="80"/>
    </row>
    <row r="30500" spans="9:54" x14ac:dyDescent="0.25">
      <c r="I30500" s="80"/>
      <c r="AX30500" s="80"/>
      <c r="AY30500" s="80"/>
      <c r="AZ30500" s="80"/>
      <c r="BA30500" s="80"/>
      <c r="BB30500" s="80"/>
    </row>
    <row r="30501" spans="9:54" x14ac:dyDescent="0.25">
      <c r="I30501" s="80"/>
      <c r="AX30501" s="80"/>
      <c r="AY30501" s="80"/>
      <c r="AZ30501" s="80"/>
      <c r="BA30501" s="80"/>
      <c r="BB30501" s="80"/>
    </row>
    <row r="30502" spans="9:54" x14ac:dyDescent="0.25">
      <c r="I30502" s="80"/>
      <c r="AX30502" s="80"/>
      <c r="AY30502" s="80"/>
      <c r="AZ30502" s="80"/>
      <c r="BA30502" s="80"/>
      <c r="BB30502" s="80"/>
    </row>
    <row r="30503" spans="9:54" x14ac:dyDescent="0.25">
      <c r="I30503" s="80"/>
      <c r="AX30503" s="80"/>
      <c r="AY30503" s="80"/>
      <c r="AZ30503" s="80"/>
      <c r="BA30503" s="80"/>
      <c r="BB30503" s="80"/>
    </row>
    <row r="30504" spans="9:54" x14ac:dyDescent="0.25">
      <c r="I30504" s="80"/>
      <c r="AX30504" s="80"/>
      <c r="AY30504" s="80"/>
      <c r="AZ30504" s="80"/>
      <c r="BA30504" s="80"/>
      <c r="BB30504" s="80"/>
    </row>
    <row r="30505" spans="9:54" x14ac:dyDescent="0.25">
      <c r="I30505" s="80"/>
      <c r="AX30505" s="80"/>
      <c r="AY30505" s="80"/>
      <c r="AZ30505" s="80"/>
      <c r="BA30505" s="80"/>
      <c r="BB30505" s="80"/>
    </row>
    <row r="30506" spans="9:54" x14ac:dyDescent="0.25">
      <c r="I30506" s="80"/>
      <c r="AX30506" s="80"/>
      <c r="AY30506" s="80"/>
      <c r="AZ30506" s="80"/>
      <c r="BA30506" s="80"/>
      <c r="BB30506" s="80"/>
    </row>
    <row r="30507" spans="9:54" x14ac:dyDescent="0.25">
      <c r="I30507" s="80"/>
      <c r="AX30507" s="80"/>
      <c r="AY30507" s="80"/>
      <c r="AZ30507" s="80"/>
      <c r="BA30507" s="80"/>
      <c r="BB30507" s="80"/>
    </row>
    <row r="30508" spans="9:54" x14ac:dyDescent="0.25">
      <c r="I30508" s="80"/>
      <c r="AX30508" s="80"/>
      <c r="AY30508" s="80"/>
      <c r="AZ30508" s="80"/>
      <c r="BA30508" s="80"/>
      <c r="BB30508" s="80"/>
    </row>
    <row r="30509" spans="9:54" x14ac:dyDescent="0.25">
      <c r="I30509" s="80"/>
      <c r="AX30509" s="80"/>
      <c r="AY30509" s="80"/>
      <c r="AZ30509" s="80"/>
      <c r="BA30509" s="80"/>
      <c r="BB30509" s="80"/>
    </row>
    <row r="30510" spans="9:54" x14ac:dyDescent="0.25">
      <c r="I30510" s="80"/>
      <c r="AX30510" s="80"/>
      <c r="AY30510" s="80"/>
      <c r="AZ30510" s="80"/>
      <c r="BA30510" s="80"/>
      <c r="BB30510" s="80"/>
    </row>
    <row r="30511" spans="9:54" x14ac:dyDescent="0.25">
      <c r="I30511" s="80"/>
      <c r="AX30511" s="80"/>
      <c r="AY30511" s="80"/>
      <c r="AZ30511" s="80"/>
      <c r="BA30511" s="80"/>
      <c r="BB30511" s="80"/>
    </row>
    <row r="30512" spans="9:54" x14ac:dyDescent="0.25">
      <c r="I30512" s="80"/>
      <c r="AX30512" s="80"/>
      <c r="AY30512" s="80"/>
      <c r="AZ30512" s="80"/>
      <c r="BA30512" s="80"/>
      <c r="BB30512" s="80"/>
    </row>
    <row r="30513" spans="9:54" x14ac:dyDescent="0.25">
      <c r="I30513" s="80"/>
      <c r="AX30513" s="80"/>
      <c r="AY30513" s="80"/>
      <c r="AZ30513" s="80"/>
      <c r="BA30513" s="80"/>
      <c r="BB30513" s="80"/>
    </row>
    <row r="30514" spans="9:54" x14ac:dyDescent="0.25">
      <c r="I30514" s="80"/>
      <c r="AX30514" s="80"/>
      <c r="AY30514" s="80"/>
      <c r="AZ30514" s="80"/>
      <c r="BA30514" s="80"/>
      <c r="BB30514" s="80"/>
    </row>
    <row r="30515" spans="9:54" x14ac:dyDescent="0.25">
      <c r="I30515" s="80"/>
      <c r="AX30515" s="80"/>
      <c r="AY30515" s="80"/>
      <c r="AZ30515" s="80"/>
      <c r="BA30515" s="80"/>
      <c r="BB30515" s="80"/>
    </row>
    <row r="30516" spans="9:54" x14ac:dyDescent="0.25">
      <c r="I30516" s="80"/>
      <c r="AX30516" s="80"/>
      <c r="AY30516" s="80"/>
      <c r="AZ30516" s="80"/>
      <c r="BA30516" s="80"/>
      <c r="BB30516" s="80"/>
    </row>
    <row r="30517" spans="9:54" x14ac:dyDescent="0.25">
      <c r="I30517" s="80"/>
      <c r="AX30517" s="80"/>
      <c r="AY30517" s="80"/>
      <c r="AZ30517" s="80"/>
      <c r="BA30517" s="80"/>
      <c r="BB30517" s="80"/>
    </row>
    <row r="30518" spans="9:54" x14ac:dyDescent="0.25">
      <c r="I30518" s="80"/>
      <c r="AX30518" s="80"/>
      <c r="AY30518" s="80"/>
      <c r="AZ30518" s="80"/>
      <c r="BA30518" s="80"/>
      <c r="BB30518" s="80"/>
    </row>
    <row r="30519" spans="9:54" x14ac:dyDescent="0.25">
      <c r="I30519" s="80"/>
      <c r="AX30519" s="80"/>
      <c r="AY30519" s="80"/>
      <c r="AZ30519" s="80"/>
      <c r="BA30519" s="80"/>
      <c r="BB30519" s="80"/>
    </row>
    <row r="30520" spans="9:54" x14ac:dyDescent="0.25">
      <c r="I30520" s="80"/>
      <c r="AX30520" s="80"/>
      <c r="AY30520" s="80"/>
      <c r="AZ30520" s="80"/>
      <c r="BA30520" s="80"/>
      <c r="BB30520" s="80"/>
    </row>
    <row r="30521" spans="9:54" x14ac:dyDescent="0.25">
      <c r="I30521" s="80"/>
      <c r="AX30521" s="80"/>
      <c r="AY30521" s="80"/>
      <c r="AZ30521" s="80"/>
      <c r="BA30521" s="80"/>
      <c r="BB30521" s="80"/>
    </row>
    <row r="30522" spans="9:54" x14ac:dyDescent="0.25">
      <c r="I30522" s="80"/>
      <c r="AX30522" s="80"/>
      <c r="AY30522" s="80"/>
      <c r="AZ30522" s="80"/>
      <c r="BA30522" s="80"/>
      <c r="BB30522" s="80"/>
    </row>
    <row r="30523" spans="9:54" x14ac:dyDescent="0.25">
      <c r="I30523" s="80"/>
      <c r="AX30523" s="80"/>
      <c r="AY30523" s="80"/>
      <c r="AZ30523" s="80"/>
      <c r="BA30523" s="80"/>
      <c r="BB30523" s="80"/>
    </row>
    <row r="30524" spans="9:54" x14ac:dyDescent="0.25">
      <c r="I30524" s="80"/>
      <c r="AX30524" s="80"/>
      <c r="AY30524" s="80"/>
      <c r="AZ30524" s="80"/>
      <c r="BA30524" s="80"/>
      <c r="BB30524" s="80"/>
    </row>
    <row r="30525" spans="9:54" x14ac:dyDescent="0.25">
      <c r="I30525" s="80"/>
      <c r="AX30525" s="80"/>
      <c r="AY30525" s="80"/>
      <c r="AZ30525" s="80"/>
      <c r="BA30525" s="80"/>
      <c r="BB30525" s="80"/>
    </row>
    <row r="30526" spans="9:54" x14ac:dyDescent="0.25">
      <c r="I30526" s="80"/>
      <c r="AX30526" s="80"/>
      <c r="AY30526" s="80"/>
      <c r="AZ30526" s="80"/>
      <c r="BA30526" s="80"/>
      <c r="BB30526" s="80"/>
    </row>
    <row r="30527" spans="9:54" x14ac:dyDescent="0.25">
      <c r="I30527" s="80"/>
      <c r="AX30527" s="80"/>
      <c r="AY30527" s="80"/>
      <c r="AZ30527" s="80"/>
      <c r="BA30527" s="80"/>
      <c r="BB30527" s="80"/>
    </row>
    <row r="30528" spans="9:54" x14ac:dyDescent="0.25">
      <c r="I30528" s="80"/>
      <c r="AX30528" s="80"/>
      <c r="AY30528" s="80"/>
      <c r="AZ30528" s="80"/>
      <c r="BA30528" s="80"/>
      <c r="BB30528" s="80"/>
    </row>
    <row r="30529" spans="9:54" x14ac:dyDescent="0.25">
      <c r="I30529" s="80"/>
      <c r="AX30529" s="80"/>
      <c r="AY30529" s="80"/>
      <c r="AZ30529" s="80"/>
      <c r="BA30529" s="80"/>
      <c r="BB30529" s="80"/>
    </row>
    <row r="30530" spans="9:54" x14ac:dyDescent="0.25">
      <c r="I30530" s="80"/>
      <c r="AX30530" s="80"/>
      <c r="AY30530" s="80"/>
      <c r="AZ30530" s="80"/>
      <c r="BA30530" s="80"/>
      <c r="BB30530" s="80"/>
    </row>
    <row r="30531" spans="9:54" x14ac:dyDescent="0.25">
      <c r="I30531" s="80"/>
      <c r="AX30531" s="80"/>
      <c r="AY30531" s="80"/>
      <c r="AZ30531" s="80"/>
      <c r="BA30531" s="80"/>
      <c r="BB30531" s="80"/>
    </row>
    <row r="30532" spans="9:54" x14ac:dyDescent="0.25">
      <c r="I30532" s="80"/>
      <c r="AX30532" s="80"/>
      <c r="AY30532" s="80"/>
      <c r="AZ30532" s="80"/>
      <c r="BA30532" s="80"/>
      <c r="BB30532" s="80"/>
    </row>
    <row r="30533" spans="9:54" x14ac:dyDescent="0.25">
      <c r="I30533" s="80"/>
      <c r="AX30533" s="80"/>
      <c r="AY30533" s="80"/>
      <c r="AZ30533" s="80"/>
      <c r="BA30533" s="80"/>
      <c r="BB30533" s="80"/>
    </row>
    <row r="30534" spans="9:54" x14ac:dyDescent="0.25">
      <c r="I30534" s="80"/>
      <c r="AX30534" s="80"/>
      <c r="AY30534" s="80"/>
      <c r="AZ30534" s="80"/>
      <c r="BA30534" s="80"/>
      <c r="BB30534" s="80"/>
    </row>
    <row r="30535" spans="9:54" x14ac:dyDescent="0.25">
      <c r="I30535" s="80"/>
      <c r="AX30535" s="80"/>
      <c r="AY30535" s="80"/>
      <c r="AZ30535" s="80"/>
      <c r="BA30535" s="80"/>
      <c r="BB30535" s="80"/>
    </row>
    <row r="30536" spans="9:54" x14ac:dyDescent="0.25">
      <c r="I30536" s="80"/>
      <c r="AX30536" s="80"/>
      <c r="AY30536" s="80"/>
      <c r="AZ30536" s="80"/>
      <c r="BA30536" s="80"/>
      <c r="BB30536" s="80"/>
    </row>
    <row r="30537" spans="9:54" x14ac:dyDescent="0.25">
      <c r="I30537" s="80"/>
      <c r="AX30537" s="80"/>
      <c r="AY30537" s="80"/>
      <c r="AZ30537" s="80"/>
      <c r="BA30537" s="80"/>
      <c r="BB30537" s="80"/>
    </row>
    <row r="30538" spans="9:54" x14ac:dyDescent="0.25">
      <c r="I30538" s="80"/>
      <c r="AX30538" s="80"/>
      <c r="AY30538" s="80"/>
      <c r="AZ30538" s="80"/>
      <c r="BA30538" s="80"/>
      <c r="BB30538" s="80"/>
    </row>
    <row r="30539" spans="9:54" x14ac:dyDescent="0.25">
      <c r="I30539" s="80"/>
      <c r="AX30539" s="80"/>
      <c r="AY30539" s="80"/>
      <c r="AZ30539" s="80"/>
      <c r="BA30539" s="80"/>
      <c r="BB30539" s="80"/>
    </row>
    <row r="30540" spans="9:54" x14ac:dyDescent="0.25">
      <c r="I30540" s="80"/>
      <c r="AX30540" s="80"/>
      <c r="AY30540" s="80"/>
      <c r="AZ30540" s="80"/>
      <c r="BA30540" s="80"/>
      <c r="BB30540" s="80"/>
    </row>
    <row r="30541" spans="9:54" x14ac:dyDescent="0.25">
      <c r="I30541" s="80"/>
      <c r="AX30541" s="80"/>
      <c r="AY30541" s="80"/>
      <c r="AZ30541" s="80"/>
      <c r="BA30541" s="80"/>
      <c r="BB30541" s="80"/>
    </row>
    <row r="30542" spans="9:54" x14ac:dyDescent="0.25">
      <c r="I30542" s="80"/>
      <c r="AX30542" s="80"/>
      <c r="AY30542" s="80"/>
      <c r="AZ30542" s="80"/>
      <c r="BA30542" s="80"/>
      <c r="BB30542" s="80"/>
    </row>
    <row r="30543" spans="9:54" x14ac:dyDescent="0.25">
      <c r="I30543" s="80"/>
      <c r="AX30543" s="80"/>
      <c r="AY30543" s="80"/>
      <c r="AZ30543" s="80"/>
      <c r="BA30543" s="80"/>
      <c r="BB30543" s="80"/>
    </row>
    <row r="30544" spans="9:54" x14ac:dyDescent="0.25">
      <c r="I30544" s="80"/>
      <c r="AX30544" s="80"/>
      <c r="AY30544" s="80"/>
      <c r="AZ30544" s="80"/>
      <c r="BA30544" s="80"/>
      <c r="BB30544" s="80"/>
    </row>
    <row r="30545" spans="9:54" x14ac:dyDescent="0.25">
      <c r="I30545" s="80"/>
      <c r="AX30545" s="80"/>
      <c r="AY30545" s="80"/>
      <c r="AZ30545" s="80"/>
      <c r="BA30545" s="80"/>
      <c r="BB30545" s="80"/>
    </row>
    <row r="30546" spans="9:54" x14ac:dyDescent="0.25">
      <c r="I30546" s="80"/>
      <c r="AX30546" s="80"/>
      <c r="AY30546" s="80"/>
      <c r="AZ30546" s="80"/>
      <c r="BA30546" s="80"/>
      <c r="BB30546" s="80"/>
    </row>
    <row r="30547" spans="9:54" x14ac:dyDescent="0.25">
      <c r="I30547" s="80"/>
      <c r="AX30547" s="80"/>
      <c r="AY30547" s="80"/>
      <c r="AZ30547" s="80"/>
      <c r="BA30547" s="80"/>
      <c r="BB30547" s="80"/>
    </row>
    <row r="30548" spans="9:54" x14ac:dyDescent="0.25">
      <c r="I30548" s="80"/>
      <c r="AX30548" s="80"/>
      <c r="AY30548" s="80"/>
      <c r="AZ30548" s="80"/>
      <c r="BA30548" s="80"/>
      <c r="BB30548" s="80"/>
    </row>
    <row r="30549" spans="9:54" x14ac:dyDescent="0.25">
      <c r="I30549" s="80"/>
      <c r="AX30549" s="80"/>
      <c r="AY30549" s="80"/>
      <c r="AZ30549" s="80"/>
      <c r="BA30549" s="80"/>
      <c r="BB30549" s="80"/>
    </row>
    <row r="30550" spans="9:54" x14ac:dyDescent="0.25">
      <c r="I30550" s="80"/>
      <c r="AX30550" s="80"/>
      <c r="AY30550" s="80"/>
      <c r="AZ30550" s="80"/>
      <c r="BA30550" s="80"/>
      <c r="BB30550" s="80"/>
    </row>
    <row r="30551" spans="9:54" x14ac:dyDescent="0.25">
      <c r="I30551" s="80"/>
      <c r="AX30551" s="80"/>
      <c r="AY30551" s="80"/>
      <c r="AZ30551" s="80"/>
      <c r="BA30551" s="80"/>
      <c r="BB30551" s="80"/>
    </row>
    <row r="30552" spans="9:54" x14ac:dyDescent="0.25">
      <c r="I30552" s="80"/>
      <c r="AX30552" s="80"/>
      <c r="AY30552" s="80"/>
      <c r="AZ30552" s="80"/>
      <c r="BA30552" s="80"/>
      <c r="BB30552" s="80"/>
    </row>
    <row r="30553" spans="9:54" x14ac:dyDescent="0.25">
      <c r="I30553" s="80"/>
      <c r="AX30553" s="80"/>
      <c r="AY30553" s="80"/>
      <c r="AZ30553" s="80"/>
      <c r="BA30553" s="80"/>
      <c r="BB30553" s="80"/>
    </row>
    <row r="30554" spans="9:54" x14ac:dyDescent="0.25">
      <c r="I30554" s="80"/>
      <c r="AX30554" s="80"/>
      <c r="AY30554" s="80"/>
      <c r="AZ30554" s="80"/>
      <c r="BA30554" s="80"/>
      <c r="BB30554" s="80"/>
    </row>
    <row r="30555" spans="9:54" x14ac:dyDescent="0.25">
      <c r="I30555" s="80"/>
      <c r="AX30555" s="80"/>
      <c r="AY30555" s="80"/>
      <c r="AZ30555" s="80"/>
      <c r="BA30555" s="80"/>
      <c r="BB30555" s="80"/>
    </row>
    <row r="30556" spans="9:54" x14ac:dyDescent="0.25">
      <c r="I30556" s="80"/>
      <c r="AX30556" s="80"/>
      <c r="AY30556" s="80"/>
      <c r="AZ30556" s="80"/>
      <c r="BA30556" s="80"/>
      <c r="BB30556" s="80"/>
    </row>
    <row r="30557" spans="9:54" x14ac:dyDescent="0.25">
      <c r="I30557" s="80"/>
      <c r="AX30557" s="80"/>
      <c r="AY30557" s="80"/>
      <c r="AZ30557" s="80"/>
      <c r="BA30557" s="80"/>
      <c r="BB30557" s="80"/>
    </row>
    <row r="30558" spans="9:54" x14ac:dyDescent="0.25">
      <c r="I30558" s="80"/>
      <c r="AX30558" s="80"/>
      <c r="AY30558" s="80"/>
      <c r="AZ30558" s="80"/>
      <c r="BA30558" s="80"/>
      <c r="BB30558" s="80"/>
    </row>
    <row r="30559" spans="9:54" x14ac:dyDescent="0.25">
      <c r="I30559" s="80"/>
      <c r="AX30559" s="80"/>
      <c r="AY30559" s="80"/>
      <c r="AZ30559" s="80"/>
      <c r="BA30559" s="80"/>
      <c r="BB30559" s="80"/>
    </row>
    <row r="30560" spans="9:54" x14ac:dyDescent="0.25">
      <c r="I30560" s="80"/>
      <c r="AX30560" s="80"/>
      <c r="AY30560" s="80"/>
      <c r="AZ30560" s="80"/>
      <c r="BA30560" s="80"/>
      <c r="BB30560" s="80"/>
    </row>
    <row r="30561" spans="9:54" x14ac:dyDescent="0.25">
      <c r="I30561" s="80"/>
      <c r="AX30561" s="80"/>
      <c r="AY30561" s="80"/>
      <c r="AZ30561" s="80"/>
      <c r="BA30561" s="80"/>
      <c r="BB30561" s="80"/>
    </row>
    <row r="30562" spans="9:54" x14ac:dyDescent="0.25">
      <c r="I30562" s="80"/>
      <c r="AX30562" s="80"/>
      <c r="AY30562" s="80"/>
      <c r="AZ30562" s="80"/>
      <c r="BA30562" s="80"/>
      <c r="BB30562" s="80"/>
    </row>
    <row r="30563" spans="9:54" x14ac:dyDescent="0.25">
      <c r="I30563" s="80"/>
      <c r="AX30563" s="80"/>
      <c r="AY30563" s="80"/>
      <c r="AZ30563" s="80"/>
      <c r="BA30563" s="80"/>
      <c r="BB30563" s="80"/>
    </row>
    <row r="30564" spans="9:54" x14ac:dyDescent="0.25">
      <c r="I30564" s="80"/>
      <c r="AX30564" s="80"/>
      <c r="AY30564" s="80"/>
      <c r="AZ30564" s="80"/>
      <c r="BA30564" s="80"/>
      <c r="BB30564" s="80"/>
    </row>
    <row r="30565" spans="9:54" x14ac:dyDescent="0.25">
      <c r="I30565" s="80"/>
      <c r="AX30565" s="80"/>
      <c r="AY30565" s="80"/>
      <c r="AZ30565" s="80"/>
      <c r="BA30565" s="80"/>
      <c r="BB30565" s="80"/>
    </row>
    <row r="30566" spans="9:54" x14ac:dyDescent="0.25">
      <c r="I30566" s="80"/>
      <c r="AX30566" s="80"/>
      <c r="AY30566" s="80"/>
      <c r="AZ30566" s="80"/>
      <c r="BA30566" s="80"/>
      <c r="BB30566" s="80"/>
    </row>
    <row r="30567" spans="9:54" x14ac:dyDescent="0.25">
      <c r="I30567" s="80"/>
      <c r="AX30567" s="80"/>
      <c r="AY30567" s="80"/>
      <c r="AZ30567" s="80"/>
      <c r="BA30567" s="80"/>
      <c r="BB30567" s="80"/>
    </row>
    <row r="30568" spans="9:54" x14ac:dyDescent="0.25">
      <c r="I30568" s="80"/>
      <c r="AX30568" s="80"/>
      <c r="AY30568" s="80"/>
      <c r="AZ30568" s="80"/>
      <c r="BA30568" s="80"/>
      <c r="BB30568" s="80"/>
    </row>
    <row r="30569" spans="9:54" x14ac:dyDescent="0.25">
      <c r="I30569" s="80"/>
      <c r="AX30569" s="80"/>
      <c r="AY30569" s="80"/>
      <c r="AZ30569" s="80"/>
      <c r="BA30569" s="80"/>
      <c r="BB30569" s="80"/>
    </row>
    <row r="30570" spans="9:54" x14ac:dyDescent="0.25">
      <c r="I30570" s="80"/>
      <c r="AX30570" s="80"/>
      <c r="AY30570" s="80"/>
      <c r="AZ30570" s="80"/>
      <c r="BA30570" s="80"/>
      <c r="BB30570" s="80"/>
    </row>
    <row r="30571" spans="9:54" x14ac:dyDescent="0.25">
      <c r="I30571" s="80"/>
      <c r="AX30571" s="80"/>
      <c r="AY30571" s="80"/>
      <c r="AZ30571" s="80"/>
      <c r="BA30571" s="80"/>
      <c r="BB30571" s="80"/>
    </row>
    <row r="30572" spans="9:54" x14ac:dyDescent="0.25">
      <c r="I30572" s="80"/>
      <c r="AX30572" s="80"/>
      <c r="AY30572" s="80"/>
      <c r="AZ30572" s="80"/>
      <c r="BA30572" s="80"/>
      <c r="BB30572" s="80"/>
    </row>
    <row r="30573" spans="9:54" x14ac:dyDescent="0.25">
      <c r="I30573" s="80"/>
      <c r="AX30573" s="80"/>
      <c r="AY30573" s="80"/>
      <c r="AZ30573" s="80"/>
      <c r="BA30573" s="80"/>
      <c r="BB30573" s="80"/>
    </row>
    <row r="30574" spans="9:54" x14ac:dyDescent="0.25">
      <c r="I30574" s="80"/>
      <c r="AX30574" s="80"/>
      <c r="AY30574" s="80"/>
      <c r="AZ30574" s="80"/>
      <c r="BA30574" s="80"/>
      <c r="BB30574" s="80"/>
    </row>
    <row r="30575" spans="9:54" x14ac:dyDescent="0.25">
      <c r="I30575" s="80"/>
      <c r="AX30575" s="80"/>
      <c r="AY30575" s="80"/>
      <c r="AZ30575" s="80"/>
      <c r="BA30575" s="80"/>
      <c r="BB30575" s="80"/>
    </row>
    <row r="30576" spans="9:54" x14ac:dyDescent="0.25">
      <c r="I30576" s="80"/>
      <c r="AX30576" s="80"/>
      <c r="AY30576" s="80"/>
      <c r="AZ30576" s="80"/>
      <c r="BA30576" s="80"/>
      <c r="BB30576" s="80"/>
    </row>
    <row r="30577" spans="9:54" x14ac:dyDescent="0.25">
      <c r="I30577" s="80"/>
      <c r="AX30577" s="80"/>
      <c r="AY30577" s="80"/>
      <c r="AZ30577" s="80"/>
      <c r="BA30577" s="80"/>
      <c r="BB30577" s="80"/>
    </row>
    <row r="30578" spans="9:54" x14ac:dyDescent="0.25">
      <c r="I30578" s="80"/>
      <c r="AX30578" s="80"/>
      <c r="AY30578" s="80"/>
      <c r="AZ30578" s="80"/>
      <c r="BA30578" s="80"/>
      <c r="BB30578" s="80"/>
    </row>
    <row r="30579" spans="9:54" x14ac:dyDescent="0.25">
      <c r="I30579" s="80"/>
      <c r="AX30579" s="80"/>
      <c r="AY30579" s="80"/>
      <c r="AZ30579" s="80"/>
      <c r="BA30579" s="80"/>
      <c r="BB30579" s="80"/>
    </row>
    <row r="30580" spans="9:54" x14ac:dyDescent="0.25">
      <c r="I30580" s="80"/>
      <c r="AX30580" s="80"/>
      <c r="AY30580" s="80"/>
      <c r="AZ30580" s="80"/>
      <c r="BA30580" s="80"/>
      <c r="BB30580" s="80"/>
    </row>
    <row r="30581" spans="9:54" x14ac:dyDescent="0.25">
      <c r="I30581" s="80"/>
      <c r="AX30581" s="80"/>
      <c r="AY30581" s="80"/>
      <c r="AZ30581" s="80"/>
      <c r="BA30581" s="80"/>
      <c r="BB30581" s="80"/>
    </row>
    <row r="30582" spans="9:54" x14ac:dyDescent="0.25">
      <c r="I30582" s="80"/>
      <c r="AX30582" s="80"/>
      <c r="AY30582" s="80"/>
      <c r="AZ30582" s="80"/>
      <c r="BA30582" s="80"/>
      <c r="BB30582" s="80"/>
    </row>
    <row r="30583" spans="9:54" x14ac:dyDescent="0.25">
      <c r="I30583" s="80"/>
      <c r="AX30583" s="80"/>
      <c r="AY30583" s="80"/>
      <c r="AZ30583" s="80"/>
      <c r="BA30583" s="80"/>
      <c r="BB30583" s="80"/>
    </row>
    <row r="30584" spans="9:54" x14ac:dyDescent="0.25">
      <c r="I30584" s="80"/>
      <c r="AX30584" s="80"/>
      <c r="AY30584" s="80"/>
      <c r="AZ30584" s="80"/>
      <c r="BA30584" s="80"/>
      <c r="BB30584" s="80"/>
    </row>
    <row r="30585" spans="9:54" x14ac:dyDescent="0.25">
      <c r="I30585" s="80"/>
      <c r="AX30585" s="80"/>
      <c r="AY30585" s="80"/>
      <c r="AZ30585" s="80"/>
      <c r="BA30585" s="80"/>
      <c r="BB30585" s="80"/>
    </row>
    <row r="30586" spans="9:54" x14ac:dyDescent="0.25">
      <c r="I30586" s="80"/>
      <c r="AX30586" s="80"/>
      <c r="AY30586" s="80"/>
      <c r="AZ30586" s="80"/>
      <c r="BA30586" s="80"/>
      <c r="BB30586" s="80"/>
    </row>
    <row r="30587" spans="9:54" x14ac:dyDescent="0.25">
      <c r="I30587" s="80"/>
      <c r="AX30587" s="80"/>
      <c r="AY30587" s="80"/>
      <c r="AZ30587" s="80"/>
      <c r="BA30587" s="80"/>
      <c r="BB30587" s="80"/>
    </row>
    <row r="30588" spans="9:54" x14ac:dyDescent="0.25">
      <c r="I30588" s="80"/>
      <c r="AX30588" s="80"/>
      <c r="AY30588" s="80"/>
      <c r="AZ30588" s="80"/>
      <c r="BA30588" s="80"/>
      <c r="BB30588" s="80"/>
    </row>
    <row r="30589" spans="9:54" x14ac:dyDescent="0.25">
      <c r="I30589" s="80"/>
      <c r="AX30589" s="80"/>
      <c r="AY30589" s="80"/>
      <c r="AZ30589" s="80"/>
      <c r="BA30589" s="80"/>
      <c r="BB30589" s="80"/>
    </row>
    <row r="30590" spans="9:54" x14ac:dyDescent="0.25">
      <c r="I30590" s="80"/>
      <c r="AX30590" s="80"/>
      <c r="AY30590" s="80"/>
      <c r="AZ30590" s="80"/>
      <c r="BA30590" s="80"/>
      <c r="BB30590" s="80"/>
    </row>
    <row r="30591" spans="9:54" x14ac:dyDescent="0.25">
      <c r="I30591" s="80"/>
      <c r="AX30591" s="80"/>
      <c r="AY30591" s="80"/>
      <c r="AZ30591" s="80"/>
      <c r="BA30591" s="80"/>
      <c r="BB30591" s="80"/>
    </row>
    <row r="30592" spans="9:54" x14ac:dyDescent="0.25">
      <c r="I30592" s="80"/>
      <c r="AX30592" s="80"/>
      <c r="AY30592" s="80"/>
      <c r="AZ30592" s="80"/>
      <c r="BA30592" s="80"/>
      <c r="BB30592" s="80"/>
    </row>
    <row r="30593" spans="9:54" x14ac:dyDescent="0.25">
      <c r="I30593" s="80"/>
      <c r="AX30593" s="80"/>
      <c r="AY30593" s="80"/>
      <c r="AZ30593" s="80"/>
      <c r="BA30593" s="80"/>
      <c r="BB30593" s="80"/>
    </row>
    <row r="30594" spans="9:54" x14ac:dyDescent="0.25">
      <c r="I30594" s="80"/>
      <c r="AX30594" s="80"/>
      <c r="AY30594" s="80"/>
      <c r="AZ30594" s="80"/>
      <c r="BA30594" s="80"/>
      <c r="BB30594" s="80"/>
    </row>
    <row r="30595" spans="9:54" x14ac:dyDescent="0.25">
      <c r="I30595" s="80"/>
      <c r="AX30595" s="80"/>
      <c r="AY30595" s="80"/>
      <c r="AZ30595" s="80"/>
      <c r="BA30595" s="80"/>
      <c r="BB30595" s="80"/>
    </row>
    <row r="30596" spans="9:54" x14ac:dyDescent="0.25">
      <c r="I30596" s="80"/>
      <c r="AX30596" s="80"/>
      <c r="AY30596" s="80"/>
      <c r="AZ30596" s="80"/>
      <c r="BA30596" s="80"/>
      <c r="BB30596" s="80"/>
    </row>
    <row r="30597" spans="9:54" x14ac:dyDescent="0.25">
      <c r="I30597" s="80"/>
      <c r="AX30597" s="80"/>
      <c r="AY30597" s="80"/>
      <c r="AZ30597" s="80"/>
      <c r="BA30597" s="80"/>
      <c r="BB30597" s="80"/>
    </row>
    <row r="30598" spans="9:54" x14ac:dyDescent="0.25">
      <c r="I30598" s="80"/>
      <c r="AX30598" s="80"/>
      <c r="AY30598" s="80"/>
      <c r="AZ30598" s="80"/>
      <c r="BA30598" s="80"/>
      <c r="BB30598" s="80"/>
    </row>
    <row r="30599" spans="9:54" x14ac:dyDescent="0.25">
      <c r="I30599" s="80"/>
      <c r="AX30599" s="80"/>
      <c r="AY30599" s="80"/>
      <c r="AZ30599" s="80"/>
      <c r="BA30599" s="80"/>
      <c r="BB30599" s="80"/>
    </row>
    <row r="30600" spans="9:54" x14ac:dyDescent="0.25">
      <c r="I30600" s="80"/>
      <c r="AX30600" s="80"/>
      <c r="AY30600" s="80"/>
      <c r="AZ30600" s="80"/>
      <c r="BA30600" s="80"/>
      <c r="BB30600" s="80"/>
    </row>
    <row r="30601" spans="9:54" x14ac:dyDescent="0.25">
      <c r="I30601" s="80"/>
      <c r="AX30601" s="80"/>
      <c r="AY30601" s="80"/>
      <c r="AZ30601" s="80"/>
      <c r="BA30601" s="80"/>
      <c r="BB30601" s="80"/>
    </row>
    <row r="30602" spans="9:54" x14ac:dyDescent="0.25">
      <c r="I30602" s="80"/>
      <c r="AX30602" s="80"/>
      <c r="AY30602" s="80"/>
      <c r="AZ30602" s="80"/>
      <c r="BA30602" s="80"/>
      <c r="BB30602" s="80"/>
    </row>
    <row r="30603" spans="9:54" x14ac:dyDescent="0.25">
      <c r="I30603" s="80"/>
      <c r="AX30603" s="80"/>
      <c r="AY30603" s="80"/>
      <c r="AZ30603" s="80"/>
      <c r="BA30603" s="80"/>
      <c r="BB30603" s="80"/>
    </row>
    <row r="30604" spans="9:54" x14ac:dyDescent="0.25">
      <c r="I30604" s="80"/>
      <c r="AX30604" s="80"/>
      <c r="AY30604" s="80"/>
      <c r="AZ30604" s="80"/>
      <c r="BA30604" s="80"/>
      <c r="BB30604" s="80"/>
    </row>
    <row r="30605" spans="9:54" x14ac:dyDescent="0.25">
      <c r="I30605" s="80"/>
      <c r="AX30605" s="80"/>
      <c r="AY30605" s="80"/>
      <c r="AZ30605" s="80"/>
      <c r="BA30605" s="80"/>
      <c r="BB30605" s="80"/>
    </row>
    <row r="30606" spans="9:54" x14ac:dyDescent="0.25">
      <c r="I30606" s="80"/>
      <c r="AX30606" s="80"/>
      <c r="AY30606" s="80"/>
      <c r="AZ30606" s="80"/>
      <c r="BA30606" s="80"/>
      <c r="BB30606" s="80"/>
    </row>
    <row r="30607" spans="9:54" x14ac:dyDescent="0.25">
      <c r="I30607" s="80"/>
      <c r="AX30607" s="80"/>
      <c r="AY30607" s="80"/>
      <c r="AZ30607" s="80"/>
      <c r="BA30607" s="80"/>
      <c r="BB30607" s="80"/>
    </row>
    <row r="30608" spans="9:54" x14ac:dyDescent="0.25">
      <c r="I30608" s="80"/>
      <c r="AX30608" s="80"/>
      <c r="AY30608" s="80"/>
      <c r="AZ30608" s="80"/>
      <c r="BA30608" s="80"/>
      <c r="BB30608" s="80"/>
    </row>
    <row r="30609" spans="9:54" x14ac:dyDescent="0.25">
      <c r="I30609" s="80"/>
      <c r="AX30609" s="80"/>
      <c r="AY30609" s="80"/>
      <c r="AZ30609" s="80"/>
      <c r="BA30609" s="80"/>
      <c r="BB30609" s="80"/>
    </row>
    <row r="30610" spans="9:54" x14ac:dyDescent="0.25">
      <c r="I30610" s="80"/>
      <c r="AX30610" s="80"/>
      <c r="AY30610" s="80"/>
      <c r="AZ30610" s="80"/>
      <c r="BA30610" s="80"/>
      <c r="BB30610" s="80"/>
    </row>
    <row r="30611" spans="9:54" x14ac:dyDescent="0.25">
      <c r="I30611" s="80"/>
      <c r="AX30611" s="80"/>
      <c r="AY30611" s="80"/>
      <c r="AZ30611" s="80"/>
      <c r="BA30611" s="80"/>
      <c r="BB30611" s="80"/>
    </row>
    <row r="30612" spans="9:54" x14ac:dyDescent="0.25">
      <c r="I30612" s="80"/>
      <c r="AX30612" s="80"/>
      <c r="AY30612" s="80"/>
      <c r="AZ30612" s="80"/>
      <c r="BA30612" s="80"/>
      <c r="BB30612" s="80"/>
    </row>
    <row r="30613" spans="9:54" x14ac:dyDescent="0.25">
      <c r="I30613" s="80"/>
      <c r="AX30613" s="80"/>
      <c r="AY30613" s="80"/>
      <c r="AZ30613" s="80"/>
      <c r="BA30613" s="80"/>
      <c r="BB30613" s="80"/>
    </row>
    <row r="30614" spans="9:54" x14ac:dyDescent="0.25">
      <c r="I30614" s="80"/>
      <c r="AX30614" s="80"/>
      <c r="AY30614" s="80"/>
      <c r="AZ30614" s="80"/>
      <c r="BA30614" s="80"/>
      <c r="BB30614" s="80"/>
    </row>
    <row r="30615" spans="9:54" x14ac:dyDescent="0.25">
      <c r="I30615" s="80"/>
      <c r="AX30615" s="80"/>
      <c r="AY30615" s="80"/>
      <c r="AZ30615" s="80"/>
      <c r="BA30615" s="80"/>
      <c r="BB30615" s="80"/>
    </row>
    <row r="30616" spans="9:54" x14ac:dyDescent="0.25">
      <c r="I30616" s="80"/>
      <c r="AX30616" s="80"/>
      <c r="AY30616" s="80"/>
      <c r="AZ30616" s="80"/>
      <c r="BA30616" s="80"/>
      <c r="BB30616" s="80"/>
    </row>
    <row r="30617" spans="9:54" x14ac:dyDescent="0.25">
      <c r="I30617" s="80"/>
      <c r="AX30617" s="80"/>
      <c r="AY30617" s="80"/>
      <c r="AZ30617" s="80"/>
      <c r="BA30617" s="80"/>
      <c r="BB30617" s="80"/>
    </row>
    <row r="30618" spans="9:54" x14ac:dyDescent="0.25">
      <c r="I30618" s="80"/>
      <c r="AX30618" s="80"/>
      <c r="AY30618" s="80"/>
      <c r="AZ30618" s="80"/>
      <c r="BA30618" s="80"/>
      <c r="BB30618" s="80"/>
    </row>
    <row r="30619" spans="9:54" x14ac:dyDescent="0.25">
      <c r="I30619" s="80"/>
      <c r="AX30619" s="80"/>
      <c r="AY30619" s="80"/>
      <c r="AZ30619" s="80"/>
      <c r="BA30619" s="80"/>
      <c r="BB30619" s="80"/>
    </row>
    <row r="30620" spans="9:54" x14ac:dyDescent="0.25">
      <c r="I30620" s="80"/>
      <c r="AX30620" s="80"/>
      <c r="AY30620" s="80"/>
      <c r="AZ30620" s="80"/>
      <c r="BA30620" s="80"/>
      <c r="BB30620" s="80"/>
    </row>
    <row r="30621" spans="9:54" x14ac:dyDescent="0.25">
      <c r="I30621" s="80"/>
      <c r="AX30621" s="80"/>
      <c r="AY30621" s="80"/>
      <c r="AZ30621" s="80"/>
      <c r="BA30621" s="80"/>
      <c r="BB30621" s="80"/>
    </row>
    <row r="30622" spans="9:54" x14ac:dyDescent="0.25">
      <c r="I30622" s="80"/>
      <c r="AX30622" s="80"/>
      <c r="AY30622" s="80"/>
      <c r="AZ30622" s="80"/>
      <c r="BA30622" s="80"/>
      <c r="BB30622" s="80"/>
    </row>
    <row r="30623" spans="9:54" x14ac:dyDescent="0.25">
      <c r="I30623" s="80"/>
      <c r="AX30623" s="80"/>
      <c r="AY30623" s="80"/>
      <c r="AZ30623" s="80"/>
      <c r="BA30623" s="80"/>
      <c r="BB30623" s="80"/>
    </row>
    <row r="30624" spans="9:54" x14ac:dyDescent="0.25">
      <c r="I30624" s="80"/>
      <c r="AX30624" s="80"/>
      <c r="AY30624" s="80"/>
      <c r="AZ30624" s="80"/>
      <c r="BA30624" s="80"/>
      <c r="BB30624" s="80"/>
    </row>
    <row r="30625" spans="9:54" x14ac:dyDescent="0.25">
      <c r="I30625" s="80"/>
      <c r="AX30625" s="80"/>
      <c r="AY30625" s="80"/>
      <c r="AZ30625" s="80"/>
      <c r="BA30625" s="80"/>
      <c r="BB30625" s="80"/>
    </row>
    <row r="30626" spans="9:54" x14ac:dyDescent="0.25">
      <c r="I30626" s="80"/>
      <c r="AX30626" s="80"/>
      <c r="AY30626" s="80"/>
      <c r="AZ30626" s="80"/>
      <c r="BA30626" s="80"/>
      <c r="BB30626" s="80"/>
    </row>
    <row r="30627" spans="9:54" x14ac:dyDescent="0.25">
      <c r="I30627" s="80"/>
      <c r="AX30627" s="80"/>
      <c r="AY30627" s="80"/>
      <c r="AZ30627" s="80"/>
      <c r="BA30627" s="80"/>
      <c r="BB30627" s="80"/>
    </row>
    <row r="30628" spans="9:54" x14ac:dyDescent="0.25">
      <c r="I30628" s="80"/>
      <c r="AX30628" s="80"/>
      <c r="AY30628" s="80"/>
      <c r="AZ30628" s="80"/>
      <c r="BA30628" s="80"/>
      <c r="BB30628" s="80"/>
    </row>
    <row r="30629" spans="9:54" x14ac:dyDescent="0.25">
      <c r="I30629" s="80"/>
      <c r="AX30629" s="80"/>
      <c r="AY30629" s="80"/>
      <c r="AZ30629" s="80"/>
      <c r="BA30629" s="80"/>
      <c r="BB30629" s="80"/>
    </row>
    <row r="30630" spans="9:54" x14ac:dyDescent="0.25">
      <c r="I30630" s="80"/>
      <c r="AX30630" s="80"/>
      <c r="AY30630" s="80"/>
      <c r="AZ30630" s="80"/>
      <c r="BA30630" s="80"/>
      <c r="BB30630" s="80"/>
    </row>
    <row r="30631" spans="9:54" x14ac:dyDescent="0.25">
      <c r="I30631" s="80"/>
      <c r="AX30631" s="80"/>
      <c r="AY30631" s="80"/>
      <c r="AZ30631" s="80"/>
      <c r="BA30631" s="80"/>
      <c r="BB30631" s="80"/>
    </row>
    <row r="30632" spans="9:54" x14ac:dyDescent="0.25">
      <c r="I30632" s="80"/>
      <c r="AX30632" s="80"/>
      <c r="AY30632" s="80"/>
      <c r="AZ30632" s="80"/>
      <c r="BA30632" s="80"/>
      <c r="BB30632" s="80"/>
    </row>
    <row r="30633" spans="9:54" x14ac:dyDescent="0.25">
      <c r="I30633" s="80"/>
      <c r="AX30633" s="80"/>
      <c r="AY30633" s="80"/>
      <c r="AZ30633" s="80"/>
      <c r="BA30633" s="80"/>
      <c r="BB30633" s="80"/>
    </row>
    <row r="30634" spans="9:54" x14ac:dyDescent="0.25">
      <c r="I30634" s="80"/>
      <c r="AX30634" s="80"/>
      <c r="AY30634" s="80"/>
      <c r="AZ30634" s="80"/>
      <c r="BA30634" s="80"/>
      <c r="BB30634" s="80"/>
    </row>
    <row r="30635" spans="9:54" x14ac:dyDescent="0.25">
      <c r="I30635" s="80"/>
      <c r="AX30635" s="80"/>
      <c r="AY30635" s="80"/>
      <c r="AZ30635" s="80"/>
      <c r="BA30635" s="80"/>
      <c r="BB30635" s="80"/>
    </row>
    <row r="30636" spans="9:54" x14ac:dyDescent="0.25">
      <c r="I30636" s="80"/>
      <c r="AX30636" s="80"/>
      <c r="AY30636" s="80"/>
      <c r="AZ30636" s="80"/>
      <c r="BA30636" s="80"/>
      <c r="BB30636" s="80"/>
    </row>
    <row r="30637" spans="9:54" x14ac:dyDescent="0.25">
      <c r="I30637" s="80"/>
      <c r="AX30637" s="80"/>
      <c r="AY30637" s="80"/>
      <c r="AZ30637" s="80"/>
      <c r="BA30637" s="80"/>
      <c r="BB30637" s="80"/>
    </row>
    <row r="30638" spans="9:54" x14ac:dyDescent="0.25">
      <c r="I30638" s="80"/>
      <c r="AX30638" s="80"/>
      <c r="AY30638" s="80"/>
      <c r="AZ30638" s="80"/>
      <c r="BA30638" s="80"/>
      <c r="BB30638" s="80"/>
    </row>
    <row r="30639" spans="9:54" x14ac:dyDescent="0.25">
      <c r="I30639" s="80"/>
      <c r="AX30639" s="80"/>
      <c r="AY30639" s="80"/>
      <c r="AZ30639" s="80"/>
      <c r="BA30639" s="80"/>
      <c r="BB30639" s="80"/>
    </row>
    <row r="30640" spans="9:54" x14ac:dyDescent="0.25">
      <c r="I30640" s="80"/>
      <c r="AX30640" s="80"/>
      <c r="AY30640" s="80"/>
      <c r="AZ30640" s="80"/>
      <c r="BA30640" s="80"/>
      <c r="BB30640" s="80"/>
    </row>
    <row r="30641" spans="9:54" x14ac:dyDescent="0.25">
      <c r="I30641" s="80"/>
      <c r="AX30641" s="80"/>
      <c r="AY30641" s="80"/>
      <c r="AZ30641" s="80"/>
      <c r="BA30641" s="80"/>
      <c r="BB30641" s="80"/>
    </row>
    <row r="30642" spans="9:54" x14ac:dyDescent="0.25">
      <c r="I30642" s="80"/>
      <c r="AX30642" s="80"/>
      <c r="AY30642" s="80"/>
      <c r="AZ30642" s="80"/>
      <c r="BA30642" s="80"/>
      <c r="BB30642" s="80"/>
    </row>
    <row r="30643" spans="9:54" x14ac:dyDescent="0.25">
      <c r="I30643" s="80"/>
      <c r="AX30643" s="80"/>
      <c r="AY30643" s="80"/>
      <c r="AZ30643" s="80"/>
      <c r="BA30643" s="80"/>
      <c r="BB30643" s="80"/>
    </row>
    <row r="30644" spans="9:54" x14ac:dyDescent="0.25">
      <c r="I30644" s="80"/>
      <c r="AX30644" s="80"/>
      <c r="AY30644" s="80"/>
      <c r="AZ30644" s="80"/>
      <c r="BA30644" s="80"/>
      <c r="BB30644" s="80"/>
    </row>
    <row r="30645" spans="9:54" x14ac:dyDescent="0.25">
      <c r="I30645" s="80"/>
      <c r="AX30645" s="80"/>
      <c r="AY30645" s="80"/>
      <c r="AZ30645" s="80"/>
      <c r="BA30645" s="80"/>
      <c r="BB30645" s="80"/>
    </row>
    <row r="30646" spans="9:54" x14ac:dyDescent="0.25">
      <c r="I30646" s="80"/>
      <c r="AX30646" s="80"/>
      <c r="AY30646" s="80"/>
      <c r="AZ30646" s="80"/>
      <c r="BA30646" s="80"/>
      <c r="BB30646" s="80"/>
    </row>
    <row r="30647" spans="9:54" x14ac:dyDescent="0.25">
      <c r="I30647" s="80"/>
      <c r="AX30647" s="80"/>
      <c r="AY30647" s="80"/>
      <c r="AZ30647" s="80"/>
      <c r="BA30647" s="80"/>
      <c r="BB30647" s="80"/>
    </row>
    <row r="30648" spans="9:54" x14ac:dyDescent="0.25">
      <c r="I30648" s="80"/>
      <c r="AX30648" s="80"/>
      <c r="AY30648" s="80"/>
      <c r="AZ30648" s="80"/>
      <c r="BA30648" s="80"/>
      <c r="BB30648" s="80"/>
    </row>
    <row r="30649" spans="9:54" x14ac:dyDescent="0.25">
      <c r="I30649" s="80"/>
      <c r="AX30649" s="80"/>
      <c r="AY30649" s="80"/>
      <c r="AZ30649" s="80"/>
      <c r="BA30649" s="80"/>
      <c r="BB30649" s="80"/>
    </row>
    <row r="30650" spans="9:54" x14ac:dyDescent="0.25">
      <c r="I30650" s="80"/>
      <c r="AX30650" s="80"/>
      <c r="AY30650" s="80"/>
      <c r="AZ30650" s="80"/>
      <c r="BA30650" s="80"/>
      <c r="BB30650" s="80"/>
    </row>
    <row r="30651" spans="9:54" x14ac:dyDescent="0.25">
      <c r="I30651" s="80"/>
      <c r="AX30651" s="80"/>
      <c r="AY30651" s="80"/>
      <c r="AZ30651" s="80"/>
      <c r="BA30651" s="80"/>
      <c r="BB30651" s="80"/>
    </row>
    <row r="30652" spans="9:54" x14ac:dyDescent="0.25">
      <c r="I30652" s="80"/>
      <c r="AX30652" s="80"/>
      <c r="AY30652" s="80"/>
      <c r="AZ30652" s="80"/>
      <c r="BA30652" s="80"/>
      <c r="BB30652" s="80"/>
    </row>
    <row r="30653" spans="9:54" x14ac:dyDescent="0.25">
      <c r="I30653" s="80"/>
      <c r="AX30653" s="80"/>
      <c r="AY30653" s="80"/>
      <c r="AZ30653" s="80"/>
      <c r="BA30653" s="80"/>
      <c r="BB30653" s="80"/>
    </row>
    <row r="30654" spans="9:54" x14ac:dyDescent="0.25">
      <c r="I30654" s="80"/>
      <c r="AX30654" s="80"/>
      <c r="AY30654" s="80"/>
      <c r="AZ30654" s="80"/>
      <c r="BA30654" s="80"/>
      <c r="BB30654" s="80"/>
    </row>
    <row r="30655" spans="9:54" x14ac:dyDescent="0.25">
      <c r="I30655" s="80"/>
      <c r="AX30655" s="80"/>
      <c r="AY30655" s="80"/>
      <c r="AZ30655" s="80"/>
      <c r="BA30655" s="80"/>
      <c r="BB30655" s="80"/>
    </row>
    <row r="30656" spans="9:54" x14ac:dyDescent="0.25">
      <c r="I30656" s="80"/>
      <c r="AX30656" s="80"/>
      <c r="AY30656" s="80"/>
      <c r="AZ30656" s="80"/>
      <c r="BA30656" s="80"/>
      <c r="BB30656" s="80"/>
    </row>
    <row r="30657" spans="9:54" x14ac:dyDescent="0.25">
      <c r="I30657" s="80"/>
      <c r="AX30657" s="80"/>
      <c r="AY30657" s="80"/>
      <c r="AZ30657" s="80"/>
      <c r="BA30657" s="80"/>
      <c r="BB30657" s="80"/>
    </row>
    <row r="30658" spans="9:54" x14ac:dyDescent="0.25">
      <c r="I30658" s="80"/>
      <c r="AX30658" s="80"/>
      <c r="AY30658" s="80"/>
      <c r="AZ30658" s="80"/>
      <c r="BA30658" s="80"/>
      <c r="BB30658" s="80"/>
    </row>
    <row r="30659" spans="9:54" x14ac:dyDescent="0.25">
      <c r="I30659" s="80"/>
      <c r="AX30659" s="80"/>
      <c r="AY30659" s="80"/>
      <c r="AZ30659" s="80"/>
      <c r="BA30659" s="80"/>
      <c r="BB30659" s="80"/>
    </row>
    <row r="30660" spans="9:54" x14ac:dyDescent="0.25">
      <c r="I30660" s="80"/>
      <c r="AX30660" s="80"/>
      <c r="AY30660" s="80"/>
      <c r="AZ30660" s="80"/>
      <c r="BA30660" s="80"/>
      <c r="BB30660" s="80"/>
    </row>
    <row r="30661" spans="9:54" x14ac:dyDescent="0.25">
      <c r="I30661" s="80"/>
      <c r="AX30661" s="80"/>
      <c r="AY30661" s="80"/>
      <c r="AZ30661" s="80"/>
      <c r="BA30661" s="80"/>
      <c r="BB30661" s="80"/>
    </row>
    <row r="30662" spans="9:54" x14ac:dyDescent="0.25">
      <c r="I30662" s="80"/>
      <c r="AX30662" s="80"/>
      <c r="AY30662" s="80"/>
      <c r="AZ30662" s="80"/>
      <c r="BA30662" s="80"/>
      <c r="BB30662" s="80"/>
    </row>
    <row r="30663" spans="9:54" x14ac:dyDescent="0.25">
      <c r="I30663" s="80"/>
      <c r="AX30663" s="80"/>
      <c r="AY30663" s="80"/>
      <c r="AZ30663" s="80"/>
      <c r="BA30663" s="80"/>
      <c r="BB30663" s="80"/>
    </row>
    <row r="30664" spans="9:54" x14ac:dyDescent="0.25">
      <c r="I30664" s="80"/>
      <c r="AX30664" s="80"/>
      <c r="AY30664" s="80"/>
      <c r="AZ30664" s="80"/>
      <c r="BA30664" s="80"/>
      <c r="BB30664" s="80"/>
    </row>
    <row r="30665" spans="9:54" x14ac:dyDescent="0.25">
      <c r="I30665" s="80"/>
      <c r="AX30665" s="80"/>
      <c r="AY30665" s="80"/>
      <c r="AZ30665" s="80"/>
      <c r="BA30665" s="80"/>
      <c r="BB30665" s="80"/>
    </row>
    <row r="30666" spans="9:54" x14ac:dyDescent="0.25">
      <c r="I30666" s="80"/>
      <c r="AX30666" s="80"/>
      <c r="AY30666" s="80"/>
      <c r="AZ30666" s="80"/>
      <c r="BA30666" s="80"/>
      <c r="BB30666" s="80"/>
    </row>
    <row r="30667" spans="9:54" x14ac:dyDescent="0.25">
      <c r="I30667" s="80"/>
      <c r="AX30667" s="80"/>
      <c r="AY30667" s="80"/>
      <c r="AZ30667" s="80"/>
      <c r="BA30667" s="80"/>
      <c r="BB30667" s="80"/>
    </row>
    <row r="30668" spans="9:54" x14ac:dyDescent="0.25">
      <c r="I30668" s="80"/>
      <c r="AX30668" s="80"/>
      <c r="AY30668" s="80"/>
      <c r="AZ30668" s="80"/>
      <c r="BA30668" s="80"/>
      <c r="BB30668" s="80"/>
    </row>
    <row r="30669" spans="9:54" x14ac:dyDescent="0.25">
      <c r="I30669" s="80"/>
      <c r="AX30669" s="80"/>
      <c r="AY30669" s="80"/>
      <c r="AZ30669" s="80"/>
      <c r="BA30669" s="80"/>
      <c r="BB30669" s="80"/>
    </row>
    <row r="30670" spans="9:54" x14ac:dyDescent="0.25">
      <c r="I30670" s="80"/>
      <c r="AX30670" s="80"/>
      <c r="AY30670" s="80"/>
      <c r="AZ30670" s="80"/>
      <c r="BA30670" s="80"/>
      <c r="BB30670" s="80"/>
    </row>
    <row r="30671" spans="9:54" x14ac:dyDescent="0.25">
      <c r="I30671" s="80"/>
      <c r="AX30671" s="80"/>
      <c r="AY30671" s="80"/>
      <c r="AZ30671" s="80"/>
      <c r="BA30671" s="80"/>
      <c r="BB30671" s="80"/>
    </row>
    <row r="30672" spans="9:54" x14ac:dyDescent="0.25">
      <c r="I30672" s="80"/>
      <c r="AX30672" s="80"/>
      <c r="AY30672" s="80"/>
      <c r="AZ30672" s="80"/>
      <c r="BA30672" s="80"/>
      <c r="BB30672" s="80"/>
    </row>
    <row r="30673" spans="9:54" x14ac:dyDescent="0.25">
      <c r="I30673" s="80"/>
      <c r="AX30673" s="80"/>
      <c r="AY30673" s="80"/>
      <c r="AZ30673" s="80"/>
      <c r="BA30673" s="80"/>
      <c r="BB30673" s="80"/>
    </row>
    <row r="30674" spans="9:54" x14ac:dyDescent="0.25">
      <c r="I30674" s="80"/>
      <c r="AX30674" s="80"/>
      <c r="AY30674" s="80"/>
      <c r="AZ30674" s="80"/>
      <c r="BA30674" s="80"/>
      <c r="BB30674" s="80"/>
    </row>
    <row r="30675" spans="9:54" x14ac:dyDescent="0.25">
      <c r="I30675" s="80"/>
      <c r="AX30675" s="80"/>
      <c r="AY30675" s="80"/>
      <c r="AZ30675" s="80"/>
      <c r="BA30675" s="80"/>
      <c r="BB30675" s="80"/>
    </row>
    <row r="30676" spans="9:54" x14ac:dyDescent="0.25">
      <c r="I30676" s="80"/>
      <c r="AX30676" s="80"/>
      <c r="AY30676" s="80"/>
      <c r="AZ30676" s="80"/>
      <c r="BA30676" s="80"/>
      <c r="BB30676" s="80"/>
    </row>
    <row r="30677" spans="9:54" x14ac:dyDescent="0.25">
      <c r="I30677" s="80"/>
      <c r="AX30677" s="80"/>
      <c r="AY30677" s="80"/>
      <c r="AZ30677" s="80"/>
      <c r="BA30677" s="80"/>
      <c r="BB30677" s="80"/>
    </row>
    <row r="30678" spans="9:54" x14ac:dyDescent="0.25">
      <c r="I30678" s="80"/>
      <c r="AX30678" s="80"/>
      <c r="AY30678" s="80"/>
      <c r="AZ30678" s="80"/>
      <c r="BA30678" s="80"/>
      <c r="BB30678" s="80"/>
    </row>
    <row r="30679" spans="9:54" x14ac:dyDescent="0.25">
      <c r="I30679" s="80"/>
      <c r="AX30679" s="80"/>
      <c r="AY30679" s="80"/>
      <c r="AZ30679" s="80"/>
      <c r="BA30679" s="80"/>
      <c r="BB30679" s="80"/>
    </row>
    <row r="30680" spans="9:54" x14ac:dyDescent="0.25">
      <c r="I30680" s="80"/>
      <c r="AX30680" s="80"/>
      <c r="AY30680" s="80"/>
      <c r="AZ30680" s="80"/>
      <c r="BA30680" s="80"/>
      <c r="BB30680" s="80"/>
    </row>
    <row r="30681" spans="9:54" x14ac:dyDescent="0.25">
      <c r="I30681" s="80"/>
      <c r="AX30681" s="80"/>
      <c r="AY30681" s="80"/>
      <c r="AZ30681" s="80"/>
      <c r="BA30681" s="80"/>
      <c r="BB30681" s="80"/>
    </row>
    <row r="30682" spans="9:54" x14ac:dyDescent="0.25">
      <c r="I30682" s="80"/>
      <c r="AX30682" s="80"/>
      <c r="AY30682" s="80"/>
      <c r="AZ30682" s="80"/>
      <c r="BA30682" s="80"/>
      <c r="BB30682" s="80"/>
    </row>
    <row r="30683" spans="9:54" x14ac:dyDescent="0.25">
      <c r="I30683" s="80"/>
      <c r="AX30683" s="80"/>
      <c r="AY30683" s="80"/>
      <c r="AZ30683" s="80"/>
      <c r="BA30683" s="80"/>
      <c r="BB30683" s="80"/>
    </row>
    <row r="30684" spans="9:54" x14ac:dyDescent="0.25">
      <c r="I30684" s="80"/>
      <c r="AX30684" s="80"/>
      <c r="AY30684" s="80"/>
      <c r="AZ30684" s="80"/>
      <c r="BA30684" s="80"/>
      <c r="BB30684" s="80"/>
    </row>
    <row r="30685" spans="9:54" x14ac:dyDescent="0.25">
      <c r="I30685" s="80"/>
      <c r="AX30685" s="80"/>
      <c r="AY30685" s="80"/>
      <c r="AZ30685" s="80"/>
      <c r="BA30685" s="80"/>
      <c r="BB30685" s="80"/>
    </row>
    <row r="30686" spans="9:54" x14ac:dyDescent="0.25">
      <c r="I30686" s="80"/>
      <c r="AX30686" s="80"/>
      <c r="AY30686" s="80"/>
      <c r="AZ30686" s="80"/>
      <c r="BA30686" s="80"/>
      <c r="BB30686" s="80"/>
    </row>
    <row r="30687" spans="9:54" x14ac:dyDescent="0.25">
      <c r="I30687" s="80"/>
      <c r="AX30687" s="80"/>
      <c r="AY30687" s="80"/>
      <c r="AZ30687" s="80"/>
      <c r="BA30687" s="80"/>
      <c r="BB30687" s="80"/>
    </row>
    <row r="30688" spans="9:54" x14ac:dyDescent="0.25">
      <c r="I30688" s="80"/>
      <c r="AX30688" s="80"/>
      <c r="AY30688" s="80"/>
      <c r="AZ30688" s="80"/>
      <c r="BA30688" s="80"/>
      <c r="BB30688" s="80"/>
    </row>
    <row r="30689" spans="9:54" x14ac:dyDescent="0.25">
      <c r="I30689" s="80"/>
      <c r="AX30689" s="80"/>
      <c r="AY30689" s="80"/>
      <c r="AZ30689" s="80"/>
      <c r="BA30689" s="80"/>
      <c r="BB30689" s="80"/>
    </row>
    <row r="30690" spans="9:54" x14ac:dyDescent="0.25">
      <c r="I30690" s="80"/>
      <c r="AX30690" s="80"/>
      <c r="AY30690" s="80"/>
      <c r="AZ30690" s="80"/>
      <c r="BA30690" s="80"/>
      <c r="BB30690" s="80"/>
    </row>
    <row r="30691" spans="9:54" x14ac:dyDescent="0.25">
      <c r="I30691" s="80"/>
      <c r="AX30691" s="80"/>
      <c r="AY30691" s="80"/>
      <c r="AZ30691" s="80"/>
      <c r="BA30691" s="80"/>
      <c r="BB30691" s="80"/>
    </row>
    <row r="30692" spans="9:54" x14ac:dyDescent="0.25">
      <c r="I30692" s="80"/>
      <c r="AX30692" s="80"/>
      <c r="AY30692" s="80"/>
      <c r="AZ30692" s="80"/>
      <c r="BA30692" s="80"/>
      <c r="BB30692" s="80"/>
    </row>
    <row r="30693" spans="9:54" x14ac:dyDescent="0.25">
      <c r="I30693" s="80"/>
      <c r="AX30693" s="80"/>
      <c r="AY30693" s="80"/>
      <c r="AZ30693" s="80"/>
      <c r="BA30693" s="80"/>
      <c r="BB30693" s="80"/>
    </row>
    <row r="30694" spans="9:54" x14ac:dyDescent="0.25">
      <c r="I30694" s="80"/>
      <c r="AX30694" s="80"/>
      <c r="AY30694" s="80"/>
      <c r="AZ30694" s="80"/>
      <c r="BA30694" s="80"/>
      <c r="BB30694" s="80"/>
    </row>
    <row r="30695" spans="9:54" x14ac:dyDescent="0.25">
      <c r="I30695" s="80"/>
      <c r="AX30695" s="80"/>
      <c r="AY30695" s="80"/>
      <c r="AZ30695" s="80"/>
      <c r="BA30695" s="80"/>
      <c r="BB30695" s="80"/>
    </row>
    <row r="30696" spans="9:54" x14ac:dyDescent="0.25">
      <c r="I30696" s="80"/>
      <c r="AX30696" s="80"/>
      <c r="AY30696" s="80"/>
      <c r="AZ30696" s="80"/>
      <c r="BA30696" s="80"/>
      <c r="BB30696" s="80"/>
    </row>
    <row r="30697" spans="9:54" x14ac:dyDescent="0.25">
      <c r="I30697" s="80"/>
      <c r="AX30697" s="80"/>
      <c r="AY30697" s="80"/>
      <c r="AZ30697" s="80"/>
      <c r="BA30697" s="80"/>
      <c r="BB30697" s="80"/>
    </row>
    <row r="30698" spans="9:54" x14ac:dyDescent="0.25">
      <c r="I30698" s="80"/>
      <c r="AX30698" s="80"/>
      <c r="AY30698" s="80"/>
      <c r="AZ30698" s="80"/>
      <c r="BA30698" s="80"/>
      <c r="BB30698" s="80"/>
    </row>
    <row r="30699" spans="9:54" x14ac:dyDescent="0.25">
      <c r="I30699" s="80"/>
      <c r="AX30699" s="80"/>
      <c r="AY30699" s="80"/>
      <c r="AZ30699" s="80"/>
      <c r="BA30699" s="80"/>
      <c r="BB30699" s="80"/>
    </row>
    <row r="30700" spans="9:54" x14ac:dyDescent="0.25">
      <c r="I30700" s="80"/>
      <c r="AX30700" s="80"/>
      <c r="AY30700" s="80"/>
      <c r="AZ30700" s="80"/>
      <c r="BA30700" s="80"/>
      <c r="BB30700" s="80"/>
    </row>
    <row r="30701" spans="9:54" x14ac:dyDescent="0.25">
      <c r="I30701" s="80"/>
      <c r="AX30701" s="80"/>
      <c r="AY30701" s="80"/>
      <c r="AZ30701" s="80"/>
      <c r="BA30701" s="80"/>
      <c r="BB30701" s="80"/>
    </row>
    <row r="30702" spans="9:54" x14ac:dyDescent="0.25">
      <c r="I30702" s="80"/>
      <c r="AX30702" s="80"/>
      <c r="AY30702" s="80"/>
      <c r="AZ30702" s="80"/>
      <c r="BA30702" s="80"/>
      <c r="BB30702" s="80"/>
    </row>
    <row r="30703" spans="9:54" x14ac:dyDescent="0.25">
      <c r="I30703" s="80"/>
      <c r="AX30703" s="80"/>
      <c r="AY30703" s="80"/>
      <c r="AZ30703" s="80"/>
      <c r="BA30703" s="80"/>
      <c r="BB30703" s="80"/>
    </row>
    <row r="30704" spans="9:54" x14ac:dyDescent="0.25">
      <c r="I30704" s="80"/>
      <c r="AX30704" s="80"/>
      <c r="AY30704" s="80"/>
      <c r="AZ30704" s="80"/>
      <c r="BA30704" s="80"/>
      <c r="BB30704" s="80"/>
    </row>
    <row r="30705" spans="9:54" x14ac:dyDescent="0.25">
      <c r="I30705" s="80"/>
      <c r="AX30705" s="80"/>
      <c r="AY30705" s="80"/>
      <c r="AZ30705" s="80"/>
      <c r="BA30705" s="80"/>
      <c r="BB30705" s="80"/>
    </row>
    <row r="30706" spans="9:54" x14ac:dyDescent="0.25">
      <c r="I30706" s="80"/>
      <c r="AX30706" s="80"/>
      <c r="AY30706" s="80"/>
      <c r="AZ30706" s="80"/>
      <c r="BA30706" s="80"/>
      <c r="BB30706" s="80"/>
    </row>
    <row r="30707" spans="9:54" x14ac:dyDescent="0.25">
      <c r="I30707" s="80"/>
      <c r="AX30707" s="80"/>
      <c r="AY30707" s="80"/>
      <c r="AZ30707" s="80"/>
      <c r="BA30707" s="80"/>
      <c r="BB30707" s="80"/>
    </row>
    <row r="30708" spans="9:54" x14ac:dyDescent="0.25">
      <c r="I30708" s="80"/>
      <c r="AX30708" s="80"/>
      <c r="AY30708" s="80"/>
      <c r="AZ30708" s="80"/>
      <c r="BA30708" s="80"/>
      <c r="BB30708" s="80"/>
    </row>
    <row r="30709" spans="9:54" x14ac:dyDescent="0.25">
      <c r="I30709" s="80"/>
      <c r="AX30709" s="80"/>
      <c r="AY30709" s="80"/>
      <c r="AZ30709" s="80"/>
      <c r="BA30709" s="80"/>
      <c r="BB30709" s="80"/>
    </row>
    <row r="30710" spans="9:54" x14ac:dyDescent="0.25">
      <c r="I30710" s="80"/>
      <c r="AX30710" s="80"/>
      <c r="AY30710" s="80"/>
      <c r="AZ30710" s="80"/>
      <c r="BA30710" s="80"/>
      <c r="BB30710" s="80"/>
    </row>
    <row r="30711" spans="9:54" x14ac:dyDescent="0.25">
      <c r="I30711" s="80"/>
      <c r="AX30711" s="80"/>
      <c r="AY30711" s="80"/>
      <c r="AZ30711" s="80"/>
      <c r="BA30711" s="80"/>
      <c r="BB30711" s="80"/>
    </row>
    <row r="30712" spans="9:54" x14ac:dyDescent="0.25">
      <c r="I30712" s="80"/>
      <c r="AX30712" s="80"/>
      <c r="AY30712" s="80"/>
      <c r="AZ30712" s="80"/>
      <c r="BA30712" s="80"/>
      <c r="BB30712" s="80"/>
    </row>
    <row r="30713" spans="9:54" x14ac:dyDescent="0.25">
      <c r="I30713" s="80"/>
      <c r="AX30713" s="80"/>
      <c r="AY30713" s="80"/>
      <c r="AZ30713" s="80"/>
      <c r="BA30713" s="80"/>
      <c r="BB30713" s="80"/>
    </row>
    <row r="30714" spans="9:54" x14ac:dyDescent="0.25">
      <c r="I30714" s="80"/>
      <c r="AX30714" s="80"/>
      <c r="AY30714" s="80"/>
      <c r="AZ30714" s="80"/>
      <c r="BA30714" s="80"/>
      <c r="BB30714" s="80"/>
    </row>
    <row r="30715" spans="9:54" x14ac:dyDescent="0.25">
      <c r="I30715" s="80"/>
      <c r="AX30715" s="80"/>
      <c r="AY30715" s="80"/>
      <c r="AZ30715" s="80"/>
      <c r="BA30715" s="80"/>
      <c r="BB30715" s="80"/>
    </row>
    <row r="30716" spans="9:54" x14ac:dyDescent="0.25">
      <c r="I30716" s="80"/>
      <c r="AX30716" s="80"/>
      <c r="AY30716" s="80"/>
      <c r="AZ30716" s="80"/>
      <c r="BA30716" s="80"/>
      <c r="BB30716" s="80"/>
    </row>
    <row r="30717" spans="9:54" x14ac:dyDescent="0.25">
      <c r="I30717" s="80"/>
      <c r="AX30717" s="80"/>
      <c r="AY30717" s="80"/>
      <c r="AZ30717" s="80"/>
      <c r="BA30717" s="80"/>
      <c r="BB30717" s="80"/>
    </row>
    <row r="30718" spans="9:54" x14ac:dyDescent="0.25">
      <c r="I30718" s="80"/>
      <c r="AX30718" s="80"/>
      <c r="AY30718" s="80"/>
      <c r="AZ30718" s="80"/>
      <c r="BA30718" s="80"/>
      <c r="BB30718" s="80"/>
    </row>
    <row r="30719" spans="9:54" x14ac:dyDescent="0.25">
      <c r="I30719" s="80"/>
      <c r="AX30719" s="80"/>
      <c r="AY30719" s="80"/>
      <c r="AZ30719" s="80"/>
      <c r="BA30719" s="80"/>
      <c r="BB30719" s="80"/>
    </row>
    <row r="30720" spans="9:54" x14ac:dyDescent="0.25">
      <c r="I30720" s="80"/>
      <c r="AX30720" s="80"/>
      <c r="AY30720" s="80"/>
      <c r="AZ30720" s="80"/>
      <c r="BA30720" s="80"/>
      <c r="BB30720" s="80"/>
    </row>
    <row r="30721" spans="9:54" x14ac:dyDescent="0.25">
      <c r="I30721" s="80"/>
      <c r="AX30721" s="80"/>
      <c r="AY30721" s="80"/>
      <c r="AZ30721" s="80"/>
      <c r="BA30721" s="80"/>
      <c r="BB30721" s="80"/>
    </row>
    <row r="30722" spans="9:54" x14ac:dyDescent="0.25">
      <c r="I30722" s="80"/>
      <c r="AX30722" s="80"/>
      <c r="AY30722" s="80"/>
      <c r="AZ30722" s="80"/>
      <c r="BA30722" s="80"/>
      <c r="BB30722" s="80"/>
    </row>
    <row r="30723" spans="9:54" x14ac:dyDescent="0.25">
      <c r="I30723" s="80"/>
      <c r="AX30723" s="80"/>
      <c r="AY30723" s="80"/>
      <c r="AZ30723" s="80"/>
      <c r="BA30723" s="80"/>
      <c r="BB30723" s="80"/>
    </row>
    <row r="30724" spans="9:54" x14ac:dyDescent="0.25">
      <c r="I30724" s="80"/>
      <c r="AX30724" s="80"/>
      <c r="AY30724" s="80"/>
      <c r="AZ30724" s="80"/>
      <c r="BA30724" s="80"/>
      <c r="BB30724" s="80"/>
    </row>
    <row r="30725" spans="9:54" x14ac:dyDescent="0.25">
      <c r="I30725" s="80"/>
      <c r="AX30725" s="80"/>
      <c r="AY30725" s="80"/>
      <c r="AZ30725" s="80"/>
      <c r="BA30725" s="80"/>
      <c r="BB30725" s="80"/>
    </row>
    <row r="30726" spans="9:54" x14ac:dyDescent="0.25">
      <c r="I30726" s="80"/>
      <c r="AX30726" s="80"/>
      <c r="AY30726" s="80"/>
      <c r="AZ30726" s="80"/>
      <c r="BA30726" s="80"/>
      <c r="BB30726" s="80"/>
    </row>
    <row r="30727" spans="9:54" x14ac:dyDescent="0.25">
      <c r="I30727" s="80"/>
      <c r="AX30727" s="80"/>
      <c r="AY30727" s="80"/>
      <c r="AZ30727" s="80"/>
      <c r="BA30727" s="80"/>
      <c r="BB30727" s="80"/>
    </row>
    <row r="30728" spans="9:54" x14ac:dyDescent="0.25">
      <c r="I30728" s="80"/>
      <c r="AX30728" s="80"/>
      <c r="AY30728" s="80"/>
      <c r="AZ30728" s="80"/>
      <c r="BA30728" s="80"/>
      <c r="BB30728" s="80"/>
    </row>
    <row r="30729" spans="9:54" x14ac:dyDescent="0.25">
      <c r="I30729" s="80"/>
      <c r="AX30729" s="80"/>
      <c r="AY30729" s="80"/>
      <c r="AZ30729" s="80"/>
      <c r="BA30729" s="80"/>
      <c r="BB30729" s="80"/>
    </row>
    <row r="30730" spans="9:54" x14ac:dyDescent="0.25">
      <c r="I30730" s="80"/>
      <c r="AX30730" s="80"/>
      <c r="AY30730" s="80"/>
      <c r="AZ30730" s="80"/>
      <c r="BA30730" s="80"/>
      <c r="BB30730" s="80"/>
    </row>
    <row r="30731" spans="9:54" x14ac:dyDescent="0.25">
      <c r="I30731" s="80"/>
      <c r="AX30731" s="80"/>
      <c r="AY30731" s="80"/>
      <c r="AZ30731" s="80"/>
      <c r="BA30731" s="80"/>
      <c r="BB30731" s="80"/>
    </row>
    <row r="30732" spans="9:54" x14ac:dyDescent="0.25">
      <c r="I30732" s="80"/>
      <c r="AX30732" s="80"/>
      <c r="AY30732" s="80"/>
      <c r="AZ30732" s="80"/>
      <c r="BA30732" s="80"/>
      <c r="BB30732" s="80"/>
    </row>
    <row r="30733" spans="9:54" x14ac:dyDescent="0.25">
      <c r="I30733" s="80"/>
      <c r="AX30733" s="80"/>
      <c r="AY30733" s="80"/>
      <c r="AZ30733" s="80"/>
      <c r="BA30733" s="80"/>
      <c r="BB30733" s="80"/>
    </row>
    <row r="30734" spans="9:54" x14ac:dyDescent="0.25">
      <c r="I30734" s="80"/>
      <c r="AX30734" s="80"/>
      <c r="AY30734" s="80"/>
      <c r="AZ30734" s="80"/>
      <c r="BA30734" s="80"/>
      <c r="BB30734" s="80"/>
    </row>
    <row r="30735" spans="9:54" x14ac:dyDescent="0.25">
      <c r="I30735" s="80"/>
      <c r="AX30735" s="80"/>
      <c r="AY30735" s="80"/>
      <c r="AZ30735" s="80"/>
      <c r="BA30735" s="80"/>
      <c r="BB30735" s="80"/>
    </row>
    <row r="30736" spans="9:54" x14ac:dyDescent="0.25">
      <c r="I30736" s="80"/>
      <c r="AX30736" s="80"/>
      <c r="AY30736" s="80"/>
      <c r="AZ30736" s="80"/>
      <c r="BA30736" s="80"/>
      <c r="BB30736" s="80"/>
    </row>
    <row r="30737" spans="9:54" x14ac:dyDescent="0.25">
      <c r="I30737" s="80"/>
      <c r="AX30737" s="80"/>
      <c r="AY30737" s="80"/>
      <c r="AZ30737" s="80"/>
      <c r="BA30737" s="80"/>
      <c r="BB30737" s="80"/>
    </row>
    <row r="30738" spans="9:54" x14ac:dyDescent="0.25">
      <c r="I30738" s="80"/>
      <c r="AX30738" s="80"/>
      <c r="AY30738" s="80"/>
      <c r="AZ30738" s="80"/>
      <c r="BA30738" s="80"/>
      <c r="BB30738" s="80"/>
    </row>
    <row r="30739" spans="9:54" x14ac:dyDescent="0.25">
      <c r="I30739" s="80"/>
      <c r="AX30739" s="80"/>
      <c r="AY30739" s="80"/>
      <c r="AZ30739" s="80"/>
      <c r="BA30739" s="80"/>
      <c r="BB30739" s="80"/>
    </row>
    <row r="30740" spans="9:54" x14ac:dyDescent="0.25">
      <c r="I30740" s="80"/>
      <c r="AX30740" s="80"/>
      <c r="AY30740" s="80"/>
      <c r="AZ30740" s="80"/>
      <c r="BA30740" s="80"/>
      <c r="BB30740" s="80"/>
    </row>
    <row r="30741" spans="9:54" x14ac:dyDescent="0.25">
      <c r="I30741" s="80"/>
      <c r="AX30741" s="80"/>
      <c r="AY30741" s="80"/>
      <c r="AZ30741" s="80"/>
      <c r="BA30741" s="80"/>
      <c r="BB30741" s="80"/>
    </row>
    <row r="30742" spans="9:54" x14ac:dyDescent="0.25">
      <c r="I30742" s="80"/>
      <c r="AX30742" s="80"/>
      <c r="AY30742" s="80"/>
      <c r="AZ30742" s="80"/>
      <c r="BA30742" s="80"/>
      <c r="BB30742" s="80"/>
    </row>
    <row r="30743" spans="9:54" x14ac:dyDescent="0.25">
      <c r="I30743" s="80"/>
      <c r="AX30743" s="80"/>
      <c r="AY30743" s="80"/>
      <c r="AZ30743" s="80"/>
      <c r="BA30743" s="80"/>
      <c r="BB30743" s="80"/>
    </row>
    <row r="30744" spans="9:54" x14ac:dyDescent="0.25">
      <c r="I30744" s="80"/>
      <c r="AX30744" s="80"/>
      <c r="AY30744" s="80"/>
      <c r="AZ30744" s="80"/>
      <c r="BA30744" s="80"/>
      <c r="BB30744" s="80"/>
    </row>
    <row r="30745" spans="9:54" x14ac:dyDescent="0.25">
      <c r="I30745" s="80"/>
      <c r="AX30745" s="80"/>
      <c r="AY30745" s="80"/>
      <c r="AZ30745" s="80"/>
      <c r="BA30745" s="80"/>
      <c r="BB30745" s="80"/>
    </row>
    <row r="30746" spans="9:54" x14ac:dyDescent="0.25">
      <c r="I30746" s="80"/>
      <c r="AX30746" s="80"/>
      <c r="AY30746" s="80"/>
      <c r="AZ30746" s="80"/>
      <c r="BA30746" s="80"/>
      <c r="BB30746" s="80"/>
    </row>
    <row r="30747" spans="9:54" x14ac:dyDescent="0.25">
      <c r="I30747" s="80"/>
      <c r="AX30747" s="80"/>
      <c r="AY30747" s="80"/>
      <c r="AZ30747" s="80"/>
      <c r="BA30747" s="80"/>
      <c r="BB30747" s="80"/>
    </row>
    <row r="30748" spans="9:54" x14ac:dyDescent="0.25">
      <c r="I30748" s="80"/>
      <c r="AX30748" s="80"/>
      <c r="AY30748" s="80"/>
      <c r="AZ30748" s="80"/>
      <c r="BA30748" s="80"/>
      <c r="BB30748" s="80"/>
    </row>
    <row r="30749" spans="9:54" x14ac:dyDescent="0.25">
      <c r="I30749" s="80"/>
      <c r="AX30749" s="80"/>
      <c r="AY30749" s="80"/>
      <c r="AZ30749" s="80"/>
      <c r="BA30749" s="80"/>
      <c r="BB30749" s="80"/>
    </row>
    <row r="30750" spans="9:54" x14ac:dyDescent="0.25">
      <c r="I30750" s="80"/>
      <c r="AX30750" s="80"/>
      <c r="AY30750" s="80"/>
      <c r="AZ30750" s="80"/>
      <c r="BA30750" s="80"/>
      <c r="BB30750" s="80"/>
    </row>
    <row r="30751" spans="9:54" x14ac:dyDescent="0.25">
      <c r="I30751" s="80"/>
      <c r="AX30751" s="80"/>
      <c r="AY30751" s="80"/>
      <c r="AZ30751" s="80"/>
      <c r="BA30751" s="80"/>
      <c r="BB30751" s="80"/>
    </row>
    <row r="30752" spans="9:54" x14ac:dyDescent="0.25">
      <c r="I30752" s="80"/>
      <c r="AX30752" s="80"/>
      <c r="AY30752" s="80"/>
      <c r="AZ30752" s="80"/>
      <c r="BA30752" s="80"/>
      <c r="BB30752" s="80"/>
    </row>
    <row r="30753" spans="9:54" x14ac:dyDescent="0.25">
      <c r="I30753" s="80"/>
      <c r="AX30753" s="80"/>
      <c r="AY30753" s="80"/>
      <c r="AZ30753" s="80"/>
      <c r="BA30753" s="80"/>
      <c r="BB30753" s="80"/>
    </row>
    <row r="30754" spans="9:54" x14ac:dyDescent="0.25">
      <c r="I30754" s="80"/>
      <c r="AX30754" s="80"/>
      <c r="AY30754" s="80"/>
      <c r="AZ30754" s="80"/>
      <c r="BA30754" s="80"/>
      <c r="BB30754" s="80"/>
    </row>
    <row r="30755" spans="9:54" x14ac:dyDescent="0.25">
      <c r="I30755" s="80"/>
      <c r="AX30755" s="80"/>
      <c r="AY30755" s="80"/>
      <c r="AZ30755" s="80"/>
      <c r="BA30755" s="80"/>
      <c r="BB30755" s="80"/>
    </row>
    <row r="30756" spans="9:54" x14ac:dyDescent="0.25">
      <c r="I30756" s="80"/>
      <c r="AX30756" s="80"/>
      <c r="AY30756" s="80"/>
      <c r="AZ30756" s="80"/>
      <c r="BA30756" s="80"/>
      <c r="BB30756" s="80"/>
    </row>
    <row r="30757" spans="9:54" x14ac:dyDescent="0.25">
      <c r="I30757" s="80"/>
      <c r="AX30757" s="80"/>
      <c r="AY30757" s="80"/>
      <c r="AZ30757" s="80"/>
      <c r="BA30757" s="80"/>
      <c r="BB30757" s="80"/>
    </row>
    <row r="30758" spans="9:54" x14ac:dyDescent="0.25">
      <c r="I30758" s="80"/>
      <c r="AX30758" s="80"/>
      <c r="AY30758" s="80"/>
      <c r="AZ30758" s="80"/>
      <c r="BA30758" s="80"/>
      <c r="BB30758" s="80"/>
    </row>
    <row r="30759" spans="9:54" x14ac:dyDescent="0.25">
      <c r="I30759" s="80"/>
      <c r="AX30759" s="80"/>
      <c r="AY30759" s="80"/>
      <c r="AZ30759" s="80"/>
      <c r="BA30759" s="80"/>
      <c r="BB30759" s="80"/>
    </row>
    <row r="30760" spans="9:54" x14ac:dyDescent="0.25">
      <c r="I30760" s="80"/>
      <c r="AX30760" s="80"/>
      <c r="AY30760" s="80"/>
      <c r="AZ30760" s="80"/>
      <c r="BA30760" s="80"/>
      <c r="BB30760" s="80"/>
    </row>
    <row r="30761" spans="9:54" x14ac:dyDescent="0.25">
      <c r="I30761" s="80"/>
      <c r="AX30761" s="80"/>
      <c r="AY30761" s="80"/>
      <c r="AZ30761" s="80"/>
      <c r="BA30761" s="80"/>
      <c r="BB30761" s="80"/>
    </row>
    <row r="30762" spans="9:54" x14ac:dyDescent="0.25">
      <c r="I30762" s="80"/>
      <c r="AX30762" s="80"/>
      <c r="AY30762" s="80"/>
      <c r="AZ30762" s="80"/>
      <c r="BA30762" s="80"/>
      <c r="BB30762" s="80"/>
    </row>
    <row r="30763" spans="9:54" x14ac:dyDescent="0.25">
      <c r="I30763" s="80"/>
      <c r="AX30763" s="80"/>
      <c r="AY30763" s="80"/>
      <c r="AZ30763" s="80"/>
      <c r="BA30763" s="80"/>
      <c r="BB30763" s="80"/>
    </row>
    <row r="30764" spans="9:54" x14ac:dyDescent="0.25">
      <c r="I30764" s="80"/>
      <c r="AX30764" s="80"/>
      <c r="AY30764" s="80"/>
      <c r="AZ30764" s="80"/>
      <c r="BA30764" s="80"/>
      <c r="BB30764" s="80"/>
    </row>
    <row r="30765" spans="9:54" x14ac:dyDescent="0.25">
      <c r="I30765" s="80"/>
      <c r="AX30765" s="80"/>
      <c r="AY30765" s="80"/>
      <c r="AZ30765" s="80"/>
      <c r="BA30765" s="80"/>
      <c r="BB30765" s="80"/>
    </row>
    <row r="30766" spans="9:54" x14ac:dyDescent="0.25">
      <c r="I30766" s="80"/>
      <c r="AX30766" s="80"/>
      <c r="AY30766" s="80"/>
      <c r="AZ30766" s="80"/>
      <c r="BA30766" s="80"/>
      <c r="BB30766" s="80"/>
    </row>
    <row r="30767" spans="9:54" x14ac:dyDescent="0.25">
      <c r="I30767" s="80"/>
      <c r="AX30767" s="80"/>
      <c r="AY30767" s="80"/>
      <c r="AZ30767" s="80"/>
      <c r="BA30767" s="80"/>
      <c r="BB30767" s="80"/>
    </row>
    <row r="30768" spans="9:54" x14ac:dyDescent="0.25">
      <c r="I30768" s="80"/>
      <c r="AX30768" s="80"/>
      <c r="AY30768" s="80"/>
      <c r="AZ30768" s="80"/>
      <c r="BA30768" s="80"/>
      <c r="BB30768" s="80"/>
    </row>
    <row r="30769" spans="9:54" x14ac:dyDescent="0.25">
      <c r="I30769" s="80"/>
      <c r="AX30769" s="80"/>
      <c r="AY30769" s="80"/>
      <c r="AZ30769" s="80"/>
      <c r="BA30769" s="80"/>
      <c r="BB30769" s="80"/>
    </row>
    <row r="30770" spans="9:54" x14ac:dyDescent="0.25">
      <c r="I30770" s="80"/>
      <c r="AX30770" s="80"/>
      <c r="AY30770" s="80"/>
      <c r="AZ30770" s="80"/>
      <c r="BA30770" s="80"/>
      <c r="BB30770" s="80"/>
    </row>
    <row r="30771" spans="9:54" x14ac:dyDescent="0.25">
      <c r="I30771" s="80"/>
      <c r="AX30771" s="80"/>
      <c r="AY30771" s="80"/>
      <c r="AZ30771" s="80"/>
      <c r="BA30771" s="80"/>
      <c r="BB30771" s="80"/>
    </row>
    <row r="30772" spans="9:54" x14ac:dyDescent="0.25">
      <c r="I30772" s="80"/>
      <c r="AX30772" s="80"/>
      <c r="AY30772" s="80"/>
      <c r="AZ30772" s="80"/>
      <c r="BA30772" s="80"/>
      <c r="BB30772" s="80"/>
    </row>
    <row r="30773" spans="9:54" x14ac:dyDescent="0.25">
      <c r="I30773" s="80"/>
      <c r="AX30773" s="80"/>
      <c r="AY30773" s="80"/>
      <c r="AZ30773" s="80"/>
      <c r="BA30773" s="80"/>
      <c r="BB30773" s="80"/>
    </row>
    <row r="30774" spans="9:54" x14ac:dyDescent="0.25">
      <c r="I30774" s="80"/>
      <c r="AX30774" s="80"/>
      <c r="AY30774" s="80"/>
      <c r="AZ30774" s="80"/>
      <c r="BA30774" s="80"/>
      <c r="BB30774" s="80"/>
    </row>
    <row r="30775" spans="9:54" x14ac:dyDescent="0.25">
      <c r="I30775" s="80"/>
      <c r="AX30775" s="80"/>
      <c r="AY30775" s="80"/>
      <c r="AZ30775" s="80"/>
      <c r="BA30775" s="80"/>
      <c r="BB30775" s="80"/>
    </row>
    <row r="30776" spans="9:54" x14ac:dyDescent="0.25">
      <c r="I30776" s="80"/>
      <c r="AX30776" s="80"/>
      <c r="AY30776" s="80"/>
      <c r="AZ30776" s="80"/>
      <c r="BA30776" s="80"/>
      <c r="BB30776" s="80"/>
    </row>
    <row r="30777" spans="9:54" x14ac:dyDescent="0.25">
      <c r="I30777" s="80"/>
      <c r="AX30777" s="80"/>
      <c r="AY30777" s="80"/>
      <c r="AZ30777" s="80"/>
      <c r="BA30777" s="80"/>
      <c r="BB30777" s="80"/>
    </row>
    <row r="30778" spans="9:54" x14ac:dyDescent="0.25">
      <c r="I30778" s="80"/>
      <c r="AX30778" s="80"/>
      <c r="AY30778" s="80"/>
      <c r="AZ30778" s="80"/>
      <c r="BA30778" s="80"/>
      <c r="BB30778" s="80"/>
    </row>
    <row r="30779" spans="9:54" x14ac:dyDescent="0.25">
      <c r="I30779" s="80"/>
      <c r="AX30779" s="80"/>
      <c r="AY30779" s="80"/>
      <c r="AZ30779" s="80"/>
      <c r="BA30779" s="80"/>
      <c r="BB30779" s="80"/>
    </row>
    <row r="30780" spans="9:54" x14ac:dyDescent="0.25">
      <c r="I30780" s="80"/>
      <c r="AX30780" s="80"/>
      <c r="AY30780" s="80"/>
      <c r="AZ30780" s="80"/>
      <c r="BA30780" s="80"/>
      <c r="BB30780" s="80"/>
    </row>
    <row r="30781" spans="9:54" x14ac:dyDescent="0.25">
      <c r="I30781" s="80"/>
      <c r="AX30781" s="80"/>
      <c r="AY30781" s="80"/>
      <c r="AZ30781" s="80"/>
      <c r="BA30781" s="80"/>
      <c r="BB30781" s="80"/>
    </row>
    <row r="30782" spans="9:54" x14ac:dyDescent="0.25">
      <c r="I30782" s="80"/>
      <c r="AX30782" s="80"/>
      <c r="AY30782" s="80"/>
      <c r="AZ30782" s="80"/>
      <c r="BA30782" s="80"/>
      <c r="BB30782" s="80"/>
    </row>
    <row r="30783" spans="9:54" x14ac:dyDescent="0.25">
      <c r="I30783" s="80"/>
      <c r="AX30783" s="80"/>
      <c r="AY30783" s="80"/>
      <c r="AZ30783" s="80"/>
      <c r="BA30783" s="80"/>
      <c r="BB30783" s="80"/>
    </row>
    <row r="30784" spans="9:54" x14ac:dyDescent="0.25">
      <c r="I30784" s="80"/>
      <c r="AX30784" s="80"/>
      <c r="AY30784" s="80"/>
      <c r="AZ30784" s="80"/>
      <c r="BA30784" s="80"/>
      <c r="BB30784" s="80"/>
    </row>
    <row r="30785" spans="9:54" x14ac:dyDescent="0.25">
      <c r="I30785" s="80"/>
      <c r="AX30785" s="80"/>
      <c r="AY30785" s="80"/>
      <c r="AZ30785" s="80"/>
      <c r="BA30785" s="80"/>
      <c r="BB30785" s="80"/>
    </row>
    <row r="30786" spans="9:54" x14ac:dyDescent="0.25">
      <c r="I30786" s="80"/>
      <c r="AX30786" s="80"/>
      <c r="AY30786" s="80"/>
      <c r="AZ30786" s="80"/>
      <c r="BA30786" s="80"/>
      <c r="BB30786" s="80"/>
    </row>
    <row r="30787" spans="9:54" x14ac:dyDescent="0.25">
      <c r="I30787" s="80"/>
      <c r="AX30787" s="80"/>
      <c r="AY30787" s="80"/>
      <c r="AZ30787" s="80"/>
      <c r="BA30787" s="80"/>
      <c r="BB30787" s="80"/>
    </row>
    <row r="30788" spans="9:54" x14ac:dyDescent="0.25">
      <c r="I30788" s="80"/>
      <c r="AX30788" s="80"/>
      <c r="AY30788" s="80"/>
      <c r="AZ30788" s="80"/>
      <c r="BA30788" s="80"/>
      <c r="BB30788" s="80"/>
    </row>
    <row r="30789" spans="9:54" x14ac:dyDescent="0.25">
      <c r="I30789" s="80"/>
      <c r="AX30789" s="80"/>
      <c r="AY30789" s="80"/>
      <c r="AZ30789" s="80"/>
      <c r="BA30789" s="80"/>
      <c r="BB30789" s="80"/>
    </row>
    <row r="30790" spans="9:54" x14ac:dyDescent="0.25">
      <c r="I30790" s="80"/>
      <c r="AX30790" s="80"/>
      <c r="AY30790" s="80"/>
      <c r="AZ30790" s="80"/>
      <c r="BA30790" s="80"/>
      <c r="BB30790" s="80"/>
    </row>
    <row r="30791" spans="9:54" x14ac:dyDescent="0.25">
      <c r="I30791" s="80"/>
      <c r="AX30791" s="80"/>
      <c r="AY30791" s="80"/>
      <c r="AZ30791" s="80"/>
      <c r="BA30791" s="80"/>
      <c r="BB30791" s="80"/>
    </row>
    <row r="30792" spans="9:54" x14ac:dyDescent="0.25">
      <c r="I30792" s="80"/>
      <c r="AX30792" s="80"/>
      <c r="AY30792" s="80"/>
      <c r="AZ30792" s="80"/>
      <c r="BA30792" s="80"/>
      <c r="BB30792" s="80"/>
    </row>
    <row r="30793" spans="9:54" x14ac:dyDescent="0.25">
      <c r="I30793" s="80"/>
      <c r="AX30793" s="80"/>
      <c r="AY30793" s="80"/>
      <c r="AZ30793" s="80"/>
      <c r="BA30793" s="80"/>
      <c r="BB30793" s="80"/>
    </row>
    <row r="30794" spans="9:54" x14ac:dyDescent="0.25">
      <c r="I30794" s="80"/>
      <c r="AX30794" s="80"/>
      <c r="AY30794" s="80"/>
      <c r="AZ30794" s="80"/>
      <c r="BA30794" s="80"/>
      <c r="BB30794" s="80"/>
    </row>
    <row r="30795" spans="9:54" x14ac:dyDescent="0.25">
      <c r="I30795" s="80"/>
      <c r="AX30795" s="80"/>
      <c r="AY30795" s="80"/>
      <c r="AZ30795" s="80"/>
      <c r="BA30795" s="80"/>
      <c r="BB30795" s="80"/>
    </row>
    <row r="30796" spans="9:54" x14ac:dyDescent="0.25">
      <c r="I30796" s="80"/>
      <c r="AX30796" s="80"/>
      <c r="AY30796" s="80"/>
      <c r="AZ30796" s="80"/>
      <c r="BA30796" s="80"/>
      <c r="BB30796" s="80"/>
    </row>
    <row r="30797" spans="9:54" x14ac:dyDescent="0.25">
      <c r="I30797" s="80"/>
      <c r="AX30797" s="80"/>
      <c r="AY30797" s="80"/>
      <c r="AZ30797" s="80"/>
      <c r="BA30797" s="80"/>
      <c r="BB30797" s="80"/>
    </row>
    <row r="30798" spans="9:54" x14ac:dyDescent="0.25">
      <c r="I30798" s="80"/>
      <c r="AX30798" s="80"/>
      <c r="AY30798" s="80"/>
      <c r="AZ30798" s="80"/>
      <c r="BA30798" s="80"/>
      <c r="BB30798" s="80"/>
    </row>
    <row r="30799" spans="9:54" x14ac:dyDescent="0.25">
      <c r="I30799" s="80"/>
      <c r="AX30799" s="80"/>
      <c r="AY30799" s="80"/>
      <c r="AZ30799" s="80"/>
      <c r="BA30799" s="80"/>
      <c r="BB30799" s="80"/>
    </row>
    <row r="30800" spans="9:54" x14ac:dyDescent="0.25">
      <c r="I30800" s="80"/>
      <c r="AX30800" s="80"/>
      <c r="AY30800" s="80"/>
      <c r="AZ30800" s="80"/>
      <c r="BA30800" s="80"/>
      <c r="BB30800" s="80"/>
    </row>
    <row r="30801" spans="9:54" x14ac:dyDescent="0.25">
      <c r="I30801" s="80"/>
      <c r="AX30801" s="80"/>
      <c r="AY30801" s="80"/>
      <c r="AZ30801" s="80"/>
      <c r="BA30801" s="80"/>
      <c r="BB30801" s="80"/>
    </row>
    <row r="30802" spans="9:54" x14ac:dyDescent="0.25">
      <c r="I30802" s="80"/>
      <c r="AX30802" s="80"/>
      <c r="AY30802" s="80"/>
      <c r="AZ30802" s="80"/>
      <c r="BA30802" s="80"/>
      <c r="BB30802" s="80"/>
    </row>
    <row r="30803" spans="9:54" x14ac:dyDescent="0.25">
      <c r="I30803" s="80"/>
      <c r="AX30803" s="80"/>
      <c r="AY30803" s="80"/>
      <c r="AZ30803" s="80"/>
      <c r="BA30803" s="80"/>
      <c r="BB30803" s="80"/>
    </row>
    <row r="30804" spans="9:54" x14ac:dyDescent="0.25">
      <c r="I30804" s="80"/>
      <c r="AX30804" s="80"/>
      <c r="AY30804" s="80"/>
      <c r="AZ30804" s="80"/>
      <c r="BA30804" s="80"/>
      <c r="BB30804" s="80"/>
    </row>
    <row r="30805" spans="9:54" x14ac:dyDescent="0.25">
      <c r="I30805" s="80"/>
      <c r="AX30805" s="80"/>
      <c r="AY30805" s="80"/>
      <c r="AZ30805" s="80"/>
      <c r="BA30805" s="80"/>
      <c r="BB30805" s="80"/>
    </row>
    <row r="30806" spans="9:54" x14ac:dyDescent="0.25">
      <c r="I30806" s="80"/>
      <c r="AX30806" s="80"/>
      <c r="AY30806" s="80"/>
      <c r="AZ30806" s="80"/>
      <c r="BA30806" s="80"/>
      <c r="BB30806" s="80"/>
    </row>
    <row r="30807" spans="9:54" x14ac:dyDescent="0.25">
      <c r="I30807" s="80"/>
      <c r="AX30807" s="80"/>
      <c r="AY30807" s="80"/>
      <c r="AZ30807" s="80"/>
      <c r="BA30807" s="80"/>
      <c r="BB30807" s="80"/>
    </row>
    <row r="30808" spans="9:54" x14ac:dyDescent="0.25">
      <c r="I30808" s="80"/>
      <c r="AX30808" s="80"/>
      <c r="AY30808" s="80"/>
      <c r="AZ30808" s="80"/>
      <c r="BA30808" s="80"/>
      <c r="BB30808" s="80"/>
    </row>
    <row r="30809" spans="9:54" x14ac:dyDescent="0.25">
      <c r="I30809" s="80"/>
      <c r="AX30809" s="80"/>
      <c r="AY30809" s="80"/>
      <c r="AZ30809" s="80"/>
      <c r="BA30809" s="80"/>
      <c r="BB30809" s="80"/>
    </row>
    <row r="30810" spans="9:54" x14ac:dyDescent="0.25">
      <c r="I30810" s="80"/>
      <c r="AX30810" s="80"/>
      <c r="AY30810" s="80"/>
      <c r="AZ30810" s="80"/>
      <c r="BA30810" s="80"/>
      <c r="BB30810" s="80"/>
    </row>
    <row r="30811" spans="9:54" x14ac:dyDescent="0.25">
      <c r="I30811" s="80"/>
      <c r="AX30811" s="80"/>
      <c r="AY30811" s="80"/>
      <c r="AZ30811" s="80"/>
      <c r="BA30811" s="80"/>
      <c r="BB30811" s="80"/>
    </row>
    <row r="30812" spans="9:54" x14ac:dyDescent="0.25">
      <c r="I30812" s="80"/>
      <c r="AX30812" s="80"/>
      <c r="AY30812" s="80"/>
      <c r="AZ30812" s="80"/>
      <c r="BA30812" s="80"/>
      <c r="BB30812" s="80"/>
    </row>
    <row r="30813" spans="9:54" x14ac:dyDescent="0.25">
      <c r="I30813" s="80"/>
      <c r="AX30813" s="80"/>
      <c r="AY30813" s="80"/>
      <c r="AZ30813" s="80"/>
      <c r="BA30813" s="80"/>
      <c r="BB30813" s="80"/>
    </row>
    <row r="30814" spans="9:54" x14ac:dyDescent="0.25">
      <c r="I30814" s="80"/>
      <c r="AX30814" s="80"/>
      <c r="AY30814" s="80"/>
      <c r="AZ30814" s="80"/>
      <c r="BA30814" s="80"/>
      <c r="BB30814" s="80"/>
    </row>
    <row r="30815" spans="9:54" x14ac:dyDescent="0.25">
      <c r="I30815" s="80"/>
      <c r="AX30815" s="80"/>
      <c r="AY30815" s="80"/>
      <c r="AZ30815" s="80"/>
      <c r="BA30815" s="80"/>
      <c r="BB30815" s="80"/>
    </row>
    <row r="30816" spans="9:54" x14ac:dyDescent="0.25">
      <c r="I30816" s="80"/>
      <c r="AX30816" s="80"/>
      <c r="AY30816" s="80"/>
      <c r="AZ30816" s="80"/>
      <c r="BA30816" s="80"/>
      <c r="BB30816" s="80"/>
    </row>
    <row r="30817" spans="9:54" x14ac:dyDescent="0.25">
      <c r="I30817" s="80"/>
      <c r="AX30817" s="80"/>
      <c r="AY30817" s="80"/>
      <c r="AZ30817" s="80"/>
      <c r="BA30817" s="80"/>
      <c r="BB30817" s="80"/>
    </row>
    <row r="30818" spans="9:54" x14ac:dyDescent="0.25">
      <c r="I30818" s="80"/>
      <c r="AX30818" s="80"/>
      <c r="AY30818" s="80"/>
      <c r="AZ30818" s="80"/>
      <c r="BA30818" s="80"/>
      <c r="BB30818" s="80"/>
    </row>
    <row r="30819" spans="9:54" x14ac:dyDescent="0.25">
      <c r="I30819" s="80"/>
      <c r="AX30819" s="80"/>
      <c r="AY30819" s="80"/>
      <c r="AZ30819" s="80"/>
      <c r="BA30819" s="80"/>
      <c r="BB30819" s="80"/>
    </row>
    <row r="30820" spans="9:54" x14ac:dyDescent="0.25">
      <c r="I30820" s="80"/>
      <c r="AX30820" s="80"/>
      <c r="AY30820" s="80"/>
      <c r="AZ30820" s="80"/>
      <c r="BA30820" s="80"/>
      <c r="BB30820" s="80"/>
    </row>
    <row r="30821" spans="9:54" x14ac:dyDescent="0.25">
      <c r="I30821" s="80"/>
      <c r="AX30821" s="80"/>
      <c r="AY30821" s="80"/>
      <c r="AZ30821" s="80"/>
      <c r="BA30821" s="80"/>
      <c r="BB30821" s="80"/>
    </row>
    <row r="30822" spans="9:54" x14ac:dyDescent="0.25">
      <c r="I30822" s="80"/>
      <c r="AX30822" s="80"/>
      <c r="AY30822" s="80"/>
      <c r="AZ30822" s="80"/>
      <c r="BA30822" s="80"/>
      <c r="BB30822" s="80"/>
    </row>
    <row r="30823" spans="9:54" x14ac:dyDescent="0.25">
      <c r="I30823" s="80"/>
      <c r="AX30823" s="80"/>
      <c r="AY30823" s="80"/>
      <c r="AZ30823" s="80"/>
      <c r="BA30823" s="80"/>
      <c r="BB30823" s="80"/>
    </row>
    <row r="30824" spans="9:54" x14ac:dyDescent="0.25">
      <c r="I30824" s="80"/>
      <c r="AX30824" s="80"/>
      <c r="AY30824" s="80"/>
      <c r="AZ30824" s="80"/>
      <c r="BA30824" s="80"/>
      <c r="BB30824" s="80"/>
    </row>
    <row r="30825" spans="9:54" x14ac:dyDescent="0.25">
      <c r="I30825" s="80"/>
      <c r="AX30825" s="80"/>
      <c r="AY30825" s="80"/>
      <c r="AZ30825" s="80"/>
      <c r="BA30825" s="80"/>
      <c r="BB30825" s="80"/>
    </row>
    <row r="30826" spans="9:54" x14ac:dyDescent="0.25">
      <c r="I30826" s="80"/>
      <c r="AX30826" s="80"/>
      <c r="AY30826" s="80"/>
      <c r="AZ30826" s="80"/>
      <c r="BA30826" s="80"/>
      <c r="BB30826" s="80"/>
    </row>
    <row r="30827" spans="9:54" x14ac:dyDescent="0.25">
      <c r="I30827" s="80"/>
      <c r="AX30827" s="80"/>
      <c r="AY30827" s="80"/>
      <c r="AZ30827" s="80"/>
      <c r="BA30827" s="80"/>
      <c r="BB30827" s="80"/>
    </row>
    <row r="30828" spans="9:54" x14ac:dyDescent="0.25">
      <c r="I30828" s="80"/>
      <c r="AX30828" s="80"/>
      <c r="AY30828" s="80"/>
      <c r="AZ30828" s="80"/>
      <c r="BA30828" s="80"/>
      <c r="BB30828" s="80"/>
    </row>
    <row r="30829" spans="9:54" x14ac:dyDescent="0.25">
      <c r="I30829" s="80"/>
      <c r="AX30829" s="80"/>
      <c r="AY30829" s="80"/>
      <c r="AZ30829" s="80"/>
      <c r="BA30829" s="80"/>
      <c r="BB30829" s="80"/>
    </row>
    <row r="30830" spans="9:54" x14ac:dyDescent="0.25">
      <c r="I30830" s="80"/>
      <c r="AX30830" s="80"/>
      <c r="AY30830" s="80"/>
      <c r="AZ30830" s="80"/>
      <c r="BA30830" s="80"/>
      <c r="BB30830" s="80"/>
    </row>
    <row r="30831" spans="9:54" x14ac:dyDescent="0.25">
      <c r="I30831" s="80"/>
      <c r="AX30831" s="80"/>
      <c r="AY30831" s="80"/>
      <c r="AZ30831" s="80"/>
      <c r="BA30831" s="80"/>
      <c r="BB30831" s="80"/>
    </row>
    <row r="30832" spans="9:54" x14ac:dyDescent="0.25">
      <c r="I30832" s="80"/>
      <c r="AX30832" s="80"/>
      <c r="AY30832" s="80"/>
      <c r="AZ30832" s="80"/>
      <c r="BA30832" s="80"/>
      <c r="BB30832" s="80"/>
    </row>
    <row r="30833" spans="9:54" x14ac:dyDescent="0.25">
      <c r="I30833" s="80"/>
      <c r="AX30833" s="80"/>
      <c r="AY30833" s="80"/>
      <c r="AZ30833" s="80"/>
      <c r="BA30833" s="80"/>
      <c r="BB30833" s="80"/>
    </row>
    <row r="30834" spans="9:54" x14ac:dyDescent="0.25">
      <c r="I30834" s="80"/>
      <c r="AX30834" s="80"/>
      <c r="AY30834" s="80"/>
      <c r="AZ30834" s="80"/>
      <c r="BA30834" s="80"/>
      <c r="BB30834" s="80"/>
    </row>
    <row r="30835" spans="9:54" x14ac:dyDescent="0.25">
      <c r="I30835" s="80"/>
      <c r="AX30835" s="80"/>
      <c r="AY30835" s="80"/>
      <c r="AZ30835" s="80"/>
      <c r="BA30835" s="80"/>
      <c r="BB30835" s="80"/>
    </row>
    <row r="30836" spans="9:54" x14ac:dyDescent="0.25">
      <c r="I30836" s="80"/>
      <c r="AX30836" s="80"/>
      <c r="AY30836" s="80"/>
      <c r="AZ30836" s="80"/>
      <c r="BA30836" s="80"/>
      <c r="BB30836" s="80"/>
    </row>
    <row r="30837" spans="9:54" x14ac:dyDescent="0.25">
      <c r="I30837" s="80"/>
      <c r="AX30837" s="80"/>
      <c r="AY30837" s="80"/>
      <c r="AZ30837" s="80"/>
      <c r="BA30837" s="80"/>
      <c r="BB30837" s="80"/>
    </row>
    <row r="30838" spans="9:54" x14ac:dyDescent="0.25">
      <c r="I30838" s="80"/>
      <c r="AX30838" s="80"/>
      <c r="AY30838" s="80"/>
      <c r="AZ30838" s="80"/>
      <c r="BA30838" s="80"/>
      <c r="BB30838" s="80"/>
    </row>
    <row r="30839" spans="9:54" x14ac:dyDescent="0.25">
      <c r="I30839" s="80"/>
      <c r="AX30839" s="80"/>
      <c r="AY30839" s="80"/>
      <c r="AZ30839" s="80"/>
      <c r="BA30839" s="80"/>
      <c r="BB30839" s="80"/>
    </row>
    <row r="30840" spans="9:54" x14ac:dyDescent="0.25">
      <c r="I30840" s="80"/>
      <c r="AX30840" s="80"/>
      <c r="AY30840" s="80"/>
      <c r="AZ30840" s="80"/>
      <c r="BA30840" s="80"/>
      <c r="BB30840" s="80"/>
    </row>
    <row r="30841" spans="9:54" x14ac:dyDescent="0.25">
      <c r="I30841" s="80"/>
      <c r="AX30841" s="80"/>
      <c r="AY30841" s="80"/>
      <c r="AZ30841" s="80"/>
      <c r="BA30841" s="80"/>
      <c r="BB30841" s="80"/>
    </row>
    <row r="30842" spans="9:54" x14ac:dyDescent="0.25">
      <c r="I30842" s="80"/>
      <c r="AX30842" s="80"/>
      <c r="AY30842" s="80"/>
      <c r="AZ30842" s="80"/>
      <c r="BA30842" s="80"/>
      <c r="BB30842" s="80"/>
    </row>
    <row r="30843" spans="9:54" x14ac:dyDescent="0.25">
      <c r="I30843" s="80"/>
      <c r="AX30843" s="80"/>
      <c r="AY30843" s="80"/>
      <c r="AZ30843" s="80"/>
      <c r="BA30843" s="80"/>
      <c r="BB30843" s="80"/>
    </row>
    <row r="30844" spans="9:54" x14ac:dyDescent="0.25">
      <c r="I30844" s="80"/>
      <c r="AX30844" s="80"/>
      <c r="AY30844" s="80"/>
      <c r="AZ30844" s="80"/>
      <c r="BA30844" s="80"/>
      <c r="BB30844" s="80"/>
    </row>
    <row r="30845" spans="9:54" x14ac:dyDescent="0.25">
      <c r="I30845" s="80"/>
      <c r="AX30845" s="80"/>
      <c r="AY30845" s="80"/>
      <c r="AZ30845" s="80"/>
      <c r="BA30845" s="80"/>
      <c r="BB30845" s="80"/>
    </row>
    <row r="30846" spans="9:54" x14ac:dyDescent="0.25">
      <c r="I30846" s="80"/>
      <c r="AX30846" s="80"/>
      <c r="AY30846" s="80"/>
      <c r="AZ30846" s="80"/>
      <c r="BA30846" s="80"/>
      <c r="BB30846" s="80"/>
    </row>
    <row r="30847" spans="9:54" x14ac:dyDescent="0.25">
      <c r="I30847" s="80"/>
      <c r="AX30847" s="80"/>
      <c r="AY30847" s="80"/>
      <c r="AZ30847" s="80"/>
      <c r="BA30847" s="80"/>
      <c r="BB30847" s="80"/>
    </row>
    <row r="30848" spans="9:54" x14ac:dyDescent="0.25">
      <c r="I30848" s="80"/>
      <c r="AX30848" s="80"/>
      <c r="AY30848" s="80"/>
      <c r="AZ30848" s="80"/>
      <c r="BA30848" s="80"/>
      <c r="BB30848" s="80"/>
    </row>
    <row r="30849" spans="9:54" x14ac:dyDescent="0.25">
      <c r="I30849" s="80"/>
      <c r="AX30849" s="80"/>
      <c r="AY30849" s="80"/>
      <c r="AZ30849" s="80"/>
      <c r="BA30849" s="80"/>
      <c r="BB30849" s="80"/>
    </row>
    <row r="30850" spans="9:54" x14ac:dyDescent="0.25">
      <c r="I30850" s="80"/>
      <c r="AX30850" s="80"/>
      <c r="AY30850" s="80"/>
      <c r="AZ30850" s="80"/>
      <c r="BA30850" s="80"/>
      <c r="BB30850" s="80"/>
    </row>
    <row r="30851" spans="9:54" x14ac:dyDescent="0.25">
      <c r="I30851" s="80"/>
      <c r="AX30851" s="80"/>
      <c r="AY30851" s="80"/>
      <c r="AZ30851" s="80"/>
      <c r="BA30851" s="80"/>
      <c r="BB30851" s="80"/>
    </row>
    <row r="30852" spans="9:54" x14ac:dyDescent="0.25">
      <c r="I30852" s="80"/>
      <c r="AX30852" s="80"/>
      <c r="AY30852" s="80"/>
      <c r="AZ30852" s="80"/>
      <c r="BA30852" s="80"/>
      <c r="BB30852" s="80"/>
    </row>
    <row r="30853" spans="9:54" x14ac:dyDescent="0.25">
      <c r="I30853" s="80"/>
      <c r="AX30853" s="80"/>
      <c r="AY30853" s="80"/>
      <c r="AZ30853" s="80"/>
      <c r="BA30853" s="80"/>
      <c r="BB30853" s="80"/>
    </row>
    <row r="30854" spans="9:54" x14ac:dyDescent="0.25">
      <c r="I30854" s="80"/>
      <c r="AX30854" s="80"/>
      <c r="AY30854" s="80"/>
      <c r="AZ30854" s="80"/>
      <c r="BA30854" s="80"/>
      <c r="BB30854" s="80"/>
    </row>
    <row r="30855" spans="9:54" x14ac:dyDescent="0.25">
      <c r="I30855" s="80"/>
      <c r="AX30855" s="80"/>
      <c r="AY30855" s="80"/>
      <c r="AZ30855" s="80"/>
      <c r="BA30855" s="80"/>
      <c r="BB30855" s="80"/>
    </row>
    <row r="30856" spans="9:54" x14ac:dyDescent="0.25">
      <c r="I30856" s="80"/>
      <c r="AX30856" s="80"/>
      <c r="AY30856" s="80"/>
      <c r="AZ30856" s="80"/>
      <c r="BA30856" s="80"/>
      <c r="BB30856" s="80"/>
    </row>
    <row r="30857" spans="9:54" x14ac:dyDescent="0.25">
      <c r="I30857" s="80"/>
      <c r="AX30857" s="80"/>
      <c r="AY30857" s="80"/>
      <c r="AZ30857" s="80"/>
      <c r="BA30857" s="80"/>
      <c r="BB30857" s="80"/>
    </row>
    <row r="30858" spans="9:54" x14ac:dyDescent="0.25">
      <c r="I30858" s="80"/>
      <c r="AX30858" s="80"/>
      <c r="AY30858" s="80"/>
      <c r="AZ30858" s="80"/>
      <c r="BA30858" s="80"/>
      <c r="BB30858" s="80"/>
    </row>
    <row r="30859" spans="9:54" x14ac:dyDescent="0.25">
      <c r="I30859" s="80"/>
      <c r="AX30859" s="80"/>
      <c r="AY30859" s="80"/>
      <c r="AZ30859" s="80"/>
      <c r="BA30859" s="80"/>
      <c r="BB30859" s="80"/>
    </row>
    <row r="30860" spans="9:54" x14ac:dyDescent="0.25">
      <c r="I30860" s="80"/>
      <c r="AX30860" s="80"/>
      <c r="AY30860" s="80"/>
      <c r="AZ30860" s="80"/>
      <c r="BA30860" s="80"/>
      <c r="BB30860" s="80"/>
    </row>
    <row r="30861" spans="9:54" x14ac:dyDescent="0.25">
      <c r="I30861" s="80"/>
      <c r="AX30861" s="80"/>
      <c r="AY30861" s="80"/>
      <c r="AZ30861" s="80"/>
      <c r="BA30861" s="80"/>
      <c r="BB30861" s="80"/>
    </row>
    <row r="30862" spans="9:54" x14ac:dyDescent="0.25">
      <c r="I30862" s="80"/>
      <c r="AX30862" s="80"/>
      <c r="AY30862" s="80"/>
      <c r="AZ30862" s="80"/>
      <c r="BA30862" s="80"/>
      <c r="BB30862" s="80"/>
    </row>
    <row r="30863" spans="9:54" x14ac:dyDescent="0.25">
      <c r="I30863" s="80"/>
      <c r="AX30863" s="80"/>
      <c r="AY30863" s="80"/>
      <c r="AZ30863" s="80"/>
      <c r="BA30863" s="80"/>
      <c r="BB30863" s="80"/>
    </row>
    <row r="30864" spans="9:54" x14ac:dyDescent="0.25">
      <c r="I30864" s="80"/>
      <c r="AX30864" s="80"/>
      <c r="AY30864" s="80"/>
      <c r="AZ30864" s="80"/>
      <c r="BA30864" s="80"/>
      <c r="BB30864" s="80"/>
    </row>
    <row r="30865" spans="9:54" x14ac:dyDescent="0.25">
      <c r="I30865" s="80"/>
      <c r="AX30865" s="80"/>
      <c r="AY30865" s="80"/>
      <c r="AZ30865" s="80"/>
      <c r="BA30865" s="80"/>
      <c r="BB30865" s="80"/>
    </row>
    <row r="30866" spans="9:54" x14ac:dyDescent="0.25">
      <c r="I30866" s="80"/>
      <c r="AX30866" s="80"/>
      <c r="AY30866" s="80"/>
      <c r="AZ30866" s="80"/>
      <c r="BA30866" s="80"/>
      <c r="BB30866" s="80"/>
    </row>
    <row r="30867" spans="9:54" x14ac:dyDescent="0.25">
      <c r="I30867" s="80"/>
      <c r="AX30867" s="80"/>
      <c r="AY30867" s="80"/>
      <c r="AZ30867" s="80"/>
      <c r="BA30867" s="80"/>
      <c r="BB30867" s="80"/>
    </row>
    <row r="30868" spans="9:54" x14ac:dyDescent="0.25">
      <c r="I30868" s="80"/>
      <c r="AX30868" s="80"/>
      <c r="AY30868" s="80"/>
      <c r="AZ30868" s="80"/>
      <c r="BA30868" s="80"/>
      <c r="BB30868" s="80"/>
    </row>
    <row r="30869" spans="9:54" x14ac:dyDescent="0.25">
      <c r="I30869" s="80"/>
      <c r="AX30869" s="80"/>
      <c r="AY30869" s="80"/>
      <c r="AZ30869" s="80"/>
      <c r="BA30869" s="80"/>
      <c r="BB30869" s="80"/>
    </row>
    <row r="30870" spans="9:54" x14ac:dyDescent="0.25">
      <c r="I30870" s="80"/>
      <c r="AX30870" s="80"/>
      <c r="AY30870" s="80"/>
      <c r="AZ30870" s="80"/>
      <c r="BA30870" s="80"/>
      <c r="BB30870" s="80"/>
    </row>
    <row r="30871" spans="9:54" x14ac:dyDescent="0.25">
      <c r="I30871" s="80"/>
      <c r="AX30871" s="80"/>
      <c r="AY30871" s="80"/>
      <c r="AZ30871" s="80"/>
      <c r="BA30871" s="80"/>
      <c r="BB30871" s="80"/>
    </row>
    <row r="30872" spans="9:54" x14ac:dyDescent="0.25">
      <c r="I30872" s="80"/>
      <c r="AX30872" s="80"/>
      <c r="AY30872" s="80"/>
      <c r="AZ30872" s="80"/>
      <c r="BA30872" s="80"/>
      <c r="BB30872" s="80"/>
    </row>
    <row r="30873" spans="9:54" x14ac:dyDescent="0.25">
      <c r="I30873" s="80"/>
      <c r="AX30873" s="80"/>
      <c r="AY30873" s="80"/>
      <c r="AZ30873" s="80"/>
      <c r="BA30873" s="80"/>
      <c r="BB30873" s="80"/>
    </row>
    <row r="30874" spans="9:54" x14ac:dyDescent="0.25">
      <c r="I30874" s="80"/>
      <c r="AX30874" s="80"/>
      <c r="AY30874" s="80"/>
      <c r="AZ30874" s="80"/>
      <c r="BA30874" s="80"/>
      <c r="BB30874" s="80"/>
    </row>
    <row r="30875" spans="9:54" x14ac:dyDescent="0.25">
      <c r="I30875" s="80"/>
      <c r="AX30875" s="80"/>
      <c r="AY30875" s="80"/>
      <c r="AZ30875" s="80"/>
      <c r="BA30875" s="80"/>
      <c r="BB30875" s="80"/>
    </row>
    <row r="30876" spans="9:54" x14ac:dyDescent="0.25">
      <c r="I30876" s="80"/>
      <c r="AX30876" s="80"/>
      <c r="AY30876" s="80"/>
      <c r="AZ30876" s="80"/>
      <c r="BA30876" s="80"/>
      <c r="BB30876" s="80"/>
    </row>
    <row r="30877" spans="9:54" x14ac:dyDescent="0.25">
      <c r="I30877" s="80"/>
      <c r="AX30877" s="80"/>
      <c r="AY30877" s="80"/>
      <c r="AZ30877" s="80"/>
      <c r="BA30877" s="80"/>
      <c r="BB30877" s="80"/>
    </row>
    <row r="30878" spans="9:54" x14ac:dyDescent="0.25">
      <c r="I30878" s="80"/>
      <c r="AX30878" s="80"/>
      <c r="AY30878" s="80"/>
      <c r="AZ30878" s="80"/>
      <c r="BA30878" s="80"/>
      <c r="BB30878" s="80"/>
    </row>
    <row r="30879" spans="9:54" x14ac:dyDescent="0.25">
      <c r="I30879" s="80"/>
      <c r="AX30879" s="80"/>
      <c r="AY30879" s="80"/>
      <c r="AZ30879" s="80"/>
      <c r="BA30879" s="80"/>
      <c r="BB30879" s="80"/>
    </row>
    <row r="30880" spans="9:54" x14ac:dyDescent="0.25">
      <c r="I30880" s="80"/>
      <c r="AX30880" s="80"/>
      <c r="AY30880" s="80"/>
      <c r="AZ30880" s="80"/>
      <c r="BA30880" s="80"/>
      <c r="BB30880" s="80"/>
    </row>
    <row r="30881" spans="9:54" x14ac:dyDescent="0.25">
      <c r="I30881" s="80"/>
      <c r="AX30881" s="80"/>
      <c r="AY30881" s="80"/>
      <c r="AZ30881" s="80"/>
      <c r="BA30881" s="80"/>
      <c r="BB30881" s="80"/>
    </row>
    <row r="30882" spans="9:54" x14ac:dyDescent="0.25">
      <c r="I30882" s="80"/>
      <c r="AX30882" s="80"/>
      <c r="AY30882" s="80"/>
      <c r="AZ30882" s="80"/>
      <c r="BA30882" s="80"/>
      <c r="BB30882" s="80"/>
    </row>
    <row r="30883" spans="9:54" x14ac:dyDescent="0.25">
      <c r="I30883" s="80"/>
      <c r="AX30883" s="80"/>
      <c r="AY30883" s="80"/>
      <c r="AZ30883" s="80"/>
      <c r="BA30883" s="80"/>
      <c r="BB30883" s="80"/>
    </row>
    <row r="30884" spans="9:54" x14ac:dyDescent="0.25">
      <c r="I30884" s="80"/>
      <c r="AX30884" s="80"/>
      <c r="AY30884" s="80"/>
      <c r="AZ30884" s="80"/>
      <c r="BA30884" s="80"/>
      <c r="BB30884" s="80"/>
    </row>
    <row r="30885" spans="9:54" x14ac:dyDescent="0.25">
      <c r="I30885" s="80"/>
      <c r="AX30885" s="80"/>
      <c r="AY30885" s="80"/>
      <c r="AZ30885" s="80"/>
      <c r="BA30885" s="80"/>
      <c r="BB30885" s="80"/>
    </row>
    <row r="30886" spans="9:54" x14ac:dyDescent="0.25">
      <c r="I30886" s="80"/>
      <c r="AX30886" s="80"/>
      <c r="AY30886" s="80"/>
      <c r="AZ30886" s="80"/>
      <c r="BA30886" s="80"/>
      <c r="BB30886" s="80"/>
    </row>
    <row r="30887" spans="9:54" x14ac:dyDescent="0.25">
      <c r="I30887" s="80"/>
      <c r="AX30887" s="80"/>
      <c r="AY30887" s="80"/>
      <c r="AZ30887" s="80"/>
      <c r="BA30887" s="80"/>
      <c r="BB30887" s="80"/>
    </row>
    <row r="30888" spans="9:54" x14ac:dyDescent="0.25">
      <c r="I30888" s="80"/>
      <c r="AX30888" s="80"/>
      <c r="AY30888" s="80"/>
      <c r="AZ30888" s="80"/>
      <c r="BA30888" s="80"/>
      <c r="BB30888" s="80"/>
    </row>
    <row r="30889" spans="9:54" x14ac:dyDescent="0.25">
      <c r="I30889" s="80"/>
      <c r="AX30889" s="80"/>
      <c r="AY30889" s="80"/>
      <c r="AZ30889" s="80"/>
      <c r="BA30889" s="80"/>
      <c r="BB30889" s="80"/>
    </row>
    <row r="30890" spans="9:54" x14ac:dyDescent="0.25">
      <c r="I30890" s="80"/>
      <c r="AX30890" s="80"/>
      <c r="AY30890" s="80"/>
      <c r="AZ30890" s="80"/>
      <c r="BA30890" s="80"/>
      <c r="BB30890" s="80"/>
    </row>
    <row r="30891" spans="9:54" x14ac:dyDescent="0.25">
      <c r="I30891" s="80"/>
      <c r="AX30891" s="80"/>
      <c r="AY30891" s="80"/>
      <c r="AZ30891" s="80"/>
      <c r="BA30891" s="80"/>
      <c r="BB30891" s="80"/>
    </row>
    <row r="30892" spans="9:54" x14ac:dyDescent="0.25">
      <c r="I30892" s="80"/>
      <c r="AX30892" s="80"/>
      <c r="AY30892" s="80"/>
      <c r="AZ30892" s="80"/>
      <c r="BA30892" s="80"/>
      <c r="BB30892" s="80"/>
    </row>
    <row r="30893" spans="9:54" x14ac:dyDescent="0.25">
      <c r="I30893" s="80"/>
      <c r="AX30893" s="80"/>
      <c r="AY30893" s="80"/>
      <c r="AZ30893" s="80"/>
      <c r="BA30893" s="80"/>
      <c r="BB30893" s="80"/>
    </row>
    <row r="30894" spans="9:54" x14ac:dyDescent="0.25">
      <c r="I30894" s="80"/>
      <c r="AX30894" s="80"/>
      <c r="AY30894" s="80"/>
      <c r="AZ30894" s="80"/>
      <c r="BA30894" s="80"/>
      <c r="BB30894" s="80"/>
    </row>
    <row r="30895" spans="9:54" x14ac:dyDescent="0.25">
      <c r="I30895" s="80"/>
      <c r="AX30895" s="80"/>
      <c r="AY30895" s="80"/>
      <c r="AZ30895" s="80"/>
      <c r="BA30895" s="80"/>
      <c r="BB30895" s="80"/>
    </row>
    <row r="30896" spans="9:54" x14ac:dyDescent="0.25">
      <c r="I30896" s="80"/>
      <c r="AX30896" s="80"/>
      <c r="AY30896" s="80"/>
      <c r="AZ30896" s="80"/>
      <c r="BA30896" s="80"/>
      <c r="BB30896" s="80"/>
    </row>
    <row r="30897" spans="9:54" x14ac:dyDescent="0.25">
      <c r="I30897" s="80"/>
      <c r="AX30897" s="80"/>
      <c r="AY30897" s="80"/>
      <c r="AZ30897" s="80"/>
      <c r="BA30897" s="80"/>
      <c r="BB30897" s="80"/>
    </row>
    <row r="30898" spans="9:54" x14ac:dyDescent="0.25">
      <c r="I30898" s="80"/>
      <c r="AX30898" s="80"/>
      <c r="AY30898" s="80"/>
      <c r="AZ30898" s="80"/>
      <c r="BA30898" s="80"/>
      <c r="BB30898" s="80"/>
    </row>
    <row r="30899" spans="9:54" x14ac:dyDescent="0.25">
      <c r="I30899" s="80"/>
      <c r="AX30899" s="80"/>
      <c r="AY30899" s="80"/>
      <c r="AZ30899" s="80"/>
      <c r="BA30899" s="80"/>
      <c r="BB30899" s="80"/>
    </row>
    <row r="30900" spans="9:54" x14ac:dyDescent="0.25">
      <c r="I30900" s="80"/>
      <c r="AX30900" s="80"/>
      <c r="AY30900" s="80"/>
      <c r="AZ30900" s="80"/>
      <c r="BA30900" s="80"/>
      <c r="BB30900" s="80"/>
    </row>
    <row r="30901" spans="9:54" x14ac:dyDescent="0.25">
      <c r="I30901" s="80"/>
      <c r="AX30901" s="80"/>
      <c r="AY30901" s="80"/>
      <c r="AZ30901" s="80"/>
      <c r="BA30901" s="80"/>
      <c r="BB30901" s="80"/>
    </row>
    <row r="30902" spans="9:54" x14ac:dyDescent="0.25">
      <c r="I30902" s="80"/>
      <c r="AX30902" s="80"/>
      <c r="AY30902" s="80"/>
      <c r="AZ30902" s="80"/>
      <c r="BA30902" s="80"/>
      <c r="BB30902" s="80"/>
    </row>
    <row r="30903" spans="9:54" x14ac:dyDescent="0.25">
      <c r="I30903" s="80"/>
      <c r="AX30903" s="80"/>
      <c r="AY30903" s="80"/>
      <c r="AZ30903" s="80"/>
      <c r="BA30903" s="80"/>
      <c r="BB30903" s="80"/>
    </row>
    <row r="30904" spans="9:54" x14ac:dyDescent="0.25">
      <c r="I30904" s="80"/>
      <c r="AX30904" s="80"/>
      <c r="AY30904" s="80"/>
      <c r="AZ30904" s="80"/>
      <c r="BA30904" s="80"/>
      <c r="BB30904" s="80"/>
    </row>
    <row r="30905" spans="9:54" x14ac:dyDescent="0.25">
      <c r="I30905" s="80"/>
      <c r="AX30905" s="80"/>
      <c r="AY30905" s="80"/>
      <c r="AZ30905" s="80"/>
      <c r="BA30905" s="80"/>
      <c r="BB30905" s="80"/>
    </row>
    <row r="30906" spans="9:54" x14ac:dyDescent="0.25">
      <c r="I30906" s="80"/>
      <c r="AX30906" s="80"/>
      <c r="AY30906" s="80"/>
      <c r="AZ30906" s="80"/>
      <c r="BA30906" s="80"/>
      <c r="BB30906" s="80"/>
    </row>
    <row r="30907" spans="9:54" x14ac:dyDescent="0.25">
      <c r="I30907" s="80"/>
      <c r="AX30907" s="80"/>
      <c r="AY30907" s="80"/>
      <c r="AZ30907" s="80"/>
      <c r="BA30907" s="80"/>
      <c r="BB30907" s="80"/>
    </row>
    <row r="30908" spans="9:54" x14ac:dyDescent="0.25">
      <c r="I30908" s="80"/>
      <c r="AX30908" s="80"/>
      <c r="AY30908" s="80"/>
      <c r="AZ30908" s="80"/>
      <c r="BA30908" s="80"/>
      <c r="BB30908" s="80"/>
    </row>
    <row r="30909" spans="9:54" x14ac:dyDescent="0.25">
      <c r="I30909" s="80"/>
      <c r="AX30909" s="80"/>
      <c r="AY30909" s="80"/>
      <c r="AZ30909" s="80"/>
      <c r="BA30909" s="80"/>
      <c r="BB30909" s="80"/>
    </row>
    <row r="30910" spans="9:54" x14ac:dyDescent="0.25">
      <c r="I30910" s="80"/>
      <c r="AX30910" s="80"/>
      <c r="AY30910" s="80"/>
      <c r="AZ30910" s="80"/>
      <c r="BA30910" s="80"/>
      <c r="BB30910" s="80"/>
    </row>
    <row r="30911" spans="9:54" x14ac:dyDescent="0.25">
      <c r="I30911" s="80"/>
      <c r="AX30911" s="80"/>
      <c r="AY30911" s="80"/>
      <c r="AZ30911" s="80"/>
      <c r="BA30911" s="80"/>
      <c r="BB30911" s="80"/>
    </row>
    <row r="30912" spans="9:54" x14ac:dyDescent="0.25">
      <c r="I30912" s="80"/>
      <c r="AX30912" s="80"/>
      <c r="AY30912" s="80"/>
      <c r="AZ30912" s="80"/>
      <c r="BA30912" s="80"/>
      <c r="BB30912" s="80"/>
    </row>
    <row r="30913" spans="9:54" x14ac:dyDescent="0.25">
      <c r="I30913" s="80"/>
      <c r="AX30913" s="80"/>
      <c r="AY30913" s="80"/>
      <c r="AZ30913" s="80"/>
      <c r="BA30913" s="80"/>
      <c r="BB30913" s="80"/>
    </row>
    <row r="30914" spans="9:54" x14ac:dyDescent="0.25">
      <c r="I30914" s="80"/>
      <c r="AX30914" s="80"/>
      <c r="AY30914" s="80"/>
      <c r="AZ30914" s="80"/>
      <c r="BA30914" s="80"/>
      <c r="BB30914" s="80"/>
    </row>
    <row r="30915" spans="9:54" x14ac:dyDescent="0.25">
      <c r="I30915" s="80"/>
      <c r="AX30915" s="80"/>
      <c r="AY30915" s="80"/>
      <c r="AZ30915" s="80"/>
      <c r="BA30915" s="80"/>
      <c r="BB30915" s="80"/>
    </row>
    <row r="30916" spans="9:54" x14ac:dyDescent="0.25">
      <c r="I30916" s="80"/>
      <c r="AX30916" s="80"/>
      <c r="AY30916" s="80"/>
      <c r="AZ30916" s="80"/>
      <c r="BA30916" s="80"/>
      <c r="BB30916" s="80"/>
    </row>
    <row r="30917" spans="9:54" x14ac:dyDescent="0.25">
      <c r="I30917" s="80"/>
      <c r="AX30917" s="80"/>
      <c r="AY30917" s="80"/>
      <c r="AZ30917" s="80"/>
      <c r="BA30917" s="80"/>
      <c r="BB30917" s="80"/>
    </row>
    <row r="30918" spans="9:54" x14ac:dyDescent="0.25">
      <c r="I30918" s="80"/>
      <c r="AX30918" s="80"/>
      <c r="AY30918" s="80"/>
      <c r="AZ30918" s="80"/>
      <c r="BA30918" s="80"/>
      <c r="BB30918" s="80"/>
    </row>
    <row r="30919" spans="9:54" x14ac:dyDescent="0.25">
      <c r="I30919" s="80"/>
      <c r="AX30919" s="80"/>
      <c r="AY30919" s="80"/>
      <c r="AZ30919" s="80"/>
      <c r="BA30919" s="80"/>
      <c r="BB30919" s="80"/>
    </row>
    <row r="30920" spans="9:54" x14ac:dyDescent="0.25">
      <c r="I30920" s="80"/>
      <c r="AX30920" s="80"/>
      <c r="AY30920" s="80"/>
      <c r="AZ30920" s="80"/>
      <c r="BA30920" s="80"/>
      <c r="BB30920" s="80"/>
    </row>
    <row r="30921" spans="9:54" x14ac:dyDescent="0.25">
      <c r="I30921" s="80"/>
      <c r="AX30921" s="80"/>
      <c r="AY30921" s="80"/>
      <c r="AZ30921" s="80"/>
      <c r="BA30921" s="80"/>
      <c r="BB30921" s="80"/>
    </row>
    <row r="30922" spans="9:54" x14ac:dyDescent="0.25">
      <c r="I30922" s="80"/>
      <c r="AX30922" s="80"/>
      <c r="AY30922" s="80"/>
      <c r="AZ30922" s="80"/>
      <c r="BA30922" s="80"/>
      <c r="BB30922" s="80"/>
    </row>
    <row r="30923" spans="9:54" x14ac:dyDescent="0.25">
      <c r="I30923" s="80"/>
      <c r="AX30923" s="80"/>
      <c r="AY30923" s="80"/>
      <c r="AZ30923" s="80"/>
      <c r="BA30923" s="80"/>
      <c r="BB30923" s="80"/>
    </row>
    <row r="30924" spans="9:54" x14ac:dyDescent="0.25">
      <c r="I30924" s="80"/>
      <c r="AX30924" s="80"/>
      <c r="AY30924" s="80"/>
      <c r="AZ30924" s="80"/>
      <c r="BA30924" s="80"/>
      <c r="BB30924" s="80"/>
    </row>
    <row r="30925" spans="9:54" x14ac:dyDescent="0.25">
      <c r="I30925" s="80"/>
      <c r="AX30925" s="80"/>
      <c r="AY30925" s="80"/>
      <c r="AZ30925" s="80"/>
      <c r="BA30925" s="80"/>
      <c r="BB30925" s="80"/>
    </row>
    <row r="30926" spans="9:54" x14ac:dyDescent="0.25">
      <c r="I30926" s="80"/>
      <c r="AX30926" s="80"/>
      <c r="AY30926" s="80"/>
      <c r="AZ30926" s="80"/>
      <c r="BA30926" s="80"/>
      <c r="BB30926" s="80"/>
    </row>
    <row r="30927" spans="9:54" x14ac:dyDescent="0.25">
      <c r="I30927" s="80"/>
      <c r="AX30927" s="80"/>
      <c r="AY30927" s="80"/>
      <c r="AZ30927" s="80"/>
      <c r="BA30927" s="80"/>
      <c r="BB30927" s="80"/>
    </row>
    <row r="30928" spans="9:54" x14ac:dyDescent="0.25">
      <c r="I30928" s="80"/>
      <c r="AX30928" s="80"/>
      <c r="AY30928" s="80"/>
      <c r="AZ30928" s="80"/>
      <c r="BA30928" s="80"/>
      <c r="BB30928" s="80"/>
    </row>
    <row r="30929" spans="9:54" x14ac:dyDescent="0.25">
      <c r="I30929" s="80"/>
      <c r="AX30929" s="80"/>
      <c r="AY30929" s="80"/>
      <c r="AZ30929" s="80"/>
      <c r="BA30929" s="80"/>
      <c r="BB30929" s="80"/>
    </row>
    <row r="30930" spans="9:54" x14ac:dyDescent="0.25">
      <c r="I30930" s="80"/>
      <c r="AX30930" s="80"/>
      <c r="AY30930" s="80"/>
      <c r="AZ30930" s="80"/>
      <c r="BA30930" s="80"/>
      <c r="BB30930" s="80"/>
    </row>
    <row r="30931" spans="9:54" x14ac:dyDescent="0.25">
      <c r="I30931" s="80"/>
      <c r="AX30931" s="80"/>
      <c r="AY30931" s="80"/>
      <c r="AZ30931" s="80"/>
      <c r="BA30931" s="80"/>
      <c r="BB30931" s="80"/>
    </row>
    <row r="30932" spans="9:54" x14ac:dyDescent="0.25">
      <c r="I30932" s="80"/>
      <c r="AX30932" s="80"/>
      <c r="AY30932" s="80"/>
      <c r="AZ30932" s="80"/>
      <c r="BA30932" s="80"/>
      <c r="BB30932" s="80"/>
    </row>
    <row r="30933" spans="9:54" x14ac:dyDescent="0.25">
      <c r="I30933" s="80"/>
      <c r="AX30933" s="80"/>
      <c r="AY30933" s="80"/>
      <c r="AZ30933" s="80"/>
      <c r="BA30933" s="80"/>
      <c r="BB30933" s="80"/>
    </row>
    <row r="30934" spans="9:54" x14ac:dyDescent="0.25">
      <c r="I30934" s="80"/>
      <c r="AX30934" s="80"/>
      <c r="AY30934" s="80"/>
      <c r="AZ30934" s="80"/>
      <c r="BA30934" s="80"/>
      <c r="BB30934" s="80"/>
    </row>
    <row r="30935" spans="9:54" x14ac:dyDescent="0.25">
      <c r="I30935" s="80"/>
      <c r="AX30935" s="80"/>
      <c r="AY30935" s="80"/>
      <c r="AZ30935" s="80"/>
      <c r="BA30935" s="80"/>
      <c r="BB30935" s="80"/>
    </row>
    <row r="30936" spans="9:54" x14ac:dyDescent="0.25">
      <c r="I30936" s="80"/>
      <c r="AX30936" s="80"/>
      <c r="AY30936" s="80"/>
      <c r="AZ30936" s="80"/>
      <c r="BA30936" s="80"/>
      <c r="BB30936" s="80"/>
    </row>
    <row r="30937" spans="9:54" x14ac:dyDescent="0.25">
      <c r="I30937" s="80"/>
      <c r="AX30937" s="80"/>
      <c r="AY30937" s="80"/>
      <c r="AZ30937" s="80"/>
      <c r="BA30937" s="80"/>
      <c r="BB30937" s="80"/>
    </row>
    <row r="30938" spans="9:54" x14ac:dyDescent="0.25">
      <c r="I30938" s="80"/>
      <c r="AX30938" s="80"/>
      <c r="AY30938" s="80"/>
      <c r="AZ30938" s="80"/>
      <c r="BA30938" s="80"/>
      <c r="BB30938" s="80"/>
    </row>
    <row r="30939" spans="9:54" x14ac:dyDescent="0.25">
      <c r="I30939" s="80"/>
      <c r="AX30939" s="80"/>
      <c r="AY30939" s="80"/>
      <c r="AZ30939" s="80"/>
      <c r="BA30939" s="80"/>
      <c r="BB30939" s="80"/>
    </row>
    <row r="30940" spans="9:54" x14ac:dyDescent="0.25">
      <c r="I30940" s="80"/>
      <c r="AX30940" s="80"/>
      <c r="AY30940" s="80"/>
      <c r="AZ30940" s="80"/>
      <c r="BA30940" s="80"/>
      <c r="BB30940" s="80"/>
    </row>
    <row r="30941" spans="9:54" x14ac:dyDescent="0.25">
      <c r="I30941" s="80"/>
      <c r="AX30941" s="80"/>
      <c r="AY30941" s="80"/>
      <c r="AZ30941" s="80"/>
      <c r="BA30941" s="80"/>
      <c r="BB30941" s="80"/>
    </row>
    <row r="30942" spans="9:54" x14ac:dyDescent="0.25">
      <c r="I30942" s="80"/>
      <c r="AX30942" s="80"/>
      <c r="AY30942" s="80"/>
      <c r="AZ30942" s="80"/>
      <c r="BA30942" s="80"/>
      <c r="BB30942" s="80"/>
    </row>
    <row r="30943" spans="9:54" x14ac:dyDescent="0.25">
      <c r="I30943" s="80"/>
      <c r="AX30943" s="80"/>
      <c r="AY30943" s="80"/>
      <c r="AZ30943" s="80"/>
      <c r="BA30943" s="80"/>
      <c r="BB30943" s="80"/>
    </row>
    <row r="30944" spans="9:54" x14ac:dyDescent="0.25">
      <c r="I30944" s="80"/>
      <c r="AX30944" s="80"/>
      <c r="AY30944" s="80"/>
      <c r="AZ30944" s="80"/>
      <c r="BA30944" s="80"/>
      <c r="BB30944" s="80"/>
    </row>
    <row r="30945" spans="9:54" x14ac:dyDescent="0.25">
      <c r="I30945" s="80"/>
      <c r="AX30945" s="80"/>
      <c r="AY30945" s="80"/>
      <c r="AZ30945" s="80"/>
      <c r="BA30945" s="80"/>
      <c r="BB30945" s="80"/>
    </row>
    <row r="30946" spans="9:54" x14ac:dyDescent="0.25">
      <c r="I30946" s="80"/>
      <c r="AX30946" s="80"/>
      <c r="AY30946" s="80"/>
      <c r="AZ30946" s="80"/>
      <c r="BA30946" s="80"/>
      <c r="BB30946" s="80"/>
    </row>
    <row r="30947" spans="9:54" x14ac:dyDescent="0.25">
      <c r="I30947" s="80"/>
      <c r="AX30947" s="80"/>
      <c r="AY30947" s="80"/>
      <c r="AZ30947" s="80"/>
      <c r="BA30947" s="80"/>
      <c r="BB30947" s="80"/>
    </row>
    <row r="30948" spans="9:54" x14ac:dyDescent="0.25">
      <c r="I30948" s="80"/>
      <c r="AX30948" s="80"/>
      <c r="AY30948" s="80"/>
      <c r="AZ30948" s="80"/>
      <c r="BA30948" s="80"/>
      <c r="BB30948" s="80"/>
    </row>
    <row r="30949" spans="9:54" x14ac:dyDescent="0.25">
      <c r="I30949" s="80"/>
      <c r="AX30949" s="80"/>
      <c r="AY30949" s="80"/>
      <c r="AZ30949" s="80"/>
      <c r="BA30949" s="80"/>
      <c r="BB30949" s="80"/>
    </row>
    <row r="30950" spans="9:54" x14ac:dyDescent="0.25">
      <c r="I30950" s="80"/>
      <c r="AX30950" s="80"/>
      <c r="AY30950" s="80"/>
      <c r="AZ30950" s="80"/>
      <c r="BA30950" s="80"/>
      <c r="BB30950" s="80"/>
    </row>
    <row r="30951" spans="9:54" x14ac:dyDescent="0.25">
      <c r="I30951" s="80"/>
      <c r="AX30951" s="80"/>
      <c r="AY30951" s="80"/>
      <c r="AZ30951" s="80"/>
      <c r="BA30951" s="80"/>
      <c r="BB30951" s="80"/>
    </row>
    <row r="30952" spans="9:54" x14ac:dyDescent="0.25">
      <c r="I30952" s="80"/>
      <c r="AX30952" s="80"/>
      <c r="AY30952" s="80"/>
      <c r="AZ30952" s="80"/>
      <c r="BA30952" s="80"/>
      <c r="BB30952" s="80"/>
    </row>
    <row r="30953" spans="9:54" x14ac:dyDescent="0.25">
      <c r="I30953" s="80"/>
      <c r="AX30953" s="80"/>
      <c r="AY30953" s="80"/>
      <c r="AZ30953" s="80"/>
      <c r="BA30953" s="80"/>
      <c r="BB30953" s="80"/>
    </row>
    <row r="30954" spans="9:54" x14ac:dyDescent="0.25">
      <c r="I30954" s="80"/>
      <c r="AX30954" s="80"/>
      <c r="AY30954" s="80"/>
      <c r="AZ30954" s="80"/>
      <c r="BA30954" s="80"/>
      <c r="BB30954" s="80"/>
    </row>
    <row r="30955" spans="9:54" x14ac:dyDescent="0.25">
      <c r="I30955" s="80"/>
      <c r="AX30955" s="80"/>
      <c r="AY30955" s="80"/>
      <c r="AZ30955" s="80"/>
      <c r="BA30955" s="80"/>
      <c r="BB30955" s="80"/>
    </row>
    <row r="30956" spans="9:54" x14ac:dyDescent="0.25">
      <c r="I30956" s="80"/>
      <c r="AX30956" s="80"/>
      <c r="AY30956" s="80"/>
      <c r="AZ30956" s="80"/>
      <c r="BA30956" s="80"/>
      <c r="BB30956" s="80"/>
    </row>
    <row r="30957" spans="9:54" x14ac:dyDescent="0.25">
      <c r="I30957" s="80"/>
      <c r="AX30957" s="80"/>
      <c r="AY30957" s="80"/>
      <c r="AZ30957" s="80"/>
      <c r="BA30957" s="80"/>
      <c r="BB30957" s="80"/>
    </row>
    <row r="30958" spans="9:54" x14ac:dyDescent="0.25">
      <c r="I30958" s="80"/>
      <c r="AX30958" s="80"/>
      <c r="AY30958" s="80"/>
      <c r="AZ30958" s="80"/>
      <c r="BA30958" s="80"/>
      <c r="BB30958" s="80"/>
    </row>
    <row r="30959" spans="9:54" x14ac:dyDescent="0.25">
      <c r="I30959" s="80"/>
      <c r="AX30959" s="80"/>
      <c r="AY30959" s="80"/>
      <c r="AZ30959" s="80"/>
      <c r="BA30959" s="80"/>
      <c r="BB30959" s="80"/>
    </row>
    <row r="30960" spans="9:54" x14ac:dyDescent="0.25">
      <c r="I30960" s="80"/>
      <c r="AX30960" s="80"/>
      <c r="AY30960" s="80"/>
      <c r="AZ30960" s="80"/>
      <c r="BA30960" s="80"/>
      <c r="BB30960" s="80"/>
    </row>
    <row r="30961" spans="9:54" x14ac:dyDescent="0.25">
      <c r="I30961" s="80"/>
      <c r="AX30961" s="80"/>
      <c r="AY30961" s="80"/>
      <c r="AZ30961" s="80"/>
      <c r="BA30961" s="80"/>
      <c r="BB30961" s="80"/>
    </row>
    <row r="30962" spans="9:54" x14ac:dyDescent="0.25">
      <c r="I30962" s="80"/>
      <c r="AX30962" s="80"/>
      <c r="AY30962" s="80"/>
      <c r="AZ30962" s="80"/>
      <c r="BA30962" s="80"/>
      <c r="BB30962" s="80"/>
    </row>
    <row r="30963" spans="9:54" x14ac:dyDescent="0.25">
      <c r="I30963" s="80"/>
      <c r="AX30963" s="80"/>
      <c r="AY30963" s="80"/>
      <c r="AZ30963" s="80"/>
      <c r="BA30963" s="80"/>
      <c r="BB30963" s="80"/>
    </row>
    <row r="30964" spans="9:54" x14ac:dyDescent="0.25">
      <c r="I30964" s="80"/>
      <c r="AX30964" s="80"/>
      <c r="AY30964" s="80"/>
      <c r="AZ30964" s="80"/>
      <c r="BA30964" s="80"/>
      <c r="BB30964" s="80"/>
    </row>
    <row r="30965" spans="9:54" x14ac:dyDescent="0.25">
      <c r="I30965" s="80"/>
      <c r="AX30965" s="80"/>
      <c r="AY30965" s="80"/>
      <c r="AZ30965" s="80"/>
      <c r="BA30965" s="80"/>
      <c r="BB30965" s="80"/>
    </row>
    <row r="30966" spans="9:54" x14ac:dyDescent="0.25">
      <c r="I30966" s="80"/>
      <c r="AX30966" s="80"/>
      <c r="AY30966" s="80"/>
      <c r="AZ30966" s="80"/>
      <c r="BA30966" s="80"/>
      <c r="BB30966" s="80"/>
    </row>
    <row r="30967" spans="9:54" x14ac:dyDescent="0.25">
      <c r="I30967" s="80"/>
      <c r="AX30967" s="80"/>
      <c r="AY30967" s="80"/>
      <c r="AZ30967" s="80"/>
      <c r="BA30967" s="80"/>
      <c r="BB30967" s="80"/>
    </row>
    <row r="30968" spans="9:54" x14ac:dyDescent="0.25">
      <c r="I30968" s="80"/>
      <c r="AX30968" s="80"/>
      <c r="AY30968" s="80"/>
      <c r="AZ30968" s="80"/>
      <c r="BA30968" s="80"/>
      <c r="BB30968" s="80"/>
    </row>
    <row r="30969" spans="9:54" x14ac:dyDescent="0.25">
      <c r="I30969" s="80"/>
      <c r="AX30969" s="80"/>
      <c r="AY30969" s="80"/>
      <c r="AZ30969" s="80"/>
      <c r="BA30969" s="80"/>
      <c r="BB30969" s="80"/>
    </row>
    <row r="30970" spans="9:54" x14ac:dyDescent="0.25">
      <c r="I30970" s="80"/>
      <c r="AX30970" s="80"/>
      <c r="AY30970" s="80"/>
      <c r="AZ30970" s="80"/>
      <c r="BA30970" s="80"/>
      <c r="BB30970" s="80"/>
    </row>
    <row r="30971" spans="9:54" x14ac:dyDescent="0.25">
      <c r="I30971" s="80"/>
      <c r="AX30971" s="80"/>
      <c r="AY30971" s="80"/>
      <c r="AZ30971" s="80"/>
      <c r="BA30971" s="80"/>
      <c r="BB30971" s="80"/>
    </row>
    <row r="30972" spans="9:54" x14ac:dyDescent="0.25">
      <c r="I30972" s="80"/>
      <c r="AX30972" s="80"/>
      <c r="AY30972" s="80"/>
      <c r="AZ30972" s="80"/>
      <c r="BA30972" s="80"/>
      <c r="BB30972" s="80"/>
    </row>
    <row r="30973" spans="9:54" x14ac:dyDescent="0.25">
      <c r="I30973" s="80"/>
      <c r="AX30973" s="80"/>
      <c r="AY30973" s="80"/>
      <c r="AZ30973" s="80"/>
      <c r="BA30973" s="80"/>
      <c r="BB30973" s="80"/>
    </row>
    <row r="30974" spans="9:54" x14ac:dyDescent="0.25">
      <c r="I30974" s="80"/>
      <c r="AX30974" s="80"/>
      <c r="AY30974" s="80"/>
      <c r="AZ30974" s="80"/>
      <c r="BA30974" s="80"/>
      <c r="BB30974" s="80"/>
    </row>
    <row r="30975" spans="9:54" x14ac:dyDescent="0.25">
      <c r="I30975" s="80"/>
      <c r="AX30975" s="80"/>
      <c r="AY30975" s="80"/>
      <c r="AZ30975" s="80"/>
      <c r="BA30975" s="80"/>
      <c r="BB30975" s="80"/>
    </row>
    <row r="30976" spans="9:54" x14ac:dyDescent="0.25">
      <c r="I30976" s="80"/>
      <c r="AX30976" s="80"/>
      <c r="AY30976" s="80"/>
      <c r="AZ30976" s="80"/>
      <c r="BA30976" s="80"/>
      <c r="BB30976" s="80"/>
    </row>
    <row r="30977" spans="9:54" x14ac:dyDescent="0.25">
      <c r="I30977" s="80"/>
      <c r="AX30977" s="80"/>
      <c r="AY30977" s="80"/>
      <c r="AZ30977" s="80"/>
      <c r="BA30977" s="80"/>
      <c r="BB30977" s="80"/>
    </row>
    <row r="30978" spans="9:54" x14ac:dyDescent="0.25">
      <c r="I30978" s="80"/>
      <c r="AX30978" s="80"/>
      <c r="AY30978" s="80"/>
      <c r="AZ30978" s="80"/>
      <c r="BA30978" s="80"/>
      <c r="BB30978" s="80"/>
    </row>
    <row r="30979" spans="9:54" x14ac:dyDescent="0.25">
      <c r="I30979" s="80"/>
      <c r="AX30979" s="80"/>
      <c r="AY30979" s="80"/>
      <c r="AZ30979" s="80"/>
      <c r="BA30979" s="80"/>
      <c r="BB30979" s="80"/>
    </row>
    <row r="30980" spans="9:54" x14ac:dyDescent="0.25">
      <c r="I30980" s="80"/>
      <c r="AX30980" s="80"/>
      <c r="AY30980" s="80"/>
      <c r="AZ30980" s="80"/>
      <c r="BA30980" s="80"/>
      <c r="BB30980" s="80"/>
    </row>
    <row r="30981" spans="9:54" x14ac:dyDescent="0.25">
      <c r="I30981" s="80"/>
      <c r="AX30981" s="80"/>
      <c r="AY30981" s="80"/>
      <c r="AZ30981" s="80"/>
      <c r="BA30981" s="80"/>
      <c r="BB30981" s="80"/>
    </row>
    <row r="30982" spans="9:54" x14ac:dyDescent="0.25">
      <c r="I30982" s="80"/>
      <c r="AX30982" s="80"/>
      <c r="AY30982" s="80"/>
      <c r="AZ30982" s="80"/>
      <c r="BA30982" s="80"/>
      <c r="BB30982" s="80"/>
    </row>
    <row r="30983" spans="9:54" x14ac:dyDescent="0.25">
      <c r="I30983" s="80"/>
      <c r="AX30983" s="80"/>
      <c r="AY30983" s="80"/>
      <c r="AZ30983" s="80"/>
      <c r="BA30983" s="80"/>
      <c r="BB30983" s="80"/>
    </row>
    <row r="30984" spans="9:54" x14ac:dyDescent="0.25">
      <c r="I30984" s="80"/>
      <c r="AX30984" s="80"/>
      <c r="AY30984" s="80"/>
      <c r="AZ30984" s="80"/>
      <c r="BA30984" s="80"/>
      <c r="BB30984" s="80"/>
    </row>
    <row r="30985" spans="9:54" x14ac:dyDescent="0.25">
      <c r="I30985" s="80"/>
      <c r="AX30985" s="80"/>
      <c r="AY30985" s="80"/>
      <c r="AZ30985" s="80"/>
      <c r="BA30985" s="80"/>
      <c r="BB30985" s="80"/>
    </row>
    <row r="30986" spans="9:54" x14ac:dyDescent="0.25">
      <c r="I30986" s="80"/>
      <c r="AX30986" s="80"/>
      <c r="AY30986" s="80"/>
      <c r="AZ30986" s="80"/>
      <c r="BA30986" s="80"/>
      <c r="BB30986" s="80"/>
    </row>
    <row r="30987" spans="9:54" x14ac:dyDescent="0.25">
      <c r="I30987" s="80"/>
      <c r="AX30987" s="80"/>
      <c r="AY30987" s="80"/>
      <c r="AZ30987" s="80"/>
      <c r="BA30987" s="80"/>
      <c r="BB30987" s="80"/>
    </row>
    <row r="30988" spans="9:54" x14ac:dyDescent="0.25">
      <c r="I30988" s="80"/>
      <c r="AX30988" s="80"/>
      <c r="AY30988" s="80"/>
      <c r="AZ30988" s="80"/>
      <c r="BA30988" s="80"/>
      <c r="BB30988" s="80"/>
    </row>
    <row r="30989" spans="9:54" x14ac:dyDescent="0.25">
      <c r="I30989" s="80"/>
      <c r="AX30989" s="80"/>
      <c r="AY30989" s="80"/>
      <c r="AZ30989" s="80"/>
      <c r="BA30989" s="80"/>
      <c r="BB30989" s="80"/>
    </row>
    <row r="30990" spans="9:54" x14ac:dyDescent="0.25">
      <c r="I30990" s="80"/>
      <c r="AX30990" s="80"/>
      <c r="AY30990" s="80"/>
      <c r="AZ30990" s="80"/>
      <c r="BA30990" s="80"/>
      <c r="BB30990" s="80"/>
    </row>
    <row r="30991" spans="9:54" x14ac:dyDescent="0.25">
      <c r="I30991" s="80"/>
      <c r="AX30991" s="80"/>
      <c r="AY30991" s="80"/>
      <c r="AZ30991" s="80"/>
      <c r="BA30991" s="80"/>
      <c r="BB30991" s="80"/>
    </row>
    <row r="30992" spans="9:54" x14ac:dyDescent="0.25">
      <c r="I30992" s="80"/>
      <c r="AX30992" s="80"/>
      <c r="AY30992" s="80"/>
      <c r="AZ30992" s="80"/>
      <c r="BA30992" s="80"/>
      <c r="BB30992" s="80"/>
    </row>
    <row r="30993" spans="9:54" x14ac:dyDescent="0.25">
      <c r="I30993" s="80"/>
      <c r="AX30993" s="80"/>
      <c r="AY30993" s="80"/>
      <c r="AZ30993" s="80"/>
      <c r="BA30993" s="80"/>
      <c r="BB30993" s="80"/>
    </row>
    <row r="30994" spans="9:54" x14ac:dyDescent="0.25">
      <c r="I30994" s="80"/>
      <c r="AX30994" s="80"/>
      <c r="AY30994" s="80"/>
      <c r="AZ30994" s="80"/>
      <c r="BA30994" s="80"/>
      <c r="BB30994" s="80"/>
    </row>
    <row r="30995" spans="9:54" x14ac:dyDescent="0.25">
      <c r="I30995" s="80"/>
      <c r="AX30995" s="80"/>
      <c r="AY30995" s="80"/>
      <c r="AZ30995" s="80"/>
      <c r="BA30995" s="80"/>
      <c r="BB30995" s="80"/>
    </row>
    <row r="30996" spans="9:54" x14ac:dyDescent="0.25">
      <c r="I30996" s="80"/>
      <c r="AX30996" s="80"/>
      <c r="AY30996" s="80"/>
      <c r="AZ30996" s="80"/>
      <c r="BA30996" s="80"/>
      <c r="BB30996" s="80"/>
    </row>
    <row r="30997" spans="9:54" x14ac:dyDescent="0.25">
      <c r="I30997" s="80"/>
      <c r="AX30997" s="80"/>
      <c r="AY30997" s="80"/>
      <c r="AZ30997" s="80"/>
      <c r="BA30997" s="80"/>
      <c r="BB30997" s="80"/>
    </row>
    <row r="30998" spans="9:54" x14ac:dyDescent="0.25">
      <c r="I30998" s="80"/>
      <c r="AX30998" s="80"/>
      <c r="AY30998" s="80"/>
      <c r="AZ30998" s="80"/>
      <c r="BA30998" s="80"/>
      <c r="BB30998" s="80"/>
    </row>
    <row r="30999" spans="9:54" x14ac:dyDescent="0.25">
      <c r="I30999" s="80"/>
      <c r="AX30999" s="80"/>
      <c r="AY30999" s="80"/>
      <c r="AZ30999" s="80"/>
      <c r="BA30999" s="80"/>
      <c r="BB30999" s="80"/>
    </row>
    <row r="31000" spans="9:54" x14ac:dyDescent="0.25">
      <c r="I31000" s="80"/>
      <c r="AX31000" s="80"/>
      <c r="AY31000" s="80"/>
      <c r="AZ31000" s="80"/>
      <c r="BA31000" s="80"/>
      <c r="BB31000" s="80"/>
    </row>
    <row r="31001" spans="9:54" x14ac:dyDescent="0.25">
      <c r="I31001" s="80"/>
      <c r="AX31001" s="80"/>
      <c r="AY31001" s="80"/>
      <c r="AZ31001" s="80"/>
      <c r="BA31001" s="80"/>
      <c r="BB31001" s="80"/>
    </row>
    <row r="31002" spans="9:54" x14ac:dyDescent="0.25">
      <c r="I31002" s="80"/>
      <c r="AX31002" s="80"/>
      <c r="AY31002" s="80"/>
      <c r="AZ31002" s="80"/>
      <c r="BA31002" s="80"/>
      <c r="BB31002" s="80"/>
    </row>
    <row r="31003" spans="9:54" x14ac:dyDescent="0.25">
      <c r="I31003" s="80"/>
      <c r="AX31003" s="80"/>
      <c r="AY31003" s="80"/>
      <c r="AZ31003" s="80"/>
      <c r="BA31003" s="80"/>
      <c r="BB31003" s="80"/>
    </row>
    <row r="31004" spans="9:54" x14ac:dyDescent="0.25">
      <c r="I31004" s="80"/>
      <c r="AX31004" s="80"/>
      <c r="AY31004" s="80"/>
      <c r="AZ31004" s="80"/>
      <c r="BA31004" s="80"/>
      <c r="BB31004" s="80"/>
    </row>
    <row r="31005" spans="9:54" x14ac:dyDescent="0.25">
      <c r="I31005" s="80"/>
      <c r="AX31005" s="80"/>
      <c r="AY31005" s="80"/>
      <c r="AZ31005" s="80"/>
      <c r="BA31005" s="80"/>
      <c r="BB31005" s="80"/>
    </row>
    <row r="31006" spans="9:54" x14ac:dyDescent="0.25">
      <c r="I31006" s="80"/>
      <c r="AX31006" s="80"/>
      <c r="AY31006" s="80"/>
      <c r="AZ31006" s="80"/>
      <c r="BA31006" s="80"/>
      <c r="BB31006" s="80"/>
    </row>
    <row r="31007" spans="9:54" x14ac:dyDescent="0.25">
      <c r="I31007" s="80"/>
      <c r="AX31007" s="80"/>
      <c r="AY31007" s="80"/>
      <c r="AZ31007" s="80"/>
      <c r="BA31007" s="80"/>
      <c r="BB31007" s="80"/>
    </row>
    <row r="31008" spans="9:54" x14ac:dyDescent="0.25">
      <c r="I31008" s="80"/>
      <c r="AX31008" s="80"/>
      <c r="AY31008" s="80"/>
      <c r="AZ31008" s="80"/>
      <c r="BA31008" s="80"/>
      <c r="BB31008" s="80"/>
    </row>
    <row r="31009" spans="9:54" x14ac:dyDescent="0.25">
      <c r="I31009" s="80"/>
      <c r="AX31009" s="80"/>
      <c r="AY31009" s="80"/>
      <c r="AZ31009" s="80"/>
      <c r="BA31009" s="80"/>
      <c r="BB31009" s="80"/>
    </row>
    <row r="31010" spans="9:54" x14ac:dyDescent="0.25">
      <c r="I31010" s="80"/>
      <c r="AX31010" s="80"/>
      <c r="AY31010" s="80"/>
      <c r="AZ31010" s="80"/>
      <c r="BA31010" s="80"/>
      <c r="BB31010" s="80"/>
    </row>
    <row r="31011" spans="9:54" x14ac:dyDescent="0.25">
      <c r="I31011" s="80"/>
      <c r="AX31011" s="80"/>
      <c r="AY31011" s="80"/>
      <c r="AZ31011" s="80"/>
      <c r="BA31011" s="80"/>
      <c r="BB31011" s="80"/>
    </row>
    <row r="31012" spans="9:54" x14ac:dyDescent="0.25">
      <c r="I31012" s="80"/>
      <c r="AX31012" s="80"/>
      <c r="AY31012" s="80"/>
      <c r="AZ31012" s="80"/>
      <c r="BA31012" s="80"/>
      <c r="BB31012" s="80"/>
    </row>
    <row r="31013" spans="9:54" x14ac:dyDescent="0.25">
      <c r="I31013" s="80"/>
      <c r="AX31013" s="80"/>
      <c r="AY31013" s="80"/>
      <c r="AZ31013" s="80"/>
      <c r="BA31013" s="80"/>
      <c r="BB31013" s="80"/>
    </row>
    <row r="31014" spans="9:54" x14ac:dyDescent="0.25">
      <c r="I31014" s="80"/>
      <c r="AX31014" s="80"/>
      <c r="AY31014" s="80"/>
      <c r="AZ31014" s="80"/>
      <c r="BA31014" s="80"/>
      <c r="BB31014" s="80"/>
    </row>
    <row r="31015" spans="9:54" x14ac:dyDescent="0.25">
      <c r="I31015" s="80"/>
      <c r="AX31015" s="80"/>
      <c r="AY31015" s="80"/>
      <c r="AZ31015" s="80"/>
      <c r="BA31015" s="80"/>
      <c r="BB31015" s="80"/>
    </row>
    <row r="31016" spans="9:54" x14ac:dyDescent="0.25">
      <c r="I31016" s="80"/>
      <c r="AX31016" s="80"/>
      <c r="AY31016" s="80"/>
      <c r="AZ31016" s="80"/>
      <c r="BA31016" s="80"/>
      <c r="BB31016" s="80"/>
    </row>
    <row r="31017" spans="9:54" x14ac:dyDescent="0.25">
      <c r="I31017" s="80"/>
      <c r="AX31017" s="80"/>
      <c r="AY31017" s="80"/>
      <c r="AZ31017" s="80"/>
      <c r="BA31017" s="80"/>
      <c r="BB31017" s="80"/>
    </row>
    <row r="31018" spans="9:54" x14ac:dyDescent="0.25">
      <c r="I31018" s="80"/>
      <c r="AX31018" s="80"/>
      <c r="AY31018" s="80"/>
      <c r="AZ31018" s="80"/>
      <c r="BA31018" s="80"/>
      <c r="BB31018" s="80"/>
    </row>
    <row r="31019" spans="9:54" x14ac:dyDescent="0.25">
      <c r="I31019" s="80"/>
      <c r="AX31019" s="80"/>
      <c r="AY31019" s="80"/>
      <c r="AZ31019" s="80"/>
      <c r="BA31019" s="80"/>
      <c r="BB31019" s="80"/>
    </row>
    <row r="31020" spans="9:54" x14ac:dyDescent="0.25">
      <c r="I31020" s="80"/>
      <c r="AX31020" s="80"/>
      <c r="AY31020" s="80"/>
      <c r="AZ31020" s="80"/>
      <c r="BA31020" s="80"/>
      <c r="BB31020" s="80"/>
    </row>
    <row r="31021" spans="9:54" x14ac:dyDescent="0.25">
      <c r="I31021" s="80"/>
      <c r="AX31021" s="80"/>
      <c r="AY31021" s="80"/>
      <c r="AZ31021" s="80"/>
      <c r="BA31021" s="80"/>
      <c r="BB31021" s="80"/>
    </row>
    <row r="31022" spans="9:54" x14ac:dyDescent="0.25">
      <c r="I31022" s="80"/>
      <c r="AX31022" s="80"/>
      <c r="AY31022" s="80"/>
      <c r="AZ31022" s="80"/>
      <c r="BA31022" s="80"/>
      <c r="BB31022" s="80"/>
    </row>
    <row r="31023" spans="9:54" x14ac:dyDescent="0.25">
      <c r="I31023" s="80"/>
      <c r="AX31023" s="80"/>
      <c r="AY31023" s="80"/>
      <c r="AZ31023" s="80"/>
      <c r="BA31023" s="80"/>
      <c r="BB31023" s="80"/>
    </row>
    <row r="31024" spans="9:54" x14ac:dyDescent="0.25">
      <c r="I31024" s="80"/>
      <c r="AX31024" s="80"/>
      <c r="AY31024" s="80"/>
      <c r="AZ31024" s="80"/>
      <c r="BA31024" s="80"/>
      <c r="BB31024" s="80"/>
    </row>
    <row r="31025" spans="9:54" x14ac:dyDescent="0.25">
      <c r="I31025" s="80"/>
      <c r="AX31025" s="80"/>
      <c r="AY31025" s="80"/>
      <c r="AZ31025" s="80"/>
      <c r="BA31025" s="80"/>
      <c r="BB31025" s="80"/>
    </row>
    <row r="31026" spans="9:54" x14ac:dyDescent="0.25">
      <c r="I31026" s="80"/>
      <c r="AX31026" s="80"/>
      <c r="AY31026" s="80"/>
      <c r="AZ31026" s="80"/>
      <c r="BA31026" s="80"/>
      <c r="BB31026" s="80"/>
    </row>
    <row r="31027" spans="9:54" x14ac:dyDescent="0.25">
      <c r="I31027" s="80"/>
      <c r="AX31027" s="80"/>
      <c r="AY31027" s="80"/>
      <c r="AZ31027" s="80"/>
      <c r="BA31027" s="80"/>
      <c r="BB31027" s="80"/>
    </row>
    <row r="31028" spans="9:54" x14ac:dyDescent="0.25">
      <c r="I31028" s="80"/>
      <c r="AX31028" s="80"/>
      <c r="AY31028" s="80"/>
      <c r="AZ31028" s="80"/>
      <c r="BA31028" s="80"/>
      <c r="BB31028" s="80"/>
    </row>
    <row r="31029" spans="9:54" x14ac:dyDescent="0.25">
      <c r="I31029" s="80"/>
      <c r="AX31029" s="80"/>
      <c r="AY31029" s="80"/>
      <c r="AZ31029" s="80"/>
      <c r="BA31029" s="80"/>
      <c r="BB31029" s="80"/>
    </row>
    <row r="31030" spans="9:54" x14ac:dyDescent="0.25">
      <c r="I31030" s="80"/>
      <c r="AX31030" s="80"/>
      <c r="AY31030" s="80"/>
      <c r="AZ31030" s="80"/>
      <c r="BA31030" s="80"/>
      <c r="BB31030" s="80"/>
    </row>
    <row r="31031" spans="9:54" x14ac:dyDescent="0.25">
      <c r="I31031" s="80"/>
      <c r="AX31031" s="80"/>
      <c r="AY31031" s="80"/>
      <c r="AZ31031" s="80"/>
      <c r="BA31031" s="80"/>
      <c r="BB31031" s="80"/>
    </row>
    <row r="31032" spans="9:54" x14ac:dyDescent="0.25">
      <c r="I31032" s="80"/>
      <c r="AX31032" s="80"/>
      <c r="AY31032" s="80"/>
      <c r="AZ31032" s="80"/>
      <c r="BA31032" s="80"/>
      <c r="BB31032" s="80"/>
    </row>
    <row r="31033" spans="9:54" x14ac:dyDescent="0.25">
      <c r="I31033" s="80"/>
      <c r="AX31033" s="80"/>
      <c r="AY31033" s="80"/>
      <c r="AZ31033" s="80"/>
      <c r="BA31033" s="80"/>
      <c r="BB31033" s="80"/>
    </row>
    <row r="31034" spans="9:54" x14ac:dyDescent="0.25">
      <c r="I31034" s="80"/>
      <c r="AX31034" s="80"/>
      <c r="AY31034" s="80"/>
      <c r="AZ31034" s="80"/>
      <c r="BA31034" s="80"/>
      <c r="BB31034" s="80"/>
    </row>
    <row r="31035" spans="9:54" x14ac:dyDescent="0.25">
      <c r="I31035" s="80"/>
      <c r="AX31035" s="80"/>
      <c r="AY31035" s="80"/>
      <c r="AZ31035" s="80"/>
      <c r="BA31035" s="80"/>
      <c r="BB31035" s="80"/>
    </row>
    <row r="31036" spans="9:54" x14ac:dyDescent="0.25">
      <c r="I31036" s="80"/>
      <c r="AX31036" s="80"/>
      <c r="AY31036" s="80"/>
      <c r="AZ31036" s="80"/>
      <c r="BA31036" s="80"/>
      <c r="BB31036" s="80"/>
    </row>
    <row r="31037" spans="9:54" x14ac:dyDescent="0.25">
      <c r="I31037" s="80"/>
      <c r="AX31037" s="80"/>
      <c r="AY31037" s="80"/>
      <c r="AZ31037" s="80"/>
      <c r="BA31037" s="80"/>
      <c r="BB31037" s="80"/>
    </row>
    <row r="31038" spans="9:54" x14ac:dyDescent="0.25">
      <c r="I31038" s="80"/>
      <c r="AX31038" s="80"/>
      <c r="AY31038" s="80"/>
      <c r="AZ31038" s="80"/>
      <c r="BA31038" s="80"/>
      <c r="BB31038" s="80"/>
    </row>
    <row r="31039" spans="9:54" x14ac:dyDescent="0.25">
      <c r="I31039" s="80"/>
      <c r="AX31039" s="80"/>
      <c r="AY31039" s="80"/>
      <c r="AZ31039" s="80"/>
      <c r="BA31039" s="80"/>
      <c r="BB31039" s="80"/>
    </row>
    <row r="31040" spans="9:54" x14ac:dyDescent="0.25">
      <c r="I31040" s="80"/>
      <c r="AX31040" s="80"/>
      <c r="AY31040" s="80"/>
      <c r="AZ31040" s="80"/>
      <c r="BA31040" s="80"/>
      <c r="BB31040" s="80"/>
    </row>
    <row r="31041" spans="9:54" x14ac:dyDescent="0.25">
      <c r="I31041" s="80"/>
      <c r="AX31041" s="80"/>
      <c r="AY31041" s="80"/>
      <c r="AZ31041" s="80"/>
      <c r="BA31041" s="80"/>
      <c r="BB31041" s="80"/>
    </row>
    <row r="31042" spans="9:54" x14ac:dyDescent="0.25">
      <c r="I31042" s="80"/>
      <c r="AX31042" s="80"/>
      <c r="AY31042" s="80"/>
      <c r="AZ31042" s="80"/>
      <c r="BA31042" s="80"/>
      <c r="BB31042" s="80"/>
    </row>
    <row r="31043" spans="9:54" x14ac:dyDescent="0.25">
      <c r="I31043" s="80"/>
      <c r="AX31043" s="80"/>
      <c r="AY31043" s="80"/>
      <c r="AZ31043" s="80"/>
      <c r="BA31043" s="80"/>
      <c r="BB31043" s="80"/>
    </row>
    <row r="31044" spans="9:54" x14ac:dyDescent="0.25">
      <c r="I31044" s="80"/>
      <c r="AX31044" s="80"/>
      <c r="AY31044" s="80"/>
      <c r="AZ31044" s="80"/>
      <c r="BA31044" s="80"/>
      <c r="BB31044" s="80"/>
    </row>
    <row r="31045" spans="9:54" x14ac:dyDescent="0.25">
      <c r="I31045" s="80"/>
      <c r="AX31045" s="80"/>
      <c r="AY31045" s="80"/>
      <c r="AZ31045" s="80"/>
      <c r="BA31045" s="80"/>
      <c r="BB31045" s="80"/>
    </row>
    <row r="31046" spans="9:54" x14ac:dyDescent="0.25">
      <c r="I31046" s="80"/>
      <c r="AX31046" s="80"/>
      <c r="AY31046" s="80"/>
      <c r="AZ31046" s="80"/>
      <c r="BA31046" s="80"/>
      <c r="BB31046" s="80"/>
    </row>
    <row r="31047" spans="9:54" x14ac:dyDescent="0.25">
      <c r="I31047" s="80"/>
      <c r="AX31047" s="80"/>
      <c r="AY31047" s="80"/>
      <c r="AZ31047" s="80"/>
      <c r="BA31047" s="80"/>
      <c r="BB31047" s="80"/>
    </row>
    <row r="31048" spans="9:54" x14ac:dyDescent="0.25">
      <c r="I31048" s="80"/>
      <c r="AX31048" s="80"/>
      <c r="AY31048" s="80"/>
      <c r="AZ31048" s="80"/>
      <c r="BA31048" s="80"/>
      <c r="BB31048" s="80"/>
    </row>
    <row r="31049" spans="9:54" x14ac:dyDescent="0.25">
      <c r="I31049" s="80"/>
      <c r="AX31049" s="80"/>
      <c r="AY31049" s="80"/>
      <c r="AZ31049" s="80"/>
      <c r="BA31049" s="80"/>
      <c r="BB31049" s="80"/>
    </row>
    <row r="31050" spans="9:54" x14ac:dyDescent="0.25">
      <c r="I31050" s="80"/>
      <c r="AX31050" s="80"/>
      <c r="AY31050" s="80"/>
      <c r="AZ31050" s="80"/>
      <c r="BA31050" s="80"/>
      <c r="BB31050" s="80"/>
    </row>
    <row r="31051" spans="9:54" x14ac:dyDescent="0.25">
      <c r="I31051" s="80"/>
      <c r="AX31051" s="80"/>
      <c r="AY31051" s="80"/>
      <c r="AZ31051" s="80"/>
      <c r="BA31051" s="80"/>
      <c r="BB31051" s="80"/>
    </row>
    <row r="31052" spans="9:54" x14ac:dyDescent="0.25">
      <c r="I31052" s="80"/>
      <c r="AX31052" s="80"/>
      <c r="AY31052" s="80"/>
      <c r="AZ31052" s="80"/>
      <c r="BA31052" s="80"/>
      <c r="BB31052" s="80"/>
    </row>
    <row r="31053" spans="9:54" x14ac:dyDescent="0.25">
      <c r="I31053" s="80"/>
      <c r="AX31053" s="80"/>
      <c r="AY31053" s="80"/>
      <c r="AZ31053" s="80"/>
      <c r="BA31053" s="80"/>
      <c r="BB31053" s="80"/>
    </row>
    <row r="31054" spans="9:54" x14ac:dyDescent="0.25">
      <c r="I31054" s="80"/>
      <c r="AX31054" s="80"/>
      <c r="AY31054" s="80"/>
      <c r="AZ31054" s="80"/>
      <c r="BA31054" s="80"/>
      <c r="BB31054" s="80"/>
    </row>
    <row r="31055" spans="9:54" x14ac:dyDescent="0.25">
      <c r="I31055" s="80"/>
      <c r="AX31055" s="80"/>
      <c r="AY31055" s="80"/>
      <c r="AZ31055" s="80"/>
      <c r="BA31055" s="80"/>
      <c r="BB31055" s="80"/>
    </row>
    <row r="31056" spans="9:54" x14ac:dyDescent="0.25">
      <c r="I31056" s="80"/>
      <c r="AX31056" s="80"/>
      <c r="AY31056" s="80"/>
      <c r="AZ31056" s="80"/>
      <c r="BA31056" s="80"/>
      <c r="BB31056" s="80"/>
    </row>
    <row r="31057" spans="9:54" x14ac:dyDescent="0.25">
      <c r="I31057" s="80"/>
      <c r="AX31057" s="80"/>
      <c r="AY31057" s="80"/>
      <c r="AZ31057" s="80"/>
      <c r="BA31057" s="80"/>
      <c r="BB31057" s="80"/>
    </row>
    <row r="31058" spans="9:54" x14ac:dyDescent="0.25">
      <c r="I31058" s="80"/>
      <c r="AX31058" s="80"/>
      <c r="AY31058" s="80"/>
      <c r="AZ31058" s="80"/>
      <c r="BA31058" s="80"/>
      <c r="BB31058" s="80"/>
    </row>
    <row r="31059" spans="9:54" x14ac:dyDescent="0.25">
      <c r="I31059" s="80"/>
      <c r="AX31059" s="80"/>
      <c r="AY31059" s="80"/>
      <c r="AZ31059" s="80"/>
      <c r="BA31059" s="80"/>
      <c r="BB31059" s="80"/>
    </row>
    <row r="31060" spans="9:54" x14ac:dyDescent="0.25">
      <c r="I31060" s="80"/>
      <c r="AX31060" s="80"/>
      <c r="AY31060" s="80"/>
      <c r="AZ31060" s="80"/>
      <c r="BA31060" s="80"/>
      <c r="BB31060" s="80"/>
    </row>
    <row r="31061" spans="9:54" x14ac:dyDescent="0.25">
      <c r="I31061" s="80"/>
      <c r="AX31061" s="80"/>
      <c r="AY31061" s="80"/>
      <c r="AZ31061" s="80"/>
      <c r="BA31061" s="80"/>
      <c r="BB31061" s="80"/>
    </row>
    <row r="31062" spans="9:54" x14ac:dyDescent="0.25">
      <c r="I31062" s="80"/>
      <c r="AX31062" s="80"/>
      <c r="AY31062" s="80"/>
      <c r="AZ31062" s="80"/>
      <c r="BA31062" s="80"/>
      <c r="BB31062" s="80"/>
    </row>
    <row r="31063" spans="9:54" x14ac:dyDescent="0.25">
      <c r="I31063" s="80"/>
      <c r="AX31063" s="80"/>
      <c r="AY31063" s="80"/>
      <c r="AZ31063" s="80"/>
      <c r="BA31063" s="80"/>
      <c r="BB31063" s="80"/>
    </row>
    <row r="31064" spans="9:54" x14ac:dyDescent="0.25">
      <c r="I31064" s="80"/>
      <c r="AX31064" s="80"/>
      <c r="AY31064" s="80"/>
      <c r="AZ31064" s="80"/>
      <c r="BA31064" s="80"/>
      <c r="BB31064" s="80"/>
    </row>
    <row r="31065" spans="9:54" x14ac:dyDescent="0.25">
      <c r="I31065" s="80"/>
      <c r="AX31065" s="80"/>
      <c r="AY31065" s="80"/>
      <c r="AZ31065" s="80"/>
      <c r="BA31065" s="80"/>
      <c r="BB31065" s="80"/>
    </row>
    <row r="31066" spans="9:54" x14ac:dyDescent="0.25">
      <c r="I31066" s="80"/>
      <c r="AX31066" s="80"/>
      <c r="AY31066" s="80"/>
      <c r="AZ31066" s="80"/>
      <c r="BA31066" s="80"/>
      <c r="BB31066" s="80"/>
    </row>
    <row r="31067" spans="9:54" x14ac:dyDescent="0.25">
      <c r="I31067" s="80"/>
      <c r="AX31067" s="80"/>
      <c r="AY31067" s="80"/>
      <c r="AZ31067" s="80"/>
      <c r="BA31067" s="80"/>
      <c r="BB31067" s="80"/>
    </row>
    <row r="31068" spans="9:54" x14ac:dyDescent="0.25">
      <c r="I31068" s="80"/>
      <c r="AX31068" s="80"/>
      <c r="AY31068" s="80"/>
      <c r="AZ31068" s="80"/>
      <c r="BA31068" s="80"/>
      <c r="BB31068" s="80"/>
    </row>
    <row r="31069" spans="9:54" x14ac:dyDescent="0.25">
      <c r="I31069" s="80"/>
      <c r="AX31069" s="80"/>
      <c r="AY31069" s="80"/>
      <c r="AZ31069" s="80"/>
      <c r="BA31069" s="80"/>
      <c r="BB31069" s="80"/>
    </row>
    <row r="31070" spans="9:54" x14ac:dyDescent="0.25">
      <c r="I31070" s="80"/>
      <c r="AX31070" s="80"/>
      <c r="AY31070" s="80"/>
      <c r="AZ31070" s="80"/>
      <c r="BA31070" s="80"/>
      <c r="BB31070" s="80"/>
    </row>
    <row r="31071" spans="9:54" x14ac:dyDescent="0.25">
      <c r="I31071" s="80"/>
      <c r="AX31071" s="80"/>
      <c r="AY31071" s="80"/>
      <c r="AZ31071" s="80"/>
      <c r="BA31071" s="80"/>
      <c r="BB31071" s="80"/>
    </row>
    <row r="31072" spans="9:54" x14ac:dyDescent="0.25">
      <c r="I31072" s="80"/>
      <c r="AX31072" s="80"/>
      <c r="AY31072" s="80"/>
      <c r="AZ31072" s="80"/>
      <c r="BA31072" s="80"/>
      <c r="BB31072" s="80"/>
    </row>
    <row r="31073" spans="9:54" x14ac:dyDescent="0.25">
      <c r="I31073" s="80"/>
      <c r="AX31073" s="80"/>
      <c r="AY31073" s="80"/>
      <c r="AZ31073" s="80"/>
      <c r="BA31073" s="80"/>
      <c r="BB31073" s="80"/>
    </row>
    <row r="31074" spans="9:54" x14ac:dyDescent="0.25">
      <c r="I31074" s="80"/>
      <c r="AX31074" s="80"/>
      <c r="AY31074" s="80"/>
      <c r="AZ31074" s="80"/>
      <c r="BA31074" s="80"/>
      <c r="BB31074" s="80"/>
    </row>
    <row r="31075" spans="9:54" x14ac:dyDescent="0.25">
      <c r="I31075" s="80"/>
      <c r="AX31075" s="80"/>
      <c r="AY31075" s="80"/>
      <c r="AZ31075" s="80"/>
      <c r="BA31075" s="80"/>
      <c r="BB31075" s="80"/>
    </row>
    <row r="31076" spans="9:54" x14ac:dyDescent="0.25">
      <c r="I31076" s="80"/>
      <c r="AX31076" s="80"/>
      <c r="AY31076" s="80"/>
      <c r="AZ31076" s="80"/>
      <c r="BA31076" s="80"/>
      <c r="BB31076" s="80"/>
    </row>
    <row r="31077" spans="9:54" x14ac:dyDescent="0.25">
      <c r="I31077" s="80"/>
      <c r="AX31077" s="80"/>
      <c r="AY31077" s="80"/>
      <c r="AZ31077" s="80"/>
      <c r="BA31077" s="80"/>
      <c r="BB31077" s="80"/>
    </row>
    <row r="31078" spans="9:54" x14ac:dyDescent="0.25">
      <c r="I31078" s="80"/>
      <c r="AX31078" s="80"/>
      <c r="AY31078" s="80"/>
      <c r="AZ31078" s="80"/>
      <c r="BA31078" s="80"/>
      <c r="BB31078" s="80"/>
    </row>
    <row r="31079" spans="9:54" x14ac:dyDescent="0.25">
      <c r="I31079" s="80"/>
      <c r="AX31079" s="80"/>
      <c r="AY31079" s="80"/>
      <c r="AZ31079" s="80"/>
      <c r="BA31079" s="80"/>
      <c r="BB31079" s="80"/>
    </row>
    <row r="31080" spans="9:54" x14ac:dyDescent="0.25">
      <c r="I31080" s="80"/>
      <c r="AX31080" s="80"/>
      <c r="AY31080" s="80"/>
      <c r="AZ31080" s="80"/>
      <c r="BA31080" s="80"/>
      <c r="BB31080" s="80"/>
    </row>
    <row r="31081" spans="9:54" x14ac:dyDescent="0.25">
      <c r="I31081" s="80"/>
      <c r="AX31081" s="80"/>
      <c r="AY31081" s="80"/>
      <c r="AZ31081" s="80"/>
      <c r="BA31081" s="80"/>
      <c r="BB31081" s="80"/>
    </row>
    <row r="31082" spans="9:54" x14ac:dyDescent="0.25">
      <c r="I31082" s="80"/>
      <c r="AX31082" s="80"/>
      <c r="AY31082" s="80"/>
      <c r="AZ31082" s="80"/>
      <c r="BA31082" s="80"/>
      <c r="BB31082" s="80"/>
    </row>
    <row r="31083" spans="9:54" x14ac:dyDescent="0.25">
      <c r="I31083" s="80"/>
      <c r="AX31083" s="80"/>
      <c r="AY31083" s="80"/>
      <c r="AZ31083" s="80"/>
      <c r="BA31083" s="80"/>
      <c r="BB31083" s="80"/>
    </row>
    <row r="31084" spans="9:54" x14ac:dyDescent="0.25">
      <c r="I31084" s="80"/>
      <c r="AX31084" s="80"/>
      <c r="AY31084" s="80"/>
      <c r="AZ31084" s="80"/>
      <c r="BA31084" s="80"/>
      <c r="BB31084" s="80"/>
    </row>
    <row r="31085" spans="9:54" x14ac:dyDescent="0.25">
      <c r="I31085" s="80"/>
      <c r="AX31085" s="80"/>
      <c r="AY31085" s="80"/>
      <c r="AZ31085" s="80"/>
      <c r="BA31085" s="80"/>
      <c r="BB31085" s="80"/>
    </row>
    <row r="31086" spans="9:54" x14ac:dyDescent="0.25">
      <c r="I31086" s="80"/>
      <c r="AX31086" s="80"/>
      <c r="AY31086" s="80"/>
      <c r="AZ31086" s="80"/>
      <c r="BA31086" s="80"/>
      <c r="BB31086" s="80"/>
    </row>
    <row r="31087" spans="9:54" x14ac:dyDescent="0.25">
      <c r="I31087" s="80"/>
      <c r="AX31087" s="80"/>
      <c r="AY31087" s="80"/>
      <c r="AZ31087" s="80"/>
      <c r="BA31087" s="80"/>
      <c r="BB31087" s="80"/>
    </row>
    <row r="31088" spans="9:54" x14ac:dyDescent="0.25">
      <c r="I31088" s="80"/>
      <c r="AX31088" s="80"/>
      <c r="AY31088" s="80"/>
      <c r="AZ31088" s="80"/>
      <c r="BA31088" s="80"/>
      <c r="BB31088" s="80"/>
    </row>
    <row r="31089" spans="9:54" x14ac:dyDescent="0.25">
      <c r="I31089" s="80"/>
      <c r="AX31089" s="80"/>
      <c r="AY31089" s="80"/>
      <c r="AZ31089" s="80"/>
      <c r="BA31089" s="80"/>
      <c r="BB31089" s="80"/>
    </row>
    <row r="31090" spans="9:54" x14ac:dyDescent="0.25">
      <c r="I31090" s="80"/>
      <c r="AX31090" s="80"/>
      <c r="AY31090" s="80"/>
      <c r="AZ31090" s="80"/>
      <c r="BA31090" s="80"/>
      <c r="BB31090" s="80"/>
    </row>
    <row r="31091" spans="9:54" x14ac:dyDescent="0.25">
      <c r="I31091" s="80"/>
      <c r="AX31091" s="80"/>
      <c r="AY31091" s="80"/>
      <c r="AZ31091" s="80"/>
      <c r="BA31091" s="80"/>
      <c r="BB31091" s="80"/>
    </row>
    <row r="31092" spans="9:54" x14ac:dyDescent="0.25">
      <c r="I31092" s="80"/>
      <c r="AX31092" s="80"/>
      <c r="AY31092" s="80"/>
      <c r="AZ31092" s="80"/>
      <c r="BA31092" s="80"/>
      <c r="BB31092" s="80"/>
    </row>
    <row r="31093" spans="9:54" x14ac:dyDescent="0.25">
      <c r="I31093" s="80"/>
      <c r="AX31093" s="80"/>
      <c r="AY31093" s="80"/>
      <c r="AZ31093" s="80"/>
      <c r="BA31093" s="80"/>
      <c r="BB31093" s="80"/>
    </row>
    <row r="31094" spans="9:54" x14ac:dyDescent="0.25">
      <c r="I31094" s="80"/>
      <c r="AX31094" s="80"/>
      <c r="AY31094" s="80"/>
      <c r="AZ31094" s="80"/>
      <c r="BA31094" s="80"/>
      <c r="BB31094" s="80"/>
    </row>
    <row r="31095" spans="9:54" x14ac:dyDescent="0.25">
      <c r="I31095" s="80"/>
      <c r="AX31095" s="80"/>
      <c r="AY31095" s="80"/>
      <c r="AZ31095" s="80"/>
      <c r="BA31095" s="80"/>
      <c r="BB31095" s="80"/>
    </row>
    <row r="31096" spans="9:54" x14ac:dyDescent="0.25">
      <c r="I31096" s="80"/>
      <c r="AX31096" s="80"/>
      <c r="AY31096" s="80"/>
      <c r="AZ31096" s="80"/>
      <c r="BA31096" s="80"/>
      <c r="BB31096" s="80"/>
    </row>
    <row r="31097" spans="9:54" x14ac:dyDescent="0.25">
      <c r="I31097" s="80"/>
      <c r="AX31097" s="80"/>
      <c r="AY31097" s="80"/>
      <c r="AZ31097" s="80"/>
      <c r="BA31097" s="80"/>
      <c r="BB31097" s="80"/>
    </row>
    <row r="31098" spans="9:54" x14ac:dyDescent="0.25">
      <c r="I31098" s="80"/>
      <c r="AX31098" s="80"/>
      <c r="AY31098" s="80"/>
      <c r="AZ31098" s="80"/>
      <c r="BA31098" s="80"/>
      <c r="BB31098" s="80"/>
    </row>
    <row r="31099" spans="9:54" x14ac:dyDescent="0.25">
      <c r="I31099" s="80"/>
      <c r="AX31099" s="80"/>
      <c r="AY31099" s="80"/>
      <c r="AZ31099" s="80"/>
      <c r="BA31099" s="80"/>
      <c r="BB31099" s="80"/>
    </row>
    <row r="31100" spans="9:54" x14ac:dyDescent="0.25">
      <c r="I31100" s="80"/>
      <c r="AX31100" s="80"/>
      <c r="AY31100" s="80"/>
      <c r="AZ31100" s="80"/>
      <c r="BA31100" s="80"/>
      <c r="BB31100" s="80"/>
    </row>
    <row r="31101" spans="9:54" x14ac:dyDescent="0.25">
      <c r="I31101" s="80"/>
      <c r="AX31101" s="80"/>
      <c r="AY31101" s="80"/>
      <c r="AZ31101" s="80"/>
      <c r="BA31101" s="80"/>
      <c r="BB31101" s="80"/>
    </row>
    <row r="31102" spans="9:54" x14ac:dyDescent="0.25">
      <c r="I31102" s="80"/>
      <c r="AX31102" s="80"/>
      <c r="AY31102" s="80"/>
      <c r="AZ31102" s="80"/>
      <c r="BA31102" s="80"/>
      <c r="BB31102" s="80"/>
    </row>
    <row r="31103" spans="9:54" x14ac:dyDescent="0.25">
      <c r="I31103" s="80"/>
      <c r="AX31103" s="80"/>
      <c r="AY31103" s="80"/>
      <c r="AZ31103" s="80"/>
      <c r="BA31103" s="80"/>
      <c r="BB31103" s="80"/>
    </row>
    <row r="31104" spans="9:54" x14ac:dyDescent="0.25">
      <c r="I31104" s="80"/>
      <c r="AX31104" s="80"/>
      <c r="AY31104" s="80"/>
      <c r="AZ31104" s="80"/>
      <c r="BA31104" s="80"/>
      <c r="BB31104" s="80"/>
    </row>
    <row r="31105" spans="9:54" x14ac:dyDescent="0.25">
      <c r="I31105" s="80"/>
      <c r="AX31105" s="80"/>
      <c r="AY31105" s="80"/>
      <c r="AZ31105" s="80"/>
      <c r="BA31105" s="80"/>
      <c r="BB31105" s="80"/>
    </row>
    <row r="31106" spans="9:54" x14ac:dyDescent="0.25">
      <c r="I31106" s="80"/>
      <c r="AX31106" s="80"/>
      <c r="AY31106" s="80"/>
      <c r="AZ31106" s="80"/>
      <c r="BA31106" s="80"/>
      <c r="BB31106" s="80"/>
    </row>
    <row r="31107" spans="9:54" x14ac:dyDescent="0.25">
      <c r="I31107" s="80"/>
      <c r="AX31107" s="80"/>
      <c r="AY31107" s="80"/>
      <c r="AZ31107" s="80"/>
      <c r="BA31107" s="80"/>
      <c r="BB31107" s="80"/>
    </row>
    <row r="31108" spans="9:54" x14ac:dyDescent="0.25">
      <c r="I31108" s="80"/>
      <c r="AX31108" s="80"/>
      <c r="AY31108" s="80"/>
      <c r="AZ31108" s="80"/>
      <c r="BA31108" s="80"/>
      <c r="BB31108" s="80"/>
    </row>
    <row r="31109" spans="9:54" x14ac:dyDescent="0.25">
      <c r="I31109" s="80"/>
      <c r="AX31109" s="80"/>
      <c r="AY31109" s="80"/>
      <c r="AZ31109" s="80"/>
      <c r="BA31109" s="80"/>
      <c r="BB31109" s="80"/>
    </row>
    <row r="31110" spans="9:54" x14ac:dyDescent="0.25">
      <c r="I31110" s="80"/>
      <c r="AX31110" s="80"/>
      <c r="AY31110" s="80"/>
      <c r="AZ31110" s="80"/>
      <c r="BA31110" s="80"/>
      <c r="BB31110" s="80"/>
    </row>
    <row r="31111" spans="9:54" x14ac:dyDescent="0.25">
      <c r="I31111" s="80"/>
      <c r="AX31111" s="80"/>
      <c r="AY31111" s="80"/>
      <c r="AZ31111" s="80"/>
      <c r="BA31111" s="80"/>
      <c r="BB31111" s="80"/>
    </row>
    <row r="31112" spans="9:54" x14ac:dyDescent="0.25">
      <c r="I31112" s="80"/>
      <c r="AX31112" s="80"/>
      <c r="AY31112" s="80"/>
      <c r="AZ31112" s="80"/>
      <c r="BA31112" s="80"/>
      <c r="BB31112" s="80"/>
    </row>
    <row r="31113" spans="9:54" x14ac:dyDescent="0.25">
      <c r="I31113" s="80"/>
      <c r="AX31113" s="80"/>
      <c r="AY31113" s="80"/>
      <c r="AZ31113" s="80"/>
      <c r="BA31113" s="80"/>
      <c r="BB31113" s="80"/>
    </row>
    <row r="31114" spans="9:54" x14ac:dyDescent="0.25">
      <c r="I31114" s="80"/>
      <c r="AX31114" s="80"/>
      <c r="AY31114" s="80"/>
      <c r="AZ31114" s="80"/>
      <c r="BA31114" s="80"/>
      <c r="BB31114" s="80"/>
    </row>
    <row r="31115" spans="9:54" x14ac:dyDescent="0.25">
      <c r="I31115" s="80"/>
      <c r="AX31115" s="80"/>
      <c r="AY31115" s="80"/>
      <c r="AZ31115" s="80"/>
      <c r="BA31115" s="80"/>
      <c r="BB31115" s="80"/>
    </row>
    <row r="31116" spans="9:54" x14ac:dyDescent="0.25">
      <c r="I31116" s="80"/>
      <c r="AX31116" s="80"/>
      <c r="AY31116" s="80"/>
      <c r="AZ31116" s="80"/>
      <c r="BA31116" s="80"/>
      <c r="BB31116" s="80"/>
    </row>
    <row r="31117" spans="9:54" x14ac:dyDescent="0.25">
      <c r="I31117" s="80"/>
      <c r="AX31117" s="80"/>
      <c r="AY31117" s="80"/>
      <c r="AZ31117" s="80"/>
      <c r="BA31117" s="80"/>
      <c r="BB31117" s="80"/>
    </row>
    <row r="31118" spans="9:54" x14ac:dyDescent="0.25">
      <c r="I31118" s="80"/>
      <c r="AX31118" s="80"/>
      <c r="AY31118" s="80"/>
      <c r="AZ31118" s="80"/>
      <c r="BA31118" s="80"/>
      <c r="BB31118" s="80"/>
    </row>
    <row r="31119" spans="9:54" x14ac:dyDescent="0.25">
      <c r="I31119" s="80"/>
      <c r="AX31119" s="80"/>
      <c r="AY31119" s="80"/>
      <c r="AZ31119" s="80"/>
      <c r="BA31119" s="80"/>
      <c r="BB31119" s="80"/>
    </row>
    <row r="31120" spans="9:54" x14ac:dyDescent="0.25">
      <c r="I31120" s="80"/>
      <c r="AX31120" s="80"/>
      <c r="AY31120" s="80"/>
      <c r="AZ31120" s="80"/>
      <c r="BA31120" s="80"/>
      <c r="BB31120" s="80"/>
    </row>
    <row r="31121" spans="9:54" x14ac:dyDescent="0.25">
      <c r="I31121" s="80"/>
      <c r="AX31121" s="80"/>
      <c r="AY31121" s="80"/>
      <c r="AZ31121" s="80"/>
      <c r="BA31121" s="80"/>
      <c r="BB31121" s="80"/>
    </row>
    <row r="31122" spans="9:54" x14ac:dyDescent="0.25">
      <c r="I31122" s="80"/>
      <c r="AX31122" s="80"/>
      <c r="AY31122" s="80"/>
      <c r="AZ31122" s="80"/>
      <c r="BA31122" s="80"/>
      <c r="BB31122" s="80"/>
    </row>
    <row r="31123" spans="9:54" x14ac:dyDescent="0.25">
      <c r="I31123" s="80"/>
      <c r="AX31123" s="80"/>
      <c r="AY31123" s="80"/>
      <c r="AZ31123" s="80"/>
      <c r="BA31123" s="80"/>
      <c r="BB31123" s="80"/>
    </row>
    <row r="31124" spans="9:54" x14ac:dyDescent="0.25">
      <c r="I31124" s="80"/>
      <c r="AX31124" s="80"/>
      <c r="AY31124" s="80"/>
      <c r="AZ31124" s="80"/>
      <c r="BA31124" s="80"/>
      <c r="BB31124" s="80"/>
    </row>
    <row r="31125" spans="9:54" x14ac:dyDescent="0.25">
      <c r="I31125" s="80"/>
      <c r="AX31125" s="80"/>
      <c r="AY31125" s="80"/>
      <c r="AZ31125" s="80"/>
      <c r="BA31125" s="80"/>
      <c r="BB31125" s="80"/>
    </row>
    <row r="31126" spans="9:54" x14ac:dyDescent="0.25">
      <c r="I31126" s="80"/>
      <c r="AX31126" s="80"/>
      <c r="AY31126" s="80"/>
      <c r="AZ31126" s="80"/>
      <c r="BA31126" s="80"/>
      <c r="BB31126" s="80"/>
    </row>
    <row r="31127" spans="9:54" x14ac:dyDescent="0.25">
      <c r="I31127" s="80"/>
      <c r="AX31127" s="80"/>
      <c r="AY31127" s="80"/>
      <c r="AZ31127" s="80"/>
      <c r="BA31127" s="80"/>
      <c r="BB31127" s="80"/>
    </row>
    <row r="31128" spans="9:54" x14ac:dyDescent="0.25">
      <c r="I31128" s="80"/>
      <c r="AX31128" s="80"/>
      <c r="AY31128" s="80"/>
      <c r="AZ31128" s="80"/>
      <c r="BA31128" s="80"/>
      <c r="BB31128" s="80"/>
    </row>
    <row r="31129" spans="9:54" x14ac:dyDescent="0.25">
      <c r="I31129" s="80"/>
      <c r="AX31129" s="80"/>
      <c r="AY31129" s="80"/>
      <c r="AZ31129" s="80"/>
      <c r="BA31129" s="80"/>
      <c r="BB31129" s="80"/>
    </row>
    <row r="31130" spans="9:54" x14ac:dyDescent="0.25">
      <c r="I31130" s="80"/>
      <c r="AX31130" s="80"/>
      <c r="AY31130" s="80"/>
      <c r="AZ31130" s="80"/>
      <c r="BA31130" s="80"/>
      <c r="BB31130" s="80"/>
    </row>
    <row r="31131" spans="9:54" x14ac:dyDescent="0.25">
      <c r="I31131" s="80"/>
      <c r="AX31131" s="80"/>
      <c r="AY31131" s="80"/>
      <c r="AZ31131" s="80"/>
      <c r="BA31131" s="80"/>
      <c r="BB31131" s="80"/>
    </row>
    <row r="31132" spans="9:54" x14ac:dyDescent="0.25">
      <c r="I31132" s="80"/>
      <c r="AX31132" s="80"/>
      <c r="AY31132" s="80"/>
      <c r="AZ31132" s="80"/>
      <c r="BA31132" s="80"/>
      <c r="BB31132" s="80"/>
    </row>
    <row r="31133" spans="9:54" x14ac:dyDescent="0.25">
      <c r="I31133" s="80"/>
      <c r="AX31133" s="80"/>
      <c r="AY31133" s="80"/>
      <c r="AZ31133" s="80"/>
      <c r="BA31133" s="80"/>
      <c r="BB31133" s="80"/>
    </row>
    <row r="31134" spans="9:54" x14ac:dyDescent="0.25">
      <c r="I31134" s="80"/>
      <c r="AX31134" s="80"/>
      <c r="AY31134" s="80"/>
      <c r="AZ31134" s="80"/>
      <c r="BA31134" s="80"/>
      <c r="BB31134" s="80"/>
    </row>
    <row r="31135" spans="9:54" x14ac:dyDescent="0.25">
      <c r="I31135" s="80"/>
      <c r="AX31135" s="80"/>
      <c r="AY31135" s="80"/>
      <c r="AZ31135" s="80"/>
      <c r="BA31135" s="80"/>
      <c r="BB31135" s="80"/>
    </row>
    <row r="31136" spans="9:54" x14ac:dyDescent="0.25">
      <c r="I31136" s="80"/>
      <c r="AX31136" s="80"/>
      <c r="AY31136" s="80"/>
      <c r="AZ31136" s="80"/>
      <c r="BA31136" s="80"/>
      <c r="BB31136" s="80"/>
    </row>
    <row r="31137" spans="9:54" x14ac:dyDescent="0.25">
      <c r="I31137" s="80"/>
      <c r="AX31137" s="80"/>
      <c r="AY31137" s="80"/>
      <c r="AZ31137" s="80"/>
      <c r="BA31137" s="80"/>
      <c r="BB31137" s="80"/>
    </row>
    <row r="31138" spans="9:54" x14ac:dyDescent="0.25">
      <c r="I31138" s="80"/>
      <c r="AX31138" s="80"/>
      <c r="AY31138" s="80"/>
      <c r="AZ31138" s="80"/>
      <c r="BA31138" s="80"/>
      <c r="BB31138" s="80"/>
    </row>
    <row r="31139" spans="9:54" x14ac:dyDescent="0.25">
      <c r="I31139" s="80"/>
      <c r="AX31139" s="80"/>
      <c r="AY31139" s="80"/>
      <c r="AZ31139" s="80"/>
      <c r="BA31139" s="80"/>
      <c r="BB31139" s="80"/>
    </row>
    <row r="31140" spans="9:54" x14ac:dyDescent="0.25">
      <c r="I31140" s="80"/>
      <c r="AX31140" s="80"/>
      <c r="AY31140" s="80"/>
      <c r="AZ31140" s="80"/>
      <c r="BA31140" s="80"/>
      <c r="BB31140" s="80"/>
    </row>
    <row r="31141" spans="9:54" x14ac:dyDescent="0.25">
      <c r="I31141" s="80"/>
      <c r="AX31141" s="80"/>
      <c r="AY31141" s="80"/>
      <c r="AZ31141" s="80"/>
      <c r="BA31141" s="80"/>
      <c r="BB31141" s="80"/>
    </row>
    <row r="31142" spans="9:54" x14ac:dyDescent="0.25">
      <c r="I31142" s="80"/>
      <c r="AX31142" s="80"/>
      <c r="AY31142" s="80"/>
      <c r="AZ31142" s="80"/>
      <c r="BA31142" s="80"/>
      <c r="BB31142" s="80"/>
    </row>
    <row r="31143" spans="9:54" x14ac:dyDescent="0.25">
      <c r="I31143" s="80"/>
      <c r="AX31143" s="80"/>
      <c r="AY31143" s="80"/>
      <c r="AZ31143" s="80"/>
      <c r="BA31143" s="80"/>
      <c r="BB31143" s="80"/>
    </row>
    <row r="31144" spans="9:54" x14ac:dyDescent="0.25">
      <c r="I31144" s="80"/>
      <c r="AX31144" s="80"/>
      <c r="AY31144" s="80"/>
      <c r="AZ31144" s="80"/>
      <c r="BA31144" s="80"/>
      <c r="BB31144" s="80"/>
    </row>
    <row r="31145" spans="9:54" x14ac:dyDescent="0.25">
      <c r="I31145" s="80"/>
      <c r="AX31145" s="80"/>
      <c r="AY31145" s="80"/>
      <c r="AZ31145" s="80"/>
      <c r="BA31145" s="80"/>
      <c r="BB31145" s="80"/>
    </row>
    <row r="31146" spans="9:54" x14ac:dyDescent="0.25">
      <c r="I31146" s="80"/>
      <c r="AX31146" s="80"/>
      <c r="AY31146" s="80"/>
      <c r="AZ31146" s="80"/>
      <c r="BA31146" s="80"/>
      <c r="BB31146" s="80"/>
    </row>
    <row r="31147" spans="9:54" x14ac:dyDescent="0.25">
      <c r="I31147" s="80"/>
      <c r="AX31147" s="80"/>
      <c r="AY31147" s="80"/>
      <c r="AZ31147" s="80"/>
      <c r="BA31147" s="80"/>
      <c r="BB31147" s="80"/>
    </row>
    <row r="31148" spans="9:54" x14ac:dyDescent="0.25">
      <c r="I31148" s="80"/>
      <c r="AX31148" s="80"/>
      <c r="AY31148" s="80"/>
      <c r="AZ31148" s="80"/>
      <c r="BA31148" s="80"/>
      <c r="BB31148" s="80"/>
    </row>
    <row r="31149" spans="9:54" x14ac:dyDescent="0.25">
      <c r="I31149" s="80"/>
      <c r="AX31149" s="80"/>
      <c r="AY31149" s="80"/>
      <c r="AZ31149" s="80"/>
      <c r="BA31149" s="80"/>
      <c r="BB31149" s="80"/>
    </row>
    <row r="31150" spans="9:54" x14ac:dyDescent="0.25">
      <c r="I31150" s="80"/>
      <c r="AX31150" s="80"/>
      <c r="AY31150" s="80"/>
      <c r="AZ31150" s="80"/>
      <c r="BA31150" s="80"/>
      <c r="BB31150" s="80"/>
    </row>
    <row r="31151" spans="9:54" x14ac:dyDescent="0.25">
      <c r="I31151" s="80"/>
      <c r="AX31151" s="80"/>
      <c r="AY31151" s="80"/>
      <c r="AZ31151" s="80"/>
      <c r="BA31151" s="80"/>
      <c r="BB31151" s="80"/>
    </row>
    <row r="31152" spans="9:54" x14ac:dyDescent="0.25">
      <c r="I31152" s="80"/>
      <c r="AX31152" s="80"/>
      <c r="AY31152" s="80"/>
      <c r="AZ31152" s="80"/>
      <c r="BA31152" s="80"/>
      <c r="BB31152" s="80"/>
    </row>
    <row r="31153" spans="9:54" x14ac:dyDescent="0.25">
      <c r="I31153" s="80"/>
      <c r="AX31153" s="80"/>
      <c r="AY31153" s="80"/>
      <c r="AZ31153" s="80"/>
      <c r="BA31153" s="80"/>
      <c r="BB31153" s="80"/>
    </row>
    <row r="31154" spans="9:54" x14ac:dyDescent="0.25">
      <c r="I31154" s="80"/>
      <c r="AX31154" s="80"/>
      <c r="AY31154" s="80"/>
      <c r="AZ31154" s="80"/>
      <c r="BA31154" s="80"/>
      <c r="BB31154" s="80"/>
    </row>
    <row r="31155" spans="9:54" x14ac:dyDescent="0.25">
      <c r="I31155" s="80"/>
      <c r="AX31155" s="80"/>
      <c r="AY31155" s="80"/>
      <c r="AZ31155" s="80"/>
      <c r="BA31155" s="80"/>
      <c r="BB31155" s="80"/>
    </row>
    <row r="31156" spans="9:54" x14ac:dyDescent="0.25">
      <c r="I31156" s="80"/>
      <c r="AX31156" s="80"/>
      <c r="AY31156" s="80"/>
      <c r="AZ31156" s="80"/>
      <c r="BA31156" s="80"/>
      <c r="BB31156" s="80"/>
    </row>
    <row r="31157" spans="9:54" x14ac:dyDescent="0.25">
      <c r="I31157" s="80"/>
      <c r="AX31157" s="80"/>
      <c r="AY31157" s="80"/>
      <c r="AZ31157" s="80"/>
      <c r="BA31157" s="80"/>
      <c r="BB31157" s="80"/>
    </row>
    <row r="31158" spans="9:54" x14ac:dyDescent="0.25">
      <c r="I31158" s="80"/>
      <c r="AX31158" s="80"/>
      <c r="AY31158" s="80"/>
      <c r="AZ31158" s="80"/>
      <c r="BA31158" s="80"/>
      <c r="BB31158" s="80"/>
    </row>
    <row r="31159" spans="9:54" x14ac:dyDescent="0.25">
      <c r="I31159" s="80"/>
      <c r="AX31159" s="80"/>
      <c r="AY31159" s="80"/>
      <c r="AZ31159" s="80"/>
      <c r="BA31159" s="80"/>
      <c r="BB31159" s="80"/>
    </row>
    <row r="31160" spans="9:54" x14ac:dyDescent="0.25">
      <c r="I31160" s="80"/>
      <c r="AX31160" s="80"/>
      <c r="AY31160" s="80"/>
      <c r="AZ31160" s="80"/>
      <c r="BA31160" s="80"/>
      <c r="BB31160" s="80"/>
    </row>
    <row r="31161" spans="9:54" x14ac:dyDescent="0.25">
      <c r="I31161" s="80"/>
      <c r="AX31161" s="80"/>
      <c r="AY31161" s="80"/>
      <c r="AZ31161" s="80"/>
      <c r="BA31161" s="80"/>
      <c r="BB31161" s="80"/>
    </row>
    <row r="31162" spans="9:54" x14ac:dyDescent="0.25">
      <c r="I31162" s="80"/>
      <c r="AX31162" s="80"/>
      <c r="AY31162" s="80"/>
      <c r="AZ31162" s="80"/>
      <c r="BA31162" s="80"/>
      <c r="BB31162" s="80"/>
    </row>
    <row r="31163" spans="9:54" x14ac:dyDescent="0.25">
      <c r="I31163" s="80"/>
      <c r="AX31163" s="80"/>
      <c r="AY31163" s="80"/>
      <c r="AZ31163" s="80"/>
      <c r="BA31163" s="80"/>
      <c r="BB31163" s="80"/>
    </row>
    <row r="31164" spans="9:54" x14ac:dyDescent="0.25">
      <c r="I31164" s="80"/>
      <c r="AX31164" s="80"/>
      <c r="AY31164" s="80"/>
      <c r="AZ31164" s="80"/>
      <c r="BA31164" s="80"/>
      <c r="BB31164" s="80"/>
    </row>
    <row r="31165" spans="9:54" x14ac:dyDescent="0.25">
      <c r="I31165" s="80"/>
      <c r="AX31165" s="80"/>
      <c r="AY31165" s="80"/>
      <c r="AZ31165" s="80"/>
      <c r="BA31165" s="80"/>
      <c r="BB31165" s="80"/>
    </row>
    <row r="31166" spans="9:54" x14ac:dyDescent="0.25">
      <c r="I31166" s="80"/>
      <c r="AX31166" s="80"/>
      <c r="AY31166" s="80"/>
      <c r="AZ31166" s="80"/>
      <c r="BA31166" s="80"/>
      <c r="BB31166" s="80"/>
    </row>
    <row r="31167" spans="9:54" x14ac:dyDescent="0.25">
      <c r="I31167" s="80"/>
      <c r="AX31167" s="80"/>
      <c r="AY31167" s="80"/>
      <c r="AZ31167" s="80"/>
      <c r="BA31167" s="80"/>
      <c r="BB31167" s="80"/>
    </row>
    <row r="31168" spans="9:54" x14ac:dyDescent="0.25">
      <c r="I31168" s="80"/>
      <c r="AX31168" s="80"/>
      <c r="AY31168" s="80"/>
      <c r="AZ31168" s="80"/>
      <c r="BA31168" s="80"/>
      <c r="BB31168" s="80"/>
    </row>
    <row r="31169" spans="9:54" x14ac:dyDescent="0.25">
      <c r="I31169" s="80"/>
      <c r="AX31169" s="80"/>
      <c r="AY31169" s="80"/>
      <c r="AZ31169" s="80"/>
      <c r="BA31169" s="80"/>
      <c r="BB31169" s="80"/>
    </row>
    <row r="31170" spans="9:54" x14ac:dyDescent="0.25">
      <c r="I31170" s="80"/>
      <c r="AX31170" s="80"/>
      <c r="AY31170" s="80"/>
      <c r="AZ31170" s="80"/>
      <c r="BA31170" s="80"/>
      <c r="BB31170" s="80"/>
    </row>
    <row r="31171" spans="9:54" x14ac:dyDescent="0.25">
      <c r="I31171" s="80"/>
      <c r="AX31171" s="80"/>
      <c r="AY31171" s="80"/>
      <c r="AZ31171" s="80"/>
      <c r="BA31171" s="80"/>
      <c r="BB31171" s="80"/>
    </row>
    <row r="31172" spans="9:54" x14ac:dyDescent="0.25">
      <c r="I31172" s="80"/>
      <c r="AX31172" s="80"/>
      <c r="AY31172" s="80"/>
      <c r="AZ31172" s="80"/>
      <c r="BA31172" s="80"/>
      <c r="BB31172" s="80"/>
    </row>
    <row r="31173" spans="9:54" x14ac:dyDescent="0.25">
      <c r="I31173" s="80"/>
      <c r="AX31173" s="80"/>
      <c r="AY31173" s="80"/>
      <c r="AZ31173" s="80"/>
      <c r="BA31173" s="80"/>
      <c r="BB31173" s="80"/>
    </row>
    <row r="31174" spans="9:54" x14ac:dyDescent="0.25">
      <c r="I31174" s="80"/>
      <c r="AX31174" s="80"/>
      <c r="AY31174" s="80"/>
      <c r="AZ31174" s="80"/>
      <c r="BA31174" s="80"/>
      <c r="BB31174" s="80"/>
    </row>
    <row r="31175" spans="9:54" x14ac:dyDescent="0.25">
      <c r="I31175" s="80"/>
      <c r="AX31175" s="80"/>
      <c r="AY31175" s="80"/>
      <c r="AZ31175" s="80"/>
      <c r="BA31175" s="80"/>
      <c r="BB31175" s="80"/>
    </row>
    <row r="31176" spans="9:54" x14ac:dyDescent="0.25">
      <c r="I31176" s="80"/>
      <c r="AX31176" s="80"/>
      <c r="AY31176" s="80"/>
      <c r="AZ31176" s="80"/>
      <c r="BA31176" s="80"/>
      <c r="BB31176" s="80"/>
    </row>
    <row r="31177" spans="9:54" x14ac:dyDescent="0.25">
      <c r="I31177" s="80"/>
      <c r="AX31177" s="80"/>
      <c r="AY31177" s="80"/>
      <c r="AZ31177" s="80"/>
      <c r="BA31177" s="80"/>
      <c r="BB31177" s="80"/>
    </row>
    <row r="31178" spans="9:54" x14ac:dyDescent="0.25">
      <c r="I31178" s="80"/>
      <c r="AX31178" s="80"/>
      <c r="AY31178" s="80"/>
      <c r="AZ31178" s="80"/>
      <c r="BA31178" s="80"/>
      <c r="BB31178" s="80"/>
    </row>
    <row r="31179" spans="9:54" x14ac:dyDescent="0.25">
      <c r="I31179" s="80"/>
      <c r="AX31179" s="80"/>
      <c r="AY31179" s="80"/>
      <c r="AZ31179" s="80"/>
      <c r="BA31179" s="80"/>
      <c r="BB31179" s="80"/>
    </row>
    <row r="31180" spans="9:54" x14ac:dyDescent="0.25">
      <c r="I31180" s="80"/>
      <c r="AX31180" s="80"/>
      <c r="AY31180" s="80"/>
      <c r="AZ31180" s="80"/>
      <c r="BA31180" s="80"/>
      <c r="BB31180" s="80"/>
    </row>
    <row r="31181" spans="9:54" x14ac:dyDescent="0.25">
      <c r="I31181" s="80"/>
      <c r="AX31181" s="80"/>
      <c r="AY31181" s="80"/>
      <c r="AZ31181" s="80"/>
      <c r="BA31181" s="80"/>
      <c r="BB31181" s="80"/>
    </row>
    <row r="31182" spans="9:54" x14ac:dyDescent="0.25">
      <c r="I31182" s="80"/>
      <c r="AX31182" s="80"/>
      <c r="AY31182" s="80"/>
      <c r="AZ31182" s="80"/>
      <c r="BA31182" s="80"/>
      <c r="BB31182" s="80"/>
    </row>
    <row r="31183" spans="9:54" x14ac:dyDescent="0.25">
      <c r="I31183" s="80"/>
      <c r="AX31183" s="80"/>
      <c r="AY31183" s="80"/>
      <c r="AZ31183" s="80"/>
      <c r="BA31183" s="80"/>
      <c r="BB31183" s="80"/>
    </row>
    <row r="31184" spans="9:54" x14ac:dyDescent="0.25">
      <c r="I31184" s="80"/>
      <c r="AX31184" s="80"/>
      <c r="AY31184" s="80"/>
      <c r="AZ31184" s="80"/>
      <c r="BA31184" s="80"/>
      <c r="BB31184" s="80"/>
    </row>
    <row r="31185" spans="9:54" x14ac:dyDescent="0.25">
      <c r="I31185" s="80"/>
      <c r="AX31185" s="80"/>
      <c r="AY31185" s="80"/>
      <c r="AZ31185" s="80"/>
      <c r="BA31185" s="80"/>
      <c r="BB31185" s="80"/>
    </row>
    <row r="31186" spans="9:54" x14ac:dyDescent="0.25">
      <c r="I31186" s="80"/>
      <c r="AX31186" s="80"/>
      <c r="AY31186" s="80"/>
      <c r="AZ31186" s="80"/>
      <c r="BA31186" s="80"/>
      <c r="BB31186" s="80"/>
    </row>
    <row r="31187" spans="9:54" x14ac:dyDescent="0.25">
      <c r="I31187" s="80"/>
      <c r="AX31187" s="80"/>
      <c r="AY31187" s="80"/>
      <c r="AZ31187" s="80"/>
      <c r="BA31187" s="80"/>
      <c r="BB31187" s="80"/>
    </row>
    <row r="31188" spans="9:54" x14ac:dyDescent="0.25">
      <c r="I31188" s="80"/>
      <c r="AX31188" s="80"/>
      <c r="AY31188" s="80"/>
      <c r="AZ31188" s="80"/>
      <c r="BA31188" s="80"/>
      <c r="BB31188" s="80"/>
    </row>
    <row r="31189" spans="9:54" x14ac:dyDescent="0.25">
      <c r="I31189" s="80"/>
      <c r="AX31189" s="80"/>
      <c r="AY31189" s="80"/>
      <c r="AZ31189" s="80"/>
      <c r="BA31189" s="80"/>
      <c r="BB31189" s="80"/>
    </row>
    <row r="31190" spans="9:54" x14ac:dyDescent="0.25">
      <c r="I31190" s="80"/>
      <c r="AX31190" s="80"/>
      <c r="AY31190" s="80"/>
      <c r="AZ31190" s="80"/>
      <c r="BA31190" s="80"/>
      <c r="BB31190" s="80"/>
    </row>
    <row r="31191" spans="9:54" x14ac:dyDescent="0.25">
      <c r="I31191" s="80"/>
      <c r="AX31191" s="80"/>
      <c r="AY31191" s="80"/>
      <c r="AZ31191" s="80"/>
      <c r="BA31191" s="80"/>
      <c r="BB31191" s="80"/>
    </row>
    <row r="31192" spans="9:54" x14ac:dyDescent="0.25">
      <c r="I31192" s="80"/>
      <c r="AX31192" s="80"/>
      <c r="AY31192" s="80"/>
      <c r="AZ31192" s="80"/>
      <c r="BA31192" s="80"/>
      <c r="BB31192" s="80"/>
    </row>
    <row r="31193" spans="9:54" x14ac:dyDescent="0.25">
      <c r="I31193" s="80"/>
      <c r="AX31193" s="80"/>
      <c r="AY31193" s="80"/>
      <c r="AZ31193" s="80"/>
      <c r="BA31193" s="80"/>
      <c r="BB31193" s="80"/>
    </row>
    <row r="31194" spans="9:54" x14ac:dyDescent="0.25">
      <c r="I31194" s="80"/>
      <c r="AX31194" s="80"/>
      <c r="AY31194" s="80"/>
      <c r="AZ31194" s="80"/>
      <c r="BA31194" s="80"/>
      <c r="BB31194" s="80"/>
    </row>
    <row r="31195" spans="9:54" x14ac:dyDescent="0.25">
      <c r="I31195" s="80"/>
      <c r="AX31195" s="80"/>
      <c r="AY31195" s="80"/>
      <c r="AZ31195" s="80"/>
      <c r="BA31195" s="80"/>
      <c r="BB31195" s="80"/>
    </row>
    <row r="31196" spans="9:54" x14ac:dyDescent="0.25">
      <c r="I31196" s="80"/>
      <c r="AX31196" s="80"/>
      <c r="AY31196" s="80"/>
      <c r="AZ31196" s="80"/>
      <c r="BA31196" s="80"/>
      <c r="BB31196" s="80"/>
    </row>
    <row r="31197" spans="9:54" x14ac:dyDescent="0.25">
      <c r="I31197" s="80"/>
      <c r="AX31197" s="80"/>
      <c r="AY31197" s="80"/>
      <c r="AZ31197" s="80"/>
      <c r="BA31197" s="80"/>
      <c r="BB31197" s="80"/>
    </row>
    <row r="31198" spans="9:54" x14ac:dyDescent="0.25">
      <c r="I31198" s="80"/>
      <c r="AX31198" s="80"/>
      <c r="AY31198" s="80"/>
      <c r="AZ31198" s="80"/>
      <c r="BA31198" s="80"/>
      <c r="BB31198" s="80"/>
    </row>
    <row r="31199" spans="9:54" x14ac:dyDescent="0.25">
      <c r="I31199" s="80"/>
      <c r="AX31199" s="80"/>
      <c r="AY31199" s="80"/>
      <c r="AZ31199" s="80"/>
      <c r="BA31199" s="80"/>
      <c r="BB31199" s="80"/>
    </row>
    <row r="31200" spans="9:54" x14ac:dyDescent="0.25">
      <c r="I31200" s="80"/>
      <c r="AX31200" s="80"/>
      <c r="AY31200" s="80"/>
      <c r="AZ31200" s="80"/>
      <c r="BA31200" s="80"/>
      <c r="BB31200" s="80"/>
    </row>
    <row r="31201" spans="9:54" x14ac:dyDescent="0.25">
      <c r="I31201" s="80"/>
      <c r="AX31201" s="80"/>
      <c r="AY31201" s="80"/>
      <c r="AZ31201" s="80"/>
      <c r="BA31201" s="80"/>
      <c r="BB31201" s="80"/>
    </row>
    <row r="31202" spans="9:54" x14ac:dyDescent="0.25">
      <c r="I31202" s="80"/>
      <c r="AX31202" s="80"/>
      <c r="AY31202" s="80"/>
      <c r="AZ31202" s="80"/>
      <c r="BA31202" s="80"/>
      <c r="BB31202" s="80"/>
    </row>
    <row r="31203" spans="9:54" x14ac:dyDescent="0.25">
      <c r="I31203" s="80"/>
      <c r="AX31203" s="80"/>
      <c r="AY31203" s="80"/>
      <c r="AZ31203" s="80"/>
      <c r="BA31203" s="80"/>
      <c r="BB31203" s="80"/>
    </row>
    <row r="31204" spans="9:54" x14ac:dyDescent="0.25">
      <c r="I31204" s="80"/>
      <c r="AX31204" s="80"/>
      <c r="AY31204" s="80"/>
      <c r="AZ31204" s="80"/>
      <c r="BA31204" s="80"/>
      <c r="BB31204" s="80"/>
    </row>
    <row r="31205" spans="9:54" x14ac:dyDescent="0.25">
      <c r="I31205" s="80"/>
      <c r="AX31205" s="80"/>
      <c r="AY31205" s="80"/>
      <c r="AZ31205" s="80"/>
      <c r="BA31205" s="80"/>
      <c r="BB31205" s="80"/>
    </row>
    <row r="31206" spans="9:54" x14ac:dyDescent="0.25">
      <c r="I31206" s="80"/>
      <c r="AX31206" s="80"/>
      <c r="AY31206" s="80"/>
      <c r="AZ31206" s="80"/>
      <c r="BA31206" s="80"/>
      <c r="BB31206" s="80"/>
    </row>
    <row r="31207" spans="9:54" x14ac:dyDescent="0.25">
      <c r="I31207" s="80"/>
      <c r="AX31207" s="80"/>
      <c r="AY31207" s="80"/>
      <c r="AZ31207" s="80"/>
      <c r="BA31207" s="80"/>
      <c r="BB31207" s="80"/>
    </row>
    <row r="31208" spans="9:54" x14ac:dyDescent="0.25">
      <c r="I31208" s="80"/>
      <c r="AX31208" s="80"/>
      <c r="AY31208" s="80"/>
      <c r="AZ31208" s="80"/>
      <c r="BA31208" s="80"/>
      <c r="BB31208" s="80"/>
    </row>
    <row r="31209" spans="9:54" x14ac:dyDescent="0.25">
      <c r="I31209" s="80"/>
      <c r="AX31209" s="80"/>
      <c r="AY31209" s="80"/>
      <c r="AZ31209" s="80"/>
      <c r="BA31209" s="80"/>
      <c r="BB31209" s="80"/>
    </row>
    <row r="31210" spans="9:54" x14ac:dyDescent="0.25">
      <c r="I31210" s="80"/>
      <c r="AX31210" s="80"/>
      <c r="AY31210" s="80"/>
      <c r="AZ31210" s="80"/>
      <c r="BA31210" s="80"/>
      <c r="BB31210" s="80"/>
    </row>
    <row r="31211" spans="9:54" x14ac:dyDescent="0.25">
      <c r="I31211" s="80"/>
      <c r="AX31211" s="80"/>
      <c r="AY31211" s="80"/>
      <c r="AZ31211" s="80"/>
      <c r="BA31211" s="80"/>
      <c r="BB31211" s="80"/>
    </row>
    <row r="31212" spans="9:54" x14ac:dyDescent="0.25">
      <c r="I31212" s="80"/>
      <c r="AX31212" s="80"/>
      <c r="AY31212" s="80"/>
      <c r="AZ31212" s="80"/>
      <c r="BA31212" s="80"/>
      <c r="BB31212" s="80"/>
    </row>
    <row r="31213" spans="9:54" x14ac:dyDescent="0.25">
      <c r="I31213" s="80"/>
      <c r="AX31213" s="80"/>
      <c r="AY31213" s="80"/>
      <c r="AZ31213" s="80"/>
      <c r="BA31213" s="80"/>
      <c r="BB31213" s="80"/>
    </row>
    <row r="31214" spans="9:54" x14ac:dyDescent="0.25">
      <c r="I31214" s="80"/>
      <c r="AX31214" s="80"/>
      <c r="AY31214" s="80"/>
      <c r="AZ31214" s="80"/>
      <c r="BA31214" s="80"/>
      <c r="BB31214" s="80"/>
    </row>
    <row r="31215" spans="9:54" x14ac:dyDescent="0.25">
      <c r="I31215" s="80"/>
      <c r="AX31215" s="80"/>
      <c r="AY31215" s="80"/>
      <c r="AZ31215" s="80"/>
      <c r="BA31215" s="80"/>
      <c r="BB31215" s="80"/>
    </row>
    <row r="31216" spans="9:54" x14ac:dyDescent="0.25">
      <c r="I31216" s="80"/>
      <c r="AX31216" s="80"/>
      <c r="AY31216" s="80"/>
      <c r="AZ31216" s="80"/>
      <c r="BA31216" s="80"/>
      <c r="BB31216" s="80"/>
    </row>
    <row r="31217" spans="9:54" x14ac:dyDescent="0.25">
      <c r="I31217" s="80"/>
      <c r="AX31217" s="80"/>
      <c r="AY31217" s="80"/>
      <c r="AZ31217" s="80"/>
      <c r="BA31217" s="80"/>
      <c r="BB31217" s="80"/>
    </row>
    <row r="31218" spans="9:54" x14ac:dyDescent="0.25">
      <c r="I31218" s="80"/>
      <c r="AX31218" s="80"/>
      <c r="AY31218" s="80"/>
      <c r="AZ31218" s="80"/>
      <c r="BA31218" s="80"/>
      <c r="BB31218" s="80"/>
    </row>
    <row r="31219" spans="9:54" x14ac:dyDescent="0.25">
      <c r="I31219" s="80"/>
      <c r="AX31219" s="80"/>
      <c r="AY31219" s="80"/>
      <c r="AZ31219" s="80"/>
      <c r="BA31219" s="80"/>
      <c r="BB31219" s="80"/>
    </row>
    <row r="31220" spans="9:54" x14ac:dyDescent="0.25">
      <c r="I31220" s="80"/>
      <c r="AX31220" s="80"/>
      <c r="AY31220" s="80"/>
      <c r="AZ31220" s="80"/>
      <c r="BA31220" s="80"/>
      <c r="BB31220" s="80"/>
    </row>
    <row r="31221" spans="9:54" x14ac:dyDescent="0.25">
      <c r="I31221" s="80"/>
      <c r="AX31221" s="80"/>
      <c r="AY31221" s="80"/>
      <c r="AZ31221" s="80"/>
      <c r="BA31221" s="80"/>
      <c r="BB31221" s="80"/>
    </row>
    <row r="31222" spans="9:54" x14ac:dyDescent="0.25">
      <c r="I31222" s="80"/>
      <c r="AX31222" s="80"/>
      <c r="AY31222" s="80"/>
      <c r="AZ31222" s="80"/>
      <c r="BA31222" s="80"/>
      <c r="BB31222" s="80"/>
    </row>
    <row r="31223" spans="9:54" x14ac:dyDescent="0.25">
      <c r="I31223" s="80"/>
      <c r="AX31223" s="80"/>
      <c r="AY31223" s="80"/>
      <c r="AZ31223" s="80"/>
      <c r="BA31223" s="80"/>
      <c r="BB31223" s="80"/>
    </row>
    <row r="31224" spans="9:54" x14ac:dyDescent="0.25">
      <c r="I31224" s="80"/>
      <c r="AX31224" s="80"/>
      <c r="AY31224" s="80"/>
      <c r="AZ31224" s="80"/>
      <c r="BA31224" s="80"/>
      <c r="BB31224" s="80"/>
    </row>
    <row r="31225" spans="9:54" x14ac:dyDescent="0.25">
      <c r="I31225" s="80"/>
      <c r="AX31225" s="80"/>
      <c r="AY31225" s="80"/>
      <c r="AZ31225" s="80"/>
      <c r="BA31225" s="80"/>
      <c r="BB31225" s="80"/>
    </row>
    <row r="31226" spans="9:54" x14ac:dyDescent="0.25">
      <c r="I31226" s="80"/>
      <c r="AX31226" s="80"/>
      <c r="AY31226" s="80"/>
      <c r="AZ31226" s="80"/>
      <c r="BA31226" s="80"/>
      <c r="BB31226" s="80"/>
    </row>
    <row r="31227" spans="9:54" x14ac:dyDescent="0.25">
      <c r="I31227" s="80"/>
      <c r="AX31227" s="80"/>
      <c r="AY31227" s="80"/>
      <c r="AZ31227" s="80"/>
      <c r="BA31227" s="80"/>
      <c r="BB31227" s="80"/>
    </row>
    <row r="31228" spans="9:54" x14ac:dyDescent="0.25">
      <c r="I31228" s="80"/>
      <c r="AX31228" s="80"/>
      <c r="AY31228" s="80"/>
      <c r="AZ31228" s="80"/>
      <c r="BA31228" s="80"/>
      <c r="BB31228" s="80"/>
    </row>
    <row r="31229" spans="9:54" x14ac:dyDescent="0.25">
      <c r="I31229" s="80"/>
      <c r="AX31229" s="80"/>
      <c r="AY31229" s="80"/>
      <c r="AZ31229" s="80"/>
      <c r="BA31229" s="80"/>
      <c r="BB31229" s="80"/>
    </row>
    <row r="31230" spans="9:54" x14ac:dyDescent="0.25">
      <c r="I31230" s="80"/>
      <c r="AX31230" s="80"/>
      <c r="AY31230" s="80"/>
      <c r="AZ31230" s="80"/>
      <c r="BA31230" s="80"/>
      <c r="BB31230" s="80"/>
    </row>
    <row r="31231" spans="9:54" x14ac:dyDescent="0.25">
      <c r="I31231" s="80"/>
      <c r="AX31231" s="80"/>
      <c r="AY31231" s="80"/>
      <c r="AZ31231" s="80"/>
      <c r="BA31231" s="80"/>
      <c r="BB31231" s="80"/>
    </row>
    <row r="31232" spans="9:54" x14ac:dyDescent="0.25">
      <c r="I31232" s="80"/>
      <c r="AX31232" s="80"/>
      <c r="AY31232" s="80"/>
      <c r="AZ31232" s="80"/>
      <c r="BA31232" s="80"/>
      <c r="BB31232" s="80"/>
    </row>
    <row r="31233" spans="9:54" x14ac:dyDescent="0.25">
      <c r="I31233" s="80"/>
      <c r="AX31233" s="80"/>
      <c r="AY31233" s="80"/>
      <c r="AZ31233" s="80"/>
      <c r="BA31233" s="80"/>
      <c r="BB31233" s="80"/>
    </row>
    <row r="31234" spans="9:54" x14ac:dyDescent="0.25">
      <c r="I31234" s="80"/>
      <c r="AX31234" s="80"/>
      <c r="AY31234" s="80"/>
      <c r="AZ31234" s="80"/>
      <c r="BA31234" s="80"/>
      <c r="BB31234" s="80"/>
    </row>
    <row r="31235" spans="9:54" x14ac:dyDescent="0.25">
      <c r="I31235" s="80"/>
      <c r="AX31235" s="80"/>
      <c r="AY31235" s="80"/>
      <c r="AZ31235" s="80"/>
      <c r="BA31235" s="80"/>
      <c r="BB31235" s="80"/>
    </row>
    <row r="31236" spans="9:54" x14ac:dyDescent="0.25">
      <c r="I31236" s="80"/>
      <c r="AX31236" s="80"/>
      <c r="AY31236" s="80"/>
      <c r="AZ31236" s="80"/>
      <c r="BA31236" s="80"/>
      <c r="BB31236" s="80"/>
    </row>
    <row r="31237" spans="9:54" x14ac:dyDescent="0.25">
      <c r="I31237" s="80"/>
      <c r="AX31237" s="80"/>
      <c r="AY31237" s="80"/>
      <c r="AZ31237" s="80"/>
      <c r="BA31237" s="80"/>
      <c r="BB31237" s="80"/>
    </row>
    <row r="31238" spans="9:54" x14ac:dyDescent="0.25">
      <c r="I31238" s="80"/>
      <c r="AX31238" s="80"/>
      <c r="AY31238" s="80"/>
      <c r="AZ31238" s="80"/>
      <c r="BA31238" s="80"/>
      <c r="BB31238" s="80"/>
    </row>
    <row r="31239" spans="9:54" x14ac:dyDescent="0.25">
      <c r="I31239" s="80"/>
      <c r="AX31239" s="80"/>
      <c r="AY31239" s="80"/>
      <c r="AZ31239" s="80"/>
      <c r="BA31239" s="80"/>
      <c r="BB31239" s="80"/>
    </row>
    <row r="31240" spans="9:54" x14ac:dyDescent="0.25">
      <c r="I31240" s="80"/>
      <c r="AX31240" s="80"/>
      <c r="AY31240" s="80"/>
      <c r="AZ31240" s="80"/>
      <c r="BA31240" s="80"/>
      <c r="BB31240" s="80"/>
    </row>
    <row r="31241" spans="9:54" x14ac:dyDescent="0.25">
      <c r="I31241" s="80"/>
      <c r="AX31241" s="80"/>
      <c r="AY31241" s="80"/>
      <c r="AZ31241" s="80"/>
      <c r="BA31241" s="80"/>
      <c r="BB31241" s="80"/>
    </row>
    <row r="31242" spans="9:54" x14ac:dyDescent="0.25">
      <c r="I31242" s="80"/>
      <c r="AX31242" s="80"/>
      <c r="AY31242" s="80"/>
      <c r="AZ31242" s="80"/>
      <c r="BA31242" s="80"/>
      <c r="BB31242" s="80"/>
    </row>
    <row r="31243" spans="9:54" x14ac:dyDescent="0.25">
      <c r="I31243" s="80"/>
      <c r="AX31243" s="80"/>
      <c r="AY31243" s="80"/>
      <c r="AZ31243" s="80"/>
      <c r="BA31243" s="80"/>
      <c r="BB31243" s="80"/>
    </row>
    <row r="31244" spans="9:54" x14ac:dyDescent="0.25">
      <c r="I31244" s="80"/>
      <c r="AX31244" s="80"/>
      <c r="AY31244" s="80"/>
      <c r="AZ31244" s="80"/>
      <c r="BA31244" s="80"/>
      <c r="BB31244" s="80"/>
    </row>
    <row r="31245" spans="9:54" x14ac:dyDescent="0.25">
      <c r="I31245" s="80"/>
      <c r="AX31245" s="80"/>
      <c r="AY31245" s="80"/>
      <c r="AZ31245" s="80"/>
      <c r="BA31245" s="80"/>
      <c r="BB31245" s="80"/>
    </row>
    <row r="31246" spans="9:54" x14ac:dyDescent="0.25">
      <c r="I31246" s="80"/>
      <c r="AX31246" s="80"/>
      <c r="AY31246" s="80"/>
      <c r="AZ31246" s="80"/>
      <c r="BA31246" s="80"/>
      <c r="BB31246" s="80"/>
    </row>
    <row r="31247" spans="9:54" x14ac:dyDescent="0.25">
      <c r="I31247" s="80"/>
      <c r="AX31247" s="80"/>
      <c r="AY31247" s="80"/>
      <c r="AZ31247" s="80"/>
      <c r="BA31247" s="80"/>
      <c r="BB31247" s="80"/>
    </row>
    <row r="31248" spans="9:54" x14ac:dyDescent="0.25">
      <c r="I31248" s="80"/>
      <c r="AX31248" s="80"/>
      <c r="AY31248" s="80"/>
      <c r="AZ31248" s="80"/>
      <c r="BA31248" s="80"/>
      <c r="BB31248" s="80"/>
    </row>
    <row r="31249" spans="9:54" x14ac:dyDescent="0.25">
      <c r="I31249" s="80"/>
      <c r="AX31249" s="80"/>
      <c r="AY31249" s="80"/>
      <c r="AZ31249" s="80"/>
      <c r="BA31249" s="80"/>
      <c r="BB31249" s="80"/>
    </row>
    <row r="31250" spans="9:54" x14ac:dyDescent="0.25">
      <c r="I31250" s="80"/>
      <c r="AX31250" s="80"/>
      <c r="AY31250" s="80"/>
      <c r="AZ31250" s="80"/>
      <c r="BA31250" s="80"/>
      <c r="BB31250" s="80"/>
    </row>
    <row r="31251" spans="9:54" x14ac:dyDescent="0.25">
      <c r="I31251" s="80"/>
      <c r="AX31251" s="80"/>
      <c r="AY31251" s="80"/>
      <c r="AZ31251" s="80"/>
      <c r="BA31251" s="80"/>
      <c r="BB31251" s="80"/>
    </row>
    <row r="31252" spans="9:54" x14ac:dyDescent="0.25">
      <c r="I31252" s="80"/>
      <c r="AX31252" s="80"/>
      <c r="AY31252" s="80"/>
      <c r="AZ31252" s="80"/>
      <c r="BA31252" s="80"/>
      <c r="BB31252" s="80"/>
    </row>
    <row r="31253" spans="9:54" x14ac:dyDescent="0.25">
      <c r="I31253" s="80"/>
      <c r="AX31253" s="80"/>
      <c r="AY31253" s="80"/>
      <c r="AZ31253" s="80"/>
      <c r="BA31253" s="80"/>
      <c r="BB31253" s="80"/>
    </row>
    <row r="31254" spans="9:54" x14ac:dyDescent="0.25">
      <c r="I31254" s="80"/>
      <c r="AX31254" s="80"/>
      <c r="AY31254" s="80"/>
      <c r="AZ31254" s="80"/>
      <c r="BA31254" s="80"/>
      <c r="BB31254" s="80"/>
    </row>
    <row r="31255" spans="9:54" x14ac:dyDescent="0.25">
      <c r="I31255" s="80"/>
      <c r="AX31255" s="80"/>
      <c r="AY31255" s="80"/>
      <c r="AZ31255" s="80"/>
      <c r="BA31255" s="80"/>
      <c r="BB31255" s="80"/>
    </row>
    <row r="31256" spans="9:54" x14ac:dyDescent="0.25">
      <c r="I31256" s="80"/>
      <c r="AX31256" s="80"/>
      <c r="AY31256" s="80"/>
      <c r="AZ31256" s="80"/>
      <c r="BA31256" s="80"/>
      <c r="BB31256" s="80"/>
    </row>
    <row r="31257" spans="9:54" x14ac:dyDescent="0.25">
      <c r="I31257" s="80"/>
      <c r="AX31257" s="80"/>
      <c r="AY31257" s="80"/>
      <c r="AZ31257" s="80"/>
      <c r="BA31257" s="80"/>
      <c r="BB31257" s="80"/>
    </row>
    <row r="31258" spans="9:54" x14ac:dyDescent="0.25">
      <c r="I31258" s="80"/>
      <c r="AX31258" s="80"/>
      <c r="AY31258" s="80"/>
      <c r="AZ31258" s="80"/>
      <c r="BA31258" s="80"/>
      <c r="BB31258" s="80"/>
    </row>
    <row r="31259" spans="9:54" x14ac:dyDescent="0.25">
      <c r="I31259" s="80"/>
      <c r="AX31259" s="80"/>
      <c r="AY31259" s="80"/>
      <c r="AZ31259" s="80"/>
      <c r="BA31259" s="80"/>
      <c r="BB31259" s="80"/>
    </row>
    <row r="31260" spans="9:54" x14ac:dyDescent="0.25">
      <c r="I31260" s="80"/>
      <c r="AX31260" s="80"/>
      <c r="AY31260" s="80"/>
      <c r="AZ31260" s="80"/>
      <c r="BA31260" s="80"/>
      <c r="BB31260" s="80"/>
    </row>
    <row r="31261" spans="9:54" x14ac:dyDescent="0.25">
      <c r="I31261" s="80"/>
      <c r="AX31261" s="80"/>
      <c r="AY31261" s="80"/>
      <c r="AZ31261" s="80"/>
      <c r="BA31261" s="80"/>
      <c r="BB31261" s="80"/>
    </row>
    <row r="31262" spans="9:54" x14ac:dyDescent="0.25">
      <c r="I31262" s="80"/>
      <c r="AX31262" s="80"/>
      <c r="AY31262" s="80"/>
      <c r="AZ31262" s="80"/>
      <c r="BA31262" s="80"/>
      <c r="BB31262" s="80"/>
    </row>
    <row r="31263" spans="9:54" x14ac:dyDescent="0.25">
      <c r="I31263" s="80"/>
      <c r="AX31263" s="80"/>
      <c r="AY31263" s="80"/>
      <c r="AZ31263" s="80"/>
      <c r="BA31263" s="80"/>
      <c r="BB31263" s="80"/>
    </row>
    <row r="31264" spans="9:54" x14ac:dyDescent="0.25">
      <c r="I31264" s="80"/>
      <c r="AX31264" s="80"/>
      <c r="AY31264" s="80"/>
      <c r="AZ31264" s="80"/>
      <c r="BA31264" s="80"/>
      <c r="BB31264" s="80"/>
    </row>
    <row r="31265" spans="9:54" x14ac:dyDescent="0.25">
      <c r="I31265" s="80"/>
      <c r="AX31265" s="80"/>
      <c r="AY31265" s="80"/>
      <c r="AZ31265" s="80"/>
      <c r="BA31265" s="80"/>
      <c r="BB31265" s="80"/>
    </row>
    <row r="31266" spans="9:54" x14ac:dyDescent="0.25">
      <c r="I31266" s="80"/>
      <c r="AX31266" s="80"/>
      <c r="AY31266" s="80"/>
      <c r="AZ31266" s="80"/>
      <c r="BA31266" s="80"/>
      <c r="BB31266" s="80"/>
    </row>
    <row r="31267" spans="9:54" x14ac:dyDescent="0.25">
      <c r="I31267" s="80"/>
      <c r="AX31267" s="80"/>
      <c r="AY31267" s="80"/>
      <c r="AZ31267" s="80"/>
      <c r="BA31267" s="80"/>
      <c r="BB31267" s="80"/>
    </row>
    <row r="31268" spans="9:54" x14ac:dyDescent="0.25">
      <c r="I31268" s="80"/>
      <c r="AX31268" s="80"/>
      <c r="AY31268" s="80"/>
      <c r="AZ31268" s="80"/>
      <c r="BA31268" s="80"/>
      <c r="BB31268" s="80"/>
    </row>
    <row r="31269" spans="9:54" x14ac:dyDescent="0.25">
      <c r="I31269" s="80"/>
      <c r="AX31269" s="80"/>
      <c r="AY31269" s="80"/>
      <c r="AZ31269" s="80"/>
      <c r="BA31269" s="80"/>
      <c r="BB31269" s="80"/>
    </row>
    <row r="31270" spans="9:54" x14ac:dyDescent="0.25">
      <c r="I31270" s="80"/>
      <c r="AX31270" s="80"/>
      <c r="AY31270" s="80"/>
      <c r="AZ31270" s="80"/>
      <c r="BA31270" s="80"/>
      <c r="BB31270" s="80"/>
    </row>
    <row r="31271" spans="9:54" x14ac:dyDescent="0.25">
      <c r="I31271" s="80"/>
      <c r="AX31271" s="80"/>
      <c r="AY31271" s="80"/>
      <c r="AZ31271" s="80"/>
      <c r="BA31271" s="80"/>
      <c r="BB31271" s="80"/>
    </row>
    <row r="31272" spans="9:54" x14ac:dyDescent="0.25">
      <c r="I31272" s="80"/>
      <c r="AX31272" s="80"/>
      <c r="AY31272" s="80"/>
      <c r="AZ31272" s="80"/>
      <c r="BA31272" s="80"/>
      <c r="BB31272" s="80"/>
    </row>
    <row r="31273" spans="9:54" x14ac:dyDescent="0.25">
      <c r="I31273" s="80"/>
      <c r="AX31273" s="80"/>
      <c r="AY31273" s="80"/>
      <c r="AZ31273" s="80"/>
      <c r="BA31273" s="80"/>
      <c r="BB31273" s="80"/>
    </row>
    <row r="31274" spans="9:54" x14ac:dyDescent="0.25">
      <c r="I31274" s="80"/>
      <c r="AX31274" s="80"/>
      <c r="AY31274" s="80"/>
      <c r="AZ31274" s="80"/>
      <c r="BA31274" s="80"/>
      <c r="BB31274" s="80"/>
    </row>
    <row r="31275" spans="9:54" x14ac:dyDescent="0.25">
      <c r="I31275" s="80"/>
      <c r="AX31275" s="80"/>
      <c r="AY31275" s="80"/>
      <c r="AZ31275" s="80"/>
      <c r="BA31275" s="80"/>
      <c r="BB31275" s="80"/>
    </row>
    <row r="31276" spans="9:54" x14ac:dyDescent="0.25">
      <c r="I31276" s="80"/>
      <c r="AX31276" s="80"/>
      <c r="AY31276" s="80"/>
      <c r="AZ31276" s="80"/>
      <c r="BA31276" s="80"/>
      <c r="BB31276" s="80"/>
    </row>
    <row r="31277" spans="9:54" x14ac:dyDescent="0.25">
      <c r="I31277" s="80"/>
      <c r="AX31277" s="80"/>
      <c r="AY31277" s="80"/>
      <c r="AZ31277" s="80"/>
      <c r="BA31277" s="80"/>
      <c r="BB31277" s="80"/>
    </row>
    <row r="31278" spans="9:54" x14ac:dyDescent="0.25">
      <c r="I31278" s="80"/>
      <c r="AX31278" s="80"/>
      <c r="AY31278" s="80"/>
      <c r="AZ31278" s="80"/>
      <c r="BA31278" s="80"/>
      <c r="BB31278" s="80"/>
    </row>
    <row r="31279" spans="9:54" x14ac:dyDescent="0.25">
      <c r="I31279" s="80"/>
      <c r="AX31279" s="80"/>
      <c r="AY31279" s="80"/>
      <c r="AZ31279" s="80"/>
      <c r="BA31279" s="80"/>
      <c r="BB31279" s="80"/>
    </row>
    <row r="31280" spans="9:54" x14ac:dyDescent="0.25">
      <c r="I31280" s="80"/>
      <c r="AX31280" s="80"/>
      <c r="AY31280" s="80"/>
      <c r="AZ31280" s="80"/>
      <c r="BA31280" s="80"/>
      <c r="BB31280" s="80"/>
    </row>
    <row r="31281" spans="9:54" x14ac:dyDescent="0.25">
      <c r="I31281" s="80"/>
      <c r="AX31281" s="80"/>
      <c r="AY31281" s="80"/>
      <c r="AZ31281" s="80"/>
      <c r="BA31281" s="80"/>
      <c r="BB31281" s="80"/>
    </row>
    <row r="31282" spans="9:54" x14ac:dyDescent="0.25">
      <c r="I31282" s="80"/>
      <c r="AX31282" s="80"/>
      <c r="AY31282" s="80"/>
      <c r="AZ31282" s="80"/>
      <c r="BA31282" s="80"/>
      <c r="BB31282" s="80"/>
    </row>
    <row r="31283" spans="9:54" x14ac:dyDescent="0.25">
      <c r="I31283" s="80"/>
      <c r="AX31283" s="80"/>
      <c r="AY31283" s="80"/>
      <c r="AZ31283" s="80"/>
      <c r="BA31283" s="80"/>
      <c r="BB31283" s="80"/>
    </row>
    <row r="31284" spans="9:54" x14ac:dyDescent="0.25">
      <c r="I31284" s="80"/>
      <c r="AX31284" s="80"/>
      <c r="AY31284" s="80"/>
      <c r="AZ31284" s="80"/>
      <c r="BA31284" s="80"/>
      <c r="BB31284" s="80"/>
    </row>
    <row r="31285" spans="9:54" x14ac:dyDescent="0.25">
      <c r="I31285" s="80"/>
      <c r="AX31285" s="80"/>
      <c r="AY31285" s="80"/>
      <c r="AZ31285" s="80"/>
      <c r="BA31285" s="80"/>
      <c r="BB31285" s="80"/>
    </row>
    <row r="31286" spans="9:54" x14ac:dyDescent="0.25">
      <c r="I31286" s="80"/>
      <c r="AX31286" s="80"/>
      <c r="AY31286" s="80"/>
      <c r="AZ31286" s="80"/>
      <c r="BA31286" s="80"/>
      <c r="BB31286" s="80"/>
    </row>
    <row r="31287" spans="9:54" x14ac:dyDescent="0.25">
      <c r="I31287" s="80"/>
      <c r="AX31287" s="80"/>
      <c r="AY31287" s="80"/>
      <c r="AZ31287" s="80"/>
      <c r="BA31287" s="80"/>
      <c r="BB31287" s="80"/>
    </row>
    <row r="31288" spans="9:54" x14ac:dyDescent="0.25">
      <c r="I31288" s="80"/>
      <c r="AX31288" s="80"/>
      <c r="AY31288" s="80"/>
      <c r="AZ31288" s="80"/>
      <c r="BA31288" s="80"/>
      <c r="BB31288" s="80"/>
    </row>
    <row r="31289" spans="9:54" x14ac:dyDescent="0.25">
      <c r="I31289" s="80"/>
      <c r="AX31289" s="80"/>
      <c r="AY31289" s="80"/>
      <c r="AZ31289" s="80"/>
      <c r="BA31289" s="80"/>
      <c r="BB31289" s="80"/>
    </row>
    <row r="31290" spans="9:54" x14ac:dyDescent="0.25">
      <c r="I31290" s="80"/>
      <c r="AX31290" s="80"/>
      <c r="AY31290" s="80"/>
      <c r="AZ31290" s="80"/>
      <c r="BA31290" s="80"/>
      <c r="BB31290" s="80"/>
    </row>
    <row r="31291" spans="9:54" x14ac:dyDescent="0.25">
      <c r="I31291" s="80"/>
      <c r="AX31291" s="80"/>
      <c r="AY31291" s="80"/>
      <c r="AZ31291" s="80"/>
      <c r="BA31291" s="80"/>
      <c r="BB31291" s="80"/>
    </row>
    <row r="31292" spans="9:54" x14ac:dyDescent="0.25">
      <c r="I31292" s="80"/>
      <c r="AX31292" s="80"/>
      <c r="AY31292" s="80"/>
      <c r="AZ31292" s="80"/>
      <c r="BA31292" s="80"/>
      <c r="BB31292" s="80"/>
    </row>
    <row r="31293" spans="9:54" x14ac:dyDescent="0.25">
      <c r="I31293" s="80"/>
      <c r="AX31293" s="80"/>
      <c r="AY31293" s="80"/>
      <c r="AZ31293" s="80"/>
      <c r="BA31293" s="80"/>
      <c r="BB31293" s="80"/>
    </row>
    <row r="31294" spans="9:54" x14ac:dyDescent="0.25">
      <c r="I31294" s="80"/>
      <c r="AX31294" s="80"/>
      <c r="AY31294" s="80"/>
      <c r="AZ31294" s="80"/>
      <c r="BA31294" s="80"/>
      <c r="BB31294" s="80"/>
    </row>
    <row r="31295" spans="9:54" x14ac:dyDescent="0.25">
      <c r="I31295" s="80"/>
      <c r="AX31295" s="80"/>
      <c r="AY31295" s="80"/>
      <c r="AZ31295" s="80"/>
      <c r="BA31295" s="80"/>
      <c r="BB31295" s="80"/>
    </row>
    <row r="31296" spans="9:54" x14ac:dyDescent="0.25">
      <c r="I31296" s="80"/>
      <c r="AX31296" s="80"/>
      <c r="AY31296" s="80"/>
      <c r="AZ31296" s="80"/>
      <c r="BA31296" s="80"/>
      <c r="BB31296" s="80"/>
    </row>
    <row r="31297" spans="9:54" x14ac:dyDescent="0.25">
      <c r="I31297" s="80"/>
      <c r="AX31297" s="80"/>
      <c r="AY31297" s="80"/>
      <c r="AZ31297" s="80"/>
      <c r="BA31297" s="80"/>
      <c r="BB31297" s="80"/>
    </row>
    <row r="31298" spans="9:54" x14ac:dyDescent="0.25">
      <c r="I31298" s="80"/>
      <c r="AX31298" s="80"/>
      <c r="AY31298" s="80"/>
      <c r="AZ31298" s="80"/>
      <c r="BA31298" s="80"/>
      <c r="BB31298" s="80"/>
    </row>
    <row r="31299" spans="9:54" x14ac:dyDescent="0.25">
      <c r="I31299" s="80"/>
      <c r="AX31299" s="80"/>
      <c r="AY31299" s="80"/>
      <c r="AZ31299" s="80"/>
      <c r="BA31299" s="80"/>
      <c r="BB31299" s="80"/>
    </row>
    <row r="31300" spans="9:54" x14ac:dyDescent="0.25">
      <c r="I31300" s="80"/>
      <c r="AX31300" s="80"/>
      <c r="AY31300" s="80"/>
      <c r="AZ31300" s="80"/>
      <c r="BA31300" s="80"/>
      <c r="BB31300" s="80"/>
    </row>
    <row r="31301" spans="9:54" x14ac:dyDescent="0.25">
      <c r="I31301" s="80"/>
      <c r="AX31301" s="80"/>
      <c r="AY31301" s="80"/>
      <c r="AZ31301" s="80"/>
      <c r="BA31301" s="80"/>
      <c r="BB31301" s="80"/>
    </row>
    <row r="31302" spans="9:54" x14ac:dyDescent="0.25">
      <c r="I31302" s="80"/>
      <c r="AX31302" s="80"/>
      <c r="AY31302" s="80"/>
      <c r="AZ31302" s="80"/>
      <c r="BA31302" s="80"/>
      <c r="BB31302" s="80"/>
    </row>
    <row r="31303" spans="9:54" x14ac:dyDescent="0.25">
      <c r="I31303" s="80"/>
      <c r="AX31303" s="80"/>
      <c r="AY31303" s="80"/>
      <c r="AZ31303" s="80"/>
      <c r="BA31303" s="80"/>
      <c r="BB31303" s="80"/>
    </row>
    <row r="31304" spans="9:54" x14ac:dyDescent="0.25">
      <c r="I31304" s="80"/>
      <c r="AX31304" s="80"/>
      <c r="AY31304" s="80"/>
      <c r="AZ31304" s="80"/>
      <c r="BA31304" s="80"/>
      <c r="BB31304" s="80"/>
    </row>
    <row r="31305" spans="9:54" x14ac:dyDescent="0.25">
      <c r="I31305" s="80"/>
      <c r="AX31305" s="80"/>
      <c r="AY31305" s="80"/>
      <c r="AZ31305" s="80"/>
      <c r="BA31305" s="80"/>
      <c r="BB31305" s="80"/>
    </row>
    <row r="31306" spans="9:54" x14ac:dyDescent="0.25">
      <c r="I31306" s="80"/>
      <c r="AX31306" s="80"/>
      <c r="AY31306" s="80"/>
      <c r="AZ31306" s="80"/>
      <c r="BA31306" s="80"/>
      <c r="BB31306" s="80"/>
    </row>
    <row r="31307" spans="9:54" x14ac:dyDescent="0.25">
      <c r="I31307" s="80"/>
      <c r="AX31307" s="80"/>
      <c r="AY31307" s="80"/>
      <c r="AZ31307" s="80"/>
      <c r="BA31307" s="80"/>
      <c r="BB31307" s="80"/>
    </row>
    <row r="31308" spans="9:54" x14ac:dyDescent="0.25">
      <c r="I31308" s="80"/>
      <c r="AX31308" s="80"/>
      <c r="AY31308" s="80"/>
      <c r="AZ31308" s="80"/>
      <c r="BA31308" s="80"/>
      <c r="BB31308" s="80"/>
    </row>
    <row r="31309" spans="9:54" x14ac:dyDescent="0.25">
      <c r="I31309" s="80"/>
      <c r="AX31309" s="80"/>
      <c r="AY31309" s="80"/>
      <c r="AZ31309" s="80"/>
      <c r="BA31309" s="80"/>
      <c r="BB31309" s="80"/>
    </row>
    <row r="31310" spans="9:54" x14ac:dyDescent="0.25">
      <c r="I31310" s="80"/>
      <c r="AX31310" s="80"/>
      <c r="AY31310" s="80"/>
      <c r="AZ31310" s="80"/>
      <c r="BA31310" s="80"/>
      <c r="BB31310" s="80"/>
    </row>
    <row r="31311" spans="9:54" x14ac:dyDescent="0.25">
      <c r="I31311" s="80"/>
      <c r="AX31311" s="80"/>
      <c r="AY31311" s="80"/>
      <c r="AZ31311" s="80"/>
      <c r="BA31311" s="80"/>
      <c r="BB31311" s="80"/>
    </row>
    <row r="31312" spans="9:54" x14ac:dyDescent="0.25">
      <c r="I31312" s="80"/>
      <c r="AX31312" s="80"/>
      <c r="AY31312" s="80"/>
      <c r="AZ31312" s="80"/>
      <c r="BA31312" s="80"/>
      <c r="BB31312" s="80"/>
    </row>
    <row r="31313" spans="9:54" x14ac:dyDescent="0.25">
      <c r="I31313" s="80"/>
      <c r="AX31313" s="80"/>
      <c r="AY31313" s="80"/>
      <c r="AZ31313" s="80"/>
      <c r="BA31313" s="80"/>
      <c r="BB31313" s="80"/>
    </row>
    <row r="31314" spans="9:54" x14ac:dyDescent="0.25">
      <c r="I31314" s="80"/>
      <c r="AX31314" s="80"/>
      <c r="AY31314" s="80"/>
      <c r="AZ31314" s="80"/>
      <c r="BA31314" s="80"/>
      <c r="BB31314" s="80"/>
    </row>
    <row r="31315" spans="9:54" x14ac:dyDescent="0.25">
      <c r="I31315" s="80"/>
      <c r="AX31315" s="80"/>
      <c r="AY31315" s="80"/>
      <c r="AZ31315" s="80"/>
      <c r="BA31315" s="80"/>
      <c r="BB31315" s="80"/>
    </row>
    <row r="31316" spans="9:54" x14ac:dyDescent="0.25">
      <c r="I31316" s="80"/>
      <c r="AX31316" s="80"/>
      <c r="AY31316" s="80"/>
      <c r="AZ31316" s="80"/>
      <c r="BA31316" s="80"/>
      <c r="BB31316" s="80"/>
    </row>
    <row r="31317" spans="9:54" x14ac:dyDescent="0.25">
      <c r="I31317" s="80"/>
      <c r="AX31317" s="80"/>
      <c r="AY31317" s="80"/>
      <c r="AZ31317" s="80"/>
      <c r="BA31317" s="80"/>
      <c r="BB31317" s="80"/>
    </row>
    <row r="31318" spans="9:54" x14ac:dyDescent="0.25">
      <c r="I31318" s="80"/>
      <c r="AX31318" s="80"/>
      <c r="AY31318" s="80"/>
      <c r="AZ31318" s="80"/>
      <c r="BA31318" s="80"/>
      <c r="BB31318" s="80"/>
    </row>
    <row r="31319" spans="9:54" x14ac:dyDescent="0.25">
      <c r="I31319" s="80"/>
      <c r="AX31319" s="80"/>
      <c r="AY31319" s="80"/>
      <c r="AZ31319" s="80"/>
      <c r="BA31319" s="80"/>
      <c r="BB31319" s="80"/>
    </row>
    <row r="31320" spans="9:54" x14ac:dyDescent="0.25">
      <c r="I31320" s="80"/>
      <c r="AX31320" s="80"/>
      <c r="AY31320" s="80"/>
      <c r="AZ31320" s="80"/>
      <c r="BA31320" s="80"/>
      <c r="BB31320" s="80"/>
    </row>
    <row r="31321" spans="9:54" x14ac:dyDescent="0.25">
      <c r="I31321" s="80"/>
      <c r="AX31321" s="80"/>
      <c r="AY31321" s="80"/>
      <c r="AZ31321" s="80"/>
      <c r="BA31321" s="80"/>
      <c r="BB31321" s="80"/>
    </row>
    <row r="31322" spans="9:54" x14ac:dyDescent="0.25">
      <c r="I31322" s="80"/>
      <c r="AX31322" s="80"/>
      <c r="AY31322" s="80"/>
      <c r="AZ31322" s="80"/>
      <c r="BA31322" s="80"/>
      <c r="BB31322" s="80"/>
    </row>
    <row r="31323" spans="9:54" x14ac:dyDescent="0.25">
      <c r="I31323" s="80"/>
      <c r="AX31323" s="80"/>
      <c r="AY31323" s="80"/>
      <c r="AZ31323" s="80"/>
      <c r="BA31323" s="80"/>
      <c r="BB31323" s="80"/>
    </row>
    <row r="31324" spans="9:54" x14ac:dyDescent="0.25">
      <c r="I31324" s="80"/>
      <c r="AX31324" s="80"/>
      <c r="AY31324" s="80"/>
      <c r="AZ31324" s="80"/>
      <c r="BA31324" s="80"/>
      <c r="BB31324" s="80"/>
    </row>
    <row r="31325" spans="9:54" x14ac:dyDescent="0.25">
      <c r="I31325" s="80"/>
      <c r="AX31325" s="80"/>
      <c r="AY31325" s="80"/>
      <c r="AZ31325" s="80"/>
      <c r="BA31325" s="80"/>
      <c r="BB31325" s="80"/>
    </row>
    <row r="31326" spans="9:54" x14ac:dyDescent="0.25">
      <c r="I31326" s="80"/>
      <c r="AX31326" s="80"/>
      <c r="AY31326" s="80"/>
      <c r="AZ31326" s="80"/>
      <c r="BA31326" s="80"/>
      <c r="BB31326" s="80"/>
    </row>
    <row r="31327" spans="9:54" x14ac:dyDescent="0.25">
      <c r="I31327" s="80"/>
      <c r="AX31327" s="80"/>
      <c r="AY31327" s="80"/>
      <c r="AZ31327" s="80"/>
      <c r="BA31327" s="80"/>
      <c r="BB31327" s="80"/>
    </row>
    <row r="31328" spans="9:54" x14ac:dyDescent="0.25">
      <c r="I31328" s="80"/>
      <c r="AX31328" s="80"/>
      <c r="AY31328" s="80"/>
      <c r="AZ31328" s="80"/>
      <c r="BA31328" s="80"/>
      <c r="BB31328" s="80"/>
    </row>
    <row r="31329" spans="9:54" x14ac:dyDescent="0.25">
      <c r="I31329" s="80"/>
      <c r="AX31329" s="80"/>
      <c r="AY31329" s="80"/>
      <c r="AZ31329" s="80"/>
      <c r="BA31329" s="80"/>
      <c r="BB31329" s="80"/>
    </row>
    <row r="31330" spans="9:54" x14ac:dyDescent="0.25">
      <c r="I31330" s="80"/>
      <c r="AX31330" s="80"/>
      <c r="AY31330" s="80"/>
      <c r="AZ31330" s="80"/>
      <c r="BA31330" s="80"/>
      <c r="BB31330" s="80"/>
    </row>
    <row r="31331" spans="9:54" x14ac:dyDescent="0.25">
      <c r="I31331" s="80"/>
      <c r="AX31331" s="80"/>
      <c r="AY31331" s="80"/>
      <c r="AZ31331" s="80"/>
      <c r="BA31331" s="80"/>
      <c r="BB31331" s="80"/>
    </row>
    <row r="31332" spans="9:54" x14ac:dyDescent="0.25">
      <c r="I31332" s="80"/>
      <c r="AX31332" s="80"/>
      <c r="AY31332" s="80"/>
      <c r="AZ31332" s="80"/>
      <c r="BA31332" s="80"/>
      <c r="BB31332" s="80"/>
    </row>
    <row r="31333" spans="9:54" x14ac:dyDescent="0.25">
      <c r="I31333" s="80"/>
      <c r="AX31333" s="80"/>
      <c r="AY31333" s="80"/>
      <c r="AZ31333" s="80"/>
      <c r="BA31333" s="80"/>
      <c r="BB31333" s="80"/>
    </row>
    <row r="31334" spans="9:54" x14ac:dyDescent="0.25">
      <c r="I31334" s="80"/>
      <c r="AX31334" s="80"/>
      <c r="AY31334" s="80"/>
      <c r="AZ31334" s="80"/>
      <c r="BA31334" s="80"/>
      <c r="BB31334" s="80"/>
    </row>
    <row r="31335" spans="9:54" x14ac:dyDescent="0.25">
      <c r="I31335" s="80"/>
      <c r="AX31335" s="80"/>
      <c r="AY31335" s="80"/>
      <c r="AZ31335" s="80"/>
      <c r="BA31335" s="80"/>
      <c r="BB31335" s="80"/>
    </row>
    <row r="31336" spans="9:54" x14ac:dyDescent="0.25">
      <c r="I31336" s="80"/>
      <c r="AX31336" s="80"/>
      <c r="AY31336" s="80"/>
      <c r="AZ31336" s="80"/>
      <c r="BA31336" s="80"/>
      <c r="BB31336" s="80"/>
    </row>
    <row r="31337" spans="9:54" x14ac:dyDescent="0.25">
      <c r="I31337" s="80"/>
      <c r="AX31337" s="80"/>
      <c r="AY31337" s="80"/>
      <c r="AZ31337" s="80"/>
      <c r="BA31337" s="80"/>
      <c r="BB31337" s="80"/>
    </row>
    <row r="31338" spans="9:54" x14ac:dyDescent="0.25">
      <c r="I31338" s="80"/>
      <c r="AX31338" s="80"/>
      <c r="AY31338" s="80"/>
      <c r="AZ31338" s="80"/>
      <c r="BA31338" s="80"/>
      <c r="BB31338" s="80"/>
    </row>
    <row r="31339" spans="9:54" x14ac:dyDescent="0.25">
      <c r="I31339" s="80"/>
      <c r="AX31339" s="80"/>
      <c r="AY31339" s="80"/>
      <c r="AZ31339" s="80"/>
      <c r="BA31339" s="80"/>
      <c r="BB31339" s="80"/>
    </row>
    <row r="31340" spans="9:54" x14ac:dyDescent="0.25">
      <c r="I31340" s="80"/>
      <c r="AX31340" s="80"/>
      <c r="AY31340" s="80"/>
      <c r="AZ31340" s="80"/>
      <c r="BA31340" s="80"/>
      <c r="BB31340" s="80"/>
    </row>
    <row r="31341" spans="9:54" x14ac:dyDescent="0.25">
      <c r="I31341" s="80"/>
      <c r="AX31341" s="80"/>
      <c r="AY31341" s="80"/>
      <c r="AZ31341" s="80"/>
      <c r="BA31341" s="80"/>
      <c r="BB31341" s="80"/>
    </row>
    <row r="31342" spans="9:54" x14ac:dyDescent="0.25">
      <c r="I31342" s="80"/>
      <c r="AX31342" s="80"/>
      <c r="AY31342" s="80"/>
      <c r="AZ31342" s="80"/>
      <c r="BA31342" s="80"/>
      <c r="BB31342" s="80"/>
    </row>
    <row r="31343" spans="9:54" x14ac:dyDescent="0.25">
      <c r="I31343" s="80"/>
      <c r="AX31343" s="80"/>
      <c r="AY31343" s="80"/>
      <c r="AZ31343" s="80"/>
      <c r="BA31343" s="80"/>
      <c r="BB31343" s="80"/>
    </row>
    <row r="31344" spans="9:54" x14ac:dyDescent="0.25">
      <c r="I31344" s="80"/>
      <c r="AX31344" s="80"/>
      <c r="AY31344" s="80"/>
      <c r="AZ31344" s="80"/>
      <c r="BA31344" s="80"/>
      <c r="BB31344" s="80"/>
    </row>
    <row r="31345" spans="9:54" x14ac:dyDescent="0.25">
      <c r="I31345" s="80"/>
      <c r="AX31345" s="80"/>
      <c r="AY31345" s="80"/>
      <c r="AZ31345" s="80"/>
      <c r="BA31345" s="80"/>
      <c r="BB31345" s="80"/>
    </row>
    <row r="31346" spans="9:54" x14ac:dyDescent="0.25">
      <c r="I31346" s="80"/>
      <c r="AX31346" s="80"/>
      <c r="AY31346" s="80"/>
      <c r="AZ31346" s="80"/>
      <c r="BA31346" s="80"/>
      <c r="BB31346" s="80"/>
    </row>
    <row r="31347" spans="9:54" x14ac:dyDescent="0.25">
      <c r="I31347" s="80"/>
      <c r="AX31347" s="80"/>
      <c r="AY31347" s="80"/>
      <c r="AZ31347" s="80"/>
      <c r="BA31347" s="80"/>
      <c r="BB31347" s="80"/>
    </row>
    <row r="31348" spans="9:54" x14ac:dyDescent="0.25">
      <c r="I31348" s="80"/>
      <c r="AX31348" s="80"/>
      <c r="AY31348" s="80"/>
      <c r="AZ31348" s="80"/>
      <c r="BA31348" s="80"/>
      <c r="BB31348" s="80"/>
    </row>
    <row r="31349" spans="9:54" x14ac:dyDescent="0.25">
      <c r="I31349" s="80"/>
      <c r="AX31349" s="80"/>
      <c r="AY31349" s="80"/>
      <c r="AZ31349" s="80"/>
      <c r="BA31349" s="80"/>
      <c r="BB31349" s="80"/>
    </row>
    <row r="31350" spans="9:54" x14ac:dyDescent="0.25">
      <c r="I31350" s="80"/>
      <c r="AX31350" s="80"/>
      <c r="AY31350" s="80"/>
      <c r="AZ31350" s="80"/>
      <c r="BA31350" s="80"/>
      <c r="BB31350" s="80"/>
    </row>
    <row r="31351" spans="9:54" x14ac:dyDescent="0.25">
      <c r="I31351" s="80"/>
      <c r="AX31351" s="80"/>
      <c r="AY31351" s="80"/>
      <c r="AZ31351" s="80"/>
      <c r="BA31351" s="80"/>
      <c r="BB31351" s="80"/>
    </row>
    <row r="31352" spans="9:54" x14ac:dyDescent="0.25">
      <c r="I31352" s="80"/>
      <c r="AX31352" s="80"/>
      <c r="AY31352" s="80"/>
      <c r="AZ31352" s="80"/>
      <c r="BA31352" s="80"/>
      <c r="BB31352" s="80"/>
    </row>
    <row r="31353" spans="9:54" x14ac:dyDescent="0.25">
      <c r="I31353" s="80"/>
      <c r="AX31353" s="80"/>
      <c r="AY31353" s="80"/>
      <c r="AZ31353" s="80"/>
      <c r="BA31353" s="80"/>
      <c r="BB31353" s="80"/>
    </row>
    <row r="31354" spans="9:54" x14ac:dyDescent="0.25">
      <c r="I31354" s="80"/>
      <c r="AX31354" s="80"/>
      <c r="AY31354" s="80"/>
      <c r="AZ31354" s="80"/>
      <c r="BA31354" s="80"/>
      <c r="BB31354" s="80"/>
    </row>
    <row r="31355" spans="9:54" x14ac:dyDescent="0.25">
      <c r="I31355" s="80"/>
      <c r="AX31355" s="80"/>
      <c r="AY31355" s="80"/>
      <c r="AZ31355" s="80"/>
      <c r="BA31355" s="80"/>
      <c r="BB31355" s="80"/>
    </row>
    <row r="31356" spans="9:54" x14ac:dyDescent="0.25">
      <c r="I31356" s="80"/>
      <c r="AX31356" s="80"/>
      <c r="AY31356" s="80"/>
      <c r="AZ31356" s="80"/>
      <c r="BA31356" s="80"/>
      <c r="BB31356" s="80"/>
    </row>
    <row r="31357" spans="9:54" x14ac:dyDescent="0.25">
      <c r="I31357" s="80"/>
      <c r="AX31357" s="80"/>
      <c r="AY31357" s="80"/>
      <c r="AZ31357" s="80"/>
      <c r="BA31357" s="80"/>
      <c r="BB31357" s="80"/>
    </row>
    <row r="31358" spans="9:54" x14ac:dyDescent="0.25">
      <c r="I31358" s="80"/>
      <c r="AX31358" s="80"/>
      <c r="AY31358" s="80"/>
      <c r="AZ31358" s="80"/>
      <c r="BA31358" s="80"/>
      <c r="BB31358" s="80"/>
    </row>
    <row r="31359" spans="9:54" x14ac:dyDescent="0.25">
      <c r="I31359" s="80"/>
      <c r="AX31359" s="80"/>
      <c r="AY31359" s="80"/>
      <c r="AZ31359" s="80"/>
      <c r="BA31359" s="80"/>
      <c r="BB31359" s="80"/>
    </row>
    <row r="31360" spans="9:54" x14ac:dyDescent="0.25">
      <c r="I31360" s="80"/>
      <c r="AX31360" s="80"/>
      <c r="AY31360" s="80"/>
      <c r="AZ31360" s="80"/>
      <c r="BA31360" s="80"/>
      <c r="BB31360" s="80"/>
    </row>
    <row r="31361" spans="9:54" x14ac:dyDescent="0.25">
      <c r="I31361" s="80"/>
      <c r="AX31361" s="80"/>
      <c r="AY31361" s="80"/>
      <c r="AZ31361" s="80"/>
      <c r="BA31361" s="80"/>
      <c r="BB31361" s="80"/>
    </row>
    <row r="31362" spans="9:54" x14ac:dyDescent="0.25">
      <c r="I31362" s="80"/>
      <c r="AX31362" s="80"/>
      <c r="AY31362" s="80"/>
      <c r="AZ31362" s="80"/>
      <c r="BA31362" s="80"/>
      <c r="BB31362" s="80"/>
    </row>
    <row r="31363" spans="9:54" x14ac:dyDescent="0.25">
      <c r="I31363" s="80"/>
      <c r="AX31363" s="80"/>
      <c r="AY31363" s="80"/>
      <c r="AZ31363" s="80"/>
      <c r="BA31363" s="80"/>
      <c r="BB31363" s="80"/>
    </row>
    <row r="31364" spans="9:54" x14ac:dyDescent="0.25">
      <c r="I31364" s="80"/>
      <c r="AX31364" s="80"/>
      <c r="AY31364" s="80"/>
      <c r="AZ31364" s="80"/>
      <c r="BA31364" s="80"/>
      <c r="BB31364" s="80"/>
    </row>
    <row r="31365" spans="9:54" x14ac:dyDescent="0.25">
      <c r="I31365" s="80"/>
      <c r="AX31365" s="80"/>
      <c r="AY31365" s="80"/>
      <c r="AZ31365" s="80"/>
      <c r="BA31365" s="80"/>
      <c r="BB31365" s="80"/>
    </row>
    <row r="31366" spans="9:54" x14ac:dyDescent="0.25">
      <c r="I31366" s="80"/>
      <c r="AX31366" s="80"/>
      <c r="AY31366" s="80"/>
      <c r="AZ31366" s="80"/>
      <c r="BA31366" s="80"/>
      <c r="BB31366" s="80"/>
    </row>
    <row r="31367" spans="9:54" x14ac:dyDescent="0.25">
      <c r="I31367" s="80"/>
      <c r="AX31367" s="80"/>
      <c r="AY31367" s="80"/>
      <c r="AZ31367" s="80"/>
      <c r="BA31367" s="80"/>
      <c r="BB31367" s="80"/>
    </row>
    <row r="31368" spans="9:54" x14ac:dyDescent="0.25">
      <c r="I31368" s="80"/>
      <c r="AX31368" s="80"/>
      <c r="AY31368" s="80"/>
      <c r="AZ31368" s="80"/>
      <c r="BA31368" s="80"/>
      <c r="BB31368" s="80"/>
    </row>
    <row r="31369" spans="9:54" x14ac:dyDescent="0.25">
      <c r="I31369" s="80"/>
      <c r="AX31369" s="80"/>
      <c r="AY31369" s="80"/>
      <c r="AZ31369" s="80"/>
      <c r="BA31369" s="80"/>
      <c r="BB31369" s="80"/>
    </row>
    <row r="31370" spans="9:54" x14ac:dyDescent="0.25">
      <c r="I31370" s="80"/>
      <c r="AX31370" s="80"/>
      <c r="AY31370" s="80"/>
      <c r="AZ31370" s="80"/>
      <c r="BA31370" s="80"/>
      <c r="BB31370" s="80"/>
    </row>
    <row r="31371" spans="9:54" x14ac:dyDescent="0.25">
      <c r="I31371" s="80"/>
      <c r="AX31371" s="80"/>
      <c r="AY31371" s="80"/>
      <c r="AZ31371" s="80"/>
      <c r="BA31371" s="80"/>
      <c r="BB31371" s="80"/>
    </row>
    <row r="31372" spans="9:54" x14ac:dyDescent="0.25">
      <c r="I31372" s="80"/>
      <c r="AX31372" s="80"/>
      <c r="AY31372" s="80"/>
      <c r="AZ31372" s="80"/>
      <c r="BA31372" s="80"/>
      <c r="BB31372" s="80"/>
    </row>
    <row r="31373" spans="9:54" x14ac:dyDescent="0.25">
      <c r="I31373" s="80"/>
      <c r="AX31373" s="80"/>
      <c r="AY31373" s="80"/>
      <c r="AZ31373" s="80"/>
      <c r="BA31373" s="80"/>
      <c r="BB31373" s="80"/>
    </row>
    <row r="31374" spans="9:54" x14ac:dyDescent="0.25">
      <c r="I31374" s="80"/>
      <c r="AX31374" s="80"/>
      <c r="AY31374" s="80"/>
      <c r="AZ31374" s="80"/>
      <c r="BA31374" s="80"/>
      <c r="BB31374" s="80"/>
    </row>
    <row r="31375" spans="9:54" x14ac:dyDescent="0.25">
      <c r="I31375" s="80"/>
      <c r="AX31375" s="80"/>
      <c r="AY31375" s="80"/>
      <c r="AZ31375" s="80"/>
      <c r="BA31375" s="80"/>
      <c r="BB31375" s="80"/>
    </row>
    <row r="31376" spans="9:54" x14ac:dyDescent="0.25">
      <c r="I31376" s="80"/>
      <c r="AX31376" s="80"/>
      <c r="AY31376" s="80"/>
      <c r="AZ31376" s="80"/>
      <c r="BA31376" s="80"/>
      <c r="BB31376" s="80"/>
    </row>
    <row r="31377" spans="9:54" x14ac:dyDescent="0.25">
      <c r="I31377" s="80"/>
      <c r="AX31377" s="80"/>
      <c r="AY31377" s="80"/>
      <c r="AZ31377" s="80"/>
      <c r="BA31377" s="80"/>
      <c r="BB31377" s="80"/>
    </row>
    <row r="31378" spans="9:54" x14ac:dyDescent="0.25">
      <c r="I31378" s="80"/>
      <c r="AX31378" s="80"/>
      <c r="AY31378" s="80"/>
      <c r="AZ31378" s="80"/>
      <c r="BA31378" s="80"/>
      <c r="BB31378" s="80"/>
    </row>
    <row r="31379" spans="9:54" x14ac:dyDescent="0.25">
      <c r="I31379" s="80"/>
      <c r="AX31379" s="80"/>
      <c r="AY31379" s="80"/>
      <c r="AZ31379" s="80"/>
      <c r="BA31379" s="80"/>
      <c r="BB31379" s="80"/>
    </row>
    <row r="31380" spans="9:54" x14ac:dyDescent="0.25">
      <c r="I31380" s="80"/>
      <c r="AX31380" s="80"/>
      <c r="AY31380" s="80"/>
      <c r="AZ31380" s="80"/>
      <c r="BA31380" s="80"/>
      <c r="BB31380" s="80"/>
    </row>
    <row r="31381" spans="9:54" x14ac:dyDescent="0.25">
      <c r="I31381" s="80"/>
      <c r="AX31381" s="80"/>
      <c r="AY31381" s="80"/>
      <c r="AZ31381" s="80"/>
      <c r="BA31381" s="80"/>
      <c r="BB31381" s="80"/>
    </row>
    <row r="31382" spans="9:54" x14ac:dyDescent="0.25">
      <c r="I31382" s="80"/>
      <c r="AX31382" s="80"/>
      <c r="AY31382" s="80"/>
      <c r="AZ31382" s="80"/>
      <c r="BA31382" s="80"/>
      <c r="BB31382" s="80"/>
    </row>
    <row r="31383" spans="9:54" x14ac:dyDescent="0.25">
      <c r="I31383" s="80"/>
      <c r="AX31383" s="80"/>
      <c r="AY31383" s="80"/>
      <c r="AZ31383" s="80"/>
      <c r="BA31383" s="80"/>
      <c r="BB31383" s="80"/>
    </row>
    <row r="31384" spans="9:54" x14ac:dyDescent="0.25">
      <c r="I31384" s="80"/>
      <c r="AX31384" s="80"/>
      <c r="AY31384" s="80"/>
      <c r="AZ31384" s="80"/>
      <c r="BA31384" s="80"/>
      <c r="BB31384" s="80"/>
    </row>
    <row r="31385" spans="9:54" x14ac:dyDescent="0.25">
      <c r="I31385" s="80"/>
      <c r="AX31385" s="80"/>
      <c r="AY31385" s="80"/>
      <c r="AZ31385" s="80"/>
      <c r="BA31385" s="80"/>
      <c r="BB31385" s="80"/>
    </row>
    <row r="31386" spans="9:54" x14ac:dyDescent="0.25">
      <c r="I31386" s="80"/>
      <c r="AX31386" s="80"/>
      <c r="AY31386" s="80"/>
      <c r="AZ31386" s="80"/>
      <c r="BA31386" s="80"/>
      <c r="BB31386" s="80"/>
    </row>
    <row r="31387" spans="9:54" x14ac:dyDescent="0.25">
      <c r="I31387" s="80"/>
      <c r="AX31387" s="80"/>
      <c r="AY31387" s="80"/>
      <c r="AZ31387" s="80"/>
      <c r="BA31387" s="80"/>
      <c r="BB31387" s="80"/>
    </row>
    <row r="31388" spans="9:54" x14ac:dyDescent="0.25">
      <c r="I31388" s="80"/>
      <c r="AX31388" s="80"/>
      <c r="AY31388" s="80"/>
      <c r="AZ31388" s="80"/>
      <c r="BA31388" s="80"/>
      <c r="BB31388" s="80"/>
    </row>
    <row r="31389" spans="9:54" x14ac:dyDescent="0.25">
      <c r="I31389" s="80"/>
      <c r="AX31389" s="80"/>
      <c r="AY31389" s="80"/>
      <c r="AZ31389" s="80"/>
      <c r="BA31389" s="80"/>
      <c r="BB31389" s="80"/>
    </row>
    <row r="31390" spans="9:54" x14ac:dyDescent="0.25">
      <c r="I31390" s="80"/>
      <c r="AX31390" s="80"/>
      <c r="AY31390" s="80"/>
      <c r="AZ31390" s="80"/>
      <c r="BA31390" s="80"/>
      <c r="BB31390" s="80"/>
    </row>
    <row r="31391" spans="9:54" x14ac:dyDescent="0.25">
      <c r="I31391" s="80"/>
      <c r="AX31391" s="80"/>
      <c r="AY31391" s="80"/>
      <c r="AZ31391" s="80"/>
      <c r="BA31391" s="80"/>
      <c r="BB31391" s="80"/>
    </row>
    <row r="31392" spans="9:54" x14ac:dyDescent="0.25">
      <c r="I31392" s="80"/>
      <c r="AX31392" s="80"/>
      <c r="AY31392" s="80"/>
      <c r="AZ31392" s="80"/>
      <c r="BA31392" s="80"/>
      <c r="BB31392" s="80"/>
    </row>
    <row r="31393" spans="9:54" x14ac:dyDescent="0.25">
      <c r="I31393" s="80"/>
      <c r="AX31393" s="80"/>
      <c r="AY31393" s="80"/>
      <c r="AZ31393" s="80"/>
      <c r="BA31393" s="80"/>
      <c r="BB31393" s="80"/>
    </row>
    <row r="31394" spans="9:54" x14ac:dyDescent="0.25">
      <c r="I31394" s="80"/>
      <c r="AX31394" s="80"/>
      <c r="AY31394" s="80"/>
      <c r="AZ31394" s="80"/>
      <c r="BA31394" s="80"/>
      <c r="BB31394" s="80"/>
    </row>
    <row r="31395" spans="9:54" x14ac:dyDescent="0.25">
      <c r="I31395" s="80"/>
      <c r="AX31395" s="80"/>
      <c r="AY31395" s="80"/>
      <c r="AZ31395" s="80"/>
      <c r="BA31395" s="80"/>
      <c r="BB31395" s="80"/>
    </row>
    <row r="31396" spans="9:54" x14ac:dyDescent="0.25">
      <c r="I31396" s="80"/>
      <c r="AX31396" s="80"/>
      <c r="AY31396" s="80"/>
      <c r="AZ31396" s="80"/>
      <c r="BA31396" s="80"/>
      <c r="BB31396" s="80"/>
    </row>
    <row r="31397" spans="9:54" x14ac:dyDescent="0.25">
      <c r="I31397" s="80"/>
      <c r="AX31397" s="80"/>
      <c r="AY31397" s="80"/>
      <c r="AZ31397" s="80"/>
      <c r="BA31397" s="80"/>
      <c r="BB31397" s="80"/>
    </row>
    <row r="31398" spans="9:54" x14ac:dyDescent="0.25">
      <c r="I31398" s="80"/>
      <c r="AX31398" s="80"/>
      <c r="AY31398" s="80"/>
      <c r="AZ31398" s="80"/>
      <c r="BA31398" s="80"/>
      <c r="BB31398" s="80"/>
    </row>
    <row r="31399" spans="9:54" x14ac:dyDescent="0.25">
      <c r="I31399" s="80"/>
      <c r="AX31399" s="80"/>
      <c r="AY31399" s="80"/>
      <c r="AZ31399" s="80"/>
      <c r="BA31399" s="80"/>
      <c r="BB31399" s="80"/>
    </row>
    <row r="31400" spans="9:54" x14ac:dyDescent="0.25">
      <c r="I31400" s="80"/>
      <c r="AX31400" s="80"/>
      <c r="AY31400" s="80"/>
      <c r="AZ31400" s="80"/>
      <c r="BA31400" s="80"/>
      <c r="BB31400" s="80"/>
    </row>
    <row r="31401" spans="9:54" x14ac:dyDescent="0.25">
      <c r="I31401" s="80"/>
      <c r="AX31401" s="80"/>
      <c r="AY31401" s="80"/>
      <c r="AZ31401" s="80"/>
      <c r="BA31401" s="80"/>
      <c r="BB31401" s="80"/>
    </row>
    <row r="31402" spans="9:54" x14ac:dyDescent="0.25">
      <c r="I31402" s="80"/>
      <c r="AX31402" s="80"/>
      <c r="AY31402" s="80"/>
      <c r="AZ31402" s="80"/>
      <c r="BA31402" s="80"/>
      <c r="BB31402" s="80"/>
    </row>
    <row r="31403" spans="9:54" x14ac:dyDescent="0.25">
      <c r="I31403" s="80"/>
      <c r="AX31403" s="80"/>
      <c r="AY31403" s="80"/>
      <c r="AZ31403" s="80"/>
      <c r="BA31403" s="80"/>
      <c r="BB31403" s="80"/>
    </row>
    <row r="31404" spans="9:54" x14ac:dyDescent="0.25">
      <c r="I31404" s="80"/>
      <c r="AX31404" s="80"/>
      <c r="AY31404" s="80"/>
      <c r="AZ31404" s="80"/>
      <c r="BA31404" s="80"/>
      <c r="BB31404" s="80"/>
    </row>
    <row r="31405" spans="9:54" x14ac:dyDescent="0.25">
      <c r="I31405" s="80"/>
      <c r="AX31405" s="80"/>
      <c r="AY31405" s="80"/>
      <c r="AZ31405" s="80"/>
      <c r="BA31405" s="80"/>
      <c r="BB31405" s="80"/>
    </row>
    <row r="31406" spans="9:54" x14ac:dyDescent="0.25">
      <c r="I31406" s="80"/>
      <c r="AX31406" s="80"/>
      <c r="AY31406" s="80"/>
      <c r="AZ31406" s="80"/>
      <c r="BA31406" s="80"/>
      <c r="BB31406" s="80"/>
    </row>
    <row r="31407" spans="9:54" x14ac:dyDescent="0.25">
      <c r="I31407" s="80"/>
      <c r="AX31407" s="80"/>
      <c r="AY31407" s="80"/>
      <c r="AZ31407" s="80"/>
      <c r="BA31407" s="80"/>
      <c r="BB31407" s="80"/>
    </row>
    <row r="31408" spans="9:54" x14ac:dyDescent="0.25">
      <c r="I31408" s="80"/>
      <c r="AX31408" s="80"/>
      <c r="AY31408" s="80"/>
      <c r="AZ31408" s="80"/>
      <c r="BA31408" s="80"/>
      <c r="BB31408" s="80"/>
    </row>
    <row r="31409" spans="9:54" x14ac:dyDescent="0.25">
      <c r="I31409" s="80"/>
      <c r="AX31409" s="80"/>
      <c r="AY31409" s="80"/>
      <c r="AZ31409" s="80"/>
      <c r="BA31409" s="80"/>
      <c r="BB31409" s="80"/>
    </row>
    <row r="31410" spans="9:54" x14ac:dyDescent="0.25">
      <c r="I31410" s="80"/>
      <c r="AX31410" s="80"/>
      <c r="AY31410" s="80"/>
      <c r="AZ31410" s="80"/>
      <c r="BA31410" s="80"/>
      <c r="BB31410" s="80"/>
    </row>
    <row r="31411" spans="9:54" x14ac:dyDescent="0.25">
      <c r="I31411" s="80"/>
      <c r="AX31411" s="80"/>
      <c r="AY31411" s="80"/>
      <c r="AZ31411" s="80"/>
      <c r="BA31411" s="80"/>
      <c r="BB31411" s="80"/>
    </row>
    <row r="31412" spans="9:54" x14ac:dyDescent="0.25">
      <c r="I31412" s="80"/>
      <c r="AX31412" s="80"/>
      <c r="AY31412" s="80"/>
      <c r="AZ31412" s="80"/>
      <c r="BA31412" s="80"/>
      <c r="BB31412" s="80"/>
    </row>
    <row r="31413" spans="9:54" x14ac:dyDescent="0.25">
      <c r="I31413" s="80"/>
      <c r="AX31413" s="80"/>
      <c r="AY31413" s="80"/>
      <c r="AZ31413" s="80"/>
      <c r="BA31413" s="80"/>
      <c r="BB31413" s="80"/>
    </row>
    <row r="31414" spans="9:54" x14ac:dyDescent="0.25">
      <c r="I31414" s="80"/>
      <c r="AX31414" s="80"/>
      <c r="AY31414" s="80"/>
      <c r="AZ31414" s="80"/>
      <c r="BA31414" s="80"/>
      <c r="BB31414" s="80"/>
    </row>
    <row r="31415" spans="9:54" x14ac:dyDescent="0.25">
      <c r="I31415" s="80"/>
      <c r="AX31415" s="80"/>
      <c r="AY31415" s="80"/>
      <c r="AZ31415" s="80"/>
      <c r="BA31415" s="80"/>
      <c r="BB31415" s="80"/>
    </row>
    <row r="31416" spans="9:54" x14ac:dyDescent="0.25">
      <c r="I31416" s="80"/>
      <c r="AX31416" s="80"/>
      <c r="AY31416" s="80"/>
      <c r="AZ31416" s="80"/>
      <c r="BA31416" s="80"/>
      <c r="BB31416" s="80"/>
    </row>
    <row r="31417" spans="9:54" x14ac:dyDescent="0.25">
      <c r="I31417" s="80"/>
      <c r="AX31417" s="80"/>
      <c r="AY31417" s="80"/>
      <c r="AZ31417" s="80"/>
      <c r="BA31417" s="80"/>
      <c r="BB31417" s="80"/>
    </row>
    <row r="31418" spans="9:54" x14ac:dyDescent="0.25">
      <c r="I31418" s="80"/>
      <c r="AX31418" s="80"/>
      <c r="AY31418" s="80"/>
      <c r="AZ31418" s="80"/>
      <c r="BA31418" s="80"/>
      <c r="BB31418" s="80"/>
    </row>
    <row r="31419" spans="9:54" x14ac:dyDescent="0.25">
      <c r="I31419" s="80"/>
      <c r="AX31419" s="80"/>
      <c r="AY31419" s="80"/>
      <c r="AZ31419" s="80"/>
      <c r="BA31419" s="80"/>
      <c r="BB31419" s="80"/>
    </row>
    <row r="31420" spans="9:54" x14ac:dyDescent="0.25">
      <c r="I31420" s="80"/>
      <c r="AX31420" s="80"/>
      <c r="AY31420" s="80"/>
      <c r="AZ31420" s="80"/>
      <c r="BA31420" s="80"/>
      <c r="BB31420" s="80"/>
    </row>
    <row r="31421" spans="9:54" x14ac:dyDescent="0.25">
      <c r="I31421" s="80"/>
      <c r="AX31421" s="80"/>
      <c r="AY31421" s="80"/>
      <c r="AZ31421" s="80"/>
      <c r="BA31421" s="80"/>
      <c r="BB31421" s="80"/>
    </row>
    <row r="31422" spans="9:54" x14ac:dyDescent="0.25">
      <c r="I31422" s="80"/>
      <c r="AX31422" s="80"/>
      <c r="AY31422" s="80"/>
      <c r="AZ31422" s="80"/>
      <c r="BA31422" s="80"/>
      <c r="BB31422" s="80"/>
    </row>
    <row r="31423" spans="9:54" x14ac:dyDescent="0.25">
      <c r="I31423" s="80"/>
      <c r="AX31423" s="80"/>
      <c r="AY31423" s="80"/>
      <c r="AZ31423" s="80"/>
      <c r="BA31423" s="80"/>
      <c r="BB31423" s="80"/>
    </row>
    <row r="31424" spans="9:54" x14ac:dyDescent="0.25">
      <c r="I31424" s="80"/>
      <c r="AX31424" s="80"/>
      <c r="AY31424" s="80"/>
      <c r="AZ31424" s="80"/>
      <c r="BA31424" s="80"/>
      <c r="BB31424" s="80"/>
    </row>
    <row r="31425" spans="9:54" x14ac:dyDescent="0.25">
      <c r="I31425" s="80"/>
      <c r="AX31425" s="80"/>
      <c r="AY31425" s="80"/>
      <c r="AZ31425" s="80"/>
      <c r="BA31425" s="80"/>
      <c r="BB31425" s="80"/>
    </row>
    <row r="31426" spans="9:54" x14ac:dyDescent="0.25">
      <c r="I31426" s="80"/>
      <c r="AX31426" s="80"/>
      <c r="AY31426" s="80"/>
      <c r="AZ31426" s="80"/>
      <c r="BA31426" s="80"/>
      <c r="BB31426" s="80"/>
    </row>
    <row r="31427" spans="9:54" x14ac:dyDescent="0.25">
      <c r="I31427" s="80"/>
      <c r="AX31427" s="80"/>
      <c r="AY31427" s="80"/>
      <c r="AZ31427" s="80"/>
      <c r="BA31427" s="80"/>
      <c r="BB31427" s="80"/>
    </row>
    <row r="31428" spans="9:54" x14ac:dyDescent="0.25">
      <c r="I31428" s="80"/>
      <c r="AX31428" s="80"/>
      <c r="AY31428" s="80"/>
      <c r="AZ31428" s="80"/>
      <c r="BA31428" s="80"/>
      <c r="BB31428" s="80"/>
    </row>
    <row r="31429" spans="9:54" x14ac:dyDescent="0.25">
      <c r="I31429" s="80"/>
      <c r="AX31429" s="80"/>
      <c r="AY31429" s="80"/>
      <c r="AZ31429" s="80"/>
      <c r="BA31429" s="80"/>
      <c r="BB31429" s="80"/>
    </row>
    <row r="31430" spans="9:54" x14ac:dyDescent="0.25">
      <c r="I31430" s="80"/>
      <c r="AX31430" s="80"/>
      <c r="AY31430" s="80"/>
      <c r="AZ31430" s="80"/>
      <c r="BA31430" s="80"/>
      <c r="BB31430" s="80"/>
    </row>
    <row r="31431" spans="9:54" x14ac:dyDescent="0.25">
      <c r="I31431" s="80"/>
      <c r="AX31431" s="80"/>
      <c r="AY31431" s="80"/>
      <c r="AZ31431" s="80"/>
      <c r="BA31431" s="80"/>
      <c r="BB31431" s="80"/>
    </row>
    <row r="31432" spans="9:54" x14ac:dyDescent="0.25">
      <c r="I31432" s="80"/>
      <c r="AX31432" s="80"/>
      <c r="AY31432" s="80"/>
      <c r="AZ31432" s="80"/>
      <c r="BA31432" s="80"/>
      <c r="BB31432" s="80"/>
    </row>
    <row r="31433" spans="9:54" x14ac:dyDescent="0.25">
      <c r="I31433" s="80"/>
      <c r="AX31433" s="80"/>
      <c r="AY31433" s="80"/>
      <c r="AZ31433" s="80"/>
      <c r="BA31433" s="80"/>
      <c r="BB31433" s="80"/>
    </row>
    <row r="31434" spans="9:54" x14ac:dyDescent="0.25">
      <c r="I31434" s="80"/>
      <c r="AX31434" s="80"/>
      <c r="AY31434" s="80"/>
      <c r="AZ31434" s="80"/>
      <c r="BA31434" s="80"/>
      <c r="BB31434" s="80"/>
    </row>
    <row r="31435" spans="9:54" x14ac:dyDescent="0.25">
      <c r="I31435" s="80"/>
      <c r="AX31435" s="80"/>
      <c r="AY31435" s="80"/>
      <c r="AZ31435" s="80"/>
      <c r="BA31435" s="80"/>
      <c r="BB31435" s="80"/>
    </row>
    <row r="31436" spans="9:54" x14ac:dyDescent="0.25">
      <c r="I31436" s="80"/>
      <c r="AX31436" s="80"/>
      <c r="AY31436" s="80"/>
      <c r="AZ31436" s="80"/>
      <c r="BA31436" s="80"/>
      <c r="BB31436" s="80"/>
    </row>
    <row r="31437" spans="9:54" x14ac:dyDescent="0.25">
      <c r="I31437" s="80"/>
      <c r="AX31437" s="80"/>
      <c r="AY31437" s="80"/>
      <c r="AZ31437" s="80"/>
      <c r="BA31437" s="80"/>
      <c r="BB31437" s="80"/>
    </row>
    <row r="31438" spans="9:54" x14ac:dyDescent="0.25">
      <c r="I31438" s="80"/>
      <c r="AX31438" s="80"/>
      <c r="AY31438" s="80"/>
      <c r="AZ31438" s="80"/>
      <c r="BA31438" s="80"/>
      <c r="BB31438" s="80"/>
    </row>
    <row r="31439" spans="9:54" x14ac:dyDescent="0.25">
      <c r="I31439" s="80"/>
      <c r="AX31439" s="80"/>
      <c r="AY31439" s="80"/>
      <c r="AZ31439" s="80"/>
      <c r="BA31439" s="80"/>
      <c r="BB31439" s="80"/>
    </row>
    <row r="31440" spans="9:54" x14ac:dyDescent="0.25">
      <c r="I31440" s="80"/>
      <c r="AX31440" s="80"/>
      <c r="AY31440" s="80"/>
      <c r="AZ31440" s="80"/>
      <c r="BA31440" s="80"/>
      <c r="BB31440" s="80"/>
    </row>
    <row r="31441" spans="9:54" x14ac:dyDescent="0.25">
      <c r="I31441" s="80"/>
      <c r="AX31441" s="80"/>
      <c r="AY31441" s="80"/>
      <c r="AZ31441" s="80"/>
      <c r="BA31441" s="80"/>
      <c r="BB31441" s="80"/>
    </row>
    <row r="31442" spans="9:54" x14ac:dyDescent="0.25">
      <c r="I31442" s="80"/>
      <c r="AX31442" s="80"/>
      <c r="AY31442" s="80"/>
      <c r="AZ31442" s="80"/>
      <c r="BA31442" s="80"/>
      <c r="BB31442" s="80"/>
    </row>
    <row r="31443" spans="9:54" x14ac:dyDescent="0.25">
      <c r="I31443" s="80"/>
      <c r="AX31443" s="80"/>
      <c r="AY31443" s="80"/>
      <c r="AZ31443" s="80"/>
      <c r="BA31443" s="80"/>
      <c r="BB31443" s="80"/>
    </row>
    <row r="31444" spans="9:54" x14ac:dyDescent="0.25">
      <c r="I31444" s="80"/>
      <c r="AX31444" s="80"/>
      <c r="AY31444" s="80"/>
      <c r="AZ31444" s="80"/>
      <c r="BA31444" s="80"/>
      <c r="BB31444" s="80"/>
    </row>
    <row r="31445" spans="9:54" x14ac:dyDescent="0.25">
      <c r="I31445" s="80"/>
      <c r="AX31445" s="80"/>
      <c r="AY31445" s="80"/>
      <c r="AZ31445" s="80"/>
      <c r="BA31445" s="80"/>
      <c r="BB31445" s="80"/>
    </row>
    <row r="31446" spans="9:54" x14ac:dyDescent="0.25">
      <c r="I31446" s="80"/>
      <c r="AX31446" s="80"/>
      <c r="AY31446" s="80"/>
      <c r="AZ31446" s="80"/>
      <c r="BA31446" s="80"/>
      <c r="BB31446" s="80"/>
    </row>
    <row r="31447" spans="9:54" x14ac:dyDescent="0.25">
      <c r="I31447" s="80"/>
      <c r="AX31447" s="80"/>
      <c r="AY31447" s="80"/>
      <c r="AZ31447" s="80"/>
      <c r="BA31447" s="80"/>
      <c r="BB31447" s="80"/>
    </row>
    <row r="31448" spans="9:54" x14ac:dyDescent="0.25">
      <c r="I31448" s="80"/>
      <c r="AX31448" s="80"/>
      <c r="AY31448" s="80"/>
      <c r="AZ31448" s="80"/>
      <c r="BA31448" s="80"/>
      <c r="BB31448" s="80"/>
    </row>
    <row r="31449" spans="9:54" x14ac:dyDescent="0.25">
      <c r="I31449" s="80"/>
      <c r="AX31449" s="80"/>
      <c r="AY31449" s="80"/>
      <c r="AZ31449" s="80"/>
      <c r="BA31449" s="80"/>
      <c r="BB31449" s="80"/>
    </row>
    <row r="31450" spans="9:54" x14ac:dyDescent="0.25">
      <c r="I31450" s="80"/>
      <c r="AX31450" s="80"/>
      <c r="AY31450" s="80"/>
      <c r="AZ31450" s="80"/>
      <c r="BA31450" s="80"/>
      <c r="BB31450" s="80"/>
    </row>
    <row r="31451" spans="9:54" x14ac:dyDescent="0.25">
      <c r="I31451" s="80"/>
      <c r="AX31451" s="80"/>
      <c r="AY31451" s="80"/>
      <c r="AZ31451" s="80"/>
      <c r="BA31451" s="80"/>
      <c r="BB31451" s="80"/>
    </row>
    <row r="31452" spans="9:54" x14ac:dyDescent="0.25">
      <c r="I31452" s="80"/>
      <c r="AX31452" s="80"/>
      <c r="AY31452" s="80"/>
      <c r="AZ31452" s="80"/>
      <c r="BA31452" s="80"/>
      <c r="BB31452" s="80"/>
    </row>
    <row r="31453" spans="9:54" x14ac:dyDescent="0.25">
      <c r="I31453" s="80"/>
      <c r="AX31453" s="80"/>
      <c r="AY31453" s="80"/>
      <c r="AZ31453" s="80"/>
      <c r="BA31453" s="80"/>
      <c r="BB31453" s="80"/>
    </row>
    <row r="31454" spans="9:54" x14ac:dyDescent="0.25">
      <c r="I31454" s="80"/>
      <c r="AX31454" s="80"/>
      <c r="AY31454" s="80"/>
      <c r="AZ31454" s="80"/>
      <c r="BA31454" s="80"/>
      <c r="BB31454" s="80"/>
    </row>
    <row r="31455" spans="9:54" x14ac:dyDescent="0.25">
      <c r="I31455" s="80"/>
      <c r="AX31455" s="80"/>
      <c r="AY31455" s="80"/>
      <c r="AZ31455" s="80"/>
      <c r="BA31455" s="80"/>
      <c r="BB31455" s="80"/>
    </row>
    <row r="31456" spans="9:54" x14ac:dyDescent="0.25">
      <c r="I31456" s="80"/>
      <c r="AX31456" s="80"/>
      <c r="AY31456" s="80"/>
      <c r="AZ31456" s="80"/>
      <c r="BA31456" s="80"/>
      <c r="BB31456" s="80"/>
    </row>
    <row r="31457" spans="9:54" x14ac:dyDescent="0.25">
      <c r="I31457" s="80"/>
      <c r="AX31457" s="80"/>
      <c r="AY31457" s="80"/>
      <c r="AZ31457" s="80"/>
      <c r="BA31457" s="80"/>
      <c r="BB31457" s="80"/>
    </row>
    <row r="31458" spans="9:54" x14ac:dyDescent="0.25">
      <c r="I31458" s="80"/>
      <c r="AX31458" s="80"/>
      <c r="AY31458" s="80"/>
      <c r="AZ31458" s="80"/>
      <c r="BA31458" s="80"/>
      <c r="BB31458" s="80"/>
    </row>
    <row r="31459" spans="9:54" x14ac:dyDescent="0.25">
      <c r="I31459" s="80"/>
      <c r="AX31459" s="80"/>
      <c r="AY31459" s="80"/>
      <c r="AZ31459" s="80"/>
      <c r="BA31459" s="80"/>
      <c r="BB31459" s="80"/>
    </row>
    <row r="31460" spans="9:54" x14ac:dyDescent="0.25">
      <c r="I31460" s="80"/>
      <c r="AX31460" s="80"/>
      <c r="AY31460" s="80"/>
      <c r="AZ31460" s="80"/>
      <c r="BA31460" s="80"/>
      <c r="BB31460" s="80"/>
    </row>
    <row r="31461" spans="9:54" x14ac:dyDescent="0.25">
      <c r="I31461" s="80"/>
      <c r="AX31461" s="80"/>
      <c r="AY31461" s="80"/>
      <c r="AZ31461" s="80"/>
      <c r="BA31461" s="80"/>
      <c r="BB31461" s="80"/>
    </row>
    <row r="31462" spans="9:54" x14ac:dyDescent="0.25">
      <c r="I31462" s="80"/>
      <c r="AX31462" s="80"/>
      <c r="AY31462" s="80"/>
      <c r="AZ31462" s="80"/>
      <c r="BA31462" s="80"/>
      <c r="BB31462" s="80"/>
    </row>
    <row r="31463" spans="9:54" x14ac:dyDescent="0.25">
      <c r="I31463" s="80"/>
      <c r="AX31463" s="80"/>
      <c r="AY31463" s="80"/>
      <c r="AZ31463" s="80"/>
      <c r="BA31463" s="80"/>
      <c r="BB31463" s="80"/>
    </row>
    <row r="31464" spans="9:54" x14ac:dyDescent="0.25">
      <c r="I31464" s="80"/>
      <c r="AX31464" s="80"/>
      <c r="AY31464" s="80"/>
      <c r="AZ31464" s="80"/>
      <c r="BA31464" s="80"/>
      <c r="BB31464" s="80"/>
    </row>
    <row r="31465" spans="9:54" x14ac:dyDescent="0.25">
      <c r="I31465" s="80"/>
      <c r="AX31465" s="80"/>
      <c r="AY31465" s="80"/>
      <c r="AZ31465" s="80"/>
      <c r="BA31465" s="80"/>
      <c r="BB31465" s="80"/>
    </row>
    <row r="31466" spans="9:54" x14ac:dyDescent="0.25">
      <c r="I31466" s="80"/>
      <c r="AX31466" s="80"/>
      <c r="AY31466" s="80"/>
      <c r="AZ31466" s="80"/>
      <c r="BA31466" s="80"/>
      <c r="BB31466" s="80"/>
    </row>
    <row r="31467" spans="9:54" x14ac:dyDescent="0.25">
      <c r="I31467" s="80"/>
      <c r="AX31467" s="80"/>
      <c r="AY31467" s="80"/>
      <c r="AZ31467" s="80"/>
      <c r="BA31467" s="80"/>
      <c r="BB31467" s="80"/>
    </row>
    <row r="31468" spans="9:54" x14ac:dyDescent="0.25">
      <c r="I31468" s="80"/>
      <c r="AX31468" s="80"/>
      <c r="AY31468" s="80"/>
      <c r="AZ31468" s="80"/>
      <c r="BA31468" s="80"/>
      <c r="BB31468" s="80"/>
    </row>
    <row r="31469" spans="9:54" x14ac:dyDescent="0.25">
      <c r="I31469" s="80"/>
      <c r="AX31469" s="80"/>
      <c r="AY31469" s="80"/>
      <c r="AZ31469" s="80"/>
      <c r="BA31469" s="80"/>
      <c r="BB31469" s="80"/>
    </row>
    <row r="31470" spans="9:54" x14ac:dyDescent="0.25">
      <c r="I31470" s="80"/>
      <c r="AX31470" s="80"/>
      <c r="AY31470" s="80"/>
      <c r="AZ31470" s="80"/>
      <c r="BA31470" s="80"/>
      <c r="BB31470" s="80"/>
    </row>
    <row r="31471" spans="9:54" x14ac:dyDescent="0.25">
      <c r="I31471" s="80"/>
      <c r="AX31471" s="80"/>
      <c r="AY31471" s="80"/>
      <c r="AZ31471" s="80"/>
      <c r="BA31471" s="80"/>
      <c r="BB31471" s="80"/>
    </row>
    <row r="31472" spans="9:54" x14ac:dyDescent="0.25">
      <c r="I31472" s="80"/>
      <c r="AX31472" s="80"/>
      <c r="AY31472" s="80"/>
      <c r="AZ31472" s="80"/>
      <c r="BA31472" s="80"/>
      <c r="BB31472" s="80"/>
    </row>
    <row r="31473" spans="9:54" x14ac:dyDescent="0.25">
      <c r="I31473" s="80"/>
      <c r="AX31473" s="80"/>
      <c r="AY31473" s="80"/>
      <c r="AZ31473" s="80"/>
      <c r="BA31473" s="80"/>
      <c r="BB31473" s="80"/>
    </row>
    <row r="31474" spans="9:54" x14ac:dyDescent="0.25">
      <c r="I31474" s="80"/>
      <c r="AX31474" s="80"/>
      <c r="AY31474" s="80"/>
      <c r="AZ31474" s="80"/>
      <c r="BA31474" s="80"/>
      <c r="BB31474" s="80"/>
    </row>
    <row r="31475" spans="9:54" x14ac:dyDescent="0.25">
      <c r="I31475" s="80"/>
      <c r="AX31475" s="80"/>
      <c r="AY31475" s="80"/>
      <c r="AZ31475" s="80"/>
      <c r="BA31475" s="80"/>
      <c r="BB31475" s="80"/>
    </row>
    <row r="31476" spans="9:54" x14ac:dyDescent="0.25">
      <c r="I31476" s="80"/>
      <c r="AX31476" s="80"/>
      <c r="AY31476" s="80"/>
      <c r="AZ31476" s="80"/>
      <c r="BA31476" s="80"/>
      <c r="BB31476" s="80"/>
    </row>
    <row r="31477" spans="9:54" x14ac:dyDescent="0.25">
      <c r="I31477" s="80"/>
      <c r="AX31477" s="80"/>
      <c r="AY31477" s="80"/>
      <c r="AZ31477" s="80"/>
      <c r="BA31477" s="80"/>
      <c r="BB31477" s="80"/>
    </row>
    <row r="31478" spans="9:54" x14ac:dyDescent="0.25">
      <c r="I31478" s="80"/>
      <c r="AX31478" s="80"/>
      <c r="AY31478" s="80"/>
      <c r="AZ31478" s="80"/>
      <c r="BA31478" s="80"/>
      <c r="BB31478" s="80"/>
    </row>
    <row r="31479" spans="9:54" x14ac:dyDescent="0.25">
      <c r="I31479" s="80"/>
      <c r="AX31479" s="80"/>
      <c r="AY31479" s="80"/>
      <c r="AZ31479" s="80"/>
      <c r="BA31479" s="80"/>
      <c r="BB31479" s="80"/>
    </row>
    <row r="31480" spans="9:54" x14ac:dyDescent="0.25">
      <c r="I31480" s="80"/>
      <c r="AX31480" s="80"/>
      <c r="AY31480" s="80"/>
      <c r="AZ31480" s="80"/>
      <c r="BA31480" s="80"/>
      <c r="BB31480" s="80"/>
    </row>
    <row r="31481" spans="9:54" x14ac:dyDescent="0.25">
      <c r="I31481" s="80"/>
      <c r="AX31481" s="80"/>
      <c r="AY31481" s="80"/>
      <c r="AZ31481" s="80"/>
      <c r="BA31481" s="80"/>
      <c r="BB31481" s="80"/>
    </row>
    <row r="31482" spans="9:54" x14ac:dyDescent="0.25">
      <c r="I31482" s="80"/>
      <c r="AX31482" s="80"/>
      <c r="AY31482" s="80"/>
      <c r="AZ31482" s="80"/>
      <c r="BA31482" s="80"/>
      <c r="BB31482" s="80"/>
    </row>
    <row r="31483" spans="9:54" x14ac:dyDescent="0.25">
      <c r="I31483" s="80"/>
      <c r="AX31483" s="80"/>
      <c r="AY31483" s="80"/>
      <c r="AZ31483" s="80"/>
      <c r="BA31483" s="80"/>
      <c r="BB31483" s="80"/>
    </row>
    <row r="31484" spans="9:54" x14ac:dyDescent="0.25">
      <c r="I31484" s="80"/>
      <c r="AX31484" s="80"/>
      <c r="AY31484" s="80"/>
      <c r="AZ31484" s="80"/>
      <c r="BA31484" s="80"/>
      <c r="BB31484" s="80"/>
    </row>
    <row r="31485" spans="9:54" x14ac:dyDescent="0.25">
      <c r="I31485" s="80"/>
      <c r="AX31485" s="80"/>
      <c r="AY31485" s="80"/>
      <c r="AZ31485" s="80"/>
      <c r="BA31485" s="80"/>
      <c r="BB31485" s="80"/>
    </row>
    <row r="31486" spans="9:54" x14ac:dyDescent="0.25">
      <c r="I31486" s="80"/>
      <c r="AX31486" s="80"/>
      <c r="AY31486" s="80"/>
      <c r="AZ31486" s="80"/>
      <c r="BA31486" s="80"/>
      <c r="BB31486" s="80"/>
    </row>
    <row r="31487" spans="9:54" x14ac:dyDescent="0.25">
      <c r="I31487" s="80"/>
      <c r="AX31487" s="80"/>
      <c r="AY31487" s="80"/>
      <c r="AZ31487" s="80"/>
      <c r="BA31487" s="80"/>
      <c r="BB31487" s="80"/>
    </row>
    <row r="31488" spans="9:54" x14ac:dyDescent="0.25">
      <c r="I31488" s="80"/>
      <c r="AX31488" s="80"/>
      <c r="AY31488" s="80"/>
      <c r="AZ31488" s="80"/>
      <c r="BA31488" s="80"/>
      <c r="BB31488" s="80"/>
    </row>
    <row r="31489" spans="9:54" x14ac:dyDescent="0.25">
      <c r="I31489" s="80"/>
      <c r="AX31489" s="80"/>
      <c r="AY31489" s="80"/>
      <c r="AZ31489" s="80"/>
      <c r="BA31489" s="80"/>
      <c r="BB31489" s="80"/>
    </row>
    <row r="31490" spans="9:54" x14ac:dyDescent="0.25">
      <c r="I31490" s="80"/>
      <c r="AX31490" s="80"/>
      <c r="AY31490" s="80"/>
      <c r="AZ31490" s="80"/>
      <c r="BA31490" s="80"/>
      <c r="BB31490" s="80"/>
    </row>
    <row r="31491" spans="9:54" x14ac:dyDescent="0.25">
      <c r="I31491" s="80"/>
      <c r="AX31491" s="80"/>
      <c r="AY31491" s="80"/>
      <c r="AZ31491" s="80"/>
      <c r="BA31491" s="80"/>
      <c r="BB31491" s="80"/>
    </row>
    <row r="31492" spans="9:54" x14ac:dyDescent="0.25">
      <c r="I31492" s="80"/>
      <c r="AX31492" s="80"/>
      <c r="AY31492" s="80"/>
      <c r="AZ31492" s="80"/>
      <c r="BA31492" s="80"/>
      <c r="BB31492" s="80"/>
    </row>
    <row r="31493" spans="9:54" x14ac:dyDescent="0.25">
      <c r="I31493" s="80"/>
      <c r="AX31493" s="80"/>
      <c r="AY31493" s="80"/>
      <c r="AZ31493" s="80"/>
      <c r="BA31493" s="80"/>
      <c r="BB31493" s="80"/>
    </row>
    <row r="31494" spans="9:54" x14ac:dyDescent="0.25">
      <c r="I31494" s="80"/>
      <c r="AX31494" s="80"/>
      <c r="AY31494" s="80"/>
      <c r="AZ31494" s="80"/>
      <c r="BA31494" s="80"/>
      <c r="BB31494" s="80"/>
    </row>
    <row r="31495" spans="9:54" x14ac:dyDescent="0.25">
      <c r="I31495" s="80"/>
      <c r="AX31495" s="80"/>
      <c r="AY31495" s="80"/>
      <c r="AZ31495" s="80"/>
      <c r="BA31495" s="80"/>
      <c r="BB31495" s="80"/>
    </row>
    <row r="31496" spans="9:54" x14ac:dyDescent="0.25">
      <c r="I31496" s="80"/>
      <c r="AX31496" s="80"/>
      <c r="AY31496" s="80"/>
      <c r="AZ31496" s="80"/>
      <c r="BA31496" s="80"/>
      <c r="BB31496" s="80"/>
    </row>
    <row r="31497" spans="9:54" x14ac:dyDescent="0.25">
      <c r="I31497" s="80"/>
      <c r="AX31497" s="80"/>
      <c r="AY31497" s="80"/>
      <c r="AZ31497" s="80"/>
      <c r="BA31497" s="80"/>
      <c r="BB31497" s="80"/>
    </row>
    <row r="31498" spans="9:54" x14ac:dyDescent="0.25">
      <c r="I31498" s="80"/>
      <c r="AX31498" s="80"/>
      <c r="AY31498" s="80"/>
      <c r="AZ31498" s="80"/>
      <c r="BA31498" s="80"/>
      <c r="BB31498" s="80"/>
    </row>
    <row r="31499" spans="9:54" x14ac:dyDescent="0.25">
      <c r="I31499" s="80"/>
      <c r="AX31499" s="80"/>
      <c r="AY31499" s="80"/>
      <c r="AZ31499" s="80"/>
      <c r="BA31499" s="80"/>
      <c r="BB31499" s="80"/>
    </row>
    <row r="31500" spans="9:54" x14ac:dyDescent="0.25">
      <c r="I31500" s="80"/>
      <c r="AX31500" s="80"/>
      <c r="AY31500" s="80"/>
      <c r="AZ31500" s="80"/>
      <c r="BA31500" s="80"/>
      <c r="BB31500" s="80"/>
    </row>
    <row r="31501" spans="9:54" x14ac:dyDescent="0.25">
      <c r="I31501" s="80"/>
      <c r="AX31501" s="80"/>
      <c r="AY31501" s="80"/>
      <c r="AZ31501" s="80"/>
      <c r="BA31501" s="80"/>
      <c r="BB31501" s="80"/>
    </row>
    <row r="31502" spans="9:54" x14ac:dyDescent="0.25">
      <c r="I31502" s="80"/>
      <c r="AX31502" s="80"/>
      <c r="AY31502" s="80"/>
      <c r="AZ31502" s="80"/>
      <c r="BA31502" s="80"/>
      <c r="BB31502" s="80"/>
    </row>
    <row r="31503" spans="9:54" x14ac:dyDescent="0.25">
      <c r="I31503" s="80"/>
      <c r="AX31503" s="80"/>
      <c r="AY31503" s="80"/>
      <c r="AZ31503" s="80"/>
      <c r="BA31503" s="80"/>
      <c r="BB31503" s="80"/>
    </row>
    <row r="31504" spans="9:54" x14ac:dyDescent="0.25">
      <c r="I31504" s="80"/>
      <c r="AX31504" s="80"/>
      <c r="AY31504" s="80"/>
      <c r="AZ31504" s="80"/>
      <c r="BA31504" s="80"/>
      <c r="BB31504" s="80"/>
    </row>
    <row r="31505" spans="9:54" x14ac:dyDescent="0.25">
      <c r="I31505" s="80"/>
      <c r="AX31505" s="80"/>
      <c r="AY31505" s="80"/>
      <c r="AZ31505" s="80"/>
      <c r="BA31505" s="80"/>
      <c r="BB31505" s="80"/>
    </row>
    <row r="31506" spans="9:54" x14ac:dyDescent="0.25">
      <c r="I31506" s="80"/>
      <c r="AX31506" s="80"/>
      <c r="AY31506" s="80"/>
      <c r="AZ31506" s="80"/>
      <c r="BA31506" s="80"/>
      <c r="BB31506" s="80"/>
    </row>
    <row r="31507" spans="9:54" x14ac:dyDescent="0.25">
      <c r="I31507" s="80"/>
      <c r="AX31507" s="80"/>
      <c r="AY31507" s="80"/>
      <c r="AZ31507" s="80"/>
      <c r="BA31507" s="80"/>
      <c r="BB31507" s="80"/>
    </row>
    <row r="31508" spans="9:54" x14ac:dyDescent="0.25">
      <c r="I31508" s="80"/>
      <c r="AX31508" s="80"/>
      <c r="AY31508" s="80"/>
      <c r="AZ31508" s="80"/>
      <c r="BA31508" s="80"/>
      <c r="BB31508" s="80"/>
    </row>
    <row r="31509" spans="9:54" x14ac:dyDescent="0.25">
      <c r="I31509" s="80"/>
      <c r="AX31509" s="80"/>
      <c r="AY31509" s="80"/>
      <c r="AZ31509" s="80"/>
      <c r="BA31509" s="80"/>
      <c r="BB31509" s="80"/>
    </row>
    <row r="31510" spans="9:54" x14ac:dyDescent="0.25">
      <c r="I31510" s="80"/>
      <c r="AX31510" s="80"/>
      <c r="AY31510" s="80"/>
      <c r="AZ31510" s="80"/>
      <c r="BA31510" s="80"/>
      <c r="BB31510" s="80"/>
    </row>
    <row r="31511" spans="9:54" x14ac:dyDescent="0.25">
      <c r="I31511" s="80"/>
      <c r="AX31511" s="80"/>
      <c r="AY31511" s="80"/>
      <c r="AZ31511" s="80"/>
      <c r="BA31511" s="80"/>
      <c r="BB31511" s="80"/>
    </row>
    <row r="31512" spans="9:54" x14ac:dyDescent="0.25">
      <c r="I31512" s="80"/>
      <c r="AX31512" s="80"/>
      <c r="AY31512" s="80"/>
      <c r="AZ31512" s="80"/>
      <c r="BA31512" s="80"/>
      <c r="BB31512" s="80"/>
    </row>
    <row r="31513" spans="9:54" x14ac:dyDescent="0.25">
      <c r="I31513" s="80"/>
      <c r="AX31513" s="80"/>
      <c r="AY31513" s="80"/>
      <c r="AZ31513" s="80"/>
      <c r="BA31513" s="80"/>
      <c r="BB31513" s="80"/>
    </row>
    <row r="31514" spans="9:54" x14ac:dyDescent="0.25">
      <c r="I31514" s="80"/>
      <c r="AX31514" s="80"/>
      <c r="AY31514" s="80"/>
      <c r="AZ31514" s="80"/>
      <c r="BA31514" s="80"/>
      <c r="BB31514" s="80"/>
    </row>
    <row r="31515" spans="9:54" x14ac:dyDescent="0.25">
      <c r="I31515" s="80"/>
      <c r="AX31515" s="80"/>
      <c r="AY31515" s="80"/>
      <c r="AZ31515" s="80"/>
      <c r="BA31515" s="80"/>
      <c r="BB31515" s="80"/>
    </row>
    <row r="31516" spans="9:54" x14ac:dyDescent="0.25">
      <c r="I31516" s="80"/>
      <c r="AX31516" s="80"/>
      <c r="AY31516" s="80"/>
      <c r="AZ31516" s="80"/>
      <c r="BA31516" s="80"/>
      <c r="BB31516" s="80"/>
    </row>
    <row r="31517" spans="9:54" x14ac:dyDescent="0.25">
      <c r="I31517" s="80"/>
      <c r="AX31517" s="80"/>
      <c r="AY31517" s="80"/>
      <c r="AZ31517" s="80"/>
      <c r="BA31517" s="80"/>
      <c r="BB31517" s="80"/>
    </row>
    <row r="31518" spans="9:54" x14ac:dyDescent="0.25">
      <c r="I31518" s="80"/>
      <c r="AX31518" s="80"/>
      <c r="AY31518" s="80"/>
      <c r="AZ31518" s="80"/>
      <c r="BA31518" s="80"/>
      <c r="BB31518" s="80"/>
    </row>
    <row r="31519" spans="9:54" x14ac:dyDescent="0.25">
      <c r="I31519" s="80"/>
      <c r="AX31519" s="80"/>
      <c r="AY31519" s="80"/>
      <c r="AZ31519" s="80"/>
      <c r="BA31519" s="80"/>
      <c r="BB31519" s="80"/>
    </row>
    <row r="31520" spans="9:54" x14ac:dyDescent="0.25">
      <c r="I31520" s="80"/>
      <c r="AX31520" s="80"/>
      <c r="AY31520" s="80"/>
      <c r="AZ31520" s="80"/>
      <c r="BA31520" s="80"/>
      <c r="BB31520" s="80"/>
    </row>
    <row r="31521" spans="9:54" x14ac:dyDescent="0.25">
      <c r="I31521" s="80"/>
      <c r="AX31521" s="80"/>
      <c r="AY31521" s="80"/>
      <c r="AZ31521" s="80"/>
      <c r="BA31521" s="80"/>
      <c r="BB31521" s="80"/>
    </row>
    <row r="31522" spans="9:54" x14ac:dyDescent="0.25">
      <c r="I31522" s="80"/>
      <c r="AX31522" s="80"/>
      <c r="AY31522" s="80"/>
      <c r="AZ31522" s="80"/>
      <c r="BA31522" s="80"/>
      <c r="BB31522" s="80"/>
    </row>
    <row r="31523" spans="9:54" x14ac:dyDescent="0.25">
      <c r="I31523" s="80"/>
      <c r="AX31523" s="80"/>
      <c r="AY31523" s="80"/>
      <c r="AZ31523" s="80"/>
      <c r="BA31523" s="80"/>
      <c r="BB31523" s="80"/>
    </row>
    <row r="31524" spans="9:54" x14ac:dyDescent="0.25">
      <c r="I31524" s="80"/>
      <c r="AX31524" s="80"/>
      <c r="AY31524" s="80"/>
      <c r="AZ31524" s="80"/>
      <c r="BA31524" s="80"/>
      <c r="BB31524" s="80"/>
    </row>
    <row r="31525" spans="9:54" x14ac:dyDescent="0.25">
      <c r="I31525" s="80"/>
      <c r="AX31525" s="80"/>
      <c r="AY31525" s="80"/>
      <c r="AZ31525" s="80"/>
      <c r="BA31525" s="80"/>
      <c r="BB31525" s="80"/>
    </row>
    <row r="31526" spans="9:54" x14ac:dyDescent="0.25">
      <c r="I31526" s="80"/>
      <c r="AX31526" s="80"/>
      <c r="AY31526" s="80"/>
      <c r="AZ31526" s="80"/>
      <c r="BA31526" s="80"/>
      <c r="BB31526" s="80"/>
    </row>
    <row r="31527" spans="9:54" x14ac:dyDescent="0.25">
      <c r="I31527" s="80"/>
      <c r="AX31527" s="80"/>
      <c r="AY31527" s="80"/>
      <c r="AZ31527" s="80"/>
      <c r="BA31527" s="80"/>
      <c r="BB31527" s="80"/>
    </row>
    <row r="31528" spans="9:54" x14ac:dyDescent="0.25">
      <c r="I31528" s="80"/>
      <c r="AX31528" s="80"/>
      <c r="AY31528" s="80"/>
      <c r="AZ31528" s="80"/>
      <c r="BA31528" s="80"/>
      <c r="BB31528" s="80"/>
    </row>
    <row r="31529" spans="9:54" x14ac:dyDescent="0.25">
      <c r="I31529" s="80"/>
      <c r="AX31529" s="80"/>
      <c r="AY31529" s="80"/>
      <c r="AZ31529" s="80"/>
      <c r="BA31529" s="80"/>
      <c r="BB31529" s="80"/>
    </row>
    <row r="31530" spans="9:54" x14ac:dyDescent="0.25">
      <c r="I31530" s="80"/>
      <c r="AX31530" s="80"/>
      <c r="AY31530" s="80"/>
      <c r="AZ31530" s="80"/>
      <c r="BA31530" s="80"/>
      <c r="BB31530" s="80"/>
    </row>
    <row r="31531" spans="9:54" x14ac:dyDescent="0.25">
      <c r="I31531" s="80"/>
      <c r="AX31531" s="80"/>
      <c r="AY31531" s="80"/>
      <c r="AZ31531" s="80"/>
      <c r="BA31531" s="80"/>
      <c r="BB31531" s="80"/>
    </row>
    <row r="31532" spans="9:54" x14ac:dyDescent="0.25">
      <c r="I31532" s="80"/>
      <c r="AX31532" s="80"/>
      <c r="AY31532" s="80"/>
      <c r="AZ31532" s="80"/>
      <c r="BA31532" s="80"/>
      <c r="BB31532" s="80"/>
    </row>
    <row r="31533" spans="9:54" x14ac:dyDescent="0.25">
      <c r="I31533" s="80"/>
      <c r="AX31533" s="80"/>
      <c r="AY31533" s="80"/>
      <c r="AZ31533" s="80"/>
      <c r="BA31533" s="80"/>
      <c r="BB31533" s="80"/>
    </row>
    <row r="31534" spans="9:54" x14ac:dyDescent="0.25">
      <c r="I31534" s="80"/>
      <c r="AX31534" s="80"/>
      <c r="AY31534" s="80"/>
      <c r="AZ31534" s="80"/>
      <c r="BA31534" s="80"/>
      <c r="BB31534" s="80"/>
    </row>
    <row r="31535" spans="9:54" x14ac:dyDescent="0.25">
      <c r="I31535" s="80"/>
      <c r="AX31535" s="80"/>
      <c r="AY31535" s="80"/>
      <c r="AZ31535" s="80"/>
      <c r="BA31535" s="80"/>
      <c r="BB31535" s="80"/>
    </row>
    <row r="31536" spans="9:54" x14ac:dyDescent="0.25">
      <c r="I31536" s="80"/>
      <c r="AX31536" s="80"/>
      <c r="AY31536" s="80"/>
      <c r="AZ31536" s="80"/>
      <c r="BA31536" s="80"/>
      <c r="BB31536" s="80"/>
    </row>
    <row r="31537" spans="9:54" x14ac:dyDescent="0.25">
      <c r="I31537" s="80"/>
      <c r="AX31537" s="80"/>
      <c r="AY31537" s="80"/>
      <c r="AZ31537" s="80"/>
      <c r="BA31537" s="80"/>
      <c r="BB31537" s="80"/>
    </row>
    <row r="31538" spans="9:54" x14ac:dyDescent="0.25">
      <c r="I31538" s="80"/>
      <c r="AX31538" s="80"/>
      <c r="AY31538" s="80"/>
      <c r="AZ31538" s="80"/>
      <c r="BA31538" s="80"/>
      <c r="BB31538" s="80"/>
    </row>
    <row r="31539" spans="9:54" x14ac:dyDescent="0.25">
      <c r="I31539" s="80"/>
      <c r="AX31539" s="80"/>
      <c r="AY31539" s="80"/>
      <c r="AZ31539" s="80"/>
      <c r="BA31539" s="80"/>
      <c r="BB31539" s="80"/>
    </row>
    <row r="31540" spans="9:54" x14ac:dyDescent="0.25">
      <c r="I31540" s="80"/>
      <c r="AX31540" s="80"/>
      <c r="AY31540" s="80"/>
      <c r="AZ31540" s="80"/>
      <c r="BA31540" s="80"/>
      <c r="BB31540" s="80"/>
    </row>
    <row r="31541" spans="9:54" x14ac:dyDescent="0.25">
      <c r="I31541" s="80"/>
      <c r="AX31541" s="80"/>
      <c r="AY31541" s="80"/>
      <c r="AZ31541" s="80"/>
      <c r="BA31541" s="80"/>
      <c r="BB31541" s="80"/>
    </row>
    <row r="31542" spans="9:54" x14ac:dyDescent="0.25">
      <c r="I31542" s="80"/>
      <c r="AX31542" s="80"/>
      <c r="AY31542" s="80"/>
      <c r="AZ31542" s="80"/>
      <c r="BA31542" s="80"/>
      <c r="BB31542" s="80"/>
    </row>
    <row r="31543" spans="9:54" x14ac:dyDescent="0.25">
      <c r="I31543" s="80"/>
      <c r="AX31543" s="80"/>
      <c r="AY31543" s="80"/>
      <c r="AZ31543" s="80"/>
      <c r="BA31543" s="80"/>
      <c r="BB31543" s="80"/>
    </row>
    <row r="31544" spans="9:54" x14ac:dyDescent="0.25">
      <c r="I31544" s="80"/>
      <c r="AX31544" s="80"/>
      <c r="AY31544" s="80"/>
      <c r="AZ31544" s="80"/>
      <c r="BA31544" s="80"/>
      <c r="BB31544" s="80"/>
    </row>
    <row r="31545" spans="9:54" x14ac:dyDescent="0.25">
      <c r="I31545" s="80"/>
      <c r="AX31545" s="80"/>
      <c r="AY31545" s="80"/>
      <c r="AZ31545" s="80"/>
      <c r="BA31545" s="80"/>
      <c r="BB31545" s="80"/>
    </row>
    <row r="31546" spans="9:54" x14ac:dyDescent="0.25">
      <c r="I31546" s="80"/>
      <c r="AX31546" s="80"/>
      <c r="AY31546" s="80"/>
      <c r="AZ31546" s="80"/>
      <c r="BA31546" s="80"/>
      <c r="BB31546" s="80"/>
    </row>
    <row r="31547" spans="9:54" x14ac:dyDescent="0.25">
      <c r="I31547" s="80"/>
      <c r="AX31547" s="80"/>
      <c r="AY31547" s="80"/>
      <c r="AZ31547" s="80"/>
      <c r="BA31547" s="80"/>
      <c r="BB31547" s="80"/>
    </row>
    <row r="31548" spans="9:54" x14ac:dyDescent="0.25">
      <c r="I31548" s="80"/>
      <c r="AX31548" s="80"/>
      <c r="AY31548" s="80"/>
      <c r="AZ31548" s="80"/>
      <c r="BA31548" s="80"/>
      <c r="BB31548" s="80"/>
    </row>
    <row r="31549" spans="9:54" x14ac:dyDescent="0.25">
      <c r="I31549" s="80"/>
      <c r="AX31549" s="80"/>
      <c r="AY31549" s="80"/>
      <c r="AZ31549" s="80"/>
      <c r="BA31549" s="80"/>
      <c r="BB31549" s="80"/>
    </row>
    <row r="31550" spans="9:54" x14ac:dyDescent="0.25">
      <c r="I31550" s="80"/>
      <c r="AX31550" s="80"/>
      <c r="AY31550" s="80"/>
      <c r="AZ31550" s="80"/>
      <c r="BA31550" s="80"/>
      <c r="BB31550" s="80"/>
    </row>
    <row r="31551" spans="9:54" x14ac:dyDescent="0.25">
      <c r="I31551" s="80"/>
      <c r="AX31551" s="80"/>
      <c r="AY31551" s="80"/>
      <c r="AZ31551" s="80"/>
      <c r="BA31551" s="80"/>
      <c r="BB31551" s="80"/>
    </row>
    <row r="31552" spans="9:54" x14ac:dyDescent="0.25">
      <c r="I31552" s="80"/>
      <c r="AX31552" s="80"/>
      <c r="AY31552" s="80"/>
      <c r="AZ31552" s="80"/>
      <c r="BA31552" s="80"/>
      <c r="BB31552" s="80"/>
    </row>
    <row r="31553" spans="9:54" x14ac:dyDescent="0.25">
      <c r="I31553" s="80"/>
      <c r="AX31553" s="80"/>
      <c r="AY31553" s="80"/>
      <c r="AZ31553" s="80"/>
      <c r="BA31553" s="80"/>
      <c r="BB31553" s="80"/>
    </row>
    <row r="31554" spans="9:54" x14ac:dyDescent="0.25">
      <c r="I31554" s="80"/>
      <c r="AX31554" s="80"/>
      <c r="AY31554" s="80"/>
      <c r="AZ31554" s="80"/>
      <c r="BA31554" s="80"/>
      <c r="BB31554" s="80"/>
    </row>
    <row r="31555" spans="9:54" x14ac:dyDescent="0.25">
      <c r="I31555" s="80"/>
      <c r="AX31555" s="80"/>
      <c r="AY31555" s="80"/>
      <c r="AZ31555" s="80"/>
      <c r="BA31555" s="80"/>
      <c r="BB31555" s="80"/>
    </row>
    <row r="31556" spans="9:54" x14ac:dyDescent="0.25">
      <c r="I31556" s="80"/>
      <c r="AX31556" s="80"/>
      <c r="AY31556" s="80"/>
      <c r="AZ31556" s="80"/>
      <c r="BA31556" s="80"/>
      <c r="BB31556" s="80"/>
    </row>
    <row r="31557" spans="9:54" x14ac:dyDescent="0.25">
      <c r="I31557" s="80"/>
      <c r="AX31557" s="80"/>
      <c r="AY31557" s="80"/>
      <c r="AZ31557" s="80"/>
      <c r="BA31557" s="80"/>
      <c r="BB31557" s="80"/>
    </row>
    <row r="31558" spans="9:54" x14ac:dyDescent="0.25">
      <c r="I31558" s="80"/>
      <c r="AX31558" s="80"/>
      <c r="AY31558" s="80"/>
      <c r="AZ31558" s="80"/>
      <c r="BA31558" s="80"/>
      <c r="BB31558" s="80"/>
    </row>
    <row r="31559" spans="9:54" x14ac:dyDescent="0.25">
      <c r="I31559" s="80"/>
      <c r="AX31559" s="80"/>
      <c r="AY31559" s="80"/>
      <c r="AZ31559" s="80"/>
      <c r="BA31559" s="80"/>
      <c r="BB31559" s="80"/>
    </row>
    <row r="31560" spans="9:54" x14ac:dyDescent="0.25">
      <c r="I31560" s="80"/>
      <c r="AX31560" s="80"/>
      <c r="AY31560" s="80"/>
      <c r="AZ31560" s="80"/>
      <c r="BA31560" s="80"/>
      <c r="BB31560" s="80"/>
    </row>
    <row r="31561" spans="9:54" x14ac:dyDescent="0.25">
      <c r="I31561" s="80"/>
      <c r="AX31561" s="80"/>
      <c r="AY31561" s="80"/>
      <c r="AZ31561" s="80"/>
      <c r="BA31561" s="80"/>
      <c r="BB31561" s="80"/>
    </row>
    <row r="31562" spans="9:54" x14ac:dyDescent="0.25">
      <c r="I31562" s="80"/>
      <c r="AX31562" s="80"/>
      <c r="AY31562" s="80"/>
      <c r="AZ31562" s="80"/>
      <c r="BA31562" s="80"/>
      <c r="BB31562" s="80"/>
    </row>
    <row r="31563" spans="9:54" x14ac:dyDescent="0.25">
      <c r="I31563" s="80"/>
      <c r="AX31563" s="80"/>
      <c r="AY31563" s="80"/>
      <c r="AZ31563" s="80"/>
      <c r="BA31563" s="80"/>
      <c r="BB31563" s="80"/>
    </row>
    <row r="31564" spans="9:54" x14ac:dyDescent="0.25">
      <c r="I31564" s="80"/>
      <c r="AX31564" s="80"/>
      <c r="AY31564" s="80"/>
      <c r="AZ31564" s="80"/>
      <c r="BA31564" s="80"/>
      <c r="BB31564" s="80"/>
    </row>
    <row r="31565" spans="9:54" x14ac:dyDescent="0.25">
      <c r="I31565" s="80"/>
      <c r="AX31565" s="80"/>
      <c r="AY31565" s="80"/>
      <c r="AZ31565" s="80"/>
      <c r="BA31565" s="80"/>
      <c r="BB31565" s="80"/>
    </row>
    <row r="31566" spans="9:54" x14ac:dyDescent="0.25">
      <c r="I31566" s="80"/>
      <c r="AX31566" s="80"/>
      <c r="AY31566" s="80"/>
      <c r="AZ31566" s="80"/>
      <c r="BA31566" s="80"/>
      <c r="BB31566" s="80"/>
    </row>
    <row r="31567" spans="9:54" x14ac:dyDescent="0.25">
      <c r="I31567" s="80"/>
      <c r="AX31567" s="80"/>
      <c r="AY31567" s="80"/>
      <c r="AZ31567" s="80"/>
      <c r="BA31567" s="80"/>
      <c r="BB31567" s="80"/>
    </row>
    <row r="31568" spans="9:54" x14ac:dyDescent="0.25">
      <c r="I31568" s="80"/>
      <c r="AX31568" s="80"/>
      <c r="AY31568" s="80"/>
      <c r="AZ31568" s="80"/>
      <c r="BA31568" s="80"/>
      <c r="BB31568" s="80"/>
    </row>
    <row r="31569" spans="9:54" x14ac:dyDescent="0.25">
      <c r="I31569" s="80"/>
      <c r="AX31569" s="80"/>
      <c r="AY31569" s="80"/>
      <c r="AZ31569" s="80"/>
      <c r="BA31569" s="80"/>
      <c r="BB31569" s="80"/>
    </row>
    <row r="31570" spans="9:54" x14ac:dyDescent="0.25">
      <c r="I31570" s="80"/>
      <c r="AX31570" s="80"/>
      <c r="AY31570" s="80"/>
      <c r="AZ31570" s="80"/>
      <c r="BA31570" s="80"/>
      <c r="BB31570" s="80"/>
    </row>
    <row r="31571" spans="9:54" x14ac:dyDescent="0.25">
      <c r="I31571" s="80"/>
      <c r="AX31571" s="80"/>
      <c r="AY31571" s="80"/>
      <c r="AZ31571" s="80"/>
      <c r="BA31571" s="80"/>
      <c r="BB31571" s="80"/>
    </row>
    <row r="31572" spans="9:54" x14ac:dyDescent="0.25">
      <c r="I31572" s="80"/>
      <c r="AX31572" s="80"/>
      <c r="AY31572" s="80"/>
      <c r="AZ31572" s="80"/>
      <c r="BA31572" s="80"/>
      <c r="BB31572" s="80"/>
    </row>
    <row r="31573" spans="9:54" x14ac:dyDescent="0.25">
      <c r="I31573" s="80"/>
      <c r="AX31573" s="80"/>
      <c r="AY31573" s="80"/>
      <c r="AZ31573" s="80"/>
      <c r="BA31573" s="80"/>
      <c r="BB31573" s="80"/>
    </row>
    <row r="31574" spans="9:54" x14ac:dyDescent="0.25">
      <c r="I31574" s="80"/>
      <c r="AX31574" s="80"/>
      <c r="AY31574" s="80"/>
      <c r="AZ31574" s="80"/>
      <c r="BA31574" s="80"/>
      <c r="BB31574" s="80"/>
    </row>
    <row r="31575" spans="9:54" x14ac:dyDescent="0.25">
      <c r="I31575" s="80"/>
      <c r="AX31575" s="80"/>
      <c r="AY31575" s="80"/>
      <c r="AZ31575" s="80"/>
      <c r="BA31575" s="80"/>
      <c r="BB31575" s="80"/>
    </row>
    <row r="31576" spans="9:54" x14ac:dyDescent="0.25">
      <c r="I31576" s="80"/>
      <c r="AX31576" s="80"/>
      <c r="AY31576" s="80"/>
      <c r="AZ31576" s="80"/>
      <c r="BA31576" s="80"/>
      <c r="BB31576" s="80"/>
    </row>
    <row r="31577" spans="9:54" x14ac:dyDescent="0.25">
      <c r="I31577" s="80"/>
      <c r="AX31577" s="80"/>
      <c r="AY31577" s="80"/>
      <c r="AZ31577" s="80"/>
      <c r="BA31577" s="80"/>
      <c r="BB31577" s="80"/>
    </row>
    <row r="31578" spans="9:54" x14ac:dyDescent="0.25">
      <c r="I31578" s="80"/>
      <c r="AX31578" s="80"/>
      <c r="AY31578" s="80"/>
      <c r="AZ31578" s="80"/>
      <c r="BA31578" s="80"/>
      <c r="BB31578" s="80"/>
    </row>
    <row r="31579" spans="9:54" x14ac:dyDescent="0.25">
      <c r="I31579" s="80"/>
      <c r="AX31579" s="80"/>
      <c r="AY31579" s="80"/>
      <c r="AZ31579" s="80"/>
      <c r="BA31579" s="80"/>
      <c r="BB31579" s="80"/>
    </row>
    <row r="31580" spans="9:54" x14ac:dyDescent="0.25">
      <c r="I31580" s="80"/>
      <c r="AX31580" s="80"/>
      <c r="AY31580" s="80"/>
      <c r="AZ31580" s="80"/>
      <c r="BA31580" s="80"/>
      <c r="BB31580" s="80"/>
    </row>
    <row r="31581" spans="9:54" x14ac:dyDescent="0.25">
      <c r="I31581" s="80"/>
      <c r="AX31581" s="80"/>
      <c r="AY31581" s="80"/>
      <c r="AZ31581" s="80"/>
      <c r="BA31581" s="80"/>
      <c r="BB31581" s="80"/>
    </row>
    <row r="31582" spans="9:54" x14ac:dyDescent="0.25">
      <c r="I31582" s="80"/>
      <c r="AX31582" s="80"/>
      <c r="AY31582" s="80"/>
      <c r="AZ31582" s="80"/>
      <c r="BA31582" s="80"/>
      <c r="BB31582" s="80"/>
    </row>
    <row r="31583" spans="9:54" x14ac:dyDescent="0.25">
      <c r="I31583" s="80"/>
      <c r="AX31583" s="80"/>
      <c r="AY31583" s="80"/>
      <c r="AZ31583" s="80"/>
      <c r="BA31583" s="80"/>
      <c r="BB31583" s="80"/>
    </row>
    <row r="31584" spans="9:54" x14ac:dyDescent="0.25">
      <c r="I31584" s="80"/>
      <c r="AX31584" s="80"/>
      <c r="AY31584" s="80"/>
      <c r="AZ31584" s="80"/>
      <c r="BA31584" s="80"/>
      <c r="BB31584" s="80"/>
    </row>
    <row r="31585" spans="9:54" x14ac:dyDescent="0.25">
      <c r="I31585" s="80"/>
      <c r="AX31585" s="80"/>
      <c r="AY31585" s="80"/>
      <c r="AZ31585" s="80"/>
      <c r="BA31585" s="80"/>
      <c r="BB31585" s="80"/>
    </row>
    <row r="31586" spans="9:54" x14ac:dyDescent="0.25">
      <c r="I31586" s="80"/>
      <c r="AX31586" s="80"/>
      <c r="AY31586" s="80"/>
      <c r="AZ31586" s="80"/>
      <c r="BA31586" s="80"/>
      <c r="BB31586" s="80"/>
    </row>
    <row r="31587" spans="9:54" x14ac:dyDescent="0.25">
      <c r="I31587" s="80"/>
      <c r="AX31587" s="80"/>
      <c r="AY31587" s="80"/>
      <c r="AZ31587" s="80"/>
      <c r="BA31587" s="80"/>
      <c r="BB31587" s="80"/>
    </row>
    <row r="31588" spans="9:54" x14ac:dyDescent="0.25">
      <c r="I31588" s="80"/>
      <c r="AX31588" s="80"/>
      <c r="AY31588" s="80"/>
      <c r="AZ31588" s="80"/>
      <c r="BA31588" s="80"/>
      <c r="BB31588" s="80"/>
    </row>
    <row r="31589" spans="9:54" x14ac:dyDescent="0.25">
      <c r="I31589" s="80"/>
      <c r="AX31589" s="80"/>
      <c r="AY31589" s="80"/>
      <c r="AZ31589" s="80"/>
      <c r="BA31589" s="80"/>
      <c r="BB31589" s="80"/>
    </row>
    <row r="31590" spans="9:54" x14ac:dyDescent="0.25">
      <c r="I31590" s="80"/>
      <c r="AX31590" s="80"/>
      <c r="AY31590" s="80"/>
      <c r="AZ31590" s="80"/>
      <c r="BA31590" s="80"/>
      <c r="BB31590" s="80"/>
    </row>
    <row r="31591" spans="9:54" x14ac:dyDescent="0.25">
      <c r="I31591" s="80"/>
      <c r="AX31591" s="80"/>
      <c r="AY31591" s="80"/>
      <c r="AZ31591" s="80"/>
      <c r="BA31591" s="80"/>
      <c r="BB31591" s="80"/>
    </row>
    <row r="31592" spans="9:54" x14ac:dyDescent="0.25">
      <c r="I31592" s="80"/>
      <c r="AX31592" s="80"/>
      <c r="AY31592" s="80"/>
      <c r="AZ31592" s="80"/>
      <c r="BA31592" s="80"/>
      <c r="BB31592" s="80"/>
    </row>
    <row r="31593" spans="9:54" x14ac:dyDescent="0.25">
      <c r="I31593" s="80"/>
      <c r="AX31593" s="80"/>
      <c r="AY31593" s="80"/>
      <c r="AZ31593" s="80"/>
      <c r="BA31593" s="80"/>
      <c r="BB31593" s="80"/>
    </row>
    <row r="31594" spans="9:54" x14ac:dyDescent="0.25">
      <c r="I31594" s="80"/>
      <c r="AX31594" s="80"/>
      <c r="AY31594" s="80"/>
      <c r="AZ31594" s="80"/>
      <c r="BA31594" s="80"/>
      <c r="BB31594" s="80"/>
    </row>
    <row r="31595" spans="9:54" x14ac:dyDescent="0.25">
      <c r="I31595" s="80"/>
      <c r="AX31595" s="80"/>
      <c r="AY31595" s="80"/>
      <c r="AZ31595" s="80"/>
      <c r="BA31595" s="80"/>
      <c r="BB31595" s="80"/>
    </row>
    <row r="31596" spans="9:54" x14ac:dyDescent="0.25">
      <c r="I31596" s="80"/>
      <c r="AX31596" s="80"/>
      <c r="AY31596" s="80"/>
      <c r="AZ31596" s="80"/>
      <c r="BA31596" s="80"/>
      <c r="BB31596" s="80"/>
    </row>
    <row r="31597" spans="9:54" x14ac:dyDescent="0.25">
      <c r="I31597" s="80"/>
      <c r="AX31597" s="80"/>
      <c r="AY31597" s="80"/>
      <c r="AZ31597" s="80"/>
      <c r="BA31597" s="80"/>
      <c r="BB31597" s="80"/>
    </row>
    <row r="31598" spans="9:54" x14ac:dyDescent="0.25">
      <c r="I31598" s="80"/>
      <c r="AX31598" s="80"/>
      <c r="AY31598" s="80"/>
      <c r="AZ31598" s="80"/>
      <c r="BA31598" s="80"/>
      <c r="BB31598" s="80"/>
    </row>
    <row r="31599" spans="9:54" x14ac:dyDescent="0.25">
      <c r="I31599" s="80"/>
      <c r="AX31599" s="80"/>
      <c r="AY31599" s="80"/>
      <c r="AZ31599" s="80"/>
      <c r="BA31599" s="80"/>
      <c r="BB31599" s="80"/>
    </row>
    <row r="31600" spans="9:54" x14ac:dyDescent="0.25">
      <c r="I31600" s="80"/>
      <c r="AX31600" s="80"/>
      <c r="AY31600" s="80"/>
      <c r="AZ31600" s="80"/>
      <c r="BA31600" s="80"/>
      <c r="BB31600" s="80"/>
    </row>
    <row r="31601" spans="9:54" x14ac:dyDescent="0.25">
      <c r="I31601" s="80"/>
      <c r="AX31601" s="80"/>
      <c r="AY31601" s="80"/>
      <c r="AZ31601" s="80"/>
      <c r="BA31601" s="80"/>
      <c r="BB31601" s="80"/>
    </row>
    <row r="31602" spans="9:54" x14ac:dyDescent="0.25">
      <c r="I31602" s="80"/>
      <c r="AX31602" s="80"/>
      <c r="AY31602" s="80"/>
      <c r="AZ31602" s="80"/>
      <c r="BA31602" s="80"/>
      <c r="BB31602" s="80"/>
    </row>
    <row r="31603" spans="9:54" x14ac:dyDescent="0.25">
      <c r="I31603" s="80"/>
      <c r="AX31603" s="80"/>
      <c r="AY31603" s="80"/>
      <c r="AZ31603" s="80"/>
      <c r="BA31603" s="80"/>
      <c r="BB31603" s="80"/>
    </row>
    <row r="31604" spans="9:54" x14ac:dyDescent="0.25">
      <c r="I31604" s="80"/>
      <c r="AX31604" s="80"/>
      <c r="AY31604" s="80"/>
      <c r="AZ31604" s="80"/>
      <c r="BA31604" s="80"/>
      <c r="BB31604" s="80"/>
    </row>
    <row r="31605" spans="9:54" x14ac:dyDescent="0.25">
      <c r="I31605" s="80"/>
      <c r="AX31605" s="80"/>
      <c r="AY31605" s="80"/>
      <c r="AZ31605" s="80"/>
      <c r="BA31605" s="80"/>
      <c r="BB31605" s="80"/>
    </row>
    <row r="31606" spans="9:54" x14ac:dyDescent="0.25">
      <c r="I31606" s="80"/>
      <c r="AX31606" s="80"/>
      <c r="AY31606" s="80"/>
      <c r="AZ31606" s="80"/>
      <c r="BA31606" s="80"/>
      <c r="BB31606" s="80"/>
    </row>
    <row r="31607" spans="9:54" x14ac:dyDescent="0.25">
      <c r="I31607" s="80"/>
      <c r="AX31607" s="80"/>
      <c r="AY31607" s="80"/>
      <c r="AZ31607" s="80"/>
      <c r="BA31607" s="80"/>
      <c r="BB31607" s="80"/>
    </row>
    <row r="31608" spans="9:54" x14ac:dyDescent="0.25">
      <c r="I31608" s="80"/>
      <c r="AX31608" s="80"/>
      <c r="AY31608" s="80"/>
      <c r="AZ31608" s="80"/>
      <c r="BA31608" s="80"/>
      <c r="BB31608" s="80"/>
    </row>
    <row r="31609" spans="9:54" x14ac:dyDescent="0.25">
      <c r="I31609" s="80"/>
      <c r="AX31609" s="80"/>
      <c r="AY31609" s="80"/>
      <c r="AZ31609" s="80"/>
      <c r="BA31609" s="80"/>
      <c r="BB31609" s="80"/>
    </row>
    <row r="31610" spans="9:54" x14ac:dyDescent="0.25">
      <c r="I31610" s="80"/>
      <c r="AX31610" s="80"/>
      <c r="AY31610" s="80"/>
      <c r="AZ31610" s="80"/>
      <c r="BA31610" s="80"/>
      <c r="BB31610" s="80"/>
    </row>
    <row r="31611" spans="9:54" x14ac:dyDescent="0.25">
      <c r="I31611" s="80"/>
      <c r="AX31611" s="80"/>
      <c r="AY31611" s="80"/>
      <c r="AZ31611" s="80"/>
      <c r="BA31611" s="80"/>
      <c r="BB31611" s="80"/>
    </row>
    <row r="31612" spans="9:54" x14ac:dyDescent="0.25">
      <c r="I31612" s="80"/>
      <c r="AX31612" s="80"/>
      <c r="AY31612" s="80"/>
      <c r="AZ31612" s="80"/>
      <c r="BA31612" s="80"/>
      <c r="BB31612" s="80"/>
    </row>
    <row r="31613" spans="9:54" x14ac:dyDescent="0.25">
      <c r="I31613" s="80"/>
      <c r="AX31613" s="80"/>
      <c r="AY31613" s="80"/>
      <c r="AZ31613" s="80"/>
      <c r="BA31613" s="80"/>
      <c r="BB31613" s="80"/>
    </row>
    <row r="31614" spans="9:54" x14ac:dyDescent="0.25">
      <c r="I31614" s="80"/>
      <c r="AX31614" s="80"/>
      <c r="AY31614" s="80"/>
      <c r="AZ31614" s="80"/>
      <c r="BA31614" s="80"/>
      <c r="BB31614" s="80"/>
    </row>
    <row r="31615" spans="9:54" x14ac:dyDescent="0.25">
      <c r="I31615" s="80"/>
      <c r="AX31615" s="80"/>
      <c r="AY31615" s="80"/>
      <c r="AZ31615" s="80"/>
      <c r="BA31615" s="80"/>
      <c r="BB31615" s="80"/>
    </row>
    <row r="31616" spans="9:54" x14ac:dyDescent="0.25">
      <c r="I31616" s="80"/>
      <c r="AX31616" s="80"/>
      <c r="AY31616" s="80"/>
      <c r="AZ31616" s="80"/>
      <c r="BA31616" s="80"/>
      <c r="BB31616" s="80"/>
    </row>
    <row r="31617" spans="9:54" x14ac:dyDescent="0.25">
      <c r="I31617" s="80"/>
      <c r="AX31617" s="80"/>
      <c r="AY31617" s="80"/>
      <c r="AZ31617" s="80"/>
      <c r="BA31617" s="80"/>
      <c r="BB31617" s="80"/>
    </row>
    <row r="31618" spans="9:54" x14ac:dyDescent="0.25">
      <c r="I31618" s="80"/>
      <c r="AX31618" s="80"/>
      <c r="AY31618" s="80"/>
      <c r="AZ31618" s="80"/>
      <c r="BA31618" s="80"/>
      <c r="BB31618" s="80"/>
    </row>
    <row r="31619" spans="9:54" x14ac:dyDescent="0.25">
      <c r="I31619" s="80"/>
      <c r="AX31619" s="80"/>
      <c r="AY31619" s="80"/>
      <c r="AZ31619" s="80"/>
      <c r="BA31619" s="80"/>
      <c r="BB31619" s="80"/>
    </row>
    <row r="31620" spans="9:54" x14ac:dyDescent="0.25">
      <c r="I31620" s="80"/>
      <c r="AX31620" s="80"/>
      <c r="AY31620" s="80"/>
      <c r="AZ31620" s="80"/>
      <c r="BA31620" s="80"/>
      <c r="BB31620" s="80"/>
    </row>
    <row r="31621" spans="9:54" x14ac:dyDescent="0.25">
      <c r="I31621" s="80"/>
      <c r="AX31621" s="80"/>
      <c r="AY31621" s="80"/>
      <c r="AZ31621" s="80"/>
      <c r="BA31621" s="80"/>
      <c r="BB31621" s="80"/>
    </row>
    <row r="31622" spans="9:54" x14ac:dyDescent="0.25">
      <c r="I31622" s="80"/>
      <c r="AX31622" s="80"/>
      <c r="AY31622" s="80"/>
      <c r="AZ31622" s="80"/>
      <c r="BA31622" s="80"/>
      <c r="BB31622" s="80"/>
    </row>
    <row r="31623" spans="9:54" x14ac:dyDescent="0.25">
      <c r="I31623" s="80"/>
      <c r="AX31623" s="80"/>
      <c r="AY31623" s="80"/>
      <c r="AZ31623" s="80"/>
      <c r="BA31623" s="80"/>
      <c r="BB31623" s="80"/>
    </row>
    <row r="31624" spans="9:54" x14ac:dyDescent="0.25">
      <c r="I31624" s="80"/>
      <c r="AX31624" s="80"/>
      <c r="AY31624" s="80"/>
      <c r="AZ31624" s="80"/>
      <c r="BA31624" s="80"/>
      <c r="BB31624" s="80"/>
    </row>
    <row r="31625" spans="9:54" x14ac:dyDescent="0.25">
      <c r="I31625" s="80"/>
      <c r="AX31625" s="80"/>
      <c r="AY31625" s="80"/>
      <c r="AZ31625" s="80"/>
      <c r="BA31625" s="80"/>
      <c r="BB31625" s="80"/>
    </row>
    <row r="31626" spans="9:54" x14ac:dyDescent="0.25">
      <c r="I31626" s="80"/>
      <c r="AX31626" s="80"/>
      <c r="AY31626" s="80"/>
      <c r="AZ31626" s="80"/>
      <c r="BA31626" s="80"/>
      <c r="BB31626" s="80"/>
    </row>
    <row r="31627" spans="9:54" x14ac:dyDescent="0.25">
      <c r="I31627" s="80"/>
      <c r="AX31627" s="80"/>
      <c r="AY31627" s="80"/>
      <c r="AZ31627" s="80"/>
      <c r="BA31627" s="80"/>
      <c r="BB31627" s="80"/>
    </row>
    <row r="31628" spans="9:54" x14ac:dyDescent="0.25">
      <c r="I31628" s="80"/>
      <c r="AX31628" s="80"/>
      <c r="AY31628" s="80"/>
      <c r="AZ31628" s="80"/>
      <c r="BA31628" s="80"/>
      <c r="BB31628" s="80"/>
    </row>
    <row r="31629" spans="9:54" x14ac:dyDescent="0.25">
      <c r="I31629" s="80"/>
      <c r="AX31629" s="80"/>
      <c r="AY31629" s="80"/>
      <c r="AZ31629" s="80"/>
      <c r="BA31629" s="80"/>
      <c r="BB31629" s="80"/>
    </row>
    <row r="31630" spans="9:54" x14ac:dyDescent="0.25">
      <c r="I31630" s="80"/>
      <c r="AX31630" s="80"/>
      <c r="AY31630" s="80"/>
      <c r="AZ31630" s="80"/>
      <c r="BA31630" s="80"/>
      <c r="BB31630" s="80"/>
    </row>
    <row r="31631" spans="9:54" x14ac:dyDescent="0.25">
      <c r="I31631" s="80"/>
      <c r="AX31631" s="80"/>
      <c r="AY31631" s="80"/>
      <c r="AZ31631" s="80"/>
      <c r="BA31631" s="80"/>
      <c r="BB31631" s="80"/>
    </row>
    <row r="31632" spans="9:54" x14ac:dyDescent="0.25">
      <c r="I31632" s="80"/>
      <c r="AX31632" s="80"/>
      <c r="AY31632" s="80"/>
      <c r="AZ31632" s="80"/>
      <c r="BA31632" s="80"/>
      <c r="BB31632" s="80"/>
    </row>
    <row r="31633" spans="9:54" x14ac:dyDescent="0.25">
      <c r="I31633" s="80"/>
      <c r="AX31633" s="80"/>
      <c r="AY31633" s="80"/>
      <c r="AZ31633" s="80"/>
      <c r="BA31633" s="80"/>
      <c r="BB31633" s="80"/>
    </row>
    <row r="31634" spans="9:54" x14ac:dyDescent="0.25">
      <c r="I31634" s="80"/>
      <c r="AX31634" s="80"/>
      <c r="AY31634" s="80"/>
      <c r="AZ31634" s="80"/>
      <c r="BA31634" s="80"/>
      <c r="BB31634" s="80"/>
    </row>
    <row r="31635" spans="9:54" x14ac:dyDescent="0.25">
      <c r="I31635" s="80"/>
      <c r="AX31635" s="80"/>
      <c r="AY31635" s="80"/>
      <c r="AZ31635" s="80"/>
      <c r="BA31635" s="80"/>
      <c r="BB31635" s="80"/>
    </row>
    <row r="31636" spans="9:54" x14ac:dyDescent="0.25">
      <c r="I31636" s="80"/>
      <c r="AX31636" s="80"/>
      <c r="AY31636" s="80"/>
      <c r="AZ31636" s="80"/>
      <c r="BA31636" s="80"/>
      <c r="BB31636" s="80"/>
    </row>
    <row r="31637" spans="9:54" x14ac:dyDescent="0.25">
      <c r="I31637" s="80"/>
      <c r="AX31637" s="80"/>
      <c r="AY31637" s="80"/>
      <c r="AZ31637" s="80"/>
      <c r="BA31637" s="80"/>
      <c r="BB31637" s="80"/>
    </row>
    <row r="31638" spans="9:54" x14ac:dyDescent="0.25">
      <c r="I31638" s="80"/>
      <c r="AX31638" s="80"/>
      <c r="AY31638" s="80"/>
      <c r="AZ31638" s="80"/>
      <c r="BA31638" s="80"/>
      <c r="BB31638" s="80"/>
    </row>
    <row r="31639" spans="9:54" x14ac:dyDescent="0.25">
      <c r="I31639" s="80"/>
      <c r="AX31639" s="80"/>
      <c r="AY31639" s="80"/>
      <c r="AZ31639" s="80"/>
      <c r="BA31639" s="80"/>
      <c r="BB31639" s="80"/>
    </row>
    <row r="31640" spans="9:54" x14ac:dyDescent="0.25">
      <c r="I31640" s="80"/>
      <c r="AX31640" s="80"/>
      <c r="AY31640" s="80"/>
      <c r="AZ31640" s="80"/>
      <c r="BA31640" s="80"/>
      <c r="BB31640" s="80"/>
    </row>
    <row r="31641" spans="9:54" x14ac:dyDescent="0.25">
      <c r="I31641" s="80"/>
      <c r="AX31641" s="80"/>
      <c r="AY31641" s="80"/>
      <c r="AZ31641" s="80"/>
      <c r="BA31641" s="80"/>
      <c r="BB31641" s="80"/>
    </row>
    <row r="31642" spans="9:54" x14ac:dyDescent="0.25">
      <c r="I31642" s="80"/>
      <c r="AX31642" s="80"/>
      <c r="AY31642" s="80"/>
      <c r="AZ31642" s="80"/>
      <c r="BA31642" s="80"/>
      <c r="BB31642" s="80"/>
    </row>
    <row r="31643" spans="9:54" x14ac:dyDescent="0.25">
      <c r="I31643" s="80"/>
      <c r="AX31643" s="80"/>
      <c r="AY31643" s="80"/>
      <c r="AZ31643" s="80"/>
      <c r="BA31643" s="80"/>
      <c r="BB31643" s="80"/>
    </row>
    <row r="31644" spans="9:54" x14ac:dyDescent="0.25">
      <c r="I31644" s="80"/>
      <c r="AX31644" s="80"/>
      <c r="AY31644" s="80"/>
      <c r="AZ31644" s="80"/>
      <c r="BA31644" s="80"/>
      <c r="BB31644" s="80"/>
    </row>
    <row r="31645" spans="9:54" x14ac:dyDescent="0.25">
      <c r="I31645" s="80"/>
      <c r="AX31645" s="80"/>
      <c r="AY31645" s="80"/>
      <c r="AZ31645" s="80"/>
      <c r="BA31645" s="80"/>
      <c r="BB31645" s="80"/>
    </row>
    <row r="31646" spans="9:54" x14ac:dyDescent="0.25">
      <c r="I31646" s="80"/>
      <c r="AX31646" s="80"/>
      <c r="AY31646" s="80"/>
      <c r="AZ31646" s="80"/>
      <c r="BA31646" s="80"/>
      <c r="BB31646" s="80"/>
    </row>
    <row r="31647" spans="9:54" x14ac:dyDescent="0.25">
      <c r="I31647" s="80"/>
      <c r="AX31647" s="80"/>
      <c r="AY31647" s="80"/>
      <c r="AZ31647" s="80"/>
      <c r="BA31647" s="80"/>
      <c r="BB31647" s="80"/>
    </row>
    <row r="31648" spans="9:54" x14ac:dyDescent="0.25">
      <c r="I31648" s="80"/>
      <c r="AX31648" s="80"/>
      <c r="AY31648" s="80"/>
      <c r="AZ31648" s="80"/>
      <c r="BA31648" s="80"/>
      <c r="BB31648" s="80"/>
    </row>
    <row r="31649" spans="9:54" x14ac:dyDescent="0.25">
      <c r="I31649" s="80"/>
      <c r="AX31649" s="80"/>
      <c r="AY31649" s="80"/>
      <c r="AZ31649" s="80"/>
      <c r="BA31649" s="80"/>
      <c r="BB31649" s="80"/>
    </row>
    <row r="31650" spans="9:54" x14ac:dyDescent="0.25">
      <c r="I31650" s="80"/>
      <c r="AX31650" s="80"/>
      <c r="AY31650" s="80"/>
      <c r="AZ31650" s="80"/>
      <c r="BA31650" s="80"/>
      <c r="BB31650" s="80"/>
    </row>
    <row r="31651" spans="9:54" x14ac:dyDescent="0.25">
      <c r="I31651" s="80"/>
      <c r="AX31651" s="80"/>
      <c r="AY31651" s="80"/>
      <c r="AZ31651" s="80"/>
      <c r="BA31651" s="80"/>
      <c r="BB31651" s="80"/>
    </row>
    <row r="31652" spans="9:54" x14ac:dyDescent="0.25">
      <c r="I31652" s="80"/>
      <c r="AX31652" s="80"/>
      <c r="AY31652" s="80"/>
      <c r="AZ31652" s="80"/>
      <c r="BA31652" s="80"/>
      <c r="BB31652" s="80"/>
    </row>
    <row r="31653" spans="9:54" x14ac:dyDescent="0.25">
      <c r="I31653" s="80"/>
      <c r="AX31653" s="80"/>
      <c r="AY31653" s="80"/>
      <c r="AZ31653" s="80"/>
      <c r="BA31653" s="80"/>
      <c r="BB31653" s="80"/>
    </row>
    <row r="31654" spans="9:54" x14ac:dyDescent="0.25">
      <c r="I31654" s="80"/>
      <c r="AX31654" s="80"/>
      <c r="AY31654" s="80"/>
      <c r="AZ31654" s="80"/>
      <c r="BA31654" s="80"/>
      <c r="BB31654" s="80"/>
    </row>
    <row r="31655" spans="9:54" x14ac:dyDescent="0.25">
      <c r="I31655" s="80"/>
      <c r="AX31655" s="80"/>
      <c r="AY31655" s="80"/>
      <c r="AZ31655" s="80"/>
      <c r="BA31655" s="80"/>
      <c r="BB31655" s="80"/>
    </row>
    <row r="31656" spans="9:54" x14ac:dyDescent="0.25">
      <c r="I31656" s="80"/>
      <c r="AX31656" s="80"/>
      <c r="AY31656" s="80"/>
      <c r="AZ31656" s="80"/>
      <c r="BA31656" s="80"/>
      <c r="BB31656" s="80"/>
    </row>
    <row r="31657" spans="9:54" x14ac:dyDescent="0.25">
      <c r="I31657" s="80"/>
      <c r="AX31657" s="80"/>
      <c r="AY31657" s="80"/>
      <c r="AZ31657" s="80"/>
      <c r="BA31657" s="80"/>
      <c r="BB31657" s="80"/>
    </row>
    <row r="31658" spans="9:54" x14ac:dyDescent="0.25">
      <c r="I31658" s="80"/>
      <c r="AX31658" s="80"/>
      <c r="AY31658" s="80"/>
      <c r="AZ31658" s="80"/>
      <c r="BA31658" s="80"/>
      <c r="BB31658" s="80"/>
    </row>
    <row r="31659" spans="9:54" x14ac:dyDescent="0.25">
      <c r="I31659" s="80"/>
      <c r="AX31659" s="80"/>
      <c r="AY31659" s="80"/>
      <c r="AZ31659" s="80"/>
      <c r="BA31659" s="80"/>
      <c r="BB31659" s="80"/>
    </row>
    <row r="31660" spans="9:54" x14ac:dyDescent="0.25">
      <c r="I31660" s="80"/>
      <c r="AX31660" s="80"/>
      <c r="AY31660" s="80"/>
      <c r="AZ31660" s="80"/>
      <c r="BA31660" s="80"/>
      <c r="BB31660" s="80"/>
    </row>
    <row r="31661" spans="9:54" x14ac:dyDescent="0.25">
      <c r="I31661" s="80"/>
      <c r="AX31661" s="80"/>
      <c r="AY31661" s="80"/>
      <c r="AZ31661" s="80"/>
      <c r="BA31661" s="80"/>
      <c r="BB31661" s="80"/>
    </row>
    <row r="31662" spans="9:54" x14ac:dyDescent="0.25">
      <c r="I31662" s="80"/>
      <c r="AX31662" s="80"/>
      <c r="AY31662" s="80"/>
      <c r="AZ31662" s="80"/>
      <c r="BA31662" s="80"/>
      <c r="BB31662" s="80"/>
    </row>
    <row r="31663" spans="9:54" x14ac:dyDescent="0.25">
      <c r="I31663" s="80"/>
      <c r="AX31663" s="80"/>
      <c r="AY31663" s="80"/>
      <c r="AZ31663" s="80"/>
      <c r="BA31663" s="80"/>
      <c r="BB31663" s="80"/>
    </row>
    <row r="31664" spans="9:54" x14ac:dyDescent="0.25">
      <c r="I31664" s="80"/>
      <c r="AX31664" s="80"/>
      <c r="AY31664" s="80"/>
      <c r="AZ31664" s="80"/>
      <c r="BA31664" s="80"/>
      <c r="BB31664" s="80"/>
    </row>
    <row r="31665" spans="9:54" x14ac:dyDescent="0.25">
      <c r="I31665" s="80"/>
      <c r="AX31665" s="80"/>
      <c r="AY31665" s="80"/>
      <c r="AZ31665" s="80"/>
      <c r="BA31665" s="80"/>
      <c r="BB31665" s="80"/>
    </row>
    <row r="31666" spans="9:54" x14ac:dyDescent="0.25">
      <c r="I31666" s="80"/>
      <c r="AX31666" s="80"/>
      <c r="AY31666" s="80"/>
      <c r="AZ31666" s="80"/>
      <c r="BA31666" s="80"/>
      <c r="BB31666" s="80"/>
    </row>
    <row r="31667" spans="9:54" x14ac:dyDescent="0.25">
      <c r="I31667" s="80"/>
      <c r="AX31667" s="80"/>
      <c r="AY31667" s="80"/>
      <c r="AZ31667" s="80"/>
      <c r="BA31667" s="80"/>
      <c r="BB31667" s="80"/>
    </row>
    <row r="31668" spans="9:54" x14ac:dyDescent="0.25">
      <c r="I31668" s="80"/>
      <c r="AX31668" s="80"/>
      <c r="AY31668" s="80"/>
      <c r="AZ31668" s="80"/>
      <c r="BA31668" s="80"/>
      <c r="BB31668" s="80"/>
    </row>
    <row r="31669" spans="9:54" x14ac:dyDescent="0.25">
      <c r="I31669" s="80"/>
      <c r="AX31669" s="80"/>
      <c r="AY31669" s="80"/>
      <c r="AZ31669" s="80"/>
      <c r="BA31669" s="80"/>
      <c r="BB31669" s="80"/>
    </row>
    <row r="31670" spans="9:54" x14ac:dyDescent="0.25">
      <c r="I31670" s="80"/>
      <c r="AX31670" s="80"/>
      <c r="AY31670" s="80"/>
      <c r="AZ31670" s="80"/>
      <c r="BA31670" s="80"/>
      <c r="BB31670" s="80"/>
    </row>
    <row r="31671" spans="9:54" x14ac:dyDescent="0.25">
      <c r="I31671" s="80"/>
      <c r="AX31671" s="80"/>
      <c r="AY31671" s="80"/>
      <c r="AZ31671" s="80"/>
      <c r="BA31671" s="80"/>
      <c r="BB31671" s="80"/>
    </row>
    <row r="31672" spans="9:54" x14ac:dyDescent="0.25">
      <c r="I31672" s="80"/>
      <c r="AX31672" s="80"/>
      <c r="AY31672" s="80"/>
      <c r="AZ31672" s="80"/>
      <c r="BA31672" s="80"/>
      <c r="BB31672" s="80"/>
    </row>
    <row r="31673" spans="9:54" x14ac:dyDescent="0.25">
      <c r="I31673" s="80"/>
      <c r="AX31673" s="80"/>
      <c r="AY31673" s="80"/>
      <c r="AZ31673" s="80"/>
      <c r="BA31673" s="80"/>
      <c r="BB31673" s="80"/>
    </row>
    <row r="31674" spans="9:54" x14ac:dyDescent="0.25">
      <c r="I31674" s="80"/>
      <c r="AX31674" s="80"/>
      <c r="AY31674" s="80"/>
      <c r="AZ31674" s="80"/>
      <c r="BA31674" s="80"/>
      <c r="BB31674" s="80"/>
    </row>
    <row r="31675" spans="9:54" x14ac:dyDescent="0.25">
      <c r="I31675" s="80"/>
      <c r="AX31675" s="80"/>
      <c r="AY31675" s="80"/>
      <c r="AZ31675" s="80"/>
      <c r="BA31675" s="80"/>
      <c r="BB31675" s="80"/>
    </row>
    <row r="31676" spans="9:54" x14ac:dyDescent="0.25">
      <c r="I31676" s="80"/>
      <c r="AX31676" s="80"/>
      <c r="AY31676" s="80"/>
      <c r="AZ31676" s="80"/>
      <c r="BA31676" s="80"/>
      <c r="BB31676" s="80"/>
    </row>
    <row r="31677" spans="9:54" x14ac:dyDescent="0.25">
      <c r="I31677" s="80"/>
      <c r="AX31677" s="80"/>
      <c r="AY31677" s="80"/>
      <c r="AZ31677" s="80"/>
      <c r="BA31677" s="80"/>
      <c r="BB31677" s="80"/>
    </row>
    <row r="31678" spans="9:54" x14ac:dyDescent="0.25">
      <c r="I31678" s="80"/>
      <c r="AX31678" s="80"/>
      <c r="AY31678" s="80"/>
      <c r="AZ31678" s="80"/>
      <c r="BA31678" s="80"/>
      <c r="BB31678" s="80"/>
    </row>
    <row r="31679" spans="9:54" x14ac:dyDescent="0.25">
      <c r="I31679" s="80"/>
      <c r="AX31679" s="80"/>
      <c r="AY31679" s="80"/>
      <c r="AZ31679" s="80"/>
      <c r="BA31679" s="80"/>
      <c r="BB31679" s="80"/>
    </row>
    <row r="31680" spans="9:54" x14ac:dyDescent="0.25">
      <c r="I31680" s="80"/>
      <c r="AX31680" s="80"/>
      <c r="AY31680" s="80"/>
      <c r="AZ31680" s="80"/>
      <c r="BA31680" s="80"/>
      <c r="BB31680" s="80"/>
    </row>
    <row r="31681" spans="9:54" x14ac:dyDescent="0.25">
      <c r="I31681" s="80"/>
      <c r="AX31681" s="80"/>
      <c r="AY31681" s="80"/>
      <c r="AZ31681" s="80"/>
      <c r="BA31681" s="80"/>
      <c r="BB31681" s="80"/>
    </row>
    <row r="31682" spans="9:54" x14ac:dyDescent="0.25">
      <c r="I31682" s="80"/>
      <c r="AX31682" s="80"/>
      <c r="AY31682" s="80"/>
      <c r="AZ31682" s="80"/>
      <c r="BA31682" s="80"/>
      <c r="BB31682" s="80"/>
    </row>
    <row r="31683" spans="9:54" x14ac:dyDescent="0.25">
      <c r="I31683" s="80"/>
      <c r="AX31683" s="80"/>
      <c r="AY31683" s="80"/>
      <c r="AZ31683" s="80"/>
      <c r="BA31683" s="80"/>
      <c r="BB31683" s="80"/>
    </row>
    <row r="31684" spans="9:54" x14ac:dyDescent="0.25">
      <c r="I31684" s="80"/>
      <c r="AX31684" s="80"/>
      <c r="AY31684" s="80"/>
      <c r="AZ31684" s="80"/>
      <c r="BA31684" s="80"/>
      <c r="BB31684" s="80"/>
    </row>
    <row r="31685" spans="9:54" x14ac:dyDescent="0.25">
      <c r="I31685" s="80"/>
      <c r="AX31685" s="80"/>
      <c r="AY31685" s="80"/>
      <c r="AZ31685" s="80"/>
      <c r="BA31685" s="80"/>
      <c r="BB31685" s="80"/>
    </row>
    <row r="31686" spans="9:54" x14ac:dyDescent="0.25">
      <c r="I31686" s="80"/>
      <c r="AX31686" s="80"/>
      <c r="AY31686" s="80"/>
      <c r="AZ31686" s="80"/>
      <c r="BA31686" s="80"/>
      <c r="BB31686" s="80"/>
    </row>
    <row r="31687" spans="9:54" x14ac:dyDescent="0.25">
      <c r="I31687" s="80"/>
      <c r="AX31687" s="80"/>
      <c r="AY31687" s="80"/>
      <c r="AZ31687" s="80"/>
      <c r="BA31687" s="80"/>
      <c r="BB31687" s="80"/>
    </row>
    <row r="31688" spans="9:54" x14ac:dyDescent="0.25">
      <c r="I31688" s="80"/>
      <c r="AX31688" s="80"/>
      <c r="AY31688" s="80"/>
      <c r="AZ31688" s="80"/>
      <c r="BA31688" s="80"/>
      <c r="BB31688" s="80"/>
    </row>
    <row r="31689" spans="9:54" x14ac:dyDescent="0.25">
      <c r="I31689" s="80"/>
      <c r="AX31689" s="80"/>
      <c r="AY31689" s="80"/>
      <c r="AZ31689" s="80"/>
      <c r="BA31689" s="80"/>
      <c r="BB31689" s="80"/>
    </row>
    <row r="31690" spans="9:54" x14ac:dyDescent="0.25">
      <c r="I31690" s="80"/>
      <c r="AX31690" s="80"/>
      <c r="AY31690" s="80"/>
      <c r="AZ31690" s="80"/>
      <c r="BA31690" s="80"/>
      <c r="BB31690" s="80"/>
    </row>
    <row r="31691" spans="9:54" x14ac:dyDescent="0.25">
      <c r="I31691" s="80"/>
      <c r="AX31691" s="80"/>
      <c r="AY31691" s="80"/>
      <c r="AZ31691" s="80"/>
      <c r="BA31691" s="80"/>
      <c r="BB31691" s="80"/>
    </row>
    <row r="31692" spans="9:54" x14ac:dyDescent="0.25">
      <c r="I31692" s="80"/>
      <c r="AX31692" s="80"/>
      <c r="AY31692" s="80"/>
      <c r="AZ31692" s="80"/>
      <c r="BA31692" s="80"/>
      <c r="BB31692" s="80"/>
    </row>
    <row r="31693" spans="9:54" x14ac:dyDescent="0.25">
      <c r="I31693" s="80"/>
      <c r="AX31693" s="80"/>
      <c r="AY31693" s="80"/>
      <c r="AZ31693" s="80"/>
      <c r="BA31693" s="80"/>
      <c r="BB31693" s="80"/>
    </row>
    <row r="31694" spans="9:54" x14ac:dyDescent="0.25">
      <c r="I31694" s="80"/>
      <c r="AX31694" s="80"/>
      <c r="AY31694" s="80"/>
      <c r="AZ31694" s="80"/>
      <c r="BA31694" s="80"/>
      <c r="BB31694" s="80"/>
    </row>
    <row r="31695" spans="9:54" x14ac:dyDescent="0.25">
      <c r="I31695" s="80"/>
      <c r="AX31695" s="80"/>
      <c r="AY31695" s="80"/>
      <c r="AZ31695" s="80"/>
      <c r="BA31695" s="80"/>
      <c r="BB31695" s="80"/>
    </row>
    <row r="31696" spans="9:54" x14ac:dyDescent="0.25">
      <c r="I31696" s="80"/>
      <c r="AX31696" s="80"/>
      <c r="AY31696" s="80"/>
      <c r="AZ31696" s="80"/>
      <c r="BA31696" s="80"/>
      <c r="BB31696" s="80"/>
    </row>
    <row r="31697" spans="9:54" x14ac:dyDescent="0.25">
      <c r="I31697" s="80"/>
      <c r="AX31697" s="80"/>
      <c r="AY31697" s="80"/>
      <c r="AZ31697" s="80"/>
      <c r="BA31697" s="80"/>
      <c r="BB31697" s="80"/>
    </row>
    <row r="31698" spans="9:54" x14ac:dyDescent="0.25">
      <c r="I31698" s="80"/>
      <c r="AX31698" s="80"/>
      <c r="AY31698" s="80"/>
      <c r="AZ31698" s="80"/>
      <c r="BA31698" s="80"/>
      <c r="BB31698" s="80"/>
    </row>
    <row r="31699" spans="9:54" x14ac:dyDescent="0.25">
      <c r="I31699" s="80"/>
      <c r="AX31699" s="80"/>
      <c r="AY31699" s="80"/>
      <c r="AZ31699" s="80"/>
      <c r="BA31699" s="80"/>
      <c r="BB31699" s="80"/>
    </row>
    <row r="31700" spans="9:54" x14ac:dyDescent="0.25">
      <c r="I31700" s="80"/>
      <c r="AX31700" s="80"/>
      <c r="AY31700" s="80"/>
      <c r="AZ31700" s="80"/>
      <c r="BA31700" s="80"/>
      <c r="BB31700" s="80"/>
    </row>
    <row r="31701" spans="9:54" x14ac:dyDescent="0.25">
      <c r="I31701" s="80"/>
      <c r="AX31701" s="80"/>
      <c r="AY31701" s="80"/>
      <c r="AZ31701" s="80"/>
      <c r="BA31701" s="80"/>
      <c r="BB31701" s="80"/>
    </row>
    <row r="31702" spans="9:54" x14ac:dyDescent="0.25">
      <c r="I31702" s="80"/>
      <c r="AX31702" s="80"/>
      <c r="AY31702" s="80"/>
      <c r="AZ31702" s="80"/>
      <c r="BA31702" s="80"/>
      <c r="BB31702" s="80"/>
    </row>
    <row r="31703" spans="9:54" x14ac:dyDescent="0.25">
      <c r="I31703" s="80"/>
      <c r="AX31703" s="80"/>
      <c r="AY31703" s="80"/>
      <c r="AZ31703" s="80"/>
      <c r="BA31703" s="80"/>
      <c r="BB31703" s="80"/>
    </row>
    <row r="31704" spans="9:54" x14ac:dyDescent="0.25">
      <c r="I31704" s="80"/>
      <c r="AX31704" s="80"/>
      <c r="AY31704" s="80"/>
      <c r="AZ31704" s="80"/>
      <c r="BA31704" s="80"/>
      <c r="BB31704" s="80"/>
    </row>
    <row r="31705" spans="9:54" x14ac:dyDescent="0.25">
      <c r="I31705" s="80"/>
      <c r="AX31705" s="80"/>
      <c r="AY31705" s="80"/>
      <c r="AZ31705" s="80"/>
      <c r="BA31705" s="80"/>
      <c r="BB31705" s="80"/>
    </row>
    <row r="31706" spans="9:54" x14ac:dyDescent="0.25">
      <c r="I31706" s="80"/>
      <c r="AX31706" s="80"/>
      <c r="AY31706" s="80"/>
      <c r="AZ31706" s="80"/>
      <c r="BA31706" s="80"/>
      <c r="BB31706" s="80"/>
    </row>
    <row r="31707" spans="9:54" x14ac:dyDescent="0.25">
      <c r="I31707" s="80"/>
      <c r="AX31707" s="80"/>
      <c r="AY31707" s="80"/>
      <c r="AZ31707" s="80"/>
      <c r="BA31707" s="80"/>
      <c r="BB31707" s="80"/>
    </row>
    <row r="31708" spans="9:54" x14ac:dyDescent="0.25">
      <c r="I31708" s="80"/>
      <c r="AX31708" s="80"/>
      <c r="AY31708" s="80"/>
      <c r="AZ31708" s="80"/>
      <c r="BA31708" s="80"/>
      <c r="BB31708" s="80"/>
    </row>
    <row r="31709" spans="9:54" x14ac:dyDescent="0.25">
      <c r="I31709" s="80"/>
      <c r="AX31709" s="80"/>
      <c r="AY31709" s="80"/>
      <c r="AZ31709" s="80"/>
      <c r="BA31709" s="80"/>
      <c r="BB31709" s="80"/>
    </row>
    <row r="31710" spans="9:54" x14ac:dyDescent="0.25">
      <c r="I31710" s="80"/>
      <c r="AX31710" s="80"/>
      <c r="AY31710" s="80"/>
      <c r="AZ31710" s="80"/>
      <c r="BA31710" s="80"/>
      <c r="BB31710" s="80"/>
    </row>
    <row r="31711" spans="9:54" x14ac:dyDescent="0.25">
      <c r="I31711" s="80"/>
      <c r="AX31711" s="80"/>
      <c r="AY31711" s="80"/>
      <c r="AZ31711" s="80"/>
      <c r="BA31711" s="80"/>
      <c r="BB31711" s="80"/>
    </row>
    <row r="31712" spans="9:54" x14ac:dyDescent="0.25">
      <c r="I31712" s="80"/>
      <c r="AX31712" s="80"/>
      <c r="AY31712" s="80"/>
      <c r="AZ31712" s="80"/>
      <c r="BA31712" s="80"/>
      <c r="BB31712" s="80"/>
    </row>
    <row r="31713" spans="9:54" x14ac:dyDescent="0.25">
      <c r="I31713" s="80"/>
      <c r="AX31713" s="80"/>
      <c r="AY31713" s="80"/>
      <c r="AZ31713" s="80"/>
      <c r="BA31713" s="80"/>
      <c r="BB31713" s="80"/>
    </row>
    <row r="31714" spans="9:54" x14ac:dyDescent="0.25">
      <c r="I31714" s="80"/>
      <c r="AX31714" s="80"/>
      <c r="AY31714" s="80"/>
      <c r="AZ31714" s="80"/>
      <c r="BA31714" s="80"/>
      <c r="BB31714" s="80"/>
    </row>
    <row r="31715" spans="9:54" x14ac:dyDescent="0.25">
      <c r="I31715" s="80"/>
      <c r="AX31715" s="80"/>
      <c r="AY31715" s="80"/>
      <c r="AZ31715" s="80"/>
      <c r="BA31715" s="80"/>
      <c r="BB31715" s="80"/>
    </row>
    <row r="31716" spans="9:54" x14ac:dyDescent="0.25">
      <c r="I31716" s="80"/>
      <c r="AX31716" s="80"/>
      <c r="AY31716" s="80"/>
      <c r="AZ31716" s="80"/>
      <c r="BA31716" s="80"/>
      <c r="BB31716" s="80"/>
    </row>
    <row r="31717" spans="9:54" x14ac:dyDescent="0.25">
      <c r="I31717" s="80"/>
      <c r="AX31717" s="80"/>
      <c r="AY31717" s="80"/>
      <c r="AZ31717" s="80"/>
      <c r="BA31717" s="80"/>
      <c r="BB31717" s="80"/>
    </row>
    <row r="31718" spans="9:54" x14ac:dyDescent="0.25">
      <c r="I31718" s="80"/>
      <c r="AX31718" s="80"/>
      <c r="AY31718" s="80"/>
      <c r="AZ31718" s="80"/>
      <c r="BA31718" s="80"/>
      <c r="BB31718" s="80"/>
    </row>
    <row r="31719" spans="9:54" x14ac:dyDescent="0.25">
      <c r="I31719" s="80"/>
      <c r="AX31719" s="80"/>
      <c r="AY31719" s="80"/>
      <c r="AZ31719" s="80"/>
      <c r="BA31719" s="80"/>
      <c r="BB31719" s="80"/>
    </row>
    <row r="31720" spans="9:54" x14ac:dyDescent="0.25">
      <c r="I31720" s="80"/>
      <c r="AX31720" s="80"/>
      <c r="AY31720" s="80"/>
      <c r="AZ31720" s="80"/>
      <c r="BA31720" s="80"/>
      <c r="BB31720" s="80"/>
    </row>
    <row r="31721" spans="9:54" x14ac:dyDescent="0.25">
      <c r="I31721" s="80"/>
      <c r="AX31721" s="80"/>
      <c r="AY31721" s="80"/>
      <c r="AZ31721" s="80"/>
      <c r="BA31721" s="80"/>
      <c r="BB31721" s="80"/>
    </row>
    <row r="31722" spans="9:54" x14ac:dyDescent="0.25">
      <c r="I31722" s="80"/>
      <c r="AX31722" s="80"/>
      <c r="AY31722" s="80"/>
      <c r="AZ31722" s="80"/>
      <c r="BA31722" s="80"/>
      <c r="BB31722" s="80"/>
    </row>
    <row r="31723" spans="9:54" x14ac:dyDescent="0.25">
      <c r="I31723" s="80"/>
      <c r="AX31723" s="80"/>
      <c r="AY31723" s="80"/>
      <c r="AZ31723" s="80"/>
      <c r="BA31723" s="80"/>
      <c r="BB31723" s="80"/>
    </row>
    <row r="31724" spans="9:54" x14ac:dyDescent="0.25">
      <c r="I31724" s="80"/>
      <c r="AX31724" s="80"/>
      <c r="AY31724" s="80"/>
      <c r="AZ31724" s="80"/>
      <c r="BA31724" s="80"/>
      <c r="BB31724" s="80"/>
    </row>
    <row r="31725" spans="9:54" x14ac:dyDescent="0.25">
      <c r="I31725" s="80"/>
      <c r="AX31725" s="80"/>
      <c r="AY31725" s="80"/>
      <c r="AZ31725" s="80"/>
      <c r="BA31725" s="80"/>
      <c r="BB31725" s="80"/>
    </row>
    <row r="31726" spans="9:54" x14ac:dyDescent="0.25">
      <c r="I31726" s="80"/>
      <c r="AX31726" s="80"/>
      <c r="AY31726" s="80"/>
      <c r="AZ31726" s="80"/>
      <c r="BA31726" s="80"/>
      <c r="BB31726" s="80"/>
    </row>
    <row r="31727" spans="9:54" x14ac:dyDescent="0.25">
      <c r="I31727" s="80"/>
      <c r="AX31727" s="80"/>
      <c r="AY31727" s="80"/>
      <c r="AZ31727" s="80"/>
      <c r="BA31727" s="80"/>
      <c r="BB31727" s="80"/>
    </row>
    <row r="31728" spans="9:54" x14ac:dyDescent="0.25">
      <c r="I31728" s="80"/>
      <c r="AX31728" s="80"/>
      <c r="AY31728" s="80"/>
      <c r="AZ31728" s="80"/>
      <c r="BA31728" s="80"/>
      <c r="BB31728" s="80"/>
    </row>
    <row r="31729" spans="9:54" x14ac:dyDescent="0.25">
      <c r="I31729" s="80"/>
      <c r="AX31729" s="80"/>
      <c r="AY31729" s="80"/>
      <c r="AZ31729" s="80"/>
      <c r="BA31729" s="80"/>
      <c r="BB31729" s="80"/>
    </row>
    <row r="31730" spans="9:54" x14ac:dyDescent="0.25">
      <c r="I31730" s="80"/>
      <c r="AX31730" s="80"/>
      <c r="AY31730" s="80"/>
      <c r="AZ31730" s="80"/>
      <c r="BA31730" s="80"/>
      <c r="BB31730" s="80"/>
    </row>
    <row r="31731" spans="9:54" x14ac:dyDescent="0.25">
      <c r="I31731" s="80"/>
      <c r="AX31731" s="80"/>
      <c r="AY31731" s="80"/>
      <c r="AZ31731" s="80"/>
      <c r="BA31731" s="80"/>
      <c r="BB31731" s="80"/>
    </row>
    <row r="31732" spans="9:54" x14ac:dyDescent="0.25">
      <c r="I31732" s="80"/>
      <c r="AX31732" s="80"/>
      <c r="AY31732" s="80"/>
      <c r="AZ31732" s="80"/>
      <c r="BA31732" s="80"/>
      <c r="BB31732" s="80"/>
    </row>
    <row r="31733" spans="9:54" x14ac:dyDescent="0.25">
      <c r="I31733" s="80"/>
      <c r="AX31733" s="80"/>
      <c r="AY31733" s="80"/>
      <c r="AZ31733" s="80"/>
      <c r="BA31733" s="80"/>
      <c r="BB31733" s="80"/>
    </row>
    <row r="31734" spans="9:54" x14ac:dyDescent="0.25">
      <c r="I31734" s="80"/>
      <c r="AX31734" s="80"/>
      <c r="AY31734" s="80"/>
      <c r="AZ31734" s="80"/>
      <c r="BA31734" s="80"/>
      <c r="BB31734" s="80"/>
    </row>
    <row r="31735" spans="9:54" x14ac:dyDescent="0.25">
      <c r="I31735" s="80"/>
      <c r="AX31735" s="80"/>
      <c r="AY31735" s="80"/>
      <c r="AZ31735" s="80"/>
      <c r="BA31735" s="80"/>
      <c r="BB31735" s="80"/>
    </row>
    <row r="31736" spans="9:54" x14ac:dyDescent="0.25">
      <c r="I31736" s="80"/>
      <c r="AX31736" s="80"/>
      <c r="AY31736" s="80"/>
      <c r="AZ31736" s="80"/>
      <c r="BA31736" s="80"/>
      <c r="BB31736" s="80"/>
    </row>
    <row r="31737" spans="9:54" x14ac:dyDescent="0.25">
      <c r="I31737" s="80"/>
      <c r="AX31737" s="80"/>
      <c r="AY31737" s="80"/>
      <c r="AZ31737" s="80"/>
      <c r="BA31737" s="80"/>
      <c r="BB31737" s="80"/>
    </row>
    <row r="31738" spans="9:54" x14ac:dyDescent="0.25">
      <c r="I31738" s="80"/>
      <c r="AX31738" s="80"/>
      <c r="AY31738" s="80"/>
      <c r="AZ31738" s="80"/>
      <c r="BA31738" s="80"/>
      <c r="BB31738" s="80"/>
    </row>
    <row r="31739" spans="9:54" x14ac:dyDescent="0.25">
      <c r="I31739" s="80"/>
      <c r="AX31739" s="80"/>
      <c r="AY31739" s="80"/>
      <c r="AZ31739" s="80"/>
      <c r="BA31739" s="80"/>
      <c r="BB31739" s="80"/>
    </row>
    <row r="31740" spans="9:54" x14ac:dyDescent="0.25">
      <c r="I31740" s="80"/>
      <c r="AX31740" s="80"/>
      <c r="AY31740" s="80"/>
      <c r="AZ31740" s="80"/>
      <c r="BA31740" s="80"/>
      <c r="BB31740" s="80"/>
    </row>
    <row r="31741" spans="9:54" x14ac:dyDescent="0.25">
      <c r="I31741" s="80"/>
      <c r="AX31741" s="80"/>
      <c r="AY31741" s="80"/>
      <c r="AZ31741" s="80"/>
      <c r="BA31741" s="80"/>
      <c r="BB31741" s="80"/>
    </row>
    <row r="31742" spans="9:54" x14ac:dyDescent="0.25">
      <c r="I31742" s="80"/>
      <c r="AX31742" s="80"/>
      <c r="AY31742" s="80"/>
      <c r="AZ31742" s="80"/>
      <c r="BA31742" s="80"/>
      <c r="BB31742" s="80"/>
    </row>
    <row r="31743" spans="9:54" x14ac:dyDescent="0.25">
      <c r="I31743" s="80"/>
      <c r="AX31743" s="80"/>
      <c r="AY31743" s="80"/>
      <c r="AZ31743" s="80"/>
      <c r="BA31743" s="80"/>
      <c r="BB31743" s="80"/>
    </row>
    <row r="31744" spans="9:54" x14ac:dyDescent="0.25">
      <c r="I31744" s="80"/>
      <c r="AX31744" s="80"/>
      <c r="AY31744" s="80"/>
      <c r="AZ31744" s="80"/>
      <c r="BA31744" s="80"/>
      <c r="BB31744" s="80"/>
    </row>
    <row r="31745" spans="9:54" x14ac:dyDescent="0.25">
      <c r="I31745" s="80"/>
      <c r="AX31745" s="80"/>
      <c r="AY31745" s="80"/>
      <c r="AZ31745" s="80"/>
      <c r="BA31745" s="80"/>
      <c r="BB31745" s="80"/>
    </row>
    <row r="31746" spans="9:54" x14ac:dyDescent="0.25">
      <c r="I31746" s="80"/>
      <c r="AX31746" s="80"/>
      <c r="AY31746" s="80"/>
      <c r="AZ31746" s="80"/>
      <c r="BA31746" s="80"/>
      <c r="BB31746" s="80"/>
    </row>
    <row r="31747" spans="9:54" x14ac:dyDescent="0.25">
      <c r="I31747" s="80"/>
      <c r="AX31747" s="80"/>
      <c r="AY31747" s="80"/>
      <c r="AZ31747" s="80"/>
      <c r="BA31747" s="80"/>
      <c r="BB31747" s="80"/>
    </row>
    <row r="31748" spans="9:54" x14ac:dyDescent="0.25">
      <c r="I31748" s="80"/>
      <c r="AX31748" s="80"/>
      <c r="AY31748" s="80"/>
      <c r="AZ31748" s="80"/>
      <c r="BA31748" s="80"/>
      <c r="BB31748" s="80"/>
    </row>
    <row r="31749" spans="9:54" x14ac:dyDescent="0.25">
      <c r="I31749" s="80"/>
      <c r="AX31749" s="80"/>
      <c r="AY31749" s="80"/>
      <c r="AZ31749" s="80"/>
      <c r="BA31749" s="80"/>
      <c r="BB31749" s="80"/>
    </row>
    <row r="31750" spans="9:54" x14ac:dyDescent="0.25">
      <c r="I31750" s="80"/>
      <c r="AX31750" s="80"/>
      <c r="AY31750" s="80"/>
      <c r="AZ31750" s="80"/>
      <c r="BA31750" s="80"/>
      <c r="BB31750" s="80"/>
    </row>
    <row r="31751" spans="9:54" x14ac:dyDescent="0.25">
      <c r="I31751" s="80"/>
      <c r="AX31751" s="80"/>
      <c r="AY31751" s="80"/>
      <c r="AZ31751" s="80"/>
      <c r="BA31751" s="80"/>
      <c r="BB31751" s="80"/>
    </row>
    <row r="31752" spans="9:54" x14ac:dyDescent="0.25">
      <c r="I31752" s="80"/>
      <c r="AX31752" s="80"/>
      <c r="AY31752" s="80"/>
      <c r="AZ31752" s="80"/>
      <c r="BA31752" s="80"/>
      <c r="BB31752" s="80"/>
    </row>
    <row r="31753" spans="9:54" x14ac:dyDescent="0.25">
      <c r="I31753" s="80"/>
      <c r="AX31753" s="80"/>
      <c r="AY31753" s="80"/>
      <c r="AZ31753" s="80"/>
      <c r="BA31753" s="80"/>
      <c r="BB31753" s="80"/>
    </row>
    <row r="31754" spans="9:54" x14ac:dyDescent="0.25">
      <c r="I31754" s="80"/>
      <c r="AX31754" s="80"/>
      <c r="AY31754" s="80"/>
      <c r="AZ31754" s="80"/>
      <c r="BA31754" s="80"/>
      <c r="BB31754" s="80"/>
    </row>
    <row r="31755" spans="9:54" x14ac:dyDescent="0.25">
      <c r="I31755" s="80"/>
      <c r="AX31755" s="80"/>
      <c r="AY31755" s="80"/>
      <c r="AZ31755" s="80"/>
      <c r="BA31755" s="80"/>
      <c r="BB31755" s="80"/>
    </row>
    <row r="31756" spans="9:54" x14ac:dyDescent="0.25">
      <c r="I31756" s="80"/>
      <c r="AX31756" s="80"/>
      <c r="AY31756" s="80"/>
      <c r="AZ31756" s="80"/>
      <c r="BA31756" s="80"/>
      <c r="BB31756" s="80"/>
    </row>
    <row r="31757" spans="9:54" x14ac:dyDescent="0.25">
      <c r="I31757" s="80"/>
      <c r="AX31757" s="80"/>
      <c r="AY31757" s="80"/>
      <c r="AZ31757" s="80"/>
      <c r="BA31757" s="80"/>
      <c r="BB31757" s="80"/>
    </row>
    <row r="31758" spans="9:54" x14ac:dyDescent="0.25">
      <c r="I31758" s="80"/>
      <c r="AX31758" s="80"/>
      <c r="AY31758" s="80"/>
      <c r="AZ31758" s="80"/>
      <c r="BA31758" s="80"/>
      <c r="BB31758" s="80"/>
    </row>
    <row r="31759" spans="9:54" x14ac:dyDescent="0.25">
      <c r="I31759" s="80"/>
      <c r="AX31759" s="80"/>
      <c r="AY31759" s="80"/>
      <c r="AZ31759" s="80"/>
      <c r="BA31759" s="80"/>
      <c r="BB31759" s="80"/>
    </row>
    <row r="31760" spans="9:54" x14ac:dyDescent="0.25">
      <c r="I31760" s="80"/>
      <c r="AX31760" s="80"/>
      <c r="AY31760" s="80"/>
      <c r="AZ31760" s="80"/>
      <c r="BA31760" s="80"/>
      <c r="BB31760" s="80"/>
    </row>
    <row r="31761" spans="9:54" x14ac:dyDescent="0.25">
      <c r="I31761" s="80"/>
      <c r="AX31761" s="80"/>
      <c r="AY31761" s="80"/>
      <c r="AZ31761" s="80"/>
      <c r="BA31761" s="80"/>
      <c r="BB31761" s="80"/>
    </row>
    <row r="31762" spans="9:54" x14ac:dyDescent="0.25">
      <c r="I31762" s="80"/>
      <c r="AX31762" s="80"/>
      <c r="AY31762" s="80"/>
      <c r="AZ31762" s="80"/>
      <c r="BA31762" s="80"/>
      <c r="BB31762" s="80"/>
    </row>
    <row r="31763" spans="9:54" x14ac:dyDescent="0.25">
      <c r="I31763" s="80"/>
      <c r="AX31763" s="80"/>
      <c r="AY31763" s="80"/>
      <c r="AZ31763" s="80"/>
      <c r="BA31763" s="80"/>
      <c r="BB31763" s="80"/>
    </row>
    <row r="31764" spans="9:54" x14ac:dyDescent="0.25">
      <c r="I31764" s="80"/>
      <c r="AX31764" s="80"/>
      <c r="AY31764" s="80"/>
      <c r="AZ31764" s="80"/>
      <c r="BA31764" s="80"/>
      <c r="BB31764" s="80"/>
    </row>
    <row r="31765" spans="9:54" x14ac:dyDescent="0.25">
      <c r="I31765" s="80"/>
      <c r="AX31765" s="80"/>
      <c r="AY31765" s="80"/>
      <c r="AZ31765" s="80"/>
      <c r="BA31765" s="80"/>
      <c r="BB31765" s="80"/>
    </row>
    <row r="31766" spans="9:54" x14ac:dyDescent="0.25">
      <c r="I31766" s="80"/>
      <c r="AX31766" s="80"/>
      <c r="AY31766" s="80"/>
      <c r="AZ31766" s="80"/>
      <c r="BA31766" s="80"/>
      <c r="BB31766" s="80"/>
    </row>
    <row r="31767" spans="9:54" x14ac:dyDescent="0.25">
      <c r="I31767" s="80"/>
      <c r="AX31767" s="80"/>
      <c r="AY31767" s="80"/>
      <c r="AZ31767" s="80"/>
      <c r="BA31767" s="80"/>
      <c r="BB31767" s="80"/>
    </row>
    <row r="31768" spans="9:54" x14ac:dyDescent="0.25">
      <c r="I31768" s="80"/>
      <c r="AX31768" s="80"/>
      <c r="AY31768" s="80"/>
      <c r="AZ31768" s="80"/>
      <c r="BA31768" s="80"/>
      <c r="BB31768" s="80"/>
    </row>
    <row r="31769" spans="9:54" x14ac:dyDescent="0.25">
      <c r="I31769" s="80"/>
      <c r="AX31769" s="80"/>
      <c r="AY31769" s="80"/>
      <c r="AZ31769" s="80"/>
      <c r="BA31769" s="80"/>
      <c r="BB31769" s="80"/>
    </row>
    <row r="31770" spans="9:54" x14ac:dyDescent="0.25">
      <c r="I31770" s="80"/>
      <c r="AX31770" s="80"/>
      <c r="AY31770" s="80"/>
      <c r="AZ31770" s="80"/>
      <c r="BA31770" s="80"/>
      <c r="BB31770" s="80"/>
    </row>
    <row r="31771" spans="9:54" x14ac:dyDescent="0.25">
      <c r="I31771" s="80"/>
      <c r="AX31771" s="80"/>
      <c r="AY31771" s="80"/>
      <c r="AZ31771" s="80"/>
      <c r="BA31771" s="80"/>
      <c r="BB31771" s="80"/>
    </row>
    <row r="31772" spans="9:54" x14ac:dyDescent="0.25">
      <c r="I31772" s="80"/>
      <c r="AX31772" s="80"/>
      <c r="AY31772" s="80"/>
      <c r="AZ31772" s="80"/>
      <c r="BA31772" s="80"/>
      <c r="BB31772" s="80"/>
    </row>
    <row r="31773" spans="9:54" x14ac:dyDescent="0.25">
      <c r="I31773" s="80"/>
      <c r="AX31773" s="80"/>
      <c r="AY31773" s="80"/>
      <c r="AZ31773" s="80"/>
      <c r="BA31773" s="80"/>
      <c r="BB31773" s="80"/>
    </row>
    <row r="31774" spans="9:54" x14ac:dyDescent="0.25">
      <c r="I31774" s="80"/>
      <c r="AX31774" s="80"/>
      <c r="AY31774" s="80"/>
      <c r="AZ31774" s="80"/>
      <c r="BA31774" s="80"/>
      <c r="BB31774" s="80"/>
    </row>
    <row r="31775" spans="9:54" x14ac:dyDescent="0.25">
      <c r="I31775" s="80"/>
      <c r="AX31775" s="80"/>
      <c r="AY31775" s="80"/>
      <c r="AZ31775" s="80"/>
      <c r="BA31775" s="80"/>
      <c r="BB31775" s="80"/>
    </row>
    <row r="31776" spans="9:54" x14ac:dyDescent="0.25">
      <c r="I31776" s="80"/>
      <c r="AX31776" s="80"/>
      <c r="AY31776" s="80"/>
      <c r="AZ31776" s="80"/>
      <c r="BA31776" s="80"/>
      <c r="BB31776" s="80"/>
    </row>
    <row r="31777" spans="9:54" x14ac:dyDescent="0.25">
      <c r="I31777" s="80"/>
      <c r="AX31777" s="80"/>
      <c r="AY31777" s="80"/>
      <c r="AZ31777" s="80"/>
      <c r="BA31777" s="80"/>
      <c r="BB31777" s="80"/>
    </row>
    <row r="31778" spans="9:54" x14ac:dyDescent="0.25">
      <c r="I31778" s="80"/>
      <c r="AX31778" s="80"/>
      <c r="AY31778" s="80"/>
      <c r="AZ31778" s="80"/>
      <c r="BA31778" s="80"/>
      <c r="BB31778" s="80"/>
    </row>
    <row r="31779" spans="9:54" x14ac:dyDescent="0.25">
      <c r="I31779" s="80"/>
      <c r="AX31779" s="80"/>
      <c r="AY31779" s="80"/>
      <c r="AZ31779" s="80"/>
      <c r="BA31779" s="80"/>
      <c r="BB31779" s="80"/>
    </row>
    <row r="31780" spans="9:54" x14ac:dyDescent="0.25">
      <c r="I31780" s="80"/>
      <c r="AX31780" s="80"/>
      <c r="AY31780" s="80"/>
      <c r="AZ31780" s="80"/>
      <c r="BA31780" s="80"/>
      <c r="BB31780" s="80"/>
    </row>
    <row r="31781" spans="9:54" x14ac:dyDescent="0.25">
      <c r="I31781" s="80"/>
      <c r="AX31781" s="80"/>
      <c r="AY31781" s="80"/>
      <c r="AZ31781" s="80"/>
      <c r="BA31781" s="80"/>
      <c r="BB31781" s="80"/>
    </row>
    <row r="31782" spans="9:54" x14ac:dyDescent="0.25">
      <c r="I31782" s="80"/>
      <c r="AX31782" s="80"/>
      <c r="AY31782" s="80"/>
      <c r="AZ31782" s="80"/>
      <c r="BA31782" s="80"/>
      <c r="BB31782" s="80"/>
    </row>
    <row r="31783" spans="9:54" x14ac:dyDescent="0.25">
      <c r="I31783" s="80"/>
      <c r="AX31783" s="80"/>
      <c r="AY31783" s="80"/>
      <c r="AZ31783" s="80"/>
      <c r="BA31783" s="80"/>
      <c r="BB31783" s="80"/>
    </row>
    <row r="31784" spans="9:54" x14ac:dyDescent="0.25">
      <c r="I31784" s="80"/>
      <c r="AX31784" s="80"/>
      <c r="AY31784" s="80"/>
      <c r="AZ31784" s="80"/>
      <c r="BA31784" s="80"/>
      <c r="BB31784" s="80"/>
    </row>
    <row r="31785" spans="9:54" x14ac:dyDescent="0.25">
      <c r="I31785" s="80"/>
      <c r="AX31785" s="80"/>
      <c r="AY31785" s="80"/>
      <c r="AZ31785" s="80"/>
      <c r="BA31785" s="80"/>
      <c r="BB31785" s="80"/>
    </row>
    <row r="31786" spans="9:54" x14ac:dyDescent="0.25">
      <c r="I31786" s="80"/>
      <c r="AX31786" s="80"/>
      <c r="AY31786" s="80"/>
      <c r="AZ31786" s="80"/>
      <c r="BA31786" s="80"/>
      <c r="BB31786" s="80"/>
    </row>
    <row r="31787" spans="9:54" x14ac:dyDescent="0.25">
      <c r="I31787" s="80"/>
      <c r="AX31787" s="80"/>
      <c r="AY31787" s="80"/>
      <c r="AZ31787" s="80"/>
      <c r="BA31787" s="80"/>
      <c r="BB31787" s="80"/>
    </row>
    <row r="31788" spans="9:54" x14ac:dyDescent="0.25">
      <c r="I31788" s="80"/>
      <c r="AX31788" s="80"/>
      <c r="AY31788" s="80"/>
      <c r="AZ31788" s="80"/>
      <c r="BA31788" s="80"/>
      <c r="BB31788" s="80"/>
    </row>
    <row r="31789" spans="9:54" x14ac:dyDescent="0.25">
      <c r="I31789" s="80"/>
      <c r="AX31789" s="80"/>
      <c r="AY31789" s="80"/>
      <c r="AZ31789" s="80"/>
      <c r="BA31789" s="80"/>
      <c r="BB31789" s="80"/>
    </row>
    <row r="31790" spans="9:54" x14ac:dyDescent="0.25">
      <c r="I31790" s="80"/>
      <c r="AX31790" s="80"/>
      <c r="AY31790" s="80"/>
      <c r="AZ31790" s="80"/>
      <c r="BA31790" s="80"/>
      <c r="BB31790" s="80"/>
    </row>
    <row r="31791" spans="9:54" x14ac:dyDescent="0.25">
      <c r="I31791" s="80"/>
      <c r="AX31791" s="80"/>
      <c r="AY31791" s="80"/>
      <c r="AZ31791" s="80"/>
      <c r="BA31791" s="80"/>
      <c r="BB31791" s="80"/>
    </row>
    <row r="31792" spans="9:54" x14ac:dyDescent="0.25">
      <c r="I31792" s="80"/>
      <c r="AX31792" s="80"/>
      <c r="AY31792" s="80"/>
      <c r="AZ31792" s="80"/>
      <c r="BA31792" s="80"/>
      <c r="BB31792" s="80"/>
    </row>
    <row r="31793" spans="9:54" x14ac:dyDescent="0.25">
      <c r="I31793" s="80"/>
      <c r="AX31793" s="80"/>
      <c r="AY31793" s="80"/>
      <c r="AZ31793" s="80"/>
      <c r="BA31793" s="80"/>
      <c r="BB31793" s="80"/>
    </row>
    <row r="31794" spans="9:54" x14ac:dyDescent="0.25">
      <c r="I31794" s="80"/>
      <c r="AX31794" s="80"/>
      <c r="AY31794" s="80"/>
      <c r="AZ31794" s="80"/>
      <c r="BA31794" s="80"/>
      <c r="BB31794" s="80"/>
    </row>
    <row r="31795" spans="9:54" x14ac:dyDescent="0.25">
      <c r="I31795" s="80"/>
      <c r="AX31795" s="80"/>
      <c r="AY31795" s="80"/>
      <c r="AZ31795" s="80"/>
      <c r="BA31795" s="80"/>
      <c r="BB31795" s="80"/>
    </row>
    <row r="31796" spans="9:54" x14ac:dyDescent="0.25">
      <c r="I31796" s="80"/>
      <c r="AX31796" s="80"/>
      <c r="AY31796" s="80"/>
      <c r="AZ31796" s="80"/>
      <c r="BA31796" s="80"/>
      <c r="BB31796" s="80"/>
    </row>
    <row r="31797" spans="9:54" x14ac:dyDescent="0.25">
      <c r="I31797" s="80"/>
      <c r="AX31797" s="80"/>
      <c r="AY31797" s="80"/>
      <c r="AZ31797" s="80"/>
      <c r="BA31797" s="80"/>
      <c r="BB31797" s="80"/>
    </row>
    <row r="31798" spans="9:54" x14ac:dyDescent="0.25">
      <c r="I31798" s="80"/>
      <c r="AX31798" s="80"/>
      <c r="AY31798" s="80"/>
      <c r="AZ31798" s="80"/>
      <c r="BA31798" s="80"/>
      <c r="BB31798" s="80"/>
    </row>
    <row r="31799" spans="9:54" x14ac:dyDescent="0.25">
      <c r="I31799" s="80"/>
      <c r="AX31799" s="80"/>
      <c r="AY31799" s="80"/>
      <c r="AZ31799" s="80"/>
      <c r="BA31799" s="80"/>
      <c r="BB31799" s="80"/>
    </row>
    <row r="31800" spans="9:54" x14ac:dyDescent="0.25">
      <c r="I31800" s="80"/>
      <c r="AX31800" s="80"/>
      <c r="AY31800" s="80"/>
      <c r="AZ31800" s="80"/>
      <c r="BA31800" s="80"/>
      <c r="BB31800" s="80"/>
    </row>
    <row r="31801" spans="9:54" x14ac:dyDescent="0.25">
      <c r="I31801" s="80"/>
      <c r="AX31801" s="80"/>
      <c r="AY31801" s="80"/>
      <c r="AZ31801" s="80"/>
      <c r="BA31801" s="80"/>
      <c r="BB31801" s="80"/>
    </row>
    <row r="31802" spans="9:54" x14ac:dyDescent="0.25">
      <c r="I31802" s="80"/>
      <c r="AX31802" s="80"/>
      <c r="AY31802" s="80"/>
      <c r="AZ31802" s="80"/>
      <c r="BA31802" s="80"/>
      <c r="BB31802" s="80"/>
    </row>
    <row r="31803" spans="9:54" x14ac:dyDescent="0.25">
      <c r="I31803" s="80"/>
      <c r="AX31803" s="80"/>
      <c r="AY31803" s="80"/>
      <c r="AZ31803" s="80"/>
      <c r="BA31803" s="80"/>
      <c r="BB31803" s="80"/>
    </row>
    <row r="31804" spans="9:54" x14ac:dyDescent="0.25">
      <c r="I31804" s="80"/>
      <c r="AX31804" s="80"/>
      <c r="AY31804" s="80"/>
      <c r="AZ31804" s="80"/>
      <c r="BA31804" s="80"/>
      <c r="BB31804" s="80"/>
    </row>
    <row r="31805" spans="9:54" x14ac:dyDescent="0.25">
      <c r="I31805" s="80"/>
      <c r="AX31805" s="80"/>
      <c r="AY31805" s="80"/>
      <c r="AZ31805" s="80"/>
      <c r="BA31805" s="80"/>
      <c r="BB31805" s="80"/>
    </row>
    <row r="31806" spans="9:54" x14ac:dyDescent="0.25">
      <c r="I31806" s="80"/>
      <c r="AX31806" s="80"/>
      <c r="AY31806" s="80"/>
      <c r="AZ31806" s="80"/>
      <c r="BA31806" s="80"/>
      <c r="BB31806" s="80"/>
    </row>
    <row r="31807" spans="9:54" x14ac:dyDescent="0.25">
      <c r="I31807" s="80"/>
      <c r="AX31807" s="80"/>
      <c r="AY31807" s="80"/>
      <c r="AZ31807" s="80"/>
      <c r="BA31807" s="80"/>
      <c r="BB31807" s="80"/>
    </row>
    <row r="31808" spans="9:54" x14ac:dyDescent="0.25">
      <c r="I31808" s="80"/>
      <c r="AX31808" s="80"/>
      <c r="AY31808" s="80"/>
      <c r="AZ31808" s="80"/>
      <c r="BA31808" s="80"/>
      <c r="BB31808" s="80"/>
    </row>
    <row r="31809" spans="9:54" x14ac:dyDescent="0.25">
      <c r="I31809" s="80"/>
      <c r="AX31809" s="80"/>
      <c r="AY31809" s="80"/>
      <c r="AZ31809" s="80"/>
      <c r="BA31809" s="80"/>
      <c r="BB31809" s="80"/>
    </row>
    <row r="31810" spans="9:54" x14ac:dyDescent="0.25">
      <c r="I31810" s="80"/>
      <c r="AX31810" s="80"/>
      <c r="AY31810" s="80"/>
      <c r="AZ31810" s="80"/>
      <c r="BA31810" s="80"/>
      <c r="BB31810" s="80"/>
    </row>
    <row r="31811" spans="9:54" x14ac:dyDescent="0.25">
      <c r="I31811" s="80"/>
      <c r="AX31811" s="80"/>
      <c r="AY31811" s="80"/>
      <c r="AZ31811" s="80"/>
      <c r="BA31811" s="80"/>
      <c r="BB31811" s="80"/>
    </row>
    <row r="31812" spans="9:54" x14ac:dyDescent="0.25">
      <c r="I31812" s="80"/>
      <c r="AX31812" s="80"/>
      <c r="AY31812" s="80"/>
      <c r="AZ31812" s="80"/>
      <c r="BA31812" s="80"/>
      <c r="BB31812" s="80"/>
    </row>
    <row r="31813" spans="9:54" x14ac:dyDescent="0.25">
      <c r="I31813" s="80"/>
      <c r="AX31813" s="80"/>
      <c r="AY31813" s="80"/>
      <c r="AZ31813" s="80"/>
      <c r="BA31813" s="80"/>
      <c r="BB31813" s="80"/>
    </row>
    <row r="31814" spans="9:54" x14ac:dyDescent="0.25">
      <c r="I31814" s="80"/>
      <c r="AX31814" s="80"/>
      <c r="AY31814" s="80"/>
      <c r="AZ31814" s="80"/>
      <c r="BA31814" s="80"/>
      <c r="BB31814" s="80"/>
    </row>
    <row r="31815" spans="9:54" x14ac:dyDescent="0.25">
      <c r="I31815" s="80"/>
      <c r="AX31815" s="80"/>
      <c r="AY31815" s="80"/>
      <c r="AZ31815" s="80"/>
      <c r="BA31815" s="80"/>
      <c r="BB31815" s="80"/>
    </row>
    <row r="31816" spans="9:54" x14ac:dyDescent="0.25">
      <c r="I31816" s="80"/>
      <c r="AX31816" s="80"/>
      <c r="AY31816" s="80"/>
      <c r="AZ31816" s="80"/>
      <c r="BA31816" s="80"/>
      <c r="BB31816" s="80"/>
    </row>
    <row r="31817" spans="9:54" x14ac:dyDescent="0.25">
      <c r="I31817" s="80"/>
      <c r="AX31817" s="80"/>
      <c r="AY31817" s="80"/>
      <c r="AZ31817" s="80"/>
      <c r="BA31817" s="80"/>
      <c r="BB31817" s="80"/>
    </row>
    <row r="31818" spans="9:54" x14ac:dyDescent="0.25">
      <c r="I31818" s="80"/>
      <c r="AX31818" s="80"/>
      <c r="AY31818" s="80"/>
      <c r="AZ31818" s="80"/>
      <c r="BA31818" s="80"/>
      <c r="BB31818" s="80"/>
    </row>
    <row r="31819" spans="9:54" x14ac:dyDescent="0.25">
      <c r="I31819" s="80"/>
      <c r="AX31819" s="80"/>
      <c r="AY31819" s="80"/>
      <c r="AZ31819" s="80"/>
      <c r="BA31819" s="80"/>
      <c r="BB31819" s="80"/>
    </row>
    <row r="31820" spans="9:54" x14ac:dyDescent="0.25">
      <c r="I31820" s="80"/>
      <c r="AX31820" s="80"/>
      <c r="AY31820" s="80"/>
      <c r="AZ31820" s="80"/>
      <c r="BA31820" s="80"/>
      <c r="BB31820" s="80"/>
    </row>
    <row r="31821" spans="9:54" x14ac:dyDescent="0.25">
      <c r="I31821" s="80"/>
      <c r="AX31821" s="80"/>
      <c r="AY31821" s="80"/>
      <c r="AZ31821" s="80"/>
      <c r="BA31821" s="80"/>
      <c r="BB31821" s="80"/>
    </row>
    <row r="31822" spans="9:54" x14ac:dyDescent="0.25">
      <c r="I31822" s="80"/>
      <c r="AX31822" s="80"/>
      <c r="AY31822" s="80"/>
      <c r="AZ31822" s="80"/>
      <c r="BA31822" s="80"/>
      <c r="BB31822" s="80"/>
    </row>
    <row r="31823" spans="9:54" x14ac:dyDescent="0.25">
      <c r="I31823" s="80"/>
      <c r="AX31823" s="80"/>
      <c r="AY31823" s="80"/>
      <c r="AZ31823" s="80"/>
      <c r="BA31823" s="80"/>
      <c r="BB31823" s="80"/>
    </row>
    <row r="31824" spans="9:54" x14ac:dyDescent="0.25">
      <c r="I31824" s="80"/>
      <c r="AX31824" s="80"/>
      <c r="AY31824" s="80"/>
      <c r="AZ31824" s="80"/>
      <c r="BA31824" s="80"/>
      <c r="BB31824" s="80"/>
    </row>
    <row r="31825" spans="9:54" x14ac:dyDescent="0.25">
      <c r="I31825" s="80"/>
      <c r="AX31825" s="80"/>
      <c r="AY31825" s="80"/>
      <c r="AZ31825" s="80"/>
      <c r="BA31825" s="80"/>
      <c r="BB31825" s="80"/>
    </row>
    <row r="31826" spans="9:54" x14ac:dyDescent="0.25">
      <c r="I31826" s="80"/>
      <c r="AX31826" s="80"/>
      <c r="AY31826" s="80"/>
      <c r="AZ31826" s="80"/>
      <c r="BA31826" s="80"/>
      <c r="BB31826" s="80"/>
    </row>
    <row r="31827" spans="9:54" x14ac:dyDescent="0.25">
      <c r="I31827" s="80"/>
      <c r="AX31827" s="80"/>
      <c r="AY31827" s="80"/>
      <c r="AZ31827" s="80"/>
      <c r="BA31827" s="80"/>
      <c r="BB31827" s="80"/>
    </row>
    <row r="31828" spans="9:54" x14ac:dyDescent="0.25">
      <c r="I31828" s="80"/>
      <c r="AX31828" s="80"/>
      <c r="AY31828" s="80"/>
      <c r="AZ31828" s="80"/>
      <c r="BA31828" s="80"/>
      <c r="BB31828" s="80"/>
    </row>
    <row r="31829" spans="9:54" x14ac:dyDescent="0.25">
      <c r="I31829" s="80"/>
      <c r="AX31829" s="80"/>
      <c r="AY31829" s="80"/>
      <c r="AZ31829" s="80"/>
      <c r="BA31829" s="80"/>
      <c r="BB31829" s="80"/>
    </row>
    <row r="31830" spans="9:54" x14ac:dyDescent="0.25">
      <c r="I31830" s="80"/>
      <c r="AX31830" s="80"/>
      <c r="AY31830" s="80"/>
      <c r="AZ31830" s="80"/>
      <c r="BA31830" s="80"/>
      <c r="BB31830" s="80"/>
    </row>
    <row r="31831" spans="9:54" x14ac:dyDescent="0.25">
      <c r="I31831" s="80"/>
      <c r="AX31831" s="80"/>
      <c r="AY31831" s="80"/>
      <c r="AZ31831" s="80"/>
      <c r="BA31831" s="80"/>
      <c r="BB31831" s="80"/>
    </row>
    <row r="31832" spans="9:54" x14ac:dyDescent="0.25">
      <c r="I31832" s="80"/>
      <c r="AX31832" s="80"/>
      <c r="AY31832" s="80"/>
      <c r="AZ31832" s="80"/>
      <c r="BA31832" s="80"/>
      <c r="BB31832" s="80"/>
    </row>
    <row r="31833" spans="9:54" x14ac:dyDescent="0.25">
      <c r="I31833" s="80"/>
      <c r="AX31833" s="80"/>
      <c r="AY31833" s="80"/>
      <c r="AZ31833" s="80"/>
      <c r="BA31833" s="80"/>
      <c r="BB31833" s="80"/>
    </row>
    <row r="31834" spans="9:54" x14ac:dyDescent="0.25">
      <c r="I31834" s="80"/>
      <c r="AX31834" s="80"/>
      <c r="AY31834" s="80"/>
      <c r="AZ31834" s="80"/>
      <c r="BA31834" s="80"/>
      <c r="BB31834" s="80"/>
    </row>
    <row r="31835" spans="9:54" x14ac:dyDescent="0.25">
      <c r="I31835" s="80"/>
      <c r="AX31835" s="80"/>
      <c r="AY31835" s="80"/>
      <c r="AZ31835" s="80"/>
      <c r="BA31835" s="80"/>
      <c r="BB31835" s="80"/>
    </row>
    <row r="31836" spans="9:54" x14ac:dyDescent="0.25">
      <c r="I31836" s="80"/>
      <c r="AX31836" s="80"/>
      <c r="AY31836" s="80"/>
      <c r="AZ31836" s="80"/>
      <c r="BA31836" s="80"/>
      <c r="BB31836" s="80"/>
    </row>
    <row r="31837" spans="9:54" x14ac:dyDescent="0.25">
      <c r="I31837" s="80"/>
      <c r="AX31837" s="80"/>
      <c r="AY31837" s="80"/>
      <c r="AZ31837" s="80"/>
      <c r="BA31837" s="80"/>
      <c r="BB31837" s="80"/>
    </row>
    <row r="31838" spans="9:54" x14ac:dyDescent="0.25">
      <c r="I31838" s="80"/>
      <c r="AX31838" s="80"/>
      <c r="AY31838" s="80"/>
      <c r="AZ31838" s="80"/>
      <c r="BA31838" s="80"/>
      <c r="BB31838" s="80"/>
    </row>
    <row r="31839" spans="9:54" x14ac:dyDescent="0.25">
      <c r="I31839" s="80"/>
      <c r="AX31839" s="80"/>
      <c r="AY31839" s="80"/>
      <c r="AZ31839" s="80"/>
      <c r="BA31839" s="80"/>
      <c r="BB31839" s="80"/>
    </row>
    <row r="31840" spans="9:54" x14ac:dyDescent="0.25">
      <c r="I31840" s="80"/>
      <c r="AX31840" s="80"/>
      <c r="AY31840" s="80"/>
      <c r="AZ31840" s="80"/>
      <c r="BA31840" s="80"/>
      <c r="BB31840" s="80"/>
    </row>
    <row r="31841" spans="9:54" x14ac:dyDescent="0.25">
      <c r="I31841" s="80"/>
      <c r="AX31841" s="80"/>
      <c r="AY31841" s="80"/>
      <c r="AZ31841" s="80"/>
      <c r="BA31841" s="80"/>
      <c r="BB31841" s="80"/>
    </row>
    <row r="31842" spans="9:54" x14ac:dyDescent="0.25">
      <c r="I31842" s="80"/>
      <c r="AX31842" s="80"/>
      <c r="AY31842" s="80"/>
      <c r="AZ31842" s="80"/>
      <c r="BA31842" s="80"/>
      <c r="BB31842" s="80"/>
    </row>
    <row r="31843" spans="9:54" x14ac:dyDescent="0.25">
      <c r="I31843" s="80"/>
      <c r="AX31843" s="80"/>
      <c r="AY31843" s="80"/>
      <c r="AZ31843" s="80"/>
      <c r="BA31843" s="80"/>
      <c r="BB31843" s="80"/>
    </row>
    <row r="31844" spans="9:54" x14ac:dyDescent="0.25">
      <c r="I31844" s="80"/>
      <c r="AX31844" s="80"/>
      <c r="AY31844" s="80"/>
      <c r="AZ31844" s="80"/>
      <c r="BA31844" s="80"/>
      <c r="BB31844" s="80"/>
    </row>
    <row r="31845" spans="9:54" x14ac:dyDescent="0.25">
      <c r="I31845" s="80"/>
      <c r="AX31845" s="80"/>
      <c r="AY31845" s="80"/>
      <c r="AZ31845" s="80"/>
      <c r="BA31845" s="80"/>
      <c r="BB31845" s="80"/>
    </row>
    <row r="31846" spans="9:54" x14ac:dyDescent="0.25">
      <c r="I31846" s="80"/>
      <c r="AX31846" s="80"/>
      <c r="AY31846" s="80"/>
      <c r="AZ31846" s="80"/>
      <c r="BA31846" s="80"/>
      <c r="BB31846" s="80"/>
    </row>
    <row r="31847" spans="9:54" x14ac:dyDescent="0.25">
      <c r="I31847" s="80"/>
      <c r="AX31847" s="80"/>
      <c r="AY31847" s="80"/>
      <c r="AZ31847" s="80"/>
      <c r="BA31847" s="80"/>
      <c r="BB31847" s="80"/>
    </row>
    <row r="31848" spans="9:54" x14ac:dyDescent="0.25">
      <c r="I31848" s="80"/>
      <c r="AX31848" s="80"/>
      <c r="AY31848" s="80"/>
      <c r="AZ31848" s="80"/>
      <c r="BA31848" s="80"/>
      <c r="BB31848" s="80"/>
    </row>
    <row r="31849" spans="9:54" x14ac:dyDescent="0.25">
      <c r="I31849" s="80"/>
      <c r="AX31849" s="80"/>
      <c r="AY31849" s="80"/>
      <c r="AZ31849" s="80"/>
      <c r="BA31849" s="80"/>
      <c r="BB31849" s="80"/>
    </row>
    <row r="31850" spans="9:54" x14ac:dyDescent="0.25">
      <c r="I31850" s="80"/>
      <c r="AX31850" s="80"/>
      <c r="AY31850" s="80"/>
      <c r="AZ31850" s="80"/>
      <c r="BA31850" s="80"/>
      <c r="BB31850" s="80"/>
    </row>
    <row r="31851" spans="9:54" x14ac:dyDescent="0.25">
      <c r="I31851" s="80"/>
      <c r="AX31851" s="80"/>
      <c r="AY31851" s="80"/>
      <c r="AZ31851" s="80"/>
      <c r="BA31851" s="80"/>
      <c r="BB31851" s="80"/>
    </row>
    <row r="31852" spans="9:54" x14ac:dyDescent="0.25">
      <c r="I31852" s="80"/>
      <c r="AX31852" s="80"/>
      <c r="AY31852" s="80"/>
      <c r="AZ31852" s="80"/>
      <c r="BA31852" s="80"/>
      <c r="BB31852" s="80"/>
    </row>
    <row r="31853" spans="9:54" x14ac:dyDescent="0.25">
      <c r="I31853" s="80"/>
      <c r="AX31853" s="80"/>
      <c r="AY31853" s="80"/>
      <c r="AZ31853" s="80"/>
      <c r="BA31853" s="80"/>
      <c r="BB31853" s="80"/>
    </row>
    <row r="31854" spans="9:54" x14ac:dyDescent="0.25">
      <c r="I31854" s="80"/>
      <c r="AX31854" s="80"/>
      <c r="AY31854" s="80"/>
      <c r="AZ31854" s="80"/>
      <c r="BA31854" s="80"/>
      <c r="BB31854" s="80"/>
    </row>
    <row r="31855" spans="9:54" x14ac:dyDescent="0.25">
      <c r="I31855" s="80"/>
      <c r="AX31855" s="80"/>
      <c r="AY31855" s="80"/>
      <c r="AZ31855" s="80"/>
      <c r="BA31855" s="80"/>
      <c r="BB31855" s="80"/>
    </row>
    <row r="31856" spans="9:54" x14ac:dyDescent="0.25">
      <c r="I31856" s="80"/>
      <c r="AX31856" s="80"/>
      <c r="AY31856" s="80"/>
      <c r="AZ31856" s="80"/>
      <c r="BA31856" s="80"/>
      <c r="BB31856" s="80"/>
    </row>
    <row r="31857" spans="9:54" x14ac:dyDescent="0.25">
      <c r="I31857" s="80"/>
      <c r="AX31857" s="80"/>
      <c r="AY31857" s="80"/>
      <c r="AZ31857" s="80"/>
      <c r="BA31857" s="80"/>
      <c r="BB31857" s="80"/>
    </row>
    <row r="31858" spans="9:54" x14ac:dyDescent="0.25">
      <c r="I31858" s="80"/>
      <c r="AX31858" s="80"/>
      <c r="AY31858" s="80"/>
      <c r="AZ31858" s="80"/>
      <c r="BA31858" s="80"/>
      <c r="BB31858" s="80"/>
    </row>
    <row r="31859" spans="9:54" x14ac:dyDescent="0.25">
      <c r="I31859" s="80"/>
      <c r="AX31859" s="80"/>
      <c r="AY31859" s="80"/>
      <c r="AZ31859" s="80"/>
      <c r="BA31859" s="80"/>
      <c r="BB31859" s="80"/>
    </row>
    <row r="31860" spans="9:54" x14ac:dyDescent="0.25">
      <c r="I31860" s="80"/>
      <c r="AX31860" s="80"/>
      <c r="AY31860" s="80"/>
      <c r="AZ31860" s="80"/>
      <c r="BA31860" s="80"/>
      <c r="BB31860" s="80"/>
    </row>
    <row r="31861" spans="9:54" x14ac:dyDescent="0.25">
      <c r="I31861" s="80"/>
      <c r="AX31861" s="80"/>
      <c r="AY31861" s="80"/>
      <c r="AZ31861" s="80"/>
      <c r="BA31861" s="80"/>
      <c r="BB31861" s="80"/>
    </row>
    <row r="31862" spans="9:54" x14ac:dyDescent="0.25">
      <c r="I31862" s="80"/>
      <c r="AX31862" s="80"/>
      <c r="AY31862" s="80"/>
      <c r="AZ31862" s="80"/>
      <c r="BA31862" s="80"/>
      <c r="BB31862" s="80"/>
    </row>
    <row r="31863" spans="9:54" x14ac:dyDescent="0.25">
      <c r="I31863" s="80"/>
      <c r="AX31863" s="80"/>
      <c r="AY31863" s="80"/>
      <c r="AZ31863" s="80"/>
      <c r="BA31863" s="80"/>
      <c r="BB31863" s="80"/>
    </row>
    <row r="31864" spans="9:54" x14ac:dyDescent="0.25">
      <c r="I31864" s="80"/>
      <c r="AX31864" s="80"/>
      <c r="AY31864" s="80"/>
      <c r="AZ31864" s="80"/>
      <c r="BA31864" s="80"/>
      <c r="BB31864" s="80"/>
    </row>
    <row r="31865" spans="9:54" x14ac:dyDescent="0.25">
      <c r="I31865" s="80"/>
      <c r="AX31865" s="80"/>
      <c r="AY31865" s="80"/>
      <c r="AZ31865" s="80"/>
      <c r="BA31865" s="80"/>
      <c r="BB31865" s="80"/>
    </row>
    <row r="31866" spans="9:54" x14ac:dyDescent="0.25">
      <c r="I31866" s="80"/>
      <c r="AX31866" s="80"/>
      <c r="AY31866" s="80"/>
      <c r="AZ31866" s="80"/>
      <c r="BA31866" s="80"/>
      <c r="BB31866" s="80"/>
    </row>
    <row r="31867" spans="9:54" x14ac:dyDescent="0.25">
      <c r="I31867" s="80"/>
      <c r="AX31867" s="80"/>
      <c r="AY31867" s="80"/>
      <c r="AZ31867" s="80"/>
      <c r="BA31867" s="80"/>
      <c r="BB31867" s="80"/>
    </row>
    <row r="31868" spans="9:54" x14ac:dyDescent="0.25">
      <c r="I31868" s="80"/>
      <c r="AX31868" s="80"/>
      <c r="AY31868" s="80"/>
      <c r="AZ31868" s="80"/>
      <c r="BA31868" s="80"/>
      <c r="BB31868" s="80"/>
    </row>
    <row r="31869" spans="9:54" x14ac:dyDescent="0.25">
      <c r="I31869" s="80"/>
      <c r="AX31869" s="80"/>
      <c r="AY31869" s="80"/>
      <c r="AZ31869" s="80"/>
      <c r="BA31869" s="80"/>
      <c r="BB31869" s="80"/>
    </row>
    <row r="31870" spans="9:54" x14ac:dyDescent="0.25">
      <c r="I31870" s="80"/>
      <c r="AX31870" s="80"/>
      <c r="AY31870" s="80"/>
      <c r="AZ31870" s="80"/>
      <c r="BA31870" s="80"/>
      <c r="BB31870" s="80"/>
    </row>
    <row r="31871" spans="9:54" x14ac:dyDescent="0.25">
      <c r="I31871" s="80"/>
      <c r="AX31871" s="80"/>
      <c r="AY31871" s="80"/>
      <c r="AZ31871" s="80"/>
      <c r="BA31871" s="80"/>
      <c r="BB31871" s="80"/>
    </row>
    <row r="31872" spans="9:54" x14ac:dyDescent="0.25">
      <c r="I31872" s="80"/>
      <c r="AX31872" s="80"/>
      <c r="AY31872" s="80"/>
      <c r="AZ31872" s="80"/>
      <c r="BA31872" s="80"/>
      <c r="BB31872" s="80"/>
    </row>
    <row r="31873" spans="9:54" x14ac:dyDescent="0.25">
      <c r="I31873" s="80"/>
      <c r="AX31873" s="80"/>
      <c r="AY31873" s="80"/>
      <c r="AZ31873" s="80"/>
      <c r="BA31873" s="80"/>
      <c r="BB31873" s="80"/>
    </row>
    <row r="31874" spans="9:54" x14ac:dyDescent="0.25">
      <c r="I31874" s="80"/>
      <c r="AX31874" s="80"/>
      <c r="AY31874" s="80"/>
      <c r="AZ31874" s="80"/>
      <c r="BA31874" s="80"/>
      <c r="BB31874" s="80"/>
    </row>
    <row r="31875" spans="9:54" x14ac:dyDescent="0.25">
      <c r="I31875" s="80"/>
      <c r="AX31875" s="80"/>
      <c r="AY31875" s="80"/>
      <c r="AZ31875" s="80"/>
      <c r="BA31875" s="80"/>
      <c r="BB31875" s="80"/>
    </row>
    <row r="31876" spans="9:54" x14ac:dyDescent="0.25">
      <c r="I31876" s="80"/>
      <c r="AX31876" s="80"/>
      <c r="AY31876" s="80"/>
      <c r="AZ31876" s="80"/>
      <c r="BA31876" s="80"/>
      <c r="BB31876" s="80"/>
    </row>
    <row r="31877" spans="9:54" x14ac:dyDescent="0.25">
      <c r="I31877" s="80"/>
      <c r="AX31877" s="80"/>
      <c r="AY31877" s="80"/>
      <c r="AZ31877" s="80"/>
      <c r="BA31877" s="80"/>
      <c r="BB31877" s="80"/>
    </row>
    <row r="31878" spans="9:54" x14ac:dyDescent="0.25">
      <c r="I31878" s="80"/>
      <c r="AX31878" s="80"/>
      <c r="AY31878" s="80"/>
      <c r="AZ31878" s="80"/>
      <c r="BA31878" s="80"/>
      <c r="BB31878" s="80"/>
    </row>
    <row r="31879" spans="9:54" x14ac:dyDescent="0.25">
      <c r="I31879" s="80"/>
      <c r="AX31879" s="80"/>
      <c r="AY31879" s="80"/>
      <c r="AZ31879" s="80"/>
      <c r="BA31879" s="80"/>
      <c r="BB31879" s="80"/>
    </row>
    <row r="31880" spans="9:54" x14ac:dyDescent="0.25">
      <c r="I31880" s="80"/>
      <c r="AX31880" s="80"/>
      <c r="AY31880" s="80"/>
      <c r="AZ31880" s="80"/>
      <c r="BA31880" s="80"/>
      <c r="BB31880" s="80"/>
    </row>
    <row r="31881" spans="9:54" x14ac:dyDescent="0.25">
      <c r="I31881" s="80"/>
      <c r="AX31881" s="80"/>
      <c r="AY31881" s="80"/>
      <c r="AZ31881" s="80"/>
      <c r="BA31881" s="80"/>
      <c r="BB31881" s="80"/>
    </row>
    <row r="31882" spans="9:54" x14ac:dyDescent="0.25">
      <c r="I31882" s="80"/>
      <c r="AX31882" s="80"/>
      <c r="AY31882" s="80"/>
      <c r="AZ31882" s="80"/>
      <c r="BA31882" s="80"/>
      <c r="BB31882" s="80"/>
    </row>
    <row r="31883" spans="9:54" x14ac:dyDescent="0.25">
      <c r="I31883" s="80"/>
      <c r="AX31883" s="80"/>
      <c r="AY31883" s="80"/>
      <c r="AZ31883" s="80"/>
      <c r="BA31883" s="80"/>
      <c r="BB31883" s="80"/>
    </row>
    <row r="31884" spans="9:54" x14ac:dyDescent="0.25">
      <c r="I31884" s="80"/>
      <c r="AX31884" s="80"/>
      <c r="AY31884" s="80"/>
      <c r="AZ31884" s="80"/>
      <c r="BA31884" s="80"/>
      <c r="BB31884" s="80"/>
    </row>
    <row r="31885" spans="9:54" x14ac:dyDescent="0.25">
      <c r="I31885" s="80"/>
      <c r="AX31885" s="80"/>
      <c r="AY31885" s="80"/>
      <c r="AZ31885" s="80"/>
      <c r="BA31885" s="80"/>
      <c r="BB31885" s="80"/>
    </row>
    <row r="31886" spans="9:54" x14ac:dyDescent="0.25">
      <c r="I31886" s="80"/>
      <c r="AX31886" s="80"/>
      <c r="AY31886" s="80"/>
      <c r="AZ31886" s="80"/>
      <c r="BA31886" s="80"/>
      <c r="BB31886" s="80"/>
    </row>
    <row r="31887" spans="9:54" x14ac:dyDescent="0.25">
      <c r="I31887" s="80"/>
      <c r="AX31887" s="80"/>
      <c r="AY31887" s="80"/>
      <c r="AZ31887" s="80"/>
      <c r="BA31887" s="80"/>
      <c r="BB31887" s="80"/>
    </row>
    <row r="31888" spans="9:54" x14ac:dyDescent="0.25">
      <c r="I31888" s="80"/>
      <c r="AX31888" s="80"/>
      <c r="AY31888" s="80"/>
      <c r="AZ31888" s="80"/>
      <c r="BA31888" s="80"/>
      <c r="BB31888" s="80"/>
    </row>
    <row r="31889" spans="9:54" x14ac:dyDescent="0.25">
      <c r="I31889" s="80"/>
      <c r="AX31889" s="80"/>
      <c r="AY31889" s="80"/>
      <c r="AZ31889" s="80"/>
      <c r="BA31889" s="80"/>
      <c r="BB31889" s="80"/>
    </row>
    <row r="31890" spans="9:54" x14ac:dyDescent="0.25">
      <c r="I31890" s="80"/>
      <c r="AX31890" s="80"/>
      <c r="AY31890" s="80"/>
      <c r="AZ31890" s="80"/>
      <c r="BA31890" s="80"/>
      <c r="BB31890" s="80"/>
    </row>
    <row r="31891" spans="9:54" x14ac:dyDescent="0.25">
      <c r="I31891" s="80"/>
      <c r="AX31891" s="80"/>
      <c r="AY31891" s="80"/>
      <c r="AZ31891" s="80"/>
      <c r="BA31891" s="80"/>
      <c r="BB31891" s="80"/>
    </row>
    <row r="31892" spans="9:54" x14ac:dyDescent="0.25">
      <c r="I31892" s="80"/>
      <c r="AX31892" s="80"/>
      <c r="AY31892" s="80"/>
      <c r="AZ31892" s="80"/>
      <c r="BA31892" s="80"/>
      <c r="BB31892" s="80"/>
    </row>
    <row r="31893" spans="9:54" x14ac:dyDescent="0.25">
      <c r="I31893" s="80"/>
      <c r="AX31893" s="80"/>
      <c r="AY31893" s="80"/>
      <c r="AZ31893" s="80"/>
      <c r="BA31893" s="80"/>
      <c r="BB31893" s="80"/>
    </row>
    <row r="31894" spans="9:54" x14ac:dyDescent="0.25">
      <c r="I31894" s="80"/>
      <c r="AX31894" s="80"/>
      <c r="AY31894" s="80"/>
      <c r="AZ31894" s="80"/>
      <c r="BA31894" s="80"/>
      <c r="BB31894" s="80"/>
    </row>
    <row r="31895" spans="9:54" x14ac:dyDescent="0.25">
      <c r="I31895" s="80"/>
      <c r="AX31895" s="80"/>
      <c r="AY31895" s="80"/>
      <c r="AZ31895" s="80"/>
      <c r="BA31895" s="80"/>
      <c r="BB31895" s="80"/>
    </row>
    <row r="31896" spans="9:54" x14ac:dyDescent="0.25">
      <c r="I31896" s="80"/>
      <c r="AX31896" s="80"/>
      <c r="AY31896" s="80"/>
      <c r="AZ31896" s="80"/>
      <c r="BA31896" s="80"/>
      <c r="BB31896" s="80"/>
    </row>
    <row r="31897" spans="9:54" x14ac:dyDescent="0.25">
      <c r="I31897" s="80"/>
      <c r="AX31897" s="80"/>
      <c r="AY31897" s="80"/>
      <c r="AZ31897" s="80"/>
      <c r="BA31897" s="80"/>
      <c r="BB31897" s="80"/>
    </row>
    <row r="31898" spans="9:54" x14ac:dyDescent="0.25">
      <c r="I31898" s="80"/>
      <c r="AX31898" s="80"/>
      <c r="AY31898" s="80"/>
      <c r="AZ31898" s="80"/>
      <c r="BA31898" s="80"/>
      <c r="BB31898" s="80"/>
    </row>
    <row r="31899" spans="9:54" x14ac:dyDescent="0.25">
      <c r="I31899" s="80"/>
      <c r="AX31899" s="80"/>
      <c r="AY31899" s="80"/>
      <c r="AZ31899" s="80"/>
      <c r="BA31899" s="80"/>
      <c r="BB31899" s="80"/>
    </row>
    <row r="31900" spans="9:54" x14ac:dyDescent="0.25">
      <c r="I31900" s="80"/>
      <c r="AX31900" s="80"/>
      <c r="AY31900" s="80"/>
      <c r="AZ31900" s="80"/>
      <c r="BA31900" s="80"/>
      <c r="BB31900" s="80"/>
    </row>
    <row r="31901" spans="9:54" x14ac:dyDescent="0.25">
      <c r="I31901" s="80"/>
      <c r="AX31901" s="80"/>
      <c r="AY31901" s="80"/>
      <c r="AZ31901" s="80"/>
      <c r="BA31901" s="80"/>
      <c r="BB31901" s="80"/>
    </row>
    <row r="31902" spans="9:54" x14ac:dyDescent="0.25">
      <c r="I31902" s="80"/>
      <c r="AX31902" s="80"/>
      <c r="AY31902" s="80"/>
      <c r="AZ31902" s="80"/>
      <c r="BA31902" s="80"/>
      <c r="BB31902" s="80"/>
    </row>
    <row r="31903" spans="9:54" x14ac:dyDescent="0.25">
      <c r="I31903" s="80"/>
      <c r="AX31903" s="80"/>
      <c r="AY31903" s="80"/>
      <c r="AZ31903" s="80"/>
      <c r="BA31903" s="80"/>
      <c r="BB31903" s="80"/>
    </row>
    <row r="31904" spans="9:54" x14ac:dyDescent="0.25">
      <c r="I31904" s="80"/>
      <c r="AX31904" s="80"/>
      <c r="AY31904" s="80"/>
      <c r="AZ31904" s="80"/>
      <c r="BA31904" s="80"/>
      <c r="BB31904" s="80"/>
    </row>
    <row r="31905" spans="9:54" x14ac:dyDescent="0.25">
      <c r="I31905" s="80"/>
      <c r="AX31905" s="80"/>
      <c r="AY31905" s="80"/>
      <c r="AZ31905" s="80"/>
      <c r="BA31905" s="80"/>
      <c r="BB31905" s="80"/>
    </row>
    <row r="31906" spans="9:54" x14ac:dyDescent="0.25">
      <c r="I31906" s="80"/>
      <c r="AX31906" s="80"/>
      <c r="AY31906" s="80"/>
      <c r="AZ31906" s="80"/>
      <c r="BA31906" s="80"/>
      <c r="BB31906" s="80"/>
    </row>
    <row r="31907" spans="9:54" x14ac:dyDescent="0.25">
      <c r="I31907" s="80"/>
      <c r="AX31907" s="80"/>
      <c r="AY31907" s="80"/>
      <c r="AZ31907" s="80"/>
      <c r="BA31907" s="80"/>
      <c r="BB31907" s="80"/>
    </row>
    <row r="31908" spans="9:54" x14ac:dyDescent="0.25">
      <c r="I31908" s="80"/>
      <c r="AX31908" s="80"/>
      <c r="AY31908" s="80"/>
      <c r="AZ31908" s="80"/>
      <c r="BA31908" s="80"/>
      <c r="BB31908" s="80"/>
    </row>
    <row r="31909" spans="9:54" x14ac:dyDescent="0.25">
      <c r="I31909" s="80"/>
      <c r="AX31909" s="80"/>
      <c r="AY31909" s="80"/>
      <c r="AZ31909" s="80"/>
      <c r="BA31909" s="80"/>
      <c r="BB31909" s="80"/>
    </row>
    <row r="31910" spans="9:54" x14ac:dyDescent="0.25">
      <c r="I31910" s="80"/>
      <c r="AX31910" s="80"/>
      <c r="AY31910" s="80"/>
      <c r="AZ31910" s="80"/>
      <c r="BA31910" s="80"/>
      <c r="BB31910" s="80"/>
    </row>
    <row r="31911" spans="9:54" x14ac:dyDescent="0.25">
      <c r="I31911" s="80"/>
      <c r="AX31911" s="80"/>
      <c r="AY31911" s="80"/>
      <c r="AZ31911" s="80"/>
      <c r="BA31911" s="80"/>
      <c r="BB31911" s="80"/>
    </row>
    <row r="31912" spans="9:54" x14ac:dyDescent="0.25">
      <c r="I31912" s="80"/>
      <c r="AX31912" s="80"/>
      <c r="AY31912" s="80"/>
      <c r="AZ31912" s="80"/>
      <c r="BA31912" s="80"/>
      <c r="BB31912" s="80"/>
    </row>
    <row r="31913" spans="9:54" x14ac:dyDescent="0.25">
      <c r="I31913" s="80"/>
      <c r="AX31913" s="80"/>
      <c r="AY31913" s="80"/>
      <c r="AZ31913" s="80"/>
      <c r="BA31913" s="80"/>
      <c r="BB31913" s="80"/>
    </row>
    <row r="31914" spans="9:54" x14ac:dyDescent="0.25">
      <c r="I31914" s="80"/>
      <c r="AX31914" s="80"/>
      <c r="AY31914" s="80"/>
      <c r="AZ31914" s="80"/>
      <c r="BA31914" s="80"/>
      <c r="BB31914" s="80"/>
    </row>
    <row r="31915" spans="9:54" x14ac:dyDescent="0.25">
      <c r="I31915" s="80"/>
      <c r="AX31915" s="80"/>
      <c r="AY31915" s="80"/>
      <c r="AZ31915" s="80"/>
      <c r="BA31915" s="80"/>
      <c r="BB31915" s="80"/>
    </row>
    <row r="31916" spans="9:54" x14ac:dyDescent="0.25">
      <c r="I31916" s="80"/>
      <c r="AX31916" s="80"/>
      <c r="AY31916" s="80"/>
      <c r="AZ31916" s="80"/>
      <c r="BA31916" s="80"/>
      <c r="BB31916" s="80"/>
    </row>
    <row r="31917" spans="9:54" x14ac:dyDescent="0.25">
      <c r="I31917" s="80"/>
      <c r="AX31917" s="80"/>
      <c r="AY31917" s="80"/>
      <c r="AZ31917" s="80"/>
      <c r="BA31917" s="80"/>
      <c r="BB31917" s="80"/>
    </row>
    <row r="31918" spans="9:54" x14ac:dyDescent="0.25">
      <c r="I31918" s="80"/>
      <c r="AX31918" s="80"/>
      <c r="AY31918" s="80"/>
      <c r="AZ31918" s="80"/>
      <c r="BA31918" s="80"/>
      <c r="BB31918" s="80"/>
    </row>
    <row r="31919" spans="9:54" x14ac:dyDescent="0.25">
      <c r="I31919" s="80"/>
      <c r="AX31919" s="80"/>
      <c r="AY31919" s="80"/>
      <c r="AZ31919" s="80"/>
      <c r="BA31919" s="80"/>
      <c r="BB31919" s="80"/>
    </row>
    <row r="31920" spans="9:54" x14ac:dyDescent="0.25">
      <c r="I31920" s="80"/>
      <c r="AX31920" s="80"/>
      <c r="AY31920" s="80"/>
      <c r="AZ31920" s="80"/>
      <c r="BA31920" s="80"/>
      <c r="BB31920" s="80"/>
    </row>
    <row r="31921" spans="9:54" x14ac:dyDescent="0.25">
      <c r="I31921" s="80"/>
      <c r="AX31921" s="80"/>
      <c r="AY31921" s="80"/>
      <c r="AZ31921" s="80"/>
      <c r="BA31921" s="80"/>
      <c r="BB31921" s="80"/>
    </row>
    <row r="31922" spans="9:54" x14ac:dyDescent="0.25">
      <c r="I31922" s="80"/>
      <c r="AX31922" s="80"/>
      <c r="AY31922" s="80"/>
      <c r="AZ31922" s="80"/>
      <c r="BA31922" s="80"/>
      <c r="BB31922" s="80"/>
    </row>
    <row r="31923" spans="9:54" x14ac:dyDescent="0.25">
      <c r="I31923" s="80"/>
      <c r="AX31923" s="80"/>
      <c r="AY31923" s="80"/>
      <c r="AZ31923" s="80"/>
      <c r="BA31923" s="80"/>
      <c r="BB31923" s="80"/>
    </row>
    <row r="31924" spans="9:54" x14ac:dyDescent="0.25">
      <c r="I31924" s="80"/>
      <c r="AX31924" s="80"/>
      <c r="AY31924" s="80"/>
      <c r="AZ31924" s="80"/>
      <c r="BA31924" s="80"/>
      <c r="BB31924" s="80"/>
    </row>
    <row r="31925" spans="9:54" x14ac:dyDescent="0.25">
      <c r="I31925" s="80"/>
      <c r="AX31925" s="80"/>
      <c r="AY31925" s="80"/>
      <c r="AZ31925" s="80"/>
      <c r="BA31925" s="80"/>
      <c r="BB31925" s="80"/>
    </row>
    <row r="31926" spans="9:54" x14ac:dyDescent="0.25">
      <c r="I31926" s="80"/>
      <c r="AX31926" s="80"/>
      <c r="AY31926" s="80"/>
      <c r="AZ31926" s="80"/>
      <c r="BA31926" s="80"/>
      <c r="BB31926" s="80"/>
    </row>
    <row r="31927" spans="9:54" x14ac:dyDescent="0.25">
      <c r="I31927" s="80"/>
      <c r="AX31927" s="80"/>
      <c r="AY31927" s="80"/>
      <c r="AZ31927" s="80"/>
      <c r="BA31927" s="80"/>
      <c r="BB31927" s="80"/>
    </row>
    <row r="31928" spans="9:54" x14ac:dyDescent="0.25">
      <c r="I31928" s="80"/>
      <c r="AX31928" s="80"/>
      <c r="AY31928" s="80"/>
      <c r="AZ31928" s="80"/>
      <c r="BA31928" s="80"/>
      <c r="BB31928" s="80"/>
    </row>
    <row r="31929" spans="9:54" x14ac:dyDescent="0.25">
      <c r="I31929" s="80"/>
      <c r="AX31929" s="80"/>
      <c r="AY31929" s="80"/>
      <c r="AZ31929" s="80"/>
      <c r="BA31929" s="80"/>
      <c r="BB31929" s="80"/>
    </row>
    <row r="31930" spans="9:54" x14ac:dyDescent="0.25">
      <c r="I31930" s="80"/>
      <c r="AX31930" s="80"/>
      <c r="AY31930" s="80"/>
      <c r="AZ31930" s="80"/>
      <c r="BA31930" s="80"/>
      <c r="BB31930" s="80"/>
    </row>
    <row r="31931" spans="9:54" x14ac:dyDescent="0.25">
      <c r="I31931" s="80"/>
      <c r="AX31931" s="80"/>
      <c r="AY31931" s="80"/>
      <c r="AZ31931" s="80"/>
      <c r="BA31931" s="80"/>
      <c r="BB31931" s="80"/>
    </row>
    <row r="31932" spans="9:54" x14ac:dyDescent="0.25">
      <c r="I31932" s="80"/>
      <c r="AX31932" s="80"/>
      <c r="AY31932" s="80"/>
      <c r="AZ31932" s="80"/>
      <c r="BA31932" s="80"/>
      <c r="BB31932" s="80"/>
    </row>
    <row r="31933" spans="9:54" x14ac:dyDescent="0.25">
      <c r="I31933" s="80"/>
      <c r="AX31933" s="80"/>
      <c r="AY31933" s="80"/>
      <c r="AZ31933" s="80"/>
      <c r="BA31933" s="80"/>
      <c r="BB31933" s="80"/>
    </row>
    <row r="31934" spans="9:54" x14ac:dyDescent="0.25">
      <c r="I31934" s="80"/>
      <c r="AX31934" s="80"/>
      <c r="AY31934" s="80"/>
      <c r="AZ31934" s="80"/>
      <c r="BA31934" s="80"/>
      <c r="BB31934" s="80"/>
    </row>
    <row r="31935" spans="9:54" x14ac:dyDescent="0.25">
      <c r="I31935" s="80"/>
      <c r="AX31935" s="80"/>
      <c r="AY31935" s="80"/>
      <c r="AZ31935" s="80"/>
      <c r="BA31935" s="80"/>
      <c r="BB31935" s="80"/>
    </row>
    <row r="31936" spans="9:54" x14ac:dyDescent="0.25">
      <c r="I31936" s="80"/>
      <c r="AX31936" s="80"/>
      <c r="AY31936" s="80"/>
      <c r="AZ31936" s="80"/>
      <c r="BA31936" s="80"/>
      <c r="BB31936" s="80"/>
    </row>
    <row r="31937" spans="9:54" x14ac:dyDescent="0.25">
      <c r="I31937" s="80"/>
      <c r="AX31937" s="80"/>
      <c r="AY31937" s="80"/>
      <c r="AZ31937" s="80"/>
      <c r="BA31937" s="80"/>
      <c r="BB31937" s="80"/>
    </row>
    <row r="31938" spans="9:54" x14ac:dyDescent="0.25">
      <c r="I31938" s="80"/>
      <c r="AX31938" s="80"/>
      <c r="AY31938" s="80"/>
      <c r="AZ31938" s="80"/>
      <c r="BA31938" s="80"/>
      <c r="BB31938" s="80"/>
    </row>
    <row r="31939" spans="9:54" x14ac:dyDescent="0.25">
      <c r="I31939" s="80"/>
      <c r="AX31939" s="80"/>
      <c r="AY31939" s="80"/>
      <c r="AZ31939" s="80"/>
      <c r="BA31939" s="80"/>
      <c r="BB31939" s="80"/>
    </row>
    <row r="31940" spans="9:54" x14ac:dyDescent="0.25">
      <c r="I31940" s="80"/>
      <c r="AX31940" s="80"/>
      <c r="AY31940" s="80"/>
      <c r="AZ31940" s="80"/>
      <c r="BA31940" s="80"/>
      <c r="BB31940" s="80"/>
    </row>
    <row r="31941" spans="9:54" x14ac:dyDescent="0.25">
      <c r="I31941" s="80"/>
      <c r="AX31941" s="80"/>
      <c r="AY31941" s="80"/>
      <c r="AZ31941" s="80"/>
      <c r="BA31941" s="80"/>
      <c r="BB31941" s="80"/>
    </row>
    <row r="31942" spans="9:54" x14ac:dyDescent="0.25">
      <c r="I31942" s="80"/>
      <c r="AX31942" s="80"/>
      <c r="AY31942" s="80"/>
      <c r="AZ31942" s="80"/>
      <c r="BA31942" s="80"/>
      <c r="BB31942" s="80"/>
    </row>
    <row r="31943" spans="9:54" x14ac:dyDescent="0.25">
      <c r="I31943" s="80"/>
      <c r="AX31943" s="80"/>
      <c r="AY31943" s="80"/>
      <c r="AZ31943" s="80"/>
      <c r="BA31943" s="80"/>
      <c r="BB31943" s="80"/>
    </row>
    <row r="31944" spans="9:54" x14ac:dyDescent="0.25">
      <c r="I31944" s="80"/>
      <c r="AX31944" s="80"/>
      <c r="AY31944" s="80"/>
      <c r="AZ31944" s="80"/>
      <c r="BA31944" s="80"/>
      <c r="BB31944" s="80"/>
    </row>
    <row r="31945" spans="9:54" x14ac:dyDescent="0.25">
      <c r="I31945" s="80"/>
      <c r="AX31945" s="80"/>
      <c r="AY31945" s="80"/>
      <c r="AZ31945" s="80"/>
      <c r="BA31945" s="80"/>
      <c r="BB31945" s="80"/>
    </row>
    <row r="31946" spans="9:54" x14ac:dyDescent="0.25">
      <c r="I31946" s="80"/>
      <c r="AX31946" s="80"/>
      <c r="AY31946" s="80"/>
      <c r="AZ31946" s="80"/>
      <c r="BA31946" s="80"/>
      <c r="BB31946" s="80"/>
    </row>
    <row r="31947" spans="9:54" x14ac:dyDescent="0.25">
      <c r="I31947" s="80"/>
      <c r="AX31947" s="80"/>
      <c r="AY31947" s="80"/>
      <c r="AZ31947" s="80"/>
      <c r="BA31947" s="80"/>
      <c r="BB31947" s="80"/>
    </row>
    <row r="31948" spans="9:54" x14ac:dyDescent="0.25">
      <c r="I31948" s="80"/>
      <c r="AX31948" s="80"/>
      <c r="AY31948" s="80"/>
      <c r="AZ31948" s="80"/>
      <c r="BA31948" s="80"/>
      <c r="BB31948" s="80"/>
    </row>
    <row r="31949" spans="9:54" x14ac:dyDescent="0.25">
      <c r="I31949" s="80"/>
      <c r="AX31949" s="80"/>
      <c r="AY31949" s="80"/>
      <c r="AZ31949" s="80"/>
      <c r="BA31949" s="80"/>
      <c r="BB31949" s="80"/>
    </row>
    <row r="31950" spans="9:54" x14ac:dyDescent="0.25">
      <c r="I31950" s="80"/>
      <c r="AX31950" s="80"/>
      <c r="AY31950" s="80"/>
      <c r="AZ31950" s="80"/>
      <c r="BA31950" s="80"/>
      <c r="BB31950" s="80"/>
    </row>
    <row r="31951" spans="9:54" x14ac:dyDescent="0.25">
      <c r="I31951" s="80"/>
      <c r="AX31951" s="80"/>
      <c r="AY31951" s="80"/>
      <c r="AZ31951" s="80"/>
      <c r="BA31951" s="80"/>
      <c r="BB31951" s="80"/>
    </row>
    <row r="31952" spans="9:54" x14ac:dyDescent="0.25">
      <c r="I31952" s="80"/>
      <c r="AX31952" s="80"/>
      <c r="AY31952" s="80"/>
      <c r="AZ31952" s="80"/>
      <c r="BA31952" s="80"/>
      <c r="BB31952" s="80"/>
    </row>
    <row r="31953" spans="9:54" x14ac:dyDescent="0.25">
      <c r="I31953" s="80"/>
      <c r="AX31953" s="80"/>
      <c r="AY31953" s="80"/>
      <c r="AZ31953" s="80"/>
      <c r="BA31953" s="80"/>
      <c r="BB31953" s="80"/>
    </row>
    <row r="31954" spans="9:54" x14ac:dyDescent="0.25">
      <c r="I31954" s="80"/>
      <c r="AX31954" s="80"/>
      <c r="AY31954" s="80"/>
      <c r="AZ31954" s="80"/>
      <c r="BA31954" s="80"/>
      <c r="BB31954" s="80"/>
    </row>
    <row r="31955" spans="9:54" x14ac:dyDescent="0.25">
      <c r="I31955" s="80"/>
      <c r="AX31955" s="80"/>
      <c r="AY31955" s="80"/>
      <c r="AZ31955" s="80"/>
      <c r="BA31955" s="80"/>
      <c r="BB31955" s="80"/>
    </row>
    <row r="31956" spans="9:54" x14ac:dyDescent="0.25">
      <c r="I31956" s="80"/>
      <c r="AX31956" s="80"/>
      <c r="AY31956" s="80"/>
      <c r="AZ31956" s="80"/>
      <c r="BA31956" s="80"/>
      <c r="BB31956" s="80"/>
    </row>
    <row r="31957" spans="9:54" x14ac:dyDescent="0.25">
      <c r="I31957" s="80"/>
      <c r="AX31957" s="80"/>
      <c r="AY31957" s="80"/>
      <c r="AZ31957" s="80"/>
      <c r="BA31957" s="80"/>
      <c r="BB31957" s="80"/>
    </row>
    <row r="31958" spans="9:54" x14ac:dyDescent="0.25">
      <c r="I31958" s="80"/>
      <c r="AX31958" s="80"/>
      <c r="AY31958" s="80"/>
      <c r="AZ31958" s="80"/>
      <c r="BA31958" s="80"/>
      <c r="BB31958" s="80"/>
    </row>
    <row r="31959" spans="9:54" x14ac:dyDescent="0.25">
      <c r="I31959" s="80"/>
      <c r="AX31959" s="80"/>
      <c r="AY31959" s="80"/>
      <c r="AZ31959" s="80"/>
      <c r="BA31959" s="80"/>
      <c r="BB31959" s="80"/>
    </row>
    <row r="31960" spans="9:54" x14ac:dyDescent="0.25">
      <c r="I31960" s="80"/>
      <c r="AX31960" s="80"/>
      <c r="AY31960" s="80"/>
      <c r="AZ31960" s="80"/>
      <c r="BA31960" s="80"/>
      <c r="BB31960" s="80"/>
    </row>
    <row r="31961" spans="9:54" x14ac:dyDescent="0.25">
      <c r="I31961" s="80"/>
      <c r="AX31961" s="80"/>
      <c r="AY31961" s="80"/>
      <c r="AZ31961" s="80"/>
      <c r="BA31961" s="80"/>
      <c r="BB31961" s="80"/>
    </row>
    <row r="31962" spans="9:54" x14ac:dyDescent="0.25">
      <c r="I31962" s="80"/>
      <c r="AX31962" s="80"/>
      <c r="AY31962" s="80"/>
      <c r="AZ31962" s="80"/>
      <c r="BA31962" s="80"/>
      <c r="BB31962" s="80"/>
    </row>
    <row r="31963" spans="9:54" x14ac:dyDescent="0.25">
      <c r="I31963" s="80"/>
      <c r="AX31963" s="80"/>
      <c r="AY31963" s="80"/>
      <c r="AZ31963" s="80"/>
      <c r="BA31963" s="80"/>
      <c r="BB31963" s="80"/>
    </row>
    <row r="31964" spans="9:54" x14ac:dyDescent="0.25">
      <c r="I31964" s="80"/>
      <c r="AX31964" s="80"/>
      <c r="AY31964" s="80"/>
      <c r="AZ31964" s="80"/>
      <c r="BA31964" s="80"/>
      <c r="BB31964" s="80"/>
    </row>
    <row r="31965" spans="9:54" x14ac:dyDescent="0.25">
      <c r="I31965" s="80"/>
      <c r="AX31965" s="80"/>
      <c r="AY31965" s="80"/>
      <c r="AZ31965" s="80"/>
      <c r="BA31965" s="80"/>
      <c r="BB31965" s="80"/>
    </row>
    <row r="31966" spans="9:54" x14ac:dyDescent="0.25">
      <c r="I31966" s="80"/>
      <c r="AX31966" s="80"/>
      <c r="AY31966" s="80"/>
      <c r="AZ31966" s="80"/>
      <c r="BA31966" s="80"/>
      <c r="BB31966" s="80"/>
    </row>
    <row r="31967" spans="9:54" x14ac:dyDescent="0.25">
      <c r="I31967" s="80"/>
      <c r="AX31967" s="80"/>
      <c r="AY31967" s="80"/>
      <c r="AZ31967" s="80"/>
      <c r="BA31967" s="80"/>
      <c r="BB31967" s="80"/>
    </row>
    <row r="31968" spans="9:54" x14ac:dyDescent="0.25">
      <c r="I31968" s="80"/>
      <c r="AX31968" s="80"/>
      <c r="AY31968" s="80"/>
      <c r="AZ31968" s="80"/>
      <c r="BA31968" s="80"/>
      <c r="BB31968" s="80"/>
    </row>
    <row r="31969" spans="9:54" x14ac:dyDescent="0.25">
      <c r="I31969" s="80"/>
      <c r="AX31969" s="80"/>
      <c r="AY31969" s="80"/>
      <c r="AZ31969" s="80"/>
      <c r="BA31969" s="80"/>
      <c r="BB31969" s="80"/>
    </row>
    <row r="31970" spans="9:54" x14ac:dyDescent="0.25">
      <c r="I31970" s="80"/>
      <c r="AX31970" s="80"/>
      <c r="AY31970" s="80"/>
      <c r="AZ31970" s="80"/>
      <c r="BA31970" s="80"/>
      <c r="BB31970" s="80"/>
    </row>
    <row r="31971" spans="9:54" x14ac:dyDescent="0.25">
      <c r="I31971" s="80"/>
      <c r="AX31971" s="80"/>
      <c r="AY31971" s="80"/>
      <c r="AZ31971" s="80"/>
      <c r="BA31971" s="80"/>
      <c r="BB31971" s="80"/>
    </row>
    <row r="31972" spans="9:54" x14ac:dyDescent="0.25">
      <c r="I31972" s="80"/>
      <c r="AX31972" s="80"/>
      <c r="AY31972" s="80"/>
      <c r="AZ31972" s="80"/>
      <c r="BA31972" s="80"/>
      <c r="BB31972" s="80"/>
    </row>
    <row r="31973" spans="9:54" x14ac:dyDescent="0.25">
      <c r="I31973" s="80"/>
      <c r="AX31973" s="80"/>
      <c r="AY31973" s="80"/>
      <c r="AZ31973" s="80"/>
      <c r="BA31973" s="80"/>
      <c r="BB31973" s="80"/>
    </row>
    <row r="31974" spans="9:54" x14ac:dyDescent="0.25">
      <c r="I31974" s="80"/>
      <c r="AX31974" s="80"/>
      <c r="AY31974" s="80"/>
      <c r="AZ31974" s="80"/>
      <c r="BA31974" s="80"/>
      <c r="BB31974" s="80"/>
    </row>
    <row r="31975" spans="9:54" x14ac:dyDescent="0.25">
      <c r="I31975" s="80"/>
      <c r="AX31975" s="80"/>
      <c r="AY31975" s="80"/>
      <c r="AZ31975" s="80"/>
      <c r="BA31975" s="80"/>
      <c r="BB31975" s="80"/>
    </row>
    <row r="31976" spans="9:54" x14ac:dyDescent="0.25">
      <c r="I31976" s="80"/>
      <c r="AX31976" s="80"/>
      <c r="AY31976" s="80"/>
      <c r="AZ31976" s="80"/>
      <c r="BA31976" s="80"/>
      <c r="BB31976" s="80"/>
    </row>
    <row r="31977" spans="9:54" x14ac:dyDescent="0.25">
      <c r="I31977" s="80"/>
      <c r="AX31977" s="80"/>
      <c r="AY31977" s="80"/>
      <c r="AZ31977" s="80"/>
      <c r="BA31977" s="80"/>
      <c r="BB31977" s="80"/>
    </row>
    <row r="31978" spans="9:54" x14ac:dyDescent="0.25">
      <c r="I31978" s="80"/>
      <c r="AX31978" s="80"/>
      <c r="AY31978" s="80"/>
      <c r="AZ31978" s="80"/>
      <c r="BA31978" s="80"/>
      <c r="BB31978" s="80"/>
    </row>
    <row r="31979" spans="9:54" x14ac:dyDescent="0.25">
      <c r="I31979" s="80"/>
      <c r="AX31979" s="80"/>
      <c r="AY31979" s="80"/>
      <c r="AZ31979" s="80"/>
      <c r="BA31979" s="80"/>
      <c r="BB31979" s="80"/>
    </row>
    <row r="31980" spans="9:54" x14ac:dyDescent="0.25">
      <c r="I31980" s="80"/>
      <c r="AX31980" s="80"/>
      <c r="AY31980" s="80"/>
      <c r="AZ31980" s="80"/>
      <c r="BA31980" s="80"/>
      <c r="BB31980" s="80"/>
    </row>
    <row r="31981" spans="9:54" x14ac:dyDescent="0.25">
      <c r="I31981" s="80"/>
      <c r="AX31981" s="80"/>
      <c r="AY31981" s="80"/>
      <c r="AZ31981" s="80"/>
      <c r="BA31981" s="80"/>
      <c r="BB31981" s="80"/>
    </row>
    <row r="31982" spans="9:54" x14ac:dyDescent="0.25">
      <c r="I31982" s="80"/>
      <c r="AX31982" s="80"/>
      <c r="AY31982" s="80"/>
      <c r="AZ31982" s="80"/>
      <c r="BA31982" s="80"/>
      <c r="BB31982" s="80"/>
    </row>
    <row r="31983" spans="9:54" x14ac:dyDescent="0.25">
      <c r="I31983" s="80"/>
      <c r="AX31983" s="80"/>
      <c r="AY31983" s="80"/>
      <c r="AZ31983" s="80"/>
      <c r="BA31983" s="80"/>
      <c r="BB31983" s="80"/>
    </row>
    <row r="31984" spans="9:54" x14ac:dyDescent="0.25">
      <c r="I31984" s="80"/>
      <c r="AX31984" s="80"/>
      <c r="AY31984" s="80"/>
      <c r="AZ31984" s="80"/>
      <c r="BA31984" s="80"/>
      <c r="BB31984" s="80"/>
    </row>
    <row r="31985" spans="9:54" x14ac:dyDescent="0.25">
      <c r="I31985" s="80"/>
      <c r="AX31985" s="80"/>
      <c r="AY31985" s="80"/>
      <c r="AZ31985" s="80"/>
      <c r="BA31985" s="80"/>
      <c r="BB31985" s="80"/>
    </row>
    <row r="31986" spans="9:54" x14ac:dyDescent="0.25">
      <c r="I31986" s="80"/>
      <c r="AX31986" s="80"/>
      <c r="AY31986" s="80"/>
      <c r="AZ31986" s="80"/>
      <c r="BA31986" s="80"/>
      <c r="BB31986" s="80"/>
    </row>
    <row r="31987" spans="9:54" x14ac:dyDescent="0.25">
      <c r="I31987" s="80"/>
      <c r="AX31987" s="80"/>
      <c r="AY31987" s="80"/>
      <c r="AZ31987" s="80"/>
      <c r="BA31987" s="80"/>
      <c r="BB31987" s="80"/>
    </row>
    <row r="31988" spans="9:54" x14ac:dyDescent="0.25">
      <c r="I31988" s="80"/>
      <c r="AX31988" s="80"/>
      <c r="AY31988" s="80"/>
      <c r="AZ31988" s="80"/>
      <c r="BA31988" s="80"/>
      <c r="BB31988" s="80"/>
    </row>
    <row r="31989" spans="9:54" x14ac:dyDescent="0.25">
      <c r="I31989" s="80"/>
      <c r="AX31989" s="80"/>
      <c r="AY31989" s="80"/>
      <c r="AZ31989" s="80"/>
      <c r="BA31989" s="80"/>
      <c r="BB31989" s="80"/>
    </row>
    <row r="31990" spans="9:54" x14ac:dyDescent="0.25">
      <c r="I31990" s="80"/>
      <c r="AX31990" s="80"/>
      <c r="AY31990" s="80"/>
      <c r="AZ31990" s="80"/>
      <c r="BA31990" s="80"/>
      <c r="BB31990" s="80"/>
    </row>
    <row r="31991" spans="9:54" x14ac:dyDescent="0.25">
      <c r="I31991" s="80"/>
      <c r="AX31991" s="80"/>
      <c r="AY31991" s="80"/>
      <c r="AZ31991" s="80"/>
      <c r="BA31991" s="80"/>
      <c r="BB31991" s="80"/>
    </row>
    <row r="31992" spans="9:54" x14ac:dyDescent="0.25">
      <c r="I31992" s="80"/>
      <c r="AX31992" s="80"/>
      <c r="AY31992" s="80"/>
      <c r="AZ31992" s="80"/>
      <c r="BA31992" s="80"/>
      <c r="BB31992" s="80"/>
    </row>
    <row r="31993" spans="9:54" x14ac:dyDescent="0.25">
      <c r="I31993" s="80"/>
      <c r="AX31993" s="80"/>
      <c r="AY31993" s="80"/>
      <c r="AZ31993" s="80"/>
      <c r="BA31993" s="80"/>
      <c r="BB31993" s="80"/>
    </row>
    <row r="31994" spans="9:54" x14ac:dyDescent="0.25">
      <c r="I31994" s="80"/>
      <c r="AX31994" s="80"/>
      <c r="AY31994" s="80"/>
      <c r="AZ31994" s="80"/>
      <c r="BA31994" s="80"/>
      <c r="BB31994" s="80"/>
    </row>
    <row r="31995" spans="9:54" x14ac:dyDescent="0.25">
      <c r="I31995" s="80"/>
      <c r="AX31995" s="80"/>
      <c r="AY31995" s="80"/>
      <c r="AZ31995" s="80"/>
      <c r="BA31995" s="80"/>
      <c r="BB31995" s="80"/>
    </row>
    <row r="31996" spans="9:54" x14ac:dyDescent="0.25">
      <c r="I31996" s="80"/>
      <c r="AX31996" s="80"/>
      <c r="AY31996" s="80"/>
      <c r="AZ31996" s="80"/>
      <c r="BA31996" s="80"/>
      <c r="BB31996" s="80"/>
    </row>
    <row r="31997" spans="9:54" x14ac:dyDescent="0.25">
      <c r="I31997" s="80"/>
      <c r="AX31997" s="80"/>
      <c r="AY31997" s="80"/>
      <c r="AZ31997" s="80"/>
      <c r="BA31997" s="80"/>
      <c r="BB31997" s="80"/>
    </row>
    <row r="31998" spans="9:54" x14ac:dyDescent="0.25">
      <c r="I31998" s="80"/>
      <c r="AX31998" s="80"/>
      <c r="AY31998" s="80"/>
      <c r="AZ31998" s="80"/>
      <c r="BA31998" s="80"/>
      <c r="BB31998" s="80"/>
    </row>
    <row r="31999" spans="9:54" x14ac:dyDescent="0.25">
      <c r="I31999" s="80"/>
      <c r="AX31999" s="80"/>
      <c r="AY31999" s="80"/>
      <c r="AZ31999" s="80"/>
      <c r="BA31999" s="80"/>
      <c r="BB31999" s="80"/>
    </row>
    <row r="32000" spans="9:54" x14ac:dyDescent="0.25">
      <c r="I32000" s="80"/>
      <c r="AX32000" s="80"/>
      <c r="AY32000" s="80"/>
      <c r="AZ32000" s="80"/>
      <c r="BA32000" s="80"/>
      <c r="BB32000" s="80"/>
    </row>
    <row r="32001" spans="9:54" x14ac:dyDescent="0.25">
      <c r="I32001" s="80"/>
      <c r="AX32001" s="80"/>
      <c r="AY32001" s="80"/>
      <c r="AZ32001" s="80"/>
      <c r="BA32001" s="80"/>
      <c r="BB32001" s="80"/>
    </row>
    <row r="32002" spans="9:54" x14ac:dyDescent="0.25">
      <c r="I32002" s="80"/>
      <c r="AX32002" s="80"/>
      <c r="AY32002" s="80"/>
      <c r="AZ32002" s="80"/>
      <c r="BA32002" s="80"/>
      <c r="BB32002" s="80"/>
    </row>
    <row r="32003" spans="9:54" x14ac:dyDescent="0.25">
      <c r="I32003" s="80"/>
      <c r="AX32003" s="80"/>
      <c r="AY32003" s="80"/>
      <c r="AZ32003" s="80"/>
      <c r="BA32003" s="80"/>
      <c r="BB32003" s="80"/>
    </row>
    <row r="32004" spans="9:54" x14ac:dyDescent="0.25">
      <c r="I32004" s="80"/>
      <c r="AX32004" s="80"/>
      <c r="AY32004" s="80"/>
      <c r="AZ32004" s="80"/>
      <c r="BA32004" s="80"/>
      <c r="BB32004" s="80"/>
    </row>
    <row r="32005" spans="9:54" x14ac:dyDescent="0.25">
      <c r="I32005" s="80"/>
      <c r="AX32005" s="80"/>
      <c r="AY32005" s="80"/>
      <c r="AZ32005" s="80"/>
      <c r="BA32005" s="80"/>
      <c r="BB32005" s="80"/>
    </row>
    <row r="32006" spans="9:54" x14ac:dyDescent="0.25">
      <c r="I32006" s="80"/>
      <c r="AX32006" s="80"/>
      <c r="AY32006" s="80"/>
      <c r="AZ32006" s="80"/>
      <c r="BA32006" s="80"/>
      <c r="BB32006" s="80"/>
    </row>
    <row r="32007" spans="9:54" x14ac:dyDescent="0.25">
      <c r="I32007" s="80"/>
      <c r="AX32007" s="80"/>
      <c r="AY32007" s="80"/>
      <c r="AZ32007" s="80"/>
      <c r="BA32007" s="80"/>
      <c r="BB32007" s="80"/>
    </row>
    <row r="32008" spans="9:54" x14ac:dyDescent="0.25">
      <c r="I32008" s="80"/>
      <c r="AX32008" s="80"/>
      <c r="AY32008" s="80"/>
      <c r="AZ32008" s="80"/>
      <c r="BA32008" s="80"/>
      <c r="BB32008" s="80"/>
    </row>
    <row r="32009" spans="9:54" x14ac:dyDescent="0.25">
      <c r="I32009" s="80"/>
      <c r="AX32009" s="80"/>
      <c r="AY32009" s="80"/>
      <c r="AZ32009" s="80"/>
      <c r="BA32009" s="80"/>
      <c r="BB32009" s="80"/>
    </row>
    <row r="32010" spans="9:54" x14ac:dyDescent="0.25">
      <c r="I32010" s="80"/>
      <c r="AX32010" s="80"/>
      <c r="AY32010" s="80"/>
      <c r="AZ32010" s="80"/>
      <c r="BA32010" s="80"/>
      <c r="BB32010" s="80"/>
    </row>
    <row r="32011" spans="9:54" x14ac:dyDescent="0.25">
      <c r="I32011" s="80"/>
      <c r="AX32011" s="80"/>
      <c r="AY32011" s="80"/>
      <c r="AZ32011" s="80"/>
      <c r="BA32011" s="80"/>
      <c r="BB32011" s="80"/>
    </row>
    <row r="32012" spans="9:54" x14ac:dyDescent="0.25">
      <c r="I32012" s="80"/>
      <c r="AX32012" s="80"/>
      <c r="AY32012" s="80"/>
      <c r="AZ32012" s="80"/>
      <c r="BA32012" s="80"/>
      <c r="BB32012" s="80"/>
    </row>
    <row r="32013" spans="9:54" x14ac:dyDescent="0.25">
      <c r="I32013" s="80"/>
      <c r="AX32013" s="80"/>
      <c r="AY32013" s="80"/>
      <c r="AZ32013" s="80"/>
      <c r="BA32013" s="80"/>
      <c r="BB32013" s="80"/>
    </row>
    <row r="32014" spans="9:54" x14ac:dyDescent="0.25">
      <c r="I32014" s="80"/>
      <c r="AX32014" s="80"/>
      <c r="AY32014" s="80"/>
      <c r="AZ32014" s="80"/>
      <c r="BA32014" s="80"/>
      <c r="BB32014" s="80"/>
    </row>
    <row r="32015" spans="9:54" x14ac:dyDescent="0.25">
      <c r="I32015" s="80"/>
      <c r="AX32015" s="80"/>
      <c r="AY32015" s="80"/>
      <c r="AZ32015" s="80"/>
      <c r="BA32015" s="80"/>
      <c r="BB32015" s="80"/>
    </row>
    <row r="32016" spans="9:54" x14ac:dyDescent="0.25">
      <c r="I32016" s="80"/>
      <c r="AX32016" s="80"/>
      <c r="AY32016" s="80"/>
      <c r="AZ32016" s="80"/>
      <c r="BA32016" s="80"/>
      <c r="BB32016" s="80"/>
    </row>
    <row r="32017" spans="9:54" x14ac:dyDescent="0.25">
      <c r="I32017" s="80"/>
      <c r="AX32017" s="80"/>
      <c r="AY32017" s="80"/>
      <c r="AZ32017" s="80"/>
      <c r="BA32017" s="80"/>
      <c r="BB32017" s="80"/>
    </row>
    <row r="32018" spans="9:54" x14ac:dyDescent="0.25">
      <c r="I32018" s="80"/>
      <c r="AX32018" s="80"/>
      <c r="AY32018" s="80"/>
      <c r="AZ32018" s="80"/>
      <c r="BA32018" s="80"/>
      <c r="BB32018" s="80"/>
    </row>
    <row r="32019" spans="9:54" x14ac:dyDescent="0.25">
      <c r="I32019" s="80"/>
      <c r="AX32019" s="80"/>
      <c r="AY32019" s="80"/>
      <c r="AZ32019" s="80"/>
      <c r="BA32019" s="80"/>
      <c r="BB32019" s="80"/>
    </row>
    <row r="32020" spans="9:54" x14ac:dyDescent="0.25">
      <c r="I32020" s="80"/>
      <c r="AX32020" s="80"/>
      <c r="AY32020" s="80"/>
      <c r="AZ32020" s="80"/>
      <c r="BA32020" s="80"/>
      <c r="BB32020" s="80"/>
    </row>
    <row r="32021" spans="9:54" x14ac:dyDescent="0.25">
      <c r="I32021" s="80"/>
      <c r="AX32021" s="80"/>
      <c r="AY32021" s="80"/>
      <c r="AZ32021" s="80"/>
      <c r="BA32021" s="80"/>
      <c r="BB32021" s="80"/>
    </row>
    <row r="32022" spans="9:54" x14ac:dyDescent="0.25">
      <c r="I32022" s="80"/>
      <c r="AX32022" s="80"/>
      <c r="AY32022" s="80"/>
      <c r="AZ32022" s="80"/>
      <c r="BA32022" s="80"/>
      <c r="BB32022" s="80"/>
    </row>
    <row r="32023" spans="9:54" x14ac:dyDescent="0.25">
      <c r="I32023" s="80"/>
      <c r="AX32023" s="80"/>
      <c r="AY32023" s="80"/>
      <c r="AZ32023" s="80"/>
      <c r="BA32023" s="80"/>
      <c r="BB32023" s="80"/>
    </row>
    <row r="32024" spans="9:54" x14ac:dyDescent="0.25">
      <c r="I32024" s="80"/>
      <c r="AX32024" s="80"/>
      <c r="AY32024" s="80"/>
      <c r="AZ32024" s="80"/>
      <c r="BA32024" s="80"/>
      <c r="BB32024" s="80"/>
    </row>
    <row r="32025" spans="9:54" x14ac:dyDescent="0.25">
      <c r="I32025" s="80"/>
      <c r="AX32025" s="80"/>
      <c r="AY32025" s="80"/>
      <c r="AZ32025" s="80"/>
      <c r="BA32025" s="80"/>
      <c r="BB32025" s="80"/>
    </row>
    <row r="32026" spans="9:54" x14ac:dyDescent="0.25">
      <c r="I32026" s="80"/>
      <c r="AX32026" s="80"/>
      <c r="AY32026" s="80"/>
      <c r="AZ32026" s="80"/>
      <c r="BA32026" s="80"/>
      <c r="BB32026" s="80"/>
    </row>
    <row r="32027" spans="9:54" x14ac:dyDescent="0.25">
      <c r="I32027" s="80"/>
      <c r="AX32027" s="80"/>
      <c r="AY32027" s="80"/>
      <c r="AZ32027" s="80"/>
      <c r="BA32027" s="80"/>
      <c r="BB32027" s="80"/>
    </row>
    <row r="32028" spans="9:54" x14ac:dyDescent="0.25">
      <c r="I32028" s="80"/>
      <c r="AX32028" s="80"/>
      <c r="AY32028" s="80"/>
      <c r="AZ32028" s="80"/>
      <c r="BA32028" s="80"/>
      <c r="BB32028" s="80"/>
    </row>
    <row r="32029" spans="9:54" x14ac:dyDescent="0.25">
      <c r="I32029" s="80"/>
      <c r="AX32029" s="80"/>
      <c r="AY32029" s="80"/>
      <c r="AZ32029" s="80"/>
      <c r="BA32029" s="80"/>
      <c r="BB32029" s="80"/>
    </row>
    <row r="32030" spans="9:54" x14ac:dyDescent="0.25">
      <c r="I32030" s="80"/>
      <c r="AX32030" s="80"/>
      <c r="AY32030" s="80"/>
      <c r="AZ32030" s="80"/>
      <c r="BA32030" s="80"/>
      <c r="BB32030" s="80"/>
    </row>
    <row r="32031" spans="9:54" x14ac:dyDescent="0.25">
      <c r="I32031" s="80"/>
      <c r="AX32031" s="80"/>
      <c r="AY32031" s="80"/>
      <c r="AZ32031" s="80"/>
      <c r="BA32031" s="80"/>
      <c r="BB32031" s="80"/>
    </row>
    <row r="32032" spans="9:54" x14ac:dyDescent="0.25">
      <c r="I32032" s="80"/>
      <c r="AX32032" s="80"/>
      <c r="AY32032" s="80"/>
      <c r="AZ32032" s="80"/>
      <c r="BA32032" s="80"/>
      <c r="BB32032" s="80"/>
    </row>
    <row r="32033" spans="9:54" x14ac:dyDescent="0.25">
      <c r="I32033" s="80"/>
      <c r="AX32033" s="80"/>
      <c r="AY32033" s="80"/>
      <c r="AZ32033" s="80"/>
      <c r="BA32033" s="80"/>
      <c r="BB32033" s="80"/>
    </row>
    <row r="32034" spans="9:54" x14ac:dyDescent="0.25">
      <c r="I32034" s="80"/>
      <c r="AX32034" s="80"/>
      <c r="AY32034" s="80"/>
      <c r="AZ32034" s="80"/>
      <c r="BA32034" s="80"/>
      <c r="BB32034" s="80"/>
    </row>
    <row r="32035" spans="9:54" x14ac:dyDescent="0.25">
      <c r="I32035" s="80"/>
      <c r="AX32035" s="80"/>
      <c r="AY32035" s="80"/>
      <c r="AZ32035" s="80"/>
      <c r="BA32035" s="80"/>
      <c r="BB32035" s="80"/>
    </row>
    <row r="32036" spans="9:54" x14ac:dyDescent="0.25">
      <c r="I32036" s="80"/>
      <c r="AX32036" s="80"/>
      <c r="AY32036" s="80"/>
      <c r="AZ32036" s="80"/>
      <c r="BA32036" s="80"/>
      <c r="BB32036" s="80"/>
    </row>
    <row r="32037" spans="9:54" x14ac:dyDescent="0.25">
      <c r="I32037" s="80"/>
      <c r="AX32037" s="80"/>
      <c r="AY32037" s="80"/>
      <c r="AZ32037" s="80"/>
      <c r="BA32037" s="80"/>
      <c r="BB32037" s="80"/>
    </row>
    <row r="32038" spans="9:54" x14ac:dyDescent="0.25">
      <c r="I32038" s="80"/>
      <c r="AX32038" s="80"/>
      <c r="AY32038" s="80"/>
      <c r="AZ32038" s="80"/>
      <c r="BA32038" s="80"/>
      <c r="BB32038" s="80"/>
    </row>
    <row r="32039" spans="9:54" x14ac:dyDescent="0.25">
      <c r="I32039" s="80"/>
      <c r="AX32039" s="80"/>
      <c r="AY32039" s="80"/>
      <c r="AZ32039" s="80"/>
      <c r="BA32039" s="80"/>
      <c r="BB32039" s="80"/>
    </row>
    <row r="32040" spans="9:54" x14ac:dyDescent="0.25">
      <c r="I32040" s="80"/>
      <c r="AX32040" s="80"/>
      <c r="AY32040" s="80"/>
      <c r="AZ32040" s="80"/>
      <c r="BA32040" s="80"/>
      <c r="BB32040" s="80"/>
    </row>
    <row r="32041" spans="9:54" x14ac:dyDescent="0.25">
      <c r="I32041" s="80"/>
      <c r="AX32041" s="80"/>
      <c r="AY32041" s="80"/>
      <c r="AZ32041" s="80"/>
      <c r="BA32041" s="80"/>
      <c r="BB32041" s="80"/>
    </row>
    <row r="32042" spans="9:54" x14ac:dyDescent="0.25">
      <c r="I32042" s="80"/>
      <c r="AX32042" s="80"/>
      <c r="AY32042" s="80"/>
      <c r="AZ32042" s="80"/>
      <c r="BA32042" s="80"/>
      <c r="BB32042" s="80"/>
    </row>
    <row r="32043" spans="9:54" x14ac:dyDescent="0.25">
      <c r="I32043" s="80"/>
      <c r="AX32043" s="80"/>
      <c r="AY32043" s="80"/>
      <c r="AZ32043" s="80"/>
      <c r="BA32043" s="80"/>
      <c r="BB32043" s="80"/>
    </row>
    <row r="32044" spans="9:54" x14ac:dyDescent="0.25">
      <c r="I32044" s="80"/>
      <c r="AX32044" s="80"/>
      <c r="AY32044" s="80"/>
      <c r="AZ32044" s="80"/>
      <c r="BA32044" s="80"/>
      <c r="BB32044" s="80"/>
    </row>
    <row r="32045" spans="9:54" x14ac:dyDescent="0.25">
      <c r="I32045" s="80"/>
      <c r="AX32045" s="80"/>
      <c r="AY32045" s="80"/>
      <c r="AZ32045" s="80"/>
      <c r="BA32045" s="80"/>
      <c r="BB32045" s="80"/>
    </row>
    <row r="32046" spans="9:54" x14ac:dyDescent="0.25">
      <c r="I32046" s="80"/>
      <c r="AX32046" s="80"/>
      <c r="AY32046" s="80"/>
      <c r="AZ32046" s="80"/>
      <c r="BA32046" s="80"/>
      <c r="BB32046" s="80"/>
    </row>
    <row r="32047" spans="9:54" x14ac:dyDescent="0.25">
      <c r="I32047" s="80"/>
      <c r="AX32047" s="80"/>
      <c r="AY32047" s="80"/>
      <c r="AZ32047" s="80"/>
      <c r="BA32047" s="80"/>
      <c r="BB32047" s="80"/>
    </row>
    <row r="32048" spans="9:54" x14ac:dyDescent="0.25">
      <c r="I32048" s="80"/>
      <c r="AX32048" s="80"/>
      <c r="AY32048" s="80"/>
      <c r="AZ32048" s="80"/>
      <c r="BA32048" s="80"/>
      <c r="BB32048" s="80"/>
    </row>
    <row r="32049" spans="9:54" x14ac:dyDescent="0.25">
      <c r="I32049" s="80"/>
      <c r="AX32049" s="80"/>
      <c r="AY32049" s="80"/>
      <c r="AZ32049" s="80"/>
      <c r="BA32049" s="80"/>
      <c r="BB32049" s="80"/>
    </row>
    <row r="32050" spans="9:54" x14ac:dyDescent="0.25">
      <c r="I32050" s="80"/>
      <c r="AX32050" s="80"/>
      <c r="AY32050" s="80"/>
      <c r="AZ32050" s="80"/>
      <c r="BA32050" s="80"/>
      <c r="BB32050" s="80"/>
    </row>
    <row r="32051" spans="9:54" x14ac:dyDescent="0.25">
      <c r="I32051" s="80"/>
      <c r="AX32051" s="80"/>
      <c r="AY32051" s="80"/>
      <c r="AZ32051" s="80"/>
      <c r="BA32051" s="80"/>
      <c r="BB32051" s="80"/>
    </row>
    <row r="32052" spans="9:54" x14ac:dyDescent="0.25">
      <c r="I32052" s="80"/>
      <c r="AX32052" s="80"/>
      <c r="AY32052" s="80"/>
      <c r="AZ32052" s="80"/>
      <c r="BA32052" s="80"/>
      <c r="BB32052" s="80"/>
    </row>
    <row r="32053" spans="9:54" x14ac:dyDescent="0.25">
      <c r="I32053" s="80"/>
      <c r="AX32053" s="80"/>
      <c r="AY32053" s="80"/>
      <c r="AZ32053" s="80"/>
      <c r="BA32053" s="80"/>
      <c r="BB32053" s="80"/>
    </row>
    <row r="32054" spans="9:54" x14ac:dyDescent="0.25">
      <c r="I32054" s="80"/>
      <c r="AX32054" s="80"/>
      <c r="AY32054" s="80"/>
      <c r="AZ32054" s="80"/>
      <c r="BA32054" s="80"/>
      <c r="BB32054" s="80"/>
    </row>
    <row r="32055" spans="9:54" x14ac:dyDescent="0.25">
      <c r="I32055" s="80"/>
      <c r="AX32055" s="80"/>
      <c r="AY32055" s="80"/>
      <c r="AZ32055" s="80"/>
      <c r="BA32055" s="80"/>
      <c r="BB32055" s="80"/>
    </row>
    <row r="32056" spans="9:54" x14ac:dyDescent="0.25">
      <c r="I32056" s="80"/>
      <c r="AX32056" s="80"/>
      <c r="AY32056" s="80"/>
      <c r="AZ32056" s="80"/>
      <c r="BA32056" s="80"/>
      <c r="BB32056" s="80"/>
    </row>
    <row r="32057" spans="9:54" x14ac:dyDescent="0.25">
      <c r="I32057" s="80"/>
      <c r="AX32057" s="80"/>
      <c r="AY32057" s="80"/>
      <c r="AZ32057" s="80"/>
      <c r="BA32057" s="80"/>
      <c r="BB32057" s="80"/>
    </row>
    <row r="32058" spans="9:54" x14ac:dyDescent="0.25">
      <c r="I32058" s="80"/>
      <c r="AX32058" s="80"/>
      <c r="AY32058" s="80"/>
      <c r="AZ32058" s="80"/>
      <c r="BA32058" s="80"/>
      <c r="BB32058" s="80"/>
    </row>
    <row r="32059" spans="9:54" x14ac:dyDescent="0.25">
      <c r="I32059" s="80"/>
      <c r="AX32059" s="80"/>
      <c r="AY32059" s="80"/>
      <c r="AZ32059" s="80"/>
      <c r="BA32059" s="80"/>
      <c r="BB32059" s="80"/>
    </row>
    <row r="32060" spans="9:54" x14ac:dyDescent="0.25">
      <c r="I32060" s="80"/>
      <c r="AX32060" s="80"/>
      <c r="AY32060" s="80"/>
      <c r="AZ32060" s="80"/>
      <c r="BA32060" s="80"/>
      <c r="BB32060" s="80"/>
    </row>
    <row r="32061" spans="9:54" x14ac:dyDescent="0.25">
      <c r="I32061" s="80"/>
      <c r="AX32061" s="80"/>
      <c r="AY32061" s="80"/>
      <c r="AZ32061" s="80"/>
      <c r="BA32061" s="80"/>
      <c r="BB32061" s="80"/>
    </row>
    <row r="32062" spans="9:54" x14ac:dyDescent="0.25">
      <c r="I32062" s="80"/>
      <c r="AX32062" s="80"/>
      <c r="AY32062" s="80"/>
      <c r="AZ32062" s="80"/>
      <c r="BA32062" s="80"/>
      <c r="BB32062" s="80"/>
    </row>
    <row r="32063" spans="9:54" x14ac:dyDescent="0.25">
      <c r="I32063" s="80"/>
      <c r="AX32063" s="80"/>
      <c r="AY32063" s="80"/>
      <c r="AZ32063" s="80"/>
      <c r="BA32063" s="80"/>
      <c r="BB32063" s="80"/>
    </row>
    <row r="32064" spans="9:54" x14ac:dyDescent="0.25">
      <c r="I32064" s="80"/>
      <c r="AX32064" s="80"/>
      <c r="AY32064" s="80"/>
      <c r="AZ32064" s="80"/>
      <c r="BA32064" s="80"/>
      <c r="BB32064" s="80"/>
    </row>
    <row r="32065" spans="9:54" x14ac:dyDescent="0.25">
      <c r="I32065" s="80"/>
      <c r="AX32065" s="80"/>
      <c r="AY32065" s="80"/>
      <c r="AZ32065" s="80"/>
      <c r="BA32065" s="80"/>
      <c r="BB32065" s="80"/>
    </row>
    <row r="32066" spans="9:54" x14ac:dyDescent="0.25">
      <c r="I32066" s="80"/>
      <c r="AX32066" s="80"/>
      <c r="AY32066" s="80"/>
      <c r="AZ32066" s="80"/>
      <c r="BA32066" s="80"/>
      <c r="BB32066" s="80"/>
    </row>
    <row r="32067" spans="9:54" x14ac:dyDescent="0.25">
      <c r="I32067" s="80"/>
      <c r="AX32067" s="80"/>
      <c r="AY32067" s="80"/>
      <c r="AZ32067" s="80"/>
      <c r="BA32067" s="80"/>
      <c r="BB32067" s="80"/>
    </row>
    <row r="32068" spans="9:54" x14ac:dyDescent="0.25">
      <c r="I32068" s="80"/>
      <c r="AX32068" s="80"/>
      <c r="AY32068" s="80"/>
      <c r="AZ32068" s="80"/>
      <c r="BA32068" s="80"/>
      <c r="BB32068" s="80"/>
    </row>
    <row r="32069" spans="9:54" x14ac:dyDescent="0.25">
      <c r="I32069" s="80"/>
      <c r="AX32069" s="80"/>
      <c r="AY32069" s="80"/>
      <c r="AZ32069" s="80"/>
      <c r="BA32069" s="80"/>
      <c r="BB32069" s="80"/>
    </row>
    <row r="32070" spans="9:54" x14ac:dyDescent="0.25">
      <c r="I32070" s="80"/>
      <c r="AX32070" s="80"/>
      <c r="AY32070" s="80"/>
      <c r="AZ32070" s="80"/>
      <c r="BA32070" s="80"/>
      <c r="BB32070" s="80"/>
    </row>
    <row r="32071" spans="9:54" x14ac:dyDescent="0.25">
      <c r="I32071" s="80"/>
      <c r="AX32071" s="80"/>
      <c r="AY32071" s="80"/>
      <c r="AZ32071" s="80"/>
      <c r="BA32071" s="80"/>
      <c r="BB32071" s="80"/>
    </row>
    <row r="32072" spans="9:54" x14ac:dyDescent="0.25">
      <c r="I32072" s="80"/>
      <c r="AX32072" s="80"/>
      <c r="AY32072" s="80"/>
      <c r="AZ32072" s="80"/>
      <c r="BA32072" s="80"/>
      <c r="BB32072" s="80"/>
    </row>
    <row r="32073" spans="9:54" x14ac:dyDescent="0.25">
      <c r="I32073" s="80"/>
      <c r="AX32073" s="80"/>
      <c r="AY32073" s="80"/>
      <c r="AZ32073" s="80"/>
      <c r="BA32073" s="80"/>
      <c r="BB32073" s="80"/>
    </row>
    <row r="32074" spans="9:54" x14ac:dyDescent="0.25">
      <c r="I32074" s="80"/>
      <c r="AX32074" s="80"/>
      <c r="AY32074" s="80"/>
      <c r="AZ32074" s="80"/>
      <c r="BA32074" s="80"/>
      <c r="BB32074" s="80"/>
    </row>
    <row r="32075" spans="9:54" x14ac:dyDescent="0.25">
      <c r="I32075" s="80"/>
      <c r="AX32075" s="80"/>
      <c r="AY32075" s="80"/>
      <c r="AZ32075" s="80"/>
      <c r="BA32075" s="80"/>
      <c r="BB32075" s="80"/>
    </row>
    <row r="32076" spans="9:54" x14ac:dyDescent="0.25">
      <c r="I32076" s="80"/>
      <c r="AX32076" s="80"/>
      <c r="AY32076" s="80"/>
      <c r="AZ32076" s="80"/>
      <c r="BA32076" s="80"/>
      <c r="BB32076" s="80"/>
    </row>
    <row r="32077" spans="9:54" x14ac:dyDescent="0.25">
      <c r="I32077" s="80"/>
      <c r="AX32077" s="80"/>
      <c r="AY32077" s="80"/>
      <c r="AZ32077" s="80"/>
      <c r="BA32077" s="80"/>
      <c r="BB32077" s="80"/>
    </row>
    <row r="32078" spans="9:54" x14ac:dyDescent="0.25">
      <c r="I32078" s="80"/>
      <c r="AX32078" s="80"/>
      <c r="AY32078" s="80"/>
      <c r="AZ32078" s="80"/>
      <c r="BA32078" s="80"/>
      <c r="BB32078" s="80"/>
    </row>
    <row r="32079" spans="9:54" x14ac:dyDescent="0.25">
      <c r="I32079" s="80"/>
      <c r="AX32079" s="80"/>
      <c r="AY32079" s="80"/>
      <c r="AZ32079" s="80"/>
      <c r="BA32079" s="80"/>
      <c r="BB32079" s="80"/>
    </row>
    <row r="32080" spans="9:54" x14ac:dyDescent="0.25">
      <c r="I32080" s="80"/>
      <c r="AX32080" s="80"/>
      <c r="AY32080" s="80"/>
      <c r="AZ32080" s="80"/>
      <c r="BA32080" s="80"/>
      <c r="BB32080" s="80"/>
    </row>
    <row r="32081" spans="9:54" x14ac:dyDescent="0.25">
      <c r="I32081" s="80"/>
      <c r="AX32081" s="80"/>
      <c r="AY32081" s="80"/>
      <c r="AZ32081" s="80"/>
      <c r="BA32081" s="80"/>
      <c r="BB32081" s="80"/>
    </row>
    <row r="32082" spans="9:54" x14ac:dyDescent="0.25">
      <c r="I32082" s="80"/>
      <c r="AX32082" s="80"/>
      <c r="AY32082" s="80"/>
      <c r="AZ32082" s="80"/>
      <c r="BA32082" s="80"/>
      <c r="BB32082" s="80"/>
    </row>
    <row r="32083" spans="9:54" x14ac:dyDescent="0.25">
      <c r="I32083" s="80"/>
      <c r="AX32083" s="80"/>
      <c r="AY32083" s="80"/>
      <c r="AZ32083" s="80"/>
      <c r="BA32083" s="80"/>
      <c r="BB32083" s="80"/>
    </row>
    <row r="32084" spans="9:54" x14ac:dyDescent="0.25">
      <c r="I32084" s="80"/>
      <c r="AX32084" s="80"/>
      <c r="AY32084" s="80"/>
      <c r="AZ32084" s="80"/>
      <c r="BA32084" s="80"/>
      <c r="BB32084" s="80"/>
    </row>
    <row r="32085" spans="9:54" x14ac:dyDescent="0.25">
      <c r="I32085" s="80"/>
      <c r="AX32085" s="80"/>
      <c r="AY32085" s="80"/>
      <c r="AZ32085" s="80"/>
      <c r="BA32085" s="80"/>
      <c r="BB32085" s="80"/>
    </row>
    <row r="32086" spans="9:54" x14ac:dyDescent="0.25">
      <c r="I32086" s="80"/>
      <c r="AX32086" s="80"/>
      <c r="AY32086" s="80"/>
      <c r="AZ32086" s="80"/>
      <c r="BA32086" s="80"/>
      <c r="BB32086" s="80"/>
    </row>
    <row r="32087" spans="9:54" x14ac:dyDescent="0.25">
      <c r="I32087" s="80"/>
      <c r="AX32087" s="80"/>
      <c r="AY32087" s="80"/>
      <c r="AZ32087" s="80"/>
      <c r="BA32087" s="80"/>
      <c r="BB32087" s="80"/>
    </row>
    <row r="32088" spans="9:54" x14ac:dyDescent="0.25">
      <c r="I32088" s="80"/>
      <c r="AX32088" s="80"/>
      <c r="AY32088" s="80"/>
      <c r="AZ32088" s="80"/>
      <c r="BA32088" s="80"/>
      <c r="BB32088" s="80"/>
    </row>
    <row r="32089" spans="9:54" x14ac:dyDescent="0.25">
      <c r="I32089" s="80"/>
      <c r="AX32089" s="80"/>
      <c r="AY32089" s="80"/>
      <c r="AZ32089" s="80"/>
      <c r="BA32089" s="80"/>
      <c r="BB32089" s="80"/>
    </row>
    <row r="32090" spans="9:54" x14ac:dyDescent="0.25">
      <c r="I32090" s="80"/>
      <c r="AX32090" s="80"/>
      <c r="AY32090" s="80"/>
      <c r="AZ32090" s="80"/>
      <c r="BA32090" s="80"/>
      <c r="BB32090" s="80"/>
    </row>
    <row r="32091" spans="9:54" x14ac:dyDescent="0.25">
      <c r="I32091" s="80"/>
      <c r="AX32091" s="80"/>
      <c r="AY32091" s="80"/>
      <c r="AZ32091" s="80"/>
      <c r="BA32091" s="80"/>
      <c r="BB32091" s="80"/>
    </row>
    <row r="32092" spans="9:54" x14ac:dyDescent="0.25">
      <c r="I32092" s="80"/>
      <c r="AX32092" s="80"/>
      <c r="AY32092" s="80"/>
      <c r="AZ32092" s="80"/>
      <c r="BA32092" s="80"/>
      <c r="BB32092" s="80"/>
    </row>
    <row r="32093" spans="9:54" x14ac:dyDescent="0.25">
      <c r="I32093" s="80"/>
      <c r="AX32093" s="80"/>
      <c r="AY32093" s="80"/>
      <c r="AZ32093" s="80"/>
      <c r="BA32093" s="80"/>
      <c r="BB32093" s="80"/>
    </row>
    <row r="32094" spans="9:54" x14ac:dyDescent="0.25">
      <c r="I32094" s="80"/>
      <c r="AX32094" s="80"/>
      <c r="AY32094" s="80"/>
      <c r="AZ32094" s="80"/>
      <c r="BA32094" s="80"/>
      <c r="BB32094" s="80"/>
    </row>
    <row r="32095" spans="9:54" x14ac:dyDescent="0.25">
      <c r="I32095" s="80"/>
      <c r="AX32095" s="80"/>
      <c r="AY32095" s="80"/>
      <c r="AZ32095" s="80"/>
      <c r="BA32095" s="80"/>
      <c r="BB32095" s="80"/>
    </row>
    <row r="32096" spans="9:54" x14ac:dyDescent="0.25">
      <c r="I32096" s="80"/>
      <c r="AX32096" s="80"/>
      <c r="AY32096" s="80"/>
      <c r="AZ32096" s="80"/>
      <c r="BA32096" s="80"/>
      <c r="BB32096" s="80"/>
    </row>
    <row r="32097" spans="9:54" x14ac:dyDescent="0.25">
      <c r="I32097" s="80"/>
      <c r="AX32097" s="80"/>
      <c r="AY32097" s="80"/>
      <c r="AZ32097" s="80"/>
      <c r="BA32097" s="80"/>
      <c r="BB32097" s="80"/>
    </row>
    <row r="32098" spans="9:54" x14ac:dyDescent="0.25">
      <c r="I32098" s="80"/>
      <c r="AX32098" s="80"/>
      <c r="AY32098" s="80"/>
      <c r="AZ32098" s="80"/>
      <c r="BA32098" s="80"/>
      <c r="BB32098" s="80"/>
    </row>
    <row r="32099" spans="9:54" x14ac:dyDescent="0.25">
      <c r="I32099" s="80"/>
      <c r="AX32099" s="80"/>
      <c r="AY32099" s="80"/>
      <c r="AZ32099" s="80"/>
      <c r="BA32099" s="80"/>
      <c r="BB32099" s="80"/>
    </row>
    <row r="32100" spans="9:54" x14ac:dyDescent="0.25">
      <c r="I32100" s="80"/>
      <c r="AX32100" s="80"/>
      <c r="AY32100" s="80"/>
      <c r="AZ32100" s="80"/>
      <c r="BA32100" s="80"/>
      <c r="BB32100" s="80"/>
    </row>
    <row r="32101" spans="9:54" x14ac:dyDescent="0.25">
      <c r="I32101" s="80"/>
      <c r="AX32101" s="80"/>
      <c r="AY32101" s="80"/>
      <c r="AZ32101" s="80"/>
      <c r="BA32101" s="80"/>
      <c r="BB32101" s="80"/>
    </row>
    <row r="32102" spans="9:54" x14ac:dyDescent="0.25">
      <c r="I32102" s="80"/>
      <c r="AX32102" s="80"/>
      <c r="AY32102" s="80"/>
      <c r="AZ32102" s="80"/>
      <c r="BA32102" s="80"/>
      <c r="BB32102" s="80"/>
    </row>
    <row r="32103" spans="9:54" x14ac:dyDescent="0.25">
      <c r="I32103" s="80"/>
      <c r="AX32103" s="80"/>
      <c r="AY32103" s="80"/>
      <c r="AZ32103" s="80"/>
      <c r="BA32103" s="80"/>
      <c r="BB32103" s="80"/>
    </row>
    <row r="32104" spans="9:54" x14ac:dyDescent="0.25">
      <c r="I32104" s="80"/>
      <c r="AX32104" s="80"/>
      <c r="AY32104" s="80"/>
      <c r="AZ32104" s="80"/>
      <c r="BA32104" s="80"/>
      <c r="BB32104" s="80"/>
    </row>
    <row r="32105" spans="9:54" x14ac:dyDescent="0.25">
      <c r="I32105" s="80"/>
      <c r="AX32105" s="80"/>
      <c r="AY32105" s="80"/>
      <c r="AZ32105" s="80"/>
      <c r="BA32105" s="80"/>
      <c r="BB32105" s="80"/>
    </row>
    <row r="32106" spans="9:54" x14ac:dyDescent="0.25">
      <c r="I32106" s="80"/>
      <c r="AX32106" s="80"/>
      <c r="AY32106" s="80"/>
      <c r="AZ32106" s="80"/>
      <c r="BA32106" s="80"/>
      <c r="BB32106" s="80"/>
    </row>
    <row r="32107" spans="9:54" x14ac:dyDescent="0.25">
      <c r="I32107" s="80"/>
      <c r="AX32107" s="80"/>
      <c r="AY32107" s="80"/>
      <c r="AZ32107" s="80"/>
      <c r="BA32107" s="80"/>
      <c r="BB32107" s="80"/>
    </row>
    <row r="32108" spans="9:54" x14ac:dyDescent="0.25">
      <c r="I32108" s="80"/>
      <c r="AX32108" s="80"/>
      <c r="AY32108" s="80"/>
      <c r="AZ32108" s="80"/>
      <c r="BA32108" s="80"/>
      <c r="BB32108" s="80"/>
    </row>
    <row r="32109" spans="9:54" x14ac:dyDescent="0.25">
      <c r="I32109" s="80"/>
      <c r="AX32109" s="80"/>
      <c r="AY32109" s="80"/>
      <c r="AZ32109" s="80"/>
      <c r="BA32109" s="80"/>
      <c r="BB32109" s="80"/>
    </row>
    <row r="32110" spans="9:54" x14ac:dyDescent="0.25">
      <c r="I32110" s="80"/>
      <c r="AX32110" s="80"/>
      <c r="AY32110" s="80"/>
      <c r="AZ32110" s="80"/>
      <c r="BA32110" s="80"/>
      <c r="BB32110" s="80"/>
    </row>
    <row r="32111" spans="9:54" x14ac:dyDescent="0.25">
      <c r="I32111" s="80"/>
      <c r="AX32111" s="80"/>
      <c r="AY32111" s="80"/>
      <c r="AZ32111" s="80"/>
      <c r="BA32111" s="80"/>
      <c r="BB32111" s="80"/>
    </row>
    <row r="32112" spans="9:54" x14ac:dyDescent="0.25">
      <c r="I32112" s="80"/>
      <c r="AX32112" s="80"/>
      <c r="AY32112" s="80"/>
      <c r="AZ32112" s="80"/>
      <c r="BA32112" s="80"/>
      <c r="BB32112" s="80"/>
    </row>
    <row r="32113" spans="9:54" x14ac:dyDescent="0.25">
      <c r="I32113" s="80"/>
      <c r="AX32113" s="80"/>
      <c r="AY32113" s="80"/>
      <c r="AZ32113" s="80"/>
      <c r="BA32113" s="80"/>
      <c r="BB32113" s="80"/>
    </row>
    <row r="32114" spans="9:54" x14ac:dyDescent="0.25">
      <c r="I32114" s="80"/>
      <c r="AX32114" s="80"/>
      <c r="AY32114" s="80"/>
      <c r="AZ32114" s="80"/>
      <c r="BA32114" s="80"/>
      <c r="BB32114" s="80"/>
    </row>
    <row r="32115" spans="9:54" x14ac:dyDescent="0.25">
      <c r="I32115" s="80"/>
      <c r="AX32115" s="80"/>
      <c r="AY32115" s="80"/>
      <c r="AZ32115" s="80"/>
      <c r="BA32115" s="80"/>
      <c r="BB32115" s="80"/>
    </row>
    <row r="32116" spans="9:54" x14ac:dyDescent="0.25">
      <c r="I32116" s="80"/>
      <c r="AX32116" s="80"/>
      <c r="AY32116" s="80"/>
      <c r="AZ32116" s="80"/>
      <c r="BA32116" s="80"/>
      <c r="BB32116" s="80"/>
    </row>
    <row r="32117" spans="9:54" x14ac:dyDescent="0.25">
      <c r="I32117" s="80"/>
      <c r="AX32117" s="80"/>
      <c r="AY32117" s="80"/>
      <c r="AZ32117" s="80"/>
      <c r="BA32117" s="80"/>
      <c r="BB32117" s="80"/>
    </row>
    <row r="32118" spans="9:54" x14ac:dyDescent="0.25">
      <c r="I32118" s="80"/>
      <c r="AX32118" s="80"/>
      <c r="AY32118" s="80"/>
      <c r="AZ32118" s="80"/>
      <c r="BA32118" s="80"/>
      <c r="BB32118" s="80"/>
    </row>
    <row r="32119" spans="9:54" x14ac:dyDescent="0.25">
      <c r="I32119" s="80"/>
      <c r="AX32119" s="80"/>
      <c r="AY32119" s="80"/>
      <c r="AZ32119" s="80"/>
      <c r="BA32119" s="80"/>
      <c r="BB32119" s="80"/>
    </row>
    <row r="32120" spans="9:54" x14ac:dyDescent="0.25">
      <c r="I32120" s="80"/>
      <c r="AX32120" s="80"/>
      <c r="AY32120" s="80"/>
      <c r="AZ32120" s="80"/>
      <c r="BA32120" s="80"/>
      <c r="BB32120" s="80"/>
    </row>
    <row r="32121" spans="9:54" x14ac:dyDescent="0.25">
      <c r="I32121" s="80"/>
      <c r="AX32121" s="80"/>
      <c r="AY32121" s="80"/>
      <c r="AZ32121" s="80"/>
      <c r="BA32121" s="80"/>
      <c r="BB32121" s="80"/>
    </row>
    <row r="32122" spans="9:54" x14ac:dyDescent="0.25">
      <c r="I32122" s="80"/>
      <c r="AX32122" s="80"/>
      <c r="AY32122" s="80"/>
      <c r="AZ32122" s="80"/>
      <c r="BA32122" s="80"/>
      <c r="BB32122" s="80"/>
    </row>
    <row r="32123" spans="9:54" x14ac:dyDescent="0.25">
      <c r="I32123" s="80"/>
      <c r="AX32123" s="80"/>
      <c r="AY32123" s="80"/>
      <c r="AZ32123" s="80"/>
      <c r="BA32123" s="80"/>
      <c r="BB32123" s="80"/>
    </row>
    <row r="32124" spans="9:54" x14ac:dyDescent="0.25">
      <c r="I32124" s="80"/>
      <c r="AX32124" s="80"/>
      <c r="AY32124" s="80"/>
      <c r="AZ32124" s="80"/>
      <c r="BA32124" s="80"/>
      <c r="BB32124" s="80"/>
    </row>
    <row r="32125" spans="9:54" x14ac:dyDescent="0.25">
      <c r="I32125" s="80"/>
      <c r="AX32125" s="80"/>
      <c r="AY32125" s="80"/>
      <c r="AZ32125" s="80"/>
      <c r="BA32125" s="80"/>
      <c r="BB32125" s="80"/>
    </row>
    <row r="32126" spans="9:54" x14ac:dyDescent="0.25">
      <c r="I32126" s="80"/>
      <c r="AX32126" s="80"/>
      <c r="AY32126" s="80"/>
      <c r="AZ32126" s="80"/>
      <c r="BA32126" s="80"/>
      <c r="BB32126" s="80"/>
    </row>
    <row r="32127" spans="9:54" x14ac:dyDescent="0.25">
      <c r="I32127" s="80"/>
      <c r="AX32127" s="80"/>
      <c r="AY32127" s="80"/>
      <c r="AZ32127" s="80"/>
      <c r="BA32127" s="80"/>
      <c r="BB32127" s="80"/>
    </row>
    <row r="32128" spans="9:54" x14ac:dyDescent="0.25">
      <c r="I32128" s="80"/>
      <c r="AX32128" s="80"/>
      <c r="AY32128" s="80"/>
      <c r="AZ32128" s="80"/>
      <c r="BA32128" s="80"/>
      <c r="BB32128" s="80"/>
    </row>
    <row r="32129" spans="9:54" x14ac:dyDescent="0.25">
      <c r="I32129" s="80"/>
      <c r="AX32129" s="80"/>
      <c r="AY32129" s="80"/>
      <c r="AZ32129" s="80"/>
      <c r="BA32129" s="80"/>
      <c r="BB32129" s="80"/>
    </row>
    <row r="32130" spans="9:54" x14ac:dyDescent="0.25">
      <c r="I32130" s="80"/>
      <c r="AX32130" s="80"/>
      <c r="AY32130" s="80"/>
      <c r="AZ32130" s="80"/>
      <c r="BA32130" s="80"/>
      <c r="BB32130" s="80"/>
    </row>
    <row r="32131" spans="9:54" x14ac:dyDescent="0.25">
      <c r="I32131" s="80"/>
      <c r="AX32131" s="80"/>
      <c r="AY32131" s="80"/>
      <c r="AZ32131" s="80"/>
      <c r="BA32131" s="80"/>
      <c r="BB32131" s="80"/>
    </row>
    <row r="32132" spans="9:54" x14ac:dyDescent="0.25">
      <c r="I32132" s="80"/>
      <c r="AX32132" s="80"/>
      <c r="AY32132" s="80"/>
      <c r="AZ32132" s="80"/>
      <c r="BA32132" s="80"/>
      <c r="BB32132" s="80"/>
    </row>
    <row r="32133" spans="9:54" x14ac:dyDescent="0.25">
      <c r="I32133" s="80"/>
      <c r="AX32133" s="80"/>
      <c r="AY32133" s="80"/>
      <c r="AZ32133" s="80"/>
      <c r="BA32133" s="80"/>
      <c r="BB32133" s="80"/>
    </row>
    <row r="32134" spans="9:54" x14ac:dyDescent="0.25">
      <c r="I32134" s="80"/>
      <c r="AX32134" s="80"/>
      <c r="AY32134" s="80"/>
      <c r="AZ32134" s="80"/>
      <c r="BA32134" s="80"/>
      <c r="BB32134" s="80"/>
    </row>
    <row r="32135" spans="9:54" x14ac:dyDescent="0.25">
      <c r="I32135" s="80"/>
      <c r="AX32135" s="80"/>
      <c r="AY32135" s="80"/>
      <c r="AZ32135" s="80"/>
      <c r="BA32135" s="80"/>
      <c r="BB32135" s="80"/>
    </row>
    <row r="32136" spans="9:54" x14ac:dyDescent="0.25">
      <c r="I32136" s="80"/>
      <c r="AX32136" s="80"/>
      <c r="AY32136" s="80"/>
      <c r="AZ32136" s="80"/>
      <c r="BA32136" s="80"/>
      <c r="BB32136" s="80"/>
    </row>
    <row r="32137" spans="9:54" x14ac:dyDescent="0.25">
      <c r="I32137" s="80"/>
      <c r="AX32137" s="80"/>
      <c r="AY32137" s="80"/>
      <c r="AZ32137" s="80"/>
      <c r="BA32137" s="80"/>
      <c r="BB32137" s="80"/>
    </row>
    <row r="32138" spans="9:54" x14ac:dyDescent="0.25">
      <c r="I32138" s="80"/>
      <c r="AX32138" s="80"/>
      <c r="AY32138" s="80"/>
      <c r="AZ32138" s="80"/>
      <c r="BA32138" s="80"/>
      <c r="BB32138" s="80"/>
    </row>
    <row r="32139" spans="9:54" x14ac:dyDescent="0.25">
      <c r="I32139" s="80"/>
      <c r="AX32139" s="80"/>
      <c r="AY32139" s="80"/>
      <c r="AZ32139" s="80"/>
      <c r="BA32139" s="80"/>
      <c r="BB32139" s="80"/>
    </row>
    <row r="32140" spans="9:54" x14ac:dyDescent="0.25">
      <c r="I32140" s="80"/>
      <c r="AX32140" s="80"/>
      <c r="AY32140" s="80"/>
      <c r="AZ32140" s="80"/>
      <c r="BA32140" s="80"/>
      <c r="BB32140" s="80"/>
    </row>
    <row r="32141" spans="9:54" x14ac:dyDescent="0.25">
      <c r="I32141" s="80"/>
      <c r="AX32141" s="80"/>
      <c r="AY32141" s="80"/>
      <c r="AZ32141" s="80"/>
      <c r="BA32141" s="80"/>
      <c r="BB32141" s="80"/>
    </row>
    <row r="32142" spans="9:54" x14ac:dyDescent="0.25">
      <c r="I32142" s="80"/>
      <c r="AX32142" s="80"/>
      <c r="AY32142" s="80"/>
      <c r="AZ32142" s="80"/>
      <c r="BA32142" s="80"/>
      <c r="BB32142" s="80"/>
    </row>
    <row r="32143" spans="9:54" x14ac:dyDescent="0.25">
      <c r="I32143" s="80"/>
      <c r="AX32143" s="80"/>
      <c r="AY32143" s="80"/>
      <c r="AZ32143" s="80"/>
      <c r="BA32143" s="80"/>
      <c r="BB32143" s="80"/>
    </row>
    <row r="32144" spans="9:54" x14ac:dyDescent="0.25">
      <c r="I32144" s="80"/>
      <c r="AX32144" s="80"/>
      <c r="AY32144" s="80"/>
      <c r="AZ32144" s="80"/>
      <c r="BA32144" s="80"/>
      <c r="BB32144" s="80"/>
    </row>
    <row r="32145" spans="9:54" x14ac:dyDescent="0.25">
      <c r="I32145" s="80"/>
      <c r="AX32145" s="80"/>
      <c r="AY32145" s="80"/>
      <c r="AZ32145" s="80"/>
      <c r="BA32145" s="80"/>
      <c r="BB32145" s="80"/>
    </row>
    <row r="32146" spans="9:54" x14ac:dyDescent="0.25">
      <c r="I32146" s="80"/>
      <c r="AX32146" s="80"/>
      <c r="AY32146" s="80"/>
      <c r="AZ32146" s="80"/>
      <c r="BA32146" s="80"/>
      <c r="BB32146" s="80"/>
    </row>
    <row r="32147" spans="9:54" x14ac:dyDescent="0.25">
      <c r="I32147" s="80"/>
      <c r="AX32147" s="80"/>
      <c r="AY32147" s="80"/>
      <c r="AZ32147" s="80"/>
      <c r="BA32147" s="80"/>
      <c r="BB32147" s="80"/>
    </row>
    <row r="32148" spans="9:54" x14ac:dyDescent="0.25">
      <c r="I32148" s="80"/>
      <c r="AX32148" s="80"/>
      <c r="AY32148" s="80"/>
      <c r="AZ32148" s="80"/>
      <c r="BA32148" s="80"/>
      <c r="BB32148" s="80"/>
    </row>
    <row r="32149" spans="9:54" x14ac:dyDescent="0.25">
      <c r="I32149" s="80"/>
      <c r="AX32149" s="80"/>
      <c r="AY32149" s="80"/>
      <c r="AZ32149" s="80"/>
      <c r="BA32149" s="80"/>
      <c r="BB32149" s="80"/>
    </row>
    <row r="32150" spans="9:54" x14ac:dyDescent="0.25">
      <c r="I32150" s="80"/>
      <c r="AX32150" s="80"/>
      <c r="AY32150" s="80"/>
      <c r="AZ32150" s="80"/>
      <c r="BA32150" s="80"/>
      <c r="BB32150" s="80"/>
    </row>
    <row r="32151" spans="9:54" x14ac:dyDescent="0.25">
      <c r="I32151" s="80"/>
      <c r="AX32151" s="80"/>
      <c r="AY32151" s="80"/>
      <c r="AZ32151" s="80"/>
      <c r="BA32151" s="80"/>
      <c r="BB32151" s="80"/>
    </row>
    <row r="32152" spans="9:54" x14ac:dyDescent="0.25">
      <c r="I32152" s="80"/>
      <c r="AX32152" s="80"/>
      <c r="AY32152" s="80"/>
      <c r="AZ32152" s="80"/>
      <c r="BA32152" s="80"/>
      <c r="BB32152" s="80"/>
    </row>
    <row r="32153" spans="9:54" x14ac:dyDescent="0.25">
      <c r="I32153" s="80"/>
      <c r="AX32153" s="80"/>
      <c r="AY32153" s="80"/>
      <c r="AZ32153" s="80"/>
      <c r="BA32153" s="80"/>
      <c r="BB32153" s="80"/>
    </row>
    <row r="32154" spans="9:54" x14ac:dyDescent="0.25">
      <c r="I32154" s="80"/>
      <c r="AX32154" s="80"/>
      <c r="AY32154" s="80"/>
      <c r="AZ32154" s="80"/>
      <c r="BA32154" s="80"/>
      <c r="BB32154" s="80"/>
    </row>
    <row r="32155" spans="9:54" x14ac:dyDescent="0.25">
      <c r="I32155" s="80"/>
      <c r="AX32155" s="80"/>
      <c r="AY32155" s="80"/>
      <c r="AZ32155" s="80"/>
      <c r="BA32155" s="80"/>
      <c r="BB32155" s="80"/>
    </row>
    <row r="32156" spans="9:54" x14ac:dyDescent="0.25">
      <c r="I32156" s="80"/>
      <c r="AX32156" s="80"/>
      <c r="AY32156" s="80"/>
      <c r="AZ32156" s="80"/>
      <c r="BA32156" s="80"/>
      <c r="BB32156" s="80"/>
    </row>
    <row r="32157" spans="9:54" x14ac:dyDescent="0.25">
      <c r="I32157" s="80"/>
      <c r="AX32157" s="80"/>
      <c r="AY32157" s="80"/>
      <c r="AZ32157" s="80"/>
      <c r="BA32157" s="80"/>
      <c r="BB32157" s="80"/>
    </row>
    <row r="32158" spans="9:54" x14ac:dyDescent="0.25">
      <c r="I32158" s="80"/>
      <c r="AX32158" s="80"/>
      <c r="AY32158" s="80"/>
      <c r="AZ32158" s="80"/>
      <c r="BA32158" s="80"/>
      <c r="BB32158" s="80"/>
    </row>
    <row r="32159" spans="9:54" x14ac:dyDescent="0.25">
      <c r="I32159" s="80"/>
      <c r="AX32159" s="80"/>
      <c r="AY32159" s="80"/>
      <c r="AZ32159" s="80"/>
      <c r="BA32159" s="80"/>
      <c r="BB32159" s="80"/>
    </row>
    <row r="32160" spans="9:54" x14ac:dyDescent="0.25">
      <c r="I32160" s="80"/>
      <c r="AX32160" s="80"/>
      <c r="AY32160" s="80"/>
      <c r="AZ32160" s="80"/>
      <c r="BA32160" s="80"/>
      <c r="BB32160" s="80"/>
    </row>
    <row r="32161" spans="9:54" x14ac:dyDescent="0.25">
      <c r="I32161" s="80"/>
      <c r="AX32161" s="80"/>
      <c r="AY32161" s="80"/>
      <c r="AZ32161" s="80"/>
      <c r="BA32161" s="80"/>
      <c r="BB32161" s="80"/>
    </row>
    <row r="32162" spans="9:54" x14ac:dyDescent="0.25">
      <c r="I32162" s="80"/>
      <c r="AX32162" s="80"/>
      <c r="AY32162" s="80"/>
      <c r="AZ32162" s="80"/>
      <c r="BA32162" s="80"/>
      <c r="BB32162" s="80"/>
    </row>
    <row r="32163" spans="9:54" x14ac:dyDescent="0.25">
      <c r="I32163" s="80"/>
      <c r="AX32163" s="80"/>
      <c r="AY32163" s="80"/>
      <c r="AZ32163" s="80"/>
      <c r="BA32163" s="80"/>
      <c r="BB32163" s="80"/>
    </row>
    <row r="32164" spans="9:54" x14ac:dyDescent="0.25">
      <c r="I32164" s="80"/>
      <c r="AX32164" s="80"/>
      <c r="AY32164" s="80"/>
      <c r="AZ32164" s="80"/>
      <c r="BA32164" s="80"/>
      <c r="BB32164" s="80"/>
    </row>
    <row r="32165" spans="9:54" x14ac:dyDescent="0.25">
      <c r="I32165" s="80"/>
      <c r="AX32165" s="80"/>
      <c r="AY32165" s="80"/>
      <c r="AZ32165" s="80"/>
      <c r="BA32165" s="80"/>
      <c r="BB32165" s="80"/>
    </row>
    <row r="32166" spans="9:54" x14ac:dyDescent="0.25">
      <c r="I32166" s="80"/>
      <c r="AX32166" s="80"/>
      <c r="AY32166" s="80"/>
      <c r="AZ32166" s="80"/>
      <c r="BA32166" s="80"/>
      <c r="BB32166" s="80"/>
    </row>
    <row r="32167" spans="9:54" x14ac:dyDescent="0.25">
      <c r="I32167" s="80"/>
      <c r="AX32167" s="80"/>
      <c r="AY32167" s="80"/>
      <c r="AZ32167" s="80"/>
      <c r="BA32167" s="80"/>
      <c r="BB32167" s="80"/>
    </row>
    <row r="32168" spans="9:54" x14ac:dyDescent="0.25">
      <c r="I32168" s="80"/>
      <c r="AX32168" s="80"/>
      <c r="AY32168" s="80"/>
      <c r="AZ32168" s="80"/>
      <c r="BA32168" s="80"/>
      <c r="BB32168" s="80"/>
    </row>
    <row r="32169" spans="9:54" x14ac:dyDescent="0.25">
      <c r="I32169" s="80"/>
      <c r="AX32169" s="80"/>
      <c r="AY32169" s="80"/>
      <c r="AZ32169" s="80"/>
      <c r="BA32169" s="80"/>
      <c r="BB32169" s="80"/>
    </row>
    <row r="32170" spans="9:54" x14ac:dyDescent="0.25">
      <c r="I32170" s="80"/>
      <c r="AX32170" s="80"/>
      <c r="AY32170" s="80"/>
      <c r="AZ32170" s="80"/>
      <c r="BA32170" s="80"/>
      <c r="BB32170" s="80"/>
    </row>
    <row r="32171" spans="9:54" x14ac:dyDescent="0.25">
      <c r="I32171" s="80"/>
      <c r="AX32171" s="80"/>
      <c r="AY32171" s="80"/>
      <c r="AZ32171" s="80"/>
      <c r="BA32171" s="80"/>
      <c r="BB32171" s="80"/>
    </row>
    <row r="32172" spans="9:54" x14ac:dyDescent="0.25">
      <c r="I32172" s="80"/>
      <c r="AX32172" s="80"/>
      <c r="AY32172" s="80"/>
      <c r="AZ32172" s="80"/>
      <c r="BA32172" s="80"/>
      <c r="BB32172" s="80"/>
    </row>
    <row r="32173" spans="9:54" x14ac:dyDescent="0.25">
      <c r="I32173" s="80"/>
      <c r="AX32173" s="80"/>
      <c r="AY32173" s="80"/>
      <c r="AZ32173" s="80"/>
      <c r="BA32173" s="80"/>
      <c r="BB32173" s="80"/>
    </row>
    <row r="32174" spans="9:54" x14ac:dyDescent="0.25">
      <c r="I32174" s="80"/>
      <c r="AX32174" s="80"/>
      <c r="AY32174" s="80"/>
      <c r="AZ32174" s="80"/>
      <c r="BA32174" s="80"/>
      <c r="BB32174" s="80"/>
    </row>
    <row r="32175" spans="9:54" x14ac:dyDescent="0.25">
      <c r="I32175" s="80"/>
      <c r="AX32175" s="80"/>
      <c r="AY32175" s="80"/>
      <c r="AZ32175" s="80"/>
      <c r="BA32175" s="80"/>
      <c r="BB32175" s="80"/>
    </row>
    <row r="32176" spans="9:54" x14ac:dyDescent="0.25">
      <c r="I32176" s="80"/>
      <c r="AX32176" s="80"/>
      <c r="AY32176" s="80"/>
      <c r="AZ32176" s="80"/>
      <c r="BA32176" s="80"/>
      <c r="BB32176" s="80"/>
    </row>
    <row r="32177" spans="9:54" x14ac:dyDescent="0.25">
      <c r="I32177" s="80"/>
      <c r="AX32177" s="80"/>
      <c r="AY32177" s="80"/>
      <c r="AZ32177" s="80"/>
      <c r="BA32177" s="80"/>
      <c r="BB32177" s="80"/>
    </row>
    <row r="32178" spans="9:54" x14ac:dyDescent="0.25">
      <c r="I32178" s="80"/>
      <c r="AX32178" s="80"/>
      <c r="AY32178" s="80"/>
      <c r="AZ32178" s="80"/>
      <c r="BA32178" s="80"/>
      <c r="BB32178" s="80"/>
    </row>
    <row r="32179" spans="9:54" x14ac:dyDescent="0.25">
      <c r="I32179" s="80"/>
      <c r="AX32179" s="80"/>
      <c r="AY32179" s="80"/>
      <c r="AZ32179" s="80"/>
      <c r="BA32179" s="80"/>
      <c r="BB32179" s="80"/>
    </row>
    <row r="32180" spans="9:54" x14ac:dyDescent="0.25">
      <c r="I32180" s="80"/>
      <c r="AX32180" s="80"/>
      <c r="AY32180" s="80"/>
      <c r="AZ32180" s="80"/>
      <c r="BA32180" s="80"/>
      <c r="BB32180" s="80"/>
    </row>
    <row r="32181" spans="9:54" x14ac:dyDescent="0.25">
      <c r="I32181" s="80"/>
      <c r="AX32181" s="80"/>
      <c r="AY32181" s="80"/>
      <c r="AZ32181" s="80"/>
      <c r="BA32181" s="80"/>
      <c r="BB32181" s="80"/>
    </row>
    <row r="32182" spans="9:54" x14ac:dyDescent="0.25">
      <c r="I32182" s="80"/>
      <c r="AX32182" s="80"/>
      <c r="AY32182" s="80"/>
      <c r="AZ32182" s="80"/>
      <c r="BA32182" s="80"/>
      <c r="BB32182" s="80"/>
    </row>
    <row r="32183" spans="9:54" x14ac:dyDescent="0.25">
      <c r="I32183" s="80"/>
      <c r="AX32183" s="80"/>
      <c r="AY32183" s="80"/>
      <c r="AZ32183" s="80"/>
      <c r="BA32183" s="80"/>
      <c r="BB32183" s="80"/>
    </row>
    <row r="32184" spans="9:54" x14ac:dyDescent="0.25">
      <c r="I32184" s="80"/>
      <c r="AX32184" s="80"/>
      <c r="AY32184" s="80"/>
      <c r="AZ32184" s="80"/>
      <c r="BA32184" s="80"/>
      <c r="BB32184" s="80"/>
    </row>
    <row r="32185" spans="9:54" x14ac:dyDescent="0.25">
      <c r="I32185" s="80"/>
      <c r="AX32185" s="80"/>
      <c r="AY32185" s="80"/>
      <c r="AZ32185" s="80"/>
      <c r="BA32185" s="80"/>
      <c r="BB32185" s="80"/>
    </row>
    <row r="32186" spans="9:54" x14ac:dyDescent="0.25">
      <c r="I32186" s="80"/>
      <c r="AX32186" s="80"/>
      <c r="AY32186" s="80"/>
      <c r="AZ32186" s="80"/>
      <c r="BA32186" s="80"/>
      <c r="BB32186" s="80"/>
    </row>
    <row r="32187" spans="9:54" x14ac:dyDescent="0.25">
      <c r="I32187" s="80"/>
      <c r="AX32187" s="80"/>
      <c r="AY32187" s="80"/>
      <c r="AZ32187" s="80"/>
      <c r="BA32187" s="80"/>
      <c r="BB32187" s="80"/>
    </row>
    <row r="32188" spans="9:54" x14ac:dyDescent="0.25">
      <c r="I32188" s="80"/>
      <c r="AX32188" s="80"/>
      <c r="AY32188" s="80"/>
      <c r="AZ32188" s="80"/>
      <c r="BA32188" s="80"/>
      <c r="BB32188" s="80"/>
    </row>
    <row r="32189" spans="9:54" x14ac:dyDescent="0.25">
      <c r="I32189" s="80"/>
      <c r="AX32189" s="80"/>
      <c r="AY32189" s="80"/>
      <c r="AZ32189" s="80"/>
      <c r="BA32189" s="80"/>
      <c r="BB32189" s="80"/>
    </row>
    <row r="32190" spans="9:54" x14ac:dyDescent="0.25">
      <c r="I32190" s="80"/>
      <c r="AX32190" s="80"/>
      <c r="AY32190" s="80"/>
      <c r="AZ32190" s="80"/>
      <c r="BA32190" s="80"/>
      <c r="BB32190" s="80"/>
    </row>
    <row r="32191" spans="9:54" x14ac:dyDescent="0.25">
      <c r="I32191" s="80"/>
      <c r="AX32191" s="80"/>
      <c r="AY32191" s="80"/>
      <c r="AZ32191" s="80"/>
      <c r="BA32191" s="80"/>
      <c r="BB32191" s="80"/>
    </row>
    <row r="32192" spans="9:54" x14ac:dyDescent="0.25">
      <c r="I32192" s="80"/>
      <c r="AX32192" s="80"/>
      <c r="AY32192" s="80"/>
      <c r="AZ32192" s="80"/>
      <c r="BA32192" s="80"/>
      <c r="BB32192" s="80"/>
    </row>
    <row r="32193" spans="9:54" x14ac:dyDescent="0.25">
      <c r="I32193" s="80"/>
      <c r="AX32193" s="80"/>
      <c r="AY32193" s="80"/>
      <c r="AZ32193" s="80"/>
      <c r="BA32193" s="80"/>
      <c r="BB32193" s="80"/>
    </row>
    <row r="32194" spans="9:54" x14ac:dyDescent="0.25">
      <c r="I32194" s="80"/>
      <c r="AX32194" s="80"/>
      <c r="AY32194" s="80"/>
      <c r="AZ32194" s="80"/>
      <c r="BA32194" s="80"/>
      <c r="BB32194" s="80"/>
    </row>
    <row r="32195" spans="9:54" x14ac:dyDescent="0.25">
      <c r="I32195" s="80"/>
      <c r="AX32195" s="80"/>
      <c r="AY32195" s="80"/>
      <c r="AZ32195" s="80"/>
      <c r="BA32195" s="80"/>
      <c r="BB32195" s="80"/>
    </row>
    <row r="32196" spans="9:54" x14ac:dyDescent="0.25">
      <c r="I32196" s="80"/>
      <c r="AX32196" s="80"/>
      <c r="AY32196" s="80"/>
      <c r="AZ32196" s="80"/>
      <c r="BA32196" s="80"/>
      <c r="BB32196" s="80"/>
    </row>
    <row r="32197" spans="9:54" x14ac:dyDescent="0.25">
      <c r="I32197" s="80"/>
      <c r="AX32197" s="80"/>
      <c r="AY32197" s="80"/>
      <c r="AZ32197" s="80"/>
      <c r="BA32197" s="80"/>
      <c r="BB32197" s="80"/>
    </row>
    <row r="32198" spans="9:54" x14ac:dyDescent="0.25">
      <c r="I32198" s="80"/>
      <c r="AX32198" s="80"/>
      <c r="AY32198" s="80"/>
      <c r="AZ32198" s="80"/>
      <c r="BA32198" s="80"/>
      <c r="BB32198" s="80"/>
    </row>
    <row r="32199" spans="9:54" x14ac:dyDescent="0.25">
      <c r="I32199" s="80"/>
      <c r="AX32199" s="80"/>
      <c r="AY32199" s="80"/>
      <c r="AZ32199" s="80"/>
      <c r="BA32199" s="80"/>
      <c r="BB32199" s="80"/>
    </row>
    <row r="32200" spans="9:54" x14ac:dyDescent="0.25">
      <c r="I32200" s="80"/>
      <c r="AX32200" s="80"/>
      <c r="AY32200" s="80"/>
      <c r="AZ32200" s="80"/>
      <c r="BA32200" s="80"/>
      <c r="BB32200" s="80"/>
    </row>
    <row r="32201" spans="9:54" x14ac:dyDescent="0.25">
      <c r="I32201" s="80"/>
      <c r="AX32201" s="80"/>
      <c r="AY32201" s="80"/>
      <c r="AZ32201" s="80"/>
      <c r="BA32201" s="80"/>
      <c r="BB32201" s="80"/>
    </row>
    <row r="32202" spans="9:54" x14ac:dyDescent="0.25">
      <c r="I32202" s="80"/>
      <c r="AX32202" s="80"/>
      <c r="AY32202" s="80"/>
      <c r="AZ32202" s="80"/>
      <c r="BA32202" s="80"/>
      <c r="BB32202" s="80"/>
    </row>
    <row r="32203" spans="9:54" x14ac:dyDescent="0.25">
      <c r="I32203" s="80"/>
      <c r="AX32203" s="80"/>
      <c r="AY32203" s="80"/>
      <c r="AZ32203" s="80"/>
      <c r="BA32203" s="80"/>
      <c r="BB32203" s="80"/>
    </row>
    <row r="32204" spans="9:54" x14ac:dyDescent="0.25">
      <c r="I32204" s="80"/>
      <c r="AX32204" s="80"/>
      <c r="AY32204" s="80"/>
      <c r="AZ32204" s="80"/>
      <c r="BA32204" s="80"/>
      <c r="BB32204" s="80"/>
    </row>
    <row r="32205" spans="9:54" x14ac:dyDescent="0.25">
      <c r="I32205" s="80"/>
      <c r="AX32205" s="80"/>
      <c r="AY32205" s="80"/>
      <c r="AZ32205" s="80"/>
      <c r="BA32205" s="80"/>
      <c r="BB32205" s="80"/>
    </row>
    <row r="32206" spans="9:54" x14ac:dyDescent="0.25">
      <c r="I32206" s="80"/>
      <c r="AX32206" s="80"/>
      <c r="AY32206" s="80"/>
      <c r="AZ32206" s="80"/>
      <c r="BA32206" s="80"/>
      <c r="BB32206" s="80"/>
    </row>
    <row r="32207" spans="9:54" x14ac:dyDescent="0.25">
      <c r="I32207" s="80"/>
      <c r="AX32207" s="80"/>
      <c r="AY32207" s="80"/>
      <c r="AZ32207" s="80"/>
      <c r="BA32207" s="80"/>
      <c r="BB32207" s="80"/>
    </row>
    <row r="32208" spans="9:54" x14ac:dyDescent="0.25">
      <c r="I32208" s="80"/>
      <c r="AX32208" s="80"/>
      <c r="AY32208" s="80"/>
      <c r="AZ32208" s="80"/>
      <c r="BA32208" s="80"/>
      <c r="BB32208" s="80"/>
    </row>
    <row r="32209" spans="9:54" x14ac:dyDescent="0.25">
      <c r="I32209" s="80"/>
      <c r="AX32209" s="80"/>
      <c r="AY32209" s="80"/>
      <c r="AZ32209" s="80"/>
      <c r="BA32209" s="80"/>
      <c r="BB32209" s="80"/>
    </row>
    <row r="32210" spans="9:54" x14ac:dyDescent="0.25">
      <c r="I32210" s="80"/>
      <c r="AX32210" s="80"/>
      <c r="AY32210" s="80"/>
      <c r="AZ32210" s="80"/>
      <c r="BA32210" s="80"/>
      <c r="BB32210" s="80"/>
    </row>
    <row r="32211" spans="9:54" x14ac:dyDescent="0.25">
      <c r="I32211" s="80"/>
      <c r="AX32211" s="80"/>
      <c r="AY32211" s="80"/>
      <c r="AZ32211" s="80"/>
      <c r="BA32211" s="80"/>
      <c r="BB32211" s="80"/>
    </row>
    <row r="32212" spans="9:54" x14ac:dyDescent="0.25">
      <c r="I32212" s="80"/>
      <c r="AX32212" s="80"/>
      <c r="AY32212" s="80"/>
      <c r="AZ32212" s="80"/>
      <c r="BA32212" s="80"/>
      <c r="BB32212" s="80"/>
    </row>
    <row r="32213" spans="9:54" x14ac:dyDescent="0.25">
      <c r="I32213" s="80"/>
      <c r="AX32213" s="80"/>
      <c r="AY32213" s="80"/>
      <c r="AZ32213" s="80"/>
      <c r="BA32213" s="80"/>
      <c r="BB32213" s="80"/>
    </row>
    <row r="32214" spans="9:54" x14ac:dyDescent="0.25">
      <c r="I32214" s="80"/>
      <c r="AX32214" s="80"/>
      <c r="AY32214" s="80"/>
      <c r="AZ32214" s="80"/>
      <c r="BA32214" s="80"/>
      <c r="BB32214" s="80"/>
    </row>
    <row r="32215" spans="9:54" x14ac:dyDescent="0.25">
      <c r="I32215" s="80"/>
      <c r="AX32215" s="80"/>
      <c r="AY32215" s="80"/>
      <c r="AZ32215" s="80"/>
      <c r="BA32215" s="80"/>
      <c r="BB32215" s="80"/>
    </row>
    <row r="32216" spans="9:54" x14ac:dyDescent="0.25">
      <c r="I32216" s="80"/>
      <c r="AX32216" s="80"/>
      <c r="AY32216" s="80"/>
      <c r="AZ32216" s="80"/>
      <c r="BA32216" s="80"/>
      <c r="BB32216" s="80"/>
    </row>
    <row r="32217" spans="9:54" x14ac:dyDescent="0.25">
      <c r="I32217" s="80"/>
      <c r="AX32217" s="80"/>
      <c r="AY32217" s="80"/>
      <c r="AZ32217" s="80"/>
      <c r="BA32217" s="80"/>
      <c r="BB32217" s="80"/>
    </row>
    <row r="32218" spans="9:54" x14ac:dyDescent="0.25">
      <c r="I32218" s="80"/>
      <c r="AX32218" s="80"/>
      <c r="AY32218" s="80"/>
      <c r="AZ32218" s="80"/>
      <c r="BA32218" s="80"/>
      <c r="BB32218" s="80"/>
    </row>
    <row r="32219" spans="9:54" x14ac:dyDescent="0.25">
      <c r="I32219" s="80"/>
      <c r="AX32219" s="80"/>
      <c r="AY32219" s="80"/>
      <c r="AZ32219" s="80"/>
      <c r="BA32219" s="80"/>
      <c r="BB32219" s="80"/>
    </row>
    <row r="32220" spans="9:54" x14ac:dyDescent="0.25">
      <c r="I32220" s="80"/>
      <c r="AX32220" s="80"/>
      <c r="AY32220" s="80"/>
      <c r="AZ32220" s="80"/>
      <c r="BA32220" s="80"/>
      <c r="BB32220" s="80"/>
    </row>
    <row r="32221" spans="9:54" x14ac:dyDescent="0.25">
      <c r="I32221" s="80"/>
      <c r="AX32221" s="80"/>
      <c r="AY32221" s="80"/>
      <c r="AZ32221" s="80"/>
      <c r="BA32221" s="80"/>
      <c r="BB32221" s="80"/>
    </row>
    <row r="32222" spans="9:54" x14ac:dyDescent="0.25">
      <c r="I32222" s="80"/>
      <c r="AX32222" s="80"/>
      <c r="AY32222" s="80"/>
      <c r="AZ32222" s="80"/>
      <c r="BA32222" s="80"/>
      <c r="BB32222" s="80"/>
    </row>
    <row r="32223" spans="9:54" x14ac:dyDescent="0.25">
      <c r="I32223" s="80"/>
      <c r="AX32223" s="80"/>
      <c r="AY32223" s="80"/>
      <c r="AZ32223" s="80"/>
      <c r="BA32223" s="80"/>
      <c r="BB32223" s="80"/>
    </row>
    <row r="32224" spans="9:54" x14ac:dyDescent="0.25">
      <c r="I32224" s="80"/>
      <c r="AX32224" s="80"/>
      <c r="AY32224" s="80"/>
      <c r="AZ32224" s="80"/>
      <c r="BA32224" s="80"/>
      <c r="BB32224" s="80"/>
    </row>
    <row r="32225" spans="9:54" x14ac:dyDescent="0.25">
      <c r="I32225" s="80"/>
      <c r="AX32225" s="80"/>
      <c r="AY32225" s="80"/>
      <c r="AZ32225" s="80"/>
      <c r="BA32225" s="80"/>
      <c r="BB32225" s="80"/>
    </row>
    <row r="32226" spans="9:54" x14ac:dyDescent="0.25">
      <c r="I32226" s="80"/>
      <c r="AX32226" s="80"/>
      <c r="AY32226" s="80"/>
      <c r="AZ32226" s="80"/>
      <c r="BA32226" s="80"/>
      <c r="BB32226" s="80"/>
    </row>
    <row r="32227" spans="9:54" x14ac:dyDescent="0.25">
      <c r="I32227" s="80"/>
      <c r="AX32227" s="80"/>
      <c r="AY32227" s="80"/>
      <c r="AZ32227" s="80"/>
      <c r="BA32227" s="80"/>
      <c r="BB32227" s="80"/>
    </row>
    <row r="32228" spans="9:54" x14ac:dyDescent="0.25">
      <c r="I32228" s="80"/>
      <c r="AX32228" s="80"/>
      <c r="AY32228" s="80"/>
      <c r="AZ32228" s="80"/>
      <c r="BA32228" s="80"/>
      <c r="BB32228" s="80"/>
    </row>
    <row r="32229" spans="9:54" x14ac:dyDescent="0.25">
      <c r="I32229" s="80"/>
      <c r="AX32229" s="80"/>
      <c r="AY32229" s="80"/>
      <c r="AZ32229" s="80"/>
      <c r="BA32229" s="80"/>
      <c r="BB32229" s="80"/>
    </row>
    <row r="32230" spans="9:54" x14ac:dyDescent="0.25">
      <c r="I32230" s="80"/>
      <c r="AX32230" s="80"/>
      <c r="AY32230" s="80"/>
      <c r="AZ32230" s="80"/>
      <c r="BA32230" s="80"/>
      <c r="BB32230" s="80"/>
    </row>
    <row r="32231" spans="9:54" x14ac:dyDescent="0.25">
      <c r="I32231" s="80"/>
      <c r="AX32231" s="80"/>
      <c r="AY32231" s="80"/>
      <c r="AZ32231" s="80"/>
      <c r="BA32231" s="80"/>
      <c r="BB32231" s="80"/>
    </row>
    <row r="32232" spans="9:54" x14ac:dyDescent="0.25">
      <c r="I32232" s="80"/>
      <c r="AX32232" s="80"/>
      <c r="AY32232" s="80"/>
      <c r="AZ32232" s="80"/>
      <c r="BA32232" s="80"/>
      <c r="BB32232" s="80"/>
    </row>
    <row r="32233" spans="9:54" x14ac:dyDescent="0.25">
      <c r="I32233" s="80"/>
      <c r="AX32233" s="80"/>
      <c r="AY32233" s="80"/>
      <c r="AZ32233" s="80"/>
      <c r="BA32233" s="80"/>
      <c r="BB32233" s="80"/>
    </row>
    <row r="32234" spans="9:54" x14ac:dyDescent="0.25">
      <c r="I32234" s="80"/>
      <c r="AX32234" s="80"/>
      <c r="AY32234" s="80"/>
      <c r="AZ32234" s="80"/>
      <c r="BA32234" s="80"/>
      <c r="BB32234" s="80"/>
    </row>
    <row r="32235" spans="9:54" x14ac:dyDescent="0.25">
      <c r="I32235" s="80"/>
      <c r="AX32235" s="80"/>
      <c r="AY32235" s="80"/>
      <c r="AZ32235" s="80"/>
      <c r="BA32235" s="80"/>
      <c r="BB32235" s="80"/>
    </row>
    <row r="32236" spans="9:54" x14ac:dyDescent="0.25">
      <c r="I32236" s="80"/>
      <c r="AX32236" s="80"/>
      <c r="AY32236" s="80"/>
      <c r="AZ32236" s="80"/>
      <c r="BA32236" s="80"/>
      <c r="BB32236" s="80"/>
    </row>
    <row r="32237" spans="9:54" x14ac:dyDescent="0.25">
      <c r="I32237" s="80"/>
      <c r="AX32237" s="80"/>
      <c r="AY32237" s="80"/>
      <c r="AZ32237" s="80"/>
      <c r="BA32237" s="80"/>
      <c r="BB32237" s="80"/>
    </row>
    <row r="32238" spans="9:54" x14ac:dyDescent="0.25">
      <c r="I32238" s="80"/>
      <c r="AX32238" s="80"/>
      <c r="AY32238" s="80"/>
      <c r="AZ32238" s="80"/>
      <c r="BA32238" s="80"/>
      <c r="BB32238" s="80"/>
    </row>
    <row r="32239" spans="9:54" x14ac:dyDescent="0.25">
      <c r="I32239" s="80"/>
      <c r="AX32239" s="80"/>
      <c r="AY32239" s="80"/>
      <c r="AZ32239" s="80"/>
      <c r="BA32239" s="80"/>
      <c r="BB32239" s="80"/>
    </row>
    <row r="32240" spans="9:54" x14ac:dyDescent="0.25">
      <c r="I32240" s="80"/>
      <c r="AX32240" s="80"/>
      <c r="AY32240" s="80"/>
      <c r="AZ32240" s="80"/>
      <c r="BA32240" s="80"/>
      <c r="BB32240" s="80"/>
    </row>
    <row r="32241" spans="9:54" x14ac:dyDescent="0.25">
      <c r="I32241" s="80"/>
      <c r="AX32241" s="80"/>
      <c r="AY32241" s="80"/>
      <c r="AZ32241" s="80"/>
      <c r="BA32241" s="80"/>
      <c r="BB32241" s="80"/>
    </row>
    <row r="32242" spans="9:54" x14ac:dyDescent="0.25">
      <c r="I32242" s="80"/>
      <c r="AX32242" s="80"/>
      <c r="AY32242" s="80"/>
      <c r="AZ32242" s="80"/>
      <c r="BA32242" s="80"/>
      <c r="BB32242" s="80"/>
    </row>
    <row r="32243" spans="9:54" x14ac:dyDescent="0.25">
      <c r="I32243" s="80"/>
      <c r="AX32243" s="80"/>
      <c r="AY32243" s="80"/>
      <c r="AZ32243" s="80"/>
      <c r="BA32243" s="80"/>
      <c r="BB32243" s="80"/>
    </row>
    <row r="32244" spans="9:54" x14ac:dyDescent="0.25">
      <c r="I32244" s="80"/>
      <c r="AX32244" s="80"/>
      <c r="AY32244" s="80"/>
      <c r="AZ32244" s="80"/>
      <c r="BA32244" s="80"/>
      <c r="BB32244" s="80"/>
    </row>
    <row r="32245" spans="9:54" x14ac:dyDescent="0.25">
      <c r="I32245" s="80"/>
      <c r="AX32245" s="80"/>
      <c r="AY32245" s="80"/>
      <c r="AZ32245" s="80"/>
      <c r="BA32245" s="80"/>
      <c r="BB32245" s="80"/>
    </row>
    <row r="32246" spans="9:54" x14ac:dyDescent="0.25">
      <c r="I32246" s="80"/>
      <c r="AX32246" s="80"/>
      <c r="AY32246" s="80"/>
      <c r="AZ32246" s="80"/>
      <c r="BA32246" s="80"/>
      <c r="BB32246" s="80"/>
    </row>
    <row r="32247" spans="9:54" x14ac:dyDescent="0.25">
      <c r="I32247" s="80"/>
      <c r="AX32247" s="80"/>
      <c r="AY32247" s="80"/>
      <c r="AZ32247" s="80"/>
      <c r="BA32247" s="80"/>
      <c r="BB32247" s="80"/>
    </row>
    <row r="32248" spans="9:54" x14ac:dyDescent="0.25">
      <c r="I32248" s="80"/>
      <c r="AX32248" s="80"/>
      <c r="AY32248" s="80"/>
      <c r="AZ32248" s="80"/>
      <c r="BA32248" s="80"/>
      <c r="BB32248" s="80"/>
    </row>
    <row r="32249" spans="9:54" x14ac:dyDescent="0.25">
      <c r="I32249" s="80"/>
      <c r="AX32249" s="80"/>
      <c r="AY32249" s="80"/>
      <c r="AZ32249" s="80"/>
      <c r="BA32249" s="80"/>
      <c r="BB32249" s="80"/>
    </row>
    <row r="32250" spans="9:54" x14ac:dyDescent="0.25">
      <c r="I32250" s="80"/>
      <c r="AX32250" s="80"/>
      <c r="AY32250" s="80"/>
      <c r="AZ32250" s="80"/>
      <c r="BA32250" s="80"/>
      <c r="BB32250" s="80"/>
    </row>
    <row r="32251" spans="9:54" x14ac:dyDescent="0.25">
      <c r="I32251" s="80"/>
      <c r="AX32251" s="80"/>
      <c r="AY32251" s="80"/>
      <c r="AZ32251" s="80"/>
      <c r="BA32251" s="80"/>
      <c r="BB32251" s="80"/>
    </row>
    <row r="32252" spans="9:54" x14ac:dyDescent="0.25">
      <c r="I32252" s="80"/>
      <c r="AX32252" s="80"/>
      <c r="AY32252" s="80"/>
      <c r="AZ32252" s="80"/>
      <c r="BA32252" s="80"/>
      <c r="BB32252" s="80"/>
    </row>
    <row r="32253" spans="9:54" x14ac:dyDescent="0.25">
      <c r="I32253" s="80"/>
      <c r="AX32253" s="80"/>
      <c r="AY32253" s="80"/>
      <c r="AZ32253" s="80"/>
      <c r="BA32253" s="80"/>
      <c r="BB32253" s="80"/>
    </row>
    <row r="32254" spans="9:54" x14ac:dyDescent="0.25">
      <c r="I32254" s="80"/>
      <c r="AX32254" s="80"/>
      <c r="AY32254" s="80"/>
      <c r="AZ32254" s="80"/>
      <c r="BA32254" s="80"/>
      <c r="BB32254" s="80"/>
    </row>
    <row r="32255" spans="9:54" x14ac:dyDescent="0.25">
      <c r="I32255" s="80"/>
      <c r="AX32255" s="80"/>
      <c r="AY32255" s="80"/>
      <c r="AZ32255" s="80"/>
      <c r="BA32255" s="80"/>
      <c r="BB32255" s="80"/>
    </row>
    <row r="32256" spans="9:54" x14ac:dyDescent="0.25">
      <c r="I32256" s="80"/>
      <c r="AX32256" s="80"/>
      <c r="AY32256" s="80"/>
      <c r="AZ32256" s="80"/>
      <c r="BA32256" s="80"/>
      <c r="BB32256" s="80"/>
    </row>
    <row r="32257" spans="9:54" x14ac:dyDescent="0.25">
      <c r="I32257" s="80"/>
      <c r="AX32257" s="80"/>
      <c r="AY32257" s="80"/>
      <c r="AZ32257" s="80"/>
      <c r="BA32257" s="80"/>
      <c r="BB32257" s="80"/>
    </row>
    <row r="32258" spans="9:54" x14ac:dyDescent="0.25">
      <c r="I32258" s="80"/>
      <c r="AX32258" s="80"/>
      <c r="AY32258" s="80"/>
      <c r="AZ32258" s="80"/>
      <c r="BA32258" s="80"/>
      <c r="BB32258" s="80"/>
    </row>
    <row r="32259" spans="9:54" x14ac:dyDescent="0.25">
      <c r="I32259" s="80"/>
      <c r="AX32259" s="80"/>
      <c r="AY32259" s="80"/>
      <c r="AZ32259" s="80"/>
      <c r="BA32259" s="80"/>
      <c r="BB32259" s="80"/>
    </row>
    <row r="32260" spans="9:54" x14ac:dyDescent="0.25">
      <c r="I32260" s="80"/>
      <c r="AX32260" s="80"/>
      <c r="AY32260" s="80"/>
      <c r="AZ32260" s="80"/>
      <c r="BA32260" s="80"/>
      <c r="BB32260" s="80"/>
    </row>
    <row r="32261" spans="9:54" x14ac:dyDescent="0.25">
      <c r="I32261" s="80"/>
      <c r="AX32261" s="80"/>
      <c r="AY32261" s="80"/>
      <c r="AZ32261" s="80"/>
      <c r="BA32261" s="80"/>
      <c r="BB32261" s="80"/>
    </row>
    <row r="32262" spans="9:54" x14ac:dyDescent="0.25">
      <c r="I32262" s="80"/>
      <c r="AX32262" s="80"/>
      <c r="AY32262" s="80"/>
      <c r="AZ32262" s="80"/>
      <c r="BA32262" s="80"/>
      <c r="BB32262" s="80"/>
    </row>
    <row r="32263" spans="9:54" x14ac:dyDescent="0.25">
      <c r="I32263" s="80"/>
      <c r="AX32263" s="80"/>
      <c r="AY32263" s="80"/>
      <c r="AZ32263" s="80"/>
      <c r="BA32263" s="80"/>
      <c r="BB32263" s="80"/>
    </row>
    <row r="32264" spans="9:54" x14ac:dyDescent="0.25">
      <c r="I32264" s="80"/>
      <c r="AX32264" s="80"/>
      <c r="AY32264" s="80"/>
      <c r="AZ32264" s="80"/>
      <c r="BA32264" s="80"/>
      <c r="BB32264" s="80"/>
    </row>
    <row r="32265" spans="9:54" x14ac:dyDescent="0.25">
      <c r="I32265" s="80"/>
      <c r="AX32265" s="80"/>
      <c r="AY32265" s="80"/>
      <c r="AZ32265" s="80"/>
      <c r="BA32265" s="80"/>
      <c r="BB32265" s="80"/>
    </row>
    <row r="32266" spans="9:54" x14ac:dyDescent="0.25">
      <c r="I32266" s="80"/>
      <c r="AX32266" s="80"/>
      <c r="AY32266" s="80"/>
      <c r="AZ32266" s="80"/>
      <c r="BA32266" s="80"/>
      <c r="BB32266" s="80"/>
    </row>
    <row r="32267" spans="9:54" x14ac:dyDescent="0.25">
      <c r="I32267" s="80"/>
      <c r="AX32267" s="80"/>
      <c r="AY32267" s="80"/>
      <c r="AZ32267" s="80"/>
      <c r="BA32267" s="80"/>
      <c r="BB32267" s="80"/>
    </row>
    <row r="32268" spans="9:54" x14ac:dyDescent="0.25">
      <c r="I32268" s="80"/>
      <c r="AX32268" s="80"/>
      <c r="AY32268" s="80"/>
      <c r="AZ32268" s="80"/>
      <c r="BA32268" s="80"/>
      <c r="BB32268" s="80"/>
    </row>
    <row r="32269" spans="9:54" x14ac:dyDescent="0.25">
      <c r="I32269" s="80"/>
      <c r="AX32269" s="80"/>
      <c r="AY32269" s="80"/>
      <c r="AZ32269" s="80"/>
      <c r="BA32269" s="80"/>
      <c r="BB32269" s="80"/>
    </row>
    <row r="32270" spans="9:54" x14ac:dyDescent="0.25">
      <c r="I32270" s="80"/>
      <c r="AX32270" s="80"/>
      <c r="AY32270" s="80"/>
      <c r="AZ32270" s="80"/>
      <c r="BA32270" s="80"/>
      <c r="BB32270" s="80"/>
    </row>
    <row r="32271" spans="9:54" x14ac:dyDescent="0.25">
      <c r="I32271" s="80"/>
      <c r="AX32271" s="80"/>
      <c r="AY32271" s="80"/>
      <c r="AZ32271" s="80"/>
      <c r="BA32271" s="80"/>
      <c r="BB32271" s="80"/>
    </row>
    <row r="32272" spans="9:54" x14ac:dyDescent="0.25">
      <c r="I32272" s="80"/>
      <c r="AX32272" s="80"/>
      <c r="AY32272" s="80"/>
      <c r="AZ32272" s="80"/>
      <c r="BA32272" s="80"/>
      <c r="BB32272" s="80"/>
    </row>
    <row r="32273" spans="9:54" x14ac:dyDescent="0.25">
      <c r="I32273" s="80"/>
      <c r="AX32273" s="80"/>
      <c r="AY32273" s="80"/>
      <c r="AZ32273" s="80"/>
      <c r="BA32273" s="80"/>
      <c r="BB32273" s="80"/>
    </row>
    <row r="32274" spans="9:54" x14ac:dyDescent="0.25">
      <c r="I32274" s="80"/>
      <c r="AX32274" s="80"/>
      <c r="AY32274" s="80"/>
      <c r="AZ32274" s="80"/>
      <c r="BA32274" s="80"/>
      <c r="BB32274" s="80"/>
    </row>
    <row r="32275" spans="9:54" x14ac:dyDescent="0.25">
      <c r="I32275" s="80"/>
      <c r="AX32275" s="80"/>
      <c r="AY32275" s="80"/>
      <c r="AZ32275" s="80"/>
      <c r="BA32275" s="80"/>
      <c r="BB32275" s="80"/>
    </row>
    <row r="32276" spans="9:54" x14ac:dyDescent="0.25">
      <c r="I32276" s="80"/>
      <c r="AX32276" s="80"/>
      <c r="AY32276" s="80"/>
      <c r="AZ32276" s="80"/>
      <c r="BA32276" s="80"/>
      <c r="BB32276" s="80"/>
    </row>
    <row r="32277" spans="9:54" x14ac:dyDescent="0.25">
      <c r="I32277" s="80"/>
      <c r="AX32277" s="80"/>
      <c r="AY32277" s="80"/>
      <c r="AZ32277" s="80"/>
      <c r="BA32277" s="80"/>
      <c r="BB32277" s="80"/>
    </row>
    <row r="32278" spans="9:54" x14ac:dyDescent="0.25">
      <c r="I32278" s="80"/>
      <c r="AX32278" s="80"/>
      <c r="AY32278" s="80"/>
      <c r="AZ32278" s="80"/>
      <c r="BA32278" s="80"/>
      <c r="BB32278" s="80"/>
    </row>
    <row r="32279" spans="9:54" x14ac:dyDescent="0.25">
      <c r="I32279" s="80"/>
      <c r="AX32279" s="80"/>
      <c r="AY32279" s="80"/>
      <c r="AZ32279" s="80"/>
      <c r="BA32279" s="80"/>
      <c r="BB32279" s="80"/>
    </row>
    <row r="32280" spans="9:54" x14ac:dyDescent="0.25">
      <c r="I32280" s="80"/>
      <c r="AX32280" s="80"/>
      <c r="AY32280" s="80"/>
      <c r="AZ32280" s="80"/>
      <c r="BA32280" s="80"/>
      <c r="BB32280" s="80"/>
    </row>
    <row r="32281" spans="9:54" x14ac:dyDescent="0.25">
      <c r="I32281" s="80"/>
      <c r="AX32281" s="80"/>
      <c r="AY32281" s="80"/>
      <c r="AZ32281" s="80"/>
      <c r="BA32281" s="80"/>
      <c r="BB32281" s="80"/>
    </row>
    <row r="32282" spans="9:54" x14ac:dyDescent="0.25">
      <c r="I32282" s="80"/>
      <c r="AX32282" s="80"/>
      <c r="AY32282" s="80"/>
      <c r="AZ32282" s="80"/>
      <c r="BA32282" s="80"/>
      <c r="BB32282" s="80"/>
    </row>
    <row r="32283" spans="9:54" x14ac:dyDescent="0.25">
      <c r="I32283" s="80"/>
      <c r="AX32283" s="80"/>
      <c r="AY32283" s="80"/>
      <c r="AZ32283" s="80"/>
      <c r="BA32283" s="80"/>
      <c r="BB32283" s="80"/>
    </row>
    <row r="32284" spans="9:54" x14ac:dyDescent="0.25">
      <c r="I32284" s="80"/>
      <c r="AX32284" s="80"/>
      <c r="AY32284" s="80"/>
      <c r="AZ32284" s="80"/>
      <c r="BA32284" s="80"/>
      <c r="BB32284" s="80"/>
    </row>
    <row r="32285" spans="9:54" x14ac:dyDescent="0.25">
      <c r="I32285" s="80"/>
      <c r="AX32285" s="80"/>
      <c r="AY32285" s="80"/>
      <c r="AZ32285" s="80"/>
      <c r="BA32285" s="80"/>
      <c r="BB32285" s="80"/>
    </row>
    <row r="32286" spans="9:54" x14ac:dyDescent="0.25">
      <c r="I32286" s="80"/>
      <c r="AX32286" s="80"/>
      <c r="AY32286" s="80"/>
      <c r="AZ32286" s="80"/>
      <c r="BA32286" s="80"/>
      <c r="BB32286" s="80"/>
    </row>
    <row r="32287" spans="9:54" x14ac:dyDescent="0.25">
      <c r="I32287" s="80"/>
      <c r="AX32287" s="80"/>
      <c r="AY32287" s="80"/>
      <c r="AZ32287" s="80"/>
      <c r="BA32287" s="80"/>
      <c r="BB32287" s="80"/>
    </row>
    <row r="32288" spans="9:54" x14ac:dyDescent="0.25">
      <c r="I32288" s="80"/>
      <c r="AX32288" s="80"/>
      <c r="AY32288" s="80"/>
      <c r="AZ32288" s="80"/>
      <c r="BA32288" s="80"/>
      <c r="BB32288" s="80"/>
    </row>
    <row r="32289" spans="9:54" x14ac:dyDescent="0.25">
      <c r="I32289" s="80"/>
      <c r="AX32289" s="80"/>
      <c r="AY32289" s="80"/>
      <c r="AZ32289" s="80"/>
      <c r="BA32289" s="80"/>
      <c r="BB32289" s="80"/>
    </row>
    <row r="32290" spans="9:54" x14ac:dyDescent="0.25">
      <c r="I32290" s="80"/>
      <c r="AX32290" s="80"/>
      <c r="AY32290" s="80"/>
      <c r="AZ32290" s="80"/>
      <c r="BA32290" s="80"/>
      <c r="BB32290" s="80"/>
    </row>
    <row r="32291" spans="9:54" x14ac:dyDescent="0.25">
      <c r="I32291" s="80"/>
      <c r="AX32291" s="80"/>
      <c r="AY32291" s="80"/>
      <c r="AZ32291" s="80"/>
      <c r="BA32291" s="80"/>
      <c r="BB32291" s="80"/>
    </row>
    <row r="32292" spans="9:54" x14ac:dyDescent="0.25">
      <c r="I32292" s="80"/>
      <c r="AX32292" s="80"/>
      <c r="AY32292" s="80"/>
      <c r="AZ32292" s="80"/>
      <c r="BA32292" s="80"/>
      <c r="BB32292" s="80"/>
    </row>
    <row r="32293" spans="9:54" x14ac:dyDescent="0.25">
      <c r="I32293" s="80"/>
      <c r="AX32293" s="80"/>
      <c r="AY32293" s="80"/>
      <c r="AZ32293" s="80"/>
      <c r="BA32293" s="80"/>
      <c r="BB32293" s="80"/>
    </row>
    <row r="32294" spans="9:54" x14ac:dyDescent="0.25">
      <c r="I32294" s="80"/>
      <c r="AX32294" s="80"/>
      <c r="AY32294" s="80"/>
      <c r="AZ32294" s="80"/>
      <c r="BA32294" s="80"/>
      <c r="BB32294" s="80"/>
    </row>
    <row r="32295" spans="9:54" x14ac:dyDescent="0.25">
      <c r="I32295" s="80"/>
      <c r="AX32295" s="80"/>
      <c r="AY32295" s="80"/>
      <c r="AZ32295" s="80"/>
      <c r="BA32295" s="80"/>
      <c r="BB32295" s="80"/>
    </row>
    <row r="32296" spans="9:54" x14ac:dyDescent="0.25">
      <c r="I32296" s="80"/>
      <c r="AX32296" s="80"/>
      <c r="AY32296" s="80"/>
      <c r="AZ32296" s="80"/>
      <c r="BA32296" s="80"/>
      <c r="BB32296" s="80"/>
    </row>
    <row r="32297" spans="9:54" x14ac:dyDescent="0.25">
      <c r="I32297" s="80"/>
      <c r="AX32297" s="80"/>
      <c r="AY32297" s="80"/>
      <c r="AZ32297" s="80"/>
      <c r="BA32297" s="80"/>
      <c r="BB32297" s="80"/>
    </row>
    <row r="32298" spans="9:54" x14ac:dyDescent="0.25">
      <c r="I32298" s="80"/>
      <c r="AX32298" s="80"/>
      <c r="AY32298" s="80"/>
      <c r="AZ32298" s="80"/>
      <c r="BA32298" s="80"/>
      <c r="BB32298" s="80"/>
    </row>
    <row r="32299" spans="9:54" x14ac:dyDescent="0.25">
      <c r="I32299" s="80"/>
      <c r="AX32299" s="80"/>
      <c r="AY32299" s="80"/>
      <c r="AZ32299" s="80"/>
      <c r="BA32299" s="80"/>
      <c r="BB32299" s="80"/>
    </row>
    <row r="32300" spans="9:54" x14ac:dyDescent="0.25">
      <c r="I32300" s="80"/>
      <c r="AX32300" s="80"/>
      <c r="AY32300" s="80"/>
      <c r="AZ32300" s="80"/>
      <c r="BA32300" s="80"/>
      <c r="BB32300" s="80"/>
    </row>
    <row r="32301" spans="9:54" x14ac:dyDescent="0.25">
      <c r="I32301" s="80"/>
      <c r="AX32301" s="80"/>
      <c r="AY32301" s="80"/>
      <c r="AZ32301" s="80"/>
      <c r="BA32301" s="80"/>
      <c r="BB32301" s="80"/>
    </row>
    <row r="32302" spans="9:54" x14ac:dyDescent="0.25">
      <c r="I32302" s="80"/>
      <c r="AX32302" s="80"/>
      <c r="AY32302" s="80"/>
      <c r="AZ32302" s="80"/>
      <c r="BA32302" s="80"/>
      <c r="BB32302" s="80"/>
    </row>
    <row r="32303" spans="9:54" x14ac:dyDescent="0.25">
      <c r="I32303" s="80"/>
      <c r="AX32303" s="80"/>
      <c r="AY32303" s="80"/>
      <c r="AZ32303" s="80"/>
      <c r="BA32303" s="80"/>
      <c r="BB32303" s="80"/>
    </row>
    <row r="32304" spans="9:54" x14ac:dyDescent="0.25">
      <c r="I32304" s="80"/>
      <c r="AX32304" s="80"/>
      <c r="AY32304" s="80"/>
      <c r="AZ32304" s="80"/>
      <c r="BA32304" s="80"/>
      <c r="BB32304" s="80"/>
    </row>
    <row r="32305" spans="9:54" x14ac:dyDescent="0.25">
      <c r="I32305" s="80"/>
      <c r="AX32305" s="80"/>
      <c r="AY32305" s="80"/>
      <c r="AZ32305" s="80"/>
      <c r="BA32305" s="80"/>
      <c r="BB32305" s="80"/>
    </row>
    <row r="32306" spans="9:54" x14ac:dyDescent="0.25">
      <c r="I32306" s="80"/>
      <c r="AX32306" s="80"/>
      <c r="AY32306" s="80"/>
      <c r="AZ32306" s="80"/>
      <c r="BA32306" s="80"/>
      <c r="BB32306" s="80"/>
    </row>
    <row r="32307" spans="9:54" x14ac:dyDescent="0.25">
      <c r="I32307" s="80"/>
      <c r="AX32307" s="80"/>
      <c r="AY32307" s="80"/>
      <c r="AZ32307" s="80"/>
      <c r="BA32307" s="80"/>
      <c r="BB32307" s="80"/>
    </row>
    <row r="32308" spans="9:54" x14ac:dyDescent="0.25">
      <c r="I32308" s="80"/>
      <c r="AX32308" s="80"/>
      <c r="AY32308" s="80"/>
      <c r="AZ32308" s="80"/>
      <c r="BA32308" s="80"/>
      <c r="BB32308" s="80"/>
    </row>
    <row r="32309" spans="9:54" x14ac:dyDescent="0.25">
      <c r="I32309" s="80"/>
      <c r="AX32309" s="80"/>
      <c r="AY32309" s="80"/>
      <c r="AZ32309" s="80"/>
      <c r="BA32309" s="80"/>
      <c r="BB32309" s="80"/>
    </row>
    <row r="32310" spans="9:54" x14ac:dyDescent="0.25">
      <c r="I32310" s="80"/>
      <c r="AX32310" s="80"/>
      <c r="AY32310" s="80"/>
      <c r="AZ32310" s="80"/>
      <c r="BA32310" s="80"/>
      <c r="BB32310" s="80"/>
    </row>
    <row r="32311" spans="9:54" x14ac:dyDescent="0.25">
      <c r="I32311" s="80"/>
      <c r="AX32311" s="80"/>
      <c r="AY32311" s="80"/>
      <c r="AZ32311" s="80"/>
      <c r="BA32311" s="80"/>
      <c r="BB32311" s="80"/>
    </row>
    <row r="32312" spans="9:54" x14ac:dyDescent="0.25">
      <c r="I32312" s="80"/>
      <c r="AX32312" s="80"/>
      <c r="AY32312" s="80"/>
      <c r="AZ32312" s="80"/>
      <c r="BA32312" s="80"/>
      <c r="BB32312" s="80"/>
    </row>
    <row r="32313" spans="9:54" x14ac:dyDescent="0.25">
      <c r="I32313" s="80"/>
      <c r="AX32313" s="80"/>
      <c r="AY32313" s="80"/>
      <c r="AZ32313" s="80"/>
      <c r="BA32313" s="80"/>
      <c r="BB32313" s="80"/>
    </row>
    <row r="32314" spans="9:54" x14ac:dyDescent="0.25">
      <c r="I32314" s="80"/>
      <c r="AX32314" s="80"/>
      <c r="AY32314" s="80"/>
      <c r="AZ32314" s="80"/>
      <c r="BA32314" s="80"/>
      <c r="BB32314" s="80"/>
    </row>
    <row r="32315" spans="9:54" x14ac:dyDescent="0.25">
      <c r="I32315" s="80"/>
      <c r="AX32315" s="80"/>
      <c r="AY32315" s="80"/>
      <c r="AZ32315" s="80"/>
      <c r="BA32315" s="80"/>
      <c r="BB32315" s="80"/>
    </row>
    <row r="32316" spans="9:54" x14ac:dyDescent="0.25">
      <c r="I32316" s="80"/>
      <c r="AX32316" s="80"/>
      <c r="AY32316" s="80"/>
      <c r="AZ32316" s="80"/>
      <c r="BA32316" s="80"/>
      <c r="BB32316" s="80"/>
    </row>
    <row r="32317" spans="9:54" x14ac:dyDescent="0.25">
      <c r="I32317" s="80"/>
      <c r="AX32317" s="80"/>
      <c r="AY32317" s="80"/>
      <c r="AZ32317" s="80"/>
      <c r="BA32317" s="80"/>
      <c r="BB32317" s="80"/>
    </row>
    <row r="32318" spans="9:54" x14ac:dyDescent="0.25">
      <c r="I32318" s="80"/>
      <c r="AX32318" s="80"/>
      <c r="AY32318" s="80"/>
      <c r="AZ32318" s="80"/>
      <c r="BA32318" s="80"/>
      <c r="BB32318" s="80"/>
    </row>
    <row r="32319" spans="9:54" x14ac:dyDescent="0.25">
      <c r="I32319" s="80"/>
      <c r="AX32319" s="80"/>
      <c r="AY32319" s="80"/>
      <c r="AZ32319" s="80"/>
      <c r="BA32319" s="80"/>
      <c r="BB32319" s="80"/>
    </row>
    <row r="32320" spans="9:54" x14ac:dyDescent="0.25">
      <c r="I32320" s="80"/>
      <c r="AX32320" s="80"/>
      <c r="AY32320" s="80"/>
      <c r="AZ32320" s="80"/>
      <c r="BA32320" s="80"/>
      <c r="BB32320" s="80"/>
    </row>
    <row r="32321" spans="9:54" x14ac:dyDescent="0.25">
      <c r="I32321" s="80"/>
      <c r="AX32321" s="80"/>
      <c r="AY32321" s="80"/>
      <c r="AZ32321" s="80"/>
      <c r="BA32321" s="80"/>
      <c r="BB32321" s="80"/>
    </row>
    <row r="32322" spans="9:54" x14ac:dyDescent="0.25">
      <c r="I32322" s="80"/>
      <c r="AX32322" s="80"/>
      <c r="AY32322" s="80"/>
      <c r="AZ32322" s="80"/>
      <c r="BA32322" s="80"/>
      <c r="BB32322" s="80"/>
    </row>
    <row r="32323" spans="9:54" x14ac:dyDescent="0.25">
      <c r="I32323" s="80"/>
      <c r="AX32323" s="80"/>
      <c r="AY32323" s="80"/>
      <c r="AZ32323" s="80"/>
      <c r="BA32323" s="80"/>
      <c r="BB32323" s="80"/>
    </row>
    <row r="32324" spans="9:54" x14ac:dyDescent="0.25">
      <c r="I32324" s="80"/>
      <c r="AX32324" s="80"/>
      <c r="AY32324" s="80"/>
      <c r="AZ32324" s="80"/>
      <c r="BA32324" s="80"/>
      <c r="BB32324" s="80"/>
    </row>
    <row r="32325" spans="9:54" x14ac:dyDescent="0.25">
      <c r="I32325" s="80"/>
      <c r="AX32325" s="80"/>
      <c r="AY32325" s="80"/>
      <c r="AZ32325" s="80"/>
      <c r="BA32325" s="80"/>
      <c r="BB32325" s="80"/>
    </row>
    <row r="32326" spans="9:54" x14ac:dyDescent="0.25">
      <c r="I32326" s="80"/>
      <c r="AX32326" s="80"/>
      <c r="AY32326" s="80"/>
      <c r="AZ32326" s="80"/>
      <c r="BA32326" s="80"/>
      <c r="BB32326" s="80"/>
    </row>
    <row r="32327" spans="9:54" x14ac:dyDescent="0.25">
      <c r="I32327" s="80"/>
      <c r="AX32327" s="80"/>
      <c r="AY32327" s="80"/>
      <c r="AZ32327" s="80"/>
      <c r="BA32327" s="80"/>
      <c r="BB32327" s="80"/>
    </row>
    <row r="32328" spans="9:54" x14ac:dyDescent="0.25">
      <c r="I32328" s="80"/>
      <c r="AX32328" s="80"/>
      <c r="AY32328" s="80"/>
      <c r="AZ32328" s="80"/>
      <c r="BA32328" s="80"/>
      <c r="BB32328" s="80"/>
    </row>
    <row r="32329" spans="9:54" x14ac:dyDescent="0.25">
      <c r="I32329" s="80"/>
      <c r="AX32329" s="80"/>
      <c r="AY32329" s="80"/>
      <c r="AZ32329" s="80"/>
      <c r="BA32329" s="80"/>
      <c r="BB32329" s="80"/>
    </row>
    <row r="32330" spans="9:54" x14ac:dyDescent="0.25">
      <c r="I32330" s="80"/>
      <c r="AX32330" s="80"/>
      <c r="AY32330" s="80"/>
      <c r="AZ32330" s="80"/>
      <c r="BA32330" s="80"/>
      <c r="BB32330" s="80"/>
    </row>
    <row r="32331" spans="9:54" x14ac:dyDescent="0.25">
      <c r="I32331" s="80"/>
      <c r="AX32331" s="80"/>
      <c r="AY32331" s="80"/>
      <c r="AZ32331" s="80"/>
      <c r="BA32331" s="80"/>
      <c r="BB32331" s="80"/>
    </row>
    <row r="32332" spans="9:54" x14ac:dyDescent="0.25">
      <c r="I32332" s="80"/>
      <c r="AX32332" s="80"/>
      <c r="AY32332" s="80"/>
      <c r="AZ32332" s="80"/>
      <c r="BA32332" s="80"/>
      <c r="BB32332" s="80"/>
    </row>
    <row r="32333" spans="9:54" x14ac:dyDescent="0.25">
      <c r="I32333" s="80"/>
      <c r="AX32333" s="80"/>
      <c r="AY32333" s="80"/>
      <c r="AZ32333" s="80"/>
      <c r="BA32333" s="80"/>
      <c r="BB32333" s="80"/>
    </row>
    <row r="32334" spans="9:54" x14ac:dyDescent="0.25">
      <c r="I32334" s="80"/>
      <c r="AX32334" s="80"/>
      <c r="AY32334" s="80"/>
      <c r="AZ32334" s="80"/>
      <c r="BA32334" s="80"/>
      <c r="BB32334" s="80"/>
    </row>
    <row r="32335" spans="9:54" x14ac:dyDescent="0.25">
      <c r="I32335" s="80"/>
      <c r="AX32335" s="80"/>
      <c r="AY32335" s="80"/>
      <c r="AZ32335" s="80"/>
      <c r="BA32335" s="80"/>
      <c r="BB32335" s="80"/>
    </row>
    <row r="32336" spans="9:54" x14ac:dyDescent="0.25">
      <c r="I32336" s="80"/>
      <c r="AX32336" s="80"/>
      <c r="AY32336" s="80"/>
      <c r="AZ32336" s="80"/>
      <c r="BA32336" s="80"/>
      <c r="BB32336" s="80"/>
    </row>
    <row r="32337" spans="9:54" x14ac:dyDescent="0.25">
      <c r="I32337" s="80"/>
      <c r="AX32337" s="80"/>
      <c r="AY32337" s="80"/>
      <c r="AZ32337" s="80"/>
      <c r="BA32337" s="80"/>
      <c r="BB32337" s="80"/>
    </row>
    <row r="32338" spans="9:54" x14ac:dyDescent="0.25">
      <c r="I32338" s="80"/>
      <c r="AX32338" s="80"/>
      <c r="AY32338" s="80"/>
      <c r="AZ32338" s="80"/>
      <c r="BA32338" s="80"/>
      <c r="BB32338" s="80"/>
    </row>
    <row r="32339" spans="9:54" x14ac:dyDescent="0.25">
      <c r="I32339" s="80"/>
      <c r="AX32339" s="80"/>
      <c r="AY32339" s="80"/>
      <c r="AZ32339" s="80"/>
      <c r="BA32339" s="80"/>
      <c r="BB32339" s="80"/>
    </row>
    <row r="32340" spans="9:54" x14ac:dyDescent="0.25">
      <c r="I32340" s="80"/>
      <c r="AX32340" s="80"/>
      <c r="AY32340" s="80"/>
      <c r="AZ32340" s="80"/>
      <c r="BA32340" s="80"/>
      <c r="BB32340" s="80"/>
    </row>
    <row r="32341" spans="9:54" x14ac:dyDescent="0.25">
      <c r="I32341" s="80"/>
      <c r="AX32341" s="80"/>
      <c r="AY32341" s="80"/>
      <c r="AZ32341" s="80"/>
      <c r="BA32341" s="80"/>
      <c r="BB32341" s="80"/>
    </row>
    <row r="32342" spans="9:54" x14ac:dyDescent="0.25">
      <c r="I32342" s="80"/>
      <c r="AX32342" s="80"/>
      <c r="AY32342" s="80"/>
      <c r="AZ32342" s="80"/>
      <c r="BA32342" s="80"/>
      <c r="BB32342" s="80"/>
    </row>
    <row r="32343" spans="9:54" x14ac:dyDescent="0.25">
      <c r="I32343" s="80"/>
      <c r="AX32343" s="80"/>
      <c r="AY32343" s="80"/>
      <c r="AZ32343" s="80"/>
      <c r="BA32343" s="80"/>
      <c r="BB32343" s="80"/>
    </row>
    <row r="32344" spans="9:54" x14ac:dyDescent="0.25">
      <c r="I32344" s="80"/>
      <c r="AX32344" s="80"/>
      <c r="AY32344" s="80"/>
      <c r="AZ32344" s="80"/>
      <c r="BA32344" s="80"/>
      <c r="BB32344" s="80"/>
    </row>
    <row r="32345" spans="9:54" x14ac:dyDescent="0.25">
      <c r="I32345" s="80"/>
      <c r="AX32345" s="80"/>
      <c r="AY32345" s="80"/>
      <c r="AZ32345" s="80"/>
      <c r="BA32345" s="80"/>
      <c r="BB32345" s="80"/>
    </row>
    <row r="32346" spans="9:54" x14ac:dyDescent="0.25">
      <c r="I32346" s="80"/>
      <c r="AX32346" s="80"/>
      <c r="AY32346" s="80"/>
      <c r="AZ32346" s="80"/>
      <c r="BA32346" s="80"/>
      <c r="BB32346" s="80"/>
    </row>
    <row r="32347" spans="9:54" x14ac:dyDescent="0.25">
      <c r="I32347" s="80"/>
      <c r="AX32347" s="80"/>
      <c r="AY32347" s="80"/>
      <c r="AZ32347" s="80"/>
      <c r="BA32347" s="80"/>
      <c r="BB32347" s="80"/>
    </row>
    <row r="32348" spans="9:54" x14ac:dyDescent="0.25">
      <c r="I32348" s="80"/>
      <c r="AX32348" s="80"/>
      <c r="AY32348" s="80"/>
      <c r="AZ32348" s="80"/>
      <c r="BA32348" s="80"/>
      <c r="BB32348" s="80"/>
    </row>
    <row r="32349" spans="9:54" x14ac:dyDescent="0.25">
      <c r="I32349" s="80"/>
      <c r="AX32349" s="80"/>
      <c r="AY32349" s="80"/>
      <c r="AZ32349" s="80"/>
      <c r="BA32349" s="80"/>
      <c r="BB32349" s="80"/>
    </row>
    <row r="32350" spans="9:54" x14ac:dyDescent="0.25">
      <c r="I32350" s="80"/>
      <c r="AX32350" s="80"/>
      <c r="AY32350" s="80"/>
      <c r="AZ32350" s="80"/>
      <c r="BA32350" s="80"/>
      <c r="BB32350" s="80"/>
    </row>
    <row r="32351" spans="9:54" x14ac:dyDescent="0.25">
      <c r="I32351" s="80"/>
      <c r="AX32351" s="80"/>
      <c r="AY32351" s="80"/>
      <c r="AZ32351" s="80"/>
      <c r="BA32351" s="80"/>
      <c r="BB32351" s="80"/>
    </row>
    <row r="32352" spans="9:54" x14ac:dyDescent="0.25">
      <c r="I32352" s="80"/>
      <c r="AX32352" s="80"/>
      <c r="AY32352" s="80"/>
      <c r="AZ32352" s="80"/>
      <c r="BA32352" s="80"/>
      <c r="BB32352" s="80"/>
    </row>
    <row r="32353" spans="9:54" x14ac:dyDescent="0.25">
      <c r="I32353" s="80"/>
      <c r="AX32353" s="80"/>
      <c r="AY32353" s="80"/>
      <c r="AZ32353" s="80"/>
      <c r="BA32353" s="80"/>
      <c r="BB32353" s="80"/>
    </row>
    <row r="32354" spans="9:54" x14ac:dyDescent="0.25">
      <c r="I32354" s="80"/>
      <c r="AX32354" s="80"/>
      <c r="AY32354" s="80"/>
      <c r="AZ32354" s="80"/>
      <c r="BA32354" s="80"/>
      <c r="BB32354" s="80"/>
    </row>
    <row r="32355" spans="9:54" x14ac:dyDescent="0.25">
      <c r="I32355" s="80"/>
      <c r="AX32355" s="80"/>
      <c r="AY32355" s="80"/>
      <c r="AZ32355" s="80"/>
      <c r="BA32355" s="80"/>
      <c r="BB32355" s="80"/>
    </row>
    <row r="32356" spans="9:54" x14ac:dyDescent="0.25">
      <c r="I32356" s="80"/>
      <c r="AX32356" s="80"/>
      <c r="AY32356" s="80"/>
      <c r="AZ32356" s="80"/>
      <c r="BA32356" s="80"/>
      <c r="BB32356" s="80"/>
    </row>
    <row r="32357" spans="9:54" x14ac:dyDescent="0.25">
      <c r="I32357" s="80"/>
      <c r="AX32357" s="80"/>
      <c r="AY32357" s="80"/>
      <c r="AZ32357" s="80"/>
      <c r="BA32357" s="80"/>
      <c r="BB32357" s="80"/>
    </row>
    <row r="32358" spans="9:54" x14ac:dyDescent="0.25">
      <c r="I32358" s="80"/>
      <c r="AX32358" s="80"/>
      <c r="AY32358" s="80"/>
      <c r="AZ32358" s="80"/>
      <c r="BA32358" s="80"/>
      <c r="BB32358" s="80"/>
    </row>
    <row r="32359" spans="9:54" x14ac:dyDescent="0.25">
      <c r="I32359" s="80"/>
      <c r="AX32359" s="80"/>
      <c r="AY32359" s="80"/>
      <c r="AZ32359" s="80"/>
      <c r="BA32359" s="80"/>
      <c r="BB32359" s="80"/>
    </row>
    <row r="32360" spans="9:54" x14ac:dyDescent="0.25">
      <c r="I32360" s="80"/>
      <c r="AX32360" s="80"/>
      <c r="AY32360" s="80"/>
      <c r="AZ32360" s="80"/>
      <c r="BA32360" s="80"/>
      <c r="BB32360" s="80"/>
    </row>
    <row r="32361" spans="9:54" x14ac:dyDescent="0.25">
      <c r="I32361" s="80"/>
      <c r="AX32361" s="80"/>
      <c r="AY32361" s="80"/>
      <c r="AZ32361" s="80"/>
      <c r="BA32361" s="80"/>
      <c r="BB32361" s="80"/>
    </row>
    <row r="32362" spans="9:54" x14ac:dyDescent="0.25">
      <c r="I32362" s="80"/>
      <c r="AX32362" s="80"/>
      <c r="AY32362" s="80"/>
      <c r="AZ32362" s="80"/>
      <c r="BA32362" s="80"/>
      <c r="BB32362" s="80"/>
    </row>
    <row r="32363" spans="9:54" x14ac:dyDescent="0.25">
      <c r="I32363" s="80"/>
      <c r="AX32363" s="80"/>
      <c r="AY32363" s="80"/>
      <c r="AZ32363" s="80"/>
      <c r="BA32363" s="80"/>
      <c r="BB32363" s="80"/>
    </row>
    <row r="32364" spans="9:54" x14ac:dyDescent="0.25">
      <c r="I32364" s="80"/>
      <c r="AX32364" s="80"/>
      <c r="AY32364" s="80"/>
      <c r="AZ32364" s="80"/>
      <c r="BA32364" s="80"/>
      <c r="BB32364" s="80"/>
    </row>
    <row r="32365" spans="9:54" x14ac:dyDescent="0.25">
      <c r="I32365" s="80"/>
      <c r="AX32365" s="80"/>
      <c r="AY32365" s="80"/>
      <c r="AZ32365" s="80"/>
      <c r="BA32365" s="80"/>
      <c r="BB32365" s="80"/>
    </row>
    <row r="32366" spans="9:54" x14ac:dyDescent="0.25">
      <c r="I32366" s="80"/>
      <c r="AX32366" s="80"/>
      <c r="AY32366" s="80"/>
      <c r="AZ32366" s="80"/>
      <c r="BA32366" s="80"/>
      <c r="BB32366" s="80"/>
    </row>
    <row r="32367" spans="9:54" x14ac:dyDescent="0.25">
      <c r="I32367" s="80"/>
      <c r="AX32367" s="80"/>
      <c r="AY32367" s="80"/>
      <c r="AZ32367" s="80"/>
      <c r="BA32367" s="80"/>
      <c r="BB32367" s="80"/>
    </row>
    <row r="32368" spans="9:54" x14ac:dyDescent="0.25">
      <c r="I32368" s="80"/>
      <c r="AX32368" s="80"/>
      <c r="AY32368" s="80"/>
      <c r="AZ32368" s="80"/>
      <c r="BA32368" s="80"/>
      <c r="BB32368" s="80"/>
    </row>
    <row r="32369" spans="9:54" x14ac:dyDescent="0.25">
      <c r="I32369" s="80"/>
      <c r="AX32369" s="80"/>
      <c r="AY32369" s="80"/>
      <c r="AZ32369" s="80"/>
      <c r="BA32369" s="80"/>
      <c r="BB32369" s="80"/>
    </row>
    <row r="32370" spans="9:54" x14ac:dyDescent="0.25">
      <c r="I32370" s="80"/>
      <c r="AX32370" s="80"/>
      <c r="AY32370" s="80"/>
      <c r="AZ32370" s="80"/>
      <c r="BA32370" s="80"/>
      <c r="BB32370" s="80"/>
    </row>
    <row r="32371" spans="9:54" x14ac:dyDescent="0.25">
      <c r="I32371" s="80"/>
      <c r="AX32371" s="80"/>
      <c r="AY32371" s="80"/>
      <c r="AZ32371" s="80"/>
      <c r="BA32371" s="80"/>
      <c r="BB32371" s="80"/>
    </row>
    <row r="32372" spans="9:54" x14ac:dyDescent="0.25">
      <c r="I32372" s="80"/>
      <c r="AX32372" s="80"/>
      <c r="AY32372" s="80"/>
      <c r="AZ32372" s="80"/>
      <c r="BA32372" s="80"/>
      <c r="BB32372" s="80"/>
    </row>
    <row r="32373" spans="9:54" x14ac:dyDescent="0.25">
      <c r="I32373" s="80"/>
      <c r="AX32373" s="80"/>
      <c r="AY32373" s="80"/>
      <c r="AZ32373" s="80"/>
      <c r="BA32373" s="80"/>
      <c r="BB32373" s="80"/>
    </row>
    <row r="32374" spans="9:54" x14ac:dyDescent="0.25">
      <c r="I32374" s="80"/>
      <c r="AX32374" s="80"/>
      <c r="AY32374" s="80"/>
      <c r="AZ32374" s="80"/>
      <c r="BA32374" s="80"/>
      <c r="BB32374" s="80"/>
    </row>
    <row r="32375" spans="9:54" x14ac:dyDescent="0.25">
      <c r="I32375" s="80"/>
      <c r="AX32375" s="80"/>
      <c r="AY32375" s="80"/>
      <c r="AZ32375" s="80"/>
      <c r="BA32375" s="80"/>
      <c r="BB32375" s="80"/>
    </row>
    <row r="32376" spans="9:54" x14ac:dyDescent="0.25">
      <c r="I32376" s="80"/>
      <c r="AX32376" s="80"/>
      <c r="AY32376" s="80"/>
      <c r="AZ32376" s="80"/>
      <c r="BA32376" s="80"/>
      <c r="BB32376" s="80"/>
    </row>
    <row r="32377" spans="9:54" x14ac:dyDescent="0.25">
      <c r="I32377" s="80"/>
      <c r="AX32377" s="80"/>
      <c r="AY32377" s="80"/>
      <c r="AZ32377" s="80"/>
      <c r="BA32377" s="80"/>
      <c r="BB32377" s="80"/>
    </row>
    <row r="32378" spans="9:54" x14ac:dyDescent="0.25">
      <c r="I32378" s="80"/>
      <c r="AX32378" s="80"/>
      <c r="AY32378" s="80"/>
      <c r="AZ32378" s="80"/>
      <c r="BA32378" s="80"/>
      <c r="BB32378" s="80"/>
    </row>
    <row r="32379" spans="9:54" x14ac:dyDescent="0.25">
      <c r="I32379" s="80"/>
      <c r="AX32379" s="80"/>
      <c r="AY32379" s="80"/>
      <c r="AZ32379" s="80"/>
      <c r="BA32379" s="80"/>
      <c r="BB32379" s="80"/>
    </row>
    <row r="32380" spans="9:54" x14ac:dyDescent="0.25">
      <c r="I32380" s="80"/>
      <c r="AX32380" s="80"/>
      <c r="AY32380" s="80"/>
      <c r="AZ32380" s="80"/>
      <c r="BA32380" s="80"/>
      <c r="BB32380" s="80"/>
    </row>
    <row r="32381" spans="9:54" x14ac:dyDescent="0.25">
      <c r="I32381" s="80"/>
      <c r="AX32381" s="80"/>
      <c r="AY32381" s="80"/>
      <c r="AZ32381" s="80"/>
      <c r="BA32381" s="80"/>
      <c r="BB32381" s="80"/>
    </row>
    <row r="32382" spans="9:54" x14ac:dyDescent="0.25">
      <c r="I32382" s="80"/>
      <c r="AX32382" s="80"/>
      <c r="AY32382" s="80"/>
      <c r="AZ32382" s="80"/>
      <c r="BA32382" s="80"/>
      <c r="BB32382" s="80"/>
    </row>
    <row r="32383" spans="9:54" x14ac:dyDescent="0.25">
      <c r="I32383" s="80"/>
      <c r="AX32383" s="80"/>
      <c r="AY32383" s="80"/>
      <c r="AZ32383" s="80"/>
      <c r="BA32383" s="80"/>
      <c r="BB32383" s="80"/>
    </row>
    <row r="32384" spans="9:54" x14ac:dyDescent="0.25">
      <c r="I32384" s="80"/>
      <c r="AX32384" s="80"/>
      <c r="AY32384" s="80"/>
      <c r="AZ32384" s="80"/>
      <c r="BA32384" s="80"/>
      <c r="BB32384" s="80"/>
    </row>
    <row r="32385" spans="9:54" x14ac:dyDescent="0.25">
      <c r="I32385" s="80"/>
      <c r="AX32385" s="80"/>
      <c r="AY32385" s="80"/>
      <c r="AZ32385" s="80"/>
      <c r="BA32385" s="80"/>
      <c r="BB32385" s="80"/>
    </row>
    <row r="32386" spans="9:54" x14ac:dyDescent="0.25">
      <c r="I32386" s="80"/>
      <c r="AX32386" s="80"/>
      <c r="AY32386" s="80"/>
      <c r="AZ32386" s="80"/>
      <c r="BA32386" s="80"/>
      <c r="BB32386" s="80"/>
    </row>
    <row r="32387" spans="9:54" x14ac:dyDescent="0.25">
      <c r="I32387" s="80"/>
      <c r="AX32387" s="80"/>
      <c r="AY32387" s="80"/>
      <c r="AZ32387" s="80"/>
      <c r="BA32387" s="80"/>
      <c r="BB32387" s="80"/>
    </row>
    <row r="32388" spans="9:54" x14ac:dyDescent="0.25">
      <c r="I32388" s="80"/>
      <c r="AX32388" s="80"/>
      <c r="AY32388" s="80"/>
      <c r="AZ32388" s="80"/>
      <c r="BA32388" s="80"/>
      <c r="BB32388" s="80"/>
    </row>
    <row r="32389" spans="9:54" x14ac:dyDescent="0.25">
      <c r="I32389" s="80"/>
      <c r="AX32389" s="80"/>
      <c r="AY32389" s="80"/>
      <c r="AZ32389" s="80"/>
      <c r="BA32389" s="80"/>
      <c r="BB32389" s="80"/>
    </row>
    <row r="32390" spans="9:54" x14ac:dyDescent="0.25">
      <c r="I32390" s="80"/>
      <c r="AX32390" s="80"/>
      <c r="AY32390" s="80"/>
      <c r="AZ32390" s="80"/>
      <c r="BA32390" s="80"/>
      <c r="BB32390" s="80"/>
    </row>
    <row r="32391" spans="9:54" x14ac:dyDescent="0.25">
      <c r="I32391" s="80"/>
      <c r="AX32391" s="80"/>
      <c r="AY32391" s="80"/>
      <c r="AZ32391" s="80"/>
      <c r="BA32391" s="80"/>
      <c r="BB32391" s="80"/>
    </row>
    <row r="32392" spans="9:54" x14ac:dyDescent="0.25">
      <c r="I32392" s="80"/>
      <c r="AX32392" s="80"/>
      <c r="AY32392" s="80"/>
      <c r="AZ32392" s="80"/>
      <c r="BA32392" s="80"/>
      <c r="BB32392" s="80"/>
    </row>
    <row r="32393" spans="9:54" x14ac:dyDescent="0.25">
      <c r="I32393" s="80"/>
      <c r="AX32393" s="80"/>
      <c r="AY32393" s="80"/>
      <c r="AZ32393" s="80"/>
      <c r="BA32393" s="80"/>
      <c r="BB32393" s="80"/>
    </row>
    <row r="32394" spans="9:54" x14ac:dyDescent="0.25">
      <c r="I32394" s="80"/>
      <c r="AX32394" s="80"/>
      <c r="AY32394" s="80"/>
      <c r="AZ32394" s="80"/>
      <c r="BA32394" s="80"/>
      <c r="BB32394" s="80"/>
    </row>
    <row r="32395" spans="9:54" x14ac:dyDescent="0.25">
      <c r="I32395" s="80"/>
      <c r="AX32395" s="80"/>
      <c r="AY32395" s="80"/>
      <c r="AZ32395" s="80"/>
      <c r="BA32395" s="80"/>
      <c r="BB32395" s="80"/>
    </row>
    <row r="32396" spans="9:54" x14ac:dyDescent="0.25">
      <c r="I32396" s="80"/>
      <c r="AX32396" s="80"/>
      <c r="AY32396" s="80"/>
      <c r="AZ32396" s="80"/>
      <c r="BA32396" s="80"/>
      <c r="BB32396" s="80"/>
    </row>
    <row r="32397" spans="9:54" x14ac:dyDescent="0.25">
      <c r="I32397" s="80"/>
      <c r="AX32397" s="80"/>
      <c r="AY32397" s="80"/>
      <c r="AZ32397" s="80"/>
      <c r="BA32397" s="80"/>
      <c r="BB32397" s="80"/>
    </row>
    <row r="32398" spans="9:54" x14ac:dyDescent="0.25">
      <c r="I32398" s="80"/>
      <c r="AX32398" s="80"/>
      <c r="AY32398" s="80"/>
      <c r="AZ32398" s="80"/>
      <c r="BA32398" s="80"/>
      <c r="BB32398" s="80"/>
    </row>
    <row r="32399" spans="9:54" x14ac:dyDescent="0.25">
      <c r="I32399" s="80"/>
      <c r="AX32399" s="80"/>
      <c r="AY32399" s="80"/>
      <c r="AZ32399" s="80"/>
      <c r="BA32399" s="80"/>
      <c r="BB32399" s="80"/>
    </row>
    <row r="32400" spans="9:54" x14ac:dyDescent="0.25">
      <c r="I32400" s="80"/>
      <c r="AX32400" s="80"/>
      <c r="AY32400" s="80"/>
      <c r="AZ32400" s="80"/>
      <c r="BA32400" s="80"/>
      <c r="BB32400" s="80"/>
    </row>
    <row r="32401" spans="9:54" x14ac:dyDescent="0.25">
      <c r="I32401" s="80"/>
      <c r="AX32401" s="80"/>
      <c r="AY32401" s="80"/>
      <c r="AZ32401" s="80"/>
      <c r="BA32401" s="80"/>
      <c r="BB32401" s="80"/>
    </row>
    <row r="32402" spans="9:54" x14ac:dyDescent="0.25">
      <c r="I32402" s="80"/>
      <c r="AX32402" s="80"/>
      <c r="AY32402" s="80"/>
      <c r="AZ32402" s="80"/>
      <c r="BA32402" s="80"/>
      <c r="BB32402" s="80"/>
    </row>
    <row r="32403" spans="9:54" x14ac:dyDescent="0.25">
      <c r="I32403" s="80"/>
      <c r="AX32403" s="80"/>
      <c r="AY32403" s="80"/>
      <c r="AZ32403" s="80"/>
      <c r="BA32403" s="80"/>
      <c r="BB32403" s="80"/>
    </row>
    <row r="32404" spans="9:54" x14ac:dyDescent="0.25">
      <c r="I32404" s="80"/>
      <c r="AX32404" s="80"/>
      <c r="AY32404" s="80"/>
      <c r="AZ32404" s="80"/>
      <c r="BA32404" s="80"/>
      <c r="BB32404" s="80"/>
    </row>
    <row r="32405" spans="9:54" x14ac:dyDescent="0.25">
      <c r="I32405" s="80"/>
      <c r="AX32405" s="80"/>
      <c r="AY32405" s="80"/>
      <c r="AZ32405" s="80"/>
      <c r="BA32405" s="80"/>
      <c r="BB32405" s="80"/>
    </row>
    <row r="32406" spans="9:54" x14ac:dyDescent="0.25">
      <c r="I32406" s="80"/>
      <c r="AX32406" s="80"/>
      <c r="AY32406" s="80"/>
      <c r="AZ32406" s="80"/>
      <c r="BA32406" s="80"/>
      <c r="BB32406" s="80"/>
    </row>
    <row r="32407" spans="9:54" x14ac:dyDescent="0.25">
      <c r="I32407" s="80"/>
      <c r="AX32407" s="80"/>
      <c r="AY32407" s="80"/>
      <c r="AZ32407" s="80"/>
      <c r="BA32407" s="80"/>
      <c r="BB32407" s="80"/>
    </row>
    <row r="32408" spans="9:54" x14ac:dyDescent="0.25">
      <c r="I32408" s="80"/>
      <c r="AX32408" s="80"/>
      <c r="AY32408" s="80"/>
      <c r="AZ32408" s="80"/>
      <c r="BA32408" s="80"/>
      <c r="BB32408" s="80"/>
    </row>
    <row r="32409" spans="9:54" x14ac:dyDescent="0.25">
      <c r="I32409" s="80"/>
      <c r="AX32409" s="80"/>
      <c r="AY32409" s="80"/>
      <c r="AZ32409" s="80"/>
      <c r="BA32409" s="80"/>
      <c r="BB32409" s="80"/>
    </row>
    <row r="32410" spans="9:54" x14ac:dyDescent="0.25">
      <c r="I32410" s="80"/>
      <c r="AX32410" s="80"/>
      <c r="AY32410" s="80"/>
      <c r="AZ32410" s="80"/>
      <c r="BA32410" s="80"/>
      <c r="BB32410" s="80"/>
    </row>
    <row r="32411" spans="9:54" x14ac:dyDescent="0.25">
      <c r="I32411" s="80"/>
      <c r="AX32411" s="80"/>
      <c r="AY32411" s="80"/>
      <c r="AZ32411" s="80"/>
      <c r="BA32411" s="80"/>
      <c r="BB32411" s="80"/>
    </row>
    <row r="32412" spans="9:54" x14ac:dyDescent="0.25">
      <c r="I32412" s="80"/>
      <c r="AX32412" s="80"/>
      <c r="AY32412" s="80"/>
      <c r="AZ32412" s="80"/>
      <c r="BA32412" s="80"/>
      <c r="BB32412" s="80"/>
    </row>
    <row r="32413" spans="9:54" x14ac:dyDescent="0.25">
      <c r="I32413" s="80"/>
      <c r="AX32413" s="80"/>
      <c r="AY32413" s="80"/>
      <c r="AZ32413" s="80"/>
      <c r="BA32413" s="80"/>
      <c r="BB32413" s="80"/>
    </row>
    <row r="32414" spans="9:54" x14ac:dyDescent="0.25">
      <c r="I32414" s="80"/>
      <c r="AX32414" s="80"/>
      <c r="AY32414" s="80"/>
      <c r="AZ32414" s="80"/>
      <c r="BA32414" s="80"/>
      <c r="BB32414" s="80"/>
    </row>
    <row r="32415" spans="9:54" x14ac:dyDescent="0.25">
      <c r="I32415" s="80"/>
      <c r="AX32415" s="80"/>
      <c r="AY32415" s="80"/>
      <c r="AZ32415" s="80"/>
      <c r="BA32415" s="80"/>
      <c r="BB32415" s="80"/>
    </row>
    <row r="32416" spans="9:54" x14ac:dyDescent="0.25">
      <c r="I32416" s="80"/>
      <c r="AX32416" s="80"/>
      <c r="AY32416" s="80"/>
      <c r="AZ32416" s="80"/>
      <c r="BA32416" s="80"/>
      <c r="BB32416" s="80"/>
    </row>
    <row r="32417" spans="9:54" x14ac:dyDescent="0.25">
      <c r="I32417" s="80"/>
      <c r="AX32417" s="80"/>
      <c r="AY32417" s="80"/>
      <c r="AZ32417" s="80"/>
      <c r="BA32417" s="80"/>
      <c r="BB32417" s="80"/>
    </row>
    <row r="32418" spans="9:54" x14ac:dyDescent="0.25">
      <c r="I32418" s="80"/>
      <c r="AX32418" s="80"/>
      <c r="AY32418" s="80"/>
      <c r="AZ32418" s="80"/>
      <c r="BA32418" s="80"/>
      <c r="BB32418" s="80"/>
    </row>
    <row r="32419" spans="9:54" x14ac:dyDescent="0.25">
      <c r="I32419" s="80"/>
      <c r="AX32419" s="80"/>
      <c r="AY32419" s="80"/>
      <c r="AZ32419" s="80"/>
      <c r="BA32419" s="80"/>
      <c r="BB32419" s="80"/>
    </row>
    <row r="32420" spans="9:54" x14ac:dyDescent="0.25">
      <c r="I32420" s="80"/>
      <c r="AX32420" s="80"/>
      <c r="AY32420" s="80"/>
      <c r="AZ32420" s="80"/>
      <c r="BA32420" s="80"/>
      <c r="BB32420" s="80"/>
    </row>
    <row r="32421" spans="9:54" x14ac:dyDescent="0.25">
      <c r="I32421" s="80"/>
      <c r="AX32421" s="80"/>
      <c r="AY32421" s="80"/>
      <c r="AZ32421" s="80"/>
      <c r="BA32421" s="80"/>
      <c r="BB32421" s="80"/>
    </row>
    <row r="32422" spans="9:54" x14ac:dyDescent="0.25">
      <c r="I32422" s="80"/>
      <c r="AX32422" s="80"/>
      <c r="AY32422" s="80"/>
      <c r="AZ32422" s="80"/>
      <c r="BA32422" s="80"/>
      <c r="BB32422" s="80"/>
    </row>
    <row r="32423" spans="9:54" x14ac:dyDescent="0.25">
      <c r="I32423" s="80"/>
      <c r="AX32423" s="80"/>
      <c r="AY32423" s="80"/>
      <c r="AZ32423" s="80"/>
      <c r="BA32423" s="80"/>
      <c r="BB32423" s="80"/>
    </row>
    <row r="32424" spans="9:54" x14ac:dyDescent="0.25">
      <c r="I32424" s="80"/>
      <c r="AX32424" s="80"/>
      <c r="AY32424" s="80"/>
      <c r="AZ32424" s="80"/>
      <c r="BA32424" s="80"/>
      <c r="BB32424" s="80"/>
    </row>
    <row r="32425" spans="9:54" x14ac:dyDescent="0.25">
      <c r="I32425" s="80"/>
      <c r="AX32425" s="80"/>
      <c r="AY32425" s="80"/>
      <c r="AZ32425" s="80"/>
      <c r="BA32425" s="80"/>
      <c r="BB32425" s="80"/>
    </row>
    <row r="32426" spans="9:54" x14ac:dyDescent="0.25">
      <c r="I32426" s="80"/>
      <c r="AX32426" s="80"/>
      <c r="AY32426" s="80"/>
      <c r="AZ32426" s="80"/>
      <c r="BA32426" s="80"/>
      <c r="BB32426" s="80"/>
    </row>
    <row r="32427" spans="9:54" x14ac:dyDescent="0.25">
      <c r="I32427" s="80"/>
      <c r="AX32427" s="80"/>
      <c r="AY32427" s="80"/>
      <c r="AZ32427" s="80"/>
      <c r="BA32427" s="80"/>
      <c r="BB32427" s="80"/>
    </row>
    <row r="32428" spans="9:54" x14ac:dyDescent="0.25">
      <c r="I32428" s="80"/>
      <c r="AX32428" s="80"/>
      <c r="AY32428" s="80"/>
      <c r="AZ32428" s="80"/>
      <c r="BA32428" s="80"/>
      <c r="BB32428" s="80"/>
    </row>
    <row r="32429" spans="9:54" x14ac:dyDescent="0.25">
      <c r="I32429" s="80"/>
      <c r="AX32429" s="80"/>
      <c r="AY32429" s="80"/>
      <c r="AZ32429" s="80"/>
      <c r="BA32429" s="80"/>
      <c r="BB32429" s="80"/>
    </row>
    <row r="32430" spans="9:54" x14ac:dyDescent="0.25">
      <c r="I32430" s="80"/>
      <c r="AX32430" s="80"/>
      <c r="AY32430" s="80"/>
      <c r="AZ32430" s="80"/>
      <c r="BA32430" s="80"/>
      <c r="BB32430" s="80"/>
    </row>
    <row r="32431" spans="9:54" x14ac:dyDescent="0.25">
      <c r="I32431" s="80"/>
      <c r="AX32431" s="80"/>
      <c r="AY32431" s="80"/>
      <c r="AZ32431" s="80"/>
      <c r="BA32431" s="80"/>
      <c r="BB32431" s="80"/>
    </row>
    <row r="32432" spans="9:54" x14ac:dyDescent="0.25">
      <c r="I32432" s="80"/>
      <c r="AX32432" s="80"/>
      <c r="AY32432" s="80"/>
      <c r="AZ32432" s="80"/>
      <c r="BA32432" s="80"/>
      <c r="BB32432" s="80"/>
    </row>
    <row r="32433" spans="9:54" x14ac:dyDescent="0.25">
      <c r="I32433" s="80"/>
      <c r="AX32433" s="80"/>
      <c r="AY32433" s="80"/>
      <c r="AZ32433" s="80"/>
      <c r="BA32433" s="80"/>
      <c r="BB32433" s="80"/>
    </row>
    <row r="32434" spans="9:54" x14ac:dyDescent="0.25">
      <c r="I32434" s="80"/>
      <c r="AX32434" s="80"/>
      <c r="AY32434" s="80"/>
      <c r="AZ32434" s="80"/>
      <c r="BA32434" s="80"/>
      <c r="BB32434" s="80"/>
    </row>
    <row r="32435" spans="9:54" x14ac:dyDescent="0.25">
      <c r="I32435" s="80"/>
      <c r="AX32435" s="80"/>
      <c r="AY32435" s="80"/>
      <c r="AZ32435" s="80"/>
      <c r="BA32435" s="80"/>
      <c r="BB32435" s="80"/>
    </row>
    <row r="32436" spans="9:54" x14ac:dyDescent="0.25">
      <c r="I32436" s="80"/>
      <c r="AX32436" s="80"/>
      <c r="AY32436" s="80"/>
      <c r="AZ32436" s="80"/>
      <c r="BA32436" s="80"/>
      <c r="BB32436" s="80"/>
    </row>
    <row r="32437" spans="9:54" x14ac:dyDescent="0.25">
      <c r="I32437" s="80"/>
      <c r="AX32437" s="80"/>
      <c r="AY32437" s="80"/>
      <c r="AZ32437" s="80"/>
      <c r="BA32437" s="80"/>
      <c r="BB32437" s="80"/>
    </row>
    <row r="32438" spans="9:54" x14ac:dyDescent="0.25">
      <c r="I32438" s="80"/>
      <c r="AX32438" s="80"/>
      <c r="AY32438" s="80"/>
      <c r="AZ32438" s="80"/>
      <c r="BA32438" s="80"/>
      <c r="BB32438" s="80"/>
    </row>
    <row r="32439" spans="9:54" x14ac:dyDescent="0.25">
      <c r="I32439" s="80"/>
      <c r="AX32439" s="80"/>
      <c r="AY32439" s="80"/>
      <c r="AZ32439" s="80"/>
      <c r="BA32439" s="80"/>
      <c r="BB32439" s="80"/>
    </row>
    <row r="32440" spans="9:54" x14ac:dyDescent="0.25">
      <c r="I32440" s="80"/>
      <c r="AX32440" s="80"/>
      <c r="AY32440" s="80"/>
      <c r="AZ32440" s="80"/>
      <c r="BA32440" s="80"/>
      <c r="BB32440" s="80"/>
    </row>
    <row r="32441" spans="9:54" x14ac:dyDescent="0.25">
      <c r="I32441" s="80"/>
      <c r="AX32441" s="80"/>
      <c r="AY32441" s="80"/>
      <c r="AZ32441" s="80"/>
      <c r="BA32441" s="80"/>
      <c r="BB32441" s="80"/>
    </row>
    <row r="32442" spans="9:54" x14ac:dyDescent="0.25">
      <c r="I32442" s="80"/>
      <c r="AX32442" s="80"/>
      <c r="AY32442" s="80"/>
      <c r="AZ32442" s="80"/>
      <c r="BA32442" s="80"/>
      <c r="BB32442" s="80"/>
    </row>
    <row r="32443" spans="9:54" x14ac:dyDescent="0.25">
      <c r="I32443" s="80"/>
      <c r="AX32443" s="80"/>
      <c r="AY32443" s="80"/>
      <c r="AZ32443" s="80"/>
      <c r="BA32443" s="80"/>
      <c r="BB32443" s="80"/>
    </row>
    <row r="32444" spans="9:54" x14ac:dyDescent="0.25">
      <c r="I32444" s="80"/>
      <c r="AX32444" s="80"/>
      <c r="AY32444" s="80"/>
      <c r="AZ32444" s="80"/>
      <c r="BA32444" s="80"/>
      <c r="BB32444" s="80"/>
    </row>
    <row r="32445" spans="9:54" x14ac:dyDescent="0.25">
      <c r="I32445" s="80"/>
      <c r="AX32445" s="80"/>
      <c r="AY32445" s="80"/>
      <c r="AZ32445" s="80"/>
      <c r="BA32445" s="80"/>
      <c r="BB32445" s="80"/>
    </row>
    <row r="32446" spans="9:54" x14ac:dyDescent="0.25">
      <c r="I32446" s="80"/>
      <c r="AX32446" s="80"/>
      <c r="AY32446" s="80"/>
      <c r="AZ32446" s="80"/>
      <c r="BA32446" s="80"/>
      <c r="BB32446" s="80"/>
    </row>
    <row r="32447" spans="9:54" x14ac:dyDescent="0.25">
      <c r="I32447" s="80"/>
      <c r="AX32447" s="80"/>
      <c r="AY32447" s="80"/>
      <c r="AZ32447" s="80"/>
      <c r="BA32447" s="80"/>
      <c r="BB32447" s="80"/>
    </row>
    <row r="32448" spans="9:54" x14ac:dyDescent="0.25">
      <c r="I32448" s="80"/>
      <c r="AX32448" s="80"/>
      <c r="AY32448" s="80"/>
      <c r="AZ32448" s="80"/>
      <c r="BA32448" s="80"/>
      <c r="BB32448" s="80"/>
    </row>
    <row r="32449" spans="9:54" x14ac:dyDescent="0.25">
      <c r="I32449" s="80"/>
      <c r="AX32449" s="80"/>
      <c r="AY32449" s="80"/>
      <c r="AZ32449" s="80"/>
      <c r="BA32449" s="80"/>
      <c r="BB32449" s="80"/>
    </row>
    <row r="32450" spans="9:54" x14ac:dyDescent="0.25">
      <c r="I32450" s="80"/>
      <c r="AX32450" s="80"/>
      <c r="AY32450" s="80"/>
      <c r="AZ32450" s="80"/>
      <c r="BA32450" s="80"/>
      <c r="BB32450" s="80"/>
    </row>
    <row r="32451" spans="9:54" x14ac:dyDescent="0.25">
      <c r="I32451" s="80"/>
      <c r="AX32451" s="80"/>
      <c r="AY32451" s="80"/>
      <c r="AZ32451" s="80"/>
      <c r="BA32451" s="80"/>
      <c r="BB32451" s="80"/>
    </row>
    <row r="32452" spans="9:54" x14ac:dyDescent="0.25">
      <c r="I32452" s="80"/>
      <c r="AX32452" s="80"/>
      <c r="AY32452" s="80"/>
      <c r="AZ32452" s="80"/>
      <c r="BA32452" s="80"/>
      <c r="BB32452" s="80"/>
    </row>
    <row r="32453" spans="9:54" x14ac:dyDescent="0.25">
      <c r="I32453" s="80"/>
      <c r="AX32453" s="80"/>
      <c r="AY32453" s="80"/>
      <c r="AZ32453" s="80"/>
      <c r="BA32453" s="80"/>
      <c r="BB32453" s="80"/>
    </row>
    <row r="32454" spans="9:54" x14ac:dyDescent="0.25">
      <c r="I32454" s="80"/>
      <c r="AX32454" s="80"/>
      <c r="AY32454" s="80"/>
      <c r="AZ32454" s="80"/>
      <c r="BA32454" s="80"/>
      <c r="BB32454" s="80"/>
    </row>
    <row r="32455" spans="9:54" x14ac:dyDescent="0.25">
      <c r="I32455" s="80"/>
      <c r="AX32455" s="80"/>
      <c r="AY32455" s="80"/>
      <c r="AZ32455" s="80"/>
      <c r="BA32455" s="80"/>
      <c r="BB32455" s="80"/>
    </row>
    <row r="32456" spans="9:54" x14ac:dyDescent="0.25">
      <c r="I32456" s="80"/>
      <c r="AX32456" s="80"/>
      <c r="AY32456" s="80"/>
      <c r="AZ32456" s="80"/>
      <c r="BA32456" s="80"/>
      <c r="BB32456" s="80"/>
    </row>
    <row r="32457" spans="9:54" x14ac:dyDescent="0.25">
      <c r="I32457" s="80"/>
      <c r="AX32457" s="80"/>
      <c r="AY32457" s="80"/>
      <c r="AZ32457" s="80"/>
      <c r="BA32457" s="80"/>
      <c r="BB32457" s="80"/>
    </row>
    <row r="32458" spans="9:54" x14ac:dyDescent="0.25">
      <c r="I32458" s="80"/>
      <c r="AX32458" s="80"/>
      <c r="AY32458" s="80"/>
      <c r="AZ32458" s="80"/>
      <c r="BA32458" s="80"/>
      <c r="BB32458" s="80"/>
    </row>
    <row r="32459" spans="9:54" x14ac:dyDescent="0.25">
      <c r="I32459" s="80"/>
      <c r="AX32459" s="80"/>
      <c r="AY32459" s="80"/>
      <c r="AZ32459" s="80"/>
      <c r="BA32459" s="80"/>
      <c r="BB32459" s="80"/>
    </row>
    <row r="32460" spans="9:54" x14ac:dyDescent="0.25">
      <c r="I32460" s="80"/>
      <c r="AX32460" s="80"/>
      <c r="AY32460" s="80"/>
      <c r="AZ32460" s="80"/>
      <c r="BA32460" s="80"/>
      <c r="BB32460" s="80"/>
    </row>
    <row r="32461" spans="9:54" x14ac:dyDescent="0.25">
      <c r="I32461" s="80"/>
      <c r="AX32461" s="80"/>
      <c r="AY32461" s="80"/>
      <c r="AZ32461" s="80"/>
      <c r="BA32461" s="80"/>
      <c r="BB32461" s="80"/>
    </row>
    <row r="32462" spans="9:54" x14ac:dyDescent="0.25">
      <c r="I32462" s="80"/>
      <c r="AX32462" s="80"/>
      <c r="AY32462" s="80"/>
      <c r="AZ32462" s="80"/>
      <c r="BA32462" s="80"/>
      <c r="BB32462" s="80"/>
    </row>
    <row r="32463" spans="9:54" x14ac:dyDescent="0.25">
      <c r="I32463" s="80"/>
      <c r="AX32463" s="80"/>
      <c r="AY32463" s="80"/>
      <c r="AZ32463" s="80"/>
      <c r="BA32463" s="80"/>
      <c r="BB32463" s="80"/>
    </row>
    <row r="32464" spans="9:54" x14ac:dyDescent="0.25">
      <c r="I32464" s="80"/>
      <c r="AX32464" s="80"/>
      <c r="AY32464" s="80"/>
      <c r="AZ32464" s="80"/>
      <c r="BA32464" s="80"/>
      <c r="BB32464" s="80"/>
    </row>
    <row r="32465" spans="9:54" x14ac:dyDescent="0.25">
      <c r="I32465" s="80"/>
      <c r="AX32465" s="80"/>
      <c r="AY32465" s="80"/>
      <c r="AZ32465" s="80"/>
      <c r="BA32465" s="80"/>
      <c r="BB32465" s="80"/>
    </row>
    <row r="32466" spans="9:54" x14ac:dyDescent="0.25">
      <c r="I32466" s="80"/>
      <c r="AX32466" s="80"/>
      <c r="AY32466" s="80"/>
      <c r="AZ32466" s="80"/>
      <c r="BA32466" s="80"/>
      <c r="BB32466" s="80"/>
    </row>
    <row r="32467" spans="9:54" x14ac:dyDescent="0.25">
      <c r="I32467" s="80"/>
      <c r="AX32467" s="80"/>
      <c r="AY32467" s="80"/>
      <c r="AZ32467" s="80"/>
      <c r="BA32467" s="80"/>
      <c r="BB32467" s="80"/>
    </row>
    <row r="32468" spans="9:54" x14ac:dyDescent="0.25">
      <c r="I32468" s="80"/>
      <c r="AX32468" s="80"/>
      <c r="AY32468" s="80"/>
      <c r="AZ32468" s="80"/>
      <c r="BA32468" s="80"/>
      <c r="BB32468" s="80"/>
    </row>
    <row r="32469" spans="9:54" x14ac:dyDescent="0.25">
      <c r="I32469" s="80"/>
      <c r="AX32469" s="80"/>
      <c r="AY32469" s="80"/>
      <c r="AZ32469" s="80"/>
      <c r="BA32469" s="80"/>
      <c r="BB32469" s="80"/>
    </row>
    <row r="32470" spans="9:54" x14ac:dyDescent="0.25">
      <c r="I32470" s="80"/>
      <c r="AX32470" s="80"/>
      <c r="AY32470" s="80"/>
      <c r="AZ32470" s="80"/>
      <c r="BA32470" s="80"/>
      <c r="BB32470" s="80"/>
    </row>
    <row r="32471" spans="9:54" x14ac:dyDescent="0.25">
      <c r="I32471" s="80"/>
      <c r="AX32471" s="80"/>
      <c r="AY32471" s="80"/>
      <c r="AZ32471" s="80"/>
      <c r="BA32471" s="80"/>
      <c r="BB32471" s="80"/>
    </row>
    <row r="32472" spans="9:54" x14ac:dyDescent="0.25">
      <c r="I32472" s="80"/>
      <c r="AX32472" s="80"/>
      <c r="AY32472" s="80"/>
      <c r="AZ32472" s="80"/>
      <c r="BA32472" s="80"/>
      <c r="BB32472" s="80"/>
    </row>
    <row r="32473" spans="9:54" x14ac:dyDescent="0.25">
      <c r="I32473" s="80"/>
      <c r="AX32473" s="80"/>
      <c r="AY32473" s="80"/>
      <c r="AZ32473" s="80"/>
      <c r="BA32473" s="80"/>
      <c r="BB32473" s="80"/>
    </row>
    <row r="32474" spans="9:54" x14ac:dyDescent="0.25">
      <c r="I32474" s="80"/>
      <c r="AX32474" s="80"/>
      <c r="AY32474" s="80"/>
      <c r="AZ32474" s="80"/>
      <c r="BA32474" s="80"/>
      <c r="BB32474" s="80"/>
    </row>
    <row r="32475" spans="9:54" x14ac:dyDescent="0.25">
      <c r="I32475" s="80"/>
      <c r="AX32475" s="80"/>
      <c r="AY32475" s="80"/>
      <c r="AZ32475" s="80"/>
      <c r="BA32475" s="80"/>
      <c r="BB32475" s="80"/>
    </row>
    <row r="32476" spans="9:54" x14ac:dyDescent="0.25">
      <c r="I32476" s="80"/>
      <c r="AX32476" s="80"/>
      <c r="AY32476" s="80"/>
      <c r="AZ32476" s="80"/>
      <c r="BA32476" s="80"/>
      <c r="BB32476" s="80"/>
    </row>
    <row r="32477" spans="9:54" x14ac:dyDescent="0.25">
      <c r="I32477" s="80"/>
      <c r="AX32477" s="80"/>
      <c r="AY32477" s="80"/>
      <c r="AZ32477" s="80"/>
      <c r="BA32477" s="80"/>
      <c r="BB32477" s="80"/>
    </row>
    <row r="32478" spans="9:54" x14ac:dyDescent="0.25">
      <c r="I32478" s="80"/>
      <c r="AX32478" s="80"/>
      <c r="AY32478" s="80"/>
      <c r="AZ32478" s="80"/>
      <c r="BA32478" s="80"/>
      <c r="BB32478" s="80"/>
    </row>
    <row r="32479" spans="9:54" x14ac:dyDescent="0.25">
      <c r="I32479" s="80"/>
      <c r="AX32479" s="80"/>
      <c r="AY32479" s="80"/>
      <c r="AZ32479" s="80"/>
      <c r="BA32479" s="80"/>
      <c r="BB32479" s="80"/>
    </row>
    <row r="32480" spans="9:54" x14ac:dyDescent="0.25">
      <c r="I32480" s="80"/>
      <c r="AX32480" s="80"/>
      <c r="AY32480" s="80"/>
      <c r="AZ32480" s="80"/>
      <c r="BA32480" s="80"/>
      <c r="BB32480" s="80"/>
    </row>
    <row r="32481" spans="9:54" x14ac:dyDescent="0.25">
      <c r="I32481" s="80"/>
      <c r="AX32481" s="80"/>
      <c r="AY32481" s="80"/>
      <c r="AZ32481" s="80"/>
      <c r="BA32481" s="80"/>
      <c r="BB32481" s="80"/>
    </row>
    <row r="32482" spans="9:54" x14ac:dyDescent="0.25">
      <c r="I32482" s="80"/>
      <c r="AX32482" s="80"/>
      <c r="AY32482" s="80"/>
      <c r="AZ32482" s="80"/>
      <c r="BA32482" s="80"/>
      <c r="BB32482" s="80"/>
    </row>
    <row r="32483" spans="9:54" x14ac:dyDescent="0.25">
      <c r="I32483" s="80"/>
      <c r="AX32483" s="80"/>
      <c r="AY32483" s="80"/>
      <c r="AZ32483" s="80"/>
      <c r="BA32483" s="80"/>
      <c r="BB32483" s="80"/>
    </row>
    <row r="32484" spans="9:54" x14ac:dyDescent="0.25">
      <c r="I32484" s="80"/>
      <c r="AX32484" s="80"/>
      <c r="AY32484" s="80"/>
      <c r="AZ32484" s="80"/>
      <c r="BA32484" s="80"/>
      <c r="BB32484" s="80"/>
    </row>
    <row r="32485" spans="9:54" x14ac:dyDescent="0.25">
      <c r="I32485" s="80"/>
      <c r="AX32485" s="80"/>
      <c r="AY32485" s="80"/>
      <c r="AZ32485" s="80"/>
      <c r="BA32485" s="80"/>
      <c r="BB32485" s="80"/>
    </row>
    <row r="32486" spans="9:54" x14ac:dyDescent="0.25">
      <c r="I32486" s="80"/>
      <c r="AX32486" s="80"/>
      <c r="AY32486" s="80"/>
      <c r="AZ32486" s="80"/>
      <c r="BA32486" s="80"/>
      <c r="BB32486" s="80"/>
    </row>
    <row r="32487" spans="9:54" x14ac:dyDescent="0.25">
      <c r="I32487" s="80"/>
      <c r="AX32487" s="80"/>
      <c r="AY32487" s="80"/>
      <c r="AZ32487" s="80"/>
      <c r="BA32487" s="80"/>
      <c r="BB32487" s="80"/>
    </row>
    <row r="32488" spans="9:54" x14ac:dyDescent="0.25">
      <c r="I32488" s="80"/>
      <c r="AX32488" s="80"/>
      <c r="AY32488" s="80"/>
      <c r="AZ32488" s="80"/>
      <c r="BA32488" s="80"/>
      <c r="BB32488" s="80"/>
    </row>
    <row r="32489" spans="9:54" x14ac:dyDescent="0.25">
      <c r="I32489" s="80"/>
      <c r="AX32489" s="80"/>
      <c r="AY32489" s="80"/>
      <c r="AZ32489" s="80"/>
      <c r="BA32489" s="80"/>
      <c r="BB32489" s="80"/>
    </row>
    <row r="32490" spans="9:54" x14ac:dyDescent="0.25">
      <c r="I32490" s="80"/>
      <c r="AX32490" s="80"/>
      <c r="AY32490" s="80"/>
      <c r="AZ32490" s="80"/>
      <c r="BA32490" s="80"/>
      <c r="BB32490" s="80"/>
    </row>
    <row r="32491" spans="9:54" x14ac:dyDescent="0.25">
      <c r="I32491" s="80"/>
      <c r="AX32491" s="80"/>
      <c r="AY32491" s="80"/>
      <c r="AZ32491" s="80"/>
      <c r="BA32491" s="80"/>
      <c r="BB32491" s="80"/>
    </row>
    <row r="32492" spans="9:54" x14ac:dyDescent="0.25">
      <c r="I32492" s="80"/>
      <c r="AX32492" s="80"/>
      <c r="AY32492" s="80"/>
      <c r="AZ32492" s="80"/>
      <c r="BA32492" s="80"/>
      <c r="BB32492" s="80"/>
    </row>
    <row r="32493" spans="9:54" x14ac:dyDescent="0.25">
      <c r="I32493" s="80"/>
      <c r="AX32493" s="80"/>
      <c r="AY32493" s="80"/>
      <c r="AZ32493" s="80"/>
      <c r="BA32493" s="80"/>
      <c r="BB32493" s="80"/>
    </row>
    <row r="32494" spans="9:54" x14ac:dyDescent="0.25">
      <c r="I32494" s="80"/>
      <c r="AX32494" s="80"/>
      <c r="AY32494" s="80"/>
      <c r="AZ32494" s="80"/>
      <c r="BA32494" s="80"/>
      <c r="BB32494" s="80"/>
    </row>
    <row r="32495" spans="9:54" x14ac:dyDescent="0.25">
      <c r="I32495" s="80"/>
      <c r="AX32495" s="80"/>
      <c r="AY32495" s="80"/>
      <c r="AZ32495" s="80"/>
      <c r="BA32495" s="80"/>
      <c r="BB32495" s="80"/>
    </row>
    <row r="32496" spans="9:54" x14ac:dyDescent="0.25">
      <c r="I32496" s="80"/>
      <c r="AX32496" s="80"/>
      <c r="AY32496" s="80"/>
      <c r="AZ32496" s="80"/>
      <c r="BA32496" s="80"/>
      <c r="BB32496" s="80"/>
    </row>
    <row r="32497" spans="9:54" x14ac:dyDescent="0.25">
      <c r="I32497" s="80"/>
      <c r="AX32497" s="80"/>
      <c r="AY32497" s="80"/>
      <c r="AZ32497" s="80"/>
      <c r="BA32497" s="80"/>
      <c r="BB32497" s="80"/>
    </row>
    <row r="32498" spans="9:54" x14ac:dyDescent="0.25">
      <c r="I32498" s="80"/>
      <c r="AX32498" s="80"/>
      <c r="AY32498" s="80"/>
      <c r="AZ32498" s="80"/>
      <c r="BA32498" s="80"/>
      <c r="BB32498" s="80"/>
    </row>
    <row r="32499" spans="9:54" x14ac:dyDescent="0.25">
      <c r="I32499" s="80"/>
      <c r="AX32499" s="80"/>
      <c r="AY32499" s="80"/>
      <c r="AZ32499" s="80"/>
      <c r="BA32499" s="80"/>
      <c r="BB32499" s="80"/>
    </row>
    <row r="32500" spans="9:54" x14ac:dyDescent="0.25">
      <c r="I32500" s="80"/>
      <c r="AX32500" s="80"/>
      <c r="AY32500" s="80"/>
      <c r="AZ32500" s="80"/>
      <c r="BA32500" s="80"/>
      <c r="BB32500" s="80"/>
    </row>
    <row r="32501" spans="9:54" x14ac:dyDescent="0.25">
      <c r="I32501" s="80"/>
      <c r="AX32501" s="80"/>
      <c r="AY32501" s="80"/>
      <c r="AZ32501" s="80"/>
      <c r="BA32501" s="80"/>
      <c r="BB32501" s="80"/>
    </row>
    <row r="32502" spans="9:54" x14ac:dyDescent="0.25">
      <c r="I32502" s="80"/>
      <c r="AX32502" s="80"/>
      <c r="AY32502" s="80"/>
      <c r="AZ32502" s="80"/>
      <c r="BA32502" s="80"/>
      <c r="BB32502" s="80"/>
    </row>
    <row r="32503" spans="9:54" x14ac:dyDescent="0.25">
      <c r="I32503" s="80"/>
      <c r="AX32503" s="80"/>
      <c r="AY32503" s="80"/>
      <c r="AZ32503" s="80"/>
      <c r="BA32503" s="80"/>
      <c r="BB32503" s="80"/>
    </row>
    <row r="32504" spans="9:54" x14ac:dyDescent="0.25">
      <c r="I32504" s="80"/>
      <c r="AX32504" s="80"/>
      <c r="AY32504" s="80"/>
      <c r="AZ32504" s="80"/>
      <c r="BA32504" s="80"/>
      <c r="BB32504" s="80"/>
    </row>
    <row r="32505" spans="9:54" x14ac:dyDescent="0.25">
      <c r="I32505" s="80"/>
      <c r="AX32505" s="80"/>
      <c r="AY32505" s="80"/>
      <c r="AZ32505" s="80"/>
      <c r="BA32505" s="80"/>
      <c r="BB32505" s="80"/>
    </row>
    <row r="32506" spans="9:54" x14ac:dyDescent="0.25">
      <c r="I32506" s="80"/>
      <c r="AX32506" s="80"/>
      <c r="AY32506" s="80"/>
      <c r="AZ32506" s="80"/>
      <c r="BA32506" s="80"/>
      <c r="BB32506" s="80"/>
    </row>
    <row r="32507" spans="9:54" x14ac:dyDescent="0.25">
      <c r="I32507" s="80"/>
      <c r="AX32507" s="80"/>
      <c r="AY32507" s="80"/>
      <c r="AZ32507" s="80"/>
      <c r="BA32507" s="80"/>
      <c r="BB32507" s="80"/>
    </row>
    <row r="32508" spans="9:54" x14ac:dyDescent="0.25">
      <c r="I32508" s="80"/>
      <c r="AX32508" s="80"/>
      <c r="AY32508" s="80"/>
      <c r="AZ32508" s="80"/>
      <c r="BA32508" s="80"/>
      <c r="BB32508" s="80"/>
    </row>
    <row r="32509" spans="9:54" x14ac:dyDescent="0.25">
      <c r="I32509" s="80"/>
      <c r="AX32509" s="80"/>
      <c r="AY32509" s="80"/>
      <c r="AZ32509" s="80"/>
      <c r="BA32509" s="80"/>
      <c r="BB32509" s="80"/>
    </row>
    <row r="32510" spans="9:54" x14ac:dyDescent="0.25">
      <c r="I32510" s="80"/>
      <c r="AX32510" s="80"/>
      <c r="AY32510" s="80"/>
      <c r="AZ32510" s="80"/>
      <c r="BA32510" s="80"/>
      <c r="BB32510" s="80"/>
    </row>
    <row r="32511" spans="9:54" x14ac:dyDescent="0.25">
      <c r="I32511" s="80"/>
      <c r="AX32511" s="80"/>
      <c r="AY32511" s="80"/>
      <c r="AZ32511" s="80"/>
      <c r="BA32511" s="80"/>
      <c r="BB32511" s="80"/>
    </row>
    <row r="32512" spans="9:54" x14ac:dyDescent="0.25">
      <c r="I32512" s="80"/>
      <c r="AX32512" s="80"/>
      <c r="AY32512" s="80"/>
      <c r="AZ32512" s="80"/>
      <c r="BA32512" s="80"/>
      <c r="BB32512" s="80"/>
    </row>
    <row r="32513" spans="9:54" x14ac:dyDescent="0.25">
      <c r="I32513" s="80"/>
      <c r="AX32513" s="80"/>
      <c r="AY32513" s="80"/>
      <c r="AZ32513" s="80"/>
      <c r="BA32513" s="80"/>
      <c r="BB32513" s="80"/>
    </row>
    <row r="32514" spans="9:54" x14ac:dyDescent="0.25">
      <c r="I32514" s="80"/>
      <c r="AX32514" s="80"/>
      <c r="AY32514" s="80"/>
      <c r="AZ32514" s="80"/>
      <c r="BA32514" s="80"/>
      <c r="BB32514" s="80"/>
    </row>
    <row r="32515" spans="9:54" x14ac:dyDescent="0.25">
      <c r="I32515" s="80"/>
      <c r="AX32515" s="80"/>
      <c r="AY32515" s="80"/>
      <c r="AZ32515" s="80"/>
      <c r="BA32515" s="80"/>
      <c r="BB32515" s="80"/>
    </row>
    <row r="32516" spans="9:54" x14ac:dyDescent="0.25">
      <c r="I32516" s="80"/>
      <c r="AX32516" s="80"/>
      <c r="AY32516" s="80"/>
      <c r="AZ32516" s="80"/>
      <c r="BA32516" s="80"/>
      <c r="BB32516" s="80"/>
    </row>
    <row r="32517" spans="9:54" x14ac:dyDescent="0.25">
      <c r="I32517" s="80"/>
      <c r="AX32517" s="80"/>
      <c r="AY32517" s="80"/>
      <c r="AZ32517" s="80"/>
      <c r="BA32517" s="80"/>
      <c r="BB32517" s="80"/>
    </row>
    <row r="32518" spans="9:54" x14ac:dyDescent="0.25">
      <c r="I32518" s="80"/>
      <c r="AX32518" s="80"/>
      <c r="AY32518" s="80"/>
      <c r="AZ32518" s="80"/>
      <c r="BA32518" s="80"/>
      <c r="BB32518" s="80"/>
    </row>
    <row r="32519" spans="9:54" x14ac:dyDescent="0.25">
      <c r="I32519" s="80"/>
      <c r="AX32519" s="80"/>
      <c r="AY32519" s="80"/>
      <c r="AZ32519" s="80"/>
      <c r="BA32519" s="80"/>
      <c r="BB32519" s="80"/>
    </row>
    <row r="32520" spans="9:54" x14ac:dyDescent="0.25">
      <c r="I32520" s="80"/>
      <c r="AX32520" s="80"/>
      <c r="AY32520" s="80"/>
      <c r="AZ32520" s="80"/>
      <c r="BA32520" s="80"/>
      <c r="BB32520" s="80"/>
    </row>
    <row r="32521" spans="9:54" x14ac:dyDescent="0.25">
      <c r="I32521" s="80"/>
      <c r="AX32521" s="80"/>
      <c r="AY32521" s="80"/>
      <c r="AZ32521" s="80"/>
      <c r="BA32521" s="80"/>
      <c r="BB32521" s="80"/>
    </row>
    <row r="32522" spans="9:54" x14ac:dyDescent="0.25">
      <c r="I32522" s="80"/>
      <c r="AX32522" s="80"/>
      <c r="AY32522" s="80"/>
      <c r="AZ32522" s="80"/>
      <c r="BA32522" s="80"/>
      <c r="BB32522" s="80"/>
    </row>
    <row r="32523" spans="9:54" x14ac:dyDescent="0.25">
      <c r="I32523" s="80"/>
      <c r="AX32523" s="80"/>
      <c r="AY32523" s="80"/>
      <c r="AZ32523" s="80"/>
      <c r="BA32523" s="80"/>
      <c r="BB32523" s="80"/>
    </row>
    <row r="32524" spans="9:54" x14ac:dyDescent="0.25">
      <c r="I32524" s="80"/>
      <c r="AX32524" s="80"/>
      <c r="AY32524" s="80"/>
      <c r="AZ32524" s="80"/>
      <c r="BA32524" s="80"/>
      <c r="BB32524" s="80"/>
    </row>
    <row r="32525" spans="9:54" x14ac:dyDescent="0.25">
      <c r="I32525" s="80"/>
      <c r="AX32525" s="80"/>
      <c r="AY32525" s="80"/>
      <c r="AZ32525" s="80"/>
      <c r="BA32525" s="80"/>
      <c r="BB32525" s="80"/>
    </row>
    <row r="32526" spans="9:54" x14ac:dyDescent="0.25">
      <c r="I32526" s="80"/>
      <c r="AX32526" s="80"/>
      <c r="AY32526" s="80"/>
      <c r="AZ32526" s="80"/>
      <c r="BA32526" s="80"/>
      <c r="BB32526" s="80"/>
    </row>
    <row r="32527" spans="9:54" x14ac:dyDescent="0.25">
      <c r="I32527" s="80"/>
      <c r="AX32527" s="80"/>
      <c r="AY32527" s="80"/>
      <c r="AZ32527" s="80"/>
      <c r="BA32527" s="80"/>
      <c r="BB32527" s="80"/>
    </row>
    <row r="32528" spans="9:54" x14ac:dyDescent="0.25">
      <c r="I32528" s="80"/>
      <c r="AX32528" s="80"/>
      <c r="AY32528" s="80"/>
      <c r="AZ32528" s="80"/>
      <c r="BA32528" s="80"/>
      <c r="BB32528" s="80"/>
    </row>
    <row r="32529" spans="9:54" x14ac:dyDescent="0.25">
      <c r="I32529" s="80"/>
      <c r="AX32529" s="80"/>
      <c r="AY32529" s="80"/>
      <c r="AZ32529" s="80"/>
      <c r="BA32529" s="80"/>
      <c r="BB32529" s="80"/>
    </row>
    <row r="32530" spans="9:54" x14ac:dyDescent="0.25">
      <c r="I32530" s="80"/>
      <c r="AX32530" s="80"/>
      <c r="AY32530" s="80"/>
      <c r="AZ32530" s="80"/>
      <c r="BA32530" s="80"/>
      <c r="BB32530" s="80"/>
    </row>
    <row r="32531" spans="9:54" x14ac:dyDescent="0.25">
      <c r="I32531" s="80"/>
      <c r="AX32531" s="80"/>
      <c r="AY32531" s="80"/>
      <c r="AZ32531" s="80"/>
      <c r="BA32531" s="80"/>
      <c r="BB32531" s="80"/>
    </row>
    <row r="32532" spans="9:54" x14ac:dyDescent="0.25">
      <c r="I32532" s="80"/>
      <c r="AX32532" s="80"/>
      <c r="AY32532" s="80"/>
      <c r="AZ32532" s="80"/>
      <c r="BA32532" s="80"/>
      <c r="BB32532" s="80"/>
    </row>
    <row r="32533" spans="9:54" x14ac:dyDescent="0.25">
      <c r="I32533" s="80"/>
      <c r="AX32533" s="80"/>
      <c r="AY32533" s="80"/>
      <c r="AZ32533" s="80"/>
      <c r="BA32533" s="80"/>
      <c r="BB32533" s="80"/>
    </row>
    <row r="32534" spans="9:54" x14ac:dyDescent="0.25">
      <c r="I32534" s="80"/>
      <c r="AX32534" s="80"/>
      <c r="AY32534" s="80"/>
      <c r="AZ32534" s="80"/>
      <c r="BA32534" s="80"/>
      <c r="BB32534" s="80"/>
    </row>
    <row r="32535" spans="9:54" x14ac:dyDescent="0.25">
      <c r="I32535" s="80"/>
      <c r="AX32535" s="80"/>
      <c r="AY32535" s="80"/>
      <c r="AZ32535" s="80"/>
      <c r="BA32535" s="80"/>
      <c r="BB32535" s="80"/>
    </row>
    <row r="32536" spans="9:54" x14ac:dyDescent="0.25">
      <c r="I32536" s="80"/>
      <c r="AX32536" s="80"/>
      <c r="AY32536" s="80"/>
      <c r="AZ32536" s="80"/>
      <c r="BA32536" s="80"/>
      <c r="BB32536" s="80"/>
    </row>
    <row r="32537" spans="9:54" x14ac:dyDescent="0.25">
      <c r="I32537" s="80"/>
      <c r="AX32537" s="80"/>
      <c r="AY32537" s="80"/>
      <c r="AZ32537" s="80"/>
      <c r="BA32537" s="80"/>
      <c r="BB32537" s="80"/>
    </row>
    <row r="32538" spans="9:54" x14ac:dyDescent="0.25">
      <c r="I32538" s="80"/>
      <c r="AX32538" s="80"/>
      <c r="AY32538" s="80"/>
      <c r="AZ32538" s="80"/>
      <c r="BA32538" s="80"/>
      <c r="BB32538" s="80"/>
    </row>
    <row r="32539" spans="9:54" x14ac:dyDescent="0.25">
      <c r="I32539" s="80"/>
      <c r="AX32539" s="80"/>
      <c r="AY32539" s="80"/>
      <c r="AZ32539" s="80"/>
      <c r="BA32539" s="80"/>
      <c r="BB32539" s="80"/>
    </row>
    <row r="32540" spans="9:54" x14ac:dyDescent="0.25">
      <c r="I32540" s="80"/>
      <c r="AX32540" s="80"/>
      <c r="AY32540" s="80"/>
      <c r="AZ32540" s="80"/>
      <c r="BA32540" s="80"/>
      <c r="BB32540" s="80"/>
    </row>
    <row r="32541" spans="9:54" x14ac:dyDescent="0.25">
      <c r="I32541" s="80"/>
      <c r="AX32541" s="80"/>
      <c r="AY32541" s="80"/>
      <c r="AZ32541" s="80"/>
      <c r="BA32541" s="80"/>
      <c r="BB32541" s="80"/>
    </row>
    <row r="32542" spans="9:54" x14ac:dyDescent="0.25">
      <c r="I32542" s="80"/>
      <c r="AX32542" s="80"/>
      <c r="AY32542" s="80"/>
      <c r="AZ32542" s="80"/>
      <c r="BA32542" s="80"/>
      <c r="BB32542" s="80"/>
    </row>
    <row r="32543" spans="9:54" x14ac:dyDescent="0.25">
      <c r="I32543" s="80"/>
      <c r="AX32543" s="80"/>
      <c r="AY32543" s="80"/>
      <c r="AZ32543" s="80"/>
      <c r="BA32543" s="80"/>
      <c r="BB32543" s="80"/>
    </row>
    <row r="32544" spans="9:54" x14ac:dyDescent="0.25">
      <c r="I32544" s="80"/>
      <c r="AX32544" s="80"/>
      <c r="AY32544" s="80"/>
      <c r="AZ32544" s="80"/>
      <c r="BA32544" s="80"/>
      <c r="BB32544" s="80"/>
    </row>
    <row r="32545" spans="9:54" x14ac:dyDescent="0.25">
      <c r="I32545" s="80"/>
      <c r="AX32545" s="80"/>
      <c r="AY32545" s="80"/>
      <c r="AZ32545" s="80"/>
      <c r="BA32545" s="80"/>
      <c r="BB32545" s="80"/>
    </row>
    <row r="32546" spans="9:54" x14ac:dyDescent="0.25">
      <c r="I32546" s="80"/>
      <c r="AX32546" s="80"/>
      <c r="AY32546" s="80"/>
      <c r="AZ32546" s="80"/>
      <c r="BA32546" s="80"/>
      <c r="BB32546" s="80"/>
    </row>
    <row r="32547" spans="9:54" x14ac:dyDescent="0.25">
      <c r="I32547" s="80"/>
      <c r="AX32547" s="80"/>
      <c r="AY32547" s="80"/>
      <c r="AZ32547" s="80"/>
      <c r="BA32547" s="80"/>
      <c r="BB32547" s="80"/>
    </row>
    <row r="32548" spans="9:54" x14ac:dyDescent="0.25">
      <c r="I32548" s="80"/>
      <c r="AX32548" s="80"/>
      <c r="AY32548" s="80"/>
      <c r="AZ32548" s="80"/>
      <c r="BA32548" s="80"/>
      <c r="BB32548" s="80"/>
    </row>
    <row r="32549" spans="9:54" x14ac:dyDescent="0.25">
      <c r="I32549" s="80"/>
      <c r="AX32549" s="80"/>
      <c r="AY32549" s="80"/>
      <c r="AZ32549" s="80"/>
      <c r="BA32549" s="80"/>
      <c r="BB32549" s="80"/>
    </row>
    <row r="32550" spans="9:54" x14ac:dyDescent="0.25">
      <c r="I32550" s="80"/>
      <c r="AX32550" s="80"/>
      <c r="AY32550" s="80"/>
      <c r="AZ32550" s="80"/>
      <c r="BA32550" s="80"/>
      <c r="BB32550" s="80"/>
    </row>
    <row r="32551" spans="9:54" x14ac:dyDescent="0.25">
      <c r="I32551" s="80"/>
      <c r="AX32551" s="80"/>
      <c r="AY32551" s="80"/>
      <c r="AZ32551" s="80"/>
      <c r="BA32551" s="80"/>
      <c r="BB32551" s="80"/>
    </row>
    <row r="32552" spans="9:54" x14ac:dyDescent="0.25">
      <c r="I32552" s="80"/>
      <c r="AX32552" s="80"/>
      <c r="AY32552" s="80"/>
      <c r="AZ32552" s="80"/>
      <c r="BA32552" s="80"/>
      <c r="BB32552" s="80"/>
    </row>
    <row r="32553" spans="9:54" x14ac:dyDescent="0.25">
      <c r="I32553" s="80"/>
      <c r="AX32553" s="80"/>
      <c r="AY32553" s="80"/>
      <c r="AZ32553" s="80"/>
      <c r="BA32553" s="80"/>
      <c r="BB32553" s="80"/>
    </row>
    <row r="32554" spans="9:54" x14ac:dyDescent="0.25">
      <c r="I32554" s="80"/>
      <c r="AX32554" s="80"/>
      <c r="AY32554" s="80"/>
      <c r="AZ32554" s="80"/>
      <c r="BA32554" s="80"/>
      <c r="BB32554" s="80"/>
    </row>
    <row r="32555" spans="9:54" x14ac:dyDescent="0.25">
      <c r="I32555" s="80"/>
      <c r="AX32555" s="80"/>
      <c r="AY32555" s="80"/>
      <c r="AZ32555" s="80"/>
      <c r="BA32555" s="80"/>
      <c r="BB32555" s="80"/>
    </row>
    <row r="32556" spans="9:54" x14ac:dyDescent="0.25">
      <c r="I32556" s="80"/>
      <c r="AX32556" s="80"/>
      <c r="AY32556" s="80"/>
      <c r="AZ32556" s="80"/>
      <c r="BA32556" s="80"/>
      <c r="BB32556" s="80"/>
    </row>
    <row r="32557" spans="9:54" x14ac:dyDescent="0.25">
      <c r="I32557" s="80"/>
      <c r="AX32557" s="80"/>
      <c r="AY32557" s="80"/>
      <c r="AZ32557" s="80"/>
      <c r="BA32557" s="80"/>
      <c r="BB32557" s="80"/>
    </row>
    <row r="32558" spans="9:54" x14ac:dyDescent="0.25">
      <c r="I32558" s="80"/>
      <c r="AX32558" s="80"/>
      <c r="AY32558" s="80"/>
      <c r="AZ32558" s="80"/>
      <c r="BA32558" s="80"/>
      <c r="BB32558" s="80"/>
    </row>
    <row r="32559" spans="9:54" x14ac:dyDescent="0.25">
      <c r="I32559" s="80"/>
      <c r="AX32559" s="80"/>
      <c r="AY32559" s="80"/>
      <c r="AZ32559" s="80"/>
      <c r="BA32559" s="80"/>
      <c r="BB32559" s="80"/>
    </row>
    <row r="32560" spans="9:54" x14ac:dyDescent="0.25">
      <c r="I32560" s="80"/>
      <c r="AX32560" s="80"/>
      <c r="AY32560" s="80"/>
      <c r="AZ32560" s="80"/>
      <c r="BA32560" s="80"/>
      <c r="BB32560" s="80"/>
    </row>
    <row r="32561" spans="9:54" x14ac:dyDescent="0.25">
      <c r="I32561" s="80"/>
      <c r="AX32561" s="80"/>
      <c r="AY32561" s="80"/>
      <c r="AZ32561" s="80"/>
      <c r="BA32561" s="80"/>
      <c r="BB32561" s="80"/>
    </row>
    <row r="32562" spans="9:54" x14ac:dyDescent="0.25">
      <c r="I32562" s="80"/>
      <c r="AX32562" s="80"/>
      <c r="AY32562" s="80"/>
      <c r="AZ32562" s="80"/>
      <c r="BA32562" s="80"/>
      <c r="BB32562" s="80"/>
    </row>
    <row r="32563" spans="9:54" x14ac:dyDescent="0.25">
      <c r="I32563" s="80"/>
      <c r="AX32563" s="80"/>
      <c r="AY32563" s="80"/>
      <c r="AZ32563" s="80"/>
      <c r="BA32563" s="80"/>
      <c r="BB32563" s="80"/>
    </row>
    <row r="32564" spans="9:54" x14ac:dyDescent="0.25">
      <c r="I32564" s="80"/>
      <c r="AX32564" s="80"/>
      <c r="AY32564" s="80"/>
      <c r="AZ32564" s="80"/>
      <c r="BA32564" s="80"/>
      <c r="BB32564" s="80"/>
    </row>
    <row r="32565" spans="9:54" x14ac:dyDescent="0.25">
      <c r="I32565" s="80"/>
      <c r="AX32565" s="80"/>
      <c r="AY32565" s="80"/>
      <c r="AZ32565" s="80"/>
      <c r="BA32565" s="80"/>
      <c r="BB32565" s="80"/>
    </row>
    <row r="32566" spans="9:54" x14ac:dyDescent="0.25">
      <c r="I32566" s="80"/>
      <c r="AX32566" s="80"/>
      <c r="AY32566" s="80"/>
      <c r="AZ32566" s="80"/>
      <c r="BA32566" s="80"/>
      <c r="BB32566" s="80"/>
    </row>
    <row r="32567" spans="9:54" x14ac:dyDescent="0.25">
      <c r="I32567" s="80"/>
      <c r="AX32567" s="80"/>
      <c r="AY32567" s="80"/>
      <c r="AZ32567" s="80"/>
      <c r="BA32567" s="80"/>
      <c r="BB32567" s="80"/>
    </row>
    <row r="32568" spans="9:54" x14ac:dyDescent="0.25">
      <c r="I32568" s="80"/>
      <c r="AX32568" s="80"/>
      <c r="AY32568" s="80"/>
      <c r="AZ32568" s="80"/>
      <c r="BA32568" s="80"/>
      <c r="BB32568" s="80"/>
    </row>
    <row r="32569" spans="9:54" x14ac:dyDescent="0.25">
      <c r="I32569" s="80"/>
      <c r="AX32569" s="80"/>
      <c r="AY32569" s="80"/>
      <c r="AZ32569" s="80"/>
      <c r="BA32569" s="80"/>
      <c r="BB32569" s="80"/>
    </row>
    <row r="32570" spans="9:54" x14ac:dyDescent="0.25">
      <c r="I32570" s="80"/>
      <c r="AX32570" s="80"/>
      <c r="AY32570" s="80"/>
      <c r="AZ32570" s="80"/>
      <c r="BA32570" s="80"/>
      <c r="BB32570" s="80"/>
    </row>
    <row r="32571" spans="9:54" x14ac:dyDescent="0.25">
      <c r="I32571" s="80"/>
      <c r="AX32571" s="80"/>
      <c r="AY32571" s="80"/>
      <c r="AZ32571" s="80"/>
      <c r="BA32571" s="80"/>
      <c r="BB32571" s="80"/>
    </row>
    <row r="32572" spans="9:54" x14ac:dyDescent="0.25">
      <c r="I32572" s="80"/>
      <c r="AX32572" s="80"/>
      <c r="AY32572" s="80"/>
      <c r="AZ32572" s="80"/>
      <c r="BA32572" s="80"/>
      <c r="BB32572" s="80"/>
    </row>
    <row r="32573" spans="9:54" x14ac:dyDescent="0.25">
      <c r="I32573" s="80"/>
      <c r="AX32573" s="80"/>
      <c r="AY32573" s="80"/>
      <c r="AZ32573" s="80"/>
      <c r="BA32573" s="80"/>
      <c r="BB32573" s="80"/>
    </row>
    <row r="32574" spans="9:54" x14ac:dyDescent="0.25">
      <c r="I32574" s="80"/>
      <c r="AX32574" s="80"/>
      <c r="AY32574" s="80"/>
      <c r="AZ32574" s="80"/>
      <c r="BA32574" s="80"/>
      <c r="BB32574" s="80"/>
    </row>
    <row r="32575" spans="9:54" x14ac:dyDescent="0.25">
      <c r="I32575" s="80"/>
      <c r="AX32575" s="80"/>
      <c r="AY32575" s="80"/>
      <c r="AZ32575" s="80"/>
      <c r="BA32575" s="80"/>
      <c r="BB32575" s="80"/>
    </row>
    <row r="32576" spans="9:54" x14ac:dyDescent="0.25">
      <c r="I32576" s="80"/>
      <c r="AX32576" s="80"/>
      <c r="AY32576" s="80"/>
      <c r="AZ32576" s="80"/>
      <c r="BA32576" s="80"/>
      <c r="BB32576" s="80"/>
    </row>
    <row r="32577" spans="9:54" x14ac:dyDescent="0.25">
      <c r="I32577" s="80"/>
      <c r="AX32577" s="80"/>
      <c r="AY32577" s="80"/>
      <c r="AZ32577" s="80"/>
      <c r="BA32577" s="80"/>
      <c r="BB32577" s="80"/>
    </row>
    <row r="32578" spans="9:54" x14ac:dyDescent="0.25">
      <c r="I32578" s="80"/>
      <c r="AX32578" s="80"/>
      <c r="AY32578" s="80"/>
      <c r="AZ32578" s="80"/>
      <c r="BA32578" s="80"/>
      <c r="BB32578" s="80"/>
    </row>
    <row r="32579" spans="9:54" x14ac:dyDescent="0.25">
      <c r="I32579" s="80"/>
      <c r="AX32579" s="80"/>
      <c r="AY32579" s="80"/>
      <c r="AZ32579" s="80"/>
      <c r="BA32579" s="80"/>
      <c r="BB32579" s="80"/>
    </row>
    <row r="32580" spans="9:54" x14ac:dyDescent="0.25">
      <c r="I32580" s="80"/>
      <c r="AX32580" s="80"/>
      <c r="AY32580" s="80"/>
      <c r="AZ32580" s="80"/>
      <c r="BA32580" s="80"/>
      <c r="BB32580" s="80"/>
    </row>
    <row r="32581" spans="9:54" x14ac:dyDescent="0.25">
      <c r="I32581" s="80"/>
      <c r="AX32581" s="80"/>
      <c r="AY32581" s="80"/>
      <c r="AZ32581" s="80"/>
      <c r="BA32581" s="80"/>
      <c r="BB32581" s="80"/>
    </row>
    <row r="32582" spans="9:54" x14ac:dyDescent="0.25">
      <c r="I32582" s="80"/>
      <c r="AX32582" s="80"/>
      <c r="AY32582" s="80"/>
      <c r="AZ32582" s="80"/>
      <c r="BA32582" s="80"/>
      <c r="BB32582" s="80"/>
    </row>
    <row r="32583" spans="9:54" x14ac:dyDescent="0.25">
      <c r="I32583" s="80"/>
      <c r="AX32583" s="80"/>
      <c r="AY32583" s="80"/>
      <c r="AZ32583" s="80"/>
      <c r="BA32583" s="80"/>
      <c r="BB32583" s="80"/>
    </row>
    <row r="32584" spans="9:54" x14ac:dyDescent="0.25">
      <c r="I32584" s="80"/>
      <c r="AX32584" s="80"/>
      <c r="AY32584" s="80"/>
      <c r="AZ32584" s="80"/>
      <c r="BA32584" s="80"/>
      <c r="BB32584" s="80"/>
    </row>
    <row r="32585" spans="9:54" x14ac:dyDescent="0.25">
      <c r="I32585" s="80"/>
      <c r="AX32585" s="80"/>
      <c r="AY32585" s="80"/>
      <c r="AZ32585" s="80"/>
      <c r="BA32585" s="80"/>
      <c r="BB32585" s="80"/>
    </row>
    <row r="32586" spans="9:54" x14ac:dyDescent="0.25">
      <c r="I32586" s="80"/>
      <c r="AX32586" s="80"/>
      <c r="AY32586" s="80"/>
      <c r="AZ32586" s="80"/>
      <c r="BA32586" s="80"/>
      <c r="BB32586" s="80"/>
    </row>
    <row r="32587" spans="9:54" x14ac:dyDescent="0.25">
      <c r="I32587" s="80"/>
      <c r="AX32587" s="80"/>
      <c r="AY32587" s="80"/>
      <c r="AZ32587" s="80"/>
      <c r="BA32587" s="80"/>
      <c r="BB32587" s="80"/>
    </row>
    <row r="32588" spans="9:54" x14ac:dyDescent="0.25">
      <c r="I32588" s="80"/>
      <c r="AX32588" s="80"/>
      <c r="AY32588" s="80"/>
      <c r="AZ32588" s="80"/>
      <c r="BA32588" s="80"/>
      <c r="BB32588" s="80"/>
    </row>
    <row r="32589" spans="9:54" x14ac:dyDescent="0.25">
      <c r="I32589" s="80"/>
      <c r="AX32589" s="80"/>
      <c r="AY32589" s="80"/>
      <c r="AZ32589" s="80"/>
      <c r="BA32589" s="80"/>
      <c r="BB32589" s="80"/>
    </row>
    <row r="32590" spans="9:54" x14ac:dyDescent="0.25">
      <c r="I32590" s="80"/>
      <c r="AX32590" s="80"/>
      <c r="AY32590" s="80"/>
      <c r="AZ32590" s="80"/>
      <c r="BA32590" s="80"/>
      <c r="BB32590" s="80"/>
    </row>
    <row r="32591" spans="9:54" x14ac:dyDescent="0.25">
      <c r="I32591" s="80"/>
      <c r="AX32591" s="80"/>
      <c r="AY32591" s="80"/>
      <c r="AZ32591" s="80"/>
      <c r="BA32591" s="80"/>
      <c r="BB32591" s="80"/>
    </row>
    <row r="32592" spans="9:54" x14ac:dyDescent="0.25">
      <c r="I32592" s="80"/>
      <c r="AX32592" s="80"/>
      <c r="AY32592" s="80"/>
      <c r="AZ32592" s="80"/>
      <c r="BA32592" s="80"/>
      <c r="BB32592" s="80"/>
    </row>
    <row r="32593" spans="9:54" x14ac:dyDescent="0.25">
      <c r="I32593" s="80"/>
      <c r="AX32593" s="80"/>
      <c r="AY32593" s="80"/>
      <c r="AZ32593" s="80"/>
      <c r="BA32593" s="80"/>
      <c r="BB32593" s="80"/>
    </row>
    <row r="32594" spans="9:54" x14ac:dyDescent="0.25">
      <c r="I32594" s="80"/>
      <c r="AX32594" s="80"/>
      <c r="AY32594" s="80"/>
      <c r="AZ32594" s="80"/>
      <c r="BA32594" s="80"/>
      <c r="BB32594" s="80"/>
    </row>
    <row r="32595" spans="9:54" x14ac:dyDescent="0.25">
      <c r="I32595" s="80"/>
      <c r="AX32595" s="80"/>
      <c r="AY32595" s="80"/>
      <c r="AZ32595" s="80"/>
      <c r="BA32595" s="80"/>
      <c r="BB32595" s="80"/>
    </row>
    <row r="32596" spans="9:54" x14ac:dyDescent="0.25">
      <c r="I32596" s="80"/>
      <c r="AX32596" s="80"/>
      <c r="AY32596" s="80"/>
      <c r="AZ32596" s="80"/>
      <c r="BA32596" s="80"/>
      <c r="BB32596" s="80"/>
    </row>
    <row r="32597" spans="9:54" x14ac:dyDescent="0.25">
      <c r="I32597" s="80"/>
      <c r="AX32597" s="80"/>
      <c r="AY32597" s="80"/>
      <c r="AZ32597" s="80"/>
      <c r="BA32597" s="80"/>
      <c r="BB32597" s="80"/>
    </row>
    <row r="32598" spans="9:54" x14ac:dyDescent="0.25">
      <c r="I32598" s="80"/>
      <c r="AX32598" s="80"/>
      <c r="AY32598" s="80"/>
      <c r="AZ32598" s="80"/>
      <c r="BA32598" s="80"/>
      <c r="BB32598" s="80"/>
    </row>
    <row r="32599" spans="9:54" x14ac:dyDescent="0.25">
      <c r="I32599" s="80"/>
      <c r="AX32599" s="80"/>
      <c r="AY32599" s="80"/>
      <c r="AZ32599" s="80"/>
      <c r="BA32599" s="80"/>
      <c r="BB32599" s="80"/>
    </row>
    <row r="32600" spans="9:54" x14ac:dyDescent="0.25">
      <c r="I32600" s="80"/>
      <c r="AX32600" s="80"/>
      <c r="AY32600" s="80"/>
      <c r="AZ32600" s="80"/>
      <c r="BA32600" s="80"/>
      <c r="BB32600" s="80"/>
    </row>
    <row r="32601" spans="9:54" x14ac:dyDescent="0.25">
      <c r="I32601" s="80"/>
      <c r="AX32601" s="80"/>
      <c r="AY32601" s="80"/>
      <c r="AZ32601" s="80"/>
      <c r="BA32601" s="80"/>
      <c r="BB32601" s="80"/>
    </row>
    <row r="32602" spans="9:54" x14ac:dyDescent="0.25">
      <c r="I32602" s="80"/>
      <c r="AX32602" s="80"/>
      <c r="AY32602" s="80"/>
      <c r="AZ32602" s="80"/>
      <c r="BA32602" s="80"/>
      <c r="BB32602" s="80"/>
    </row>
    <row r="32603" spans="9:54" x14ac:dyDescent="0.25">
      <c r="I32603" s="80"/>
      <c r="AX32603" s="80"/>
      <c r="AY32603" s="80"/>
      <c r="AZ32603" s="80"/>
      <c r="BA32603" s="80"/>
      <c r="BB32603" s="80"/>
    </row>
    <row r="32604" spans="9:54" x14ac:dyDescent="0.25">
      <c r="I32604" s="80"/>
      <c r="AX32604" s="80"/>
      <c r="AY32604" s="80"/>
      <c r="AZ32604" s="80"/>
      <c r="BA32604" s="80"/>
      <c r="BB32604" s="80"/>
    </row>
    <row r="32605" spans="9:54" x14ac:dyDescent="0.25">
      <c r="I32605" s="80"/>
      <c r="AX32605" s="80"/>
      <c r="AY32605" s="80"/>
      <c r="AZ32605" s="80"/>
      <c r="BA32605" s="80"/>
      <c r="BB32605" s="80"/>
    </row>
    <row r="32606" spans="9:54" x14ac:dyDescent="0.25">
      <c r="I32606" s="80"/>
      <c r="AX32606" s="80"/>
      <c r="AY32606" s="80"/>
      <c r="AZ32606" s="80"/>
      <c r="BA32606" s="80"/>
      <c r="BB32606" s="80"/>
    </row>
    <row r="32607" spans="9:54" x14ac:dyDescent="0.25">
      <c r="I32607" s="80"/>
      <c r="AX32607" s="80"/>
      <c r="AY32607" s="80"/>
      <c r="AZ32607" s="80"/>
      <c r="BA32607" s="80"/>
      <c r="BB32607" s="80"/>
    </row>
    <row r="32608" spans="9:54" x14ac:dyDescent="0.25">
      <c r="I32608" s="80"/>
      <c r="AX32608" s="80"/>
      <c r="AY32608" s="80"/>
      <c r="AZ32608" s="80"/>
      <c r="BA32608" s="80"/>
      <c r="BB32608" s="80"/>
    </row>
    <row r="32609" spans="9:54" x14ac:dyDescent="0.25">
      <c r="I32609" s="80"/>
      <c r="AX32609" s="80"/>
      <c r="AY32609" s="80"/>
      <c r="AZ32609" s="80"/>
      <c r="BA32609" s="80"/>
      <c r="BB32609" s="80"/>
    </row>
    <row r="32610" spans="9:54" x14ac:dyDescent="0.25">
      <c r="I32610" s="80"/>
      <c r="AX32610" s="80"/>
      <c r="AY32610" s="80"/>
      <c r="AZ32610" s="80"/>
      <c r="BA32610" s="80"/>
      <c r="BB32610" s="80"/>
    </row>
    <row r="32611" spans="9:54" x14ac:dyDescent="0.25">
      <c r="I32611" s="80"/>
      <c r="AX32611" s="80"/>
      <c r="AY32611" s="80"/>
      <c r="AZ32611" s="80"/>
      <c r="BA32611" s="80"/>
      <c r="BB32611" s="80"/>
    </row>
    <row r="32612" spans="9:54" x14ac:dyDescent="0.25">
      <c r="I32612" s="80"/>
      <c r="AX32612" s="80"/>
      <c r="AY32612" s="80"/>
      <c r="AZ32612" s="80"/>
      <c r="BA32612" s="80"/>
      <c r="BB32612" s="80"/>
    </row>
    <row r="32613" spans="9:54" x14ac:dyDescent="0.25">
      <c r="I32613" s="80"/>
      <c r="AX32613" s="80"/>
      <c r="AY32613" s="80"/>
      <c r="AZ32613" s="80"/>
      <c r="BA32613" s="80"/>
      <c r="BB32613" s="80"/>
    </row>
    <row r="32614" spans="9:54" x14ac:dyDescent="0.25">
      <c r="I32614" s="80"/>
      <c r="AX32614" s="80"/>
      <c r="AY32614" s="80"/>
      <c r="AZ32614" s="80"/>
      <c r="BA32614" s="80"/>
      <c r="BB32614" s="80"/>
    </row>
    <row r="32615" spans="9:54" x14ac:dyDescent="0.25">
      <c r="I32615" s="80"/>
      <c r="AX32615" s="80"/>
      <c r="AY32615" s="80"/>
      <c r="AZ32615" s="80"/>
      <c r="BA32615" s="80"/>
      <c r="BB32615" s="80"/>
    </row>
    <row r="32616" spans="9:54" x14ac:dyDescent="0.25">
      <c r="I32616" s="80"/>
      <c r="AX32616" s="80"/>
      <c r="AY32616" s="80"/>
      <c r="AZ32616" s="80"/>
      <c r="BA32616" s="80"/>
      <c r="BB32616" s="80"/>
    </row>
    <row r="32617" spans="9:54" x14ac:dyDescent="0.25">
      <c r="I32617" s="80"/>
      <c r="AX32617" s="80"/>
      <c r="AY32617" s="80"/>
      <c r="AZ32617" s="80"/>
      <c r="BA32617" s="80"/>
      <c r="BB32617" s="80"/>
    </row>
    <row r="32618" spans="9:54" x14ac:dyDescent="0.25">
      <c r="I32618" s="80"/>
      <c r="AX32618" s="80"/>
      <c r="AY32618" s="80"/>
      <c r="AZ32618" s="80"/>
      <c r="BA32618" s="80"/>
      <c r="BB32618" s="80"/>
    </row>
    <row r="32619" spans="9:54" x14ac:dyDescent="0.25">
      <c r="I32619" s="80"/>
      <c r="AX32619" s="80"/>
      <c r="AY32619" s="80"/>
      <c r="AZ32619" s="80"/>
      <c r="BA32619" s="80"/>
      <c r="BB32619" s="80"/>
    </row>
    <row r="32620" spans="9:54" x14ac:dyDescent="0.25">
      <c r="I32620" s="80"/>
      <c r="AX32620" s="80"/>
      <c r="AY32620" s="80"/>
      <c r="AZ32620" s="80"/>
      <c r="BA32620" s="80"/>
      <c r="BB32620" s="80"/>
    </row>
    <row r="32621" spans="9:54" x14ac:dyDescent="0.25">
      <c r="I32621" s="80"/>
      <c r="AX32621" s="80"/>
      <c r="AY32621" s="80"/>
      <c r="AZ32621" s="80"/>
      <c r="BA32621" s="80"/>
      <c r="BB32621" s="80"/>
    </row>
    <row r="32622" spans="9:54" x14ac:dyDescent="0.25">
      <c r="I32622" s="80"/>
      <c r="AX32622" s="80"/>
      <c r="AY32622" s="80"/>
      <c r="AZ32622" s="80"/>
      <c r="BA32622" s="80"/>
      <c r="BB32622" s="80"/>
    </row>
    <row r="32623" spans="9:54" x14ac:dyDescent="0.25">
      <c r="I32623" s="80"/>
      <c r="AX32623" s="80"/>
      <c r="AY32623" s="80"/>
      <c r="AZ32623" s="80"/>
      <c r="BA32623" s="80"/>
      <c r="BB32623" s="80"/>
    </row>
    <row r="32624" spans="9:54" x14ac:dyDescent="0.25">
      <c r="I32624" s="80"/>
      <c r="AX32624" s="80"/>
      <c r="AY32624" s="80"/>
      <c r="AZ32624" s="80"/>
      <c r="BA32624" s="80"/>
      <c r="BB32624" s="80"/>
    </row>
    <row r="32625" spans="9:54" x14ac:dyDescent="0.25">
      <c r="I32625" s="80"/>
      <c r="AX32625" s="80"/>
      <c r="AY32625" s="80"/>
      <c r="AZ32625" s="80"/>
      <c r="BA32625" s="80"/>
      <c r="BB32625" s="80"/>
    </row>
    <row r="32626" spans="9:54" x14ac:dyDescent="0.25">
      <c r="I32626" s="80"/>
      <c r="AX32626" s="80"/>
      <c r="AY32626" s="80"/>
      <c r="AZ32626" s="80"/>
      <c r="BA32626" s="80"/>
      <c r="BB32626" s="80"/>
    </row>
    <row r="32627" spans="9:54" x14ac:dyDescent="0.25">
      <c r="I32627" s="80"/>
      <c r="AX32627" s="80"/>
      <c r="AY32627" s="80"/>
      <c r="AZ32627" s="80"/>
      <c r="BA32627" s="80"/>
      <c r="BB32627" s="80"/>
    </row>
    <row r="32628" spans="9:54" x14ac:dyDescent="0.25">
      <c r="I32628" s="80"/>
      <c r="AX32628" s="80"/>
      <c r="AY32628" s="80"/>
      <c r="AZ32628" s="80"/>
      <c r="BA32628" s="80"/>
      <c r="BB32628" s="80"/>
    </row>
    <row r="32629" spans="9:54" x14ac:dyDescent="0.25">
      <c r="I32629" s="80"/>
      <c r="AX32629" s="80"/>
      <c r="AY32629" s="80"/>
      <c r="AZ32629" s="80"/>
      <c r="BA32629" s="80"/>
      <c r="BB32629" s="80"/>
    </row>
    <row r="32630" spans="9:54" x14ac:dyDescent="0.25">
      <c r="I32630" s="80"/>
      <c r="AX32630" s="80"/>
      <c r="AY32630" s="80"/>
      <c r="AZ32630" s="80"/>
      <c r="BA32630" s="80"/>
      <c r="BB32630" s="80"/>
    </row>
    <row r="32631" spans="9:54" x14ac:dyDescent="0.25">
      <c r="I32631" s="80"/>
      <c r="AX32631" s="80"/>
      <c r="AY32631" s="80"/>
      <c r="AZ32631" s="80"/>
      <c r="BA32631" s="80"/>
      <c r="BB32631" s="80"/>
    </row>
    <row r="32632" spans="9:54" x14ac:dyDescent="0.25">
      <c r="I32632" s="80"/>
      <c r="AX32632" s="80"/>
      <c r="AY32632" s="80"/>
      <c r="AZ32632" s="80"/>
      <c r="BA32632" s="80"/>
      <c r="BB32632" s="80"/>
    </row>
    <row r="32633" spans="9:54" x14ac:dyDescent="0.25">
      <c r="I32633" s="80"/>
      <c r="AX32633" s="80"/>
      <c r="AY32633" s="80"/>
      <c r="AZ32633" s="80"/>
      <c r="BA32633" s="80"/>
      <c r="BB32633" s="80"/>
    </row>
    <row r="32634" spans="9:54" x14ac:dyDescent="0.25">
      <c r="I32634" s="80"/>
      <c r="AX32634" s="80"/>
      <c r="AY32634" s="80"/>
      <c r="AZ32634" s="80"/>
      <c r="BA32634" s="80"/>
      <c r="BB32634" s="80"/>
    </row>
    <row r="32635" spans="9:54" x14ac:dyDescent="0.25">
      <c r="I32635" s="80"/>
      <c r="AX32635" s="80"/>
      <c r="AY32635" s="80"/>
      <c r="AZ32635" s="80"/>
      <c r="BA32635" s="80"/>
      <c r="BB32635" s="80"/>
    </row>
    <row r="32636" spans="9:54" x14ac:dyDescent="0.25">
      <c r="I32636" s="80"/>
      <c r="AX32636" s="80"/>
      <c r="AY32636" s="80"/>
      <c r="AZ32636" s="80"/>
      <c r="BA32636" s="80"/>
      <c r="BB32636" s="80"/>
    </row>
    <row r="32637" spans="9:54" x14ac:dyDescent="0.25">
      <c r="I32637" s="80"/>
      <c r="AX32637" s="80"/>
      <c r="AY32637" s="80"/>
      <c r="AZ32637" s="80"/>
      <c r="BA32637" s="80"/>
      <c r="BB32637" s="80"/>
    </row>
    <row r="32638" spans="9:54" x14ac:dyDescent="0.25">
      <c r="I32638" s="80"/>
      <c r="AX32638" s="80"/>
      <c r="AY32638" s="80"/>
      <c r="AZ32638" s="80"/>
      <c r="BA32638" s="80"/>
      <c r="BB32638" s="80"/>
    </row>
    <row r="32639" spans="9:54" x14ac:dyDescent="0.25">
      <c r="I32639" s="80"/>
      <c r="AX32639" s="80"/>
      <c r="AY32639" s="80"/>
      <c r="AZ32639" s="80"/>
      <c r="BA32639" s="80"/>
      <c r="BB32639" s="80"/>
    </row>
    <row r="32640" spans="9:54" x14ac:dyDescent="0.25">
      <c r="I32640" s="80"/>
      <c r="AX32640" s="80"/>
      <c r="AY32640" s="80"/>
      <c r="AZ32640" s="80"/>
      <c r="BA32640" s="80"/>
      <c r="BB32640" s="80"/>
    </row>
    <row r="32641" spans="9:54" x14ac:dyDescent="0.25">
      <c r="I32641" s="80"/>
      <c r="AX32641" s="80"/>
      <c r="AY32641" s="80"/>
      <c r="AZ32641" s="80"/>
      <c r="BA32641" s="80"/>
      <c r="BB32641" s="80"/>
    </row>
    <row r="32642" spans="9:54" x14ac:dyDescent="0.25">
      <c r="I32642" s="80"/>
      <c r="AX32642" s="80"/>
      <c r="AY32642" s="80"/>
      <c r="AZ32642" s="80"/>
      <c r="BA32642" s="80"/>
      <c r="BB32642" s="80"/>
    </row>
    <row r="32643" spans="9:54" x14ac:dyDescent="0.25">
      <c r="I32643" s="80"/>
      <c r="AX32643" s="80"/>
      <c r="AY32643" s="80"/>
      <c r="AZ32643" s="80"/>
      <c r="BA32643" s="80"/>
      <c r="BB32643" s="80"/>
    </row>
    <row r="32644" spans="9:54" x14ac:dyDescent="0.25">
      <c r="I32644" s="80"/>
      <c r="AX32644" s="80"/>
      <c r="AY32644" s="80"/>
      <c r="AZ32644" s="80"/>
      <c r="BA32644" s="80"/>
      <c r="BB32644" s="80"/>
    </row>
    <row r="32645" spans="9:54" x14ac:dyDescent="0.25">
      <c r="I32645" s="80"/>
      <c r="AX32645" s="80"/>
      <c r="AY32645" s="80"/>
      <c r="AZ32645" s="80"/>
      <c r="BA32645" s="80"/>
      <c r="BB32645" s="80"/>
    </row>
    <row r="32646" spans="9:54" x14ac:dyDescent="0.25">
      <c r="I32646" s="80"/>
      <c r="AX32646" s="80"/>
      <c r="AY32646" s="80"/>
      <c r="AZ32646" s="80"/>
      <c r="BA32646" s="80"/>
      <c r="BB32646" s="80"/>
    </row>
    <row r="32647" spans="9:54" x14ac:dyDescent="0.25">
      <c r="I32647" s="80"/>
      <c r="AX32647" s="80"/>
      <c r="AY32647" s="80"/>
      <c r="AZ32647" s="80"/>
      <c r="BA32647" s="80"/>
      <c r="BB32647" s="80"/>
    </row>
    <row r="32648" spans="9:54" x14ac:dyDescent="0.25">
      <c r="I32648" s="80"/>
      <c r="AX32648" s="80"/>
      <c r="AY32648" s="80"/>
      <c r="AZ32648" s="80"/>
      <c r="BA32648" s="80"/>
      <c r="BB32648" s="80"/>
    </row>
    <row r="32649" spans="9:54" x14ac:dyDescent="0.25">
      <c r="I32649" s="80"/>
      <c r="AX32649" s="80"/>
      <c r="AY32649" s="80"/>
      <c r="AZ32649" s="80"/>
      <c r="BA32649" s="80"/>
      <c r="BB32649" s="80"/>
    </row>
    <row r="32650" spans="9:54" x14ac:dyDescent="0.25">
      <c r="I32650" s="80"/>
      <c r="AX32650" s="80"/>
      <c r="AY32650" s="80"/>
      <c r="AZ32650" s="80"/>
      <c r="BA32650" s="80"/>
      <c r="BB32650" s="80"/>
    </row>
    <row r="32651" spans="9:54" x14ac:dyDescent="0.25">
      <c r="I32651" s="80"/>
      <c r="AX32651" s="80"/>
      <c r="AY32651" s="80"/>
      <c r="AZ32651" s="80"/>
      <c r="BA32651" s="80"/>
      <c r="BB32651" s="80"/>
    </row>
    <row r="32652" spans="9:54" x14ac:dyDescent="0.25">
      <c r="I32652" s="80"/>
      <c r="AX32652" s="80"/>
      <c r="AY32652" s="80"/>
      <c r="AZ32652" s="80"/>
      <c r="BA32652" s="80"/>
      <c r="BB32652" s="80"/>
    </row>
    <row r="32653" spans="9:54" x14ac:dyDescent="0.25">
      <c r="I32653" s="80"/>
      <c r="AX32653" s="80"/>
      <c r="AY32653" s="80"/>
      <c r="AZ32653" s="80"/>
      <c r="BA32653" s="80"/>
      <c r="BB32653" s="80"/>
    </row>
    <row r="32654" spans="9:54" x14ac:dyDescent="0.25">
      <c r="I32654" s="80"/>
      <c r="AX32654" s="80"/>
      <c r="AY32654" s="80"/>
      <c r="AZ32654" s="80"/>
      <c r="BA32654" s="80"/>
      <c r="BB32654" s="80"/>
    </row>
    <row r="32655" spans="9:54" x14ac:dyDescent="0.25">
      <c r="I32655" s="80"/>
      <c r="AX32655" s="80"/>
      <c r="AY32655" s="80"/>
      <c r="AZ32655" s="80"/>
      <c r="BA32655" s="80"/>
      <c r="BB32655" s="80"/>
    </row>
    <row r="32656" spans="9:54" x14ac:dyDescent="0.25">
      <c r="I32656" s="80"/>
      <c r="AX32656" s="80"/>
      <c r="AY32656" s="80"/>
      <c r="AZ32656" s="80"/>
      <c r="BA32656" s="80"/>
      <c r="BB32656" s="80"/>
    </row>
    <row r="32657" spans="9:54" x14ac:dyDescent="0.25">
      <c r="I32657" s="80"/>
      <c r="AX32657" s="80"/>
      <c r="AY32657" s="80"/>
      <c r="AZ32657" s="80"/>
      <c r="BA32657" s="80"/>
      <c r="BB32657" s="80"/>
    </row>
    <row r="32658" spans="9:54" x14ac:dyDescent="0.25">
      <c r="I32658" s="80"/>
      <c r="AX32658" s="80"/>
      <c r="AY32658" s="80"/>
      <c r="AZ32658" s="80"/>
      <c r="BA32658" s="80"/>
      <c r="BB32658" s="80"/>
    </row>
    <row r="32659" spans="9:54" x14ac:dyDescent="0.25">
      <c r="I32659" s="80"/>
      <c r="AX32659" s="80"/>
      <c r="AY32659" s="80"/>
      <c r="AZ32659" s="80"/>
      <c r="BA32659" s="80"/>
      <c r="BB32659" s="80"/>
    </row>
    <row r="32660" spans="9:54" x14ac:dyDescent="0.25">
      <c r="I32660" s="80"/>
      <c r="AX32660" s="80"/>
      <c r="AY32660" s="80"/>
      <c r="AZ32660" s="80"/>
      <c r="BA32660" s="80"/>
      <c r="BB32660" s="80"/>
    </row>
    <row r="32661" spans="9:54" x14ac:dyDescent="0.25">
      <c r="I32661" s="80"/>
      <c r="AX32661" s="80"/>
      <c r="AY32661" s="80"/>
      <c r="AZ32661" s="80"/>
      <c r="BA32661" s="80"/>
      <c r="BB32661" s="80"/>
    </row>
    <row r="32662" spans="9:54" x14ac:dyDescent="0.25">
      <c r="I32662" s="80"/>
      <c r="AX32662" s="80"/>
      <c r="AY32662" s="80"/>
      <c r="AZ32662" s="80"/>
      <c r="BA32662" s="80"/>
      <c r="BB32662" s="80"/>
    </row>
    <row r="32663" spans="9:54" x14ac:dyDescent="0.25">
      <c r="I32663" s="80"/>
      <c r="AX32663" s="80"/>
      <c r="AY32663" s="80"/>
      <c r="AZ32663" s="80"/>
      <c r="BA32663" s="80"/>
      <c r="BB32663" s="80"/>
    </row>
    <row r="32664" spans="9:54" x14ac:dyDescent="0.25">
      <c r="I32664" s="80"/>
      <c r="AX32664" s="80"/>
      <c r="AY32664" s="80"/>
      <c r="AZ32664" s="80"/>
      <c r="BA32664" s="80"/>
      <c r="BB32664" s="80"/>
    </row>
    <row r="32665" spans="9:54" x14ac:dyDescent="0.25">
      <c r="I32665" s="80"/>
      <c r="AX32665" s="80"/>
      <c r="AY32665" s="80"/>
      <c r="AZ32665" s="80"/>
      <c r="BA32665" s="80"/>
      <c r="BB32665" s="80"/>
    </row>
    <row r="32666" spans="9:54" x14ac:dyDescent="0.25">
      <c r="I32666" s="80"/>
      <c r="AX32666" s="80"/>
      <c r="AY32666" s="80"/>
      <c r="AZ32666" s="80"/>
      <c r="BA32666" s="80"/>
      <c r="BB32666" s="80"/>
    </row>
    <row r="32667" spans="9:54" x14ac:dyDescent="0.25">
      <c r="I32667" s="80"/>
      <c r="AX32667" s="80"/>
      <c r="AY32667" s="80"/>
      <c r="AZ32667" s="80"/>
      <c r="BA32667" s="80"/>
      <c r="BB32667" s="80"/>
    </row>
    <row r="32668" spans="9:54" x14ac:dyDescent="0.25">
      <c r="I32668" s="80"/>
      <c r="AX32668" s="80"/>
      <c r="AY32668" s="80"/>
      <c r="AZ32668" s="80"/>
      <c r="BA32668" s="80"/>
      <c r="BB32668" s="80"/>
    </row>
    <row r="32669" spans="9:54" x14ac:dyDescent="0.25">
      <c r="I32669" s="80"/>
      <c r="AX32669" s="80"/>
      <c r="AY32669" s="80"/>
      <c r="AZ32669" s="80"/>
      <c r="BA32669" s="80"/>
      <c r="BB32669" s="80"/>
    </row>
    <row r="32670" spans="9:54" x14ac:dyDescent="0.25">
      <c r="I32670" s="80"/>
      <c r="AX32670" s="80"/>
      <c r="AY32670" s="80"/>
      <c r="AZ32670" s="80"/>
      <c r="BA32670" s="80"/>
      <c r="BB32670" s="80"/>
    </row>
    <row r="32671" spans="9:54" x14ac:dyDescent="0.25">
      <c r="I32671" s="80"/>
      <c r="AX32671" s="80"/>
      <c r="AY32671" s="80"/>
      <c r="AZ32671" s="80"/>
      <c r="BA32671" s="80"/>
      <c r="BB32671" s="80"/>
    </row>
    <row r="32672" spans="9:54" x14ac:dyDescent="0.25">
      <c r="I32672" s="80"/>
      <c r="AX32672" s="80"/>
      <c r="AY32672" s="80"/>
      <c r="AZ32672" s="80"/>
      <c r="BA32672" s="80"/>
      <c r="BB32672" s="80"/>
    </row>
    <row r="32673" spans="9:54" x14ac:dyDescent="0.25">
      <c r="I32673" s="80"/>
      <c r="AX32673" s="80"/>
      <c r="AY32673" s="80"/>
      <c r="AZ32673" s="80"/>
      <c r="BA32673" s="80"/>
      <c r="BB32673" s="80"/>
    </row>
    <row r="32674" spans="9:54" x14ac:dyDescent="0.25">
      <c r="I32674" s="80"/>
      <c r="AX32674" s="80"/>
      <c r="AY32674" s="80"/>
      <c r="AZ32674" s="80"/>
      <c r="BA32674" s="80"/>
      <c r="BB32674" s="80"/>
    </row>
    <row r="32675" spans="9:54" x14ac:dyDescent="0.25">
      <c r="I32675" s="80"/>
      <c r="AX32675" s="80"/>
      <c r="AY32675" s="80"/>
      <c r="AZ32675" s="80"/>
      <c r="BA32675" s="80"/>
      <c r="BB32675" s="80"/>
    </row>
    <row r="32676" spans="9:54" x14ac:dyDescent="0.25">
      <c r="I32676" s="80"/>
      <c r="AX32676" s="80"/>
      <c r="AY32676" s="80"/>
      <c r="AZ32676" s="80"/>
      <c r="BA32676" s="80"/>
      <c r="BB32676" s="80"/>
    </row>
    <row r="32677" spans="9:54" x14ac:dyDescent="0.25">
      <c r="I32677" s="80"/>
      <c r="AX32677" s="80"/>
      <c r="AY32677" s="80"/>
      <c r="AZ32677" s="80"/>
      <c r="BA32677" s="80"/>
      <c r="BB32677" s="80"/>
    </row>
    <row r="32678" spans="9:54" x14ac:dyDescent="0.25">
      <c r="I32678" s="80"/>
      <c r="AX32678" s="80"/>
      <c r="AY32678" s="80"/>
      <c r="AZ32678" s="80"/>
      <c r="BA32678" s="80"/>
      <c r="BB32678" s="80"/>
    </row>
    <row r="32679" spans="9:54" x14ac:dyDescent="0.25">
      <c r="I32679" s="80"/>
      <c r="AX32679" s="80"/>
      <c r="AY32679" s="80"/>
      <c r="AZ32679" s="80"/>
      <c r="BA32679" s="80"/>
      <c r="BB32679" s="80"/>
    </row>
    <row r="32680" spans="9:54" x14ac:dyDescent="0.25">
      <c r="I32680" s="80"/>
      <c r="AX32680" s="80"/>
      <c r="AY32680" s="80"/>
      <c r="AZ32680" s="80"/>
      <c r="BA32680" s="80"/>
      <c r="BB32680" s="80"/>
    </row>
    <row r="32681" spans="9:54" x14ac:dyDescent="0.25">
      <c r="I32681" s="80"/>
      <c r="AX32681" s="80"/>
      <c r="AY32681" s="80"/>
      <c r="AZ32681" s="80"/>
      <c r="BA32681" s="80"/>
      <c r="BB32681" s="80"/>
    </row>
    <row r="32682" spans="9:54" x14ac:dyDescent="0.25">
      <c r="I32682" s="80"/>
      <c r="AX32682" s="80"/>
      <c r="AY32682" s="80"/>
      <c r="AZ32682" s="80"/>
      <c r="BA32682" s="80"/>
      <c r="BB32682" s="80"/>
    </row>
    <row r="32683" spans="9:54" x14ac:dyDescent="0.25">
      <c r="I32683" s="80"/>
      <c r="AX32683" s="80"/>
      <c r="AY32683" s="80"/>
      <c r="AZ32683" s="80"/>
      <c r="BA32683" s="80"/>
      <c r="BB32683" s="80"/>
    </row>
    <row r="32684" spans="9:54" x14ac:dyDescent="0.25">
      <c r="I32684" s="80"/>
      <c r="AX32684" s="80"/>
      <c r="AY32684" s="80"/>
      <c r="AZ32684" s="80"/>
      <c r="BA32684" s="80"/>
      <c r="BB32684" s="80"/>
    </row>
    <row r="32685" spans="9:54" x14ac:dyDescent="0.25">
      <c r="I32685" s="80"/>
      <c r="AX32685" s="80"/>
      <c r="AY32685" s="80"/>
      <c r="AZ32685" s="80"/>
      <c r="BA32685" s="80"/>
      <c r="BB32685" s="80"/>
    </row>
    <row r="32686" spans="9:54" x14ac:dyDescent="0.25">
      <c r="I32686" s="80"/>
      <c r="AX32686" s="80"/>
      <c r="AY32686" s="80"/>
      <c r="AZ32686" s="80"/>
      <c r="BA32686" s="80"/>
      <c r="BB32686" s="80"/>
    </row>
    <row r="32687" spans="9:54" x14ac:dyDescent="0.25">
      <c r="I32687" s="80"/>
      <c r="AX32687" s="80"/>
      <c r="AY32687" s="80"/>
      <c r="AZ32687" s="80"/>
      <c r="BA32687" s="80"/>
      <c r="BB32687" s="80"/>
    </row>
    <row r="32688" spans="9:54" x14ac:dyDescent="0.25">
      <c r="I32688" s="80"/>
      <c r="AX32688" s="80"/>
      <c r="AY32688" s="80"/>
      <c r="AZ32688" s="80"/>
      <c r="BA32688" s="80"/>
      <c r="BB32688" s="80"/>
    </row>
    <row r="32689" spans="9:54" x14ac:dyDescent="0.25">
      <c r="I32689" s="80"/>
      <c r="AX32689" s="80"/>
      <c r="AY32689" s="80"/>
      <c r="AZ32689" s="80"/>
      <c r="BA32689" s="80"/>
      <c r="BB32689" s="80"/>
    </row>
    <row r="32690" spans="9:54" x14ac:dyDescent="0.25">
      <c r="I32690" s="80"/>
      <c r="AX32690" s="80"/>
      <c r="AY32690" s="80"/>
      <c r="AZ32690" s="80"/>
      <c r="BA32690" s="80"/>
      <c r="BB32690" s="80"/>
    </row>
    <row r="32691" spans="9:54" x14ac:dyDescent="0.25">
      <c r="I32691" s="80"/>
      <c r="AX32691" s="80"/>
      <c r="AY32691" s="80"/>
      <c r="AZ32691" s="80"/>
      <c r="BA32691" s="80"/>
      <c r="BB32691" s="80"/>
    </row>
    <row r="32692" spans="9:54" x14ac:dyDescent="0.25">
      <c r="I32692" s="80"/>
      <c r="AX32692" s="80"/>
      <c r="AY32692" s="80"/>
      <c r="AZ32692" s="80"/>
      <c r="BA32692" s="80"/>
      <c r="BB32692" s="80"/>
    </row>
    <row r="32693" spans="9:54" x14ac:dyDescent="0.25">
      <c r="I32693" s="80"/>
      <c r="AX32693" s="80"/>
      <c r="AY32693" s="80"/>
      <c r="AZ32693" s="80"/>
      <c r="BA32693" s="80"/>
      <c r="BB32693" s="80"/>
    </row>
    <row r="32694" spans="9:54" x14ac:dyDescent="0.25">
      <c r="I32694" s="80"/>
      <c r="AX32694" s="80"/>
      <c r="AY32694" s="80"/>
      <c r="AZ32694" s="80"/>
      <c r="BA32694" s="80"/>
      <c r="BB32694" s="80"/>
    </row>
    <row r="32695" spans="9:54" x14ac:dyDescent="0.25">
      <c r="I32695" s="80"/>
      <c r="AX32695" s="80"/>
      <c r="AY32695" s="80"/>
      <c r="AZ32695" s="80"/>
      <c r="BA32695" s="80"/>
      <c r="BB32695" s="80"/>
    </row>
    <row r="32696" spans="9:54" x14ac:dyDescent="0.25">
      <c r="I32696" s="80"/>
      <c r="AX32696" s="80"/>
      <c r="AY32696" s="80"/>
      <c r="AZ32696" s="80"/>
      <c r="BA32696" s="80"/>
      <c r="BB32696" s="80"/>
    </row>
    <row r="32697" spans="9:54" x14ac:dyDescent="0.25">
      <c r="I32697" s="80"/>
      <c r="AX32697" s="80"/>
      <c r="AY32697" s="80"/>
      <c r="AZ32697" s="80"/>
      <c r="BA32697" s="80"/>
      <c r="BB32697" s="80"/>
    </row>
    <row r="32698" spans="9:54" x14ac:dyDescent="0.25">
      <c r="I32698" s="80"/>
      <c r="AX32698" s="80"/>
      <c r="AY32698" s="80"/>
      <c r="AZ32698" s="80"/>
      <c r="BA32698" s="80"/>
      <c r="BB32698" s="80"/>
    </row>
    <row r="32699" spans="9:54" x14ac:dyDescent="0.25">
      <c r="I32699" s="80"/>
      <c r="AX32699" s="80"/>
      <c r="AY32699" s="80"/>
      <c r="AZ32699" s="80"/>
      <c r="BA32699" s="80"/>
      <c r="BB32699" s="80"/>
    </row>
    <row r="32700" spans="9:54" x14ac:dyDescent="0.25">
      <c r="I32700" s="80"/>
      <c r="AX32700" s="80"/>
      <c r="AY32700" s="80"/>
      <c r="AZ32700" s="80"/>
      <c r="BA32700" s="80"/>
      <c r="BB32700" s="80"/>
    </row>
    <row r="32701" spans="9:54" x14ac:dyDescent="0.25">
      <c r="I32701" s="80"/>
      <c r="AX32701" s="80"/>
      <c r="AY32701" s="80"/>
      <c r="AZ32701" s="80"/>
      <c r="BA32701" s="80"/>
      <c r="BB32701" s="80"/>
    </row>
    <row r="32702" spans="9:54" x14ac:dyDescent="0.25">
      <c r="I32702" s="80"/>
      <c r="AX32702" s="80"/>
      <c r="AY32702" s="80"/>
      <c r="AZ32702" s="80"/>
      <c r="BA32702" s="80"/>
      <c r="BB32702" s="80"/>
    </row>
    <row r="32703" spans="9:54" x14ac:dyDescent="0.25">
      <c r="I32703" s="80"/>
      <c r="AX32703" s="80"/>
      <c r="AY32703" s="80"/>
      <c r="AZ32703" s="80"/>
      <c r="BA32703" s="80"/>
      <c r="BB32703" s="80"/>
    </row>
    <row r="32704" spans="9:54" x14ac:dyDescent="0.25">
      <c r="I32704" s="80"/>
      <c r="AX32704" s="80"/>
      <c r="AY32704" s="80"/>
      <c r="AZ32704" s="80"/>
      <c r="BA32704" s="80"/>
      <c r="BB32704" s="80"/>
    </row>
    <row r="32705" spans="9:54" x14ac:dyDescent="0.25">
      <c r="I32705" s="80"/>
      <c r="AX32705" s="80"/>
      <c r="AY32705" s="80"/>
      <c r="AZ32705" s="80"/>
      <c r="BA32705" s="80"/>
      <c r="BB32705" s="80"/>
    </row>
    <row r="32706" spans="9:54" x14ac:dyDescent="0.25">
      <c r="I32706" s="80"/>
      <c r="AX32706" s="80"/>
      <c r="AY32706" s="80"/>
      <c r="AZ32706" s="80"/>
      <c r="BA32706" s="80"/>
      <c r="BB32706" s="80"/>
    </row>
    <row r="32707" spans="9:54" x14ac:dyDescent="0.25">
      <c r="I32707" s="80"/>
      <c r="AX32707" s="80"/>
      <c r="AY32707" s="80"/>
      <c r="AZ32707" s="80"/>
      <c r="BA32707" s="80"/>
      <c r="BB32707" s="80"/>
    </row>
    <row r="32708" spans="9:54" x14ac:dyDescent="0.25">
      <c r="I32708" s="80"/>
      <c r="AX32708" s="80"/>
      <c r="AY32708" s="80"/>
      <c r="AZ32708" s="80"/>
      <c r="BA32708" s="80"/>
      <c r="BB32708" s="80"/>
    </row>
    <row r="32709" spans="9:54" x14ac:dyDescent="0.25">
      <c r="I32709" s="80"/>
      <c r="AX32709" s="80"/>
      <c r="AY32709" s="80"/>
      <c r="AZ32709" s="80"/>
      <c r="BA32709" s="80"/>
      <c r="BB32709" s="80"/>
    </row>
    <row r="32710" spans="9:54" x14ac:dyDescent="0.25">
      <c r="I32710" s="80"/>
      <c r="AX32710" s="80"/>
      <c r="AY32710" s="80"/>
      <c r="AZ32710" s="80"/>
      <c r="BA32710" s="80"/>
      <c r="BB32710" s="80"/>
    </row>
    <row r="32711" spans="9:54" x14ac:dyDescent="0.25">
      <c r="I32711" s="80"/>
      <c r="AX32711" s="80"/>
      <c r="AY32711" s="80"/>
      <c r="AZ32711" s="80"/>
      <c r="BA32711" s="80"/>
      <c r="BB32711" s="80"/>
    </row>
    <row r="32712" spans="9:54" x14ac:dyDescent="0.25">
      <c r="I32712" s="80"/>
      <c r="AX32712" s="80"/>
      <c r="AY32712" s="80"/>
      <c r="AZ32712" s="80"/>
      <c r="BA32712" s="80"/>
      <c r="BB32712" s="80"/>
    </row>
    <row r="32713" spans="9:54" x14ac:dyDescent="0.25">
      <c r="I32713" s="80"/>
      <c r="AX32713" s="80"/>
      <c r="AY32713" s="80"/>
      <c r="AZ32713" s="80"/>
      <c r="BA32713" s="80"/>
      <c r="BB32713" s="80"/>
    </row>
    <row r="32714" spans="9:54" x14ac:dyDescent="0.25">
      <c r="I32714" s="80"/>
      <c r="AX32714" s="80"/>
      <c r="AY32714" s="80"/>
      <c r="AZ32714" s="80"/>
      <c r="BA32714" s="80"/>
      <c r="BB32714" s="80"/>
    </row>
    <row r="32715" spans="9:54" x14ac:dyDescent="0.25">
      <c r="I32715" s="80"/>
      <c r="AX32715" s="80"/>
      <c r="AY32715" s="80"/>
      <c r="AZ32715" s="80"/>
      <c r="BA32715" s="80"/>
      <c r="BB32715" s="80"/>
    </row>
    <row r="32716" spans="9:54" x14ac:dyDescent="0.25">
      <c r="I32716" s="80"/>
      <c r="AX32716" s="80"/>
      <c r="AY32716" s="80"/>
      <c r="AZ32716" s="80"/>
      <c r="BA32716" s="80"/>
      <c r="BB32716" s="80"/>
    </row>
    <row r="32717" spans="9:54" x14ac:dyDescent="0.25">
      <c r="I32717" s="80"/>
      <c r="AX32717" s="80"/>
      <c r="AY32717" s="80"/>
      <c r="AZ32717" s="80"/>
      <c r="BA32717" s="80"/>
      <c r="BB32717" s="80"/>
    </row>
    <row r="32718" spans="9:54" x14ac:dyDescent="0.25">
      <c r="I32718" s="80"/>
      <c r="AX32718" s="80"/>
      <c r="AY32718" s="80"/>
      <c r="AZ32718" s="80"/>
      <c r="BA32718" s="80"/>
      <c r="BB32718" s="80"/>
    </row>
    <row r="32719" spans="9:54" x14ac:dyDescent="0.25">
      <c r="I32719" s="80"/>
      <c r="AX32719" s="80"/>
      <c r="AY32719" s="80"/>
      <c r="AZ32719" s="80"/>
      <c r="BA32719" s="80"/>
      <c r="BB32719" s="80"/>
    </row>
    <row r="32720" spans="9:54" x14ac:dyDescent="0.25">
      <c r="I32720" s="80"/>
      <c r="AX32720" s="80"/>
      <c r="AY32720" s="80"/>
      <c r="AZ32720" s="80"/>
      <c r="BA32720" s="80"/>
      <c r="BB32720" s="80"/>
    </row>
    <row r="32721" spans="9:54" x14ac:dyDescent="0.25">
      <c r="I32721" s="80"/>
      <c r="AX32721" s="80"/>
      <c r="AY32721" s="80"/>
      <c r="AZ32721" s="80"/>
      <c r="BA32721" s="80"/>
      <c r="BB32721" s="80"/>
    </row>
    <row r="32722" spans="9:54" x14ac:dyDescent="0.25">
      <c r="I32722" s="80"/>
      <c r="AX32722" s="80"/>
      <c r="AY32722" s="80"/>
      <c r="AZ32722" s="80"/>
      <c r="BA32722" s="80"/>
      <c r="BB32722" s="80"/>
    </row>
    <row r="32723" spans="9:54" x14ac:dyDescent="0.25">
      <c r="I32723" s="80"/>
      <c r="AX32723" s="80"/>
      <c r="AY32723" s="80"/>
      <c r="AZ32723" s="80"/>
      <c r="BA32723" s="80"/>
      <c r="BB32723" s="80"/>
    </row>
    <row r="32724" spans="9:54" x14ac:dyDescent="0.25">
      <c r="I32724" s="80"/>
      <c r="AX32724" s="80"/>
      <c r="AY32724" s="80"/>
      <c r="AZ32724" s="80"/>
      <c r="BA32724" s="80"/>
      <c r="BB32724" s="80"/>
    </row>
    <row r="32725" spans="9:54" x14ac:dyDescent="0.25">
      <c r="I32725" s="80"/>
      <c r="AX32725" s="80"/>
      <c r="AY32725" s="80"/>
      <c r="AZ32725" s="80"/>
      <c r="BA32725" s="80"/>
      <c r="BB32725" s="80"/>
    </row>
    <row r="32726" spans="9:54" x14ac:dyDescent="0.25">
      <c r="I32726" s="80"/>
      <c r="AX32726" s="80"/>
      <c r="AY32726" s="80"/>
      <c r="AZ32726" s="80"/>
      <c r="BA32726" s="80"/>
      <c r="BB32726" s="80"/>
    </row>
    <row r="32727" spans="9:54" x14ac:dyDescent="0.25">
      <c r="I32727" s="80"/>
      <c r="AX32727" s="80"/>
      <c r="AY32727" s="80"/>
      <c r="AZ32727" s="80"/>
      <c r="BA32727" s="80"/>
      <c r="BB32727" s="80"/>
    </row>
    <row r="32728" spans="9:54" x14ac:dyDescent="0.25">
      <c r="I32728" s="80"/>
      <c r="AX32728" s="80"/>
      <c r="AY32728" s="80"/>
      <c r="AZ32728" s="80"/>
      <c r="BA32728" s="80"/>
      <c r="BB32728" s="80"/>
    </row>
    <row r="32729" spans="9:54" x14ac:dyDescent="0.25">
      <c r="I32729" s="80"/>
      <c r="AX32729" s="80"/>
      <c r="AY32729" s="80"/>
      <c r="AZ32729" s="80"/>
      <c r="BA32729" s="80"/>
      <c r="BB32729" s="80"/>
    </row>
    <row r="32730" spans="9:54" x14ac:dyDescent="0.25">
      <c r="I32730" s="80"/>
      <c r="AX32730" s="80"/>
      <c r="AY32730" s="80"/>
      <c r="AZ32730" s="80"/>
      <c r="BA32730" s="80"/>
      <c r="BB32730" s="80"/>
    </row>
    <row r="32731" spans="9:54" x14ac:dyDescent="0.25">
      <c r="I32731" s="80"/>
      <c r="AX32731" s="80"/>
      <c r="AY32731" s="80"/>
      <c r="AZ32731" s="80"/>
      <c r="BA32731" s="80"/>
      <c r="BB32731" s="80"/>
    </row>
    <row r="32732" spans="9:54" x14ac:dyDescent="0.25">
      <c r="I32732" s="80"/>
      <c r="AX32732" s="80"/>
      <c r="AY32732" s="80"/>
      <c r="AZ32732" s="80"/>
      <c r="BA32732" s="80"/>
      <c r="BB32732" s="80"/>
    </row>
    <row r="32733" spans="9:54" x14ac:dyDescent="0.25">
      <c r="I32733" s="80"/>
      <c r="AX32733" s="80"/>
      <c r="AY32733" s="80"/>
      <c r="AZ32733" s="80"/>
      <c r="BA32733" s="80"/>
      <c r="BB32733" s="80"/>
    </row>
    <row r="32734" spans="9:54" x14ac:dyDescent="0.25">
      <c r="I32734" s="80"/>
      <c r="AX32734" s="80"/>
      <c r="AY32734" s="80"/>
      <c r="AZ32734" s="80"/>
      <c r="BA32734" s="80"/>
      <c r="BB32734" s="80"/>
    </row>
    <row r="32735" spans="9:54" x14ac:dyDescent="0.25">
      <c r="I32735" s="80"/>
      <c r="AX32735" s="80"/>
      <c r="AY32735" s="80"/>
      <c r="AZ32735" s="80"/>
      <c r="BA32735" s="80"/>
      <c r="BB32735" s="80"/>
    </row>
    <row r="32736" spans="9:54" x14ac:dyDescent="0.25">
      <c r="I32736" s="80"/>
      <c r="AX32736" s="80"/>
      <c r="AY32736" s="80"/>
      <c r="AZ32736" s="80"/>
      <c r="BA32736" s="80"/>
      <c r="BB32736" s="80"/>
    </row>
    <row r="32737" spans="9:54" x14ac:dyDescent="0.25">
      <c r="I32737" s="80"/>
      <c r="AX32737" s="80"/>
      <c r="AY32737" s="80"/>
      <c r="AZ32737" s="80"/>
      <c r="BA32737" s="80"/>
      <c r="BB32737" s="80"/>
    </row>
    <row r="32738" spans="9:54" x14ac:dyDescent="0.25">
      <c r="I32738" s="80"/>
      <c r="AX32738" s="80"/>
      <c r="AY32738" s="80"/>
      <c r="AZ32738" s="80"/>
      <c r="BA32738" s="80"/>
      <c r="BB32738" s="80"/>
    </row>
    <row r="32739" spans="9:54" x14ac:dyDescent="0.25">
      <c r="I32739" s="80"/>
      <c r="AX32739" s="80"/>
      <c r="AY32739" s="80"/>
      <c r="AZ32739" s="80"/>
      <c r="BA32739" s="80"/>
      <c r="BB32739" s="80"/>
    </row>
    <row r="32740" spans="9:54" x14ac:dyDescent="0.25">
      <c r="I32740" s="80"/>
      <c r="AX32740" s="80"/>
      <c r="AY32740" s="80"/>
      <c r="AZ32740" s="80"/>
      <c r="BA32740" s="80"/>
      <c r="BB32740" s="80"/>
    </row>
    <row r="32741" spans="9:54" x14ac:dyDescent="0.25">
      <c r="I32741" s="80"/>
      <c r="AX32741" s="80"/>
      <c r="AY32741" s="80"/>
      <c r="AZ32741" s="80"/>
      <c r="BA32741" s="80"/>
      <c r="BB32741" s="80"/>
    </row>
    <row r="32742" spans="9:54" x14ac:dyDescent="0.25">
      <c r="I32742" s="80"/>
      <c r="AX32742" s="80"/>
      <c r="AY32742" s="80"/>
      <c r="AZ32742" s="80"/>
      <c r="BA32742" s="80"/>
      <c r="BB32742" s="80"/>
    </row>
    <row r="32743" spans="9:54" x14ac:dyDescent="0.25">
      <c r="I32743" s="80"/>
      <c r="AX32743" s="80"/>
      <c r="AY32743" s="80"/>
      <c r="AZ32743" s="80"/>
      <c r="BA32743" s="80"/>
      <c r="BB32743" s="80"/>
    </row>
    <row r="32744" spans="9:54" x14ac:dyDescent="0.25">
      <c r="I32744" s="80"/>
      <c r="AX32744" s="80"/>
      <c r="AY32744" s="80"/>
      <c r="AZ32744" s="80"/>
      <c r="BA32744" s="80"/>
      <c r="BB32744" s="80"/>
    </row>
    <row r="32745" spans="9:54" x14ac:dyDescent="0.25">
      <c r="I32745" s="80"/>
      <c r="AX32745" s="80"/>
      <c r="AY32745" s="80"/>
      <c r="AZ32745" s="80"/>
      <c r="BA32745" s="80"/>
      <c r="BB32745" s="80"/>
    </row>
    <row r="32746" spans="9:54" x14ac:dyDescent="0.25">
      <c r="I32746" s="80"/>
      <c r="AX32746" s="80"/>
      <c r="AY32746" s="80"/>
      <c r="AZ32746" s="80"/>
      <c r="BA32746" s="80"/>
      <c r="BB32746" s="80"/>
    </row>
    <row r="32747" spans="9:54" x14ac:dyDescent="0.25">
      <c r="I32747" s="80"/>
      <c r="AX32747" s="80"/>
      <c r="AY32747" s="80"/>
      <c r="AZ32747" s="80"/>
      <c r="BA32747" s="80"/>
      <c r="BB32747" s="80"/>
    </row>
    <row r="32748" spans="9:54" x14ac:dyDescent="0.25">
      <c r="I32748" s="80"/>
      <c r="AX32748" s="80"/>
      <c r="AY32748" s="80"/>
      <c r="AZ32748" s="80"/>
      <c r="BA32748" s="80"/>
      <c r="BB32748" s="80"/>
    </row>
    <row r="32749" spans="9:54" x14ac:dyDescent="0.25">
      <c r="I32749" s="80"/>
      <c r="AX32749" s="80"/>
      <c r="AY32749" s="80"/>
      <c r="AZ32749" s="80"/>
      <c r="BA32749" s="80"/>
      <c r="BB32749" s="80"/>
    </row>
    <row r="32750" spans="9:54" x14ac:dyDescent="0.25">
      <c r="I32750" s="80"/>
      <c r="AX32750" s="80"/>
      <c r="AY32750" s="80"/>
      <c r="AZ32750" s="80"/>
      <c r="BA32750" s="80"/>
      <c r="BB32750" s="80"/>
    </row>
    <row r="32751" spans="9:54" x14ac:dyDescent="0.25">
      <c r="I32751" s="80"/>
      <c r="AX32751" s="80"/>
      <c r="AY32751" s="80"/>
      <c r="AZ32751" s="80"/>
      <c r="BA32751" s="80"/>
      <c r="BB32751" s="80"/>
    </row>
    <row r="32752" spans="9:54" x14ac:dyDescent="0.25">
      <c r="I32752" s="80"/>
      <c r="AX32752" s="80"/>
      <c r="AY32752" s="80"/>
      <c r="AZ32752" s="80"/>
      <c r="BA32752" s="80"/>
      <c r="BB32752" s="80"/>
    </row>
    <row r="32753" spans="9:54" x14ac:dyDescent="0.25">
      <c r="I32753" s="80"/>
      <c r="AX32753" s="80"/>
      <c r="AY32753" s="80"/>
      <c r="AZ32753" s="80"/>
      <c r="BA32753" s="80"/>
      <c r="BB32753" s="80"/>
    </row>
    <row r="32754" spans="9:54" x14ac:dyDescent="0.25">
      <c r="I32754" s="80"/>
      <c r="AX32754" s="80"/>
      <c r="AY32754" s="80"/>
      <c r="AZ32754" s="80"/>
      <c r="BA32754" s="80"/>
      <c r="BB32754" s="80"/>
    </row>
    <row r="32755" spans="9:54" x14ac:dyDescent="0.25">
      <c r="I32755" s="80"/>
      <c r="AX32755" s="80"/>
      <c r="AY32755" s="80"/>
      <c r="AZ32755" s="80"/>
      <c r="BA32755" s="80"/>
      <c r="BB32755" s="80"/>
    </row>
    <row r="32756" spans="9:54" x14ac:dyDescent="0.25">
      <c r="I32756" s="80"/>
      <c r="AX32756" s="80"/>
      <c r="AY32756" s="80"/>
      <c r="AZ32756" s="80"/>
      <c r="BA32756" s="80"/>
      <c r="BB32756" s="80"/>
    </row>
    <row r="32757" spans="9:54" x14ac:dyDescent="0.25">
      <c r="I32757" s="80"/>
      <c r="AX32757" s="80"/>
      <c r="AY32757" s="80"/>
      <c r="AZ32757" s="80"/>
      <c r="BA32757" s="80"/>
      <c r="BB32757" s="80"/>
    </row>
    <row r="32758" spans="9:54" x14ac:dyDescent="0.25">
      <c r="I32758" s="80"/>
      <c r="AX32758" s="80"/>
      <c r="AY32758" s="80"/>
      <c r="AZ32758" s="80"/>
      <c r="BA32758" s="80"/>
      <c r="BB32758" s="80"/>
    </row>
    <row r="32759" spans="9:54" x14ac:dyDescent="0.25">
      <c r="I32759" s="80"/>
      <c r="AX32759" s="80"/>
      <c r="AY32759" s="80"/>
      <c r="AZ32759" s="80"/>
      <c r="BA32759" s="80"/>
      <c r="BB32759" s="80"/>
    </row>
    <row r="32760" spans="9:54" x14ac:dyDescent="0.25">
      <c r="I32760" s="80"/>
      <c r="AX32760" s="80"/>
      <c r="AY32760" s="80"/>
      <c r="AZ32760" s="80"/>
      <c r="BA32760" s="80"/>
      <c r="BB32760" s="80"/>
    </row>
    <row r="32761" spans="9:54" x14ac:dyDescent="0.25">
      <c r="I32761" s="80"/>
      <c r="AX32761" s="80"/>
      <c r="AY32761" s="80"/>
      <c r="AZ32761" s="80"/>
      <c r="BA32761" s="80"/>
      <c r="BB32761" s="80"/>
    </row>
    <row r="32762" spans="9:54" x14ac:dyDescent="0.25">
      <c r="I32762" s="80"/>
      <c r="AX32762" s="80"/>
      <c r="AY32762" s="80"/>
      <c r="AZ32762" s="80"/>
      <c r="BA32762" s="80"/>
      <c r="BB32762" s="80"/>
    </row>
    <row r="32763" spans="9:54" x14ac:dyDescent="0.25">
      <c r="I32763" s="80"/>
      <c r="AX32763" s="80"/>
      <c r="AY32763" s="80"/>
      <c r="AZ32763" s="80"/>
      <c r="BA32763" s="80"/>
      <c r="BB32763" s="80"/>
    </row>
    <row r="32764" spans="9:54" x14ac:dyDescent="0.25">
      <c r="I32764" s="80"/>
      <c r="AX32764" s="80"/>
      <c r="AY32764" s="80"/>
      <c r="AZ32764" s="80"/>
      <c r="BA32764" s="80"/>
      <c r="BB32764" s="80"/>
    </row>
    <row r="32765" spans="9:54" x14ac:dyDescent="0.25">
      <c r="I32765" s="80"/>
      <c r="AX32765" s="80"/>
      <c r="AY32765" s="80"/>
      <c r="AZ32765" s="80"/>
      <c r="BA32765" s="80"/>
      <c r="BB32765" s="80"/>
    </row>
    <row r="32766" spans="9:54" x14ac:dyDescent="0.25">
      <c r="I32766" s="80"/>
      <c r="AX32766" s="80"/>
      <c r="AY32766" s="80"/>
      <c r="AZ32766" s="80"/>
      <c r="BA32766" s="80"/>
      <c r="BB32766" s="80"/>
    </row>
    <row r="32767" spans="9:54" x14ac:dyDescent="0.25">
      <c r="I32767" s="80"/>
      <c r="AX32767" s="80"/>
      <c r="AY32767" s="80"/>
      <c r="AZ32767" s="80"/>
      <c r="BA32767" s="80"/>
      <c r="BB32767" s="80"/>
    </row>
    <row r="32768" spans="9:54" x14ac:dyDescent="0.25">
      <c r="I32768" s="80"/>
      <c r="AX32768" s="80"/>
      <c r="AY32768" s="80"/>
      <c r="AZ32768" s="80"/>
      <c r="BA32768" s="80"/>
      <c r="BB32768" s="80"/>
    </row>
    <row r="32769" spans="9:54" x14ac:dyDescent="0.25">
      <c r="I32769" s="80"/>
      <c r="AX32769" s="80"/>
      <c r="AY32769" s="80"/>
      <c r="AZ32769" s="80"/>
      <c r="BA32769" s="80"/>
      <c r="BB32769" s="80"/>
    </row>
    <row r="32770" spans="9:54" x14ac:dyDescent="0.25">
      <c r="I32770" s="80"/>
      <c r="AX32770" s="80"/>
      <c r="AY32770" s="80"/>
      <c r="AZ32770" s="80"/>
      <c r="BA32770" s="80"/>
      <c r="BB32770" s="80"/>
    </row>
    <row r="32771" spans="9:54" x14ac:dyDescent="0.25">
      <c r="I32771" s="80"/>
      <c r="AX32771" s="80"/>
      <c r="AY32771" s="80"/>
      <c r="AZ32771" s="80"/>
      <c r="BA32771" s="80"/>
      <c r="BB32771" s="80"/>
    </row>
    <row r="32772" spans="9:54" x14ac:dyDescent="0.25">
      <c r="I32772" s="80"/>
      <c r="AX32772" s="80"/>
      <c r="AY32772" s="80"/>
      <c r="AZ32772" s="80"/>
      <c r="BA32772" s="80"/>
      <c r="BB32772" s="80"/>
    </row>
    <row r="32773" spans="9:54" x14ac:dyDescent="0.25">
      <c r="I32773" s="80"/>
      <c r="AX32773" s="80"/>
      <c r="AY32773" s="80"/>
      <c r="AZ32773" s="80"/>
      <c r="BA32773" s="80"/>
      <c r="BB32773" s="80"/>
    </row>
    <row r="32774" spans="9:54" x14ac:dyDescent="0.25">
      <c r="I32774" s="80"/>
      <c r="AX32774" s="80"/>
      <c r="AY32774" s="80"/>
      <c r="AZ32774" s="80"/>
      <c r="BA32774" s="80"/>
      <c r="BB32774" s="80"/>
    </row>
    <row r="32775" spans="9:54" x14ac:dyDescent="0.25">
      <c r="I32775" s="80"/>
      <c r="AX32775" s="80"/>
      <c r="AY32775" s="80"/>
      <c r="AZ32775" s="80"/>
      <c r="BA32775" s="80"/>
      <c r="BB32775" s="80"/>
    </row>
    <row r="32776" spans="9:54" x14ac:dyDescent="0.25">
      <c r="I32776" s="80"/>
      <c r="AX32776" s="80"/>
      <c r="AY32776" s="80"/>
      <c r="AZ32776" s="80"/>
      <c r="BA32776" s="80"/>
      <c r="BB32776" s="80"/>
    </row>
    <row r="32777" spans="9:54" x14ac:dyDescent="0.25">
      <c r="I32777" s="80"/>
      <c r="AX32777" s="80"/>
      <c r="AY32777" s="80"/>
      <c r="AZ32777" s="80"/>
      <c r="BA32777" s="80"/>
      <c r="BB32777" s="80"/>
    </row>
    <row r="32778" spans="9:54" x14ac:dyDescent="0.25">
      <c r="I32778" s="80"/>
      <c r="AX32778" s="80"/>
      <c r="AY32778" s="80"/>
      <c r="AZ32778" s="80"/>
      <c r="BA32778" s="80"/>
      <c r="BB32778" s="80"/>
    </row>
    <row r="32779" spans="9:54" x14ac:dyDescent="0.25">
      <c r="I32779" s="80"/>
      <c r="AX32779" s="80"/>
      <c r="AY32779" s="80"/>
      <c r="AZ32779" s="80"/>
      <c r="BA32779" s="80"/>
      <c r="BB32779" s="80"/>
    </row>
    <row r="32780" spans="9:54" x14ac:dyDescent="0.25">
      <c r="I32780" s="80"/>
      <c r="AX32780" s="80"/>
      <c r="AY32780" s="80"/>
      <c r="AZ32780" s="80"/>
      <c r="BA32780" s="80"/>
      <c r="BB32780" s="80"/>
    </row>
    <row r="32781" spans="9:54" x14ac:dyDescent="0.25">
      <c r="I32781" s="80"/>
      <c r="AX32781" s="80"/>
      <c r="AY32781" s="80"/>
      <c r="AZ32781" s="80"/>
      <c r="BA32781" s="80"/>
      <c r="BB32781" s="80"/>
    </row>
    <row r="32782" spans="9:54" x14ac:dyDescent="0.25">
      <c r="I32782" s="80"/>
      <c r="AX32782" s="80"/>
      <c r="AY32782" s="80"/>
      <c r="AZ32782" s="80"/>
      <c r="BA32782" s="80"/>
      <c r="BB32782" s="80"/>
    </row>
    <row r="32783" spans="9:54" x14ac:dyDescent="0.25">
      <c r="I32783" s="80"/>
      <c r="AX32783" s="80"/>
      <c r="AY32783" s="80"/>
      <c r="AZ32783" s="80"/>
      <c r="BA32783" s="80"/>
      <c r="BB32783" s="80"/>
    </row>
    <row r="32784" spans="9:54" x14ac:dyDescent="0.25">
      <c r="I32784" s="80"/>
      <c r="AX32784" s="80"/>
      <c r="AY32784" s="80"/>
      <c r="AZ32784" s="80"/>
      <c r="BA32784" s="80"/>
      <c r="BB32784" s="80"/>
    </row>
    <row r="32785" spans="9:54" x14ac:dyDescent="0.25">
      <c r="I32785" s="80"/>
      <c r="AX32785" s="80"/>
      <c r="AY32785" s="80"/>
      <c r="AZ32785" s="80"/>
      <c r="BA32785" s="80"/>
      <c r="BB32785" s="80"/>
    </row>
    <row r="32786" spans="9:54" x14ac:dyDescent="0.25">
      <c r="I32786" s="80"/>
      <c r="AX32786" s="80"/>
      <c r="AY32786" s="80"/>
      <c r="AZ32786" s="80"/>
      <c r="BA32786" s="80"/>
      <c r="BB32786" s="80"/>
    </row>
    <row r="32787" spans="9:54" x14ac:dyDescent="0.25">
      <c r="I32787" s="80"/>
      <c r="AX32787" s="80"/>
      <c r="AY32787" s="80"/>
      <c r="AZ32787" s="80"/>
      <c r="BA32787" s="80"/>
      <c r="BB32787" s="80"/>
    </row>
    <row r="32788" spans="9:54" x14ac:dyDescent="0.25">
      <c r="I32788" s="80"/>
      <c r="AX32788" s="80"/>
      <c r="AY32788" s="80"/>
      <c r="AZ32788" s="80"/>
      <c r="BA32788" s="80"/>
      <c r="BB32788" s="80"/>
    </row>
    <row r="32789" spans="9:54" x14ac:dyDescent="0.25">
      <c r="I32789" s="80"/>
      <c r="AX32789" s="80"/>
      <c r="AY32789" s="80"/>
      <c r="AZ32789" s="80"/>
      <c r="BA32789" s="80"/>
      <c r="BB32789" s="80"/>
    </row>
    <row r="32790" spans="9:54" x14ac:dyDescent="0.25">
      <c r="I32790" s="80"/>
      <c r="AX32790" s="80"/>
      <c r="AY32790" s="80"/>
      <c r="AZ32790" s="80"/>
      <c r="BA32790" s="80"/>
      <c r="BB32790" s="80"/>
    </row>
    <row r="32791" spans="9:54" x14ac:dyDescent="0.25">
      <c r="I32791" s="80"/>
      <c r="AX32791" s="80"/>
      <c r="AY32791" s="80"/>
      <c r="AZ32791" s="80"/>
      <c r="BA32791" s="80"/>
      <c r="BB32791" s="80"/>
    </row>
    <row r="32792" spans="9:54" x14ac:dyDescent="0.25">
      <c r="I32792" s="80"/>
      <c r="AX32792" s="80"/>
      <c r="AY32792" s="80"/>
      <c r="AZ32792" s="80"/>
      <c r="BA32792" s="80"/>
      <c r="BB32792" s="80"/>
    </row>
    <row r="32793" spans="9:54" x14ac:dyDescent="0.25">
      <c r="I32793" s="80"/>
      <c r="AX32793" s="80"/>
      <c r="AY32793" s="80"/>
      <c r="AZ32793" s="80"/>
      <c r="BA32793" s="80"/>
      <c r="BB32793" s="80"/>
    </row>
    <row r="32794" spans="9:54" x14ac:dyDescent="0.25">
      <c r="I32794" s="80"/>
      <c r="AX32794" s="80"/>
      <c r="AY32794" s="80"/>
      <c r="AZ32794" s="80"/>
      <c r="BA32794" s="80"/>
      <c r="BB32794" s="80"/>
    </row>
    <row r="32795" spans="9:54" x14ac:dyDescent="0.25">
      <c r="I32795" s="80"/>
      <c r="AX32795" s="80"/>
      <c r="AY32795" s="80"/>
      <c r="AZ32795" s="80"/>
      <c r="BA32795" s="80"/>
      <c r="BB32795" s="80"/>
    </row>
    <row r="32796" spans="9:54" x14ac:dyDescent="0.25">
      <c r="I32796" s="80"/>
      <c r="AX32796" s="80"/>
      <c r="AY32796" s="80"/>
      <c r="AZ32796" s="80"/>
      <c r="BA32796" s="80"/>
      <c r="BB32796" s="80"/>
    </row>
    <row r="32797" spans="9:54" x14ac:dyDescent="0.25">
      <c r="I32797" s="80"/>
      <c r="AX32797" s="80"/>
      <c r="AY32797" s="80"/>
      <c r="AZ32797" s="80"/>
      <c r="BA32797" s="80"/>
      <c r="BB32797" s="80"/>
    </row>
    <row r="32798" spans="9:54" x14ac:dyDescent="0.25">
      <c r="I32798" s="80"/>
      <c r="AX32798" s="80"/>
      <c r="AY32798" s="80"/>
      <c r="AZ32798" s="80"/>
      <c r="BA32798" s="80"/>
      <c r="BB32798" s="80"/>
    </row>
    <row r="32799" spans="9:54" x14ac:dyDescent="0.25">
      <c r="I32799" s="80"/>
      <c r="AX32799" s="80"/>
      <c r="AY32799" s="80"/>
      <c r="AZ32799" s="80"/>
      <c r="BA32799" s="80"/>
      <c r="BB32799" s="80"/>
    </row>
    <row r="32800" spans="9:54" x14ac:dyDescent="0.25">
      <c r="I32800" s="80"/>
      <c r="AX32800" s="80"/>
      <c r="AY32800" s="80"/>
      <c r="AZ32800" s="80"/>
      <c r="BA32800" s="80"/>
      <c r="BB32800" s="80"/>
    </row>
    <row r="32801" spans="9:54" x14ac:dyDescent="0.25">
      <c r="I32801" s="80"/>
      <c r="AX32801" s="80"/>
      <c r="AY32801" s="80"/>
      <c r="AZ32801" s="80"/>
      <c r="BA32801" s="80"/>
      <c r="BB32801" s="80"/>
    </row>
    <row r="32802" spans="9:54" x14ac:dyDescent="0.25">
      <c r="I32802" s="80"/>
      <c r="AX32802" s="80"/>
      <c r="AY32802" s="80"/>
      <c r="AZ32802" s="80"/>
      <c r="BA32802" s="80"/>
      <c r="BB32802" s="80"/>
    </row>
    <row r="32803" spans="9:54" x14ac:dyDescent="0.25">
      <c r="I32803" s="80"/>
      <c r="AX32803" s="80"/>
      <c r="AY32803" s="80"/>
      <c r="AZ32803" s="80"/>
      <c r="BA32803" s="80"/>
      <c r="BB32803" s="80"/>
    </row>
    <row r="32804" spans="9:54" x14ac:dyDescent="0.25">
      <c r="I32804" s="80"/>
      <c r="AX32804" s="80"/>
      <c r="AY32804" s="80"/>
      <c r="AZ32804" s="80"/>
      <c r="BA32804" s="80"/>
      <c r="BB32804" s="80"/>
    </row>
    <row r="32805" spans="9:54" x14ac:dyDescent="0.25">
      <c r="I32805" s="80"/>
      <c r="AX32805" s="80"/>
      <c r="AY32805" s="80"/>
      <c r="AZ32805" s="80"/>
      <c r="BA32805" s="80"/>
      <c r="BB32805" s="80"/>
    </row>
    <row r="32806" spans="9:54" x14ac:dyDescent="0.25">
      <c r="I32806" s="80"/>
      <c r="AX32806" s="80"/>
      <c r="AY32806" s="80"/>
      <c r="AZ32806" s="80"/>
      <c r="BA32806" s="80"/>
      <c r="BB32806" s="80"/>
    </row>
    <row r="32807" spans="9:54" x14ac:dyDescent="0.25">
      <c r="I32807" s="80"/>
      <c r="AX32807" s="80"/>
      <c r="AY32807" s="80"/>
      <c r="AZ32807" s="80"/>
      <c r="BA32807" s="80"/>
      <c r="BB32807" s="80"/>
    </row>
    <row r="32808" spans="9:54" x14ac:dyDescent="0.25">
      <c r="I32808" s="80"/>
      <c r="AX32808" s="80"/>
      <c r="AY32808" s="80"/>
      <c r="AZ32808" s="80"/>
      <c r="BA32808" s="80"/>
      <c r="BB32808" s="80"/>
    </row>
    <row r="32809" spans="9:54" x14ac:dyDescent="0.25">
      <c r="I32809" s="80"/>
      <c r="AX32809" s="80"/>
      <c r="AY32809" s="80"/>
      <c r="AZ32809" s="80"/>
      <c r="BA32809" s="80"/>
      <c r="BB32809" s="80"/>
    </row>
    <row r="32810" spans="9:54" x14ac:dyDescent="0.25">
      <c r="I32810" s="80"/>
      <c r="AX32810" s="80"/>
      <c r="AY32810" s="80"/>
      <c r="AZ32810" s="80"/>
      <c r="BA32810" s="80"/>
      <c r="BB32810" s="80"/>
    </row>
    <row r="32811" spans="9:54" x14ac:dyDescent="0.25">
      <c r="I32811" s="80"/>
      <c r="AX32811" s="80"/>
      <c r="AY32811" s="80"/>
      <c r="AZ32811" s="80"/>
      <c r="BA32811" s="80"/>
      <c r="BB32811" s="80"/>
    </row>
    <row r="32812" spans="9:54" x14ac:dyDescent="0.25">
      <c r="I32812" s="80"/>
      <c r="AX32812" s="80"/>
      <c r="AY32812" s="80"/>
      <c r="AZ32812" s="80"/>
      <c r="BA32812" s="80"/>
      <c r="BB32812" s="80"/>
    </row>
    <row r="32813" spans="9:54" x14ac:dyDescent="0.25">
      <c r="I32813" s="80"/>
      <c r="AX32813" s="80"/>
      <c r="AY32813" s="80"/>
      <c r="AZ32813" s="80"/>
      <c r="BA32813" s="80"/>
      <c r="BB32813" s="80"/>
    </row>
    <row r="32814" spans="9:54" x14ac:dyDescent="0.25">
      <c r="I32814" s="80"/>
      <c r="AX32814" s="80"/>
      <c r="AY32814" s="80"/>
      <c r="AZ32814" s="80"/>
      <c r="BA32814" s="80"/>
      <c r="BB32814" s="80"/>
    </row>
    <row r="32815" spans="9:54" x14ac:dyDescent="0.25">
      <c r="I32815" s="80"/>
      <c r="AX32815" s="80"/>
      <c r="AY32815" s="80"/>
      <c r="AZ32815" s="80"/>
      <c r="BA32815" s="80"/>
      <c r="BB32815" s="80"/>
    </row>
    <row r="32816" spans="9:54" x14ac:dyDescent="0.25">
      <c r="I32816" s="80"/>
      <c r="AX32816" s="80"/>
      <c r="AY32816" s="80"/>
      <c r="AZ32816" s="80"/>
      <c r="BA32816" s="80"/>
      <c r="BB32816" s="80"/>
    </row>
    <row r="32817" spans="9:54" x14ac:dyDescent="0.25">
      <c r="I32817" s="80"/>
      <c r="AX32817" s="80"/>
      <c r="AY32817" s="80"/>
      <c r="AZ32817" s="80"/>
      <c r="BA32817" s="80"/>
      <c r="BB32817" s="80"/>
    </row>
    <row r="32818" spans="9:54" x14ac:dyDescent="0.25">
      <c r="I32818" s="80"/>
      <c r="AX32818" s="80"/>
      <c r="AY32818" s="80"/>
      <c r="AZ32818" s="80"/>
      <c r="BA32818" s="80"/>
      <c r="BB32818" s="80"/>
    </row>
    <row r="32819" spans="9:54" x14ac:dyDescent="0.25">
      <c r="I32819" s="80"/>
      <c r="AX32819" s="80"/>
      <c r="AY32819" s="80"/>
      <c r="AZ32819" s="80"/>
      <c r="BA32819" s="80"/>
      <c r="BB32819" s="80"/>
    </row>
    <row r="32820" spans="9:54" x14ac:dyDescent="0.25">
      <c r="I32820" s="80"/>
      <c r="AX32820" s="80"/>
      <c r="AY32820" s="80"/>
      <c r="AZ32820" s="80"/>
      <c r="BA32820" s="80"/>
      <c r="BB32820" s="80"/>
    </row>
    <row r="32821" spans="9:54" x14ac:dyDescent="0.25">
      <c r="I32821" s="80"/>
      <c r="AX32821" s="80"/>
      <c r="AY32821" s="80"/>
      <c r="AZ32821" s="80"/>
      <c r="BA32821" s="80"/>
      <c r="BB32821" s="80"/>
    </row>
    <row r="32822" spans="9:54" x14ac:dyDescent="0.25">
      <c r="I32822" s="80"/>
      <c r="AX32822" s="80"/>
      <c r="AY32822" s="80"/>
      <c r="AZ32822" s="80"/>
      <c r="BA32822" s="80"/>
      <c r="BB32822" s="80"/>
    </row>
    <row r="32823" spans="9:54" x14ac:dyDescent="0.25">
      <c r="I32823" s="80"/>
      <c r="AX32823" s="80"/>
      <c r="AY32823" s="80"/>
      <c r="AZ32823" s="80"/>
      <c r="BA32823" s="80"/>
      <c r="BB32823" s="80"/>
    </row>
    <row r="32824" spans="9:54" x14ac:dyDescent="0.25">
      <c r="I32824" s="80"/>
      <c r="AX32824" s="80"/>
      <c r="AY32824" s="80"/>
      <c r="AZ32824" s="80"/>
      <c r="BA32824" s="80"/>
      <c r="BB32824" s="80"/>
    </row>
    <row r="32825" spans="9:54" x14ac:dyDescent="0.25">
      <c r="I32825" s="80"/>
      <c r="AX32825" s="80"/>
      <c r="AY32825" s="80"/>
      <c r="AZ32825" s="80"/>
      <c r="BA32825" s="80"/>
      <c r="BB32825" s="80"/>
    </row>
    <row r="32826" spans="9:54" x14ac:dyDescent="0.25">
      <c r="I32826" s="80"/>
      <c r="AX32826" s="80"/>
      <c r="AY32826" s="80"/>
      <c r="AZ32826" s="80"/>
      <c r="BA32826" s="80"/>
      <c r="BB32826" s="80"/>
    </row>
    <row r="32827" spans="9:54" x14ac:dyDescent="0.25">
      <c r="I32827" s="80"/>
      <c r="AX32827" s="80"/>
      <c r="AY32827" s="80"/>
      <c r="AZ32827" s="80"/>
      <c r="BA32827" s="80"/>
      <c r="BB32827" s="80"/>
    </row>
    <row r="32828" spans="9:54" x14ac:dyDescent="0.25">
      <c r="I32828" s="80"/>
      <c r="AX32828" s="80"/>
      <c r="AY32828" s="80"/>
      <c r="AZ32828" s="80"/>
      <c r="BA32828" s="80"/>
      <c r="BB32828" s="80"/>
    </row>
    <row r="32829" spans="9:54" x14ac:dyDescent="0.25">
      <c r="I32829" s="80"/>
      <c r="AX32829" s="80"/>
      <c r="AY32829" s="80"/>
      <c r="AZ32829" s="80"/>
      <c r="BA32829" s="80"/>
      <c r="BB32829" s="80"/>
    </row>
    <row r="32830" spans="9:54" x14ac:dyDescent="0.25">
      <c r="I32830" s="80"/>
      <c r="AX32830" s="80"/>
      <c r="AY32830" s="80"/>
      <c r="AZ32830" s="80"/>
      <c r="BA32830" s="80"/>
      <c r="BB32830" s="80"/>
    </row>
    <row r="32831" spans="9:54" x14ac:dyDescent="0.25">
      <c r="I32831" s="80"/>
      <c r="AX32831" s="80"/>
      <c r="AY32831" s="80"/>
      <c r="AZ32831" s="80"/>
      <c r="BA32831" s="80"/>
      <c r="BB32831" s="80"/>
    </row>
    <row r="32832" spans="9:54" x14ac:dyDescent="0.25">
      <c r="I32832" s="80"/>
      <c r="AX32832" s="80"/>
      <c r="AY32832" s="80"/>
      <c r="AZ32832" s="80"/>
      <c r="BA32832" s="80"/>
      <c r="BB32832" s="80"/>
    </row>
    <row r="32833" spans="9:54" x14ac:dyDescent="0.25">
      <c r="I32833" s="80"/>
      <c r="AX32833" s="80"/>
      <c r="AY32833" s="80"/>
      <c r="AZ32833" s="80"/>
      <c r="BA32833" s="80"/>
      <c r="BB32833" s="80"/>
    </row>
    <row r="32834" spans="9:54" x14ac:dyDescent="0.25">
      <c r="I32834" s="80"/>
      <c r="AX32834" s="80"/>
      <c r="AY32834" s="80"/>
      <c r="AZ32834" s="80"/>
      <c r="BA32834" s="80"/>
      <c r="BB32834" s="80"/>
    </row>
    <row r="32835" spans="9:54" x14ac:dyDescent="0.25">
      <c r="I32835" s="80"/>
      <c r="AX32835" s="80"/>
      <c r="AY32835" s="80"/>
      <c r="AZ32835" s="80"/>
      <c r="BA32835" s="80"/>
      <c r="BB32835" s="80"/>
    </row>
    <row r="32836" spans="9:54" x14ac:dyDescent="0.25">
      <c r="I32836" s="80"/>
      <c r="AX32836" s="80"/>
      <c r="AY32836" s="80"/>
      <c r="AZ32836" s="80"/>
      <c r="BA32836" s="80"/>
      <c r="BB32836" s="80"/>
    </row>
    <row r="32837" spans="9:54" x14ac:dyDescent="0.25">
      <c r="I32837" s="80"/>
      <c r="AX32837" s="80"/>
      <c r="AY32837" s="80"/>
      <c r="AZ32837" s="80"/>
      <c r="BA32837" s="80"/>
      <c r="BB32837" s="80"/>
    </row>
    <row r="32838" spans="9:54" x14ac:dyDescent="0.25">
      <c r="I32838" s="80"/>
      <c r="AX32838" s="80"/>
      <c r="AY32838" s="80"/>
      <c r="AZ32838" s="80"/>
      <c r="BA32838" s="80"/>
      <c r="BB32838" s="80"/>
    </row>
    <row r="32839" spans="9:54" x14ac:dyDescent="0.25">
      <c r="I32839" s="80"/>
      <c r="AX32839" s="80"/>
      <c r="AY32839" s="80"/>
      <c r="AZ32839" s="80"/>
      <c r="BA32839" s="80"/>
      <c r="BB32839" s="80"/>
    </row>
    <row r="32840" spans="9:54" x14ac:dyDescent="0.25">
      <c r="I32840" s="80"/>
      <c r="AX32840" s="80"/>
      <c r="AY32840" s="80"/>
      <c r="AZ32840" s="80"/>
      <c r="BA32840" s="80"/>
      <c r="BB32840" s="80"/>
    </row>
    <row r="32841" spans="9:54" x14ac:dyDescent="0.25">
      <c r="I32841" s="80"/>
      <c r="AX32841" s="80"/>
      <c r="AY32841" s="80"/>
      <c r="AZ32841" s="80"/>
      <c r="BA32841" s="80"/>
      <c r="BB32841" s="80"/>
    </row>
    <row r="32842" spans="9:54" x14ac:dyDescent="0.25">
      <c r="I32842" s="80"/>
      <c r="AX32842" s="80"/>
      <c r="AY32842" s="80"/>
      <c r="AZ32842" s="80"/>
      <c r="BA32842" s="80"/>
      <c r="BB32842" s="80"/>
    </row>
    <row r="32843" spans="9:54" x14ac:dyDescent="0.25">
      <c r="I32843" s="80"/>
      <c r="AX32843" s="80"/>
      <c r="AY32843" s="80"/>
      <c r="AZ32843" s="80"/>
      <c r="BA32843" s="80"/>
      <c r="BB32843" s="80"/>
    </row>
    <row r="32844" spans="9:54" x14ac:dyDescent="0.25">
      <c r="I32844" s="80"/>
      <c r="AX32844" s="80"/>
      <c r="AY32844" s="80"/>
      <c r="AZ32844" s="80"/>
      <c r="BA32844" s="80"/>
      <c r="BB32844" s="80"/>
    </row>
    <row r="32845" spans="9:54" x14ac:dyDescent="0.25">
      <c r="I32845" s="80"/>
      <c r="AX32845" s="80"/>
      <c r="AY32845" s="80"/>
      <c r="AZ32845" s="80"/>
      <c r="BA32845" s="80"/>
      <c r="BB32845" s="80"/>
    </row>
    <row r="32846" spans="9:54" x14ac:dyDescent="0.25">
      <c r="I32846" s="80"/>
      <c r="AX32846" s="80"/>
      <c r="AY32846" s="80"/>
      <c r="AZ32846" s="80"/>
      <c r="BA32846" s="80"/>
      <c r="BB32846" s="80"/>
    </row>
    <row r="32847" spans="9:54" x14ac:dyDescent="0.25">
      <c r="I32847" s="80"/>
      <c r="AX32847" s="80"/>
      <c r="AY32847" s="80"/>
      <c r="AZ32847" s="80"/>
      <c r="BA32847" s="80"/>
      <c r="BB32847" s="80"/>
    </row>
    <row r="32848" spans="9:54" x14ac:dyDescent="0.25">
      <c r="I32848" s="80"/>
      <c r="AX32848" s="80"/>
      <c r="AY32848" s="80"/>
      <c r="AZ32848" s="80"/>
      <c r="BA32848" s="80"/>
      <c r="BB32848" s="80"/>
    </row>
    <row r="32849" spans="9:54" x14ac:dyDescent="0.25">
      <c r="I32849" s="80"/>
      <c r="AX32849" s="80"/>
      <c r="AY32849" s="80"/>
      <c r="AZ32849" s="80"/>
      <c r="BA32849" s="80"/>
      <c r="BB32849" s="80"/>
    </row>
    <row r="32850" spans="9:54" x14ac:dyDescent="0.25">
      <c r="I32850" s="80"/>
      <c r="AX32850" s="80"/>
      <c r="AY32850" s="80"/>
      <c r="AZ32850" s="80"/>
      <c r="BA32850" s="80"/>
      <c r="BB32850" s="80"/>
    </row>
    <row r="32851" spans="9:54" x14ac:dyDescent="0.25">
      <c r="I32851" s="80"/>
      <c r="AX32851" s="80"/>
      <c r="AY32851" s="80"/>
      <c r="AZ32851" s="80"/>
      <c r="BA32851" s="80"/>
      <c r="BB32851" s="80"/>
    </row>
    <row r="32852" spans="9:54" x14ac:dyDescent="0.25">
      <c r="I32852" s="80"/>
      <c r="AX32852" s="80"/>
      <c r="AY32852" s="80"/>
      <c r="AZ32852" s="80"/>
      <c r="BA32852" s="80"/>
      <c r="BB32852" s="80"/>
    </row>
    <row r="32853" spans="9:54" x14ac:dyDescent="0.25">
      <c r="I32853" s="80"/>
      <c r="AX32853" s="80"/>
      <c r="AY32853" s="80"/>
      <c r="AZ32853" s="80"/>
      <c r="BA32853" s="80"/>
      <c r="BB32853" s="80"/>
    </row>
    <row r="32854" spans="9:54" x14ac:dyDescent="0.25">
      <c r="I32854" s="80"/>
      <c r="AX32854" s="80"/>
      <c r="AY32854" s="80"/>
      <c r="AZ32854" s="80"/>
      <c r="BA32854" s="80"/>
      <c r="BB32854" s="80"/>
    </row>
    <row r="32855" spans="9:54" x14ac:dyDescent="0.25">
      <c r="I32855" s="80"/>
      <c r="AX32855" s="80"/>
      <c r="AY32855" s="80"/>
      <c r="AZ32855" s="80"/>
      <c r="BA32855" s="80"/>
      <c r="BB32855" s="80"/>
    </row>
    <row r="32856" spans="9:54" x14ac:dyDescent="0.25">
      <c r="I32856" s="80"/>
      <c r="AX32856" s="80"/>
      <c r="AY32856" s="80"/>
      <c r="AZ32856" s="80"/>
      <c r="BA32856" s="80"/>
      <c r="BB32856" s="80"/>
    </row>
    <row r="32857" spans="9:54" x14ac:dyDescent="0.25">
      <c r="I32857" s="80"/>
      <c r="AX32857" s="80"/>
      <c r="AY32857" s="80"/>
      <c r="AZ32857" s="80"/>
      <c r="BA32857" s="80"/>
      <c r="BB32857" s="80"/>
    </row>
    <row r="32858" spans="9:54" x14ac:dyDescent="0.25">
      <c r="I32858" s="80"/>
      <c r="AX32858" s="80"/>
      <c r="AY32858" s="80"/>
      <c r="AZ32858" s="80"/>
      <c r="BA32858" s="80"/>
      <c r="BB32858" s="80"/>
    </row>
    <row r="32859" spans="9:54" x14ac:dyDescent="0.25">
      <c r="I32859" s="80"/>
      <c r="AX32859" s="80"/>
      <c r="AY32859" s="80"/>
      <c r="AZ32859" s="80"/>
      <c r="BA32859" s="80"/>
      <c r="BB32859" s="80"/>
    </row>
    <row r="32860" spans="9:54" x14ac:dyDescent="0.25">
      <c r="I32860" s="80"/>
      <c r="AX32860" s="80"/>
      <c r="AY32860" s="80"/>
      <c r="AZ32860" s="80"/>
      <c r="BA32860" s="80"/>
      <c r="BB32860" s="80"/>
    </row>
    <row r="32861" spans="9:54" x14ac:dyDescent="0.25">
      <c r="I32861" s="80"/>
      <c r="AX32861" s="80"/>
      <c r="AY32861" s="80"/>
      <c r="AZ32861" s="80"/>
      <c r="BA32861" s="80"/>
      <c r="BB32861" s="80"/>
    </row>
    <row r="32862" spans="9:54" x14ac:dyDescent="0.25">
      <c r="I32862" s="80"/>
      <c r="AX32862" s="80"/>
      <c r="AY32862" s="80"/>
      <c r="AZ32862" s="80"/>
      <c r="BA32862" s="80"/>
      <c r="BB32862" s="80"/>
    </row>
    <row r="32863" spans="9:54" x14ac:dyDescent="0.25">
      <c r="I32863" s="80"/>
      <c r="AX32863" s="80"/>
      <c r="AY32863" s="80"/>
      <c r="AZ32863" s="80"/>
      <c r="BA32863" s="80"/>
      <c r="BB32863" s="80"/>
    </row>
    <row r="32864" spans="9:54" x14ac:dyDescent="0.25">
      <c r="I32864" s="80"/>
      <c r="AX32864" s="80"/>
      <c r="AY32864" s="80"/>
      <c r="AZ32864" s="80"/>
      <c r="BA32864" s="80"/>
      <c r="BB32864" s="80"/>
    </row>
    <row r="32865" spans="9:54" x14ac:dyDescent="0.25">
      <c r="I32865" s="80"/>
      <c r="AX32865" s="80"/>
      <c r="AY32865" s="80"/>
      <c r="AZ32865" s="80"/>
      <c r="BA32865" s="80"/>
      <c r="BB32865" s="80"/>
    </row>
    <row r="32866" spans="9:54" x14ac:dyDescent="0.25">
      <c r="I32866" s="80"/>
      <c r="AX32866" s="80"/>
      <c r="AY32866" s="80"/>
      <c r="AZ32866" s="80"/>
      <c r="BA32866" s="80"/>
      <c r="BB32866" s="80"/>
    </row>
    <row r="32867" spans="9:54" x14ac:dyDescent="0.25">
      <c r="I32867" s="80"/>
      <c r="AX32867" s="80"/>
      <c r="AY32867" s="80"/>
      <c r="AZ32867" s="80"/>
      <c r="BA32867" s="80"/>
      <c r="BB32867" s="80"/>
    </row>
    <row r="32868" spans="9:54" x14ac:dyDescent="0.25">
      <c r="I32868" s="80"/>
      <c r="AX32868" s="80"/>
      <c r="AY32868" s="80"/>
      <c r="AZ32868" s="80"/>
      <c r="BA32868" s="80"/>
      <c r="BB32868" s="80"/>
    </row>
    <row r="32869" spans="9:54" x14ac:dyDescent="0.25">
      <c r="I32869" s="80"/>
      <c r="AX32869" s="80"/>
      <c r="AY32869" s="80"/>
      <c r="AZ32869" s="80"/>
      <c r="BA32869" s="80"/>
      <c r="BB32869" s="80"/>
    </row>
    <row r="32870" spans="9:54" x14ac:dyDescent="0.25">
      <c r="I32870" s="80"/>
      <c r="AX32870" s="80"/>
      <c r="AY32870" s="80"/>
      <c r="AZ32870" s="80"/>
      <c r="BA32870" s="80"/>
      <c r="BB32870" s="80"/>
    </row>
    <row r="32871" spans="9:54" x14ac:dyDescent="0.25">
      <c r="I32871" s="80"/>
      <c r="AX32871" s="80"/>
      <c r="AY32871" s="80"/>
      <c r="AZ32871" s="80"/>
      <c r="BA32871" s="80"/>
      <c r="BB32871" s="80"/>
    </row>
    <row r="32872" spans="9:54" x14ac:dyDescent="0.25">
      <c r="I32872" s="80"/>
      <c r="AX32872" s="80"/>
      <c r="AY32872" s="80"/>
      <c r="AZ32872" s="80"/>
      <c r="BA32872" s="80"/>
      <c r="BB32872" s="80"/>
    </row>
    <row r="32873" spans="9:54" x14ac:dyDescent="0.25">
      <c r="I32873" s="80"/>
      <c r="AX32873" s="80"/>
      <c r="AY32873" s="80"/>
      <c r="AZ32873" s="80"/>
      <c r="BA32873" s="80"/>
      <c r="BB32873" s="80"/>
    </row>
    <row r="32874" spans="9:54" x14ac:dyDescent="0.25">
      <c r="I32874" s="80"/>
      <c r="AX32874" s="80"/>
      <c r="AY32874" s="80"/>
      <c r="AZ32874" s="80"/>
      <c r="BA32874" s="80"/>
      <c r="BB32874" s="80"/>
    </row>
    <row r="32875" spans="9:54" x14ac:dyDescent="0.25">
      <c r="I32875" s="80"/>
      <c r="AX32875" s="80"/>
      <c r="AY32875" s="80"/>
      <c r="AZ32875" s="80"/>
      <c r="BA32875" s="80"/>
      <c r="BB32875" s="80"/>
    </row>
    <row r="32876" spans="9:54" x14ac:dyDescent="0.25">
      <c r="I32876" s="80"/>
      <c r="AX32876" s="80"/>
      <c r="AY32876" s="80"/>
      <c r="AZ32876" s="80"/>
      <c r="BA32876" s="80"/>
      <c r="BB32876" s="80"/>
    </row>
    <row r="32877" spans="9:54" x14ac:dyDescent="0.25">
      <c r="I32877" s="80"/>
      <c r="AX32877" s="80"/>
      <c r="AY32877" s="80"/>
      <c r="AZ32877" s="80"/>
      <c r="BA32877" s="80"/>
      <c r="BB32877" s="80"/>
    </row>
    <row r="32878" spans="9:54" x14ac:dyDescent="0.25">
      <c r="I32878" s="80"/>
      <c r="AX32878" s="80"/>
      <c r="AY32878" s="80"/>
      <c r="AZ32878" s="80"/>
      <c r="BA32878" s="80"/>
      <c r="BB32878" s="80"/>
    </row>
    <row r="32879" spans="9:54" x14ac:dyDescent="0.25">
      <c r="I32879" s="80"/>
      <c r="AX32879" s="80"/>
      <c r="AY32879" s="80"/>
      <c r="AZ32879" s="80"/>
      <c r="BA32879" s="80"/>
      <c r="BB32879" s="80"/>
    </row>
    <row r="32880" spans="9:54" x14ac:dyDescent="0.25">
      <c r="I32880" s="80"/>
      <c r="AX32880" s="80"/>
      <c r="AY32880" s="80"/>
      <c r="AZ32880" s="80"/>
      <c r="BA32880" s="80"/>
      <c r="BB32880" s="80"/>
    </row>
    <row r="32881" spans="9:54" x14ac:dyDescent="0.25">
      <c r="I32881" s="80"/>
      <c r="AX32881" s="80"/>
      <c r="AY32881" s="80"/>
      <c r="AZ32881" s="80"/>
      <c r="BA32881" s="80"/>
      <c r="BB32881" s="80"/>
    </row>
    <row r="32882" spans="9:54" x14ac:dyDescent="0.25">
      <c r="I32882" s="80"/>
      <c r="AX32882" s="80"/>
      <c r="AY32882" s="80"/>
      <c r="AZ32882" s="80"/>
      <c r="BA32882" s="80"/>
      <c r="BB32882" s="80"/>
    </row>
    <row r="32883" spans="9:54" x14ac:dyDescent="0.25">
      <c r="I32883" s="80"/>
      <c r="AX32883" s="80"/>
      <c r="AY32883" s="80"/>
      <c r="AZ32883" s="80"/>
      <c r="BA32883" s="80"/>
      <c r="BB32883" s="80"/>
    </row>
    <row r="32884" spans="9:54" x14ac:dyDescent="0.25">
      <c r="I32884" s="80"/>
      <c r="AX32884" s="80"/>
      <c r="AY32884" s="80"/>
      <c r="AZ32884" s="80"/>
      <c r="BA32884" s="80"/>
      <c r="BB32884" s="80"/>
    </row>
    <row r="32885" spans="9:54" x14ac:dyDescent="0.25">
      <c r="I32885" s="80"/>
      <c r="AX32885" s="80"/>
      <c r="AY32885" s="80"/>
      <c r="AZ32885" s="80"/>
      <c r="BA32885" s="80"/>
      <c r="BB32885" s="80"/>
    </row>
    <row r="32886" spans="9:54" x14ac:dyDescent="0.25">
      <c r="I32886" s="80"/>
      <c r="AX32886" s="80"/>
      <c r="AY32886" s="80"/>
      <c r="AZ32886" s="80"/>
      <c r="BA32886" s="80"/>
      <c r="BB32886" s="80"/>
    </row>
    <row r="32887" spans="9:54" x14ac:dyDescent="0.25">
      <c r="I32887" s="80"/>
      <c r="AX32887" s="80"/>
      <c r="AY32887" s="80"/>
      <c r="AZ32887" s="80"/>
      <c r="BA32887" s="80"/>
      <c r="BB32887" s="80"/>
    </row>
    <row r="32888" spans="9:54" x14ac:dyDescent="0.25">
      <c r="I32888" s="80"/>
      <c r="AX32888" s="80"/>
      <c r="AY32888" s="80"/>
      <c r="AZ32888" s="80"/>
      <c r="BA32888" s="80"/>
      <c r="BB32888" s="80"/>
    </row>
    <row r="32889" spans="9:54" x14ac:dyDescent="0.25">
      <c r="I32889" s="80"/>
      <c r="AX32889" s="80"/>
      <c r="AY32889" s="80"/>
      <c r="AZ32889" s="80"/>
      <c r="BA32889" s="80"/>
      <c r="BB32889" s="80"/>
    </row>
    <row r="32890" spans="9:54" x14ac:dyDescent="0.25">
      <c r="I32890" s="80"/>
      <c r="AX32890" s="80"/>
      <c r="AY32890" s="80"/>
      <c r="AZ32890" s="80"/>
      <c r="BA32890" s="80"/>
      <c r="BB32890" s="80"/>
    </row>
    <row r="32891" spans="9:54" x14ac:dyDescent="0.25">
      <c r="I32891" s="80"/>
      <c r="AX32891" s="80"/>
      <c r="AY32891" s="80"/>
      <c r="AZ32891" s="80"/>
      <c r="BA32891" s="80"/>
      <c r="BB32891" s="80"/>
    </row>
    <row r="32892" spans="9:54" x14ac:dyDescent="0.25">
      <c r="I32892" s="80"/>
      <c r="AX32892" s="80"/>
      <c r="AY32892" s="80"/>
      <c r="AZ32892" s="80"/>
      <c r="BA32892" s="80"/>
      <c r="BB32892" s="80"/>
    </row>
    <row r="32893" spans="9:54" x14ac:dyDescent="0.25">
      <c r="I32893" s="80"/>
      <c r="AX32893" s="80"/>
      <c r="AY32893" s="80"/>
      <c r="AZ32893" s="80"/>
      <c r="BA32893" s="80"/>
      <c r="BB32893" s="80"/>
    </row>
    <row r="32894" spans="9:54" x14ac:dyDescent="0.25">
      <c r="I32894" s="80"/>
      <c r="AX32894" s="80"/>
      <c r="AY32894" s="80"/>
      <c r="AZ32894" s="80"/>
      <c r="BA32894" s="80"/>
      <c r="BB32894" s="80"/>
    </row>
    <row r="32895" spans="9:54" x14ac:dyDescent="0.25">
      <c r="I32895" s="80"/>
      <c r="AX32895" s="80"/>
      <c r="AY32895" s="80"/>
      <c r="AZ32895" s="80"/>
      <c r="BA32895" s="80"/>
      <c r="BB32895" s="80"/>
    </row>
    <row r="32896" spans="9:54" x14ac:dyDescent="0.25">
      <c r="I32896" s="80"/>
      <c r="AX32896" s="80"/>
      <c r="AY32896" s="80"/>
      <c r="AZ32896" s="80"/>
      <c r="BA32896" s="80"/>
      <c r="BB32896" s="80"/>
    </row>
    <row r="32897" spans="9:54" x14ac:dyDescent="0.25">
      <c r="I32897" s="80"/>
      <c r="AX32897" s="80"/>
      <c r="AY32897" s="80"/>
      <c r="AZ32897" s="80"/>
      <c r="BA32897" s="80"/>
      <c r="BB32897" s="80"/>
    </row>
    <row r="32898" spans="9:54" x14ac:dyDescent="0.25">
      <c r="I32898" s="80"/>
      <c r="AX32898" s="80"/>
      <c r="AY32898" s="80"/>
      <c r="AZ32898" s="80"/>
      <c r="BA32898" s="80"/>
      <c r="BB32898" s="80"/>
    </row>
    <row r="32899" spans="9:54" x14ac:dyDescent="0.25">
      <c r="I32899" s="80"/>
      <c r="AX32899" s="80"/>
      <c r="AY32899" s="80"/>
      <c r="AZ32899" s="80"/>
      <c r="BA32899" s="80"/>
      <c r="BB32899" s="80"/>
    </row>
    <row r="32900" spans="9:54" x14ac:dyDescent="0.25">
      <c r="I32900" s="80"/>
      <c r="AX32900" s="80"/>
      <c r="AY32900" s="80"/>
      <c r="AZ32900" s="80"/>
      <c r="BA32900" s="80"/>
      <c r="BB32900" s="80"/>
    </row>
    <row r="32901" spans="9:54" x14ac:dyDescent="0.25">
      <c r="I32901" s="80"/>
      <c r="AX32901" s="80"/>
      <c r="AY32901" s="80"/>
      <c r="AZ32901" s="80"/>
      <c r="BA32901" s="80"/>
      <c r="BB32901" s="80"/>
    </row>
    <row r="32902" spans="9:54" x14ac:dyDescent="0.25">
      <c r="I32902" s="80"/>
      <c r="AX32902" s="80"/>
      <c r="AY32902" s="80"/>
      <c r="AZ32902" s="80"/>
      <c r="BA32902" s="80"/>
      <c r="BB32902" s="80"/>
    </row>
    <row r="32903" spans="9:54" x14ac:dyDescent="0.25">
      <c r="I32903" s="80"/>
      <c r="AX32903" s="80"/>
      <c r="AY32903" s="80"/>
      <c r="AZ32903" s="80"/>
      <c r="BA32903" s="80"/>
      <c r="BB32903" s="80"/>
    </row>
    <row r="32904" spans="9:54" x14ac:dyDescent="0.25">
      <c r="I32904" s="80"/>
      <c r="AX32904" s="80"/>
      <c r="AY32904" s="80"/>
      <c r="AZ32904" s="80"/>
      <c r="BA32904" s="80"/>
      <c r="BB32904" s="80"/>
    </row>
    <row r="32905" spans="9:54" x14ac:dyDescent="0.25">
      <c r="I32905" s="80"/>
      <c r="AX32905" s="80"/>
      <c r="AY32905" s="80"/>
      <c r="AZ32905" s="80"/>
      <c r="BA32905" s="80"/>
      <c r="BB32905" s="80"/>
    </row>
    <row r="32906" spans="9:54" x14ac:dyDescent="0.25">
      <c r="I32906" s="80"/>
      <c r="AX32906" s="80"/>
      <c r="AY32906" s="80"/>
      <c r="AZ32906" s="80"/>
      <c r="BA32906" s="80"/>
      <c r="BB32906" s="80"/>
    </row>
    <row r="32907" spans="9:54" x14ac:dyDescent="0.25">
      <c r="I32907" s="80"/>
      <c r="AX32907" s="80"/>
      <c r="AY32907" s="80"/>
      <c r="AZ32907" s="80"/>
      <c r="BA32907" s="80"/>
      <c r="BB32907" s="80"/>
    </row>
    <row r="32908" spans="9:54" x14ac:dyDescent="0.25">
      <c r="I32908" s="80"/>
      <c r="AX32908" s="80"/>
      <c r="AY32908" s="80"/>
      <c r="AZ32908" s="80"/>
      <c r="BA32908" s="80"/>
      <c r="BB32908" s="80"/>
    </row>
    <row r="32909" spans="9:54" x14ac:dyDescent="0.25">
      <c r="I32909" s="80"/>
      <c r="AX32909" s="80"/>
      <c r="AY32909" s="80"/>
      <c r="AZ32909" s="80"/>
      <c r="BA32909" s="80"/>
      <c r="BB32909" s="80"/>
    </row>
    <row r="32910" spans="9:54" x14ac:dyDescent="0.25">
      <c r="I32910" s="80"/>
      <c r="AX32910" s="80"/>
      <c r="AY32910" s="80"/>
      <c r="AZ32910" s="80"/>
      <c r="BA32910" s="80"/>
      <c r="BB32910" s="80"/>
    </row>
    <row r="32911" spans="9:54" x14ac:dyDescent="0.25">
      <c r="I32911" s="80"/>
      <c r="AX32911" s="80"/>
      <c r="AY32911" s="80"/>
      <c r="AZ32911" s="80"/>
      <c r="BA32911" s="80"/>
      <c r="BB32911" s="80"/>
    </row>
    <row r="32912" spans="9:54" x14ac:dyDescent="0.25">
      <c r="I32912" s="80"/>
      <c r="AX32912" s="80"/>
      <c r="AY32912" s="80"/>
      <c r="AZ32912" s="80"/>
      <c r="BA32912" s="80"/>
      <c r="BB32912" s="80"/>
    </row>
    <row r="32913" spans="9:54" x14ac:dyDescent="0.25">
      <c r="I32913" s="80"/>
      <c r="AX32913" s="80"/>
      <c r="AY32913" s="80"/>
      <c r="AZ32913" s="80"/>
      <c r="BA32913" s="80"/>
      <c r="BB32913" s="80"/>
    </row>
    <row r="32914" spans="9:54" x14ac:dyDescent="0.25">
      <c r="I32914" s="80"/>
      <c r="AX32914" s="80"/>
      <c r="AY32914" s="80"/>
      <c r="AZ32914" s="80"/>
      <c r="BA32914" s="80"/>
      <c r="BB32914" s="80"/>
    </row>
    <row r="32915" spans="9:54" x14ac:dyDescent="0.25">
      <c r="I32915" s="80"/>
      <c r="AX32915" s="80"/>
      <c r="AY32915" s="80"/>
      <c r="AZ32915" s="80"/>
      <c r="BA32915" s="80"/>
      <c r="BB32915" s="80"/>
    </row>
    <row r="32916" spans="9:54" x14ac:dyDescent="0.25">
      <c r="I32916" s="80"/>
      <c r="AX32916" s="80"/>
      <c r="AY32916" s="80"/>
      <c r="AZ32916" s="80"/>
      <c r="BA32916" s="80"/>
      <c r="BB32916" s="80"/>
    </row>
    <row r="32917" spans="9:54" x14ac:dyDescent="0.25">
      <c r="I32917" s="80"/>
      <c r="AX32917" s="80"/>
      <c r="AY32917" s="80"/>
      <c r="AZ32917" s="80"/>
      <c r="BA32917" s="80"/>
      <c r="BB32917" s="80"/>
    </row>
    <row r="32918" spans="9:54" x14ac:dyDescent="0.25">
      <c r="I32918" s="80"/>
      <c r="AX32918" s="80"/>
      <c r="AY32918" s="80"/>
      <c r="AZ32918" s="80"/>
      <c r="BA32918" s="80"/>
      <c r="BB32918" s="80"/>
    </row>
    <row r="32919" spans="9:54" x14ac:dyDescent="0.25">
      <c r="I32919" s="80"/>
      <c r="AX32919" s="80"/>
      <c r="AY32919" s="80"/>
      <c r="AZ32919" s="80"/>
      <c r="BA32919" s="80"/>
      <c r="BB32919" s="80"/>
    </row>
    <row r="32920" spans="9:54" x14ac:dyDescent="0.25">
      <c r="I32920" s="80"/>
      <c r="AX32920" s="80"/>
      <c r="AY32920" s="80"/>
      <c r="AZ32920" s="80"/>
      <c r="BA32920" s="80"/>
      <c r="BB32920" s="80"/>
    </row>
    <row r="32921" spans="9:54" x14ac:dyDescent="0.25">
      <c r="I32921" s="80"/>
      <c r="AX32921" s="80"/>
      <c r="AY32921" s="80"/>
      <c r="AZ32921" s="80"/>
      <c r="BA32921" s="80"/>
      <c r="BB32921" s="80"/>
    </row>
    <row r="32922" spans="9:54" x14ac:dyDescent="0.25">
      <c r="I32922" s="80"/>
      <c r="AX32922" s="80"/>
      <c r="AY32922" s="80"/>
      <c r="AZ32922" s="80"/>
      <c r="BA32922" s="80"/>
      <c r="BB32922" s="80"/>
    </row>
    <row r="32923" spans="9:54" x14ac:dyDescent="0.25">
      <c r="I32923" s="80"/>
      <c r="AX32923" s="80"/>
      <c r="AY32923" s="80"/>
      <c r="AZ32923" s="80"/>
      <c r="BA32923" s="80"/>
      <c r="BB32923" s="80"/>
    </row>
    <row r="32924" spans="9:54" x14ac:dyDescent="0.25">
      <c r="I32924" s="80"/>
      <c r="AX32924" s="80"/>
      <c r="AY32924" s="80"/>
      <c r="AZ32924" s="80"/>
      <c r="BA32924" s="80"/>
      <c r="BB32924" s="80"/>
    </row>
    <row r="32925" spans="9:54" x14ac:dyDescent="0.25">
      <c r="I32925" s="80"/>
      <c r="AX32925" s="80"/>
      <c r="AY32925" s="80"/>
      <c r="AZ32925" s="80"/>
      <c r="BA32925" s="80"/>
      <c r="BB32925" s="80"/>
    </row>
    <row r="32926" spans="9:54" x14ac:dyDescent="0.25">
      <c r="I32926" s="80"/>
      <c r="AX32926" s="80"/>
      <c r="AY32926" s="80"/>
      <c r="AZ32926" s="80"/>
      <c r="BA32926" s="80"/>
      <c r="BB32926" s="80"/>
    </row>
    <row r="32927" spans="9:54" x14ac:dyDescent="0.25">
      <c r="I32927" s="80"/>
      <c r="AX32927" s="80"/>
      <c r="AY32927" s="80"/>
      <c r="AZ32927" s="80"/>
      <c r="BA32927" s="80"/>
      <c r="BB32927" s="80"/>
    </row>
    <row r="32928" spans="9:54" x14ac:dyDescent="0.25">
      <c r="I32928" s="80"/>
      <c r="AX32928" s="80"/>
      <c r="AY32928" s="80"/>
      <c r="AZ32928" s="80"/>
      <c r="BA32928" s="80"/>
      <c r="BB32928" s="80"/>
    </row>
    <row r="32929" spans="9:54" x14ac:dyDescent="0.25">
      <c r="I32929" s="80"/>
      <c r="AX32929" s="80"/>
      <c r="AY32929" s="80"/>
      <c r="AZ32929" s="80"/>
      <c r="BA32929" s="80"/>
      <c r="BB32929" s="80"/>
    </row>
    <row r="32930" spans="9:54" x14ac:dyDescent="0.25">
      <c r="I32930" s="80"/>
      <c r="AX32930" s="80"/>
      <c r="AY32930" s="80"/>
      <c r="AZ32930" s="80"/>
      <c r="BA32930" s="80"/>
      <c r="BB32930" s="80"/>
    </row>
    <row r="32931" spans="9:54" x14ac:dyDescent="0.25">
      <c r="I32931" s="80"/>
      <c r="AX32931" s="80"/>
      <c r="AY32931" s="80"/>
      <c r="AZ32931" s="80"/>
      <c r="BA32931" s="80"/>
      <c r="BB32931" s="80"/>
    </row>
    <row r="32932" spans="9:54" x14ac:dyDescent="0.25">
      <c r="I32932" s="80"/>
      <c r="AX32932" s="80"/>
      <c r="AY32932" s="80"/>
      <c r="AZ32932" s="80"/>
      <c r="BA32932" s="80"/>
      <c r="BB32932" s="80"/>
    </row>
    <row r="32933" spans="9:54" x14ac:dyDescent="0.25">
      <c r="I32933" s="80"/>
      <c r="AX32933" s="80"/>
      <c r="AY32933" s="80"/>
      <c r="AZ32933" s="80"/>
      <c r="BA32933" s="80"/>
      <c r="BB32933" s="80"/>
    </row>
    <row r="32934" spans="9:54" x14ac:dyDescent="0.25">
      <c r="I32934" s="80"/>
      <c r="AX32934" s="80"/>
      <c r="AY32934" s="80"/>
      <c r="AZ32934" s="80"/>
      <c r="BA32934" s="80"/>
      <c r="BB32934" s="80"/>
    </row>
    <row r="32935" spans="9:54" x14ac:dyDescent="0.25">
      <c r="I32935" s="80"/>
      <c r="AX32935" s="80"/>
      <c r="AY32935" s="80"/>
      <c r="AZ32935" s="80"/>
      <c r="BA32935" s="80"/>
      <c r="BB32935" s="80"/>
    </row>
    <row r="32936" spans="9:54" x14ac:dyDescent="0.25">
      <c r="I32936" s="80"/>
      <c r="AX32936" s="80"/>
      <c r="AY32936" s="80"/>
      <c r="AZ32936" s="80"/>
      <c r="BA32936" s="80"/>
      <c r="BB32936" s="80"/>
    </row>
    <row r="32937" spans="9:54" x14ac:dyDescent="0.25">
      <c r="I32937" s="80"/>
      <c r="AX32937" s="80"/>
      <c r="AY32937" s="80"/>
      <c r="AZ32937" s="80"/>
      <c r="BA32937" s="80"/>
      <c r="BB32937" s="80"/>
    </row>
    <row r="32938" spans="9:54" x14ac:dyDescent="0.25">
      <c r="I32938" s="80"/>
      <c r="AX32938" s="80"/>
      <c r="AY32938" s="80"/>
      <c r="AZ32938" s="80"/>
      <c r="BA32938" s="80"/>
      <c r="BB32938" s="80"/>
    </row>
    <row r="32939" spans="9:54" x14ac:dyDescent="0.25">
      <c r="I32939" s="80"/>
      <c r="AX32939" s="80"/>
      <c r="AY32939" s="80"/>
      <c r="AZ32939" s="80"/>
      <c r="BA32939" s="80"/>
      <c r="BB32939" s="80"/>
    </row>
    <row r="32940" spans="9:54" x14ac:dyDescent="0.25">
      <c r="I32940" s="80"/>
      <c r="AX32940" s="80"/>
      <c r="AY32940" s="80"/>
      <c r="AZ32940" s="80"/>
      <c r="BA32940" s="80"/>
      <c r="BB32940" s="80"/>
    </row>
    <row r="32941" spans="9:54" x14ac:dyDescent="0.25">
      <c r="I32941" s="80"/>
      <c r="AX32941" s="80"/>
      <c r="AY32941" s="80"/>
      <c r="AZ32941" s="80"/>
      <c r="BA32941" s="80"/>
      <c r="BB32941" s="80"/>
    </row>
    <row r="32942" spans="9:54" x14ac:dyDescent="0.25">
      <c r="I32942" s="80"/>
      <c r="AX32942" s="80"/>
      <c r="AY32942" s="80"/>
      <c r="AZ32942" s="80"/>
      <c r="BA32942" s="80"/>
      <c r="BB32942" s="80"/>
    </row>
    <row r="32943" spans="9:54" x14ac:dyDescent="0.25">
      <c r="I32943" s="80"/>
      <c r="AX32943" s="80"/>
      <c r="AY32943" s="80"/>
      <c r="AZ32943" s="80"/>
      <c r="BA32943" s="80"/>
      <c r="BB32943" s="80"/>
    </row>
    <row r="32944" spans="9:54" x14ac:dyDescent="0.25">
      <c r="I32944" s="80"/>
      <c r="AX32944" s="80"/>
      <c r="AY32944" s="80"/>
      <c r="AZ32944" s="80"/>
      <c r="BA32944" s="80"/>
      <c r="BB32944" s="80"/>
    </row>
    <row r="32945" spans="9:54" x14ac:dyDescent="0.25">
      <c r="I32945" s="80"/>
      <c r="AX32945" s="80"/>
      <c r="AY32945" s="80"/>
      <c r="AZ32945" s="80"/>
      <c r="BA32945" s="80"/>
      <c r="BB32945" s="80"/>
    </row>
    <row r="32946" spans="9:54" x14ac:dyDescent="0.25">
      <c r="I32946" s="80"/>
      <c r="AX32946" s="80"/>
      <c r="AY32946" s="80"/>
      <c r="AZ32946" s="80"/>
      <c r="BA32946" s="80"/>
      <c r="BB32946" s="80"/>
    </row>
    <row r="32947" spans="9:54" x14ac:dyDescent="0.25">
      <c r="I32947" s="80"/>
      <c r="AX32947" s="80"/>
      <c r="AY32947" s="80"/>
      <c r="AZ32947" s="80"/>
      <c r="BA32947" s="80"/>
      <c r="BB32947" s="80"/>
    </row>
    <row r="32948" spans="9:54" x14ac:dyDescent="0.25">
      <c r="I32948" s="80"/>
      <c r="AX32948" s="80"/>
      <c r="AY32948" s="80"/>
      <c r="AZ32948" s="80"/>
      <c r="BA32948" s="80"/>
      <c r="BB32948" s="80"/>
    </row>
    <row r="32949" spans="9:54" x14ac:dyDescent="0.25">
      <c r="I32949" s="80"/>
      <c r="AX32949" s="80"/>
      <c r="AY32949" s="80"/>
      <c r="AZ32949" s="80"/>
      <c r="BA32949" s="80"/>
      <c r="BB32949" s="80"/>
    </row>
    <row r="32950" spans="9:54" x14ac:dyDescent="0.25">
      <c r="I32950" s="80"/>
      <c r="AX32950" s="80"/>
      <c r="AY32950" s="80"/>
      <c r="AZ32950" s="80"/>
      <c r="BA32950" s="80"/>
      <c r="BB32950" s="80"/>
    </row>
    <row r="32951" spans="9:54" x14ac:dyDescent="0.25">
      <c r="I32951" s="80"/>
      <c r="AX32951" s="80"/>
      <c r="AY32951" s="80"/>
      <c r="AZ32951" s="80"/>
      <c r="BA32951" s="80"/>
      <c r="BB32951" s="80"/>
    </row>
    <row r="32952" spans="9:54" x14ac:dyDescent="0.25">
      <c r="I32952" s="80"/>
      <c r="AX32952" s="80"/>
      <c r="AY32952" s="80"/>
      <c r="AZ32952" s="80"/>
      <c r="BA32952" s="80"/>
      <c r="BB32952" s="80"/>
    </row>
    <row r="32953" spans="9:54" x14ac:dyDescent="0.25">
      <c r="I32953" s="80"/>
      <c r="AX32953" s="80"/>
      <c r="AY32953" s="80"/>
      <c r="AZ32953" s="80"/>
      <c r="BA32953" s="80"/>
      <c r="BB32953" s="80"/>
    </row>
    <row r="32954" spans="9:54" x14ac:dyDescent="0.25">
      <c r="I32954" s="80"/>
      <c r="AX32954" s="80"/>
      <c r="AY32954" s="80"/>
      <c r="AZ32954" s="80"/>
      <c r="BA32954" s="80"/>
      <c r="BB32954" s="80"/>
    </row>
    <row r="32955" spans="9:54" x14ac:dyDescent="0.25">
      <c r="I32955" s="80"/>
      <c r="AX32955" s="80"/>
      <c r="AY32955" s="80"/>
      <c r="AZ32955" s="80"/>
      <c r="BA32955" s="80"/>
      <c r="BB32955" s="80"/>
    </row>
    <row r="32956" spans="9:54" x14ac:dyDescent="0.25">
      <c r="I32956" s="80"/>
      <c r="AX32956" s="80"/>
      <c r="AY32956" s="80"/>
      <c r="AZ32956" s="80"/>
      <c r="BA32956" s="80"/>
      <c r="BB32956" s="80"/>
    </row>
    <row r="32957" spans="9:54" x14ac:dyDescent="0.25">
      <c r="I32957" s="80"/>
      <c r="AX32957" s="80"/>
      <c r="AY32957" s="80"/>
      <c r="AZ32957" s="80"/>
      <c r="BA32957" s="80"/>
      <c r="BB32957" s="80"/>
    </row>
    <row r="32958" spans="9:54" x14ac:dyDescent="0.25">
      <c r="I32958" s="80"/>
      <c r="AX32958" s="80"/>
      <c r="AY32958" s="80"/>
      <c r="AZ32958" s="80"/>
      <c r="BA32958" s="80"/>
      <c r="BB32958" s="80"/>
    </row>
    <row r="32959" spans="9:54" x14ac:dyDescent="0.25">
      <c r="I32959" s="80"/>
      <c r="AX32959" s="80"/>
      <c r="AY32959" s="80"/>
      <c r="AZ32959" s="80"/>
      <c r="BA32959" s="80"/>
      <c r="BB32959" s="80"/>
    </row>
    <row r="32960" spans="9:54" x14ac:dyDescent="0.25">
      <c r="I32960" s="80"/>
      <c r="AX32960" s="80"/>
      <c r="AY32960" s="80"/>
      <c r="AZ32960" s="80"/>
      <c r="BA32960" s="80"/>
      <c r="BB32960" s="80"/>
    </row>
    <row r="32961" spans="9:54" x14ac:dyDescent="0.25">
      <c r="I32961" s="80"/>
      <c r="AX32961" s="80"/>
      <c r="AY32961" s="80"/>
      <c r="AZ32961" s="80"/>
      <c r="BA32961" s="80"/>
      <c r="BB32961" s="80"/>
    </row>
    <row r="32962" spans="9:54" x14ac:dyDescent="0.25">
      <c r="I32962" s="80"/>
      <c r="AX32962" s="80"/>
      <c r="AY32962" s="80"/>
      <c r="AZ32962" s="80"/>
      <c r="BA32962" s="80"/>
      <c r="BB32962" s="80"/>
    </row>
    <row r="32963" spans="9:54" x14ac:dyDescent="0.25">
      <c r="I32963" s="80"/>
      <c r="AX32963" s="80"/>
      <c r="AY32963" s="80"/>
      <c r="AZ32963" s="80"/>
      <c r="BA32963" s="80"/>
      <c r="BB32963" s="80"/>
    </row>
    <row r="32964" spans="9:54" x14ac:dyDescent="0.25">
      <c r="I32964" s="80"/>
      <c r="AX32964" s="80"/>
      <c r="AY32964" s="80"/>
      <c r="AZ32964" s="80"/>
      <c r="BA32964" s="80"/>
      <c r="BB32964" s="80"/>
    </row>
    <row r="32965" spans="9:54" x14ac:dyDescent="0.25">
      <c r="I32965" s="80"/>
      <c r="AX32965" s="80"/>
      <c r="AY32965" s="80"/>
      <c r="AZ32965" s="80"/>
      <c r="BA32965" s="80"/>
      <c r="BB32965" s="80"/>
    </row>
    <row r="32966" spans="9:54" x14ac:dyDescent="0.25">
      <c r="I32966" s="80"/>
      <c r="AX32966" s="80"/>
      <c r="AY32966" s="80"/>
      <c r="AZ32966" s="80"/>
      <c r="BA32966" s="80"/>
      <c r="BB32966" s="80"/>
    </row>
    <row r="32967" spans="9:54" x14ac:dyDescent="0.25">
      <c r="I32967" s="80"/>
      <c r="AX32967" s="80"/>
      <c r="AY32967" s="80"/>
      <c r="AZ32967" s="80"/>
      <c r="BA32967" s="80"/>
      <c r="BB32967" s="80"/>
    </row>
    <row r="32968" spans="9:54" x14ac:dyDescent="0.25">
      <c r="I32968" s="80"/>
      <c r="AX32968" s="80"/>
      <c r="AY32968" s="80"/>
      <c r="AZ32968" s="80"/>
      <c r="BA32968" s="80"/>
      <c r="BB32968" s="80"/>
    </row>
    <row r="32969" spans="9:54" x14ac:dyDescent="0.25">
      <c r="I32969" s="80"/>
      <c r="AX32969" s="80"/>
      <c r="AY32969" s="80"/>
      <c r="AZ32969" s="80"/>
      <c r="BA32969" s="80"/>
      <c r="BB32969" s="80"/>
    </row>
    <row r="32970" spans="9:54" x14ac:dyDescent="0.25">
      <c r="I32970" s="80"/>
      <c r="AX32970" s="80"/>
      <c r="AY32970" s="80"/>
      <c r="AZ32970" s="80"/>
      <c r="BA32970" s="80"/>
      <c r="BB32970" s="80"/>
    </row>
    <row r="32971" spans="9:54" x14ac:dyDescent="0.25">
      <c r="I32971" s="80"/>
      <c r="AX32971" s="80"/>
      <c r="AY32971" s="80"/>
      <c r="AZ32971" s="80"/>
      <c r="BA32971" s="80"/>
      <c r="BB32971" s="80"/>
    </row>
    <row r="32972" spans="9:54" x14ac:dyDescent="0.25">
      <c r="I32972" s="80"/>
      <c r="AX32972" s="80"/>
      <c r="AY32972" s="80"/>
      <c r="AZ32972" s="80"/>
      <c r="BA32972" s="80"/>
      <c r="BB32972" s="80"/>
    </row>
    <row r="32973" spans="9:54" x14ac:dyDescent="0.25">
      <c r="I32973" s="80"/>
      <c r="AX32973" s="80"/>
      <c r="AY32973" s="80"/>
      <c r="AZ32973" s="80"/>
      <c r="BA32973" s="80"/>
      <c r="BB32973" s="80"/>
    </row>
    <row r="32974" spans="9:54" x14ac:dyDescent="0.25">
      <c r="I32974" s="80"/>
      <c r="AX32974" s="80"/>
      <c r="AY32974" s="80"/>
      <c r="AZ32974" s="80"/>
      <c r="BA32974" s="80"/>
      <c r="BB32974" s="80"/>
    </row>
    <row r="32975" spans="9:54" x14ac:dyDescent="0.25">
      <c r="I32975" s="80"/>
      <c r="AX32975" s="80"/>
      <c r="AY32975" s="80"/>
      <c r="AZ32975" s="80"/>
      <c r="BA32975" s="80"/>
      <c r="BB32975" s="80"/>
    </row>
    <row r="32976" spans="9:54" x14ac:dyDescent="0.25">
      <c r="I32976" s="80"/>
      <c r="AX32976" s="80"/>
      <c r="AY32976" s="80"/>
      <c r="AZ32976" s="80"/>
      <c r="BA32976" s="80"/>
      <c r="BB32976" s="80"/>
    </row>
    <row r="32977" spans="9:54" x14ac:dyDescent="0.25">
      <c r="I32977" s="80"/>
      <c r="AX32977" s="80"/>
      <c r="AY32977" s="80"/>
      <c r="AZ32977" s="80"/>
      <c r="BA32977" s="80"/>
      <c r="BB32977" s="80"/>
    </row>
    <row r="32978" spans="9:54" x14ac:dyDescent="0.25">
      <c r="I32978" s="80"/>
      <c r="AX32978" s="80"/>
      <c r="AY32978" s="80"/>
      <c r="AZ32978" s="80"/>
      <c r="BA32978" s="80"/>
      <c r="BB32978" s="80"/>
    </row>
    <row r="32979" spans="9:54" x14ac:dyDescent="0.25">
      <c r="I32979" s="80"/>
      <c r="AX32979" s="80"/>
      <c r="AY32979" s="80"/>
      <c r="AZ32979" s="80"/>
      <c r="BA32979" s="80"/>
      <c r="BB32979" s="80"/>
    </row>
    <row r="32980" spans="9:54" x14ac:dyDescent="0.25">
      <c r="I32980" s="80"/>
      <c r="AX32980" s="80"/>
      <c r="AY32980" s="80"/>
      <c r="AZ32980" s="80"/>
      <c r="BA32980" s="80"/>
      <c r="BB32980" s="80"/>
    </row>
    <row r="32981" spans="9:54" x14ac:dyDescent="0.25">
      <c r="I32981" s="80"/>
      <c r="AX32981" s="80"/>
      <c r="AY32981" s="80"/>
      <c r="AZ32981" s="80"/>
      <c r="BA32981" s="80"/>
      <c r="BB32981" s="80"/>
    </row>
    <row r="32982" spans="9:54" x14ac:dyDescent="0.25">
      <c r="I32982" s="80"/>
      <c r="AX32982" s="80"/>
      <c r="AY32982" s="80"/>
      <c r="AZ32982" s="80"/>
      <c r="BA32982" s="80"/>
      <c r="BB32982" s="80"/>
    </row>
    <row r="32983" spans="9:54" x14ac:dyDescent="0.25">
      <c r="I32983" s="80"/>
      <c r="AX32983" s="80"/>
      <c r="AY32983" s="80"/>
      <c r="AZ32983" s="80"/>
      <c r="BA32983" s="80"/>
      <c r="BB32983" s="80"/>
    </row>
    <row r="32984" spans="9:54" x14ac:dyDescent="0.25">
      <c r="I32984" s="80"/>
      <c r="AX32984" s="80"/>
      <c r="AY32984" s="80"/>
      <c r="AZ32984" s="80"/>
      <c r="BA32984" s="80"/>
      <c r="BB32984" s="80"/>
    </row>
    <row r="32985" spans="9:54" x14ac:dyDescent="0.25">
      <c r="I32985" s="80"/>
      <c r="AX32985" s="80"/>
      <c r="AY32985" s="80"/>
      <c r="AZ32985" s="80"/>
      <c r="BA32985" s="80"/>
      <c r="BB32985" s="80"/>
    </row>
    <row r="32986" spans="9:54" x14ac:dyDescent="0.25">
      <c r="I32986" s="80"/>
      <c r="AX32986" s="80"/>
      <c r="AY32986" s="80"/>
      <c r="AZ32986" s="80"/>
      <c r="BA32986" s="80"/>
      <c r="BB32986" s="80"/>
    </row>
    <row r="32987" spans="9:54" x14ac:dyDescent="0.25">
      <c r="I32987" s="80"/>
      <c r="AX32987" s="80"/>
      <c r="AY32987" s="80"/>
      <c r="AZ32987" s="80"/>
      <c r="BA32987" s="80"/>
      <c r="BB32987" s="80"/>
    </row>
    <row r="32988" spans="9:54" x14ac:dyDescent="0.25">
      <c r="I32988" s="80"/>
      <c r="AX32988" s="80"/>
      <c r="AY32988" s="80"/>
      <c r="AZ32988" s="80"/>
      <c r="BA32988" s="80"/>
      <c r="BB32988" s="80"/>
    </row>
    <row r="32989" spans="9:54" x14ac:dyDescent="0.25">
      <c r="I32989" s="80"/>
      <c r="AX32989" s="80"/>
      <c r="AY32989" s="80"/>
      <c r="AZ32989" s="80"/>
      <c r="BA32989" s="80"/>
      <c r="BB32989" s="80"/>
    </row>
    <row r="32990" spans="9:54" x14ac:dyDescent="0.25">
      <c r="I32990" s="80"/>
      <c r="AX32990" s="80"/>
      <c r="AY32990" s="80"/>
      <c r="AZ32990" s="80"/>
      <c r="BA32990" s="80"/>
      <c r="BB32990" s="80"/>
    </row>
    <row r="32991" spans="9:54" x14ac:dyDescent="0.25">
      <c r="I32991" s="80"/>
      <c r="AX32991" s="80"/>
      <c r="AY32991" s="80"/>
      <c r="AZ32991" s="80"/>
      <c r="BA32991" s="80"/>
      <c r="BB32991" s="80"/>
    </row>
    <row r="32992" spans="9:54" x14ac:dyDescent="0.25">
      <c r="I32992" s="80"/>
      <c r="AX32992" s="80"/>
      <c r="AY32992" s="80"/>
      <c r="AZ32992" s="80"/>
      <c r="BA32992" s="80"/>
      <c r="BB32992" s="80"/>
    </row>
    <row r="32993" spans="9:54" x14ac:dyDescent="0.25">
      <c r="I32993" s="80"/>
      <c r="AX32993" s="80"/>
      <c r="AY32993" s="80"/>
      <c r="AZ32993" s="80"/>
      <c r="BA32993" s="80"/>
      <c r="BB32993" s="80"/>
    </row>
    <row r="32994" spans="9:54" x14ac:dyDescent="0.25">
      <c r="I32994" s="80"/>
      <c r="AX32994" s="80"/>
      <c r="AY32994" s="80"/>
      <c r="AZ32994" s="80"/>
      <c r="BA32994" s="80"/>
      <c r="BB32994" s="80"/>
    </row>
    <row r="32995" spans="9:54" x14ac:dyDescent="0.25">
      <c r="I32995" s="80"/>
      <c r="AX32995" s="80"/>
      <c r="AY32995" s="80"/>
      <c r="AZ32995" s="80"/>
      <c r="BA32995" s="80"/>
      <c r="BB32995" s="80"/>
    </row>
    <row r="32996" spans="9:54" x14ac:dyDescent="0.25">
      <c r="I32996" s="80"/>
      <c r="AX32996" s="80"/>
      <c r="AY32996" s="80"/>
      <c r="AZ32996" s="80"/>
      <c r="BA32996" s="80"/>
      <c r="BB32996" s="80"/>
    </row>
    <row r="32997" spans="9:54" x14ac:dyDescent="0.25">
      <c r="I32997" s="80"/>
      <c r="AX32997" s="80"/>
      <c r="AY32997" s="80"/>
      <c r="AZ32997" s="80"/>
      <c r="BA32997" s="80"/>
      <c r="BB32997" s="80"/>
    </row>
    <row r="32998" spans="9:54" x14ac:dyDescent="0.25">
      <c r="I32998" s="80"/>
      <c r="AX32998" s="80"/>
      <c r="AY32998" s="80"/>
      <c r="AZ32998" s="80"/>
      <c r="BA32998" s="80"/>
      <c r="BB32998" s="80"/>
    </row>
    <row r="32999" spans="9:54" x14ac:dyDescent="0.25">
      <c r="I32999" s="80"/>
      <c r="AX32999" s="80"/>
      <c r="AY32999" s="80"/>
      <c r="AZ32999" s="80"/>
      <c r="BA32999" s="80"/>
      <c r="BB32999" s="80"/>
    </row>
    <row r="33000" spans="9:54" x14ac:dyDescent="0.25">
      <c r="I33000" s="80"/>
      <c r="AX33000" s="80"/>
      <c r="AY33000" s="80"/>
      <c r="AZ33000" s="80"/>
      <c r="BA33000" s="80"/>
      <c r="BB33000" s="80"/>
    </row>
    <row r="33001" spans="9:54" x14ac:dyDescent="0.25">
      <c r="I33001" s="80"/>
      <c r="AX33001" s="80"/>
      <c r="AY33001" s="80"/>
      <c r="AZ33001" s="80"/>
      <c r="BA33001" s="80"/>
      <c r="BB33001" s="80"/>
    </row>
    <row r="33002" spans="9:54" x14ac:dyDescent="0.25">
      <c r="I33002" s="80"/>
      <c r="AX33002" s="80"/>
      <c r="AY33002" s="80"/>
      <c r="AZ33002" s="80"/>
      <c r="BA33002" s="80"/>
      <c r="BB33002" s="80"/>
    </row>
    <row r="33003" spans="9:54" x14ac:dyDescent="0.25">
      <c r="I33003" s="80"/>
      <c r="AX33003" s="80"/>
      <c r="AY33003" s="80"/>
      <c r="AZ33003" s="80"/>
      <c r="BA33003" s="80"/>
      <c r="BB33003" s="80"/>
    </row>
    <row r="33004" spans="9:54" x14ac:dyDescent="0.25">
      <c r="I33004" s="80"/>
      <c r="AX33004" s="80"/>
      <c r="AY33004" s="80"/>
      <c r="AZ33004" s="80"/>
      <c r="BA33004" s="80"/>
      <c r="BB33004" s="80"/>
    </row>
    <row r="33005" spans="9:54" x14ac:dyDescent="0.25">
      <c r="I33005" s="80"/>
      <c r="AX33005" s="80"/>
      <c r="AY33005" s="80"/>
      <c r="AZ33005" s="80"/>
      <c r="BA33005" s="80"/>
      <c r="BB33005" s="80"/>
    </row>
    <row r="33006" spans="9:54" x14ac:dyDescent="0.25">
      <c r="I33006" s="80"/>
      <c r="AX33006" s="80"/>
      <c r="AY33006" s="80"/>
      <c r="AZ33006" s="80"/>
      <c r="BA33006" s="80"/>
      <c r="BB33006" s="80"/>
    </row>
    <row r="33007" spans="9:54" x14ac:dyDescent="0.25">
      <c r="I33007" s="80"/>
      <c r="AX33007" s="80"/>
      <c r="AY33007" s="80"/>
      <c r="AZ33007" s="80"/>
      <c r="BA33007" s="80"/>
      <c r="BB33007" s="80"/>
    </row>
    <row r="33008" spans="9:54" x14ac:dyDescent="0.25">
      <c r="I33008" s="80"/>
      <c r="AX33008" s="80"/>
      <c r="AY33008" s="80"/>
      <c r="AZ33008" s="80"/>
      <c r="BA33008" s="80"/>
      <c r="BB33008" s="80"/>
    </row>
    <row r="33009" spans="9:54" x14ac:dyDescent="0.25">
      <c r="I33009" s="80"/>
      <c r="AX33009" s="80"/>
      <c r="AY33009" s="80"/>
      <c r="AZ33009" s="80"/>
      <c r="BA33009" s="80"/>
      <c r="BB33009" s="80"/>
    </row>
    <row r="33010" spans="9:54" x14ac:dyDescent="0.25">
      <c r="I33010" s="80"/>
      <c r="AX33010" s="80"/>
      <c r="AY33010" s="80"/>
      <c r="AZ33010" s="80"/>
      <c r="BA33010" s="80"/>
      <c r="BB33010" s="80"/>
    </row>
    <row r="33011" spans="9:54" x14ac:dyDescent="0.25">
      <c r="I33011" s="80"/>
      <c r="AX33011" s="80"/>
      <c r="AY33011" s="80"/>
      <c r="AZ33011" s="80"/>
      <c r="BA33011" s="80"/>
      <c r="BB33011" s="80"/>
    </row>
    <row r="33012" spans="9:54" x14ac:dyDescent="0.25">
      <c r="I33012" s="80"/>
      <c r="AX33012" s="80"/>
      <c r="AY33012" s="80"/>
      <c r="AZ33012" s="80"/>
      <c r="BA33012" s="80"/>
      <c r="BB33012" s="80"/>
    </row>
    <row r="33013" spans="9:54" x14ac:dyDescent="0.25">
      <c r="I33013" s="80"/>
      <c r="AX33013" s="80"/>
      <c r="AY33013" s="80"/>
      <c r="AZ33013" s="80"/>
      <c r="BA33013" s="80"/>
      <c r="BB33013" s="80"/>
    </row>
    <row r="33014" spans="9:54" x14ac:dyDescent="0.25">
      <c r="I33014" s="80"/>
      <c r="AX33014" s="80"/>
      <c r="AY33014" s="80"/>
      <c r="AZ33014" s="80"/>
      <c r="BA33014" s="80"/>
      <c r="BB33014" s="80"/>
    </row>
    <row r="33015" spans="9:54" x14ac:dyDescent="0.25">
      <c r="I33015" s="80"/>
      <c r="AX33015" s="80"/>
      <c r="AY33015" s="80"/>
      <c r="AZ33015" s="80"/>
      <c r="BA33015" s="80"/>
      <c r="BB33015" s="80"/>
    </row>
    <row r="33016" spans="9:54" x14ac:dyDescent="0.25">
      <c r="I33016" s="80"/>
      <c r="AX33016" s="80"/>
      <c r="AY33016" s="80"/>
      <c r="AZ33016" s="80"/>
      <c r="BA33016" s="80"/>
      <c r="BB33016" s="80"/>
    </row>
    <row r="33017" spans="9:54" x14ac:dyDescent="0.25">
      <c r="I33017" s="80"/>
      <c r="AX33017" s="80"/>
      <c r="AY33017" s="80"/>
      <c r="AZ33017" s="80"/>
      <c r="BA33017" s="80"/>
      <c r="BB33017" s="80"/>
    </row>
    <row r="33018" spans="9:54" x14ac:dyDescent="0.25">
      <c r="I33018" s="80"/>
      <c r="AX33018" s="80"/>
      <c r="AY33018" s="80"/>
      <c r="AZ33018" s="80"/>
      <c r="BA33018" s="80"/>
      <c r="BB33018" s="80"/>
    </row>
    <row r="33019" spans="9:54" x14ac:dyDescent="0.25">
      <c r="I33019" s="80"/>
      <c r="AX33019" s="80"/>
      <c r="AY33019" s="80"/>
      <c r="AZ33019" s="80"/>
      <c r="BA33019" s="80"/>
      <c r="BB33019" s="80"/>
    </row>
    <row r="33020" spans="9:54" x14ac:dyDescent="0.25">
      <c r="I33020" s="80"/>
      <c r="AX33020" s="80"/>
      <c r="AY33020" s="80"/>
      <c r="AZ33020" s="80"/>
      <c r="BA33020" s="80"/>
      <c r="BB33020" s="80"/>
    </row>
    <row r="33021" spans="9:54" x14ac:dyDescent="0.25">
      <c r="I33021" s="80"/>
      <c r="AX33021" s="80"/>
      <c r="AY33021" s="80"/>
      <c r="AZ33021" s="80"/>
      <c r="BA33021" s="80"/>
      <c r="BB33021" s="80"/>
    </row>
    <row r="33022" spans="9:54" x14ac:dyDescent="0.25">
      <c r="I33022" s="80"/>
      <c r="AX33022" s="80"/>
      <c r="AY33022" s="80"/>
      <c r="AZ33022" s="80"/>
      <c r="BA33022" s="80"/>
      <c r="BB33022" s="80"/>
    </row>
    <row r="33023" spans="9:54" x14ac:dyDescent="0.25">
      <c r="I33023" s="80"/>
      <c r="AX33023" s="80"/>
      <c r="AY33023" s="80"/>
      <c r="AZ33023" s="80"/>
      <c r="BA33023" s="80"/>
      <c r="BB33023" s="80"/>
    </row>
    <row r="33024" spans="9:54" x14ac:dyDescent="0.25">
      <c r="I33024" s="80"/>
      <c r="AX33024" s="80"/>
      <c r="AY33024" s="80"/>
      <c r="AZ33024" s="80"/>
      <c r="BA33024" s="80"/>
      <c r="BB33024" s="80"/>
    </row>
    <row r="33025" spans="9:54" x14ac:dyDescent="0.25">
      <c r="I33025" s="80"/>
      <c r="AX33025" s="80"/>
      <c r="AY33025" s="80"/>
      <c r="AZ33025" s="80"/>
      <c r="BA33025" s="80"/>
      <c r="BB33025" s="80"/>
    </row>
    <row r="33026" spans="9:54" x14ac:dyDescent="0.25">
      <c r="I33026" s="80"/>
      <c r="AX33026" s="80"/>
      <c r="AY33026" s="80"/>
      <c r="AZ33026" s="80"/>
      <c r="BA33026" s="80"/>
      <c r="BB33026" s="80"/>
    </row>
    <row r="33027" spans="9:54" x14ac:dyDescent="0.25">
      <c r="I33027" s="80"/>
      <c r="AX33027" s="80"/>
      <c r="AY33027" s="80"/>
      <c r="AZ33027" s="80"/>
      <c r="BA33027" s="80"/>
      <c r="BB33027" s="80"/>
    </row>
    <row r="33028" spans="9:54" x14ac:dyDescent="0.25">
      <c r="I33028" s="80"/>
      <c r="AX33028" s="80"/>
      <c r="AY33028" s="80"/>
      <c r="AZ33028" s="80"/>
      <c r="BA33028" s="80"/>
      <c r="BB33028" s="80"/>
    </row>
    <row r="33029" spans="9:54" x14ac:dyDescent="0.25">
      <c r="I33029" s="80"/>
      <c r="AX33029" s="80"/>
      <c r="AY33029" s="80"/>
      <c r="AZ33029" s="80"/>
      <c r="BA33029" s="80"/>
      <c r="BB33029" s="80"/>
    </row>
    <row r="33030" spans="9:54" x14ac:dyDescent="0.25">
      <c r="I33030" s="80"/>
      <c r="AX33030" s="80"/>
      <c r="AY33030" s="80"/>
      <c r="AZ33030" s="80"/>
      <c r="BA33030" s="80"/>
      <c r="BB33030" s="80"/>
    </row>
    <row r="33031" spans="9:54" x14ac:dyDescent="0.25">
      <c r="I33031" s="80"/>
      <c r="AX33031" s="80"/>
      <c r="AY33031" s="80"/>
      <c r="AZ33031" s="80"/>
      <c r="BA33031" s="80"/>
      <c r="BB33031" s="80"/>
    </row>
    <row r="33032" spans="9:54" x14ac:dyDescent="0.25">
      <c r="I33032" s="80"/>
      <c r="AX33032" s="80"/>
      <c r="AY33032" s="80"/>
      <c r="AZ33032" s="80"/>
      <c r="BA33032" s="80"/>
      <c r="BB33032" s="80"/>
    </row>
    <row r="33033" spans="9:54" x14ac:dyDescent="0.25">
      <c r="I33033" s="80"/>
      <c r="AX33033" s="80"/>
      <c r="AY33033" s="80"/>
      <c r="AZ33033" s="80"/>
      <c r="BA33033" s="80"/>
      <c r="BB33033" s="80"/>
    </row>
    <row r="33034" spans="9:54" x14ac:dyDescent="0.25">
      <c r="I33034" s="80"/>
      <c r="AX33034" s="80"/>
      <c r="AY33034" s="80"/>
      <c r="AZ33034" s="80"/>
      <c r="BA33034" s="80"/>
      <c r="BB33034" s="80"/>
    </row>
    <row r="33035" spans="9:54" x14ac:dyDescent="0.25">
      <c r="I33035" s="80"/>
      <c r="AX33035" s="80"/>
      <c r="AY33035" s="80"/>
      <c r="AZ33035" s="80"/>
      <c r="BA33035" s="80"/>
      <c r="BB33035" s="80"/>
    </row>
    <row r="33036" spans="9:54" x14ac:dyDescent="0.25">
      <c r="I33036" s="80"/>
      <c r="AX33036" s="80"/>
      <c r="AY33036" s="80"/>
      <c r="AZ33036" s="80"/>
      <c r="BA33036" s="80"/>
      <c r="BB33036" s="80"/>
    </row>
    <row r="33037" spans="9:54" x14ac:dyDescent="0.25">
      <c r="I33037" s="80"/>
      <c r="AX33037" s="80"/>
      <c r="AY33037" s="80"/>
      <c r="AZ33037" s="80"/>
      <c r="BA33037" s="80"/>
      <c r="BB33037" s="80"/>
    </row>
    <row r="33038" spans="9:54" x14ac:dyDescent="0.25">
      <c r="I33038" s="80"/>
      <c r="AX33038" s="80"/>
      <c r="AY33038" s="80"/>
      <c r="AZ33038" s="80"/>
      <c r="BA33038" s="80"/>
      <c r="BB33038" s="80"/>
    </row>
    <row r="33039" spans="9:54" x14ac:dyDescent="0.25">
      <c r="I33039" s="80"/>
      <c r="AX33039" s="80"/>
      <c r="AY33039" s="80"/>
      <c r="AZ33039" s="80"/>
      <c r="BA33039" s="80"/>
      <c r="BB33039" s="80"/>
    </row>
    <row r="33040" spans="9:54" x14ac:dyDescent="0.25">
      <c r="I33040" s="80"/>
      <c r="AX33040" s="80"/>
      <c r="AY33040" s="80"/>
      <c r="AZ33040" s="80"/>
      <c r="BA33040" s="80"/>
      <c r="BB33040" s="80"/>
    </row>
    <row r="33041" spans="9:54" x14ac:dyDescent="0.25">
      <c r="I33041" s="80"/>
      <c r="AX33041" s="80"/>
      <c r="AY33041" s="80"/>
      <c r="AZ33041" s="80"/>
      <c r="BA33041" s="80"/>
      <c r="BB33041" s="80"/>
    </row>
    <row r="33042" spans="9:54" x14ac:dyDescent="0.25">
      <c r="I33042" s="80"/>
      <c r="AX33042" s="80"/>
      <c r="AY33042" s="80"/>
      <c r="AZ33042" s="80"/>
      <c r="BA33042" s="80"/>
      <c r="BB33042" s="80"/>
    </row>
    <row r="33043" spans="9:54" x14ac:dyDescent="0.25">
      <c r="I33043" s="80"/>
      <c r="AX33043" s="80"/>
      <c r="AY33043" s="80"/>
      <c r="AZ33043" s="80"/>
      <c r="BA33043" s="80"/>
      <c r="BB33043" s="80"/>
    </row>
    <row r="33044" spans="9:54" x14ac:dyDescent="0.25">
      <c r="I33044" s="80"/>
      <c r="AX33044" s="80"/>
      <c r="AY33044" s="80"/>
      <c r="AZ33044" s="80"/>
      <c r="BA33044" s="80"/>
      <c r="BB33044" s="80"/>
    </row>
    <row r="33045" spans="9:54" x14ac:dyDescent="0.25">
      <c r="I33045" s="80"/>
      <c r="AX33045" s="80"/>
      <c r="AY33045" s="80"/>
      <c r="AZ33045" s="80"/>
      <c r="BA33045" s="80"/>
      <c r="BB33045" s="80"/>
    </row>
    <row r="33046" spans="9:54" x14ac:dyDescent="0.25">
      <c r="I33046" s="80"/>
      <c r="AX33046" s="80"/>
      <c r="AY33046" s="80"/>
      <c r="AZ33046" s="80"/>
      <c r="BA33046" s="80"/>
      <c r="BB33046" s="80"/>
    </row>
    <row r="33047" spans="9:54" x14ac:dyDescent="0.25">
      <c r="I33047" s="80"/>
      <c r="AX33047" s="80"/>
      <c r="AY33047" s="80"/>
      <c r="AZ33047" s="80"/>
      <c r="BA33047" s="80"/>
      <c r="BB33047" s="80"/>
    </row>
    <row r="33048" spans="9:54" x14ac:dyDescent="0.25">
      <c r="I33048" s="80"/>
      <c r="AX33048" s="80"/>
      <c r="AY33048" s="80"/>
      <c r="AZ33048" s="80"/>
      <c r="BA33048" s="80"/>
      <c r="BB33048" s="80"/>
    </row>
    <row r="33049" spans="9:54" x14ac:dyDescent="0.25">
      <c r="I33049" s="80"/>
      <c r="AX33049" s="80"/>
      <c r="AY33049" s="80"/>
      <c r="AZ33049" s="80"/>
      <c r="BA33049" s="80"/>
      <c r="BB33049" s="80"/>
    </row>
    <row r="33050" spans="9:54" x14ac:dyDescent="0.25">
      <c r="I33050" s="80"/>
      <c r="AX33050" s="80"/>
      <c r="AY33050" s="80"/>
      <c r="AZ33050" s="80"/>
      <c r="BA33050" s="80"/>
      <c r="BB33050" s="80"/>
    </row>
    <row r="33051" spans="9:54" x14ac:dyDescent="0.25">
      <c r="I33051" s="80"/>
      <c r="AX33051" s="80"/>
      <c r="AY33051" s="80"/>
      <c r="AZ33051" s="80"/>
      <c r="BA33051" s="80"/>
      <c r="BB33051" s="80"/>
    </row>
    <row r="33052" spans="9:54" x14ac:dyDescent="0.25">
      <c r="I33052" s="80"/>
      <c r="AX33052" s="80"/>
      <c r="AY33052" s="80"/>
      <c r="AZ33052" s="80"/>
      <c r="BA33052" s="80"/>
      <c r="BB33052" s="80"/>
    </row>
    <row r="33053" spans="9:54" x14ac:dyDescent="0.25">
      <c r="I33053" s="80"/>
      <c r="AX33053" s="80"/>
      <c r="AY33053" s="80"/>
      <c r="AZ33053" s="80"/>
      <c r="BA33053" s="80"/>
      <c r="BB33053" s="80"/>
    </row>
    <row r="33054" spans="9:54" x14ac:dyDescent="0.25">
      <c r="I33054" s="80"/>
      <c r="AX33054" s="80"/>
      <c r="AY33054" s="80"/>
      <c r="AZ33054" s="80"/>
      <c r="BA33054" s="80"/>
      <c r="BB33054" s="80"/>
    </row>
    <row r="33055" spans="9:54" x14ac:dyDescent="0.25">
      <c r="I33055" s="80"/>
      <c r="AX33055" s="80"/>
      <c r="AY33055" s="80"/>
      <c r="AZ33055" s="80"/>
      <c r="BA33055" s="80"/>
      <c r="BB33055" s="80"/>
    </row>
    <row r="33056" spans="9:54" x14ac:dyDescent="0.25">
      <c r="I33056" s="80"/>
      <c r="AX33056" s="80"/>
      <c r="AY33056" s="80"/>
      <c r="AZ33056" s="80"/>
      <c r="BA33056" s="80"/>
      <c r="BB33056" s="80"/>
    </row>
    <row r="33057" spans="9:54" x14ac:dyDescent="0.25">
      <c r="I33057" s="80"/>
      <c r="AX33057" s="80"/>
      <c r="AY33057" s="80"/>
      <c r="AZ33057" s="80"/>
      <c r="BA33057" s="80"/>
      <c r="BB33057" s="80"/>
    </row>
    <row r="33058" spans="9:54" x14ac:dyDescent="0.25">
      <c r="I33058" s="80"/>
      <c r="AX33058" s="80"/>
      <c r="AY33058" s="80"/>
      <c r="AZ33058" s="80"/>
      <c r="BA33058" s="80"/>
      <c r="BB33058" s="80"/>
    </row>
    <row r="33059" spans="9:54" x14ac:dyDescent="0.25">
      <c r="I33059" s="80"/>
      <c r="AX33059" s="80"/>
      <c r="AY33059" s="80"/>
      <c r="AZ33059" s="80"/>
      <c r="BA33059" s="80"/>
      <c r="BB33059" s="80"/>
    </row>
    <row r="33060" spans="9:54" x14ac:dyDescent="0.25">
      <c r="I33060" s="80"/>
      <c r="AX33060" s="80"/>
      <c r="AY33060" s="80"/>
      <c r="AZ33060" s="80"/>
      <c r="BA33060" s="80"/>
      <c r="BB33060" s="80"/>
    </row>
    <row r="33061" spans="9:54" x14ac:dyDescent="0.25">
      <c r="I33061" s="80"/>
      <c r="AX33061" s="80"/>
      <c r="AY33061" s="80"/>
      <c r="AZ33061" s="80"/>
      <c r="BA33061" s="80"/>
      <c r="BB33061" s="80"/>
    </row>
    <row r="33062" spans="9:54" x14ac:dyDescent="0.25">
      <c r="I33062" s="80"/>
      <c r="AX33062" s="80"/>
      <c r="AY33062" s="80"/>
      <c r="AZ33062" s="80"/>
      <c r="BA33062" s="80"/>
      <c r="BB33062" s="80"/>
    </row>
    <row r="33063" spans="9:54" x14ac:dyDescent="0.25">
      <c r="I33063" s="80"/>
      <c r="AX33063" s="80"/>
      <c r="AY33063" s="80"/>
      <c r="AZ33063" s="80"/>
      <c r="BA33063" s="80"/>
      <c r="BB33063" s="80"/>
    </row>
    <row r="33064" spans="9:54" x14ac:dyDescent="0.25">
      <c r="I33064" s="80"/>
      <c r="AX33064" s="80"/>
      <c r="AY33064" s="80"/>
      <c r="AZ33064" s="80"/>
      <c r="BA33064" s="80"/>
      <c r="BB33064" s="80"/>
    </row>
    <row r="33065" spans="9:54" x14ac:dyDescent="0.25">
      <c r="I33065" s="80"/>
      <c r="AX33065" s="80"/>
      <c r="AY33065" s="80"/>
      <c r="AZ33065" s="80"/>
      <c r="BA33065" s="80"/>
      <c r="BB33065" s="80"/>
    </row>
    <row r="33066" spans="9:54" x14ac:dyDescent="0.25">
      <c r="I33066" s="80"/>
      <c r="AX33066" s="80"/>
      <c r="AY33066" s="80"/>
      <c r="AZ33066" s="80"/>
      <c r="BA33066" s="80"/>
      <c r="BB33066" s="80"/>
    </row>
    <row r="33067" spans="9:54" x14ac:dyDescent="0.25">
      <c r="I33067" s="80"/>
      <c r="AX33067" s="80"/>
      <c r="AY33067" s="80"/>
      <c r="AZ33067" s="80"/>
      <c r="BA33067" s="80"/>
      <c r="BB33067" s="80"/>
    </row>
    <row r="33068" spans="9:54" x14ac:dyDescent="0.25">
      <c r="I33068" s="80"/>
      <c r="AX33068" s="80"/>
      <c r="AY33068" s="80"/>
      <c r="AZ33068" s="80"/>
      <c r="BA33068" s="80"/>
      <c r="BB33068" s="80"/>
    </row>
    <row r="33069" spans="9:54" x14ac:dyDescent="0.25">
      <c r="I33069" s="80"/>
      <c r="AX33069" s="80"/>
      <c r="AY33069" s="80"/>
      <c r="AZ33069" s="80"/>
      <c r="BA33069" s="80"/>
      <c r="BB33069" s="80"/>
    </row>
    <row r="33070" spans="9:54" x14ac:dyDescent="0.25">
      <c r="I33070" s="80"/>
      <c r="AX33070" s="80"/>
      <c r="AY33070" s="80"/>
      <c r="AZ33070" s="80"/>
      <c r="BA33070" s="80"/>
      <c r="BB33070" s="80"/>
    </row>
    <row r="33071" spans="9:54" x14ac:dyDescent="0.25">
      <c r="I33071" s="80"/>
      <c r="AX33071" s="80"/>
      <c r="AY33071" s="80"/>
      <c r="AZ33071" s="80"/>
      <c r="BA33071" s="80"/>
      <c r="BB33071" s="80"/>
    </row>
    <row r="33072" spans="9:54" x14ac:dyDescent="0.25">
      <c r="I33072" s="80"/>
      <c r="AX33072" s="80"/>
      <c r="AY33072" s="80"/>
      <c r="AZ33072" s="80"/>
      <c r="BA33072" s="80"/>
      <c r="BB33072" s="80"/>
    </row>
    <row r="33073" spans="9:54" x14ac:dyDescent="0.25">
      <c r="I33073" s="80"/>
      <c r="AX33073" s="80"/>
      <c r="AY33073" s="80"/>
      <c r="AZ33073" s="80"/>
      <c r="BA33073" s="80"/>
      <c r="BB33073" s="80"/>
    </row>
    <row r="33074" spans="9:54" x14ac:dyDescent="0.25">
      <c r="I33074" s="80"/>
      <c r="AX33074" s="80"/>
      <c r="AY33074" s="80"/>
      <c r="AZ33074" s="80"/>
      <c r="BA33074" s="80"/>
      <c r="BB33074" s="80"/>
    </row>
    <row r="33075" spans="9:54" x14ac:dyDescent="0.25">
      <c r="I33075" s="80"/>
      <c r="AX33075" s="80"/>
      <c r="AY33075" s="80"/>
      <c r="AZ33075" s="80"/>
      <c r="BA33075" s="80"/>
      <c r="BB33075" s="80"/>
    </row>
    <row r="33076" spans="9:54" x14ac:dyDescent="0.25">
      <c r="I33076" s="80"/>
      <c r="AX33076" s="80"/>
      <c r="AY33076" s="80"/>
      <c r="AZ33076" s="80"/>
      <c r="BA33076" s="80"/>
      <c r="BB33076" s="80"/>
    </row>
    <row r="33077" spans="9:54" x14ac:dyDescent="0.25">
      <c r="I33077" s="80"/>
      <c r="AX33077" s="80"/>
      <c r="AY33077" s="80"/>
      <c r="AZ33077" s="80"/>
      <c r="BA33077" s="80"/>
      <c r="BB33077" s="80"/>
    </row>
    <row r="33078" spans="9:54" x14ac:dyDescent="0.25">
      <c r="I33078" s="80"/>
      <c r="AX33078" s="80"/>
      <c r="AY33078" s="80"/>
      <c r="AZ33078" s="80"/>
      <c r="BA33078" s="80"/>
      <c r="BB33078" s="80"/>
    </row>
    <row r="33079" spans="9:54" x14ac:dyDescent="0.25">
      <c r="I33079" s="80"/>
      <c r="AX33079" s="80"/>
      <c r="AY33079" s="80"/>
      <c r="AZ33079" s="80"/>
      <c r="BA33079" s="80"/>
      <c r="BB33079" s="80"/>
    </row>
    <row r="33080" spans="9:54" x14ac:dyDescent="0.25">
      <c r="I33080" s="80"/>
      <c r="AX33080" s="80"/>
      <c r="AY33080" s="80"/>
      <c r="AZ33080" s="80"/>
      <c r="BA33080" s="80"/>
      <c r="BB33080" s="80"/>
    </row>
    <row r="33081" spans="9:54" x14ac:dyDescent="0.25">
      <c r="I33081" s="80"/>
      <c r="AX33081" s="80"/>
      <c r="AY33081" s="80"/>
      <c r="AZ33081" s="80"/>
      <c r="BA33081" s="80"/>
      <c r="BB33081" s="80"/>
    </row>
    <row r="33082" spans="9:54" x14ac:dyDescent="0.25">
      <c r="I33082" s="80"/>
      <c r="AX33082" s="80"/>
      <c r="AY33082" s="80"/>
      <c r="AZ33082" s="80"/>
      <c r="BA33082" s="80"/>
      <c r="BB33082" s="80"/>
    </row>
    <row r="33083" spans="9:54" x14ac:dyDescent="0.25">
      <c r="I33083" s="80"/>
      <c r="AX33083" s="80"/>
      <c r="AY33083" s="80"/>
      <c r="AZ33083" s="80"/>
      <c r="BA33083" s="80"/>
      <c r="BB33083" s="80"/>
    </row>
    <row r="33084" spans="9:54" x14ac:dyDescent="0.25">
      <c r="I33084" s="80"/>
      <c r="AX33084" s="80"/>
      <c r="AY33084" s="80"/>
      <c r="AZ33084" s="80"/>
      <c r="BA33084" s="80"/>
      <c r="BB33084" s="80"/>
    </row>
    <row r="33085" spans="9:54" x14ac:dyDescent="0.25">
      <c r="I33085" s="80"/>
      <c r="AX33085" s="80"/>
      <c r="AY33085" s="80"/>
      <c r="AZ33085" s="80"/>
      <c r="BA33085" s="80"/>
      <c r="BB33085" s="80"/>
    </row>
    <row r="33086" spans="9:54" x14ac:dyDescent="0.25">
      <c r="I33086" s="80"/>
      <c r="AX33086" s="80"/>
      <c r="AY33086" s="80"/>
      <c r="AZ33086" s="80"/>
      <c r="BA33086" s="80"/>
      <c r="BB33086" s="80"/>
    </row>
    <row r="33087" spans="9:54" x14ac:dyDescent="0.25">
      <c r="I33087" s="80"/>
      <c r="AX33087" s="80"/>
      <c r="AY33087" s="80"/>
      <c r="AZ33087" s="80"/>
      <c r="BA33087" s="80"/>
      <c r="BB33087" s="80"/>
    </row>
    <row r="33088" spans="9:54" x14ac:dyDescent="0.25">
      <c r="I33088" s="80"/>
      <c r="AX33088" s="80"/>
      <c r="AY33088" s="80"/>
      <c r="AZ33088" s="80"/>
      <c r="BA33088" s="80"/>
      <c r="BB33088" s="80"/>
    </row>
    <row r="33089" spans="9:54" x14ac:dyDescent="0.25">
      <c r="I33089" s="80"/>
      <c r="AX33089" s="80"/>
      <c r="AY33089" s="80"/>
      <c r="AZ33089" s="80"/>
      <c r="BA33089" s="80"/>
      <c r="BB33089" s="80"/>
    </row>
    <row r="33090" spans="9:54" x14ac:dyDescent="0.25">
      <c r="I33090" s="80"/>
      <c r="AX33090" s="80"/>
      <c r="AY33090" s="80"/>
      <c r="AZ33090" s="80"/>
      <c r="BA33090" s="80"/>
      <c r="BB33090" s="80"/>
    </row>
    <row r="33091" spans="9:54" x14ac:dyDescent="0.25">
      <c r="I33091" s="80"/>
      <c r="AX33091" s="80"/>
      <c r="AY33091" s="80"/>
      <c r="AZ33091" s="80"/>
      <c r="BA33091" s="80"/>
      <c r="BB33091" s="80"/>
    </row>
    <row r="33092" spans="9:54" x14ac:dyDescent="0.25">
      <c r="I33092" s="80"/>
      <c r="AX33092" s="80"/>
      <c r="AY33092" s="80"/>
      <c r="AZ33092" s="80"/>
      <c r="BA33092" s="80"/>
      <c r="BB33092" s="80"/>
    </row>
    <row r="33093" spans="9:54" x14ac:dyDescent="0.25">
      <c r="I33093" s="80"/>
      <c r="AX33093" s="80"/>
      <c r="AY33093" s="80"/>
      <c r="AZ33093" s="80"/>
      <c r="BA33093" s="80"/>
      <c r="BB33093" s="80"/>
    </row>
    <row r="33094" spans="9:54" x14ac:dyDescent="0.25">
      <c r="I33094" s="80"/>
      <c r="AX33094" s="80"/>
      <c r="AY33094" s="80"/>
      <c r="AZ33094" s="80"/>
      <c r="BA33094" s="80"/>
      <c r="BB33094" s="80"/>
    </row>
    <row r="33095" spans="9:54" x14ac:dyDescent="0.25">
      <c r="I33095" s="80"/>
      <c r="AX33095" s="80"/>
      <c r="AY33095" s="80"/>
      <c r="AZ33095" s="80"/>
      <c r="BA33095" s="80"/>
      <c r="BB33095" s="80"/>
    </row>
    <row r="33096" spans="9:54" x14ac:dyDescent="0.25">
      <c r="I33096" s="80"/>
      <c r="AX33096" s="80"/>
      <c r="AY33096" s="80"/>
      <c r="AZ33096" s="80"/>
      <c r="BA33096" s="80"/>
      <c r="BB33096" s="80"/>
    </row>
    <row r="33097" spans="9:54" x14ac:dyDescent="0.25">
      <c r="I33097" s="80"/>
      <c r="AX33097" s="80"/>
      <c r="AY33097" s="80"/>
      <c r="AZ33097" s="80"/>
      <c r="BA33097" s="80"/>
      <c r="BB33097" s="80"/>
    </row>
    <row r="33098" spans="9:54" x14ac:dyDescent="0.25">
      <c r="I33098" s="80"/>
      <c r="AX33098" s="80"/>
      <c r="AY33098" s="80"/>
      <c r="AZ33098" s="80"/>
      <c r="BA33098" s="80"/>
      <c r="BB33098" s="80"/>
    </row>
    <row r="33099" spans="9:54" x14ac:dyDescent="0.25">
      <c r="I33099" s="80"/>
      <c r="AX33099" s="80"/>
      <c r="AY33099" s="80"/>
      <c r="AZ33099" s="80"/>
      <c r="BA33099" s="80"/>
      <c r="BB33099" s="80"/>
    </row>
    <row r="33100" spans="9:54" x14ac:dyDescent="0.25">
      <c r="I33100" s="80"/>
      <c r="AX33100" s="80"/>
      <c r="AY33100" s="80"/>
      <c r="AZ33100" s="80"/>
      <c r="BA33100" s="80"/>
      <c r="BB33100" s="80"/>
    </row>
    <row r="33101" spans="9:54" x14ac:dyDescent="0.25">
      <c r="I33101" s="80"/>
      <c r="AX33101" s="80"/>
      <c r="AY33101" s="80"/>
      <c r="AZ33101" s="80"/>
      <c r="BA33101" s="80"/>
      <c r="BB33101" s="80"/>
    </row>
    <row r="33102" spans="9:54" x14ac:dyDescent="0.25">
      <c r="I33102" s="80"/>
      <c r="AX33102" s="80"/>
      <c r="AY33102" s="80"/>
      <c r="AZ33102" s="80"/>
      <c r="BA33102" s="80"/>
      <c r="BB33102" s="80"/>
    </row>
    <row r="33103" spans="9:54" x14ac:dyDescent="0.25">
      <c r="I33103" s="80"/>
      <c r="AX33103" s="80"/>
      <c r="AY33103" s="80"/>
      <c r="AZ33103" s="80"/>
      <c r="BA33103" s="80"/>
      <c r="BB33103" s="80"/>
    </row>
    <row r="33104" spans="9:54" x14ac:dyDescent="0.25">
      <c r="I33104" s="80"/>
      <c r="AX33104" s="80"/>
      <c r="AY33104" s="80"/>
      <c r="AZ33104" s="80"/>
      <c r="BA33104" s="80"/>
      <c r="BB33104" s="80"/>
    </row>
    <row r="33105" spans="9:54" x14ac:dyDescent="0.25">
      <c r="I33105" s="80"/>
      <c r="AX33105" s="80"/>
      <c r="AY33105" s="80"/>
      <c r="AZ33105" s="80"/>
      <c r="BA33105" s="80"/>
      <c r="BB33105" s="80"/>
    </row>
    <row r="33106" spans="9:54" x14ac:dyDescent="0.25">
      <c r="I33106" s="80"/>
      <c r="AX33106" s="80"/>
      <c r="AY33106" s="80"/>
      <c r="AZ33106" s="80"/>
      <c r="BA33106" s="80"/>
      <c r="BB33106" s="80"/>
    </row>
    <row r="33107" spans="9:54" x14ac:dyDescent="0.25">
      <c r="I33107" s="80"/>
      <c r="AX33107" s="80"/>
      <c r="AY33107" s="80"/>
      <c r="AZ33107" s="80"/>
      <c r="BA33107" s="80"/>
      <c r="BB33107" s="80"/>
    </row>
    <row r="33108" spans="9:54" x14ac:dyDescent="0.25">
      <c r="I33108" s="80"/>
      <c r="AX33108" s="80"/>
      <c r="AY33108" s="80"/>
      <c r="AZ33108" s="80"/>
      <c r="BA33108" s="80"/>
      <c r="BB33108" s="80"/>
    </row>
    <row r="33109" spans="9:54" x14ac:dyDescent="0.25">
      <c r="I33109" s="80"/>
      <c r="AX33109" s="80"/>
      <c r="AY33109" s="80"/>
      <c r="AZ33109" s="80"/>
      <c r="BA33109" s="80"/>
      <c r="BB33109" s="80"/>
    </row>
    <row r="33110" spans="9:54" x14ac:dyDescent="0.25">
      <c r="I33110" s="80"/>
      <c r="AX33110" s="80"/>
      <c r="AY33110" s="80"/>
      <c r="AZ33110" s="80"/>
      <c r="BA33110" s="80"/>
      <c r="BB33110" s="80"/>
    </row>
    <row r="33111" spans="9:54" x14ac:dyDescent="0.25">
      <c r="I33111" s="80"/>
      <c r="AX33111" s="80"/>
      <c r="AY33111" s="80"/>
      <c r="AZ33111" s="80"/>
      <c r="BA33111" s="80"/>
      <c r="BB33111" s="80"/>
    </row>
    <row r="33112" spans="9:54" x14ac:dyDescent="0.25">
      <c r="I33112" s="80"/>
      <c r="AX33112" s="80"/>
      <c r="AY33112" s="80"/>
      <c r="AZ33112" s="80"/>
      <c r="BA33112" s="80"/>
      <c r="BB33112" s="80"/>
    </row>
    <row r="33113" spans="9:54" x14ac:dyDescent="0.25">
      <c r="I33113" s="80"/>
      <c r="AX33113" s="80"/>
      <c r="AY33113" s="80"/>
      <c r="AZ33113" s="80"/>
      <c r="BA33113" s="80"/>
      <c r="BB33113" s="80"/>
    </row>
    <row r="33114" spans="9:54" x14ac:dyDescent="0.25">
      <c r="I33114" s="80"/>
      <c r="AX33114" s="80"/>
      <c r="AY33114" s="80"/>
      <c r="AZ33114" s="80"/>
      <c r="BA33114" s="80"/>
      <c r="BB33114" s="80"/>
    </row>
    <row r="33115" spans="9:54" x14ac:dyDescent="0.25">
      <c r="I33115" s="80"/>
      <c r="AX33115" s="80"/>
      <c r="AY33115" s="80"/>
      <c r="AZ33115" s="80"/>
      <c r="BA33115" s="80"/>
      <c r="BB33115" s="80"/>
    </row>
    <row r="33116" spans="9:54" x14ac:dyDescent="0.25">
      <c r="I33116" s="80"/>
      <c r="AX33116" s="80"/>
      <c r="AY33116" s="80"/>
      <c r="AZ33116" s="80"/>
      <c r="BA33116" s="80"/>
      <c r="BB33116" s="80"/>
    </row>
    <row r="33117" spans="9:54" x14ac:dyDescent="0.25">
      <c r="I33117" s="80"/>
      <c r="AX33117" s="80"/>
      <c r="AY33117" s="80"/>
      <c r="AZ33117" s="80"/>
      <c r="BA33117" s="80"/>
      <c r="BB33117" s="80"/>
    </row>
    <row r="33118" spans="9:54" x14ac:dyDescent="0.25">
      <c r="I33118" s="80"/>
      <c r="AX33118" s="80"/>
      <c r="AY33118" s="80"/>
      <c r="AZ33118" s="80"/>
      <c r="BA33118" s="80"/>
      <c r="BB33118" s="80"/>
    </row>
    <row r="33119" spans="9:54" x14ac:dyDescent="0.25">
      <c r="I33119" s="80"/>
      <c r="AX33119" s="80"/>
      <c r="AY33119" s="80"/>
      <c r="AZ33119" s="80"/>
      <c r="BA33119" s="80"/>
      <c r="BB33119" s="80"/>
    </row>
    <row r="33120" spans="9:54" x14ac:dyDescent="0.25">
      <c r="I33120" s="80"/>
      <c r="AX33120" s="80"/>
      <c r="AY33120" s="80"/>
      <c r="AZ33120" s="80"/>
      <c r="BA33120" s="80"/>
      <c r="BB33120" s="80"/>
    </row>
    <row r="33121" spans="9:54" x14ac:dyDescent="0.25">
      <c r="I33121" s="80"/>
      <c r="AX33121" s="80"/>
      <c r="AY33121" s="80"/>
      <c r="AZ33121" s="80"/>
      <c r="BA33121" s="80"/>
      <c r="BB33121" s="80"/>
    </row>
    <row r="33122" spans="9:54" x14ac:dyDescent="0.25">
      <c r="I33122" s="80"/>
      <c r="AX33122" s="80"/>
      <c r="AY33122" s="80"/>
      <c r="AZ33122" s="80"/>
      <c r="BA33122" s="80"/>
      <c r="BB33122" s="80"/>
    </row>
    <row r="33123" spans="9:54" x14ac:dyDescent="0.25">
      <c r="I33123" s="80"/>
      <c r="AX33123" s="80"/>
      <c r="AY33123" s="80"/>
      <c r="AZ33123" s="80"/>
      <c r="BA33123" s="80"/>
      <c r="BB33123" s="80"/>
    </row>
    <row r="33124" spans="9:54" x14ac:dyDescent="0.25">
      <c r="I33124" s="80"/>
      <c r="AX33124" s="80"/>
      <c r="AY33124" s="80"/>
      <c r="AZ33124" s="80"/>
      <c r="BA33124" s="80"/>
      <c r="BB33124" s="80"/>
    </row>
    <row r="33125" spans="9:54" x14ac:dyDescent="0.25">
      <c r="I33125" s="80"/>
      <c r="AX33125" s="80"/>
      <c r="AY33125" s="80"/>
      <c r="AZ33125" s="80"/>
      <c r="BA33125" s="80"/>
      <c r="BB33125" s="80"/>
    </row>
    <row r="33126" spans="9:54" x14ac:dyDescent="0.25">
      <c r="I33126" s="80"/>
      <c r="AX33126" s="80"/>
      <c r="AY33126" s="80"/>
      <c r="AZ33126" s="80"/>
      <c r="BA33126" s="80"/>
      <c r="BB33126" s="80"/>
    </row>
    <row r="33127" spans="9:54" x14ac:dyDescent="0.25">
      <c r="I33127" s="80"/>
      <c r="AX33127" s="80"/>
      <c r="AY33127" s="80"/>
      <c r="AZ33127" s="80"/>
      <c r="BA33127" s="80"/>
      <c r="BB33127" s="80"/>
    </row>
    <row r="33128" spans="9:54" x14ac:dyDescent="0.25">
      <c r="I33128" s="80"/>
      <c r="AX33128" s="80"/>
      <c r="AY33128" s="80"/>
      <c r="AZ33128" s="80"/>
      <c r="BA33128" s="80"/>
      <c r="BB33128" s="80"/>
    </row>
    <row r="33129" spans="9:54" x14ac:dyDescent="0.25">
      <c r="I33129" s="80"/>
      <c r="AX33129" s="80"/>
      <c r="AY33129" s="80"/>
      <c r="AZ33129" s="80"/>
      <c r="BA33129" s="80"/>
      <c r="BB33129" s="80"/>
    </row>
    <row r="33130" spans="9:54" x14ac:dyDescent="0.25">
      <c r="I33130" s="80"/>
      <c r="AX33130" s="80"/>
      <c r="AY33130" s="80"/>
      <c r="AZ33130" s="80"/>
      <c r="BA33130" s="80"/>
      <c r="BB33130" s="80"/>
    </row>
    <row r="33131" spans="9:54" x14ac:dyDescent="0.25">
      <c r="I33131" s="80"/>
      <c r="AX33131" s="80"/>
      <c r="AY33131" s="80"/>
      <c r="AZ33131" s="80"/>
      <c r="BA33131" s="80"/>
      <c r="BB33131" s="80"/>
    </row>
    <row r="33132" spans="9:54" x14ac:dyDescent="0.25">
      <c r="I33132" s="80"/>
      <c r="AX33132" s="80"/>
      <c r="AY33132" s="80"/>
      <c r="AZ33132" s="80"/>
      <c r="BA33132" s="80"/>
      <c r="BB33132" s="80"/>
    </row>
    <row r="33133" spans="9:54" x14ac:dyDescent="0.25">
      <c r="I33133" s="80"/>
      <c r="AX33133" s="80"/>
      <c r="AY33133" s="80"/>
      <c r="AZ33133" s="80"/>
      <c r="BA33133" s="80"/>
      <c r="BB33133" s="80"/>
    </row>
    <row r="33134" spans="9:54" x14ac:dyDescent="0.25">
      <c r="I33134" s="80"/>
      <c r="AX33134" s="80"/>
      <c r="AY33134" s="80"/>
      <c r="AZ33134" s="80"/>
      <c r="BA33134" s="80"/>
      <c r="BB33134" s="80"/>
    </row>
    <row r="33135" spans="9:54" x14ac:dyDescent="0.25">
      <c r="I33135" s="80"/>
      <c r="AX33135" s="80"/>
      <c r="AY33135" s="80"/>
      <c r="AZ33135" s="80"/>
      <c r="BA33135" s="80"/>
      <c r="BB33135" s="80"/>
    </row>
    <row r="33136" spans="9:54" x14ac:dyDescent="0.25">
      <c r="I33136" s="80"/>
      <c r="AX33136" s="80"/>
      <c r="AY33136" s="80"/>
      <c r="AZ33136" s="80"/>
      <c r="BA33136" s="80"/>
      <c r="BB33136" s="80"/>
    </row>
    <row r="33137" spans="9:54" x14ac:dyDescent="0.25">
      <c r="I33137" s="80"/>
      <c r="AX33137" s="80"/>
      <c r="AY33137" s="80"/>
      <c r="AZ33137" s="80"/>
      <c r="BA33137" s="80"/>
      <c r="BB33137" s="80"/>
    </row>
    <row r="33138" spans="9:54" x14ac:dyDescent="0.25">
      <c r="I33138" s="80"/>
      <c r="AX33138" s="80"/>
      <c r="AY33138" s="80"/>
      <c r="AZ33138" s="80"/>
      <c r="BA33138" s="80"/>
      <c r="BB33138" s="80"/>
    </row>
    <row r="33139" spans="9:54" x14ac:dyDescent="0.25">
      <c r="I33139" s="80"/>
      <c r="AX33139" s="80"/>
      <c r="AY33139" s="80"/>
      <c r="AZ33139" s="80"/>
      <c r="BA33139" s="80"/>
      <c r="BB33139" s="80"/>
    </row>
    <row r="33140" spans="9:54" x14ac:dyDescent="0.25">
      <c r="I33140" s="80"/>
      <c r="AX33140" s="80"/>
      <c r="AY33140" s="80"/>
      <c r="AZ33140" s="80"/>
      <c r="BA33140" s="80"/>
      <c r="BB33140" s="80"/>
    </row>
    <row r="33141" spans="9:54" x14ac:dyDescent="0.25">
      <c r="I33141" s="80"/>
      <c r="AX33141" s="80"/>
      <c r="AY33141" s="80"/>
      <c r="AZ33141" s="80"/>
      <c r="BA33141" s="80"/>
      <c r="BB33141" s="80"/>
    </row>
    <row r="33142" spans="9:54" x14ac:dyDescent="0.25">
      <c r="I33142" s="80"/>
      <c r="AX33142" s="80"/>
      <c r="AY33142" s="80"/>
      <c r="AZ33142" s="80"/>
      <c r="BA33142" s="80"/>
      <c r="BB33142" s="80"/>
    </row>
    <row r="33143" spans="9:54" x14ac:dyDescent="0.25">
      <c r="I33143" s="80"/>
      <c r="AX33143" s="80"/>
      <c r="AY33143" s="80"/>
      <c r="AZ33143" s="80"/>
      <c r="BA33143" s="80"/>
      <c r="BB33143" s="80"/>
    </row>
    <row r="33144" spans="9:54" x14ac:dyDescent="0.25">
      <c r="I33144" s="80"/>
      <c r="AX33144" s="80"/>
      <c r="AY33144" s="80"/>
      <c r="AZ33144" s="80"/>
      <c r="BA33144" s="80"/>
      <c r="BB33144" s="80"/>
    </row>
    <row r="33145" spans="9:54" x14ac:dyDescent="0.25">
      <c r="I33145" s="80"/>
      <c r="AX33145" s="80"/>
      <c r="AY33145" s="80"/>
      <c r="AZ33145" s="80"/>
      <c r="BA33145" s="80"/>
      <c r="BB33145" s="80"/>
    </row>
    <row r="33146" spans="9:54" x14ac:dyDescent="0.25">
      <c r="I33146" s="80"/>
      <c r="AX33146" s="80"/>
      <c r="AY33146" s="80"/>
      <c r="AZ33146" s="80"/>
      <c r="BA33146" s="80"/>
      <c r="BB33146" s="80"/>
    </row>
    <row r="33147" spans="9:54" x14ac:dyDescent="0.25">
      <c r="I33147" s="80"/>
      <c r="AX33147" s="80"/>
      <c r="AY33147" s="80"/>
      <c r="AZ33147" s="80"/>
      <c r="BA33147" s="80"/>
      <c r="BB33147" s="80"/>
    </row>
    <row r="33148" spans="9:54" x14ac:dyDescent="0.25">
      <c r="I33148" s="80"/>
      <c r="AX33148" s="80"/>
      <c r="AY33148" s="80"/>
      <c r="AZ33148" s="80"/>
      <c r="BA33148" s="80"/>
      <c r="BB33148" s="80"/>
    </row>
    <row r="33149" spans="9:54" x14ac:dyDescent="0.25">
      <c r="I33149" s="80"/>
      <c r="AX33149" s="80"/>
      <c r="AY33149" s="80"/>
      <c r="AZ33149" s="80"/>
      <c r="BA33149" s="80"/>
      <c r="BB33149" s="80"/>
    </row>
    <row r="33150" spans="9:54" x14ac:dyDescent="0.25">
      <c r="I33150" s="80"/>
      <c r="AX33150" s="80"/>
      <c r="AY33150" s="80"/>
      <c r="AZ33150" s="80"/>
      <c r="BA33150" s="80"/>
      <c r="BB33150" s="80"/>
    </row>
    <row r="33151" spans="9:54" x14ac:dyDescent="0.25">
      <c r="I33151" s="80"/>
      <c r="AX33151" s="80"/>
      <c r="AY33151" s="80"/>
      <c r="AZ33151" s="80"/>
      <c r="BA33151" s="80"/>
      <c r="BB33151" s="80"/>
    </row>
    <row r="33152" spans="9:54" x14ac:dyDescent="0.25">
      <c r="I33152" s="80"/>
      <c r="AX33152" s="80"/>
      <c r="AY33152" s="80"/>
      <c r="AZ33152" s="80"/>
      <c r="BA33152" s="80"/>
      <c r="BB33152" s="80"/>
    </row>
    <row r="33153" spans="9:54" x14ac:dyDescent="0.25">
      <c r="I33153" s="80"/>
      <c r="AX33153" s="80"/>
      <c r="AY33153" s="80"/>
      <c r="AZ33153" s="80"/>
      <c r="BA33153" s="80"/>
      <c r="BB33153" s="80"/>
    </row>
    <row r="33154" spans="9:54" x14ac:dyDescent="0.25">
      <c r="I33154" s="80"/>
      <c r="AX33154" s="80"/>
      <c r="AY33154" s="80"/>
      <c r="AZ33154" s="80"/>
      <c r="BA33154" s="80"/>
      <c r="BB33154" s="80"/>
    </row>
    <row r="33155" spans="9:54" x14ac:dyDescent="0.25">
      <c r="I33155" s="80"/>
      <c r="AX33155" s="80"/>
      <c r="AY33155" s="80"/>
      <c r="AZ33155" s="80"/>
      <c r="BA33155" s="80"/>
      <c r="BB33155" s="80"/>
    </row>
    <row r="33156" spans="9:54" x14ac:dyDescent="0.25">
      <c r="I33156" s="80"/>
      <c r="AX33156" s="80"/>
      <c r="AY33156" s="80"/>
      <c r="AZ33156" s="80"/>
      <c r="BA33156" s="80"/>
      <c r="BB33156" s="80"/>
    </row>
    <row r="33157" spans="9:54" x14ac:dyDescent="0.25">
      <c r="I33157" s="80"/>
      <c r="AX33157" s="80"/>
      <c r="AY33157" s="80"/>
      <c r="AZ33157" s="80"/>
      <c r="BA33157" s="80"/>
      <c r="BB33157" s="80"/>
    </row>
    <row r="33158" spans="9:54" x14ac:dyDescent="0.25">
      <c r="I33158" s="80"/>
      <c r="AX33158" s="80"/>
      <c r="AY33158" s="80"/>
      <c r="AZ33158" s="80"/>
      <c r="BA33158" s="80"/>
      <c r="BB33158" s="80"/>
    </row>
    <row r="33159" spans="9:54" x14ac:dyDescent="0.25">
      <c r="I33159" s="80"/>
      <c r="AX33159" s="80"/>
      <c r="AY33159" s="80"/>
      <c r="AZ33159" s="80"/>
      <c r="BA33159" s="80"/>
      <c r="BB33159" s="80"/>
    </row>
    <row r="33160" spans="9:54" x14ac:dyDescent="0.25">
      <c r="I33160" s="80"/>
      <c r="AX33160" s="80"/>
      <c r="AY33160" s="80"/>
      <c r="AZ33160" s="80"/>
      <c r="BA33160" s="80"/>
      <c r="BB33160" s="80"/>
    </row>
    <row r="33161" spans="9:54" x14ac:dyDescent="0.25">
      <c r="I33161" s="80"/>
      <c r="AX33161" s="80"/>
      <c r="AY33161" s="80"/>
      <c r="AZ33161" s="80"/>
      <c r="BA33161" s="80"/>
      <c r="BB33161" s="80"/>
    </row>
    <row r="33162" spans="9:54" x14ac:dyDescent="0.25">
      <c r="I33162" s="80"/>
      <c r="AX33162" s="80"/>
      <c r="AY33162" s="80"/>
      <c r="AZ33162" s="80"/>
      <c r="BA33162" s="80"/>
      <c r="BB33162" s="80"/>
    </row>
    <row r="33163" spans="9:54" x14ac:dyDescent="0.25">
      <c r="I33163" s="80"/>
      <c r="AX33163" s="80"/>
      <c r="AY33163" s="80"/>
      <c r="AZ33163" s="80"/>
      <c r="BA33163" s="80"/>
      <c r="BB33163" s="80"/>
    </row>
    <row r="33164" spans="9:54" x14ac:dyDescent="0.25">
      <c r="I33164" s="80"/>
      <c r="AX33164" s="80"/>
      <c r="AY33164" s="80"/>
      <c r="AZ33164" s="80"/>
      <c r="BA33164" s="80"/>
      <c r="BB33164" s="80"/>
    </row>
    <row r="33165" spans="9:54" x14ac:dyDescent="0.25">
      <c r="I33165" s="80"/>
      <c r="AX33165" s="80"/>
      <c r="AY33165" s="80"/>
      <c r="AZ33165" s="80"/>
      <c r="BA33165" s="80"/>
      <c r="BB33165" s="80"/>
    </row>
    <row r="33166" spans="9:54" x14ac:dyDescent="0.25">
      <c r="I33166" s="80"/>
      <c r="AX33166" s="80"/>
      <c r="AY33166" s="80"/>
      <c r="AZ33166" s="80"/>
      <c r="BA33166" s="80"/>
      <c r="BB33166" s="80"/>
    </row>
    <row r="33167" spans="9:54" x14ac:dyDescent="0.25">
      <c r="I33167" s="80"/>
      <c r="AX33167" s="80"/>
      <c r="AY33167" s="80"/>
      <c r="AZ33167" s="80"/>
      <c r="BA33167" s="80"/>
      <c r="BB33167" s="80"/>
    </row>
    <row r="33168" spans="9:54" x14ac:dyDescent="0.25">
      <c r="I33168" s="80"/>
      <c r="AX33168" s="80"/>
      <c r="AY33168" s="80"/>
      <c r="AZ33168" s="80"/>
      <c r="BA33168" s="80"/>
      <c r="BB33168" s="80"/>
    </row>
    <row r="33169" spans="9:54" x14ac:dyDescent="0.25">
      <c r="I33169" s="80"/>
      <c r="AX33169" s="80"/>
      <c r="AY33169" s="80"/>
      <c r="AZ33169" s="80"/>
      <c r="BA33169" s="80"/>
      <c r="BB33169" s="80"/>
    </row>
    <row r="33170" spans="9:54" x14ac:dyDescent="0.25">
      <c r="I33170" s="80"/>
      <c r="AX33170" s="80"/>
      <c r="AY33170" s="80"/>
      <c r="AZ33170" s="80"/>
      <c r="BA33170" s="80"/>
      <c r="BB33170" s="80"/>
    </row>
    <row r="33171" spans="9:54" x14ac:dyDescent="0.25">
      <c r="I33171" s="80"/>
      <c r="AX33171" s="80"/>
      <c r="AY33171" s="80"/>
      <c r="AZ33171" s="80"/>
      <c r="BA33171" s="80"/>
      <c r="BB33171" s="80"/>
    </row>
    <row r="33172" spans="9:54" x14ac:dyDescent="0.25">
      <c r="I33172" s="80"/>
      <c r="AX33172" s="80"/>
      <c r="AY33172" s="80"/>
      <c r="AZ33172" s="80"/>
      <c r="BA33172" s="80"/>
      <c r="BB33172" s="80"/>
    </row>
    <row r="33173" spans="9:54" x14ac:dyDescent="0.25">
      <c r="I33173" s="80"/>
      <c r="AX33173" s="80"/>
      <c r="AY33173" s="80"/>
      <c r="AZ33173" s="80"/>
      <c r="BA33173" s="80"/>
      <c r="BB33173" s="80"/>
    </row>
    <row r="33174" spans="9:54" x14ac:dyDescent="0.25">
      <c r="I33174" s="80"/>
      <c r="AX33174" s="80"/>
      <c r="AY33174" s="80"/>
      <c r="AZ33174" s="80"/>
      <c r="BA33174" s="80"/>
      <c r="BB33174" s="80"/>
    </row>
    <row r="33175" spans="9:54" x14ac:dyDescent="0.25">
      <c r="I33175" s="80"/>
      <c r="AX33175" s="80"/>
      <c r="AY33175" s="80"/>
      <c r="AZ33175" s="80"/>
      <c r="BA33175" s="80"/>
      <c r="BB33175" s="80"/>
    </row>
    <row r="33176" spans="9:54" x14ac:dyDescent="0.25">
      <c r="I33176" s="80"/>
      <c r="AX33176" s="80"/>
      <c r="AY33176" s="80"/>
      <c r="AZ33176" s="80"/>
      <c r="BA33176" s="80"/>
      <c r="BB33176" s="80"/>
    </row>
    <row r="33177" spans="9:54" x14ac:dyDescent="0.25">
      <c r="I33177" s="80"/>
      <c r="AX33177" s="80"/>
      <c r="AY33177" s="80"/>
      <c r="AZ33177" s="80"/>
      <c r="BA33177" s="80"/>
      <c r="BB33177" s="80"/>
    </row>
    <row r="33178" spans="9:54" x14ac:dyDescent="0.25">
      <c r="I33178" s="80"/>
      <c r="AX33178" s="80"/>
      <c r="AY33178" s="80"/>
      <c r="AZ33178" s="80"/>
      <c r="BA33178" s="80"/>
      <c r="BB33178" s="80"/>
    </row>
    <row r="33179" spans="9:54" x14ac:dyDescent="0.25">
      <c r="I33179" s="80"/>
      <c r="AX33179" s="80"/>
      <c r="AY33179" s="80"/>
      <c r="AZ33179" s="80"/>
      <c r="BA33179" s="80"/>
      <c r="BB33179" s="80"/>
    </row>
    <row r="33180" spans="9:54" x14ac:dyDescent="0.25">
      <c r="I33180" s="80"/>
      <c r="AX33180" s="80"/>
      <c r="AY33180" s="80"/>
      <c r="AZ33180" s="80"/>
      <c r="BA33180" s="80"/>
      <c r="BB33180" s="80"/>
    </row>
    <row r="33181" spans="9:54" x14ac:dyDescent="0.25">
      <c r="I33181" s="80"/>
      <c r="AX33181" s="80"/>
      <c r="AY33181" s="80"/>
      <c r="AZ33181" s="80"/>
      <c r="BA33181" s="80"/>
      <c r="BB33181" s="80"/>
    </row>
    <row r="33182" spans="9:54" x14ac:dyDescent="0.25">
      <c r="I33182" s="80"/>
      <c r="AX33182" s="80"/>
      <c r="AY33182" s="80"/>
      <c r="AZ33182" s="80"/>
      <c r="BA33182" s="80"/>
      <c r="BB33182" s="80"/>
    </row>
    <row r="33183" spans="9:54" x14ac:dyDescent="0.25">
      <c r="I33183" s="80"/>
      <c r="AX33183" s="80"/>
      <c r="AY33183" s="80"/>
      <c r="AZ33183" s="80"/>
      <c r="BA33183" s="80"/>
      <c r="BB33183" s="80"/>
    </row>
    <row r="33184" spans="9:54" x14ac:dyDescent="0.25">
      <c r="I33184" s="80"/>
      <c r="AX33184" s="80"/>
      <c r="AY33184" s="80"/>
      <c r="AZ33184" s="80"/>
      <c r="BA33184" s="80"/>
      <c r="BB33184" s="80"/>
    </row>
    <row r="33185" spans="9:54" x14ac:dyDescent="0.25">
      <c r="I33185" s="80"/>
      <c r="AX33185" s="80"/>
      <c r="AY33185" s="80"/>
      <c r="AZ33185" s="80"/>
      <c r="BA33185" s="80"/>
      <c r="BB33185" s="80"/>
    </row>
    <row r="33186" spans="9:54" x14ac:dyDescent="0.25">
      <c r="I33186" s="80"/>
      <c r="AX33186" s="80"/>
      <c r="AY33186" s="80"/>
      <c r="AZ33186" s="80"/>
      <c r="BA33186" s="80"/>
      <c r="BB33186" s="80"/>
    </row>
    <row r="33187" spans="9:54" x14ac:dyDescent="0.25">
      <c r="I33187" s="80"/>
      <c r="AX33187" s="80"/>
      <c r="AY33187" s="80"/>
      <c r="AZ33187" s="80"/>
      <c r="BA33187" s="80"/>
      <c r="BB33187" s="80"/>
    </row>
    <row r="33188" spans="9:54" x14ac:dyDescent="0.25">
      <c r="I33188" s="80"/>
      <c r="AX33188" s="80"/>
      <c r="AY33188" s="80"/>
      <c r="AZ33188" s="80"/>
      <c r="BA33188" s="80"/>
      <c r="BB33188" s="80"/>
    </row>
    <row r="33189" spans="9:54" x14ac:dyDescent="0.25">
      <c r="I33189" s="80"/>
      <c r="AX33189" s="80"/>
      <c r="AY33189" s="80"/>
      <c r="AZ33189" s="80"/>
      <c r="BA33189" s="80"/>
      <c r="BB33189" s="80"/>
    </row>
    <row r="33190" spans="9:54" x14ac:dyDescent="0.25">
      <c r="I33190" s="80"/>
      <c r="AX33190" s="80"/>
      <c r="AY33190" s="80"/>
      <c r="AZ33190" s="80"/>
      <c r="BA33190" s="80"/>
      <c r="BB33190" s="80"/>
    </row>
    <row r="33191" spans="9:54" x14ac:dyDescent="0.25">
      <c r="I33191" s="80"/>
      <c r="AX33191" s="80"/>
      <c r="AY33191" s="80"/>
      <c r="AZ33191" s="80"/>
      <c r="BA33191" s="80"/>
      <c r="BB33191" s="80"/>
    </row>
    <row r="33192" spans="9:54" x14ac:dyDescent="0.25">
      <c r="I33192" s="80"/>
      <c r="AX33192" s="80"/>
      <c r="AY33192" s="80"/>
      <c r="AZ33192" s="80"/>
      <c r="BA33192" s="80"/>
      <c r="BB33192" s="80"/>
    </row>
    <row r="33193" spans="9:54" x14ac:dyDescent="0.25">
      <c r="I33193" s="80"/>
      <c r="AX33193" s="80"/>
      <c r="AY33193" s="80"/>
      <c r="AZ33193" s="80"/>
      <c r="BA33193" s="80"/>
      <c r="BB33193" s="80"/>
    </row>
    <row r="33194" spans="9:54" x14ac:dyDescent="0.25">
      <c r="I33194" s="80"/>
      <c r="AX33194" s="80"/>
      <c r="AY33194" s="80"/>
      <c r="AZ33194" s="80"/>
      <c r="BA33194" s="80"/>
      <c r="BB33194" s="80"/>
    </row>
    <row r="33195" spans="9:54" x14ac:dyDescent="0.25">
      <c r="I33195" s="80"/>
      <c r="AX33195" s="80"/>
      <c r="AY33195" s="80"/>
      <c r="AZ33195" s="80"/>
      <c r="BA33195" s="80"/>
      <c r="BB33195" s="80"/>
    </row>
    <row r="33196" spans="9:54" x14ac:dyDescent="0.25">
      <c r="I33196" s="80"/>
      <c r="AX33196" s="80"/>
      <c r="AY33196" s="80"/>
      <c r="AZ33196" s="80"/>
      <c r="BA33196" s="80"/>
      <c r="BB33196" s="80"/>
    </row>
    <row r="33197" spans="9:54" x14ac:dyDescent="0.25">
      <c r="I33197" s="80"/>
      <c r="AX33197" s="80"/>
      <c r="AY33197" s="80"/>
      <c r="AZ33197" s="80"/>
      <c r="BA33197" s="80"/>
      <c r="BB33197" s="80"/>
    </row>
    <row r="33198" spans="9:54" x14ac:dyDescent="0.25">
      <c r="I33198" s="80"/>
      <c r="AX33198" s="80"/>
      <c r="AY33198" s="80"/>
      <c r="AZ33198" s="80"/>
      <c r="BA33198" s="80"/>
      <c r="BB33198" s="80"/>
    </row>
    <row r="33199" spans="9:54" x14ac:dyDescent="0.25">
      <c r="I33199" s="80"/>
      <c r="AX33199" s="80"/>
      <c r="AY33199" s="80"/>
      <c r="AZ33199" s="80"/>
      <c r="BA33199" s="80"/>
      <c r="BB33199" s="80"/>
    </row>
    <row r="33200" spans="9:54" x14ac:dyDescent="0.25">
      <c r="I33200" s="80"/>
      <c r="AX33200" s="80"/>
      <c r="AY33200" s="80"/>
      <c r="AZ33200" s="80"/>
      <c r="BA33200" s="80"/>
      <c r="BB33200" s="80"/>
    </row>
    <row r="33201" spans="9:54" x14ac:dyDescent="0.25">
      <c r="I33201" s="80"/>
      <c r="AX33201" s="80"/>
      <c r="AY33201" s="80"/>
      <c r="AZ33201" s="80"/>
      <c r="BA33201" s="80"/>
      <c r="BB33201" s="80"/>
    </row>
    <row r="33202" spans="9:54" x14ac:dyDescent="0.25">
      <c r="I33202" s="80"/>
      <c r="AX33202" s="80"/>
      <c r="AY33202" s="80"/>
      <c r="AZ33202" s="80"/>
      <c r="BA33202" s="80"/>
      <c r="BB33202" s="80"/>
    </row>
    <row r="33203" spans="9:54" x14ac:dyDescent="0.25">
      <c r="I33203" s="80"/>
      <c r="AX33203" s="80"/>
      <c r="AY33203" s="80"/>
      <c r="AZ33203" s="80"/>
      <c r="BA33203" s="80"/>
      <c r="BB33203" s="80"/>
    </row>
    <row r="33204" spans="9:54" x14ac:dyDescent="0.25">
      <c r="I33204" s="80"/>
      <c r="AX33204" s="80"/>
      <c r="AY33204" s="80"/>
      <c r="AZ33204" s="80"/>
      <c r="BA33204" s="80"/>
      <c r="BB33204" s="80"/>
    </row>
    <row r="33205" spans="9:54" x14ac:dyDescent="0.25">
      <c r="I33205" s="80"/>
      <c r="AX33205" s="80"/>
      <c r="AY33205" s="80"/>
      <c r="AZ33205" s="80"/>
      <c r="BA33205" s="80"/>
      <c r="BB33205" s="80"/>
    </row>
    <row r="33206" spans="9:54" x14ac:dyDescent="0.25">
      <c r="I33206" s="80"/>
      <c r="AX33206" s="80"/>
      <c r="AY33206" s="80"/>
      <c r="AZ33206" s="80"/>
      <c r="BA33206" s="80"/>
      <c r="BB33206" s="80"/>
    </row>
    <row r="33207" spans="9:54" x14ac:dyDescent="0.25">
      <c r="I33207" s="80"/>
      <c r="AX33207" s="80"/>
      <c r="AY33207" s="80"/>
      <c r="AZ33207" s="80"/>
      <c r="BA33207" s="80"/>
      <c r="BB33207" s="80"/>
    </row>
    <row r="33208" spans="9:54" x14ac:dyDescent="0.25">
      <c r="I33208" s="80"/>
      <c r="AX33208" s="80"/>
      <c r="AY33208" s="80"/>
      <c r="AZ33208" s="80"/>
      <c r="BA33208" s="80"/>
      <c r="BB33208" s="80"/>
    </row>
    <row r="33209" spans="9:54" x14ac:dyDescent="0.25">
      <c r="I33209" s="80"/>
      <c r="AX33209" s="80"/>
      <c r="AY33209" s="80"/>
      <c r="AZ33209" s="80"/>
      <c r="BA33209" s="80"/>
      <c r="BB33209" s="80"/>
    </row>
    <row r="33210" spans="9:54" x14ac:dyDescent="0.25">
      <c r="I33210" s="80"/>
      <c r="AX33210" s="80"/>
      <c r="AY33210" s="80"/>
      <c r="AZ33210" s="80"/>
      <c r="BA33210" s="80"/>
      <c r="BB33210" s="80"/>
    </row>
    <row r="33211" spans="9:54" x14ac:dyDescent="0.25">
      <c r="I33211" s="80"/>
      <c r="AX33211" s="80"/>
      <c r="AY33211" s="80"/>
      <c r="AZ33211" s="80"/>
      <c r="BA33211" s="80"/>
      <c r="BB33211" s="80"/>
    </row>
    <row r="33212" spans="9:54" x14ac:dyDescent="0.25">
      <c r="I33212" s="80"/>
      <c r="AX33212" s="80"/>
      <c r="AY33212" s="80"/>
      <c r="AZ33212" s="80"/>
      <c r="BA33212" s="80"/>
      <c r="BB33212" s="80"/>
    </row>
    <row r="33213" spans="9:54" x14ac:dyDescent="0.25">
      <c r="I33213" s="80"/>
      <c r="AX33213" s="80"/>
      <c r="AY33213" s="80"/>
      <c r="AZ33213" s="80"/>
      <c r="BA33213" s="80"/>
      <c r="BB33213" s="80"/>
    </row>
    <row r="33214" spans="9:54" x14ac:dyDescent="0.25">
      <c r="I33214" s="80"/>
      <c r="AX33214" s="80"/>
      <c r="AY33214" s="80"/>
      <c r="AZ33214" s="80"/>
      <c r="BA33214" s="80"/>
      <c r="BB33214" s="80"/>
    </row>
    <row r="33215" spans="9:54" x14ac:dyDescent="0.25">
      <c r="I33215" s="80"/>
      <c r="AX33215" s="80"/>
      <c r="AY33215" s="80"/>
      <c r="AZ33215" s="80"/>
      <c r="BA33215" s="80"/>
      <c r="BB33215" s="80"/>
    </row>
    <row r="33216" spans="9:54" x14ac:dyDescent="0.25">
      <c r="I33216" s="80"/>
      <c r="AX33216" s="80"/>
      <c r="AY33216" s="80"/>
      <c r="AZ33216" s="80"/>
      <c r="BA33216" s="80"/>
      <c r="BB33216" s="80"/>
    </row>
    <row r="33217" spans="9:54" x14ac:dyDescent="0.25">
      <c r="I33217" s="80"/>
      <c r="AX33217" s="80"/>
      <c r="AY33217" s="80"/>
      <c r="AZ33217" s="80"/>
      <c r="BA33217" s="80"/>
      <c r="BB33217" s="80"/>
    </row>
    <row r="33218" spans="9:54" x14ac:dyDescent="0.25">
      <c r="I33218" s="80"/>
      <c r="AX33218" s="80"/>
      <c r="AY33218" s="80"/>
      <c r="AZ33218" s="80"/>
      <c r="BA33218" s="80"/>
      <c r="BB33218" s="80"/>
    </row>
    <row r="33219" spans="9:54" x14ac:dyDescent="0.25">
      <c r="I33219" s="80"/>
      <c r="AX33219" s="80"/>
      <c r="AY33219" s="80"/>
      <c r="AZ33219" s="80"/>
      <c r="BA33219" s="80"/>
      <c r="BB33219" s="80"/>
    </row>
    <row r="33220" spans="9:54" x14ac:dyDescent="0.25">
      <c r="I33220" s="80"/>
      <c r="AX33220" s="80"/>
      <c r="AY33220" s="80"/>
      <c r="AZ33220" s="80"/>
      <c r="BA33220" s="80"/>
      <c r="BB33220" s="80"/>
    </row>
    <row r="33221" spans="9:54" x14ac:dyDescent="0.25">
      <c r="I33221" s="80"/>
      <c r="AX33221" s="80"/>
      <c r="AY33221" s="80"/>
      <c r="AZ33221" s="80"/>
      <c r="BA33221" s="80"/>
      <c r="BB33221" s="80"/>
    </row>
    <row r="33222" spans="9:54" x14ac:dyDescent="0.25">
      <c r="I33222" s="80"/>
      <c r="AX33222" s="80"/>
      <c r="AY33222" s="80"/>
      <c r="AZ33222" s="80"/>
      <c r="BA33222" s="80"/>
      <c r="BB33222" s="80"/>
    </row>
    <row r="33223" spans="9:54" x14ac:dyDescent="0.25">
      <c r="I33223" s="80"/>
      <c r="AX33223" s="80"/>
      <c r="AY33223" s="80"/>
      <c r="AZ33223" s="80"/>
      <c r="BA33223" s="80"/>
      <c r="BB33223" s="80"/>
    </row>
    <row r="33224" spans="9:54" x14ac:dyDescent="0.25">
      <c r="I33224" s="80"/>
      <c r="AX33224" s="80"/>
      <c r="AY33224" s="80"/>
      <c r="AZ33224" s="80"/>
      <c r="BA33224" s="80"/>
      <c r="BB33224" s="80"/>
    </row>
    <row r="33225" spans="9:54" x14ac:dyDescent="0.25">
      <c r="I33225" s="80"/>
      <c r="AX33225" s="80"/>
      <c r="AY33225" s="80"/>
      <c r="AZ33225" s="80"/>
      <c r="BA33225" s="80"/>
      <c r="BB33225" s="80"/>
    </row>
    <row r="33226" spans="9:54" x14ac:dyDescent="0.25">
      <c r="I33226" s="80"/>
      <c r="AX33226" s="80"/>
      <c r="AY33226" s="80"/>
      <c r="AZ33226" s="80"/>
      <c r="BA33226" s="80"/>
      <c r="BB33226" s="80"/>
    </row>
    <row r="33227" spans="9:54" x14ac:dyDescent="0.25">
      <c r="I33227" s="80"/>
      <c r="AX33227" s="80"/>
      <c r="AY33227" s="80"/>
      <c r="AZ33227" s="80"/>
      <c r="BA33227" s="80"/>
      <c r="BB33227" s="80"/>
    </row>
    <row r="33228" spans="9:54" x14ac:dyDescent="0.25">
      <c r="I33228" s="80"/>
      <c r="AX33228" s="80"/>
      <c r="AY33228" s="80"/>
      <c r="AZ33228" s="80"/>
      <c r="BA33228" s="80"/>
      <c r="BB33228" s="80"/>
    </row>
    <row r="33229" spans="9:54" x14ac:dyDescent="0.25">
      <c r="I33229" s="80"/>
      <c r="AX33229" s="80"/>
      <c r="AY33229" s="80"/>
      <c r="AZ33229" s="80"/>
      <c r="BA33229" s="80"/>
      <c r="BB33229" s="80"/>
    </row>
    <row r="33230" spans="9:54" x14ac:dyDescent="0.25">
      <c r="I33230" s="80"/>
      <c r="AX33230" s="80"/>
      <c r="AY33230" s="80"/>
      <c r="AZ33230" s="80"/>
      <c r="BA33230" s="80"/>
      <c r="BB33230" s="80"/>
    </row>
    <row r="33231" spans="9:54" x14ac:dyDescent="0.25">
      <c r="I33231" s="80"/>
      <c r="AX33231" s="80"/>
      <c r="AY33231" s="80"/>
      <c r="AZ33231" s="80"/>
      <c r="BA33231" s="80"/>
      <c r="BB33231" s="80"/>
    </row>
    <row r="33232" spans="9:54" x14ac:dyDescent="0.25">
      <c r="I33232" s="80"/>
      <c r="AX33232" s="80"/>
      <c r="AY33232" s="80"/>
      <c r="AZ33232" s="80"/>
      <c r="BA33232" s="80"/>
      <c r="BB33232" s="80"/>
    </row>
    <row r="33233" spans="9:54" x14ac:dyDescent="0.25">
      <c r="I33233" s="80"/>
      <c r="AX33233" s="80"/>
      <c r="AY33233" s="80"/>
      <c r="AZ33233" s="80"/>
      <c r="BA33233" s="80"/>
      <c r="BB33233" s="80"/>
    </row>
    <row r="33234" spans="9:54" x14ac:dyDescent="0.25">
      <c r="I33234" s="80"/>
      <c r="AX33234" s="80"/>
      <c r="AY33234" s="80"/>
      <c r="AZ33234" s="80"/>
      <c r="BA33234" s="80"/>
      <c r="BB33234" s="80"/>
    </row>
    <row r="33235" spans="9:54" x14ac:dyDescent="0.25">
      <c r="I33235" s="80"/>
      <c r="AX33235" s="80"/>
      <c r="AY33235" s="80"/>
      <c r="AZ33235" s="80"/>
      <c r="BA33235" s="80"/>
      <c r="BB33235" s="80"/>
    </row>
    <row r="33236" spans="9:54" x14ac:dyDescent="0.25">
      <c r="I33236" s="80"/>
      <c r="AX33236" s="80"/>
      <c r="AY33236" s="80"/>
      <c r="AZ33236" s="80"/>
      <c r="BA33236" s="80"/>
      <c r="BB33236" s="80"/>
    </row>
    <row r="33237" spans="9:54" x14ac:dyDescent="0.25">
      <c r="I33237" s="80"/>
      <c r="AX33237" s="80"/>
      <c r="AY33237" s="80"/>
      <c r="AZ33237" s="80"/>
      <c r="BA33237" s="80"/>
      <c r="BB33237" s="80"/>
    </row>
    <row r="33238" spans="9:54" x14ac:dyDescent="0.25">
      <c r="I33238" s="80"/>
      <c r="AX33238" s="80"/>
      <c r="AY33238" s="80"/>
      <c r="AZ33238" s="80"/>
      <c r="BA33238" s="80"/>
      <c r="BB33238" s="80"/>
    </row>
    <row r="33239" spans="9:54" x14ac:dyDescent="0.25">
      <c r="I33239" s="80"/>
      <c r="AX33239" s="80"/>
      <c r="AY33239" s="80"/>
      <c r="AZ33239" s="80"/>
      <c r="BA33239" s="80"/>
      <c r="BB33239" s="80"/>
    </row>
    <row r="33240" spans="9:54" x14ac:dyDescent="0.25">
      <c r="I33240" s="80"/>
      <c r="AX33240" s="80"/>
      <c r="AY33240" s="80"/>
      <c r="AZ33240" s="80"/>
      <c r="BA33240" s="80"/>
      <c r="BB33240" s="80"/>
    </row>
    <row r="33241" spans="9:54" x14ac:dyDescent="0.25">
      <c r="I33241" s="80"/>
      <c r="AX33241" s="80"/>
      <c r="AY33241" s="80"/>
      <c r="AZ33241" s="80"/>
      <c r="BA33241" s="80"/>
      <c r="BB33241" s="80"/>
    </row>
    <row r="33242" spans="9:54" x14ac:dyDescent="0.25">
      <c r="I33242" s="80"/>
      <c r="AX33242" s="80"/>
      <c r="AY33242" s="80"/>
      <c r="AZ33242" s="80"/>
      <c r="BA33242" s="80"/>
      <c r="BB33242" s="80"/>
    </row>
    <row r="33243" spans="9:54" x14ac:dyDescent="0.25">
      <c r="I33243" s="80"/>
      <c r="AX33243" s="80"/>
      <c r="AY33243" s="80"/>
      <c r="AZ33243" s="80"/>
      <c r="BA33243" s="80"/>
      <c r="BB33243" s="80"/>
    </row>
    <row r="33244" spans="9:54" x14ac:dyDescent="0.25">
      <c r="I33244" s="80"/>
      <c r="AX33244" s="80"/>
      <c r="AY33244" s="80"/>
      <c r="AZ33244" s="80"/>
      <c r="BA33244" s="80"/>
      <c r="BB33244" s="80"/>
    </row>
    <row r="33245" spans="9:54" x14ac:dyDescent="0.25">
      <c r="I33245" s="80"/>
      <c r="AX33245" s="80"/>
      <c r="AY33245" s="80"/>
      <c r="AZ33245" s="80"/>
      <c r="BA33245" s="80"/>
      <c r="BB33245" s="80"/>
    </row>
    <row r="33246" spans="9:54" x14ac:dyDescent="0.25">
      <c r="I33246" s="80"/>
      <c r="AX33246" s="80"/>
      <c r="AY33246" s="80"/>
      <c r="AZ33246" s="80"/>
      <c r="BA33246" s="80"/>
      <c r="BB33246" s="80"/>
    </row>
    <row r="33247" spans="9:54" x14ac:dyDescent="0.25">
      <c r="I33247" s="80"/>
      <c r="AX33247" s="80"/>
      <c r="AY33247" s="80"/>
      <c r="AZ33247" s="80"/>
      <c r="BA33247" s="80"/>
      <c r="BB33247" s="80"/>
    </row>
    <row r="33248" spans="9:54" x14ac:dyDescent="0.25">
      <c r="I33248" s="80"/>
      <c r="AX33248" s="80"/>
      <c r="AY33248" s="80"/>
      <c r="AZ33248" s="80"/>
      <c r="BA33248" s="80"/>
      <c r="BB33248" s="80"/>
    </row>
    <row r="33249" spans="9:54" x14ac:dyDescent="0.25">
      <c r="I33249" s="80"/>
      <c r="AX33249" s="80"/>
      <c r="AY33249" s="80"/>
      <c r="AZ33249" s="80"/>
      <c r="BA33249" s="80"/>
      <c r="BB33249" s="80"/>
    </row>
    <row r="33250" spans="9:54" x14ac:dyDescent="0.25">
      <c r="I33250" s="80"/>
      <c r="AX33250" s="80"/>
      <c r="AY33250" s="80"/>
      <c r="AZ33250" s="80"/>
      <c r="BA33250" s="80"/>
      <c r="BB33250" s="80"/>
    </row>
    <row r="33251" spans="9:54" x14ac:dyDescent="0.25">
      <c r="I33251" s="80"/>
      <c r="AX33251" s="80"/>
      <c r="AY33251" s="80"/>
      <c r="AZ33251" s="80"/>
      <c r="BA33251" s="80"/>
      <c r="BB33251" s="80"/>
    </row>
    <row r="33252" spans="9:54" x14ac:dyDescent="0.25">
      <c r="I33252" s="80"/>
      <c r="AX33252" s="80"/>
      <c r="AY33252" s="80"/>
      <c r="AZ33252" s="80"/>
      <c r="BA33252" s="80"/>
      <c r="BB33252" s="80"/>
    </row>
    <row r="33253" spans="9:54" x14ac:dyDescent="0.25">
      <c r="I33253" s="80"/>
      <c r="AX33253" s="80"/>
      <c r="AY33253" s="80"/>
      <c r="AZ33253" s="80"/>
      <c r="BA33253" s="80"/>
      <c r="BB33253" s="80"/>
    </row>
    <row r="33254" spans="9:54" x14ac:dyDescent="0.25">
      <c r="I33254" s="80"/>
      <c r="AX33254" s="80"/>
      <c r="AY33254" s="80"/>
      <c r="AZ33254" s="80"/>
      <c r="BA33254" s="80"/>
      <c r="BB33254" s="80"/>
    </row>
    <row r="33255" spans="9:54" x14ac:dyDescent="0.25">
      <c r="I33255" s="80"/>
      <c r="AX33255" s="80"/>
      <c r="AY33255" s="80"/>
      <c r="AZ33255" s="80"/>
      <c r="BA33255" s="80"/>
      <c r="BB33255" s="80"/>
    </row>
    <row r="33256" spans="9:54" x14ac:dyDescent="0.25">
      <c r="I33256" s="80"/>
      <c r="AX33256" s="80"/>
      <c r="AY33256" s="80"/>
      <c r="AZ33256" s="80"/>
      <c r="BA33256" s="80"/>
      <c r="BB33256" s="80"/>
    </row>
    <row r="33257" spans="9:54" x14ac:dyDescent="0.25">
      <c r="I33257" s="80"/>
      <c r="AX33257" s="80"/>
      <c r="AY33257" s="80"/>
      <c r="AZ33257" s="80"/>
      <c r="BA33257" s="80"/>
      <c r="BB33257" s="80"/>
    </row>
    <row r="33258" spans="9:54" x14ac:dyDescent="0.25">
      <c r="I33258" s="80"/>
      <c r="AX33258" s="80"/>
      <c r="AY33258" s="80"/>
      <c r="AZ33258" s="80"/>
      <c r="BA33258" s="80"/>
      <c r="BB33258" s="80"/>
    </row>
    <row r="33259" spans="9:54" x14ac:dyDescent="0.25">
      <c r="I33259" s="80"/>
      <c r="AX33259" s="80"/>
      <c r="AY33259" s="80"/>
      <c r="AZ33259" s="80"/>
      <c r="BA33259" s="80"/>
      <c r="BB33259" s="80"/>
    </row>
    <row r="33260" spans="9:54" x14ac:dyDescent="0.25">
      <c r="I33260" s="80"/>
      <c r="AX33260" s="80"/>
      <c r="AY33260" s="80"/>
      <c r="AZ33260" s="80"/>
      <c r="BA33260" s="80"/>
      <c r="BB33260" s="80"/>
    </row>
    <row r="33261" spans="9:54" x14ac:dyDescent="0.25">
      <c r="I33261" s="80"/>
      <c r="AX33261" s="80"/>
      <c r="AY33261" s="80"/>
      <c r="AZ33261" s="80"/>
      <c r="BA33261" s="80"/>
      <c r="BB33261" s="80"/>
    </row>
    <row r="33262" spans="9:54" x14ac:dyDescent="0.25">
      <c r="I33262" s="80"/>
      <c r="AX33262" s="80"/>
      <c r="AY33262" s="80"/>
      <c r="AZ33262" s="80"/>
      <c r="BA33262" s="80"/>
      <c r="BB33262" s="80"/>
    </row>
    <row r="33263" spans="9:54" x14ac:dyDescent="0.25">
      <c r="I33263" s="80"/>
      <c r="AX33263" s="80"/>
      <c r="AY33263" s="80"/>
      <c r="AZ33263" s="80"/>
      <c r="BA33263" s="80"/>
      <c r="BB33263" s="80"/>
    </row>
    <row r="33264" spans="9:54" x14ac:dyDescent="0.25">
      <c r="I33264" s="80"/>
      <c r="AX33264" s="80"/>
      <c r="AY33264" s="80"/>
      <c r="AZ33264" s="80"/>
      <c r="BA33264" s="80"/>
      <c r="BB33264" s="80"/>
    </row>
    <row r="33265" spans="9:54" x14ac:dyDescent="0.25">
      <c r="I33265" s="80"/>
      <c r="AX33265" s="80"/>
      <c r="AY33265" s="80"/>
      <c r="AZ33265" s="80"/>
      <c r="BA33265" s="80"/>
      <c r="BB33265" s="80"/>
    </row>
    <row r="33266" spans="9:54" x14ac:dyDescent="0.25">
      <c r="I33266" s="80"/>
      <c r="AX33266" s="80"/>
      <c r="AY33266" s="80"/>
      <c r="AZ33266" s="80"/>
      <c r="BA33266" s="80"/>
      <c r="BB33266" s="80"/>
    </row>
    <row r="33267" spans="9:54" x14ac:dyDescent="0.25">
      <c r="I33267" s="80"/>
      <c r="AX33267" s="80"/>
      <c r="AY33267" s="80"/>
      <c r="AZ33267" s="80"/>
      <c r="BA33267" s="80"/>
      <c r="BB33267" s="80"/>
    </row>
    <row r="33268" spans="9:54" x14ac:dyDescent="0.25">
      <c r="I33268" s="80"/>
      <c r="AX33268" s="80"/>
      <c r="AY33268" s="80"/>
      <c r="AZ33268" s="80"/>
      <c r="BA33268" s="80"/>
      <c r="BB33268" s="80"/>
    </row>
    <row r="33269" spans="9:54" x14ac:dyDescent="0.25">
      <c r="I33269" s="80"/>
      <c r="AX33269" s="80"/>
      <c r="AY33269" s="80"/>
      <c r="AZ33269" s="80"/>
      <c r="BA33269" s="80"/>
      <c r="BB33269" s="80"/>
    </row>
    <row r="33270" spans="9:54" x14ac:dyDescent="0.25">
      <c r="I33270" s="80"/>
      <c r="AX33270" s="80"/>
      <c r="AY33270" s="80"/>
      <c r="AZ33270" s="80"/>
      <c r="BA33270" s="80"/>
      <c r="BB33270" s="80"/>
    </row>
    <row r="33271" spans="9:54" x14ac:dyDescent="0.25">
      <c r="I33271" s="80"/>
      <c r="AX33271" s="80"/>
      <c r="AY33271" s="80"/>
      <c r="AZ33271" s="80"/>
      <c r="BA33271" s="80"/>
      <c r="BB33271" s="80"/>
    </row>
    <row r="33272" spans="9:54" x14ac:dyDescent="0.25">
      <c r="I33272" s="80"/>
      <c r="AX33272" s="80"/>
      <c r="AY33272" s="80"/>
      <c r="AZ33272" s="80"/>
      <c r="BA33272" s="80"/>
      <c r="BB33272" s="80"/>
    </row>
    <row r="33273" spans="9:54" x14ac:dyDescent="0.25">
      <c r="I33273" s="80"/>
      <c r="AX33273" s="80"/>
      <c r="AY33273" s="80"/>
      <c r="AZ33273" s="80"/>
      <c r="BA33273" s="80"/>
      <c r="BB33273" s="80"/>
    </row>
    <row r="33274" spans="9:54" x14ac:dyDescent="0.25">
      <c r="I33274" s="80"/>
      <c r="AX33274" s="80"/>
      <c r="AY33274" s="80"/>
      <c r="AZ33274" s="80"/>
      <c r="BA33274" s="80"/>
      <c r="BB33274" s="80"/>
    </row>
    <row r="33275" spans="9:54" x14ac:dyDescent="0.25">
      <c r="I33275" s="80"/>
      <c r="AX33275" s="80"/>
      <c r="AY33275" s="80"/>
      <c r="AZ33275" s="80"/>
      <c r="BA33275" s="80"/>
      <c r="BB33275" s="80"/>
    </row>
    <row r="33276" spans="9:54" x14ac:dyDescent="0.25">
      <c r="I33276" s="80"/>
      <c r="AX33276" s="80"/>
      <c r="AY33276" s="80"/>
      <c r="AZ33276" s="80"/>
      <c r="BA33276" s="80"/>
      <c r="BB33276" s="80"/>
    </row>
    <row r="33277" spans="9:54" x14ac:dyDescent="0.25">
      <c r="I33277" s="80"/>
      <c r="AX33277" s="80"/>
      <c r="AY33277" s="80"/>
      <c r="AZ33277" s="80"/>
      <c r="BA33277" s="80"/>
      <c r="BB33277" s="80"/>
    </row>
    <row r="33278" spans="9:54" x14ac:dyDescent="0.25">
      <c r="I33278" s="80"/>
      <c r="AX33278" s="80"/>
      <c r="AY33278" s="80"/>
      <c r="AZ33278" s="80"/>
      <c r="BA33278" s="80"/>
      <c r="BB33278" s="80"/>
    </row>
    <row r="33279" spans="9:54" x14ac:dyDescent="0.25">
      <c r="I33279" s="80"/>
      <c r="AX33279" s="80"/>
      <c r="AY33279" s="80"/>
      <c r="AZ33279" s="80"/>
      <c r="BA33279" s="80"/>
      <c r="BB33279" s="80"/>
    </row>
    <row r="33280" spans="9:54" x14ac:dyDescent="0.25">
      <c r="I33280" s="80"/>
      <c r="AX33280" s="80"/>
      <c r="AY33280" s="80"/>
      <c r="AZ33280" s="80"/>
      <c r="BA33280" s="80"/>
      <c r="BB33280" s="80"/>
    </row>
    <row r="33281" spans="9:54" x14ac:dyDescent="0.25">
      <c r="I33281" s="80"/>
      <c r="AX33281" s="80"/>
      <c r="AY33281" s="80"/>
      <c r="AZ33281" s="80"/>
      <c r="BA33281" s="80"/>
      <c r="BB33281" s="80"/>
    </row>
    <row r="33282" spans="9:54" x14ac:dyDescent="0.25">
      <c r="I33282" s="80"/>
      <c r="AX33282" s="80"/>
      <c r="AY33282" s="80"/>
      <c r="AZ33282" s="80"/>
      <c r="BA33282" s="80"/>
      <c r="BB33282" s="80"/>
    </row>
    <row r="33283" spans="9:54" x14ac:dyDescent="0.25">
      <c r="I33283" s="80"/>
      <c r="AX33283" s="80"/>
      <c r="AY33283" s="80"/>
      <c r="AZ33283" s="80"/>
      <c r="BA33283" s="80"/>
      <c r="BB33283" s="80"/>
    </row>
    <row r="33284" spans="9:54" x14ac:dyDescent="0.25">
      <c r="I33284" s="80"/>
      <c r="AX33284" s="80"/>
      <c r="AY33284" s="80"/>
      <c r="AZ33284" s="80"/>
      <c r="BA33284" s="80"/>
      <c r="BB33284" s="80"/>
    </row>
    <row r="33285" spans="9:54" x14ac:dyDescent="0.25">
      <c r="I33285" s="80"/>
      <c r="AX33285" s="80"/>
      <c r="AY33285" s="80"/>
      <c r="AZ33285" s="80"/>
      <c r="BA33285" s="80"/>
      <c r="BB33285" s="80"/>
    </row>
    <row r="33286" spans="9:54" x14ac:dyDescent="0.25">
      <c r="I33286" s="80"/>
      <c r="AX33286" s="80"/>
      <c r="AY33286" s="80"/>
      <c r="AZ33286" s="80"/>
      <c r="BA33286" s="80"/>
      <c r="BB33286" s="80"/>
    </row>
    <row r="33287" spans="9:54" x14ac:dyDescent="0.25">
      <c r="I33287" s="80"/>
      <c r="AX33287" s="80"/>
      <c r="AY33287" s="80"/>
      <c r="AZ33287" s="80"/>
      <c r="BA33287" s="80"/>
      <c r="BB33287" s="80"/>
    </row>
    <row r="33288" spans="9:54" x14ac:dyDescent="0.25">
      <c r="I33288" s="80"/>
      <c r="AX33288" s="80"/>
      <c r="AY33288" s="80"/>
      <c r="AZ33288" s="80"/>
      <c r="BA33288" s="80"/>
      <c r="BB33288" s="80"/>
    </row>
    <row r="33289" spans="9:54" x14ac:dyDescent="0.25">
      <c r="I33289" s="80"/>
      <c r="AX33289" s="80"/>
      <c r="AY33289" s="80"/>
      <c r="AZ33289" s="80"/>
      <c r="BA33289" s="80"/>
      <c r="BB33289" s="80"/>
    </row>
    <row r="33290" spans="9:54" x14ac:dyDescent="0.25">
      <c r="I33290" s="80"/>
      <c r="AX33290" s="80"/>
      <c r="AY33290" s="80"/>
      <c r="AZ33290" s="80"/>
      <c r="BA33290" s="80"/>
      <c r="BB33290" s="80"/>
    </row>
    <row r="33291" spans="9:54" x14ac:dyDescent="0.25">
      <c r="I33291" s="80"/>
      <c r="AX33291" s="80"/>
      <c r="AY33291" s="80"/>
      <c r="AZ33291" s="80"/>
      <c r="BA33291" s="80"/>
      <c r="BB33291" s="80"/>
    </row>
    <row r="33292" spans="9:54" x14ac:dyDescent="0.25">
      <c r="I33292" s="80"/>
      <c r="AX33292" s="80"/>
      <c r="AY33292" s="80"/>
      <c r="AZ33292" s="80"/>
      <c r="BA33292" s="80"/>
      <c r="BB33292" s="80"/>
    </row>
    <row r="33293" spans="9:54" x14ac:dyDescent="0.25">
      <c r="I33293" s="80"/>
      <c r="AX33293" s="80"/>
      <c r="AY33293" s="80"/>
      <c r="AZ33293" s="80"/>
      <c r="BA33293" s="80"/>
      <c r="BB33293" s="80"/>
    </row>
    <row r="33294" spans="9:54" x14ac:dyDescent="0.25">
      <c r="I33294" s="80"/>
      <c r="AX33294" s="80"/>
      <c r="AY33294" s="80"/>
      <c r="AZ33294" s="80"/>
      <c r="BA33294" s="80"/>
      <c r="BB33294" s="80"/>
    </row>
    <row r="33295" spans="9:54" x14ac:dyDescent="0.25">
      <c r="I33295" s="80"/>
      <c r="AX33295" s="80"/>
      <c r="AY33295" s="80"/>
      <c r="AZ33295" s="80"/>
      <c r="BA33295" s="80"/>
      <c r="BB33295" s="80"/>
    </row>
    <row r="33296" spans="9:54" x14ac:dyDescent="0.25">
      <c r="I33296" s="80"/>
      <c r="AX33296" s="80"/>
      <c r="AY33296" s="80"/>
      <c r="AZ33296" s="80"/>
      <c r="BA33296" s="80"/>
      <c r="BB33296" s="80"/>
    </row>
    <row r="33297" spans="9:54" x14ac:dyDescent="0.25">
      <c r="I33297" s="80"/>
      <c r="AX33297" s="80"/>
      <c r="AY33297" s="80"/>
      <c r="AZ33297" s="80"/>
      <c r="BA33297" s="80"/>
      <c r="BB33297" s="80"/>
    </row>
    <row r="33298" spans="9:54" x14ac:dyDescent="0.25">
      <c r="I33298" s="80"/>
      <c r="AX33298" s="80"/>
      <c r="AY33298" s="80"/>
      <c r="AZ33298" s="80"/>
      <c r="BA33298" s="80"/>
      <c r="BB33298" s="80"/>
    </row>
    <row r="33299" spans="9:54" x14ac:dyDescent="0.25">
      <c r="I33299" s="80"/>
      <c r="AX33299" s="80"/>
      <c r="AY33299" s="80"/>
      <c r="AZ33299" s="80"/>
      <c r="BA33299" s="80"/>
      <c r="BB33299" s="80"/>
    </row>
    <row r="33300" spans="9:54" x14ac:dyDescent="0.25">
      <c r="I33300" s="80"/>
      <c r="AX33300" s="80"/>
      <c r="AY33300" s="80"/>
      <c r="AZ33300" s="80"/>
      <c r="BA33300" s="80"/>
      <c r="BB33300" s="80"/>
    </row>
    <row r="33301" spans="9:54" x14ac:dyDescent="0.25">
      <c r="I33301" s="80"/>
      <c r="AX33301" s="80"/>
      <c r="AY33301" s="80"/>
      <c r="AZ33301" s="80"/>
      <c r="BA33301" s="80"/>
      <c r="BB33301" s="80"/>
    </row>
    <row r="33302" spans="9:54" x14ac:dyDescent="0.25">
      <c r="I33302" s="80"/>
      <c r="AX33302" s="80"/>
      <c r="AY33302" s="80"/>
      <c r="AZ33302" s="80"/>
      <c r="BA33302" s="80"/>
      <c r="BB33302" s="80"/>
    </row>
    <row r="33303" spans="9:54" x14ac:dyDescent="0.25">
      <c r="I33303" s="80"/>
      <c r="AX33303" s="80"/>
      <c r="AY33303" s="80"/>
      <c r="AZ33303" s="80"/>
      <c r="BA33303" s="80"/>
      <c r="BB33303" s="80"/>
    </row>
    <row r="33304" spans="9:54" x14ac:dyDescent="0.25">
      <c r="I33304" s="80"/>
      <c r="AX33304" s="80"/>
      <c r="AY33304" s="80"/>
      <c r="AZ33304" s="80"/>
      <c r="BA33304" s="80"/>
      <c r="BB33304" s="80"/>
    </row>
    <row r="33305" spans="9:54" x14ac:dyDescent="0.25">
      <c r="I33305" s="80"/>
      <c r="AX33305" s="80"/>
      <c r="AY33305" s="80"/>
      <c r="AZ33305" s="80"/>
      <c r="BA33305" s="80"/>
      <c r="BB33305" s="80"/>
    </row>
    <row r="33306" spans="9:54" x14ac:dyDescent="0.25">
      <c r="I33306" s="80"/>
      <c r="AX33306" s="80"/>
      <c r="AY33306" s="80"/>
      <c r="AZ33306" s="80"/>
      <c r="BA33306" s="80"/>
      <c r="BB33306" s="80"/>
    </row>
    <row r="33307" spans="9:54" x14ac:dyDescent="0.25">
      <c r="I33307" s="80"/>
      <c r="AX33307" s="80"/>
      <c r="AY33307" s="80"/>
      <c r="AZ33307" s="80"/>
      <c r="BA33307" s="80"/>
      <c r="BB33307" s="80"/>
    </row>
    <row r="33308" spans="9:54" x14ac:dyDescent="0.25">
      <c r="I33308" s="80"/>
      <c r="AX33308" s="80"/>
      <c r="AY33308" s="80"/>
      <c r="AZ33308" s="80"/>
      <c r="BA33308" s="80"/>
      <c r="BB33308" s="80"/>
    </row>
    <row r="33309" spans="9:54" x14ac:dyDescent="0.25">
      <c r="I33309" s="80"/>
      <c r="AX33309" s="80"/>
      <c r="AY33309" s="80"/>
      <c r="AZ33309" s="80"/>
      <c r="BA33309" s="80"/>
      <c r="BB33309" s="80"/>
    </row>
    <row r="33310" spans="9:54" x14ac:dyDescent="0.25">
      <c r="I33310" s="80"/>
      <c r="AX33310" s="80"/>
      <c r="AY33310" s="80"/>
      <c r="AZ33310" s="80"/>
      <c r="BA33310" s="80"/>
      <c r="BB33310" s="80"/>
    </row>
    <row r="33311" spans="9:54" x14ac:dyDescent="0.25">
      <c r="I33311" s="80"/>
      <c r="AX33311" s="80"/>
      <c r="AY33311" s="80"/>
      <c r="AZ33311" s="80"/>
      <c r="BA33311" s="80"/>
      <c r="BB33311" s="80"/>
    </row>
    <row r="33312" spans="9:54" x14ac:dyDescent="0.25">
      <c r="I33312" s="80"/>
      <c r="AX33312" s="80"/>
      <c r="AY33312" s="80"/>
      <c r="AZ33312" s="80"/>
      <c r="BA33312" s="80"/>
      <c r="BB33312" s="80"/>
    </row>
    <row r="33313" spans="9:54" x14ac:dyDescent="0.25">
      <c r="I33313" s="80"/>
      <c r="AX33313" s="80"/>
      <c r="AY33313" s="80"/>
      <c r="AZ33313" s="80"/>
      <c r="BA33313" s="80"/>
      <c r="BB33313" s="80"/>
    </row>
    <row r="33314" spans="9:54" x14ac:dyDescent="0.25">
      <c r="I33314" s="80"/>
      <c r="AX33314" s="80"/>
      <c r="AY33314" s="80"/>
      <c r="AZ33314" s="80"/>
      <c r="BA33314" s="80"/>
      <c r="BB33314" s="80"/>
    </row>
    <row r="33315" spans="9:54" x14ac:dyDescent="0.25">
      <c r="I33315" s="80"/>
      <c r="AX33315" s="80"/>
      <c r="AY33315" s="80"/>
      <c r="AZ33315" s="80"/>
      <c r="BA33315" s="80"/>
      <c r="BB33315" s="80"/>
    </row>
    <row r="33316" spans="9:54" x14ac:dyDescent="0.25">
      <c r="I33316" s="80"/>
      <c r="AX33316" s="80"/>
      <c r="AY33316" s="80"/>
      <c r="AZ33316" s="80"/>
      <c r="BA33316" s="80"/>
      <c r="BB33316" s="80"/>
    </row>
    <row r="33317" spans="9:54" x14ac:dyDescent="0.25">
      <c r="I33317" s="80"/>
      <c r="AX33317" s="80"/>
      <c r="AY33317" s="80"/>
      <c r="AZ33317" s="80"/>
      <c r="BA33317" s="80"/>
      <c r="BB33317" s="80"/>
    </row>
    <row r="33318" spans="9:54" x14ac:dyDescent="0.25">
      <c r="I33318" s="80"/>
      <c r="AX33318" s="80"/>
      <c r="AY33318" s="80"/>
      <c r="AZ33318" s="80"/>
      <c r="BA33318" s="80"/>
      <c r="BB33318" s="80"/>
    </row>
    <row r="33319" spans="9:54" x14ac:dyDescent="0.25">
      <c r="I33319" s="80"/>
      <c r="AX33319" s="80"/>
      <c r="AY33319" s="80"/>
      <c r="AZ33319" s="80"/>
      <c r="BA33319" s="80"/>
      <c r="BB33319" s="80"/>
    </row>
    <row r="33320" spans="9:54" x14ac:dyDescent="0.25">
      <c r="I33320" s="80"/>
      <c r="AX33320" s="80"/>
      <c r="AY33320" s="80"/>
      <c r="AZ33320" s="80"/>
      <c r="BA33320" s="80"/>
      <c r="BB33320" s="80"/>
    </row>
    <row r="33321" spans="9:54" x14ac:dyDescent="0.25">
      <c r="I33321" s="80"/>
      <c r="AX33321" s="80"/>
      <c r="AY33321" s="80"/>
      <c r="AZ33321" s="80"/>
      <c r="BA33321" s="80"/>
      <c r="BB33321" s="80"/>
    </row>
    <row r="33322" spans="9:54" x14ac:dyDescent="0.25">
      <c r="I33322" s="80"/>
      <c r="AX33322" s="80"/>
      <c r="AY33322" s="80"/>
      <c r="AZ33322" s="80"/>
      <c r="BA33322" s="80"/>
      <c r="BB33322" s="80"/>
    </row>
    <row r="33323" spans="9:54" x14ac:dyDescent="0.25">
      <c r="I33323" s="80"/>
      <c r="AX33323" s="80"/>
      <c r="AY33323" s="80"/>
      <c r="AZ33323" s="80"/>
      <c r="BA33323" s="80"/>
      <c r="BB33323" s="80"/>
    </row>
    <row r="33324" spans="9:54" x14ac:dyDescent="0.25">
      <c r="I33324" s="80"/>
      <c r="AX33324" s="80"/>
      <c r="AY33324" s="80"/>
      <c r="AZ33324" s="80"/>
      <c r="BA33324" s="80"/>
      <c r="BB33324" s="80"/>
    </row>
    <row r="33325" spans="9:54" x14ac:dyDescent="0.25">
      <c r="I33325" s="80"/>
      <c r="AX33325" s="80"/>
      <c r="AY33325" s="80"/>
      <c r="AZ33325" s="80"/>
      <c r="BA33325" s="80"/>
      <c r="BB33325" s="80"/>
    </row>
    <row r="33326" spans="9:54" x14ac:dyDescent="0.25">
      <c r="I33326" s="80"/>
      <c r="AX33326" s="80"/>
      <c r="AY33326" s="80"/>
      <c r="AZ33326" s="80"/>
      <c r="BA33326" s="80"/>
      <c r="BB33326" s="80"/>
    </row>
    <row r="33327" spans="9:54" x14ac:dyDescent="0.25">
      <c r="I33327" s="80"/>
      <c r="AX33327" s="80"/>
      <c r="AY33327" s="80"/>
      <c r="AZ33327" s="80"/>
      <c r="BA33327" s="80"/>
      <c r="BB33327" s="80"/>
    </row>
    <row r="33328" spans="9:54" x14ac:dyDescent="0.25">
      <c r="I33328" s="80"/>
      <c r="AX33328" s="80"/>
      <c r="AY33328" s="80"/>
      <c r="AZ33328" s="80"/>
      <c r="BA33328" s="80"/>
      <c r="BB33328" s="80"/>
    </row>
    <row r="33329" spans="9:54" x14ac:dyDescent="0.25">
      <c r="I33329" s="80"/>
      <c r="AX33329" s="80"/>
      <c r="AY33329" s="80"/>
      <c r="AZ33329" s="80"/>
      <c r="BA33329" s="80"/>
      <c r="BB33329" s="80"/>
    </row>
    <row r="33330" spans="9:54" x14ac:dyDescent="0.25">
      <c r="I33330" s="80"/>
      <c r="AX33330" s="80"/>
      <c r="AY33330" s="80"/>
      <c r="AZ33330" s="80"/>
      <c r="BA33330" s="80"/>
      <c r="BB33330" s="80"/>
    </row>
    <row r="33331" spans="9:54" x14ac:dyDescent="0.25">
      <c r="I33331" s="80"/>
      <c r="AX33331" s="80"/>
      <c r="AY33331" s="80"/>
      <c r="AZ33331" s="80"/>
      <c r="BA33331" s="80"/>
      <c r="BB33331" s="80"/>
    </row>
    <row r="33332" spans="9:54" x14ac:dyDescent="0.25">
      <c r="I33332" s="80"/>
      <c r="AX33332" s="80"/>
      <c r="AY33332" s="80"/>
      <c r="AZ33332" s="80"/>
      <c r="BA33332" s="80"/>
      <c r="BB33332" s="80"/>
    </row>
    <row r="33333" spans="9:54" x14ac:dyDescent="0.25">
      <c r="I33333" s="80"/>
      <c r="AX33333" s="80"/>
      <c r="AY33333" s="80"/>
      <c r="AZ33333" s="80"/>
      <c r="BA33333" s="80"/>
      <c r="BB33333" s="80"/>
    </row>
    <row r="33334" spans="9:54" x14ac:dyDescent="0.25">
      <c r="I33334" s="80"/>
      <c r="AX33334" s="80"/>
      <c r="AY33334" s="80"/>
      <c r="AZ33334" s="80"/>
      <c r="BA33334" s="80"/>
      <c r="BB33334" s="80"/>
    </row>
    <row r="33335" spans="9:54" x14ac:dyDescent="0.25">
      <c r="I33335" s="80"/>
      <c r="AX33335" s="80"/>
      <c r="AY33335" s="80"/>
      <c r="AZ33335" s="80"/>
      <c r="BA33335" s="80"/>
      <c r="BB33335" s="80"/>
    </row>
    <row r="33336" spans="9:54" x14ac:dyDescent="0.25">
      <c r="I33336" s="80"/>
      <c r="AX33336" s="80"/>
      <c r="AY33336" s="80"/>
      <c r="AZ33336" s="80"/>
      <c r="BA33336" s="80"/>
      <c r="BB33336" s="80"/>
    </row>
    <row r="33337" spans="9:54" x14ac:dyDescent="0.25">
      <c r="I33337" s="80"/>
      <c r="AX33337" s="80"/>
      <c r="AY33337" s="80"/>
      <c r="AZ33337" s="80"/>
      <c r="BA33337" s="80"/>
      <c r="BB33337" s="80"/>
    </row>
    <row r="33338" spans="9:54" x14ac:dyDescent="0.25">
      <c r="I33338" s="80"/>
      <c r="AX33338" s="80"/>
      <c r="AY33338" s="80"/>
      <c r="AZ33338" s="80"/>
      <c r="BA33338" s="80"/>
      <c r="BB33338" s="80"/>
    </row>
    <row r="33339" spans="9:54" x14ac:dyDescent="0.25">
      <c r="I33339" s="80"/>
      <c r="AX33339" s="80"/>
      <c r="AY33339" s="80"/>
      <c r="AZ33339" s="80"/>
      <c r="BA33339" s="80"/>
      <c r="BB33339" s="80"/>
    </row>
    <row r="33340" spans="9:54" x14ac:dyDescent="0.25">
      <c r="I33340" s="80"/>
      <c r="AX33340" s="80"/>
      <c r="AY33340" s="80"/>
      <c r="AZ33340" s="80"/>
      <c r="BA33340" s="80"/>
      <c r="BB33340" s="80"/>
    </row>
    <row r="33341" spans="9:54" x14ac:dyDescent="0.25">
      <c r="I33341" s="80"/>
      <c r="AX33341" s="80"/>
      <c r="AY33341" s="80"/>
      <c r="AZ33341" s="80"/>
      <c r="BA33341" s="80"/>
      <c r="BB33341" s="80"/>
    </row>
    <row r="33342" spans="9:54" x14ac:dyDescent="0.25">
      <c r="I33342" s="80"/>
      <c r="AX33342" s="80"/>
      <c r="AY33342" s="80"/>
      <c r="AZ33342" s="80"/>
      <c r="BA33342" s="80"/>
      <c r="BB33342" s="80"/>
    </row>
    <row r="33343" spans="9:54" x14ac:dyDescent="0.25">
      <c r="I33343" s="80"/>
      <c r="AX33343" s="80"/>
      <c r="AY33343" s="80"/>
      <c r="AZ33343" s="80"/>
      <c r="BA33343" s="80"/>
      <c r="BB33343" s="80"/>
    </row>
    <row r="33344" spans="9:54" x14ac:dyDescent="0.25">
      <c r="I33344" s="80"/>
      <c r="AX33344" s="80"/>
      <c r="AY33344" s="80"/>
      <c r="AZ33344" s="80"/>
      <c r="BA33344" s="80"/>
      <c r="BB33344" s="80"/>
    </row>
    <row r="33345" spans="9:54" x14ac:dyDescent="0.25">
      <c r="I33345" s="80"/>
      <c r="AX33345" s="80"/>
      <c r="AY33345" s="80"/>
      <c r="AZ33345" s="80"/>
      <c r="BA33345" s="80"/>
      <c r="BB33345" s="80"/>
    </row>
    <row r="33346" spans="9:54" x14ac:dyDescent="0.25">
      <c r="I33346" s="80"/>
      <c r="AX33346" s="80"/>
      <c r="AY33346" s="80"/>
      <c r="AZ33346" s="80"/>
      <c r="BA33346" s="80"/>
      <c r="BB33346" s="80"/>
    </row>
    <row r="33347" spans="9:54" x14ac:dyDescent="0.25">
      <c r="I33347" s="80"/>
      <c r="AX33347" s="80"/>
      <c r="AY33347" s="80"/>
      <c r="AZ33347" s="80"/>
      <c r="BA33347" s="80"/>
      <c r="BB33347" s="80"/>
    </row>
    <row r="33348" spans="9:54" x14ac:dyDescent="0.25">
      <c r="I33348" s="80"/>
      <c r="AX33348" s="80"/>
      <c r="AY33348" s="80"/>
      <c r="AZ33348" s="80"/>
      <c r="BA33348" s="80"/>
      <c r="BB33348" s="80"/>
    </row>
    <row r="33349" spans="9:54" x14ac:dyDescent="0.25">
      <c r="I33349" s="80"/>
      <c r="AX33349" s="80"/>
      <c r="AY33349" s="80"/>
      <c r="AZ33349" s="80"/>
      <c r="BA33349" s="80"/>
      <c r="BB33349" s="80"/>
    </row>
    <row r="33350" spans="9:54" x14ac:dyDescent="0.25">
      <c r="I33350" s="80"/>
      <c r="AX33350" s="80"/>
      <c r="AY33350" s="80"/>
      <c r="AZ33350" s="80"/>
      <c r="BA33350" s="80"/>
      <c r="BB33350" s="80"/>
    </row>
    <row r="33351" spans="9:54" x14ac:dyDescent="0.25">
      <c r="I33351" s="80"/>
      <c r="AX33351" s="80"/>
      <c r="AY33351" s="80"/>
      <c r="AZ33351" s="80"/>
      <c r="BA33351" s="80"/>
      <c r="BB33351" s="80"/>
    </row>
    <row r="33352" spans="9:54" x14ac:dyDescent="0.25">
      <c r="I33352" s="80"/>
      <c r="AX33352" s="80"/>
      <c r="AY33352" s="80"/>
      <c r="AZ33352" s="80"/>
      <c r="BA33352" s="80"/>
      <c r="BB33352" s="80"/>
    </row>
    <row r="33353" spans="9:54" x14ac:dyDescent="0.25">
      <c r="I33353" s="80"/>
      <c r="AX33353" s="80"/>
      <c r="AY33353" s="80"/>
      <c r="AZ33353" s="80"/>
      <c r="BA33353" s="80"/>
      <c r="BB33353" s="80"/>
    </row>
    <row r="33354" spans="9:54" x14ac:dyDescent="0.25">
      <c r="I33354" s="80"/>
      <c r="AX33354" s="80"/>
      <c r="AY33354" s="80"/>
      <c r="AZ33354" s="80"/>
      <c r="BA33354" s="80"/>
      <c r="BB33354" s="80"/>
    </row>
    <row r="33355" spans="9:54" x14ac:dyDescent="0.25">
      <c r="I33355" s="80"/>
      <c r="AX33355" s="80"/>
      <c r="AY33355" s="80"/>
      <c r="AZ33355" s="80"/>
      <c r="BA33355" s="80"/>
      <c r="BB33355" s="80"/>
    </row>
    <row r="33356" spans="9:54" x14ac:dyDescent="0.25">
      <c r="I33356" s="80"/>
      <c r="AX33356" s="80"/>
      <c r="AY33356" s="80"/>
      <c r="AZ33356" s="80"/>
      <c r="BA33356" s="80"/>
      <c r="BB33356" s="80"/>
    </row>
    <row r="33357" spans="9:54" x14ac:dyDescent="0.25">
      <c r="I33357" s="80"/>
      <c r="AX33357" s="80"/>
      <c r="AY33357" s="80"/>
      <c r="AZ33357" s="80"/>
      <c r="BA33357" s="80"/>
      <c r="BB33357" s="80"/>
    </row>
    <row r="33358" spans="9:54" x14ac:dyDescent="0.25">
      <c r="I33358" s="80"/>
      <c r="AX33358" s="80"/>
      <c r="AY33358" s="80"/>
      <c r="AZ33358" s="80"/>
      <c r="BA33358" s="80"/>
      <c r="BB33358" s="80"/>
    </row>
    <row r="33359" spans="9:54" x14ac:dyDescent="0.25">
      <c r="I33359" s="80"/>
      <c r="AX33359" s="80"/>
      <c r="AY33359" s="80"/>
      <c r="AZ33359" s="80"/>
      <c r="BA33359" s="80"/>
      <c r="BB33359" s="80"/>
    </row>
    <row r="33360" spans="9:54" x14ac:dyDescent="0.25">
      <c r="I33360" s="80"/>
      <c r="AX33360" s="80"/>
      <c r="AY33360" s="80"/>
      <c r="AZ33360" s="80"/>
      <c r="BA33360" s="80"/>
      <c r="BB33360" s="80"/>
    </row>
    <row r="33361" spans="9:54" x14ac:dyDescent="0.25">
      <c r="I33361" s="80"/>
      <c r="AX33361" s="80"/>
      <c r="AY33361" s="80"/>
      <c r="AZ33361" s="80"/>
      <c r="BA33361" s="80"/>
      <c r="BB33361" s="80"/>
    </row>
    <row r="33362" spans="9:54" x14ac:dyDescent="0.25">
      <c r="I33362" s="80"/>
      <c r="AX33362" s="80"/>
      <c r="AY33362" s="80"/>
      <c r="AZ33362" s="80"/>
      <c r="BA33362" s="80"/>
      <c r="BB33362" s="80"/>
    </row>
    <row r="33363" spans="9:54" x14ac:dyDescent="0.25">
      <c r="I33363" s="80"/>
      <c r="AX33363" s="80"/>
      <c r="AY33363" s="80"/>
      <c r="AZ33363" s="80"/>
      <c r="BA33363" s="80"/>
      <c r="BB33363" s="80"/>
    </row>
    <row r="33364" spans="9:54" x14ac:dyDescent="0.25">
      <c r="I33364" s="80"/>
      <c r="AX33364" s="80"/>
      <c r="AY33364" s="80"/>
      <c r="AZ33364" s="80"/>
      <c r="BA33364" s="80"/>
      <c r="BB33364" s="80"/>
    </row>
    <row r="33365" spans="9:54" x14ac:dyDescent="0.25">
      <c r="I33365" s="80"/>
      <c r="AX33365" s="80"/>
      <c r="AY33365" s="80"/>
      <c r="AZ33365" s="80"/>
      <c r="BA33365" s="80"/>
      <c r="BB33365" s="80"/>
    </row>
    <row r="33366" spans="9:54" x14ac:dyDescent="0.25">
      <c r="I33366" s="80"/>
      <c r="AX33366" s="80"/>
      <c r="AY33366" s="80"/>
      <c r="AZ33366" s="80"/>
      <c r="BA33366" s="80"/>
      <c r="BB33366" s="80"/>
    </row>
    <row r="33367" spans="9:54" x14ac:dyDescent="0.25">
      <c r="I33367" s="80"/>
      <c r="AX33367" s="80"/>
      <c r="AY33367" s="80"/>
      <c r="AZ33367" s="80"/>
      <c r="BA33367" s="80"/>
      <c r="BB33367" s="80"/>
    </row>
    <row r="33368" spans="9:54" x14ac:dyDescent="0.25">
      <c r="I33368" s="80"/>
      <c r="AX33368" s="80"/>
      <c r="AY33368" s="80"/>
      <c r="AZ33368" s="80"/>
      <c r="BA33368" s="80"/>
      <c r="BB33368" s="80"/>
    </row>
    <row r="33369" spans="9:54" x14ac:dyDescent="0.25">
      <c r="I33369" s="80"/>
      <c r="AX33369" s="80"/>
      <c r="AY33369" s="80"/>
      <c r="AZ33369" s="80"/>
      <c r="BA33369" s="80"/>
      <c r="BB33369" s="80"/>
    </row>
    <row r="33370" spans="9:54" x14ac:dyDescent="0.25">
      <c r="I33370" s="80"/>
      <c r="AX33370" s="80"/>
      <c r="AY33370" s="80"/>
      <c r="AZ33370" s="80"/>
      <c r="BA33370" s="80"/>
      <c r="BB33370" s="80"/>
    </row>
    <row r="33371" spans="9:54" x14ac:dyDescent="0.25">
      <c r="I33371" s="80"/>
      <c r="AX33371" s="80"/>
      <c r="AY33371" s="80"/>
      <c r="AZ33371" s="80"/>
      <c r="BA33371" s="80"/>
      <c r="BB33371" s="80"/>
    </row>
    <row r="33372" spans="9:54" x14ac:dyDescent="0.25">
      <c r="I33372" s="80"/>
      <c r="AX33372" s="80"/>
      <c r="AY33372" s="80"/>
      <c r="AZ33372" s="80"/>
      <c r="BA33372" s="80"/>
      <c r="BB33372" s="80"/>
    </row>
    <row r="33373" spans="9:54" x14ac:dyDescent="0.25">
      <c r="I33373" s="80"/>
      <c r="AX33373" s="80"/>
      <c r="AY33373" s="80"/>
      <c r="AZ33373" s="80"/>
      <c r="BA33373" s="80"/>
      <c r="BB33373" s="80"/>
    </row>
    <row r="33374" spans="9:54" x14ac:dyDescent="0.25">
      <c r="I33374" s="80"/>
      <c r="AX33374" s="80"/>
      <c r="AY33374" s="80"/>
      <c r="AZ33374" s="80"/>
      <c r="BA33374" s="80"/>
      <c r="BB33374" s="80"/>
    </row>
    <row r="33375" spans="9:54" x14ac:dyDescent="0.25">
      <c r="I33375" s="80"/>
      <c r="AX33375" s="80"/>
      <c r="AY33375" s="80"/>
      <c r="AZ33375" s="80"/>
      <c r="BA33375" s="80"/>
      <c r="BB33375" s="80"/>
    </row>
    <row r="33376" spans="9:54" x14ac:dyDescent="0.25">
      <c r="I33376" s="80"/>
      <c r="AX33376" s="80"/>
      <c r="AY33376" s="80"/>
      <c r="AZ33376" s="80"/>
      <c r="BA33376" s="80"/>
      <c r="BB33376" s="80"/>
    </row>
    <row r="33377" spans="9:54" x14ac:dyDescent="0.25">
      <c r="I33377" s="80"/>
      <c r="AX33377" s="80"/>
      <c r="AY33377" s="80"/>
      <c r="AZ33377" s="80"/>
      <c r="BA33377" s="80"/>
      <c r="BB33377" s="80"/>
    </row>
    <row r="33378" spans="9:54" x14ac:dyDescent="0.25">
      <c r="I33378" s="80"/>
      <c r="AX33378" s="80"/>
      <c r="AY33378" s="80"/>
      <c r="AZ33378" s="80"/>
      <c r="BA33378" s="80"/>
      <c r="BB33378" s="80"/>
    </row>
    <row r="33379" spans="9:54" x14ac:dyDescent="0.25">
      <c r="I33379" s="80"/>
      <c r="AX33379" s="80"/>
      <c r="AY33379" s="80"/>
      <c r="AZ33379" s="80"/>
      <c r="BA33379" s="80"/>
      <c r="BB33379" s="80"/>
    </row>
    <row r="33380" spans="9:54" x14ac:dyDescent="0.25">
      <c r="I33380" s="80"/>
      <c r="AX33380" s="80"/>
      <c r="AY33380" s="80"/>
      <c r="AZ33380" s="80"/>
      <c r="BA33380" s="80"/>
      <c r="BB33380" s="80"/>
    </row>
    <row r="33381" spans="9:54" x14ac:dyDescent="0.25">
      <c r="I33381" s="80"/>
      <c r="AX33381" s="80"/>
      <c r="AY33381" s="80"/>
      <c r="AZ33381" s="80"/>
      <c r="BA33381" s="80"/>
      <c r="BB33381" s="80"/>
    </row>
    <row r="33382" spans="9:54" x14ac:dyDescent="0.25">
      <c r="I33382" s="80"/>
      <c r="AX33382" s="80"/>
      <c r="AY33382" s="80"/>
      <c r="AZ33382" s="80"/>
      <c r="BA33382" s="80"/>
      <c r="BB33382" s="80"/>
    </row>
    <row r="33383" spans="9:54" x14ac:dyDescent="0.25">
      <c r="I33383" s="80"/>
      <c r="AX33383" s="80"/>
      <c r="AY33383" s="80"/>
      <c r="AZ33383" s="80"/>
      <c r="BA33383" s="80"/>
      <c r="BB33383" s="80"/>
    </row>
    <row r="33384" spans="9:54" x14ac:dyDescent="0.25">
      <c r="I33384" s="80"/>
      <c r="AX33384" s="80"/>
      <c r="AY33384" s="80"/>
      <c r="AZ33384" s="80"/>
      <c r="BA33384" s="80"/>
      <c r="BB33384" s="80"/>
    </row>
    <row r="33385" spans="9:54" x14ac:dyDescent="0.25">
      <c r="I33385" s="80"/>
      <c r="AX33385" s="80"/>
      <c r="AY33385" s="80"/>
      <c r="AZ33385" s="80"/>
      <c r="BA33385" s="80"/>
      <c r="BB33385" s="80"/>
    </row>
    <row r="33386" spans="9:54" x14ac:dyDescent="0.25">
      <c r="I33386" s="80"/>
      <c r="AX33386" s="80"/>
      <c r="AY33386" s="80"/>
      <c r="AZ33386" s="80"/>
      <c r="BA33386" s="80"/>
      <c r="BB33386" s="80"/>
    </row>
    <row r="33387" spans="9:54" x14ac:dyDescent="0.25">
      <c r="I33387" s="80"/>
      <c r="AX33387" s="80"/>
      <c r="AY33387" s="80"/>
      <c r="AZ33387" s="80"/>
      <c r="BA33387" s="80"/>
      <c r="BB33387" s="80"/>
    </row>
    <row r="33388" spans="9:54" x14ac:dyDescent="0.25">
      <c r="I33388" s="80"/>
      <c r="AX33388" s="80"/>
      <c r="AY33388" s="80"/>
      <c r="AZ33388" s="80"/>
      <c r="BA33388" s="80"/>
      <c r="BB33388" s="80"/>
    </row>
    <row r="33389" spans="9:54" x14ac:dyDescent="0.25">
      <c r="I33389" s="80"/>
      <c r="AX33389" s="80"/>
      <c r="AY33389" s="80"/>
      <c r="AZ33389" s="80"/>
      <c r="BA33389" s="80"/>
      <c r="BB33389" s="80"/>
    </row>
    <row r="33390" spans="9:54" x14ac:dyDescent="0.25">
      <c r="I33390" s="80"/>
      <c r="AX33390" s="80"/>
      <c r="AY33390" s="80"/>
      <c r="AZ33390" s="80"/>
      <c r="BA33390" s="80"/>
      <c r="BB33390" s="80"/>
    </row>
    <row r="33391" spans="9:54" x14ac:dyDescent="0.25">
      <c r="I33391" s="80"/>
      <c r="AX33391" s="80"/>
      <c r="AY33391" s="80"/>
      <c r="AZ33391" s="80"/>
      <c r="BA33391" s="80"/>
      <c r="BB33391" s="80"/>
    </row>
    <row r="33392" spans="9:54" x14ac:dyDescent="0.25">
      <c r="I33392" s="80"/>
      <c r="AX33392" s="80"/>
      <c r="AY33392" s="80"/>
      <c r="AZ33392" s="80"/>
      <c r="BA33392" s="80"/>
      <c r="BB33392" s="80"/>
    </row>
    <row r="33393" spans="9:54" x14ac:dyDescent="0.25">
      <c r="I33393" s="80"/>
      <c r="AX33393" s="80"/>
      <c r="AY33393" s="80"/>
      <c r="AZ33393" s="80"/>
      <c r="BA33393" s="80"/>
      <c r="BB33393" s="80"/>
    </row>
    <row r="33394" spans="9:54" x14ac:dyDescent="0.25">
      <c r="I33394" s="80"/>
      <c r="AX33394" s="80"/>
      <c r="AY33394" s="80"/>
      <c r="AZ33394" s="80"/>
      <c r="BA33394" s="80"/>
      <c r="BB33394" s="80"/>
    </row>
    <row r="33395" spans="9:54" x14ac:dyDescent="0.25">
      <c r="I33395" s="80"/>
      <c r="AX33395" s="80"/>
      <c r="AY33395" s="80"/>
      <c r="AZ33395" s="80"/>
      <c r="BA33395" s="80"/>
      <c r="BB33395" s="80"/>
    </row>
    <row r="33396" spans="9:54" x14ac:dyDescent="0.25">
      <c r="I33396" s="80"/>
      <c r="AX33396" s="80"/>
      <c r="AY33396" s="80"/>
      <c r="AZ33396" s="80"/>
      <c r="BA33396" s="80"/>
      <c r="BB33396" s="80"/>
    </row>
    <row r="33397" spans="9:54" x14ac:dyDescent="0.25">
      <c r="I33397" s="80"/>
      <c r="AX33397" s="80"/>
      <c r="AY33397" s="80"/>
      <c r="AZ33397" s="80"/>
      <c r="BA33397" s="80"/>
      <c r="BB33397" s="80"/>
    </row>
    <row r="33398" spans="9:54" x14ac:dyDescent="0.25">
      <c r="I33398" s="80"/>
      <c r="AX33398" s="80"/>
      <c r="AY33398" s="80"/>
      <c r="AZ33398" s="80"/>
      <c r="BA33398" s="80"/>
      <c r="BB33398" s="80"/>
    </row>
    <row r="33399" spans="9:54" x14ac:dyDescent="0.25">
      <c r="I33399" s="80"/>
      <c r="AX33399" s="80"/>
      <c r="AY33399" s="80"/>
      <c r="AZ33399" s="80"/>
      <c r="BA33399" s="80"/>
      <c r="BB33399" s="80"/>
    </row>
    <row r="33400" spans="9:54" x14ac:dyDescent="0.25">
      <c r="I33400" s="80"/>
      <c r="AX33400" s="80"/>
      <c r="AY33400" s="80"/>
      <c r="AZ33400" s="80"/>
      <c r="BA33400" s="80"/>
      <c r="BB33400" s="80"/>
    </row>
    <row r="33401" spans="9:54" x14ac:dyDescent="0.25">
      <c r="I33401" s="80"/>
      <c r="AX33401" s="80"/>
      <c r="AY33401" s="80"/>
      <c r="AZ33401" s="80"/>
      <c r="BA33401" s="80"/>
      <c r="BB33401" s="80"/>
    </row>
    <row r="33402" spans="9:54" x14ac:dyDescent="0.25">
      <c r="I33402" s="80"/>
      <c r="AX33402" s="80"/>
      <c r="AY33402" s="80"/>
      <c r="AZ33402" s="80"/>
      <c r="BA33402" s="80"/>
      <c r="BB33402" s="80"/>
    </row>
    <row r="33403" spans="9:54" x14ac:dyDescent="0.25">
      <c r="I33403" s="80"/>
      <c r="AX33403" s="80"/>
      <c r="AY33403" s="80"/>
      <c r="AZ33403" s="80"/>
      <c r="BA33403" s="80"/>
      <c r="BB33403" s="80"/>
    </row>
    <row r="33404" spans="9:54" x14ac:dyDescent="0.25">
      <c r="I33404" s="80"/>
      <c r="AX33404" s="80"/>
      <c r="AY33404" s="80"/>
      <c r="AZ33404" s="80"/>
      <c r="BA33404" s="80"/>
      <c r="BB33404" s="80"/>
    </row>
    <row r="33405" spans="9:54" x14ac:dyDescent="0.25">
      <c r="I33405" s="80"/>
      <c r="AX33405" s="80"/>
      <c r="AY33405" s="80"/>
      <c r="AZ33405" s="80"/>
      <c r="BA33405" s="80"/>
      <c r="BB33405" s="80"/>
    </row>
    <row r="33406" spans="9:54" x14ac:dyDescent="0.25">
      <c r="I33406" s="80"/>
      <c r="AX33406" s="80"/>
      <c r="AY33406" s="80"/>
      <c r="AZ33406" s="80"/>
      <c r="BA33406" s="80"/>
      <c r="BB33406" s="80"/>
    </row>
    <row r="33407" spans="9:54" x14ac:dyDescent="0.25">
      <c r="I33407" s="80"/>
      <c r="AX33407" s="80"/>
      <c r="AY33407" s="80"/>
      <c r="AZ33407" s="80"/>
      <c r="BA33407" s="80"/>
      <c r="BB33407" s="80"/>
    </row>
    <row r="33408" spans="9:54" x14ac:dyDescent="0.25">
      <c r="I33408" s="80"/>
      <c r="AX33408" s="80"/>
      <c r="AY33408" s="80"/>
      <c r="AZ33408" s="80"/>
      <c r="BA33408" s="80"/>
      <c r="BB33408" s="80"/>
    </row>
    <row r="33409" spans="9:54" x14ac:dyDescent="0.25">
      <c r="I33409" s="80"/>
      <c r="AX33409" s="80"/>
      <c r="AY33409" s="80"/>
      <c r="AZ33409" s="80"/>
      <c r="BA33409" s="80"/>
      <c r="BB33409" s="80"/>
    </row>
    <row r="33410" spans="9:54" x14ac:dyDescent="0.25">
      <c r="I33410" s="80"/>
      <c r="AX33410" s="80"/>
      <c r="AY33410" s="80"/>
      <c r="AZ33410" s="80"/>
      <c r="BA33410" s="80"/>
      <c r="BB33410" s="80"/>
    </row>
    <row r="33411" spans="9:54" x14ac:dyDescent="0.25">
      <c r="I33411" s="80"/>
      <c r="AX33411" s="80"/>
      <c r="AY33411" s="80"/>
      <c r="AZ33411" s="80"/>
      <c r="BA33411" s="80"/>
      <c r="BB33411" s="80"/>
    </row>
    <row r="33412" spans="9:54" x14ac:dyDescent="0.25">
      <c r="I33412" s="80"/>
      <c r="AX33412" s="80"/>
      <c r="AY33412" s="80"/>
      <c r="AZ33412" s="80"/>
      <c r="BA33412" s="80"/>
      <c r="BB33412" s="80"/>
    </row>
    <row r="33413" spans="9:54" x14ac:dyDescent="0.25">
      <c r="I33413" s="80"/>
      <c r="AX33413" s="80"/>
      <c r="AY33413" s="80"/>
      <c r="AZ33413" s="80"/>
      <c r="BA33413" s="80"/>
      <c r="BB33413" s="80"/>
    </row>
    <row r="33414" spans="9:54" x14ac:dyDescent="0.25">
      <c r="I33414" s="80"/>
      <c r="AX33414" s="80"/>
      <c r="AY33414" s="80"/>
      <c r="AZ33414" s="80"/>
      <c r="BA33414" s="80"/>
      <c r="BB33414" s="80"/>
    </row>
    <row r="33415" spans="9:54" x14ac:dyDescent="0.25">
      <c r="I33415" s="80"/>
      <c r="AX33415" s="80"/>
      <c r="AY33415" s="80"/>
      <c r="AZ33415" s="80"/>
      <c r="BA33415" s="80"/>
      <c r="BB33415" s="80"/>
    </row>
    <row r="33416" spans="9:54" x14ac:dyDescent="0.25">
      <c r="I33416" s="80"/>
      <c r="AX33416" s="80"/>
      <c r="AY33416" s="80"/>
      <c r="AZ33416" s="80"/>
      <c r="BA33416" s="80"/>
      <c r="BB33416" s="80"/>
    </row>
    <row r="33417" spans="9:54" x14ac:dyDescent="0.25">
      <c r="I33417" s="80"/>
      <c r="AX33417" s="80"/>
      <c r="AY33417" s="80"/>
      <c r="AZ33417" s="80"/>
      <c r="BA33417" s="80"/>
      <c r="BB33417" s="80"/>
    </row>
    <row r="33418" spans="9:54" x14ac:dyDescent="0.25">
      <c r="I33418" s="80"/>
      <c r="AX33418" s="80"/>
      <c r="AY33418" s="80"/>
      <c r="AZ33418" s="80"/>
      <c r="BA33418" s="80"/>
      <c r="BB33418" s="80"/>
    </row>
    <row r="33419" spans="9:54" x14ac:dyDescent="0.25">
      <c r="I33419" s="80"/>
      <c r="AX33419" s="80"/>
      <c r="AY33419" s="80"/>
      <c r="AZ33419" s="80"/>
      <c r="BA33419" s="80"/>
      <c r="BB33419" s="80"/>
    </row>
    <row r="33420" spans="9:54" x14ac:dyDescent="0.25">
      <c r="I33420" s="80"/>
      <c r="AX33420" s="80"/>
      <c r="AY33420" s="80"/>
      <c r="AZ33420" s="80"/>
      <c r="BA33420" s="80"/>
      <c r="BB33420" s="80"/>
    </row>
    <row r="33421" spans="9:54" x14ac:dyDescent="0.25">
      <c r="I33421" s="80"/>
      <c r="AX33421" s="80"/>
      <c r="AY33421" s="80"/>
      <c r="AZ33421" s="80"/>
      <c r="BA33421" s="80"/>
      <c r="BB33421" s="80"/>
    </row>
    <row r="33422" spans="9:54" x14ac:dyDescent="0.25">
      <c r="I33422" s="80"/>
      <c r="AX33422" s="80"/>
      <c r="AY33422" s="80"/>
      <c r="AZ33422" s="80"/>
      <c r="BA33422" s="80"/>
      <c r="BB33422" s="80"/>
    </row>
    <row r="33423" spans="9:54" x14ac:dyDescent="0.25">
      <c r="I33423" s="80"/>
      <c r="AX33423" s="80"/>
      <c r="AY33423" s="80"/>
      <c r="AZ33423" s="80"/>
      <c r="BA33423" s="80"/>
      <c r="BB33423" s="80"/>
    </row>
    <row r="33424" spans="9:54" x14ac:dyDescent="0.25">
      <c r="I33424" s="80"/>
      <c r="AX33424" s="80"/>
      <c r="AY33424" s="80"/>
      <c r="AZ33424" s="80"/>
      <c r="BA33424" s="80"/>
      <c r="BB33424" s="80"/>
    </row>
    <row r="33425" spans="9:54" x14ac:dyDescent="0.25">
      <c r="I33425" s="80"/>
      <c r="AX33425" s="80"/>
      <c r="AY33425" s="80"/>
      <c r="AZ33425" s="80"/>
      <c r="BA33425" s="80"/>
      <c r="BB33425" s="80"/>
    </row>
    <row r="33426" spans="9:54" x14ac:dyDescent="0.25">
      <c r="I33426" s="80"/>
      <c r="AX33426" s="80"/>
      <c r="AY33426" s="80"/>
      <c r="AZ33426" s="80"/>
      <c r="BA33426" s="80"/>
      <c r="BB33426" s="80"/>
    </row>
    <row r="33427" spans="9:54" x14ac:dyDescent="0.25">
      <c r="I33427" s="80"/>
      <c r="AX33427" s="80"/>
      <c r="AY33427" s="80"/>
      <c r="AZ33427" s="80"/>
      <c r="BA33427" s="80"/>
      <c r="BB33427" s="80"/>
    </row>
    <row r="33428" spans="9:54" x14ac:dyDescent="0.25">
      <c r="I33428" s="80"/>
      <c r="AX33428" s="80"/>
      <c r="AY33428" s="80"/>
      <c r="AZ33428" s="80"/>
      <c r="BA33428" s="80"/>
      <c r="BB33428" s="80"/>
    </row>
    <row r="33429" spans="9:54" x14ac:dyDescent="0.25">
      <c r="I33429" s="80"/>
      <c r="AX33429" s="80"/>
      <c r="AY33429" s="80"/>
      <c r="AZ33429" s="80"/>
      <c r="BA33429" s="80"/>
      <c r="BB33429" s="80"/>
    </row>
    <row r="33430" spans="9:54" x14ac:dyDescent="0.25">
      <c r="I33430" s="80"/>
      <c r="AX33430" s="80"/>
      <c r="AY33430" s="80"/>
      <c r="AZ33430" s="80"/>
      <c r="BA33430" s="80"/>
      <c r="BB33430" s="80"/>
    </row>
    <row r="33431" spans="9:54" x14ac:dyDescent="0.25">
      <c r="I33431" s="80"/>
      <c r="AX33431" s="80"/>
      <c r="AY33431" s="80"/>
      <c r="AZ33431" s="80"/>
      <c r="BA33431" s="80"/>
      <c r="BB33431" s="80"/>
    </row>
    <row r="33432" spans="9:54" x14ac:dyDescent="0.25">
      <c r="I33432" s="80"/>
      <c r="AX33432" s="80"/>
      <c r="AY33432" s="80"/>
      <c r="AZ33432" s="80"/>
      <c r="BA33432" s="80"/>
      <c r="BB33432" s="80"/>
    </row>
    <row r="33433" spans="9:54" x14ac:dyDescent="0.25">
      <c r="I33433" s="80"/>
      <c r="AX33433" s="80"/>
      <c r="AY33433" s="80"/>
      <c r="AZ33433" s="80"/>
      <c r="BA33433" s="80"/>
      <c r="BB33433" s="80"/>
    </row>
    <row r="33434" spans="9:54" x14ac:dyDescent="0.25">
      <c r="I33434" s="80"/>
      <c r="AX33434" s="80"/>
      <c r="AY33434" s="80"/>
      <c r="AZ33434" s="80"/>
      <c r="BA33434" s="80"/>
      <c r="BB33434" s="80"/>
    </row>
    <row r="33435" spans="9:54" x14ac:dyDescent="0.25">
      <c r="I33435" s="80"/>
      <c r="AX33435" s="80"/>
      <c r="AY33435" s="80"/>
      <c r="AZ33435" s="80"/>
      <c r="BA33435" s="80"/>
      <c r="BB33435" s="80"/>
    </row>
    <row r="33436" spans="9:54" x14ac:dyDescent="0.25">
      <c r="I33436" s="80"/>
      <c r="AX33436" s="80"/>
      <c r="AY33436" s="80"/>
      <c r="AZ33436" s="80"/>
      <c r="BA33436" s="80"/>
      <c r="BB33436" s="80"/>
    </row>
    <row r="33437" spans="9:54" x14ac:dyDescent="0.25">
      <c r="I33437" s="80"/>
      <c r="AX33437" s="80"/>
      <c r="AY33437" s="80"/>
      <c r="AZ33437" s="80"/>
      <c r="BA33437" s="80"/>
      <c r="BB33437" s="80"/>
    </row>
    <row r="33438" spans="9:54" x14ac:dyDescent="0.25">
      <c r="I33438" s="80"/>
      <c r="AX33438" s="80"/>
      <c r="AY33438" s="80"/>
      <c r="AZ33438" s="80"/>
      <c r="BA33438" s="80"/>
      <c r="BB33438" s="80"/>
    </row>
    <row r="33439" spans="9:54" x14ac:dyDescent="0.25">
      <c r="I33439" s="80"/>
      <c r="AX33439" s="80"/>
      <c r="AY33439" s="80"/>
      <c r="AZ33439" s="80"/>
      <c r="BA33439" s="80"/>
      <c r="BB33439" s="80"/>
    </row>
    <row r="33440" spans="9:54" x14ac:dyDescent="0.25">
      <c r="I33440" s="80"/>
      <c r="AX33440" s="80"/>
      <c r="AY33440" s="80"/>
      <c r="AZ33440" s="80"/>
      <c r="BA33440" s="80"/>
      <c r="BB33440" s="80"/>
    </row>
    <row r="33441" spans="9:54" x14ac:dyDescent="0.25">
      <c r="I33441" s="80"/>
      <c r="AX33441" s="80"/>
      <c r="AY33441" s="80"/>
      <c r="AZ33441" s="80"/>
      <c r="BA33441" s="80"/>
      <c r="BB33441" s="80"/>
    </row>
    <row r="33442" spans="9:54" x14ac:dyDescent="0.25">
      <c r="I33442" s="80"/>
      <c r="AX33442" s="80"/>
      <c r="AY33442" s="80"/>
      <c r="AZ33442" s="80"/>
      <c r="BA33442" s="80"/>
      <c r="BB33442" s="80"/>
    </row>
    <row r="33443" spans="9:54" x14ac:dyDescent="0.25">
      <c r="I33443" s="80"/>
      <c r="AX33443" s="80"/>
      <c r="AY33443" s="80"/>
      <c r="AZ33443" s="80"/>
      <c r="BA33443" s="80"/>
      <c r="BB33443" s="80"/>
    </row>
    <row r="33444" spans="9:54" x14ac:dyDescent="0.25">
      <c r="I33444" s="80"/>
      <c r="AX33444" s="80"/>
      <c r="AY33444" s="80"/>
      <c r="AZ33444" s="80"/>
      <c r="BA33444" s="80"/>
      <c r="BB33444" s="80"/>
    </row>
    <row r="33445" spans="9:54" x14ac:dyDescent="0.25">
      <c r="I33445" s="80"/>
      <c r="AX33445" s="80"/>
      <c r="AY33445" s="80"/>
      <c r="AZ33445" s="80"/>
      <c r="BA33445" s="80"/>
      <c r="BB33445" s="80"/>
    </row>
    <row r="33446" spans="9:54" x14ac:dyDescent="0.25">
      <c r="I33446" s="80"/>
      <c r="AX33446" s="80"/>
      <c r="AY33446" s="80"/>
      <c r="AZ33446" s="80"/>
      <c r="BA33446" s="80"/>
      <c r="BB33446" s="80"/>
    </row>
    <row r="33447" spans="9:54" x14ac:dyDescent="0.25">
      <c r="I33447" s="80"/>
      <c r="AX33447" s="80"/>
      <c r="AY33447" s="80"/>
      <c r="AZ33447" s="80"/>
      <c r="BA33447" s="80"/>
      <c r="BB33447" s="80"/>
    </row>
    <row r="33448" spans="9:54" x14ac:dyDescent="0.25">
      <c r="I33448" s="80"/>
      <c r="AX33448" s="80"/>
      <c r="AY33448" s="80"/>
      <c r="AZ33448" s="80"/>
      <c r="BA33448" s="80"/>
      <c r="BB33448" s="80"/>
    </row>
    <row r="33449" spans="9:54" x14ac:dyDescent="0.25">
      <c r="I33449" s="80"/>
      <c r="AX33449" s="80"/>
      <c r="AY33449" s="80"/>
      <c r="AZ33449" s="80"/>
      <c r="BA33449" s="80"/>
      <c r="BB33449" s="80"/>
    </row>
    <row r="33450" spans="9:54" x14ac:dyDescent="0.25">
      <c r="I33450" s="80"/>
      <c r="AX33450" s="80"/>
      <c r="AY33450" s="80"/>
      <c r="AZ33450" s="80"/>
      <c r="BA33450" s="80"/>
      <c r="BB33450" s="80"/>
    </row>
    <row r="33451" spans="9:54" x14ac:dyDescent="0.25">
      <c r="I33451" s="80"/>
      <c r="AX33451" s="80"/>
      <c r="AY33451" s="80"/>
      <c r="AZ33451" s="80"/>
      <c r="BA33451" s="80"/>
      <c r="BB33451" s="80"/>
    </row>
    <row r="33452" spans="9:54" x14ac:dyDescent="0.25">
      <c r="I33452" s="80"/>
      <c r="AX33452" s="80"/>
      <c r="AY33452" s="80"/>
      <c r="AZ33452" s="80"/>
      <c r="BA33452" s="80"/>
      <c r="BB33452" s="80"/>
    </row>
    <row r="33453" spans="9:54" x14ac:dyDescent="0.25">
      <c r="I33453" s="80"/>
      <c r="AX33453" s="80"/>
      <c r="AY33453" s="80"/>
      <c r="AZ33453" s="80"/>
      <c r="BA33453" s="80"/>
      <c r="BB33453" s="80"/>
    </row>
    <row r="33454" spans="9:54" x14ac:dyDescent="0.25">
      <c r="I33454" s="80"/>
      <c r="AX33454" s="80"/>
      <c r="AY33454" s="80"/>
      <c r="AZ33454" s="80"/>
      <c r="BA33454" s="80"/>
      <c r="BB33454" s="80"/>
    </row>
    <row r="33455" spans="9:54" x14ac:dyDescent="0.25">
      <c r="I33455" s="80"/>
      <c r="AX33455" s="80"/>
      <c r="AY33455" s="80"/>
      <c r="AZ33455" s="80"/>
      <c r="BA33455" s="80"/>
      <c r="BB33455" s="80"/>
    </row>
    <row r="33456" spans="9:54" x14ac:dyDescent="0.25">
      <c r="I33456" s="80"/>
      <c r="AX33456" s="80"/>
      <c r="AY33456" s="80"/>
      <c r="AZ33456" s="80"/>
      <c r="BA33456" s="80"/>
      <c r="BB33456" s="80"/>
    </row>
    <row r="33457" spans="9:54" x14ac:dyDescent="0.25">
      <c r="I33457" s="80"/>
      <c r="AX33457" s="80"/>
      <c r="AY33457" s="80"/>
      <c r="AZ33457" s="80"/>
      <c r="BA33457" s="80"/>
      <c r="BB33457" s="80"/>
    </row>
    <row r="33458" spans="9:54" x14ac:dyDescent="0.25">
      <c r="I33458" s="80"/>
      <c r="AX33458" s="80"/>
      <c r="AY33458" s="80"/>
      <c r="AZ33458" s="80"/>
      <c r="BA33458" s="80"/>
      <c r="BB33458" s="80"/>
    </row>
    <row r="33459" spans="9:54" x14ac:dyDescent="0.25">
      <c r="I33459" s="80"/>
      <c r="AX33459" s="80"/>
      <c r="AY33459" s="80"/>
      <c r="AZ33459" s="80"/>
      <c r="BA33459" s="80"/>
      <c r="BB33459" s="80"/>
    </row>
    <row r="33460" spans="9:54" x14ac:dyDescent="0.25">
      <c r="I33460" s="80"/>
      <c r="AX33460" s="80"/>
      <c r="AY33460" s="80"/>
      <c r="AZ33460" s="80"/>
      <c r="BA33460" s="80"/>
      <c r="BB33460" s="80"/>
    </row>
    <row r="33461" spans="9:54" x14ac:dyDescent="0.25">
      <c r="I33461" s="80"/>
      <c r="AX33461" s="80"/>
      <c r="AY33461" s="80"/>
      <c r="AZ33461" s="80"/>
      <c r="BA33461" s="80"/>
      <c r="BB33461" s="80"/>
    </row>
    <row r="33462" spans="9:54" x14ac:dyDescent="0.25">
      <c r="I33462" s="80"/>
      <c r="AX33462" s="80"/>
      <c r="AY33462" s="80"/>
      <c r="AZ33462" s="80"/>
      <c r="BA33462" s="80"/>
      <c r="BB33462" s="80"/>
    </row>
    <row r="33463" spans="9:54" x14ac:dyDescent="0.25">
      <c r="I33463" s="80"/>
      <c r="AX33463" s="80"/>
      <c r="AY33463" s="80"/>
      <c r="AZ33463" s="80"/>
      <c r="BA33463" s="80"/>
      <c r="BB33463" s="80"/>
    </row>
    <row r="33464" spans="9:54" x14ac:dyDescent="0.25">
      <c r="I33464" s="80"/>
      <c r="AX33464" s="80"/>
      <c r="AY33464" s="80"/>
      <c r="AZ33464" s="80"/>
      <c r="BA33464" s="80"/>
      <c r="BB33464" s="80"/>
    </row>
    <row r="33465" spans="9:54" x14ac:dyDescent="0.25">
      <c r="I33465" s="80"/>
      <c r="AX33465" s="80"/>
      <c r="AY33465" s="80"/>
      <c r="AZ33465" s="80"/>
      <c r="BA33465" s="80"/>
      <c r="BB33465" s="80"/>
    </row>
    <row r="33466" spans="9:54" x14ac:dyDescent="0.25">
      <c r="I33466" s="80"/>
      <c r="AX33466" s="80"/>
      <c r="AY33466" s="80"/>
      <c r="AZ33466" s="80"/>
      <c r="BA33466" s="80"/>
      <c r="BB33466" s="80"/>
    </row>
    <row r="33467" spans="9:54" x14ac:dyDescent="0.25">
      <c r="I33467" s="80"/>
      <c r="AX33467" s="80"/>
      <c r="AY33467" s="80"/>
      <c r="AZ33467" s="80"/>
      <c r="BA33467" s="80"/>
      <c r="BB33467" s="80"/>
    </row>
    <row r="33468" spans="9:54" x14ac:dyDescent="0.25">
      <c r="I33468" s="80"/>
      <c r="AX33468" s="80"/>
      <c r="AY33468" s="80"/>
      <c r="AZ33468" s="80"/>
      <c r="BA33468" s="80"/>
      <c r="BB33468" s="80"/>
    </row>
    <row r="33469" spans="9:54" x14ac:dyDescent="0.25">
      <c r="I33469" s="80"/>
      <c r="AX33469" s="80"/>
      <c r="AY33469" s="80"/>
      <c r="AZ33469" s="80"/>
      <c r="BA33469" s="80"/>
      <c r="BB33469" s="80"/>
    </row>
    <row r="33470" spans="9:54" x14ac:dyDescent="0.25">
      <c r="I33470" s="80"/>
      <c r="AX33470" s="80"/>
      <c r="AY33470" s="80"/>
      <c r="AZ33470" s="80"/>
      <c r="BA33470" s="80"/>
      <c r="BB33470" s="80"/>
    </row>
    <row r="33471" spans="9:54" x14ac:dyDescent="0.25">
      <c r="I33471" s="80"/>
      <c r="AX33471" s="80"/>
      <c r="AY33471" s="80"/>
      <c r="AZ33471" s="80"/>
      <c r="BA33471" s="80"/>
      <c r="BB33471" s="80"/>
    </row>
    <row r="33472" spans="9:54" x14ac:dyDescent="0.25">
      <c r="I33472" s="80"/>
      <c r="AX33472" s="80"/>
      <c r="AY33472" s="80"/>
      <c r="AZ33472" s="80"/>
      <c r="BA33472" s="80"/>
      <c r="BB33472" s="80"/>
    </row>
    <row r="33473" spans="9:54" x14ac:dyDescent="0.25">
      <c r="I33473" s="80"/>
      <c r="AX33473" s="80"/>
      <c r="AY33473" s="80"/>
      <c r="AZ33473" s="80"/>
      <c r="BA33473" s="80"/>
      <c r="BB33473" s="80"/>
    </row>
    <row r="33474" spans="9:54" x14ac:dyDescent="0.25">
      <c r="I33474" s="80"/>
      <c r="AX33474" s="80"/>
      <c r="AY33474" s="80"/>
      <c r="AZ33474" s="80"/>
      <c r="BA33474" s="80"/>
      <c r="BB33474" s="80"/>
    </row>
    <row r="33475" spans="9:54" x14ac:dyDescent="0.25">
      <c r="I33475" s="80"/>
      <c r="AX33475" s="80"/>
      <c r="AY33475" s="80"/>
      <c r="AZ33475" s="80"/>
      <c r="BA33475" s="80"/>
      <c r="BB33475" s="80"/>
    </row>
    <row r="33476" spans="9:54" x14ac:dyDescent="0.25">
      <c r="I33476" s="80"/>
      <c r="AX33476" s="80"/>
      <c r="AY33476" s="80"/>
      <c r="AZ33476" s="80"/>
      <c r="BA33476" s="80"/>
      <c r="BB33476" s="80"/>
    </row>
    <row r="33477" spans="9:54" x14ac:dyDescent="0.25">
      <c r="I33477" s="80"/>
      <c r="AX33477" s="80"/>
      <c r="AY33477" s="80"/>
      <c r="AZ33477" s="80"/>
      <c r="BA33477" s="80"/>
      <c r="BB33477" s="80"/>
    </row>
    <row r="33478" spans="9:54" x14ac:dyDescent="0.25">
      <c r="I33478" s="80"/>
      <c r="AX33478" s="80"/>
      <c r="AY33478" s="80"/>
      <c r="AZ33478" s="80"/>
      <c r="BA33478" s="80"/>
      <c r="BB33478" s="80"/>
    </row>
    <row r="33479" spans="9:54" x14ac:dyDescent="0.25">
      <c r="I33479" s="80"/>
      <c r="AX33479" s="80"/>
      <c r="AY33479" s="80"/>
      <c r="AZ33479" s="80"/>
      <c r="BA33479" s="80"/>
      <c r="BB33479" s="80"/>
    </row>
    <row r="33480" spans="9:54" x14ac:dyDescent="0.25">
      <c r="I33480" s="80"/>
      <c r="AX33480" s="80"/>
      <c r="AY33480" s="80"/>
      <c r="AZ33480" s="80"/>
      <c r="BA33480" s="80"/>
      <c r="BB33480" s="80"/>
    </row>
    <row r="33481" spans="9:54" x14ac:dyDescent="0.25">
      <c r="I33481" s="80"/>
      <c r="AX33481" s="80"/>
      <c r="AY33481" s="80"/>
      <c r="AZ33481" s="80"/>
      <c r="BA33481" s="80"/>
      <c r="BB33481" s="80"/>
    </row>
    <row r="33482" spans="9:54" x14ac:dyDescent="0.25">
      <c r="I33482" s="80"/>
      <c r="AX33482" s="80"/>
      <c r="AY33482" s="80"/>
      <c r="AZ33482" s="80"/>
      <c r="BA33482" s="80"/>
      <c r="BB33482" s="80"/>
    </row>
    <row r="33483" spans="9:54" x14ac:dyDescent="0.25">
      <c r="I33483" s="80"/>
      <c r="AX33483" s="80"/>
      <c r="AY33483" s="80"/>
      <c r="AZ33483" s="80"/>
      <c r="BA33483" s="80"/>
      <c r="BB33483" s="80"/>
    </row>
    <row r="33484" spans="9:54" x14ac:dyDescent="0.25">
      <c r="I33484" s="80"/>
      <c r="AX33484" s="80"/>
      <c r="AY33484" s="80"/>
      <c r="AZ33484" s="80"/>
      <c r="BA33484" s="80"/>
      <c r="BB33484" s="80"/>
    </row>
    <row r="33485" spans="9:54" x14ac:dyDescent="0.25">
      <c r="I33485" s="80"/>
      <c r="AX33485" s="80"/>
      <c r="AY33485" s="80"/>
      <c r="AZ33485" s="80"/>
      <c r="BA33485" s="80"/>
      <c r="BB33485" s="80"/>
    </row>
    <row r="33486" spans="9:54" x14ac:dyDescent="0.25">
      <c r="I33486" s="80"/>
      <c r="AX33486" s="80"/>
      <c r="AY33486" s="80"/>
      <c r="AZ33486" s="80"/>
      <c r="BA33486" s="80"/>
      <c r="BB33486" s="80"/>
    </row>
    <row r="33487" spans="9:54" x14ac:dyDescent="0.25">
      <c r="I33487" s="80"/>
      <c r="AX33487" s="80"/>
      <c r="AY33487" s="80"/>
      <c r="AZ33487" s="80"/>
      <c r="BA33487" s="80"/>
      <c r="BB33487" s="80"/>
    </row>
    <row r="33488" spans="9:54" x14ac:dyDescent="0.25">
      <c r="I33488" s="80"/>
      <c r="AX33488" s="80"/>
      <c r="AY33488" s="80"/>
      <c r="AZ33488" s="80"/>
      <c r="BA33488" s="80"/>
      <c r="BB33488" s="80"/>
    </row>
    <row r="33489" spans="9:54" x14ac:dyDescent="0.25">
      <c r="I33489" s="80"/>
      <c r="AX33489" s="80"/>
      <c r="AY33489" s="80"/>
      <c r="AZ33489" s="80"/>
      <c r="BA33489" s="80"/>
      <c r="BB33489" s="80"/>
    </row>
    <row r="33490" spans="9:54" x14ac:dyDescent="0.25">
      <c r="I33490" s="80"/>
      <c r="AX33490" s="80"/>
      <c r="AY33490" s="80"/>
      <c r="AZ33490" s="80"/>
      <c r="BA33490" s="80"/>
      <c r="BB33490" s="80"/>
    </row>
    <row r="33491" spans="9:54" x14ac:dyDescent="0.25">
      <c r="I33491" s="80"/>
      <c r="AX33491" s="80"/>
      <c r="AY33491" s="80"/>
      <c r="AZ33491" s="80"/>
      <c r="BA33491" s="80"/>
      <c r="BB33491" s="80"/>
    </row>
    <row r="33492" spans="9:54" x14ac:dyDescent="0.25">
      <c r="I33492" s="80"/>
      <c r="AX33492" s="80"/>
      <c r="AY33492" s="80"/>
      <c r="AZ33492" s="80"/>
      <c r="BA33492" s="80"/>
      <c r="BB33492" s="80"/>
    </row>
    <row r="33493" spans="9:54" x14ac:dyDescent="0.25">
      <c r="I33493" s="80"/>
      <c r="AX33493" s="80"/>
      <c r="AY33493" s="80"/>
      <c r="AZ33493" s="80"/>
      <c r="BA33493" s="80"/>
      <c r="BB33493" s="80"/>
    </row>
    <row r="33494" spans="9:54" x14ac:dyDescent="0.25">
      <c r="I33494" s="80"/>
      <c r="AX33494" s="80"/>
      <c r="AY33494" s="80"/>
      <c r="AZ33494" s="80"/>
      <c r="BA33494" s="80"/>
      <c r="BB33494" s="80"/>
    </row>
    <row r="33495" spans="9:54" x14ac:dyDescent="0.25">
      <c r="I33495" s="80"/>
      <c r="AX33495" s="80"/>
      <c r="AY33495" s="80"/>
      <c r="AZ33495" s="80"/>
      <c r="BA33495" s="80"/>
      <c r="BB33495" s="80"/>
    </row>
    <row r="33496" spans="9:54" x14ac:dyDescent="0.25">
      <c r="I33496" s="80"/>
      <c r="AX33496" s="80"/>
      <c r="AY33496" s="80"/>
      <c r="AZ33496" s="80"/>
      <c r="BA33496" s="80"/>
      <c r="BB33496" s="80"/>
    </row>
    <row r="33497" spans="9:54" x14ac:dyDescent="0.25">
      <c r="I33497" s="80"/>
      <c r="AX33497" s="80"/>
      <c r="AY33497" s="80"/>
      <c r="AZ33497" s="80"/>
      <c r="BA33497" s="80"/>
      <c r="BB33497" s="80"/>
    </row>
    <row r="33498" spans="9:54" x14ac:dyDescent="0.25">
      <c r="I33498" s="80"/>
      <c r="AX33498" s="80"/>
      <c r="AY33498" s="80"/>
      <c r="AZ33498" s="80"/>
      <c r="BA33498" s="80"/>
      <c r="BB33498" s="80"/>
    </row>
    <row r="33499" spans="9:54" x14ac:dyDescent="0.25">
      <c r="I33499" s="80"/>
      <c r="AX33499" s="80"/>
      <c r="AY33499" s="80"/>
      <c r="AZ33499" s="80"/>
      <c r="BA33499" s="80"/>
      <c r="BB33499" s="80"/>
    </row>
    <row r="33500" spans="9:54" x14ac:dyDescent="0.25">
      <c r="I33500" s="80"/>
      <c r="AX33500" s="80"/>
      <c r="AY33500" s="80"/>
      <c r="AZ33500" s="80"/>
      <c r="BA33500" s="80"/>
      <c r="BB33500" s="80"/>
    </row>
    <row r="33501" spans="9:54" x14ac:dyDescent="0.25">
      <c r="I33501" s="80"/>
      <c r="AX33501" s="80"/>
      <c r="AY33501" s="80"/>
      <c r="AZ33501" s="80"/>
      <c r="BA33501" s="80"/>
      <c r="BB33501" s="80"/>
    </row>
    <row r="33502" spans="9:54" x14ac:dyDescent="0.25">
      <c r="I33502" s="80"/>
      <c r="AX33502" s="80"/>
      <c r="AY33502" s="80"/>
      <c r="AZ33502" s="80"/>
      <c r="BA33502" s="80"/>
      <c r="BB33502" s="80"/>
    </row>
    <row r="33503" spans="9:54" x14ac:dyDescent="0.25">
      <c r="I33503" s="80"/>
      <c r="AX33503" s="80"/>
      <c r="AY33503" s="80"/>
      <c r="AZ33503" s="80"/>
      <c r="BA33503" s="80"/>
      <c r="BB33503" s="80"/>
    </row>
    <row r="33504" spans="9:54" x14ac:dyDescent="0.25">
      <c r="I33504" s="80"/>
      <c r="AX33504" s="80"/>
      <c r="AY33504" s="80"/>
      <c r="AZ33504" s="80"/>
      <c r="BA33504" s="80"/>
      <c r="BB33504" s="80"/>
    </row>
    <row r="33505" spans="9:54" x14ac:dyDescent="0.25">
      <c r="I33505" s="80"/>
      <c r="AX33505" s="80"/>
      <c r="AY33505" s="80"/>
      <c r="AZ33505" s="80"/>
      <c r="BA33505" s="80"/>
      <c r="BB33505" s="80"/>
    </row>
    <row r="33506" spans="9:54" x14ac:dyDescent="0.25">
      <c r="I33506" s="80"/>
      <c r="AX33506" s="80"/>
      <c r="AY33506" s="80"/>
      <c r="AZ33506" s="80"/>
      <c r="BA33506" s="80"/>
      <c r="BB33506" s="80"/>
    </row>
    <row r="33507" spans="9:54" x14ac:dyDescent="0.25">
      <c r="I33507" s="80"/>
      <c r="AX33507" s="80"/>
      <c r="AY33507" s="80"/>
      <c r="AZ33507" s="80"/>
      <c r="BA33507" s="80"/>
      <c r="BB33507" s="80"/>
    </row>
    <row r="33508" spans="9:54" x14ac:dyDescent="0.25">
      <c r="I33508" s="80"/>
      <c r="AX33508" s="80"/>
      <c r="AY33508" s="80"/>
      <c r="AZ33508" s="80"/>
      <c r="BA33508" s="80"/>
      <c r="BB33508" s="80"/>
    </row>
    <row r="33509" spans="9:54" x14ac:dyDescent="0.25">
      <c r="I33509" s="80"/>
      <c r="AX33509" s="80"/>
      <c r="AY33509" s="80"/>
      <c r="AZ33509" s="80"/>
      <c r="BA33509" s="80"/>
      <c r="BB33509" s="80"/>
    </row>
    <row r="33510" spans="9:54" x14ac:dyDescent="0.25">
      <c r="I33510" s="80"/>
      <c r="AX33510" s="80"/>
      <c r="AY33510" s="80"/>
      <c r="AZ33510" s="80"/>
      <c r="BA33510" s="80"/>
      <c r="BB33510" s="80"/>
    </row>
    <row r="33511" spans="9:54" x14ac:dyDescent="0.25">
      <c r="I33511" s="80"/>
      <c r="AX33511" s="80"/>
      <c r="AY33511" s="80"/>
      <c r="AZ33511" s="80"/>
      <c r="BA33511" s="80"/>
      <c r="BB33511" s="80"/>
    </row>
    <row r="33512" spans="9:54" x14ac:dyDescent="0.25">
      <c r="I33512" s="80"/>
      <c r="AX33512" s="80"/>
      <c r="AY33512" s="80"/>
      <c r="AZ33512" s="80"/>
      <c r="BA33512" s="80"/>
      <c r="BB33512" s="80"/>
    </row>
    <row r="33513" spans="9:54" x14ac:dyDescent="0.25">
      <c r="I33513" s="80"/>
      <c r="AX33513" s="80"/>
      <c r="AY33513" s="80"/>
      <c r="AZ33513" s="80"/>
      <c r="BA33513" s="80"/>
      <c r="BB33513" s="80"/>
    </row>
    <row r="33514" spans="9:54" x14ac:dyDescent="0.25">
      <c r="I33514" s="80"/>
      <c r="AX33514" s="80"/>
      <c r="AY33514" s="80"/>
      <c r="AZ33514" s="80"/>
      <c r="BA33514" s="80"/>
      <c r="BB33514" s="80"/>
    </row>
    <row r="33515" spans="9:54" x14ac:dyDescent="0.25">
      <c r="I33515" s="80"/>
      <c r="AX33515" s="80"/>
      <c r="AY33515" s="80"/>
      <c r="AZ33515" s="80"/>
      <c r="BA33515" s="80"/>
      <c r="BB33515" s="80"/>
    </row>
    <row r="33516" spans="9:54" x14ac:dyDescent="0.25">
      <c r="I33516" s="80"/>
      <c r="AX33516" s="80"/>
      <c r="AY33516" s="80"/>
      <c r="AZ33516" s="80"/>
      <c r="BA33516" s="80"/>
      <c r="BB33516" s="80"/>
    </row>
    <row r="33517" spans="9:54" x14ac:dyDescent="0.25">
      <c r="I33517" s="80"/>
      <c r="AX33517" s="80"/>
      <c r="AY33517" s="80"/>
      <c r="AZ33517" s="80"/>
      <c r="BA33517" s="80"/>
      <c r="BB33517" s="80"/>
    </row>
    <row r="33518" spans="9:54" x14ac:dyDescent="0.25">
      <c r="I33518" s="80"/>
      <c r="AX33518" s="80"/>
      <c r="AY33518" s="80"/>
      <c r="AZ33518" s="80"/>
      <c r="BA33518" s="80"/>
      <c r="BB33518" s="80"/>
    </row>
    <row r="33519" spans="9:54" x14ac:dyDescent="0.25">
      <c r="I33519" s="80"/>
      <c r="AX33519" s="80"/>
      <c r="AY33519" s="80"/>
      <c r="AZ33519" s="80"/>
      <c r="BA33519" s="80"/>
      <c r="BB33519" s="80"/>
    </row>
    <row r="33520" spans="9:54" x14ac:dyDescent="0.25">
      <c r="I33520" s="80"/>
      <c r="AX33520" s="80"/>
      <c r="AY33520" s="80"/>
      <c r="AZ33520" s="80"/>
      <c r="BA33520" s="80"/>
      <c r="BB33520" s="80"/>
    </row>
    <row r="33521" spans="9:54" x14ac:dyDescent="0.25">
      <c r="I33521" s="80"/>
      <c r="AX33521" s="80"/>
      <c r="AY33521" s="80"/>
      <c r="AZ33521" s="80"/>
      <c r="BA33521" s="80"/>
      <c r="BB33521" s="80"/>
    </row>
    <row r="33522" spans="9:54" x14ac:dyDescent="0.25">
      <c r="I33522" s="80"/>
      <c r="AX33522" s="80"/>
      <c r="AY33522" s="80"/>
      <c r="AZ33522" s="80"/>
      <c r="BA33522" s="80"/>
      <c r="BB33522" s="80"/>
    </row>
    <row r="33523" spans="9:54" x14ac:dyDescent="0.25">
      <c r="I33523" s="80"/>
      <c r="AX33523" s="80"/>
      <c r="AY33523" s="80"/>
      <c r="AZ33523" s="80"/>
      <c r="BA33523" s="80"/>
      <c r="BB33523" s="80"/>
    </row>
    <row r="33524" spans="9:54" x14ac:dyDescent="0.25">
      <c r="I33524" s="80"/>
      <c r="AX33524" s="80"/>
      <c r="AY33524" s="80"/>
      <c r="AZ33524" s="80"/>
      <c r="BA33524" s="80"/>
      <c r="BB33524" s="80"/>
    </row>
    <row r="33525" spans="9:54" x14ac:dyDescent="0.25">
      <c r="I33525" s="80"/>
      <c r="AX33525" s="80"/>
      <c r="AY33525" s="80"/>
      <c r="AZ33525" s="80"/>
      <c r="BA33525" s="80"/>
      <c r="BB33525" s="80"/>
    </row>
    <row r="33526" spans="9:54" x14ac:dyDescent="0.25">
      <c r="I33526" s="80"/>
      <c r="AX33526" s="80"/>
      <c r="AY33526" s="80"/>
      <c r="AZ33526" s="80"/>
      <c r="BA33526" s="80"/>
      <c r="BB33526" s="80"/>
    </row>
    <row r="33527" spans="9:54" x14ac:dyDescent="0.25">
      <c r="I33527" s="80"/>
      <c r="AX33527" s="80"/>
      <c r="AY33527" s="80"/>
      <c r="AZ33527" s="80"/>
      <c r="BA33527" s="80"/>
      <c r="BB33527" s="80"/>
    </row>
    <row r="33528" spans="9:54" x14ac:dyDescent="0.25">
      <c r="I33528" s="80"/>
      <c r="AX33528" s="80"/>
      <c r="AY33528" s="80"/>
      <c r="AZ33528" s="80"/>
      <c r="BA33528" s="80"/>
      <c r="BB33528" s="80"/>
    </row>
    <row r="33529" spans="9:54" x14ac:dyDescent="0.25">
      <c r="I33529" s="80"/>
      <c r="AX33529" s="80"/>
      <c r="AY33529" s="80"/>
      <c r="AZ33529" s="80"/>
      <c r="BA33529" s="80"/>
      <c r="BB33529" s="80"/>
    </row>
    <row r="33530" spans="9:54" x14ac:dyDescent="0.25">
      <c r="I33530" s="80"/>
      <c r="AX33530" s="80"/>
      <c r="AY33530" s="80"/>
      <c r="AZ33530" s="80"/>
      <c r="BA33530" s="80"/>
      <c r="BB33530" s="80"/>
    </row>
    <row r="33531" spans="9:54" x14ac:dyDescent="0.25">
      <c r="I33531" s="80"/>
      <c r="AX33531" s="80"/>
      <c r="AY33531" s="80"/>
      <c r="AZ33531" s="80"/>
      <c r="BA33531" s="80"/>
      <c r="BB33531" s="80"/>
    </row>
    <row r="33532" spans="9:54" x14ac:dyDescent="0.25">
      <c r="I33532" s="80"/>
      <c r="AX33532" s="80"/>
      <c r="AY33532" s="80"/>
      <c r="AZ33532" s="80"/>
      <c r="BA33532" s="80"/>
      <c r="BB33532" s="80"/>
    </row>
    <row r="33533" spans="9:54" x14ac:dyDescent="0.25">
      <c r="I33533" s="80"/>
      <c r="AX33533" s="80"/>
      <c r="AY33533" s="80"/>
      <c r="AZ33533" s="80"/>
      <c r="BA33533" s="80"/>
      <c r="BB33533" s="80"/>
    </row>
    <row r="33534" spans="9:54" x14ac:dyDescent="0.25">
      <c r="I33534" s="80"/>
      <c r="AX33534" s="80"/>
      <c r="AY33534" s="80"/>
      <c r="AZ33534" s="80"/>
      <c r="BA33534" s="80"/>
      <c r="BB33534" s="80"/>
    </row>
    <row r="33535" spans="9:54" x14ac:dyDescent="0.25">
      <c r="I33535" s="80"/>
      <c r="AX33535" s="80"/>
      <c r="AY33535" s="80"/>
      <c r="AZ33535" s="80"/>
      <c r="BA33535" s="80"/>
      <c r="BB33535" s="80"/>
    </row>
    <row r="33536" spans="9:54" x14ac:dyDescent="0.25">
      <c r="I33536" s="80"/>
      <c r="AX33536" s="80"/>
      <c r="AY33536" s="80"/>
      <c r="AZ33536" s="80"/>
      <c r="BA33536" s="80"/>
      <c r="BB33536" s="80"/>
    </row>
    <row r="33537" spans="9:54" x14ac:dyDescent="0.25">
      <c r="I33537" s="80"/>
      <c r="AX33537" s="80"/>
      <c r="AY33537" s="80"/>
      <c r="AZ33537" s="80"/>
      <c r="BA33537" s="80"/>
      <c r="BB33537" s="80"/>
    </row>
    <row r="33538" spans="9:54" x14ac:dyDescent="0.25">
      <c r="I33538" s="80"/>
      <c r="AX33538" s="80"/>
      <c r="AY33538" s="80"/>
      <c r="AZ33538" s="80"/>
      <c r="BA33538" s="80"/>
      <c r="BB33538" s="80"/>
    </row>
    <row r="33539" spans="9:54" x14ac:dyDescent="0.25">
      <c r="I33539" s="80"/>
      <c r="AX33539" s="80"/>
      <c r="AY33539" s="80"/>
      <c r="AZ33539" s="80"/>
      <c r="BA33539" s="80"/>
      <c r="BB33539" s="80"/>
    </row>
    <row r="33540" spans="9:54" x14ac:dyDescent="0.25">
      <c r="I33540" s="80"/>
      <c r="AX33540" s="80"/>
      <c r="AY33540" s="80"/>
      <c r="AZ33540" s="80"/>
      <c r="BA33540" s="80"/>
      <c r="BB33540" s="80"/>
    </row>
    <row r="33541" spans="9:54" x14ac:dyDescent="0.25">
      <c r="I33541" s="80"/>
      <c r="AX33541" s="80"/>
      <c r="AY33541" s="80"/>
      <c r="AZ33541" s="80"/>
      <c r="BA33541" s="80"/>
      <c r="BB33541" s="80"/>
    </row>
    <row r="33542" spans="9:54" x14ac:dyDescent="0.25">
      <c r="I33542" s="80"/>
      <c r="AX33542" s="80"/>
      <c r="AY33542" s="80"/>
      <c r="AZ33542" s="80"/>
      <c r="BA33542" s="80"/>
      <c r="BB33542" s="80"/>
    </row>
    <row r="33543" spans="9:54" x14ac:dyDescent="0.25">
      <c r="I33543" s="80"/>
      <c r="AX33543" s="80"/>
      <c r="AY33543" s="80"/>
      <c r="AZ33543" s="80"/>
      <c r="BA33543" s="80"/>
      <c r="BB33543" s="80"/>
    </row>
    <row r="33544" spans="9:54" x14ac:dyDescent="0.25">
      <c r="I33544" s="80"/>
      <c r="AX33544" s="80"/>
      <c r="AY33544" s="80"/>
      <c r="AZ33544" s="80"/>
      <c r="BA33544" s="80"/>
      <c r="BB33544" s="80"/>
    </row>
    <row r="33545" spans="9:54" x14ac:dyDescent="0.25">
      <c r="I33545" s="80"/>
      <c r="AX33545" s="80"/>
      <c r="AY33545" s="80"/>
      <c r="AZ33545" s="80"/>
      <c r="BA33545" s="80"/>
      <c r="BB33545" s="80"/>
    </row>
    <row r="33546" spans="9:54" x14ac:dyDescent="0.25">
      <c r="I33546" s="80"/>
      <c r="AX33546" s="80"/>
      <c r="AY33546" s="80"/>
      <c r="AZ33546" s="80"/>
      <c r="BA33546" s="80"/>
      <c r="BB33546" s="80"/>
    </row>
    <row r="33547" spans="9:54" x14ac:dyDescent="0.25">
      <c r="I33547" s="80"/>
      <c r="AX33547" s="80"/>
      <c r="AY33547" s="80"/>
      <c r="AZ33547" s="80"/>
      <c r="BA33547" s="80"/>
      <c r="BB33547" s="80"/>
    </row>
    <row r="33548" spans="9:54" x14ac:dyDescent="0.25">
      <c r="I33548" s="80"/>
      <c r="AX33548" s="80"/>
      <c r="AY33548" s="80"/>
      <c r="AZ33548" s="80"/>
      <c r="BA33548" s="80"/>
      <c r="BB33548" s="80"/>
    </row>
    <row r="33549" spans="9:54" x14ac:dyDescent="0.25">
      <c r="I33549" s="80"/>
      <c r="AX33549" s="80"/>
      <c r="AY33549" s="80"/>
      <c r="AZ33549" s="80"/>
      <c r="BA33549" s="80"/>
      <c r="BB33549" s="80"/>
    </row>
    <row r="33550" spans="9:54" x14ac:dyDescent="0.25">
      <c r="I33550" s="80"/>
      <c r="AX33550" s="80"/>
      <c r="AY33550" s="80"/>
      <c r="AZ33550" s="80"/>
      <c r="BA33550" s="80"/>
      <c r="BB33550" s="80"/>
    </row>
    <row r="33551" spans="9:54" x14ac:dyDescent="0.25">
      <c r="I33551" s="80"/>
      <c r="AX33551" s="80"/>
      <c r="AY33551" s="80"/>
      <c r="AZ33551" s="80"/>
      <c r="BA33551" s="80"/>
      <c r="BB33551" s="80"/>
    </row>
    <row r="33552" spans="9:54" x14ac:dyDescent="0.25">
      <c r="I33552" s="80"/>
      <c r="AX33552" s="80"/>
      <c r="AY33552" s="80"/>
      <c r="AZ33552" s="80"/>
      <c r="BA33552" s="80"/>
      <c r="BB33552" s="80"/>
    </row>
    <row r="33553" spans="9:54" x14ac:dyDescent="0.25">
      <c r="I33553" s="80"/>
      <c r="AX33553" s="80"/>
      <c r="AY33553" s="80"/>
      <c r="AZ33553" s="80"/>
      <c r="BA33553" s="80"/>
      <c r="BB33553" s="80"/>
    </row>
    <row r="33554" spans="9:54" x14ac:dyDescent="0.25">
      <c r="I33554" s="80"/>
      <c r="AX33554" s="80"/>
      <c r="AY33554" s="80"/>
      <c r="AZ33554" s="80"/>
      <c r="BA33554" s="80"/>
      <c r="BB33554" s="80"/>
    </row>
    <row r="33555" spans="9:54" x14ac:dyDescent="0.25">
      <c r="I33555" s="80"/>
      <c r="AX33555" s="80"/>
      <c r="AY33555" s="80"/>
      <c r="AZ33555" s="80"/>
      <c r="BA33555" s="80"/>
      <c r="BB33555" s="80"/>
    </row>
    <row r="33556" spans="9:54" x14ac:dyDescent="0.25">
      <c r="I33556" s="80"/>
      <c r="AX33556" s="80"/>
      <c r="AY33556" s="80"/>
      <c r="AZ33556" s="80"/>
      <c r="BA33556" s="80"/>
      <c r="BB33556" s="80"/>
    </row>
    <row r="33557" spans="9:54" x14ac:dyDescent="0.25">
      <c r="I33557" s="80"/>
      <c r="AX33557" s="80"/>
      <c r="AY33557" s="80"/>
      <c r="AZ33557" s="80"/>
      <c r="BA33557" s="80"/>
      <c r="BB33557" s="80"/>
    </row>
    <row r="33558" spans="9:54" x14ac:dyDescent="0.25">
      <c r="I33558" s="80"/>
      <c r="AX33558" s="80"/>
      <c r="AY33558" s="80"/>
      <c r="AZ33558" s="80"/>
      <c r="BA33558" s="80"/>
      <c r="BB33558" s="80"/>
    </row>
    <row r="33559" spans="9:54" x14ac:dyDescent="0.25">
      <c r="I33559" s="80"/>
      <c r="AX33559" s="80"/>
      <c r="AY33559" s="80"/>
      <c r="AZ33559" s="80"/>
      <c r="BA33559" s="80"/>
      <c r="BB33559" s="80"/>
    </row>
    <row r="33560" spans="9:54" x14ac:dyDescent="0.25">
      <c r="I33560" s="80"/>
      <c r="AX33560" s="80"/>
      <c r="AY33560" s="80"/>
      <c r="AZ33560" s="80"/>
      <c r="BA33560" s="80"/>
      <c r="BB33560" s="80"/>
    </row>
    <row r="33561" spans="9:54" x14ac:dyDescent="0.25">
      <c r="I33561" s="80"/>
      <c r="AX33561" s="80"/>
      <c r="AY33561" s="80"/>
      <c r="AZ33561" s="80"/>
      <c r="BA33561" s="80"/>
      <c r="BB33561" s="80"/>
    </row>
    <row r="33562" spans="9:54" x14ac:dyDescent="0.25">
      <c r="I33562" s="80"/>
      <c r="AX33562" s="80"/>
      <c r="AY33562" s="80"/>
      <c r="AZ33562" s="80"/>
      <c r="BA33562" s="80"/>
      <c r="BB33562" s="80"/>
    </row>
    <row r="33563" spans="9:54" x14ac:dyDescent="0.25">
      <c r="I33563" s="80"/>
      <c r="AX33563" s="80"/>
      <c r="AY33563" s="80"/>
      <c r="AZ33563" s="80"/>
      <c r="BA33563" s="80"/>
      <c r="BB33563" s="80"/>
    </row>
    <row r="33564" spans="9:54" x14ac:dyDescent="0.25">
      <c r="I33564" s="80"/>
      <c r="AX33564" s="80"/>
      <c r="AY33564" s="80"/>
      <c r="AZ33564" s="80"/>
      <c r="BA33564" s="80"/>
      <c r="BB33564" s="80"/>
    </row>
    <row r="33565" spans="9:54" x14ac:dyDescent="0.25">
      <c r="I33565" s="80"/>
      <c r="AX33565" s="80"/>
      <c r="AY33565" s="80"/>
      <c r="AZ33565" s="80"/>
      <c r="BA33565" s="80"/>
      <c r="BB33565" s="80"/>
    </row>
    <row r="33566" spans="9:54" x14ac:dyDescent="0.25">
      <c r="I33566" s="80"/>
      <c r="AX33566" s="80"/>
      <c r="AY33566" s="80"/>
      <c r="AZ33566" s="80"/>
      <c r="BA33566" s="80"/>
      <c r="BB33566" s="80"/>
    </row>
    <row r="33567" spans="9:54" x14ac:dyDescent="0.25">
      <c r="I33567" s="80"/>
      <c r="AX33567" s="80"/>
      <c r="AY33567" s="80"/>
      <c r="AZ33567" s="80"/>
      <c r="BA33567" s="80"/>
      <c r="BB33567" s="80"/>
    </row>
    <row r="33568" spans="9:54" x14ac:dyDescent="0.25">
      <c r="I33568" s="80"/>
      <c r="AX33568" s="80"/>
      <c r="AY33568" s="80"/>
      <c r="AZ33568" s="80"/>
      <c r="BA33568" s="80"/>
      <c r="BB33568" s="80"/>
    </row>
    <row r="33569" spans="9:54" x14ac:dyDescent="0.25">
      <c r="I33569" s="80"/>
      <c r="AX33569" s="80"/>
      <c r="AY33569" s="80"/>
      <c r="AZ33569" s="80"/>
      <c r="BA33569" s="80"/>
      <c r="BB33569" s="80"/>
    </row>
    <row r="33570" spans="9:54" x14ac:dyDescent="0.25">
      <c r="I33570" s="80"/>
      <c r="AX33570" s="80"/>
      <c r="AY33570" s="80"/>
      <c r="AZ33570" s="80"/>
      <c r="BA33570" s="80"/>
      <c r="BB33570" s="80"/>
    </row>
    <row r="33571" spans="9:54" x14ac:dyDescent="0.25">
      <c r="I33571" s="80"/>
      <c r="AX33571" s="80"/>
      <c r="AY33571" s="80"/>
      <c r="AZ33571" s="80"/>
      <c r="BA33571" s="80"/>
      <c r="BB33571" s="80"/>
    </row>
    <row r="33572" spans="9:54" x14ac:dyDescent="0.25">
      <c r="I33572" s="80"/>
      <c r="AX33572" s="80"/>
      <c r="AY33572" s="80"/>
      <c r="AZ33572" s="80"/>
      <c r="BA33572" s="80"/>
      <c r="BB33572" s="80"/>
    </row>
    <row r="33573" spans="9:54" x14ac:dyDescent="0.25">
      <c r="I33573" s="80"/>
      <c r="AX33573" s="80"/>
      <c r="AY33573" s="80"/>
      <c r="AZ33573" s="80"/>
      <c r="BA33573" s="80"/>
      <c r="BB33573" s="80"/>
    </row>
    <row r="33574" spans="9:54" x14ac:dyDescent="0.25">
      <c r="I33574" s="80"/>
      <c r="AX33574" s="80"/>
      <c r="AY33574" s="80"/>
      <c r="AZ33574" s="80"/>
      <c r="BA33574" s="80"/>
      <c r="BB33574" s="80"/>
    </row>
    <row r="33575" spans="9:54" x14ac:dyDescent="0.25">
      <c r="I33575" s="80"/>
      <c r="AX33575" s="80"/>
      <c r="AY33575" s="80"/>
      <c r="AZ33575" s="80"/>
      <c r="BA33575" s="80"/>
      <c r="BB33575" s="80"/>
    </row>
    <row r="33576" spans="9:54" x14ac:dyDescent="0.25">
      <c r="I33576" s="80"/>
      <c r="AX33576" s="80"/>
      <c r="AY33576" s="80"/>
      <c r="AZ33576" s="80"/>
      <c r="BA33576" s="80"/>
      <c r="BB33576" s="80"/>
    </row>
    <row r="33577" spans="9:54" x14ac:dyDescent="0.25">
      <c r="I33577" s="80"/>
      <c r="AX33577" s="80"/>
      <c r="AY33577" s="80"/>
      <c r="AZ33577" s="80"/>
      <c r="BA33577" s="80"/>
      <c r="BB33577" s="80"/>
    </row>
    <row r="33578" spans="9:54" x14ac:dyDescent="0.25">
      <c r="I33578" s="80"/>
      <c r="AX33578" s="80"/>
      <c r="AY33578" s="80"/>
      <c r="AZ33578" s="80"/>
      <c r="BA33578" s="80"/>
      <c r="BB33578" s="80"/>
    </row>
    <row r="33579" spans="9:54" x14ac:dyDescent="0.25">
      <c r="I33579" s="80"/>
      <c r="AX33579" s="80"/>
      <c r="AY33579" s="80"/>
      <c r="AZ33579" s="80"/>
      <c r="BA33579" s="80"/>
      <c r="BB33579" s="80"/>
    </row>
    <row r="33580" spans="9:54" x14ac:dyDescent="0.25">
      <c r="I33580" s="80"/>
      <c r="AX33580" s="80"/>
      <c r="AY33580" s="80"/>
      <c r="AZ33580" s="80"/>
      <c r="BA33580" s="80"/>
      <c r="BB33580" s="80"/>
    </row>
    <row r="33581" spans="9:54" x14ac:dyDescent="0.25">
      <c r="I33581" s="80"/>
      <c r="AX33581" s="80"/>
      <c r="AY33581" s="80"/>
      <c r="AZ33581" s="80"/>
      <c r="BA33581" s="80"/>
      <c r="BB33581" s="80"/>
    </row>
    <row r="33582" spans="9:54" x14ac:dyDescent="0.25">
      <c r="I33582" s="80"/>
      <c r="AX33582" s="80"/>
      <c r="AY33582" s="80"/>
      <c r="AZ33582" s="80"/>
      <c r="BA33582" s="80"/>
      <c r="BB33582" s="80"/>
    </row>
    <row r="33583" spans="9:54" x14ac:dyDescent="0.25">
      <c r="I33583" s="80"/>
      <c r="AX33583" s="80"/>
      <c r="AY33583" s="80"/>
      <c r="AZ33583" s="80"/>
      <c r="BA33583" s="80"/>
      <c r="BB33583" s="80"/>
    </row>
    <row r="33584" spans="9:54" x14ac:dyDescent="0.25">
      <c r="I33584" s="80"/>
      <c r="AX33584" s="80"/>
      <c r="AY33584" s="80"/>
      <c r="AZ33584" s="80"/>
      <c r="BA33584" s="80"/>
      <c r="BB33584" s="80"/>
    </row>
    <row r="33585" spans="9:54" x14ac:dyDescent="0.25">
      <c r="I33585" s="80"/>
      <c r="AX33585" s="80"/>
      <c r="AY33585" s="80"/>
      <c r="AZ33585" s="80"/>
      <c r="BA33585" s="80"/>
      <c r="BB33585" s="80"/>
    </row>
    <row r="33586" spans="9:54" x14ac:dyDescent="0.25">
      <c r="I33586" s="80"/>
      <c r="AX33586" s="80"/>
      <c r="AY33586" s="80"/>
      <c r="AZ33586" s="80"/>
      <c r="BA33586" s="80"/>
      <c r="BB33586" s="80"/>
    </row>
    <row r="33587" spans="9:54" x14ac:dyDescent="0.25">
      <c r="I33587" s="80"/>
      <c r="AX33587" s="80"/>
      <c r="AY33587" s="80"/>
      <c r="AZ33587" s="80"/>
      <c r="BA33587" s="80"/>
      <c r="BB33587" s="80"/>
    </row>
    <row r="33588" spans="9:54" x14ac:dyDescent="0.25">
      <c r="I33588" s="80"/>
      <c r="AX33588" s="80"/>
      <c r="AY33588" s="80"/>
      <c r="AZ33588" s="80"/>
      <c r="BA33588" s="80"/>
      <c r="BB33588" s="80"/>
    </row>
    <row r="33589" spans="9:54" x14ac:dyDescent="0.25">
      <c r="I33589" s="80"/>
      <c r="AX33589" s="80"/>
      <c r="AY33589" s="80"/>
      <c r="AZ33589" s="80"/>
      <c r="BA33589" s="80"/>
      <c r="BB33589" s="80"/>
    </row>
    <row r="33590" spans="9:54" x14ac:dyDescent="0.25">
      <c r="I33590" s="80"/>
      <c r="AX33590" s="80"/>
      <c r="AY33590" s="80"/>
      <c r="AZ33590" s="80"/>
      <c r="BA33590" s="80"/>
      <c r="BB33590" s="80"/>
    </row>
    <row r="33591" spans="9:54" x14ac:dyDescent="0.25">
      <c r="I33591" s="80"/>
      <c r="AX33591" s="80"/>
      <c r="AY33591" s="80"/>
      <c r="AZ33591" s="80"/>
      <c r="BA33591" s="80"/>
      <c r="BB33591" s="80"/>
    </row>
    <row r="33592" spans="9:54" x14ac:dyDescent="0.25">
      <c r="I33592" s="80"/>
      <c r="AX33592" s="80"/>
      <c r="AY33592" s="80"/>
      <c r="AZ33592" s="80"/>
      <c r="BA33592" s="80"/>
      <c r="BB33592" s="80"/>
    </row>
    <row r="33593" spans="9:54" x14ac:dyDescent="0.25">
      <c r="I33593" s="80"/>
      <c r="AX33593" s="80"/>
      <c r="AY33593" s="80"/>
      <c r="AZ33593" s="80"/>
      <c r="BA33593" s="80"/>
      <c r="BB33593" s="80"/>
    </row>
    <row r="33594" spans="9:54" x14ac:dyDescent="0.25">
      <c r="I33594" s="80"/>
      <c r="AX33594" s="80"/>
      <c r="AY33594" s="80"/>
      <c r="AZ33594" s="80"/>
      <c r="BA33594" s="80"/>
      <c r="BB33594" s="80"/>
    </row>
    <row r="33595" spans="9:54" x14ac:dyDescent="0.25">
      <c r="I33595" s="80"/>
      <c r="AX33595" s="80"/>
      <c r="AY33595" s="80"/>
      <c r="AZ33595" s="80"/>
      <c r="BA33595" s="80"/>
      <c r="BB33595" s="80"/>
    </row>
    <row r="33596" spans="9:54" x14ac:dyDescent="0.25">
      <c r="I33596" s="80"/>
      <c r="AX33596" s="80"/>
      <c r="AY33596" s="80"/>
      <c r="AZ33596" s="80"/>
      <c r="BA33596" s="80"/>
      <c r="BB33596" s="80"/>
    </row>
    <row r="33597" spans="9:54" x14ac:dyDescent="0.25">
      <c r="I33597" s="80"/>
      <c r="AX33597" s="80"/>
      <c r="AY33597" s="80"/>
      <c r="AZ33597" s="80"/>
      <c r="BA33597" s="80"/>
      <c r="BB33597" s="80"/>
    </row>
    <row r="33598" spans="9:54" x14ac:dyDescent="0.25">
      <c r="I33598" s="80"/>
      <c r="AX33598" s="80"/>
      <c r="AY33598" s="80"/>
      <c r="AZ33598" s="80"/>
      <c r="BA33598" s="80"/>
      <c r="BB33598" s="80"/>
    </row>
    <row r="33599" spans="9:54" x14ac:dyDescent="0.25">
      <c r="I33599" s="80"/>
      <c r="AX33599" s="80"/>
      <c r="AY33599" s="80"/>
      <c r="AZ33599" s="80"/>
      <c r="BA33599" s="80"/>
      <c r="BB33599" s="80"/>
    </row>
    <row r="33600" spans="9:54" x14ac:dyDescent="0.25">
      <c r="I33600" s="80"/>
      <c r="AX33600" s="80"/>
      <c r="AY33600" s="80"/>
      <c r="AZ33600" s="80"/>
      <c r="BA33600" s="80"/>
      <c r="BB33600" s="80"/>
    </row>
    <row r="33601" spans="9:54" x14ac:dyDescent="0.25">
      <c r="I33601" s="80"/>
      <c r="AX33601" s="80"/>
      <c r="AY33601" s="80"/>
      <c r="AZ33601" s="80"/>
      <c r="BA33601" s="80"/>
      <c r="BB33601" s="80"/>
    </row>
    <row r="33602" spans="9:54" x14ac:dyDescent="0.25">
      <c r="I33602" s="80"/>
      <c r="AX33602" s="80"/>
      <c r="AY33602" s="80"/>
      <c r="AZ33602" s="80"/>
      <c r="BA33602" s="80"/>
      <c r="BB33602" s="80"/>
    </row>
    <row r="33603" spans="9:54" x14ac:dyDescent="0.25">
      <c r="I33603" s="80"/>
      <c r="AX33603" s="80"/>
      <c r="AY33603" s="80"/>
      <c r="AZ33603" s="80"/>
      <c r="BA33603" s="80"/>
      <c r="BB33603" s="80"/>
    </row>
    <row r="33604" spans="9:54" x14ac:dyDescent="0.25">
      <c r="I33604" s="80"/>
      <c r="AX33604" s="80"/>
      <c r="AY33604" s="80"/>
      <c r="AZ33604" s="80"/>
      <c r="BA33604" s="80"/>
      <c r="BB33604" s="80"/>
    </row>
    <row r="33605" spans="9:54" x14ac:dyDescent="0.25">
      <c r="I33605" s="80"/>
      <c r="AX33605" s="80"/>
      <c r="AY33605" s="80"/>
      <c r="AZ33605" s="80"/>
      <c r="BA33605" s="80"/>
      <c r="BB33605" s="80"/>
    </row>
    <row r="33606" spans="9:54" x14ac:dyDescent="0.25">
      <c r="I33606" s="80"/>
      <c r="AX33606" s="80"/>
      <c r="AY33606" s="80"/>
      <c r="AZ33606" s="80"/>
      <c r="BA33606" s="80"/>
      <c r="BB33606" s="80"/>
    </row>
    <row r="33607" spans="9:54" x14ac:dyDescent="0.25">
      <c r="I33607" s="80"/>
      <c r="AX33607" s="80"/>
      <c r="AY33607" s="80"/>
      <c r="AZ33607" s="80"/>
      <c r="BA33607" s="80"/>
      <c r="BB33607" s="80"/>
    </row>
    <row r="33608" spans="9:54" x14ac:dyDescent="0.25">
      <c r="I33608" s="80"/>
      <c r="AX33608" s="80"/>
      <c r="AY33608" s="80"/>
      <c r="AZ33608" s="80"/>
      <c r="BA33608" s="80"/>
      <c r="BB33608" s="80"/>
    </row>
    <row r="33609" spans="9:54" x14ac:dyDescent="0.25">
      <c r="I33609" s="80"/>
      <c r="AX33609" s="80"/>
      <c r="AY33609" s="80"/>
      <c r="AZ33609" s="80"/>
      <c r="BA33609" s="80"/>
      <c r="BB33609" s="80"/>
    </row>
    <row r="33610" spans="9:54" x14ac:dyDescent="0.25">
      <c r="I33610" s="80"/>
      <c r="AX33610" s="80"/>
      <c r="AY33610" s="80"/>
      <c r="AZ33610" s="80"/>
      <c r="BA33610" s="80"/>
      <c r="BB33610" s="80"/>
    </row>
    <row r="33611" spans="9:54" x14ac:dyDescent="0.25">
      <c r="I33611" s="80"/>
      <c r="AX33611" s="80"/>
      <c r="AY33611" s="80"/>
      <c r="AZ33611" s="80"/>
      <c r="BA33611" s="80"/>
      <c r="BB33611" s="80"/>
    </row>
    <row r="33612" spans="9:54" x14ac:dyDescent="0.25">
      <c r="I33612" s="80"/>
      <c r="AX33612" s="80"/>
      <c r="AY33612" s="80"/>
      <c r="AZ33612" s="80"/>
      <c r="BA33612" s="80"/>
      <c r="BB33612" s="80"/>
    </row>
    <row r="33613" spans="9:54" x14ac:dyDescent="0.25">
      <c r="I33613" s="80"/>
      <c r="AX33613" s="80"/>
      <c r="AY33613" s="80"/>
      <c r="AZ33613" s="80"/>
      <c r="BA33613" s="80"/>
      <c r="BB33613" s="80"/>
    </row>
    <row r="33614" spans="9:54" x14ac:dyDescent="0.25">
      <c r="I33614" s="80"/>
      <c r="AX33614" s="80"/>
      <c r="AY33614" s="80"/>
      <c r="AZ33614" s="80"/>
      <c r="BA33614" s="80"/>
      <c r="BB33614" s="80"/>
    </row>
    <row r="33615" spans="9:54" x14ac:dyDescent="0.25">
      <c r="I33615" s="80"/>
      <c r="AX33615" s="80"/>
      <c r="AY33615" s="80"/>
      <c r="AZ33615" s="80"/>
      <c r="BA33615" s="80"/>
      <c r="BB33615" s="80"/>
    </row>
    <row r="33616" spans="9:54" x14ac:dyDescent="0.25">
      <c r="I33616" s="80"/>
      <c r="AX33616" s="80"/>
      <c r="AY33616" s="80"/>
      <c r="AZ33616" s="80"/>
      <c r="BA33616" s="80"/>
      <c r="BB33616" s="80"/>
    </row>
    <row r="33617" spans="9:54" x14ac:dyDescent="0.25">
      <c r="I33617" s="80"/>
      <c r="AX33617" s="80"/>
      <c r="AY33617" s="80"/>
      <c r="AZ33617" s="80"/>
      <c r="BA33617" s="80"/>
      <c r="BB33617" s="80"/>
    </row>
    <row r="33618" spans="9:54" x14ac:dyDescent="0.25">
      <c r="I33618" s="80"/>
      <c r="AX33618" s="80"/>
      <c r="AY33618" s="80"/>
      <c r="AZ33618" s="80"/>
      <c r="BA33618" s="80"/>
      <c r="BB33618" s="80"/>
    </row>
    <row r="33619" spans="9:54" x14ac:dyDescent="0.25">
      <c r="I33619" s="80"/>
      <c r="AX33619" s="80"/>
      <c r="AY33619" s="80"/>
      <c r="AZ33619" s="80"/>
      <c r="BA33619" s="80"/>
      <c r="BB33619" s="80"/>
    </row>
    <row r="33620" spans="9:54" x14ac:dyDescent="0.25">
      <c r="I33620" s="80"/>
      <c r="AX33620" s="80"/>
      <c r="AY33620" s="80"/>
      <c r="AZ33620" s="80"/>
      <c r="BA33620" s="80"/>
      <c r="BB33620" s="80"/>
    </row>
    <row r="33621" spans="9:54" x14ac:dyDescent="0.25">
      <c r="I33621" s="80"/>
      <c r="AX33621" s="80"/>
      <c r="AY33621" s="80"/>
      <c r="AZ33621" s="80"/>
      <c r="BA33621" s="80"/>
      <c r="BB33621" s="80"/>
    </row>
    <row r="33622" spans="9:54" x14ac:dyDescent="0.25">
      <c r="I33622" s="80"/>
      <c r="AX33622" s="80"/>
      <c r="AY33622" s="80"/>
      <c r="AZ33622" s="80"/>
      <c r="BA33622" s="80"/>
      <c r="BB33622" s="80"/>
    </row>
    <row r="33623" spans="9:54" x14ac:dyDescent="0.25">
      <c r="I33623" s="80"/>
      <c r="AX33623" s="80"/>
      <c r="AY33623" s="80"/>
      <c r="AZ33623" s="80"/>
      <c r="BA33623" s="80"/>
      <c r="BB33623" s="80"/>
    </row>
    <row r="33624" spans="9:54" x14ac:dyDescent="0.25">
      <c r="I33624" s="80"/>
      <c r="AX33624" s="80"/>
      <c r="AY33624" s="80"/>
      <c r="AZ33624" s="80"/>
      <c r="BA33624" s="80"/>
      <c r="BB33624" s="80"/>
    </row>
    <row r="33625" spans="9:54" x14ac:dyDescent="0.25">
      <c r="I33625" s="80"/>
      <c r="AX33625" s="80"/>
      <c r="AY33625" s="80"/>
      <c r="AZ33625" s="80"/>
      <c r="BA33625" s="80"/>
      <c r="BB33625" s="80"/>
    </row>
    <row r="33626" spans="9:54" x14ac:dyDescent="0.25">
      <c r="I33626" s="80"/>
      <c r="AX33626" s="80"/>
      <c r="AY33626" s="80"/>
      <c r="AZ33626" s="80"/>
      <c r="BA33626" s="80"/>
      <c r="BB33626" s="80"/>
    </row>
    <row r="33627" spans="9:54" x14ac:dyDescent="0.25">
      <c r="I33627" s="80"/>
      <c r="AX33627" s="80"/>
      <c r="AY33627" s="80"/>
      <c r="AZ33627" s="80"/>
      <c r="BA33627" s="80"/>
      <c r="BB33627" s="80"/>
    </row>
    <row r="33628" spans="9:54" x14ac:dyDescent="0.25">
      <c r="I33628" s="80"/>
      <c r="AX33628" s="80"/>
      <c r="AY33628" s="80"/>
      <c r="AZ33628" s="80"/>
      <c r="BA33628" s="80"/>
      <c r="BB33628" s="80"/>
    </row>
    <row r="33629" spans="9:54" x14ac:dyDescent="0.25">
      <c r="I33629" s="80"/>
      <c r="AX33629" s="80"/>
      <c r="AY33629" s="80"/>
      <c r="AZ33629" s="80"/>
      <c r="BA33629" s="80"/>
      <c r="BB33629" s="80"/>
    </row>
    <row r="33630" spans="9:54" x14ac:dyDescent="0.25">
      <c r="I33630" s="80"/>
      <c r="AX33630" s="80"/>
      <c r="AY33630" s="80"/>
      <c r="AZ33630" s="80"/>
      <c r="BA33630" s="80"/>
      <c r="BB33630" s="80"/>
    </row>
    <row r="33631" spans="9:54" x14ac:dyDescent="0.25">
      <c r="I33631" s="80"/>
      <c r="AX33631" s="80"/>
      <c r="AY33631" s="80"/>
      <c r="AZ33631" s="80"/>
      <c r="BA33631" s="80"/>
      <c r="BB33631" s="80"/>
    </row>
    <row r="33632" spans="9:54" x14ac:dyDescent="0.25">
      <c r="I33632" s="80"/>
      <c r="AX33632" s="80"/>
      <c r="AY33632" s="80"/>
      <c r="AZ33632" s="80"/>
      <c r="BA33632" s="80"/>
      <c r="BB33632" s="80"/>
    </row>
    <row r="33633" spans="9:54" x14ac:dyDescent="0.25">
      <c r="I33633" s="80"/>
      <c r="AX33633" s="80"/>
      <c r="AY33633" s="80"/>
      <c r="AZ33633" s="80"/>
      <c r="BA33633" s="80"/>
      <c r="BB33633" s="80"/>
    </row>
    <row r="33634" spans="9:54" x14ac:dyDescent="0.25">
      <c r="I33634" s="80"/>
      <c r="AX33634" s="80"/>
      <c r="AY33634" s="80"/>
      <c r="AZ33634" s="80"/>
      <c r="BA33634" s="80"/>
      <c r="BB33634" s="80"/>
    </row>
    <row r="33635" spans="9:54" x14ac:dyDescent="0.25">
      <c r="I33635" s="80"/>
      <c r="AX33635" s="80"/>
      <c r="AY33635" s="80"/>
      <c r="AZ33635" s="80"/>
      <c r="BA33635" s="80"/>
      <c r="BB33635" s="80"/>
    </row>
    <row r="33636" spans="9:54" x14ac:dyDescent="0.25">
      <c r="I33636" s="80"/>
      <c r="AX33636" s="80"/>
      <c r="AY33636" s="80"/>
      <c r="AZ33636" s="80"/>
      <c r="BA33636" s="80"/>
      <c r="BB33636" s="80"/>
    </row>
    <row r="33637" spans="9:54" x14ac:dyDescent="0.25">
      <c r="I33637" s="80"/>
      <c r="AX33637" s="80"/>
      <c r="AY33637" s="80"/>
      <c r="AZ33637" s="80"/>
      <c r="BA33637" s="80"/>
      <c r="BB33637" s="80"/>
    </row>
    <row r="33638" spans="9:54" x14ac:dyDescent="0.25">
      <c r="I33638" s="80"/>
      <c r="AX33638" s="80"/>
      <c r="AY33638" s="80"/>
      <c r="AZ33638" s="80"/>
      <c r="BA33638" s="80"/>
      <c r="BB33638" s="80"/>
    </row>
    <row r="33639" spans="9:54" x14ac:dyDescent="0.25">
      <c r="I33639" s="80"/>
      <c r="AX33639" s="80"/>
      <c r="AY33639" s="80"/>
      <c r="AZ33639" s="80"/>
      <c r="BA33639" s="80"/>
      <c r="BB33639" s="80"/>
    </row>
    <row r="33640" spans="9:54" x14ac:dyDescent="0.25">
      <c r="I33640" s="80"/>
      <c r="AX33640" s="80"/>
      <c r="AY33640" s="80"/>
      <c r="AZ33640" s="80"/>
      <c r="BA33640" s="80"/>
      <c r="BB33640" s="80"/>
    </row>
    <row r="33641" spans="9:54" x14ac:dyDescent="0.25">
      <c r="I33641" s="80"/>
      <c r="AX33641" s="80"/>
      <c r="AY33641" s="80"/>
      <c r="AZ33641" s="80"/>
      <c r="BA33641" s="80"/>
      <c r="BB33641" s="80"/>
    </row>
    <row r="33642" spans="9:54" x14ac:dyDescent="0.25">
      <c r="I33642" s="80"/>
      <c r="AX33642" s="80"/>
      <c r="AY33642" s="80"/>
      <c r="AZ33642" s="80"/>
      <c r="BA33642" s="80"/>
      <c r="BB33642" s="80"/>
    </row>
    <row r="33643" spans="9:54" x14ac:dyDescent="0.25">
      <c r="I33643" s="80"/>
      <c r="AX33643" s="80"/>
      <c r="AY33643" s="80"/>
      <c r="AZ33643" s="80"/>
      <c r="BA33643" s="80"/>
      <c r="BB33643" s="80"/>
    </row>
    <row r="33644" spans="9:54" x14ac:dyDescent="0.25">
      <c r="I33644" s="80"/>
      <c r="AX33644" s="80"/>
      <c r="AY33644" s="80"/>
      <c r="AZ33644" s="80"/>
      <c r="BA33644" s="80"/>
      <c r="BB33644" s="80"/>
    </row>
    <row r="33645" spans="9:54" x14ac:dyDescent="0.25">
      <c r="I33645" s="80"/>
      <c r="AX33645" s="80"/>
      <c r="AY33645" s="80"/>
      <c r="AZ33645" s="80"/>
      <c r="BA33645" s="80"/>
      <c r="BB33645" s="80"/>
    </row>
    <row r="33646" spans="9:54" x14ac:dyDescent="0.25">
      <c r="I33646" s="80"/>
      <c r="AX33646" s="80"/>
      <c r="AY33646" s="80"/>
      <c r="AZ33646" s="80"/>
      <c r="BA33646" s="80"/>
      <c r="BB33646" s="80"/>
    </row>
    <row r="33647" spans="9:54" x14ac:dyDescent="0.25">
      <c r="I33647" s="80"/>
      <c r="AX33647" s="80"/>
      <c r="AY33647" s="80"/>
      <c r="AZ33647" s="80"/>
      <c r="BA33647" s="80"/>
      <c r="BB33647" s="80"/>
    </row>
    <row r="33648" spans="9:54" x14ac:dyDescent="0.25">
      <c r="I33648" s="80"/>
      <c r="AX33648" s="80"/>
      <c r="AY33648" s="80"/>
      <c r="AZ33648" s="80"/>
      <c r="BA33648" s="80"/>
      <c r="BB33648" s="80"/>
    </row>
    <row r="33649" spans="9:54" x14ac:dyDescent="0.25">
      <c r="I33649" s="80"/>
      <c r="AX33649" s="80"/>
      <c r="AY33649" s="80"/>
      <c r="AZ33649" s="80"/>
      <c r="BA33649" s="80"/>
      <c r="BB33649" s="80"/>
    </row>
    <row r="33650" spans="9:54" x14ac:dyDescent="0.25">
      <c r="I33650" s="80"/>
      <c r="AX33650" s="80"/>
      <c r="AY33650" s="80"/>
      <c r="AZ33650" s="80"/>
      <c r="BA33650" s="80"/>
      <c r="BB33650" s="80"/>
    </row>
    <row r="33651" spans="9:54" x14ac:dyDescent="0.25">
      <c r="I33651" s="80"/>
      <c r="AX33651" s="80"/>
      <c r="AY33651" s="80"/>
      <c r="AZ33651" s="80"/>
      <c r="BA33651" s="80"/>
      <c r="BB33651" s="80"/>
    </row>
    <row r="33652" spans="9:54" x14ac:dyDescent="0.25">
      <c r="I33652" s="80"/>
      <c r="AX33652" s="80"/>
      <c r="AY33652" s="80"/>
      <c r="AZ33652" s="80"/>
      <c r="BA33652" s="80"/>
      <c r="BB33652" s="80"/>
    </row>
    <row r="33653" spans="9:54" x14ac:dyDescent="0.25">
      <c r="I33653" s="80"/>
      <c r="AX33653" s="80"/>
      <c r="AY33653" s="80"/>
      <c r="AZ33653" s="80"/>
      <c r="BA33653" s="80"/>
      <c r="BB33653" s="80"/>
    </row>
    <row r="33654" spans="9:54" x14ac:dyDescent="0.25">
      <c r="I33654" s="80"/>
      <c r="AX33654" s="80"/>
      <c r="AY33654" s="80"/>
      <c r="AZ33654" s="80"/>
      <c r="BA33654" s="80"/>
      <c r="BB33654" s="80"/>
    </row>
    <row r="33655" spans="9:54" x14ac:dyDescent="0.25">
      <c r="I33655" s="80"/>
      <c r="AX33655" s="80"/>
      <c r="AY33655" s="80"/>
      <c r="AZ33655" s="80"/>
      <c r="BA33655" s="80"/>
      <c r="BB33655" s="80"/>
    </row>
    <row r="33656" spans="9:54" x14ac:dyDescent="0.25">
      <c r="I33656" s="80"/>
      <c r="AX33656" s="80"/>
      <c r="AY33656" s="80"/>
      <c r="AZ33656" s="80"/>
      <c r="BA33656" s="80"/>
      <c r="BB33656" s="80"/>
    </row>
    <row r="33657" spans="9:54" x14ac:dyDescent="0.25">
      <c r="I33657" s="80"/>
      <c r="AX33657" s="80"/>
      <c r="AY33657" s="80"/>
      <c r="AZ33657" s="80"/>
      <c r="BA33657" s="80"/>
      <c r="BB33657" s="80"/>
    </row>
    <row r="33658" spans="9:54" x14ac:dyDescent="0.25">
      <c r="I33658" s="80"/>
      <c r="AX33658" s="80"/>
      <c r="AY33658" s="80"/>
      <c r="AZ33658" s="80"/>
      <c r="BA33658" s="80"/>
      <c r="BB33658" s="80"/>
    </row>
    <row r="33659" spans="9:54" x14ac:dyDescent="0.25">
      <c r="I33659" s="80"/>
      <c r="AX33659" s="80"/>
      <c r="AY33659" s="80"/>
      <c r="AZ33659" s="80"/>
      <c r="BA33659" s="80"/>
      <c r="BB33659" s="80"/>
    </row>
    <row r="33660" spans="9:54" x14ac:dyDescent="0.25">
      <c r="I33660" s="80"/>
      <c r="AX33660" s="80"/>
      <c r="AY33660" s="80"/>
      <c r="AZ33660" s="80"/>
      <c r="BA33660" s="80"/>
      <c r="BB33660" s="80"/>
    </row>
    <row r="33661" spans="9:54" x14ac:dyDescent="0.25">
      <c r="I33661" s="80"/>
      <c r="AX33661" s="80"/>
      <c r="AY33661" s="80"/>
      <c r="AZ33661" s="80"/>
      <c r="BA33661" s="80"/>
      <c r="BB33661" s="80"/>
    </row>
    <row r="33662" spans="9:54" x14ac:dyDescent="0.25">
      <c r="I33662" s="80"/>
      <c r="AX33662" s="80"/>
      <c r="AY33662" s="80"/>
      <c r="AZ33662" s="80"/>
      <c r="BA33662" s="80"/>
      <c r="BB33662" s="80"/>
    </row>
    <row r="33663" spans="9:54" x14ac:dyDescent="0.25">
      <c r="I33663" s="80"/>
      <c r="AX33663" s="80"/>
      <c r="AY33663" s="80"/>
      <c r="AZ33663" s="80"/>
      <c r="BA33663" s="80"/>
      <c r="BB33663" s="80"/>
    </row>
    <row r="33664" spans="9:54" x14ac:dyDescent="0.25">
      <c r="I33664" s="80"/>
      <c r="AX33664" s="80"/>
      <c r="AY33664" s="80"/>
      <c r="AZ33664" s="80"/>
      <c r="BA33664" s="80"/>
      <c r="BB33664" s="80"/>
    </row>
    <row r="33665" spans="9:54" x14ac:dyDescent="0.25">
      <c r="I33665" s="80"/>
      <c r="AX33665" s="80"/>
      <c r="AY33665" s="80"/>
      <c r="AZ33665" s="80"/>
      <c r="BA33665" s="80"/>
      <c r="BB33665" s="80"/>
    </row>
    <row r="33666" spans="9:54" x14ac:dyDescent="0.25">
      <c r="I33666" s="80"/>
      <c r="AX33666" s="80"/>
      <c r="AY33666" s="80"/>
      <c r="AZ33666" s="80"/>
      <c r="BA33666" s="80"/>
      <c r="BB33666" s="80"/>
    </row>
    <row r="33667" spans="9:54" x14ac:dyDescent="0.25">
      <c r="I33667" s="80"/>
      <c r="AX33667" s="80"/>
      <c r="AY33667" s="80"/>
      <c r="AZ33667" s="80"/>
      <c r="BA33667" s="80"/>
      <c r="BB33667" s="80"/>
    </row>
    <row r="33668" spans="9:54" x14ac:dyDescent="0.25">
      <c r="I33668" s="80"/>
      <c r="AX33668" s="80"/>
      <c r="AY33668" s="80"/>
      <c r="AZ33668" s="80"/>
      <c r="BA33668" s="80"/>
      <c r="BB33668" s="80"/>
    </row>
    <row r="33669" spans="9:54" x14ac:dyDescent="0.25">
      <c r="I33669" s="80"/>
      <c r="AX33669" s="80"/>
      <c r="AY33669" s="80"/>
      <c r="AZ33669" s="80"/>
      <c r="BA33669" s="80"/>
      <c r="BB33669" s="80"/>
    </row>
    <row r="33670" spans="9:54" x14ac:dyDescent="0.25">
      <c r="I33670" s="80"/>
      <c r="AX33670" s="80"/>
      <c r="AY33670" s="80"/>
      <c r="AZ33670" s="80"/>
      <c r="BA33670" s="80"/>
      <c r="BB33670" s="80"/>
    </row>
    <row r="33671" spans="9:54" x14ac:dyDescent="0.25">
      <c r="I33671" s="80"/>
      <c r="AX33671" s="80"/>
      <c r="AY33671" s="80"/>
      <c r="AZ33671" s="80"/>
      <c r="BA33671" s="80"/>
      <c r="BB33671" s="80"/>
    </row>
    <row r="33672" spans="9:54" x14ac:dyDescent="0.25">
      <c r="I33672" s="80"/>
      <c r="AX33672" s="80"/>
      <c r="AY33672" s="80"/>
      <c r="AZ33672" s="80"/>
      <c r="BA33672" s="80"/>
      <c r="BB33672" s="80"/>
    </row>
    <row r="33673" spans="9:54" x14ac:dyDescent="0.25">
      <c r="I33673" s="80"/>
      <c r="AX33673" s="80"/>
      <c r="AY33673" s="80"/>
      <c r="AZ33673" s="80"/>
      <c r="BA33673" s="80"/>
      <c r="BB33673" s="80"/>
    </row>
    <row r="33674" spans="9:54" x14ac:dyDescent="0.25">
      <c r="I33674" s="80"/>
      <c r="AX33674" s="80"/>
      <c r="AY33674" s="80"/>
      <c r="AZ33674" s="80"/>
      <c r="BA33674" s="80"/>
      <c r="BB33674" s="80"/>
    </row>
    <row r="33675" spans="9:54" x14ac:dyDescent="0.25">
      <c r="I33675" s="80"/>
      <c r="AX33675" s="80"/>
      <c r="AY33675" s="80"/>
      <c r="AZ33675" s="80"/>
      <c r="BA33675" s="80"/>
      <c r="BB33675" s="80"/>
    </row>
    <row r="33676" spans="9:54" x14ac:dyDescent="0.25">
      <c r="I33676" s="80"/>
      <c r="AX33676" s="80"/>
      <c r="AY33676" s="80"/>
      <c r="AZ33676" s="80"/>
      <c r="BA33676" s="80"/>
      <c r="BB33676" s="80"/>
    </row>
    <row r="33677" spans="9:54" x14ac:dyDescent="0.25">
      <c r="I33677" s="80"/>
      <c r="AX33677" s="80"/>
      <c r="AY33677" s="80"/>
      <c r="AZ33677" s="80"/>
      <c r="BA33677" s="80"/>
      <c r="BB33677" s="80"/>
    </row>
    <row r="33678" spans="9:54" x14ac:dyDescent="0.25">
      <c r="I33678" s="80"/>
      <c r="AX33678" s="80"/>
      <c r="AY33678" s="80"/>
      <c r="AZ33678" s="80"/>
      <c r="BA33678" s="80"/>
      <c r="BB33678" s="80"/>
    </row>
    <row r="33679" spans="9:54" x14ac:dyDescent="0.25">
      <c r="I33679" s="80"/>
      <c r="AX33679" s="80"/>
      <c r="AY33679" s="80"/>
      <c r="AZ33679" s="80"/>
      <c r="BA33679" s="80"/>
      <c r="BB33679" s="80"/>
    </row>
    <row r="33680" spans="9:54" x14ac:dyDescent="0.25">
      <c r="I33680" s="80"/>
      <c r="AX33680" s="80"/>
      <c r="AY33680" s="80"/>
      <c r="AZ33680" s="80"/>
      <c r="BA33680" s="80"/>
      <c r="BB33680" s="80"/>
    </row>
    <row r="33681" spans="9:54" x14ac:dyDescent="0.25">
      <c r="I33681" s="80"/>
      <c r="AX33681" s="80"/>
      <c r="AY33681" s="80"/>
      <c r="AZ33681" s="80"/>
      <c r="BA33681" s="80"/>
      <c r="BB33681" s="80"/>
    </row>
    <row r="33682" spans="9:54" x14ac:dyDescent="0.25">
      <c r="I33682" s="80"/>
      <c r="AX33682" s="80"/>
      <c r="AY33682" s="80"/>
      <c r="AZ33682" s="80"/>
      <c r="BA33682" s="80"/>
      <c r="BB33682" s="80"/>
    </row>
    <row r="33683" spans="9:54" x14ac:dyDescent="0.25">
      <c r="I33683" s="80"/>
      <c r="AX33683" s="80"/>
      <c r="AY33683" s="80"/>
      <c r="AZ33683" s="80"/>
      <c r="BA33683" s="80"/>
      <c r="BB33683" s="80"/>
    </row>
    <row r="33684" spans="9:54" x14ac:dyDescent="0.25">
      <c r="I33684" s="80"/>
      <c r="AX33684" s="80"/>
      <c r="AY33684" s="80"/>
      <c r="AZ33684" s="80"/>
      <c r="BA33684" s="80"/>
      <c r="BB33684" s="80"/>
    </row>
    <row r="33685" spans="9:54" x14ac:dyDescent="0.25">
      <c r="I33685" s="80"/>
      <c r="AX33685" s="80"/>
      <c r="AY33685" s="80"/>
      <c r="AZ33685" s="80"/>
      <c r="BA33685" s="80"/>
      <c r="BB33685" s="80"/>
    </row>
    <row r="33686" spans="9:54" x14ac:dyDescent="0.25">
      <c r="I33686" s="80"/>
      <c r="AX33686" s="80"/>
      <c r="AY33686" s="80"/>
      <c r="AZ33686" s="80"/>
      <c r="BA33686" s="80"/>
      <c r="BB33686" s="80"/>
    </row>
    <row r="33687" spans="9:54" x14ac:dyDescent="0.25">
      <c r="I33687" s="80"/>
      <c r="AX33687" s="80"/>
      <c r="AY33687" s="80"/>
      <c r="AZ33687" s="80"/>
      <c r="BA33687" s="80"/>
      <c r="BB33687" s="80"/>
    </row>
    <row r="33688" spans="9:54" x14ac:dyDescent="0.25">
      <c r="I33688" s="80"/>
      <c r="AX33688" s="80"/>
      <c r="AY33688" s="80"/>
      <c r="AZ33688" s="80"/>
      <c r="BA33688" s="80"/>
      <c r="BB33688" s="80"/>
    </row>
    <row r="33689" spans="9:54" x14ac:dyDescent="0.25">
      <c r="I33689" s="80"/>
      <c r="AX33689" s="80"/>
      <c r="AY33689" s="80"/>
      <c r="AZ33689" s="80"/>
      <c r="BA33689" s="80"/>
      <c r="BB33689" s="80"/>
    </row>
    <row r="33690" spans="9:54" x14ac:dyDescent="0.25">
      <c r="I33690" s="80"/>
      <c r="AX33690" s="80"/>
      <c r="AY33690" s="80"/>
      <c r="AZ33690" s="80"/>
      <c r="BA33690" s="80"/>
      <c r="BB33690" s="80"/>
    </row>
    <row r="33691" spans="9:54" x14ac:dyDescent="0.25">
      <c r="I33691" s="80"/>
      <c r="AX33691" s="80"/>
      <c r="AY33691" s="80"/>
      <c r="AZ33691" s="80"/>
      <c r="BA33691" s="80"/>
      <c r="BB33691" s="80"/>
    </row>
    <row r="33692" spans="9:54" x14ac:dyDescent="0.25">
      <c r="I33692" s="80"/>
      <c r="AX33692" s="80"/>
      <c r="AY33692" s="80"/>
      <c r="AZ33692" s="80"/>
      <c r="BA33692" s="80"/>
      <c r="BB33692" s="80"/>
    </row>
    <row r="33693" spans="9:54" x14ac:dyDescent="0.25">
      <c r="I33693" s="80"/>
      <c r="AX33693" s="80"/>
      <c r="AY33693" s="80"/>
      <c r="AZ33693" s="80"/>
      <c r="BA33693" s="80"/>
      <c r="BB33693" s="80"/>
    </row>
    <row r="33694" spans="9:54" x14ac:dyDescent="0.25">
      <c r="I33694" s="80"/>
      <c r="AX33694" s="80"/>
      <c r="AY33694" s="80"/>
      <c r="AZ33694" s="80"/>
      <c r="BA33694" s="80"/>
      <c r="BB33694" s="80"/>
    </row>
    <row r="33695" spans="9:54" x14ac:dyDescent="0.25">
      <c r="I33695" s="80"/>
      <c r="AX33695" s="80"/>
      <c r="AY33695" s="80"/>
      <c r="AZ33695" s="80"/>
      <c r="BA33695" s="80"/>
      <c r="BB33695" s="80"/>
    </row>
    <row r="33696" spans="9:54" x14ac:dyDescent="0.25">
      <c r="I33696" s="80"/>
      <c r="AX33696" s="80"/>
      <c r="AY33696" s="80"/>
      <c r="AZ33696" s="80"/>
      <c r="BA33696" s="80"/>
      <c r="BB33696" s="80"/>
    </row>
    <row r="33697" spans="9:54" x14ac:dyDescent="0.25">
      <c r="I33697" s="80"/>
      <c r="AX33697" s="80"/>
      <c r="AY33697" s="80"/>
      <c r="AZ33697" s="80"/>
      <c r="BA33697" s="80"/>
      <c r="BB33697" s="80"/>
    </row>
    <row r="33698" spans="9:54" x14ac:dyDescent="0.25">
      <c r="I33698" s="80"/>
      <c r="AX33698" s="80"/>
      <c r="AY33698" s="80"/>
      <c r="AZ33698" s="80"/>
      <c r="BA33698" s="80"/>
      <c r="BB33698" s="80"/>
    </row>
    <row r="33699" spans="9:54" x14ac:dyDescent="0.25">
      <c r="I33699" s="80"/>
      <c r="AX33699" s="80"/>
      <c r="AY33699" s="80"/>
      <c r="AZ33699" s="80"/>
      <c r="BA33699" s="80"/>
      <c r="BB33699" s="80"/>
    </row>
    <row r="33700" spans="9:54" x14ac:dyDescent="0.25">
      <c r="I33700" s="80"/>
      <c r="AX33700" s="80"/>
      <c r="AY33700" s="80"/>
      <c r="AZ33700" s="80"/>
      <c r="BA33700" s="80"/>
      <c r="BB33700" s="80"/>
    </row>
    <row r="33701" spans="9:54" x14ac:dyDescent="0.25">
      <c r="I33701" s="80"/>
      <c r="AX33701" s="80"/>
      <c r="AY33701" s="80"/>
      <c r="AZ33701" s="80"/>
      <c r="BA33701" s="80"/>
      <c r="BB33701" s="80"/>
    </row>
    <row r="33702" spans="9:54" x14ac:dyDescent="0.25">
      <c r="I33702" s="80"/>
      <c r="AX33702" s="80"/>
      <c r="AY33702" s="80"/>
      <c r="AZ33702" s="80"/>
      <c r="BA33702" s="80"/>
      <c r="BB33702" s="80"/>
    </row>
    <row r="33703" spans="9:54" x14ac:dyDescent="0.25">
      <c r="I33703" s="80"/>
      <c r="AX33703" s="80"/>
      <c r="AY33703" s="80"/>
      <c r="AZ33703" s="80"/>
      <c r="BA33703" s="80"/>
      <c r="BB33703" s="80"/>
    </row>
    <row r="33704" spans="9:54" x14ac:dyDescent="0.25">
      <c r="I33704" s="80"/>
      <c r="AX33704" s="80"/>
      <c r="AY33704" s="80"/>
      <c r="AZ33704" s="80"/>
      <c r="BA33704" s="80"/>
      <c r="BB33704" s="80"/>
    </row>
    <row r="33705" spans="9:54" x14ac:dyDescent="0.25">
      <c r="I33705" s="80"/>
      <c r="AX33705" s="80"/>
      <c r="AY33705" s="80"/>
      <c r="AZ33705" s="80"/>
      <c r="BA33705" s="80"/>
      <c r="BB33705" s="80"/>
    </row>
    <row r="33706" spans="9:54" x14ac:dyDescent="0.25">
      <c r="I33706" s="80"/>
      <c r="AX33706" s="80"/>
      <c r="AY33706" s="80"/>
      <c r="AZ33706" s="80"/>
      <c r="BA33706" s="80"/>
      <c r="BB33706" s="80"/>
    </row>
    <row r="33707" spans="9:54" x14ac:dyDescent="0.25">
      <c r="I33707" s="80"/>
      <c r="AX33707" s="80"/>
      <c r="AY33707" s="80"/>
      <c r="AZ33707" s="80"/>
      <c r="BA33707" s="80"/>
      <c r="BB33707" s="80"/>
    </row>
    <row r="33708" spans="9:54" x14ac:dyDescent="0.25">
      <c r="I33708" s="80"/>
      <c r="AX33708" s="80"/>
      <c r="AY33708" s="80"/>
      <c r="AZ33708" s="80"/>
      <c r="BA33708" s="80"/>
      <c r="BB33708" s="80"/>
    </row>
    <row r="33709" spans="9:54" x14ac:dyDescent="0.25">
      <c r="I33709" s="80"/>
      <c r="AX33709" s="80"/>
      <c r="AY33709" s="80"/>
      <c r="AZ33709" s="80"/>
      <c r="BA33709" s="80"/>
      <c r="BB33709" s="80"/>
    </row>
    <row r="33710" spans="9:54" x14ac:dyDescent="0.25">
      <c r="I33710" s="80"/>
      <c r="AX33710" s="80"/>
      <c r="AY33710" s="80"/>
      <c r="AZ33710" s="80"/>
      <c r="BA33710" s="80"/>
      <c r="BB33710" s="80"/>
    </row>
    <row r="33711" spans="9:54" x14ac:dyDescent="0.25">
      <c r="I33711" s="80"/>
      <c r="AX33711" s="80"/>
      <c r="AY33711" s="80"/>
      <c r="AZ33711" s="80"/>
      <c r="BA33711" s="80"/>
      <c r="BB33711" s="80"/>
    </row>
    <row r="33712" spans="9:54" x14ac:dyDescent="0.25">
      <c r="I33712" s="80"/>
      <c r="AX33712" s="80"/>
      <c r="AY33712" s="80"/>
      <c r="AZ33712" s="80"/>
      <c r="BA33712" s="80"/>
      <c r="BB33712" s="80"/>
    </row>
    <row r="33713" spans="9:54" x14ac:dyDescent="0.25">
      <c r="I33713" s="80"/>
      <c r="AX33713" s="80"/>
      <c r="AY33713" s="80"/>
      <c r="AZ33713" s="80"/>
      <c r="BA33713" s="80"/>
      <c r="BB33713" s="80"/>
    </row>
    <row r="33714" spans="9:54" x14ac:dyDescent="0.25">
      <c r="I33714" s="80"/>
      <c r="AX33714" s="80"/>
      <c r="AY33714" s="80"/>
      <c r="AZ33714" s="80"/>
      <c r="BA33714" s="80"/>
      <c r="BB33714" s="80"/>
    </row>
    <row r="33715" spans="9:54" x14ac:dyDescent="0.25">
      <c r="I33715" s="80"/>
      <c r="AX33715" s="80"/>
      <c r="AY33715" s="80"/>
      <c r="AZ33715" s="80"/>
      <c r="BA33715" s="80"/>
      <c r="BB33715" s="80"/>
    </row>
    <row r="33716" spans="9:54" x14ac:dyDescent="0.25">
      <c r="I33716" s="80"/>
      <c r="AX33716" s="80"/>
      <c r="AY33716" s="80"/>
      <c r="AZ33716" s="80"/>
      <c r="BA33716" s="80"/>
      <c r="BB33716" s="80"/>
    </row>
    <row r="33717" spans="9:54" x14ac:dyDescent="0.25">
      <c r="I33717" s="80"/>
      <c r="AX33717" s="80"/>
      <c r="AY33717" s="80"/>
      <c r="AZ33717" s="80"/>
      <c r="BA33717" s="80"/>
      <c r="BB33717" s="80"/>
    </row>
    <row r="33718" spans="9:54" x14ac:dyDescent="0.25">
      <c r="I33718" s="80"/>
      <c r="AX33718" s="80"/>
      <c r="AY33718" s="80"/>
      <c r="AZ33718" s="80"/>
      <c r="BA33718" s="80"/>
      <c r="BB33718" s="80"/>
    </row>
    <row r="33719" spans="9:54" x14ac:dyDescent="0.25">
      <c r="I33719" s="80"/>
      <c r="AX33719" s="80"/>
      <c r="AY33719" s="80"/>
      <c r="AZ33719" s="80"/>
      <c r="BA33719" s="80"/>
      <c r="BB33719" s="80"/>
    </row>
    <row r="33720" spans="9:54" x14ac:dyDescent="0.25">
      <c r="I33720" s="80"/>
      <c r="AX33720" s="80"/>
      <c r="AY33720" s="80"/>
      <c r="AZ33720" s="80"/>
      <c r="BA33720" s="80"/>
      <c r="BB33720" s="80"/>
    </row>
    <row r="33721" spans="9:54" x14ac:dyDescent="0.25">
      <c r="I33721" s="80"/>
      <c r="AX33721" s="80"/>
      <c r="AY33721" s="80"/>
      <c r="AZ33721" s="80"/>
      <c r="BA33721" s="80"/>
      <c r="BB33721" s="80"/>
    </row>
    <row r="33722" spans="9:54" x14ac:dyDescent="0.25">
      <c r="I33722" s="80"/>
      <c r="AX33722" s="80"/>
      <c r="AY33722" s="80"/>
      <c r="AZ33722" s="80"/>
      <c r="BA33722" s="80"/>
      <c r="BB33722" s="80"/>
    </row>
    <row r="33723" spans="9:54" x14ac:dyDescent="0.25">
      <c r="I33723" s="80"/>
      <c r="AX33723" s="80"/>
      <c r="AY33723" s="80"/>
      <c r="AZ33723" s="80"/>
      <c r="BA33723" s="80"/>
      <c r="BB33723" s="80"/>
    </row>
    <row r="33724" spans="9:54" x14ac:dyDescent="0.25">
      <c r="I33724" s="80"/>
      <c r="AX33724" s="80"/>
      <c r="AY33724" s="80"/>
      <c r="AZ33724" s="80"/>
      <c r="BA33724" s="80"/>
      <c r="BB33724" s="80"/>
    </row>
    <row r="33725" spans="9:54" x14ac:dyDescent="0.25">
      <c r="I33725" s="80"/>
      <c r="AX33725" s="80"/>
      <c r="AY33725" s="80"/>
      <c r="AZ33725" s="80"/>
      <c r="BA33725" s="80"/>
      <c r="BB33725" s="80"/>
    </row>
    <row r="33726" spans="9:54" x14ac:dyDescent="0.25">
      <c r="I33726" s="80"/>
      <c r="AX33726" s="80"/>
      <c r="AY33726" s="80"/>
      <c r="AZ33726" s="80"/>
      <c r="BA33726" s="80"/>
      <c r="BB33726" s="80"/>
    </row>
    <row r="33727" spans="9:54" x14ac:dyDescent="0.25">
      <c r="I33727" s="80"/>
      <c r="AX33727" s="80"/>
      <c r="AY33727" s="80"/>
      <c r="AZ33727" s="80"/>
      <c r="BA33727" s="80"/>
      <c r="BB33727" s="80"/>
    </row>
    <row r="33728" spans="9:54" x14ac:dyDescent="0.25">
      <c r="I33728" s="80"/>
      <c r="AX33728" s="80"/>
      <c r="AY33728" s="80"/>
      <c r="AZ33728" s="80"/>
      <c r="BA33728" s="80"/>
      <c r="BB33728" s="80"/>
    </row>
    <row r="33729" spans="9:54" x14ac:dyDescent="0.25">
      <c r="I33729" s="80"/>
      <c r="AX33729" s="80"/>
      <c r="AY33729" s="80"/>
      <c r="AZ33729" s="80"/>
      <c r="BA33729" s="80"/>
      <c r="BB33729" s="80"/>
    </row>
    <row r="33730" spans="9:54" x14ac:dyDescent="0.25">
      <c r="I33730" s="80"/>
      <c r="AX33730" s="80"/>
      <c r="AY33730" s="80"/>
      <c r="AZ33730" s="80"/>
      <c r="BA33730" s="80"/>
      <c r="BB33730" s="80"/>
    </row>
    <row r="33731" spans="9:54" x14ac:dyDescent="0.25">
      <c r="I33731" s="80"/>
      <c r="AX33731" s="80"/>
      <c r="AY33731" s="80"/>
      <c r="AZ33731" s="80"/>
      <c r="BA33731" s="80"/>
      <c r="BB33731" s="80"/>
    </row>
    <row r="33732" spans="9:54" x14ac:dyDescent="0.25">
      <c r="I33732" s="80"/>
      <c r="AX33732" s="80"/>
      <c r="AY33732" s="80"/>
      <c r="AZ33732" s="80"/>
      <c r="BA33732" s="80"/>
      <c r="BB33732" s="80"/>
    </row>
    <row r="33733" spans="9:54" x14ac:dyDescent="0.25">
      <c r="I33733" s="80"/>
      <c r="AX33733" s="80"/>
      <c r="AY33733" s="80"/>
      <c r="AZ33733" s="80"/>
      <c r="BA33733" s="80"/>
      <c r="BB33733" s="80"/>
    </row>
    <row r="33734" spans="9:54" x14ac:dyDescent="0.25">
      <c r="I33734" s="80"/>
      <c r="AX33734" s="80"/>
      <c r="AY33734" s="80"/>
      <c r="AZ33734" s="80"/>
      <c r="BA33734" s="80"/>
      <c r="BB33734" s="80"/>
    </row>
    <row r="33735" spans="9:54" x14ac:dyDescent="0.25">
      <c r="I33735" s="80"/>
      <c r="AX33735" s="80"/>
      <c r="AY33735" s="80"/>
      <c r="AZ33735" s="80"/>
      <c r="BA33735" s="80"/>
      <c r="BB33735" s="80"/>
    </row>
    <row r="33736" spans="9:54" x14ac:dyDescent="0.25">
      <c r="I33736" s="80"/>
      <c r="AX33736" s="80"/>
      <c r="AY33736" s="80"/>
      <c r="AZ33736" s="80"/>
      <c r="BA33736" s="80"/>
      <c r="BB33736" s="80"/>
    </row>
    <row r="33737" spans="9:54" x14ac:dyDescent="0.25">
      <c r="I33737" s="80"/>
      <c r="AX33737" s="80"/>
      <c r="AY33737" s="80"/>
      <c r="AZ33737" s="80"/>
      <c r="BA33737" s="80"/>
      <c r="BB33737" s="80"/>
    </row>
    <row r="33738" spans="9:54" x14ac:dyDescent="0.25">
      <c r="I33738" s="80"/>
      <c r="AX33738" s="80"/>
      <c r="AY33738" s="80"/>
      <c r="AZ33738" s="80"/>
      <c r="BA33738" s="80"/>
      <c r="BB33738" s="80"/>
    </row>
    <row r="33739" spans="9:54" x14ac:dyDescent="0.25">
      <c r="I33739" s="80"/>
      <c r="AX33739" s="80"/>
      <c r="AY33739" s="80"/>
      <c r="AZ33739" s="80"/>
      <c r="BA33739" s="80"/>
      <c r="BB33739" s="80"/>
    </row>
    <row r="33740" spans="9:54" x14ac:dyDescent="0.25">
      <c r="I33740" s="80"/>
      <c r="AX33740" s="80"/>
      <c r="AY33740" s="80"/>
      <c r="AZ33740" s="80"/>
      <c r="BA33740" s="80"/>
      <c r="BB33740" s="80"/>
    </row>
    <row r="33741" spans="9:54" x14ac:dyDescent="0.25">
      <c r="I33741" s="80"/>
      <c r="AX33741" s="80"/>
      <c r="AY33741" s="80"/>
      <c r="AZ33741" s="80"/>
      <c r="BA33741" s="80"/>
      <c r="BB33741" s="80"/>
    </row>
    <row r="33742" spans="9:54" x14ac:dyDescent="0.25">
      <c r="I33742" s="80"/>
      <c r="AX33742" s="80"/>
      <c r="AY33742" s="80"/>
      <c r="AZ33742" s="80"/>
      <c r="BA33742" s="80"/>
      <c r="BB33742" s="80"/>
    </row>
    <row r="33743" spans="9:54" x14ac:dyDescent="0.25">
      <c r="I33743" s="80"/>
      <c r="AX33743" s="80"/>
      <c r="AY33743" s="80"/>
      <c r="AZ33743" s="80"/>
      <c r="BA33743" s="80"/>
      <c r="BB33743" s="80"/>
    </row>
    <row r="33744" spans="9:54" x14ac:dyDescent="0.25">
      <c r="I33744" s="80"/>
      <c r="AX33744" s="80"/>
      <c r="AY33744" s="80"/>
      <c r="AZ33744" s="80"/>
      <c r="BA33744" s="80"/>
      <c r="BB33744" s="80"/>
    </row>
    <row r="33745" spans="9:54" x14ac:dyDescent="0.25">
      <c r="I33745" s="80"/>
      <c r="AX33745" s="80"/>
      <c r="AY33745" s="80"/>
      <c r="AZ33745" s="80"/>
      <c r="BA33745" s="80"/>
      <c r="BB33745" s="80"/>
    </row>
    <row r="33746" spans="9:54" x14ac:dyDescent="0.25">
      <c r="I33746" s="80"/>
      <c r="AX33746" s="80"/>
      <c r="AY33746" s="80"/>
      <c r="AZ33746" s="80"/>
      <c r="BA33746" s="80"/>
      <c r="BB33746" s="80"/>
    </row>
    <row r="33747" spans="9:54" x14ac:dyDescent="0.25">
      <c r="I33747" s="80"/>
      <c r="AX33747" s="80"/>
      <c r="AY33747" s="80"/>
      <c r="AZ33747" s="80"/>
      <c r="BA33747" s="80"/>
      <c r="BB33747" s="80"/>
    </row>
    <row r="33748" spans="9:54" x14ac:dyDescent="0.25">
      <c r="I33748" s="80"/>
      <c r="AX33748" s="80"/>
      <c r="AY33748" s="80"/>
      <c r="AZ33748" s="80"/>
      <c r="BA33748" s="80"/>
      <c r="BB33748" s="80"/>
    </row>
    <row r="33749" spans="9:54" x14ac:dyDescent="0.25">
      <c r="I33749" s="80"/>
      <c r="AX33749" s="80"/>
      <c r="AY33749" s="80"/>
      <c r="AZ33749" s="80"/>
      <c r="BA33749" s="80"/>
      <c r="BB33749" s="80"/>
    </row>
    <row r="33750" spans="9:54" x14ac:dyDescent="0.25">
      <c r="I33750" s="80"/>
      <c r="AX33750" s="80"/>
      <c r="AY33750" s="80"/>
      <c r="AZ33750" s="80"/>
      <c r="BA33750" s="80"/>
      <c r="BB33750" s="80"/>
    </row>
    <row r="33751" spans="9:54" x14ac:dyDescent="0.25">
      <c r="I33751" s="80"/>
      <c r="AX33751" s="80"/>
      <c r="AY33751" s="80"/>
      <c r="AZ33751" s="80"/>
      <c r="BA33751" s="80"/>
      <c r="BB33751" s="80"/>
    </row>
    <row r="33752" spans="9:54" x14ac:dyDescent="0.25">
      <c r="I33752" s="80"/>
      <c r="AX33752" s="80"/>
      <c r="AY33752" s="80"/>
      <c r="AZ33752" s="80"/>
      <c r="BA33752" s="80"/>
      <c r="BB33752" s="80"/>
    </row>
    <row r="33753" spans="9:54" x14ac:dyDescent="0.25">
      <c r="I33753" s="80"/>
      <c r="AX33753" s="80"/>
      <c r="AY33753" s="80"/>
      <c r="AZ33753" s="80"/>
      <c r="BA33753" s="80"/>
      <c r="BB33753" s="80"/>
    </row>
    <row r="33754" spans="9:54" x14ac:dyDescent="0.25">
      <c r="I33754" s="80"/>
      <c r="AX33754" s="80"/>
      <c r="AY33754" s="80"/>
      <c r="AZ33754" s="80"/>
      <c r="BA33754" s="80"/>
      <c r="BB33754" s="80"/>
    </row>
    <row r="33755" spans="9:54" x14ac:dyDescent="0.25">
      <c r="I33755" s="80"/>
      <c r="AX33755" s="80"/>
      <c r="AY33755" s="80"/>
      <c r="AZ33755" s="80"/>
      <c r="BA33755" s="80"/>
      <c r="BB33755" s="80"/>
    </row>
    <row r="33756" spans="9:54" x14ac:dyDescent="0.25">
      <c r="I33756" s="80"/>
      <c r="AX33756" s="80"/>
      <c r="AY33756" s="80"/>
      <c r="AZ33756" s="80"/>
      <c r="BA33756" s="80"/>
      <c r="BB33756" s="80"/>
    </row>
    <row r="33757" spans="9:54" x14ac:dyDescent="0.25">
      <c r="I33757" s="80"/>
      <c r="AX33757" s="80"/>
      <c r="AY33757" s="80"/>
      <c r="AZ33757" s="80"/>
      <c r="BA33757" s="80"/>
      <c r="BB33757" s="80"/>
    </row>
    <row r="33758" spans="9:54" x14ac:dyDescent="0.25">
      <c r="I33758" s="80"/>
      <c r="AX33758" s="80"/>
      <c r="AY33758" s="80"/>
      <c r="AZ33758" s="80"/>
      <c r="BA33758" s="80"/>
      <c r="BB33758" s="80"/>
    </row>
    <row r="33759" spans="9:54" x14ac:dyDescent="0.25">
      <c r="I33759" s="80"/>
      <c r="AX33759" s="80"/>
      <c r="AY33759" s="80"/>
      <c r="AZ33759" s="80"/>
      <c r="BA33759" s="80"/>
      <c r="BB33759" s="80"/>
    </row>
    <row r="33760" spans="9:54" x14ac:dyDescent="0.25">
      <c r="I33760" s="80"/>
      <c r="AX33760" s="80"/>
      <c r="AY33760" s="80"/>
      <c r="AZ33760" s="80"/>
      <c r="BA33760" s="80"/>
      <c r="BB33760" s="80"/>
    </row>
    <row r="33761" spans="9:54" x14ac:dyDescent="0.25">
      <c r="I33761" s="80"/>
      <c r="AX33761" s="80"/>
      <c r="AY33761" s="80"/>
      <c r="AZ33761" s="80"/>
      <c r="BA33761" s="80"/>
      <c r="BB33761" s="80"/>
    </row>
    <row r="33762" spans="9:54" x14ac:dyDescent="0.25">
      <c r="I33762" s="80"/>
      <c r="AX33762" s="80"/>
      <c r="AY33762" s="80"/>
      <c r="AZ33762" s="80"/>
      <c r="BA33762" s="80"/>
      <c r="BB33762" s="80"/>
    </row>
    <row r="33763" spans="9:54" x14ac:dyDescent="0.25">
      <c r="I33763" s="80"/>
      <c r="AX33763" s="80"/>
      <c r="AY33763" s="80"/>
      <c r="AZ33763" s="80"/>
      <c r="BA33763" s="80"/>
      <c r="BB33763" s="80"/>
    </row>
    <row r="33764" spans="9:54" x14ac:dyDescent="0.25">
      <c r="I33764" s="80"/>
      <c r="AX33764" s="80"/>
      <c r="AY33764" s="80"/>
      <c r="AZ33764" s="80"/>
      <c r="BA33764" s="80"/>
      <c r="BB33764" s="80"/>
    </row>
    <row r="33765" spans="9:54" x14ac:dyDescent="0.25">
      <c r="I33765" s="80"/>
      <c r="AX33765" s="80"/>
      <c r="AY33765" s="80"/>
      <c r="AZ33765" s="80"/>
      <c r="BA33765" s="80"/>
      <c r="BB33765" s="80"/>
    </row>
    <row r="33766" spans="9:54" x14ac:dyDescent="0.25">
      <c r="I33766" s="80"/>
      <c r="AX33766" s="80"/>
      <c r="AY33766" s="80"/>
      <c r="AZ33766" s="80"/>
      <c r="BA33766" s="80"/>
      <c r="BB33766" s="80"/>
    </row>
    <row r="33767" spans="9:54" x14ac:dyDescent="0.25">
      <c r="I33767" s="80"/>
      <c r="AX33767" s="80"/>
      <c r="AY33767" s="80"/>
      <c r="AZ33767" s="80"/>
      <c r="BA33767" s="80"/>
      <c r="BB33767" s="80"/>
    </row>
    <row r="33768" spans="9:54" x14ac:dyDescent="0.25">
      <c r="I33768" s="80"/>
      <c r="AX33768" s="80"/>
      <c r="AY33768" s="80"/>
      <c r="AZ33768" s="80"/>
      <c r="BA33768" s="80"/>
      <c r="BB33768" s="80"/>
    </row>
    <row r="33769" spans="9:54" x14ac:dyDescent="0.25">
      <c r="I33769" s="80"/>
      <c r="AX33769" s="80"/>
      <c r="AY33769" s="80"/>
      <c r="AZ33769" s="80"/>
      <c r="BA33769" s="80"/>
      <c r="BB33769" s="80"/>
    </row>
    <row r="33770" spans="9:54" x14ac:dyDescent="0.25">
      <c r="I33770" s="80"/>
      <c r="AX33770" s="80"/>
      <c r="AY33770" s="80"/>
      <c r="AZ33770" s="80"/>
      <c r="BA33770" s="80"/>
      <c r="BB33770" s="80"/>
    </row>
    <row r="33771" spans="9:54" x14ac:dyDescent="0.25">
      <c r="I33771" s="80"/>
      <c r="AX33771" s="80"/>
      <c r="AY33771" s="80"/>
      <c r="AZ33771" s="80"/>
      <c r="BA33771" s="80"/>
      <c r="BB33771" s="80"/>
    </row>
    <row r="33772" spans="9:54" x14ac:dyDescent="0.25">
      <c r="I33772" s="80"/>
      <c r="AX33772" s="80"/>
      <c r="AY33772" s="80"/>
      <c r="AZ33772" s="80"/>
      <c r="BA33772" s="80"/>
      <c r="BB33772" s="80"/>
    </row>
    <row r="33773" spans="9:54" x14ac:dyDescent="0.25">
      <c r="I33773" s="80"/>
      <c r="AX33773" s="80"/>
      <c r="AY33773" s="80"/>
      <c r="AZ33773" s="80"/>
      <c r="BA33773" s="80"/>
      <c r="BB33773" s="80"/>
    </row>
    <row r="33774" spans="9:54" x14ac:dyDescent="0.25">
      <c r="I33774" s="80"/>
      <c r="AX33774" s="80"/>
      <c r="AY33774" s="80"/>
      <c r="AZ33774" s="80"/>
      <c r="BA33774" s="80"/>
      <c r="BB33774" s="80"/>
    </row>
    <row r="33775" spans="9:54" x14ac:dyDescent="0.25">
      <c r="I33775" s="80"/>
      <c r="AX33775" s="80"/>
      <c r="AY33775" s="80"/>
      <c r="AZ33775" s="80"/>
      <c r="BA33775" s="80"/>
      <c r="BB33775" s="80"/>
    </row>
    <row r="33776" spans="9:54" x14ac:dyDescent="0.25">
      <c r="I33776" s="80"/>
      <c r="AX33776" s="80"/>
      <c r="AY33776" s="80"/>
      <c r="AZ33776" s="80"/>
      <c r="BA33776" s="80"/>
      <c r="BB33776" s="80"/>
    </row>
    <row r="33777" spans="9:54" x14ac:dyDescent="0.25">
      <c r="I33777" s="80"/>
      <c r="AX33777" s="80"/>
      <c r="AY33777" s="80"/>
      <c r="AZ33777" s="80"/>
      <c r="BA33777" s="80"/>
      <c r="BB33777" s="80"/>
    </row>
    <row r="33778" spans="9:54" x14ac:dyDescent="0.25">
      <c r="I33778" s="80"/>
      <c r="AX33778" s="80"/>
      <c r="AY33778" s="80"/>
      <c r="AZ33778" s="80"/>
      <c r="BA33778" s="80"/>
      <c r="BB33778" s="80"/>
    </row>
    <row r="33779" spans="9:54" x14ac:dyDescent="0.25">
      <c r="I33779" s="80"/>
      <c r="AX33779" s="80"/>
      <c r="AY33779" s="80"/>
      <c r="AZ33779" s="80"/>
      <c r="BA33779" s="80"/>
      <c r="BB33779" s="80"/>
    </row>
    <row r="33780" spans="9:54" x14ac:dyDescent="0.25">
      <c r="I33780" s="80"/>
      <c r="AX33780" s="80"/>
      <c r="AY33780" s="80"/>
      <c r="AZ33780" s="80"/>
      <c r="BA33780" s="80"/>
      <c r="BB33780" s="80"/>
    </row>
    <row r="33781" spans="9:54" x14ac:dyDescent="0.25">
      <c r="I33781" s="80"/>
      <c r="AX33781" s="80"/>
      <c r="AY33781" s="80"/>
      <c r="AZ33781" s="80"/>
      <c r="BA33781" s="80"/>
      <c r="BB33781" s="80"/>
    </row>
    <row r="33782" spans="9:54" x14ac:dyDescent="0.25">
      <c r="I33782" s="80"/>
      <c r="AX33782" s="80"/>
      <c r="AY33782" s="80"/>
      <c r="AZ33782" s="80"/>
      <c r="BA33782" s="80"/>
      <c r="BB33782" s="80"/>
    </row>
    <row r="33783" spans="9:54" x14ac:dyDescent="0.25">
      <c r="I33783" s="80"/>
      <c r="AX33783" s="80"/>
      <c r="AY33783" s="80"/>
      <c r="AZ33783" s="80"/>
      <c r="BA33783" s="80"/>
      <c r="BB33783" s="80"/>
    </row>
    <row r="33784" spans="9:54" x14ac:dyDescent="0.25">
      <c r="I33784" s="80"/>
      <c r="AX33784" s="80"/>
      <c r="AY33784" s="80"/>
      <c r="AZ33784" s="80"/>
      <c r="BA33784" s="80"/>
      <c r="BB33784" s="80"/>
    </row>
    <row r="33785" spans="9:54" x14ac:dyDescent="0.25">
      <c r="I33785" s="80"/>
      <c r="AX33785" s="80"/>
      <c r="AY33785" s="80"/>
      <c r="AZ33785" s="80"/>
      <c r="BA33785" s="80"/>
      <c r="BB33785" s="80"/>
    </row>
    <row r="33786" spans="9:54" x14ac:dyDescent="0.25">
      <c r="I33786" s="80"/>
      <c r="AX33786" s="80"/>
      <c r="AY33786" s="80"/>
      <c r="AZ33786" s="80"/>
      <c r="BA33786" s="80"/>
      <c r="BB33786" s="80"/>
    </row>
    <row r="33787" spans="9:54" x14ac:dyDescent="0.25">
      <c r="I33787" s="80"/>
      <c r="AX33787" s="80"/>
      <c r="AY33787" s="80"/>
      <c r="AZ33787" s="80"/>
      <c r="BA33787" s="80"/>
      <c r="BB33787" s="80"/>
    </row>
    <row r="33788" spans="9:54" x14ac:dyDescent="0.25">
      <c r="I33788" s="80"/>
      <c r="AX33788" s="80"/>
      <c r="AY33788" s="80"/>
      <c r="AZ33788" s="80"/>
      <c r="BA33788" s="80"/>
      <c r="BB33788" s="80"/>
    </row>
    <row r="33789" spans="9:54" x14ac:dyDescent="0.25">
      <c r="I33789" s="80"/>
      <c r="AX33789" s="80"/>
      <c r="AY33789" s="80"/>
      <c r="AZ33789" s="80"/>
      <c r="BA33789" s="80"/>
      <c r="BB33789" s="80"/>
    </row>
    <row r="33790" spans="9:54" x14ac:dyDescent="0.25">
      <c r="I33790" s="80"/>
      <c r="AX33790" s="80"/>
      <c r="AY33790" s="80"/>
      <c r="AZ33790" s="80"/>
      <c r="BA33790" s="80"/>
      <c r="BB33790" s="80"/>
    </row>
    <row r="33791" spans="9:54" x14ac:dyDescent="0.25">
      <c r="I33791" s="80"/>
      <c r="AX33791" s="80"/>
      <c r="AY33791" s="80"/>
      <c r="AZ33791" s="80"/>
      <c r="BA33791" s="80"/>
      <c r="BB33791" s="80"/>
    </row>
    <row r="33792" spans="9:54" x14ac:dyDescent="0.25">
      <c r="I33792" s="80"/>
      <c r="AX33792" s="80"/>
      <c r="AY33792" s="80"/>
      <c r="AZ33792" s="80"/>
      <c r="BA33792" s="80"/>
      <c r="BB33792" s="80"/>
    </row>
    <row r="33793" spans="9:54" x14ac:dyDescent="0.25">
      <c r="I33793" s="80"/>
      <c r="AX33793" s="80"/>
      <c r="AY33793" s="80"/>
      <c r="AZ33793" s="80"/>
      <c r="BA33793" s="80"/>
      <c r="BB33793" s="80"/>
    </row>
    <row r="33794" spans="9:54" x14ac:dyDescent="0.25">
      <c r="I33794" s="80"/>
      <c r="AX33794" s="80"/>
      <c r="AY33794" s="80"/>
      <c r="AZ33794" s="80"/>
      <c r="BA33794" s="80"/>
      <c r="BB33794" s="80"/>
    </row>
    <row r="33795" spans="9:54" x14ac:dyDescent="0.25">
      <c r="I33795" s="80"/>
      <c r="AX33795" s="80"/>
      <c r="AY33795" s="80"/>
      <c r="AZ33795" s="80"/>
      <c r="BA33795" s="80"/>
      <c r="BB33795" s="80"/>
    </row>
    <row r="33796" spans="9:54" x14ac:dyDescent="0.25">
      <c r="I33796" s="80"/>
      <c r="AX33796" s="80"/>
      <c r="AY33796" s="80"/>
      <c r="AZ33796" s="80"/>
      <c r="BA33796" s="80"/>
      <c r="BB33796" s="80"/>
    </row>
    <row r="33797" spans="9:54" x14ac:dyDescent="0.25">
      <c r="I33797" s="80"/>
      <c r="AX33797" s="80"/>
      <c r="AY33797" s="80"/>
      <c r="AZ33797" s="80"/>
      <c r="BA33797" s="80"/>
      <c r="BB33797" s="80"/>
    </row>
    <row r="33798" spans="9:54" x14ac:dyDescent="0.25">
      <c r="I33798" s="80"/>
      <c r="AX33798" s="80"/>
      <c r="AY33798" s="80"/>
      <c r="AZ33798" s="80"/>
      <c r="BA33798" s="80"/>
      <c r="BB33798" s="80"/>
    </row>
    <row r="33799" spans="9:54" x14ac:dyDescent="0.25">
      <c r="I33799" s="80"/>
      <c r="AX33799" s="80"/>
      <c r="AY33799" s="80"/>
      <c r="AZ33799" s="80"/>
      <c r="BA33799" s="80"/>
      <c r="BB33799" s="80"/>
    </row>
    <row r="33800" spans="9:54" x14ac:dyDescent="0.25">
      <c r="I33800" s="80"/>
      <c r="AX33800" s="80"/>
      <c r="AY33800" s="80"/>
      <c r="AZ33800" s="80"/>
      <c r="BA33800" s="80"/>
      <c r="BB33800" s="80"/>
    </row>
    <row r="33801" spans="9:54" x14ac:dyDescent="0.25">
      <c r="I33801" s="80"/>
      <c r="AX33801" s="80"/>
      <c r="AY33801" s="80"/>
      <c r="AZ33801" s="80"/>
      <c r="BA33801" s="80"/>
      <c r="BB33801" s="80"/>
    </row>
    <row r="33802" spans="9:54" x14ac:dyDescent="0.25">
      <c r="I33802" s="80"/>
      <c r="AX33802" s="80"/>
      <c r="AY33802" s="80"/>
      <c r="AZ33802" s="80"/>
      <c r="BA33802" s="80"/>
      <c r="BB33802" s="80"/>
    </row>
    <row r="33803" spans="9:54" x14ac:dyDescent="0.25">
      <c r="I33803" s="80"/>
      <c r="AX33803" s="80"/>
      <c r="AY33803" s="80"/>
      <c r="AZ33803" s="80"/>
      <c r="BA33803" s="80"/>
      <c r="BB33803" s="80"/>
    </row>
    <row r="33804" spans="9:54" x14ac:dyDescent="0.25">
      <c r="I33804" s="80"/>
      <c r="AX33804" s="80"/>
      <c r="AY33804" s="80"/>
      <c r="AZ33804" s="80"/>
      <c r="BA33804" s="80"/>
      <c r="BB33804" s="80"/>
    </row>
    <row r="33805" spans="9:54" x14ac:dyDescent="0.25">
      <c r="I33805" s="80"/>
      <c r="AX33805" s="80"/>
      <c r="AY33805" s="80"/>
      <c r="AZ33805" s="80"/>
      <c r="BA33805" s="80"/>
      <c r="BB33805" s="80"/>
    </row>
    <row r="33806" spans="9:54" x14ac:dyDescent="0.25">
      <c r="I33806" s="80"/>
      <c r="AX33806" s="80"/>
      <c r="AY33806" s="80"/>
      <c r="AZ33806" s="80"/>
      <c r="BA33806" s="80"/>
      <c r="BB33806" s="80"/>
    </row>
    <row r="33807" spans="9:54" x14ac:dyDescent="0.25">
      <c r="I33807" s="80"/>
      <c r="AX33807" s="80"/>
      <c r="AY33807" s="80"/>
      <c r="AZ33807" s="80"/>
      <c r="BA33807" s="80"/>
      <c r="BB33807" s="80"/>
    </row>
    <row r="33808" spans="9:54" x14ac:dyDescent="0.25">
      <c r="I33808" s="80"/>
      <c r="AX33808" s="80"/>
      <c r="AY33808" s="80"/>
      <c r="AZ33808" s="80"/>
      <c r="BA33808" s="80"/>
      <c r="BB33808" s="80"/>
    </row>
    <row r="33809" spans="9:54" x14ac:dyDescent="0.25">
      <c r="I33809" s="80"/>
      <c r="AX33809" s="80"/>
      <c r="AY33809" s="80"/>
      <c r="AZ33809" s="80"/>
      <c r="BA33809" s="80"/>
      <c r="BB33809" s="80"/>
    </row>
    <row r="33810" spans="9:54" x14ac:dyDescent="0.25">
      <c r="I33810" s="80"/>
      <c r="AX33810" s="80"/>
      <c r="AY33810" s="80"/>
      <c r="AZ33810" s="80"/>
      <c r="BA33810" s="80"/>
      <c r="BB33810" s="80"/>
    </row>
    <row r="33811" spans="9:54" x14ac:dyDescent="0.25">
      <c r="I33811" s="80"/>
      <c r="AX33811" s="80"/>
      <c r="AY33811" s="80"/>
      <c r="AZ33811" s="80"/>
      <c r="BA33811" s="80"/>
      <c r="BB33811" s="80"/>
    </row>
    <row r="33812" spans="9:54" x14ac:dyDescent="0.25">
      <c r="I33812" s="80"/>
      <c r="AX33812" s="80"/>
      <c r="AY33812" s="80"/>
      <c r="AZ33812" s="80"/>
      <c r="BA33812" s="80"/>
      <c r="BB33812" s="80"/>
    </row>
    <row r="33813" spans="9:54" x14ac:dyDescent="0.25">
      <c r="I33813" s="80"/>
      <c r="AX33813" s="80"/>
      <c r="AY33813" s="80"/>
      <c r="AZ33813" s="80"/>
      <c r="BA33813" s="80"/>
      <c r="BB33813" s="80"/>
    </row>
    <row r="33814" spans="9:54" x14ac:dyDescent="0.25">
      <c r="I33814" s="80"/>
      <c r="AX33814" s="80"/>
      <c r="AY33814" s="80"/>
      <c r="AZ33814" s="80"/>
      <c r="BA33814" s="80"/>
      <c r="BB33814" s="80"/>
    </row>
    <row r="33815" spans="9:54" x14ac:dyDescent="0.25">
      <c r="I33815" s="80"/>
      <c r="AX33815" s="80"/>
      <c r="AY33815" s="80"/>
      <c r="AZ33815" s="80"/>
      <c r="BA33815" s="80"/>
      <c r="BB33815" s="80"/>
    </row>
    <row r="33816" spans="9:54" x14ac:dyDescent="0.25">
      <c r="I33816" s="80"/>
      <c r="AX33816" s="80"/>
      <c r="AY33816" s="80"/>
      <c r="AZ33816" s="80"/>
      <c r="BA33816" s="80"/>
      <c r="BB33816" s="80"/>
    </row>
    <row r="33817" spans="9:54" x14ac:dyDescent="0.25">
      <c r="I33817" s="80"/>
      <c r="AX33817" s="80"/>
      <c r="AY33817" s="80"/>
      <c r="AZ33817" s="80"/>
      <c r="BA33817" s="80"/>
      <c r="BB33817" s="80"/>
    </row>
    <row r="33818" spans="9:54" x14ac:dyDescent="0.25">
      <c r="I33818" s="80"/>
      <c r="AX33818" s="80"/>
      <c r="AY33818" s="80"/>
      <c r="AZ33818" s="80"/>
      <c r="BA33818" s="80"/>
      <c r="BB33818" s="80"/>
    </row>
    <row r="33819" spans="9:54" x14ac:dyDescent="0.25">
      <c r="I33819" s="80"/>
      <c r="AX33819" s="80"/>
      <c r="AY33819" s="80"/>
      <c r="AZ33819" s="80"/>
      <c r="BA33819" s="80"/>
      <c r="BB33819" s="80"/>
    </row>
    <row r="33820" spans="9:54" x14ac:dyDescent="0.25">
      <c r="I33820" s="80"/>
      <c r="AX33820" s="80"/>
      <c r="AY33820" s="80"/>
      <c r="AZ33820" s="80"/>
      <c r="BA33820" s="80"/>
      <c r="BB33820" s="80"/>
    </row>
    <row r="33821" spans="9:54" x14ac:dyDescent="0.25">
      <c r="I33821" s="80"/>
      <c r="AX33821" s="80"/>
      <c r="AY33821" s="80"/>
      <c r="AZ33821" s="80"/>
      <c r="BA33821" s="80"/>
      <c r="BB33821" s="80"/>
    </row>
    <row r="33822" spans="9:54" x14ac:dyDescent="0.25">
      <c r="I33822" s="80"/>
      <c r="AX33822" s="80"/>
      <c r="AY33822" s="80"/>
      <c r="AZ33822" s="80"/>
      <c r="BA33822" s="80"/>
      <c r="BB33822" s="80"/>
    </row>
    <row r="33823" spans="9:54" x14ac:dyDescent="0.25">
      <c r="I33823" s="80"/>
      <c r="AX33823" s="80"/>
      <c r="AY33823" s="80"/>
      <c r="AZ33823" s="80"/>
      <c r="BA33823" s="80"/>
      <c r="BB33823" s="80"/>
    </row>
    <row r="33824" spans="9:54" x14ac:dyDescent="0.25">
      <c r="I33824" s="80"/>
      <c r="AX33824" s="80"/>
      <c r="AY33824" s="80"/>
      <c r="AZ33824" s="80"/>
      <c r="BA33824" s="80"/>
      <c r="BB33824" s="80"/>
    </row>
    <row r="33825" spans="9:54" x14ac:dyDescent="0.25">
      <c r="I33825" s="80"/>
      <c r="AX33825" s="80"/>
      <c r="AY33825" s="80"/>
      <c r="AZ33825" s="80"/>
      <c r="BA33825" s="80"/>
      <c r="BB33825" s="80"/>
    </row>
    <row r="33826" spans="9:54" x14ac:dyDescent="0.25">
      <c r="I33826" s="80"/>
      <c r="AX33826" s="80"/>
      <c r="AY33826" s="80"/>
      <c r="AZ33826" s="80"/>
      <c r="BA33826" s="80"/>
      <c r="BB33826" s="80"/>
    </row>
    <row r="33827" spans="9:54" x14ac:dyDescent="0.25">
      <c r="I33827" s="80"/>
      <c r="AX33827" s="80"/>
      <c r="AY33827" s="80"/>
      <c r="AZ33827" s="80"/>
      <c r="BA33827" s="80"/>
      <c r="BB33827" s="80"/>
    </row>
    <row r="33828" spans="9:54" x14ac:dyDescent="0.25">
      <c r="I33828" s="80"/>
      <c r="AX33828" s="80"/>
      <c r="AY33828" s="80"/>
      <c r="AZ33828" s="80"/>
      <c r="BA33828" s="80"/>
      <c r="BB33828" s="80"/>
    </row>
    <row r="33829" spans="9:54" x14ac:dyDescent="0.25">
      <c r="I33829" s="80"/>
      <c r="AX33829" s="80"/>
      <c r="AY33829" s="80"/>
      <c r="AZ33829" s="80"/>
      <c r="BA33829" s="80"/>
      <c r="BB33829" s="80"/>
    </row>
    <row r="33830" spans="9:54" x14ac:dyDescent="0.25">
      <c r="I33830" s="80"/>
      <c r="AX33830" s="80"/>
      <c r="AY33830" s="80"/>
      <c r="AZ33830" s="80"/>
      <c r="BA33830" s="80"/>
      <c r="BB33830" s="80"/>
    </row>
    <row r="33831" spans="9:54" x14ac:dyDescent="0.25">
      <c r="I33831" s="80"/>
      <c r="AX33831" s="80"/>
      <c r="AY33831" s="80"/>
      <c r="AZ33831" s="80"/>
      <c r="BA33831" s="80"/>
      <c r="BB33831" s="80"/>
    </row>
    <row r="33832" spans="9:54" x14ac:dyDescent="0.25">
      <c r="I33832" s="80"/>
      <c r="AX33832" s="80"/>
      <c r="AY33832" s="80"/>
      <c r="AZ33832" s="80"/>
      <c r="BA33832" s="80"/>
      <c r="BB33832" s="80"/>
    </row>
    <row r="33833" spans="9:54" x14ac:dyDescent="0.25">
      <c r="I33833" s="80"/>
      <c r="AX33833" s="80"/>
      <c r="AY33833" s="80"/>
      <c r="AZ33833" s="80"/>
      <c r="BA33833" s="80"/>
      <c r="BB33833" s="80"/>
    </row>
    <row r="33834" spans="9:54" x14ac:dyDescent="0.25">
      <c r="I33834" s="80"/>
      <c r="AX33834" s="80"/>
      <c r="AY33834" s="80"/>
      <c r="AZ33834" s="80"/>
      <c r="BA33834" s="80"/>
      <c r="BB33834" s="80"/>
    </row>
    <row r="33835" spans="9:54" x14ac:dyDescent="0.25">
      <c r="I33835" s="80"/>
      <c r="AX33835" s="80"/>
      <c r="AY33835" s="80"/>
      <c r="AZ33835" s="80"/>
      <c r="BA33835" s="80"/>
      <c r="BB33835" s="80"/>
    </row>
    <row r="33836" spans="9:54" x14ac:dyDescent="0.25">
      <c r="I33836" s="80"/>
      <c r="AX33836" s="80"/>
      <c r="AY33836" s="80"/>
      <c r="AZ33836" s="80"/>
      <c r="BA33836" s="80"/>
      <c r="BB33836" s="80"/>
    </row>
    <row r="33837" spans="9:54" x14ac:dyDescent="0.25">
      <c r="I33837" s="80"/>
      <c r="AX33837" s="80"/>
      <c r="AY33837" s="80"/>
      <c r="AZ33837" s="80"/>
      <c r="BA33837" s="80"/>
      <c r="BB33837" s="80"/>
    </row>
    <row r="33838" spans="9:54" x14ac:dyDescent="0.25">
      <c r="I33838" s="80"/>
      <c r="AX33838" s="80"/>
      <c r="AY33838" s="80"/>
      <c r="AZ33838" s="80"/>
      <c r="BA33838" s="80"/>
      <c r="BB33838" s="80"/>
    </row>
    <row r="33839" spans="9:54" x14ac:dyDescent="0.25">
      <c r="I33839" s="80"/>
      <c r="AX33839" s="80"/>
      <c r="AY33839" s="80"/>
      <c r="AZ33839" s="80"/>
      <c r="BA33839" s="80"/>
      <c r="BB33839" s="80"/>
    </row>
    <row r="33840" spans="9:54" x14ac:dyDescent="0.25">
      <c r="I33840" s="80"/>
      <c r="AX33840" s="80"/>
      <c r="AY33840" s="80"/>
      <c r="AZ33840" s="80"/>
      <c r="BA33840" s="80"/>
      <c r="BB33840" s="80"/>
    </row>
    <row r="33841" spans="9:54" x14ac:dyDescent="0.25">
      <c r="I33841" s="80"/>
      <c r="AX33841" s="80"/>
      <c r="AY33841" s="80"/>
      <c r="AZ33841" s="80"/>
      <c r="BA33841" s="80"/>
      <c r="BB33841" s="80"/>
    </row>
    <row r="33842" spans="9:54" x14ac:dyDescent="0.25">
      <c r="I33842" s="80"/>
      <c r="AX33842" s="80"/>
      <c r="AY33842" s="80"/>
      <c r="AZ33842" s="80"/>
      <c r="BA33842" s="80"/>
      <c r="BB33842" s="80"/>
    </row>
    <row r="33843" spans="9:54" x14ac:dyDescent="0.25">
      <c r="I33843" s="80"/>
      <c r="AX33843" s="80"/>
      <c r="AY33843" s="80"/>
      <c r="AZ33843" s="80"/>
      <c r="BA33843" s="80"/>
      <c r="BB33843" s="80"/>
    </row>
    <row r="33844" spans="9:54" x14ac:dyDescent="0.25">
      <c r="I33844" s="80"/>
      <c r="AX33844" s="80"/>
      <c r="AY33844" s="80"/>
      <c r="AZ33844" s="80"/>
      <c r="BA33844" s="80"/>
      <c r="BB33844" s="80"/>
    </row>
    <row r="33845" spans="9:54" x14ac:dyDescent="0.25">
      <c r="I33845" s="80"/>
      <c r="AX33845" s="80"/>
      <c r="AY33845" s="80"/>
      <c r="AZ33845" s="80"/>
      <c r="BA33845" s="80"/>
      <c r="BB33845" s="80"/>
    </row>
    <row r="33846" spans="9:54" x14ac:dyDescent="0.25">
      <c r="I33846" s="80"/>
      <c r="AX33846" s="80"/>
      <c r="AY33846" s="80"/>
      <c r="AZ33846" s="80"/>
      <c r="BA33846" s="80"/>
      <c r="BB33846" s="80"/>
    </row>
    <row r="33847" spans="9:54" x14ac:dyDescent="0.25">
      <c r="I33847" s="80"/>
      <c r="AX33847" s="80"/>
      <c r="AY33847" s="80"/>
      <c r="AZ33847" s="80"/>
      <c r="BA33847" s="80"/>
      <c r="BB33847" s="80"/>
    </row>
    <row r="33848" spans="9:54" x14ac:dyDescent="0.25">
      <c r="I33848" s="80"/>
      <c r="AX33848" s="80"/>
      <c r="AY33848" s="80"/>
      <c r="AZ33848" s="80"/>
      <c r="BA33848" s="80"/>
      <c r="BB33848" s="80"/>
    </row>
    <row r="33849" spans="9:54" x14ac:dyDescent="0.25">
      <c r="I33849" s="80"/>
      <c r="AX33849" s="80"/>
      <c r="AY33849" s="80"/>
      <c r="AZ33849" s="80"/>
      <c r="BA33849" s="80"/>
      <c r="BB33849" s="80"/>
    </row>
    <row r="33850" spans="9:54" x14ac:dyDescent="0.25">
      <c r="I33850" s="80"/>
      <c r="AX33850" s="80"/>
      <c r="AY33850" s="80"/>
      <c r="AZ33850" s="80"/>
      <c r="BA33850" s="80"/>
      <c r="BB33850" s="80"/>
    </row>
    <row r="33851" spans="9:54" x14ac:dyDescent="0.25">
      <c r="I33851" s="80"/>
      <c r="AX33851" s="80"/>
      <c r="AY33851" s="80"/>
      <c r="AZ33851" s="80"/>
      <c r="BA33851" s="80"/>
      <c r="BB33851" s="80"/>
    </row>
    <row r="33852" spans="9:54" x14ac:dyDescent="0.25">
      <c r="I33852" s="80"/>
      <c r="AX33852" s="80"/>
      <c r="AY33852" s="80"/>
      <c r="AZ33852" s="80"/>
      <c r="BA33852" s="80"/>
      <c r="BB33852" s="80"/>
    </row>
    <row r="33853" spans="9:54" x14ac:dyDescent="0.25">
      <c r="I33853" s="80"/>
      <c r="AX33853" s="80"/>
      <c r="AY33853" s="80"/>
      <c r="AZ33853" s="80"/>
      <c r="BA33853" s="80"/>
      <c r="BB33853" s="80"/>
    </row>
    <row r="33854" spans="9:54" x14ac:dyDescent="0.25">
      <c r="I33854" s="80"/>
      <c r="AX33854" s="80"/>
      <c r="AY33854" s="80"/>
      <c r="AZ33854" s="80"/>
      <c r="BA33854" s="80"/>
      <c r="BB33854" s="80"/>
    </row>
    <row r="33855" spans="9:54" x14ac:dyDescent="0.25">
      <c r="I33855" s="80"/>
      <c r="AX33855" s="80"/>
      <c r="AY33855" s="80"/>
      <c r="AZ33855" s="80"/>
      <c r="BA33855" s="80"/>
      <c r="BB33855" s="80"/>
    </row>
    <row r="33856" spans="9:54" x14ac:dyDescent="0.25">
      <c r="I33856" s="80"/>
      <c r="AX33856" s="80"/>
      <c r="AY33856" s="80"/>
      <c r="AZ33856" s="80"/>
      <c r="BA33856" s="80"/>
      <c r="BB33856" s="80"/>
    </row>
    <row r="33857" spans="9:54" x14ac:dyDescent="0.25">
      <c r="I33857" s="80"/>
      <c r="AX33857" s="80"/>
      <c r="AY33857" s="80"/>
      <c r="AZ33857" s="80"/>
      <c r="BA33857" s="80"/>
      <c r="BB33857" s="80"/>
    </row>
    <row r="33858" spans="9:54" x14ac:dyDescent="0.25">
      <c r="I33858" s="80"/>
      <c r="AX33858" s="80"/>
      <c r="AY33858" s="80"/>
      <c r="AZ33858" s="80"/>
      <c r="BA33858" s="80"/>
      <c r="BB33858" s="80"/>
    </row>
    <row r="33859" spans="9:54" x14ac:dyDescent="0.25">
      <c r="I33859" s="80"/>
      <c r="AX33859" s="80"/>
      <c r="AY33859" s="80"/>
      <c r="AZ33859" s="80"/>
      <c r="BA33859" s="80"/>
      <c r="BB33859" s="80"/>
    </row>
    <row r="33860" spans="9:54" x14ac:dyDescent="0.25">
      <c r="I33860" s="80"/>
      <c r="AX33860" s="80"/>
      <c r="AY33860" s="80"/>
      <c r="AZ33860" s="80"/>
      <c r="BA33860" s="80"/>
      <c r="BB33860" s="80"/>
    </row>
    <row r="33861" spans="9:54" x14ac:dyDescent="0.25">
      <c r="I33861" s="80"/>
      <c r="AX33861" s="80"/>
      <c r="AY33861" s="80"/>
      <c r="AZ33861" s="80"/>
      <c r="BA33861" s="80"/>
      <c r="BB33861" s="80"/>
    </row>
    <row r="33862" spans="9:54" x14ac:dyDescent="0.25">
      <c r="I33862" s="80"/>
      <c r="AX33862" s="80"/>
      <c r="AY33862" s="80"/>
      <c r="AZ33862" s="80"/>
      <c r="BA33862" s="80"/>
      <c r="BB33862" s="80"/>
    </row>
    <row r="33863" spans="9:54" x14ac:dyDescent="0.25">
      <c r="I33863" s="80"/>
      <c r="AX33863" s="80"/>
      <c r="AY33863" s="80"/>
      <c r="AZ33863" s="80"/>
      <c r="BA33863" s="80"/>
      <c r="BB33863" s="80"/>
    </row>
    <row r="33864" spans="9:54" x14ac:dyDescent="0.25">
      <c r="I33864" s="80"/>
      <c r="AX33864" s="80"/>
      <c r="AY33864" s="80"/>
      <c r="AZ33864" s="80"/>
      <c r="BA33864" s="80"/>
      <c r="BB33864" s="80"/>
    </row>
    <row r="33865" spans="9:54" x14ac:dyDescent="0.25">
      <c r="I33865" s="80"/>
      <c r="AX33865" s="80"/>
      <c r="AY33865" s="80"/>
      <c r="AZ33865" s="80"/>
      <c r="BA33865" s="80"/>
      <c r="BB33865" s="80"/>
    </row>
    <row r="33866" spans="9:54" x14ac:dyDescent="0.25">
      <c r="I33866" s="80"/>
      <c r="AX33866" s="80"/>
      <c r="AY33866" s="80"/>
      <c r="AZ33866" s="80"/>
      <c r="BA33866" s="80"/>
      <c r="BB33866" s="80"/>
    </row>
    <row r="33867" spans="9:54" x14ac:dyDescent="0.25">
      <c r="I33867" s="80"/>
      <c r="AX33867" s="80"/>
      <c r="AY33867" s="80"/>
      <c r="AZ33867" s="80"/>
      <c r="BA33867" s="80"/>
      <c r="BB33867" s="80"/>
    </row>
    <row r="33868" spans="9:54" x14ac:dyDescent="0.25">
      <c r="I33868" s="80"/>
      <c r="AX33868" s="80"/>
      <c r="AY33868" s="80"/>
      <c r="AZ33868" s="80"/>
      <c r="BA33868" s="80"/>
      <c r="BB33868" s="80"/>
    </row>
    <row r="33869" spans="9:54" x14ac:dyDescent="0.25">
      <c r="I33869" s="80"/>
      <c r="AX33869" s="80"/>
      <c r="AY33869" s="80"/>
      <c r="AZ33869" s="80"/>
      <c r="BA33869" s="80"/>
      <c r="BB33869" s="80"/>
    </row>
    <row r="33870" spans="9:54" x14ac:dyDescent="0.25">
      <c r="I33870" s="80"/>
      <c r="AX33870" s="80"/>
      <c r="AY33870" s="80"/>
      <c r="AZ33870" s="80"/>
      <c r="BA33870" s="80"/>
      <c r="BB33870" s="80"/>
    </row>
    <row r="33871" spans="9:54" x14ac:dyDescent="0.25">
      <c r="I33871" s="80"/>
      <c r="AX33871" s="80"/>
      <c r="AY33871" s="80"/>
      <c r="AZ33871" s="80"/>
      <c r="BA33871" s="80"/>
      <c r="BB33871" s="80"/>
    </row>
    <row r="33872" spans="9:54" x14ac:dyDescent="0.25">
      <c r="I33872" s="80"/>
      <c r="AX33872" s="80"/>
      <c r="AY33872" s="80"/>
      <c r="AZ33872" s="80"/>
      <c r="BA33872" s="80"/>
      <c r="BB33872" s="80"/>
    </row>
    <row r="33873" spans="9:54" x14ac:dyDescent="0.25">
      <c r="I33873" s="80"/>
      <c r="AX33873" s="80"/>
      <c r="AY33873" s="80"/>
      <c r="AZ33873" s="80"/>
      <c r="BA33873" s="80"/>
      <c r="BB33873" s="80"/>
    </row>
    <row r="33874" spans="9:54" x14ac:dyDescent="0.25">
      <c r="I33874" s="80"/>
      <c r="AX33874" s="80"/>
      <c r="AY33874" s="80"/>
      <c r="AZ33874" s="80"/>
      <c r="BA33874" s="80"/>
      <c r="BB33874" s="80"/>
    </row>
    <row r="33875" spans="9:54" x14ac:dyDescent="0.25">
      <c r="I33875" s="80"/>
      <c r="AX33875" s="80"/>
      <c r="AY33875" s="80"/>
      <c r="AZ33875" s="80"/>
      <c r="BA33875" s="80"/>
      <c r="BB33875" s="80"/>
    </row>
    <row r="33876" spans="9:54" x14ac:dyDescent="0.25">
      <c r="I33876" s="80"/>
      <c r="AX33876" s="80"/>
      <c r="AY33876" s="80"/>
      <c r="AZ33876" s="80"/>
      <c r="BA33876" s="80"/>
      <c r="BB33876" s="80"/>
    </row>
    <row r="33877" spans="9:54" x14ac:dyDescent="0.25">
      <c r="I33877" s="80"/>
      <c r="AX33877" s="80"/>
      <c r="AY33877" s="80"/>
      <c r="AZ33877" s="80"/>
      <c r="BA33877" s="80"/>
      <c r="BB33877" s="80"/>
    </row>
    <row r="33878" spans="9:54" x14ac:dyDescent="0.25">
      <c r="I33878" s="80"/>
      <c r="AX33878" s="80"/>
      <c r="AY33878" s="80"/>
      <c r="AZ33878" s="80"/>
      <c r="BA33878" s="80"/>
      <c r="BB33878" s="80"/>
    </row>
    <row r="33879" spans="9:54" x14ac:dyDescent="0.25">
      <c r="I33879" s="80"/>
      <c r="AX33879" s="80"/>
      <c r="AY33879" s="80"/>
      <c r="AZ33879" s="80"/>
      <c r="BA33879" s="80"/>
      <c r="BB33879" s="80"/>
    </row>
    <row r="33880" spans="9:54" x14ac:dyDescent="0.25">
      <c r="I33880" s="80"/>
      <c r="AX33880" s="80"/>
      <c r="AY33880" s="80"/>
      <c r="AZ33880" s="80"/>
      <c r="BA33880" s="80"/>
      <c r="BB33880" s="80"/>
    </row>
    <row r="33881" spans="9:54" x14ac:dyDescent="0.25">
      <c r="I33881" s="80"/>
      <c r="AX33881" s="80"/>
      <c r="AY33881" s="80"/>
      <c r="AZ33881" s="80"/>
      <c r="BA33881" s="80"/>
      <c r="BB33881" s="80"/>
    </row>
    <row r="33882" spans="9:54" x14ac:dyDescent="0.25">
      <c r="I33882" s="80"/>
      <c r="AX33882" s="80"/>
      <c r="AY33882" s="80"/>
      <c r="AZ33882" s="80"/>
      <c r="BA33882" s="80"/>
      <c r="BB33882" s="80"/>
    </row>
    <row r="33883" spans="9:54" x14ac:dyDescent="0.25">
      <c r="I33883" s="80"/>
      <c r="AX33883" s="80"/>
      <c r="AY33883" s="80"/>
      <c r="AZ33883" s="80"/>
      <c r="BA33883" s="80"/>
      <c r="BB33883" s="80"/>
    </row>
    <row r="33884" spans="9:54" x14ac:dyDescent="0.25">
      <c r="I33884" s="80"/>
      <c r="AX33884" s="80"/>
      <c r="AY33884" s="80"/>
      <c r="AZ33884" s="80"/>
      <c r="BA33884" s="80"/>
      <c r="BB33884" s="80"/>
    </row>
    <row r="33885" spans="9:54" x14ac:dyDescent="0.25">
      <c r="I33885" s="80"/>
      <c r="AX33885" s="80"/>
      <c r="AY33885" s="80"/>
      <c r="AZ33885" s="80"/>
      <c r="BA33885" s="80"/>
      <c r="BB33885" s="80"/>
    </row>
    <row r="33886" spans="9:54" x14ac:dyDescent="0.25">
      <c r="I33886" s="80"/>
      <c r="AX33886" s="80"/>
      <c r="AY33886" s="80"/>
      <c r="AZ33886" s="80"/>
      <c r="BA33886" s="80"/>
      <c r="BB33886" s="80"/>
    </row>
    <row r="33887" spans="9:54" x14ac:dyDescent="0.25">
      <c r="I33887" s="80"/>
      <c r="AX33887" s="80"/>
      <c r="AY33887" s="80"/>
      <c r="AZ33887" s="80"/>
      <c r="BA33887" s="80"/>
      <c r="BB33887" s="80"/>
    </row>
    <row r="33888" spans="9:54" x14ac:dyDescent="0.25">
      <c r="I33888" s="80"/>
      <c r="AX33888" s="80"/>
      <c r="AY33888" s="80"/>
      <c r="AZ33888" s="80"/>
      <c r="BA33888" s="80"/>
      <c r="BB33888" s="80"/>
    </row>
    <row r="33889" spans="9:54" x14ac:dyDescent="0.25">
      <c r="I33889" s="80"/>
      <c r="AX33889" s="80"/>
      <c r="AY33889" s="80"/>
      <c r="AZ33889" s="80"/>
      <c r="BA33889" s="80"/>
      <c r="BB33889" s="80"/>
    </row>
    <row r="33890" spans="9:54" x14ac:dyDescent="0.25">
      <c r="I33890" s="80"/>
      <c r="AX33890" s="80"/>
      <c r="AY33890" s="80"/>
      <c r="AZ33890" s="80"/>
      <c r="BA33890" s="80"/>
      <c r="BB33890" s="80"/>
    </row>
    <row r="33891" spans="9:54" x14ac:dyDescent="0.25">
      <c r="I33891" s="80"/>
      <c r="AX33891" s="80"/>
      <c r="AY33891" s="80"/>
      <c r="AZ33891" s="80"/>
      <c r="BA33891" s="80"/>
      <c r="BB33891" s="80"/>
    </row>
    <row r="33892" spans="9:54" x14ac:dyDescent="0.25">
      <c r="I33892" s="80"/>
      <c r="AX33892" s="80"/>
      <c r="AY33892" s="80"/>
      <c r="AZ33892" s="80"/>
      <c r="BA33892" s="80"/>
      <c r="BB33892" s="80"/>
    </row>
    <row r="33893" spans="9:54" x14ac:dyDescent="0.25">
      <c r="I33893" s="80"/>
      <c r="AX33893" s="80"/>
      <c r="AY33893" s="80"/>
      <c r="AZ33893" s="80"/>
      <c r="BA33893" s="80"/>
      <c r="BB33893" s="80"/>
    </row>
    <row r="33894" spans="9:54" x14ac:dyDescent="0.25">
      <c r="I33894" s="80"/>
      <c r="AX33894" s="80"/>
      <c r="AY33894" s="80"/>
      <c r="AZ33894" s="80"/>
      <c r="BA33894" s="80"/>
      <c r="BB33894" s="80"/>
    </row>
    <row r="33895" spans="9:54" x14ac:dyDescent="0.25">
      <c r="I33895" s="80"/>
      <c r="AX33895" s="80"/>
      <c r="AY33895" s="80"/>
      <c r="AZ33895" s="80"/>
      <c r="BA33895" s="80"/>
      <c r="BB33895" s="80"/>
    </row>
    <row r="33896" spans="9:54" x14ac:dyDescent="0.25">
      <c r="I33896" s="80"/>
      <c r="AX33896" s="80"/>
      <c r="AY33896" s="80"/>
      <c r="AZ33896" s="80"/>
      <c r="BA33896" s="80"/>
      <c r="BB33896" s="80"/>
    </row>
    <row r="33897" spans="9:54" x14ac:dyDescent="0.25">
      <c r="I33897" s="80"/>
      <c r="AX33897" s="80"/>
      <c r="AY33897" s="80"/>
      <c r="AZ33897" s="80"/>
      <c r="BA33897" s="80"/>
      <c r="BB33897" s="80"/>
    </row>
    <row r="33898" spans="9:54" x14ac:dyDescent="0.25">
      <c r="I33898" s="80"/>
      <c r="AX33898" s="80"/>
      <c r="AY33898" s="80"/>
      <c r="AZ33898" s="80"/>
      <c r="BA33898" s="80"/>
      <c r="BB33898" s="80"/>
    </row>
    <row r="33899" spans="9:54" x14ac:dyDescent="0.25">
      <c r="I33899" s="80"/>
      <c r="AX33899" s="80"/>
      <c r="AY33899" s="80"/>
      <c r="AZ33899" s="80"/>
      <c r="BA33899" s="80"/>
      <c r="BB33899" s="80"/>
    </row>
    <row r="33900" spans="9:54" x14ac:dyDescent="0.25">
      <c r="I33900" s="80"/>
      <c r="AX33900" s="80"/>
      <c r="AY33900" s="80"/>
      <c r="AZ33900" s="80"/>
      <c r="BA33900" s="80"/>
      <c r="BB33900" s="80"/>
    </row>
    <row r="33901" spans="9:54" x14ac:dyDescent="0.25">
      <c r="I33901" s="80"/>
      <c r="AX33901" s="80"/>
      <c r="AY33901" s="80"/>
      <c r="AZ33901" s="80"/>
      <c r="BA33901" s="80"/>
      <c r="BB33901" s="80"/>
    </row>
    <row r="33902" spans="9:54" x14ac:dyDescent="0.25">
      <c r="I33902" s="80"/>
      <c r="AX33902" s="80"/>
      <c r="AY33902" s="80"/>
      <c r="AZ33902" s="80"/>
      <c r="BA33902" s="80"/>
      <c r="BB33902" s="80"/>
    </row>
    <row r="33903" spans="9:54" x14ac:dyDescent="0.25">
      <c r="I33903" s="80"/>
      <c r="AX33903" s="80"/>
      <c r="AY33903" s="80"/>
      <c r="AZ33903" s="80"/>
      <c r="BA33903" s="80"/>
      <c r="BB33903" s="80"/>
    </row>
    <row r="33904" spans="9:54" x14ac:dyDescent="0.25">
      <c r="I33904" s="80"/>
      <c r="AX33904" s="80"/>
      <c r="AY33904" s="80"/>
      <c r="AZ33904" s="80"/>
      <c r="BA33904" s="80"/>
      <c r="BB33904" s="80"/>
    </row>
    <row r="33905" spans="9:54" x14ac:dyDescent="0.25">
      <c r="I33905" s="80"/>
      <c r="AX33905" s="80"/>
      <c r="AY33905" s="80"/>
      <c r="AZ33905" s="80"/>
      <c r="BA33905" s="80"/>
      <c r="BB33905" s="80"/>
    </row>
    <row r="33906" spans="9:54" x14ac:dyDescent="0.25">
      <c r="I33906" s="80"/>
      <c r="AX33906" s="80"/>
      <c r="AY33906" s="80"/>
      <c r="AZ33906" s="80"/>
      <c r="BA33906" s="80"/>
      <c r="BB33906" s="80"/>
    </row>
    <row r="33907" spans="9:54" x14ac:dyDescent="0.25">
      <c r="I33907" s="80"/>
      <c r="AX33907" s="80"/>
      <c r="AY33907" s="80"/>
      <c r="AZ33907" s="80"/>
      <c r="BA33907" s="80"/>
      <c r="BB33907" s="80"/>
    </row>
    <row r="33908" spans="9:54" x14ac:dyDescent="0.25">
      <c r="I33908" s="80"/>
      <c r="AX33908" s="80"/>
      <c r="AY33908" s="80"/>
      <c r="AZ33908" s="80"/>
      <c r="BA33908" s="80"/>
      <c r="BB33908" s="80"/>
    </row>
    <row r="33909" spans="9:54" x14ac:dyDescent="0.25">
      <c r="I33909" s="80"/>
      <c r="AX33909" s="80"/>
      <c r="AY33909" s="80"/>
      <c r="AZ33909" s="80"/>
      <c r="BA33909" s="80"/>
      <c r="BB33909" s="80"/>
    </row>
    <row r="33910" spans="9:54" x14ac:dyDescent="0.25">
      <c r="I33910" s="80"/>
      <c r="AX33910" s="80"/>
      <c r="AY33910" s="80"/>
      <c r="AZ33910" s="80"/>
      <c r="BA33910" s="80"/>
      <c r="BB33910" s="80"/>
    </row>
    <row r="33911" spans="9:54" x14ac:dyDescent="0.25">
      <c r="I33911" s="80"/>
      <c r="AX33911" s="80"/>
      <c r="AY33911" s="80"/>
      <c r="AZ33911" s="80"/>
      <c r="BA33911" s="80"/>
      <c r="BB33911" s="80"/>
    </row>
    <row r="33912" spans="9:54" x14ac:dyDescent="0.25">
      <c r="I33912" s="80"/>
      <c r="AX33912" s="80"/>
      <c r="AY33912" s="80"/>
      <c r="AZ33912" s="80"/>
      <c r="BA33912" s="80"/>
      <c r="BB33912" s="80"/>
    </row>
    <row r="33913" spans="9:54" x14ac:dyDescent="0.25">
      <c r="I33913" s="80"/>
      <c r="AX33913" s="80"/>
      <c r="AY33913" s="80"/>
      <c r="AZ33913" s="80"/>
      <c r="BA33913" s="80"/>
      <c r="BB33913" s="80"/>
    </row>
    <row r="33914" spans="9:54" x14ac:dyDescent="0.25">
      <c r="I33914" s="80"/>
      <c r="AX33914" s="80"/>
      <c r="AY33914" s="80"/>
      <c r="AZ33914" s="80"/>
      <c r="BA33914" s="80"/>
      <c r="BB33914" s="80"/>
    </row>
    <row r="33915" spans="9:54" x14ac:dyDescent="0.25">
      <c r="I33915" s="80"/>
      <c r="AX33915" s="80"/>
      <c r="AY33915" s="80"/>
      <c r="AZ33915" s="80"/>
      <c r="BA33915" s="80"/>
      <c r="BB33915" s="80"/>
    </row>
    <row r="33916" spans="9:54" x14ac:dyDescent="0.25">
      <c r="I33916" s="80"/>
      <c r="AX33916" s="80"/>
      <c r="AY33916" s="80"/>
      <c r="AZ33916" s="80"/>
      <c r="BA33916" s="80"/>
      <c r="BB33916" s="80"/>
    </row>
    <row r="33917" spans="9:54" x14ac:dyDescent="0.25">
      <c r="I33917" s="80"/>
      <c r="AX33917" s="80"/>
      <c r="AY33917" s="80"/>
      <c r="AZ33917" s="80"/>
      <c r="BA33917" s="80"/>
      <c r="BB33917" s="80"/>
    </row>
    <row r="33918" spans="9:54" x14ac:dyDescent="0.25">
      <c r="I33918" s="80"/>
      <c r="AX33918" s="80"/>
      <c r="AY33918" s="80"/>
      <c r="AZ33918" s="80"/>
      <c r="BA33918" s="80"/>
      <c r="BB33918" s="80"/>
    </row>
    <row r="33919" spans="9:54" x14ac:dyDescent="0.25">
      <c r="I33919" s="80"/>
      <c r="AX33919" s="80"/>
      <c r="AY33919" s="80"/>
      <c r="AZ33919" s="80"/>
      <c r="BA33919" s="80"/>
      <c r="BB33919" s="80"/>
    </row>
    <row r="33920" spans="9:54" x14ac:dyDescent="0.25">
      <c r="I33920" s="80"/>
      <c r="AX33920" s="80"/>
      <c r="AY33920" s="80"/>
      <c r="AZ33920" s="80"/>
      <c r="BA33920" s="80"/>
      <c r="BB33920" s="80"/>
    </row>
    <row r="33921" spans="9:54" x14ac:dyDescent="0.25">
      <c r="I33921" s="80"/>
      <c r="AX33921" s="80"/>
      <c r="AY33921" s="80"/>
      <c r="AZ33921" s="80"/>
      <c r="BA33921" s="80"/>
      <c r="BB33921" s="80"/>
    </row>
    <row r="33922" spans="9:54" x14ac:dyDescent="0.25">
      <c r="I33922" s="80"/>
      <c r="AX33922" s="80"/>
      <c r="AY33922" s="80"/>
      <c r="AZ33922" s="80"/>
      <c r="BA33922" s="80"/>
      <c r="BB33922" s="80"/>
    </row>
    <row r="33923" spans="9:54" x14ac:dyDescent="0.25">
      <c r="I33923" s="80"/>
      <c r="AX33923" s="80"/>
      <c r="AY33923" s="80"/>
      <c r="AZ33923" s="80"/>
      <c r="BA33923" s="80"/>
      <c r="BB33923" s="80"/>
    </row>
    <row r="33924" spans="9:54" x14ac:dyDescent="0.25">
      <c r="I33924" s="80"/>
      <c r="AX33924" s="80"/>
      <c r="AY33924" s="80"/>
      <c r="AZ33924" s="80"/>
      <c r="BA33924" s="80"/>
      <c r="BB33924" s="80"/>
    </row>
    <row r="33925" spans="9:54" x14ac:dyDescent="0.25">
      <c r="I33925" s="80"/>
      <c r="AX33925" s="80"/>
      <c r="AY33925" s="80"/>
      <c r="AZ33925" s="80"/>
      <c r="BA33925" s="80"/>
      <c r="BB33925" s="80"/>
    </row>
    <row r="33926" spans="9:54" x14ac:dyDescent="0.25">
      <c r="I33926" s="80"/>
      <c r="AX33926" s="80"/>
      <c r="AY33926" s="80"/>
      <c r="AZ33926" s="80"/>
      <c r="BA33926" s="80"/>
      <c r="BB33926" s="80"/>
    </row>
    <row r="33927" spans="9:54" x14ac:dyDescent="0.25">
      <c r="I33927" s="80"/>
      <c r="AX33927" s="80"/>
      <c r="AY33927" s="80"/>
      <c r="AZ33927" s="80"/>
      <c r="BA33927" s="80"/>
      <c r="BB33927" s="80"/>
    </row>
    <row r="33928" spans="9:54" x14ac:dyDescent="0.25">
      <c r="I33928" s="80"/>
      <c r="AX33928" s="80"/>
      <c r="AY33928" s="80"/>
      <c r="AZ33928" s="80"/>
      <c r="BA33928" s="80"/>
      <c r="BB33928" s="80"/>
    </row>
    <row r="33929" spans="9:54" x14ac:dyDescent="0.25">
      <c r="I33929" s="80"/>
      <c r="AX33929" s="80"/>
      <c r="AY33929" s="80"/>
      <c r="AZ33929" s="80"/>
      <c r="BA33929" s="80"/>
      <c r="BB33929" s="80"/>
    </row>
    <row r="33930" spans="9:54" x14ac:dyDescent="0.25">
      <c r="I33930" s="80"/>
      <c r="AX33930" s="80"/>
      <c r="AY33930" s="80"/>
      <c r="AZ33930" s="80"/>
      <c r="BA33930" s="80"/>
      <c r="BB33930" s="80"/>
    </row>
    <row r="33931" spans="9:54" x14ac:dyDescent="0.25">
      <c r="I33931" s="80"/>
      <c r="AX33931" s="80"/>
      <c r="AY33931" s="80"/>
      <c r="AZ33931" s="80"/>
      <c r="BA33931" s="80"/>
      <c r="BB33931" s="80"/>
    </row>
    <row r="33932" spans="9:54" x14ac:dyDescent="0.25">
      <c r="I33932" s="80"/>
      <c r="AX33932" s="80"/>
      <c r="AY33932" s="80"/>
      <c r="AZ33932" s="80"/>
      <c r="BA33932" s="80"/>
      <c r="BB33932" s="80"/>
    </row>
    <row r="33933" spans="9:54" x14ac:dyDescent="0.25">
      <c r="I33933" s="80"/>
      <c r="AX33933" s="80"/>
      <c r="AY33933" s="80"/>
      <c r="AZ33933" s="80"/>
      <c r="BA33933" s="80"/>
      <c r="BB33933" s="80"/>
    </row>
    <row r="33934" spans="9:54" x14ac:dyDescent="0.25">
      <c r="I33934" s="80"/>
      <c r="AX33934" s="80"/>
      <c r="AY33934" s="80"/>
      <c r="AZ33934" s="80"/>
      <c r="BA33934" s="80"/>
      <c r="BB33934" s="80"/>
    </row>
    <row r="33935" spans="9:54" x14ac:dyDescent="0.25">
      <c r="I33935" s="80"/>
      <c r="AX33935" s="80"/>
      <c r="AY33935" s="80"/>
      <c r="AZ33935" s="80"/>
      <c r="BA33935" s="80"/>
      <c r="BB33935" s="80"/>
    </row>
    <row r="33936" spans="9:54" x14ac:dyDescent="0.25">
      <c r="I33936" s="80"/>
      <c r="AX33936" s="80"/>
      <c r="AY33936" s="80"/>
      <c r="AZ33936" s="80"/>
      <c r="BA33936" s="80"/>
      <c r="BB33936" s="80"/>
    </row>
    <row r="33937" spans="9:54" x14ac:dyDescent="0.25">
      <c r="I33937" s="80"/>
      <c r="AX33937" s="80"/>
      <c r="AY33937" s="80"/>
      <c r="AZ33937" s="80"/>
      <c r="BA33937" s="80"/>
      <c r="BB33937" s="80"/>
    </row>
    <row r="33938" spans="9:54" x14ac:dyDescent="0.25">
      <c r="I33938" s="80"/>
      <c r="AX33938" s="80"/>
      <c r="AY33938" s="80"/>
      <c r="AZ33938" s="80"/>
      <c r="BA33938" s="80"/>
      <c r="BB33938" s="80"/>
    </row>
    <row r="33939" spans="9:54" x14ac:dyDescent="0.25">
      <c r="I33939" s="80"/>
      <c r="AX33939" s="80"/>
      <c r="AY33939" s="80"/>
      <c r="AZ33939" s="80"/>
      <c r="BA33939" s="80"/>
      <c r="BB33939" s="80"/>
    </row>
    <row r="33940" spans="9:54" x14ac:dyDescent="0.25">
      <c r="I33940" s="80"/>
      <c r="AX33940" s="80"/>
      <c r="AY33940" s="80"/>
      <c r="AZ33940" s="80"/>
      <c r="BA33940" s="80"/>
      <c r="BB33940" s="80"/>
    </row>
    <row r="33941" spans="9:54" x14ac:dyDescent="0.25">
      <c r="I33941" s="80"/>
      <c r="AX33941" s="80"/>
      <c r="AY33941" s="80"/>
      <c r="AZ33941" s="80"/>
      <c r="BA33941" s="80"/>
      <c r="BB33941" s="80"/>
    </row>
    <row r="33942" spans="9:54" x14ac:dyDescent="0.25">
      <c r="I33942" s="80"/>
      <c r="AX33942" s="80"/>
      <c r="AY33942" s="80"/>
      <c r="AZ33942" s="80"/>
      <c r="BA33942" s="80"/>
      <c r="BB33942" s="80"/>
    </row>
    <row r="33943" spans="9:54" x14ac:dyDescent="0.25">
      <c r="I33943" s="80"/>
      <c r="AX33943" s="80"/>
      <c r="AY33943" s="80"/>
      <c r="AZ33943" s="80"/>
      <c r="BA33943" s="80"/>
      <c r="BB33943" s="80"/>
    </row>
    <row r="33944" spans="9:54" x14ac:dyDescent="0.25">
      <c r="I33944" s="80"/>
      <c r="AX33944" s="80"/>
      <c r="AY33944" s="80"/>
      <c r="AZ33944" s="80"/>
      <c r="BA33944" s="80"/>
      <c r="BB33944" s="80"/>
    </row>
    <row r="33945" spans="9:54" x14ac:dyDescent="0.25">
      <c r="I33945" s="80"/>
      <c r="AX33945" s="80"/>
      <c r="AY33945" s="80"/>
      <c r="AZ33945" s="80"/>
      <c r="BA33945" s="80"/>
      <c r="BB33945" s="80"/>
    </row>
    <row r="33946" spans="9:54" x14ac:dyDescent="0.25">
      <c r="I33946" s="80"/>
      <c r="AX33946" s="80"/>
      <c r="AY33946" s="80"/>
      <c r="AZ33946" s="80"/>
      <c r="BA33946" s="80"/>
      <c r="BB33946" s="80"/>
    </row>
    <row r="33947" spans="9:54" x14ac:dyDescent="0.25">
      <c r="I33947" s="80"/>
      <c r="AX33947" s="80"/>
      <c r="AY33947" s="80"/>
      <c r="AZ33947" s="80"/>
      <c r="BA33947" s="80"/>
      <c r="BB33947" s="80"/>
    </row>
    <row r="33948" spans="9:54" x14ac:dyDescent="0.25">
      <c r="I33948" s="80"/>
      <c r="AX33948" s="80"/>
      <c r="AY33948" s="80"/>
      <c r="AZ33948" s="80"/>
      <c r="BA33948" s="80"/>
      <c r="BB33948" s="80"/>
    </row>
    <row r="33949" spans="9:54" x14ac:dyDescent="0.25">
      <c r="I33949" s="80"/>
      <c r="AX33949" s="80"/>
      <c r="AY33949" s="80"/>
      <c r="AZ33949" s="80"/>
      <c r="BA33949" s="80"/>
      <c r="BB33949" s="80"/>
    </row>
    <row r="33950" spans="9:54" x14ac:dyDescent="0.25">
      <c r="I33950" s="80"/>
      <c r="AX33950" s="80"/>
      <c r="AY33950" s="80"/>
      <c r="AZ33950" s="80"/>
      <c r="BA33950" s="80"/>
      <c r="BB33950" s="80"/>
    </row>
    <row r="33951" spans="9:54" x14ac:dyDescent="0.25">
      <c r="I33951" s="80"/>
      <c r="AX33951" s="80"/>
      <c r="AY33951" s="80"/>
      <c r="AZ33951" s="80"/>
      <c r="BA33951" s="80"/>
      <c r="BB33951" s="80"/>
    </row>
    <row r="33952" spans="9:54" x14ac:dyDescent="0.25">
      <c r="I33952" s="80"/>
      <c r="AX33952" s="80"/>
      <c r="AY33952" s="80"/>
      <c r="AZ33952" s="80"/>
      <c r="BA33952" s="80"/>
      <c r="BB33952" s="80"/>
    </row>
    <row r="33953" spans="9:54" x14ac:dyDescent="0.25">
      <c r="I33953" s="80"/>
      <c r="AX33953" s="80"/>
      <c r="AY33953" s="80"/>
      <c r="AZ33953" s="80"/>
      <c r="BA33953" s="80"/>
      <c r="BB33953" s="80"/>
    </row>
    <row r="33954" spans="9:54" x14ac:dyDescent="0.25">
      <c r="I33954" s="80"/>
      <c r="AX33954" s="80"/>
      <c r="AY33954" s="80"/>
      <c r="AZ33954" s="80"/>
      <c r="BA33954" s="80"/>
      <c r="BB33954" s="80"/>
    </row>
    <row r="33955" spans="9:54" x14ac:dyDescent="0.25">
      <c r="I33955" s="80"/>
      <c r="AX33955" s="80"/>
      <c r="AY33955" s="80"/>
      <c r="AZ33955" s="80"/>
      <c r="BA33955" s="80"/>
      <c r="BB33955" s="80"/>
    </row>
    <row r="33956" spans="9:54" x14ac:dyDescent="0.25">
      <c r="I33956" s="80"/>
      <c r="AX33956" s="80"/>
      <c r="AY33956" s="80"/>
      <c r="AZ33956" s="80"/>
      <c r="BA33956" s="80"/>
      <c r="BB33956" s="80"/>
    </row>
    <row r="33957" spans="9:54" x14ac:dyDescent="0.25">
      <c r="I33957" s="80"/>
      <c r="AX33957" s="80"/>
      <c r="AY33957" s="80"/>
      <c r="AZ33957" s="80"/>
      <c r="BA33957" s="80"/>
      <c r="BB33957" s="80"/>
    </row>
    <row r="33958" spans="9:54" x14ac:dyDescent="0.25">
      <c r="I33958" s="80"/>
      <c r="AX33958" s="80"/>
      <c r="AY33958" s="80"/>
      <c r="AZ33958" s="80"/>
      <c r="BA33958" s="80"/>
      <c r="BB33958" s="80"/>
    </row>
    <row r="33959" spans="9:54" x14ac:dyDescent="0.25">
      <c r="I33959" s="80"/>
      <c r="AX33959" s="80"/>
      <c r="AY33959" s="80"/>
      <c r="AZ33959" s="80"/>
      <c r="BA33959" s="80"/>
      <c r="BB33959" s="80"/>
    </row>
    <row r="33960" spans="9:54" x14ac:dyDescent="0.25">
      <c r="I33960" s="80"/>
      <c r="AX33960" s="80"/>
      <c r="AY33960" s="80"/>
      <c r="AZ33960" s="80"/>
      <c r="BA33960" s="80"/>
      <c r="BB33960" s="80"/>
    </row>
    <row r="33961" spans="9:54" x14ac:dyDescent="0.25">
      <c r="I33961" s="80"/>
      <c r="AX33961" s="80"/>
      <c r="AY33961" s="80"/>
      <c r="AZ33961" s="80"/>
      <c r="BA33961" s="80"/>
      <c r="BB33961" s="80"/>
    </row>
    <row r="33962" spans="9:54" x14ac:dyDescent="0.25">
      <c r="I33962" s="80"/>
      <c r="AX33962" s="80"/>
      <c r="AY33962" s="80"/>
      <c r="AZ33962" s="80"/>
      <c r="BA33962" s="80"/>
      <c r="BB33962" s="80"/>
    </row>
    <row r="33963" spans="9:54" x14ac:dyDescent="0.25">
      <c r="I33963" s="80"/>
      <c r="AX33963" s="80"/>
      <c r="AY33963" s="80"/>
      <c r="AZ33963" s="80"/>
      <c r="BA33963" s="80"/>
      <c r="BB33963" s="80"/>
    </row>
    <row r="33964" spans="9:54" x14ac:dyDescent="0.25">
      <c r="I33964" s="80"/>
      <c r="AX33964" s="80"/>
      <c r="AY33964" s="80"/>
      <c r="AZ33964" s="80"/>
      <c r="BA33964" s="80"/>
      <c r="BB33964" s="80"/>
    </row>
    <row r="33965" spans="9:54" x14ac:dyDescent="0.25">
      <c r="I33965" s="80"/>
      <c r="AX33965" s="80"/>
      <c r="AY33965" s="80"/>
      <c r="AZ33965" s="80"/>
      <c r="BA33965" s="80"/>
      <c r="BB33965" s="80"/>
    </row>
    <row r="33966" spans="9:54" x14ac:dyDescent="0.25">
      <c r="I33966" s="80"/>
      <c r="AX33966" s="80"/>
      <c r="AY33966" s="80"/>
      <c r="AZ33966" s="80"/>
      <c r="BA33966" s="80"/>
      <c r="BB33966" s="80"/>
    </row>
    <row r="33967" spans="9:54" x14ac:dyDescent="0.25">
      <c r="I33967" s="80"/>
      <c r="AX33967" s="80"/>
      <c r="AY33967" s="80"/>
      <c r="AZ33967" s="80"/>
      <c r="BA33967" s="80"/>
      <c r="BB33967" s="80"/>
    </row>
    <row r="33968" spans="9:54" x14ac:dyDescent="0.25">
      <c r="I33968" s="80"/>
      <c r="AX33968" s="80"/>
      <c r="AY33968" s="80"/>
      <c r="AZ33968" s="80"/>
      <c r="BA33968" s="80"/>
      <c r="BB33968" s="80"/>
    </row>
    <row r="33969" spans="9:54" x14ac:dyDescent="0.25">
      <c r="I33969" s="80"/>
      <c r="AX33969" s="80"/>
      <c r="AY33969" s="80"/>
      <c r="AZ33969" s="80"/>
      <c r="BA33969" s="80"/>
      <c r="BB33969" s="80"/>
    </row>
    <row r="33970" spans="9:54" x14ac:dyDescent="0.25">
      <c r="I33970" s="80"/>
      <c r="AX33970" s="80"/>
      <c r="AY33970" s="80"/>
      <c r="AZ33970" s="80"/>
      <c r="BA33970" s="80"/>
      <c r="BB33970" s="80"/>
    </row>
    <row r="33971" spans="9:54" x14ac:dyDescent="0.25">
      <c r="I33971" s="80"/>
      <c r="AX33971" s="80"/>
      <c r="AY33971" s="80"/>
      <c r="AZ33971" s="80"/>
      <c r="BA33971" s="80"/>
      <c r="BB33971" s="80"/>
    </row>
    <row r="33972" spans="9:54" x14ac:dyDescent="0.25">
      <c r="I33972" s="80"/>
      <c r="AX33972" s="80"/>
      <c r="AY33972" s="80"/>
      <c r="AZ33972" s="80"/>
      <c r="BA33972" s="80"/>
      <c r="BB33972" s="80"/>
    </row>
    <row r="33973" spans="9:54" x14ac:dyDescent="0.25">
      <c r="I33973" s="80"/>
      <c r="AX33973" s="80"/>
      <c r="AY33973" s="80"/>
      <c r="AZ33973" s="80"/>
      <c r="BA33973" s="80"/>
      <c r="BB33973" s="80"/>
    </row>
    <row r="33974" spans="9:54" x14ac:dyDescent="0.25">
      <c r="I33974" s="80"/>
      <c r="AX33974" s="80"/>
      <c r="AY33974" s="80"/>
      <c r="AZ33974" s="80"/>
      <c r="BA33974" s="80"/>
      <c r="BB33974" s="80"/>
    </row>
    <row r="33975" spans="9:54" x14ac:dyDescent="0.25">
      <c r="I33975" s="80"/>
      <c r="AX33975" s="80"/>
      <c r="AY33975" s="80"/>
      <c r="AZ33975" s="80"/>
      <c r="BA33975" s="80"/>
      <c r="BB33975" s="80"/>
    </row>
    <row r="33976" spans="9:54" x14ac:dyDescent="0.25">
      <c r="I33976" s="80"/>
      <c r="AX33976" s="80"/>
      <c r="AY33976" s="80"/>
      <c r="AZ33976" s="80"/>
      <c r="BA33976" s="80"/>
      <c r="BB33976" s="80"/>
    </row>
    <row r="33977" spans="9:54" x14ac:dyDescent="0.25">
      <c r="I33977" s="80"/>
      <c r="AX33977" s="80"/>
      <c r="AY33977" s="80"/>
      <c r="AZ33977" s="80"/>
      <c r="BA33977" s="80"/>
      <c r="BB33977" s="80"/>
    </row>
    <row r="33978" spans="9:54" x14ac:dyDescent="0.25">
      <c r="I33978" s="80"/>
      <c r="AX33978" s="80"/>
      <c r="AY33978" s="80"/>
      <c r="AZ33978" s="80"/>
      <c r="BA33978" s="80"/>
      <c r="BB33978" s="80"/>
    </row>
    <row r="33979" spans="9:54" x14ac:dyDescent="0.25">
      <c r="I33979" s="80"/>
      <c r="AX33979" s="80"/>
      <c r="AY33979" s="80"/>
      <c r="AZ33979" s="80"/>
      <c r="BA33979" s="80"/>
      <c r="BB33979" s="80"/>
    </row>
    <row r="33980" spans="9:54" x14ac:dyDescent="0.25">
      <c r="I33980" s="80"/>
      <c r="AX33980" s="80"/>
      <c r="AY33980" s="80"/>
      <c r="AZ33980" s="80"/>
      <c r="BA33980" s="80"/>
      <c r="BB33980" s="80"/>
    </row>
    <row r="33981" spans="9:54" x14ac:dyDescent="0.25">
      <c r="I33981" s="80"/>
      <c r="AX33981" s="80"/>
      <c r="AY33981" s="80"/>
      <c r="AZ33981" s="80"/>
      <c r="BA33981" s="80"/>
      <c r="BB33981" s="80"/>
    </row>
    <row r="33982" spans="9:54" x14ac:dyDescent="0.25">
      <c r="I33982" s="80"/>
      <c r="AX33982" s="80"/>
      <c r="AY33982" s="80"/>
      <c r="AZ33982" s="80"/>
      <c r="BA33982" s="80"/>
      <c r="BB33982" s="80"/>
    </row>
    <row r="33983" spans="9:54" x14ac:dyDescent="0.25">
      <c r="I33983" s="80"/>
      <c r="AX33983" s="80"/>
      <c r="AY33983" s="80"/>
      <c r="AZ33983" s="80"/>
      <c r="BA33983" s="80"/>
      <c r="BB33983" s="80"/>
    </row>
    <row r="33984" spans="9:54" x14ac:dyDescent="0.25">
      <c r="I33984" s="80"/>
      <c r="AX33984" s="80"/>
      <c r="AY33984" s="80"/>
      <c r="AZ33984" s="80"/>
      <c r="BA33984" s="80"/>
      <c r="BB33984" s="80"/>
    </row>
    <row r="33985" spans="9:54" x14ac:dyDescent="0.25">
      <c r="I33985" s="80"/>
      <c r="AX33985" s="80"/>
      <c r="AY33985" s="80"/>
      <c r="AZ33985" s="80"/>
      <c r="BA33985" s="80"/>
      <c r="BB33985" s="80"/>
    </row>
    <row r="33986" spans="9:54" x14ac:dyDescent="0.25">
      <c r="I33986" s="80"/>
      <c r="AX33986" s="80"/>
      <c r="AY33986" s="80"/>
      <c r="AZ33986" s="80"/>
      <c r="BA33986" s="80"/>
      <c r="BB33986" s="80"/>
    </row>
    <row r="33987" spans="9:54" x14ac:dyDescent="0.25">
      <c r="I33987" s="80"/>
      <c r="AX33987" s="80"/>
      <c r="AY33987" s="80"/>
      <c r="AZ33987" s="80"/>
      <c r="BA33987" s="80"/>
      <c r="BB33987" s="80"/>
    </row>
    <row r="33988" spans="9:54" x14ac:dyDescent="0.25">
      <c r="I33988" s="80"/>
      <c r="AX33988" s="80"/>
      <c r="AY33988" s="80"/>
      <c r="AZ33988" s="80"/>
      <c r="BA33988" s="80"/>
      <c r="BB33988" s="80"/>
    </row>
    <row r="33989" spans="9:54" x14ac:dyDescent="0.25">
      <c r="I33989" s="80"/>
      <c r="AX33989" s="80"/>
      <c r="AY33989" s="80"/>
      <c r="AZ33989" s="80"/>
      <c r="BA33989" s="80"/>
      <c r="BB33989" s="80"/>
    </row>
    <row r="33990" spans="9:54" x14ac:dyDescent="0.25">
      <c r="I33990" s="80"/>
      <c r="AX33990" s="80"/>
      <c r="AY33990" s="80"/>
      <c r="AZ33990" s="80"/>
      <c r="BA33990" s="80"/>
      <c r="BB33990" s="80"/>
    </row>
    <row r="33991" spans="9:54" x14ac:dyDescent="0.25">
      <c r="I33991" s="80"/>
      <c r="AX33991" s="80"/>
      <c r="AY33991" s="80"/>
      <c r="AZ33991" s="80"/>
      <c r="BA33991" s="80"/>
      <c r="BB33991" s="80"/>
    </row>
    <row r="33992" spans="9:54" x14ac:dyDescent="0.25">
      <c r="I33992" s="80"/>
      <c r="AX33992" s="80"/>
      <c r="AY33992" s="80"/>
      <c r="AZ33992" s="80"/>
      <c r="BA33992" s="80"/>
      <c r="BB33992" s="80"/>
    </row>
    <row r="33993" spans="9:54" x14ac:dyDescent="0.25">
      <c r="I33993" s="80"/>
      <c r="AX33993" s="80"/>
      <c r="AY33993" s="80"/>
      <c r="AZ33993" s="80"/>
      <c r="BA33993" s="80"/>
      <c r="BB33993" s="80"/>
    </row>
    <row r="33994" spans="9:54" x14ac:dyDescent="0.25">
      <c r="I33994" s="80"/>
      <c r="AX33994" s="80"/>
      <c r="AY33994" s="80"/>
      <c r="AZ33994" s="80"/>
      <c r="BA33994" s="80"/>
      <c r="BB33994" s="80"/>
    </row>
    <row r="33995" spans="9:54" x14ac:dyDescent="0.25">
      <c r="I33995" s="80"/>
      <c r="AX33995" s="80"/>
      <c r="AY33995" s="80"/>
      <c r="AZ33995" s="80"/>
      <c r="BA33995" s="80"/>
      <c r="BB33995" s="80"/>
    </row>
    <row r="33996" spans="9:54" x14ac:dyDescent="0.25">
      <c r="I33996" s="80"/>
      <c r="AX33996" s="80"/>
      <c r="AY33996" s="80"/>
      <c r="AZ33996" s="80"/>
      <c r="BA33996" s="80"/>
      <c r="BB33996" s="80"/>
    </row>
    <row r="33997" spans="9:54" x14ac:dyDescent="0.25">
      <c r="I33997" s="80"/>
      <c r="AX33997" s="80"/>
      <c r="AY33997" s="80"/>
      <c r="AZ33997" s="80"/>
      <c r="BA33997" s="80"/>
      <c r="BB33997" s="80"/>
    </row>
    <row r="33998" spans="9:54" x14ac:dyDescent="0.25">
      <c r="I33998" s="80"/>
      <c r="AX33998" s="80"/>
      <c r="AY33998" s="80"/>
      <c r="AZ33998" s="80"/>
      <c r="BA33998" s="80"/>
      <c r="BB33998" s="80"/>
    </row>
    <row r="33999" spans="9:54" x14ac:dyDescent="0.25">
      <c r="I33999" s="80"/>
      <c r="AX33999" s="80"/>
      <c r="AY33999" s="80"/>
      <c r="AZ33999" s="80"/>
      <c r="BA33999" s="80"/>
      <c r="BB33999" s="80"/>
    </row>
    <row r="34000" spans="9:54" x14ac:dyDescent="0.25">
      <c r="I34000" s="80"/>
      <c r="AX34000" s="80"/>
      <c r="AY34000" s="80"/>
      <c r="AZ34000" s="80"/>
      <c r="BA34000" s="80"/>
      <c r="BB34000" s="80"/>
    </row>
    <row r="34001" spans="9:54" x14ac:dyDescent="0.25">
      <c r="I34001" s="80"/>
      <c r="AX34001" s="80"/>
      <c r="AY34001" s="80"/>
      <c r="AZ34001" s="80"/>
      <c r="BA34001" s="80"/>
      <c r="BB34001" s="80"/>
    </row>
    <row r="34002" spans="9:54" x14ac:dyDescent="0.25">
      <c r="I34002" s="80"/>
      <c r="AX34002" s="80"/>
      <c r="AY34002" s="80"/>
      <c r="AZ34002" s="80"/>
      <c r="BA34002" s="80"/>
      <c r="BB34002" s="80"/>
    </row>
    <row r="34003" spans="9:54" x14ac:dyDescent="0.25">
      <c r="I34003" s="80"/>
      <c r="AX34003" s="80"/>
      <c r="AY34003" s="80"/>
      <c r="AZ34003" s="80"/>
      <c r="BA34003" s="80"/>
      <c r="BB34003" s="80"/>
    </row>
    <row r="34004" spans="9:54" x14ac:dyDescent="0.25">
      <c r="I34004" s="80"/>
      <c r="AX34004" s="80"/>
      <c r="AY34004" s="80"/>
      <c r="AZ34004" s="80"/>
      <c r="BA34004" s="80"/>
      <c r="BB34004" s="80"/>
    </row>
    <row r="34005" spans="9:54" x14ac:dyDescent="0.25">
      <c r="I34005" s="80"/>
      <c r="AX34005" s="80"/>
      <c r="AY34005" s="80"/>
      <c r="AZ34005" s="80"/>
      <c r="BA34005" s="80"/>
      <c r="BB34005" s="80"/>
    </row>
    <row r="34006" spans="9:54" x14ac:dyDescent="0.25">
      <c r="I34006" s="80"/>
      <c r="AX34006" s="80"/>
      <c r="AY34006" s="80"/>
      <c r="AZ34006" s="80"/>
      <c r="BA34006" s="80"/>
      <c r="BB34006" s="80"/>
    </row>
    <row r="34007" spans="9:54" x14ac:dyDescent="0.25">
      <c r="I34007" s="80"/>
      <c r="AX34007" s="80"/>
      <c r="AY34007" s="80"/>
      <c r="AZ34007" s="80"/>
      <c r="BA34007" s="80"/>
      <c r="BB34007" s="80"/>
    </row>
    <row r="34008" spans="9:54" x14ac:dyDescent="0.25">
      <c r="I34008" s="80"/>
      <c r="AX34008" s="80"/>
      <c r="AY34008" s="80"/>
      <c r="AZ34008" s="80"/>
      <c r="BA34008" s="80"/>
      <c r="BB34008" s="80"/>
    </row>
    <row r="34009" spans="9:54" x14ac:dyDescent="0.25">
      <c r="I34009" s="80"/>
      <c r="AX34009" s="80"/>
      <c r="AY34009" s="80"/>
      <c r="AZ34009" s="80"/>
      <c r="BA34009" s="80"/>
      <c r="BB34009" s="80"/>
    </row>
    <row r="34010" spans="9:54" x14ac:dyDescent="0.25">
      <c r="I34010" s="80"/>
      <c r="AX34010" s="80"/>
      <c r="AY34010" s="80"/>
      <c r="AZ34010" s="80"/>
      <c r="BA34010" s="80"/>
      <c r="BB34010" s="80"/>
    </row>
    <row r="34011" spans="9:54" x14ac:dyDescent="0.25">
      <c r="I34011" s="80"/>
      <c r="AX34011" s="80"/>
      <c r="AY34011" s="80"/>
      <c r="AZ34011" s="80"/>
      <c r="BA34011" s="80"/>
      <c r="BB34011" s="80"/>
    </row>
    <row r="34012" spans="9:54" x14ac:dyDescent="0.25">
      <c r="I34012" s="80"/>
      <c r="AX34012" s="80"/>
      <c r="AY34012" s="80"/>
      <c r="AZ34012" s="80"/>
      <c r="BA34012" s="80"/>
      <c r="BB34012" s="80"/>
    </row>
    <row r="34013" spans="9:54" x14ac:dyDescent="0.25">
      <c r="I34013" s="80"/>
      <c r="AX34013" s="80"/>
      <c r="AY34013" s="80"/>
      <c r="AZ34013" s="80"/>
      <c r="BA34013" s="80"/>
      <c r="BB34013" s="80"/>
    </row>
    <row r="34014" spans="9:54" x14ac:dyDescent="0.25">
      <c r="I34014" s="80"/>
      <c r="AX34014" s="80"/>
      <c r="AY34014" s="80"/>
      <c r="AZ34014" s="80"/>
      <c r="BA34014" s="80"/>
      <c r="BB34014" s="80"/>
    </row>
    <row r="34015" spans="9:54" x14ac:dyDescent="0.25">
      <c r="I34015" s="80"/>
      <c r="AX34015" s="80"/>
      <c r="AY34015" s="80"/>
      <c r="AZ34015" s="80"/>
      <c r="BA34015" s="80"/>
      <c r="BB34015" s="80"/>
    </row>
    <row r="34016" spans="9:54" x14ac:dyDescent="0.25">
      <c r="I34016" s="80"/>
      <c r="AX34016" s="80"/>
      <c r="AY34016" s="80"/>
      <c r="AZ34016" s="80"/>
      <c r="BA34016" s="80"/>
      <c r="BB34016" s="80"/>
    </row>
    <row r="34017" spans="9:54" x14ac:dyDescent="0.25">
      <c r="I34017" s="80"/>
      <c r="AX34017" s="80"/>
      <c r="AY34017" s="80"/>
      <c r="AZ34017" s="80"/>
      <c r="BA34017" s="80"/>
      <c r="BB34017" s="80"/>
    </row>
    <row r="34018" spans="9:54" x14ac:dyDescent="0.25">
      <c r="I34018" s="80"/>
      <c r="AX34018" s="80"/>
      <c r="AY34018" s="80"/>
      <c r="AZ34018" s="80"/>
      <c r="BA34018" s="80"/>
      <c r="BB34018" s="80"/>
    </row>
    <row r="34019" spans="9:54" x14ac:dyDescent="0.25">
      <c r="I34019" s="80"/>
      <c r="AX34019" s="80"/>
      <c r="AY34019" s="80"/>
      <c r="AZ34019" s="80"/>
      <c r="BA34019" s="80"/>
      <c r="BB34019" s="80"/>
    </row>
    <row r="34020" spans="9:54" x14ac:dyDescent="0.25">
      <c r="I34020" s="80"/>
      <c r="AX34020" s="80"/>
      <c r="AY34020" s="80"/>
      <c r="AZ34020" s="80"/>
      <c r="BA34020" s="80"/>
      <c r="BB34020" s="80"/>
    </row>
    <row r="34021" spans="9:54" x14ac:dyDescent="0.25">
      <c r="I34021" s="80"/>
      <c r="AX34021" s="80"/>
      <c r="AY34021" s="80"/>
      <c r="AZ34021" s="80"/>
      <c r="BA34021" s="80"/>
      <c r="BB34021" s="80"/>
    </row>
    <row r="34022" spans="9:54" x14ac:dyDescent="0.25">
      <c r="I34022" s="80"/>
      <c r="AX34022" s="80"/>
      <c r="AY34022" s="80"/>
      <c r="AZ34022" s="80"/>
      <c r="BA34022" s="80"/>
      <c r="BB34022" s="80"/>
    </row>
    <row r="34023" spans="9:54" x14ac:dyDescent="0.25">
      <c r="I34023" s="80"/>
      <c r="AX34023" s="80"/>
      <c r="AY34023" s="80"/>
      <c r="AZ34023" s="80"/>
      <c r="BA34023" s="80"/>
      <c r="BB34023" s="80"/>
    </row>
    <row r="34024" spans="9:54" x14ac:dyDescent="0.25">
      <c r="I34024" s="80"/>
      <c r="AX34024" s="80"/>
      <c r="AY34024" s="80"/>
      <c r="AZ34024" s="80"/>
      <c r="BA34024" s="80"/>
      <c r="BB34024" s="80"/>
    </row>
    <row r="34025" spans="9:54" x14ac:dyDescent="0.25">
      <c r="I34025" s="80"/>
      <c r="AX34025" s="80"/>
      <c r="AY34025" s="80"/>
      <c r="AZ34025" s="80"/>
      <c r="BA34025" s="80"/>
      <c r="BB34025" s="80"/>
    </row>
    <row r="34026" spans="9:54" x14ac:dyDescent="0.25">
      <c r="I34026" s="80"/>
      <c r="AX34026" s="80"/>
      <c r="AY34026" s="80"/>
      <c r="AZ34026" s="80"/>
      <c r="BA34026" s="80"/>
      <c r="BB34026" s="80"/>
    </row>
    <row r="34027" spans="9:54" x14ac:dyDescent="0.25">
      <c r="I34027" s="80"/>
      <c r="AX34027" s="80"/>
      <c r="AY34027" s="80"/>
      <c r="AZ34027" s="80"/>
      <c r="BA34027" s="80"/>
      <c r="BB34027" s="80"/>
    </row>
    <row r="34028" spans="9:54" x14ac:dyDescent="0.25">
      <c r="I34028" s="80"/>
      <c r="AX34028" s="80"/>
      <c r="AY34028" s="80"/>
      <c r="AZ34028" s="80"/>
      <c r="BA34028" s="80"/>
      <c r="BB34028" s="80"/>
    </row>
    <row r="34029" spans="9:54" x14ac:dyDescent="0.25">
      <c r="I34029" s="80"/>
      <c r="AX34029" s="80"/>
      <c r="AY34029" s="80"/>
      <c r="AZ34029" s="80"/>
      <c r="BA34029" s="80"/>
      <c r="BB34029" s="80"/>
    </row>
    <row r="34030" spans="9:54" x14ac:dyDescent="0.25">
      <c r="I34030" s="80"/>
      <c r="AX34030" s="80"/>
      <c r="AY34030" s="80"/>
      <c r="AZ34030" s="80"/>
      <c r="BA34030" s="80"/>
      <c r="BB34030" s="80"/>
    </row>
    <row r="34031" spans="9:54" x14ac:dyDescent="0.25">
      <c r="I34031" s="80"/>
      <c r="AX34031" s="80"/>
      <c r="AY34031" s="80"/>
      <c r="AZ34031" s="80"/>
      <c r="BA34031" s="80"/>
      <c r="BB34031" s="80"/>
    </row>
    <row r="34032" spans="9:54" x14ac:dyDescent="0.25">
      <c r="I34032" s="80"/>
      <c r="AX34032" s="80"/>
      <c r="AY34032" s="80"/>
      <c r="AZ34032" s="80"/>
      <c r="BA34032" s="80"/>
      <c r="BB34032" s="80"/>
    </row>
    <row r="34033" spans="9:54" x14ac:dyDescent="0.25">
      <c r="I34033" s="80"/>
      <c r="AX34033" s="80"/>
      <c r="AY34033" s="80"/>
      <c r="AZ34033" s="80"/>
      <c r="BA34033" s="80"/>
      <c r="BB34033" s="80"/>
    </row>
    <row r="34034" spans="9:54" x14ac:dyDescent="0.25">
      <c r="I34034" s="80"/>
      <c r="AX34034" s="80"/>
      <c r="AY34034" s="80"/>
      <c r="AZ34034" s="80"/>
      <c r="BA34034" s="80"/>
      <c r="BB34034" s="80"/>
    </row>
    <row r="34035" spans="9:54" x14ac:dyDescent="0.25">
      <c r="I34035" s="80"/>
      <c r="AX34035" s="80"/>
      <c r="AY34035" s="80"/>
      <c r="AZ34035" s="80"/>
      <c r="BA34035" s="80"/>
      <c r="BB34035" s="80"/>
    </row>
    <row r="34036" spans="9:54" x14ac:dyDescent="0.25">
      <c r="I34036" s="80"/>
      <c r="AX34036" s="80"/>
      <c r="AY34036" s="80"/>
      <c r="AZ34036" s="80"/>
      <c r="BA34036" s="80"/>
      <c r="BB34036" s="80"/>
    </row>
    <row r="34037" spans="9:54" x14ac:dyDescent="0.25">
      <c r="I34037" s="80"/>
      <c r="AX34037" s="80"/>
      <c r="AY34037" s="80"/>
      <c r="AZ34037" s="80"/>
      <c r="BA34037" s="80"/>
      <c r="BB34037" s="80"/>
    </row>
    <row r="34038" spans="9:54" x14ac:dyDescent="0.25">
      <c r="I34038" s="80"/>
      <c r="AX34038" s="80"/>
      <c r="AY34038" s="80"/>
      <c r="AZ34038" s="80"/>
      <c r="BA34038" s="80"/>
      <c r="BB34038" s="80"/>
    </row>
    <row r="34039" spans="9:54" x14ac:dyDescent="0.25">
      <c r="I34039" s="80"/>
      <c r="AX34039" s="80"/>
      <c r="AY34039" s="80"/>
      <c r="AZ34039" s="80"/>
      <c r="BA34039" s="80"/>
      <c r="BB34039" s="80"/>
    </row>
    <row r="34040" spans="9:54" x14ac:dyDescent="0.25">
      <c r="I34040" s="80"/>
      <c r="AX34040" s="80"/>
      <c r="AY34040" s="80"/>
      <c r="AZ34040" s="80"/>
      <c r="BA34040" s="80"/>
      <c r="BB34040" s="80"/>
    </row>
    <row r="34041" spans="9:54" x14ac:dyDescent="0.25">
      <c r="I34041" s="80"/>
      <c r="AX34041" s="80"/>
      <c r="AY34041" s="80"/>
      <c r="AZ34041" s="80"/>
      <c r="BA34041" s="80"/>
      <c r="BB34041" s="80"/>
    </row>
    <row r="34042" spans="9:54" x14ac:dyDescent="0.25">
      <c r="I34042" s="80"/>
      <c r="AX34042" s="80"/>
      <c r="AY34042" s="80"/>
      <c r="AZ34042" s="80"/>
      <c r="BA34042" s="80"/>
      <c r="BB34042" s="80"/>
    </row>
    <row r="34043" spans="9:54" x14ac:dyDescent="0.25">
      <c r="I34043" s="80"/>
      <c r="AX34043" s="80"/>
      <c r="AY34043" s="80"/>
      <c r="AZ34043" s="80"/>
      <c r="BA34043" s="80"/>
      <c r="BB34043" s="80"/>
    </row>
    <row r="34044" spans="9:54" x14ac:dyDescent="0.25">
      <c r="I34044" s="80"/>
      <c r="AX34044" s="80"/>
      <c r="AY34044" s="80"/>
      <c r="AZ34044" s="80"/>
      <c r="BA34044" s="80"/>
      <c r="BB34044" s="80"/>
    </row>
    <row r="34045" spans="9:54" x14ac:dyDescent="0.25">
      <c r="I34045" s="80"/>
      <c r="AX34045" s="80"/>
      <c r="AY34045" s="80"/>
      <c r="AZ34045" s="80"/>
      <c r="BA34045" s="80"/>
      <c r="BB34045" s="80"/>
    </row>
    <row r="34046" spans="9:54" x14ac:dyDescent="0.25">
      <c r="I34046" s="80"/>
      <c r="AX34046" s="80"/>
      <c r="AY34046" s="80"/>
      <c r="AZ34046" s="80"/>
      <c r="BA34046" s="80"/>
      <c r="BB34046" s="80"/>
    </row>
    <row r="34047" spans="9:54" x14ac:dyDescent="0.25">
      <c r="I34047" s="80"/>
      <c r="AX34047" s="80"/>
      <c r="AY34047" s="80"/>
      <c r="AZ34047" s="80"/>
      <c r="BA34047" s="80"/>
      <c r="BB34047" s="80"/>
    </row>
    <row r="34048" spans="9:54" x14ac:dyDescent="0.25">
      <c r="I34048" s="80"/>
      <c r="AX34048" s="80"/>
      <c r="AY34048" s="80"/>
      <c r="AZ34048" s="80"/>
      <c r="BA34048" s="80"/>
      <c r="BB34048" s="80"/>
    </row>
    <row r="34049" spans="9:54" x14ac:dyDescent="0.25">
      <c r="I34049" s="80"/>
      <c r="AX34049" s="80"/>
      <c r="AY34049" s="80"/>
      <c r="AZ34049" s="80"/>
      <c r="BA34049" s="80"/>
      <c r="BB34049" s="80"/>
    </row>
    <row r="34050" spans="9:54" x14ac:dyDescent="0.25">
      <c r="I34050" s="80"/>
      <c r="AX34050" s="80"/>
      <c r="AY34050" s="80"/>
      <c r="AZ34050" s="80"/>
      <c r="BA34050" s="80"/>
      <c r="BB34050" s="80"/>
    </row>
    <row r="34051" spans="9:54" x14ac:dyDescent="0.25">
      <c r="I34051" s="80"/>
      <c r="AX34051" s="80"/>
      <c r="AY34051" s="80"/>
      <c r="AZ34051" s="80"/>
      <c r="BA34051" s="80"/>
      <c r="BB34051" s="80"/>
    </row>
    <row r="34052" spans="9:54" x14ac:dyDescent="0.25">
      <c r="I34052" s="80"/>
      <c r="AX34052" s="80"/>
      <c r="AY34052" s="80"/>
      <c r="AZ34052" s="80"/>
      <c r="BA34052" s="80"/>
      <c r="BB34052" s="80"/>
    </row>
    <row r="34053" spans="9:54" x14ac:dyDescent="0.25">
      <c r="I34053" s="80"/>
      <c r="AX34053" s="80"/>
      <c r="AY34053" s="80"/>
      <c r="AZ34053" s="80"/>
      <c r="BA34053" s="80"/>
      <c r="BB34053" s="80"/>
    </row>
    <row r="34054" spans="9:54" x14ac:dyDescent="0.25">
      <c r="I34054" s="80"/>
      <c r="AX34054" s="80"/>
      <c r="AY34054" s="80"/>
      <c r="AZ34054" s="80"/>
      <c r="BA34054" s="80"/>
      <c r="BB34054" s="80"/>
    </row>
    <row r="34055" spans="9:54" x14ac:dyDescent="0.25">
      <c r="I34055" s="80"/>
      <c r="AX34055" s="80"/>
      <c r="AY34055" s="80"/>
      <c r="AZ34055" s="80"/>
      <c r="BA34055" s="80"/>
      <c r="BB34055" s="80"/>
    </row>
    <row r="34056" spans="9:54" x14ac:dyDescent="0.25">
      <c r="I34056" s="80"/>
      <c r="AX34056" s="80"/>
      <c r="AY34056" s="80"/>
      <c r="AZ34056" s="80"/>
      <c r="BA34056" s="80"/>
      <c r="BB34056" s="80"/>
    </row>
    <row r="34057" spans="9:54" x14ac:dyDescent="0.25">
      <c r="I34057" s="80"/>
      <c r="AX34057" s="80"/>
      <c r="AY34057" s="80"/>
      <c r="AZ34057" s="80"/>
      <c r="BA34057" s="80"/>
      <c r="BB34057" s="80"/>
    </row>
    <row r="34058" spans="9:54" x14ac:dyDescent="0.25">
      <c r="I34058" s="80"/>
      <c r="AX34058" s="80"/>
      <c r="AY34058" s="80"/>
      <c r="AZ34058" s="80"/>
      <c r="BA34058" s="80"/>
      <c r="BB34058" s="80"/>
    </row>
    <row r="34059" spans="9:54" x14ac:dyDescent="0.25">
      <c r="I34059" s="80"/>
      <c r="AX34059" s="80"/>
      <c r="AY34059" s="80"/>
      <c r="AZ34059" s="80"/>
      <c r="BA34059" s="80"/>
      <c r="BB34059" s="80"/>
    </row>
    <row r="34060" spans="9:54" x14ac:dyDescent="0.25">
      <c r="I34060" s="80"/>
      <c r="AX34060" s="80"/>
      <c r="AY34060" s="80"/>
      <c r="AZ34060" s="80"/>
      <c r="BA34060" s="80"/>
      <c r="BB34060" s="80"/>
    </row>
    <row r="34061" spans="9:54" x14ac:dyDescent="0.25">
      <c r="I34061" s="80"/>
      <c r="AX34061" s="80"/>
      <c r="AY34061" s="80"/>
      <c r="AZ34061" s="80"/>
      <c r="BA34061" s="80"/>
      <c r="BB34061" s="80"/>
    </row>
    <row r="34062" spans="9:54" x14ac:dyDescent="0.25">
      <c r="I34062" s="80"/>
      <c r="AX34062" s="80"/>
      <c r="AY34062" s="80"/>
      <c r="AZ34062" s="80"/>
      <c r="BA34062" s="80"/>
      <c r="BB34062" s="80"/>
    </row>
    <row r="34063" spans="9:54" x14ac:dyDescent="0.25">
      <c r="I34063" s="80"/>
      <c r="AX34063" s="80"/>
      <c r="AY34063" s="80"/>
      <c r="AZ34063" s="80"/>
      <c r="BA34063" s="80"/>
      <c r="BB34063" s="80"/>
    </row>
    <row r="34064" spans="9:54" x14ac:dyDescent="0.25">
      <c r="I34064" s="80"/>
      <c r="AX34064" s="80"/>
      <c r="AY34064" s="80"/>
      <c r="AZ34064" s="80"/>
      <c r="BA34064" s="80"/>
      <c r="BB34064" s="80"/>
    </row>
    <row r="34065" spans="9:54" x14ac:dyDescent="0.25">
      <c r="I34065" s="80"/>
      <c r="AX34065" s="80"/>
      <c r="AY34065" s="80"/>
      <c r="AZ34065" s="80"/>
      <c r="BA34065" s="80"/>
      <c r="BB34065" s="80"/>
    </row>
    <row r="34066" spans="9:54" x14ac:dyDescent="0.25">
      <c r="I34066" s="80"/>
      <c r="AX34066" s="80"/>
      <c r="AY34066" s="80"/>
      <c r="AZ34066" s="80"/>
      <c r="BA34066" s="80"/>
      <c r="BB34066" s="80"/>
    </row>
    <row r="34067" spans="9:54" x14ac:dyDescent="0.25">
      <c r="I34067" s="80"/>
      <c r="AX34067" s="80"/>
      <c r="AY34067" s="80"/>
      <c r="AZ34067" s="80"/>
      <c r="BA34067" s="80"/>
      <c r="BB34067" s="80"/>
    </row>
    <row r="34068" spans="9:54" x14ac:dyDescent="0.25">
      <c r="I34068" s="80"/>
      <c r="AX34068" s="80"/>
      <c r="AY34068" s="80"/>
      <c r="AZ34068" s="80"/>
      <c r="BA34068" s="80"/>
      <c r="BB34068" s="80"/>
    </row>
    <row r="34069" spans="9:54" x14ac:dyDescent="0.25">
      <c r="I34069" s="80"/>
      <c r="AX34069" s="80"/>
      <c r="AY34069" s="80"/>
      <c r="AZ34069" s="80"/>
      <c r="BA34069" s="80"/>
      <c r="BB34069" s="80"/>
    </row>
    <row r="34070" spans="9:54" x14ac:dyDescent="0.25">
      <c r="I34070" s="80"/>
      <c r="AX34070" s="80"/>
      <c r="AY34070" s="80"/>
      <c r="AZ34070" s="80"/>
      <c r="BA34070" s="80"/>
      <c r="BB34070" s="80"/>
    </row>
    <row r="34071" spans="9:54" x14ac:dyDescent="0.25">
      <c r="I34071" s="80"/>
      <c r="AX34071" s="80"/>
      <c r="AY34071" s="80"/>
      <c r="AZ34071" s="80"/>
      <c r="BA34071" s="80"/>
      <c r="BB34071" s="80"/>
    </row>
    <row r="34072" spans="9:54" x14ac:dyDescent="0.25">
      <c r="I34072" s="80"/>
      <c r="AX34072" s="80"/>
      <c r="AY34072" s="80"/>
      <c r="AZ34072" s="80"/>
      <c r="BA34072" s="80"/>
      <c r="BB34072" s="80"/>
    </row>
    <row r="34073" spans="9:54" x14ac:dyDescent="0.25">
      <c r="I34073" s="80"/>
      <c r="AX34073" s="80"/>
      <c r="AY34073" s="80"/>
      <c r="AZ34073" s="80"/>
      <c r="BA34073" s="80"/>
      <c r="BB34073" s="80"/>
    </row>
    <row r="34074" spans="9:54" x14ac:dyDescent="0.25">
      <c r="I34074" s="80"/>
      <c r="AX34074" s="80"/>
      <c r="AY34074" s="80"/>
      <c r="AZ34074" s="80"/>
      <c r="BA34074" s="80"/>
      <c r="BB34074" s="80"/>
    </row>
    <row r="34075" spans="9:54" x14ac:dyDescent="0.25">
      <c r="I34075" s="80"/>
      <c r="AX34075" s="80"/>
      <c r="AY34075" s="80"/>
      <c r="AZ34075" s="80"/>
      <c r="BA34075" s="80"/>
      <c r="BB34075" s="80"/>
    </row>
    <row r="34076" spans="9:54" x14ac:dyDescent="0.25">
      <c r="I34076" s="80"/>
      <c r="AX34076" s="80"/>
      <c r="AY34076" s="80"/>
      <c r="AZ34076" s="80"/>
      <c r="BA34076" s="80"/>
      <c r="BB34076" s="80"/>
    </row>
    <row r="34077" spans="9:54" x14ac:dyDescent="0.25">
      <c r="I34077" s="80"/>
      <c r="AX34077" s="80"/>
      <c r="AY34077" s="80"/>
      <c r="AZ34077" s="80"/>
      <c r="BA34077" s="80"/>
      <c r="BB34077" s="80"/>
    </row>
    <row r="34078" spans="9:54" x14ac:dyDescent="0.25">
      <c r="I34078" s="80"/>
      <c r="AX34078" s="80"/>
      <c r="AY34078" s="80"/>
      <c r="AZ34078" s="80"/>
      <c r="BA34078" s="80"/>
      <c r="BB34078" s="80"/>
    </row>
    <row r="34079" spans="9:54" x14ac:dyDescent="0.25">
      <c r="I34079" s="80"/>
      <c r="AX34079" s="80"/>
      <c r="AY34079" s="80"/>
      <c r="AZ34079" s="80"/>
      <c r="BA34079" s="80"/>
      <c r="BB34079" s="80"/>
    </row>
    <row r="34080" spans="9:54" x14ac:dyDescent="0.25">
      <c r="I34080" s="80"/>
      <c r="AX34080" s="80"/>
      <c r="AY34080" s="80"/>
      <c r="AZ34080" s="80"/>
      <c r="BA34080" s="80"/>
      <c r="BB34080" s="80"/>
    </row>
    <row r="34081" spans="9:54" x14ac:dyDescent="0.25">
      <c r="I34081" s="80"/>
      <c r="AX34081" s="80"/>
      <c r="AY34081" s="80"/>
      <c r="AZ34081" s="80"/>
      <c r="BA34081" s="80"/>
      <c r="BB34081" s="80"/>
    </row>
    <row r="34082" spans="9:54" x14ac:dyDescent="0.25">
      <c r="I34082" s="80"/>
      <c r="AX34082" s="80"/>
      <c r="AY34082" s="80"/>
      <c r="AZ34082" s="80"/>
      <c r="BA34082" s="80"/>
      <c r="BB34082" s="80"/>
    </row>
    <row r="34083" spans="9:54" x14ac:dyDescent="0.25">
      <c r="I34083" s="80"/>
      <c r="AX34083" s="80"/>
      <c r="AY34083" s="80"/>
      <c r="AZ34083" s="80"/>
      <c r="BA34083" s="80"/>
      <c r="BB34083" s="80"/>
    </row>
    <row r="34084" spans="9:54" x14ac:dyDescent="0.25">
      <c r="I34084" s="80"/>
      <c r="AX34084" s="80"/>
      <c r="AY34084" s="80"/>
      <c r="AZ34084" s="80"/>
      <c r="BA34084" s="80"/>
      <c r="BB34084" s="80"/>
    </row>
    <row r="34085" spans="9:54" x14ac:dyDescent="0.25">
      <c r="I34085" s="80"/>
      <c r="AX34085" s="80"/>
      <c r="AY34085" s="80"/>
      <c r="AZ34085" s="80"/>
      <c r="BA34085" s="80"/>
      <c r="BB34085" s="80"/>
    </row>
    <row r="34086" spans="9:54" x14ac:dyDescent="0.25">
      <c r="I34086" s="80"/>
      <c r="AX34086" s="80"/>
      <c r="AY34086" s="80"/>
      <c r="AZ34086" s="80"/>
      <c r="BA34086" s="80"/>
      <c r="BB34086" s="80"/>
    </row>
    <row r="34087" spans="9:54" x14ac:dyDescent="0.25">
      <c r="I34087" s="80"/>
      <c r="AX34087" s="80"/>
      <c r="AY34087" s="80"/>
      <c r="AZ34087" s="80"/>
      <c r="BA34087" s="80"/>
      <c r="BB34087" s="80"/>
    </row>
    <row r="34088" spans="9:54" x14ac:dyDescent="0.25">
      <c r="I34088" s="80"/>
      <c r="AX34088" s="80"/>
      <c r="AY34088" s="80"/>
      <c r="AZ34088" s="80"/>
      <c r="BA34088" s="80"/>
      <c r="BB34088" s="80"/>
    </row>
    <row r="34089" spans="9:54" x14ac:dyDescent="0.25">
      <c r="I34089" s="80"/>
      <c r="AX34089" s="80"/>
      <c r="AY34089" s="80"/>
      <c r="AZ34089" s="80"/>
      <c r="BA34089" s="80"/>
      <c r="BB34089" s="80"/>
    </row>
    <row r="34090" spans="9:54" x14ac:dyDescent="0.25">
      <c r="I34090" s="80"/>
      <c r="AX34090" s="80"/>
      <c r="AY34090" s="80"/>
      <c r="AZ34090" s="80"/>
      <c r="BA34090" s="80"/>
      <c r="BB34090" s="80"/>
    </row>
    <row r="34091" spans="9:54" x14ac:dyDescent="0.25">
      <c r="I34091" s="80"/>
      <c r="AX34091" s="80"/>
      <c r="AY34091" s="80"/>
      <c r="AZ34091" s="80"/>
      <c r="BA34091" s="80"/>
      <c r="BB34091" s="80"/>
    </row>
    <row r="34092" spans="9:54" x14ac:dyDescent="0.25">
      <c r="I34092" s="80"/>
      <c r="AX34092" s="80"/>
      <c r="AY34092" s="80"/>
      <c r="AZ34092" s="80"/>
      <c r="BA34092" s="80"/>
      <c r="BB34092" s="80"/>
    </row>
    <row r="34093" spans="9:54" x14ac:dyDescent="0.25">
      <c r="I34093" s="80"/>
      <c r="AX34093" s="80"/>
      <c r="AY34093" s="80"/>
      <c r="AZ34093" s="80"/>
      <c r="BA34093" s="80"/>
      <c r="BB34093" s="80"/>
    </row>
    <row r="34094" spans="9:54" x14ac:dyDescent="0.25">
      <c r="I34094" s="80"/>
      <c r="AX34094" s="80"/>
      <c r="AY34094" s="80"/>
      <c r="AZ34094" s="80"/>
      <c r="BA34094" s="80"/>
      <c r="BB34094" s="80"/>
    </row>
    <row r="34095" spans="9:54" x14ac:dyDescent="0.25">
      <c r="I34095" s="80"/>
      <c r="AX34095" s="80"/>
      <c r="AY34095" s="80"/>
      <c r="AZ34095" s="80"/>
      <c r="BA34095" s="80"/>
      <c r="BB34095" s="80"/>
    </row>
    <row r="34096" spans="9:54" x14ac:dyDescent="0.25">
      <c r="I34096" s="80"/>
      <c r="AX34096" s="80"/>
      <c r="AY34096" s="80"/>
      <c r="AZ34096" s="80"/>
      <c r="BA34096" s="80"/>
      <c r="BB34096" s="80"/>
    </row>
    <row r="34097" spans="9:54" x14ac:dyDescent="0.25">
      <c r="I34097" s="80"/>
      <c r="AX34097" s="80"/>
      <c r="AY34097" s="80"/>
      <c r="AZ34097" s="80"/>
      <c r="BA34097" s="80"/>
      <c r="BB34097" s="80"/>
    </row>
    <row r="34098" spans="9:54" x14ac:dyDescent="0.25">
      <c r="I34098" s="80"/>
      <c r="AX34098" s="80"/>
      <c r="AY34098" s="80"/>
      <c r="AZ34098" s="80"/>
      <c r="BA34098" s="80"/>
      <c r="BB34098" s="80"/>
    </row>
    <row r="34099" spans="9:54" x14ac:dyDescent="0.25">
      <c r="I34099" s="80"/>
      <c r="AX34099" s="80"/>
      <c r="AY34099" s="80"/>
      <c r="AZ34099" s="80"/>
      <c r="BA34099" s="80"/>
      <c r="BB34099" s="80"/>
    </row>
    <row r="34100" spans="9:54" x14ac:dyDescent="0.25">
      <c r="I34100" s="80"/>
      <c r="AX34100" s="80"/>
      <c r="AY34100" s="80"/>
      <c r="AZ34100" s="80"/>
      <c r="BA34100" s="80"/>
      <c r="BB34100" s="80"/>
    </row>
    <row r="34101" spans="9:54" x14ac:dyDescent="0.25">
      <c r="I34101" s="80"/>
      <c r="AX34101" s="80"/>
      <c r="AY34101" s="80"/>
      <c r="AZ34101" s="80"/>
      <c r="BA34101" s="80"/>
      <c r="BB34101" s="80"/>
    </row>
    <row r="34102" spans="9:54" x14ac:dyDescent="0.25">
      <c r="I34102" s="80"/>
      <c r="AX34102" s="80"/>
      <c r="AY34102" s="80"/>
      <c r="AZ34102" s="80"/>
      <c r="BA34102" s="80"/>
      <c r="BB34102" s="80"/>
    </row>
    <row r="34103" spans="9:54" x14ac:dyDescent="0.25">
      <c r="I34103" s="80"/>
      <c r="AX34103" s="80"/>
      <c r="AY34103" s="80"/>
      <c r="AZ34103" s="80"/>
      <c r="BA34103" s="80"/>
      <c r="BB34103" s="80"/>
    </row>
    <row r="34104" spans="9:54" x14ac:dyDescent="0.25">
      <c r="I34104" s="80"/>
      <c r="AX34104" s="80"/>
      <c r="AY34104" s="80"/>
      <c r="AZ34104" s="80"/>
      <c r="BA34104" s="80"/>
      <c r="BB34104" s="80"/>
    </row>
    <row r="34105" spans="9:54" x14ac:dyDescent="0.25">
      <c r="I34105" s="80"/>
      <c r="AX34105" s="80"/>
      <c r="AY34105" s="80"/>
      <c r="AZ34105" s="80"/>
      <c r="BA34105" s="80"/>
      <c r="BB34105" s="80"/>
    </row>
    <row r="34106" spans="9:54" x14ac:dyDescent="0.25">
      <c r="I34106" s="80"/>
      <c r="AX34106" s="80"/>
      <c r="AY34106" s="80"/>
      <c r="AZ34106" s="80"/>
      <c r="BA34106" s="80"/>
      <c r="BB34106" s="80"/>
    </row>
    <row r="34107" spans="9:54" x14ac:dyDescent="0.25">
      <c r="I34107" s="80"/>
      <c r="AX34107" s="80"/>
      <c r="AY34107" s="80"/>
      <c r="AZ34107" s="80"/>
      <c r="BA34107" s="80"/>
      <c r="BB34107" s="80"/>
    </row>
    <row r="34108" spans="9:54" x14ac:dyDescent="0.25">
      <c r="I34108" s="80"/>
      <c r="AX34108" s="80"/>
      <c r="AY34108" s="80"/>
      <c r="AZ34108" s="80"/>
      <c r="BA34108" s="80"/>
      <c r="BB34108" s="80"/>
    </row>
    <row r="34109" spans="9:54" x14ac:dyDescent="0.25">
      <c r="I34109" s="80"/>
      <c r="AX34109" s="80"/>
      <c r="AY34109" s="80"/>
      <c r="AZ34109" s="80"/>
      <c r="BA34109" s="80"/>
      <c r="BB34109" s="80"/>
    </row>
    <row r="34110" spans="9:54" x14ac:dyDescent="0.25">
      <c r="I34110" s="80"/>
      <c r="AX34110" s="80"/>
      <c r="AY34110" s="80"/>
      <c r="AZ34110" s="80"/>
      <c r="BA34110" s="80"/>
      <c r="BB34110" s="80"/>
    </row>
    <row r="34111" spans="9:54" x14ac:dyDescent="0.25">
      <c r="I34111" s="80"/>
      <c r="AX34111" s="80"/>
      <c r="AY34111" s="80"/>
      <c r="AZ34111" s="80"/>
      <c r="BA34111" s="80"/>
      <c r="BB34111" s="80"/>
    </row>
    <row r="34112" spans="9:54" x14ac:dyDescent="0.25">
      <c r="I34112" s="80"/>
      <c r="AX34112" s="80"/>
      <c r="AY34112" s="80"/>
      <c r="AZ34112" s="80"/>
      <c r="BA34112" s="80"/>
      <c r="BB34112" s="80"/>
    </row>
    <row r="34113" spans="9:54" x14ac:dyDescent="0.25">
      <c r="I34113" s="80"/>
      <c r="AX34113" s="80"/>
      <c r="AY34113" s="80"/>
      <c r="AZ34113" s="80"/>
      <c r="BA34113" s="80"/>
      <c r="BB34113" s="80"/>
    </row>
    <row r="34114" spans="9:54" x14ac:dyDescent="0.25">
      <c r="I34114" s="80"/>
      <c r="AX34114" s="80"/>
      <c r="AY34114" s="80"/>
      <c r="AZ34114" s="80"/>
      <c r="BA34114" s="80"/>
      <c r="BB34114" s="80"/>
    </row>
    <row r="34115" spans="9:54" x14ac:dyDescent="0.25">
      <c r="I34115" s="80"/>
      <c r="AX34115" s="80"/>
      <c r="AY34115" s="80"/>
      <c r="AZ34115" s="80"/>
      <c r="BA34115" s="80"/>
      <c r="BB34115" s="80"/>
    </row>
    <row r="34116" spans="9:54" x14ac:dyDescent="0.25">
      <c r="I34116" s="80"/>
      <c r="AX34116" s="80"/>
      <c r="AY34116" s="80"/>
      <c r="AZ34116" s="80"/>
      <c r="BA34116" s="80"/>
      <c r="BB34116" s="80"/>
    </row>
    <row r="34117" spans="9:54" x14ac:dyDescent="0.25">
      <c r="I34117" s="80"/>
      <c r="AX34117" s="80"/>
      <c r="AY34117" s="80"/>
      <c r="AZ34117" s="80"/>
      <c r="BA34117" s="80"/>
      <c r="BB34117" s="80"/>
    </row>
    <row r="34118" spans="9:54" x14ac:dyDescent="0.25">
      <c r="I34118" s="80"/>
      <c r="AX34118" s="80"/>
      <c r="AY34118" s="80"/>
      <c r="AZ34118" s="80"/>
      <c r="BA34118" s="80"/>
      <c r="BB34118" s="80"/>
    </row>
    <row r="34119" spans="9:54" x14ac:dyDescent="0.25">
      <c r="I34119" s="80"/>
      <c r="AX34119" s="80"/>
      <c r="AY34119" s="80"/>
      <c r="AZ34119" s="80"/>
      <c r="BA34119" s="80"/>
      <c r="BB34119" s="80"/>
    </row>
    <row r="34120" spans="9:54" x14ac:dyDescent="0.25">
      <c r="I34120" s="80"/>
      <c r="AX34120" s="80"/>
      <c r="AY34120" s="80"/>
      <c r="AZ34120" s="80"/>
      <c r="BA34120" s="80"/>
      <c r="BB34120" s="80"/>
    </row>
    <row r="34121" spans="9:54" x14ac:dyDescent="0.25">
      <c r="I34121" s="80"/>
      <c r="AX34121" s="80"/>
      <c r="AY34121" s="80"/>
      <c r="AZ34121" s="80"/>
      <c r="BA34121" s="80"/>
      <c r="BB34121" s="80"/>
    </row>
    <row r="34122" spans="9:54" x14ac:dyDescent="0.25">
      <c r="I34122" s="80"/>
      <c r="AX34122" s="80"/>
      <c r="AY34122" s="80"/>
      <c r="AZ34122" s="80"/>
      <c r="BA34122" s="80"/>
      <c r="BB34122" s="80"/>
    </row>
    <row r="34123" spans="9:54" x14ac:dyDescent="0.25">
      <c r="I34123" s="80"/>
      <c r="AX34123" s="80"/>
      <c r="AY34123" s="80"/>
      <c r="AZ34123" s="80"/>
      <c r="BA34123" s="80"/>
      <c r="BB34123" s="80"/>
    </row>
    <row r="34124" spans="9:54" x14ac:dyDescent="0.25">
      <c r="I34124" s="80"/>
      <c r="AX34124" s="80"/>
      <c r="AY34124" s="80"/>
      <c r="AZ34124" s="80"/>
      <c r="BA34124" s="80"/>
      <c r="BB34124" s="80"/>
    </row>
    <row r="34125" spans="9:54" x14ac:dyDescent="0.25">
      <c r="I34125" s="80"/>
      <c r="AX34125" s="80"/>
      <c r="AY34125" s="80"/>
      <c r="AZ34125" s="80"/>
      <c r="BA34125" s="80"/>
      <c r="BB34125" s="80"/>
    </row>
    <row r="34126" spans="9:54" x14ac:dyDescent="0.25">
      <c r="I34126" s="80"/>
      <c r="AX34126" s="80"/>
      <c r="AY34126" s="80"/>
      <c r="AZ34126" s="80"/>
      <c r="BA34126" s="80"/>
      <c r="BB34126" s="80"/>
    </row>
    <row r="34127" spans="9:54" x14ac:dyDescent="0.25">
      <c r="I34127" s="80"/>
      <c r="AX34127" s="80"/>
      <c r="AY34127" s="80"/>
      <c r="AZ34127" s="80"/>
      <c r="BA34127" s="80"/>
      <c r="BB34127" s="80"/>
    </row>
    <row r="34128" spans="9:54" x14ac:dyDescent="0.25">
      <c r="I34128" s="80"/>
      <c r="AX34128" s="80"/>
      <c r="AY34128" s="80"/>
      <c r="AZ34128" s="80"/>
      <c r="BA34128" s="80"/>
      <c r="BB34128" s="80"/>
    </row>
    <row r="34129" spans="9:54" x14ac:dyDescent="0.25">
      <c r="I34129" s="80"/>
      <c r="AX34129" s="80"/>
      <c r="AY34129" s="80"/>
      <c r="AZ34129" s="80"/>
      <c r="BA34129" s="80"/>
      <c r="BB34129" s="80"/>
    </row>
    <row r="34130" spans="9:54" x14ac:dyDescent="0.25">
      <c r="I34130" s="80"/>
      <c r="AX34130" s="80"/>
      <c r="AY34130" s="80"/>
      <c r="AZ34130" s="80"/>
      <c r="BA34130" s="80"/>
      <c r="BB34130" s="80"/>
    </row>
    <row r="34131" spans="9:54" x14ac:dyDescent="0.25">
      <c r="I34131" s="80"/>
      <c r="AX34131" s="80"/>
      <c r="AY34131" s="80"/>
      <c r="AZ34131" s="80"/>
      <c r="BA34131" s="80"/>
      <c r="BB34131" s="80"/>
    </row>
    <row r="34132" spans="9:54" x14ac:dyDescent="0.25">
      <c r="I34132" s="80"/>
      <c r="AX34132" s="80"/>
      <c r="AY34132" s="80"/>
      <c r="AZ34132" s="80"/>
      <c r="BA34132" s="80"/>
      <c r="BB34132" s="80"/>
    </row>
    <row r="34133" spans="9:54" x14ac:dyDescent="0.25">
      <c r="I34133" s="80"/>
      <c r="AX34133" s="80"/>
      <c r="AY34133" s="80"/>
      <c r="AZ34133" s="80"/>
      <c r="BA34133" s="80"/>
      <c r="BB34133" s="80"/>
    </row>
    <row r="34134" spans="9:54" x14ac:dyDescent="0.25">
      <c r="I34134" s="80"/>
      <c r="AX34134" s="80"/>
      <c r="AY34134" s="80"/>
      <c r="AZ34134" s="80"/>
      <c r="BA34134" s="80"/>
      <c r="BB34134" s="80"/>
    </row>
    <row r="34135" spans="9:54" x14ac:dyDescent="0.25">
      <c r="I34135" s="80"/>
      <c r="AX34135" s="80"/>
      <c r="AY34135" s="80"/>
      <c r="AZ34135" s="80"/>
      <c r="BA34135" s="80"/>
      <c r="BB34135" s="80"/>
    </row>
    <row r="34136" spans="9:54" x14ac:dyDescent="0.25">
      <c r="I34136" s="80"/>
      <c r="AX34136" s="80"/>
      <c r="AY34136" s="80"/>
      <c r="AZ34136" s="80"/>
      <c r="BA34136" s="80"/>
      <c r="BB34136" s="80"/>
    </row>
    <row r="34137" spans="9:54" x14ac:dyDescent="0.25">
      <c r="I34137" s="80"/>
      <c r="AX34137" s="80"/>
      <c r="AY34137" s="80"/>
      <c r="AZ34137" s="80"/>
      <c r="BA34137" s="80"/>
      <c r="BB34137" s="80"/>
    </row>
    <row r="34138" spans="9:54" x14ac:dyDescent="0.25">
      <c r="I34138" s="80"/>
      <c r="AX34138" s="80"/>
      <c r="AY34138" s="80"/>
      <c r="AZ34138" s="80"/>
      <c r="BA34138" s="80"/>
      <c r="BB34138" s="80"/>
    </row>
    <row r="34139" spans="9:54" x14ac:dyDescent="0.25">
      <c r="I34139" s="80"/>
      <c r="AX34139" s="80"/>
      <c r="AY34139" s="80"/>
      <c r="AZ34139" s="80"/>
      <c r="BA34139" s="80"/>
      <c r="BB34139" s="80"/>
    </row>
    <row r="34140" spans="9:54" x14ac:dyDescent="0.25">
      <c r="I34140" s="80"/>
      <c r="AX34140" s="80"/>
      <c r="AY34140" s="80"/>
      <c r="AZ34140" s="80"/>
      <c r="BA34140" s="80"/>
      <c r="BB34140" s="80"/>
    </row>
    <row r="34141" spans="9:54" x14ac:dyDescent="0.25">
      <c r="I34141" s="80"/>
      <c r="AX34141" s="80"/>
      <c r="AY34141" s="80"/>
      <c r="AZ34141" s="80"/>
      <c r="BA34141" s="80"/>
      <c r="BB34141" s="80"/>
    </row>
    <row r="34142" spans="9:54" x14ac:dyDescent="0.25">
      <c r="I34142" s="80"/>
      <c r="AX34142" s="80"/>
      <c r="AY34142" s="80"/>
      <c r="AZ34142" s="80"/>
      <c r="BA34142" s="80"/>
      <c r="BB34142" s="80"/>
    </row>
    <row r="34143" spans="9:54" x14ac:dyDescent="0.25">
      <c r="I34143" s="80"/>
      <c r="AX34143" s="80"/>
      <c r="AY34143" s="80"/>
      <c r="AZ34143" s="80"/>
      <c r="BA34143" s="80"/>
      <c r="BB34143" s="80"/>
    </row>
    <row r="34144" spans="9:54" x14ac:dyDescent="0.25">
      <c r="I34144" s="80"/>
      <c r="AX34144" s="80"/>
      <c r="AY34144" s="80"/>
      <c r="AZ34144" s="80"/>
      <c r="BA34144" s="80"/>
      <c r="BB34144" s="80"/>
    </row>
    <row r="34145" spans="9:54" x14ac:dyDescent="0.25">
      <c r="I34145" s="80"/>
      <c r="AX34145" s="80"/>
      <c r="AY34145" s="80"/>
      <c r="AZ34145" s="80"/>
      <c r="BA34145" s="80"/>
      <c r="BB34145" s="80"/>
    </row>
    <row r="34146" spans="9:54" x14ac:dyDescent="0.25">
      <c r="I34146" s="80"/>
      <c r="AX34146" s="80"/>
      <c r="AY34146" s="80"/>
      <c r="AZ34146" s="80"/>
      <c r="BA34146" s="80"/>
      <c r="BB34146" s="80"/>
    </row>
    <row r="34147" spans="9:54" x14ac:dyDescent="0.25">
      <c r="I34147" s="80"/>
      <c r="AX34147" s="80"/>
      <c r="AY34147" s="80"/>
      <c r="AZ34147" s="80"/>
      <c r="BA34147" s="80"/>
      <c r="BB34147" s="80"/>
    </row>
    <row r="34148" spans="9:54" x14ac:dyDescent="0.25">
      <c r="I34148" s="80"/>
      <c r="AX34148" s="80"/>
      <c r="AY34148" s="80"/>
      <c r="AZ34148" s="80"/>
      <c r="BA34148" s="80"/>
      <c r="BB34148" s="80"/>
    </row>
    <row r="34149" spans="9:54" x14ac:dyDescent="0.25">
      <c r="I34149" s="80"/>
      <c r="AX34149" s="80"/>
      <c r="AY34149" s="80"/>
      <c r="AZ34149" s="80"/>
      <c r="BA34149" s="80"/>
      <c r="BB34149" s="80"/>
    </row>
    <row r="34150" spans="9:54" x14ac:dyDescent="0.25">
      <c r="I34150" s="80"/>
      <c r="AX34150" s="80"/>
      <c r="AY34150" s="80"/>
      <c r="AZ34150" s="80"/>
      <c r="BA34150" s="80"/>
      <c r="BB34150" s="80"/>
    </row>
    <row r="34151" spans="9:54" x14ac:dyDescent="0.25">
      <c r="I34151" s="80"/>
      <c r="AX34151" s="80"/>
      <c r="AY34151" s="80"/>
      <c r="AZ34151" s="80"/>
      <c r="BA34151" s="80"/>
      <c r="BB34151" s="80"/>
    </row>
    <row r="34152" spans="9:54" x14ac:dyDescent="0.25">
      <c r="I34152" s="80"/>
      <c r="AX34152" s="80"/>
      <c r="AY34152" s="80"/>
      <c r="AZ34152" s="80"/>
      <c r="BA34152" s="80"/>
      <c r="BB34152" s="80"/>
    </row>
    <row r="34153" spans="9:54" x14ac:dyDescent="0.25">
      <c r="I34153" s="80"/>
      <c r="AX34153" s="80"/>
      <c r="AY34153" s="80"/>
      <c r="AZ34153" s="80"/>
      <c r="BA34153" s="80"/>
      <c r="BB34153" s="80"/>
    </row>
    <row r="34154" spans="9:54" x14ac:dyDescent="0.25">
      <c r="I34154" s="80"/>
      <c r="AX34154" s="80"/>
      <c r="AY34154" s="80"/>
      <c r="AZ34154" s="80"/>
      <c r="BA34154" s="80"/>
      <c r="BB34154" s="80"/>
    </row>
    <row r="34155" spans="9:54" x14ac:dyDescent="0.25">
      <c r="I34155" s="80"/>
      <c r="AX34155" s="80"/>
      <c r="AY34155" s="80"/>
      <c r="AZ34155" s="80"/>
      <c r="BA34155" s="80"/>
      <c r="BB34155" s="80"/>
    </row>
    <row r="34156" spans="9:54" x14ac:dyDescent="0.25">
      <c r="I34156" s="80"/>
      <c r="AX34156" s="80"/>
      <c r="AY34156" s="80"/>
      <c r="AZ34156" s="80"/>
      <c r="BA34156" s="80"/>
      <c r="BB34156" s="80"/>
    </row>
    <row r="34157" spans="9:54" x14ac:dyDescent="0.25">
      <c r="I34157" s="80"/>
      <c r="AX34157" s="80"/>
      <c r="AY34157" s="80"/>
      <c r="AZ34157" s="80"/>
      <c r="BA34157" s="80"/>
      <c r="BB34157" s="80"/>
    </row>
    <row r="34158" spans="9:54" x14ac:dyDescent="0.25">
      <c r="I34158" s="80"/>
      <c r="AX34158" s="80"/>
      <c r="AY34158" s="80"/>
      <c r="AZ34158" s="80"/>
      <c r="BA34158" s="80"/>
      <c r="BB34158" s="80"/>
    </row>
    <row r="34159" spans="9:54" x14ac:dyDescent="0.25">
      <c r="I34159" s="80"/>
      <c r="AX34159" s="80"/>
      <c r="AY34159" s="80"/>
      <c r="AZ34159" s="80"/>
      <c r="BA34159" s="80"/>
      <c r="BB34159" s="80"/>
    </row>
    <row r="34160" spans="9:54" x14ac:dyDescent="0.25">
      <c r="I34160" s="80"/>
      <c r="AX34160" s="80"/>
      <c r="AY34160" s="80"/>
      <c r="AZ34160" s="80"/>
      <c r="BA34160" s="80"/>
      <c r="BB34160" s="80"/>
    </row>
    <row r="34161" spans="9:54" x14ac:dyDescent="0.25">
      <c r="I34161" s="80"/>
      <c r="AX34161" s="80"/>
      <c r="AY34161" s="80"/>
      <c r="AZ34161" s="80"/>
      <c r="BA34161" s="80"/>
      <c r="BB34161" s="80"/>
    </row>
    <row r="34162" spans="9:54" x14ac:dyDescent="0.25">
      <c r="I34162" s="80"/>
      <c r="AX34162" s="80"/>
      <c r="AY34162" s="80"/>
      <c r="AZ34162" s="80"/>
      <c r="BA34162" s="80"/>
      <c r="BB34162" s="80"/>
    </row>
    <row r="34163" spans="9:54" x14ac:dyDescent="0.25">
      <c r="I34163" s="80"/>
      <c r="AX34163" s="80"/>
      <c r="AY34163" s="80"/>
      <c r="AZ34163" s="80"/>
      <c r="BA34163" s="80"/>
      <c r="BB34163" s="80"/>
    </row>
    <row r="34164" spans="9:54" x14ac:dyDescent="0.25">
      <c r="I34164" s="80"/>
      <c r="AX34164" s="80"/>
      <c r="AY34164" s="80"/>
      <c r="AZ34164" s="80"/>
      <c r="BA34164" s="80"/>
      <c r="BB34164" s="80"/>
    </row>
    <row r="34165" spans="9:54" x14ac:dyDescent="0.25">
      <c r="I34165" s="80"/>
      <c r="AX34165" s="80"/>
      <c r="AY34165" s="80"/>
      <c r="AZ34165" s="80"/>
      <c r="BA34165" s="80"/>
      <c r="BB34165" s="80"/>
    </row>
    <row r="34166" spans="9:54" x14ac:dyDescent="0.25">
      <c r="I34166" s="80"/>
      <c r="AX34166" s="80"/>
      <c r="AY34166" s="80"/>
      <c r="AZ34166" s="80"/>
      <c r="BA34166" s="80"/>
      <c r="BB34166" s="80"/>
    </row>
    <row r="34167" spans="9:54" x14ac:dyDescent="0.25">
      <c r="I34167" s="80"/>
      <c r="AX34167" s="80"/>
      <c r="AY34167" s="80"/>
      <c r="AZ34167" s="80"/>
      <c r="BA34167" s="80"/>
      <c r="BB34167" s="80"/>
    </row>
    <row r="34168" spans="9:54" x14ac:dyDescent="0.25">
      <c r="I34168" s="80"/>
      <c r="AX34168" s="80"/>
      <c r="AY34168" s="80"/>
      <c r="AZ34168" s="80"/>
      <c r="BA34168" s="80"/>
      <c r="BB34168" s="80"/>
    </row>
    <row r="34169" spans="9:54" x14ac:dyDescent="0.25">
      <c r="I34169" s="80"/>
      <c r="AX34169" s="80"/>
      <c r="AY34169" s="80"/>
      <c r="AZ34169" s="80"/>
      <c r="BA34169" s="80"/>
      <c r="BB34169" s="80"/>
    </row>
    <row r="34170" spans="9:54" x14ac:dyDescent="0.25">
      <c r="I34170" s="80"/>
      <c r="AX34170" s="80"/>
      <c r="AY34170" s="80"/>
      <c r="AZ34170" s="80"/>
      <c r="BA34170" s="80"/>
      <c r="BB34170" s="80"/>
    </row>
    <row r="34171" spans="9:54" x14ac:dyDescent="0.25">
      <c r="I34171" s="80"/>
      <c r="AX34171" s="80"/>
      <c r="AY34171" s="80"/>
      <c r="AZ34171" s="80"/>
      <c r="BA34171" s="80"/>
      <c r="BB34171" s="80"/>
    </row>
    <row r="34172" spans="9:54" x14ac:dyDescent="0.25">
      <c r="I34172" s="80"/>
      <c r="AX34172" s="80"/>
      <c r="AY34172" s="80"/>
      <c r="AZ34172" s="80"/>
      <c r="BA34172" s="80"/>
      <c r="BB34172" s="80"/>
    </row>
    <row r="34173" spans="9:54" x14ac:dyDescent="0.25">
      <c r="I34173" s="80"/>
      <c r="AX34173" s="80"/>
      <c r="AY34173" s="80"/>
      <c r="AZ34173" s="80"/>
      <c r="BA34173" s="80"/>
      <c r="BB34173" s="80"/>
    </row>
    <row r="34174" spans="9:54" x14ac:dyDescent="0.25">
      <c r="I34174" s="80"/>
      <c r="AX34174" s="80"/>
      <c r="AY34174" s="80"/>
      <c r="AZ34174" s="80"/>
      <c r="BA34174" s="80"/>
      <c r="BB34174" s="80"/>
    </row>
    <row r="34175" spans="9:54" x14ac:dyDescent="0.25">
      <c r="I34175" s="80"/>
      <c r="AX34175" s="80"/>
      <c r="AY34175" s="80"/>
      <c r="AZ34175" s="80"/>
      <c r="BA34175" s="80"/>
      <c r="BB34175" s="80"/>
    </row>
    <row r="34176" spans="9:54" x14ac:dyDescent="0.25">
      <c r="I34176" s="80"/>
      <c r="AX34176" s="80"/>
      <c r="AY34176" s="80"/>
      <c r="AZ34176" s="80"/>
      <c r="BA34176" s="80"/>
      <c r="BB34176" s="80"/>
    </row>
    <row r="34177" spans="9:54" x14ac:dyDescent="0.25">
      <c r="I34177" s="80"/>
      <c r="AX34177" s="80"/>
      <c r="AY34177" s="80"/>
      <c r="AZ34177" s="80"/>
      <c r="BA34177" s="80"/>
      <c r="BB34177" s="80"/>
    </row>
    <row r="34178" spans="9:54" x14ac:dyDescent="0.25">
      <c r="I34178" s="80"/>
      <c r="AX34178" s="80"/>
      <c r="AY34178" s="80"/>
      <c r="AZ34178" s="80"/>
      <c r="BA34178" s="80"/>
      <c r="BB34178" s="80"/>
    </row>
    <row r="34179" spans="9:54" x14ac:dyDescent="0.25">
      <c r="I34179" s="80"/>
      <c r="AX34179" s="80"/>
      <c r="AY34179" s="80"/>
      <c r="AZ34179" s="80"/>
      <c r="BA34179" s="80"/>
      <c r="BB34179" s="80"/>
    </row>
    <row r="34180" spans="9:54" x14ac:dyDescent="0.25">
      <c r="I34180" s="80"/>
      <c r="AX34180" s="80"/>
      <c r="AY34180" s="80"/>
      <c r="AZ34180" s="80"/>
      <c r="BA34180" s="80"/>
      <c r="BB34180" s="80"/>
    </row>
    <row r="34181" spans="9:54" x14ac:dyDescent="0.25">
      <c r="I34181" s="80"/>
      <c r="AX34181" s="80"/>
      <c r="AY34181" s="80"/>
      <c r="AZ34181" s="80"/>
      <c r="BA34181" s="80"/>
      <c r="BB34181" s="80"/>
    </row>
    <row r="34182" spans="9:54" x14ac:dyDescent="0.25">
      <c r="I34182" s="80"/>
      <c r="AX34182" s="80"/>
      <c r="AY34182" s="80"/>
      <c r="AZ34182" s="80"/>
      <c r="BA34182" s="80"/>
      <c r="BB34182" s="80"/>
    </row>
    <row r="34183" spans="9:54" x14ac:dyDescent="0.25">
      <c r="I34183" s="80"/>
      <c r="AX34183" s="80"/>
      <c r="AY34183" s="80"/>
      <c r="AZ34183" s="80"/>
      <c r="BA34183" s="80"/>
      <c r="BB34183" s="80"/>
    </row>
    <row r="34184" spans="9:54" x14ac:dyDescent="0.25">
      <c r="I34184" s="80"/>
      <c r="AX34184" s="80"/>
      <c r="AY34184" s="80"/>
      <c r="AZ34184" s="80"/>
      <c r="BA34184" s="80"/>
      <c r="BB34184" s="80"/>
    </row>
    <row r="34185" spans="9:54" x14ac:dyDescent="0.25">
      <c r="I34185" s="80"/>
      <c r="AX34185" s="80"/>
      <c r="AY34185" s="80"/>
      <c r="AZ34185" s="80"/>
      <c r="BA34185" s="80"/>
      <c r="BB34185" s="80"/>
    </row>
    <row r="34186" spans="9:54" x14ac:dyDescent="0.25">
      <c r="I34186" s="80"/>
      <c r="AX34186" s="80"/>
      <c r="AY34186" s="80"/>
      <c r="AZ34186" s="80"/>
      <c r="BA34186" s="80"/>
      <c r="BB34186" s="80"/>
    </row>
    <row r="34187" spans="9:54" x14ac:dyDescent="0.25">
      <c r="I34187" s="80"/>
      <c r="AX34187" s="80"/>
      <c r="AY34187" s="80"/>
      <c r="AZ34187" s="80"/>
      <c r="BA34187" s="80"/>
      <c r="BB34187" s="80"/>
    </row>
    <row r="34188" spans="9:54" x14ac:dyDescent="0.25">
      <c r="I34188" s="80"/>
      <c r="AX34188" s="80"/>
      <c r="AY34188" s="80"/>
      <c r="AZ34188" s="80"/>
      <c r="BA34188" s="80"/>
      <c r="BB34188" s="80"/>
    </row>
    <row r="34189" spans="9:54" x14ac:dyDescent="0.25">
      <c r="I34189" s="80"/>
      <c r="AX34189" s="80"/>
      <c r="AY34189" s="80"/>
      <c r="AZ34189" s="80"/>
      <c r="BA34189" s="80"/>
      <c r="BB34189" s="80"/>
    </row>
    <row r="34190" spans="9:54" x14ac:dyDescent="0.25">
      <c r="I34190" s="80"/>
      <c r="AX34190" s="80"/>
      <c r="AY34190" s="80"/>
      <c r="AZ34190" s="80"/>
      <c r="BA34190" s="80"/>
      <c r="BB34190" s="80"/>
    </row>
    <row r="34191" spans="9:54" x14ac:dyDescent="0.25">
      <c r="I34191" s="80"/>
      <c r="AX34191" s="80"/>
      <c r="AY34191" s="80"/>
      <c r="AZ34191" s="80"/>
      <c r="BA34191" s="80"/>
      <c r="BB34191" s="80"/>
    </row>
    <row r="34192" spans="9:54" x14ac:dyDescent="0.25">
      <c r="I34192" s="80"/>
      <c r="AX34192" s="80"/>
      <c r="AY34192" s="80"/>
      <c r="AZ34192" s="80"/>
      <c r="BA34192" s="80"/>
      <c r="BB34192" s="80"/>
    </row>
    <row r="34193" spans="9:54" x14ac:dyDescent="0.25">
      <c r="I34193" s="80"/>
      <c r="AX34193" s="80"/>
      <c r="AY34193" s="80"/>
      <c r="AZ34193" s="80"/>
      <c r="BA34193" s="80"/>
      <c r="BB34193" s="80"/>
    </row>
    <row r="34194" spans="9:54" x14ac:dyDescent="0.25">
      <c r="I34194" s="80"/>
      <c r="AX34194" s="80"/>
      <c r="AY34194" s="80"/>
      <c r="AZ34194" s="80"/>
      <c r="BA34194" s="80"/>
      <c r="BB34194" s="80"/>
    </row>
    <row r="34195" spans="9:54" x14ac:dyDescent="0.25">
      <c r="I34195" s="80"/>
      <c r="AX34195" s="80"/>
      <c r="AY34195" s="80"/>
      <c r="AZ34195" s="80"/>
      <c r="BA34195" s="80"/>
      <c r="BB34195" s="80"/>
    </row>
    <row r="34196" spans="9:54" x14ac:dyDescent="0.25">
      <c r="I34196" s="80"/>
      <c r="AX34196" s="80"/>
      <c r="AY34196" s="80"/>
      <c r="AZ34196" s="80"/>
      <c r="BA34196" s="80"/>
      <c r="BB34196" s="80"/>
    </row>
    <row r="34197" spans="9:54" x14ac:dyDescent="0.25">
      <c r="I34197" s="80"/>
      <c r="AX34197" s="80"/>
      <c r="AY34197" s="80"/>
      <c r="AZ34197" s="80"/>
      <c r="BA34197" s="80"/>
      <c r="BB34197" s="80"/>
    </row>
    <row r="34198" spans="9:54" x14ac:dyDescent="0.25">
      <c r="I34198" s="80"/>
      <c r="AX34198" s="80"/>
      <c r="AY34198" s="80"/>
      <c r="AZ34198" s="80"/>
      <c r="BA34198" s="80"/>
      <c r="BB34198" s="80"/>
    </row>
    <row r="34199" spans="9:54" x14ac:dyDescent="0.25">
      <c r="I34199" s="80"/>
      <c r="AX34199" s="80"/>
      <c r="AY34199" s="80"/>
      <c r="AZ34199" s="80"/>
      <c r="BA34199" s="80"/>
      <c r="BB34199" s="80"/>
    </row>
    <row r="34200" spans="9:54" x14ac:dyDescent="0.25">
      <c r="I34200" s="80"/>
      <c r="AX34200" s="80"/>
      <c r="AY34200" s="80"/>
      <c r="AZ34200" s="80"/>
      <c r="BA34200" s="80"/>
      <c r="BB34200" s="80"/>
    </row>
    <row r="34201" spans="9:54" x14ac:dyDescent="0.25">
      <c r="I34201" s="80"/>
      <c r="AX34201" s="80"/>
      <c r="AY34201" s="80"/>
      <c r="AZ34201" s="80"/>
      <c r="BA34201" s="80"/>
      <c r="BB34201" s="80"/>
    </row>
    <row r="34202" spans="9:54" x14ac:dyDescent="0.25">
      <c r="I34202" s="80"/>
      <c r="AX34202" s="80"/>
      <c r="AY34202" s="80"/>
      <c r="AZ34202" s="80"/>
      <c r="BA34202" s="80"/>
      <c r="BB34202" s="80"/>
    </row>
    <row r="34203" spans="9:54" x14ac:dyDescent="0.25">
      <c r="I34203" s="80"/>
      <c r="AX34203" s="80"/>
      <c r="AY34203" s="80"/>
      <c r="AZ34203" s="80"/>
      <c r="BA34203" s="80"/>
      <c r="BB34203" s="80"/>
    </row>
    <row r="34204" spans="9:54" x14ac:dyDescent="0.25">
      <c r="I34204" s="80"/>
      <c r="AX34204" s="80"/>
      <c r="AY34204" s="80"/>
      <c r="AZ34204" s="80"/>
      <c r="BA34204" s="80"/>
      <c r="BB34204" s="80"/>
    </row>
    <row r="34205" spans="9:54" x14ac:dyDescent="0.25">
      <c r="I34205" s="80"/>
      <c r="AX34205" s="80"/>
      <c r="AY34205" s="80"/>
      <c r="AZ34205" s="80"/>
      <c r="BA34205" s="80"/>
      <c r="BB34205" s="80"/>
    </row>
    <row r="34206" spans="9:54" x14ac:dyDescent="0.25">
      <c r="I34206" s="80"/>
      <c r="AX34206" s="80"/>
      <c r="AY34206" s="80"/>
      <c r="AZ34206" s="80"/>
      <c r="BA34206" s="80"/>
      <c r="BB34206" s="80"/>
    </row>
    <row r="34207" spans="9:54" x14ac:dyDescent="0.25">
      <c r="I34207" s="80"/>
      <c r="AX34207" s="80"/>
      <c r="AY34207" s="80"/>
      <c r="AZ34207" s="80"/>
      <c r="BA34207" s="80"/>
      <c r="BB34207" s="80"/>
    </row>
    <row r="34208" spans="9:54" x14ac:dyDescent="0.25">
      <c r="I34208" s="80"/>
      <c r="AX34208" s="80"/>
      <c r="AY34208" s="80"/>
      <c r="AZ34208" s="80"/>
      <c r="BA34208" s="80"/>
      <c r="BB34208" s="80"/>
    </row>
    <row r="34209" spans="9:54" x14ac:dyDescent="0.25">
      <c r="I34209" s="80"/>
      <c r="AX34209" s="80"/>
      <c r="AY34209" s="80"/>
      <c r="AZ34209" s="80"/>
      <c r="BA34209" s="80"/>
      <c r="BB34209" s="80"/>
    </row>
    <row r="34210" spans="9:54" x14ac:dyDescent="0.25">
      <c r="I34210" s="80"/>
      <c r="AX34210" s="80"/>
      <c r="AY34210" s="80"/>
      <c r="AZ34210" s="80"/>
      <c r="BA34210" s="80"/>
      <c r="BB34210" s="80"/>
    </row>
    <row r="34211" spans="9:54" x14ac:dyDescent="0.25">
      <c r="I34211" s="80"/>
      <c r="AX34211" s="80"/>
      <c r="AY34211" s="80"/>
      <c r="AZ34211" s="80"/>
      <c r="BA34211" s="80"/>
      <c r="BB34211" s="80"/>
    </row>
    <row r="34212" spans="9:54" x14ac:dyDescent="0.25">
      <c r="I34212" s="80"/>
      <c r="AX34212" s="80"/>
      <c r="AY34212" s="80"/>
      <c r="AZ34212" s="80"/>
      <c r="BA34212" s="80"/>
      <c r="BB34212" s="80"/>
    </row>
    <row r="34213" spans="9:54" x14ac:dyDescent="0.25">
      <c r="I34213" s="80"/>
      <c r="AX34213" s="80"/>
      <c r="AY34213" s="80"/>
      <c r="AZ34213" s="80"/>
      <c r="BA34213" s="80"/>
      <c r="BB34213" s="80"/>
    </row>
    <row r="34214" spans="9:54" x14ac:dyDescent="0.25">
      <c r="I34214" s="80"/>
      <c r="AX34214" s="80"/>
      <c r="AY34214" s="80"/>
      <c r="AZ34214" s="80"/>
      <c r="BA34214" s="80"/>
      <c r="BB34214" s="80"/>
    </row>
    <row r="34215" spans="9:54" x14ac:dyDescent="0.25">
      <c r="I34215" s="80"/>
      <c r="AX34215" s="80"/>
      <c r="AY34215" s="80"/>
      <c r="AZ34215" s="80"/>
      <c r="BA34215" s="80"/>
      <c r="BB34215" s="80"/>
    </row>
    <row r="34216" spans="9:54" x14ac:dyDescent="0.25">
      <c r="I34216" s="80"/>
      <c r="AX34216" s="80"/>
      <c r="AY34216" s="80"/>
      <c r="AZ34216" s="80"/>
      <c r="BA34216" s="80"/>
      <c r="BB34216" s="80"/>
    </row>
    <row r="34217" spans="9:54" x14ac:dyDescent="0.25">
      <c r="I34217" s="80"/>
      <c r="AX34217" s="80"/>
      <c r="AY34217" s="80"/>
      <c r="AZ34217" s="80"/>
      <c r="BA34217" s="80"/>
      <c r="BB34217" s="80"/>
    </row>
    <row r="34218" spans="9:54" x14ac:dyDescent="0.25">
      <c r="I34218" s="80"/>
      <c r="AX34218" s="80"/>
      <c r="AY34218" s="80"/>
      <c r="AZ34218" s="80"/>
      <c r="BA34218" s="80"/>
      <c r="BB34218" s="80"/>
    </row>
    <row r="34219" spans="9:54" x14ac:dyDescent="0.25">
      <c r="I34219" s="80"/>
      <c r="AX34219" s="80"/>
      <c r="AY34219" s="80"/>
      <c r="AZ34219" s="80"/>
      <c r="BA34219" s="80"/>
      <c r="BB34219" s="80"/>
    </row>
    <row r="34220" spans="9:54" x14ac:dyDescent="0.25">
      <c r="I34220" s="80"/>
      <c r="AX34220" s="80"/>
      <c r="AY34220" s="80"/>
      <c r="AZ34220" s="80"/>
      <c r="BA34220" s="80"/>
      <c r="BB34220" s="80"/>
    </row>
    <row r="34221" spans="9:54" x14ac:dyDescent="0.25">
      <c r="I34221" s="80"/>
      <c r="AX34221" s="80"/>
      <c r="AY34221" s="80"/>
      <c r="AZ34221" s="80"/>
      <c r="BA34221" s="80"/>
      <c r="BB34221" s="80"/>
    </row>
    <row r="34222" spans="9:54" x14ac:dyDescent="0.25">
      <c r="I34222" s="80"/>
      <c r="AX34222" s="80"/>
      <c r="AY34222" s="80"/>
      <c r="AZ34222" s="80"/>
      <c r="BA34222" s="80"/>
      <c r="BB34222" s="80"/>
    </row>
    <row r="34223" spans="9:54" x14ac:dyDescent="0.25">
      <c r="I34223" s="80"/>
      <c r="AX34223" s="80"/>
      <c r="AY34223" s="80"/>
      <c r="AZ34223" s="80"/>
      <c r="BA34223" s="80"/>
      <c r="BB34223" s="80"/>
    </row>
    <row r="34224" spans="9:54" x14ac:dyDescent="0.25">
      <c r="I34224" s="80"/>
      <c r="AX34224" s="80"/>
      <c r="AY34224" s="80"/>
      <c r="AZ34224" s="80"/>
      <c r="BA34224" s="80"/>
      <c r="BB34224" s="80"/>
    </row>
    <row r="34225" spans="9:54" x14ac:dyDescent="0.25">
      <c r="I34225" s="80"/>
      <c r="AX34225" s="80"/>
      <c r="AY34225" s="80"/>
      <c r="AZ34225" s="80"/>
      <c r="BA34225" s="80"/>
      <c r="BB34225" s="80"/>
    </row>
    <row r="34226" spans="9:54" x14ac:dyDescent="0.25">
      <c r="I34226" s="80"/>
      <c r="AX34226" s="80"/>
      <c r="AY34226" s="80"/>
      <c r="AZ34226" s="80"/>
      <c r="BA34226" s="80"/>
      <c r="BB34226" s="80"/>
    </row>
    <row r="34227" spans="9:54" x14ac:dyDescent="0.25">
      <c r="I34227" s="80"/>
      <c r="AX34227" s="80"/>
      <c r="AY34227" s="80"/>
      <c r="AZ34227" s="80"/>
      <c r="BA34227" s="80"/>
      <c r="BB34227" s="80"/>
    </row>
    <row r="34228" spans="9:54" x14ac:dyDescent="0.25">
      <c r="I34228" s="80"/>
      <c r="AX34228" s="80"/>
      <c r="AY34228" s="80"/>
      <c r="AZ34228" s="80"/>
      <c r="BA34228" s="80"/>
      <c r="BB34228" s="80"/>
    </row>
    <row r="34229" spans="9:54" x14ac:dyDescent="0.25">
      <c r="I34229" s="80"/>
      <c r="AX34229" s="80"/>
      <c r="AY34229" s="80"/>
      <c r="AZ34229" s="80"/>
      <c r="BA34229" s="80"/>
      <c r="BB34229" s="80"/>
    </row>
    <row r="34230" spans="9:54" x14ac:dyDescent="0.25">
      <c r="I34230" s="80"/>
      <c r="AX34230" s="80"/>
      <c r="AY34230" s="80"/>
      <c r="AZ34230" s="80"/>
      <c r="BA34230" s="80"/>
      <c r="BB34230" s="80"/>
    </row>
    <row r="34231" spans="9:54" x14ac:dyDescent="0.25">
      <c r="I34231" s="80"/>
      <c r="AX34231" s="80"/>
      <c r="AY34231" s="80"/>
      <c r="AZ34231" s="80"/>
      <c r="BA34231" s="80"/>
      <c r="BB34231" s="80"/>
    </row>
    <row r="34232" spans="9:54" x14ac:dyDescent="0.25">
      <c r="I34232" s="80"/>
      <c r="AX34232" s="80"/>
      <c r="AY34232" s="80"/>
      <c r="AZ34232" s="80"/>
      <c r="BA34232" s="80"/>
      <c r="BB34232" s="80"/>
    </row>
    <row r="34233" spans="9:54" x14ac:dyDescent="0.25">
      <c r="I34233" s="80"/>
      <c r="AX34233" s="80"/>
      <c r="AY34233" s="80"/>
      <c r="AZ34233" s="80"/>
      <c r="BA34233" s="80"/>
      <c r="BB34233" s="80"/>
    </row>
    <row r="34234" spans="9:54" x14ac:dyDescent="0.25">
      <c r="I34234" s="80"/>
      <c r="AX34234" s="80"/>
      <c r="AY34234" s="80"/>
      <c r="AZ34234" s="80"/>
      <c r="BA34234" s="80"/>
      <c r="BB34234" s="80"/>
    </row>
    <row r="34235" spans="9:54" x14ac:dyDescent="0.25">
      <c r="I34235" s="80"/>
      <c r="AX34235" s="80"/>
      <c r="AY34235" s="80"/>
      <c r="AZ34235" s="80"/>
      <c r="BA34235" s="80"/>
      <c r="BB34235" s="80"/>
    </row>
    <row r="34236" spans="9:54" x14ac:dyDescent="0.25">
      <c r="I34236" s="80"/>
      <c r="AX34236" s="80"/>
      <c r="AY34236" s="80"/>
      <c r="AZ34236" s="80"/>
      <c r="BA34236" s="80"/>
      <c r="BB34236" s="80"/>
    </row>
    <row r="34237" spans="9:54" x14ac:dyDescent="0.25">
      <c r="I34237" s="80"/>
      <c r="AX34237" s="80"/>
      <c r="AY34237" s="80"/>
      <c r="AZ34237" s="80"/>
      <c r="BA34237" s="80"/>
      <c r="BB34237" s="80"/>
    </row>
    <row r="34238" spans="9:54" x14ac:dyDescent="0.25">
      <c r="I34238" s="80"/>
      <c r="AX34238" s="80"/>
      <c r="AY34238" s="80"/>
      <c r="AZ34238" s="80"/>
      <c r="BA34238" s="80"/>
      <c r="BB34238" s="80"/>
    </row>
    <row r="34239" spans="9:54" x14ac:dyDescent="0.25">
      <c r="I34239" s="80"/>
      <c r="AX34239" s="80"/>
      <c r="AY34239" s="80"/>
      <c r="AZ34239" s="80"/>
      <c r="BA34239" s="80"/>
      <c r="BB34239" s="80"/>
    </row>
    <row r="34240" spans="9:54" x14ac:dyDescent="0.25">
      <c r="I34240" s="80"/>
      <c r="AX34240" s="80"/>
      <c r="AY34240" s="80"/>
      <c r="AZ34240" s="80"/>
      <c r="BA34240" s="80"/>
      <c r="BB34240" s="80"/>
    </row>
    <row r="34241" spans="9:54" x14ac:dyDescent="0.25">
      <c r="I34241" s="80"/>
      <c r="AX34241" s="80"/>
      <c r="AY34241" s="80"/>
      <c r="AZ34241" s="80"/>
      <c r="BA34241" s="80"/>
      <c r="BB34241" s="80"/>
    </row>
    <row r="34242" spans="9:54" x14ac:dyDescent="0.25">
      <c r="I34242" s="80"/>
      <c r="AX34242" s="80"/>
      <c r="AY34242" s="80"/>
      <c r="AZ34242" s="80"/>
      <c r="BA34242" s="80"/>
      <c r="BB34242" s="80"/>
    </row>
    <row r="34243" spans="9:54" x14ac:dyDescent="0.25">
      <c r="I34243" s="80"/>
      <c r="AX34243" s="80"/>
      <c r="AY34243" s="80"/>
      <c r="AZ34243" s="80"/>
      <c r="BA34243" s="80"/>
      <c r="BB34243" s="80"/>
    </row>
    <row r="34244" spans="9:54" x14ac:dyDescent="0.25">
      <c r="I34244" s="80"/>
      <c r="AX34244" s="80"/>
      <c r="AY34244" s="80"/>
      <c r="AZ34244" s="80"/>
      <c r="BA34244" s="80"/>
      <c r="BB34244" s="80"/>
    </row>
    <row r="34245" spans="9:54" x14ac:dyDescent="0.25">
      <c r="I34245" s="80"/>
      <c r="AX34245" s="80"/>
      <c r="AY34245" s="80"/>
      <c r="AZ34245" s="80"/>
      <c r="BA34245" s="80"/>
      <c r="BB34245" s="80"/>
    </row>
    <row r="34246" spans="9:54" x14ac:dyDescent="0.25">
      <c r="I34246" s="80"/>
      <c r="AX34246" s="80"/>
      <c r="AY34246" s="80"/>
      <c r="AZ34246" s="80"/>
      <c r="BA34246" s="80"/>
      <c r="BB34246" s="80"/>
    </row>
    <row r="34247" spans="9:54" x14ac:dyDescent="0.25">
      <c r="I34247" s="80"/>
      <c r="AX34247" s="80"/>
      <c r="AY34247" s="80"/>
      <c r="AZ34247" s="80"/>
      <c r="BA34247" s="80"/>
      <c r="BB34247" s="80"/>
    </row>
    <row r="34248" spans="9:54" x14ac:dyDescent="0.25">
      <c r="I34248" s="80"/>
      <c r="AX34248" s="80"/>
      <c r="AY34248" s="80"/>
      <c r="AZ34248" s="80"/>
      <c r="BA34248" s="80"/>
      <c r="BB34248" s="80"/>
    </row>
    <row r="34249" spans="9:54" x14ac:dyDescent="0.25">
      <c r="I34249" s="80"/>
      <c r="AX34249" s="80"/>
      <c r="AY34249" s="80"/>
      <c r="AZ34249" s="80"/>
      <c r="BA34249" s="80"/>
      <c r="BB34249" s="80"/>
    </row>
    <row r="34250" spans="9:54" x14ac:dyDescent="0.25">
      <c r="I34250" s="80"/>
      <c r="AX34250" s="80"/>
      <c r="AY34250" s="80"/>
      <c r="AZ34250" s="80"/>
      <c r="BA34250" s="80"/>
      <c r="BB34250" s="80"/>
    </row>
    <row r="34251" spans="9:54" x14ac:dyDescent="0.25">
      <c r="I34251" s="80"/>
      <c r="AX34251" s="80"/>
      <c r="AY34251" s="80"/>
      <c r="AZ34251" s="80"/>
      <c r="BA34251" s="80"/>
      <c r="BB34251" s="80"/>
    </row>
    <row r="34252" spans="9:54" x14ac:dyDescent="0.25">
      <c r="I34252" s="80"/>
      <c r="AX34252" s="80"/>
      <c r="AY34252" s="80"/>
      <c r="AZ34252" s="80"/>
      <c r="BA34252" s="80"/>
      <c r="BB34252" s="80"/>
    </row>
    <row r="34253" spans="9:54" x14ac:dyDescent="0.25">
      <c r="I34253" s="80"/>
      <c r="AX34253" s="80"/>
      <c r="AY34253" s="80"/>
      <c r="AZ34253" s="80"/>
      <c r="BA34253" s="80"/>
      <c r="BB34253" s="80"/>
    </row>
    <row r="34254" spans="9:54" x14ac:dyDescent="0.25">
      <c r="I34254" s="80"/>
      <c r="AX34254" s="80"/>
      <c r="AY34254" s="80"/>
      <c r="AZ34254" s="80"/>
      <c r="BA34254" s="80"/>
      <c r="BB34254" s="80"/>
    </row>
    <row r="34255" spans="9:54" x14ac:dyDescent="0.25">
      <c r="I34255" s="80"/>
      <c r="AX34255" s="80"/>
      <c r="AY34255" s="80"/>
      <c r="AZ34255" s="80"/>
      <c r="BA34255" s="80"/>
      <c r="BB34255" s="80"/>
    </row>
    <row r="34256" spans="9:54" x14ac:dyDescent="0.25">
      <c r="I34256" s="80"/>
      <c r="AX34256" s="80"/>
      <c r="AY34256" s="80"/>
      <c r="AZ34256" s="80"/>
      <c r="BA34256" s="80"/>
      <c r="BB34256" s="80"/>
    </row>
    <row r="34257" spans="9:54" x14ac:dyDescent="0.25">
      <c r="I34257" s="80"/>
      <c r="AX34257" s="80"/>
      <c r="AY34257" s="80"/>
      <c r="AZ34257" s="80"/>
      <c r="BA34257" s="80"/>
      <c r="BB34257" s="80"/>
    </row>
    <row r="34258" spans="9:54" x14ac:dyDescent="0.25">
      <c r="I34258" s="80"/>
      <c r="AX34258" s="80"/>
      <c r="AY34258" s="80"/>
      <c r="AZ34258" s="80"/>
      <c r="BA34258" s="80"/>
      <c r="BB34258" s="80"/>
    </row>
    <row r="34259" spans="9:54" x14ac:dyDescent="0.25">
      <c r="I34259" s="80"/>
      <c r="AX34259" s="80"/>
      <c r="AY34259" s="80"/>
      <c r="AZ34259" s="80"/>
      <c r="BA34259" s="80"/>
      <c r="BB34259" s="80"/>
    </row>
    <row r="34260" spans="9:54" x14ac:dyDescent="0.25">
      <c r="I34260" s="80"/>
      <c r="AX34260" s="80"/>
      <c r="AY34260" s="80"/>
      <c r="AZ34260" s="80"/>
      <c r="BA34260" s="80"/>
      <c r="BB34260" s="80"/>
    </row>
    <row r="34261" spans="9:54" x14ac:dyDescent="0.25">
      <c r="I34261" s="80"/>
      <c r="AX34261" s="80"/>
      <c r="AY34261" s="80"/>
      <c r="AZ34261" s="80"/>
      <c r="BA34261" s="80"/>
      <c r="BB34261" s="80"/>
    </row>
    <row r="34262" spans="9:54" x14ac:dyDescent="0.25">
      <c r="I34262" s="80"/>
      <c r="AX34262" s="80"/>
      <c r="AY34262" s="80"/>
      <c r="AZ34262" s="80"/>
      <c r="BA34262" s="80"/>
      <c r="BB34262" s="80"/>
    </row>
    <row r="34263" spans="9:54" x14ac:dyDescent="0.25">
      <c r="I34263" s="80"/>
      <c r="AX34263" s="80"/>
      <c r="AY34263" s="80"/>
      <c r="AZ34263" s="80"/>
      <c r="BA34263" s="80"/>
      <c r="BB34263" s="80"/>
    </row>
    <row r="34264" spans="9:54" x14ac:dyDescent="0.25">
      <c r="I34264" s="80"/>
      <c r="AX34264" s="80"/>
      <c r="AY34264" s="80"/>
      <c r="AZ34264" s="80"/>
      <c r="BA34264" s="80"/>
      <c r="BB34264" s="80"/>
    </row>
    <row r="34265" spans="9:54" x14ac:dyDescent="0.25">
      <c r="I34265" s="80"/>
      <c r="AX34265" s="80"/>
      <c r="AY34265" s="80"/>
      <c r="AZ34265" s="80"/>
      <c r="BA34265" s="80"/>
      <c r="BB34265" s="80"/>
    </row>
    <row r="34266" spans="9:54" x14ac:dyDescent="0.25">
      <c r="I34266" s="80"/>
      <c r="AX34266" s="80"/>
      <c r="AY34266" s="80"/>
      <c r="AZ34266" s="80"/>
      <c r="BA34266" s="80"/>
      <c r="BB34266" s="80"/>
    </row>
    <row r="34267" spans="9:54" x14ac:dyDescent="0.25">
      <c r="I34267" s="80"/>
      <c r="AX34267" s="80"/>
      <c r="AY34267" s="80"/>
      <c r="AZ34267" s="80"/>
      <c r="BA34267" s="80"/>
      <c r="BB34267" s="80"/>
    </row>
    <row r="34268" spans="9:54" x14ac:dyDescent="0.25">
      <c r="I34268" s="80"/>
      <c r="AX34268" s="80"/>
      <c r="AY34268" s="80"/>
      <c r="AZ34268" s="80"/>
      <c r="BA34268" s="80"/>
      <c r="BB34268" s="80"/>
    </row>
    <row r="34269" spans="9:54" x14ac:dyDescent="0.25">
      <c r="I34269" s="80"/>
      <c r="AX34269" s="80"/>
      <c r="AY34269" s="80"/>
      <c r="AZ34269" s="80"/>
      <c r="BA34269" s="80"/>
      <c r="BB34269" s="80"/>
    </row>
    <row r="34270" spans="9:54" x14ac:dyDescent="0.25">
      <c r="I34270" s="80"/>
      <c r="AX34270" s="80"/>
      <c r="AY34270" s="80"/>
      <c r="AZ34270" s="80"/>
      <c r="BA34270" s="80"/>
      <c r="BB34270" s="80"/>
    </row>
    <row r="34271" spans="9:54" x14ac:dyDescent="0.25">
      <c r="I34271" s="80"/>
      <c r="AX34271" s="80"/>
      <c r="AY34271" s="80"/>
      <c r="AZ34271" s="80"/>
      <c r="BA34271" s="80"/>
      <c r="BB34271" s="80"/>
    </row>
    <row r="34272" spans="9:54" x14ac:dyDescent="0.25">
      <c r="I34272" s="80"/>
      <c r="AX34272" s="80"/>
      <c r="AY34272" s="80"/>
      <c r="AZ34272" s="80"/>
      <c r="BA34272" s="80"/>
      <c r="BB34272" s="80"/>
    </row>
    <row r="34273" spans="9:54" x14ac:dyDescent="0.25">
      <c r="I34273" s="80"/>
      <c r="AX34273" s="80"/>
      <c r="AY34273" s="80"/>
      <c r="AZ34273" s="80"/>
      <c r="BA34273" s="80"/>
      <c r="BB34273" s="80"/>
    </row>
    <row r="34274" spans="9:54" x14ac:dyDescent="0.25">
      <c r="I34274" s="80"/>
      <c r="AX34274" s="80"/>
      <c r="AY34274" s="80"/>
      <c r="AZ34274" s="80"/>
      <c r="BA34274" s="80"/>
      <c r="BB34274" s="80"/>
    </row>
    <row r="34275" spans="9:54" x14ac:dyDescent="0.25">
      <c r="I34275" s="80"/>
      <c r="AX34275" s="80"/>
      <c r="AY34275" s="80"/>
      <c r="AZ34275" s="80"/>
      <c r="BA34275" s="80"/>
      <c r="BB34275" s="80"/>
    </row>
    <row r="34276" spans="9:54" x14ac:dyDescent="0.25">
      <c r="I34276" s="80"/>
      <c r="AX34276" s="80"/>
      <c r="AY34276" s="80"/>
      <c r="AZ34276" s="80"/>
      <c r="BA34276" s="80"/>
      <c r="BB34276" s="80"/>
    </row>
    <row r="34277" spans="9:54" x14ac:dyDescent="0.25">
      <c r="I34277" s="80"/>
      <c r="AX34277" s="80"/>
      <c r="AY34277" s="80"/>
      <c r="AZ34277" s="80"/>
      <c r="BA34277" s="80"/>
      <c r="BB34277" s="80"/>
    </row>
    <row r="34278" spans="9:54" x14ac:dyDescent="0.25">
      <c r="I34278" s="80"/>
      <c r="AX34278" s="80"/>
      <c r="AY34278" s="80"/>
      <c r="AZ34278" s="80"/>
      <c r="BA34278" s="80"/>
      <c r="BB34278" s="80"/>
    </row>
    <row r="34279" spans="9:54" x14ac:dyDescent="0.25">
      <c r="I34279" s="80"/>
      <c r="AX34279" s="80"/>
      <c r="AY34279" s="80"/>
      <c r="AZ34279" s="80"/>
      <c r="BA34279" s="80"/>
      <c r="BB34279" s="80"/>
    </row>
    <row r="34280" spans="9:54" x14ac:dyDescent="0.25">
      <c r="I34280" s="80"/>
      <c r="AX34280" s="80"/>
      <c r="AY34280" s="80"/>
      <c r="AZ34280" s="80"/>
      <c r="BA34280" s="80"/>
      <c r="BB34280" s="80"/>
    </row>
    <row r="34281" spans="9:54" x14ac:dyDescent="0.25">
      <c r="I34281" s="80"/>
      <c r="AX34281" s="80"/>
      <c r="AY34281" s="80"/>
      <c r="AZ34281" s="80"/>
      <c r="BA34281" s="80"/>
      <c r="BB34281" s="80"/>
    </row>
    <row r="34282" spans="9:54" x14ac:dyDescent="0.25">
      <c r="I34282" s="80"/>
      <c r="AX34282" s="80"/>
      <c r="AY34282" s="80"/>
      <c r="AZ34282" s="80"/>
      <c r="BA34282" s="80"/>
      <c r="BB34282" s="80"/>
    </row>
    <row r="34283" spans="9:54" x14ac:dyDescent="0.25">
      <c r="I34283" s="80"/>
      <c r="AX34283" s="80"/>
      <c r="AY34283" s="80"/>
      <c r="AZ34283" s="80"/>
      <c r="BA34283" s="80"/>
      <c r="BB34283" s="80"/>
    </row>
    <row r="34284" spans="9:54" x14ac:dyDescent="0.25">
      <c r="I34284" s="80"/>
      <c r="AX34284" s="80"/>
      <c r="AY34284" s="80"/>
      <c r="AZ34284" s="80"/>
      <c r="BA34284" s="80"/>
      <c r="BB34284" s="80"/>
    </row>
    <row r="34285" spans="9:54" x14ac:dyDescent="0.25">
      <c r="I34285" s="80"/>
      <c r="AX34285" s="80"/>
      <c r="AY34285" s="80"/>
      <c r="AZ34285" s="80"/>
      <c r="BA34285" s="80"/>
      <c r="BB34285" s="80"/>
    </row>
    <row r="34286" spans="9:54" x14ac:dyDescent="0.25">
      <c r="I34286" s="80"/>
      <c r="AX34286" s="80"/>
      <c r="AY34286" s="80"/>
      <c r="AZ34286" s="80"/>
      <c r="BA34286" s="80"/>
      <c r="BB34286" s="80"/>
    </row>
    <row r="34287" spans="9:54" x14ac:dyDescent="0.25">
      <c r="I34287" s="80"/>
      <c r="AX34287" s="80"/>
      <c r="AY34287" s="80"/>
      <c r="AZ34287" s="80"/>
      <c r="BA34287" s="80"/>
      <c r="BB34287" s="80"/>
    </row>
    <row r="34288" spans="9:54" x14ac:dyDescent="0.25">
      <c r="I34288" s="80"/>
      <c r="AX34288" s="80"/>
      <c r="AY34288" s="80"/>
      <c r="AZ34288" s="80"/>
      <c r="BA34288" s="80"/>
      <c r="BB34288" s="80"/>
    </row>
    <row r="34289" spans="9:54" x14ac:dyDescent="0.25">
      <c r="I34289" s="80"/>
      <c r="AX34289" s="80"/>
      <c r="AY34289" s="80"/>
      <c r="AZ34289" s="80"/>
      <c r="BA34289" s="80"/>
      <c r="BB34289" s="80"/>
    </row>
    <row r="34290" spans="9:54" x14ac:dyDescent="0.25">
      <c r="I34290" s="80"/>
      <c r="AX34290" s="80"/>
      <c r="AY34290" s="80"/>
      <c r="AZ34290" s="80"/>
      <c r="BA34290" s="80"/>
      <c r="BB34290" s="80"/>
    </row>
    <row r="34291" spans="9:54" x14ac:dyDescent="0.25">
      <c r="I34291" s="80"/>
      <c r="AX34291" s="80"/>
      <c r="AY34291" s="80"/>
      <c r="AZ34291" s="80"/>
      <c r="BA34291" s="80"/>
      <c r="BB34291" s="80"/>
    </row>
    <row r="34292" spans="9:54" x14ac:dyDescent="0.25">
      <c r="I34292" s="80"/>
      <c r="AX34292" s="80"/>
      <c r="AY34292" s="80"/>
      <c r="AZ34292" s="80"/>
      <c r="BA34292" s="80"/>
      <c r="BB34292" s="80"/>
    </row>
    <row r="34293" spans="9:54" x14ac:dyDescent="0.25">
      <c r="I34293" s="80"/>
      <c r="AX34293" s="80"/>
      <c r="AY34293" s="80"/>
      <c r="AZ34293" s="80"/>
      <c r="BA34293" s="80"/>
      <c r="BB34293" s="80"/>
    </row>
    <row r="34294" spans="9:54" x14ac:dyDescent="0.25">
      <c r="I34294" s="80"/>
      <c r="AX34294" s="80"/>
      <c r="AY34294" s="80"/>
      <c r="AZ34294" s="80"/>
      <c r="BA34294" s="80"/>
      <c r="BB34294" s="80"/>
    </row>
    <row r="34295" spans="9:54" x14ac:dyDescent="0.25">
      <c r="I34295" s="80"/>
      <c r="AX34295" s="80"/>
      <c r="AY34295" s="80"/>
      <c r="AZ34295" s="80"/>
      <c r="BA34295" s="80"/>
      <c r="BB34295" s="80"/>
    </row>
    <row r="34296" spans="9:54" x14ac:dyDescent="0.25">
      <c r="I34296" s="80"/>
      <c r="AX34296" s="80"/>
      <c r="AY34296" s="80"/>
      <c r="AZ34296" s="80"/>
      <c r="BA34296" s="80"/>
      <c r="BB34296" s="80"/>
    </row>
    <row r="34297" spans="9:54" x14ac:dyDescent="0.25">
      <c r="I34297" s="80"/>
      <c r="AX34297" s="80"/>
      <c r="AY34297" s="80"/>
      <c r="AZ34297" s="80"/>
      <c r="BA34297" s="80"/>
      <c r="BB34297" s="80"/>
    </row>
    <row r="34298" spans="9:54" x14ac:dyDescent="0.25">
      <c r="I34298" s="80"/>
      <c r="AX34298" s="80"/>
      <c r="AY34298" s="80"/>
      <c r="AZ34298" s="80"/>
      <c r="BA34298" s="80"/>
      <c r="BB34298" s="80"/>
    </row>
    <row r="34299" spans="9:54" x14ac:dyDescent="0.25">
      <c r="I34299" s="80"/>
      <c r="AX34299" s="80"/>
      <c r="AY34299" s="80"/>
      <c r="AZ34299" s="80"/>
      <c r="BA34299" s="80"/>
      <c r="BB34299" s="80"/>
    </row>
    <row r="34300" spans="9:54" x14ac:dyDescent="0.25">
      <c r="I34300" s="80"/>
      <c r="AX34300" s="80"/>
      <c r="AY34300" s="80"/>
      <c r="AZ34300" s="80"/>
      <c r="BA34300" s="80"/>
      <c r="BB34300" s="80"/>
    </row>
    <row r="34301" spans="9:54" x14ac:dyDescent="0.25">
      <c r="I34301" s="80"/>
      <c r="AX34301" s="80"/>
      <c r="AY34301" s="80"/>
      <c r="AZ34301" s="80"/>
      <c r="BA34301" s="80"/>
      <c r="BB34301" s="80"/>
    </row>
    <row r="34302" spans="9:54" x14ac:dyDescent="0.25">
      <c r="I34302" s="80"/>
      <c r="AX34302" s="80"/>
      <c r="AY34302" s="80"/>
      <c r="AZ34302" s="80"/>
      <c r="BA34302" s="80"/>
      <c r="BB34302" s="80"/>
    </row>
    <row r="34303" spans="9:54" x14ac:dyDescent="0.25">
      <c r="I34303" s="80"/>
      <c r="AX34303" s="80"/>
      <c r="AY34303" s="80"/>
      <c r="AZ34303" s="80"/>
      <c r="BA34303" s="80"/>
      <c r="BB34303" s="80"/>
    </row>
    <row r="34304" spans="9:54" x14ac:dyDescent="0.25">
      <c r="I34304" s="80"/>
      <c r="AX34304" s="80"/>
      <c r="AY34304" s="80"/>
      <c r="AZ34304" s="80"/>
      <c r="BA34304" s="80"/>
      <c r="BB34304" s="80"/>
    </row>
    <row r="34305" spans="9:54" x14ac:dyDescent="0.25">
      <c r="I34305" s="80"/>
      <c r="AX34305" s="80"/>
      <c r="AY34305" s="80"/>
      <c r="AZ34305" s="80"/>
      <c r="BA34305" s="80"/>
      <c r="BB34305" s="80"/>
    </row>
    <row r="34306" spans="9:54" x14ac:dyDescent="0.25">
      <c r="I34306" s="80"/>
      <c r="AX34306" s="80"/>
      <c r="AY34306" s="80"/>
      <c r="AZ34306" s="80"/>
      <c r="BA34306" s="80"/>
      <c r="BB34306" s="80"/>
    </row>
    <row r="34307" spans="9:54" x14ac:dyDescent="0.25">
      <c r="I34307" s="80"/>
      <c r="AX34307" s="80"/>
      <c r="AY34307" s="80"/>
      <c r="AZ34307" s="80"/>
      <c r="BA34307" s="80"/>
      <c r="BB34307" s="80"/>
    </row>
    <row r="34308" spans="9:54" x14ac:dyDescent="0.25">
      <c r="I34308" s="80"/>
      <c r="AX34308" s="80"/>
      <c r="AY34308" s="80"/>
      <c r="AZ34308" s="80"/>
      <c r="BA34308" s="80"/>
      <c r="BB34308" s="80"/>
    </row>
    <row r="34309" spans="9:54" x14ac:dyDescent="0.25">
      <c r="I34309" s="80"/>
      <c r="AX34309" s="80"/>
      <c r="AY34309" s="80"/>
      <c r="AZ34309" s="80"/>
      <c r="BA34309" s="80"/>
      <c r="BB34309" s="80"/>
    </row>
    <row r="34310" spans="9:54" x14ac:dyDescent="0.25">
      <c r="I34310" s="80"/>
      <c r="AX34310" s="80"/>
      <c r="AY34310" s="80"/>
      <c r="AZ34310" s="80"/>
      <c r="BA34310" s="80"/>
      <c r="BB34310" s="80"/>
    </row>
    <row r="34311" spans="9:54" x14ac:dyDescent="0.25">
      <c r="I34311" s="80"/>
      <c r="AX34311" s="80"/>
      <c r="AY34311" s="80"/>
      <c r="AZ34311" s="80"/>
      <c r="BA34311" s="80"/>
      <c r="BB34311" s="80"/>
    </row>
    <row r="34312" spans="9:54" x14ac:dyDescent="0.25">
      <c r="I34312" s="80"/>
      <c r="AX34312" s="80"/>
      <c r="AY34312" s="80"/>
      <c r="AZ34312" s="80"/>
      <c r="BA34312" s="80"/>
      <c r="BB34312" s="80"/>
    </row>
    <row r="34313" spans="9:54" x14ac:dyDescent="0.25">
      <c r="I34313" s="80"/>
      <c r="AX34313" s="80"/>
      <c r="AY34313" s="80"/>
      <c r="AZ34313" s="80"/>
      <c r="BA34313" s="80"/>
      <c r="BB34313" s="80"/>
    </row>
    <row r="34314" spans="9:54" x14ac:dyDescent="0.25">
      <c r="I34314" s="80"/>
      <c r="AX34314" s="80"/>
      <c r="AY34314" s="80"/>
      <c r="AZ34314" s="80"/>
      <c r="BA34314" s="80"/>
      <c r="BB34314" s="80"/>
    </row>
    <row r="34315" spans="9:54" x14ac:dyDescent="0.25">
      <c r="I34315" s="80"/>
      <c r="AX34315" s="80"/>
      <c r="AY34315" s="80"/>
      <c r="AZ34315" s="80"/>
      <c r="BA34315" s="80"/>
      <c r="BB34315" s="80"/>
    </row>
    <row r="34316" spans="9:54" x14ac:dyDescent="0.25">
      <c r="I34316" s="80"/>
      <c r="AX34316" s="80"/>
      <c r="AY34316" s="80"/>
      <c r="AZ34316" s="80"/>
      <c r="BA34316" s="80"/>
      <c r="BB34316" s="80"/>
    </row>
    <row r="34317" spans="9:54" x14ac:dyDescent="0.25">
      <c r="I34317" s="80"/>
      <c r="AX34317" s="80"/>
      <c r="AY34317" s="80"/>
      <c r="AZ34317" s="80"/>
      <c r="BA34317" s="80"/>
      <c r="BB34317" s="80"/>
    </row>
    <row r="34318" spans="9:54" x14ac:dyDescent="0.25">
      <c r="I34318" s="80"/>
      <c r="AX34318" s="80"/>
      <c r="AY34318" s="80"/>
      <c r="AZ34318" s="80"/>
      <c r="BA34318" s="80"/>
      <c r="BB34318" s="80"/>
    </row>
    <row r="34319" spans="9:54" x14ac:dyDescent="0.25">
      <c r="I34319" s="80"/>
      <c r="AX34319" s="80"/>
      <c r="AY34319" s="80"/>
      <c r="AZ34319" s="80"/>
      <c r="BA34319" s="80"/>
      <c r="BB34319" s="80"/>
    </row>
    <row r="34320" spans="9:54" x14ac:dyDescent="0.25">
      <c r="I34320" s="80"/>
      <c r="AX34320" s="80"/>
      <c r="AY34320" s="80"/>
      <c r="AZ34320" s="80"/>
      <c r="BA34320" s="80"/>
      <c r="BB34320" s="80"/>
    </row>
    <row r="34321" spans="9:54" x14ac:dyDescent="0.25">
      <c r="I34321" s="80"/>
      <c r="AX34321" s="80"/>
      <c r="AY34321" s="80"/>
      <c r="AZ34321" s="80"/>
      <c r="BA34321" s="80"/>
      <c r="BB34321" s="80"/>
    </row>
    <row r="34322" spans="9:54" x14ac:dyDescent="0.25">
      <c r="I34322" s="80"/>
      <c r="AX34322" s="80"/>
      <c r="AY34322" s="80"/>
      <c r="AZ34322" s="80"/>
      <c r="BA34322" s="80"/>
      <c r="BB34322" s="80"/>
    </row>
    <row r="34323" spans="9:54" x14ac:dyDescent="0.25">
      <c r="I34323" s="80"/>
      <c r="AX34323" s="80"/>
      <c r="AY34323" s="80"/>
      <c r="AZ34323" s="80"/>
      <c r="BA34323" s="80"/>
      <c r="BB34323" s="80"/>
    </row>
    <row r="34324" spans="9:54" x14ac:dyDescent="0.25">
      <c r="I34324" s="80"/>
      <c r="AX34324" s="80"/>
      <c r="AY34324" s="80"/>
      <c r="AZ34324" s="80"/>
      <c r="BA34324" s="80"/>
      <c r="BB34324" s="80"/>
    </row>
    <row r="34325" spans="9:54" x14ac:dyDescent="0.25">
      <c r="I34325" s="80"/>
      <c r="AX34325" s="80"/>
      <c r="AY34325" s="80"/>
      <c r="AZ34325" s="80"/>
      <c r="BA34325" s="80"/>
      <c r="BB34325" s="80"/>
    </row>
    <row r="34326" spans="9:54" x14ac:dyDescent="0.25">
      <c r="I34326" s="80"/>
      <c r="AX34326" s="80"/>
      <c r="AY34326" s="80"/>
      <c r="AZ34326" s="80"/>
      <c r="BA34326" s="80"/>
      <c r="BB34326" s="80"/>
    </row>
    <row r="34327" spans="9:54" x14ac:dyDescent="0.25">
      <c r="I34327" s="80"/>
      <c r="AX34327" s="80"/>
      <c r="AY34327" s="80"/>
      <c r="AZ34327" s="80"/>
      <c r="BA34327" s="80"/>
      <c r="BB34327" s="80"/>
    </row>
    <row r="34328" spans="9:54" x14ac:dyDescent="0.25">
      <c r="I34328" s="80"/>
      <c r="AX34328" s="80"/>
      <c r="AY34328" s="80"/>
      <c r="AZ34328" s="80"/>
      <c r="BA34328" s="80"/>
      <c r="BB34328" s="80"/>
    </row>
    <row r="34329" spans="9:54" x14ac:dyDescent="0.25">
      <c r="I34329" s="80"/>
      <c r="AX34329" s="80"/>
      <c r="AY34329" s="80"/>
      <c r="AZ34329" s="80"/>
      <c r="BA34329" s="80"/>
      <c r="BB34329" s="80"/>
    </row>
    <row r="34330" spans="9:54" x14ac:dyDescent="0.25">
      <c r="I34330" s="80"/>
      <c r="AX34330" s="80"/>
      <c r="AY34330" s="80"/>
      <c r="AZ34330" s="80"/>
      <c r="BA34330" s="80"/>
      <c r="BB34330" s="80"/>
    </row>
    <row r="34331" spans="9:54" x14ac:dyDescent="0.25">
      <c r="I34331" s="80"/>
      <c r="AX34331" s="80"/>
      <c r="AY34331" s="80"/>
      <c r="AZ34331" s="80"/>
      <c r="BA34331" s="80"/>
      <c r="BB34331" s="80"/>
    </row>
    <row r="34332" spans="9:54" x14ac:dyDescent="0.25">
      <c r="I34332" s="80"/>
      <c r="AX34332" s="80"/>
      <c r="AY34332" s="80"/>
      <c r="AZ34332" s="80"/>
      <c r="BA34332" s="80"/>
      <c r="BB34332" s="80"/>
    </row>
    <row r="34333" spans="9:54" x14ac:dyDescent="0.25">
      <c r="I34333" s="80"/>
      <c r="AX34333" s="80"/>
      <c r="AY34333" s="80"/>
      <c r="AZ34333" s="80"/>
      <c r="BA34333" s="80"/>
      <c r="BB34333" s="80"/>
    </row>
    <row r="34334" spans="9:54" x14ac:dyDescent="0.25">
      <c r="I34334" s="80"/>
      <c r="AX34334" s="80"/>
      <c r="AY34334" s="80"/>
      <c r="AZ34334" s="80"/>
      <c r="BA34334" s="80"/>
      <c r="BB34334" s="80"/>
    </row>
    <row r="34335" spans="9:54" x14ac:dyDescent="0.25">
      <c r="I34335" s="80"/>
      <c r="AX34335" s="80"/>
      <c r="AY34335" s="80"/>
      <c r="AZ34335" s="80"/>
      <c r="BA34335" s="80"/>
      <c r="BB34335" s="80"/>
    </row>
    <row r="34336" spans="9:54" x14ac:dyDescent="0.25">
      <c r="I34336" s="80"/>
      <c r="AX34336" s="80"/>
      <c r="AY34336" s="80"/>
      <c r="AZ34336" s="80"/>
      <c r="BA34336" s="80"/>
      <c r="BB34336" s="80"/>
    </row>
    <row r="34337" spans="9:54" x14ac:dyDescent="0.25">
      <c r="I34337" s="80"/>
      <c r="AX34337" s="80"/>
      <c r="AY34337" s="80"/>
      <c r="AZ34337" s="80"/>
      <c r="BA34337" s="80"/>
      <c r="BB34337" s="80"/>
    </row>
    <row r="34338" spans="9:54" x14ac:dyDescent="0.25">
      <c r="I34338" s="80"/>
      <c r="AX34338" s="80"/>
      <c r="AY34338" s="80"/>
      <c r="AZ34338" s="80"/>
      <c r="BA34338" s="80"/>
      <c r="BB34338" s="80"/>
    </row>
    <row r="34339" spans="9:54" x14ac:dyDescent="0.25">
      <c r="I34339" s="80"/>
      <c r="AX34339" s="80"/>
      <c r="AY34339" s="80"/>
      <c r="AZ34339" s="80"/>
      <c r="BA34339" s="80"/>
      <c r="BB34339" s="80"/>
    </row>
    <row r="34340" spans="9:54" x14ac:dyDescent="0.25">
      <c r="I34340" s="80"/>
      <c r="AX34340" s="80"/>
      <c r="AY34340" s="80"/>
      <c r="AZ34340" s="80"/>
      <c r="BA34340" s="80"/>
      <c r="BB34340" s="80"/>
    </row>
    <row r="34341" spans="9:54" x14ac:dyDescent="0.25">
      <c r="I34341" s="80"/>
      <c r="AX34341" s="80"/>
      <c r="AY34341" s="80"/>
      <c r="AZ34341" s="80"/>
      <c r="BA34341" s="80"/>
      <c r="BB34341" s="80"/>
    </row>
    <row r="34342" spans="9:54" x14ac:dyDescent="0.25">
      <c r="I34342" s="80"/>
      <c r="AX34342" s="80"/>
      <c r="AY34342" s="80"/>
      <c r="AZ34342" s="80"/>
      <c r="BA34342" s="80"/>
      <c r="BB34342" s="80"/>
    </row>
    <row r="34343" spans="9:54" x14ac:dyDescent="0.25">
      <c r="I34343" s="80"/>
      <c r="AX34343" s="80"/>
      <c r="AY34343" s="80"/>
      <c r="AZ34343" s="80"/>
      <c r="BA34343" s="80"/>
      <c r="BB34343" s="80"/>
    </row>
    <row r="34344" spans="9:54" x14ac:dyDescent="0.25">
      <c r="I34344" s="80"/>
      <c r="AX34344" s="80"/>
      <c r="AY34344" s="80"/>
      <c r="AZ34344" s="80"/>
      <c r="BA34344" s="80"/>
      <c r="BB34344" s="80"/>
    </row>
    <row r="34345" spans="9:54" x14ac:dyDescent="0.25">
      <c r="I34345" s="80"/>
      <c r="AX34345" s="80"/>
      <c r="AY34345" s="80"/>
      <c r="AZ34345" s="80"/>
      <c r="BA34345" s="80"/>
      <c r="BB34345" s="80"/>
    </row>
    <row r="34346" spans="9:54" x14ac:dyDescent="0.25">
      <c r="I34346" s="80"/>
      <c r="AX34346" s="80"/>
      <c r="AY34346" s="80"/>
      <c r="AZ34346" s="80"/>
      <c r="BA34346" s="80"/>
      <c r="BB34346" s="80"/>
    </row>
    <row r="34347" spans="9:54" x14ac:dyDescent="0.25">
      <c r="I34347" s="80"/>
      <c r="AX34347" s="80"/>
      <c r="AY34347" s="80"/>
      <c r="AZ34347" s="80"/>
      <c r="BA34347" s="80"/>
      <c r="BB34347" s="80"/>
    </row>
    <row r="34348" spans="9:54" x14ac:dyDescent="0.25">
      <c r="I34348" s="80"/>
      <c r="AX34348" s="80"/>
      <c r="AY34348" s="80"/>
      <c r="AZ34348" s="80"/>
      <c r="BA34348" s="80"/>
      <c r="BB34348" s="80"/>
    </row>
    <row r="34349" spans="9:54" x14ac:dyDescent="0.25">
      <c r="I34349" s="80"/>
      <c r="AX34349" s="80"/>
      <c r="AY34349" s="80"/>
      <c r="AZ34349" s="80"/>
      <c r="BA34349" s="80"/>
      <c r="BB34349" s="80"/>
    </row>
    <row r="34350" spans="9:54" x14ac:dyDescent="0.25">
      <c r="I34350" s="80"/>
      <c r="AX34350" s="80"/>
      <c r="AY34350" s="80"/>
      <c r="AZ34350" s="80"/>
      <c r="BA34350" s="80"/>
      <c r="BB34350" s="80"/>
    </row>
    <row r="34351" spans="9:54" x14ac:dyDescent="0.25">
      <c r="I34351" s="80"/>
      <c r="AX34351" s="80"/>
      <c r="AY34351" s="80"/>
      <c r="AZ34351" s="80"/>
      <c r="BA34351" s="80"/>
      <c r="BB34351" s="80"/>
    </row>
    <row r="34352" spans="9:54" x14ac:dyDescent="0.25">
      <c r="I34352" s="80"/>
      <c r="AX34352" s="80"/>
      <c r="AY34352" s="80"/>
      <c r="AZ34352" s="80"/>
      <c r="BA34352" s="80"/>
      <c r="BB34352" s="80"/>
    </row>
    <row r="34353" spans="9:54" x14ac:dyDescent="0.25">
      <c r="I34353" s="80"/>
      <c r="AX34353" s="80"/>
      <c r="AY34353" s="80"/>
      <c r="AZ34353" s="80"/>
      <c r="BA34353" s="80"/>
      <c r="BB34353" s="80"/>
    </row>
    <row r="34354" spans="9:54" x14ac:dyDescent="0.25">
      <c r="I34354" s="80"/>
      <c r="AX34354" s="80"/>
      <c r="AY34354" s="80"/>
      <c r="AZ34354" s="80"/>
      <c r="BA34354" s="80"/>
      <c r="BB34354" s="80"/>
    </row>
    <row r="34355" spans="9:54" x14ac:dyDescent="0.25">
      <c r="I34355" s="80"/>
      <c r="AX34355" s="80"/>
      <c r="AY34355" s="80"/>
      <c r="AZ34355" s="80"/>
      <c r="BA34355" s="80"/>
      <c r="BB34355" s="80"/>
    </row>
    <row r="34356" spans="9:54" x14ac:dyDescent="0.25">
      <c r="I34356" s="80"/>
      <c r="AX34356" s="80"/>
      <c r="AY34356" s="80"/>
      <c r="AZ34356" s="80"/>
      <c r="BA34356" s="80"/>
      <c r="BB34356" s="80"/>
    </row>
    <row r="34357" spans="9:54" x14ac:dyDescent="0.25">
      <c r="I34357" s="80"/>
      <c r="AX34357" s="80"/>
      <c r="AY34357" s="80"/>
      <c r="AZ34357" s="80"/>
      <c r="BA34357" s="80"/>
      <c r="BB34357" s="80"/>
    </row>
    <row r="34358" spans="9:54" x14ac:dyDescent="0.25">
      <c r="I34358" s="80"/>
      <c r="AX34358" s="80"/>
      <c r="AY34358" s="80"/>
      <c r="AZ34358" s="80"/>
      <c r="BA34358" s="80"/>
      <c r="BB34358" s="80"/>
    </row>
    <row r="34359" spans="9:54" x14ac:dyDescent="0.25">
      <c r="I34359" s="80"/>
      <c r="AX34359" s="80"/>
      <c r="AY34359" s="80"/>
      <c r="AZ34359" s="80"/>
      <c r="BA34359" s="80"/>
      <c r="BB34359" s="80"/>
    </row>
    <row r="34360" spans="9:54" x14ac:dyDescent="0.25">
      <c r="I34360" s="80"/>
      <c r="AX34360" s="80"/>
      <c r="AY34360" s="80"/>
      <c r="AZ34360" s="80"/>
      <c r="BA34360" s="80"/>
      <c r="BB34360" s="80"/>
    </row>
    <row r="34361" spans="9:54" x14ac:dyDescent="0.25">
      <c r="I34361" s="80"/>
      <c r="AX34361" s="80"/>
      <c r="AY34361" s="80"/>
      <c r="AZ34361" s="80"/>
      <c r="BA34361" s="80"/>
      <c r="BB34361" s="80"/>
    </row>
    <row r="34362" spans="9:54" x14ac:dyDescent="0.25">
      <c r="I34362" s="80"/>
      <c r="AX34362" s="80"/>
      <c r="AY34362" s="80"/>
      <c r="AZ34362" s="80"/>
      <c r="BA34362" s="80"/>
      <c r="BB34362" s="80"/>
    </row>
    <row r="34363" spans="9:54" x14ac:dyDescent="0.25">
      <c r="I34363" s="80"/>
      <c r="AX34363" s="80"/>
      <c r="AY34363" s="80"/>
      <c r="AZ34363" s="80"/>
      <c r="BA34363" s="80"/>
      <c r="BB34363" s="80"/>
    </row>
    <row r="34364" spans="9:54" x14ac:dyDescent="0.25">
      <c r="I34364" s="80"/>
      <c r="AX34364" s="80"/>
      <c r="AY34364" s="80"/>
      <c r="AZ34364" s="80"/>
      <c r="BA34364" s="80"/>
      <c r="BB34364" s="80"/>
    </row>
    <row r="34365" spans="9:54" x14ac:dyDescent="0.25">
      <c r="I34365" s="80"/>
      <c r="AX34365" s="80"/>
      <c r="AY34365" s="80"/>
      <c r="AZ34365" s="80"/>
      <c r="BA34365" s="80"/>
      <c r="BB34365" s="80"/>
    </row>
    <row r="34366" spans="9:54" x14ac:dyDescent="0.25">
      <c r="I34366" s="80"/>
      <c r="AX34366" s="80"/>
      <c r="AY34366" s="80"/>
      <c r="AZ34366" s="80"/>
      <c r="BA34366" s="80"/>
      <c r="BB34366" s="80"/>
    </row>
    <row r="34367" spans="9:54" x14ac:dyDescent="0.25">
      <c r="I34367" s="80"/>
      <c r="AX34367" s="80"/>
      <c r="AY34367" s="80"/>
      <c r="AZ34367" s="80"/>
      <c r="BA34367" s="80"/>
      <c r="BB34367" s="80"/>
    </row>
    <row r="34368" spans="9:54" x14ac:dyDescent="0.25">
      <c r="I34368" s="80"/>
      <c r="AX34368" s="80"/>
      <c r="AY34368" s="80"/>
      <c r="AZ34368" s="80"/>
      <c r="BA34368" s="80"/>
      <c r="BB34368" s="80"/>
    </row>
    <row r="34369" spans="9:54" x14ac:dyDescent="0.25">
      <c r="I34369" s="80"/>
      <c r="AX34369" s="80"/>
      <c r="AY34369" s="80"/>
      <c r="AZ34369" s="80"/>
      <c r="BA34369" s="80"/>
      <c r="BB34369" s="80"/>
    </row>
    <row r="34370" spans="9:54" x14ac:dyDescent="0.25">
      <c r="I34370" s="80"/>
      <c r="AX34370" s="80"/>
      <c r="AY34370" s="80"/>
      <c r="AZ34370" s="80"/>
      <c r="BA34370" s="80"/>
      <c r="BB34370" s="80"/>
    </row>
    <row r="34371" spans="9:54" x14ac:dyDescent="0.25">
      <c r="I34371" s="80"/>
      <c r="AX34371" s="80"/>
      <c r="AY34371" s="80"/>
      <c r="AZ34371" s="80"/>
      <c r="BA34371" s="80"/>
      <c r="BB34371" s="80"/>
    </row>
    <row r="34372" spans="9:54" x14ac:dyDescent="0.25">
      <c r="I34372" s="80"/>
      <c r="AX34372" s="80"/>
      <c r="AY34372" s="80"/>
      <c r="AZ34372" s="80"/>
      <c r="BA34372" s="80"/>
      <c r="BB34372" s="80"/>
    </row>
    <row r="34373" spans="9:54" x14ac:dyDescent="0.25">
      <c r="I34373" s="80"/>
      <c r="AX34373" s="80"/>
      <c r="AY34373" s="80"/>
      <c r="AZ34373" s="80"/>
      <c r="BA34373" s="80"/>
      <c r="BB34373" s="80"/>
    </row>
    <row r="34374" spans="9:54" x14ac:dyDescent="0.25">
      <c r="I34374" s="80"/>
      <c r="AX34374" s="80"/>
      <c r="AY34374" s="80"/>
      <c r="AZ34374" s="80"/>
      <c r="BA34374" s="80"/>
      <c r="BB34374" s="80"/>
    </row>
    <row r="34375" spans="9:54" x14ac:dyDescent="0.25">
      <c r="I34375" s="80"/>
      <c r="AX34375" s="80"/>
      <c r="AY34375" s="80"/>
      <c r="AZ34375" s="80"/>
      <c r="BA34375" s="80"/>
      <c r="BB34375" s="80"/>
    </row>
    <row r="34376" spans="9:54" x14ac:dyDescent="0.25">
      <c r="I34376" s="80"/>
      <c r="AX34376" s="80"/>
      <c r="AY34376" s="80"/>
      <c r="AZ34376" s="80"/>
      <c r="BA34376" s="80"/>
      <c r="BB34376" s="80"/>
    </row>
    <row r="34377" spans="9:54" x14ac:dyDescent="0.25">
      <c r="I34377" s="80"/>
      <c r="AX34377" s="80"/>
      <c r="AY34377" s="80"/>
      <c r="AZ34377" s="80"/>
      <c r="BA34377" s="80"/>
      <c r="BB34377" s="80"/>
    </row>
    <row r="34378" spans="9:54" x14ac:dyDescent="0.25">
      <c r="I34378" s="80"/>
      <c r="AX34378" s="80"/>
      <c r="AY34378" s="80"/>
      <c r="AZ34378" s="80"/>
      <c r="BA34378" s="80"/>
      <c r="BB34378" s="80"/>
    </row>
    <row r="34379" spans="9:54" x14ac:dyDescent="0.25">
      <c r="I34379" s="80"/>
      <c r="AX34379" s="80"/>
      <c r="AY34379" s="80"/>
      <c r="AZ34379" s="80"/>
      <c r="BA34379" s="80"/>
      <c r="BB34379" s="80"/>
    </row>
    <row r="34380" spans="9:54" x14ac:dyDescent="0.25">
      <c r="I34380" s="80"/>
      <c r="AX34380" s="80"/>
      <c r="AY34380" s="80"/>
      <c r="AZ34380" s="80"/>
      <c r="BA34380" s="80"/>
      <c r="BB34380" s="80"/>
    </row>
    <row r="34381" spans="9:54" x14ac:dyDescent="0.25">
      <c r="I34381" s="80"/>
      <c r="AX34381" s="80"/>
      <c r="AY34381" s="80"/>
      <c r="AZ34381" s="80"/>
      <c r="BA34381" s="80"/>
      <c r="BB34381" s="80"/>
    </row>
    <row r="34382" spans="9:54" x14ac:dyDescent="0.25">
      <c r="I34382" s="80"/>
      <c r="AX34382" s="80"/>
      <c r="AY34382" s="80"/>
      <c r="AZ34382" s="80"/>
      <c r="BA34382" s="80"/>
      <c r="BB34382" s="80"/>
    </row>
    <row r="34383" spans="9:54" x14ac:dyDescent="0.25">
      <c r="I34383" s="80"/>
      <c r="AX34383" s="80"/>
      <c r="AY34383" s="80"/>
      <c r="AZ34383" s="80"/>
      <c r="BA34383" s="80"/>
      <c r="BB34383" s="80"/>
    </row>
    <row r="34384" spans="9:54" x14ac:dyDescent="0.25">
      <c r="I34384" s="80"/>
      <c r="AX34384" s="80"/>
      <c r="AY34384" s="80"/>
      <c r="AZ34384" s="80"/>
      <c r="BA34384" s="80"/>
      <c r="BB34384" s="80"/>
    </row>
    <row r="34385" spans="9:54" x14ac:dyDescent="0.25">
      <c r="I34385" s="80"/>
      <c r="AX34385" s="80"/>
      <c r="AY34385" s="80"/>
      <c r="AZ34385" s="80"/>
      <c r="BA34385" s="80"/>
      <c r="BB34385" s="80"/>
    </row>
    <row r="34386" spans="9:54" x14ac:dyDescent="0.25">
      <c r="I34386" s="80"/>
      <c r="AX34386" s="80"/>
      <c r="AY34386" s="80"/>
      <c r="AZ34386" s="80"/>
      <c r="BA34386" s="80"/>
      <c r="BB34386" s="80"/>
    </row>
    <row r="34387" spans="9:54" x14ac:dyDescent="0.25">
      <c r="I34387" s="80"/>
      <c r="AX34387" s="80"/>
      <c r="AY34387" s="80"/>
      <c r="AZ34387" s="80"/>
      <c r="BA34387" s="80"/>
      <c r="BB34387" s="80"/>
    </row>
    <row r="34388" spans="9:54" x14ac:dyDescent="0.25">
      <c r="I34388" s="80"/>
      <c r="AX34388" s="80"/>
      <c r="AY34388" s="80"/>
      <c r="AZ34388" s="80"/>
      <c r="BA34388" s="80"/>
      <c r="BB34388" s="80"/>
    </row>
    <row r="34389" spans="9:54" x14ac:dyDescent="0.25">
      <c r="I34389" s="80"/>
      <c r="AX34389" s="80"/>
      <c r="AY34389" s="80"/>
      <c r="AZ34389" s="80"/>
      <c r="BA34389" s="80"/>
      <c r="BB34389" s="80"/>
    </row>
    <row r="34390" spans="9:54" x14ac:dyDescent="0.25">
      <c r="I34390" s="80"/>
      <c r="AX34390" s="80"/>
      <c r="AY34390" s="80"/>
      <c r="AZ34390" s="80"/>
      <c r="BA34390" s="80"/>
      <c r="BB34390" s="80"/>
    </row>
    <row r="34391" spans="9:54" x14ac:dyDescent="0.25">
      <c r="I34391" s="80"/>
      <c r="AX34391" s="80"/>
      <c r="AY34391" s="80"/>
      <c r="AZ34391" s="80"/>
      <c r="BA34391" s="80"/>
      <c r="BB34391" s="80"/>
    </row>
    <row r="34392" spans="9:54" x14ac:dyDescent="0.25">
      <c r="I34392" s="80"/>
      <c r="AX34392" s="80"/>
      <c r="AY34392" s="80"/>
      <c r="AZ34392" s="80"/>
      <c r="BA34392" s="80"/>
      <c r="BB34392" s="80"/>
    </row>
    <row r="34393" spans="9:54" x14ac:dyDescent="0.25">
      <c r="I34393" s="80"/>
      <c r="AX34393" s="80"/>
      <c r="AY34393" s="80"/>
      <c r="AZ34393" s="80"/>
      <c r="BA34393" s="80"/>
      <c r="BB34393" s="80"/>
    </row>
    <row r="34394" spans="9:54" x14ac:dyDescent="0.25">
      <c r="I34394" s="80"/>
      <c r="AX34394" s="80"/>
      <c r="AY34394" s="80"/>
      <c r="AZ34394" s="80"/>
      <c r="BA34394" s="80"/>
      <c r="BB34394" s="80"/>
    </row>
    <row r="34395" spans="9:54" x14ac:dyDescent="0.25">
      <c r="I34395" s="80"/>
      <c r="AX34395" s="80"/>
      <c r="AY34395" s="80"/>
      <c r="AZ34395" s="80"/>
      <c r="BA34395" s="80"/>
      <c r="BB34395" s="80"/>
    </row>
    <row r="34396" spans="9:54" x14ac:dyDescent="0.25">
      <c r="I34396" s="80"/>
      <c r="AX34396" s="80"/>
      <c r="AY34396" s="80"/>
      <c r="AZ34396" s="80"/>
      <c r="BA34396" s="80"/>
      <c r="BB34396" s="80"/>
    </row>
    <row r="34397" spans="9:54" x14ac:dyDescent="0.25">
      <c r="I34397" s="80"/>
      <c r="AX34397" s="80"/>
      <c r="AY34397" s="80"/>
      <c r="AZ34397" s="80"/>
      <c r="BA34397" s="80"/>
      <c r="BB34397" s="80"/>
    </row>
    <row r="34398" spans="9:54" x14ac:dyDescent="0.25">
      <c r="I34398" s="80"/>
      <c r="AX34398" s="80"/>
      <c r="AY34398" s="80"/>
      <c r="AZ34398" s="80"/>
      <c r="BA34398" s="80"/>
      <c r="BB34398" s="80"/>
    </row>
    <row r="34399" spans="9:54" x14ac:dyDescent="0.25">
      <c r="I34399" s="80"/>
      <c r="AX34399" s="80"/>
      <c r="AY34399" s="80"/>
      <c r="AZ34399" s="80"/>
      <c r="BA34399" s="80"/>
      <c r="BB34399" s="80"/>
    </row>
    <row r="34400" spans="9:54" x14ac:dyDescent="0.25">
      <c r="I34400" s="80"/>
      <c r="AX34400" s="80"/>
      <c r="AY34400" s="80"/>
      <c r="AZ34400" s="80"/>
      <c r="BA34400" s="80"/>
      <c r="BB34400" s="80"/>
    </row>
    <row r="34401" spans="9:54" x14ac:dyDescent="0.25">
      <c r="I34401" s="80"/>
      <c r="AX34401" s="80"/>
      <c r="AY34401" s="80"/>
      <c r="AZ34401" s="80"/>
      <c r="BA34401" s="80"/>
      <c r="BB34401" s="80"/>
    </row>
    <row r="34402" spans="9:54" x14ac:dyDescent="0.25">
      <c r="I34402" s="80"/>
      <c r="AX34402" s="80"/>
      <c r="AY34402" s="80"/>
      <c r="AZ34402" s="80"/>
      <c r="BA34402" s="80"/>
      <c r="BB34402" s="80"/>
    </row>
    <row r="34403" spans="9:54" x14ac:dyDescent="0.25">
      <c r="I34403" s="80"/>
      <c r="AX34403" s="80"/>
      <c r="AY34403" s="80"/>
      <c r="AZ34403" s="80"/>
      <c r="BA34403" s="80"/>
      <c r="BB34403" s="80"/>
    </row>
    <row r="34404" spans="9:54" x14ac:dyDescent="0.25">
      <c r="I34404" s="80"/>
      <c r="AX34404" s="80"/>
      <c r="AY34404" s="80"/>
      <c r="AZ34404" s="80"/>
      <c r="BA34404" s="80"/>
      <c r="BB34404" s="80"/>
    </row>
    <row r="34405" spans="9:54" x14ac:dyDescent="0.25">
      <c r="I34405" s="80"/>
      <c r="AX34405" s="80"/>
      <c r="AY34405" s="80"/>
      <c r="AZ34405" s="80"/>
      <c r="BA34405" s="80"/>
      <c r="BB34405" s="80"/>
    </row>
    <row r="34406" spans="9:54" x14ac:dyDescent="0.25">
      <c r="I34406" s="80"/>
      <c r="AX34406" s="80"/>
      <c r="AY34406" s="80"/>
      <c r="AZ34406" s="80"/>
      <c r="BA34406" s="80"/>
      <c r="BB34406" s="80"/>
    </row>
    <row r="34407" spans="9:54" x14ac:dyDescent="0.25">
      <c r="I34407" s="80"/>
      <c r="AX34407" s="80"/>
      <c r="AY34407" s="80"/>
      <c r="AZ34407" s="80"/>
      <c r="BA34407" s="80"/>
      <c r="BB34407" s="80"/>
    </row>
    <row r="34408" spans="9:54" x14ac:dyDescent="0.25">
      <c r="I34408" s="80"/>
      <c r="AX34408" s="80"/>
      <c r="AY34408" s="80"/>
      <c r="AZ34408" s="80"/>
      <c r="BA34408" s="80"/>
      <c r="BB34408" s="80"/>
    </row>
    <row r="34409" spans="9:54" x14ac:dyDescent="0.25">
      <c r="I34409" s="80"/>
      <c r="AX34409" s="80"/>
      <c r="AY34409" s="80"/>
      <c r="AZ34409" s="80"/>
      <c r="BA34409" s="80"/>
      <c r="BB34409" s="80"/>
    </row>
    <row r="34410" spans="9:54" x14ac:dyDescent="0.25">
      <c r="I34410" s="80"/>
      <c r="AX34410" s="80"/>
      <c r="AY34410" s="80"/>
      <c r="AZ34410" s="80"/>
      <c r="BA34410" s="80"/>
      <c r="BB34410" s="80"/>
    </row>
    <row r="34411" spans="9:54" x14ac:dyDescent="0.25">
      <c r="I34411" s="80"/>
      <c r="AX34411" s="80"/>
      <c r="AY34411" s="80"/>
      <c r="AZ34411" s="80"/>
      <c r="BA34411" s="80"/>
      <c r="BB34411" s="80"/>
    </row>
    <row r="34412" spans="9:54" x14ac:dyDescent="0.25">
      <c r="I34412" s="80"/>
      <c r="AX34412" s="80"/>
      <c r="AY34412" s="80"/>
      <c r="AZ34412" s="80"/>
      <c r="BA34412" s="80"/>
      <c r="BB34412" s="80"/>
    </row>
    <row r="34413" spans="9:54" x14ac:dyDescent="0.25">
      <c r="I34413" s="80"/>
      <c r="AX34413" s="80"/>
      <c r="AY34413" s="80"/>
      <c r="AZ34413" s="80"/>
      <c r="BA34413" s="80"/>
      <c r="BB34413" s="80"/>
    </row>
    <row r="34414" spans="9:54" x14ac:dyDescent="0.25">
      <c r="I34414" s="80"/>
      <c r="AX34414" s="80"/>
      <c r="AY34414" s="80"/>
      <c r="AZ34414" s="80"/>
      <c r="BA34414" s="80"/>
      <c r="BB34414" s="80"/>
    </row>
    <row r="34415" spans="9:54" x14ac:dyDescent="0.25">
      <c r="I34415" s="80"/>
      <c r="AX34415" s="80"/>
      <c r="AY34415" s="80"/>
      <c r="AZ34415" s="80"/>
      <c r="BA34415" s="80"/>
      <c r="BB34415" s="80"/>
    </row>
    <row r="34416" spans="9:54" x14ac:dyDescent="0.25">
      <c r="I34416" s="80"/>
      <c r="AX34416" s="80"/>
      <c r="AY34416" s="80"/>
      <c r="AZ34416" s="80"/>
      <c r="BA34416" s="80"/>
      <c r="BB34416" s="80"/>
    </row>
    <row r="34417" spans="9:54" x14ac:dyDescent="0.25">
      <c r="I34417" s="80"/>
      <c r="AX34417" s="80"/>
      <c r="AY34417" s="80"/>
      <c r="AZ34417" s="80"/>
      <c r="BA34417" s="80"/>
      <c r="BB34417" s="80"/>
    </row>
    <row r="34418" spans="9:54" x14ac:dyDescent="0.25">
      <c r="I34418" s="80"/>
      <c r="AX34418" s="80"/>
      <c r="AY34418" s="80"/>
      <c r="AZ34418" s="80"/>
      <c r="BA34418" s="80"/>
      <c r="BB34418" s="80"/>
    </row>
    <row r="34419" spans="9:54" x14ac:dyDescent="0.25">
      <c r="I34419" s="80"/>
      <c r="AX34419" s="80"/>
      <c r="AY34419" s="80"/>
      <c r="AZ34419" s="80"/>
      <c r="BA34419" s="80"/>
      <c r="BB34419" s="80"/>
    </row>
    <row r="34420" spans="9:54" x14ac:dyDescent="0.25">
      <c r="I34420" s="80"/>
      <c r="AX34420" s="80"/>
      <c r="AY34420" s="80"/>
      <c r="AZ34420" s="80"/>
      <c r="BA34420" s="80"/>
      <c r="BB34420" s="80"/>
    </row>
    <row r="34421" spans="9:54" x14ac:dyDescent="0.25">
      <c r="I34421" s="80"/>
      <c r="AX34421" s="80"/>
      <c r="AY34421" s="80"/>
      <c r="AZ34421" s="80"/>
      <c r="BA34421" s="80"/>
      <c r="BB34421" s="80"/>
    </row>
    <row r="34422" spans="9:54" x14ac:dyDescent="0.25">
      <c r="I34422" s="80"/>
      <c r="AX34422" s="80"/>
      <c r="AY34422" s="80"/>
      <c r="AZ34422" s="80"/>
      <c r="BA34422" s="80"/>
      <c r="BB34422" s="80"/>
    </row>
    <row r="34423" spans="9:54" x14ac:dyDescent="0.25">
      <c r="I34423" s="80"/>
      <c r="AX34423" s="80"/>
      <c r="AY34423" s="80"/>
      <c r="AZ34423" s="80"/>
      <c r="BA34423" s="80"/>
      <c r="BB34423" s="80"/>
    </row>
    <row r="34424" spans="9:54" x14ac:dyDescent="0.25">
      <c r="I34424" s="80"/>
      <c r="AX34424" s="80"/>
      <c r="AY34424" s="80"/>
      <c r="AZ34424" s="80"/>
      <c r="BA34424" s="80"/>
      <c r="BB34424" s="80"/>
    </row>
    <row r="34425" spans="9:54" x14ac:dyDescent="0.25">
      <c r="I34425" s="80"/>
      <c r="AX34425" s="80"/>
      <c r="AY34425" s="80"/>
      <c r="AZ34425" s="80"/>
      <c r="BA34425" s="80"/>
      <c r="BB34425" s="80"/>
    </row>
    <row r="34426" spans="9:54" x14ac:dyDescent="0.25">
      <c r="I34426" s="80"/>
      <c r="AX34426" s="80"/>
      <c r="AY34426" s="80"/>
      <c r="AZ34426" s="80"/>
      <c r="BA34426" s="80"/>
      <c r="BB34426" s="80"/>
    </row>
    <row r="34427" spans="9:54" x14ac:dyDescent="0.25">
      <c r="I34427" s="80"/>
      <c r="AX34427" s="80"/>
      <c r="AY34427" s="80"/>
      <c r="AZ34427" s="80"/>
      <c r="BA34427" s="80"/>
      <c r="BB34427" s="80"/>
    </row>
    <row r="34428" spans="9:54" x14ac:dyDescent="0.25">
      <c r="I34428" s="80"/>
      <c r="AX34428" s="80"/>
      <c r="AY34428" s="80"/>
      <c r="AZ34428" s="80"/>
      <c r="BA34428" s="80"/>
      <c r="BB34428" s="80"/>
    </row>
    <row r="34429" spans="9:54" x14ac:dyDescent="0.25">
      <c r="I34429" s="80"/>
      <c r="AX34429" s="80"/>
      <c r="AY34429" s="80"/>
      <c r="AZ34429" s="80"/>
      <c r="BA34429" s="80"/>
      <c r="BB34429" s="80"/>
    </row>
    <row r="34430" spans="9:54" x14ac:dyDescent="0.25">
      <c r="I34430" s="80"/>
      <c r="AX34430" s="80"/>
      <c r="AY34430" s="80"/>
      <c r="AZ34430" s="80"/>
      <c r="BA34430" s="80"/>
      <c r="BB34430" s="80"/>
    </row>
    <row r="34431" spans="9:54" x14ac:dyDescent="0.25">
      <c r="I34431" s="80"/>
      <c r="AX34431" s="80"/>
      <c r="AY34431" s="80"/>
      <c r="AZ34431" s="80"/>
      <c r="BA34431" s="80"/>
      <c r="BB34431" s="80"/>
    </row>
    <row r="34432" spans="9:54" x14ac:dyDescent="0.25">
      <c r="I34432" s="80"/>
      <c r="AX34432" s="80"/>
      <c r="AY34432" s="80"/>
      <c r="AZ34432" s="80"/>
      <c r="BA34432" s="80"/>
      <c r="BB34432" s="80"/>
    </row>
    <row r="34433" spans="9:54" x14ac:dyDescent="0.25">
      <c r="I34433" s="80"/>
      <c r="AX34433" s="80"/>
      <c r="AY34433" s="80"/>
      <c r="AZ34433" s="80"/>
      <c r="BA34433" s="80"/>
      <c r="BB34433" s="80"/>
    </row>
    <row r="34434" spans="9:54" x14ac:dyDescent="0.25">
      <c r="I34434" s="80"/>
      <c r="AX34434" s="80"/>
      <c r="AY34434" s="80"/>
      <c r="AZ34434" s="80"/>
      <c r="BA34434" s="80"/>
      <c r="BB34434" s="80"/>
    </row>
    <row r="34435" spans="9:54" x14ac:dyDescent="0.25">
      <c r="I34435" s="80"/>
      <c r="AX34435" s="80"/>
      <c r="AY34435" s="80"/>
      <c r="AZ34435" s="80"/>
      <c r="BA34435" s="80"/>
      <c r="BB34435" s="80"/>
    </row>
    <row r="34436" spans="9:54" x14ac:dyDescent="0.25">
      <c r="I34436" s="80"/>
      <c r="AX34436" s="80"/>
      <c r="AY34436" s="80"/>
      <c r="AZ34436" s="80"/>
      <c r="BA34436" s="80"/>
      <c r="BB34436" s="80"/>
    </row>
    <row r="34437" spans="9:54" x14ac:dyDescent="0.25">
      <c r="I34437" s="80"/>
      <c r="AX34437" s="80"/>
      <c r="AY34437" s="80"/>
      <c r="AZ34437" s="80"/>
      <c r="BA34437" s="80"/>
      <c r="BB34437" s="80"/>
    </row>
    <row r="34438" spans="9:54" x14ac:dyDescent="0.25">
      <c r="I34438" s="80"/>
      <c r="AX34438" s="80"/>
      <c r="AY34438" s="80"/>
      <c r="AZ34438" s="80"/>
      <c r="BA34438" s="80"/>
      <c r="BB34438" s="80"/>
    </row>
    <row r="34439" spans="9:54" x14ac:dyDescent="0.25">
      <c r="I34439" s="80"/>
      <c r="AX34439" s="80"/>
      <c r="AY34439" s="80"/>
      <c r="AZ34439" s="80"/>
      <c r="BA34439" s="80"/>
      <c r="BB34439" s="80"/>
    </row>
    <row r="34440" spans="9:54" x14ac:dyDescent="0.25">
      <c r="I34440" s="80"/>
      <c r="AX34440" s="80"/>
      <c r="AY34440" s="80"/>
      <c r="AZ34440" s="80"/>
      <c r="BA34440" s="80"/>
      <c r="BB34440" s="80"/>
    </row>
    <row r="34441" spans="9:54" x14ac:dyDescent="0.25">
      <c r="I34441" s="80"/>
      <c r="AX34441" s="80"/>
      <c r="AY34441" s="80"/>
      <c r="AZ34441" s="80"/>
      <c r="BA34441" s="80"/>
      <c r="BB34441" s="80"/>
    </row>
    <row r="34442" spans="9:54" x14ac:dyDescent="0.25">
      <c r="I34442" s="80"/>
      <c r="AX34442" s="80"/>
      <c r="AY34442" s="80"/>
      <c r="AZ34442" s="80"/>
      <c r="BA34442" s="80"/>
      <c r="BB34442" s="80"/>
    </row>
    <row r="34443" spans="9:54" x14ac:dyDescent="0.25">
      <c r="I34443" s="80"/>
      <c r="AX34443" s="80"/>
      <c r="AY34443" s="80"/>
      <c r="AZ34443" s="80"/>
      <c r="BA34443" s="80"/>
      <c r="BB34443" s="80"/>
    </row>
    <row r="34444" spans="9:54" x14ac:dyDescent="0.25">
      <c r="I34444" s="80"/>
      <c r="AX34444" s="80"/>
      <c r="AY34444" s="80"/>
      <c r="AZ34444" s="80"/>
      <c r="BA34444" s="80"/>
      <c r="BB34444" s="80"/>
    </row>
    <row r="34445" spans="9:54" x14ac:dyDescent="0.25">
      <c r="I34445" s="80"/>
      <c r="AX34445" s="80"/>
      <c r="AY34445" s="80"/>
      <c r="AZ34445" s="80"/>
      <c r="BA34445" s="80"/>
      <c r="BB34445" s="80"/>
    </row>
    <row r="34446" spans="9:54" x14ac:dyDescent="0.25">
      <c r="I34446" s="80"/>
      <c r="AX34446" s="80"/>
      <c r="AY34446" s="80"/>
      <c r="AZ34446" s="80"/>
      <c r="BA34446" s="80"/>
      <c r="BB34446" s="80"/>
    </row>
    <row r="34447" spans="9:54" x14ac:dyDescent="0.25">
      <c r="I34447" s="80"/>
      <c r="AX34447" s="80"/>
      <c r="AY34447" s="80"/>
      <c r="AZ34447" s="80"/>
      <c r="BA34447" s="80"/>
      <c r="BB34447" s="80"/>
    </row>
    <row r="34448" spans="9:54" x14ac:dyDescent="0.25">
      <c r="I34448" s="80"/>
      <c r="AX34448" s="80"/>
      <c r="AY34448" s="80"/>
      <c r="AZ34448" s="80"/>
      <c r="BA34448" s="80"/>
      <c r="BB34448" s="80"/>
    </row>
    <row r="34449" spans="9:54" x14ac:dyDescent="0.25">
      <c r="I34449" s="80"/>
      <c r="AX34449" s="80"/>
      <c r="AY34449" s="80"/>
      <c r="AZ34449" s="80"/>
      <c r="BA34449" s="80"/>
      <c r="BB34449" s="80"/>
    </row>
    <row r="34450" spans="9:54" x14ac:dyDescent="0.25">
      <c r="I34450" s="80"/>
      <c r="AX34450" s="80"/>
      <c r="AY34450" s="80"/>
      <c r="AZ34450" s="80"/>
      <c r="BA34450" s="80"/>
      <c r="BB34450" s="80"/>
    </row>
    <row r="34451" spans="9:54" x14ac:dyDescent="0.25">
      <c r="I34451" s="80"/>
      <c r="AX34451" s="80"/>
      <c r="AY34451" s="80"/>
      <c r="AZ34451" s="80"/>
      <c r="BA34451" s="80"/>
      <c r="BB34451" s="80"/>
    </row>
    <row r="34452" spans="9:54" x14ac:dyDescent="0.25">
      <c r="I34452" s="80"/>
      <c r="AX34452" s="80"/>
      <c r="AY34452" s="80"/>
      <c r="AZ34452" s="80"/>
      <c r="BA34452" s="80"/>
      <c r="BB34452" s="80"/>
    </row>
    <row r="34453" spans="9:54" x14ac:dyDescent="0.25">
      <c r="I34453" s="80"/>
      <c r="AX34453" s="80"/>
      <c r="AY34453" s="80"/>
      <c r="AZ34453" s="80"/>
      <c r="BA34453" s="80"/>
      <c r="BB34453" s="80"/>
    </row>
    <row r="34454" spans="9:54" x14ac:dyDescent="0.25">
      <c r="I34454" s="80"/>
      <c r="AX34454" s="80"/>
      <c r="AY34454" s="80"/>
      <c r="AZ34454" s="80"/>
      <c r="BA34454" s="80"/>
      <c r="BB34454" s="80"/>
    </row>
    <row r="34455" spans="9:54" x14ac:dyDescent="0.25">
      <c r="I34455" s="80"/>
      <c r="AX34455" s="80"/>
      <c r="AY34455" s="80"/>
      <c r="AZ34455" s="80"/>
      <c r="BA34455" s="80"/>
      <c r="BB34455" s="80"/>
    </row>
    <row r="34456" spans="9:54" x14ac:dyDescent="0.25">
      <c r="I34456" s="80"/>
      <c r="AX34456" s="80"/>
      <c r="AY34456" s="80"/>
      <c r="AZ34456" s="80"/>
      <c r="BA34456" s="80"/>
      <c r="BB34456" s="80"/>
    </row>
    <row r="34457" spans="9:54" x14ac:dyDescent="0.25">
      <c r="I34457" s="80"/>
      <c r="AX34457" s="80"/>
      <c r="AY34457" s="80"/>
      <c r="AZ34457" s="80"/>
      <c r="BA34457" s="80"/>
      <c r="BB34457" s="80"/>
    </row>
    <row r="34458" spans="9:54" x14ac:dyDescent="0.25">
      <c r="I34458" s="80"/>
      <c r="AX34458" s="80"/>
      <c r="AY34458" s="80"/>
      <c r="AZ34458" s="80"/>
      <c r="BA34458" s="80"/>
      <c r="BB34458" s="80"/>
    </row>
    <row r="34459" spans="9:54" x14ac:dyDescent="0.25">
      <c r="I34459" s="80"/>
      <c r="AX34459" s="80"/>
      <c r="AY34459" s="80"/>
      <c r="AZ34459" s="80"/>
      <c r="BA34459" s="80"/>
      <c r="BB34459" s="80"/>
    </row>
    <row r="34460" spans="9:54" x14ac:dyDescent="0.25">
      <c r="I34460" s="80"/>
      <c r="AX34460" s="80"/>
      <c r="AY34460" s="80"/>
      <c r="AZ34460" s="80"/>
      <c r="BA34460" s="80"/>
      <c r="BB34460" s="80"/>
    </row>
    <row r="34461" spans="9:54" x14ac:dyDescent="0.25">
      <c r="I34461" s="80"/>
      <c r="AX34461" s="80"/>
      <c r="AY34461" s="80"/>
      <c r="AZ34461" s="80"/>
      <c r="BA34461" s="80"/>
      <c r="BB34461" s="80"/>
    </row>
    <row r="34462" spans="9:54" x14ac:dyDescent="0.25">
      <c r="I34462" s="80"/>
      <c r="AX34462" s="80"/>
      <c r="AY34462" s="80"/>
      <c r="AZ34462" s="80"/>
      <c r="BA34462" s="80"/>
      <c r="BB34462" s="80"/>
    </row>
    <row r="34463" spans="9:54" x14ac:dyDescent="0.25">
      <c r="I34463" s="80"/>
      <c r="AX34463" s="80"/>
      <c r="AY34463" s="80"/>
      <c r="AZ34463" s="80"/>
      <c r="BA34463" s="80"/>
      <c r="BB34463" s="80"/>
    </row>
    <row r="34464" spans="9:54" x14ac:dyDescent="0.25">
      <c r="I34464" s="80"/>
      <c r="AX34464" s="80"/>
      <c r="AY34464" s="80"/>
      <c r="AZ34464" s="80"/>
      <c r="BA34464" s="80"/>
      <c r="BB34464" s="80"/>
    </row>
    <row r="34465" spans="9:54" x14ac:dyDescent="0.25">
      <c r="I34465" s="80"/>
      <c r="AX34465" s="80"/>
      <c r="AY34465" s="80"/>
      <c r="AZ34465" s="80"/>
      <c r="BA34465" s="80"/>
      <c r="BB34465" s="80"/>
    </row>
    <row r="34466" spans="9:54" x14ac:dyDescent="0.25">
      <c r="I34466" s="80"/>
      <c r="AX34466" s="80"/>
      <c r="AY34466" s="80"/>
      <c r="AZ34466" s="80"/>
      <c r="BA34466" s="80"/>
      <c r="BB34466" s="80"/>
    </row>
    <row r="34467" spans="9:54" x14ac:dyDescent="0.25">
      <c r="I34467" s="80"/>
      <c r="AX34467" s="80"/>
      <c r="AY34467" s="80"/>
      <c r="AZ34467" s="80"/>
      <c r="BA34467" s="80"/>
      <c r="BB34467" s="80"/>
    </row>
    <row r="34468" spans="9:54" x14ac:dyDescent="0.25">
      <c r="I34468" s="80"/>
      <c r="AX34468" s="80"/>
      <c r="AY34468" s="80"/>
      <c r="AZ34468" s="80"/>
      <c r="BA34468" s="80"/>
      <c r="BB34468" s="80"/>
    </row>
    <row r="34469" spans="9:54" x14ac:dyDescent="0.25">
      <c r="I34469" s="80"/>
      <c r="AX34469" s="80"/>
      <c r="AY34469" s="80"/>
      <c r="AZ34469" s="80"/>
      <c r="BA34469" s="80"/>
      <c r="BB34469" s="80"/>
    </row>
    <row r="34470" spans="9:54" x14ac:dyDescent="0.25">
      <c r="I34470" s="80"/>
      <c r="AX34470" s="80"/>
      <c r="AY34470" s="80"/>
      <c r="AZ34470" s="80"/>
      <c r="BA34470" s="80"/>
      <c r="BB34470" s="80"/>
    </row>
    <row r="34471" spans="9:54" x14ac:dyDescent="0.25">
      <c r="I34471" s="80"/>
      <c r="AX34471" s="80"/>
      <c r="AY34471" s="80"/>
      <c r="AZ34471" s="80"/>
      <c r="BA34471" s="80"/>
      <c r="BB34471" s="80"/>
    </row>
    <row r="34472" spans="9:54" x14ac:dyDescent="0.25">
      <c r="I34472" s="80"/>
      <c r="AX34472" s="80"/>
      <c r="AY34472" s="80"/>
      <c r="AZ34472" s="80"/>
      <c r="BA34472" s="80"/>
      <c r="BB34472" s="80"/>
    </row>
    <row r="34473" spans="9:54" x14ac:dyDescent="0.25">
      <c r="I34473" s="80"/>
      <c r="AX34473" s="80"/>
      <c r="AY34473" s="80"/>
      <c r="AZ34473" s="80"/>
      <c r="BA34473" s="80"/>
      <c r="BB34473" s="80"/>
    </row>
    <row r="34474" spans="9:54" x14ac:dyDescent="0.25">
      <c r="I34474" s="80"/>
      <c r="AX34474" s="80"/>
      <c r="AY34474" s="80"/>
      <c r="AZ34474" s="80"/>
      <c r="BA34474" s="80"/>
      <c r="BB34474" s="80"/>
    </row>
    <row r="34475" spans="9:54" x14ac:dyDescent="0.25">
      <c r="I34475" s="80"/>
      <c r="AX34475" s="80"/>
      <c r="AY34475" s="80"/>
      <c r="AZ34475" s="80"/>
      <c r="BA34475" s="80"/>
      <c r="BB34475" s="80"/>
    </row>
    <row r="34476" spans="9:54" x14ac:dyDescent="0.25">
      <c r="I34476" s="80"/>
      <c r="AX34476" s="80"/>
      <c r="AY34476" s="80"/>
      <c r="AZ34476" s="80"/>
      <c r="BA34476" s="80"/>
      <c r="BB34476" s="80"/>
    </row>
    <row r="34477" spans="9:54" x14ac:dyDescent="0.25">
      <c r="I34477" s="80"/>
      <c r="AX34477" s="80"/>
      <c r="AY34477" s="80"/>
      <c r="AZ34477" s="80"/>
      <c r="BA34477" s="80"/>
      <c r="BB34477" s="80"/>
    </row>
    <row r="34478" spans="9:54" x14ac:dyDescent="0.25">
      <c r="I34478" s="80"/>
      <c r="AX34478" s="80"/>
      <c r="AY34478" s="80"/>
      <c r="AZ34478" s="80"/>
      <c r="BA34478" s="80"/>
      <c r="BB34478" s="80"/>
    </row>
    <row r="34479" spans="9:54" x14ac:dyDescent="0.25">
      <c r="I34479" s="80"/>
      <c r="AX34479" s="80"/>
      <c r="AY34479" s="80"/>
      <c r="AZ34479" s="80"/>
      <c r="BA34479" s="80"/>
      <c r="BB34479" s="80"/>
    </row>
    <row r="34480" spans="9:54" x14ac:dyDescent="0.25">
      <c r="I34480" s="80"/>
      <c r="AX34480" s="80"/>
      <c r="AY34480" s="80"/>
      <c r="AZ34480" s="80"/>
      <c r="BA34480" s="80"/>
      <c r="BB34480" s="80"/>
    </row>
    <row r="34481" spans="9:54" x14ac:dyDescent="0.25">
      <c r="I34481" s="80"/>
      <c r="AX34481" s="80"/>
      <c r="AY34481" s="80"/>
      <c r="AZ34481" s="80"/>
      <c r="BA34481" s="80"/>
      <c r="BB34481" s="80"/>
    </row>
    <row r="34482" spans="9:54" x14ac:dyDescent="0.25">
      <c r="I34482" s="80"/>
      <c r="AX34482" s="80"/>
      <c r="AY34482" s="80"/>
      <c r="AZ34482" s="80"/>
      <c r="BA34482" s="80"/>
      <c r="BB34482" s="80"/>
    </row>
    <row r="34483" spans="9:54" x14ac:dyDescent="0.25">
      <c r="I34483" s="80"/>
      <c r="AX34483" s="80"/>
      <c r="AY34483" s="80"/>
      <c r="AZ34483" s="80"/>
      <c r="BA34483" s="80"/>
      <c r="BB34483" s="80"/>
    </row>
    <row r="34484" spans="9:54" x14ac:dyDescent="0.25">
      <c r="I34484" s="80"/>
      <c r="AX34484" s="80"/>
      <c r="AY34484" s="80"/>
      <c r="AZ34484" s="80"/>
      <c r="BA34484" s="80"/>
      <c r="BB34484" s="80"/>
    </row>
    <row r="34485" spans="9:54" x14ac:dyDescent="0.25">
      <c r="I34485" s="80"/>
      <c r="AX34485" s="80"/>
      <c r="AY34485" s="80"/>
      <c r="AZ34485" s="80"/>
      <c r="BA34485" s="80"/>
      <c r="BB34485" s="80"/>
    </row>
    <row r="34486" spans="9:54" x14ac:dyDescent="0.25">
      <c r="I34486" s="80"/>
      <c r="AX34486" s="80"/>
      <c r="AY34486" s="80"/>
      <c r="AZ34486" s="80"/>
      <c r="BA34486" s="80"/>
      <c r="BB34486" s="80"/>
    </row>
    <row r="34487" spans="9:54" x14ac:dyDescent="0.25">
      <c r="I34487" s="80"/>
      <c r="AX34487" s="80"/>
      <c r="AY34487" s="80"/>
      <c r="AZ34487" s="80"/>
      <c r="BA34487" s="80"/>
      <c r="BB34487" s="80"/>
    </row>
    <row r="34488" spans="9:54" x14ac:dyDescent="0.25">
      <c r="I34488" s="80"/>
      <c r="AX34488" s="80"/>
      <c r="AY34488" s="80"/>
      <c r="AZ34488" s="80"/>
      <c r="BA34488" s="80"/>
      <c r="BB34488" s="80"/>
    </row>
    <row r="34489" spans="9:54" x14ac:dyDescent="0.25">
      <c r="I34489" s="80"/>
      <c r="AX34489" s="80"/>
      <c r="AY34489" s="80"/>
      <c r="AZ34489" s="80"/>
      <c r="BA34489" s="80"/>
      <c r="BB34489" s="80"/>
    </row>
    <row r="34490" spans="9:54" x14ac:dyDescent="0.25">
      <c r="I34490" s="80"/>
      <c r="AX34490" s="80"/>
      <c r="AY34490" s="80"/>
      <c r="AZ34490" s="80"/>
      <c r="BA34490" s="80"/>
      <c r="BB34490" s="80"/>
    </row>
    <row r="34491" spans="9:54" x14ac:dyDescent="0.25">
      <c r="I34491" s="80"/>
      <c r="AX34491" s="80"/>
      <c r="AY34491" s="80"/>
      <c r="AZ34491" s="80"/>
      <c r="BA34491" s="80"/>
      <c r="BB34491" s="80"/>
    </row>
    <row r="34492" spans="9:54" x14ac:dyDescent="0.25">
      <c r="I34492" s="80"/>
      <c r="AX34492" s="80"/>
      <c r="AY34492" s="80"/>
      <c r="AZ34492" s="80"/>
      <c r="BA34492" s="80"/>
      <c r="BB34492" s="80"/>
    </row>
    <row r="34493" spans="9:54" x14ac:dyDescent="0.25">
      <c r="I34493" s="80"/>
      <c r="AX34493" s="80"/>
      <c r="AY34493" s="80"/>
      <c r="AZ34493" s="80"/>
      <c r="BA34493" s="80"/>
      <c r="BB34493" s="80"/>
    </row>
    <row r="34494" spans="9:54" x14ac:dyDescent="0.25">
      <c r="I34494" s="80"/>
      <c r="AX34494" s="80"/>
      <c r="AY34494" s="80"/>
      <c r="AZ34494" s="80"/>
      <c r="BA34494" s="80"/>
      <c r="BB34494" s="80"/>
    </row>
    <row r="34495" spans="9:54" x14ac:dyDescent="0.25">
      <c r="I34495" s="80"/>
      <c r="AX34495" s="80"/>
      <c r="AY34495" s="80"/>
      <c r="AZ34495" s="80"/>
      <c r="BA34495" s="80"/>
      <c r="BB34495" s="80"/>
    </row>
    <row r="34496" spans="9:54" x14ac:dyDescent="0.25">
      <c r="I34496" s="80"/>
      <c r="AX34496" s="80"/>
      <c r="AY34496" s="80"/>
      <c r="AZ34496" s="80"/>
      <c r="BA34496" s="80"/>
      <c r="BB34496" s="80"/>
    </row>
    <row r="34497" spans="9:54" x14ac:dyDescent="0.25">
      <c r="I34497" s="80"/>
      <c r="AX34497" s="80"/>
      <c r="AY34497" s="80"/>
      <c r="AZ34497" s="80"/>
      <c r="BA34497" s="80"/>
      <c r="BB34497" s="80"/>
    </row>
    <row r="34498" spans="9:54" x14ac:dyDescent="0.25">
      <c r="I34498" s="80"/>
      <c r="AX34498" s="80"/>
      <c r="AY34498" s="80"/>
      <c r="AZ34498" s="80"/>
      <c r="BA34498" s="80"/>
      <c r="BB34498" s="80"/>
    </row>
    <row r="34499" spans="9:54" x14ac:dyDescent="0.25">
      <c r="I34499" s="80"/>
      <c r="AX34499" s="80"/>
      <c r="AY34499" s="80"/>
      <c r="AZ34499" s="80"/>
      <c r="BA34499" s="80"/>
      <c r="BB34499" s="80"/>
    </row>
    <row r="34500" spans="9:54" x14ac:dyDescent="0.25">
      <c r="I34500" s="80"/>
      <c r="AX34500" s="80"/>
      <c r="AY34500" s="80"/>
      <c r="AZ34500" s="80"/>
      <c r="BA34500" s="80"/>
      <c r="BB34500" s="80"/>
    </row>
    <row r="34501" spans="9:54" x14ac:dyDescent="0.25">
      <c r="I34501" s="80"/>
      <c r="AX34501" s="80"/>
      <c r="AY34501" s="80"/>
      <c r="AZ34501" s="80"/>
      <c r="BA34501" s="80"/>
      <c r="BB34501" s="80"/>
    </row>
    <row r="34502" spans="9:54" x14ac:dyDescent="0.25">
      <c r="I34502" s="80"/>
      <c r="AX34502" s="80"/>
      <c r="AY34502" s="80"/>
      <c r="AZ34502" s="80"/>
      <c r="BA34502" s="80"/>
      <c r="BB34502" s="80"/>
    </row>
    <row r="34503" spans="9:54" x14ac:dyDescent="0.25">
      <c r="I34503" s="80"/>
      <c r="AX34503" s="80"/>
      <c r="AY34503" s="80"/>
      <c r="AZ34503" s="80"/>
      <c r="BA34503" s="80"/>
      <c r="BB34503" s="80"/>
    </row>
    <row r="34504" spans="9:54" x14ac:dyDescent="0.25">
      <c r="I34504" s="80"/>
      <c r="AX34504" s="80"/>
      <c r="AY34504" s="80"/>
      <c r="AZ34504" s="80"/>
      <c r="BA34504" s="80"/>
      <c r="BB34504" s="80"/>
    </row>
    <row r="34505" spans="9:54" x14ac:dyDescent="0.25">
      <c r="I34505" s="80"/>
      <c r="AX34505" s="80"/>
      <c r="AY34505" s="80"/>
      <c r="AZ34505" s="80"/>
      <c r="BA34505" s="80"/>
      <c r="BB34505" s="80"/>
    </row>
    <row r="34506" spans="9:54" x14ac:dyDescent="0.25">
      <c r="I34506" s="80"/>
      <c r="AX34506" s="80"/>
      <c r="AY34506" s="80"/>
      <c r="AZ34506" s="80"/>
      <c r="BA34506" s="80"/>
      <c r="BB34506" s="80"/>
    </row>
    <row r="34507" spans="9:54" x14ac:dyDescent="0.25">
      <c r="I34507" s="80"/>
      <c r="AX34507" s="80"/>
      <c r="AY34507" s="80"/>
      <c r="AZ34507" s="80"/>
      <c r="BA34507" s="80"/>
      <c r="BB34507" s="80"/>
    </row>
    <row r="34508" spans="9:54" x14ac:dyDescent="0.25">
      <c r="I34508" s="80"/>
      <c r="AX34508" s="80"/>
      <c r="AY34508" s="80"/>
      <c r="AZ34508" s="80"/>
      <c r="BA34508" s="80"/>
      <c r="BB34508" s="80"/>
    </row>
    <row r="34509" spans="9:54" x14ac:dyDescent="0.25">
      <c r="I34509" s="80"/>
      <c r="AX34509" s="80"/>
      <c r="AY34509" s="80"/>
      <c r="AZ34509" s="80"/>
      <c r="BA34509" s="80"/>
      <c r="BB34509" s="80"/>
    </row>
    <row r="34510" spans="9:54" x14ac:dyDescent="0.25">
      <c r="I34510" s="80"/>
      <c r="AX34510" s="80"/>
      <c r="AY34510" s="80"/>
      <c r="AZ34510" s="80"/>
      <c r="BA34510" s="80"/>
      <c r="BB34510" s="80"/>
    </row>
    <row r="34511" spans="9:54" x14ac:dyDescent="0.25">
      <c r="I34511" s="80"/>
      <c r="AX34511" s="80"/>
      <c r="AY34511" s="80"/>
      <c r="AZ34511" s="80"/>
      <c r="BA34511" s="80"/>
      <c r="BB34511" s="80"/>
    </row>
    <row r="34512" spans="9:54" x14ac:dyDescent="0.25">
      <c r="I34512" s="80"/>
      <c r="AX34512" s="80"/>
      <c r="AY34512" s="80"/>
      <c r="AZ34512" s="80"/>
      <c r="BA34512" s="80"/>
      <c r="BB34512" s="80"/>
    </row>
    <row r="34513" spans="9:54" x14ac:dyDescent="0.25">
      <c r="I34513" s="80"/>
      <c r="AX34513" s="80"/>
      <c r="AY34513" s="80"/>
      <c r="AZ34513" s="80"/>
      <c r="BA34513" s="80"/>
      <c r="BB34513" s="80"/>
    </row>
    <row r="34514" spans="9:54" x14ac:dyDescent="0.25">
      <c r="I34514" s="80"/>
      <c r="AX34514" s="80"/>
      <c r="AY34514" s="80"/>
      <c r="AZ34514" s="80"/>
      <c r="BA34514" s="80"/>
      <c r="BB34514" s="80"/>
    </row>
    <row r="34515" spans="9:54" x14ac:dyDescent="0.25">
      <c r="I34515" s="80"/>
      <c r="AX34515" s="80"/>
      <c r="AY34515" s="80"/>
      <c r="AZ34515" s="80"/>
      <c r="BA34515" s="80"/>
      <c r="BB34515" s="80"/>
    </row>
    <row r="34516" spans="9:54" x14ac:dyDescent="0.25">
      <c r="I34516" s="80"/>
      <c r="AX34516" s="80"/>
      <c r="AY34516" s="80"/>
      <c r="AZ34516" s="80"/>
      <c r="BA34516" s="80"/>
      <c r="BB34516" s="80"/>
    </row>
    <row r="34517" spans="9:54" x14ac:dyDescent="0.25">
      <c r="I34517" s="80"/>
      <c r="AX34517" s="80"/>
      <c r="AY34517" s="80"/>
      <c r="AZ34517" s="80"/>
      <c r="BA34517" s="80"/>
      <c r="BB34517" s="80"/>
    </row>
    <row r="34518" spans="9:54" x14ac:dyDescent="0.25">
      <c r="I34518" s="80"/>
      <c r="AX34518" s="80"/>
      <c r="AY34518" s="80"/>
      <c r="AZ34518" s="80"/>
      <c r="BA34518" s="80"/>
      <c r="BB34518" s="80"/>
    </row>
    <row r="34519" spans="9:54" x14ac:dyDescent="0.25">
      <c r="I34519" s="80"/>
      <c r="AX34519" s="80"/>
      <c r="AY34519" s="80"/>
      <c r="AZ34519" s="80"/>
      <c r="BA34519" s="80"/>
      <c r="BB34519" s="80"/>
    </row>
    <row r="34520" spans="9:54" x14ac:dyDescent="0.25">
      <c r="I34520" s="80"/>
      <c r="AX34520" s="80"/>
      <c r="AY34520" s="80"/>
      <c r="AZ34520" s="80"/>
      <c r="BA34520" s="80"/>
      <c r="BB34520" s="80"/>
    </row>
    <row r="34521" spans="9:54" x14ac:dyDescent="0.25">
      <c r="I34521" s="80"/>
      <c r="AX34521" s="80"/>
      <c r="AY34521" s="80"/>
      <c r="AZ34521" s="80"/>
      <c r="BA34521" s="80"/>
      <c r="BB34521" s="80"/>
    </row>
    <row r="34522" spans="9:54" x14ac:dyDescent="0.25">
      <c r="I34522" s="80"/>
      <c r="AX34522" s="80"/>
      <c r="AY34522" s="80"/>
      <c r="AZ34522" s="80"/>
      <c r="BA34522" s="80"/>
      <c r="BB34522" s="80"/>
    </row>
    <row r="34523" spans="9:54" x14ac:dyDescent="0.25">
      <c r="I34523" s="80"/>
      <c r="AX34523" s="80"/>
      <c r="AY34523" s="80"/>
      <c r="AZ34523" s="80"/>
      <c r="BA34523" s="80"/>
      <c r="BB34523" s="80"/>
    </row>
    <row r="34524" spans="9:54" x14ac:dyDescent="0.25">
      <c r="I34524" s="80"/>
      <c r="AX34524" s="80"/>
      <c r="AY34524" s="80"/>
      <c r="AZ34524" s="80"/>
      <c r="BA34524" s="80"/>
      <c r="BB34524" s="80"/>
    </row>
    <row r="34525" spans="9:54" x14ac:dyDescent="0.25">
      <c r="I34525" s="80"/>
      <c r="AX34525" s="80"/>
      <c r="AY34525" s="80"/>
      <c r="AZ34525" s="80"/>
      <c r="BA34525" s="80"/>
      <c r="BB34525" s="80"/>
    </row>
    <row r="34526" spans="9:54" x14ac:dyDescent="0.25">
      <c r="I34526" s="80"/>
      <c r="AX34526" s="80"/>
      <c r="AY34526" s="80"/>
      <c r="AZ34526" s="80"/>
      <c r="BA34526" s="80"/>
      <c r="BB34526" s="80"/>
    </row>
    <row r="34527" spans="9:54" x14ac:dyDescent="0.25">
      <c r="I34527" s="80"/>
      <c r="AX34527" s="80"/>
      <c r="AY34527" s="80"/>
      <c r="AZ34527" s="80"/>
      <c r="BA34527" s="80"/>
      <c r="BB34527" s="80"/>
    </row>
    <row r="34528" spans="9:54" x14ac:dyDescent="0.25">
      <c r="I34528" s="80"/>
      <c r="AX34528" s="80"/>
      <c r="AY34528" s="80"/>
      <c r="AZ34528" s="80"/>
      <c r="BA34528" s="80"/>
      <c r="BB34528" s="80"/>
    </row>
    <row r="34529" spans="9:54" x14ac:dyDescent="0.25">
      <c r="I34529" s="80"/>
      <c r="AX34529" s="80"/>
      <c r="AY34529" s="80"/>
      <c r="AZ34529" s="80"/>
      <c r="BA34529" s="80"/>
      <c r="BB34529" s="80"/>
    </row>
    <row r="34530" spans="9:54" x14ac:dyDescent="0.25">
      <c r="I34530" s="80"/>
      <c r="AX34530" s="80"/>
      <c r="AY34530" s="80"/>
      <c r="AZ34530" s="80"/>
      <c r="BA34530" s="80"/>
      <c r="BB34530" s="80"/>
    </row>
    <row r="34531" spans="9:54" x14ac:dyDescent="0.25">
      <c r="I34531" s="80"/>
      <c r="AX34531" s="80"/>
      <c r="AY34531" s="80"/>
      <c r="AZ34531" s="80"/>
      <c r="BA34531" s="80"/>
      <c r="BB34531" s="80"/>
    </row>
    <row r="34532" spans="9:54" x14ac:dyDescent="0.25">
      <c r="I34532" s="80"/>
      <c r="AX34532" s="80"/>
      <c r="AY34532" s="80"/>
      <c r="AZ34532" s="80"/>
      <c r="BA34532" s="80"/>
      <c r="BB34532" s="80"/>
    </row>
    <row r="34533" spans="9:54" x14ac:dyDescent="0.25">
      <c r="I34533" s="80"/>
      <c r="AX34533" s="80"/>
      <c r="AY34533" s="80"/>
      <c r="AZ34533" s="80"/>
      <c r="BA34533" s="80"/>
      <c r="BB34533" s="80"/>
    </row>
    <row r="34534" spans="9:54" x14ac:dyDescent="0.25">
      <c r="I34534" s="80"/>
      <c r="AX34534" s="80"/>
      <c r="AY34534" s="80"/>
      <c r="AZ34534" s="80"/>
      <c r="BA34534" s="80"/>
      <c r="BB34534" s="80"/>
    </row>
    <row r="34535" spans="9:54" x14ac:dyDescent="0.25">
      <c r="I34535" s="80"/>
      <c r="AX34535" s="80"/>
      <c r="AY34535" s="80"/>
      <c r="AZ34535" s="80"/>
      <c r="BA34535" s="80"/>
      <c r="BB34535" s="80"/>
    </row>
    <row r="34536" spans="9:54" x14ac:dyDescent="0.25">
      <c r="I34536" s="80"/>
      <c r="AX34536" s="80"/>
      <c r="AY34536" s="80"/>
      <c r="AZ34536" s="80"/>
      <c r="BA34536" s="80"/>
      <c r="BB34536" s="80"/>
    </row>
    <row r="34537" spans="9:54" x14ac:dyDescent="0.25">
      <c r="I34537" s="80"/>
      <c r="AX34537" s="80"/>
      <c r="AY34537" s="80"/>
      <c r="AZ34537" s="80"/>
      <c r="BA34537" s="80"/>
      <c r="BB34537" s="80"/>
    </row>
    <row r="34538" spans="9:54" x14ac:dyDescent="0.25">
      <c r="I34538" s="80"/>
      <c r="AX34538" s="80"/>
      <c r="AY34538" s="80"/>
      <c r="AZ34538" s="80"/>
      <c r="BA34538" s="80"/>
      <c r="BB34538" s="80"/>
    </row>
    <row r="34539" spans="9:54" x14ac:dyDescent="0.25">
      <c r="I34539" s="80"/>
      <c r="AX34539" s="80"/>
      <c r="AY34539" s="80"/>
      <c r="AZ34539" s="80"/>
      <c r="BA34539" s="80"/>
      <c r="BB34539" s="80"/>
    </row>
    <row r="34540" spans="9:54" x14ac:dyDescent="0.25">
      <c r="I34540" s="80"/>
      <c r="AX34540" s="80"/>
      <c r="AY34540" s="80"/>
      <c r="AZ34540" s="80"/>
      <c r="BA34540" s="80"/>
      <c r="BB34540" s="80"/>
    </row>
    <row r="34541" spans="9:54" x14ac:dyDescent="0.25">
      <c r="I34541" s="80"/>
      <c r="AX34541" s="80"/>
      <c r="AY34541" s="80"/>
      <c r="AZ34541" s="80"/>
      <c r="BA34541" s="80"/>
      <c r="BB34541" s="80"/>
    </row>
    <row r="34542" spans="9:54" x14ac:dyDescent="0.25">
      <c r="I34542" s="80"/>
      <c r="AX34542" s="80"/>
      <c r="AY34542" s="80"/>
      <c r="AZ34542" s="80"/>
      <c r="BA34542" s="80"/>
      <c r="BB34542" s="80"/>
    </row>
    <row r="34543" spans="9:54" x14ac:dyDescent="0.25">
      <c r="I34543" s="80"/>
      <c r="AX34543" s="80"/>
      <c r="AY34543" s="80"/>
      <c r="AZ34543" s="80"/>
      <c r="BA34543" s="80"/>
      <c r="BB34543" s="80"/>
    </row>
    <row r="34544" spans="9:54" x14ac:dyDescent="0.25">
      <c r="I34544" s="80"/>
      <c r="AX34544" s="80"/>
      <c r="AY34544" s="80"/>
      <c r="AZ34544" s="80"/>
      <c r="BA34544" s="80"/>
      <c r="BB34544" s="80"/>
    </row>
    <row r="34545" spans="9:54" x14ac:dyDescent="0.25">
      <c r="I34545" s="80"/>
      <c r="AX34545" s="80"/>
      <c r="AY34545" s="80"/>
      <c r="AZ34545" s="80"/>
      <c r="BA34545" s="80"/>
      <c r="BB34545" s="80"/>
    </row>
    <row r="34546" spans="9:54" x14ac:dyDescent="0.25">
      <c r="I34546" s="80"/>
      <c r="AX34546" s="80"/>
      <c r="AY34546" s="80"/>
      <c r="AZ34546" s="80"/>
      <c r="BA34546" s="80"/>
      <c r="BB34546" s="80"/>
    </row>
    <row r="34547" spans="9:54" x14ac:dyDescent="0.25">
      <c r="I34547" s="80"/>
      <c r="AX34547" s="80"/>
      <c r="AY34547" s="80"/>
      <c r="AZ34547" s="80"/>
      <c r="BA34547" s="80"/>
      <c r="BB34547" s="80"/>
    </row>
    <row r="34548" spans="9:54" x14ac:dyDescent="0.25">
      <c r="I34548" s="80"/>
      <c r="AX34548" s="80"/>
      <c r="AY34548" s="80"/>
      <c r="AZ34548" s="80"/>
      <c r="BA34548" s="80"/>
      <c r="BB34548" s="80"/>
    </row>
    <row r="34549" spans="9:54" x14ac:dyDescent="0.25">
      <c r="I34549" s="80"/>
      <c r="AX34549" s="80"/>
      <c r="AY34549" s="80"/>
      <c r="AZ34549" s="80"/>
      <c r="BA34549" s="80"/>
      <c r="BB34549" s="80"/>
    </row>
    <row r="34550" spans="9:54" x14ac:dyDescent="0.25">
      <c r="I34550" s="80"/>
      <c r="AX34550" s="80"/>
      <c r="AY34550" s="80"/>
      <c r="AZ34550" s="80"/>
      <c r="BA34550" s="80"/>
      <c r="BB34550" s="80"/>
    </row>
    <row r="34551" spans="9:54" x14ac:dyDescent="0.25">
      <c r="I34551" s="80"/>
      <c r="AX34551" s="80"/>
      <c r="AY34551" s="80"/>
      <c r="AZ34551" s="80"/>
      <c r="BA34551" s="80"/>
      <c r="BB34551" s="80"/>
    </row>
    <row r="34552" spans="9:54" x14ac:dyDescent="0.25">
      <c r="I34552" s="80"/>
      <c r="AX34552" s="80"/>
      <c r="AY34552" s="80"/>
      <c r="AZ34552" s="80"/>
      <c r="BA34552" s="80"/>
      <c r="BB34552" s="80"/>
    </row>
    <row r="34553" spans="9:54" x14ac:dyDescent="0.25">
      <c r="I34553" s="80"/>
      <c r="AX34553" s="80"/>
      <c r="AY34553" s="80"/>
      <c r="AZ34553" s="80"/>
      <c r="BA34553" s="80"/>
      <c r="BB34553" s="80"/>
    </row>
    <row r="34554" spans="9:54" x14ac:dyDescent="0.25">
      <c r="I34554" s="80"/>
      <c r="AX34554" s="80"/>
      <c r="AY34554" s="80"/>
      <c r="AZ34554" s="80"/>
      <c r="BA34554" s="80"/>
      <c r="BB34554" s="80"/>
    </row>
    <row r="34555" spans="9:54" x14ac:dyDescent="0.25">
      <c r="I34555" s="80"/>
      <c r="AX34555" s="80"/>
      <c r="AY34555" s="80"/>
      <c r="AZ34555" s="80"/>
      <c r="BA34555" s="80"/>
      <c r="BB34555" s="80"/>
    </row>
    <row r="34556" spans="9:54" x14ac:dyDescent="0.25">
      <c r="I34556" s="80"/>
      <c r="AX34556" s="80"/>
      <c r="AY34556" s="80"/>
      <c r="AZ34556" s="80"/>
      <c r="BA34556" s="80"/>
      <c r="BB34556" s="80"/>
    </row>
    <row r="34557" spans="9:54" x14ac:dyDescent="0.25">
      <c r="I34557" s="80"/>
      <c r="AX34557" s="80"/>
      <c r="AY34557" s="80"/>
      <c r="AZ34557" s="80"/>
      <c r="BA34557" s="80"/>
      <c r="BB34557" s="80"/>
    </row>
    <row r="34558" spans="9:54" x14ac:dyDescent="0.25">
      <c r="I34558" s="80"/>
      <c r="AX34558" s="80"/>
      <c r="AY34558" s="80"/>
      <c r="AZ34558" s="80"/>
      <c r="BA34558" s="80"/>
      <c r="BB34558" s="80"/>
    </row>
    <row r="34559" spans="9:54" x14ac:dyDescent="0.25">
      <c r="I34559" s="80"/>
      <c r="AX34559" s="80"/>
      <c r="AY34559" s="80"/>
      <c r="AZ34559" s="80"/>
      <c r="BA34559" s="80"/>
      <c r="BB34559" s="80"/>
    </row>
    <row r="34560" spans="9:54" x14ac:dyDescent="0.25">
      <c r="I34560" s="80"/>
      <c r="AX34560" s="80"/>
      <c r="AY34560" s="80"/>
      <c r="AZ34560" s="80"/>
      <c r="BA34560" s="80"/>
      <c r="BB34560" s="80"/>
    </row>
    <row r="34561" spans="9:54" x14ac:dyDescent="0.25">
      <c r="I34561" s="80"/>
      <c r="AX34561" s="80"/>
      <c r="AY34561" s="80"/>
      <c r="AZ34561" s="80"/>
      <c r="BA34561" s="80"/>
      <c r="BB34561" s="80"/>
    </row>
    <row r="34562" spans="9:54" x14ac:dyDescent="0.25">
      <c r="I34562" s="80"/>
      <c r="AX34562" s="80"/>
      <c r="AY34562" s="80"/>
      <c r="AZ34562" s="80"/>
      <c r="BA34562" s="80"/>
      <c r="BB34562" s="80"/>
    </row>
    <row r="34563" spans="9:54" x14ac:dyDescent="0.25">
      <c r="I34563" s="80"/>
      <c r="AX34563" s="80"/>
      <c r="AY34563" s="80"/>
      <c r="AZ34563" s="80"/>
      <c r="BA34563" s="80"/>
      <c r="BB34563" s="80"/>
    </row>
    <row r="34564" spans="9:54" x14ac:dyDescent="0.25">
      <c r="I34564" s="80"/>
      <c r="AX34564" s="80"/>
      <c r="AY34564" s="80"/>
      <c r="AZ34564" s="80"/>
      <c r="BA34564" s="80"/>
      <c r="BB34564" s="80"/>
    </row>
    <row r="34565" spans="9:54" x14ac:dyDescent="0.25">
      <c r="I34565" s="80"/>
      <c r="AX34565" s="80"/>
      <c r="AY34565" s="80"/>
      <c r="AZ34565" s="80"/>
      <c r="BA34565" s="80"/>
      <c r="BB34565" s="80"/>
    </row>
    <row r="34566" spans="9:54" x14ac:dyDescent="0.25">
      <c r="I34566" s="80"/>
      <c r="AX34566" s="80"/>
      <c r="AY34566" s="80"/>
      <c r="AZ34566" s="80"/>
      <c r="BA34566" s="80"/>
      <c r="BB34566" s="80"/>
    </row>
    <row r="34567" spans="9:54" x14ac:dyDescent="0.25">
      <c r="I34567" s="80"/>
      <c r="AX34567" s="80"/>
      <c r="AY34567" s="80"/>
      <c r="AZ34567" s="80"/>
      <c r="BA34567" s="80"/>
      <c r="BB34567" s="80"/>
    </row>
    <row r="34568" spans="9:54" x14ac:dyDescent="0.25">
      <c r="I34568" s="80"/>
      <c r="AX34568" s="80"/>
      <c r="AY34568" s="80"/>
      <c r="AZ34568" s="80"/>
      <c r="BA34568" s="80"/>
      <c r="BB34568" s="80"/>
    </row>
    <row r="34569" spans="9:54" x14ac:dyDescent="0.25">
      <c r="I34569" s="80"/>
      <c r="AX34569" s="80"/>
      <c r="AY34569" s="80"/>
      <c r="AZ34569" s="80"/>
      <c r="BA34569" s="80"/>
      <c r="BB34569" s="80"/>
    </row>
    <row r="34570" spans="9:54" x14ac:dyDescent="0.25">
      <c r="I34570" s="80"/>
      <c r="AX34570" s="80"/>
      <c r="AY34570" s="80"/>
      <c r="AZ34570" s="80"/>
      <c r="BA34570" s="80"/>
      <c r="BB34570" s="80"/>
    </row>
    <row r="34571" spans="9:54" x14ac:dyDescent="0.25">
      <c r="I34571" s="80"/>
      <c r="AX34571" s="80"/>
      <c r="AY34571" s="80"/>
      <c r="AZ34571" s="80"/>
      <c r="BA34571" s="80"/>
      <c r="BB34571" s="80"/>
    </row>
    <row r="34572" spans="9:54" x14ac:dyDescent="0.25">
      <c r="I34572" s="80"/>
      <c r="AX34572" s="80"/>
      <c r="AY34572" s="80"/>
      <c r="AZ34572" s="80"/>
      <c r="BA34572" s="80"/>
      <c r="BB34572" s="80"/>
    </row>
    <row r="34573" spans="9:54" x14ac:dyDescent="0.25">
      <c r="I34573" s="80"/>
      <c r="AX34573" s="80"/>
      <c r="AY34573" s="80"/>
      <c r="AZ34573" s="80"/>
      <c r="BA34573" s="80"/>
      <c r="BB34573" s="80"/>
    </row>
    <row r="34574" spans="9:54" x14ac:dyDescent="0.25">
      <c r="I34574" s="80"/>
      <c r="AX34574" s="80"/>
      <c r="AY34574" s="80"/>
      <c r="AZ34574" s="80"/>
      <c r="BA34574" s="80"/>
      <c r="BB34574" s="80"/>
    </row>
    <row r="34575" spans="9:54" x14ac:dyDescent="0.25">
      <c r="I34575" s="80"/>
      <c r="AX34575" s="80"/>
      <c r="AY34575" s="80"/>
      <c r="AZ34575" s="80"/>
      <c r="BA34575" s="80"/>
      <c r="BB34575" s="80"/>
    </row>
    <row r="34576" spans="9:54" x14ac:dyDescent="0.25">
      <c r="I34576" s="80"/>
      <c r="AX34576" s="80"/>
      <c r="AY34576" s="80"/>
      <c r="AZ34576" s="80"/>
      <c r="BA34576" s="80"/>
      <c r="BB34576" s="80"/>
    </row>
    <row r="34577" spans="9:54" x14ac:dyDescent="0.25">
      <c r="I34577" s="80"/>
      <c r="AX34577" s="80"/>
      <c r="AY34577" s="80"/>
      <c r="AZ34577" s="80"/>
      <c r="BA34577" s="80"/>
      <c r="BB34577" s="80"/>
    </row>
    <row r="34578" spans="9:54" x14ac:dyDescent="0.25">
      <c r="I34578" s="80"/>
      <c r="AX34578" s="80"/>
      <c r="AY34578" s="80"/>
      <c r="AZ34578" s="80"/>
      <c r="BA34578" s="80"/>
      <c r="BB34578" s="80"/>
    </row>
    <row r="34579" spans="9:54" x14ac:dyDescent="0.25">
      <c r="I34579" s="80"/>
      <c r="AX34579" s="80"/>
      <c r="AY34579" s="80"/>
      <c r="AZ34579" s="80"/>
      <c r="BA34579" s="80"/>
      <c r="BB34579" s="80"/>
    </row>
    <row r="34580" spans="9:54" x14ac:dyDescent="0.25">
      <c r="I34580" s="80"/>
      <c r="AX34580" s="80"/>
      <c r="AY34580" s="80"/>
      <c r="AZ34580" s="80"/>
      <c r="BA34580" s="80"/>
      <c r="BB34580" s="80"/>
    </row>
    <row r="34581" spans="9:54" x14ac:dyDescent="0.25">
      <c r="I34581" s="80"/>
      <c r="AX34581" s="80"/>
      <c r="AY34581" s="80"/>
      <c r="AZ34581" s="80"/>
      <c r="BA34581" s="80"/>
      <c r="BB34581" s="80"/>
    </row>
    <row r="34582" spans="9:54" x14ac:dyDescent="0.25">
      <c r="I34582" s="80"/>
      <c r="AX34582" s="80"/>
      <c r="AY34582" s="80"/>
      <c r="AZ34582" s="80"/>
      <c r="BA34582" s="80"/>
      <c r="BB34582" s="80"/>
    </row>
    <row r="34583" spans="9:54" x14ac:dyDescent="0.25">
      <c r="I34583" s="80"/>
      <c r="AX34583" s="80"/>
      <c r="AY34583" s="80"/>
      <c r="AZ34583" s="80"/>
      <c r="BA34583" s="80"/>
      <c r="BB34583" s="80"/>
    </row>
    <row r="34584" spans="9:54" x14ac:dyDescent="0.25">
      <c r="I34584" s="80"/>
      <c r="AX34584" s="80"/>
      <c r="AY34584" s="80"/>
      <c r="AZ34584" s="80"/>
      <c r="BA34584" s="80"/>
      <c r="BB34584" s="80"/>
    </row>
    <row r="34585" spans="9:54" x14ac:dyDescent="0.25">
      <c r="I34585" s="80"/>
      <c r="AX34585" s="80"/>
      <c r="AY34585" s="80"/>
      <c r="AZ34585" s="80"/>
      <c r="BA34585" s="80"/>
      <c r="BB34585" s="80"/>
    </row>
    <row r="34586" spans="9:54" x14ac:dyDescent="0.25">
      <c r="I34586" s="80"/>
      <c r="AX34586" s="80"/>
      <c r="AY34586" s="80"/>
      <c r="AZ34586" s="80"/>
      <c r="BA34586" s="80"/>
      <c r="BB34586" s="80"/>
    </row>
    <row r="34587" spans="9:54" x14ac:dyDescent="0.25">
      <c r="I34587" s="80"/>
      <c r="AX34587" s="80"/>
      <c r="AY34587" s="80"/>
      <c r="AZ34587" s="80"/>
      <c r="BA34587" s="80"/>
      <c r="BB34587" s="80"/>
    </row>
    <row r="34588" spans="9:54" x14ac:dyDescent="0.25">
      <c r="I34588" s="80"/>
      <c r="AX34588" s="80"/>
      <c r="AY34588" s="80"/>
      <c r="AZ34588" s="80"/>
      <c r="BA34588" s="80"/>
      <c r="BB34588" s="80"/>
    </row>
    <row r="34589" spans="9:54" x14ac:dyDescent="0.25">
      <c r="I34589" s="80"/>
      <c r="AX34589" s="80"/>
      <c r="AY34589" s="80"/>
      <c r="AZ34589" s="80"/>
      <c r="BA34589" s="80"/>
      <c r="BB34589" s="80"/>
    </row>
    <row r="34590" spans="9:54" x14ac:dyDescent="0.25">
      <c r="I34590" s="80"/>
      <c r="AX34590" s="80"/>
      <c r="AY34590" s="80"/>
      <c r="AZ34590" s="80"/>
      <c r="BA34590" s="80"/>
      <c r="BB34590" s="80"/>
    </row>
    <row r="34591" spans="9:54" x14ac:dyDescent="0.25">
      <c r="I34591" s="80"/>
      <c r="AX34591" s="80"/>
      <c r="AY34591" s="80"/>
      <c r="AZ34591" s="80"/>
      <c r="BA34591" s="80"/>
      <c r="BB34591" s="80"/>
    </row>
    <row r="34592" spans="9:54" x14ac:dyDescent="0.25">
      <c r="I34592" s="80"/>
      <c r="AX34592" s="80"/>
      <c r="AY34592" s="80"/>
      <c r="AZ34592" s="80"/>
      <c r="BA34592" s="80"/>
      <c r="BB34592" s="80"/>
    </row>
    <row r="34593" spans="9:54" x14ac:dyDescent="0.25">
      <c r="I34593" s="80"/>
      <c r="AX34593" s="80"/>
      <c r="AY34593" s="80"/>
      <c r="AZ34593" s="80"/>
      <c r="BA34593" s="80"/>
      <c r="BB34593" s="80"/>
    </row>
    <row r="34594" spans="9:54" x14ac:dyDescent="0.25">
      <c r="I34594" s="80"/>
      <c r="AX34594" s="80"/>
      <c r="AY34594" s="80"/>
      <c r="AZ34594" s="80"/>
      <c r="BA34594" s="80"/>
      <c r="BB34594" s="80"/>
    </row>
    <row r="34595" spans="9:54" x14ac:dyDescent="0.25">
      <c r="I34595" s="80"/>
      <c r="AX34595" s="80"/>
      <c r="AY34595" s="80"/>
      <c r="AZ34595" s="80"/>
      <c r="BA34595" s="80"/>
      <c r="BB34595" s="80"/>
    </row>
    <row r="34596" spans="9:54" x14ac:dyDescent="0.25">
      <c r="I34596" s="80"/>
      <c r="AX34596" s="80"/>
      <c r="AY34596" s="80"/>
      <c r="AZ34596" s="80"/>
      <c r="BA34596" s="80"/>
      <c r="BB34596" s="80"/>
    </row>
    <row r="34597" spans="9:54" x14ac:dyDescent="0.25">
      <c r="I34597" s="80"/>
      <c r="AX34597" s="80"/>
      <c r="AY34597" s="80"/>
      <c r="AZ34597" s="80"/>
      <c r="BA34597" s="80"/>
      <c r="BB34597" s="80"/>
    </row>
    <row r="34598" spans="9:54" x14ac:dyDescent="0.25">
      <c r="I34598" s="80"/>
      <c r="AX34598" s="80"/>
      <c r="AY34598" s="80"/>
      <c r="AZ34598" s="80"/>
      <c r="BA34598" s="80"/>
      <c r="BB34598" s="80"/>
    </row>
    <row r="34599" spans="9:54" x14ac:dyDescent="0.25">
      <c r="I34599" s="80"/>
      <c r="AX34599" s="80"/>
      <c r="AY34599" s="80"/>
      <c r="AZ34599" s="80"/>
      <c r="BA34599" s="80"/>
      <c r="BB34599" s="80"/>
    </row>
    <row r="34600" spans="9:54" x14ac:dyDescent="0.25">
      <c r="I34600" s="80"/>
      <c r="AX34600" s="80"/>
      <c r="AY34600" s="80"/>
      <c r="AZ34600" s="80"/>
      <c r="BA34600" s="80"/>
      <c r="BB34600" s="80"/>
    </row>
    <row r="34601" spans="9:54" x14ac:dyDescent="0.25">
      <c r="I34601" s="80"/>
      <c r="AX34601" s="80"/>
      <c r="AY34601" s="80"/>
      <c r="AZ34601" s="80"/>
      <c r="BA34601" s="80"/>
      <c r="BB34601" s="80"/>
    </row>
    <row r="34602" spans="9:54" x14ac:dyDescent="0.25">
      <c r="I34602" s="80"/>
      <c r="AX34602" s="80"/>
      <c r="AY34602" s="80"/>
      <c r="AZ34602" s="80"/>
      <c r="BA34602" s="80"/>
      <c r="BB34602" s="80"/>
    </row>
    <row r="34603" spans="9:54" x14ac:dyDescent="0.25">
      <c r="I34603" s="80"/>
      <c r="AX34603" s="80"/>
      <c r="AY34603" s="80"/>
      <c r="AZ34603" s="80"/>
      <c r="BA34603" s="80"/>
      <c r="BB34603" s="80"/>
    </row>
    <row r="34604" spans="9:54" x14ac:dyDescent="0.25">
      <c r="I34604" s="80"/>
      <c r="AX34604" s="80"/>
      <c r="AY34604" s="80"/>
      <c r="AZ34604" s="80"/>
      <c r="BA34604" s="80"/>
      <c r="BB34604" s="80"/>
    </row>
    <row r="34605" spans="9:54" x14ac:dyDescent="0.25">
      <c r="I34605" s="80"/>
      <c r="AX34605" s="80"/>
      <c r="AY34605" s="80"/>
      <c r="AZ34605" s="80"/>
      <c r="BA34605" s="80"/>
      <c r="BB34605" s="80"/>
    </row>
    <row r="34606" spans="9:54" x14ac:dyDescent="0.25">
      <c r="I34606" s="80"/>
      <c r="AX34606" s="80"/>
      <c r="AY34606" s="80"/>
      <c r="AZ34606" s="80"/>
      <c r="BA34606" s="80"/>
      <c r="BB34606" s="80"/>
    </row>
    <row r="34607" spans="9:54" x14ac:dyDescent="0.25">
      <c r="I34607" s="80"/>
      <c r="AX34607" s="80"/>
      <c r="AY34607" s="80"/>
      <c r="AZ34607" s="80"/>
      <c r="BA34607" s="80"/>
      <c r="BB34607" s="80"/>
    </row>
    <row r="34608" spans="9:54" x14ac:dyDescent="0.25">
      <c r="I34608" s="80"/>
      <c r="AX34608" s="80"/>
      <c r="AY34608" s="80"/>
      <c r="AZ34608" s="80"/>
      <c r="BA34608" s="80"/>
      <c r="BB34608" s="80"/>
    </row>
    <row r="34609" spans="9:54" x14ac:dyDescent="0.25">
      <c r="I34609" s="80"/>
      <c r="AX34609" s="80"/>
      <c r="AY34609" s="80"/>
      <c r="AZ34609" s="80"/>
      <c r="BA34609" s="80"/>
      <c r="BB34609" s="80"/>
    </row>
    <row r="34610" spans="9:54" x14ac:dyDescent="0.25">
      <c r="I34610" s="80"/>
      <c r="AX34610" s="80"/>
      <c r="AY34610" s="80"/>
      <c r="AZ34610" s="80"/>
      <c r="BA34610" s="80"/>
      <c r="BB34610" s="80"/>
    </row>
    <row r="34611" spans="9:54" x14ac:dyDescent="0.25">
      <c r="I34611" s="80"/>
      <c r="AX34611" s="80"/>
      <c r="AY34611" s="80"/>
      <c r="AZ34611" s="80"/>
      <c r="BA34611" s="80"/>
      <c r="BB34611" s="80"/>
    </row>
    <row r="34612" spans="9:54" x14ac:dyDescent="0.25">
      <c r="I34612" s="80"/>
      <c r="AX34612" s="80"/>
      <c r="AY34612" s="80"/>
      <c r="AZ34612" s="80"/>
      <c r="BA34612" s="80"/>
      <c r="BB34612" s="80"/>
    </row>
    <row r="34613" spans="9:54" x14ac:dyDescent="0.25">
      <c r="I34613" s="80"/>
      <c r="AX34613" s="80"/>
      <c r="AY34613" s="80"/>
      <c r="AZ34613" s="80"/>
      <c r="BA34613" s="80"/>
      <c r="BB34613" s="80"/>
    </row>
    <row r="34614" spans="9:54" x14ac:dyDescent="0.25">
      <c r="I34614" s="80"/>
      <c r="AX34614" s="80"/>
      <c r="AY34614" s="80"/>
      <c r="AZ34614" s="80"/>
      <c r="BA34614" s="80"/>
      <c r="BB34614" s="80"/>
    </row>
    <row r="34615" spans="9:54" x14ac:dyDescent="0.25">
      <c r="I34615" s="80"/>
      <c r="AX34615" s="80"/>
      <c r="AY34615" s="80"/>
      <c r="AZ34615" s="80"/>
      <c r="BA34615" s="80"/>
      <c r="BB34615" s="80"/>
    </row>
    <row r="34616" spans="9:54" x14ac:dyDescent="0.25">
      <c r="I34616" s="80"/>
      <c r="AX34616" s="80"/>
      <c r="AY34616" s="80"/>
      <c r="AZ34616" s="80"/>
      <c r="BA34616" s="80"/>
      <c r="BB34616" s="80"/>
    </row>
    <row r="34617" spans="9:54" x14ac:dyDescent="0.25">
      <c r="I34617" s="80"/>
      <c r="AX34617" s="80"/>
      <c r="AY34617" s="80"/>
      <c r="AZ34617" s="80"/>
      <c r="BA34617" s="80"/>
      <c r="BB34617" s="80"/>
    </row>
    <row r="34618" spans="9:54" x14ac:dyDescent="0.25">
      <c r="I34618" s="80"/>
      <c r="AX34618" s="80"/>
      <c r="AY34618" s="80"/>
      <c r="AZ34618" s="80"/>
      <c r="BA34618" s="80"/>
      <c r="BB34618" s="80"/>
    </row>
    <row r="34619" spans="9:54" x14ac:dyDescent="0.25">
      <c r="I34619" s="80"/>
      <c r="AX34619" s="80"/>
      <c r="AY34619" s="80"/>
      <c r="AZ34619" s="80"/>
      <c r="BA34619" s="80"/>
      <c r="BB34619" s="80"/>
    </row>
    <row r="34620" spans="9:54" x14ac:dyDescent="0.25">
      <c r="I34620" s="80"/>
      <c r="AX34620" s="80"/>
      <c r="AY34620" s="80"/>
      <c r="AZ34620" s="80"/>
      <c r="BA34620" s="80"/>
      <c r="BB34620" s="80"/>
    </row>
    <row r="34621" spans="9:54" x14ac:dyDescent="0.25">
      <c r="I34621" s="80"/>
      <c r="AX34621" s="80"/>
      <c r="AY34621" s="80"/>
      <c r="AZ34621" s="80"/>
      <c r="BA34621" s="80"/>
      <c r="BB34621" s="80"/>
    </row>
    <row r="34622" spans="9:54" x14ac:dyDescent="0.25">
      <c r="I34622" s="80"/>
      <c r="AX34622" s="80"/>
      <c r="AY34622" s="80"/>
      <c r="AZ34622" s="80"/>
      <c r="BA34622" s="80"/>
      <c r="BB34622" s="80"/>
    </row>
    <row r="34623" spans="9:54" x14ac:dyDescent="0.25">
      <c r="I34623" s="80"/>
      <c r="AX34623" s="80"/>
      <c r="AY34623" s="80"/>
      <c r="AZ34623" s="80"/>
      <c r="BA34623" s="80"/>
      <c r="BB34623" s="80"/>
    </row>
    <row r="34624" spans="9:54" x14ac:dyDescent="0.25">
      <c r="I34624" s="80"/>
      <c r="AX34624" s="80"/>
      <c r="AY34624" s="80"/>
      <c r="AZ34624" s="80"/>
      <c r="BA34624" s="80"/>
      <c r="BB34624" s="80"/>
    </row>
    <row r="34625" spans="9:54" x14ac:dyDescent="0.25">
      <c r="I34625" s="80"/>
      <c r="AX34625" s="80"/>
      <c r="AY34625" s="80"/>
      <c r="AZ34625" s="80"/>
      <c r="BA34625" s="80"/>
      <c r="BB34625" s="80"/>
    </row>
    <row r="34626" spans="9:54" x14ac:dyDescent="0.25">
      <c r="I34626" s="80"/>
      <c r="AX34626" s="80"/>
      <c r="AY34626" s="80"/>
      <c r="AZ34626" s="80"/>
      <c r="BA34626" s="80"/>
      <c r="BB34626" s="80"/>
    </row>
    <row r="34627" spans="9:54" x14ac:dyDescent="0.25">
      <c r="I34627" s="80"/>
      <c r="AX34627" s="80"/>
      <c r="AY34627" s="80"/>
      <c r="AZ34627" s="80"/>
      <c r="BA34627" s="80"/>
      <c r="BB34627" s="80"/>
    </row>
    <row r="34628" spans="9:54" x14ac:dyDescent="0.25">
      <c r="I34628" s="80"/>
      <c r="AX34628" s="80"/>
      <c r="AY34628" s="80"/>
      <c r="AZ34628" s="80"/>
      <c r="BA34628" s="80"/>
      <c r="BB34628" s="80"/>
    </row>
    <row r="34629" spans="9:54" x14ac:dyDescent="0.25">
      <c r="I34629" s="80"/>
      <c r="AX34629" s="80"/>
      <c r="AY34629" s="80"/>
      <c r="AZ34629" s="80"/>
      <c r="BA34629" s="80"/>
      <c r="BB34629" s="80"/>
    </row>
    <row r="34630" spans="9:54" x14ac:dyDescent="0.25">
      <c r="I34630" s="80"/>
      <c r="AX34630" s="80"/>
      <c r="AY34630" s="80"/>
      <c r="AZ34630" s="80"/>
      <c r="BA34630" s="80"/>
      <c r="BB34630" s="80"/>
    </row>
    <row r="34631" spans="9:54" x14ac:dyDescent="0.25">
      <c r="I34631" s="80"/>
      <c r="AX34631" s="80"/>
      <c r="AY34631" s="80"/>
      <c r="AZ34631" s="80"/>
      <c r="BA34631" s="80"/>
      <c r="BB34631" s="80"/>
    </row>
    <row r="34632" spans="9:54" x14ac:dyDescent="0.25">
      <c r="I34632" s="80"/>
      <c r="AX34632" s="80"/>
      <c r="AY34632" s="80"/>
      <c r="AZ34632" s="80"/>
      <c r="BA34632" s="80"/>
      <c r="BB34632" s="80"/>
    </row>
    <row r="34633" spans="9:54" x14ac:dyDescent="0.25">
      <c r="I34633" s="80"/>
      <c r="AX34633" s="80"/>
      <c r="AY34633" s="80"/>
      <c r="AZ34633" s="80"/>
      <c r="BA34633" s="80"/>
      <c r="BB34633" s="80"/>
    </row>
    <row r="34634" spans="9:54" x14ac:dyDescent="0.25">
      <c r="I34634" s="80"/>
      <c r="AX34634" s="80"/>
      <c r="AY34634" s="80"/>
      <c r="AZ34634" s="80"/>
      <c r="BA34634" s="80"/>
      <c r="BB34634" s="80"/>
    </row>
    <row r="34635" spans="9:54" x14ac:dyDescent="0.25">
      <c r="I34635" s="80"/>
      <c r="AX34635" s="80"/>
      <c r="AY34635" s="80"/>
      <c r="AZ34635" s="80"/>
      <c r="BA34635" s="80"/>
      <c r="BB34635" s="80"/>
    </row>
    <row r="34636" spans="9:54" x14ac:dyDescent="0.25">
      <c r="I34636" s="80"/>
      <c r="AX34636" s="80"/>
      <c r="AY34636" s="80"/>
      <c r="AZ34636" s="80"/>
      <c r="BA34636" s="80"/>
      <c r="BB34636" s="80"/>
    </row>
    <row r="34637" spans="9:54" x14ac:dyDescent="0.25">
      <c r="I34637" s="80"/>
      <c r="AX34637" s="80"/>
      <c r="AY34637" s="80"/>
      <c r="AZ34637" s="80"/>
      <c r="BA34637" s="80"/>
      <c r="BB34637" s="80"/>
    </row>
    <row r="34638" spans="9:54" x14ac:dyDescent="0.25">
      <c r="I34638" s="80"/>
      <c r="AX34638" s="80"/>
      <c r="AY34638" s="80"/>
      <c r="AZ34638" s="80"/>
      <c r="BA34638" s="80"/>
      <c r="BB34638" s="80"/>
    </row>
    <row r="34639" spans="9:54" x14ac:dyDescent="0.25">
      <c r="I34639" s="80"/>
      <c r="AX34639" s="80"/>
      <c r="AY34639" s="80"/>
      <c r="AZ34639" s="80"/>
      <c r="BA34639" s="80"/>
      <c r="BB34639" s="80"/>
    </row>
    <row r="34640" spans="9:54" x14ac:dyDescent="0.25">
      <c r="I34640" s="80"/>
      <c r="AX34640" s="80"/>
      <c r="AY34640" s="80"/>
      <c r="AZ34640" s="80"/>
      <c r="BA34640" s="80"/>
      <c r="BB34640" s="80"/>
    </row>
    <row r="34641" spans="9:54" x14ac:dyDescent="0.25">
      <c r="I34641" s="80"/>
      <c r="AX34641" s="80"/>
      <c r="AY34641" s="80"/>
      <c r="AZ34641" s="80"/>
      <c r="BA34641" s="80"/>
      <c r="BB34641" s="80"/>
    </row>
    <row r="34642" spans="9:54" x14ac:dyDescent="0.25">
      <c r="I34642" s="80"/>
      <c r="AX34642" s="80"/>
      <c r="AY34642" s="80"/>
      <c r="AZ34642" s="80"/>
      <c r="BA34642" s="80"/>
      <c r="BB34642" s="80"/>
    </row>
    <row r="34643" spans="9:54" x14ac:dyDescent="0.25">
      <c r="I34643" s="80"/>
      <c r="AX34643" s="80"/>
      <c r="AY34643" s="80"/>
      <c r="AZ34643" s="80"/>
      <c r="BA34643" s="80"/>
      <c r="BB34643" s="80"/>
    </row>
    <row r="34644" spans="9:54" x14ac:dyDescent="0.25">
      <c r="I34644" s="80"/>
      <c r="AX34644" s="80"/>
      <c r="AY34644" s="80"/>
      <c r="AZ34644" s="80"/>
      <c r="BA34644" s="80"/>
      <c r="BB34644" s="80"/>
    </row>
    <row r="34645" spans="9:54" x14ac:dyDescent="0.25">
      <c r="I34645" s="80"/>
      <c r="AX34645" s="80"/>
      <c r="AY34645" s="80"/>
      <c r="AZ34645" s="80"/>
      <c r="BA34645" s="80"/>
      <c r="BB34645" s="80"/>
    </row>
    <row r="34646" spans="9:54" x14ac:dyDescent="0.25">
      <c r="I34646" s="80"/>
      <c r="AX34646" s="80"/>
      <c r="AY34646" s="80"/>
      <c r="AZ34646" s="80"/>
      <c r="BA34646" s="80"/>
      <c r="BB34646" s="80"/>
    </row>
    <row r="34647" spans="9:54" x14ac:dyDescent="0.25">
      <c r="I34647" s="80"/>
      <c r="AX34647" s="80"/>
      <c r="AY34647" s="80"/>
      <c r="AZ34647" s="80"/>
      <c r="BA34647" s="80"/>
      <c r="BB34647" s="80"/>
    </row>
    <row r="34648" spans="9:54" x14ac:dyDescent="0.25">
      <c r="I34648" s="80"/>
      <c r="AX34648" s="80"/>
      <c r="AY34648" s="80"/>
      <c r="AZ34648" s="80"/>
      <c r="BA34648" s="80"/>
      <c r="BB34648" s="80"/>
    </row>
    <row r="34649" spans="9:54" x14ac:dyDescent="0.25">
      <c r="I34649" s="80"/>
      <c r="AX34649" s="80"/>
      <c r="AY34649" s="80"/>
      <c r="AZ34649" s="80"/>
      <c r="BA34649" s="80"/>
      <c r="BB34649" s="80"/>
    </row>
    <row r="34650" spans="9:54" x14ac:dyDescent="0.25">
      <c r="I34650" s="80"/>
      <c r="AX34650" s="80"/>
      <c r="AY34650" s="80"/>
      <c r="AZ34650" s="80"/>
      <c r="BA34650" s="80"/>
      <c r="BB34650" s="80"/>
    </row>
    <row r="34651" spans="9:54" x14ac:dyDescent="0.25">
      <c r="I34651" s="80"/>
      <c r="AX34651" s="80"/>
      <c r="AY34651" s="80"/>
      <c r="AZ34651" s="80"/>
      <c r="BA34651" s="80"/>
      <c r="BB34651" s="80"/>
    </row>
    <row r="34652" spans="9:54" x14ac:dyDescent="0.25">
      <c r="I34652" s="80"/>
      <c r="AX34652" s="80"/>
      <c r="AY34652" s="80"/>
      <c r="AZ34652" s="80"/>
      <c r="BA34652" s="80"/>
      <c r="BB34652" s="80"/>
    </row>
    <row r="34653" spans="9:54" x14ac:dyDescent="0.25">
      <c r="I34653" s="80"/>
      <c r="AX34653" s="80"/>
      <c r="AY34653" s="80"/>
      <c r="AZ34653" s="80"/>
      <c r="BA34653" s="80"/>
      <c r="BB34653" s="80"/>
    </row>
    <row r="34654" spans="9:54" x14ac:dyDescent="0.25">
      <c r="I34654" s="80"/>
      <c r="AX34654" s="80"/>
      <c r="AY34654" s="80"/>
      <c r="AZ34654" s="80"/>
      <c r="BA34654" s="80"/>
      <c r="BB34654" s="80"/>
    </row>
    <row r="34655" spans="9:54" x14ac:dyDescent="0.25">
      <c r="I34655" s="80"/>
      <c r="AX34655" s="80"/>
      <c r="AY34655" s="80"/>
      <c r="AZ34655" s="80"/>
      <c r="BA34655" s="80"/>
      <c r="BB34655" s="80"/>
    </row>
    <row r="34656" spans="9:54" x14ac:dyDescent="0.25">
      <c r="I34656" s="80"/>
      <c r="AX34656" s="80"/>
      <c r="AY34656" s="80"/>
      <c r="AZ34656" s="80"/>
      <c r="BA34656" s="80"/>
      <c r="BB34656" s="80"/>
    </row>
    <row r="34657" spans="9:54" x14ac:dyDescent="0.25">
      <c r="I34657" s="80"/>
      <c r="AX34657" s="80"/>
      <c r="AY34657" s="80"/>
      <c r="AZ34657" s="80"/>
      <c r="BA34657" s="80"/>
      <c r="BB34657" s="80"/>
    </row>
    <row r="34658" spans="9:54" x14ac:dyDescent="0.25">
      <c r="I34658" s="80"/>
      <c r="AX34658" s="80"/>
      <c r="AY34658" s="80"/>
      <c r="AZ34658" s="80"/>
      <c r="BA34658" s="80"/>
      <c r="BB34658" s="80"/>
    </row>
    <row r="34659" spans="9:54" x14ac:dyDescent="0.25">
      <c r="I34659" s="80"/>
      <c r="AX34659" s="80"/>
      <c r="AY34659" s="80"/>
      <c r="AZ34659" s="80"/>
      <c r="BA34659" s="80"/>
      <c r="BB34659" s="80"/>
    </row>
    <row r="34660" spans="9:54" x14ac:dyDescent="0.25">
      <c r="I34660" s="80"/>
      <c r="AX34660" s="80"/>
      <c r="AY34660" s="80"/>
      <c r="AZ34660" s="80"/>
      <c r="BA34660" s="80"/>
      <c r="BB34660" s="80"/>
    </row>
    <row r="34661" spans="9:54" x14ac:dyDescent="0.25">
      <c r="I34661" s="80"/>
      <c r="AX34661" s="80"/>
      <c r="AY34661" s="80"/>
      <c r="AZ34661" s="80"/>
      <c r="BA34661" s="80"/>
      <c r="BB34661" s="80"/>
    </row>
    <row r="34662" spans="9:54" x14ac:dyDescent="0.25">
      <c r="I34662" s="80"/>
      <c r="AX34662" s="80"/>
      <c r="AY34662" s="80"/>
      <c r="AZ34662" s="80"/>
      <c r="BA34662" s="80"/>
      <c r="BB34662" s="80"/>
    </row>
    <row r="34663" spans="9:54" x14ac:dyDescent="0.25">
      <c r="I34663" s="80"/>
      <c r="AX34663" s="80"/>
      <c r="AY34663" s="80"/>
      <c r="AZ34663" s="80"/>
      <c r="BA34663" s="80"/>
      <c r="BB34663" s="80"/>
    </row>
    <row r="34664" spans="9:54" x14ac:dyDescent="0.25">
      <c r="I34664" s="80"/>
      <c r="AX34664" s="80"/>
      <c r="AY34664" s="80"/>
      <c r="AZ34664" s="80"/>
      <c r="BA34664" s="80"/>
      <c r="BB34664" s="80"/>
    </row>
    <row r="34665" spans="9:54" x14ac:dyDescent="0.25">
      <c r="I34665" s="80"/>
      <c r="AX34665" s="80"/>
      <c r="AY34665" s="80"/>
      <c r="AZ34665" s="80"/>
      <c r="BA34665" s="80"/>
      <c r="BB34665" s="80"/>
    </row>
    <row r="34666" spans="9:54" x14ac:dyDescent="0.25">
      <c r="I34666" s="80"/>
      <c r="AX34666" s="80"/>
      <c r="AY34666" s="80"/>
      <c r="AZ34666" s="80"/>
      <c r="BA34666" s="80"/>
      <c r="BB34666" s="80"/>
    </row>
    <row r="34667" spans="9:54" x14ac:dyDescent="0.25">
      <c r="I34667" s="80"/>
      <c r="AX34667" s="80"/>
      <c r="AY34667" s="80"/>
      <c r="AZ34667" s="80"/>
      <c r="BA34667" s="80"/>
      <c r="BB34667" s="80"/>
    </row>
    <row r="34668" spans="9:54" x14ac:dyDescent="0.25">
      <c r="I34668" s="80"/>
      <c r="AX34668" s="80"/>
      <c r="AY34668" s="80"/>
      <c r="AZ34668" s="80"/>
      <c r="BA34668" s="80"/>
      <c r="BB34668" s="80"/>
    </row>
    <row r="34669" spans="9:54" x14ac:dyDescent="0.25">
      <c r="I34669" s="80"/>
      <c r="AX34669" s="80"/>
      <c r="AY34669" s="80"/>
      <c r="AZ34669" s="80"/>
      <c r="BA34669" s="80"/>
      <c r="BB34669" s="80"/>
    </row>
    <row r="34670" spans="9:54" x14ac:dyDescent="0.25">
      <c r="I34670" s="80"/>
      <c r="AX34670" s="80"/>
      <c r="AY34670" s="80"/>
      <c r="AZ34670" s="80"/>
      <c r="BA34670" s="80"/>
      <c r="BB34670" s="80"/>
    </row>
    <row r="34671" spans="9:54" x14ac:dyDescent="0.25">
      <c r="I34671" s="80"/>
      <c r="AX34671" s="80"/>
      <c r="AY34671" s="80"/>
      <c r="AZ34671" s="80"/>
      <c r="BA34671" s="80"/>
      <c r="BB34671" s="80"/>
    </row>
    <row r="34672" spans="9:54" x14ac:dyDescent="0.25">
      <c r="I34672" s="80"/>
      <c r="AX34672" s="80"/>
      <c r="AY34672" s="80"/>
      <c r="AZ34672" s="80"/>
      <c r="BA34672" s="80"/>
      <c r="BB34672" s="80"/>
    </row>
    <row r="34673" spans="9:54" x14ac:dyDescent="0.25">
      <c r="I34673" s="80"/>
      <c r="AX34673" s="80"/>
      <c r="AY34673" s="80"/>
      <c r="AZ34673" s="80"/>
      <c r="BA34673" s="80"/>
      <c r="BB34673" s="80"/>
    </row>
    <row r="34674" spans="9:54" x14ac:dyDescent="0.25">
      <c r="I34674" s="80"/>
      <c r="AX34674" s="80"/>
      <c r="AY34674" s="80"/>
      <c r="AZ34674" s="80"/>
      <c r="BA34674" s="80"/>
      <c r="BB34674" s="80"/>
    </row>
    <row r="34675" spans="9:54" x14ac:dyDescent="0.25">
      <c r="I34675" s="80"/>
      <c r="AX34675" s="80"/>
      <c r="AY34675" s="80"/>
      <c r="AZ34675" s="80"/>
      <c r="BA34675" s="80"/>
      <c r="BB34675" s="80"/>
    </row>
    <row r="34676" spans="9:54" x14ac:dyDescent="0.25">
      <c r="I34676" s="80"/>
      <c r="AX34676" s="80"/>
      <c r="AY34676" s="80"/>
      <c r="AZ34676" s="80"/>
      <c r="BA34676" s="80"/>
      <c r="BB34676" s="80"/>
    </row>
    <row r="34677" spans="9:54" x14ac:dyDescent="0.25">
      <c r="I34677" s="80"/>
      <c r="AX34677" s="80"/>
      <c r="AY34677" s="80"/>
      <c r="AZ34677" s="80"/>
      <c r="BA34677" s="80"/>
      <c r="BB34677" s="80"/>
    </row>
    <row r="34678" spans="9:54" x14ac:dyDescent="0.25">
      <c r="I34678" s="80"/>
      <c r="AX34678" s="80"/>
      <c r="AY34678" s="80"/>
      <c r="AZ34678" s="80"/>
      <c r="BA34678" s="80"/>
      <c r="BB34678" s="80"/>
    </row>
    <row r="34679" spans="9:54" x14ac:dyDescent="0.25">
      <c r="I34679" s="80"/>
      <c r="AX34679" s="80"/>
      <c r="AY34679" s="80"/>
      <c r="AZ34679" s="80"/>
      <c r="BA34679" s="80"/>
      <c r="BB34679" s="80"/>
    </row>
    <row r="34680" spans="9:54" x14ac:dyDescent="0.25">
      <c r="I34680" s="80"/>
      <c r="AX34680" s="80"/>
      <c r="AY34680" s="80"/>
      <c r="AZ34680" s="80"/>
      <c r="BA34680" s="80"/>
      <c r="BB34680" s="80"/>
    </row>
    <row r="34681" spans="9:54" x14ac:dyDescent="0.25">
      <c r="I34681" s="80"/>
      <c r="AX34681" s="80"/>
      <c r="AY34681" s="80"/>
      <c r="AZ34681" s="80"/>
      <c r="BA34681" s="80"/>
      <c r="BB34681" s="80"/>
    </row>
    <row r="34682" spans="9:54" x14ac:dyDescent="0.25">
      <c r="I34682" s="80"/>
      <c r="AX34682" s="80"/>
      <c r="AY34682" s="80"/>
      <c r="AZ34682" s="80"/>
      <c r="BA34682" s="80"/>
      <c r="BB34682" s="80"/>
    </row>
    <row r="34683" spans="9:54" x14ac:dyDescent="0.25">
      <c r="I34683" s="80"/>
      <c r="AX34683" s="80"/>
      <c r="AY34683" s="80"/>
      <c r="AZ34683" s="80"/>
      <c r="BA34683" s="80"/>
      <c r="BB34683" s="80"/>
    </row>
    <row r="34684" spans="9:54" x14ac:dyDescent="0.25">
      <c r="I34684" s="80"/>
      <c r="AX34684" s="80"/>
      <c r="AY34684" s="80"/>
      <c r="AZ34684" s="80"/>
      <c r="BA34684" s="80"/>
      <c r="BB34684" s="80"/>
    </row>
    <row r="34685" spans="9:54" x14ac:dyDescent="0.25">
      <c r="I34685" s="80"/>
      <c r="AX34685" s="80"/>
      <c r="AY34685" s="80"/>
      <c r="AZ34685" s="80"/>
      <c r="BA34685" s="80"/>
      <c r="BB34685" s="80"/>
    </row>
    <row r="34686" spans="9:54" x14ac:dyDescent="0.25">
      <c r="I34686" s="80"/>
      <c r="AX34686" s="80"/>
      <c r="AY34686" s="80"/>
      <c r="AZ34686" s="80"/>
      <c r="BA34686" s="80"/>
      <c r="BB34686" s="80"/>
    </row>
    <row r="34687" spans="9:54" x14ac:dyDescent="0.25">
      <c r="I34687" s="80"/>
      <c r="AX34687" s="80"/>
      <c r="AY34687" s="80"/>
      <c r="AZ34687" s="80"/>
      <c r="BA34687" s="80"/>
      <c r="BB34687" s="80"/>
    </row>
    <row r="34688" spans="9:54" x14ac:dyDescent="0.25">
      <c r="I34688" s="80"/>
      <c r="AX34688" s="80"/>
      <c r="AY34688" s="80"/>
      <c r="AZ34688" s="80"/>
      <c r="BA34688" s="80"/>
      <c r="BB34688" s="80"/>
    </row>
    <row r="34689" spans="9:54" x14ac:dyDescent="0.25">
      <c r="I34689" s="80"/>
      <c r="AX34689" s="80"/>
      <c r="AY34689" s="80"/>
      <c r="AZ34689" s="80"/>
      <c r="BA34689" s="80"/>
      <c r="BB34689" s="80"/>
    </row>
    <row r="34690" spans="9:54" x14ac:dyDescent="0.25">
      <c r="I34690" s="80"/>
      <c r="AX34690" s="80"/>
      <c r="AY34690" s="80"/>
      <c r="AZ34690" s="80"/>
      <c r="BA34690" s="80"/>
      <c r="BB34690" s="80"/>
    </row>
    <row r="34691" spans="9:54" x14ac:dyDescent="0.25">
      <c r="I34691" s="80"/>
      <c r="AX34691" s="80"/>
      <c r="AY34691" s="80"/>
      <c r="AZ34691" s="80"/>
      <c r="BA34691" s="80"/>
      <c r="BB34691" s="80"/>
    </row>
    <row r="34692" spans="9:54" x14ac:dyDescent="0.25">
      <c r="I34692" s="80"/>
      <c r="AX34692" s="80"/>
      <c r="AY34692" s="80"/>
      <c r="AZ34692" s="80"/>
      <c r="BA34692" s="80"/>
      <c r="BB34692" s="80"/>
    </row>
    <row r="34693" spans="9:54" x14ac:dyDescent="0.25">
      <c r="I34693" s="80"/>
      <c r="AX34693" s="80"/>
      <c r="AY34693" s="80"/>
      <c r="AZ34693" s="80"/>
      <c r="BA34693" s="80"/>
      <c r="BB34693" s="80"/>
    </row>
    <row r="34694" spans="9:54" x14ac:dyDescent="0.25">
      <c r="I34694" s="80"/>
      <c r="AX34694" s="80"/>
      <c r="AY34694" s="80"/>
      <c r="AZ34694" s="80"/>
      <c r="BA34694" s="80"/>
      <c r="BB34694" s="80"/>
    </row>
    <row r="34695" spans="9:54" x14ac:dyDescent="0.25">
      <c r="I34695" s="80"/>
      <c r="AX34695" s="80"/>
      <c r="AY34695" s="80"/>
      <c r="AZ34695" s="80"/>
      <c r="BA34695" s="80"/>
      <c r="BB34695" s="80"/>
    </row>
    <row r="34696" spans="9:54" x14ac:dyDescent="0.25">
      <c r="I34696" s="80"/>
      <c r="AX34696" s="80"/>
      <c r="AY34696" s="80"/>
      <c r="AZ34696" s="80"/>
      <c r="BA34696" s="80"/>
      <c r="BB34696" s="80"/>
    </row>
    <row r="34697" spans="9:54" x14ac:dyDescent="0.25">
      <c r="I34697" s="80"/>
      <c r="AX34697" s="80"/>
      <c r="AY34697" s="80"/>
      <c r="AZ34697" s="80"/>
      <c r="BA34697" s="80"/>
      <c r="BB34697" s="80"/>
    </row>
    <row r="34698" spans="9:54" x14ac:dyDescent="0.25">
      <c r="I34698" s="80"/>
      <c r="AX34698" s="80"/>
      <c r="AY34698" s="80"/>
      <c r="AZ34698" s="80"/>
      <c r="BA34698" s="80"/>
      <c r="BB34698" s="80"/>
    </row>
    <row r="34699" spans="9:54" x14ac:dyDescent="0.25">
      <c r="I34699" s="80"/>
      <c r="AX34699" s="80"/>
      <c r="AY34699" s="80"/>
      <c r="AZ34699" s="80"/>
      <c r="BA34699" s="80"/>
      <c r="BB34699" s="80"/>
    </row>
    <row r="34700" spans="9:54" x14ac:dyDescent="0.25">
      <c r="I34700" s="80"/>
      <c r="AX34700" s="80"/>
      <c r="AY34700" s="80"/>
      <c r="AZ34700" s="80"/>
      <c r="BA34700" s="80"/>
      <c r="BB34700" s="80"/>
    </row>
    <row r="34701" spans="9:54" x14ac:dyDescent="0.25">
      <c r="I34701" s="80"/>
      <c r="AX34701" s="80"/>
      <c r="AY34701" s="80"/>
      <c r="AZ34701" s="80"/>
      <c r="BA34701" s="80"/>
      <c r="BB34701" s="80"/>
    </row>
    <row r="34702" spans="9:54" x14ac:dyDescent="0.25">
      <c r="I34702" s="80"/>
      <c r="AX34702" s="80"/>
      <c r="AY34702" s="80"/>
      <c r="AZ34702" s="80"/>
      <c r="BA34702" s="80"/>
      <c r="BB34702" s="80"/>
    </row>
    <row r="34703" spans="9:54" x14ac:dyDescent="0.25">
      <c r="I34703" s="80"/>
      <c r="AX34703" s="80"/>
      <c r="AY34703" s="80"/>
      <c r="AZ34703" s="80"/>
      <c r="BA34703" s="80"/>
      <c r="BB34703" s="80"/>
    </row>
    <row r="34704" spans="9:54" x14ac:dyDescent="0.25">
      <c r="I34704" s="80"/>
      <c r="AX34704" s="80"/>
      <c r="AY34704" s="80"/>
      <c r="AZ34704" s="80"/>
      <c r="BA34704" s="80"/>
      <c r="BB34704" s="80"/>
    </row>
    <row r="34705" spans="9:54" x14ac:dyDescent="0.25">
      <c r="I34705" s="80"/>
      <c r="AX34705" s="80"/>
      <c r="AY34705" s="80"/>
      <c r="AZ34705" s="80"/>
      <c r="BA34705" s="80"/>
      <c r="BB34705" s="80"/>
    </row>
    <row r="34706" spans="9:54" x14ac:dyDescent="0.25">
      <c r="I34706" s="80"/>
      <c r="AX34706" s="80"/>
      <c r="AY34706" s="80"/>
      <c r="AZ34706" s="80"/>
      <c r="BA34706" s="80"/>
      <c r="BB34706" s="80"/>
    </row>
    <row r="34707" spans="9:54" x14ac:dyDescent="0.25">
      <c r="I34707" s="80"/>
      <c r="AX34707" s="80"/>
      <c r="AY34707" s="80"/>
      <c r="AZ34707" s="80"/>
      <c r="BA34707" s="80"/>
      <c r="BB34707" s="80"/>
    </row>
    <row r="34708" spans="9:54" x14ac:dyDescent="0.25">
      <c r="I34708" s="80"/>
      <c r="AX34708" s="80"/>
      <c r="AY34708" s="80"/>
      <c r="AZ34708" s="80"/>
      <c r="BA34708" s="80"/>
      <c r="BB34708" s="80"/>
    </row>
    <row r="34709" spans="9:54" x14ac:dyDescent="0.25">
      <c r="I34709" s="80"/>
      <c r="AX34709" s="80"/>
      <c r="AY34709" s="80"/>
      <c r="AZ34709" s="80"/>
      <c r="BA34709" s="80"/>
      <c r="BB34709" s="80"/>
    </row>
    <row r="34710" spans="9:54" x14ac:dyDescent="0.25">
      <c r="I34710" s="80"/>
      <c r="AX34710" s="80"/>
      <c r="AY34710" s="80"/>
      <c r="AZ34710" s="80"/>
      <c r="BA34710" s="80"/>
      <c r="BB34710" s="80"/>
    </row>
    <row r="34711" spans="9:54" x14ac:dyDescent="0.25">
      <c r="I34711" s="80"/>
      <c r="AX34711" s="80"/>
      <c r="AY34711" s="80"/>
      <c r="AZ34711" s="80"/>
      <c r="BA34711" s="80"/>
      <c r="BB34711" s="80"/>
    </row>
    <row r="34712" spans="9:54" x14ac:dyDescent="0.25">
      <c r="I34712" s="80"/>
      <c r="AX34712" s="80"/>
      <c r="AY34712" s="80"/>
      <c r="AZ34712" s="80"/>
      <c r="BA34712" s="80"/>
      <c r="BB34712" s="80"/>
    </row>
    <row r="34713" spans="9:54" x14ac:dyDescent="0.25">
      <c r="I34713" s="80"/>
      <c r="AX34713" s="80"/>
      <c r="AY34713" s="80"/>
      <c r="AZ34713" s="80"/>
      <c r="BA34713" s="80"/>
      <c r="BB34713" s="80"/>
    </row>
    <row r="34714" spans="9:54" x14ac:dyDescent="0.25">
      <c r="I34714" s="80"/>
      <c r="AX34714" s="80"/>
      <c r="AY34714" s="80"/>
      <c r="AZ34714" s="80"/>
      <c r="BA34714" s="80"/>
      <c r="BB34714" s="80"/>
    </row>
    <row r="34715" spans="9:54" x14ac:dyDescent="0.25">
      <c r="I34715" s="80"/>
      <c r="AX34715" s="80"/>
      <c r="AY34715" s="80"/>
      <c r="AZ34715" s="80"/>
      <c r="BA34715" s="80"/>
      <c r="BB34715" s="80"/>
    </row>
    <row r="34716" spans="9:54" x14ac:dyDescent="0.25">
      <c r="I34716" s="80"/>
      <c r="AX34716" s="80"/>
      <c r="AY34716" s="80"/>
      <c r="AZ34716" s="80"/>
      <c r="BA34716" s="80"/>
      <c r="BB34716" s="80"/>
    </row>
    <row r="34717" spans="9:54" x14ac:dyDescent="0.25">
      <c r="I34717" s="80"/>
      <c r="AX34717" s="80"/>
      <c r="AY34717" s="80"/>
      <c r="AZ34717" s="80"/>
      <c r="BA34717" s="80"/>
      <c r="BB34717" s="80"/>
    </row>
    <row r="34718" spans="9:54" x14ac:dyDescent="0.25">
      <c r="I34718" s="80"/>
      <c r="AX34718" s="80"/>
      <c r="AY34718" s="80"/>
      <c r="AZ34718" s="80"/>
      <c r="BA34718" s="80"/>
      <c r="BB34718" s="80"/>
    </row>
    <row r="34719" spans="9:54" x14ac:dyDescent="0.25">
      <c r="I34719" s="80"/>
      <c r="AX34719" s="80"/>
      <c r="AY34719" s="80"/>
      <c r="AZ34719" s="80"/>
      <c r="BA34719" s="80"/>
      <c r="BB34719" s="80"/>
    </row>
    <row r="34720" spans="9:54" x14ac:dyDescent="0.25">
      <c r="I34720" s="80"/>
      <c r="AX34720" s="80"/>
      <c r="AY34720" s="80"/>
      <c r="AZ34720" s="80"/>
      <c r="BA34720" s="80"/>
      <c r="BB34720" s="80"/>
    </row>
    <row r="34721" spans="9:54" x14ac:dyDescent="0.25">
      <c r="I34721" s="80"/>
      <c r="AX34721" s="80"/>
      <c r="AY34721" s="80"/>
      <c r="AZ34721" s="80"/>
      <c r="BA34721" s="80"/>
      <c r="BB34721" s="80"/>
    </row>
    <row r="34722" spans="9:54" x14ac:dyDescent="0.25">
      <c r="I34722" s="80"/>
      <c r="AX34722" s="80"/>
      <c r="AY34722" s="80"/>
      <c r="AZ34722" s="80"/>
      <c r="BA34722" s="80"/>
      <c r="BB34722" s="80"/>
    </row>
    <row r="34723" spans="9:54" x14ac:dyDescent="0.25">
      <c r="I34723" s="80"/>
      <c r="AX34723" s="80"/>
      <c r="AY34723" s="80"/>
      <c r="AZ34723" s="80"/>
      <c r="BA34723" s="80"/>
      <c r="BB34723" s="80"/>
    </row>
    <row r="34724" spans="9:54" x14ac:dyDescent="0.25">
      <c r="I34724" s="80"/>
      <c r="AX34724" s="80"/>
      <c r="AY34724" s="80"/>
      <c r="AZ34724" s="80"/>
      <c r="BA34724" s="80"/>
      <c r="BB34724" s="80"/>
    </row>
    <row r="34725" spans="9:54" x14ac:dyDescent="0.25">
      <c r="I34725" s="80"/>
      <c r="AX34725" s="80"/>
      <c r="AY34725" s="80"/>
      <c r="AZ34725" s="80"/>
      <c r="BA34725" s="80"/>
      <c r="BB34725" s="80"/>
    </row>
    <row r="34726" spans="9:54" x14ac:dyDescent="0.25">
      <c r="I34726" s="80"/>
      <c r="AX34726" s="80"/>
      <c r="AY34726" s="80"/>
      <c r="AZ34726" s="80"/>
      <c r="BA34726" s="80"/>
      <c r="BB34726" s="80"/>
    </row>
    <row r="34727" spans="9:54" x14ac:dyDescent="0.25">
      <c r="I34727" s="80"/>
      <c r="AX34727" s="80"/>
      <c r="AY34727" s="80"/>
      <c r="AZ34727" s="80"/>
      <c r="BA34727" s="80"/>
      <c r="BB34727" s="80"/>
    </row>
    <row r="34728" spans="9:54" x14ac:dyDescent="0.25">
      <c r="I34728" s="80"/>
      <c r="AX34728" s="80"/>
      <c r="AY34728" s="80"/>
      <c r="AZ34728" s="80"/>
      <c r="BA34728" s="80"/>
      <c r="BB34728" s="80"/>
    </row>
    <row r="34729" spans="9:54" x14ac:dyDescent="0.25">
      <c r="I34729" s="80"/>
      <c r="AX34729" s="80"/>
      <c r="AY34729" s="80"/>
      <c r="AZ34729" s="80"/>
      <c r="BA34729" s="80"/>
      <c r="BB34729" s="80"/>
    </row>
    <row r="34730" spans="9:54" x14ac:dyDescent="0.25">
      <c r="I34730" s="80"/>
      <c r="AX34730" s="80"/>
      <c r="AY34730" s="80"/>
      <c r="AZ34730" s="80"/>
      <c r="BA34730" s="80"/>
      <c r="BB34730" s="80"/>
    </row>
    <row r="34731" spans="9:54" x14ac:dyDescent="0.25">
      <c r="I34731" s="80"/>
      <c r="AX34731" s="80"/>
      <c r="AY34731" s="80"/>
      <c r="AZ34731" s="80"/>
      <c r="BA34731" s="80"/>
      <c r="BB34731" s="80"/>
    </row>
    <row r="34732" spans="9:54" x14ac:dyDescent="0.25">
      <c r="I34732" s="80"/>
      <c r="AX34732" s="80"/>
      <c r="AY34732" s="80"/>
      <c r="AZ34732" s="80"/>
      <c r="BA34732" s="80"/>
      <c r="BB34732" s="80"/>
    </row>
    <row r="34733" spans="9:54" x14ac:dyDescent="0.25">
      <c r="I34733" s="80"/>
      <c r="AX34733" s="80"/>
      <c r="AY34733" s="80"/>
      <c r="AZ34733" s="80"/>
      <c r="BA34733" s="80"/>
      <c r="BB34733" s="80"/>
    </row>
    <row r="34734" spans="9:54" x14ac:dyDescent="0.25">
      <c r="I34734" s="80"/>
      <c r="AX34734" s="80"/>
      <c r="AY34734" s="80"/>
      <c r="AZ34734" s="80"/>
      <c r="BA34734" s="80"/>
      <c r="BB34734" s="80"/>
    </row>
    <row r="34735" spans="9:54" x14ac:dyDescent="0.25">
      <c r="I34735" s="80"/>
      <c r="AX34735" s="80"/>
      <c r="AY34735" s="80"/>
      <c r="AZ34735" s="80"/>
      <c r="BA34735" s="80"/>
      <c r="BB34735" s="80"/>
    </row>
    <row r="34736" spans="9:54" x14ac:dyDescent="0.25">
      <c r="I34736" s="80"/>
      <c r="AX34736" s="80"/>
      <c r="AY34736" s="80"/>
      <c r="AZ34736" s="80"/>
      <c r="BA34736" s="80"/>
      <c r="BB34736" s="80"/>
    </row>
    <row r="34737" spans="9:54" x14ac:dyDescent="0.25">
      <c r="I34737" s="80"/>
      <c r="AX34737" s="80"/>
      <c r="AY34737" s="80"/>
      <c r="AZ34737" s="80"/>
      <c r="BA34737" s="80"/>
      <c r="BB34737" s="80"/>
    </row>
    <row r="34738" spans="9:54" x14ac:dyDescent="0.25">
      <c r="I34738" s="80"/>
      <c r="AX34738" s="80"/>
      <c r="AY34738" s="80"/>
      <c r="AZ34738" s="80"/>
      <c r="BA34738" s="80"/>
      <c r="BB34738" s="80"/>
    </row>
    <row r="34739" spans="9:54" x14ac:dyDescent="0.25">
      <c r="I34739" s="80"/>
      <c r="AX34739" s="80"/>
      <c r="AY34739" s="80"/>
      <c r="AZ34739" s="80"/>
      <c r="BA34739" s="80"/>
      <c r="BB34739" s="80"/>
    </row>
    <row r="34740" spans="9:54" x14ac:dyDescent="0.25">
      <c r="I34740" s="80"/>
      <c r="AX34740" s="80"/>
      <c r="AY34740" s="80"/>
      <c r="AZ34740" s="80"/>
      <c r="BA34740" s="80"/>
      <c r="BB34740" s="80"/>
    </row>
    <row r="34741" spans="9:54" x14ac:dyDescent="0.25">
      <c r="I34741" s="80"/>
      <c r="AX34741" s="80"/>
      <c r="AY34741" s="80"/>
      <c r="AZ34741" s="80"/>
      <c r="BA34741" s="80"/>
      <c r="BB34741" s="80"/>
    </row>
    <row r="34742" spans="9:54" x14ac:dyDescent="0.25">
      <c r="I34742" s="80"/>
      <c r="AX34742" s="80"/>
      <c r="AY34742" s="80"/>
      <c r="AZ34742" s="80"/>
      <c r="BA34742" s="80"/>
      <c r="BB34742" s="80"/>
    </row>
    <row r="34743" spans="9:54" x14ac:dyDescent="0.25">
      <c r="I34743" s="80"/>
      <c r="AX34743" s="80"/>
      <c r="AY34743" s="80"/>
      <c r="AZ34743" s="80"/>
      <c r="BA34743" s="80"/>
      <c r="BB34743" s="80"/>
    </row>
    <row r="34744" spans="9:54" x14ac:dyDescent="0.25">
      <c r="I34744" s="80"/>
      <c r="AX34744" s="80"/>
      <c r="AY34744" s="80"/>
      <c r="AZ34744" s="80"/>
      <c r="BA34744" s="80"/>
      <c r="BB34744" s="80"/>
    </row>
    <row r="34745" spans="9:54" x14ac:dyDescent="0.25">
      <c r="I34745" s="80"/>
      <c r="AX34745" s="80"/>
      <c r="AY34745" s="80"/>
      <c r="AZ34745" s="80"/>
      <c r="BA34745" s="80"/>
      <c r="BB34745" s="80"/>
    </row>
    <row r="34746" spans="9:54" x14ac:dyDescent="0.25">
      <c r="I34746" s="80"/>
      <c r="AX34746" s="80"/>
      <c r="AY34746" s="80"/>
      <c r="AZ34746" s="80"/>
      <c r="BA34746" s="80"/>
      <c r="BB34746" s="80"/>
    </row>
    <row r="34747" spans="9:54" x14ac:dyDescent="0.25">
      <c r="I34747" s="80"/>
      <c r="AX34747" s="80"/>
      <c r="AY34747" s="80"/>
      <c r="AZ34747" s="80"/>
      <c r="BA34747" s="80"/>
      <c r="BB34747" s="80"/>
    </row>
    <row r="34748" spans="9:54" x14ac:dyDescent="0.25">
      <c r="I34748" s="80"/>
      <c r="AX34748" s="80"/>
      <c r="AY34748" s="80"/>
      <c r="AZ34748" s="80"/>
      <c r="BA34748" s="80"/>
      <c r="BB34748" s="80"/>
    </row>
    <row r="34749" spans="9:54" x14ac:dyDescent="0.25">
      <c r="I34749" s="80"/>
      <c r="AX34749" s="80"/>
      <c r="AY34749" s="80"/>
      <c r="AZ34749" s="80"/>
      <c r="BA34749" s="80"/>
      <c r="BB34749" s="80"/>
    </row>
    <row r="34750" spans="9:54" x14ac:dyDescent="0.25">
      <c r="I34750" s="80"/>
      <c r="AX34750" s="80"/>
      <c r="AY34750" s="80"/>
      <c r="AZ34750" s="80"/>
      <c r="BA34750" s="80"/>
      <c r="BB34750" s="80"/>
    </row>
    <row r="34751" spans="9:54" x14ac:dyDescent="0.25">
      <c r="I34751" s="80"/>
      <c r="AX34751" s="80"/>
      <c r="AY34751" s="80"/>
      <c r="AZ34751" s="80"/>
      <c r="BA34751" s="80"/>
      <c r="BB34751" s="80"/>
    </row>
    <row r="34752" spans="9:54" x14ac:dyDescent="0.25">
      <c r="I34752" s="80"/>
      <c r="AX34752" s="80"/>
      <c r="AY34752" s="80"/>
      <c r="AZ34752" s="80"/>
      <c r="BA34752" s="80"/>
      <c r="BB34752" s="80"/>
    </row>
    <row r="34753" spans="9:54" x14ac:dyDescent="0.25">
      <c r="I34753" s="80"/>
      <c r="AX34753" s="80"/>
      <c r="AY34753" s="80"/>
      <c r="AZ34753" s="80"/>
      <c r="BA34753" s="80"/>
      <c r="BB34753" s="80"/>
    </row>
    <row r="34754" spans="9:54" x14ac:dyDescent="0.25">
      <c r="I34754" s="80"/>
      <c r="AX34754" s="80"/>
      <c r="AY34754" s="80"/>
      <c r="AZ34754" s="80"/>
      <c r="BA34754" s="80"/>
      <c r="BB34754" s="80"/>
    </row>
    <row r="34755" spans="9:54" x14ac:dyDescent="0.25">
      <c r="I34755" s="80"/>
      <c r="AX34755" s="80"/>
      <c r="AY34755" s="80"/>
      <c r="AZ34755" s="80"/>
      <c r="BA34755" s="80"/>
      <c r="BB34755" s="80"/>
    </row>
    <row r="34756" spans="9:54" x14ac:dyDescent="0.25">
      <c r="I34756" s="80"/>
      <c r="AX34756" s="80"/>
      <c r="AY34756" s="80"/>
      <c r="AZ34756" s="80"/>
      <c r="BA34756" s="80"/>
      <c r="BB34756" s="80"/>
    </row>
    <row r="34757" spans="9:54" x14ac:dyDescent="0.25">
      <c r="I34757" s="80"/>
      <c r="AX34757" s="80"/>
      <c r="AY34757" s="80"/>
      <c r="AZ34757" s="80"/>
      <c r="BA34757" s="80"/>
      <c r="BB34757" s="80"/>
    </row>
    <row r="34758" spans="9:54" x14ac:dyDescent="0.25">
      <c r="I34758" s="80"/>
      <c r="AX34758" s="80"/>
      <c r="AY34758" s="80"/>
      <c r="AZ34758" s="80"/>
      <c r="BA34758" s="80"/>
      <c r="BB34758" s="80"/>
    </row>
    <row r="34759" spans="9:54" x14ac:dyDescent="0.25">
      <c r="I34759" s="80"/>
      <c r="AX34759" s="80"/>
      <c r="AY34759" s="80"/>
      <c r="AZ34759" s="80"/>
      <c r="BA34759" s="80"/>
      <c r="BB34759" s="80"/>
    </row>
    <row r="34760" spans="9:54" x14ac:dyDescent="0.25">
      <c r="I34760" s="80"/>
      <c r="AX34760" s="80"/>
      <c r="AY34760" s="80"/>
      <c r="AZ34760" s="80"/>
      <c r="BA34760" s="80"/>
      <c r="BB34760" s="80"/>
    </row>
    <row r="34761" spans="9:54" x14ac:dyDescent="0.25">
      <c r="I34761" s="80"/>
      <c r="AX34761" s="80"/>
      <c r="AY34761" s="80"/>
      <c r="AZ34761" s="80"/>
      <c r="BA34761" s="80"/>
      <c r="BB34761" s="80"/>
    </row>
    <row r="34762" spans="9:54" x14ac:dyDescent="0.25">
      <c r="I34762" s="80"/>
      <c r="AX34762" s="80"/>
      <c r="AY34762" s="80"/>
      <c r="AZ34762" s="80"/>
      <c r="BA34762" s="80"/>
      <c r="BB34762" s="80"/>
    </row>
    <row r="34763" spans="9:54" x14ac:dyDescent="0.25">
      <c r="I34763" s="80"/>
      <c r="AX34763" s="80"/>
      <c r="AY34763" s="80"/>
      <c r="AZ34763" s="80"/>
      <c r="BA34763" s="80"/>
      <c r="BB34763" s="80"/>
    </row>
    <row r="34764" spans="9:54" x14ac:dyDescent="0.25">
      <c r="I34764" s="80"/>
      <c r="AX34764" s="80"/>
      <c r="AY34764" s="80"/>
      <c r="AZ34764" s="80"/>
      <c r="BA34764" s="80"/>
      <c r="BB34764" s="80"/>
    </row>
    <row r="34765" spans="9:54" x14ac:dyDescent="0.25">
      <c r="I34765" s="80"/>
      <c r="AX34765" s="80"/>
      <c r="AY34765" s="80"/>
      <c r="AZ34765" s="80"/>
      <c r="BA34765" s="80"/>
      <c r="BB34765" s="80"/>
    </row>
    <row r="34766" spans="9:54" x14ac:dyDescent="0.25">
      <c r="I34766" s="80"/>
      <c r="AX34766" s="80"/>
      <c r="AY34766" s="80"/>
      <c r="AZ34766" s="80"/>
      <c r="BA34766" s="80"/>
      <c r="BB34766" s="80"/>
    </row>
    <row r="34767" spans="9:54" x14ac:dyDescent="0.25">
      <c r="I34767" s="80"/>
      <c r="AX34767" s="80"/>
      <c r="AY34767" s="80"/>
      <c r="AZ34767" s="80"/>
      <c r="BA34767" s="80"/>
      <c r="BB34767" s="80"/>
    </row>
    <row r="34768" spans="9:54" x14ac:dyDescent="0.25">
      <c r="I34768" s="80"/>
      <c r="AX34768" s="80"/>
      <c r="AY34768" s="80"/>
      <c r="AZ34768" s="80"/>
      <c r="BA34768" s="80"/>
      <c r="BB34768" s="80"/>
    </row>
    <row r="34769" spans="9:54" x14ac:dyDescent="0.25">
      <c r="I34769" s="80"/>
      <c r="AX34769" s="80"/>
      <c r="AY34769" s="80"/>
      <c r="AZ34769" s="80"/>
      <c r="BA34769" s="80"/>
      <c r="BB34769" s="80"/>
    </row>
    <row r="34770" spans="9:54" x14ac:dyDescent="0.25">
      <c r="I34770" s="80"/>
      <c r="AX34770" s="80"/>
      <c r="AY34770" s="80"/>
      <c r="AZ34770" s="80"/>
      <c r="BA34770" s="80"/>
      <c r="BB34770" s="80"/>
    </row>
    <row r="34771" spans="9:54" x14ac:dyDescent="0.25">
      <c r="I34771" s="80"/>
      <c r="AX34771" s="80"/>
      <c r="AY34771" s="80"/>
      <c r="AZ34771" s="80"/>
      <c r="BA34771" s="80"/>
      <c r="BB34771" s="80"/>
    </row>
    <row r="34772" spans="9:54" x14ac:dyDescent="0.25">
      <c r="I34772" s="80"/>
      <c r="AX34772" s="80"/>
      <c r="AY34772" s="80"/>
      <c r="AZ34772" s="80"/>
      <c r="BA34772" s="80"/>
      <c r="BB34772" s="80"/>
    </row>
    <row r="34773" spans="9:54" x14ac:dyDescent="0.25">
      <c r="I34773" s="80"/>
      <c r="AX34773" s="80"/>
      <c r="AY34773" s="80"/>
      <c r="AZ34773" s="80"/>
      <c r="BA34773" s="80"/>
      <c r="BB34773" s="80"/>
    </row>
    <row r="34774" spans="9:54" x14ac:dyDescent="0.25">
      <c r="I34774" s="80"/>
      <c r="AX34774" s="80"/>
      <c r="AY34774" s="80"/>
      <c r="AZ34774" s="80"/>
      <c r="BA34774" s="80"/>
      <c r="BB34774" s="80"/>
    </row>
    <row r="34775" spans="9:54" x14ac:dyDescent="0.25">
      <c r="I34775" s="80"/>
      <c r="AX34775" s="80"/>
      <c r="AY34775" s="80"/>
      <c r="AZ34775" s="80"/>
      <c r="BA34775" s="80"/>
      <c r="BB34775" s="80"/>
    </row>
    <row r="34776" spans="9:54" x14ac:dyDescent="0.25">
      <c r="I34776" s="80"/>
      <c r="AX34776" s="80"/>
      <c r="AY34776" s="80"/>
      <c r="AZ34776" s="80"/>
      <c r="BA34776" s="80"/>
      <c r="BB34776" s="80"/>
    </row>
    <row r="34777" spans="9:54" x14ac:dyDescent="0.25">
      <c r="I34777" s="80"/>
      <c r="AX34777" s="80"/>
      <c r="AY34777" s="80"/>
      <c r="AZ34777" s="80"/>
      <c r="BA34777" s="80"/>
      <c r="BB34777" s="80"/>
    </row>
    <row r="34778" spans="9:54" x14ac:dyDescent="0.25">
      <c r="I34778" s="80"/>
      <c r="AX34778" s="80"/>
      <c r="AY34778" s="80"/>
      <c r="AZ34778" s="80"/>
      <c r="BA34778" s="80"/>
      <c r="BB34778" s="80"/>
    </row>
    <row r="34779" spans="9:54" x14ac:dyDescent="0.25">
      <c r="I34779" s="80"/>
      <c r="AX34779" s="80"/>
      <c r="AY34779" s="80"/>
      <c r="AZ34779" s="80"/>
      <c r="BA34779" s="80"/>
      <c r="BB34779" s="80"/>
    </row>
    <row r="34780" spans="9:54" x14ac:dyDescent="0.25">
      <c r="I34780" s="80"/>
      <c r="AX34780" s="80"/>
      <c r="AY34780" s="80"/>
      <c r="AZ34780" s="80"/>
      <c r="BA34780" s="80"/>
      <c r="BB34780" s="80"/>
    </row>
    <row r="34781" spans="9:54" x14ac:dyDescent="0.25">
      <c r="I34781" s="80"/>
      <c r="AX34781" s="80"/>
      <c r="AY34781" s="80"/>
      <c r="AZ34781" s="80"/>
      <c r="BA34781" s="80"/>
      <c r="BB34781" s="80"/>
    </row>
    <row r="34782" spans="9:54" x14ac:dyDescent="0.25">
      <c r="I34782" s="80"/>
      <c r="AX34782" s="80"/>
      <c r="AY34782" s="80"/>
      <c r="AZ34782" s="80"/>
      <c r="BA34782" s="80"/>
      <c r="BB34782" s="80"/>
    </row>
    <row r="34783" spans="9:54" x14ac:dyDescent="0.25">
      <c r="I34783" s="80"/>
      <c r="AX34783" s="80"/>
      <c r="AY34783" s="80"/>
      <c r="AZ34783" s="80"/>
      <c r="BA34783" s="80"/>
      <c r="BB34783" s="80"/>
    </row>
    <row r="34784" spans="9:54" x14ac:dyDescent="0.25">
      <c r="I34784" s="80"/>
      <c r="AX34784" s="80"/>
      <c r="AY34784" s="80"/>
      <c r="AZ34784" s="80"/>
      <c r="BA34784" s="80"/>
      <c r="BB34784" s="80"/>
    </row>
    <row r="34785" spans="9:54" x14ac:dyDescent="0.25">
      <c r="I34785" s="80"/>
      <c r="AX34785" s="80"/>
      <c r="AY34785" s="80"/>
      <c r="AZ34785" s="80"/>
      <c r="BA34785" s="80"/>
      <c r="BB34785" s="80"/>
    </row>
    <row r="34786" spans="9:54" x14ac:dyDescent="0.25">
      <c r="I34786" s="80"/>
      <c r="AX34786" s="80"/>
      <c r="AY34786" s="80"/>
      <c r="AZ34786" s="80"/>
      <c r="BA34786" s="80"/>
      <c r="BB34786" s="80"/>
    </row>
    <row r="34787" spans="9:54" x14ac:dyDescent="0.25">
      <c r="I34787" s="80"/>
      <c r="AX34787" s="80"/>
      <c r="AY34787" s="80"/>
      <c r="AZ34787" s="80"/>
      <c r="BA34787" s="80"/>
      <c r="BB34787" s="80"/>
    </row>
    <row r="34788" spans="9:54" x14ac:dyDescent="0.25">
      <c r="I34788" s="80"/>
      <c r="AX34788" s="80"/>
      <c r="AY34788" s="80"/>
      <c r="AZ34788" s="80"/>
      <c r="BA34788" s="80"/>
      <c r="BB34788" s="80"/>
    </row>
    <row r="34789" spans="9:54" x14ac:dyDescent="0.25">
      <c r="I34789" s="80"/>
      <c r="AX34789" s="80"/>
      <c r="AY34789" s="80"/>
      <c r="AZ34789" s="80"/>
      <c r="BA34789" s="80"/>
      <c r="BB34789" s="80"/>
    </row>
    <row r="34790" spans="9:54" x14ac:dyDescent="0.25">
      <c r="I34790" s="80"/>
      <c r="AX34790" s="80"/>
      <c r="AY34790" s="80"/>
      <c r="AZ34790" s="80"/>
      <c r="BA34790" s="80"/>
      <c r="BB34790" s="80"/>
    </row>
    <row r="34791" spans="9:54" x14ac:dyDescent="0.25">
      <c r="I34791" s="80"/>
      <c r="AX34791" s="80"/>
      <c r="AY34791" s="80"/>
      <c r="AZ34791" s="80"/>
      <c r="BA34791" s="80"/>
      <c r="BB34791" s="80"/>
    </row>
    <row r="34792" spans="9:54" x14ac:dyDescent="0.25">
      <c r="I34792" s="80"/>
      <c r="AX34792" s="80"/>
      <c r="AY34792" s="80"/>
      <c r="AZ34792" s="80"/>
      <c r="BA34792" s="80"/>
      <c r="BB34792" s="80"/>
    </row>
    <row r="34793" spans="9:54" x14ac:dyDescent="0.25">
      <c r="I34793" s="80"/>
      <c r="AX34793" s="80"/>
      <c r="AY34793" s="80"/>
      <c r="AZ34793" s="80"/>
      <c r="BA34793" s="80"/>
      <c r="BB34793" s="80"/>
    </row>
    <row r="34794" spans="9:54" x14ac:dyDescent="0.25">
      <c r="I34794" s="80"/>
      <c r="AX34794" s="80"/>
      <c r="AY34794" s="80"/>
      <c r="AZ34794" s="80"/>
      <c r="BA34794" s="80"/>
      <c r="BB34794" s="80"/>
    </row>
    <row r="34795" spans="9:54" x14ac:dyDescent="0.25">
      <c r="I34795" s="80"/>
      <c r="AX34795" s="80"/>
      <c r="AY34795" s="80"/>
      <c r="AZ34795" s="80"/>
      <c r="BA34795" s="80"/>
      <c r="BB34795" s="80"/>
    </row>
    <row r="34796" spans="9:54" x14ac:dyDescent="0.25">
      <c r="I34796" s="80"/>
      <c r="AX34796" s="80"/>
      <c r="AY34796" s="80"/>
      <c r="AZ34796" s="80"/>
      <c r="BA34796" s="80"/>
      <c r="BB34796" s="80"/>
    </row>
    <row r="34797" spans="9:54" x14ac:dyDescent="0.25">
      <c r="I34797" s="80"/>
      <c r="AX34797" s="80"/>
      <c r="AY34797" s="80"/>
      <c r="AZ34797" s="80"/>
      <c r="BA34797" s="80"/>
      <c r="BB34797" s="80"/>
    </row>
    <row r="34798" spans="9:54" x14ac:dyDescent="0.25">
      <c r="I34798" s="80"/>
      <c r="AX34798" s="80"/>
      <c r="AY34798" s="80"/>
      <c r="AZ34798" s="80"/>
      <c r="BA34798" s="80"/>
      <c r="BB34798" s="80"/>
    </row>
    <row r="34799" spans="9:54" x14ac:dyDescent="0.25">
      <c r="I34799" s="80"/>
      <c r="AX34799" s="80"/>
      <c r="AY34799" s="80"/>
      <c r="AZ34799" s="80"/>
      <c r="BA34799" s="80"/>
      <c r="BB34799" s="80"/>
    </row>
    <row r="34800" spans="9:54" x14ac:dyDescent="0.25">
      <c r="I34800" s="80"/>
      <c r="AX34800" s="80"/>
      <c r="AY34800" s="80"/>
      <c r="AZ34800" s="80"/>
      <c r="BA34800" s="80"/>
      <c r="BB34800" s="80"/>
    </row>
    <row r="34801" spans="9:54" x14ac:dyDescent="0.25">
      <c r="I34801" s="80"/>
      <c r="AX34801" s="80"/>
      <c r="AY34801" s="80"/>
      <c r="AZ34801" s="80"/>
      <c r="BA34801" s="80"/>
      <c r="BB34801" s="80"/>
    </row>
    <row r="34802" spans="9:54" x14ac:dyDescent="0.25">
      <c r="I34802" s="80"/>
      <c r="AX34802" s="80"/>
      <c r="AY34802" s="80"/>
      <c r="AZ34802" s="80"/>
      <c r="BA34802" s="80"/>
      <c r="BB34802" s="80"/>
    </row>
    <row r="34803" spans="9:54" x14ac:dyDescent="0.25">
      <c r="I34803" s="80"/>
      <c r="AX34803" s="80"/>
      <c r="AY34803" s="80"/>
      <c r="AZ34803" s="80"/>
      <c r="BA34803" s="80"/>
      <c r="BB34803" s="80"/>
    </row>
    <row r="34804" spans="9:54" x14ac:dyDescent="0.25">
      <c r="I34804" s="80"/>
      <c r="AX34804" s="80"/>
      <c r="AY34804" s="80"/>
      <c r="AZ34804" s="80"/>
      <c r="BA34804" s="80"/>
      <c r="BB34804" s="80"/>
    </row>
    <row r="34805" spans="9:54" x14ac:dyDescent="0.25">
      <c r="I34805" s="80"/>
      <c r="AX34805" s="80"/>
      <c r="AY34805" s="80"/>
      <c r="AZ34805" s="80"/>
      <c r="BA34805" s="80"/>
      <c r="BB34805" s="80"/>
    </row>
    <row r="34806" spans="9:54" x14ac:dyDescent="0.25">
      <c r="I34806" s="80"/>
      <c r="AX34806" s="80"/>
      <c r="AY34806" s="80"/>
      <c r="AZ34806" s="80"/>
      <c r="BA34806" s="80"/>
      <c r="BB34806" s="80"/>
    </row>
    <row r="34807" spans="9:54" x14ac:dyDescent="0.25">
      <c r="I34807" s="80"/>
      <c r="AX34807" s="80"/>
      <c r="AY34807" s="80"/>
      <c r="AZ34807" s="80"/>
      <c r="BA34807" s="80"/>
      <c r="BB34807" s="80"/>
    </row>
    <row r="34808" spans="9:54" x14ac:dyDescent="0.25">
      <c r="I34808" s="80"/>
      <c r="AX34808" s="80"/>
      <c r="AY34808" s="80"/>
      <c r="AZ34808" s="80"/>
      <c r="BA34808" s="80"/>
      <c r="BB34808" s="80"/>
    </row>
    <row r="34809" spans="9:54" x14ac:dyDescent="0.25">
      <c r="I34809" s="80"/>
      <c r="AX34809" s="80"/>
      <c r="AY34809" s="80"/>
      <c r="AZ34809" s="80"/>
      <c r="BA34809" s="80"/>
      <c r="BB34809" s="80"/>
    </row>
    <row r="34810" spans="9:54" x14ac:dyDescent="0.25">
      <c r="I34810" s="80"/>
      <c r="AX34810" s="80"/>
      <c r="AY34810" s="80"/>
      <c r="AZ34810" s="80"/>
      <c r="BA34810" s="80"/>
      <c r="BB34810" s="80"/>
    </row>
    <row r="34811" spans="9:54" x14ac:dyDescent="0.25">
      <c r="I34811" s="80"/>
      <c r="AX34811" s="80"/>
      <c r="AY34811" s="80"/>
      <c r="AZ34811" s="80"/>
      <c r="BA34811" s="80"/>
      <c r="BB34811" s="80"/>
    </row>
    <row r="34812" spans="9:54" x14ac:dyDescent="0.25">
      <c r="I34812" s="80"/>
      <c r="AX34812" s="80"/>
      <c r="AY34812" s="80"/>
      <c r="AZ34812" s="80"/>
      <c r="BA34812" s="80"/>
      <c r="BB34812" s="80"/>
    </row>
    <row r="34813" spans="9:54" x14ac:dyDescent="0.25">
      <c r="I34813" s="80"/>
      <c r="AX34813" s="80"/>
      <c r="AY34813" s="80"/>
      <c r="AZ34813" s="80"/>
      <c r="BA34813" s="80"/>
      <c r="BB34813" s="80"/>
    </row>
    <row r="34814" spans="9:54" x14ac:dyDescent="0.25">
      <c r="I34814" s="80"/>
      <c r="AX34814" s="80"/>
      <c r="AY34814" s="80"/>
      <c r="AZ34814" s="80"/>
      <c r="BA34814" s="80"/>
      <c r="BB34814" s="80"/>
    </row>
    <row r="34815" spans="9:54" x14ac:dyDescent="0.25">
      <c r="I34815" s="80"/>
      <c r="AX34815" s="80"/>
      <c r="AY34815" s="80"/>
      <c r="AZ34815" s="80"/>
      <c r="BA34815" s="80"/>
      <c r="BB34815" s="80"/>
    </row>
    <row r="34816" spans="9:54" x14ac:dyDescent="0.25">
      <c r="I34816" s="80"/>
      <c r="AX34816" s="80"/>
      <c r="AY34816" s="80"/>
      <c r="AZ34816" s="80"/>
      <c r="BA34816" s="80"/>
      <c r="BB34816" s="80"/>
    </row>
    <row r="34817" spans="9:54" x14ac:dyDescent="0.25">
      <c r="I34817" s="80"/>
      <c r="AX34817" s="80"/>
      <c r="AY34817" s="80"/>
      <c r="AZ34817" s="80"/>
      <c r="BA34817" s="80"/>
      <c r="BB34817" s="80"/>
    </row>
    <row r="34818" spans="9:54" x14ac:dyDescent="0.25">
      <c r="I34818" s="80"/>
      <c r="AX34818" s="80"/>
      <c r="AY34818" s="80"/>
      <c r="AZ34818" s="80"/>
      <c r="BA34818" s="80"/>
      <c r="BB34818" s="80"/>
    </row>
    <row r="34819" spans="9:54" x14ac:dyDescent="0.25">
      <c r="I34819" s="80"/>
      <c r="AX34819" s="80"/>
      <c r="AY34819" s="80"/>
      <c r="AZ34819" s="80"/>
      <c r="BA34819" s="80"/>
      <c r="BB34819" s="80"/>
    </row>
    <row r="34820" spans="9:54" x14ac:dyDescent="0.25">
      <c r="I34820" s="80"/>
      <c r="AX34820" s="80"/>
      <c r="AY34820" s="80"/>
      <c r="AZ34820" s="80"/>
      <c r="BA34820" s="80"/>
      <c r="BB34820" s="80"/>
    </row>
    <row r="34821" spans="9:54" x14ac:dyDescent="0.25">
      <c r="I34821" s="80"/>
      <c r="AX34821" s="80"/>
      <c r="AY34821" s="80"/>
      <c r="AZ34821" s="80"/>
      <c r="BA34821" s="80"/>
      <c r="BB34821" s="80"/>
    </row>
    <row r="34822" spans="9:54" x14ac:dyDescent="0.25">
      <c r="I34822" s="80"/>
      <c r="AX34822" s="80"/>
      <c r="AY34822" s="80"/>
      <c r="AZ34822" s="80"/>
      <c r="BA34822" s="80"/>
      <c r="BB34822" s="80"/>
    </row>
    <row r="34823" spans="9:54" x14ac:dyDescent="0.25">
      <c r="I34823" s="80"/>
      <c r="AX34823" s="80"/>
      <c r="AY34823" s="80"/>
      <c r="AZ34823" s="80"/>
      <c r="BA34823" s="80"/>
      <c r="BB34823" s="80"/>
    </row>
    <row r="34824" spans="9:54" x14ac:dyDescent="0.25">
      <c r="I34824" s="80"/>
      <c r="AX34824" s="80"/>
      <c r="AY34824" s="80"/>
      <c r="AZ34824" s="80"/>
      <c r="BA34824" s="80"/>
      <c r="BB34824" s="80"/>
    </row>
    <row r="34825" spans="9:54" x14ac:dyDescent="0.25">
      <c r="I34825" s="80"/>
      <c r="AX34825" s="80"/>
      <c r="AY34825" s="80"/>
      <c r="AZ34825" s="80"/>
      <c r="BA34825" s="80"/>
      <c r="BB34825" s="80"/>
    </row>
    <row r="34826" spans="9:54" x14ac:dyDescent="0.25">
      <c r="I34826" s="80"/>
      <c r="AX34826" s="80"/>
      <c r="AY34826" s="80"/>
      <c r="AZ34826" s="80"/>
      <c r="BA34826" s="80"/>
      <c r="BB34826" s="80"/>
    </row>
    <row r="34827" spans="9:54" x14ac:dyDescent="0.25">
      <c r="I34827" s="80"/>
      <c r="AX34827" s="80"/>
      <c r="AY34827" s="80"/>
      <c r="AZ34827" s="80"/>
      <c r="BA34827" s="80"/>
      <c r="BB34827" s="80"/>
    </row>
    <row r="34828" spans="9:54" x14ac:dyDescent="0.25">
      <c r="I34828" s="80"/>
      <c r="AX34828" s="80"/>
      <c r="AY34828" s="80"/>
      <c r="AZ34828" s="80"/>
      <c r="BA34828" s="80"/>
      <c r="BB34828" s="80"/>
    </row>
    <row r="34829" spans="9:54" x14ac:dyDescent="0.25">
      <c r="I34829" s="80"/>
      <c r="AX34829" s="80"/>
      <c r="AY34829" s="80"/>
      <c r="AZ34829" s="80"/>
      <c r="BA34829" s="80"/>
      <c r="BB34829" s="80"/>
    </row>
    <row r="34830" spans="9:54" x14ac:dyDescent="0.25">
      <c r="I34830" s="80"/>
      <c r="AX34830" s="80"/>
      <c r="AY34830" s="80"/>
      <c r="AZ34830" s="80"/>
      <c r="BA34830" s="80"/>
      <c r="BB34830" s="80"/>
    </row>
    <row r="34831" spans="9:54" x14ac:dyDescent="0.25">
      <c r="I34831" s="80"/>
      <c r="AX34831" s="80"/>
      <c r="AY34831" s="80"/>
      <c r="AZ34831" s="80"/>
      <c r="BA34831" s="80"/>
      <c r="BB34831" s="80"/>
    </row>
    <row r="34832" spans="9:54" x14ac:dyDescent="0.25">
      <c r="I34832" s="80"/>
      <c r="AX34832" s="80"/>
      <c r="AY34832" s="80"/>
      <c r="AZ34832" s="80"/>
      <c r="BA34832" s="80"/>
      <c r="BB34832" s="80"/>
    </row>
    <row r="34833" spans="9:54" x14ac:dyDescent="0.25">
      <c r="I34833" s="80"/>
      <c r="AX34833" s="80"/>
      <c r="AY34833" s="80"/>
      <c r="AZ34833" s="80"/>
      <c r="BA34833" s="80"/>
      <c r="BB34833" s="80"/>
    </row>
    <row r="34834" spans="9:54" x14ac:dyDescent="0.25">
      <c r="I34834" s="80"/>
      <c r="AX34834" s="80"/>
      <c r="AY34834" s="80"/>
      <c r="AZ34834" s="80"/>
      <c r="BA34834" s="80"/>
      <c r="BB34834" s="80"/>
    </row>
    <row r="34835" spans="9:54" x14ac:dyDescent="0.25">
      <c r="I34835" s="80"/>
      <c r="AX34835" s="80"/>
      <c r="AY34835" s="80"/>
      <c r="AZ34835" s="80"/>
      <c r="BA34835" s="80"/>
      <c r="BB34835" s="80"/>
    </row>
    <row r="34836" spans="9:54" x14ac:dyDescent="0.25">
      <c r="I34836" s="80"/>
      <c r="AX34836" s="80"/>
      <c r="AY34836" s="80"/>
      <c r="AZ34836" s="80"/>
      <c r="BA34836" s="80"/>
      <c r="BB34836" s="80"/>
    </row>
    <row r="34837" spans="9:54" x14ac:dyDescent="0.25">
      <c r="I34837" s="80"/>
      <c r="AX34837" s="80"/>
      <c r="AY34837" s="80"/>
      <c r="AZ34837" s="80"/>
      <c r="BA34837" s="80"/>
      <c r="BB34837" s="80"/>
    </row>
    <row r="34838" spans="9:54" x14ac:dyDescent="0.25">
      <c r="I34838" s="80"/>
      <c r="AX34838" s="80"/>
      <c r="AY34838" s="80"/>
      <c r="AZ34838" s="80"/>
      <c r="BA34838" s="80"/>
      <c r="BB34838" s="80"/>
    </row>
    <row r="34839" spans="9:54" x14ac:dyDescent="0.25">
      <c r="I34839" s="80"/>
      <c r="AX34839" s="80"/>
      <c r="AY34839" s="80"/>
      <c r="AZ34839" s="80"/>
      <c r="BA34839" s="80"/>
      <c r="BB34839" s="80"/>
    </row>
    <row r="34840" spans="9:54" x14ac:dyDescent="0.25">
      <c r="I34840" s="80"/>
      <c r="AX34840" s="80"/>
      <c r="AY34840" s="80"/>
      <c r="AZ34840" s="80"/>
      <c r="BA34840" s="80"/>
      <c r="BB34840" s="80"/>
    </row>
    <row r="34841" spans="9:54" x14ac:dyDescent="0.25">
      <c r="I34841" s="80"/>
      <c r="AX34841" s="80"/>
      <c r="AY34841" s="80"/>
      <c r="AZ34841" s="80"/>
      <c r="BA34841" s="80"/>
      <c r="BB34841" s="80"/>
    </row>
    <row r="34842" spans="9:54" x14ac:dyDescent="0.25">
      <c r="I34842" s="80"/>
      <c r="AX34842" s="80"/>
      <c r="AY34842" s="80"/>
      <c r="AZ34842" s="80"/>
      <c r="BA34842" s="80"/>
      <c r="BB34842" s="80"/>
    </row>
    <row r="34843" spans="9:54" x14ac:dyDescent="0.25">
      <c r="I34843" s="80"/>
      <c r="AX34843" s="80"/>
      <c r="AY34843" s="80"/>
      <c r="AZ34843" s="80"/>
      <c r="BA34843" s="80"/>
      <c r="BB34843" s="80"/>
    </row>
    <row r="34844" spans="9:54" x14ac:dyDescent="0.25">
      <c r="I34844" s="80"/>
      <c r="AX34844" s="80"/>
      <c r="AY34844" s="80"/>
      <c r="AZ34844" s="80"/>
      <c r="BA34844" s="80"/>
      <c r="BB34844" s="80"/>
    </row>
    <row r="34845" spans="9:54" x14ac:dyDescent="0.25">
      <c r="I34845" s="80"/>
      <c r="AX34845" s="80"/>
      <c r="AY34845" s="80"/>
      <c r="AZ34845" s="80"/>
      <c r="BA34845" s="80"/>
      <c r="BB34845" s="80"/>
    </row>
    <row r="34846" spans="9:54" x14ac:dyDescent="0.25">
      <c r="I34846" s="80"/>
      <c r="AX34846" s="80"/>
      <c r="AY34846" s="80"/>
      <c r="AZ34846" s="80"/>
      <c r="BA34846" s="80"/>
      <c r="BB34846" s="80"/>
    </row>
    <row r="34847" spans="9:54" x14ac:dyDescent="0.25">
      <c r="I34847" s="80"/>
      <c r="AX34847" s="80"/>
      <c r="AY34847" s="80"/>
      <c r="AZ34847" s="80"/>
      <c r="BA34847" s="80"/>
      <c r="BB34847" s="80"/>
    </row>
    <row r="34848" spans="9:54" x14ac:dyDescent="0.25">
      <c r="I34848" s="80"/>
      <c r="AX34848" s="80"/>
      <c r="AY34848" s="80"/>
      <c r="AZ34848" s="80"/>
      <c r="BA34848" s="80"/>
      <c r="BB34848" s="80"/>
    </row>
    <row r="34849" spans="9:54" x14ac:dyDescent="0.25">
      <c r="I34849" s="80"/>
      <c r="AX34849" s="80"/>
      <c r="AY34849" s="80"/>
      <c r="AZ34849" s="80"/>
      <c r="BA34849" s="80"/>
      <c r="BB34849" s="80"/>
    </row>
    <row r="34850" spans="9:54" x14ac:dyDescent="0.25">
      <c r="I34850" s="80"/>
      <c r="AX34850" s="80"/>
      <c r="AY34850" s="80"/>
      <c r="AZ34850" s="80"/>
      <c r="BA34850" s="80"/>
      <c r="BB34850" s="80"/>
    </row>
    <row r="34851" spans="9:54" x14ac:dyDescent="0.25">
      <c r="I34851" s="80"/>
      <c r="AX34851" s="80"/>
      <c r="AY34851" s="80"/>
      <c r="AZ34851" s="80"/>
      <c r="BA34851" s="80"/>
      <c r="BB34851" s="80"/>
    </row>
    <row r="34852" spans="9:54" x14ac:dyDescent="0.25">
      <c r="I34852" s="80"/>
      <c r="AX34852" s="80"/>
      <c r="AY34852" s="80"/>
      <c r="AZ34852" s="80"/>
      <c r="BA34852" s="80"/>
      <c r="BB34852" s="80"/>
    </row>
    <row r="34853" spans="9:54" x14ac:dyDescent="0.25">
      <c r="I34853" s="80"/>
      <c r="AX34853" s="80"/>
      <c r="AY34853" s="80"/>
      <c r="AZ34853" s="80"/>
      <c r="BA34853" s="80"/>
      <c r="BB34853" s="80"/>
    </row>
    <row r="34854" spans="9:54" x14ac:dyDescent="0.25">
      <c r="I34854" s="80"/>
      <c r="AX34854" s="80"/>
      <c r="AY34854" s="80"/>
      <c r="AZ34854" s="80"/>
      <c r="BA34854" s="80"/>
      <c r="BB34854" s="80"/>
    </row>
    <row r="34855" spans="9:54" x14ac:dyDescent="0.25">
      <c r="I34855" s="80"/>
      <c r="AX34855" s="80"/>
      <c r="AY34855" s="80"/>
      <c r="AZ34855" s="80"/>
      <c r="BA34855" s="80"/>
      <c r="BB34855" s="80"/>
    </row>
    <row r="34856" spans="9:54" x14ac:dyDescent="0.25">
      <c r="I34856" s="80"/>
      <c r="AX34856" s="80"/>
      <c r="AY34856" s="80"/>
      <c r="AZ34856" s="80"/>
      <c r="BA34856" s="80"/>
      <c r="BB34856" s="80"/>
    </row>
    <row r="34857" spans="9:54" x14ac:dyDescent="0.25">
      <c r="I34857" s="80"/>
      <c r="AX34857" s="80"/>
      <c r="AY34857" s="80"/>
      <c r="AZ34857" s="80"/>
      <c r="BA34857" s="80"/>
      <c r="BB34857" s="80"/>
    </row>
    <row r="34858" spans="9:54" x14ac:dyDescent="0.25">
      <c r="I34858" s="80"/>
      <c r="AX34858" s="80"/>
      <c r="AY34858" s="80"/>
      <c r="AZ34858" s="80"/>
      <c r="BA34858" s="80"/>
      <c r="BB34858" s="80"/>
    </row>
    <row r="34859" spans="9:54" x14ac:dyDescent="0.25">
      <c r="I34859" s="80"/>
      <c r="AX34859" s="80"/>
      <c r="AY34859" s="80"/>
      <c r="AZ34859" s="80"/>
      <c r="BA34859" s="80"/>
      <c r="BB34859" s="80"/>
    </row>
    <row r="34860" spans="9:54" x14ac:dyDescent="0.25">
      <c r="I34860" s="80"/>
      <c r="AX34860" s="80"/>
      <c r="AY34860" s="80"/>
      <c r="AZ34860" s="80"/>
      <c r="BA34860" s="80"/>
      <c r="BB34860" s="80"/>
    </row>
    <row r="34861" spans="9:54" x14ac:dyDescent="0.25">
      <c r="I34861" s="80"/>
      <c r="AX34861" s="80"/>
      <c r="AY34861" s="80"/>
      <c r="AZ34861" s="80"/>
      <c r="BA34861" s="80"/>
      <c r="BB34861" s="80"/>
    </row>
    <row r="34862" spans="9:54" x14ac:dyDescent="0.25">
      <c r="I34862" s="80"/>
      <c r="AX34862" s="80"/>
      <c r="AY34862" s="80"/>
      <c r="AZ34862" s="80"/>
      <c r="BA34862" s="80"/>
      <c r="BB34862" s="80"/>
    </row>
    <row r="34863" spans="9:54" x14ac:dyDescent="0.25">
      <c r="I34863" s="80"/>
      <c r="AX34863" s="80"/>
      <c r="AY34863" s="80"/>
      <c r="AZ34863" s="80"/>
      <c r="BA34863" s="80"/>
      <c r="BB34863" s="80"/>
    </row>
    <row r="34864" spans="9:54" x14ac:dyDescent="0.25">
      <c r="I34864" s="80"/>
      <c r="AX34864" s="80"/>
      <c r="AY34864" s="80"/>
      <c r="AZ34864" s="80"/>
      <c r="BA34864" s="80"/>
      <c r="BB34864" s="80"/>
    </row>
    <row r="34865" spans="9:54" x14ac:dyDescent="0.25">
      <c r="I34865" s="80"/>
      <c r="AX34865" s="80"/>
      <c r="AY34865" s="80"/>
      <c r="AZ34865" s="80"/>
      <c r="BA34865" s="80"/>
      <c r="BB34865" s="80"/>
    </row>
    <row r="34866" spans="9:54" x14ac:dyDescent="0.25">
      <c r="I34866" s="80"/>
      <c r="AX34866" s="80"/>
      <c r="AY34866" s="80"/>
      <c r="AZ34866" s="80"/>
      <c r="BA34866" s="80"/>
      <c r="BB34866" s="80"/>
    </row>
    <row r="34867" spans="9:54" x14ac:dyDescent="0.25">
      <c r="I34867" s="80"/>
      <c r="AX34867" s="80"/>
      <c r="AY34867" s="80"/>
      <c r="AZ34867" s="80"/>
      <c r="BA34867" s="80"/>
      <c r="BB34867" s="80"/>
    </row>
    <row r="34868" spans="9:54" x14ac:dyDescent="0.25">
      <c r="I34868" s="80"/>
      <c r="AX34868" s="80"/>
      <c r="AY34868" s="80"/>
      <c r="AZ34868" s="80"/>
      <c r="BA34868" s="80"/>
      <c r="BB34868" s="80"/>
    </row>
    <row r="34869" spans="9:54" x14ac:dyDescent="0.25">
      <c r="I34869" s="80"/>
      <c r="AX34869" s="80"/>
      <c r="AY34869" s="80"/>
      <c r="AZ34869" s="80"/>
      <c r="BA34869" s="80"/>
      <c r="BB34869" s="80"/>
    </row>
    <row r="34870" spans="9:54" x14ac:dyDescent="0.25">
      <c r="I34870" s="80"/>
      <c r="AX34870" s="80"/>
      <c r="AY34870" s="80"/>
      <c r="AZ34870" s="80"/>
      <c r="BA34870" s="80"/>
      <c r="BB34870" s="80"/>
    </row>
    <row r="34871" spans="9:54" x14ac:dyDescent="0.25">
      <c r="I34871" s="80"/>
      <c r="AX34871" s="80"/>
      <c r="AY34871" s="80"/>
      <c r="AZ34871" s="80"/>
      <c r="BA34871" s="80"/>
      <c r="BB34871" s="80"/>
    </row>
    <row r="34872" spans="9:54" x14ac:dyDescent="0.25">
      <c r="I34872" s="80"/>
      <c r="AX34872" s="80"/>
      <c r="AY34872" s="80"/>
      <c r="AZ34872" s="80"/>
      <c r="BA34872" s="80"/>
      <c r="BB34872" s="80"/>
    </row>
    <row r="34873" spans="9:54" x14ac:dyDescent="0.25">
      <c r="I34873" s="80"/>
      <c r="AX34873" s="80"/>
      <c r="AY34873" s="80"/>
      <c r="AZ34873" s="80"/>
      <c r="BA34873" s="80"/>
      <c r="BB34873" s="80"/>
    </row>
    <row r="34874" spans="9:54" x14ac:dyDescent="0.25">
      <c r="I34874" s="80"/>
      <c r="AX34874" s="80"/>
      <c r="AY34874" s="80"/>
      <c r="AZ34874" s="80"/>
      <c r="BA34874" s="80"/>
      <c r="BB34874" s="80"/>
    </row>
    <row r="34875" spans="9:54" x14ac:dyDescent="0.25">
      <c r="I34875" s="80"/>
      <c r="AX34875" s="80"/>
      <c r="AY34875" s="80"/>
      <c r="AZ34875" s="80"/>
      <c r="BA34875" s="80"/>
      <c r="BB34875" s="80"/>
    </row>
    <row r="34876" spans="9:54" x14ac:dyDescent="0.25">
      <c r="I34876" s="80"/>
      <c r="AX34876" s="80"/>
      <c r="AY34876" s="80"/>
      <c r="AZ34876" s="80"/>
      <c r="BA34876" s="80"/>
      <c r="BB34876" s="80"/>
    </row>
    <row r="34877" spans="9:54" x14ac:dyDescent="0.25">
      <c r="I34877" s="80"/>
      <c r="AX34877" s="80"/>
      <c r="AY34877" s="80"/>
      <c r="AZ34877" s="80"/>
      <c r="BA34877" s="80"/>
      <c r="BB34877" s="80"/>
    </row>
    <row r="34878" spans="9:54" x14ac:dyDescent="0.25">
      <c r="I34878" s="80"/>
      <c r="AX34878" s="80"/>
      <c r="AY34878" s="80"/>
      <c r="AZ34878" s="80"/>
      <c r="BA34878" s="80"/>
      <c r="BB34878" s="80"/>
    </row>
    <row r="34879" spans="9:54" x14ac:dyDescent="0.25">
      <c r="I34879" s="80"/>
      <c r="AX34879" s="80"/>
      <c r="AY34879" s="80"/>
      <c r="AZ34879" s="80"/>
      <c r="BA34879" s="80"/>
      <c r="BB34879" s="80"/>
    </row>
    <row r="34880" spans="9:54" x14ac:dyDescent="0.25">
      <c r="I34880" s="80"/>
      <c r="AX34880" s="80"/>
      <c r="AY34880" s="80"/>
      <c r="AZ34880" s="80"/>
      <c r="BA34880" s="80"/>
      <c r="BB34880" s="80"/>
    </row>
    <row r="34881" spans="9:54" x14ac:dyDescent="0.25">
      <c r="I34881" s="80"/>
      <c r="AX34881" s="80"/>
      <c r="AY34881" s="80"/>
      <c r="AZ34881" s="80"/>
      <c r="BA34881" s="80"/>
      <c r="BB34881" s="80"/>
    </row>
    <row r="34882" spans="9:54" x14ac:dyDescent="0.25">
      <c r="I34882" s="80"/>
      <c r="AX34882" s="80"/>
      <c r="AY34882" s="80"/>
      <c r="AZ34882" s="80"/>
      <c r="BA34882" s="80"/>
      <c r="BB34882" s="80"/>
    </row>
    <row r="34883" spans="9:54" x14ac:dyDescent="0.25">
      <c r="I34883" s="80"/>
      <c r="AX34883" s="80"/>
      <c r="AY34883" s="80"/>
      <c r="AZ34883" s="80"/>
      <c r="BA34883" s="80"/>
      <c r="BB34883" s="80"/>
    </row>
    <row r="34884" spans="9:54" x14ac:dyDescent="0.25">
      <c r="I34884" s="80"/>
      <c r="AX34884" s="80"/>
      <c r="AY34884" s="80"/>
      <c r="AZ34884" s="80"/>
      <c r="BA34884" s="80"/>
      <c r="BB34884" s="80"/>
    </row>
    <row r="34885" spans="9:54" x14ac:dyDescent="0.25">
      <c r="I34885" s="80"/>
      <c r="AX34885" s="80"/>
      <c r="AY34885" s="80"/>
      <c r="AZ34885" s="80"/>
      <c r="BA34885" s="80"/>
      <c r="BB34885" s="80"/>
    </row>
    <row r="34886" spans="9:54" x14ac:dyDescent="0.25">
      <c r="I34886" s="80"/>
      <c r="AX34886" s="80"/>
      <c r="AY34886" s="80"/>
      <c r="AZ34886" s="80"/>
      <c r="BA34886" s="80"/>
      <c r="BB34886" s="80"/>
    </row>
    <row r="34887" spans="9:54" x14ac:dyDescent="0.25">
      <c r="I34887" s="80"/>
      <c r="AX34887" s="80"/>
      <c r="AY34887" s="80"/>
      <c r="AZ34887" s="80"/>
      <c r="BA34887" s="80"/>
      <c r="BB34887" s="80"/>
    </row>
    <row r="34888" spans="9:54" x14ac:dyDescent="0.25">
      <c r="I34888" s="80"/>
      <c r="AX34888" s="80"/>
      <c r="AY34888" s="80"/>
      <c r="AZ34888" s="80"/>
      <c r="BA34888" s="80"/>
      <c r="BB34888" s="80"/>
    </row>
    <row r="34889" spans="9:54" x14ac:dyDescent="0.25">
      <c r="I34889" s="80"/>
      <c r="AX34889" s="80"/>
      <c r="AY34889" s="80"/>
      <c r="AZ34889" s="80"/>
      <c r="BA34889" s="80"/>
      <c r="BB34889" s="80"/>
    </row>
    <row r="34890" spans="9:54" x14ac:dyDescent="0.25">
      <c r="I34890" s="80"/>
      <c r="AX34890" s="80"/>
      <c r="AY34890" s="80"/>
      <c r="AZ34890" s="80"/>
      <c r="BA34890" s="80"/>
      <c r="BB34890" s="80"/>
    </row>
    <row r="34891" spans="9:54" x14ac:dyDescent="0.25">
      <c r="I34891" s="80"/>
      <c r="AX34891" s="80"/>
      <c r="AY34891" s="80"/>
      <c r="AZ34891" s="80"/>
      <c r="BA34891" s="80"/>
      <c r="BB34891" s="80"/>
    </row>
    <row r="34892" spans="9:54" x14ac:dyDescent="0.25">
      <c r="I34892" s="80"/>
      <c r="AX34892" s="80"/>
      <c r="AY34892" s="80"/>
      <c r="AZ34892" s="80"/>
      <c r="BA34892" s="80"/>
      <c r="BB34892" s="80"/>
    </row>
    <row r="34893" spans="9:54" x14ac:dyDescent="0.25">
      <c r="I34893" s="80"/>
      <c r="AX34893" s="80"/>
      <c r="AY34893" s="80"/>
      <c r="AZ34893" s="80"/>
      <c r="BA34893" s="80"/>
      <c r="BB34893" s="80"/>
    </row>
    <row r="34894" spans="9:54" x14ac:dyDescent="0.25">
      <c r="I34894" s="80"/>
      <c r="AX34894" s="80"/>
      <c r="AY34894" s="80"/>
      <c r="AZ34894" s="80"/>
      <c r="BA34894" s="80"/>
      <c r="BB34894" s="80"/>
    </row>
    <row r="34895" spans="9:54" x14ac:dyDescent="0.25">
      <c r="I34895" s="80"/>
      <c r="AX34895" s="80"/>
      <c r="AY34895" s="80"/>
      <c r="AZ34895" s="80"/>
      <c r="BA34895" s="80"/>
      <c r="BB34895" s="80"/>
    </row>
    <row r="34896" spans="9:54" x14ac:dyDescent="0.25">
      <c r="I34896" s="80"/>
      <c r="AX34896" s="80"/>
      <c r="AY34896" s="80"/>
      <c r="AZ34896" s="80"/>
      <c r="BA34896" s="80"/>
      <c r="BB34896" s="80"/>
    </row>
    <row r="34897" spans="9:54" x14ac:dyDescent="0.25">
      <c r="I34897" s="80"/>
      <c r="AX34897" s="80"/>
      <c r="AY34897" s="80"/>
      <c r="AZ34897" s="80"/>
      <c r="BA34897" s="80"/>
      <c r="BB34897" s="80"/>
    </row>
    <row r="34898" spans="9:54" x14ac:dyDescent="0.25">
      <c r="I34898" s="80"/>
      <c r="AX34898" s="80"/>
      <c r="AY34898" s="80"/>
      <c r="AZ34898" s="80"/>
      <c r="BA34898" s="80"/>
      <c r="BB34898" s="80"/>
    </row>
    <row r="34899" spans="9:54" x14ac:dyDescent="0.25">
      <c r="I34899" s="80"/>
      <c r="AX34899" s="80"/>
      <c r="AY34899" s="80"/>
      <c r="AZ34899" s="80"/>
      <c r="BA34899" s="80"/>
      <c r="BB34899" s="80"/>
    </row>
    <row r="34900" spans="9:54" x14ac:dyDescent="0.25">
      <c r="I34900" s="80"/>
      <c r="AX34900" s="80"/>
      <c r="AY34900" s="80"/>
      <c r="AZ34900" s="80"/>
      <c r="BA34900" s="80"/>
      <c r="BB34900" s="80"/>
    </row>
    <row r="34901" spans="9:54" x14ac:dyDescent="0.25">
      <c r="I34901" s="80"/>
      <c r="AX34901" s="80"/>
      <c r="AY34901" s="80"/>
      <c r="AZ34901" s="80"/>
      <c r="BA34901" s="80"/>
      <c r="BB34901" s="80"/>
    </row>
    <row r="34902" spans="9:54" x14ac:dyDescent="0.25">
      <c r="I34902" s="80"/>
      <c r="AX34902" s="80"/>
      <c r="AY34902" s="80"/>
      <c r="AZ34902" s="80"/>
      <c r="BA34902" s="80"/>
      <c r="BB34902" s="80"/>
    </row>
    <row r="34903" spans="9:54" x14ac:dyDescent="0.25">
      <c r="I34903" s="80"/>
      <c r="AX34903" s="80"/>
      <c r="AY34903" s="80"/>
      <c r="AZ34903" s="80"/>
      <c r="BA34903" s="80"/>
      <c r="BB34903" s="80"/>
    </row>
    <row r="34904" spans="9:54" x14ac:dyDescent="0.25">
      <c r="I34904" s="80"/>
      <c r="AX34904" s="80"/>
      <c r="AY34904" s="80"/>
      <c r="AZ34904" s="80"/>
      <c r="BA34904" s="80"/>
      <c r="BB34904" s="80"/>
    </row>
    <row r="34905" spans="9:54" x14ac:dyDescent="0.25">
      <c r="I34905" s="80"/>
      <c r="AX34905" s="80"/>
      <c r="AY34905" s="80"/>
      <c r="AZ34905" s="80"/>
      <c r="BA34905" s="80"/>
      <c r="BB34905" s="80"/>
    </row>
    <row r="34906" spans="9:54" x14ac:dyDescent="0.25">
      <c r="I34906" s="80"/>
      <c r="AX34906" s="80"/>
      <c r="AY34906" s="80"/>
      <c r="AZ34906" s="80"/>
      <c r="BA34906" s="80"/>
      <c r="BB34906" s="80"/>
    </row>
    <row r="34907" spans="9:54" x14ac:dyDescent="0.25">
      <c r="I34907" s="80"/>
      <c r="AX34907" s="80"/>
      <c r="AY34907" s="80"/>
      <c r="AZ34907" s="80"/>
      <c r="BA34907" s="80"/>
      <c r="BB34907" s="80"/>
    </row>
    <row r="34908" spans="9:54" x14ac:dyDescent="0.25">
      <c r="I34908" s="80"/>
      <c r="AX34908" s="80"/>
      <c r="AY34908" s="80"/>
      <c r="AZ34908" s="80"/>
      <c r="BA34908" s="80"/>
      <c r="BB34908" s="80"/>
    </row>
    <row r="34909" spans="9:54" x14ac:dyDescent="0.25">
      <c r="I34909" s="80"/>
      <c r="AX34909" s="80"/>
      <c r="AY34909" s="80"/>
      <c r="AZ34909" s="80"/>
      <c r="BA34909" s="80"/>
      <c r="BB34909" s="80"/>
    </row>
    <row r="34910" spans="9:54" x14ac:dyDescent="0.25">
      <c r="I34910" s="80"/>
      <c r="AX34910" s="80"/>
      <c r="AY34910" s="80"/>
      <c r="AZ34910" s="80"/>
      <c r="BA34910" s="80"/>
      <c r="BB34910" s="80"/>
    </row>
    <row r="34911" spans="9:54" x14ac:dyDescent="0.25">
      <c r="I34911" s="80"/>
      <c r="AX34911" s="80"/>
      <c r="AY34911" s="80"/>
      <c r="AZ34911" s="80"/>
      <c r="BA34911" s="80"/>
      <c r="BB34911" s="80"/>
    </row>
    <row r="34912" spans="9:54" x14ac:dyDescent="0.25">
      <c r="I34912" s="80"/>
      <c r="AX34912" s="80"/>
      <c r="AY34912" s="80"/>
      <c r="AZ34912" s="80"/>
      <c r="BA34912" s="80"/>
      <c r="BB34912" s="80"/>
    </row>
    <row r="34913" spans="9:54" x14ac:dyDescent="0.25">
      <c r="I34913" s="80"/>
      <c r="AX34913" s="80"/>
      <c r="AY34913" s="80"/>
      <c r="AZ34913" s="80"/>
      <c r="BA34913" s="80"/>
      <c r="BB34913" s="80"/>
    </row>
    <row r="34914" spans="9:54" x14ac:dyDescent="0.25">
      <c r="I34914" s="80"/>
      <c r="AX34914" s="80"/>
      <c r="AY34914" s="80"/>
      <c r="AZ34914" s="80"/>
      <c r="BA34914" s="80"/>
      <c r="BB34914" s="80"/>
    </row>
    <row r="34915" spans="9:54" x14ac:dyDescent="0.25">
      <c r="I34915" s="80"/>
      <c r="AX34915" s="80"/>
      <c r="AY34915" s="80"/>
      <c r="AZ34915" s="80"/>
      <c r="BA34915" s="80"/>
      <c r="BB34915" s="80"/>
    </row>
    <row r="34916" spans="9:54" x14ac:dyDescent="0.25">
      <c r="I34916" s="80"/>
      <c r="AX34916" s="80"/>
      <c r="AY34916" s="80"/>
      <c r="AZ34916" s="80"/>
      <c r="BA34916" s="80"/>
      <c r="BB34916" s="80"/>
    </row>
    <row r="34917" spans="9:54" x14ac:dyDescent="0.25">
      <c r="I34917" s="80"/>
      <c r="AX34917" s="80"/>
      <c r="AY34917" s="80"/>
      <c r="AZ34917" s="80"/>
      <c r="BA34917" s="80"/>
      <c r="BB34917" s="80"/>
    </row>
    <row r="34918" spans="9:54" x14ac:dyDescent="0.25">
      <c r="I34918" s="80"/>
      <c r="AX34918" s="80"/>
      <c r="AY34918" s="80"/>
      <c r="AZ34918" s="80"/>
      <c r="BA34918" s="80"/>
      <c r="BB34918" s="80"/>
    </row>
    <row r="34919" spans="9:54" x14ac:dyDescent="0.25">
      <c r="I34919" s="80"/>
      <c r="AX34919" s="80"/>
      <c r="AY34919" s="80"/>
      <c r="AZ34919" s="80"/>
      <c r="BA34919" s="80"/>
      <c r="BB34919" s="80"/>
    </row>
    <row r="34920" spans="9:54" x14ac:dyDescent="0.25">
      <c r="I34920" s="80"/>
      <c r="AX34920" s="80"/>
      <c r="AY34920" s="80"/>
      <c r="AZ34920" s="80"/>
      <c r="BA34920" s="80"/>
      <c r="BB34920" s="80"/>
    </row>
    <row r="34921" spans="9:54" x14ac:dyDescent="0.25">
      <c r="I34921" s="80"/>
      <c r="AX34921" s="80"/>
      <c r="AY34921" s="80"/>
      <c r="AZ34921" s="80"/>
      <c r="BA34921" s="80"/>
      <c r="BB34921" s="80"/>
    </row>
    <row r="34922" spans="9:54" x14ac:dyDescent="0.25">
      <c r="I34922" s="80"/>
      <c r="AX34922" s="80"/>
      <c r="AY34922" s="80"/>
      <c r="AZ34922" s="80"/>
      <c r="BA34922" s="80"/>
      <c r="BB34922" s="80"/>
    </row>
    <row r="34923" spans="9:54" x14ac:dyDescent="0.25">
      <c r="I34923" s="80"/>
      <c r="AX34923" s="80"/>
      <c r="AY34923" s="80"/>
      <c r="AZ34923" s="80"/>
      <c r="BA34923" s="80"/>
      <c r="BB34923" s="80"/>
    </row>
    <row r="34924" spans="9:54" x14ac:dyDescent="0.25">
      <c r="I34924" s="80"/>
      <c r="AX34924" s="80"/>
      <c r="AY34924" s="80"/>
      <c r="AZ34924" s="80"/>
      <c r="BA34924" s="80"/>
      <c r="BB34924" s="80"/>
    </row>
    <row r="34925" spans="9:54" x14ac:dyDescent="0.25">
      <c r="I34925" s="80"/>
      <c r="AX34925" s="80"/>
      <c r="AY34925" s="80"/>
      <c r="AZ34925" s="80"/>
      <c r="BA34925" s="80"/>
      <c r="BB34925" s="80"/>
    </row>
    <row r="34926" spans="9:54" x14ac:dyDescent="0.25">
      <c r="I34926" s="80"/>
      <c r="AX34926" s="80"/>
      <c r="AY34926" s="80"/>
      <c r="AZ34926" s="80"/>
      <c r="BA34926" s="80"/>
      <c r="BB34926" s="80"/>
    </row>
    <row r="34927" spans="9:54" x14ac:dyDescent="0.25">
      <c r="I34927" s="80"/>
      <c r="AX34927" s="80"/>
      <c r="AY34927" s="80"/>
      <c r="AZ34927" s="80"/>
      <c r="BA34927" s="80"/>
      <c r="BB34927" s="80"/>
    </row>
    <row r="34928" spans="9:54" x14ac:dyDescent="0.25">
      <c r="I34928" s="80"/>
      <c r="AX34928" s="80"/>
      <c r="AY34928" s="80"/>
      <c r="AZ34928" s="80"/>
      <c r="BA34928" s="80"/>
      <c r="BB34928" s="80"/>
    </row>
    <row r="34929" spans="9:54" x14ac:dyDescent="0.25">
      <c r="I34929" s="80"/>
      <c r="AX34929" s="80"/>
      <c r="AY34929" s="80"/>
      <c r="AZ34929" s="80"/>
      <c r="BA34929" s="80"/>
      <c r="BB34929" s="80"/>
    </row>
    <row r="34930" spans="9:54" x14ac:dyDescent="0.25">
      <c r="I34930" s="80"/>
      <c r="AX34930" s="80"/>
      <c r="AY34930" s="80"/>
      <c r="AZ34930" s="80"/>
      <c r="BA34930" s="80"/>
      <c r="BB34930" s="80"/>
    </row>
    <row r="34931" spans="9:54" x14ac:dyDescent="0.25">
      <c r="I34931" s="80"/>
      <c r="AX34931" s="80"/>
      <c r="AY34931" s="80"/>
      <c r="AZ34931" s="80"/>
      <c r="BA34931" s="80"/>
      <c r="BB34931" s="80"/>
    </row>
    <row r="34932" spans="9:54" x14ac:dyDescent="0.25">
      <c r="I34932" s="80"/>
      <c r="AX34932" s="80"/>
      <c r="AY34932" s="80"/>
      <c r="AZ34932" s="80"/>
      <c r="BA34932" s="80"/>
      <c r="BB34932" s="80"/>
    </row>
    <row r="34933" spans="9:54" x14ac:dyDescent="0.25">
      <c r="I34933" s="80"/>
      <c r="AX34933" s="80"/>
      <c r="AY34933" s="80"/>
      <c r="AZ34933" s="80"/>
      <c r="BA34933" s="80"/>
      <c r="BB34933" s="80"/>
    </row>
    <row r="34934" spans="9:54" x14ac:dyDescent="0.25">
      <c r="I34934" s="80"/>
      <c r="AX34934" s="80"/>
      <c r="AY34934" s="80"/>
      <c r="AZ34934" s="80"/>
      <c r="BA34934" s="80"/>
      <c r="BB34934" s="80"/>
    </row>
    <row r="34935" spans="9:54" x14ac:dyDescent="0.25">
      <c r="I34935" s="80"/>
      <c r="AX34935" s="80"/>
      <c r="AY34935" s="80"/>
      <c r="AZ34935" s="80"/>
      <c r="BA34935" s="80"/>
      <c r="BB34935" s="80"/>
    </row>
    <row r="34936" spans="9:54" x14ac:dyDescent="0.25">
      <c r="I34936" s="80"/>
      <c r="AX34936" s="80"/>
      <c r="AY34936" s="80"/>
      <c r="AZ34936" s="80"/>
      <c r="BA34936" s="80"/>
      <c r="BB34936" s="80"/>
    </row>
    <row r="34937" spans="9:54" x14ac:dyDescent="0.25">
      <c r="I34937" s="80"/>
      <c r="AX34937" s="80"/>
      <c r="AY34937" s="80"/>
      <c r="AZ34937" s="80"/>
      <c r="BA34937" s="80"/>
      <c r="BB34937" s="80"/>
    </row>
    <row r="34938" spans="9:54" x14ac:dyDescent="0.25">
      <c r="I34938" s="80"/>
      <c r="AX34938" s="80"/>
      <c r="AY34938" s="80"/>
      <c r="AZ34938" s="80"/>
      <c r="BA34938" s="80"/>
      <c r="BB34938" s="80"/>
    </row>
    <row r="34939" spans="9:54" x14ac:dyDescent="0.25">
      <c r="I34939" s="80"/>
      <c r="AX34939" s="80"/>
      <c r="AY34939" s="80"/>
      <c r="AZ34939" s="80"/>
      <c r="BA34939" s="80"/>
      <c r="BB34939" s="80"/>
    </row>
    <row r="34940" spans="9:54" x14ac:dyDescent="0.25">
      <c r="I34940" s="80"/>
      <c r="AX34940" s="80"/>
      <c r="AY34940" s="80"/>
      <c r="AZ34940" s="80"/>
      <c r="BA34940" s="80"/>
      <c r="BB34940" s="80"/>
    </row>
    <row r="34941" spans="9:54" x14ac:dyDescent="0.25">
      <c r="I34941" s="80"/>
      <c r="AX34941" s="80"/>
      <c r="AY34941" s="80"/>
      <c r="AZ34941" s="80"/>
      <c r="BA34941" s="80"/>
      <c r="BB34941" s="80"/>
    </row>
    <row r="34942" spans="9:54" x14ac:dyDescent="0.25">
      <c r="I34942" s="80"/>
      <c r="AX34942" s="80"/>
      <c r="AY34942" s="80"/>
      <c r="AZ34942" s="80"/>
      <c r="BA34942" s="80"/>
      <c r="BB34942" s="80"/>
    </row>
    <row r="34943" spans="9:54" x14ac:dyDescent="0.25">
      <c r="I34943" s="80"/>
      <c r="AX34943" s="80"/>
      <c r="AY34943" s="80"/>
      <c r="AZ34943" s="80"/>
      <c r="BA34943" s="80"/>
      <c r="BB34943" s="80"/>
    </row>
    <row r="34944" spans="9:54" x14ac:dyDescent="0.25">
      <c r="I34944" s="80"/>
      <c r="AX34944" s="80"/>
      <c r="AY34944" s="80"/>
      <c r="AZ34944" s="80"/>
      <c r="BA34944" s="80"/>
      <c r="BB34944" s="80"/>
    </row>
    <row r="34945" spans="9:54" x14ac:dyDescent="0.25">
      <c r="I34945" s="80"/>
      <c r="AX34945" s="80"/>
      <c r="AY34945" s="80"/>
      <c r="AZ34945" s="80"/>
      <c r="BA34945" s="80"/>
      <c r="BB34945" s="80"/>
    </row>
    <row r="34946" spans="9:54" x14ac:dyDescent="0.25">
      <c r="I34946" s="80"/>
      <c r="AX34946" s="80"/>
      <c r="AY34946" s="80"/>
      <c r="AZ34946" s="80"/>
      <c r="BA34946" s="80"/>
      <c r="BB34946" s="80"/>
    </row>
    <row r="34947" spans="9:54" x14ac:dyDescent="0.25">
      <c r="I34947" s="80"/>
      <c r="AX34947" s="80"/>
      <c r="AY34947" s="80"/>
      <c r="AZ34947" s="80"/>
      <c r="BA34947" s="80"/>
      <c r="BB34947" s="80"/>
    </row>
    <row r="34948" spans="9:54" x14ac:dyDescent="0.25">
      <c r="I34948" s="80"/>
      <c r="AX34948" s="80"/>
      <c r="AY34948" s="80"/>
      <c r="AZ34948" s="80"/>
      <c r="BA34948" s="80"/>
      <c r="BB34948" s="80"/>
    </row>
    <row r="34949" spans="9:54" x14ac:dyDescent="0.25">
      <c r="I34949" s="80"/>
      <c r="AX34949" s="80"/>
      <c r="AY34949" s="80"/>
      <c r="AZ34949" s="80"/>
      <c r="BA34949" s="80"/>
      <c r="BB34949" s="80"/>
    </row>
    <row r="34950" spans="9:54" x14ac:dyDescent="0.25">
      <c r="I34950" s="80"/>
      <c r="AX34950" s="80"/>
      <c r="AY34950" s="80"/>
      <c r="AZ34950" s="80"/>
      <c r="BA34950" s="80"/>
      <c r="BB34950" s="80"/>
    </row>
    <row r="34951" spans="9:54" x14ac:dyDescent="0.25">
      <c r="I34951" s="80"/>
      <c r="AX34951" s="80"/>
      <c r="AY34951" s="80"/>
      <c r="AZ34951" s="80"/>
      <c r="BA34951" s="80"/>
      <c r="BB34951" s="80"/>
    </row>
    <row r="34952" spans="9:54" x14ac:dyDescent="0.25">
      <c r="I34952" s="80"/>
      <c r="AX34952" s="80"/>
      <c r="AY34952" s="80"/>
      <c r="AZ34952" s="80"/>
      <c r="BA34952" s="80"/>
      <c r="BB34952" s="80"/>
    </row>
    <row r="34953" spans="9:54" x14ac:dyDescent="0.25">
      <c r="I34953" s="80"/>
      <c r="AX34953" s="80"/>
      <c r="AY34953" s="80"/>
      <c r="AZ34953" s="80"/>
      <c r="BA34953" s="80"/>
      <c r="BB34953" s="80"/>
    </row>
    <row r="34954" spans="9:54" x14ac:dyDescent="0.25">
      <c r="I34954" s="80"/>
      <c r="AX34954" s="80"/>
      <c r="AY34954" s="80"/>
      <c r="AZ34954" s="80"/>
      <c r="BA34954" s="80"/>
      <c r="BB34954" s="80"/>
    </row>
    <row r="34955" spans="9:54" x14ac:dyDescent="0.25">
      <c r="I34955" s="80"/>
      <c r="AX34955" s="80"/>
      <c r="AY34955" s="80"/>
      <c r="AZ34955" s="80"/>
      <c r="BA34955" s="80"/>
      <c r="BB34955" s="80"/>
    </row>
    <row r="34956" spans="9:54" x14ac:dyDescent="0.25">
      <c r="I34956" s="80"/>
      <c r="AX34956" s="80"/>
      <c r="AY34956" s="80"/>
      <c r="AZ34956" s="80"/>
      <c r="BA34956" s="80"/>
      <c r="BB34956" s="80"/>
    </row>
    <row r="34957" spans="9:54" x14ac:dyDescent="0.25">
      <c r="I34957" s="80"/>
      <c r="AX34957" s="80"/>
      <c r="AY34957" s="80"/>
      <c r="AZ34957" s="80"/>
      <c r="BA34957" s="80"/>
      <c r="BB34957" s="80"/>
    </row>
    <row r="34958" spans="9:54" x14ac:dyDescent="0.25">
      <c r="I34958" s="80"/>
      <c r="AX34958" s="80"/>
      <c r="AY34958" s="80"/>
      <c r="AZ34958" s="80"/>
      <c r="BA34958" s="80"/>
      <c r="BB34958" s="80"/>
    </row>
    <row r="34959" spans="9:54" x14ac:dyDescent="0.25">
      <c r="I34959" s="80"/>
      <c r="AX34959" s="80"/>
      <c r="AY34959" s="80"/>
      <c r="AZ34959" s="80"/>
      <c r="BA34959" s="80"/>
      <c r="BB34959" s="80"/>
    </row>
    <row r="34960" spans="9:54" x14ac:dyDescent="0.25">
      <c r="I34960" s="80"/>
      <c r="AX34960" s="80"/>
      <c r="AY34960" s="80"/>
      <c r="AZ34960" s="80"/>
      <c r="BA34960" s="80"/>
      <c r="BB34960" s="80"/>
    </row>
    <row r="34961" spans="9:54" x14ac:dyDescent="0.25">
      <c r="I34961" s="80"/>
      <c r="AX34961" s="80"/>
      <c r="AY34961" s="80"/>
      <c r="AZ34961" s="80"/>
      <c r="BA34961" s="80"/>
      <c r="BB34961" s="80"/>
    </row>
    <row r="34962" spans="9:54" x14ac:dyDescent="0.25">
      <c r="I34962" s="80"/>
      <c r="AX34962" s="80"/>
      <c r="AY34962" s="80"/>
      <c r="AZ34962" s="80"/>
      <c r="BA34962" s="80"/>
      <c r="BB34962" s="80"/>
    </row>
    <row r="34963" spans="9:54" x14ac:dyDescent="0.25">
      <c r="I34963" s="80"/>
      <c r="AX34963" s="80"/>
      <c r="AY34963" s="80"/>
      <c r="AZ34963" s="80"/>
      <c r="BA34963" s="80"/>
      <c r="BB34963" s="80"/>
    </row>
    <row r="34964" spans="9:54" x14ac:dyDescent="0.25">
      <c r="I34964" s="80"/>
      <c r="AX34964" s="80"/>
      <c r="AY34964" s="80"/>
      <c r="AZ34964" s="80"/>
      <c r="BA34964" s="80"/>
      <c r="BB34964" s="80"/>
    </row>
    <row r="34965" spans="9:54" x14ac:dyDescent="0.25">
      <c r="I34965" s="80"/>
      <c r="AX34965" s="80"/>
      <c r="AY34965" s="80"/>
      <c r="AZ34965" s="80"/>
      <c r="BA34965" s="80"/>
      <c r="BB34965" s="80"/>
    </row>
    <row r="34966" spans="9:54" x14ac:dyDescent="0.25">
      <c r="I34966" s="80"/>
      <c r="AX34966" s="80"/>
      <c r="AY34966" s="80"/>
      <c r="AZ34966" s="80"/>
      <c r="BA34966" s="80"/>
      <c r="BB34966" s="80"/>
    </row>
    <row r="34967" spans="9:54" x14ac:dyDescent="0.25">
      <c r="I34967" s="80"/>
      <c r="AX34967" s="80"/>
      <c r="AY34967" s="80"/>
      <c r="AZ34967" s="80"/>
      <c r="BA34967" s="80"/>
      <c r="BB34967" s="80"/>
    </row>
    <row r="34968" spans="9:54" x14ac:dyDescent="0.25">
      <c r="I34968" s="80"/>
      <c r="AX34968" s="80"/>
      <c r="AY34968" s="80"/>
      <c r="AZ34968" s="80"/>
      <c r="BA34968" s="80"/>
      <c r="BB34968" s="80"/>
    </row>
    <row r="34969" spans="9:54" x14ac:dyDescent="0.25">
      <c r="I34969" s="80"/>
      <c r="AX34969" s="80"/>
      <c r="AY34969" s="80"/>
      <c r="AZ34969" s="80"/>
      <c r="BA34969" s="80"/>
      <c r="BB34969" s="80"/>
    </row>
    <row r="34970" spans="9:54" x14ac:dyDescent="0.25">
      <c r="I34970" s="80"/>
      <c r="AX34970" s="80"/>
      <c r="AY34970" s="80"/>
      <c r="AZ34970" s="80"/>
      <c r="BA34970" s="80"/>
      <c r="BB34970" s="80"/>
    </row>
    <row r="34971" spans="9:54" x14ac:dyDescent="0.25">
      <c r="I34971" s="80"/>
      <c r="AX34971" s="80"/>
      <c r="AY34971" s="80"/>
      <c r="AZ34971" s="80"/>
      <c r="BA34971" s="80"/>
      <c r="BB34971" s="80"/>
    </row>
    <row r="34972" spans="9:54" x14ac:dyDescent="0.25">
      <c r="I34972" s="80"/>
      <c r="AX34972" s="80"/>
      <c r="AY34972" s="80"/>
      <c r="AZ34972" s="80"/>
      <c r="BA34972" s="80"/>
      <c r="BB34972" s="80"/>
    </row>
    <row r="34973" spans="9:54" x14ac:dyDescent="0.25">
      <c r="I34973" s="80"/>
      <c r="AX34973" s="80"/>
      <c r="AY34973" s="80"/>
      <c r="AZ34973" s="80"/>
      <c r="BA34973" s="80"/>
      <c r="BB34973" s="80"/>
    </row>
    <row r="34974" spans="9:54" x14ac:dyDescent="0.25">
      <c r="I34974" s="80"/>
      <c r="AX34974" s="80"/>
      <c r="AY34974" s="80"/>
      <c r="AZ34974" s="80"/>
      <c r="BA34974" s="80"/>
      <c r="BB34974" s="80"/>
    </row>
    <row r="34975" spans="9:54" x14ac:dyDescent="0.25">
      <c r="I34975" s="80"/>
      <c r="AX34975" s="80"/>
      <c r="AY34975" s="80"/>
      <c r="AZ34975" s="80"/>
      <c r="BA34975" s="80"/>
      <c r="BB34975" s="80"/>
    </row>
    <row r="34976" spans="9:54" x14ac:dyDescent="0.25">
      <c r="I34976" s="80"/>
      <c r="AX34976" s="80"/>
      <c r="AY34976" s="80"/>
      <c r="AZ34976" s="80"/>
      <c r="BA34976" s="80"/>
      <c r="BB34976" s="80"/>
    </row>
    <row r="34977" spans="9:54" x14ac:dyDescent="0.25">
      <c r="I34977" s="80"/>
      <c r="AX34977" s="80"/>
      <c r="AY34977" s="80"/>
      <c r="AZ34977" s="80"/>
      <c r="BA34977" s="80"/>
      <c r="BB34977" s="80"/>
    </row>
    <row r="34978" spans="9:54" x14ac:dyDescent="0.25">
      <c r="I34978" s="80"/>
      <c r="AX34978" s="80"/>
      <c r="AY34978" s="80"/>
      <c r="AZ34978" s="80"/>
      <c r="BA34978" s="80"/>
      <c r="BB34978" s="80"/>
    </row>
    <row r="34979" spans="9:54" x14ac:dyDescent="0.25">
      <c r="I34979" s="80"/>
      <c r="AX34979" s="80"/>
      <c r="AY34979" s="80"/>
      <c r="AZ34979" s="80"/>
      <c r="BA34979" s="80"/>
      <c r="BB34979" s="80"/>
    </row>
    <row r="34980" spans="9:54" x14ac:dyDescent="0.25">
      <c r="I34980" s="80"/>
      <c r="AX34980" s="80"/>
      <c r="AY34980" s="80"/>
      <c r="AZ34980" s="80"/>
      <c r="BA34980" s="80"/>
      <c r="BB34980" s="80"/>
    </row>
    <row r="34981" spans="9:54" x14ac:dyDescent="0.25">
      <c r="I34981" s="80"/>
      <c r="AX34981" s="80"/>
      <c r="AY34981" s="80"/>
      <c r="AZ34981" s="80"/>
      <c r="BA34981" s="80"/>
      <c r="BB34981" s="80"/>
    </row>
    <row r="34982" spans="9:54" x14ac:dyDescent="0.25">
      <c r="I34982" s="80"/>
      <c r="AX34982" s="80"/>
      <c r="AY34982" s="80"/>
      <c r="AZ34982" s="80"/>
      <c r="BA34982" s="80"/>
      <c r="BB34982" s="80"/>
    </row>
    <row r="34983" spans="9:54" x14ac:dyDescent="0.25">
      <c r="I34983" s="80"/>
      <c r="AX34983" s="80"/>
      <c r="AY34983" s="80"/>
      <c r="AZ34983" s="80"/>
      <c r="BA34983" s="80"/>
      <c r="BB34983" s="80"/>
    </row>
    <row r="34984" spans="9:54" x14ac:dyDescent="0.25">
      <c r="I34984" s="80"/>
      <c r="AX34984" s="80"/>
      <c r="AY34984" s="80"/>
      <c r="AZ34984" s="80"/>
      <c r="BA34984" s="80"/>
      <c r="BB34984" s="80"/>
    </row>
    <row r="34985" spans="9:54" x14ac:dyDescent="0.25">
      <c r="I34985" s="80"/>
      <c r="AX34985" s="80"/>
      <c r="AY34985" s="80"/>
      <c r="AZ34985" s="80"/>
      <c r="BA34985" s="80"/>
      <c r="BB34985" s="80"/>
    </row>
    <row r="34986" spans="9:54" x14ac:dyDescent="0.25">
      <c r="I34986" s="80"/>
      <c r="AX34986" s="80"/>
      <c r="AY34986" s="80"/>
      <c r="AZ34986" s="80"/>
      <c r="BA34986" s="80"/>
      <c r="BB34986" s="80"/>
    </row>
    <row r="34987" spans="9:54" x14ac:dyDescent="0.25">
      <c r="I34987" s="80"/>
      <c r="AX34987" s="80"/>
      <c r="AY34987" s="80"/>
      <c r="AZ34987" s="80"/>
      <c r="BA34987" s="80"/>
      <c r="BB34987" s="80"/>
    </row>
    <row r="34988" spans="9:54" x14ac:dyDescent="0.25">
      <c r="I34988" s="80"/>
      <c r="AX34988" s="80"/>
      <c r="AY34988" s="80"/>
      <c r="AZ34988" s="80"/>
      <c r="BA34988" s="80"/>
      <c r="BB34988" s="80"/>
    </row>
    <row r="34989" spans="9:54" x14ac:dyDescent="0.25">
      <c r="I34989" s="80"/>
      <c r="AX34989" s="80"/>
      <c r="AY34989" s="80"/>
      <c r="AZ34989" s="80"/>
      <c r="BA34989" s="80"/>
      <c r="BB34989" s="80"/>
    </row>
    <row r="34990" spans="9:54" x14ac:dyDescent="0.25">
      <c r="I34990" s="80"/>
      <c r="AX34990" s="80"/>
      <c r="AY34990" s="80"/>
      <c r="AZ34990" s="80"/>
      <c r="BA34990" s="80"/>
      <c r="BB34990" s="80"/>
    </row>
    <row r="34991" spans="9:54" x14ac:dyDescent="0.25">
      <c r="I34991" s="80"/>
      <c r="AX34991" s="80"/>
      <c r="AY34991" s="80"/>
      <c r="AZ34991" s="80"/>
      <c r="BA34991" s="80"/>
      <c r="BB34991" s="80"/>
    </row>
    <row r="34992" spans="9:54" x14ac:dyDescent="0.25">
      <c r="I34992" s="80"/>
      <c r="AX34992" s="80"/>
      <c r="AY34992" s="80"/>
      <c r="AZ34992" s="80"/>
      <c r="BA34992" s="80"/>
      <c r="BB34992" s="80"/>
    </row>
    <row r="34993" spans="9:54" x14ac:dyDescent="0.25">
      <c r="I34993" s="80"/>
      <c r="AX34993" s="80"/>
      <c r="AY34993" s="80"/>
      <c r="AZ34993" s="80"/>
      <c r="BA34993" s="80"/>
      <c r="BB34993" s="80"/>
    </row>
    <row r="34994" spans="9:54" x14ac:dyDescent="0.25">
      <c r="I34994" s="80"/>
      <c r="AX34994" s="80"/>
      <c r="AY34994" s="80"/>
      <c r="AZ34994" s="80"/>
      <c r="BA34994" s="80"/>
      <c r="BB34994" s="80"/>
    </row>
    <row r="34995" spans="9:54" x14ac:dyDescent="0.25">
      <c r="I34995" s="80"/>
      <c r="AX34995" s="80"/>
      <c r="AY34995" s="80"/>
      <c r="AZ34995" s="80"/>
      <c r="BA34995" s="80"/>
      <c r="BB34995" s="80"/>
    </row>
    <row r="34996" spans="9:54" x14ac:dyDescent="0.25">
      <c r="I34996" s="80"/>
      <c r="AX34996" s="80"/>
      <c r="AY34996" s="80"/>
      <c r="AZ34996" s="80"/>
      <c r="BA34996" s="80"/>
      <c r="BB34996" s="80"/>
    </row>
    <row r="34997" spans="9:54" x14ac:dyDescent="0.25">
      <c r="I34997" s="80"/>
      <c r="AX34997" s="80"/>
      <c r="AY34997" s="80"/>
      <c r="AZ34997" s="80"/>
      <c r="BA34997" s="80"/>
      <c r="BB34997" s="80"/>
    </row>
    <row r="34998" spans="9:54" x14ac:dyDescent="0.25">
      <c r="I34998" s="80"/>
      <c r="AX34998" s="80"/>
      <c r="AY34998" s="80"/>
      <c r="AZ34998" s="80"/>
      <c r="BA34998" s="80"/>
      <c r="BB34998" s="80"/>
    </row>
    <row r="34999" spans="9:54" x14ac:dyDescent="0.25">
      <c r="I34999" s="80"/>
      <c r="AX34999" s="80"/>
      <c r="AY34999" s="80"/>
      <c r="AZ34999" s="80"/>
      <c r="BA34999" s="80"/>
      <c r="BB34999" s="80"/>
    </row>
    <row r="35000" spans="9:54" x14ac:dyDescent="0.25">
      <c r="I35000" s="80"/>
      <c r="AX35000" s="80"/>
      <c r="AY35000" s="80"/>
      <c r="AZ35000" s="80"/>
      <c r="BA35000" s="80"/>
      <c r="BB35000" s="80"/>
    </row>
    <row r="35001" spans="9:54" x14ac:dyDescent="0.25">
      <c r="I35001" s="80"/>
      <c r="AX35001" s="80"/>
      <c r="AY35001" s="80"/>
      <c r="AZ35001" s="80"/>
      <c r="BA35001" s="80"/>
      <c r="BB35001" s="80"/>
    </row>
    <row r="35002" spans="9:54" x14ac:dyDescent="0.25">
      <c r="I35002" s="80"/>
      <c r="AX35002" s="80"/>
      <c r="AY35002" s="80"/>
      <c r="AZ35002" s="80"/>
      <c r="BA35002" s="80"/>
      <c r="BB35002" s="80"/>
    </row>
    <row r="35003" spans="9:54" x14ac:dyDescent="0.25">
      <c r="I35003" s="80"/>
      <c r="AX35003" s="80"/>
      <c r="AY35003" s="80"/>
      <c r="AZ35003" s="80"/>
      <c r="BA35003" s="80"/>
      <c r="BB35003" s="80"/>
    </row>
    <row r="35004" spans="9:54" x14ac:dyDescent="0.25">
      <c r="I35004" s="80"/>
      <c r="AX35004" s="80"/>
      <c r="AY35004" s="80"/>
      <c r="AZ35004" s="80"/>
      <c r="BA35004" s="80"/>
      <c r="BB35004" s="80"/>
    </row>
    <row r="35005" spans="9:54" x14ac:dyDescent="0.25">
      <c r="I35005" s="80"/>
      <c r="AX35005" s="80"/>
      <c r="AY35005" s="80"/>
      <c r="AZ35005" s="80"/>
      <c r="BA35005" s="80"/>
      <c r="BB35005" s="80"/>
    </row>
    <row r="35006" spans="9:54" x14ac:dyDescent="0.25">
      <c r="I35006" s="80"/>
      <c r="AX35006" s="80"/>
      <c r="AY35006" s="80"/>
      <c r="AZ35006" s="80"/>
      <c r="BA35006" s="80"/>
      <c r="BB35006" s="80"/>
    </row>
    <row r="35007" spans="9:54" x14ac:dyDescent="0.25">
      <c r="I35007" s="80"/>
      <c r="AX35007" s="80"/>
      <c r="AY35007" s="80"/>
      <c r="AZ35007" s="80"/>
      <c r="BA35007" s="80"/>
      <c r="BB35007" s="80"/>
    </row>
    <row r="35008" spans="9:54" x14ac:dyDescent="0.25">
      <c r="I35008" s="80"/>
      <c r="AX35008" s="80"/>
      <c r="AY35008" s="80"/>
      <c r="AZ35008" s="80"/>
      <c r="BA35008" s="80"/>
      <c r="BB35008" s="80"/>
    </row>
    <row r="35009" spans="9:54" x14ac:dyDescent="0.25">
      <c r="I35009" s="80"/>
      <c r="AX35009" s="80"/>
      <c r="AY35009" s="80"/>
      <c r="AZ35009" s="80"/>
      <c r="BA35009" s="80"/>
      <c r="BB35009" s="80"/>
    </row>
    <row r="35010" spans="9:54" x14ac:dyDescent="0.25">
      <c r="I35010" s="80"/>
      <c r="AX35010" s="80"/>
      <c r="AY35010" s="80"/>
      <c r="AZ35010" s="80"/>
      <c r="BA35010" s="80"/>
      <c r="BB35010" s="80"/>
    </row>
    <row r="35011" spans="9:54" x14ac:dyDescent="0.25">
      <c r="I35011" s="80"/>
      <c r="AX35011" s="80"/>
      <c r="AY35011" s="80"/>
      <c r="AZ35011" s="80"/>
      <c r="BA35011" s="80"/>
      <c r="BB35011" s="80"/>
    </row>
    <row r="35012" spans="9:54" x14ac:dyDescent="0.25">
      <c r="I35012" s="80"/>
      <c r="AX35012" s="80"/>
      <c r="AY35012" s="80"/>
      <c r="AZ35012" s="80"/>
      <c r="BA35012" s="80"/>
      <c r="BB35012" s="80"/>
    </row>
    <row r="35013" spans="9:54" x14ac:dyDescent="0.25">
      <c r="I35013" s="80"/>
      <c r="AX35013" s="80"/>
      <c r="AY35013" s="80"/>
      <c r="AZ35013" s="80"/>
      <c r="BA35013" s="80"/>
      <c r="BB35013" s="80"/>
    </row>
    <row r="35014" spans="9:54" x14ac:dyDescent="0.25">
      <c r="I35014" s="80"/>
      <c r="AX35014" s="80"/>
      <c r="AY35014" s="80"/>
      <c r="AZ35014" s="80"/>
      <c r="BA35014" s="80"/>
      <c r="BB35014" s="80"/>
    </row>
    <row r="35015" spans="9:54" x14ac:dyDescent="0.25">
      <c r="I35015" s="80"/>
      <c r="AX35015" s="80"/>
      <c r="AY35015" s="80"/>
      <c r="AZ35015" s="80"/>
      <c r="BA35015" s="80"/>
      <c r="BB35015" s="80"/>
    </row>
    <row r="35016" spans="9:54" x14ac:dyDescent="0.25">
      <c r="I35016" s="80"/>
      <c r="AX35016" s="80"/>
      <c r="AY35016" s="80"/>
      <c r="AZ35016" s="80"/>
      <c r="BA35016" s="80"/>
      <c r="BB35016" s="80"/>
    </row>
    <row r="35017" spans="9:54" x14ac:dyDescent="0.25">
      <c r="I35017" s="80"/>
      <c r="AX35017" s="80"/>
      <c r="AY35017" s="80"/>
      <c r="AZ35017" s="80"/>
      <c r="BA35017" s="80"/>
      <c r="BB35017" s="80"/>
    </row>
    <row r="35018" spans="9:54" x14ac:dyDescent="0.25">
      <c r="I35018" s="80"/>
      <c r="AX35018" s="80"/>
      <c r="AY35018" s="80"/>
      <c r="AZ35018" s="80"/>
      <c r="BA35018" s="80"/>
      <c r="BB35018" s="80"/>
    </row>
    <row r="35019" spans="9:54" x14ac:dyDescent="0.25">
      <c r="I35019" s="80"/>
      <c r="AX35019" s="80"/>
      <c r="AY35019" s="80"/>
      <c r="AZ35019" s="80"/>
      <c r="BA35019" s="80"/>
      <c r="BB35019" s="80"/>
    </row>
    <row r="35020" spans="9:54" x14ac:dyDescent="0.25">
      <c r="I35020" s="80"/>
      <c r="AX35020" s="80"/>
      <c r="AY35020" s="80"/>
      <c r="AZ35020" s="80"/>
      <c r="BA35020" s="80"/>
      <c r="BB35020" s="80"/>
    </row>
    <row r="35021" spans="9:54" x14ac:dyDescent="0.25">
      <c r="I35021" s="80"/>
      <c r="AX35021" s="80"/>
      <c r="AY35021" s="80"/>
      <c r="AZ35021" s="80"/>
      <c r="BA35021" s="80"/>
      <c r="BB35021" s="80"/>
    </row>
    <row r="35022" spans="9:54" x14ac:dyDescent="0.25">
      <c r="I35022" s="80"/>
      <c r="AX35022" s="80"/>
      <c r="AY35022" s="80"/>
      <c r="AZ35022" s="80"/>
      <c r="BA35022" s="80"/>
      <c r="BB35022" s="80"/>
    </row>
    <row r="35023" spans="9:54" x14ac:dyDescent="0.25">
      <c r="I35023" s="80"/>
      <c r="AX35023" s="80"/>
      <c r="AY35023" s="80"/>
      <c r="AZ35023" s="80"/>
      <c r="BA35023" s="80"/>
      <c r="BB35023" s="80"/>
    </row>
    <row r="35024" spans="9:54" x14ac:dyDescent="0.25">
      <c r="I35024" s="80"/>
      <c r="AX35024" s="80"/>
      <c r="AY35024" s="80"/>
      <c r="AZ35024" s="80"/>
      <c r="BA35024" s="80"/>
      <c r="BB35024" s="80"/>
    </row>
    <row r="35025" spans="9:54" x14ac:dyDescent="0.25">
      <c r="I35025" s="80"/>
      <c r="AX35025" s="80"/>
      <c r="AY35025" s="80"/>
      <c r="AZ35025" s="80"/>
      <c r="BA35025" s="80"/>
      <c r="BB35025" s="80"/>
    </row>
    <row r="35026" spans="9:54" x14ac:dyDescent="0.25">
      <c r="I35026" s="80"/>
      <c r="AX35026" s="80"/>
      <c r="AY35026" s="80"/>
      <c r="AZ35026" s="80"/>
      <c r="BA35026" s="80"/>
      <c r="BB35026" s="80"/>
    </row>
    <row r="35027" spans="9:54" x14ac:dyDescent="0.25">
      <c r="I35027" s="80"/>
      <c r="AX35027" s="80"/>
      <c r="AY35027" s="80"/>
      <c r="AZ35027" s="80"/>
      <c r="BA35027" s="80"/>
      <c r="BB35027" s="80"/>
    </row>
    <row r="35028" spans="9:54" x14ac:dyDescent="0.25">
      <c r="I35028" s="80"/>
      <c r="AX35028" s="80"/>
      <c r="AY35028" s="80"/>
      <c r="AZ35028" s="80"/>
      <c r="BA35028" s="80"/>
      <c r="BB35028" s="80"/>
    </row>
    <row r="35029" spans="9:54" x14ac:dyDescent="0.25">
      <c r="I35029" s="80"/>
      <c r="AX35029" s="80"/>
      <c r="AY35029" s="80"/>
      <c r="AZ35029" s="80"/>
      <c r="BA35029" s="80"/>
      <c r="BB35029" s="80"/>
    </row>
    <row r="35030" spans="9:54" x14ac:dyDescent="0.25">
      <c r="I35030" s="80"/>
      <c r="AX35030" s="80"/>
      <c r="AY35030" s="80"/>
      <c r="AZ35030" s="80"/>
      <c r="BA35030" s="80"/>
      <c r="BB35030" s="80"/>
    </row>
    <row r="35031" spans="9:54" x14ac:dyDescent="0.25">
      <c r="I35031" s="80"/>
      <c r="AX35031" s="80"/>
      <c r="AY35031" s="80"/>
      <c r="AZ35031" s="80"/>
      <c r="BA35031" s="80"/>
      <c r="BB35031" s="80"/>
    </row>
    <row r="35032" spans="9:54" x14ac:dyDescent="0.25">
      <c r="I35032" s="80"/>
      <c r="AX35032" s="80"/>
      <c r="AY35032" s="80"/>
      <c r="AZ35032" s="80"/>
      <c r="BA35032" s="80"/>
      <c r="BB35032" s="80"/>
    </row>
    <row r="35033" spans="9:54" x14ac:dyDescent="0.25">
      <c r="I35033" s="80"/>
      <c r="AX35033" s="80"/>
      <c r="AY35033" s="80"/>
      <c r="AZ35033" s="80"/>
      <c r="BA35033" s="80"/>
      <c r="BB35033" s="80"/>
    </row>
    <row r="35034" spans="9:54" x14ac:dyDescent="0.25">
      <c r="I35034" s="80"/>
      <c r="AX35034" s="80"/>
      <c r="AY35034" s="80"/>
      <c r="AZ35034" s="80"/>
      <c r="BA35034" s="80"/>
      <c r="BB35034" s="80"/>
    </row>
    <row r="35035" spans="9:54" x14ac:dyDescent="0.25">
      <c r="I35035" s="80"/>
      <c r="AX35035" s="80"/>
      <c r="AY35035" s="80"/>
      <c r="AZ35035" s="80"/>
      <c r="BA35035" s="80"/>
      <c r="BB35035" s="80"/>
    </row>
    <row r="35036" spans="9:54" x14ac:dyDescent="0.25">
      <c r="I35036" s="80"/>
      <c r="AX35036" s="80"/>
      <c r="AY35036" s="80"/>
      <c r="AZ35036" s="80"/>
      <c r="BA35036" s="80"/>
      <c r="BB35036" s="80"/>
    </row>
    <row r="35037" spans="9:54" x14ac:dyDescent="0.25">
      <c r="I35037" s="80"/>
      <c r="AX35037" s="80"/>
      <c r="AY35037" s="80"/>
      <c r="AZ35037" s="80"/>
      <c r="BA35037" s="80"/>
      <c r="BB35037" s="80"/>
    </row>
    <row r="35038" spans="9:54" x14ac:dyDescent="0.25">
      <c r="I35038" s="80"/>
      <c r="AX35038" s="80"/>
      <c r="AY35038" s="80"/>
      <c r="AZ35038" s="80"/>
      <c r="BA35038" s="80"/>
      <c r="BB35038" s="80"/>
    </row>
    <row r="35039" spans="9:54" x14ac:dyDescent="0.25">
      <c r="I35039" s="80"/>
      <c r="AX35039" s="80"/>
      <c r="AY35039" s="80"/>
      <c r="AZ35039" s="80"/>
      <c r="BA35039" s="80"/>
      <c r="BB35039" s="80"/>
    </row>
    <row r="35040" spans="9:54" x14ac:dyDescent="0.25">
      <c r="I35040" s="80"/>
      <c r="AX35040" s="80"/>
      <c r="AY35040" s="80"/>
      <c r="AZ35040" s="80"/>
      <c r="BA35040" s="80"/>
      <c r="BB35040" s="80"/>
    </row>
    <row r="35041" spans="9:54" x14ac:dyDescent="0.25">
      <c r="I35041" s="80"/>
      <c r="AX35041" s="80"/>
      <c r="AY35041" s="80"/>
      <c r="AZ35041" s="80"/>
      <c r="BA35041" s="80"/>
      <c r="BB35041" s="80"/>
    </row>
    <row r="35042" spans="9:54" x14ac:dyDescent="0.25">
      <c r="I35042" s="80"/>
      <c r="AX35042" s="80"/>
      <c r="AY35042" s="80"/>
      <c r="AZ35042" s="80"/>
      <c r="BA35042" s="80"/>
      <c r="BB35042" s="80"/>
    </row>
    <row r="35043" spans="9:54" x14ac:dyDescent="0.25">
      <c r="I35043" s="80"/>
      <c r="AX35043" s="80"/>
      <c r="AY35043" s="80"/>
      <c r="AZ35043" s="80"/>
      <c r="BA35043" s="80"/>
      <c r="BB35043" s="80"/>
    </row>
    <row r="35044" spans="9:54" x14ac:dyDescent="0.25">
      <c r="I35044" s="80"/>
      <c r="AX35044" s="80"/>
      <c r="AY35044" s="80"/>
      <c r="AZ35044" s="80"/>
      <c r="BA35044" s="80"/>
      <c r="BB35044" s="80"/>
    </row>
    <row r="35045" spans="9:54" x14ac:dyDescent="0.25">
      <c r="I35045" s="80"/>
      <c r="AX35045" s="80"/>
      <c r="AY35045" s="80"/>
      <c r="AZ35045" s="80"/>
      <c r="BA35045" s="80"/>
      <c r="BB35045" s="80"/>
    </row>
    <row r="35046" spans="9:54" x14ac:dyDescent="0.25">
      <c r="I35046" s="80"/>
      <c r="AX35046" s="80"/>
      <c r="AY35046" s="80"/>
      <c r="AZ35046" s="80"/>
      <c r="BA35046" s="80"/>
      <c r="BB35046" s="80"/>
    </row>
    <row r="35047" spans="9:54" x14ac:dyDescent="0.25">
      <c r="I35047" s="80"/>
      <c r="AX35047" s="80"/>
      <c r="AY35047" s="80"/>
      <c r="AZ35047" s="80"/>
      <c r="BA35047" s="80"/>
      <c r="BB35047" s="80"/>
    </row>
    <row r="35048" spans="9:54" x14ac:dyDescent="0.25">
      <c r="I35048" s="80"/>
      <c r="AX35048" s="80"/>
      <c r="AY35048" s="80"/>
      <c r="AZ35048" s="80"/>
      <c r="BA35048" s="80"/>
      <c r="BB35048" s="80"/>
    </row>
    <row r="35049" spans="9:54" x14ac:dyDescent="0.25">
      <c r="I35049" s="80"/>
      <c r="AX35049" s="80"/>
      <c r="AY35049" s="80"/>
      <c r="AZ35049" s="80"/>
      <c r="BA35049" s="80"/>
      <c r="BB35049" s="80"/>
    </row>
    <row r="35050" spans="9:54" x14ac:dyDescent="0.25">
      <c r="I35050" s="80"/>
      <c r="AX35050" s="80"/>
      <c r="AY35050" s="80"/>
      <c r="AZ35050" s="80"/>
      <c r="BA35050" s="80"/>
      <c r="BB35050" s="80"/>
    </row>
    <row r="35051" spans="9:54" x14ac:dyDescent="0.25">
      <c r="I35051" s="80"/>
      <c r="AX35051" s="80"/>
      <c r="AY35051" s="80"/>
      <c r="AZ35051" s="80"/>
      <c r="BA35051" s="80"/>
      <c r="BB35051" s="80"/>
    </row>
    <row r="35052" spans="9:54" x14ac:dyDescent="0.25">
      <c r="I35052" s="80"/>
      <c r="AX35052" s="80"/>
      <c r="AY35052" s="80"/>
      <c r="AZ35052" s="80"/>
      <c r="BA35052" s="80"/>
      <c r="BB35052" s="80"/>
    </row>
    <row r="35053" spans="9:54" x14ac:dyDescent="0.25">
      <c r="I35053" s="80"/>
      <c r="AX35053" s="80"/>
      <c r="AY35053" s="80"/>
      <c r="AZ35053" s="80"/>
      <c r="BA35053" s="80"/>
      <c r="BB35053" s="80"/>
    </row>
    <row r="35054" spans="9:54" x14ac:dyDescent="0.25">
      <c r="I35054" s="80"/>
      <c r="AX35054" s="80"/>
      <c r="AY35054" s="80"/>
      <c r="AZ35054" s="80"/>
      <c r="BA35054" s="80"/>
      <c r="BB35054" s="80"/>
    </row>
    <row r="35055" spans="9:54" x14ac:dyDescent="0.25">
      <c r="I35055" s="80"/>
      <c r="AX35055" s="80"/>
      <c r="AY35055" s="80"/>
      <c r="AZ35055" s="80"/>
      <c r="BA35055" s="80"/>
      <c r="BB35055" s="80"/>
    </row>
    <row r="35056" spans="9:54" x14ac:dyDescent="0.25">
      <c r="I35056" s="80"/>
      <c r="AX35056" s="80"/>
      <c r="AY35056" s="80"/>
      <c r="AZ35056" s="80"/>
      <c r="BA35056" s="80"/>
      <c r="BB35056" s="80"/>
    </row>
    <row r="35057" spans="9:54" x14ac:dyDescent="0.25">
      <c r="I35057" s="80"/>
      <c r="AX35057" s="80"/>
      <c r="AY35057" s="80"/>
      <c r="AZ35057" s="80"/>
      <c r="BA35057" s="80"/>
      <c r="BB35057" s="80"/>
    </row>
    <row r="35058" spans="9:54" x14ac:dyDescent="0.25">
      <c r="I35058" s="80"/>
      <c r="AX35058" s="80"/>
      <c r="AY35058" s="80"/>
      <c r="AZ35058" s="80"/>
      <c r="BA35058" s="80"/>
      <c r="BB35058" s="80"/>
    </row>
    <row r="35059" spans="9:54" x14ac:dyDescent="0.25">
      <c r="I35059" s="80"/>
      <c r="AX35059" s="80"/>
      <c r="AY35059" s="80"/>
      <c r="AZ35059" s="80"/>
      <c r="BA35059" s="80"/>
      <c r="BB35059" s="80"/>
    </row>
    <row r="35060" spans="9:54" x14ac:dyDescent="0.25">
      <c r="I35060" s="80"/>
      <c r="AX35060" s="80"/>
      <c r="AY35060" s="80"/>
      <c r="AZ35060" s="80"/>
      <c r="BA35060" s="80"/>
      <c r="BB35060" s="80"/>
    </row>
    <row r="35061" spans="9:54" x14ac:dyDescent="0.25">
      <c r="I35061" s="80"/>
      <c r="AX35061" s="80"/>
      <c r="AY35061" s="80"/>
      <c r="AZ35061" s="80"/>
      <c r="BA35061" s="80"/>
      <c r="BB35061" s="80"/>
    </row>
    <row r="35062" spans="9:54" x14ac:dyDescent="0.25">
      <c r="I35062" s="80"/>
      <c r="AX35062" s="80"/>
      <c r="AY35062" s="80"/>
      <c r="AZ35062" s="80"/>
      <c r="BA35062" s="80"/>
      <c r="BB35062" s="80"/>
    </row>
    <row r="35063" spans="9:54" x14ac:dyDescent="0.25">
      <c r="I35063" s="80"/>
      <c r="AX35063" s="80"/>
      <c r="AY35063" s="80"/>
      <c r="AZ35063" s="80"/>
      <c r="BA35063" s="80"/>
      <c r="BB35063" s="80"/>
    </row>
    <row r="35064" spans="9:54" x14ac:dyDescent="0.25">
      <c r="I35064" s="80"/>
      <c r="AX35064" s="80"/>
      <c r="AY35064" s="80"/>
      <c r="AZ35064" s="80"/>
      <c r="BA35064" s="80"/>
      <c r="BB35064" s="80"/>
    </row>
    <row r="35065" spans="9:54" x14ac:dyDescent="0.25">
      <c r="I35065" s="80"/>
      <c r="AX35065" s="80"/>
      <c r="AY35065" s="80"/>
      <c r="AZ35065" s="80"/>
      <c r="BA35065" s="80"/>
      <c r="BB35065" s="80"/>
    </row>
    <row r="35066" spans="9:54" x14ac:dyDescent="0.25">
      <c r="I35066" s="80"/>
      <c r="AX35066" s="80"/>
      <c r="AY35066" s="80"/>
      <c r="AZ35066" s="80"/>
      <c r="BA35066" s="80"/>
      <c r="BB35066" s="80"/>
    </row>
    <row r="35067" spans="9:54" x14ac:dyDescent="0.25">
      <c r="I35067" s="80"/>
      <c r="AX35067" s="80"/>
      <c r="AY35067" s="80"/>
      <c r="AZ35067" s="80"/>
      <c r="BA35067" s="80"/>
      <c r="BB35067" s="80"/>
    </row>
    <row r="35068" spans="9:54" x14ac:dyDescent="0.25">
      <c r="I35068" s="80"/>
      <c r="AX35068" s="80"/>
      <c r="AY35068" s="80"/>
      <c r="AZ35068" s="80"/>
      <c r="BA35068" s="80"/>
      <c r="BB35068" s="80"/>
    </row>
    <row r="35069" spans="9:54" x14ac:dyDescent="0.25">
      <c r="I35069" s="80"/>
      <c r="AX35069" s="80"/>
      <c r="AY35069" s="80"/>
      <c r="AZ35069" s="80"/>
      <c r="BA35069" s="80"/>
      <c r="BB35069" s="80"/>
    </row>
    <row r="35070" spans="9:54" x14ac:dyDescent="0.25">
      <c r="I35070" s="80"/>
      <c r="AX35070" s="80"/>
      <c r="AY35070" s="80"/>
      <c r="AZ35070" s="80"/>
      <c r="BA35070" s="80"/>
      <c r="BB35070" s="80"/>
    </row>
    <row r="35071" spans="9:54" x14ac:dyDescent="0.25">
      <c r="I35071" s="80"/>
      <c r="AX35071" s="80"/>
      <c r="AY35071" s="80"/>
      <c r="AZ35071" s="80"/>
      <c r="BA35071" s="80"/>
      <c r="BB35071" s="80"/>
    </row>
    <row r="35072" spans="9:54" x14ac:dyDescent="0.25">
      <c r="I35072" s="80"/>
      <c r="AX35072" s="80"/>
      <c r="AY35072" s="80"/>
      <c r="AZ35072" s="80"/>
      <c r="BA35072" s="80"/>
      <c r="BB35072" s="80"/>
    </row>
    <row r="35073" spans="9:54" x14ac:dyDescent="0.25">
      <c r="I35073" s="80"/>
      <c r="AX35073" s="80"/>
      <c r="AY35073" s="80"/>
      <c r="AZ35073" s="80"/>
      <c r="BA35073" s="80"/>
      <c r="BB35073" s="80"/>
    </row>
    <row r="35074" spans="9:54" x14ac:dyDescent="0.25">
      <c r="I35074" s="80"/>
      <c r="AX35074" s="80"/>
      <c r="AY35074" s="80"/>
      <c r="AZ35074" s="80"/>
      <c r="BA35074" s="80"/>
      <c r="BB35074" s="80"/>
    </row>
    <row r="35075" spans="9:54" x14ac:dyDescent="0.25">
      <c r="I35075" s="80"/>
      <c r="AX35075" s="80"/>
      <c r="AY35075" s="80"/>
      <c r="AZ35075" s="80"/>
      <c r="BA35075" s="80"/>
      <c r="BB35075" s="80"/>
    </row>
    <row r="35076" spans="9:54" x14ac:dyDescent="0.25">
      <c r="I35076" s="80"/>
      <c r="AX35076" s="80"/>
      <c r="AY35076" s="80"/>
      <c r="AZ35076" s="80"/>
      <c r="BA35076" s="80"/>
      <c r="BB35076" s="80"/>
    </row>
    <row r="35077" spans="9:54" x14ac:dyDescent="0.25">
      <c r="I35077" s="80"/>
      <c r="AX35077" s="80"/>
      <c r="AY35077" s="80"/>
      <c r="AZ35077" s="80"/>
      <c r="BA35077" s="80"/>
      <c r="BB35077" s="80"/>
    </row>
    <row r="35078" spans="9:54" x14ac:dyDescent="0.25">
      <c r="I35078" s="80"/>
      <c r="AX35078" s="80"/>
      <c r="AY35078" s="80"/>
      <c r="AZ35078" s="80"/>
      <c r="BA35078" s="80"/>
      <c r="BB35078" s="80"/>
    </row>
    <row r="35079" spans="9:54" x14ac:dyDescent="0.25">
      <c r="I35079" s="80"/>
      <c r="AX35079" s="80"/>
      <c r="AY35079" s="80"/>
      <c r="AZ35079" s="80"/>
      <c r="BA35079" s="80"/>
      <c r="BB35079" s="80"/>
    </row>
    <row r="35080" spans="9:54" x14ac:dyDescent="0.25">
      <c r="I35080" s="80"/>
      <c r="AX35080" s="80"/>
      <c r="AY35080" s="80"/>
      <c r="AZ35080" s="80"/>
      <c r="BA35080" s="80"/>
      <c r="BB35080" s="80"/>
    </row>
    <row r="35081" spans="9:54" x14ac:dyDescent="0.25">
      <c r="I35081" s="80"/>
      <c r="AX35081" s="80"/>
      <c r="AY35081" s="80"/>
      <c r="AZ35081" s="80"/>
      <c r="BA35081" s="80"/>
      <c r="BB35081" s="80"/>
    </row>
    <row r="35082" spans="9:54" x14ac:dyDescent="0.25">
      <c r="I35082" s="80"/>
      <c r="AX35082" s="80"/>
      <c r="AY35082" s="80"/>
      <c r="AZ35082" s="80"/>
      <c r="BA35082" s="80"/>
      <c r="BB35082" s="80"/>
    </row>
    <row r="35083" spans="9:54" x14ac:dyDescent="0.25">
      <c r="I35083" s="80"/>
      <c r="AX35083" s="80"/>
      <c r="AY35083" s="80"/>
      <c r="AZ35083" s="80"/>
      <c r="BA35083" s="80"/>
      <c r="BB35083" s="80"/>
    </row>
    <row r="35084" spans="9:54" x14ac:dyDescent="0.25">
      <c r="I35084" s="80"/>
      <c r="AX35084" s="80"/>
      <c r="AY35084" s="80"/>
      <c r="AZ35084" s="80"/>
      <c r="BA35084" s="80"/>
      <c r="BB35084" s="80"/>
    </row>
    <row r="35085" spans="9:54" x14ac:dyDescent="0.25">
      <c r="I35085" s="80"/>
      <c r="AX35085" s="80"/>
      <c r="AY35085" s="80"/>
      <c r="AZ35085" s="80"/>
      <c r="BA35085" s="80"/>
      <c r="BB35085" s="80"/>
    </row>
    <row r="35086" spans="9:54" x14ac:dyDescent="0.25">
      <c r="I35086" s="80"/>
      <c r="AX35086" s="80"/>
      <c r="AY35086" s="80"/>
      <c r="AZ35086" s="80"/>
      <c r="BA35086" s="80"/>
      <c r="BB35086" s="80"/>
    </row>
    <row r="35087" spans="9:54" x14ac:dyDescent="0.25">
      <c r="I35087" s="80"/>
      <c r="AX35087" s="80"/>
      <c r="AY35087" s="80"/>
      <c r="AZ35087" s="80"/>
      <c r="BA35087" s="80"/>
      <c r="BB35087" s="80"/>
    </row>
    <row r="35088" spans="9:54" x14ac:dyDescent="0.25">
      <c r="I35088" s="80"/>
      <c r="AX35088" s="80"/>
      <c r="AY35088" s="80"/>
      <c r="AZ35088" s="80"/>
      <c r="BA35088" s="80"/>
      <c r="BB35088" s="80"/>
    </row>
    <row r="35089" spans="9:54" x14ac:dyDescent="0.25">
      <c r="I35089" s="80"/>
      <c r="AX35089" s="80"/>
      <c r="AY35089" s="80"/>
      <c r="AZ35089" s="80"/>
      <c r="BA35089" s="80"/>
      <c r="BB35089" s="80"/>
    </row>
    <row r="35090" spans="9:54" x14ac:dyDescent="0.25">
      <c r="I35090" s="80"/>
      <c r="AX35090" s="80"/>
      <c r="AY35090" s="80"/>
      <c r="AZ35090" s="80"/>
      <c r="BA35090" s="80"/>
      <c r="BB35090" s="80"/>
    </row>
    <row r="35091" spans="9:54" x14ac:dyDescent="0.25">
      <c r="I35091" s="80"/>
      <c r="AX35091" s="80"/>
      <c r="AY35091" s="80"/>
      <c r="AZ35091" s="80"/>
      <c r="BA35091" s="80"/>
      <c r="BB35091" s="80"/>
    </row>
    <row r="35092" spans="9:54" x14ac:dyDescent="0.25">
      <c r="I35092" s="80"/>
      <c r="AX35092" s="80"/>
      <c r="AY35092" s="80"/>
      <c r="AZ35092" s="80"/>
      <c r="BA35092" s="80"/>
      <c r="BB35092" s="80"/>
    </row>
    <row r="35093" spans="9:54" x14ac:dyDescent="0.25">
      <c r="I35093" s="80"/>
      <c r="AX35093" s="80"/>
      <c r="AY35093" s="80"/>
      <c r="AZ35093" s="80"/>
      <c r="BA35093" s="80"/>
      <c r="BB35093" s="80"/>
    </row>
    <row r="35094" spans="9:54" x14ac:dyDescent="0.25">
      <c r="I35094" s="80"/>
      <c r="AX35094" s="80"/>
      <c r="AY35094" s="80"/>
      <c r="AZ35094" s="80"/>
      <c r="BA35094" s="80"/>
      <c r="BB35094" s="80"/>
    </row>
    <row r="35095" spans="9:54" x14ac:dyDescent="0.25">
      <c r="I35095" s="80"/>
      <c r="AX35095" s="80"/>
      <c r="AY35095" s="80"/>
      <c r="AZ35095" s="80"/>
      <c r="BA35095" s="80"/>
      <c r="BB35095" s="80"/>
    </row>
    <row r="35096" spans="9:54" x14ac:dyDescent="0.25">
      <c r="I35096" s="80"/>
      <c r="AX35096" s="80"/>
      <c r="AY35096" s="80"/>
      <c r="AZ35096" s="80"/>
      <c r="BA35096" s="80"/>
      <c r="BB35096" s="80"/>
    </row>
    <row r="35097" spans="9:54" x14ac:dyDescent="0.25">
      <c r="I35097" s="80"/>
      <c r="AX35097" s="80"/>
      <c r="AY35097" s="80"/>
      <c r="AZ35097" s="80"/>
      <c r="BA35097" s="80"/>
      <c r="BB35097" s="80"/>
    </row>
    <row r="35098" spans="9:54" x14ac:dyDescent="0.25">
      <c r="I35098" s="80"/>
      <c r="AX35098" s="80"/>
      <c r="AY35098" s="80"/>
      <c r="AZ35098" s="80"/>
      <c r="BA35098" s="80"/>
      <c r="BB35098" s="80"/>
    </row>
    <row r="35099" spans="9:54" x14ac:dyDescent="0.25">
      <c r="I35099" s="80"/>
      <c r="AX35099" s="80"/>
      <c r="AY35099" s="80"/>
      <c r="AZ35099" s="80"/>
      <c r="BA35099" s="80"/>
      <c r="BB35099" s="80"/>
    </row>
    <row r="35100" spans="9:54" x14ac:dyDescent="0.25">
      <c r="I35100" s="80"/>
      <c r="AX35100" s="80"/>
      <c r="AY35100" s="80"/>
      <c r="AZ35100" s="80"/>
      <c r="BA35100" s="80"/>
      <c r="BB35100" s="80"/>
    </row>
    <row r="35101" spans="9:54" x14ac:dyDescent="0.25">
      <c r="I35101" s="80"/>
      <c r="AX35101" s="80"/>
      <c r="AY35101" s="80"/>
      <c r="AZ35101" s="80"/>
      <c r="BA35101" s="80"/>
      <c r="BB35101" s="80"/>
    </row>
    <row r="35102" spans="9:54" x14ac:dyDescent="0.25">
      <c r="I35102" s="80"/>
      <c r="AX35102" s="80"/>
      <c r="AY35102" s="80"/>
      <c r="AZ35102" s="80"/>
      <c r="BA35102" s="80"/>
      <c r="BB35102" s="80"/>
    </row>
    <row r="35103" spans="9:54" x14ac:dyDescent="0.25">
      <c r="I35103" s="80"/>
      <c r="AX35103" s="80"/>
      <c r="AY35103" s="80"/>
      <c r="AZ35103" s="80"/>
      <c r="BA35103" s="80"/>
      <c r="BB35103" s="80"/>
    </row>
    <row r="35104" spans="9:54" x14ac:dyDescent="0.25">
      <c r="I35104" s="80"/>
      <c r="AX35104" s="80"/>
      <c r="AY35104" s="80"/>
      <c r="AZ35104" s="80"/>
      <c r="BA35104" s="80"/>
      <c r="BB35104" s="80"/>
    </row>
    <row r="35105" spans="9:54" x14ac:dyDescent="0.25">
      <c r="I35105" s="80"/>
      <c r="AX35105" s="80"/>
      <c r="AY35105" s="80"/>
      <c r="AZ35105" s="80"/>
      <c r="BA35105" s="80"/>
      <c r="BB35105" s="80"/>
    </row>
    <row r="35106" spans="9:54" x14ac:dyDescent="0.25">
      <c r="I35106" s="80"/>
      <c r="AX35106" s="80"/>
      <c r="AY35106" s="80"/>
      <c r="AZ35106" s="80"/>
      <c r="BA35106" s="80"/>
      <c r="BB35106" s="80"/>
    </row>
    <row r="35107" spans="9:54" x14ac:dyDescent="0.25">
      <c r="I35107" s="80"/>
      <c r="AX35107" s="80"/>
      <c r="AY35107" s="80"/>
      <c r="AZ35107" s="80"/>
      <c r="BA35107" s="80"/>
      <c r="BB35107" s="80"/>
    </row>
    <row r="35108" spans="9:54" x14ac:dyDescent="0.25">
      <c r="I35108" s="80"/>
      <c r="AX35108" s="80"/>
      <c r="AY35108" s="80"/>
      <c r="AZ35108" s="80"/>
      <c r="BA35108" s="80"/>
      <c r="BB35108" s="80"/>
    </row>
    <row r="35109" spans="9:54" x14ac:dyDescent="0.25">
      <c r="I35109" s="80"/>
      <c r="AX35109" s="80"/>
      <c r="AY35109" s="80"/>
      <c r="AZ35109" s="80"/>
      <c r="BA35109" s="80"/>
      <c r="BB35109" s="80"/>
    </row>
    <row r="35110" spans="9:54" x14ac:dyDescent="0.25">
      <c r="I35110" s="80"/>
      <c r="AX35110" s="80"/>
      <c r="AY35110" s="80"/>
      <c r="AZ35110" s="80"/>
      <c r="BA35110" s="80"/>
      <c r="BB35110" s="80"/>
    </row>
    <row r="35111" spans="9:54" x14ac:dyDescent="0.25">
      <c r="I35111" s="80"/>
      <c r="AX35111" s="80"/>
      <c r="AY35111" s="80"/>
      <c r="AZ35111" s="80"/>
      <c r="BA35111" s="80"/>
      <c r="BB35111" s="80"/>
    </row>
    <row r="35112" spans="9:54" x14ac:dyDescent="0.25">
      <c r="I35112" s="80"/>
      <c r="AX35112" s="80"/>
      <c r="AY35112" s="80"/>
      <c r="AZ35112" s="80"/>
      <c r="BA35112" s="80"/>
      <c r="BB35112" s="80"/>
    </row>
    <row r="35113" spans="9:54" x14ac:dyDescent="0.25">
      <c r="I35113" s="80"/>
      <c r="AX35113" s="80"/>
      <c r="AY35113" s="80"/>
      <c r="AZ35113" s="80"/>
      <c r="BA35113" s="80"/>
      <c r="BB35113" s="80"/>
    </row>
    <row r="35114" spans="9:54" x14ac:dyDescent="0.25">
      <c r="I35114" s="80"/>
      <c r="AX35114" s="80"/>
      <c r="AY35114" s="80"/>
      <c r="AZ35114" s="80"/>
      <c r="BA35114" s="80"/>
      <c r="BB35114" s="80"/>
    </row>
    <row r="35115" spans="9:54" x14ac:dyDescent="0.25">
      <c r="I35115" s="80"/>
      <c r="AX35115" s="80"/>
      <c r="AY35115" s="80"/>
      <c r="AZ35115" s="80"/>
      <c r="BA35115" s="80"/>
      <c r="BB35115" s="80"/>
    </row>
    <row r="35116" spans="9:54" x14ac:dyDescent="0.25">
      <c r="I35116" s="80"/>
      <c r="AX35116" s="80"/>
      <c r="AY35116" s="80"/>
      <c r="AZ35116" s="80"/>
      <c r="BA35116" s="80"/>
      <c r="BB35116" s="80"/>
    </row>
    <row r="35117" spans="9:54" x14ac:dyDescent="0.25">
      <c r="I35117" s="80"/>
      <c r="AX35117" s="80"/>
      <c r="AY35117" s="80"/>
      <c r="AZ35117" s="80"/>
      <c r="BA35117" s="80"/>
      <c r="BB35117" s="80"/>
    </row>
    <row r="35118" spans="9:54" x14ac:dyDescent="0.25">
      <c r="I35118" s="80"/>
      <c r="AX35118" s="80"/>
      <c r="AY35118" s="80"/>
      <c r="AZ35118" s="80"/>
      <c r="BA35118" s="80"/>
      <c r="BB35118" s="80"/>
    </row>
    <row r="35119" spans="9:54" x14ac:dyDescent="0.25">
      <c r="I35119" s="80"/>
      <c r="AX35119" s="80"/>
      <c r="AY35119" s="80"/>
      <c r="AZ35119" s="80"/>
      <c r="BA35119" s="80"/>
      <c r="BB35119" s="80"/>
    </row>
    <row r="35120" spans="9:54" x14ac:dyDescent="0.25">
      <c r="I35120" s="80"/>
      <c r="AX35120" s="80"/>
      <c r="AY35120" s="80"/>
      <c r="AZ35120" s="80"/>
      <c r="BA35120" s="80"/>
      <c r="BB35120" s="80"/>
    </row>
    <row r="35121" spans="9:54" x14ac:dyDescent="0.25">
      <c r="I35121" s="80"/>
      <c r="AX35121" s="80"/>
      <c r="AY35121" s="80"/>
      <c r="AZ35121" s="80"/>
      <c r="BA35121" s="80"/>
      <c r="BB35121" s="80"/>
    </row>
    <row r="35122" spans="9:54" x14ac:dyDescent="0.25">
      <c r="I35122" s="80"/>
      <c r="AX35122" s="80"/>
      <c r="AY35122" s="80"/>
      <c r="AZ35122" s="80"/>
      <c r="BA35122" s="80"/>
      <c r="BB35122" s="80"/>
    </row>
    <row r="35123" spans="9:54" x14ac:dyDescent="0.25">
      <c r="I35123" s="80"/>
      <c r="AX35123" s="80"/>
      <c r="AY35123" s="80"/>
      <c r="AZ35123" s="80"/>
      <c r="BA35123" s="80"/>
      <c r="BB35123" s="80"/>
    </row>
    <row r="35124" spans="9:54" x14ac:dyDescent="0.25">
      <c r="I35124" s="80"/>
      <c r="AX35124" s="80"/>
      <c r="AY35124" s="80"/>
      <c r="AZ35124" s="80"/>
      <c r="BA35124" s="80"/>
      <c r="BB35124" s="80"/>
    </row>
    <row r="35125" spans="9:54" x14ac:dyDescent="0.25">
      <c r="I35125" s="80"/>
      <c r="AX35125" s="80"/>
      <c r="AY35125" s="80"/>
      <c r="AZ35125" s="80"/>
      <c r="BA35125" s="80"/>
      <c r="BB35125" s="80"/>
    </row>
    <row r="35126" spans="9:54" x14ac:dyDescent="0.25">
      <c r="I35126" s="80"/>
      <c r="AX35126" s="80"/>
      <c r="AY35126" s="80"/>
      <c r="AZ35126" s="80"/>
      <c r="BA35126" s="80"/>
      <c r="BB35126" s="80"/>
    </row>
    <row r="35127" spans="9:54" x14ac:dyDescent="0.25">
      <c r="I35127" s="80"/>
      <c r="AX35127" s="80"/>
      <c r="AY35127" s="80"/>
      <c r="AZ35127" s="80"/>
      <c r="BA35127" s="80"/>
      <c r="BB35127" s="80"/>
    </row>
    <row r="35128" spans="9:54" x14ac:dyDescent="0.25">
      <c r="I35128" s="80"/>
      <c r="AX35128" s="80"/>
      <c r="AY35128" s="80"/>
      <c r="AZ35128" s="80"/>
      <c r="BA35128" s="80"/>
      <c r="BB35128" s="80"/>
    </row>
    <row r="35129" spans="9:54" x14ac:dyDescent="0.25">
      <c r="I35129" s="80"/>
      <c r="AX35129" s="80"/>
      <c r="AY35129" s="80"/>
      <c r="AZ35129" s="80"/>
      <c r="BA35129" s="80"/>
      <c r="BB35129" s="80"/>
    </row>
    <row r="35130" spans="9:54" x14ac:dyDescent="0.25">
      <c r="I35130" s="80"/>
      <c r="AX35130" s="80"/>
      <c r="AY35130" s="80"/>
      <c r="AZ35130" s="80"/>
      <c r="BA35130" s="80"/>
      <c r="BB35130" s="80"/>
    </row>
    <row r="35131" spans="9:54" x14ac:dyDescent="0.25">
      <c r="I35131" s="80"/>
      <c r="AX35131" s="80"/>
      <c r="AY35131" s="80"/>
      <c r="AZ35131" s="80"/>
      <c r="BA35131" s="80"/>
      <c r="BB35131" s="80"/>
    </row>
    <row r="35132" spans="9:54" x14ac:dyDescent="0.25">
      <c r="I35132" s="80"/>
      <c r="AX35132" s="80"/>
      <c r="AY35132" s="80"/>
      <c r="AZ35132" s="80"/>
      <c r="BA35132" s="80"/>
      <c r="BB35132" s="80"/>
    </row>
    <row r="35133" spans="9:54" x14ac:dyDescent="0.25">
      <c r="I35133" s="80"/>
      <c r="AX35133" s="80"/>
      <c r="AY35133" s="80"/>
      <c r="AZ35133" s="80"/>
      <c r="BA35133" s="80"/>
      <c r="BB35133" s="80"/>
    </row>
    <row r="35134" spans="9:54" x14ac:dyDescent="0.25">
      <c r="I35134" s="80"/>
      <c r="AX35134" s="80"/>
      <c r="AY35134" s="80"/>
      <c r="AZ35134" s="80"/>
      <c r="BA35134" s="80"/>
      <c r="BB35134" s="80"/>
    </row>
    <row r="35135" spans="9:54" x14ac:dyDescent="0.25">
      <c r="I35135" s="80"/>
      <c r="AX35135" s="80"/>
      <c r="AY35135" s="80"/>
      <c r="AZ35135" s="80"/>
      <c r="BA35135" s="80"/>
      <c r="BB35135" s="80"/>
    </row>
    <row r="35136" spans="9:54" x14ac:dyDescent="0.25">
      <c r="I35136" s="80"/>
      <c r="AX35136" s="80"/>
      <c r="AY35136" s="80"/>
      <c r="AZ35136" s="80"/>
      <c r="BA35136" s="80"/>
      <c r="BB35136" s="80"/>
    </row>
    <row r="35137" spans="9:54" x14ac:dyDescent="0.25">
      <c r="I35137" s="80"/>
      <c r="AX35137" s="80"/>
      <c r="AY35137" s="80"/>
      <c r="AZ35137" s="80"/>
      <c r="BA35137" s="80"/>
      <c r="BB35137" s="80"/>
    </row>
    <row r="35138" spans="9:54" x14ac:dyDescent="0.25">
      <c r="I35138" s="80"/>
      <c r="AX35138" s="80"/>
      <c r="AY35138" s="80"/>
      <c r="AZ35138" s="80"/>
      <c r="BA35138" s="80"/>
      <c r="BB35138" s="80"/>
    </row>
    <row r="35139" spans="9:54" x14ac:dyDescent="0.25">
      <c r="I35139" s="80"/>
      <c r="AX35139" s="80"/>
      <c r="AY35139" s="80"/>
      <c r="AZ35139" s="80"/>
      <c r="BA35139" s="80"/>
      <c r="BB35139" s="80"/>
    </row>
    <row r="35140" spans="9:54" x14ac:dyDescent="0.25">
      <c r="I35140" s="80"/>
      <c r="AX35140" s="80"/>
      <c r="AY35140" s="80"/>
      <c r="AZ35140" s="80"/>
      <c r="BA35140" s="80"/>
      <c r="BB35140" s="80"/>
    </row>
    <row r="35141" spans="9:54" x14ac:dyDescent="0.25">
      <c r="I35141" s="80"/>
      <c r="AX35141" s="80"/>
      <c r="AY35141" s="80"/>
      <c r="AZ35141" s="80"/>
      <c r="BA35141" s="80"/>
      <c r="BB35141" s="80"/>
    </row>
    <row r="35142" spans="9:54" x14ac:dyDescent="0.25">
      <c r="I35142" s="80"/>
      <c r="AX35142" s="80"/>
      <c r="AY35142" s="80"/>
      <c r="AZ35142" s="80"/>
      <c r="BA35142" s="80"/>
      <c r="BB35142" s="80"/>
    </row>
    <row r="35143" spans="9:54" x14ac:dyDescent="0.25">
      <c r="I35143" s="80"/>
      <c r="AX35143" s="80"/>
      <c r="AY35143" s="80"/>
      <c r="AZ35143" s="80"/>
      <c r="BA35143" s="80"/>
      <c r="BB35143" s="80"/>
    </row>
    <row r="35144" spans="9:54" x14ac:dyDescent="0.25">
      <c r="I35144" s="80"/>
      <c r="AX35144" s="80"/>
      <c r="AY35144" s="80"/>
      <c r="AZ35144" s="80"/>
      <c r="BA35144" s="80"/>
      <c r="BB35144" s="80"/>
    </row>
    <row r="35145" spans="9:54" x14ac:dyDescent="0.25">
      <c r="I35145" s="80"/>
      <c r="AX35145" s="80"/>
      <c r="AY35145" s="80"/>
      <c r="AZ35145" s="80"/>
      <c r="BA35145" s="80"/>
      <c r="BB35145" s="80"/>
    </row>
    <row r="35146" spans="9:54" x14ac:dyDescent="0.25">
      <c r="I35146" s="80"/>
      <c r="AX35146" s="80"/>
      <c r="AY35146" s="80"/>
      <c r="AZ35146" s="80"/>
      <c r="BA35146" s="80"/>
      <c r="BB35146" s="80"/>
    </row>
    <row r="35147" spans="9:54" x14ac:dyDescent="0.25">
      <c r="I35147" s="80"/>
      <c r="AX35147" s="80"/>
      <c r="AY35147" s="80"/>
      <c r="AZ35147" s="80"/>
      <c r="BA35147" s="80"/>
      <c r="BB35147" s="80"/>
    </row>
    <row r="35148" spans="9:54" x14ac:dyDescent="0.25">
      <c r="I35148" s="80"/>
      <c r="AX35148" s="80"/>
      <c r="AY35148" s="80"/>
      <c r="AZ35148" s="80"/>
      <c r="BA35148" s="80"/>
      <c r="BB35148" s="80"/>
    </row>
    <row r="35149" spans="9:54" x14ac:dyDescent="0.25">
      <c r="I35149" s="80"/>
      <c r="AX35149" s="80"/>
      <c r="AY35149" s="80"/>
      <c r="AZ35149" s="80"/>
      <c r="BA35149" s="80"/>
      <c r="BB35149" s="80"/>
    </row>
    <row r="35150" spans="9:54" x14ac:dyDescent="0.25">
      <c r="I35150" s="80"/>
      <c r="AX35150" s="80"/>
      <c r="AY35150" s="80"/>
      <c r="AZ35150" s="80"/>
      <c r="BA35150" s="80"/>
      <c r="BB35150" s="80"/>
    </row>
    <row r="35151" spans="9:54" x14ac:dyDescent="0.25">
      <c r="I35151" s="80"/>
      <c r="AX35151" s="80"/>
      <c r="AY35151" s="80"/>
      <c r="AZ35151" s="80"/>
      <c r="BA35151" s="80"/>
      <c r="BB35151" s="80"/>
    </row>
    <row r="35152" spans="9:54" x14ac:dyDescent="0.25">
      <c r="I35152" s="80"/>
      <c r="AX35152" s="80"/>
      <c r="AY35152" s="80"/>
      <c r="AZ35152" s="80"/>
      <c r="BA35152" s="80"/>
      <c r="BB35152" s="80"/>
    </row>
    <row r="35153" spans="9:54" x14ac:dyDescent="0.25">
      <c r="I35153" s="80"/>
      <c r="AX35153" s="80"/>
      <c r="AY35153" s="80"/>
      <c r="AZ35153" s="80"/>
      <c r="BA35153" s="80"/>
      <c r="BB35153" s="80"/>
    </row>
    <row r="35154" spans="9:54" x14ac:dyDescent="0.25">
      <c r="I35154" s="80"/>
      <c r="AX35154" s="80"/>
      <c r="AY35154" s="80"/>
      <c r="AZ35154" s="80"/>
      <c r="BA35154" s="80"/>
      <c r="BB35154" s="80"/>
    </row>
    <row r="35155" spans="9:54" x14ac:dyDescent="0.25">
      <c r="I35155" s="80"/>
      <c r="AX35155" s="80"/>
      <c r="AY35155" s="80"/>
      <c r="AZ35155" s="80"/>
      <c r="BA35155" s="80"/>
      <c r="BB35155" s="80"/>
    </row>
    <row r="35156" spans="9:54" x14ac:dyDescent="0.25">
      <c r="I35156" s="80"/>
      <c r="AX35156" s="80"/>
      <c r="AY35156" s="80"/>
      <c r="AZ35156" s="80"/>
      <c r="BA35156" s="80"/>
      <c r="BB35156" s="80"/>
    </row>
    <row r="35157" spans="9:54" x14ac:dyDescent="0.25">
      <c r="I35157" s="80"/>
      <c r="AX35157" s="80"/>
      <c r="AY35157" s="80"/>
      <c r="AZ35157" s="80"/>
      <c r="BA35157" s="80"/>
      <c r="BB35157" s="80"/>
    </row>
    <row r="35158" spans="9:54" x14ac:dyDescent="0.25">
      <c r="I35158" s="80"/>
      <c r="AX35158" s="80"/>
      <c r="AY35158" s="80"/>
      <c r="AZ35158" s="80"/>
      <c r="BA35158" s="80"/>
      <c r="BB35158" s="80"/>
    </row>
    <row r="35159" spans="9:54" x14ac:dyDescent="0.25">
      <c r="I35159" s="80"/>
      <c r="AX35159" s="80"/>
      <c r="AY35159" s="80"/>
      <c r="AZ35159" s="80"/>
      <c r="BA35159" s="80"/>
      <c r="BB35159" s="80"/>
    </row>
    <row r="35160" spans="9:54" x14ac:dyDescent="0.25">
      <c r="I35160" s="80"/>
      <c r="AX35160" s="80"/>
      <c r="AY35160" s="80"/>
      <c r="AZ35160" s="80"/>
      <c r="BA35160" s="80"/>
      <c r="BB35160" s="80"/>
    </row>
    <row r="35161" spans="9:54" x14ac:dyDescent="0.25">
      <c r="I35161" s="80"/>
      <c r="AX35161" s="80"/>
      <c r="AY35161" s="80"/>
      <c r="AZ35161" s="80"/>
      <c r="BA35161" s="80"/>
      <c r="BB35161" s="80"/>
    </row>
    <row r="35162" spans="9:54" x14ac:dyDescent="0.25">
      <c r="I35162" s="80"/>
      <c r="AX35162" s="80"/>
      <c r="AY35162" s="80"/>
      <c r="AZ35162" s="80"/>
      <c r="BA35162" s="80"/>
      <c r="BB35162" s="80"/>
    </row>
    <row r="35163" spans="9:54" x14ac:dyDescent="0.25">
      <c r="I35163" s="80"/>
      <c r="AX35163" s="80"/>
      <c r="AY35163" s="80"/>
      <c r="AZ35163" s="80"/>
      <c r="BA35163" s="80"/>
      <c r="BB35163" s="80"/>
    </row>
    <row r="35164" spans="9:54" x14ac:dyDescent="0.25">
      <c r="I35164" s="80"/>
      <c r="AX35164" s="80"/>
      <c r="AY35164" s="80"/>
      <c r="AZ35164" s="80"/>
      <c r="BA35164" s="80"/>
      <c r="BB35164" s="80"/>
    </row>
    <row r="35165" spans="9:54" x14ac:dyDescent="0.25">
      <c r="I35165" s="80"/>
      <c r="AX35165" s="80"/>
      <c r="AY35165" s="80"/>
      <c r="AZ35165" s="80"/>
      <c r="BA35165" s="80"/>
      <c r="BB35165" s="80"/>
    </row>
    <row r="35166" spans="9:54" x14ac:dyDescent="0.25">
      <c r="I35166" s="80"/>
      <c r="AX35166" s="80"/>
      <c r="AY35166" s="80"/>
      <c r="AZ35166" s="80"/>
      <c r="BA35166" s="80"/>
      <c r="BB35166" s="80"/>
    </row>
    <row r="35167" spans="9:54" x14ac:dyDescent="0.25">
      <c r="I35167" s="80"/>
      <c r="AX35167" s="80"/>
      <c r="AY35167" s="80"/>
      <c r="AZ35167" s="80"/>
      <c r="BA35167" s="80"/>
      <c r="BB35167" s="80"/>
    </row>
    <row r="35168" spans="9:54" x14ac:dyDescent="0.25">
      <c r="I35168" s="80"/>
      <c r="AX35168" s="80"/>
      <c r="AY35168" s="80"/>
      <c r="AZ35168" s="80"/>
      <c r="BA35168" s="80"/>
      <c r="BB35168" s="80"/>
    </row>
    <row r="35169" spans="9:54" x14ac:dyDescent="0.25">
      <c r="I35169" s="80"/>
      <c r="AX35169" s="80"/>
      <c r="AY35169" s="80"/>
      <c r="AZ35169" s="80"/>
      <c r="BA35169" s="80"/>
      <c r="BB35169" s="80"/>
    </row>
    <row r="35170" spans="9:54" x14ac:dyDescent="0.25">
      <c r="I35170" s="80"/>
      <c r="AX35170" s="80"/>
      <c r="AY35170" s="80"/>
      <c r="AZ35170" s="80"/>
      <c r="BA35170" s="80"/>
      <c r="BB35170" s="80"/>
    </row>
    <row r="35171" spans="9:54" x14ac:dyDescent="0.25">
      <c r="I35171" s="80"/>
      <c r="AX35171" s="80"/>
      <c r="AY35171" s="80"/>
      <c r="AZ35171" s="80"/>
      <c r="BA35171" s="80"/>
      <c r="BB35171" s="80"/>
    </row>
    <row r="35172" spans="9:54" x14ac:dyDescent="0.25">
      <c r="I35172" s="80"/>
      <c r="AX35172" s="80"/>
      <c r="AY35172" s="80"/>
      <c r="AZ35172" s="80"/>
      <c r="BA35172" s="80"/>
      <c r="BB35172" s="80"/>
    </row>
    <row r="35173" spans="9:54" x14ac:dyDescent="0.25">
      <c r="I35173" s="80"/>
      <c r="AX35173" s="80"/>
      <c r="AY35173" s="80"/>
      <c r="AZ35173" s="80"/>
      <c r="BA35173" s="80"/>
      <c r="BB35173" s="80"/>
    </row>
    <row r="35174" spans="9:54" x14ac:dyDescent="0.25">
      <c r="I35174" s="80"/>
      <c r="AX35174" s="80"/>
      <c r="AY35174" s="80"/>
      <c r="AZ35174" s="80"/>
      <c r="BA35174" s="80"/>
      <c r="BB35174" s="80"/>
    </row>
    <row r="35175" spans="9:54" x14ac:dyDescent="0.25">
      <c r="I35175" s="80"/>
      <c r="AX35175" s="80"/>
      <c r="AY35175" s="80"/>
      <c r="AZ35175" s="80"/>
      <c r="BA35175" s="80"/>
      <c r="BB35175" s="80"/>
    </row>
    <row r="35176" spans="9:54" x14ac:dyDescent="0.25">
      <c r="I35176" s="80"/>
      <c r="AX35176" s="80"/>
      <c r="AY35176" s="80"/>
      <c r="AZ35176" s="80"/>
      <c r="BA35176" s="80"/>
      <c r="BB35176" s="80"/>
    </row>
    <row r="35177" spans="9:54" x14ac:dyDescent="0.25">
      <c r="I35177" s="80"/>
      <c r="AX35177" s="80"/>
      <c r="AY35177" s="80"/>
      <c r="AZ35177" s="80"/>
      <c r="BA35177" s="80"/>
      <c r="BB35177" s="80"/>
    </row>
    <row r="35178" spans="9:54" x14ac:dyDescent="0.25">
      <c r="I35178" s="80"/>
      <c r="AX35178" s="80"/>
      <c r="AY35178" s="80"/>
      <c r="AZ35178" s="80"/>
      <c r="BA35178" s="80"/>
      <c r="BB35178" s="80"/>
    </row>
    <row r="35179" spans="9:54" x14ac:dyDescent="0.25">
      <c r="I35179" s="80"/>
      <c r="AX35179" s="80"/>
      <c r="AY35179" s="80"/>
      <c r="AZ35179" s="80"/>
      <c r="BA35179" s="80"/>
      <c r="BB35179" s="80"/>
    </row>
    <row r="35180" spans="9:54" x14ac:dyDescent="0.25">
      <c r="I35180" s="80"/>
      <c r="AX35180" s="80"/>
      <c r="AY35180" s="80"/>
      <c r="AZ35180" s="80"/>
      <c r="BA35180" s="80"/>
      <c r="BB35180" s="80"/>
    </row>
    <row r="35181" spans="9:54" x14ac:dyDescent="0.25">
      <c r="I35181" s="80"/>
      <c r="AX35181" s="80"/>
      <c r="AY35181" s="80"/>
      <c r="AZ35181" s="80"/>
      <c r="BA35181" s="80"/>
      <c r="BB35181" s="80"/>
    </row>
    <row r="35182" spans="9:54" x14ac:dyDescent="0.25">
      <c r="I35182" s="80"/>
      <c r="AX35182" s="80"/>
      <c r="AY35182" s="80"/>
      <c r="AZ35182" s="80"/>
      <c r="BA35182" s="80"/>
      <c r="BB35182" s="80"/>
    </row>
    <row r="35183" spans="9:54" x14ac:dyDescent="0.25">
      <c r="I35183" s="80"/>
      <c r="AX35183" s="80"/>
      <c r="AY35183" s="80"/>
      <c r="AZ35183" s="80"/>
      <c r="BA35183" s="80"/>
      <c r="BB35183" s="80"/>
    </row>
    <row r="35184" spans="9:54" x14ac:dyDescent="0.25">
      <c r="I35184" s="80"/>
      <c r="AX35184" s="80"/>
      <c r="AY35184" s="80"/>
      <c r="AZ35184" s="80"/>
      <c r="BA35184" s="80"/>
      <c r="BB35184" s="80"/>
    </row>
    <row r="35185" spans="9:54" x14ac:dyDescent="0.25">
      <c r="I35185" s="80"/>
      <c r="AX35185" s="80"/>
      <c r="AY35185" s="80"/>
      <c r="AZ35185" s="80"/>
      <c r="BA35185" s="80"/>
      <c r="BB35185" s="80"/>
    </row>
    <row r="35186" spans="9:54" x14ac:dyDescent="0.25">
      <c r="I35186" s="80"/>
      <c r="AX35186" s="80"/>
      <c r="AY35186" s="80"/>
      <c r="AZ35186" s="80"/>
      <c r="BA35186" s="80"/>
      <c r="BB35186" s="80"/>
    </row>
    <row r="35187" spans="9:54" x14ac:dyDescent="0.25">
      <c r="I35187" s="80"/>
      <c r="AX35187" s="80"/>
      <c r="AY35187" s="80"/>
      <c r="AZ35187" s="80"/>
      <c r="BA35187" s="80"/>
      <c r="BB35187" s="80"/>
    </row>
    <row r="35188" spans="9:54" x14ac:dyDescent="0.25">
      <c r="I35188" s="80"/>
      <c r="AX35188" s="80"/>
      <c r="AY35188" s="80"/>
      <c r="AZ35188" s="80"/>
      <c r="BA35188" s="80"/>
      <c r="BB35188" s="80"/>
    </row>
    <row r="35189" spans="9:54" x14ac:dyDescent="0.25">
      <c r="I35189" s="80"/>
      <c r="AX35189" s="80"/>
      <c r="AY35189" s="80"/>
      <c r="AZ35189" s="80"/>
      <c r="BA35189" s="80"/>
      <c r="BB35189" s="80"/>
    </row>
    <row r="35190" spans="9:54" x14ac:dyDescent="0.25">
      <c r="I35190" s="80"/>
      <c r="AX35190" s="80"/>
      <c r="AY35190" s="80"/>
      <c r="AZ35190" s="80"/>
      <c r="BA35190" s="80"/>
      <c r="BB35190" s="80"/>
    </row>
    <row r="35191" spans="9:54" x14ac:dyDescent="0.25">
      <c r="I35191" s="80"/>
      <c r="AX35191" s="80"/>
      <c r="AY35191" s="80"/>
      <c r="AZ35191" s="80"/>
      <c r="BA35191" s="80"/>
      <c r="BB35191" s="80"/>
    </row>
    <row r="35192" spans="9:54" x14ac:dyDescent="0.25">
      <c r="I35192" s="80"/>
      <c r="AX35192" s="80"/>
      <c r="AY35192" s="80"/>
      <c r="AZ35192" s="80"/>
      <c r="BA35192" s="80"/>
      <c r="BB35192" s="80"/>
    </row>
    <row r="35193" spans="9:54" x14ac:dyDescent="0.25">
      <c r="I35193" s="80"/>
      <c r="AX35193" s="80"/>
      <c r="AY35193" s="80"/>
      <c r="AZ35193" s="80"/>
      <c r="BA35193" s="80"/>
      <c r="BB35193" s="80"/>
    </row>
    <row r="35194" spans="9:54" x14ac:dyDescent="0.25">
      <c r="I35194" s="80"/>
      <c r="AX35194" s="80"/>
      <c r="AY35194" s="80"/>
      <c r="AZ35194" s="80"/>
      <c r="BA35194" s="80"/>
      <c r="BB35194" s="80"/>
    </row>
    <row r="35195" spans="9:54" x14ac:dyDescent="0.25">
      <c r="I35195" s="80"/>
      <c r="AX35195" s="80"/>
      <c r="AY35195" s="80"/>
      <c r="AZ35195" s="80"/>
      <c r="BA35195" s="80"/>
      <c r="BB35195" s="80"/>
    </row>
    <row r="35196" spans="9:54" x14ac:dyDescent="0.25">
      <c r="I35196" s="80"/>
      <c r="AX35196" s="80"/>
      <c r="AY35196" s="80"/>
      <c r="AZ35196" s="80"/>
      <c r="BA35196" s="80"/>
      <c r="BB35196" s="80"/>
    </row>
    <row r="35197" spans="9:54" x14ac:dyDescent="0.25">
      <c r="I35197" s="80"/>
      <c r="AX35197" s="80"/>
      <c r="AY35197" s="80"/>
      <c r="AZ35197" s="80"/>
      <c r="BA35197" s="80"/>
      <c r="BB35197" s="80"/>
    </row>
    <row r="35198" spans="9:54" x14ac:dyDescent="0.25">
      <c r="I35198" s="80"/>
      <c r="AX35198" s="80"/>
      <c r="AY35198" s="80"/>
      <c r="AZ35198" s="80"/>
      <c r="BA35198" s="80"/>
      <c r="BB35198" s="80"/>
    </row>
    <row r="35199" spans="9:54" x14ac:dyDescent="0.25">
      <c r="I35199" s="80"/>
      <c r="AX35199" s="80"/>
      <c r="AY35199" s="80"/>
      <c r="AZ35199" s="80"/>
      <c r="BA35199" s="80"/>
      <c r="BB35199" s="80"/>
    </row>
    <row r="35200" spans="9:54" x14ac:dyDescent="0.25">
      <c r="I35200" s="80"/>
      <c r="AX35200" s="80"/>
      <c r="AY35200" s="80"/>
      <c r="AZ35200" s="80"/>
      <c r="BA35200" s="80"/>
      <c r="BB35200" s="80"/>
    </row>
    <row r="35201" spans="9:54" x14ac:dyDescent="0.25">
      <c r="I35201" s="80"/>
      <c r="AX35201" s="80"/>
      <c r="AY35201" s="80"/>
      <c r="AZ35201" s="80"/>
      <c r="BA35201" s="80"/>
      <c r="BB35201" s="80"/>
    </row>
    <row r="35202" spans="9:54" x14ac:dyDescent="0.25">
      <c r="I35202" s="80"/>
      <c r="AX35202" s="80"/>
      <c r="AY35202" s="80"/>
      <c r="AZ35202" s="80"/>
      <c r="BA35202" s="80"/>
      <c r="BB35202" s="80"/>
    </row>
    <row r="35203" spans="9:54" x14ac:dyDescent="0.25">
      <c r="I35203" s="80"/>
      <c r="AX35203" s="80"/>
      <c r="AY35203" s="80"/>
      <c r="AZ35203" s="80"/>
      <c r="BA35203" s="80"/>
      <c r="BB35203" s="80"/>
    </row>
    <row r="35204" spans="9:54" x14ac:dyDescent="0.25">
      <c r="I35204" s="80"/>
      <c r="AX35204" s="80"/>
      <c r="AY35204" s="80"/>
      <c r="AZ35204" s="80"/>
      <c r="BA35204" s="80"/>
      <c r="BB35204" s="80"/>
    </row>
    <row r="35205" spans="9:54" x14ac:dyDescent="0.25">
      <c r="I35205" s="80"/>
      <c r="AX35205" s="80"/>
      <c r="AY35205" s="80"/>
      <c r="AZ35205" s="80"/>
      <c r="BA35205" s="80"/>
      <c r="BB35205" s="80"/>
    </row>
    <row r="35206" spans="9:54" x14ac:dyDescent="0.25">
      <c r="I35206" s="80"/>
      <c r="AX35206" s="80"/>
      <c r="AY35206" s="80"/>
      <c r="AZ35206" s="80"/>
      <c r="BA35206" s="80"/>
      <c r="BB35206" s="80"/>
    </row>
    <row r="35207" spans="9:54" x14ac:dyDescent="0.25">
      <c r="I35207" s="80"/>
      <c r="AX35207" s="80"/>
      <c r="AY35207" s="80"/>
      <c r="AZ35207" s="80"/>
      <c r="BA35207" s="80"/>
      <c r="BB35207" s="80"/>
    </row>
    <row r="35208" spans="9:54" x14ac:dyDescent="0.25">
      <c r="I35208" s="80"/>
      <c r="AX35208" s="80"/>
      <c r="AY35208" s="80"/>
      <c r="AZ35208" s="80"/>
      <c r="BA35208" s="80"/>
      <c r="BB35208" s="80"/>
    </row>
    <row r="35209" spans="9:54" x14ac:dyDescent="0.25">
      <c r="I35209" s="80"/>
      <c r="AX35209" s="80"/>
      <c r="AY35209" s="80"/>
      <c r="AZ35209" s="80"/>
      <c r="BA35209" s="80"/>
      <c r="BB35209" s="80"/>
    </row>
    <row r="35210" spans="9:54" x14ac:dyDescent="0.25">
      <c r="I35210" s="80"/>
      <c r="AX35210" s="80"/>
      <c r="AY35210" s="80"/>
      <c r="AZ35210" s="80"/>
      <c r="BA35210" s="80"/>
      <c r="BB35210" s="80"/>
    </row>
    <row r="35211" spans="9:54" x14ac:dyDescent="0.25">
      <c r="I35211" s="80"/>
      <c r="AX35211" s="80"/>
      <c r="AY35211" s="80"/>
      <c r="AZ35211" s="80"/>
      <c r="BA35211" s="80"/>
      <c r="BB35211" s="80"/>
    </row>
    <row r="35212" spans="9:54" x14ac:dyDescent="0.25">
      <c r="I35212" s="80"/>
      <c r="AX35212" s="80"/>
      <c r="AY35212" s="80"/>
      <c r="AZ35212" s="80"/>
      <c r="BA35212" s="80"/>
      <c r="BB35212" s="80"/>
    </row>
    <row r="35213" spans="9:54" x14ac:dyDescent="0.25">
      <c r="I35213" s="80"/>
      <c r="AX35213" s="80"/>
      <c r="AY35213" s="80"/>
      <c r="AZ35213" s="80"/>
      <c r="BA35213" s="80"/>
      <c r="BB35213" s="80"/>
    </row>
    <row r="35214" spans="9:54" x14ac:dyDescent="0.25">
      <c r="I35214" s="80"/>
      <c r="AX35214" s="80"/>
      <c r="AY35214" s="80"/>
      <c r="AZ35214" s="80"/>
      <c r="BA35214" s="80"/>
      <c r="BB35214" s="80"/>
    </row>
    <row r="35215" spans="9:54" x14ac:dyDescent="0.25">
      <c r="I35215" s="80"/>
      <c r="AX35215" s="80"/>
      <c r="AY35215" s="80"/>
      <c r="AZ35215" s="80"/>
      <c r="BA35215" s="80"/>
      <c r="BB35215" s="80"/>
    </row>
    <row r="35216" spans="9:54" x14ac:dyDescent="0.25">
      <c r="I35216" s="80"/>
      <c r="AX35216" s="80"/>
      <c r="AY35216" s="80"/>
      <c r="AZ35216" s="80"/>
      <c r="BA35216" s="80"/>
      <c r="BB35216" s="80"/>
    </row>
    <row r="35217" spans="9:54" x14ac:dyDescent="0.25">
      <c r="I35217" s="80"/>
      <c r="AX35217" s="80"/>
      <c r="AY35217" s="80"/>
      <c r="AZ35217" s="80"/>
      <c r="BA35217" s="80"/>
      <c r="BB35217" s="80"/>
    </row>
    <row r="35218" spans="9:54" x14ac:dyDescent="0.25">
      <c r="I35218" s="80"/>
      <c r="AX35218" s="80"/>
      <c r="AY35218" s="80"/>
      <c r="AZ35218" s="80"/>
      <c r="BA35218" s="80"/>
      <c r="BB35218" s="80"/>
    </row>
    <row r="35219" spans="9:54" x14ac:dyDescent="0.25">
      <c r="I35219" s="80"/>
      <c r="AX35219" s="80"/>
      <c r="AY35219" s="80"/>
      <c r="AZ35219" s="80"/>
      <c r="BA35219" s="80"/>
      <c r="BB35219" s="80"/>
    </row>
    <row r="35220" spans="9:54" x14ac:dyDescent="0.25">
      <c r="I35220" s="80"/>
      <c r="AX35220" s="80"/>
      <c r="AY35220" s="80"/>
      <c r="AZ35220" s="80"/>
      <c r="BA35220" s="80"/>
      <c r="BB35220" s="80"/>
    </row>
    <row r="35221" spans="9:54" x14ac:dyDescent="0.25">
      <c r="I35221" s="80"/>
      <c r="AX35221" s="80"/>
      <c r="AY35221" s="80"/>
      <c r="AZ35221" s="80"/>
      <c r="BA35221" s="80"/>
      <c r="BB35221" s="80"/>
    </row>
    <row r="35222" spans="9:54" x14ac:dyDescent="0.25">
      <c r="I35222" s="80"/>
      <c r="AX35222" s="80"/>
      <c r="AY35222" s="80"/>
      <c r="AZ35222" s="80"/>
      <c r="BA35222" s="80"/>
      <c r="BB35222" s="80"/>
    </row>
    <row r="35223" spans="9:54" x14ac:dyDescent="0.25">
      <c r="I35223" s="80"/>
      <c r="AX35223" s="80"/>
      <c r="AY35223" s="80"/>
      <c r="AZ35223" s="80"/>
      <c r="BA35223" s="80"/>
      <c r="BB35223" s="80"/>
    </row>
    <row r="35224" spans="9:54" x14ac:dyDescent="0.25">
      <c r="I35224" s="80"/>
      <c r="AX35224" s="80"/>
      <c r="AY35224" s="80"/>
      <c r="AZ35224" s="80"/>
      <c r="BA35224" s="80"/>
      <c r="BB35224" s="80"/>
    </row>
    <row r="35225" spans="9:54" x14ac:dyDescent="0.25">
      <c r="I35225" s="80"/>
      <c r="AX35225" s="80"/>
      <c r="AY35225" s="80"/>
      <c r="AZ35225" s="80"/>
      <c r="BA35225" s="80"/>
      <c r="BB35225" s="80"/>
    </row>
    <row r="35226" spans="9:54" x14ac:dyDescent="0.25">
      <c r="I35226" s="80"/>
      <c r="AX35226" s="80"/>
      <c r="AY35226" s="80"/>
      <c r="AZ35226" s="80"/>
      <c r="BA35226" s="80"/>
      <c r="BB35226" s="80"/>
    </row>
    <row r="35227" spans="9:54" x14ac:dyDescent="0.25">
      <c r="I35227" s="80"/>
      <c r="AX35227" s="80"/>
      <c r="AY35227" s="80"/>
      <c r="AZ35227" s="80"/>
      <c r="BA35227" s="80"/>
      <c r="BB35227" s="80"/>
    </row>
    <row r="35228" spans="9:54" x14ac:dyDescent="0.25">
      <c r="I35228" s="80"/>
      <c r="AX35228" s="80"/>
      <c r="AY35228" s="80"/>
      <c r="AZ35228" s="80"/>
      <c r="BA35228" s="80"/>
      <c r="BB35228" s="80"/>
    </row>
    <row r="35229" spans="9:54" x14ac:dyDescent="0.25">
      <c r="I35229" s="80"/>
      <c r="AX35229" s="80"/>
      <c r="AY35229" s="80"/>
      <c r="AZ35229" s="80"/>
      <c r="BA35229" s="80"/>
      <c r="BB35229" s="80"/>
    </row>
    <row r="35230" spans="9:54" x14ac:dyDescent="0.25">
      <c r="I35230" s="80"/>
      <c r="AX35230" s="80"/>
      <c r="AY35230" s="80"/>
      <c r="AZ35230" s="80"/>
      <c r="BA35230" s="80"/>
      <c r="BB35230" s="80"/>
    </row>
    <row r="35231" spans="9:54" x14ac:dyDescent="0.25">
      <c r="I35231" s="80"/>
      <c r="AX35231" s="80"/>
      <c r="AY35231" s="80"/>
      <c r="AZ35231" s="80"/>
      <c r="BA35231" s="80"/>
      <c r="BB35231" s="80"/>
    </row>
    <row r="35232" spans="9:54" x14ac:dyDescent="0.25">
      <c r="I35232" s="80"/>
      <c r="AX35232" s="80"/>
      <c r="AY35232" s="80"/>
      <c r="AZ35232" s="80"/>
      <c r="BA35232" s="80"/>
      <c r="BB35232" s="80"/>
    </row>
    <row r="35233" spans="9:54" x14ac:dyDescent="0.25">
      <c r="I35233" s="80"/>
      <c r="AX35233" s="80"/>
      <c r="AY35233" s="80"/>
      <c r="AZ35233" s="80"/>
      <c r="BA35233" s="80"/>
      <c r="BB35233" s="80"/>
    </row>
    <row r="35234" spans="9:54" x14ac:dyDescent="0.25">
      <c r="I35234" s="80"/>
      <c r="AX35234" s="80"/>
      <c r="AY35234" s="80"/>
      <c r="AZ35234" s="80"/>
      <c r="BA35234" s="80"/>
      <c r="BB35234" s="80"/>
    </row>
    <row r="35235" spans="9:54" x14ac:dyDescent="0.25">
      <c r="I35235" s="80"/>
      <c r="AX35235" s="80"/>
      <c r="AY35235" s="80"/>
      <c r="AZ35235" s="80"/>
      <c r="BA35235" s="80"/>
      <c r="BB35235" s="80"/>
    </row>
    <row r="35236" spans="9:54" x14ac:dyDescent="0.25">
      <c r="I35236" s="80"/>
      <c r="AX35236" s="80"/>
      <c r="AY35236" s="80"/>
      <c r="AZ35236" s="80"/>
      <c r="BA35236" s="80"/>
      <c r="BB35236" s="80"/>
    </row>
    <row r="35237" spans="9:54" x14ac:dyDescent="0.25">
      <c r="I35237" s="80"/>
      <c r="AX35237" s="80"/>
      <c r="AY35237" s="80"/>
      <c r="AZ35237" s="80"/>
      <c r="BA35237" s="80"/>
      <c r="BB35237" s="80"/>
    </row>
    <row r="35238" spans="9:54" x14ac:dyDescent="0.25">
      <c r="I35238" s="80"/>
      <c r="AX35238" s="80"/>
      <c r="AY35238" s="80"/>
      <c r="AZ35238" s="80"/>
      <c r="BA35238" s="80"/>
      <c r="BB35238" s="80"/>
    </row>
    <row r="35239" spans="9:54" x14ac:dyDescent="0.25">
      <c r="I35239" s="80"/>
      <c r="AX35239" s="80"/>
      <c r="AY35239" s="80"/>
      <c r="AZ35239" s="80"/>
      <c r="BA35239" s="80"/>
      <c r="BB35239" s="80"/>
    </row>
    <row r="35240" spans="9:54" x14ac:dyDescent="0.25">
      <c r="I35240" s="80"/>
      <c r="AX35240" s="80"/>
      <c r="AY35240" s="80"/>
      <c r="AZ35240" s="80"/>
      <c r="BA35240" s="80"/>
      <c r="BB35240" s="80"/>
    </row>
    <row r="35241" spans="9:54" x14ac:dyDescent="0.25">
      <c r="I35241" s="80"/>
      <c r="AX35241" s="80"/>
      <c r="AY35241" s="80"/>
      <c r="AZ35241" s="80"/>
      <c r="BA35241" s="80"/>
      <c r="BB35241" s="80"/>
    </row>
    <row r="35242" spans="9:54" x14ac:dyDescent="0.25">
      <c r="I35242" s="80"/>
      <c r="AX35242" s="80"/>
      <c r="AY35242" s="80"/>
      <c r="AZ35242" s="80"/>
      <c r="BA35242" s="80"/>
      <c r="BB35242" s="80"/>
    </row>
    <row r="35243" spans="9:54" x14ac:dyDescent="0.25">
      <c r="I35243" s="80"/>
      <c r="AX35243" s="80"/>
      <c r="AY35243" s="80"/>
      <c r="AZ35243" s="80"/>
      <c r="BA35243" s="80"/>
      <c r="BB35243" s="80"/>
    </row>
    <row r="35244" spans="9:54" x14ac:dyDescent="0.25">
      <c r="I35244" s="80"/>
      <c r="AX35244" s="80"/>
      <c r="AY35244" s="80"/>
      <c r="AZ35244" s="80"/>
      <c r="BA35244" s="80"/>
      <c r="BB35244" s="80"/>
    </row>
    <row r="35245" spans="9:54" x14ac:dyDescent="0.25">
      <c r="I35245" s="80"/>
      <c r="AX35245" s="80"/>
      <c r="AY35245" s="80"/>
      <c r="AZ35245" s="80"/>
      <c r="BA35245" s="80"/>
      <c r="BB35245" s="80"/>
    </row>
    <row r="35246" spans="9:54" x14ac:dyDescent="0.25">
      <c r="I35246" s="80"/>
      <c r="AX35246" s="80"/>
      <c r="AY35246" s="80"/>
      <c r="AZ35246" s="80"/>
      <c r="BA35246" s="80"/>
      <c r="BB35246" s="80"/>
    </row>
    <row r="35247" spans="9:54" x14ac:dyDescent="0.25">
      <c r="I35247" s="80"/>
      <c r="AX35247" s="80"/>
      <c r="AY35247" s="80"/>
      <c r="AZ35247" s="80"/>
      <c r="BA35247" s="80"/>
      <c r="BB35247" s="80"/>
    </row>
    <row r="35248" spans="9:54" x14ac:dyDescent="0.25">
      <c r="I35248" s="80"/>
      <c r="AX35248" s="80"/>
      <c r="AY35248" s="80"/>
      <c r="AZ35248" s="80"/>
      <c r="BA35248" s="80"/>
      <c r="BB35248" s="80"/>
    </row>
    <row r="35249" spans="9:54" x14ac:dyDescent="0.25">
      <c r="I35249" s="80"/>
      <c r="AX35249" s="80"/>
      <c r="AY35249" s="80"/>
      <c r="AZ35249" s="80"/>
      <c r="BA35249" s="80"/>
      <c r="BB35249" s="80"/>
    </row>
    <row r="35250" spans="9:54" x14ac:dyDescent="0.25">
      <c r="I35250" s="80"/>
      <c r="AX35250" s="80"/>
      <c r="AY35250" s="80"/>
      <c r="AZ35250" s="80"/>
      <c r="BA35250" s="80"/>
      <c r="BB35250" s="80"/>
    </row>
    <row r="35251" spans="9:54" x14ac:dyDescent="0.25">
      <c r="I35251" s="80"/>
      <c r="AX35251" s="80"/>
      <c r="AY35251" s="80"/>
      <c r="AZ35251" s="80"/>
      <c r="BA35251" s="80"/>
      <c r="BB35251" s="80"/>
    </row>
    <row r="35252" spans="9:54" x14ac:dyDescent="0.25">
      <c r="I35252" s="80"/>
      <c r="AX35252" s="80"/>
      <c r="AY35252" s="80"/>
      <c r="AZ35252" s="80"/>
      <c r="BA35252" s="80"/>
      <c r="BB35252" s="80"/>
    </row>
    <row r="35253" spans="9:54" x14ac:dyDescent="0.25">
      <c r="I35253" s="80"/>
      <c r="AX35253" s="80"/>
      <c r="AY35253" s="80"/>
      <c r="AZ35253" s="80"/>
      <c r="BA35253" s="80"/>
      <c r="BB35253" s="80"/>
    </row>
    <row r="35254" spans="9:54" x14ac:dyDescent="0.25">
      <c r="I35254" s="80"/>
      <c r="AX35254" s="80"/>
      <c r="AY35254" s="80"/>
      <c r="AZ35254" s="80"/>
      <c r="BA35254" s="80"/>
      <c r="BB35254" s="80"/>
    </row>
    <row r="35255" spans="9:54" x14ac:dyDescent="0.25">
      <c r="I35255" s="80"/>
      <c r="AX35255" s="80"/>
      <c r="AY35255" s="80"/>
      <c r="AZ35255" s="80"/>
      <c r="BA35255" s="80"/>
      <c r="BB35255" s="80"/>
    </row>
    <row r="35256" spans="9:54" x14ac:dyDescent="0.25">
      <c r="I35256" s="80"/>
      <c r="AX35256" s="80"/>
      <c r="AY35256" s="80"/>
      <c r="AZ35256" s="80"/>
      <c r="BA35256" s="80"/>
      <c r="BB35256" s="80"/>
    </row>
    <row r="35257" spans="9:54" x14ac:dyDescent="0.25">
      <c r="I35257" s="80"/>
      <c r="AX35257" s="80"/>
      <c r="AY35257" s="80"/>
      <c r="AZ35257" s="80"/>
      <c r="BA35257" s="80"/>
      <c r="BB35257" s="80"/>
    </row>
    <row r="35258" spans="9:54" x14ac:dyDescent="0.25">
      <c r="I35258" s="80"/>
      <c r="AX35258" s="80"/>
      <c r="AY35258" s="80"/>
      <c r="AZ35258" s="80"/>
      <c r="BA35258" s="80"/>
      <c r="BB35258" s="80"/>
    </row>
    <row r="35259" spans="9:54" x14ac:dyDescent="0.25">
      <c r="I35259" s="80"/>
      <c r="AX35259" s="80"/>
      <c r="AY35259" s="80"/>
      <c r="AZ35259" s="80"/>
      <c r="BA35259" s="80"/>
      <c r="BB35259" s="80"/>
    </row>
    <row r="35260" spans="9:54" x14ac:dyDescent="0.25">
      <c r="I35260" s="80"/>
      <c r="AX35260" s="80"/>
      <c r="AY35260" s="80"/>
      <c r="AZ35260" s="80"/>
      <c r="BA35260" s="80"/>
      <c r="BB35260" s="80"/>
    </row>
    <row r="35261" spans="9:54" x14ac:dyDescent="0.25">
      <c r="I35261" s="80"/>
      <c r="AX35261" s="80"/>
      <c r="AY35261" s="80"/>
      <c r="AZ35261" s="80"/>
      <c r="BA35261" s="80"/>
      <c r="BB35261" s="80"/>
    </row>
    <row r="35262" spans="9:54" x14ac:dyDescent="0.25">
      <c r="I35262" s="80"/>
      <c r="AX35262" s="80"/>
      <c r="AY35262" s="80"/>
      <c r="AZ35262" s="80"/>
      <c r="BA35262" s="80"/>
      <c r="BB35262" s="80"/>
    </row>
    <row r="35263" spans="9:54" x14ac:dyDescent="0.25">
      <c r="I35263" s="80"/>
      <c r="AX35263" s="80"/>
      <c r="AY35263" s="80"/>
      <c r="AZ35263" s="80"/>
      <c r="BA35263" s="80"/>
      <c r="BB35263" s="80"/>
    </row>
    <row r="35264" spans="9:54" x14ac:dyDescent="0.25">
      <c r="I35264" s="80"/>
      <c r="AX35264" s="80"/>
      <c r="AY35264" s="80"/>
      <c r="AZ35264" s="80"/>
      <c r="BA35264" s="80"/>
      <c r="BB35264" s="80"/>
    </row>
    <row r="35265" spans="9:54" x14ac:dyDescent="0.25">
      <c r="I35265" s="80"/>
      <c r="AX35265" s="80"/>
      <c r="AY35265" s="80"/>
      <c r="AZ35265" s="80"/>
      <c r="BA35265" s="80"/>
      <c r="BB35265" s="80"/>
    </row>
    <row r="35266" spans="9:54" x14ac:dyDescent="0.25">
      <c r="I35266" s="80"/>
      <c r="AX35266" s="80"/>
      <c r="AY35266" s="80"/>
      <c r="AZ35266" s="80"/>
      <c r="BA35266" s="80"/>
      <c r="BB35266" s="80"/>
    </row>
    <row r="35267" spans="9:54" x14ac:dyDescent="0.25">
      <c r="I35267" s="80"/>
      <c r="AX35267" s="80"/>
      <c r="AY35267" s="80"/>
      <c r="AZ35267" s="80"/>
      <c r="BA35267" s="80"/>
      <c r="BB35267" s="80"/>
    </row>
    <row r="35268" spans="9:54" x14ac:dyDescent="0.25">
      <c r="I35268" s="80"/>
      <c r="AX35268" s="80"/>
      <c r="AY35268" s="80"/>
      <c r="AZ35268" s="80"/>
      <c r="BA35268" s="80"/>
      <c r="BB35268" s="80"/>
    </row>
    <row r="35269" spans="9:54" x14ac:dyDescent="0.25">
      <c r="I35269" s="80"/>
      <c r="AX35269" s="80"/>
      <c r="AY35269" s="80"/>
      <c r="AZ35269" s="80"/>
      <c r="BA35269" s="80"/>
      <c r="BB35269" s="80"/>
    </row>
    <row r="35270" spans="9:54" x14ac:dyDescent="0.25">
      <c r="I35270" s="80"/>
      <c r="AX35270" s="80"/>
      <c r="AY35270" s="80"/>
      <c r="AZ35270" s="80"/>
      <c r="BA35270" s="80"/>
      <c r="BB35270" s="80"/>
    </row>
    <row r="35271" spans="9:54" x14ac:dyDescent="0.25">
      <c r="I35271" s="80"/>
      <c r="AX35271" s="80"/>
      <c r="AY35271" s="80"/>
      <c r="AZ35271" s="80"/>
      <c r="BA35271" s="80"/>
      <c r="BB35271" s="80"/>
    </row>
    <row r="35272" spans="9:54" x14ac:dyDescent="0.25">
      <c r="I35272" s="80"/>
      <c r="AX35272" s="80"/>
      <c r="AY35272" s="80"/>
      <c r="AZ35272" s="80"/>
      <c r="BA35272" s="80"/>
      <c r="BB35272" s="80"/>
    </row>
    <row r="35273" spans="9:54" x14ac:dyDescent="0.25">
      <c r="I35273" s="80"/>
      <c r="AX35273" s="80"/>
      <c r="AY35273" s="80"/>
      <c r="AZ35273" s="80"/>
      <c r="BA35273" s="80"/>
      <c r="BB35273" s="80"/>
    </row>
    <row r="35274" spans="9:54" x14ac:dyDescent="0.25">
      <c r="I35274" s="80"/>
      <c r="AX35274" s="80"/>
      <c r="AY35274" s="80"/>
      <c r="AZ35274" s="80"/>
      <c r="BA35274" s="80"/>
      <c r="BB35274" s="80"/>
    </row>
    <row r="35275" spans="9:54" x14ac:dyDescent="0.25">
      <c r="I35275" s="80"/>
      <c r="AX35275" s="80"/>
      <c r="AY35275" s="80"/>
      <c r="AZ35275" s="80"/>
      <c r="BA35275" s="80"/>
      <c r="BB35275" s="80"/>
    </row>
    <row r="35276" spans="9:54" x14ac:dyDescent="0.25">
      <c r="I35276" s="80"/>
      <c r="AX35276" s="80"/>
      <c r="AY35276" s="80"/>
      <c r="AZ35276" s="80"/>
      <c r="BA35276" s="80"/>
      <c r="BB35276" s="80"/>
    </row>
    <row r="35277" spans="9:54" x14ac:dyDescent="0.25">
      <c r="I35277" s="80"/>
      <c r="AX35277" s="80"/>
      <c r="AY35277" s="80"/>
      <c r="AZ35277" s="80"/>
      <c r="BA35277" s="80"/>
      <c r="BB35277" s="80"/>
    </row>
    <row r="35278" spans="9:54" x14ac:dyDescent="0.25">
      <c r="I35278" s="80"/>
      <c r="AX35278" s="80"/>
      <c r="AY35278" s="80"/>
      <c r="AZ35278" s="80"/>
      <c r="BA35278" s="80"/>
      <c r="BB35278" s="80"/>
    </row>
    <row r="35279" spans="9:54" x14ac:dyDescent="0.25">
      <c r="I35279" s="80"/>
      <c r="AX35279" s="80"/>
      <c r="AY35279" s="80"/>
      <c r="AZ35279" s="80"/>
      <c r="BA35279" s="80"/>
      <c r="BB35279" s="80"/>
    </row>
    <row r="35280" spans="9:54" x14ac:dyDescent="0.25">
      <c r="I35280" s="80"/>
      <c r="AX35280" s="80"/>
      <c r="AY35280" s="80"/>
      <c r="AZ35280" s="80"/>
      <c r="BA35280" s="80"/>
      <c r="BB35280" s="80"/>
    </row>
    <row r="35281" spans="9:54" x14ac:dyDescent="0.25">
      <c r="I35281" s="80"/>
      <c r="AX35281" s="80"/>
      <c r="AY35281" s="80"/>
      <c r="AZ35281" s="80"/>
      <c r="BA35281" s="80"/>
      <c r="BB35281" s="80"/>
    </row>
    <row r="35282" spans="9:54" x14ac:dyDescent="0.25">
      <c r="I35282" s="80"/>
      <c r="AX35282" s="80"/>
      <c r="AY35282" s="80"/>
      <c r="AZ35282" s="80"/>
      <c r="BA35282" s="80"/>
      <c r="BB35282" s="80"/>
    </row>
    <row r="35283" spans="9:54" x14ac:dyDescent="0.25">
      <c r="I35283" s="80"/>
      <c r="AX35283" s="80"/>
      <c r="AY35283" s="80"/>
      <c r="AZ35283" s="80"/>
      <c r="BA35283" s="80"/>
      <c r="BB35283" s="80"/>
    </row>
    <row r="35284" spans="9:54" x14ac:dyDescent="0.25">
      <c r="I35284" s="80"/>
      <c r="AX35284" s="80"/>
      <c r="AY35284" s="80"/>
      <c r="AZ35284" s="80"/>
      <c r="BA35284" s="80"/>
      <c r="BB35284" s="80"/>
    </row>
    <row r="35285" spans="9:54" x14ac:dyDescent="0.25">
      <c r="I35285" s="80"/>
      <c r="AX35285" s="80"/>
      <c r="AY35285" s="80"/>
      <c r="AZ35285" s="80"/>
      <c r="BA35285" s="80"/>
      <c r="BB35285" s="80"/>
    </row>
    <row r="35286" spans="9:54" x14ac:dyDescent="0.25">
      <c r="I35286" s="80"/>
      <c r="AX35286" s="80"/>
      <c r="AY35286" s="80"/>
      <c r="AZ35286" s="80"/>
      <c r="BA35286" s="80"/>
      <c r="BB35286" s="80"/>
    </row>
    <row r="35287" spans="9:54" x14ac:dyDescent="0.25">
      <c r="I35287" s="80"/>
      <c r="AX35287" s="80"/>
      <c r="AY35287" s="80"/>
      <c r="AZ35287" s="80"/>
      <c r="BA35287" s="80"/>
      <c r="BB35287" s="80"/>
    </row>
    <row r="35288" spans="9:54" x14ac:dyDescent="0.25">
      <c r="I35288" s="80"/>
      <c r="AX35288" s="80"/>
      <c r="AY35288" s="80"/>
      <c r="AZ35288" s="80"/>
      <c r="BA35288" s="80"/>
      <c r="BB35288" s="80"/>
    </row>
    <row r="35289" spans="9:54" x14ac:dyDescent="0.25">
      <c r="I35289" s="80"/>
      <c r="AX35289" s="80"/>
      <c r="AY35289" s="80"/>
      <c r="AZ35289" s="80"/>
      <c r="BA35289" s="80"/>
      <c r="BB35289" s="80"/>
    </row>
    <row r="35290" spans="9:54" x14ac:dyDescent="0.25">
      <c r="I35290" s="80"/>
      <c r="AX35290" s="80"/>
      <c r="AY35290" s="80"/>
      <c r="AZ35290" s="80"/>
      <c r="BA35290" s="80"/>
      <c r="BB35290" s="80"/>
    </row>
    <row r="35291" spans="9:54" x14ac:dyDescent="0.25">
      <c r="I35291" s="80"/>
      <c r="AX35291" s="80"/>
      <c r="AY35291" s="80"/>
      <c r="AZ35291" s="80"/>
      <c r="BA35291" s="80"/>
      <c r="BB35291" s="80"/>
    </row>
    <row r="35292" spans="9:54" x14ac:dyDescent="0.25">
      <c r="I35292" s="80"/>
      <c r="AX35292" s="80"/>
      <c r="AY35292" s="80"/>
      <c r="AZ35292" s="80"/>
      <c r="BA35292" s="80"/>
      <c r="BB35292" s="80"/>
    </row>
    <row r="35293" spans="9:54" x14ac:dyDescent="0.25">
      <c r="I35293" s="80"/>
      <c r="AX35293" s="80"/>
      <c r="AY35293" s="80"/>
      <c r="AZ35293" s="80"/>
      <c r="BA35293" s="80"/>
      <c r="BB35293" s="80"/>
    </row>
    <row r="35294" spans="9:54" x14ac:dyDescent="0.25">
      <c r="I35294" s="80"/>
      <c r="AX35294" s="80"/>
      <c r="AY35294" s="80"/>
      <c r="AZ35294" s="80"/>
      <c r="BA35294" s="80"/>
      <c r="BB35294" s="80"/>
    </row>
    <row r="35295" spans="9:54" x14ac:dyDescent="0.25">
      <c r="I35295" s="80"/>
      <c r="AX35295" s="80"/>
      <c r="AY35295" s="80"/>
      <c r="AZ35295" s="80"/>
      <c r="BA35295" s="80"/>
      <c r="BB35295" s="80"/>
    </row>
    <row r="35296" spans="9:54" x14ac:dyDescent="0.25">
      <c r="I35296" s="80"/>
      <c r="AX35296" s="80"/>
      <c r="AY35296" s="80"/>
      <c r="AZ35296" s="80"/>
      <c r="BA35296" s="80"/>
      <c r="BB35296" s="80"/>
    </row>
    <row r="35297" spans="9:54" x14ac:dyDescent="0.25">
      <c r="I35297" s="80"/>
      <c r="AX35297" s="80"/>
      <c r="AY35297" s="80"/>
      <c r="AZ35297" s="80"/>
      <c r="BA35297" s="80"/>
      <c r="BB35297" s="80"/>
    </row>
    <row r="35298" spans="9:54" x14ac:dyDescent="0.25">
      <c r="I35298" s="80"/>
      <c r="AX35298" s="80"/>
      <c r="AY35298" s="80"/>
      <c r="AZ35298" s="80"/>
      <c r="BA35298" s="80"/>
      <c r="BB35298" s="80"/>
    </row>
    <row r="35299" spans="9:54" x14ac:dyDescent="0.25">
      <c r="I35299" s="80"/>
      <c r="AX35299" s="80"/>
      <c r="AY35299" s="80"/>
      <c r="AZ35299" s="80"/>
      <c r="BA35299" s="80"/>
      <c r="BB35299" s="80"/>
    </row>
    <row r="35300" spans="9:54" x14ac:dyDescent="0.25">
      <c r="I35300" s="80"/>
      <c r="AX35300" s="80"/>
      <c r="AY35300" s="80"/>
      <c r="AZ35300" s="80"/>
      <c r="BA35300" s="80"/>
      <c r="BB35300" s="80"/>
    </row>
    <row r="35301" spans="9:54" x14ac:dyDescent="0.25">
      <c r="I35301" s="80"/>
      <c r="AX35301" s="80"/>
      <c r="AY35301" s="80"/>
      <c r="AZ35301" s="80"/>
      <c r="BA35301" s="80"/>
      <c r="BB35301" s="80"/>
    </row>
    <row r="35302" spans="9:54" x14ac:dyDescent="0.25">
      <c r="I35302" s="80"/>
      <c r="AX35302" s="80"/>
      <c r="AY35302" s="80"/>
      <c r="AZ35302" s="80"/>
      <c r="BA35302" s="80"/>
      <c r="BB35302" s="80"/>
    </row>
    <row r="35303" spans="9:54" x14ac:dyDescent="0.25">
      <c r="I35303" s="80"/>
      <c r="AX35303" s="80"/>
      <c r="AY35303" s="80"/>
      <c r="AZ35303" s="80"/>
      <c r="BA35303" s="80"/>
      <c r="BB35303" s="80"/>
    </row>
    <row r="35304" spans="9:54" x14ac:dyDescent="0.25">
      <c r="I35304" s="80"/>
      <c r="AX35304" s="80"/>
      <c r="AY35304" s="80"/>
      <c r="AZ35304" s="80"/>
      <c r="BA35304" s="80"/>
      <c r="BB35304" s="80"/>
    </row>
    <row r="35305" spans="9:54" x14ac:dyDescent="0.25">
      <c r="I35305" s="80"/>
      <c r="AX35305" s="80"/>
      <c r="AY35305" s="80"/>
      <c r="AZ35305" s="80"/>
      <c r="BA35305" s="80"/>
      <c r="BB35305" s="80"/>
    </row>
    <row r="35306" spans="9:54" x14ac:dyDescent="0.25">
      <c r="I35306" s="80"/>
      <c r="AX35306" s="80"/>
      <c r="AY35306" s="80"/>
      <c r="AZ35306" s="80"/>
      <c r="BA35306" s="80"/>
      <c r="BB35306" s="80"/>
    </row>
    <row r="35307" spans="9:54" x14ac:dyDescent="0.25">
      <c r="I35307" s="80"/>
      <c r="AX35307" s="80"/>
      <c r="AY35307" s="80"/>
      <c r="AZ35307" s="80"/>
      <c r="BA35307" s="80"/>
      <c r="BB35307" s="80"/>
    </row>
    <row r="35308" spans="9:54" x14ac:dyDescent="0.25">
      <c r="I35308" s="80"/>
      <c r="AX35308" s="80"/>
      <c r="AY35308" s="80"/>
      <c r="AZ35308" s="80"/>
      <c r="BA35308" s="80"/>
      <c r="BB35308" s="80"/>
    </row>
    <row r="35309" spans="9:54" x14ac:dyDescent="0.25">
      <c r="I35309" s="80"/>
      <c r="AX35309" s="80"/>
      <c r="AY35309" s="80"/>
      <c r="AZ35309" s="80"/>
      <c r="BA35309" s="80"/>
      <c r="BB35309" s="80"/>
    </row>
    <row r="35310" spans="9:54" x14ac:dyDescent="0.25">
      <c r="I35310" s="80"/>
      <c r="AX35310" s="80"/>
      <c r="AY35310" s="80"/>
      <c r="AZ35310" s="80"/>
      <c r="BA35310" s="80"/>
      <c r="BB35310" s="80"/>
    </row>
    <row r="35311" spans="9:54" x14ac:dyDescent="0.25">
      <c r="I35311" s="80"/>
      <c r="AX35311" s="80"/>
      <c r="AY35311" s="80"/>
      <c r="AZ35311" s="80"/>
      <c r="BA35311" s="80"/>
      <c r="BB35311" s="80"/>
    </row>
    <row r="35312" spans="9:54" x14ac:dyDescent="0.25">
      <c r="I35312" s="80"/>
      <c r="AX35312" s="80"/>
      <c r="AY35312" s="80"/>
      <c r="AZ35312" s="80"/>
      <c r="BA35312" s="80"/>
      <c r="BB35312" s="80"/>
    </row>
    <row r="35313" spans="9:54" x14ac:dyDescent="0.25">
      <c r="I35313" s="80"/>
      <c r="AX35313" s="80"/>
      <c r="AY35313" s="80"/>
      <c r="AZ35313" s="80"/>
      <c r="BA35313" s="80"/>
      <c r="BB35313" s="80"/>
    </row>
    <row r="35314" spans="9:54" x14ac:dyDescent="0.25">
      <c r="I35314" s="80"/>
      <c r="AX35314" s="80"/>
      <c r="AY35314" s="80"/>
      <c r="AZ35314" s="80"/>
      <c r="BA35314" s="80"/>
      <c r="BB35314" s="80"/>
    </row>
    <row r="35315" spans="9:54" x14ac:dyDescent="0.25">
      <c r="I35315" s="80"/>
      <c r="AX35315" s="80"/>
      <c r="AY35315" s="80"/>
      <c r="AZ35315" s="80"/>
      <c r="BA35315" s="80"/>
      <c r="BB35315" s="80"/>
    </row>
    <row r="35316" spans="9:54" x14ac:dyDescent="0.25">
      <c r="I35316" s="80"/>
      <c r="AX35316" s="80"/>
      <c r="AY35316" s="80"/>
      <c r="AZ35316" s="80"/>
      <c r="BA35316" s="80"/>
      <c r="BB35316" s="80"/>
    </row>
    <row r="35317" spans="9:54" x14ac:dyDescent="0.25">
      <c r="I35317" s="80"/>
      <c r="AX35317" s="80"/>
      <c r="AY35317" s="80"/>
      <c r="AZ35317" s="80"/>
      <c r="BA35317" s="80"/>
      <c r="BB35317" s="80"/>
    </row>
    <row r="35318" spans="9:54" x14ac:dyDescent="0.25">
      <c r="I35318" s="80"/>
      <c r="AX35318" s="80"/>
      <c r="AY35318" s="80"/>
      <c r="AZ35318" s="80"/>
      <c r="BA35318" s="80"/>
      <c r="BB35318" s="80"/>
    </row>
    <row r="35319" spans="9:54" x14ac:dyDescent="0.25">
      <c r="I35319" s="80"/>
      <c r="AX35319" s="80"/>
      <c r="AY35319" s="80"/>
      <c r="AZ35319" s="80"/>
      <c r="BA35319" s="80"/>
      <c r="BB35319" s="80"/>
    </row>
    <row r="35320" spans="9:54" x14ac:dyDescent="0.25">
      <c r="I35320" s="80"/>
      <c r="AX35320" s="80"/>
      <c r="AY35320" s="80"/>
      <c r="AZ35320" s="80"/>
      <c r="BA35320" s="80"/>
      <c r="BB35320" s="80"/>
    </row>
    <row r="35321" spans="9:54" x14ac:dyDescent="0.25">
      <c r="I35321" s="80"/>
      <c r="AX35321" s="80"/>
      <c r="AY35321" s="80"/>
      <c r="AZ35321" s="80"/>
      <c r="BA35321" s="80"/>
      <c r="BB35321" s="80"/>
    </row>
    <row r="35322" spans="9:54" x14ac:dyDescent="0.25">
      <c r="I35322" s="80"/>
      <c r="AX35322" s="80"/>
      <c r="AY35322" s="80"/>
      <c r="AZ35322" s="80"/>
      <c r="BA35322" s="80"/>
      <c r="BB35322" s="80"/>
    </row>
    <row r="35323" spans="9:54" x14ac:dyDescent="0.25">
      <c r="I35323" s="80"/>
      <c r="AX35323" s="80"/>
      <c r="AY35323" s="80"/>
      <c r="AZ35323" s="80"/>
      <c r="BA35323" s="80"/>
      <c r="BB35323" s="80"/>
    </row>
    <row r="35324" spans="9:54" x14ac:dyDescent="0.25">
      <c r="I35324" s="80"/>
      <c r="AX35324" s="80"/>
      <c r="AY35324" s="80"/>
      <c r="AZ35324" s="80"/>
      <c r="BA35324" s="80"/>
      <c r="BB35324" s="80"/>
    </row>
    <row r="35325" spans="9:54" x14ac:dyDescent="0.25">
      <c r="I35325" s="80"/>
      <c r="AX35325" s="80"/>
      <c r="AY35325" s="80"/>
      <c r="AZ35325" s="80"/>
      <c r="BA35325" s="80"/>
      <c r="BB35325" s="80"/>
    </row>
    <row r="35326" spans="9:54" x14ac:dyDescent="0.25">
      <c r="I35326" s="80"/>
      <c r="AX35326" s="80"/>
      <c r="AY35326" s="80"/>
      <c r="AZ35326" s="80"/>
      <c r="BA35326" s="80"/>
      <c r="BB35326" s="80"/>
    </row>
    <row r="35327" spans="9:54" x14ac:dyDescent="0.25">
      <c r="I35327" s="80"/>
      <c r="AX35327" s="80"/>
      <c r="AY35327" s="80"/>
      <c r="AZ35327" s="80"/>
      <c r="BA35327" s="80"/>
      <c r="BB35327" s="80"/>
    </row>
    <row r="35328" spans="9:54" x14ac:dyDescent="0.25">
      <c r="I35328" s="80"/>
      <c r="AX35328" s="80"/>
      <c r="AY35328" s="80"/>
      <c r="AZ35328" s="80"/>
      <c r="BA35328" s="80"/>
      <c r="BB35328" s="80"/>
    </row>
    <row r="35329" spans="9:54" x14ac:dyDescent="0.25">
      <c r="I35329" s="80"/>
      <c r="AX35329" s="80"/>
      <c r="AY35329" s="80"/>
      <c r="AZ35329" s="80"/>
      <c r="BA35329" s="80"/>
      <c r="BB35329" s="80"/>
    </row>
    <row r="35330" spans="9:54" x14ac:dyDescent="0.25">
      <c r="I35330" s="80"/>
      <c r="AX35330" s="80"/>
      <c r="AY35330" s="80"/>
      <c r="AZ35330" s="80"/>
      <c r="BA35330" s="80"/>
      <c r="BB35330" s="80"/>
    </row>
    <row r="35331" spans="9:54" x14ac:dyDescent="0.25">
      <c r="I35331" s="80"/>
      <c r="AX35331" s="80"/>
      <c r="AY35331" s="80"/>
      <c r="AZ35331" s="80"/>
      <c r="BA35331" s="80"/>
      <c r="BB35331" s="80"/>
    </row>
    <row r="35332" spans="9:54" x14ac:dyDescent="0.25">
      <c r="I35332" s="80"/>
      <c r="AX35332" s="80"/>
      <c r="AY35332" s="80"/>
      <c r="AZ35332" s="80"/>
      <c r="BA35332" s="80"/>
      <c r="BB35332" s="80"/>
    </row>
    <row r="35333" spans="9:54" x14ac:dyDescent="0.25">
      <c r="I35333" s="80"/>
      <c r="AX35333" s="80"/>
      <c r="AY35333" s="80"/>
      <c r="AZ35333" s="80"/>
      <c r="BA35333" s="80"/>
      <c r="BB35333" s="80"/>
    </row>
    <row r="35334" spans="9:54" x14ac:dyDescent="0.25">
      <c r="I35334" s="80"/>
      <c r="AX35334" s="80"/>
      <c r="AY35334" s="80"/>
      <c r="AZ35334" s="80"/>
      <c r="BA35334" s="80"/>
      <c r="BB35334" s="80"/>
    </row>
    <row r="35335" spans="9:54" x14ac:dyDescent="0.25">
      <c r="I35335" s="80"/>
      <c r="AX35335" s="80"/>
      <c r="AY35335" s="80"/>
      <c r="AZ35335" s="80"/>
      <c r="BA35335" s="80"/>
      <c r="BB35335" s="80"/>
    </row>
    <row r="35336" spans="9:54" x14ac:dyDescent="0.25">
      <c r="I35336" s="80"/>
      <c r="AX35336" s="80"/>
      <c r="AY35336" s="80"/>
      <c r="AZ35336" s="80"/>
      <c r="BA35336" s="80"/>
      <c r="BB35336" s="80"/>
    </row>
    <row r="35337" spans="9:54" x14ac:dyDescent="0.25">
      <c r="I35337" s="80"/>
      <c r="AX35337" s="80"/>
      <c r="AY35337" s="80"/>
      <c r="AZ35337" s="80"/>
      <c r="BA35337" s="80"/>
      <c r="BB35337" s="80"/>
    </row>
    <row r="35338" spans="9:54" x14ac:dyDescent="0.25">
      <c r="I35338" s="80"/>
      <c r="AX35338" s="80"/>
      <c r="AY35338" s="80"/>
      <c r="AZ35338" s="80"/>
      <c r="BA35338" s="80"/>
      <c r="BB35338" s="80"/>
    </row>
    <row r="35339" spans="9:54" x14ac:dyDescent="0.25">
      <c r="I35339" s="80"/>
      <c r="AX35339" s="80"/>
      <c r="AY35339" s="80"/>
      <c r="AZ35339" s="80"/>
      <c r="BA35339" s="80"/>
      <c r="BB35339" s="80"/>
    </row>
    <row r="35340" spans="9:54" x14ac:dyDescent="0.25">
      <c r="I35340" s="80"/>
      <c r="AX35340" s="80"/>
      <c r="AY35340" s="80"/>
      <c r="AZ35340" s="80"/>
      <c r="BA35340" s="80"/>
      <c r="BB35340" s="80"/>
    </row>
    <row r="35341" spans="9:54" x14ac:dyDescent="0.25">
      <c r="I35341" s="80"/>
      <c r="AX35341" s="80"/>
      <c r="AY35341" s="80"/>
      <c r="AZ35341" s="80"/>
      <c r="BA35341" s="80"/>
      <c r="BB35341" s="80"/>
    </row>
    <row r="35342" spans="9:54" x14ac:dyDescent="0.25">
      <c r="I35342" s="80"/>
      <c r="AX35342" s="80"/>
      <c r="AY35342" s="80"/>
      <c r="AZ35342" s="80"/>
      <c r="BA35342" s="80"/>
      <c r="BB35342" s="80"/>
    </row>
    <row r="35343" spans="9:54" x14ac:dyDescent="0.25">
      <c r="I35343" s="80"/>
      <c r="AX35343" s="80"/>
      <c r="AY35343" s="80"/>
      <c r="AZ35343" s="80"/>
      <c r="BA35343" s="80"/>
      <c r="BB35343" s="80"/>
    </row>
    <row r="35344" spans="9:54" x14ac:dyDescent="0.25">
      <c r="I35344" s="80"/>
      <c r="AX35344" s="80"/>
      <c r="AY35344" s="80"/>
      <c r="AZ35344" s="80"/>
      <c r="BA35344" s="80"/>
      <c r="BB35344" s="80"/>
    </row>
    <row r="35345" spans="9:54" x14ac:dyDescent="0.25">
      <c r="I35345" s="80"/>
      <c r="AX35345" s="80"/>
      <c r="AY35345" s="80"/>
      <c r="AZ35345" s="80"/>
      <c r="BA35345" s="80"/>
      <c r="BB35345" s="80"/>
    </row>
    <row r="35346" spans="9:54" x14ac:dyDescent="0.25">
      <c r="I35346" s="80"/>
      <c r="AX35346" s="80"/>
      <c r="AY35346" s="80"/>
      <c r="AZ35346" s="80"/>
      <c r="BA35346" s="80"/>
      <c r="BB35346" s="80"/>
    </row>
    <row r="35347" spans="9:54" x14ac:dyDescent="0.25">
      <c r="I35347" s="80"/>
      <c r="AX35347" s="80"/>
      <c r="AY35347" s="80"/>
      <c r="AZ35347" s="80"/>
      <c r="BA35347" s="80"/>
      <c r="BB35347" s="80"/>
    </row>
    <row r="35348" spans="9:54" x14ac:dyDescent="0.25">
      <c r="I35348" s="80"/>
      <c r="AX35348" s="80"/>
      <c r="AY35348" s="80"/>
      <c r="AZ35348" s="80"/>
      <c r="BA35348" s="80"/>
      <c r="BB35348" s="80"/>
    </row>
    <row r="35349" spans="9:54" x14ac:dyDescent="0.25">
      <c r="I35349" s="80"/>
      <c r="AX35349" s="80"/>
      <c r="AY35349" s="80"/>
      <c r="AZ35349" s="80"/>
      <c r="BA35349" s="80"/>
      <c r="BB35349" s="80"/>
    </row>
    <row r="35350" spans="9:54" x14ac:dyDescent="0.25">
      <c r="I35350" s="80"/>
      <c r="AX35350" s="80"/>
      <c r="AY35350" s="80"/>
      <c r="AZ35350" s="80"/>
      <c r="BA35350" s="80"/>
      <c r="BB35350" s="80"/>
    </row>
    <row r="35351" spans="9:54" x14ac:dyDescent="0.25">
      <c r="I35351" s="80"/>
      <c r="AX35351" s="80"/>
      <c r="AY35351" s="80"/>
      <c r="AZ35351" s="80"/>
      <c r="BA35351" s="80"/>
      <c r="BB35351" s="80"/>
    </row>
    <row r="35352" spans="9:54" x14ac:dyDescent="0.25">
      <c r="I35352" s="80"/>
      <c r="AX35352" s="80"/>
      <c r="AY35352" s="80"/>
      <c r="AZ35352" s="80"/>
      <c r="BA35352" s="80"/>
      <c r="BB35352" s="80"/>
    </row>
    <row r="35353" spans="9:54" x14ac:dyDescent="0.25">
      <c r="I35353" s="80"/>
      <c r="AX35353" s="80"/>
      <c r="AY35353" s="80"/>
      <c r="AZ35353" s="80"/>
      <c r="BA35353" s="80"/>
      <c r="BB35353" s="80"/>
    </row>
    <row r="35354" spans="9:54" x14ac:dyDescent="0.25">
      <c r="I35354" s="80"/>
      <c r="AX35354" s="80"/>
      <c r="AY35354" s="80"/>
      <c r="AZ35354" s="80"/>
      <c r="BA35354" s="80"/>
      <c r="BB35354" s="80"/>
    </row>
    <row r="35355" spans="9:54" x14ac:dyDescent="0.25">
      <c r="I35355" s="80"/>
      <c r="AX35355" s="80"/>
      <c r="AY35355" s="80"/>
      <c r="AZ35355" s="80"/>
      <c r="BA35355" s="80"/>
      <c r="BB35355" s="80"/>
    </row>
    <row r="35356" spans="9:54" x14ac:dyDescent="0.25">
      <c r="I35356" s="80"/>
      <c r="AX35356" s="80"/>
      <c r="AY35356" s="80"/>
      <c r="AZ35356" s="80"/>
      <c r="BA35356" s="80"/>
      <c r="BB35356" s="80"/>
    </row>
    <row r="35357" spans="9:54" x14ac:dyDescent="0.25">
      <c r="I35357" s="80"/>
      <c r="AX35357" s="80"/>
      <c r="AY35357" s="80"/>
      <c r="AZ35357" s="80"/>
      <c r="BA35357" s="80"/>
      <c r="BB35357" s="80"/>
    </row>
    <row r="35358" spans="9:54" x14ac:dyDescent="0.25">
      <c r="I35358" s="80"/>
      <c r="AX35358" s="80"/>
      <c r="AY35358" s="80"/>
      <c r="AZ35358" s="80"/>
      <c r="BA35358" s="80"/>
      <c r="BB35358" s="80"/>
    </row>
    <row r="35359" spans="9:54" x14ac:dyDescent="0.25">
      <c r="I35359" s="80"/>
      <c r="AX35359" s="80"/>
      <c r="AY35359" s="80"/>
      <c r="AZ35359" s="80"/>
      <c r="BA35359" s="80"/>
      <c r="BB35359" s="80"/>
    </row>
    <row r="35360" spans="9:54" x14ac:dyDescent="0.25">
      <c r="I35360" s="80"/>
      <c r="AX35360" s="80"/>
      <c r="AY35360" s="80"/>
      <c r="AZ35360" s="80"/>
      <c r="BA35360" s="80"/>
      <c r="BB35360" s="80"/>
    </row>
    <row r="35361" spans="9:54" x14ac:dyDescent="0.25">
      <c r="I35361" s="80"/>
      <c r="AX35361" s="80"/>
      <c r="AY35361" s="80"/>
      <c r="AZ35361" s="80"/>
      <c r="BA35361" s="80"/>
      <c r="BB35361" s="80"/>
    </row>
    <row r="35362" spans="9:54" x14ac:dyDescent="0.25">
      <c r="I35362" s="80"/>
      <c r="AX35362" s="80"/>
      <c r="AY35362" s="80"/>
      <c r="AZ35362" s="80"/>
      <c r="BA35362" s="80"/>
      <c r="BB35362" s="80"/>
    </row>
    <row r="35363" spans="9:54" x14ac:dyDescent="0.25">
      <c r="I35363" s="80"/>
      <c r="AX35363" s="80"/>
      <c r="AY35363" s="80"/>
      <c r="AZ35363" s="80"/>
      <c r="BA35363" s="80"/>
      <c r="BB35363" s="80"/>
    </row>
    <row r="35364" spans="9:54" x14ac:dyDescent="0.25">
      <c r="I35364" s="80"/>
      <c r="AX35364" s="80"/>
      <c r="AY35364" s="80"/>
      <c r="AZ35364" s="80"/>
      <c r="BA35364" s="80"/>
      <c r="BB35364" s="80"/>
    </row>
    <row r="35365" spans="9:54" x14ac:dyDescent="0.25">
      <c r="I35365" s="80"/>
      <c r="AX35365" s="80"/>
      <c r="AY35365" s="80"/>
      <c r="AZ35365" s="80"/>
      <c r="BA35365" s="80"/>
      <c r="BB35365" s="80"/>
    </row>
    <row r="35366" spans="9:54" x14ac:dyDescent="0.25">
      <c r="I35366" s="80"/>
      <c r="AX35366" s="80"/>
      <c r="AY35366" s="80"/>
      <c r="AZ35366" s="80"/>
      <c r="BA35366" s="80"/>
      <c r="BB35366" s="80"/>
    </row>
    <row r="35367" spans="9:54" x14ac:dyDescent="0.25">
      <c r="I35367" s="80"/>
      <c r="AX35367" s="80"/>
      <c r="AY35367" s="80"/>
      <c r="AZ35367" s="80"/>
      <c r="BA35367" s="80"/>
      <c r="BB35367" s="80"/>
    </row>
    <row r="35368" spans="9:54" x14ac:dyDescent="0.25">
      <c r="I35368" s="80"/>
      <c r="AX35368" s="80"/>
      <c r="AY35368" s="80"/>
      <c r="AZ35368" s="80"/>
      <c r="BA35368" s="80"/>
      <c r="BB35368" s="80"/>
    </row>
    <row r="35369" spans="9:54" x14ac:dyDescent="0.25">
      <c r="I35369" s="80"/>
      <c r="AX35369" s="80"/>
      <c r="AY35369" s="80"/>
      <c r="AZ35369" s="80"/>
      <c r="BA35369" s="80"/>
      <c r="BB35369" s="80"/>
    </row>
    <row r="35370" spans="9:54" x14ac:dyDescent="0.25">
      <c r="I35370" s="80"/>
      <c r="AX35370" s="80"/>
      <c r="AY35370" s="80"/>
      <c r="AZ35370" s="80"/>
      <c r="BA35370" s="80"/>
      <c r="BB35370" s="80"/>
    </row>
    <row r="35371" spans="9:54" x14ac:dyDescent="0.25">
      <c r="I35371" s="80"/>
      <c r="AX35371" s="80"/>
      <c r="AY35371" s="80"/>
      <c r="AZ35371" s="80"/>
      <c r="BA35371" s="80"/>
      <c r="BB35371" s="80"/>
    </row>
    <row r="35372" spans="9:54" x14ac:dyDescent="0.25">
      <c r="I35372" s="80"/>
      <c r="AX35372" s="80"/>
      <c r="AY35372" s="80"/>
      <c r="AZ35372" s="80"/>
      <c r="BA35372" s="80"/>
      <c r="BB35372" s="80"/>
    </row>
    <row r="35373" spans="9:54" x14ac:dyDescent="0.25">
      <c r="I35373" s="80"/>
      <c r="AX35373" s="80"/>
      <c r="AY35373" s="80"/>
      <c r="AZ35373" s="80"/>
      <c r="BA35373" s="80"/>
      <c r="BB35373" s="80"/>
    </row>
    <row r="35374" spans="9:54" x14ac:dyDescent="0.25">
      <c r="I35374" s="80"/>
      <c r="AX35374" s="80"/>
      <c r="AY35374" s="80"/>
      <c r="AZ35374" s="80"/>
      <c r="BA35374" s="80"/>
      <c r="BB35374" s="80"/>
    </row>
    <row r="35375" spans="9:54" x14ac:dyDescent="0.25">
      <c r="I35375" s="80"/>
      <c r="AX35375" s="80"/>
      <c r="AY35375" s="80"/>
      <c r="AZ35375" s="80"/>
      <c r="BA35375" s="80"/>
      <c r="BB35375" s="80"/>
    </row>
    <row r="35376" spans="9:54" x14ac:dyDescent="0.25">
      <c r="I35376" s="80"/>
      <c r="AX35376" s="80"/>
      <c r="AY35376" s="80"/>
      <c r="AZ35376" s="80"/>
      <c r="BA35376" s="80"/>
      <c r="BB35376" s="80"/>
    </row>
    <row r="35377" spans="9:54" x14ac:dyDescent="0.25">
      <c r="I35377" s="80"/>
      <c r="AX35377" s="80"/>
      <c r="AY35377" s="80"/>
      <c r="AZ35377" s="80"/>
      <c r="BA35377" s="80"/>
      <c r="BB35377" s="80"/>
    </row>
    <row r="35378" spans="9:54" x14ac:dyDescent="0.25">
      <c r="I35378" s="80"/>
      <c r="AX35378" s="80"/>
      <c r="AY35378" s="80"/>
      <c r="AZ35378" s="80"/>
      <c r="BA35378" s="80"/>
      <c r="BB35378" s="80"/>
    </row>
    <row r="35379" spans="9:54" x14ac:dyDescent="0.25">
      <c r="I35379" s="80"/>
      <c r="AX35379" s="80"/>
      <c r="AY35379" s="80"/>
      <c r="AZ35379" s="80"/>
      <c r="BA35379" s="80"/>
      <c r="BB35379" s="80"/>
    </row>
    <row r="35380" spans="9:54" x14ac:dyDescent="0.25">
      <c r="I35380" s="80"/>
      <c r="AX35380" s="80"/>
      <c r="AY35380" s="80"/>
      <c r="AZ35380" s="80"/>
      <c r="BA35380" s="80"/>
      <c r="BB35380" s="80"/>
    </row>
    <row r="35381" spans="9:54" x14ac:dyDescent="0.25">
      <c r="I35381" s="80"/>
      <c r="AX35381" s="80"/>
      <c r="AY35381" s="80"/>
      <c r="AZ35381" s="80"/>
      <c r="BA35381" s="80"/>
      <c r="BB35381" s="80"/>
    </row>
    <row r="35382" spans="9:54" x14ac:dyDescent="0.25">
      <c r="I35382" s="80"/>
      <c r="AX35382" s="80"/>
      <c r="AY35382" s="80"/>
      <c r="AZ35382" s="80"/>
      <c r="BA35382" s="80"/>
      <c r="BB35382" s="80"/>
    </row>
    <row r="35383" spans="9:54" x14ac:dyDescent="0.25">
      <c r="I35383" s="80"/>
      <c r="AX35383" s="80"/>
      <c r="AY35383" s="80"/>
      <c r="AZ35383" s="80"/>
      <c r="BA35383" s="80"/>
      <c r="BB35383" s="80"/>
    </row>
    <row r="35384" spans="9:54" x14ac:dyDescent="0.25">
      <c r="I35384" s="80"/>
      <c r="AX35384" s="80"/>
      <c r="AY35384" s="80"/>
      <c r="AZ35384" s="80"/>
      <c r="BA35384" s="80"/>
      <c r="BB35384" s="80"/>
    </row>
    <row r="35385" spans="9:54" x14ac:dyDescent="0.25">
      <c r="I35385" s="80"/>
      <c r="AX35385" s="80"/>
      <c r="AY35385" s="80"/>
      <c r="AZ35385" s="80"/>
      <c r="BA35385" s="80"/>
      <c r="BB35385" s="80"/>
    </row>
    <row r="35386" spans="9:54" x14ac:dyDescent="0.25">
      <c r="I35386" s="80"/>
      <c r="AX35386" s="80"/>
      <c r="AY35386" s="80"/>
      <c r="AZ35386" s="80"/>
      <c r="BA35386" s="80"/>
      <c r="BB35386" s="80"/>
    </row>
    <row r="35387" spans="9:54" x14ac:dyDescent="0.25">
      <c r="I35387" s="80"/>
      <c r="AX35387" s="80"/>
      <c r="AY35387" s="80"/>
      <c r="AZ35387" s="80"/>
      <c r="BA35387" s="80"/>
      <c r="BB35387" s="80"/>
    </row>
    <row r="35388" spans="9:54" x14ac:dyDescent="0.25">
      <c r="I35388" s="80"/>
      <c r="AX35388" s="80"/>
      <c r="AY35388" s="80"/>
      <c r="AZ35388" s="80"/>
      <c r="BA35388" s="80"/>
      <c r="BB35388" s="80"/>
    </row>
    <row r="35389" spans="9:54" x14ac:dyDescent="0.25">
      <c r="I35389" s="80"/>
      <c r="AX35389" s="80"/>
      <c r="AY35389" s="80"/>
      <c r="AZ35389" s="80"/>
      <c r="BA35389" s="80"/>
      <c r="BB35389" s="80"/>
    </row>
    <row r="35390" spans="9:54" x14ac:dyDescent="0.25">
      <c r="I35390" s="80"/>
      <c r="AX35390" s="80"/>
      <c r="AY35390" s="80"/>
      <c r="AZ35390" s="80"/>
      <c r="BA35390" s="80"/>
      <c r="BB35390" s="80"/>
    </row>
    <row r="35391" spans="9:54" x14ac:dyDescent="0.25">
      <c r="I35391" s="80"/>
      <c r="AX35391" s="80"/>
      <c r="AY35391" s="80"/>
      <c r="AZ35391" s="80"/>
      <c r="BA35391" s="80"/>
      <c r="BB35391" s="80"/>
    </row>
    <row r="35392" spans="9:54" x14ac:dyDescent="0.25">
      <c r="I35392" s="80"/>
      <c r="AX35392" s="80"/>
      <c r="AY35392" s="80"/>
      <c r="AZ35392" s="80"/>
      <c r="BA35392" s="80"/>
      <c r="BB35392" s="80"/>
    </row>
    <row r="35393" spans="9:54" x14ac:dyDescent="0.25">
      <c r="I35393" s="80"/>
      <c r="AX35393" s="80"/>
      <c r="AY35393" s="80"/>
      <c r="AZ35393" s="80"/>
      <c r="BA35393" s="80"/>
      <c r="BB35393" s="80"/>
    </row>
    <row r="35394" spans="9:54" x14ac:dyDescent="0.25">
      <c r="I35394" s="80"/>
      <c r="AX35394" s="80"/>
      <c r="AY35394" s="80"/>
      <c r="AZ35394" s="80"/>
      <c r="BA35394" s="80"/>
      <c r="BB35394" s="80"/>
    </row>
    <row r="35395" spans="9:54" x14ac:dyDescent="0.25">
      <c r="I35395" s="80"/>
      <c r="AX35395" s="80"/>
      <c r="AY35395" s="80"/>
      <c r="AZ35395" s="80"/>
      <c r="BA35395" s="80"/>
      <c r="BB35395" s="80"/>
    </row>
    <row r="35396" spans="9:54" x14ac:dyDescent="0.25">
      <c r="I35396" s="80"/>
      <c r="AX35396" s="80"/>
      <c r="AY35396" s="80"/>
      <c r="AZ35396" s="80"/>
      <c r="BA35396" s="80"/>
      <c r="BB35396" s="80"/>
    </row>
    <row r="35397" spans="9:54" x14ac:dyDescent="0.25">
      <c r="I35397" s="80"/>
      <c r="AX35397" s="80"/>
      <c r="AY35397" s="80"/>
      <c r="AZ35397" s="80"/>
      <c r="BA35397" s="80"/>
      <c r="BB35397" s="80"/>
    </row>
    <row r="35398" spans="9:54" x14ac:dyDescent="0.25">
      <c r="I35398" s="80"/>
      <c r="AX35398" s="80"/>
      <c r="AY35398" s="80"/>
      <c r="AZ35398" s="80"/>
      <c r="BA35398" s="80"/>
      <c r="BB35398" s="80"/>
    </row>
    <row r="35399" spans="9:54" x14ac:dyDescent="0.25">
      <c r="I35399" s="80"/>
      <c r="AX35399" s="80"/>
      <c r="AY35399" s="80"/>
      <c r="AZ35399" s="80"/>
      <c r="BA35399" s="80"/>
      <c r="BB35399" s="80"/>
    </row>
    <row r="35400" spans="9:54" x14ac:dyDescent="0.25">
      <c r="I35400" s="80"/>
      <c r="AX35400" s="80"/>
      <c r="AY35400" s="80"/>
      <c r="AZ35400" s="80"/>
      <c r="BA35400" s="80"/>
      <c r="BB35400" s="80"/>
    </row>
    <row r="35401" spans="9:54" x14ac:dyDescent="0.25">
      <c r="I35401" s="80"/>
      <c r="AX35401" s="80"/>
      <c r="AY35401" s="80"/>
      <c r="AZ35401" s="80"/>
      <c r="BA35401" s="80"/>
      <c r="BB35401" s="80"/>
    </row>
    <row r="35402" spans="9:54" x14ac:dyDescent="0.25">
      <c r="I35402" s="80"/>
      <c r="AX35402" s="80"/>
      <c r="AY35402" s="80"/>
      <c r="AZ35402" s="80"/>
      <c r="BA35402" s="80"/>
      <c r="BB35402" s="80"/>
    </row>
    <row r="35403" spans="9:54" x14ac:dyDescent="0.25">
      <c r="I35403" s="80"/>
      <c r="AX35403" s="80"/>
      <c r="AY35403" s="80"/>
      <c r="AZ35403" s="80"/>
      <c r="BA35403" s="80"/>
      <c r="BB35403" s="80"/>
    </row>
    <row r="35404" spans="9:54" x14ac:dyDescent="0.25">
      <c r="I35404" s="80"/>
      <c r="AX35404" s="80"/>
      <c r="AY35404" s="80"/>
      <c r="AZ35404" s="80"/>
      <c r="BA35404" s="80"/>
      <c r="BB35404" s="80"/>
    </row>
    <row r="35405" spans="9:54" x14ac:dyDescent="0.25">
      <c r="I35405" s="80"/>
      <c r="AX35405" s="80"/>
      <c r="AY35405" s="80"/>
      <c r="AZ35405" s="80"/>
      <c r="BA35405" s="80"/>
      <c r="BB35405" s="80"/>
    </row>
    <row r="35406" spans="9:54" x14ac:dyDescent="0.25">
      <c r="I35406" s="80"/>
      <c r="AX35406" s="80"/>
      <c r="AY35406" s="80"/>
      <c r="AZ35406" s="80"/>
      <c r="BA35406" s="80"/>
      <c r="BB35406" s="80"/>
    </row>
    <row r="35407" spans="9:54" x14ac:dyDescent="0.25">
      <c r="I35407" s="80"/>
      <c r="AX35407" s="80"/>
      <c r="AY35407" s="80"/>
      <c r="AZ35407" s="80"/>
      <c r="BA35407" s="80"/>
      <c r="BB35407" s="80"/>
    </row>
    <row r="35408" spans="9:54" x14ac:dyDescent="0.25">
      <c r="I35408" s="80"/>
      <c r="AX35408" s="80"/>
      <c r="AY35408" s="80"/>
      <c r="AZ35408" s="80"/>
      <c r="BA35408" s="80"/>
      <c r="BB35408" s="80"/>
    </row>
    <row r="35409" spans="9:54" x14ac:dyDescent="0.25">
      <c r="I35409" s="80"/>
      <c r="AX35409" s="80"/>
      <c r="AY35409" s="80"/>
      <c r="AZ35409" s="80"/>
      <c r="BA35409" s="80"/>
      <c r="BB35409" s="80"/>
    </row>
    <row r="35410" spans="9:54" x14ac:dyDescent="0.25">
      <c r="I35410" s="80"/>
      <c r="AX35410" s="80"/>
      <c r="AY35410" s="80"/>
      <c r="AZ35410" s="80"/>
      <c r="BA35410" s="80"/>
      <c r="BB35410" s="80"/>
    </row>
    <row r="35411" spans="9:54" x14ac:dyDescent="0.25">
      <c r="I35411" s="80"/>
      <c r="AX35411" s="80"/>
      <c r="AY35411" s="80"/>
      <c r="AZ35411" s="80"/>
      <c r="BA35411" s="80"/>
      <c r="BB35411" s="80"/>
    </row>
    <row r="35412" spans="9:54" x14ac:dyDescent="0.25">
      <c r="I35412" s="80"/>
      <c r="AX35412" s="80"/>
      <c r="AY35412" s="80"/>
      <c r="AZ35412" s="80"/>
      <c r="BA35412" s="80"/>
      <c r="BB35412" s="80"/>
    </row>
    <row r="35413" spans="9:54" x14ac:dyDescent="0.25">
      <c r="I35413" s="80"/>
      <c r="AX35413" s="80"/>
      <c r="AY35413" s="80"/>
      <c r="AZ35413" s="80"/>
      <c r="BA35413" s="80"/>
      <c r="BB35413" s="80"/>
    </row>
    <row r="35414" spans="9:54" x14ac:dyDescent="0.25">
      <c r="I35414" s="80"/>
      <c r="AX35414" s="80"/>
      <c r="AY35414" s="80"/>
      <c r="AZ35414" s="80"/>
      <c r="BA35414" s="80"/>
      <c r="BB35414" s="80"/>
    </row>
    <row r="35415" spans="9:54" x14ac:dyDescent="0.25">
      <c r="I35415" s="80"/>
      <c r="AX35415" s="80"/>
      <c r="AY35415" s="80"/>
      <c r="AZ35415" s="80"/>
      <c r="BA35415" s="80"/>
      <c r="BB35415" s="80"/>
    </row>
    <row r="35416" spans="9:54" x14ac:dyDescent="0.25">
      <c r="I35416" s="80"/>
      <c r="AX35416" s="80"/>
      <c r="AY35416" s="80"/>
      <c r="AZ35416" s="80"/>
      <c r="BA35416" s="80"/>
      <c r="BB35416" s="80"/>
    </row>
    <row r="35417" spans="9:54" x14ac:dyDescent="0.25">
      <c r="I35417" s="80"/>
      <c r="AX35417" s="80"/>
      <c r="AY35417" s="80"/>
      <c r="AZ35417" s="80"/>
      <c r="BA35417" s="80"/>
      <c r="BB35417" s="80"/>
    </row>
    <row r="35418" spans="9:54" x14ac:dyDescent="0.25">
      <c r="I35418" s="80"/>
      <c r="AX35418" s="80"/>
      <c r="AY35418" s="80"/>
      <c r="AZ35418" s="80"/>
      <c r="BA35418" s="80"/>
      <c r="BB35418" s="80"/>
    </row>
    <row r="35419" spans="9:54" x14ac:dyDescent="0.25">
      <c r="I35419" s="80"/>
      <c r="AX35419" s="80"/>
      <c r="AY35419" s="80"/>
      <c r="AZ35419" s="80"/>
      <c r="BA35419" s="80"/>
      <c r="BB35419" s="80"/>
    </row>
    <row r="35420" spans="9:54" x14ac:dyDescent="0.25">
      <c r="I35420" s="80"/>
      <c r="AX35420" s="80"/>
      <c r="AY35420" s="80"/>
      <c r="AZ35420" s="80"/>
      <c r="BA35420" s="80"/>
      <c r="BB35420" s="80"/>
    </row>
    <row r="35421" spans="9:54" x14ac:dyDescent="0.25">
      <c r="I35421" s="80"/>
      <c r="AX35421" s="80"/>
      <c r="AY35421" s="80"/>
      <c r="AZ35421" s="80"/>
      <c r="BA35421" s="80"/>
      <c r="BB35421" s="80"/>
    </row>
    <row r="35422" spans="9:54" x14ac:dyDescent="0.25">
      <c r="I35422" s="80"/>
      <c r="AX35422" s="80"/>
      <c r="AY35422" s="80"/>
      <c r="AZ35422" s="80"/>
      <c r="BA35422" s="80"/>
      <c r="BB35422" s="80"/>
    </row>
    <row r="35423" spans="9:54" x14ac:dyDescent="0.25">
      <c r="I35423" s="80"/>
      <c r="AX35423" s="80"/>
      <c r="AY35423" s="80"/>
      <c r="AZ35423" s="80"/>
      <c r="BA35423" s="80"/>
      <c r="BB35423" s="80"/>
    </row>
    <row r="35424" spans="9:54" x14ac:dyDescent="0.25">
      <c r="I35424" s="80"/>
      <c r="AX35424" s="80"/>
      <c r="AY35424" s="80"/>
      <c r="AZ35424" s="80"/>
      <c r="BA35424" s="80"/>
      <c r="BB35424" s="80"/>
    </row>
    <row r="35425" spans="9:54" x14ac:dyDescent="0.25">
      <c r="I35425" s="80"/>
      <c r="AX35425" s="80"/>
      <c r="AY35425" s="80"/>
      <c r="AZ35425" s="80"/>
      <c r="BA35425" s="80"/>
      <c r="BB35425" s="80"/>
    </row>
    <row r="35426" spans="9:54" x14ac:dyDescent="0.25">
      <c r="I35426" s="80"/>
      <c r="AX35426" s="80"/>
      <c r="AY35426" s="80"/>
      <c r="AZ35426" s="80"/>
      <c r="BA35426" s="80"/>
      <c r="BB35426" s="80"/>
    </row>
    <row r="35427" spans="9:54" x14ac:dyDescent="0.25">
      <c r="I35427" s="80"/>
      <c r="AX35427" s="80"/>
      <c r="AY35427" s="80"/>
      <c r="AZ35427" s="80"/>
      <c r="BA35427" s="80"/>
      <c r="BB35427" s="80"/>
    </row>
    <row r="35428" spans="9:54" x14ac:dyDescent="0.25">
      <c r="I35428" s="80"/>
      <c r="AX35428" s="80"/>
      <c r="AY35428" s="80"/>
      <c r="AZ35428" s="80"/>
      <c r="BA35428" s="80"/>
      <c r="BB35428" s="80"/>
    </row>
    <row r="35429" spans="9:54" x14ac:dyDescent="0.25">
      <c r="I35429" s="80"/>
      <c r="AX35429" s="80"/>
      <c r="AY35429" s="80"/>
      <c r="AZ35429" s="80"/>
      <c r="BA35429" s="80"/>
      <c r="BB35429" s="80"/>
    </row>
    <row r="35430" spans="9:54" x14ac:dyDescent="0.25">
      <c r="I35430" s="80"/>
      <c r="AX35430" s="80"/>
      <c r="AY35430" s="80"/>
      <c r="AZ35430" s="80"/>
      <c r="BA35430" s="80"/>
      <c r="BB35430" s="80"/>
    </row>
    <row r="35431" spans="9:54" x14ac:dyDescent="0.25">
      <c r="I35431" s="80"/>
      <c r="AX35431" s="80"/>
      <c r="AY35431" s="80"/>
      <c r="AZ35431" s="80"/>
      <c r="BA35431" s="80"/>
      <c r="BB35431" s="80"/>
    </row>
    <row r="35432" spans="9:54" x14ac:dyDescent="0.25">
      <c r="I35432" s="80"/>
      <c r="AX35432" s="80"/>
      <c r="AY35432" s="80"/>
      <c r="AZ35432" s="80"/>
      <c r="BA35432" s="80"/>
      <c r="BB35432" s="80"/>
    </row>
    <row r="35433" spans="9:54" x14ac:dyDescent="0.25">
      <c r="I35433" s="80"/>
      <c r="AX35433" s="80"/>
      <c r="AY35433" s="80"/>
      <c r="AZ35433" s="80"/>
      <c r="BA35433" s="80"/>
      <c r="BB35433" s="80"/>
    </row>
    <row r="35434" spans="9:54" x14ac:dyDescent="0.25">
      <c r="I35434" s="80"/>
      <c r="AX35434" s="80"/>
      <c r="AY35434" s="80"/>
      <c r="AZ35434" s="80"/>
      <c r="BA35434" s="80"/>
      <c r="BB35434" s="80"/>
    </row>
    <row r="35435" spans="9:54" x14ac:dyDescent="0.25">
      <c r="I35435" s="80"/>
      <c r="AX35435" s="80"/>
      <c r="AY35435" s="80"/>
      <c r="AZ35435" s="80"/>
      <c r="BA35435" s="80"/>
      <c r="BB35435" s="80"/>
    </row>
    <row r="35436" spans="9:54" x14ac:dyDescent="0.25">
      <c r="I35436" s="80"/>
      <c r="AX35436" s="80"/>
      <c r="AY35436" s="80"/>
      <c r="AZ35436" s="80"/>
      <c r="BA35436" s="80"/>
      <c r="BB35436" s="80"/>
    </row>
    <row r="35437" spans="9:54" x14ac:dyDescent="0.25">
      <c r="I35437" s="80"/>
      <c r="AX35437" s="80"/>
      <c r="AY35437" s="80"/>
      <c r="AZ35437" s="80"/>
      <c r="BA35437" s="80"/>
      <c r="BB35437" s="80"/>
    </row>
    <row r="35438" spans="9:54" x14ac:dyDescent="0.25">
      <c r="I35438" s="80"/>
      <c r="AX35438" s="80"/>
      <c r="AY35438" s="80"/>
      <c r="AZ35438" s="80"/>
      <c r="BA35438" s="80"/>
      <c r="BB35438" s="80"/>
    </row>
    <row r="35439" spans="9:54" x14ac:dyDescent="0.25">
      <c r="I35439" s="80"/>
      <c r="AX35439" s="80"/>
      <c r="AY35439" s="80"/>
      <c r="AZ35439" s="80"/>
      <c r="BA35439" s="80"/>
      <c r="BB35439" s="80"/>
    </row>
    <row r="35440" spans="9:54" x14ac:dyDescent="0.25">
      <c r="I35440" s="80"/>
      <c r="AX35440" s="80"/>
      <c r="AY35440" s="80"/>
      <c r="AZ35440" s="80"/>
      <c r="BA35440" s="80"/>
      <c r="BB35440" s="80"/>
    </row>
    <row r="35441" spans="9:54" x14ac:dyDescent="0.25">
      <c r="I35441" s="80"/>
      <c r="AX35441" s="80"/>
      <c r="AY35441" s="80"/>
      <c r="AZ35441" s="80"/>
      <c r="BA35441" s="80"/>
      <c r="BB35441" s="80"/>
    </row>
    <row r="35442" spans="9:54" x14ac:dyDescent="0.25">
      <c r="I35442" s="80"/>
      <c r="AX35442" s="80"/>
      <c r="AY35442" s="80"/>
      <c r="AZ35442" s="80"/>
      <c r="BA35442" s="80"/>
      <c r="BB35442" s="80"/>
    </row>
    <row r="35443" spans="9:54" x14ac:dyDescent="0.25">
      <c r="I35443" s="80"/>
      <c r="AX35443" s="80"/>
      <c r="AY35443" s="80"/>
      <c r="AZ35443" s="80"/>
      <c r="BA35443" s="80"/>
      <c r="BB35443" s="80"/>
    </row>
    <row r="35444" spans="9:54" x14ac:dyDescent="0.25">
      <c r="I35444" s="80"/>
      <c r="AX35444" s="80"/>
      <c r="AY35444" s="80"/>
      <c r="AZ35444" s="80"/>
      <c r="BA35444" s="80"/>
      <c r="BB35444" s="80"/>
    </row>
    <row r="35445" spans="9:54" x14ac:dyDescent="0.25">
      <c r="I35445" s="80"/>
      <c r="AX35445" s="80"/>
      <c r="AY35445" s="80"/>
      <c r="AZ35445" s="80"/>
      <c r="BA35445" s="80"/>
      <c r="BB35445" s="80"/>
    </row>
    <row r="35446" spans="9:54" x14ac:dyDescent="0.25">
      <c r="I35446" s="80"/>
      <c r="AX35446" s="80"/>
      <c r="AY35446" s="80"/>
      <c r="AZ35446" s="80"/>
      <c r="BA35446" s="80"/>
      <c r="BB35446" s="80"/>
    </row>
    <row r="35447" spans="9:54" x14ac:dyDescent="0.25">
      <c r="I35447" s="80"/>
      <c r="AX35447" s="80"/>
      <c r="AY35447" s="80"/>
      <c r="AZ35447" s="80"/>
      <c r="BA35447" s="80"/>
      <c r="BB35447" s="80"/>
    </row>
    <row r="35448" spans="9:54" x14ac:dyDescent="0.25">
      <c r="I35448" s="80"/>
      <c r="AX35448" s="80"/>
      <c r="AY35448" s="80"/>
      <c r="AZ35448" s="80"/>
      <c r="BA35448" s="80"/>
      <c r="BB35448" s="80"/>
    </row>
    <row r="35449" spans="9:54" x14ac:dyDescent="0.25">
      <c r="I35449" s="80"/>
      <c r="AX35449" s="80"/>
      <c r="AY35449" s="80"/>
      <c r="AZ35449" s="80"/>
      <c r="BA35449" s="80"/>
      <c r="BB35449" s="80"/>
    </row>
    <row r="35450" spans="9:54" x14ac:dyDescent="0.25">
      <c r="I35450" s="80"/>
      <c r="AX35450" s="80"/>
      <c r="AY35450" s="80"/>
      <c r="AZ35450" s="80"/>
      <c r="BA35450" s="80"/>
      <c r="BB35450" s="80"/>
    </row>
    <row r="35451" spans="9:54" x14ac:dyDescent="0.25">
      <c r="I35451" s="80"/>
      <c r="AX35451" s="80"/>
      <c r="AY35451" s="80"/>
      <c r="AZ35451" s="80"/>
      <c r="BA35451" s="80"/>
      <c r="BB35451" s="80"/>
    </row>
    <row r="35452" spans="9:54" x14ac:dyDescent="0.25">
      <c r="I35452" s="80"/>
      <c r="AX35452" s="80"/>
      <c r="AY35452" s="80"/>
      <c r="AZ35452" s="80"/>
      <c r="BA35452" s="80"/>
      <c r="BB35452" s="80"/>
    </row>
    <row r="35453" spans="9:54" x14ac:dyDescent="0.25">
      <c r="I35453" s="80"/>
      <c r="AX35453" s="80"/>
      <c r="AY35453" s="80"/>
      <c r="AZ35453" s="80"/>
      <c r="BA35453" s="80"/>
      <c r="BB35453" s="80"/>
    </row>
    <row r="35454" spans="9:54" x14ac:dyDescent="0.25">
      <c r="I35454" s="80"/>
      <c r="AX35454" s="80"/>
      <c r="AY35454" s="80"/>
      <c r="AZ35454" s="80"/>
      <c r="BA35454" s="80"/>
      <c r="BB35454" s="80"/>
    </row>
    <row r="35455" spans="9:54" x14ac:dyDescent="0.25">
      <c r="I35455" s="80"/>
      <c r="AX35455" s="80"/>
      <c r="AY35455" s="80"/>
      <c r="AZ35455" s="80"/>
      <c r="BA35455" s="80"/>
      <c r="BB35455" s="80"/>
    </row>
    <row r="35456" spans="9:54" x14ac:dyDescent="0.25">
      <c r="I35456" s="80"/>
      <c r="AX35456" s="80"/>
      <c r="AY35456" s="80"/>
      <c r="AZ35456" s="80"/>
      <c r="BA35456" s="80"/>
      <c r="BB35456" s="80"/>
    </row>
    <row r="35457" spans="9:54" x14ac:dyDescent="0.25">
      <c r="I35457" s="80"/>
      <c r="AX35457" s="80"/>
      <c r="AY35457" s="80"/>
      <c r="AZ35457" s="80"/>
      <c r="BA35457" s="80"/>
      <c r="BB35457" s="80"/>
    </row>
    <row r="35458" spans="9:54" x14ac:dyDescent="0.25">
      <c r="I35458" s="80"/>
      <c r="AX35458" s="80"/>
      <c r="AY35458" s="80"/>
      <c r="AZ35458" s="80"/>
      <c r="BA35458" s="80"/>
      <c r="BB35458" s="80"/>
    </row>
    <row r="35459" spans="9:54" x14ac:dyDescent="0.25">
      <c r="I35459" s="80"/>
      <c r="AX35459" s="80"/>
      <c r="AY35459" s="80"/>
      <c r="AZ35459" s="80"/>
      <c r="BA35459" s="80"/>
      <c r="BB35459" s="80"/>
    </row>
    <row r="35460" spans="9:54" x14ac:dyDescent="0.25">
      <c r="I35460" s="80"/>
      <c r="AX35460" s="80"/>
      <c r="AY35460" s="80"/>
      <c r="AZ35460" s="80"/>
      <c r="BA35460" s="80"/>
      <c r="BB35460" s="80"/>
    </row>
    <row r="35461" spans="9:54" x14ac:dyDescent="0.25">
      <c r="I35461" s="80"/>
      <c r="AX35461" s="80"/>
      <c r="AY35461" s="80"/>
      <c r="AZ35461" s="80"/>
      <c r="BA35461" s="80"/>
      <c r="BB35461" s="80"/>
    </row>
    <row r="35462" spans="9:54" x14ac:dyDescent="0.25">
      <c r="I35462" s="80"/>
      <c r="AX35462" s="80"/>
      <c r="AY35462" s="80"/>
      <c r="AZ35462" s="80"/>
      <c r="BA35462" s="80"/>
      <c r="BB35462" s="80"/>
    </row>
    <row r="35463" spans="9:54" x14ac:dyDescent="0.25">
      <c r="I35463" s="80"/>
      <c r="AX35463" s="80"/>
      <c r="AY35463" s="80"/>
      <c r="AZ35463" s="80"/>
      <c r="BA35463" s="80"/>
      <c r="BB35463" s="80"/>
    </row>
    <row r="35464" spans="9:54" x14ac:dyDescent="0.25">
      <c r="I35464" s="80"/>
      <c r="AX35464" s="80"/>
      <c r="AY35464" s="80"/>
      <c r="AZ35464" s="80"/>
      <c r="BA35464" s="80"/>
      <c r="BB35464" s="80"/>
    </row>
    <row r="35465" spans="9:54" x14ac:dyDescent="0.25">
      <c r="I35465" s="80"/>
      <c r="AX35465" s="80"/>
      <c r="AY35465" s="80"/>
      <c r="AZ35465" s="80"/>
      <c r="BA35465" s="80"/>
      <c r="BB35465" s="80"/>
    </row>
    <row r="35466" spans="9:54" x14ac:dyDescent="0.25">
      <c r="I35466" s="80"/>
      <c r="AX35466" s="80"/>
      <c r="AY35466" s="80"/>
      <c r="AZ35466" s="80"/>
      <c r="BA35466" s="80"/>
      <c r="BB35466" s="80"/>
    </row>
    <row r="35467" spans="9:54" x14ac:dyDescent="0.25">
      <c r="I35467" s="80"/>
      <c r="AX35467" s="80"/>
      <c r="AY35467" s="80"/>
      <c r="AZ35467" s="80"/>
      <c r="BA35467" s="80"/>
      <c r="BB35467" s="80"/>
    </row>
    <row r="35468" spans="9:54" x14ac:dyDescent="0.25">
      <c r="I35468" s="80"/>
      <c r="AX35468" s="80"/>
      <c r="AY35468" s="80"/>
      <c r="AZ35468" s="80"/>
      <c r="BA35468" s="80"/>
      <c r="BB35468" s="80"/>
    </row>
    <row r="35469" spans="9:54" x14ac:dyDescent="0.25">
      <c r="I35469" s="80"/>
      <c r="AX35469" s="80"/>
      <c r="AY35469" s="80"/>
      <c r="AZ35469" s="80"/>
      <c r="BA35469" s="80"/>
      <c r="BB35469" s="80"/>
    </row>
    <row r="35470" spans="9:54" x14ac:dyDescent="0.25">
      <c r="I35470" s="80"/>
      <c r="AX35470" s="80"/>
      <c r="AY35470" s="80"/>
      <c r="AZ35470" s="80"/>
      <c r="BA35470" s="80"/>
      <c r="BB35470" s="80"/>
    </row>
    <row r="35471" spans="9:54" x14ac:dyDescent="0.25">
      <c r="I35471" s="80"/>
      <c r="AX35471" s="80"/>
      <c r="AY35471" s="80"/>
      <c r="AZ35471" s="80"/>
      <c r="BA35471" s="80"/>
      <c r="BB35471" s="80"/>
    </row>
    <row r="35472" spans="9:54" x14ac:dyDescent="0.25">
      <c r="I35472" s="80"/>
      <c r="AX35472" s="80"/>
      <c r="AY35472" s="80"/>
      <c r="AZ35472" s="80"/>
      <c r="BA35472" s="80"/>
      <c r="BB35472" s="80"/>
    </row>
    <row r="35473" spans="9:54" x14ac:dyDescent="0.25">
      <c r="I35473" s="80"/>
      <c r="AX35473" s="80"/>
      <c r="AY35473" s="80"/>
      <c r="AZ35473" s="80"/>
      <c r="BA35473" s="80"/>
      <c r="BB35473" s="80"/>
    </row>
    <row r="35474" spans="9:54" x14ac:dyDescent="0.25">
      <c r="I35474" s="80"/>
      <c r="AX35474" s="80"/>
      <c r="AY35474" s="80"/>
      <c r="AZ35474" s="80"/>
      <c r="BA35474" s="80"/>
      <c r="BB35474" s="80"/>
    </row>
    <row r="35475" spans="9:54" x14ac:dyDescent="0.25">
      <c r="I35475" s="80"/>
      <c r="AX35475" s="80"/>
      <c r="AY35475" s="80"/>
      <c r="AZ35475" s="80"/>
      <c r="BA35475" s="80"/>
      <c r="BB35475" s="80"/>
    </row>
    <row r="35476" spans="9:54" x14ac:dyDescent="0.25">
      <c r="I35476" s="80"/>
      <c r="AX35476" s="80"/>
      <c r="AY35476" s="80"/>
      <c r="AZ35476" s="80"/>
      <c r="BA35476" s="80"/>
      <c r="BB35476" s="80"/>
    </row>
    <row r="35477" spans="9:54" x14ac:dyDescent="0.25">
      <c r="I35477" s="80"/>
      <c r="AX35477" s="80"/>
      <c r="AY35477" s="80"/>
      <c r="AZ35477" s="80"/>
      <c r="BA35477" s="80"/>
      <c r="BB35477" s="80"/>
    </row>
    <row r="35478" spans="9:54" x14ac:dyDescent="0.25">
      <c r="I35478" s="80"/>
      <c r="AX35478" s="80"/>
      <c r="AY35478" s="80"/>
      <c r="AZ35478" s="80"/>
      <c r="BA35478" s="80"/>
      <c r="BB35478" s="80"/>
    </row>
    <row r="35479" spans="9:54" x14ac:dyDescent="0.25">
      <c r="I35479" s="80"/>
      <c r="AX35479" s="80"/>
      <c r="AY35479" s="80"/>
      <c r="AZ35479" s="80"/>
      <c r="BA35479" s="80"/>
      <c r="BB35479" s="80"/>
    </row>
    <row r="35480" spans="9:54" x14ac:dyDescent="0.25">
      <c r="I35480" s="80"/>
      <c r="AX35480" s="80"/>
      <c r="AY35480" s="80"/>
      <c r="AZ35480" s="80"/>
      <c r="BA35480" s="80"/>
      <c r="BB35480" s="80"/>
    </row>
    <row r="35481" spans="9:54" x14ac:dyDescent="0.25">
      <c r="I35481" s="80"/>
      <c r="AX35481" s="80"/>
      <c r="AY35481" s="80"/>
      <c r="AZ35481" s="80"/>
      <c r="BA35481" s="80"/>
      <c r="BB35481" s="80"/>
    </row>
    <row r="35482" spans="9:54" x14ac:dyDescent="0.25">
      <c r="I35482" s="80"/>
      <c r="AX35482" s="80"/>
      <c r="AY35482" s="80"/>
      <c r="AZ35482" s="80"/>
      <c r="BA35482" s="80"/>
      <c r="BB35482" s="80"/>
    </row>
    <row r="35483" spans="9:54" x14ac:dyDescent="0.25">
      <c r="I35483" s="80"/>
      <c r="AX35483" s="80"/>
      <c r="AY35483" s="80"/>
      <c r="AZ35483" s="80"/>
      <c r="BA35483" s="80"/>
      <c r="BB35483" s="80"/>
    </row>
    <row r="35484" spans="9:54" x14ac:dyDescent="0.25">
      <c r="I35484" s="80"/>
      <c r="AX35484" s="80"/>
      <c r="AY35484" s="80"/>
      <c r="AZ35484" s="80"/>
      <c r="BA35484" s="80"/>
      <c r="BB35484" s="80"/>
    </row>
    <row r="35485" spans="9:54" x14ac:dyDescent="0.25">
      <c r="I35485" s="80"/>
      <c r="AX35485" s="80"/>
      <c r="AY35485" s="80"/>
      <c r="AZ35485" s="80"/>
      <c r="BA35485" s="80"/>
      <c r="BB35485" s="80"/>
    </row>
    <row r="35486" spans="9:54" x14ac:dyDescent="0.25">
      <c r="I35486" s="80"/>
      <c r="AX35486" s="80"/>
      <c r="AY35486" s="80"/>
      <c r="AZ35486" s="80"/>
      <c r="BA35486" s="80"/>
      <c r="BB35486" s="80"/>
    </row>
    <row r="35487" spans="9:54" x14ac:dyDescent="0.25">
      <c r="I35487" s="80"/>
      <c r="AX35487" s="80"/>
      <c r="AY35487" s="80"/>
      <c r="AZ35487" s="80"/>
      <c r="BA35487" s="80"/>
      <c r="BB35487" s="80"/>
    </row>
    <row r="35488" spans="9:54" x14ac:dyDescent="0.25">
      <c r="I35488" s="80"/>
      <c r="AX35488" s="80"/>
      <c r="AY35488" s="80"/>
      <c r="AZ35488" s="80"/>
      <c r="BA35488" s="80"/>
      <c r="BB35488" s="80"/>
    </row>
    <row r="35489" spans="9:54" x14ac:dyDescent="0.25">
      <c r="I35489" s="80"/>
      <c r="AX35489" s="80"/>
      <c r="AY35489" s="80"/>
      <c r="AZ35489" s="80"/>
      <c r="BA35489" s="80"/>
      <c r="BB35489" s="80"/>
    </row>
    <row r="35490" spans="9:54" x14ac:dyDescent="0.25">
      <c r="I35490" s="80"/>
      <c r="AX35490" s="80"/>
      <c r="AY35490" s="80"/>
      <c r="AZ35490" s="80"/>
      <c r="BA35490" s="80"/>
      <c r="BB35490" s="80"/>
    </row>
    <row r="35491" spans="9:54" x14ac:dyDescent="0.25">
      <c r="I35491" s="80"/>
      <c r="AX35491" s="80"/>
      <c r="AY35491" s="80"/>
      <c r="AZ35491" s="80"/>
      <c r="BA35491" s="80"/>
      <c r="BB35491" s="80"/>
    </row>
    <row r="35492" spans="9:54" x14ac:dyDescent="0.25">
      <c r="I35492" s="80"/>
      <c r="AX35492" s="80"/>
      <c r="AY35492" s="80"/>
      <c r="AZ35492" s="80"/>
      <c r="BA35492" s="80"/>
      <c r="BB35492" s="80"/>
    </row>
    <row r="35493" spans="9:54" x14ac:dyDescent="0.25">
      <c r="I35493" s="80"/>
      <c r="AX35493" s="80"/>
      <c r="AY35493" s="80"/>
      <c r="AZ35493" s="80"/>
      <c r="BA35493" s="80"/>
      <c r="BB35493" s="80"/>
    </row>
    <row r="35494" spans="9:54" x14ac:dyDescent="0.25">
      <c r="I35494" s="80"/>
      <c r="AX35494" s="80"/>
      <c r="AY35494" s="80"/>
      <c r="AZ35494" s="80"/>
      <c r="BA35494" s="80"/>
      <c r="BB35494" s="80"/>
    </row>
    <row r="35495" spans="9:54" x14ac:dyDescent="0.25">
      <c r="I35495" s="80"/>
      <c r="AX35495" s="80"/>
      <c r="AY35495" s="80"/>
      <c r="AZ35495" s="80"/>
      <c r="BA35495" s="80"/>
      <c r="BB35495" s="80"/>
    </row>
    <row r="35496" spans="9:54" x14ac:dyDescent="0.25">
      <c r="I35496" s="80"/>
      <c r="AX35496" s="80"/>
      <c r="AY35496" s="80"/>
      <c r="AZ35496" s="80"/>
      <c r="BA35496" s="80"/>
      <c r="BB35496" s="80"/>
    </row>
    <row r="35497" spans="9:54" x14ac:dyDescent="0.25">
      <c r="I35497" s="80"/>
      <c r="AX35497" s="80"/>
      <c r="AY35497" s="80"/>
      <c r="AZ35497" s="80"/>
      <c r="BA35497" s="80"/>
      <c r="BB35497" s="80"/>
    </row>
    <row r="35498" spans="9:54" x14ac:dyDescent="0.25">
      <c r="I35498" s="80"/>
      <c r="AX35498" s="80"/>
      <c r="AY35498" s="80"/>
      <c r="AZ35498" s="80"/>
      <c r="BA35498" s="80"/>
      <c r="BB35498" s="80"/>
    </row>
    <row r="35499" spans="9:54" x14ac:dyDescent="0.25">
      <c r="I35499" s="80"/>
      <c r="AX35499" s="80"/>
      <c r="AY35499" s="80"/>
      <c r="AZ35499" s="80"/>
      <c r="BA35499" s="80"/>
      <c r="BB35499" s="80"/>
    </row>
    <row r="35500" spans="9:54" x14ac:dyDescent="0.25">
      <c r="I35500" s="80"/>
      <c r="AX35500" s="80"/>
      <c r="AY35500" s="80"/>
      <c r="AZ35500" s="80"/>
      <c r="BA35500" s="80"/>
      <c r="BB35500" s="80"/>
    </row>
    <row r="35501" spans="9:54" x14ac:dyDescent="0.25">
      <c r="I35501" s="80"/>
      <c r="AX35501" s="80"/>
      <c r="AY35501" s="80"/>
      <c r="AZ35501" s="80"/>
      <c r="BA35501" s="80"/>
      <c r="BB35501" s="80"/>
    </row>
    <row r="35502" spans="9:54" x14ac:dyDescent="0.25">
      <c r="I35502" s="80"/>
      <c r="AX35502" s="80"/>
      <c r="AY35502" s="80"/>
      <c r="AZ35502" s="80"/>
      <c r="BA35502" s="80"/>
      <c r="BB35502" s="80"/>
    </row>
    <row r="35503" spans="9:54" x14ac:dyDescent="0.25">
      <c r="I35503" s="80"/>
      <c r="AX35503" s="80"/>
      <c r="AY35503" s="80"/>
      <c r="AZ35503" s="80"/>
      <c r="BA35503" s="80"/>
      <c r="BB35503" s="80"/>
    </row>
    <row r="35504" spans="9:54" x14ac:dyDescent="0.25">
      <c r="I35504" s="80"/>
      <c r="AX35504" s="80"/>
      <c r="AY35504" s="80"/>
      <c r="AZ35504" s="80"/>
      <c r="BA35504" s="80"/>
      <c r="BB35504" s="80"/>
    </row>
    <row r="35505" spans="9:54" x14ac:dyDescent="0.25">
      <c r="I35505" s="80"/>
      <c r="AX35505" s="80"/>
      <c r="AY35505" s="80"/>
      <c r="AZ35505" s="80"/>
      <c r="BA35505" s="80"/>
      <c r="BB35505" s="80"/>
    </row>
    <row r="35506" spans="9:54" x14ac:dyDescent="0.25">
      <c r="I35506" s="80"/>
      <c r="AX35506" s="80"/>
      <c r="AY35506" s="80"/>
      <c r="AZ35506" s="80"/>
      <c r="BA35506" s="80"/>
      <c r="BB35506" s="80"/>
    </row>
    <row r="35507" spans="9:54" x14ac:dyDescent="0.25">
      <c r="I35507" s="80"/>
      <c r="AX35507" s="80"/>
      <c r="AY35507" s="80"/>
      <c r="AZ35507" s="80"/>
      <c r="BA35507" s="80"/>
      <c r="BB35507" s="80"/>
    </row>
    <row r="35508" spans="9:54" x14ac:dyDescent="0.25">
      <c r="I35508" s="80"/>
      <c r="AX35508" s="80"/>
      <c r="AY35508" s="80"/>
      <c r="AZ35508" s="80"/>
      <c r="BA35508" s="80"/>
      <c r="BB35508" s="80"/>
    </row>
    <row r="35509" spans="9:54" x14ac:dyDescent="0.25">
      <c r="I35509" s="80"/>
      <c r="AX35509" s="80"/>
      <c r="AY35509" s="80"/>
      <c r="AZ35509" s="80"/>
      <c r="BA35509" s="80"/>
      <c r="BB35509" s="80"/>
    </row>
    <row r="35510" spans="9:54" x14ac:dyDescent="0.25">
      <c r="I35510" s="80"/>
      <c r="AX35510" s="80"/>
      <c r="AY35510" s="80"/>
      <c r="AZ35510" s="80"/>
      <c r="BA35510" s="80"/>
      <c r="BB35510" s="80"/>
    </row>
    <row r="35511" spans="9:54" x14ac:dyDescent="0.25">
      <c r="I35511" s="80"/>
      <c r="AX35511" s="80"/>
      <c r="AY35511" s="80"/>
      <c r="AZ35511" s="80"/>
      <c r="BA35511" s="80"/>
      <c r="BB35511" s="80"/>
    </row>
    <row r="35512" spans="9:54" x14ac:dyDescent="0.25">
      <c r="I35512" s="80"/>
      <c r="AX35512" s="80"/>
      <c r="AY35512" s="80"/>
      <c r="AZ35512" s="80"/>
      <c r="BA35512" s="80"/>
      <c r="BB35512" s="80"/>
    </row>
    <row r="35513" spans="9:54" x14ac:dyDescent="0.25">
      <c r="I35513" s="80"/>
      <c r="AX35513" s="80"/>
      <c r="AY35513" s="80"/>
      <c r="AZ35513" s="80"/>
      <c r="BA35513" s="80"/>
      <c r="BB35513" s="80"/>
    </row>
    <row r="35514" spans="9:54" x14ac:dyDescent="0.25">
      <c r="I35514" s="80"/>
      <c r="AX35514" s="80"/>
      <c r="AY35514" s="80"/>
      <c r="AZ35514" s="80"/>
      <c r="BA35514" s="80"/>
      <c r="BB35514" s="80"/>
    </row>
    <row r="35515" spans="9:54" x14ac:dyDescent="0.25">
      <c r="I35515" s="80"/>
      <c r="AX35515" s="80"/>
      <c r="AY35515" s="80"/>
      <c r="AZ35515" s="80"/>
      <c r="BA35515" s="80"/>
      <c r="BB35515" s="80"/>
    </row>
    <row r="35516" spans="9:54" x14ac:dyDescent="0.25">
      <c r="I35516" s="80"/>
      <c r="AX35516" s="80"/>
      <c r="AY35516" s="80"/>
      <c r="AZ35516" s="80"/>
      <c r="BA35516" s="80"/>
      <c r="BB35516" s="80"/>
    </row>
    <row r="35517" spans="9:54" x14ac:dyDescent="0.25">
      <c r="I35517" s="80"/>
      <c r="AX35517" s="80"/>
      <c r="AY35517" s="80"/>
      <c r="AZ35517" s="80"/>
      <c r="BA35517" s="80"/>
      <c r="BB35517" s="80"/>
    </row>
    <row r="35518" spans="9:54" x14ac:dyDescent="0.25">
      <c r="I35518" s="80"/>
      <c r="AX35518" s="80"/>
      <c r="AY35518" s="80"/>
      <c r="AZ35518" s="80"/>
      <c r="BA35518" s="80"/>
      <c r="BB35518" s="80"/>
    </row>
    <row r="35519" spans="9:54" x14ac:dyDescent="0.25">
      <c r="I35519" s="80"/>
      <c r="AX35519" s="80"/>
      <c r="AY35519" s="80"/>
      <c r="AZ35519" s="80"/>
      <c r="BA35519" s="80"/>
      <c r="BB35519" s="80"/>
    </row>
    <row r="35520" spans="9:54" x14ac:dyDescent="0.25">
      <c r="I35520" s="80"/>
      <c r="AX35520" s="80"/>
      <c r="AY35520" s="80"/>
      <c r="AZ35520" s="80"/>
      <c r="BA35520" s="80"/>
      <c r="BB35520" s="80"/>
    </row>
    <row r="35521" spans="9:54" x14ac:dyDescent="0.25">
      <c r="I35521" s="80"/>
      <c r="AX35521" s="80"/>
      <c r="AY35521" s="80"/>
      <c r="AZ35521" s="80"/>
      <c r="BA35521" s="80"/>
      <c r="BB35521" s="80"/>
    </row>
    <row r="35522" spans="9:54" x14ac:dyDescent="0.25">
      <c r="I35522" s="80"/>
      <c r="AX35522" s="80"/>
      <c r="AY35522" s="80"/>
      <c r="AZ35522" s="80"/>
      <c r="BA35522" s="80"/>
      <c r="BB35522" s="80"/>
    </row>
    <row r="35523" spans="9:54" x14ac:dyDescent="0.25">
      <c r="I35523" s="80"/>
      <c r="AX35523" s="80"/>
      <c r="AY35523" s="80"/>
      <c r="AZ35523" s="80"/>
      <c r="BA35523" s="80"/>
      <c r="BB35523" s="80"/>
    </row>
    <row r="35524" spans="9:54" x14ac:dyDescent="0.25">
      <c r="I35524" s="80"/>
      <c r="AX35524" s="80"/>
      <c r="AY35524" s="80"/>
      <c r="AZ35524" s="80"/>
      <c r="BA35524" s="80"/>
      <c r="BB35524" s="80"/>
    </row>
    <row r="35525" spans="9:54" x14ac:dyDescent="0.25">
      <c r="I35525" s="80"/>
      <c r="AX35525" s="80"/>
      <c r="AY35525" s="80"/>
      <c r="AZ35525" s="80"/>
      <c r="BA35525" s="80"/>
      <c r="BB35525" s="80"/>
    </row>
    <row r="35526" spans="9:54" x14ac:dyDescent="0.25">
      <c r="I35526" s="80"/>
      <c r="AX35526" s="80"/>
      <c r="AY35526" s="80"/>
      <c r="AZ35526" s="80"/>
      <c r="BA35526" s="80"/>
      <c r="BB35526" s="80"/>
    </row>
    <row r="35527" spans="9:54" x14ac:dyDescent="0.25">
      <c r="I35527" s="80"/>
      <c r="AX35527" s="80"/>
      <c r="AY35527" s="80"/>
      <c r="AZ35527" s="80"/>
      <c r="BA35527" s="80"/>
      <c r="BB35527" s="80"/>
    </row>
    <row r="35528" spans="9:54" x14ac:dyDescent="0.25">
      <c r="I35528" s="80"/>
      <c r="AX35528" s="80"/>
      <c r="AY35528" s="80"/>
      <c r="AZ35528" s="80"/>
      <c r="BA35528" s="80"/>
      <c r="BB35528" s="80"/>
    </row>
    <row r="35529" spans="9:54" x14ac:dyDescent="0.25">
      <c r="I35529" s="80"/>
      <c r="AX35529" s="80"/>
      <c r="AY35529" s="80"/>
      <c r="AZ35529" s="80"/>
      <c r="BA35529" s="80"/>
      <c r="BB35529" s="80"/>
    </row>
    <row r="35530" spans="9:54" x14ac:dyDescent="0.25">
      <c r="I35530" s="80"/>
      <c r="AX35530" s="80"/>
      <c r="AY35530" s="80"/>
      <c r="AZ35530" s="80"/>
      <c r="BA35530" s="80"/>
      <c r="BB35530" s="80"/>
    </row>
    <row r="35531" spans="9:54" x14ac:dyDescent="0.25">
      <c r="I35531" s="80"/>
      <c r="AX35531" s="80"/>
      <c r="AY35531" s="80"/>
      <c r="AZ35531" s="80"/>
      <c r="BA35531" s="80"/>
      <c r="BB35531" s="80"/>
    </row>
    <row r="35532" spans="9:54" x14ac:dyDescent="0.25">
      <c r="I35532" s="80"/>
      <c r="AX35532" s="80"/>
      <c r="AY35532" s="80"/>
      <c r="AZ35532" s="80"/>
      <c r="BA35532" s="80"/>
      <c r="BB35532" s="80"/>
    </row>
    <row r="35533" spans="9:54" x14ac:dyDescent="0.25">
      <c r="I35533" s="80"/>
      <c r="AX35533" s="80"/>
      <c r="AY35533" s="80"/>
      <c r="AZ35533" s="80"/>
      <c r="BA35533" s="80"/>
      <c r="BB35533" s="80"/>
    </row>
    <row r="35534" spans="9:54" x14ac:dyDescent="0.25">
      <c r="I35534" s="80"/>
      <c r="AX35534" s="80"/>
      <c r="AY35534" s="80"/>
      <c r="AZ35534" s="80"/>
      <c r="BA35534" s="80"/>
      <c r="BB35534" s="80"/>
    </row>
    <row r="35535" spans="9:54" x14ac:dyDescent="0.25">
      <c r="I35535" s="80"/>
      <c r="AX35535" s="80"/>
      <c r="AY35535" s="80"/>
      <c r="AZ35535" s="80"/>
      <c r="BA35535" s="80"/>
      <c r="BB35535" s="80"/>
    </row>
    <row r="35536" spans="9:54" x14ac:dyDescent="0.25">
      <c r="I35536" s="80"/>
      <c r="AX35536" s="80"/>
      <c r="AY35536" s="80"/>
      <c r="AZ35536" s="80"/>
      <c r="BA35536" s="80"/>
      <c r="BB35536" s="80"/>
    </row>
    <row r="35537" spans="9:54" x14ac:dyDescent="0.25">
      <c r="I35537" s="80"/>
      <c r="AX35537" s="80"/>
      <c r="AY35537" s="80"/>
      <c r="AZ35537" s="80"/>
      <c r="BA35537" s="80"/>
      <c r="BB35537" s="80"/>
    </row>
    <row r="35538" spans="9:54" x14ac:dyDescent="0.25">
      <c r="I35538" s="80"/>
      <c r="AX35538" s="80"/>
      <c r="AY35538" s="80"/>
      <c r="AZ35538" s="80"/>
      <c r="BA35538" s="80"/>
      <c r="BB35538" s="80"/>
    </row>
    <row r="35539" spans="9:54" x14ac:dyDescent="0.25">
      <c r="I35539" s="80"/>
      <c r="AX35539" s="80"/>
      <c r="AY35539" s="80"/>
      <c r="AZ35539" s="80"/>
      <c r="BA35539" s="80"/>
      <c r="BB35539" s="80"/>
    </row>
    <row r="35540" spans="9:54" x14ac:dyDescent="0.25">
      <c r="I35540" s="80"/>
      <c r="AX35540" s="80"/>
      <c r="AY35540" s="80"/>
      <c r="AZ35540" s="80"/>
      <c r="BA35540" s="80"/>
      <c r="BB35540" s="80"/>
    </row>
    <row r="35541" spans="9:54" x14ac:dyDescent="0.25">
      <c r="I35541" s="80"/>
      <c r="AX35541" s="80"/>
      <c r="AY35541" s="80"/>
      <c r="AZ35541" s="80"/>
      <c r="BA35541" s="80"/>
      <c r="BB35541" s="80"/>
    </row>
    <row r="35542" spans="9:54" x14ac:dyDescent="0.25">
      <c r="I35542" s="80"/>
      <c r="AX35542" s="80"/>
      <c r="AY35542" s="80"/>
      <c r="AZ35542" s="80"/>
      <c r="BA35542" s="80"/>
      <c r="BB35542" s="80"/>
    </row>
    <row r="35543" spans="9:54" x14ac:dyDescent="0.25">
      <c r="I35543" s="80"/>
      <c r="AX35543" s="80"/>
      <c r="AY35543" s="80"/>
      <c r="AZ35543" s="80"/>
      <c r="BA35543" s="80"/>
      <c r="BB35543" s="80"/>
    </row>
    <row r="35544" spans="9:54" x14ac:dyDescent="0.25">
      <c r="I35544" s="80"/>
      <c r="AX35544" s="80"/>
      <c r="AY35544" s="80"/>
      <c r="AZ35544" s="80"/>
      <c r="BA35544" s="80"/>
      <c r="BB35544" s="80"/>
    </row>
    <row r="35545" spans="9:54" x14ac:dyDescent="0.25">
      <c r="I35545" s="80"/>
      <c r="AX35545" s="80"/>
      <c r="AY35545" s="80"/>
      <c r="AZ35545" s="80"/>
      <c r="BA35545" s="80"/>
      <c r="BB35545" s="80"/>
    </row>
    <row r="35546" spans="9:54" x14ac:dyDescent="0.25">
      <c r="I35546" s="80"/>
      <c r="AX35546" s="80"/>
      <c r="AY35546" s="80"/>
      <c r="AZ35546" s="80"/>
      <c r="BA35546" s="80"/>
      <c r="BB35546" s="80"/>
    </row>
    <row r="35547" spans="9:54" x14ac:dyDescent="0.25">
      <c r="I35547" s="80"/>
      <c r="AX35547" s="80"/>
      <c r="AY35547" s="80"/>
      <c r="AZ35547" s="80"/>
      <c r="BA35547" s="80"/>
      <c r="BB35547" s="80"/>
    </row>
    <row r="35548" spans="9:54" x14ac:dyDescent="0.25">
      <c r="I35548" s="80"/>
      <c r="AX35548" s="80"/>
      <c r="AY35548" s="80"/>
      <c r="AZ35548" s="80"/>
      <c r="BA35548" s="80"/>
      <c r="BB35548" s="80"/>
    </row>
    <row r="35549" spans="9:54" x14ac:dyDescent="0.25">
      <c r="I35549" s="80"/>
      <c r="AX35549" s="80"/>
      <c r="AY35549" s="80"/>
      <c r="AZ35549" s="80"/>
      <c r="BA35549" s="80"/>
      <c r="BB35549" s="80"/>
    </row>
    <row r="35550" spans="9:54" x14ac:dyDescent="0.25">
      <c r="I35550" s="80"/>
      <c r="AX35550" s="80"/>
      <c r="AY35550" s="80"/>
      <c r="AZ35550" s="80"/>
      <c r="BA35550" s="80"/>
      <c r="BB35550" s="80"/>
    </row>
    <row r="35551" spans="9:54" x14ac:dyDescent="0.25">
      <c r="I35551" s="80"/>
      <c r="AX35551" s="80"/>
      <c r="AY35551" s="80"/>
      <c r="AZ35551" s="80"/>
      <c r="BA35551" s="80"/>
      <c r="BB35551" s="80"/>
    </row>
    <row r="35552" spans="9:54" x14ac:dyDescent="0.25">
      <c r="I35552" s="80"/>
      <c r="AX35552" s="80"/>
      <c r="AY35552" s="80"/>
      <c r="AZ35552" s="80"/>
      <c r="BA35552" s="80"/>
      <c r="BB35552" s="80"/>
    </row>
    <row r="35553" spans="9:54" x14ac:dyDescent="0.25">
      <c r="I35553" s="80"/>
      <c r="AX35553" s="80"/>
      <c r="AY35553" s="80"/>
      <c r="AZ35553" s="80"/>
      <c r="BA35553" s="80"/>
      <c r="BB35553" s="80"/>
    </row>
    <row r="35554" spans="9:54" x14ac:dyDescent="0.25">
      <c r="I35554" s="80"/>
      <c r="AX35554" s="80"/>
      <c r="AY35554" s="80"/>
      <c r="AZ35554" s="80"/>
      <c r="BA35554" s="80"/>
      <c r="BB35554" s="80"/>
    </row>
    <row r="35555" spans="9:54" x14ac:dyDescent="0.25">
      <c r="I35555" s="80"/>
      <c r="AX35555" s="80"/>
      <c r="AY35555" s="80"/>
      <c r="AZ35555" s="80"/>
      <c r="BA35555" s="80"/>
      <c r="BB35555" s="80"/>
    </row>
    <row r="35556" spans="9:54" x14ac:dyDescent="0.25">
      <c r="I35556" s="80"/>
      <c r="AX35556" s="80"/>
      <c r="AY35556" s="80"/>
      <c r="AZ35556" s="80"/>
      <c r="BA35556" s="80"/>
      <c r="BB35556" s="80"/>
    </row>
    <row r="35557" spans="9:54" x14ac:dyDescent="0.25">
      <c r="I35557" s="80"/>
      <c r="AX35557" s="80"/>
      <c r="AY35557" s="80"/>
      <c r="AZ35557" s="80"/>
      <c r="BA35557" s="80"/>
      <c r="BB35557" s="80"/>
    </row>
    <row r="35558" spans="9:54" x14ac:dyDescent="0.25">
      <c r="I35558" s="80"/>
      <c r="AX35558" s="80"/>
      <c r="AY35558" s="80"/>
      <c r="AZ35558" s="80"/>
      <c r="BA35558" s="80"/>
      <c r="BB35558" s="80"/>
    </row>
    <row r="35559" spans="9:54" x14ac:dyDescent="0.25">
      <c r="I35559" s="80"/>
      <c r="AX35559" s="80"/>
      <c r="AY35559" s="80"/>
      <c r="AZ35559" s="80"/>
      <c r="BA35559" s="80"/>
      <c r="BB35559" s="80"/>
    </row>
    <row r="35560" spans="9:54" x14ac:dyDescent="0.25">
      <c r="I35560" s="80"/>
      <c r="AX35560" s="80"/>
      <c r="AY35560" s="80"/>
      <c r="AZ35560" s="80"/>
      <c r="BA35560" s="80"/>
      <c r="BB35560" s="80"/>
    </row>
    <row r="35561" spans="9:54" x14ac:dyDescent="0.25">
      <c r="I35561" s="80"/>
      <c r="AX35561" s="80"/>
      <c r="AY35561" s="80"/>
      <c r="AZ35561" s="80"/>
      <c r="BA35561" s="80"/>
      <c r="BB35561" s="80"/>
    </row>
    <row r="35562" spans="9:54" x14ac:dyDescent="0.25">
      <c r="I35562" s="80"/>
      <c r="AX35562" s="80"/>
      <c r="AY35562" s="80"/>
      <c r="AZ35562" s="80"/>
      <c r="BA35562" s="80"/>
      <c r="BB35562" s="80"/>
    </row>
    <row r="35563" spans="9:54" x14ac:dyDescent="0.25">
      <c r="I35563" s="80"/>
      <c r="AX35563" s="80"/>
      <c r="AY35563" s="80"/>
      <c r="AZ35563" s="80"/>
      <c r="BA35563" s="80"/>
      <c r="BB35563" s="80"/>
    </row>
    <row r="35564" spans="9:54" x14ac:dyDescent="0.25">
      <c r="I35564" s="80"/>
      <c r="AX35564" s="80"/>
      <c r="AY35564" s="80"/>
      <c r="AZ35564" s="80"/>
      <c r="BA35564" s="80"/>
      <c r="BB35564" s="80"/>
    </row>
    <row r="35565" spans="9:54" x14ac:dyDescent="0.25">
      <c r="I35565" s="80"/>
      <c r="AX35565" s="80"/>
      <c r="AY35565" s="80"/>
      <c r="AZ35565" s="80"/>
      <c r="BA35565" s="80"/>
      <c r="BB35565" s="80"/>
    </row>
    <row r="35566" spans="9:54" x14ac:dyDescent="0.25">
      <c r="I35566" s="80"/>
      <c r="AX35566" s="80"/>
      <c r="AY35566" s="80"/>
      <c r="AZ35566" s="80"/>
      <c r="BA35566" s="80"/>
      <c r="BB35566" s="80"/>
    </row>
    <row r="35567" spans="9:54" x14ac:dyDescent="0.25">
      <c r="I35567" s="80"/>
      <c r="AX35567" s="80"/>
      <c r="AY35567" s="80"/>
      <c r="AZ35567" s="80"/>
      <c r="BA35567" s="80"/>
      <c r="BB35567" s="80"/>
    </row>
    <row r="35568" spans="9:54" x14ac:dyDescent="0.25">
      <c r="I35568" s="80"/>
      <c r="AX35568" s="80"/>
      <c r="AY35568" s="80"/>
      <c r="AZ35568" s="80"/>
      <c r="BA35568" s="80"/>
      <c r="BB35568" s="80"/>
    </row>
    <row r="35569" spans="9:54" x14ac:dyDescent="0.25">
      <c r="I35569" s="80"/>
      <c r="AX35569" s="80"/>
      <c r="AY35569" s="80"/>
      <c r="AZ35569" s="80"/>
      <c r="BA35569" s="80"/>
      <c r="BB35569" s="80"/>
    </row>
    <row r="35570" spans="9:54" x14ac:dyDescent="0.25">
      <c r="I35570" s="80"/>
      <c r="AX35570" s="80"/>
      <c r="AY35570" s="80"/>
      <c r="AZ35570" s="80"/>
      <c r="BA35570" s="80"/>
      <c r="BB35570" s="80"/>
    </row>
    <row r="35571" spans="9:54" x14ac:dyDescent="0.25">
      <c r="I35571" s="80"/>
      <c r="AX35571" s="80"/>
      <c r="AY35571" s="80"/>
      <c r="AZ35571" s="80"/>
      <c r="BA35571" s="80"/>
      <c r="BB35571" s="80"/>
    </row>
    <row r="35572" spans="9:54" x14ac:dyDescent="0.25">
      <c r="I35572" s="80"/>
      <c r="AX35572" s="80"/>
      <c r="AY35572" s="80"/>
      <c r="AZ35572" s="80"/>
      <c r="BA35572" s="80"/>
      <c r="BB35572" s="80"/>
    </row>
    <row r="35573" spans="9:54" x14ac:dyDescent="0.25">
      <c r="I35573" s="80"/>
      <c r="AX35573" s="80"/>
      <c r="AY35573" s="80"/>
      <c r="AZ35573" s="80"/>
      <c r="BA35573" s="80"/>
      <c r="BB35573" s="80"/>
    </row>
    <row r="35574" spans="9:54" x14ac:dyDescent="0.25">
      <c r="I35574" s="80"/>
      <c r="AX35574" s="80"/>
      <c r="AY35574" s="80"/>
      <c r="AZ35574" s="80"/>
      <c r="BA35574" s="80"/>
      <c r="BB35574" s="80"/>
    </row>
    <row r="35575" spans="9:54" x14ac:dyDescent="0.25">
      <c r="I35575" s="80"/>
      <c r="AX35575" s="80"/>
      <c r="AY35575" s="80"/>
      <c r="AZ35575" s="80"/>
      <c r="BA35575" s="80"/>
      <c r="BB35575" s="80"/>
    </row>
    <row r="35576" spans="9:54" x14ac:dyDescent="0.25">
      <c r="I35576" s="80"/>
      <c r="AX35576" s="80"/>
      <c r="AY35576" s="80"/>
      <c r="AZ35576" s="80"/>
      <c r="BA35576" s="80"/>
      <c r="BB35576" s="80"/>
    </row>
    <row r="35577" spans="9:54" x14ac:dyDescent="0.25">
      <c r="I35577" s="80"/>
      <c r="AX35577" s="80"/>
      <c r="AY35577" s="80"/>
      <c r="AZ35577" s="80"/>
      <c r="BA35577" s="80"/>
      <c r="BB35577" s="80"/>
    </row>
    <row r="35578" spans="9:54" x14ac:dyDescent="0.25">
      <c r="I35578" s="80"/>
      <c r="AX35578" s="80"/>
      <c r="AY35578" s="80"/>
      <c r="AZ35578" s="80"/>
      <c r="BA35578" s="80"/>
      <c r="BB35578" s="80"/>
    </row>
    <row r="35579" spans="9:54" x14ac:dyDescent="0.25">
      <c r="I35579" s="80"/>
      <c r="AX35579" s="80"/>
      <c r="AY35579" s="80"/>
      <c r="AZ35579" s="80"/>
      <c r="BA35579" s="80"/>
      <c r="BB35579" s="80"/>
    </row>
    <row r="35580" spans="9:54" x14ac:dyDescent="0.25">
      <c r="I35580" s="80"/>
      <c r="AX35580" s="80"/>
      <c r="AY35580" s="80"/>
      <c r="AZ35580" s="80"/>
      <c r="BA35580" s="80"/>
      <c r="BB35580" s="80"/>
    </row>
    <row r="35581" spans="9:54" x14ac:dyDescent="0.25">
      <c r="I35581" s="80"/>
      <c r="AX35581" s="80"/>
      <c r="AY35581" s="80"/>
      <c r="AZ35581" s="80"/>
      <c r="BA35581" s="80"/>
      <c r="BB35581" s="80"/>
    </row>
    <row r="35582" spans="9:54" x14ac:dyDescent="0.25">
      <c r="I35582" s="80"/>
      <c r="AX35582" s="80"/>
      <c r="AY35582" s="80"/>
      <c r="AZ35582" s="80"/>
      <c r="BA35582" s="80"/>
      <c r="BB35582" s="80"/>
    </row>
    <row r="35583" spans="9:54" x14ac:dyDescent="0.25">
      <c r="I35583" s="80"/>
      <c r="AX35583" s="80"/>
      <c r="AY35583" s="80"/>
      <c r="AZ35583" s="80"/>
      <c r="BA35583" s="80"/>
      <c r="BB35583" s="80"/>
    </row>
    <row r="35584" spans="9:54" x14ac:dyDescent="0.25">
      <c r="I35584" s="80"/>
      <c r="AX35584" s="80"/>
      <c r="AY35584" s="80"/>
      <c r="AZ35584" s="80"/>
      <c r="BA35584" s="80"/>
      <c r="BB35584" s="80"/>
    </row>
    <row r="35585" spans="9:54" x14ac:dyDescent="0.25">
      <c r="I35585" s="80"/>
      <c r="AX35585" s="80"/>
      <c r="AY35585" s="80"/>
      <c r="AZ35585" s="80"/>
      <c r="BA35585" s="80"/>
      <c r="BB35585" s="80"/>
    </row>
    <row r="35586" spans="9:54" x14ac:dyDescent="0.25">
      <c r="I35586" s="80"/>
      <c r="AX35586" s="80"/>
      <c r="AY35586" s="80"/>
      <c r="AZ35586" s="80"/>
      <c r="BA35586" s="80"/>
      <c r="BB35586" s="80"/>
    </row>
    <row r="35587" spans="9:54" x14ac:dyDescent="0.25">
      <c r="I35587" s="80"/>
      <c r="AX35587" s="80"/>
      <c r="AY35587" s="80"/>
      <c r="AZ35587" s="80"/>
      <c r="BA35587" s="80"/>
      <c r="BB35587" s="80"/>
    </row>
    <row r="35588" spans="9:54" x14ac:dyDescent="0.25">
      <c r="I35588" s="80"/>
      <c r="AX35588" s="80"/>
      <c r="AY35588" s="80"/>
      <c r="AZ35588" s="80"/>
      <c r="BA35588" s="80"/>
      <c r="BB35588" s="80"/>
    </row>
    <row r="35589" spans="9:54" x14ac:dyDescent="0.25">
      <c r="I35589" s="80"/>
      <c r="AX35589" s="80"/>
      <c r="AY35589" s="80"/>
      <c r="AZ35589" s="80"/>
      <c r="BA35589" s="80"/>
      <c r="BB35589" s="80"/>
    </row>
    <row r="35590" spans="9:54" x14ac:dyDescent="0.25">
      <c r="I35590" s="80"/>
      <c r="AX35590" s="80"/>
      <c r="AY35590" s="80"/>
      <c r="AZ35590" s="80"/>
      <c r="BA35590" s="80"/>
      <c r="BB35590" s="80"/>
    </row>
    <row r="35591" spans="9:54" x14ac:dyDescent="0.25">
      <c r="I35591" s="80"/>
      <c r="AX35591" s="80"/>
      <c r="AY35591" s="80"/>
      <c r="AZ35591" s="80"/>
      <c r="BA35591" s="80"/>
      <c r="BB35591" s="80"/>
    </row>
    <row r="35592" spans="9:54" x14ac:dyDescent="0.25">
      <c r="I35592" s="80"/>
      <c r="AX35592" s="80"/>
      <c r="AY35592" s="80"/>
      <c r="AZ35592" s="80"/>
      <c r="BA35592" s="80"/>
      <c r="BB35592" s="80"/>
    </row>
    <row r="35593" spans="9:54" x14ac:dyDescent="0.25">
      <c r="I35593" s="80"/>
      <c r="AX35593" s="80"/>
      <c r="AY35593" s="80"/>
      <c r="AZ35593" s="80"/>
      <c r="BA35593" s="80"/>
      <c r="BB35593" s="80"/>
    </row>
    <row r="35594" spans="9:54" x14ac:dyDescent="0.25">
      <c r="I35594" s="80"/>
      <c r="AX35594" s="80"/>
      <c r="AY35594" s="80"/>
      <c r="AZ35594" s="80"/>
      <c r="BA35594" s="80"/>
      <c r="BB35594" s="80"/>
    </row>
    <row r="35595" spans="9:54" x14ac:dyDescent="0.25">
      <c r="I35595" s="80"/>
      <c r="AX35595" s="80"/>
      <c r="AY35595" s="80"/>
      <c r="AZ35595" s="80"/>
      <c r="BA35595" s="80"/>
      <c r="BB35595" s="80"/>
    </row>
    <row r="35596" spans="9:54" x14ac:dyDescent="0.25">
      <c r="I35596" s="80"/>
      <c r="AX35596" s="80"/>
      <c r="AY35596" s="80"/>
      <c r="AZ35596" s="80"/>
      <c r="BA35596" s="80"/>
      <c r="BB35596" s="80"/>
    </row>
    <row r="35597" spans="9:54" x14ac:dyDescent="0.25">
      <c r="I35597" s="80"/>
      <c r="AX35597" s="80"/>
      <c r="AY35597" s="80"/>
      <c r="AZ35597" s="80"/>
      <c r="BA35597" s="80"/>
      <c r="BB35597" s="80"/>
    </row>
    <row r="35598" spans="9:54" x14ac:dyDescent="0.25">
      <c r="I35598" s="80"/>
      <c r="AX35598" s="80"/>
      <c r="AY35598" s="80"/>
      <c r="AZ35598" s="80"/>
      <c r="BA35598" s="80"/>
      <c r="BB35598" s="80"/>
    </row>
    <row r="35599" spans="9:54" x14ac:dyDescent="0.25">
      <c r="I35599" s="80"/>
      <c r="AX35599" s="80"/>
      <c r="AY35599" s="80"/>
      <c r="AZ35599" s="80"/>
      <c r="BA35599" s="80"/>
      <c r="BB35599" s="80"/>
    </row>
    <row r="35600" spans="9:54" x14ac:dyDescent="0.25">
      <c r="I35600" s="80"/>
      <c r="AX35600" s="80"/>
      <c r="AY35600" s="80"/>
      <c r="AZ35600" s="80"/>
      <c r="BA35600" s="80"/>
      <c r="BB35600" s="80"/>
    </row>
    <row r="35601" spans="9:54" x14ac:dyDescent="0.25">
      <c r="I35601" s="80"/>
      <c r="AX35601" s="80"/>
      <c r="AY35601" s="80"/>
      <c r="AZ35601" s="80"/>
      <c r="BA35601" s="80"/>
      <c r="BB35601" s="80"/>
    </row>
    <row r="35602" spans="9:54" x14ac:dyDescent="0.25">
      <c r="I35602" s="80"/>
      <c r="AX35602" s="80"/>
      <c r="AY35602" s="80"/>
      <c r="AZ35602" s="80"/>
      <c r="BA35602" s="80"/>
      <c r="BB35602" s="80"/>
    </row>
    <row r="35603" spans="9:54" x14ac:dyDescent="0.25">
      <c r="I35603" s="80"/>
      <c r="AX35603" s="80"/>
      <c r="AY35603" s="80"/>
      <c r="AZ35603" s="80"/>
      <c r="BA35603" s="80"/>
      <c r="BB35603" s="80"/>
    </row>
    <row r="35604" spans="9:54" x14ac:dyDescent="0.25">
      <c r="I35604" s="80"/>
      <c r="AX35604" s="80"/>
      <c r="AY35604" s="80"/>
      <c r="AZ35604" s="80"/>
      <c r="BA35604" s="80"/>
      <c r="BB35604" s="80"/>
    </row>
    <row r="35605" spans="9:54" x14ac:dyDescent="0.25">
      <c r="I35605" s="80"/>
      <c r="AX35605" s="80"/>
      <c r="AY35605" s="80"/>
      <c r="AZ35605" s="80"/>
      <c r="BA35605" s="80"/>
      <c r="BB35605" s="80"/>
    </row>
    <row r="35606" spans="9:54" x14ac:dyDescent="0.25">
      <c r="I35606" s="80"/>
      <c r="AX35606" s="80"/>
      <c r="AY35606" s="80"/>
      <c r="AZ35606" s="80"/>
      <c r="BA35606" s="80"/>
      <c r="BB35606" s="80"/>
    </row>
    <row r="35607" spans="9:54" x14ac:dyDescent="0.25">
      <c r="I35607" s="80"/>
      <c r="AX35607" s="80"/>
      <c r="AY35607" s="80"/>
      <c r="AZ35607" s="80"/>
      <c r="BA35607" s="80"/>
      <c r="BB35607" s="80"/>
    </row>
    <row r="35608" spans="9:54" x14ac:dyDescent="0.25">
      <c r="I35608" s="80"/>
      <c r="AX35608" s="80"/>
      <c r="AY35608" s="80"/>
      <c r="AZ35608" s="80"/>
      <c r="BA35608" s="80"/>
      <c r="BB35608" s="80"/>
    </row>
    <row r="35609" spans="9:54" x14ac:dyDescent="0.25">
      <c r="I35609" s="80"/>
      <c r="AX35609" s="80"/>
      <c r="AY35609" s="80"/>
      <c r="AZ35609" s="80"/>
      <c r="BA35609" s="80"/>
      <c r="BB35609" s="80"/>
    </row>
    <row r="35610" spans="9:54" x14ac:dyDescent="0.25">
      <c r="I35610" s="80"/>
      <c r="AX35610" s="80"/>
      <c r="AY35610" s="80"/>
      <c r="AZ35610" s="80"/>
      <c r="BA35610" s="80"/>
      <c r="BB35610" s="80"/>
    </row>
    <row r="35611" spans="9:54" x14ac:dyDescent="0.25">
      <c r="I35611" s="80"/>
      <c r="AX35611" s="80"/>
      <c r="AY35611" s="80"/>
      <c r="AZ35611" s="80"/>
      <c r="BA35611" s="80"/>
      <c r="BB35611" s="80"/>
    </row>
    <row r="35612" spans="9:54" x14ac:dyDescent="0.25">
      <c r="I35612" s="80"/>
      <c r="AX35612" s="80"/>
      <c r="AY35612" s="80"/>
      <c r="AZ35612" s="80"/>
      <c r="BA35612" s="80"/>
      <c r="BB35612" s="80"/>
    </row>
    <row r="35613" spans="9:54" x14ac:dyDescent="0.25">
      <c r="I35613" s="80"/>
      <c r="AX35613" s="80"/>
      <c r="AY35613" s="80"/>
      <c r="AZ35613" s="80"/>
      <c r="BA35613" s="80"/>
      <c r="BB35613" s="80"/>
    </row>
    <row r="35614" spans="9:54" x14ac:dyDescent="0.25">
      <c r="I35614" s="80"/>
      <c r="AX35614" s="80"/>
      <c r="AY35614" s="80"/>
      <c r="AZ35614" s="80"/>
      <c r="BA35614" s="80"/>
      <c r="BB35614" s="80"/>
    </row>
    <row r="35615" spans="9:54" x14ac:dyDescent="0.25">
      <c r="I35615" s="80"/>
      <c r="AX35615" s="80"/>
      <c r="AY35615" s="80"/>
      <c r="AZ35615" s="80"/>
      <c r="BA35615" s="80"/>
      <c r="BB35615" s="80"/>
    </row>
    <row r="35616" spans="9:54" x14ac:dyDescent="0.25">
      <c r="I35616" s="80"/>
      <c r="AX35616" s="80"/>
      <c r="AY35616" s="80"/>
      <c r="AZ35616" s="80"/>
      <c r="BA35616" s="80"/>
      <c r="BB35616" s="80"/>
    </row>
    <row r="35617" spans="9:54" x14ac:dyDescent="0.25">
      <c r="I35617" s="80"/>
      <c r="AX35617" s="80"/>
      <c r="AY35617" s="80"/>
      <c r="AZ35617" s="80"/>
      <c r="BA35617" s="80"/>
      <c r="BB35617" s="80"/>
    </row>
    <row r="35618" spans="9:54" x14ac:dyDescent="0.25">
      <c r="I35618" s="80"/>
      <c r="AX35618" s="80"/>
      <c r="AY35618" s="80"/>
      <c r="AZ35618" s="80"/>
      <c r="BA35618" s="80"/>
      <c r="BB35618" s="80"/>
    </row>
    <row r="35619" spans="9:54" x14ac:dyDescent="0.25">
      <c r="I35619" s="80"/>
      <c r="AX35619" s="80"/>
      <c r="AY35619" s="80"/>
      <c r="AZ35619" s="80"/>
      <c r="BA35619" s="80"/>
      <c r="BB35619" s="80"/>
    </row>
    <row r="35620" spans="9:54" x14ac:dyDescent="0.25">
      <c r="I35620" s="80"/>
      <c r="AX35620" s="80"/>
      <c r="AY35620" s="80"/>
      <c r="AZ35620" s="80"/>
      <c r="BA35620" s="80"/>
      <c r="BB35620" s="80"/>
    </row>
    <row r="35621" spans="9:54" x14ac:dyDescent="0.25">
      <c r="I35621" s="80"/>
      <c r="AX35621" s="80"/>
      <c r="AY35621" s="80"/>
      <c r="AZ35621" s="80"/>
      <c r="BA35621" s="80"/>
      <c r="BB35621" s="80"/>
    </row>
    <row r="35622" spans="9:54" x14ac:dyDescent="0.25">
      <c r="I35622" s="80"/>
      <c r="AX35622" s="80"/>
      <c r="AY35622" s="80"/>
      <c r="AZ35622" s="80"/>
      <c r="BA35622" s="80"/>
      <c r="BB35622" s="80"/>
    </row>
    <row r="35623" spans="9:54" x14ac:dyDescent="0.25">
      <c r="I35623" s="80"/>
      <c r="AX35623" s="80"/>
      <c r="AY35623" s="80"/>
      <c r="AZ35623" s="80"/>
      <c r="BA35623" s="80"/>
      <c r="BB35623" s="80"/>
    </row>
    <row r="35624" spans="9:54" x14ac:dyDescent="0.25">
      <c r="I35624" s="80"/>
      <c r="AX35624" s="80"/>
      <c r="AY35624" s="80"/>
      <c r="AZ35624" s="80"/>
      <c r="BA35624" s="80"/>
      <c r="BB35624" s="80"/>
    </row>
    <row r="35625" spans="9:54" x14ac:dyDescent="0.25">
      <c r="I35625" s="80"/>
      <c r="AX35625" s="80"/>
      <c r="AY35625" s="80"/>
      <c r="AZ35625" s="80"/>
      <c r="BA35625" s="80"/>
      <c r="BB35625" s="80"/>
    </row>
    <row r="35626" spans="9:54" x14ac:dyDescent="0.25">
      <c r="I35626" s="80"/>
      <c r="AX35626" s="80"/>
      <c r="AY35626" s="80"/>
      <c r="AZ35626" s="80"/>
      <c r="BA35626" s="80"/>
      <c r="BB35626" s="80"/>
    </row>
    <row r="35627" spans="9:54" x14ac:dyDescent="0.25">
      <c r="I35627" s="80"/>
      <c r="AX35627" s="80"/>
      <c r="AY35627" s="80"/>
      <c r="AZ35627" s="80"/>
      <c r="BA35627" s="80"/>
      <c r="BB35627" s="80"/>
    </row>
    <row r="35628" spans="9:54" x14ac:dyDescent="0.25">
      <c r="I35628" s="80"/>
      <c r="AX35628" s="80"/>
      <c r="AY35628" s="80"/>
      <c r="AZ35628" s="80"/>
      <c r="BA35628" s="80"/>
      <c r="BB35628" s="80"/>
    </row>
    <row r="35629" spans="9:54" x14ac:dyDescent="0.25">
      <c r="I35629" s="80"/>
      <c r="AX35629" s="80"/>
      <c r="AY35629" s="80"/>
      <c r="AZ35629" s="80"/>
      <c r="BA35629" s="80"/>
      <c r="BB35629" s="80"/>
    </row>
    <row r="35630" spans="9:54" x14ac:dyDescent="0.25">
      <c r="I35630" s="80"/>
      <c r="AX35630" s="80"/>
      <c r="AY35630" s="80"/>
      <c r="AZ35630" s="80"/>
      <c r="BA35630" s="80"/>
      <c r="BB35630" s="80"/>
    </row>
    <row r="35631" spans="9:54" x14ac:dyDescent="0.25">
      <c r="I35631" s="80"/>
      <c r="AX35631" s="80"/>
      <c r="AY35631" s="80"/>
      <c r="AZ35631" s="80"/>
      <c r="BA35631" s="80"/>
      <c r="BB35631" s="80"/>
    </row>
    <row r="35632" spans="9:54" x14ac:dyDescent="0.25">
      <c r="I35632" s="80"/>
      <c r="AX35632" s="80"/>
      <c r="AY35632" s="80"/>
      <c r="AZ35632" s="80"/>
      <c r="BA35632" s="80"/>
      <c r="BB35632" s="80"/>
    </row>
    <row r="35633" spans="9:54" x14ac:dyDescent="0.25">
      <c r="I35633" s="80"/>
      <c r="AX35633" s="80"/>
      <c r="AY35633" s="80"/>
      <c r="AZ35633" s="80"/>
      <c r="BA35633" s="80"/>
      <c r="BB35633" s="80"/>
    </row>
    <row r="35634" spans="9:54" x14ac:dyDescent="0.25">
      <c r="I35634" s="80"/>
      <c r="AX35634" s="80"/>
      <c r="AY35634" s="80"/>
      <c r="AZ35634" s="80"/>
      <c r="BA35634" s="80"/>
      <c r="BB35634" s="80"/>
    </row>
    <row r="35635" spans="9:54" x14ac:dyDescent="0.25">
      <c r="I35635" s="80"/>
      <c r="AX35635" s="80"/>
      <c r="AY35635" s="80"/>
      <c r="AZ35635" s="80"/>
      <c r="BA35635" s="80"/>
      <c r="BB35635" s="80"/>
    </row>
    <row r="35636" spans="9:54" x14ac:dyDescent="0.25">
      <c r="I35636" s="80"/>
      <c r="AX35636" s="80"/>
      <c r="AY35636" s="80"/>
      <c r="AZ35636" s="80"/>
      <c r="BA35636" s="80"/>
      <c r="BB35636" s="80"/>
    </row>
    <row r="35637" spans="9:54" x14ac:dyDescent="0.25">
      <c r="I35637" s="80"/>
      <c r="AX35637" s="80"/>
      <c r="AY35637" s="80"/>
      <c r="AZ35637" s="80"/>
      <c r="BA35637" s="80"/>
      <c r="BB35637" s="80"/>
    </row>
    <row r="35638" spans="9:54" x14ac:dyDescent="0.25">
      <c r="I35638" s="80"/>
      <c r="AX35638" s="80"/>
      <c r="AY35638" s="80"/>
      <c r="AZ35638" s="80"/>
      <c r="BA35638" s="80"/>
      <c r="BB35638" s="80"/>
    </row>
    <row r="35639" spans="9:54" x14ac:dyDescent="0.25">
      <c r="I35639" s="80"/>
      <c r="AX35639" s="80"/>
      <c r="AY35639" s="80"/>
      <c r="AZ35639" s="80"/>
      <c r="BA35639" s="80"/>
      <c r="BB35639" s="80"/>
    </row>
    <row r="35640" spans="9:54" x14ac:dyDescent="0.25">
      <c r="I35640" s="80"/>
      <c r="AX35640" s="80"/>
      <c r="AY35640" s="80"/>
      <c r="AZ35640" s="80"/>
      <c r="BA35640" s="80"/>
      <c r="BB35640" s="80"/>
    </row>
    <row r="35641" spans="9:54" x14ac:dyDescent="0.25">
      <c r="I35641" s="80"/>
      <c r="AX35641" s="80"/>
      <c r="AY35641" s="80"/>
      <c r="AZ35641" s="80"/>
      <c r="BA35641" s="80"/>
      <c r="BB35641" s="80"/>
    </row>
    <row r="35642" spans="9:54" x14ac:dyDescent="0.25">
      <c r="I35642" s="80"/>
      <c r="AX35642" s="80"/>
      <c r="AY35642" s="80"/>
      <c r="AZ35642" s="80"/>
      <c r="BA35642" s="80"/>
      <c r="BB35642" s="80"/>
    </row>
    <row r="35643" spans="9:54" x14ac:dyDescent="0.25">
      <c r="I35643" s="80"/>
      <c r="AX35643" s="80"/>
      <c r="AY35643" s="80"/>
      <c r="AZ35643" s="80"/>
      <c r="BA35643" s="80"/>
      <c r="BB35643" s="80"/>
    </row>
    <row r="35644" spans="9:54" x14ac:dyDescent="0.25">
      <c r="I35644" s="80"/>
      <c r="AX35644" s="80"/>
      <c r="AY35644" s="80"/>
      <c r="AZ35644" s="80"/>
      <c r="BA35644" s="80"/>
      <c r="BB35644" s="80"/>
    </row>
    <row r="35645" spans="9:54" x14ac:dyDescent="0.25">
      <c r="I35645" s="80"/>
      <c r="AX35645" s="80"/>
      <c r="AY35645" s="80"/>
      <c r="AZ35645" s="80"/>
      <c r="BA35645" s="80"/>
      <c r="BB35645" s="80"/>
    </row>
    <row r="35646" spans="9:54" x14ac:dyDescent="0.25">
      <c r="I35646" s="80"/>
      <c r="AX35646" s="80"/>
      <c r="AY35646" s="80"/>
      <c r="AZ35646" s="80"/>
      <c r="BA35646" s="80"/>
      <c r="BB35646" s="80"/>
    </row>
    <row r="35647" spans="9:54" x14ac:dyDescent="0.25">
      <c r="I35647" s="80"/>
      <c r="AX35647" s="80"/>
      <c r="AY35647" s="80"/>
      <c r="AZ35647" s="80"/>
      <c r="BA35647" s="80"/>
      <c r="BB35647" s="80"/>
    </row>
    <row r="35648" spans="9:54" x14ac:dyDescent="0.25">
      <c r="I35648" s="80"/>
      <c r="AX35648" s="80"/>
      <c r="AY35648" s="80"/>
      <c r="AZ35648" s="80"/>
      <c r="BA35648" s="80"/>
      <c r="BB35648" s="80"/>
    </row>
    <row r="35649" spans="9:54" x14ac:dyDescent="0.25">
      <c r="I35649" s="80"/>
      <c r="AX35649" s="80"/>
      <c r="AY35649" s="80"/>
      <c r="AZ35649" s="80"/>
      <c r="BA35649" s="80"/>
      <c r="BB35649" s="80"/>
    </row>
    <row r="35650" spans="9:54" x14ac:dyDescent="0.25">
      <c r="I35650" s="80"/>
      <c r="AX35650" s="80"/>
      <c r="AY35650" s="80"/>
      <c r="AZ35650" s="80"/>
      <c r="BA35650" s="80"/>
      <c r="BB35650" s="80"/>
    </row>
    <row r="35651" spans="9:54" x14ac:dyDescent="0.25">
      <c r="I35651" s="80"/>
      <c r="AX35651" s="80"/>
      <c r="AY35651" s="80"/>
      <c r="AZ35651" s="80"/>
      <c r="BA35651" s="80"/>
      <c r="BB35651" s="80"/>
    </row>
    <row r="35652" spans="9:54" x14ac:dyDescent="0.25">
      <c r="I35652" s="80"/>
      <c r="AX35652" s="80"/>
      <c r="AY35652" s="80"/>
      <c r="AZ35652" s="80"/>
      <c r="BA35652" s="80"/>
      <c r="BB35652" s="80"/>
    </row>
    <row r="35653" spans="9:54" x14ac:dyDescent="0.25">
      <c r="I35653" s="80"/>
      <c r="AX35653" s="80"/>
      <c r="AY35653" s="80"/>
      <c r="AZ35653" s="80"/>
      <c r="BA35653" s="80"/>
      <c r="BB35653" s="80"/>
    </row>
    <row r="35654" spans="9:54" x14ac:dyDescent="0.25">
      <c r="I35654" s="80"/>
      <c r="AX35654" s="80"/>
      <c r="AY35654" s="80"/>
      <c r="AZ35654" s="80"/>
      <c r="BA35654" s="80"/>
      <c r="BB35654" s="80"/>
    </row>
    <row r="35655" spans="9:54" x14ac:dyDescent="0.25">
      <c r="I35655" s="80"/>
      <c r="AX35655" s="80"/>
      <c r="AY35655" s="80"/>
      <c r="AZ35655" s="80"/>
      <c r="BA35655" s="80"/>
      <c r="BB35655" s="80"/>
    </row>
    <row r="35656" spans="9:54" x14ac:dyDescent="0.25">
      <c r="I35656" s="80"/>
      <c r="AX35656" s="80"/>
      <c r="AY35656" s="80"/>
      <c r="AZ35656" s="80"/>
      <c r="BA35656" s="80"/>
      <c r="BB35656" s="80"/>
    </row>
    <row r="35657" spans="9:54" x14ac:dyDescent="0.25">
      <c r="I35657" s="80"/>
      <c r="AX35657" s="80"/>
      <c r="AY35657" s="80"/>
      <c r="AZ35657" s="80"/>
      <c r="BA35657" s="80"/>
      <c r="BB35657" s="80"/>
    </row>
    <row r="35658" spans="9:54" x14ac:dyDescent="0.25">
      <c r="I35658" s="80"/>
      <c r="AX35658" s="80"/>
      <c r="AY35658" s="80"/>
      <c r="AZ35658" s="80"/>
      <c r="BA35658" s="80"/>
      <c r="BB35658" s="80"/>
    </row>
    <row r="35659" spans="9:54" x14ac:dyDescent="0.25">
      <c r="I35659" s="80"/>
      <c r="AX35659" s="80"/>
      <c r="AY35659" s="80"/>
      <c r="AZ35659" s="80"/>
      <c r="BA35659" s="80"/>
      <c r="BB35659" s="80"/>
    </row>
    <row r="35660" spans="9:54" x14ac:dyDescent="0.25">
      <c r="I35660" s="80"/>
      <c r="AX35660" s="80"/>
      <c r="AY35660" s="80"/>
      <c r="AZ35660" s="80"/>
      <c r="BA35660" s="80"/>
      <c r="BB35660" s="80"/>
    </row>
    <row r="35661" spans="9:54" x14ac:dyDescent="0.25">
      <c r="I35661" s="80"/>
      <c r="AX35661" s="80"/>
      <c r="AY35661" s="80"/>
      <c r="AZ35661" s="80"/>
      <c r="BA35661" s="80"/>
      <c r="BB35661" s="80"/>
    </row>
    <row r="35662" spans="9:54" x14ac:dyDescent="0.25">
      <c r="I35662" s="80"/>
      <c r="AX35662" s="80"/>
      <c r="AY35662" s="80"/>
      <c r="AZ35662" s="80"/>
      <c r="BA35662" s="80"/>
      <c r="BB35662" s="80"/>
    </row>
    <row r="35663" spans="9:54" x14ac:dyDescent="0.25">
      <c r="I35663" s="80"/>
      <c r="AX35663" s="80"/>
      <c r="AY35663" s="80"/>
      <c r="AZ35663" s="80"/>
      <c r="BA35663" s="80"/>
      <c r="BB35663" s="80"/>
    </row>
    <row r="35664" spans="9:54" x14ac:dyDescent="0.25">
      <c r="I35664" s="80"/>
      <c r="AX35664" s="80"/>
      <c r="AY35664" s="80"/>
      <c r="AZ35664" s="80"/>
      <c r="BA35664" s="80"/>
      <c r="BB35664" s="80"/>
    </row>
    <row r="35665" spans="9:54" x14ac:dyDescent="0.25">
      <c r="I35665" s="80"/>
      <c r="AX35665" s="80"/>
      <c r="AY35665" s="80"/>
      <c r="AZ35665" s="80"/>
      <c r="BA35665" s="80"/>
      <c r="BB35665" s="80"/>
    </row>
    <row r="35666" spans="9:54" x14ac:dyDescent="0.25">
      <c r="I35666" s="80"/>
      <c r="AX35666" s="80"/>
      <c r="AY35666" s="80"/>
      <c r="AZ35666" s="80"/>
      <c r="BA35666" s="80"/>
      <c r="BB35666" s="80"/>
    </row>
    <row r="35667" spans="9:54" x14ac:dyDescent="0.25">
      <c r="I35667" s="80"/>
      <c r="AX35667" s="80"/>
      <c r="AY35667" s="80"/>
      <c r="AZ35667" s="80"/>
      <c r="BA35667" s="80"/>
      <c r="BB35667" s="80"/>
    </row>
    <row r="35668" spans="9:54" x14ac:dyDescent="0.25">
      <c r="I35668" s="80"/>
      <c r="AX35668" s="80"/>
      <c r="AY35668" s="80"/>
      <c r="AZ35668" s="80"/>
      <c r="BA35668" s="80"/>
      <c r="BB35668" s="80"/>
    </row>
    <row r="35669" spans="9:54" x14ac:dyDescent="0.25">
      <c r="I35669" s="80"/>
      <c r="AX35669" s="80"/>
      <c r="AY35669" s="80"/>
      <c r="AZ35669" s="80"/>
      <c r="BA35669" s="80"/>
      <c r="BB35669" s="80"/>
    </row>
    <row r="35670" spans="9:54" x14ac:dyDescent="0.25">
      <c r="I35670" s="80"/>
      <c r="AX35670" s="80"/>
      <c r="AY35670" s="80"/>
      <c r="AZ35670" s="80"/>
      <c r="BA35670" s="80"/>
      <c r="BB35670" s="80"/>
    </row>
    <row r="35671" spans="9:54" x14ac:dyDescent="0.25">
      <c r="I35671" s="80"/>
      <c r="AX35671" s="80"/>
      <c r="AY35671" s="80"/>
      <c r="AZ35671" s="80"/>
      <c r="BA35671" s="80"/>
      <c r="BB35671" s="80"/>
    </row>
    <row r="35672" spans="9:54" x14ac:dyDescent="0.25">
      <c r="I35672" s="80"/>
      <c r="AX35672" s="80"/>
      <c r="AY35672" s="80"/>
      <c r="AZ35672" s="80"/>
      <c r="BA35672" s="80"/>
      <c r="BB35672" s="80"/>
    </row>
    <row r="35673" spans="9:54" x14ac:dyDescent="0.25">
      <c r="I35673" s="80"/>
      <c r="AX35673" s="80"/>
      <c r="AY35673" s="80"/>
      <c r="AZ35673" s="80"/>
      <c r="BA35673" s="80"/>
      <c r="BB35673" s="80"/>
    </row>
    <row r="35674" spans="9:54" x14ac:dyDescent="0.25">
      <c r="I35674" s="80"/>
      <c r="AX35674" s="80"/>
      <c r="AY35674" s="80"/>
      <c r="AZ35674" s="80"/>
      <c r="BA35674" s="80"/>
      <c r="BB35674" s="80"/>
    </row>
    <row r="35675" spans="9:54" x14ac:dyDescent="0.25">
      <c r="I35675" s="80"/>
      <c r="AX35675" s="80"/>
      <c r="AY35675" s="80"/>
      <c r="AZ35675" s="80"/>
      <c r="BA35675" s="80"/>
      <c r="BB35675" s="80"/>
    </row>
    <row r="35676" spans="9:54" x14ac:dyDescent="0.25">
      <c r="I35676" s="80"/>
      <c r="AX35676" s="80"/>
      <c r="AY35676" s="80"/>
      <c r="AZ35676" s="80"/>
      <c r="BA35676" s="80"/>
      <c r="BB35676" s="80"/>
    </row>
    <row r="35677" spans="9:54" x14ac:dyDescent="0.25">
      <c r="I35677" s="80"/>
      <c r="AX35677" s="80"/>
      <c r="AY35677" s="80"/>
      <c r="AZ35677" s="80"/>
      <c r="BA35677" s="80"/>
      <c r="BB35677" s="80"/>
    </row>
    <row r="35678" spans="9:54" x14ac:dyDescent="0.25">
      <c r="I35678" s="80"/>
      <c r="AX35678" s="80"/>
      <c r="AY35678" s="80"/>
      <c r="AZ35678" s="80"/>
      <c r="BA35678" s="80"/>
      <c r="BB35678" s="80"/>
    </row>
    <row r="35679" spans="9:54" x14ac:dyDescent="0.25">
      <c r="I35679" s="80"/>
      <c r="AX35679" s="80"/>
      <c r="AY35679" s="80"/>
      <c r="AZ35679" s="80"/>
      <c r="BA35679" s="80"/>
      <c r="BB35679" s="80"/>
    </row>
    <row r="35680" spans="9:54" x14ac:dyDescent="0.25">
      <c r="I35680" s="80"/>
      <c r="AX35680" s="80"/>
      <c r="AY35680" s="80"/>
      <c r="AZ35680" s="80"/>
      <c r="BA35680" s="80"/>
      <c r="BB35680" s="80"/>
    </row>
    <row r="35681" spans="9:54" x14ac:dyDescent="0.25">
      <c r="I35681" s="80"/>
      <c r="AX35681" s="80"/>
      <c r="AY35681" s="80"/>
      <c r="AZ35681" s="80"/>
      <c r="BA35681" s="80"/>
      <c r="BB35681" s="80"/>
    </row>
    <row r="35682" spans="9:54" x14ac:dyDescent="0.25">
      <c r="I35682" s="80"/>
      <c r="AX35682" s="80"/>
      <c r="AY35682" s="80"/>
      <c r="AZ35682" s="80"/>
      <c r="BA35682" s="80"/>
      <c r="BB35682" s="80"/>
    </row>
    <row r="35683" spans="9:54" x14ac:dyDescent="0.25">
      <c r="I35683" s="80"/>
      <c r="AX35683" s="80"/>
      <c r="AY35683" s="80"/>
      <c r="AZ35683" s="80"/>
      <c r="BA35683" s="80"/>
      <c r="BB35683" s="80"/>
    </row>
    <row r="35684" spans="9:54" x14ac:dyDescent="0.25">
      <c r="I35684" s="80"/>
      <c r="AX35684" s="80"/>
      <c r="AY35684" s="80"/>
      <c r="AZ35684" s="80"/>
      <c r="BA35684" s="80"/>
      <c r="BB35684" s="80"/>
    </row>
    <row r="35685" spans="9:54" x14ac:dyDescent="0.25">
      <c r="I35685" s="80"/>
      <c r="AX35685" s="80"/>
      <c r="AY35685" s="80"/>
      <c r="AZ35685" s="80"/>
      <c r="BA35685" s="80"/>
      <c r="BB35685" s="80"/>
    </row>
    <row r="35686" spans="9:54" x14ac:dyDescent="0.25">
      <c r="I35686" s="80"/>
      <c r="AX35686" s="80"/>
      <c r="AY35686" s="80"/>
      <c r="AZ35686" s="80"/>
      <c r="BA35686" s="80"/>
      <c r="BB35686" s="80"/>
    </row>
    <row r="35687" spans="9:54" x14ac:dyDescent="0.25">
      <c r="I35687" s="80"/>
      <c r="AX35687" s="80"/>
      <c r="AY35687" s="80"/>
      <c r="AZ35687" s="80"/>
      <c r="BA35687" s="80"/>
      <c r="BB35687" s="80"/>
    </row>
    <row r="35688" spans="9:54" x14ac:dyDescent="0.25">
      <c r="I35688" s="80"/>
      <c r="AX35688" s="80"/>
      <c r="AY35688" s="80"/>
      <c r="AZ35688" s="80"/>
      <c r="BA35688" s="80"/>
      <c r="BB35688" s="80"/>
    </row>
    <row r="35689" spans="9:54" x14ac:dyDescent="0.25">
      <c r="I35689" s="80"/>
      <c r="AX35689" s="80"/>
      <c r="AY35689" s="80"/>
      <c r="AZ35689" s="80"/>
      <c r="BA35689" s="80"/>
      <c r="BB35689" s="80"/>
    </row>
    <row r="35690" spans="9:54" x14ac:dyDescent="0.25">
      <c r="I35690" s="80"/>
      <c r="AX35690" s="80"/>
      <c r="AY35690" s="80"/>
      <c r="AZ35690" s="80"/>
      <c r="BA35690" s="80"/>
      <c r="BB35690" s="80"/>
    </row>
    <row r="35691" spans="9:54" x14ac:dyDescent="0.25">
      <c r="I35691" s="80"/>
      <c r="AX35691" s="80"/>
      <c r="AY35691" s="80"/>
      <c r="AZ35691" s="80"/>
      <c r="BA35691" s="80"/>
      <c r="BB35691" s="80"/>
    </row>
    <row r="35692" spans="9:54" x14ac:dyDescent="0.25">
      <c r="I35692" s="80"/>
      <c r="AX35692" s="80"/>
      <c r="AY35692" s="80"/>
      <c r="AZ35692" s="80"/>
      <c r="BA35692" s="80"/>
      <c r="BB35692" s="80"/>
    </row>
    <row r="35693" spans="9:54" x14ac:dyDescent="0.25">
      <c r="I35693" s="80"/>
      <c r="AX35693" s="80"/>
      <c r="AY35693" s="80"/>
      <c r="AZ35693" s="80"/>
      <c r="BA35693" s="80"/>
      <c r="BB35693" s="80"/>
    </row>
    <row r="35694" spans="9:54" x14ac:dyDescent="0.25">
      <c r="I35694" s="80"/>
      <c r="AX35694" s="80"/>
      <c r="AY35694" s="80"/>
      <c r="AZ35694" s="80"/>
      <c r="BA35694" s="80"/>
      <c r="BB35694" s="80"/>
    </row>
    <row r="35695" spans="9:54" x14ac:dyDescent="0.25">
      <c r="I35695" s="80"/>
      <c r="AX35695" s="80"/>
      <c r="AY35695" s="80"/>
      <c r="AZ35695" s="80"/>
      <c r="BA35695" s="80"/>
      <c r="BB35695" s="80"/>
    </row>
    <row r="35696" spans="9:54" x14ac:dyDescent="0.25">
      <c r="I35696" s="80"/>
      <c r="AX35696" s="80"/>
      <c r="AY35696" s="80"/>
      <c r="AZ35696" s="80"/>
      <c r="BA35696" s="80"/>
      <c r="BB35696" s="80"/>
    </row>
    <row r="35697" spans="9:54" x14ac:dyDescent="0.25">
      <c r="I35697" s="80"/>
      <c r="AX35697" s="80"/>
      <c r="AY35697" s="80"/>
      <c r="AZ35697" s="80"/>
      <c r="BA35697" s="80"/>
      <c r="BB35697" s="80"/>
    </row>
    <row r="35698" spans="9:54" x14ac:dyDescent="0.25">
      <c r="I35698" s="80"/>
      <c r="AX35698" s="80"/>
      <c r="AY35698" s="80"/>
      <c r="AZ35698" s="80"/>
      <c r="BA35698" s="80"/>
      <c r="BB35698" s="80"/>
    </row>
    <row r="35699" spans="9:54" x14ac:dyDescent="0.25">
      <c r="I35699" s="80"/>
      <c r="AX35699" s="80"/>
      <c r="AY35699" s="80"/>
      <c r="AZ35699" s="80"/>
      <c r="BA35699" s="80"/>
      <c r="BB35699" s="80"/>
    </row>
    <row r="35700" spans="9:54" x14ac:dyDescent="0.25">
      <c r="I35700" s="80"/>
      <c r="AX35700" s="80"/>
      <c r="AY35700" s="80"/>
      <c r="AZ35700" s="80"/>
      <c r="BA35700" s="80"/>
      <c r="BB35700" s="80"/>
    </row>
    <row r="35701" spans="9:54" x14ac:dyDescent="0.25">
      <c r="I35701" s="80"/>
      <c r="AX35701" s="80"/>
      <c r="AY35701" s="80"/>
      <c r="AZ35701" s="80"/>
      <c r="BA35701" s="80"/>
      <c r="BB35701" s="80"/>
    </row>
    <row r="35702" spans="9:54" x14ac:dyDescent="0.25">
      <c r="I35702" s="80"/>
      <c r="AX35702" s="80"/>
      <c r="AY35702" s="80"/>
      <c r="AZ35702" s="80"/>
      <c r="BA35702" s="80"/>
      <c r="BB35702" s="80"/>
    </row>
    <row r="35703" spans="9:54" x14ac:dyDescent="0.25">
      <c r="I35703" s="80"/>
      <c r="AX35703" s="80"/>
      <c r="AY35703" s="80"/>
      <c r="AZ35703" s="80"/>
      <c r="BA35703" s="80"/>
      <c r="BB35703" s="80"/>
    </row>
    <row r="35704" spans="9:54" x14ac:dyDescent="0.25">
      <c r="I35704" s="80"/>
      <c r="AX35704" s="80"/>
      <c r="AY35704" s="80"/>
      <c r="AZ35704" s="80"/>
      <c r="BA35704" s="80"/>
      <c r="BB35704" s="80"/>
    </row>
    <row r="35705" spans="9:54" x14ac:dyDescent="0.25">
      <c r="I35705" s="80"/>
      <c r="AX35705" s="80"/>
      <c r="AY35705" s="80"/>
      <c r="AZ35705" s="80"/>
      <c r="BA35705" s="80"/>
      <c r="BB35705" s="80"/>
    </row>
    <row r="35706" spans="9:54" x14ac:dyDescent="0.25">
      <c r="I35706" s="80"/>
      <c r="AX35706" s="80"/>
      <c r="AY35706" s="80"/>
      <c r="AZ35706" s="80"/>
      <c r="BA35706" s="80"/>
      <c r="BB35706" s="80"/>
    </row>
    <row r="35707" spans="9:54" x14ac:dyDescent="0.25">
      <c r="I35707" s="80"/>
      <c r="AX35707" s="80"/>
      <c r="AY35707" s="80"/>
      <c r="AZ35707" s="80"/>
      <c r="BA35707" s="80"/>
      <c r="BB35707" s="80"/>
    </row>
    <row r="35708" spans="9:54" x14ac:dyDescent="0.25">
      <c r="I35708" s="80"/>
      <c r="AX35708" s="80"/>
      <c r="AY35708" s="80"/>
      <c r="AZ35708" s="80"/>
      <c r="BA35708" s="80"/>
      <c r="BB35708" s="80"/>
    </row>
    <row r="35709" spans="9:54" x14ac:dyDescent="0.25">
      <c r="I35709" s="80"/>
      <c r="AX35709" s="80"/>
      <c r="AY35709" s="80"/>
      <c r="AZ35709" s="80"/>
      <c r="BA35709" s="80"/>
      <c r="BB35709" s="80"/>
    </row>
    <row r="35710" spans="9:54" x14ac:dyDescent="0.25">
      <c r="I35710" s="80"/>
      <c r="AX35710" s="80"/>
      <c r="AY35710" s="80"/>
      <c r="AZ35710" s="80"/>
      <c r="BA35710" s="80"/>
      <c r="BB35710" s="80"/>
    </row>
    <row r="35711" spans="9:54" x14ac:dyDescent="0.25">
      <c r="I35711" s="80"/>
      <c r="AX35711" s="80"/>
      <c r="AY35711" s="80"/>
      <c r="AZ35711" s="80"/>
      <c r="BA35711" s="80"/>
      <c r="BB35711" s="80"/>
    </row>
    <row r="35712" spans="9:54" x14ac:dyDescent="0.25">
      <c r="I35712" s="80"/>
      <c r="AX35712" s="80"/>
      <c r="AY35712" s="80"/>
      <c r="AZ35712" s="80"/>
      <c r="BA35712" s="80"/>
      <c r="BB35712" s="80"/>
    </row>
    <row r="35713" spans="9:54" x14ac:dyDescent="0.25">
      <c r="I35713" s="80"/>
      <c r="AX35713" s="80"/>
      <c r="AY35713" s="80"/>
      <c r="AZ35713" s="80"/>
      <c r="BA35713" s="80"/>
      <c r="BB35713" s="80"/>
    </row>
    <row r="35714" spans="9:54" x14ac:dyDescent="0.25">
      <c r="I35714" s="80"/>
      <c r="AX35714" s="80"/>
      <c r="AY35714" s="80"/>
      <c r="AZ35714" s="80"/>
      <c r="BA35714" s="80"/>
      <c r="BB35714" s="80"/>
    </row>
    <row r="35715" spans="9:54" x14ac:dyDescent="0.25">
      <c r="I35715" s="80"/>
      <c r="AX35715" s="80"/>
      <c r="AY35715" s="80"/>
      <c r="AZ35715" s="80"/>
      <c r="BA35715" s="80"/>
      <c r="BB35715" s="80"/>
    </row>
    <row r="35716" spans="9:54" x14ac:dyDescent="0.25">
      <c r="I35716" s="80"/>
      <c r="AX35716" s="80"/>
      <c r="AY35716" s="80"/>
      <c r="AZ35716" s="80"/>
      <c r="BA35716" s="80"/>
      <c r="BB35716" s="80"/>
    </row>
    <row r="35717" spans="9:54" x14ac:dyDescent="0.25">
      <c r="I35717" s="80"/>
      <c r="AX35717" s="80"/>
      <c r="AY35717" s="80"/>
      <c r="AZ35717" s="80"/>
      <c r="BA35717" s="80"/>
      <c r="BB35717" s="80"/>
    </row>
    <row r="35718" spans="9:54" x14ac:dyDescent="0.25">
      <c r="I35718" s="80"/>
      <c r="AX35718" s="80"/>
      <c r="AY35718" s="80"/>
      <c r="AZ35718" s="80"/>
      <c r="BA35718" s="80"/>
      <c r="BB35718" s="80"/>
    </row>
    <row r="35719" spans="9:54" x14ac:dyDescent="0.25">
      <c r="I35719" s="80"/>
      <c r="AX35719" s="80"/>
      <c r="AY35719" s="80"/>
      <c r="AZ35719" s="80"/>
      <c r="BA35719" s="80"/>
      <c r="BB35719" s="80"/>
    </row>
    <row r="35720" spans="9:54" x14ac:dyDescent="0.25">
      <c r="I35720" s="80"/>
      <c r="AX35720" s="80"/>
      <c r="AY35720" s="80"/>
      <c r="AZ35720" s="80"/>
      <c r="BA35720" s="80"/>
      <c r="BB35720" s="80"/>
    </row>
    <row r="35721" spans="9:54" x14ac:dyDescent="0.25">
      <c r="I35721" s="80"/>
      <c r="AX35721" s="80"/>
      <c r="AY35721" s="80"/>
      <c r="AZ35721" s="80"/>
      <c r="BA35721" s="80"/>
      <c r="BB35721" s="80"/>
    </row>
    <row r="35722" spans="9:54" x14ac:dyDescent="0.25">
      <c r="I35722" s="80"/>
      <c r="AX35722" s="80"/>
      <c r="AY35722" s="80"/>
      <c r="AZ35722" s="80"/>
      <c r="BA35722" s="80"/>
      <c r="BB35722" s="80"/>
    </row>
    <row r="35723" spans="9:54" x14ac:dyDescent="0.25">
      <c r="I35723" s="80"/>
      <c r="AX35723" s="80"/>
      <c r="AY35723" s="80"/>
      <c r="AZ35723" s="80"/>
      <c r="BA35723" s="80"/>
      <c r="BB35723" s="80"/>
    </row>
    <row r="35724" spans="9:54" x14ac:dyDescent="0.25">
      <c r="I35724" s="80"/>
      <c r="AX35724" s="80"/>
      <c r="AY35724" s="80"/>
      <c r="AZ35724" s="80"/>
      <c r="BA35724" s="80"/>
      <c r="BB35724" s="80"/>
    </row>
    <row r="35725" spans="9:54" x14ac:dyDescent="0.25">
      <c r="I35725" s="80"/>
      <c r="AX35725" s="80"/>
      <c r="AY35725" s="80"/>
      <c r="AZ35725" s="80"/>
      <c r="BA35725" s="80"/>
      <c r="BB35725" s="80"/>
    </row>
    <row r="35726" spans="9:54" x14ac:dyDescent="0.25">
      <c r="I35726" s="80"/>
      <c r="AX35726" s="80"/>
      <c r="AY35726" s="80"/>
      <c r="AZ35726" s="80"/>
      <c r="BA35726" s="80"/>
      <c r="BB35726" s="80"/>
    </row>
    <row r="35727" spans="9:54" x14ac:dyDescent="0.25">
      <c r="I35727" s="80"/>
      <c r="AX35727" s="80"/>
      <c r="AY35727" s="80"/>
      <c r="AZ35727" s="80"/>
      <c r="BA35727" s="80"/>
      <c r="BB35727" s="80"/>
    </row>
    <row r="35728" spans="9:54" x14ac:dyDescent="0.25">
      <c r="I35728" s="80"/>
      <c r="AX35728" s="80"/>
      <c r="AY35728" s="80"/>
      <c r="AZ35728" s="80"/>
      <c r="BA35728" s="80"/>
      <c r="BB35728" s="80"/>
    </row>
    <row r="35729" spans="9:54" x14ac:dyDescent="0.25">
      <c r="I35729" s="80"/>
      <c r="AX35729" s="80"/>
      <c r="AY35729" s="80"/>
      <c r="AZ35729" s="80"/>
      <c r="BA35729" s="80"/>
      <c r="BB35729" s="80"/>
    </row>
    <row r="35730" spans="9:54" x14ac:dyDescent="0.25">
      <c r="I35730" s="80"/>
      <c r="AX35730" s="80"/>
      <c r="AY35730" s="80"/>
      <c r="AZ35730" s="80"/>
      <c r="BA35730" s="80"/>
      <c r="BB35730" s="80"/>
    </row>
    <row r="35731" spans="9:54" x14ac:dyDescent="0.25">
      <c r="I35731" s="80"/>
      <c r="AX35731" s="80"/>
      <c r="AY35731" s="80"/>
      <c r="AZ35731" s="80"/>
      <c r="BA35731" s="80"/>
      <c r="BB35731" s="80"/>
    </row>
    <row r="35732" spans="9:54" x14ac:dyDescent="0.25">
      <c r="I35732" s="80"/>
      <c r="AX35732" s="80"/>
      <c r="AY35732" s="80"/>
      <c r="AZ35732" s="80"/>
      <c r="BA35732" s="80"/>
      <c r="BB35732" s="80"/>
    </row>
    <row r="35733" spans="9:54" x14ac:dyDescent="0.25">
      <c r="I35733" s="80"/>
      <c r="AX35733" s="80"/>
      <c r="AY35733" s="80"/>
      <c r="AZ35733" s="80"/>
      <c r="BA35733" s="80"/>
      <c r="BB35733" s="80"/>
    </row>
    <row r="35734" spans="9:54" x14ac:dyDescent="0.25">
      <c r="I35734" s="80"/>
      <c r="AX35734" s="80"/>
      <c r="AY35734" s="80"/>
      <c r="AZ35734" s="80"/>
      <c r="BA35734" s="80"/>
      <c r="BB35734" s="80"/>
    </row>
    <row r="35735" spans="9:54" x14ac:dyDescent="0.25">
      <c r="I35735" s="80"/>
      <c r="AX35735" s="80"/>
      <c r="AY35735" s="80"/>
      <c r="AZ35735" s="80"/>
      <c r="BA35735" s="80"/>
      <c r="BB35735" s="80"/>
    </row>
    <row r="35736" spans="9:54" x14ac:dyDescent="0.25">
      <c r="I35736" s="80"/>
      <c r="AX35736" s="80"/>
      <c r="AY35736" s="80"/>
      <c r="AZ35736" s="80"/>
      <c r="BA35736" s="80"/>
      <c r="BB35736" s="80"/>
    </row>
    <row r="35737" spans="9:54" x14ac:dyDescent="0.25">
      <c r="I35737" s="80"/>
      <c r="AX35737" s="80"/>
      <c r="AY35737" s="80"/>
      <c r="AZ35737" s="80"/>
      <c r="BA35737" s="80"/>
      <c r="BB35737" s="80"/>
    </row>
    <row r="35738" spans="9:54" x14ac:dyDescent="0.25">
      <c r="I35738" s="80"/>
      <c r="AX35738" s="80"/>
      <c r="AY35738" s="80"/>
      <c r="AZ35738" s="80"/>
      <c r="BA35738" s="80"/>
      <c r="BB35738" s="80"/>
    </row>
    <row r="35739" spans="9:54" x14ac:dyDescent="0.25">
      <c r="I35739" s="80"/>
      <c r="AX35739" s="80"/>
      <c r="AY35739" s="80"/>
      <c r="AZ35739" s="80"/>
      <c r="BA35739" s="80"/>
      <c r="BB35739" s="80"/>
    </row>
    <row r="35740" spans="9:54" x14ac:dyDescent="0.25">
      <c r="I35740" s="80"/>
      <c r="AX35740" s="80"/>
      <c r="AY35740" s="80"/>
      <c r="AZ35740" s="80"/>
      <c r="BA35740" s="80"/>
      <c r="BB35740" s="80"/>
    </row>
    <row r="35741" spans="9:54" x14ac:dyDescent="0.25">
      <c r="I35741" s="80"/>
      <c r="AX35741" s="80"/>
      <c r="AY35741" s="80"/>
      <c r="AZ35741" s="80"/>
      <c r="BA35741" s="80"/>
      <c r="BB35741" s="80"/>
    </row>
    <row r="35742" spans="9:54" x14ac:dyDescent="0.25">
      <c r="I35742" s="80"/>
      <c r="AX35742" s="80"/>
      <c r="AY35742" s="80"/>
      <c r="AZ35742" s="80"/>
      <c r="BA35742" s="80"/>
      <c r="BB35742" s="80"/>
    </row>
    <row r="35743" spans="9:54" x14ac:dyDescent="0.25">
      <c r="I35743" s="80"/>
      <c r="AX35743" s="80"/>
      <c r="AY35743" s="80"/>
      <c r="AZ35743" s="80"/>
      <c r="BA35743" s="80"/>
      <c r="BB35743" s="80"/>
    </row>
    <row r="35744" spans="9:54" x14ac:dyDescent="0.25">
      <c r="I35744" s="80"/>
      <c r="AX35744" s="80"/>
      <c r="AY35744" s="80"/>
      <c r="AZ35744" s="80"/>
      <c r="BA35744" s="80"/>
      <c r="BB35744" s="80"/>
    </row>
    <row r="35745" spans="9:54" x14ac:dyDescent="0.25">
      <c r="I35745" s="80"/>
      <c r="AX35745" s="80"/>
      <c r="AY35745" s="80"/>
      <c r="AZ35745" s="80"/>
      <c r="BA35745" s="80"/>
      <c r="BB35745" s="80"/>
    </row>
    <row r="35746" spans="9:54" x14ac:dyDescent="0.25">
      <c r="I35746" s="80"/>
      <c r="AX35746" s="80"/>
      <c r="AY35746" s="80"/>
      <c r="AZ35746" s="80"/>
      <c r="BA35746" s="80"/>
      <c r="BB35746" s="80"/>
    </row>
    <row r="35747" spans="9:54" x14ac:dyDescent="0.25">
      <c r="I35747" s="80"/>
      <c r="AX35747" s="80"/>
      <c r="AY35747" s="80"/>
      <c r="AZ35747" s="80"/>
      <c r="BA35747" s="80"/>
      <c r="BB35747" s="80"/>
    </row>
    <row r="35748" spans="9:54" x14ac:dyDescent="0.25">
      <c r="I35748" s="80"/>
      <c r="AX35748" s="80"/>
      <c r="AY35748" s="80"/>
      <c r="AZ35748" s="80"/>
      <c r="BA35748" s="80"/>
      <c r="BB35748" s="80"/>
    </row>
    <row r="35749" spans="9:54" x14ac:dyDescent="0.25">
      <c r="I35749" s="80"/>
      <c r="AX35749" s="80"/>
      <c r="AY35749" s="80"/>
      <c r="AZ35749" s="80"/>
      <c r="BA35749" s="80"/>
      <c r="BB35749" s="80"/>
    </row>
    <row r="35750" spans="9:54" x14ac:dyDescent="0.25">
      <c r="I35750" s="80"/>
      <c r="AX35750" s="80"/>
      <c r="AY35750" s="80"/>
      <c r="AZ35750" s="80"/>
      <c r="BA35750" s="80"/>
      <c r="BB35750" s="80"/>
    </row>
    <row r="35751" spans="9:54" x14ac:dyDescent="0.25">
      <c r="I35751" s="80"/>
      <c r="AX35751" s="80"/>
      <c r="AY35751" s="80"/>
      <c r="AZ35751" s="80"/>
      <c r="BA35751" s="80"/>
      <c r="BB35751" s="80"/>
    </row>
    <row r="35752" spans="9:54" x14ac:dyDescent="0.25">
      <c r="I35752" s="80"/>
      <c r="AX35752" s="80"/>
      <c r="AY35752" s="80"/>
      <c r="AZ35752" s="80"/>
      <c r="BA35752" s="80"/>
      <c r="BB35752" s="80"/>
    </row>
    <row r="35753" spans="9:54" x14ac:dyDescent="0.25">
      <c r="I35753" s="80"/>
      <c r="AX35753" s="80"/>
      <c r="AY35753" s="80"/>
      <c r="AZ35753" s="80"/>
      <c r="BA35753" s="80"/>
      <c r="BB35753" s="80"/>
    </row>
    <row r="35754" spans="9:54" x14ac:dyDescent="0.25">
      <c r="I35754" s="80"/>
      <c r="AX35754" s="80"/>
      <c r="AY35754" s="80"/>
      <c r="AZ35754" s="80"/>
      <c r="BA35754" s="80"/>
      <c r="BB35754" s="80"/>
    </row>
    <row r="35755" spans="9:54" x14ac:dyDescent="0.25">
      <c r="I35755" s="80"/>
      <c r="AX35755" s="80"/>
      <c r="AY35755" s="80"/>
      <c r="AZ35755" s="80"/>
      <c r="BA35755" s="80"/>
      <c r="BB35755" s="80"/>
    </row>
    <row r="35756" spans="9:54" x14ac:dyDescent="0.25">
      <c r="I35756" s="80"/>
      <c r="AX35756" s="80"/>
      <c r="AY35756" s="80"/>
      <c r="AZ35756" s="80"/>
      <c r="BA35756" s="80"/>
      <c r="BB35756" s="80"/>
    </row>
    <row r="35757" spans="9:54" x14ac:dyDescent="0.25">
      <c r="I35757" s="80"/>
      <c r="AX35757" s="80"/>
      <c r="AY35757" s="80"/>
      <c r="AZ35757" s="80"/>
      <c r="BA35757" s="80"/>
      <c r="BB35757" s="80"/>
    </row>
    <row r="35758" spans="9:54" x14ac:dyDescent="0.25">
      <c r="I35758" s="80"/>
      <c r="AX35758" s="80"/>
      <c r="AY35758" s="80"/>
      <c r="AZ35758" s="80"/>
      <c r="BA35758" s="80"/>
      <c r="BB35758" s="80"/>
    </row>
    <row r="35759" spans="9:54" x14ac:dyDescent="0.25">
      <c r="I35759" s="80"/>
      <c r="AX35759" s="80"/>
      <c r="AY35759" s="80"/>
      <c r="AZ35759" s="80"/>
      <c r="BA35759" s="80"/>
      <c r="BB35759" s="80"/>
    </row>
    <row r="35760" spans="9:54" x14ac:dyDescent="0.25">
      <c r="I35760" s="80"/>
      <c r="AX35760" s="80"/>
      <c r="AY35760" s="80"/>
      <c r="AZ35760" s="80"/>
      <c r="BA35760" s="80"/>
      <c r="BB35760" s="80"/>
    </row>
    <row r="35761" spans="9:54" x14ac:dyDescent="0.25">
      <c r="I35761" s="80"/>
      <c r="AX35761" s="80"/>
      <c r="AY35761" s="80"/>
      <c r="AZ35761" s="80"/>
      <c r="BA35761" s="80"/>
      <c r="BB35761" s="80"/>
    </row>
    <row r="35762" spans="9:54" x14ac:dyDescent="0.25">
      <c r="I35762" s="80"/>
      <c r="AX35762" s="80"/>
      <c r="AY35762" s="80"/>
      <c r="AZ35762" s="80"/>
      <c r="BA35762" s="80"/>
      <c r="BB35762" s="80"/>
    </row>
    <row r="35763" spans="9:54" x14ac:dyDescent="0.25">
      <c r="I35763" s="80"/>
      <c r="AX35763" s="80"/>
      <c r="AY35763" s="80"/>
      <c r="AZ35763" s="80"/>
      <c r="BA35763" s="80"/>
      <c r="BB35763" s="80"/>
    </row>
    <row r="35764" spans="9:54" x14ac:dyDescent="0.25">
      <c r="I35764" s="80"/>
      <c r="AX35764" s="80"/>
      <c r="AY35764" s="80"/>
      <c r="AZ35764" s="80"/>
      <c r="BA35764" s="80"/>
      <c r="BB35764" s="80"/>
    </row>
    <row r="35765" spans="9:54" x14ac:dyDescent="0.25">
      <c r="I35765" s="80"/>
      <c r="AX35765" s="80"/>
      <c r="AY35765" s="80"/>
      <c r="AZ35765" s="80"/>
      <c r="BA35765" s="80"/>
      <c r="BB35765" s="80"/>
    </row>
    <row r="35766" spans="9:54" x14ac:dyDescent="0.25">
      <c r="I35766" s="80"/>
      <c r="AX35766" s="80"/>
      <c r="AY35766" s="80"/>
      <c r="AZ35766" s="80"/>
      <c r="BA35766" s="80"/>
      <c r="BB35766" s="80"/>
    </row>
    <row r="35767" spans="9:54" x14ac:dyDescent="0.25">
      <c r="I35767" s="80"/>
      <c r="AX35767" s="80"/>
      <c r="AY35767" s="80"/>
      <c r="AZ35767" s="80"/>
      <c r="BA35767" s="80"/>
      <c r="BB35767" s="80"/>
    </row>
    <row r="35768" spans="9:54" x14ac:dyDescent="0.25">
      <c r="I35768" s="80"/>
      <c r="AX35768" s="80"/>
      <c r="AY35768" s="80"/>
      <c r="AZ35768" s="80"/>
      <c r="BA35768" s="80"/>
      <c r="BB35768" s="80"/>
    </row>
    <row r="35769" spans="9:54" x14ac:dyDescent="0.25">
      <c r="I35769" s="80"/>
      <c r="AX35769" s="80"/>
      <c r="AY35769" s="80"/>
      <c r="AZ35769" s="80"/>
      <c r="BA35769" s="80"/>
      <c r="BB35769" s="80"/>
    </row>
    <row r="35770" spans="9:54" x14ac:dyDescent="0.25">
      <c r="I35770" s="80"/>
      <c r="AX35770" s="80"/>
      <c r="AY35770" s="80"/>
      <c r="AZ35770" s="80"/>
      <c r="BA35770" s="80"/>
      <c r="BB35770" s="80"/>
    </row>
    <row r="35771" spans="9:54" x14ac:dyDescent="0.25">
      <c r="I35771" s="80"/>
      <c r="AX35771" s="80"/>
      <c r="AY35771" s="80"/>
      <c r="AZ35771" s="80"/>
      <c r="BA35771" s="80"/>
      <c r="BB35771" s="80"/>
    </row>
    <row r="35772" spans="9:54" x14ac:dyDescent="0.25">
      <c r="I35772" s="80"/>
      <c r="AX35772" s="80"/>
      <c r="AY35772" s="80"/>
      <c r="AZ35772" s="80"/>
      <c r="BA35772" s="80"/>
      <c r="BB35772" s="80"/>
    </row>
    <row r="35773" spans="9:54" x14ac:dyDescent="0.25">
      <c r="I35773" s="80"/>
      <c r="AX35773" s="80"/>
      <c r="AY35773" s="80"/>
      <c r="AZ35773" s="80"/>
      <c r="BA35773" s="80"/>
      <c r="BB35773" s="80"/>
    </row>
    <row r="35774" spans="9:54" x14ac:dyDescent="0.25">
      <c r="I35774" s="80"/>
      <c r="AX35774" s="80"/>
      <c r="AY35774" s="80"/>
      <c r="AZ35774" s="80"/>
      <c r="BA35774" s="80"/>
      <c r="BB35774" s="80"/>
    </row>
    <row r="35775" spans="9:54" x14ac:dyDescent="0.25">
      <c r="I35775" s="80"/>
      <c r="AX35775" s="80"/>
      <c r="AY35775" s="80"/>
      <c r="AZ35775" s="80"/>
      <c r="BA35775" s="80"/>
      <c r="BB35775" s="80"/>
    </row>
    <row r="35776" spans="9:54" x14ac:dyDescent="0.25">
      <c r="I35776" s="80"/>
      <c r="AX35776" s="80"/>
      <c r="AY35776" s="80"/>
      <c r="AZ35776" s="80"/>
      <c r="BA35776" s="80"/>
      <c r="BB35776" s="80"/>
    </row>
    <row r="35777" spans="9:54" x14ac:dyDescent="0.25">
      <c r="I35777" s="80"/>
      <c r="AX35777" s="80"/>
      <c r="AY35777" s="80"/>
      <c r="AZ35777" s="80"/>
      <c r="BA35777" s="80"/>
      <c r="BB35777" s="80"/>
    </row>
    <row r="35778" spans="9:54" x14ac:dyDescent="0.25">
      <c r="I35778" s="80"/>
      <c r="AX35778" s="80"/>
      <c r="AY35778" s="80"/>
      <c r="AZ35778" s="80"/>
      <c r="BA35778" s="80"/>
      <c r="BB35778" s="80"/>
    </row>
    <row r="35779" spans="9:54" x14ac:dyDescent="0.25">
      <c r="I35779" s="80"/>
      <c r="AX35779" s="80"/>
      <c r="AY35779" s="80"/>
      <c r="AZ35779" s="80"/>
      <c r="BA35779" s="80"/>
      <c r="BB35779" s="80"/>
    </row>
    <row r="35780" spans="9:54" x14ac:dyDescent="0.25">
      <c r="I35780" s="80"/>
      <c r="AX35780" s="80"/>
      <c r="AY35780" s="80"/>
      <c r="AZ35780" s="80"/>
      <c r="BA35780" s="80"/>
      <c r="BB35780" s="80"/>
    </row>
    <row r="35781" spans="9:54" x14ac:dyDescent="0.25">
      <c r="I35781" s="80"/>
      <c r="AX35781" s="80"/>
      <c r="AY35781" s="80"/>
      <c r="AZ35781" s="80"/>
      <c r="BA35781" s="80"/>
      <c r="BB35781" s="80"/>
    </row>
    <row r="35782" spans="9:54" x14ac:dyDescent="0.25">
      <c r="I35782" s="80"/>
      <c r="AX35782" s="80"/>
      <c r="AY35782" s="80"/>
      <c r="AZ35782" s="80"/>
      <c r="BA35782" s="80"/>
      <c r="BB35782" s="80"/>
    </row>
    <row r="35783" spans="9:54" x14ac:dyDescent="0.25">
      <c r="I35783" s="80"/>
      <c r="AX35783" s="80"/>
      <c r="AY35783" s="80"/>
      <c r="AZ35783" s="80"/>
      <c r="BA35783" s="80"/>
      <c r="BB35783" s="80"/>
    </row>
    <row r="35784" spans="9:54" x14ac:dyDescent="0.25">
      <c r="I35784" s="80"/>
      <c r="AX35784" s="80"/>
      <c r="AY35784" s="80"/>
      <c r="AZ35784" s="80"/>
      <c r="BA35784" s="80"/>
      <c r="BB35784" s="80"/>
    </row>
    <row r="35785" spans="9:54" x14ac:dyDescent="0.25">
      <c r="I35785" s="80"/>
      <c r="AX35785" s="80"/>
      <c r="AY35785" s="80"/>
      <c r="AZ35785" s="80"/>
      <c r="BA35785" s="80"/>
      <c r="BB35785" s="80"/>
    </row>
    <row r="35786" spans="9:54" x14ac:dyDescent="0.25">
      <c r="I35786" s="80"/>
      <c r="AX35786" s="80"/>
      <c r="AY35786" s="80"/>
      <c r="AZ35786" s="80"/>
      <c r="BA35786" s="80"/>
      <c r="BB35786" s="80"/>
    </row>
    <row r="35787" spans="9:54" x14ac:dyDescent="0.25">
      <c r="I35787" s="80"/>
      <c r="AX35787" s="80"/>
      <c r="AY35787" s="80"/>
      <c r="AZ35787" s="80"/>
      <c r="BA35787" s="80"/>
      <c r="BB35787" s="80"/>
    </row>
    <row r="35788" spans="9:54" x14ac:dyDescent="0.25">
      <c r="I35788" s="80"/>
      <c r="AX35788" s="80"/>
      <c r="AY35788" s="80"/>
      <c r="AZ35788" s="80"/>
      <c r="BA35788" s="80"/>
      <c r="BB35788" s="80"/>
    </row>
    <row r="35789" spans="9:54" x14ac:dyDescent="0.25">
      <c r="I35789" s="80"/>
      <c r="AX35789" s="80"/>
      <c r="AY35789" s="80"/>
      <c r="AZ35789" s="80"/>
      <c r="BA35789" s="80"/>
      <c r="BB35789" s="80"/>
    </row>
    <row r="35790" spans="9:54" x14ac:dyDescent="0.25">
      <c r="I35790" s="80"/>
      <c r="AX35790" s="80"/>
      <c r="AY35790" s="80"/>
      <c r="AZ35790" s="80"/>
      <c r="BA35790" s="80"/>
      <c r="BB35790" s="80"/>
    </row>
    <row r="35791" spans="9:54" x14ac:dyDescent="0.25">
      <c r="I35791" s="80"/>
      <c r="AX35791" s="80"/>
      <c r="AY35791" s="80"/>
      <c r="AZ35791" s="80"/>
      <c r="BA35791" s="80"/>
      <c r="BB35791" s="80"/>
    </row>
    <row r="35792" spans="9:54" x14ac:dyDescent="0.25">
      <c r="I35792" s="80"/>
      <c r="AX35792" s="80"/>
      <c r="AY35792" s="80"/>
      <c r="AZ35792" s="80"/>
      <c r="BA35792" s="80"/>
      <c r="BB35792" s="80"/>
    </row>
    <row r="35793" spans="9:54" x14ac:dyDescent="0.25">
      <c r="I35793" s="80"/>
      <c r="AX35793" s="80"/>
      <c r="AY35793" s="80"/>
      <c r="AZ35793" s="80"/>
      <c r="BA35793" s="80"/>
      <c r="BB35793" s="80"/>
    </row>
    <row r="35794" spans="9:54" x14ac:dyDescent="0.25">
      <c r="I35794" s="80"/>
      <c r="AX35794" s="80"/>
      <c r="AY35794" s="80"/>
      <c r="AZ35794" s="80"/>
      <c r="BA35794" s="80"/>
      <c r="BB35794" s="80"/>
    </row>
    <row r="35795" spans="9:54" x14ac:dyDescent="0.25">
      <c r="I35795" s="80"/>
      <c r="AX35795" s="80"/>
      <c r="AY35795" s="80"/>
      <c r="AZ35795" s="80"/>
      <c r="BA35795" s="80"/>
      <c r="BB35795" s="80"/>
    </row>
    <row r="35796" spans="9:54" x14ac:dyDescent="0.25">
      <c r="I35796" s="80"/>
      <c r="AX35796" s="80"/>
      <c r="AY35796" s="80"/>
      <c r="AZ35796" s="80"/>
      <c r="BA35796" s="80"/>
      <c r="BB35796" s="80"/>
    </row>
    <row r="35797" spans="9:54" x14ac:dyDescent="0.25">
      <c r="I35797" s="80"/>
      <c r="AX35797" s="80"/>
      <c r="AY35797" s="80"/>
      <c r="AZ35797" s="80"/>
      <c r="BA35797" s="80"/>
      <c r="BB35797" s="80"/>
    </row>
    <row r="35798" spans="9:54" x14ac:dyDescent="0.25">
      <c r="I35798" s="80"/>
      <c r="AX35798" s="80"/>
      <c r="AY35798" s="80"/>
      <c r="AZ35798" s="80"/>
      <c r="BA35798" s="80"/>
      <c r="BB35798" s="80"/>
    </row>
    <row r="35799" spans="9:54" x14ac:dyDescent="0.25">
      <c r="I35799" s="80"/>
      <c r="AX35799" s="80"/>
      <c r="AY35799" s="80"/>
      <c r="AZ35799" s="80"/>
      <c r="BA35799" s="80"/>
      <c r="BB35799" s="80"/>
    </row>
    <row r="35800" spans="9:54" x14ac:dyDescent="0.25">
      <c r="I35800" s="80"/>
      <c r="AX35800" s="80"/>
      <c r="AY35800" s="80"/>
      <c r="AZ35800" s="80"/>
      <c r="BA35800" s="80"/>
      <c r="BB35800" s="80"/>
    </row>
    <row r="35801" spans="9:54" x14ac:dyDescent="0.25">
      <c r="I35801" s="80"/>
      <c r="AX35801" s="80"/>
      <c r="AY35801" s="80"/>
      <c r="AZ35801" s="80"/>
      <c r="BA35801" s="80"/>
      <c r="BB35801" s="80"/>
    </row>
    <row r="35802" spans="9:54" x14ac:dyDescent="0.25">
      <c r="I35802" s="80"/>
      <c r="AX35802" s="80"/>
      <c r="AY35802" s="80"/>
      <c r="AZ35802" s="80"/>
      <c r="BA35802" s="80"/>
      <c r="BB35802" s="80"/>
    </row>
    <row r="35803" spans="9:54" x14ac:dyDescent="0.25">
      <c r="I35803" s="80"/>
      <c r="AX35803" s="80"/>
      <c r="AY35803" s="80"/>
      <c r="AZ35803" s="80"/>
      <c r="BA35803" s="80"/>
      <c r="BB35803" s="80"/>
    </row>
    <row r="35804" spans="9:54" x14ac:dyDescent="0.25">
      <c r="I35804" s="80"/>
      <c r="AX35804" s="80"/>
      <c r="AY35804" s="80"/>
      <c r="AZ35804" s="80"/>
      <c r="BA35804" s="80"/>
      <c r="BB35804" s="80"/>
    </row>
    <row r="35805" spans="9:54" x14ac:dyDescent="0.25">
      <c r="I35805" s="80"/>
      <c r="AX35805" s="80"/>
      <c r="AY35805" s="80"/>
      <c r="AZ35805" s="80"/>
      <c r="BA35805" s="80"/>
      <c r="BB35805" s="80"/>
    </row>
    <row r="35806" spans="9:54" x14ac:dyDescent="0.25">
      <c r="I35806" s="80"/>
      <c r="AX35806" s="80"/>
      <c r="AY35806" s="80"/>
      <c r="AZ35806" s="80"/>
      <c r="BA35806" s="80"/>
      <c r="BB35806" s="80"/>
    </row>
    <row r="35807" spans="9:54" x14ac:dyDescent="0.25">
      <c r="I35807" s="80"/>
      <c r="AX35807" s="80"/>
      <c r="AY35807" s="80"/>
      <c r="AZ35807" s="80"/>
      <c r="BA35807" s="80"/>
      <c r="BB35807" s="80"/>
    </row>
    <row r="35808" spans="9:54" x14ac:dyDescent="0.25">
      <c r="I35808" s="80"/>
      <c r="AX35808" s="80"/>
      <c r="AY35808" s="80"/>
      <c r="AZ35808" s="80"/>
      <c r="BA35808" s="80"/>
      <c r="BB35808" s="80"/>
    </row>
    <row r="35809" spans="9:54" x14ac:dyDescent="0.25">
      <c r="I35809" s="80"/>
      <c r="AX35809" s="80"/>
      <c r="AY35809" s="80"/>
      <c r="AZ35809" s="80"/>
      <c r="BA35809" s="80"/>
      <c r="BB35809" s="80"/>
    </row>
    <row r="35810" spans="9:54" x14ac:dyDescent="0.25">
      <c r="I35810" s="80"/>
      <c r="AX35810" s="80"/>
      <c r="AY35810" s="80"/>
      <c r="AZ35810" s="80"/>
      <c r="BA35810" s="80"/>
      <c r="BB35810" s="80"/>
    </row>
    <row r="35811" spans="9:54" x14ac:dyDescent="0.25">
      <c r="I35811" s="80"/>
      <c r="AX35811" s="80"/>
      <c r="AY35811" s="80"/>
      <c r="AZ35811" s="80"/>
      <c r="BA35811" s="80"/>
      <c r="BB35811" s="80"/>
    </row>
    <row r="35812" spans="9:54" x14ac:dyDescent="0.25">
      <c r="I35812" s="80"/>
      <c r="AX35812" s="80"/>
      <c r="AY35812" s="80"/>
      <c r="AZ35812" s="80"/>
      <c r="BA35812" s="80"/>
      <c r="BB35812" s="80"/>
    </row>
    <row r="35813" spans="9:54" x14ac:dyDescent="0.25">
      <c r="I35813" s="80"/>
      <c r="AX35813" s="80"/>
      <c r="AY35813" s="80"/>
      <c r="AZ35813" s="80"/>
      <c r="BA35813" s="80"/>
      <c r="BB35813" s="80"/>
    </row>
    <row r="35814" spans="9:54" x14ac:dyDescent="0.25">
      <c r="I35814" s="80"/>
      <c r="AX35814" s="80"/>
      <c r="AY35814" s="80"/>
      <c r="AZ35814" s="80"/>
      <c r="BA35814" s="80"/>
      <c r="BB35814" s="80"/>
    </row>
    <row r="35815" spans="9:54" x14ac:dyDescent="0.25">
      <c r="I35815" s="80"/>
      <c r="AX35815" s="80"/>
      <c r="AY35815" s="80"/>
      <c r="AZ35815" s="80"/>
      <c r="BA35815" s="80"/>
      <c r="BB35815" s="80"/>
    </row>
    <row r="35816" spans="9:54" x14ac:dyDescent="0.25">
      <c r="I35816" s="80"/>
      <c r="AX35816" s="80"/>
      <c r="AY35816" s="80"/>
      <c r="AZ35816" s="80"/>
      <c r="BA35816" s="80"/>
      <c r="BB35816" s="80"/>
    </row>
    <row r="35817" spans="9:54" x14ac:dyDescent="0.25">
      <c r="I35817" s="80"/>
      <c r="AX35817" s="80"/>
      <c r="AY35817" s="80"/>
      <c r="AZ35817" s="80"/>
      <c r="BA35817" s="80"/>
      <c r="BB35817" s="80"/>
    </row>
    <row r="35818" spans="9:54" x14ac:dyDescent="0.25">
      <c r="I35818" s="80"/>
      <c r="AX35818" s="80"/>
      <c r="AY35818" s="80"/>
      <c r="AZ35818" s="80"/>
      <c r="BA35818" s="80"/>
      <c r="BB35818" s="80"/>
    </row>
    <row r="35819" spans="9:54" x14ac:dyDescent="0.25">
      <c r="I35819" s="80"/>
      <c r="AX35819" s="80"/>
      <c r="AY35819" s="80"/>
      <c r="AZ35819" s="80"/>
      <c r="BA35819" s="80"/>
      <c r="BB35819" s="80"/>
    </row>
    <row r="35820" spans="9:54" x14ac:dyDescent="0.25">
      <c r="I35820" s="80"/>
      <c r="AX35820" s="80"/>
      <c r="AY35820" s="80"/>
      <c r="AZ35820" s="80"/>
      <c r="BA35820" s="80"/>
      <c r="BB35820" s="80"/>
    </row>
    <row r="35821" spans="9:54" x14ac:dyDescent="0.25">
      <c r="I35821" s="80"/>
      <c r="AX35821" s="80"/>
      <c r="AY35821" s="80"/>
      <c r="AZ35821" s="80"/>
      <c r="BA35821" s="80"/>
      <c r="BB35821" s="80"/>
    </row>
    <row r="35822" spans="9:54" x14ac:dyDescent="0.25">
      <c r="I35822" s="80"/>
      <c r="AX35822" s="80"/>
      <c r="AY35822" s="80"/>
      <c r="AZ35822" s="80"/>
      <c r="BA35822" s="80"/>
      <c r="BB35822" s="80"/>
    </row>
    <row r="35823" spans="9:54" x14ac:dyDescent="0.25">
      <c r="I35823" s="80"/>
      <c r="AX35823" s="80"/>
      <c r="AY35823" s="80"/>
      <c r="AZ35823" s="80"/>
      <c r="BA35823" s="80"/>
      <c r="BB35823" s="80"/>
    </row>
    <row r="35824" spans="9:54" x14ac:dyDescent="0.25">
      <c r="I35824" s="80"/>
      <c r="AX35824" s="80"/>
      <c r="AY35824" s="80"/>
      <c r="AZ35824" s="80"/>
      <c r="BA35824" s="80"/>
      <c r="BB35824" s="80"/>
    </row>
    <row r="35825" spans="9:54" x14ac:dyDescent="0.25">
      <c r="I35825" s="80"/>
      <c r="AX35825" s="80"/>
      <c r="AY35825" s="80"/>
      <c r="AZ35825" s="80"/>
      <c r="BA35825" s="80"/>
      <c r="BB35825" s="80"/>
    </row>
    <row r="35826" spans="9:54" x14ac:dyDescent="0.25">
      <c r="I35826" s="80"/>
      <c r="AX35826" s="80"/>
      <c r="AY35826" s="80"/>
      <c r="AZ35826" s="80"/>
      <c r="BA35826" s="80"/>
      <c r="BB35826" s="80"/>
    </row>
    <row r="35827" spans="9:54" x14ac:dyDescent="0.25">
      <c r="I35827" s="80"/>
      <c r="AX35827" s="80"/>
      <c r="AY35827" s="80"/>
      <c r="AZ35827" s="80"/>
      <c r="BA35827" s="80"/>
      <c r="BB35827" s="80"/>
    </row>
    <row r="35828" spans="9:54" x14ac:dyDescent="0.25">
      <c r="I35828" s="80"/>
      <c r="AX35828" s="80"/>
      <c r="AY35828" s="80"/>
      <c r="AZ35828" s="80"/>
      <c r="BA35828" s="80"/>
      <c r="BB35828" s="80"/>
    </row>
    <row r="35829" spans="9:54" x14ac:dyDescent="0.25">
      <c r="I35829" s="80"/>
      <c r="AX35829" s="80"/>
      <c r="AY35829" s="80"/>
      <c r="AZ35829" s="80"/>
      <c r="BA35829" s="80"/>
      <c r="BB35829" s="80"/>
    </row>
    <row r="35830" spans="9:54" x14ac:dyDescent="0.25">
      <c r="I35830" s="80"/>
      <c r="AX35830" s="80"/>
      <c r="AY35830" s="80"/>
      <c r="AZ35830" s="80"/>
      <c r="BA35830" s="80"/>
      <c r="BB35830" s="80"/>
    </row>
    <row r="35831" spans="9:54" x14ac:dyDescent="0.25">
      <c r="I35831" s="80"/>
      <c r="AX35831" s="80"/>
      <c r="AY35831" s="80"/>
      <c r="AZ35831" s="80"/>
      <c r="BA35831" s="80"/>
      <c r="BB35831" s="80"/>
    </row>
    <row r="35832" spans="9:54" x14ac:dyDescent="0.25">
      <c r="I35832" s="80"/>
      <c r="AX35832" s="80"/>
      <c r="AY35832" s="80"/>
      <c r="AZ35832" s="80"/>
      <c r="BA35832" s="80"/>
      <c r="BB35832" s="80"/>
    </row>
    <row r="35833" spans="9:54" x14ac:dyDescent="0.25">
      <c r="I35833" s="80"/>
      <c r="AX35833" s="80"/>
      <c r="AY35833" s="80"/>
      <c r="AZ35833" s="80"/>
      <c r="BA35833" s="80"/>
      <c r="BB35833" s="80"/>
    </row>
    <row r="35834" spans="9:54" x14ac:dyDescent="0.25">
      <c r="I35834" s="80"/>
      <c r="AX35834" s="80"/>
      <c r="AY35834" s="80"/>
      <c r="AZ35834" s="80"/>
      <c r="BA35834" s="80"/>
      <c r="BB35834" s="80"/>
    </row>
    <row r="35835" spans="9:54" x14ac:dyDescent="0.25">
      <c r="I35835" s="80"/>
      <c r="AX35835" s="80"/>
      <c r="AY35835" s="80"/>
      <c r="AZ35835" s="80"/>
      <c r="BA35835" s="80"/>
      <c r="BB35835" s="80"/>
    </row>
    <row r="35836" spans="9:54" x14ac:dyDescent="0.25">
      <c r="I35836" s="80"/>
      <c r="AX35836" s="80"/>
      <c r="AY35836" s="80"/>
      <c r="AZ35836" s="80"/>
      <c r="BA35836" s="80"/>
      <c r="BB35836" s="80"/>
    </row>
    <row r="35837" spans="9:54" x14ac:dyDescent="0.25">
      <c r="I35837" s="80"/>
      <c r="AX35837" s="80"/>
      <c r="AY35837" s="80"/>
      <c r="AZ35837" s="80"/>
      <c r="BA35837" s="80"/>
      <c r="BB35837" s="80"/>
    </row>
    <row r="35838" spans="9:54" x14ac:dyDescent="0.25">
      <c r="I35838" s="80"/>
      <c r="AX35838" s="80"/>
      <c r="AY35838" s="80"/>
      <c r="AZ35838" s="80"/>
      <c r="BA35838" s="80"/>
      <c r="BB35838" s="80"/>
    </row>
    <row r="35839" spans="9:54" x14ac:dyDescent="0.25">
      <c r="I35839" s="80"/>
      <c r="AX35839" s="80"/>
      <c r="AY35839" s="80"/>
      <c r="AZ35839" s="80"/>
      <c r="BA35839" s="80"/>
      <c r="BB35839" s="80"/>
    </row>
    <row r="35840" spans="9:54" x14ac:dyDescent="0.25">
      <c r="I35840" s="80"/>
      <c r="AX35840" s="80"/>
      <c r="AY35840" s="80"/>
      <c r="AZ35840" s="80"/>
      <c r="BA35840" s="80"/>
      <c r="BB35840" s="80"/>
    </row>
    <row r="35841" spans="9:54" x14ac:dyDescent="0.25">
      <c r="I35841" s="80"/>
      <c r="AX35841" s="80"/>
      <c r="AY35841" s="80"/>
      <c r="AZ35841" s="80"/>
      <c r="BA35841" s="80"/>
      <c r="BB35841" s="80"/>
    </row>
    <row r="35842" spans="9:54" x14ac:dyDescent="0.25">
      <c r="I35842" s="80"/>
      <c r="AX35842" s="80"/>
      <c r="AY35842" s="80"/>
      <c r="AZ35842" s="80"/>
      <c r="BA35842" s="80"/>
      <c r="BB35842" s="80"/>
    </row>
    <row r="35843" spans="9:54" x14ac:dyDescent="0.25">
      <c r="I35843" s="80"/>
      <c r="AX35843" s="80"/>
      <c r="AY35843" s="80"/>
      <c r="AZ35843" s="80"/>
      <c r="BA35843" s="80"/>
      <c r="BB35843" s="80"/>
    </row>
    <row r="35844" spans="9:54" x14ac:dyDescent="0.25">
      <c r="I35844" s="80"/>
      <c r="AX35844" s="80"/>
      <c r="AY35844" s="80"/>
      <c r="AZ35844" s="80"/>
      <c r="BA35844" s="80"/>
      <c r="BB35844" s="80"/>
    </row>
    <row r="35845" spans="9:54" x14ac:dyDescent="0.25">
      <c r="I35845" s="80"/>
      <c r="AX35845" s="80"/>
      <c r="AY35845" s="80"/>
      <c r="AZ35845" s="80"/>
      <c r="BA35845" s="80"/>
      <c r="BB35845" s="80"/>
    </row>
    <row r="35846" spans="9:54" x14ac:dyDescent="0.25">
      <c r="I35846" s="80"/>
      <c r="AX35846" s="80"/>
      <c r="AY35846" s="80"/>
      <c r="AZ35846" s="80"/>
      <c r="BA35846" s="80"/>
      <c r="BB35846" s="80"/>
    </row>
    <row r="35847" spans="9:54" x14ac:dyDescent="0.25">
      <c r="I35847" s="80"/>
      <c r="AX35847" s="80"/>
      <c r="AY35847" s="80"/>
      <c r="AZ35847" s="80"/>
      <c r="BA35847" s="80"/>
      <c r="BB35847" s="80"/>
    </row>
    <row r="35848" spans="9:54" x14ac:dyDescent="0.25">
      <c r="I35848" s="80"/>
      <c r="AX35848" s="80"/>
      <c r="AY35848" s="80"/>
      <c r="AZ35848" s="80"/>
      <c r="BA35848" s="80"/>
      <c r="BB35848" s="80"/>
    </row>
    <row r="35849" spans="9:54" x14ac:dyDescent="0.25">
      <c r="I35849" s="80"/>
      <c r="AX35849" s="80"/>
      <c r="AY35849" s="80"/>
      <c r="AZ35849" s="80"/>
      <c r="BA35849" s="80"/>
      <c r="BB35849" s="80"/>
    </row>
    <row r="35850" spans="9:54" x14ac:dyDescent="0.25">
      <c r="I35850" s="80"/>
      <c r="AX35850" s="80"/>
      <c r="AY35850" s="80"/>
      <c r="AZ35850" s="80"/>
      <c r="BA35850" s="80"/>
      <c r="BB35850" s="80"/>
    </row>
    <row r="35851" spans="9:54" x14ac:dyDescent="0.25">
      <c r="I35851" s="80"/>
      <c r="AX35851" s="80"/>
      <c r="AY35851" s="80"/>
      <c r="AZ35851" s="80"/>
      <c r="BA35851" s="80"/>
      <c r="BB35851" s="80"/>
    </row>
    <row r="35852" spans="9:54" x14ac:dyDescent="0.25">
      <c r="I35852" s="80"/>
      <c r="AX35852" s="80"/>
      <c r="AY35852" s="80"/>
      <c r="AZ35852" s="80"/>
      <c r="BA35852" s="80"/>
      <c r="BB35852" s="80"/>
    </row>
    <row r="35853" spans="9:54" x14ac:dyDescent="0.25">
      <c r="I35853" s="80"/>
      <c r="AX35853" s="80"/>
      <c r="AY35853" s="80"/>
      <c r="AZ35853" s="80"/>
      <c r="BA35853" s="80"/>
      <c r="BB35853" s="80"/>
    </row>
    <row r="35854" spans="9:54" x14ac:dyDescent="0.25">
      <c r="I35854" s="80"/>
      <c r="AX35854" s="80"/>
      <c r="AY35854" s="80"/>
      <c r="AZ35854" s="80"/>
      <c r="BA35854" s="80"/>
      <c r="BB35854" s="80"/>
    </row>
    <row r="35855" spans="9:54" x14ac:dyDescent="0.25">
      <c r="I35855" s="80"/>
      <c r="AX35855" s="80"/>
      <c r="AY35855" s="80"/>
      <c r="AZ35855" s="80"/>
      <c r="BA35855" s="80"/>
      <c r="BB35855" s="80"/>
    </row>
    <row r="35856" spans="9:54" x14ac:dyDescent="0.25">
      <c r="I35856" s="80"/>
      <c r="AX35856" s="80"/>
      <c r="AY35856" s="80"/>
      <c r="AZ35856" s="80"/>
      <c r="BA35856" s="80"/>
      <c r="BB35856" s="80"/>
    </row>
    <row r="35857" spans="9:54" x14ac:dyDescent="0.25">
      <c r="I35857" s="80"/>
      <c r="AX35857" s="80"/>
      <c r="AY35857" s="80"/>
      <c r="AZ35857" s="80"/>
      <c r="BA35857" s="80"/>
      <c r="BB35857" s="80"/>
    </row>
    <row r="35858" spans="9:54" x14ac:dyDescent="0.25">
      <c r="I35858" s="80"/>
      <c r="AX35858" s="80"/>
      <c r="AY35858" s="80"/>
      <c r="AZ35858" s="80"/>
      <c r="BA35858" s="80"/>
      <c r="BB35858" s="80"/>
    </row>
    <row r="35859" spans="9:54" x14ac:dyDescent="0.25">
      <c r="I35859" s="80"/>
      <c r="AX35859" s="80"/>
      <c r="AY35859" s="80"/>
      <c r="AZ35859" s="80"/>
      <c r="BA35859" s="80"/>
      <c r="BB35859" s="80"/>
    </row>
    <row r="35860" spans="9:54" x14ac:dyDescent="0.25">
      <c r="I35860" s="80"/>
      <c r="AX35860" s="80"/>
      <c r="AY35860" s="80"/>
      <c r="AZ35860" s="80"/>
      <c r="BA35860" s="80"/>
      <c r="BB35860" s="80"/>
    </row>
    <row r="35861" spans="9:54" x14ac:dyDescent="0.25">
      <c r="I35861" s="80"/>
      <c r="AX35861" s="80"/>
      <c r="AY35861" s="80"/>
      <c r="AZ35861" s="80"/>
      <c r="BA35861" s="80"/>
      <c r="BB35861" s="80"/>
    </row>
    <row r="35862" spans="9:54" x14ac:dyDescent="0.25">
      <c r="I35862" s="80"/>
      <c r="AX35862" s="80"/>
      <c r="AY35862" s="80"/>
      <c r="AZ35862" s="80"/>
      <c r="BA35862" s="80"/>
      <c r="BB35862" s="80"/>
    </row>
    <row r="35863" spans="9:54" x14ac:dyDescent="0.25">
      <c r="I35863" s="80"/>
      <c r="AX35863" s="80"/>
      <c r="AY35863" s="80"/>
      <c r="AZ35863" s="80"/>
      <c r="BA35863" s="80"/>
      <c r="BB35863" s="80"/>
    </row>
    <row r="35864" spans="9:54" x14ac:dyDescent="0.25">
      <c r="I35864" s="80"/>
      <c r="AX35864" s="80"/>
      <c r="AY35864" s="80"/>
      <c r="AZ35864" s="80"/>
      <c r="BA35864" s="80"/>
      <c r="BB35864" s="80"/>
    </row>
    <row r="35865" spans="9:54" x14ac:dyDescent="0.25">
      <c r="I35865" s="80"/>
      <c r="AX35865" s="80"/>
      <c r="AY35865" s="80"/>
      <c r="AZ35865" s="80"/>
      <c r="BA35865" s="80"/>
      <c r="BB35865" s="80"/>
    </row>
    <row r="35866" spans="9:54" x14ac:dyDescent="0.25">
      <c r="I35866" s="80"/>
      <c r="AX35866" s="80"/>
      <c r="AY35866" s="80"/>
      <c r="AZ35866" s="80"/>
      <c r="BA35866" s="80"/>
      <c r="BB35866" s="80"/>
    </row>
    <row r="35867" spans="9:54" x14ac:dyDescent="0.25">
      <c r="I35867" s="80"/>
      <c r="AX35867" s="80"/>
      <c r="AY35867" s="80"/>
      <c r="AZ35867" s="80"/>
      <c r="BA35867" s="80"/>
      <c r="BB35867" s="80"/>
    </row>
    <row r="35868" spans="9:54" x14ac:dyDescent="0.25">
      <c r="I35868" s="80"/>
      <c r="AX35868" s="80"/>
      <c r="AY35868" s="80"/>
      <c r="AZ35868" s="80"/>
      <c r="BA35868" s="80"/>
      <c r="BB35868" s="80"/>
    </row>
    <row r="35869" spans="9:54" x14ac:dyDescent="0.25">
      <c r="I35869" s="80"/>
      <c r="AX35869" s="80"/>
      <c r="AY35869" s="80"/>
      <c r="AZ35869" s="80"/>
      <c r="BA35869" s="80"/>
      <c r="BB35869" s="80"/>
    </row>
    <row r="35870" spans="9:54" x14ac:dyDescent="0.25">
      <c r="I35870" s="80"/>
      <c r="AX35870" s="80"/>
      <c r="AY35870" s="80"/>
      <c r="AZ35870" s="80"/>
      <c r="BA35870" s="80"/>
      <c r="BB35870" s="80"/>
    </row>
    <row r="35871" spans="9:54" x14ac:dyDescent="0.25">
      <c r="I35871" s="80"/>
      <c r="AX35871" s="80"/>
      <c r="AY35871" s="80"/>
      <c r="AZ35871" s="80"/>
      <c r="BA35871" s="80"/>
      <c r="BB35871" s="80"/>
    </row>
    <row r="35872" spans="9:54" x14ac:dyDescent="0.25">
      <c r="I35872" s="80"/>
      <c r="AX35872" s="80"/>
      <c r="AY35872" s="80"/>
      <c r="AZ35872" s="80"/>
      <c r="BA35872" s="80"/>
      <c r="BB35872" s="80"/>
    </row>
    <row r="35873" spans="9:54" x14ac:dyDescent="0.25">
      <c r="I35873" s="80"/>
      <c r="AX35873" s="80"/>
      <c r="AY35873" s="80"/>
      <c r="AZ35873" s="80"/>
      <c r="BA35873" s="80"/>
      <c r="BB35873" s="80"/>
    </row>
    <row r="35874" spans="9:54" x14ac:dyDescent="0.25">
      <c r="I35874" s="80"/>
      <c r="AX35874" s="80"/>
      <c r="AY35874" s="80"/>
      <c r="AZ35874" s="80"/>
      <c r="BA35874" s="80"/>
      <c r="BB35874" s="80"/>
    </row>
    <row r="35875" spans="9:54" x14ac:dyDescent="0.25">
      <c r="I35875" s="80"/>
      <c r="AX35875" s="80"/>
      <c r="AY35875" s="80"/>
      <c r="AZ35875" s="80"/>
      <c r="BA35875" s="80"/>
      <c r="BB35875" s="80"/>
    </row>
    <row r="35876" spans="9:54" x14ac:dyDescent="0.25">
      <c r="I35876" s="80"/>
      <c r="AX35876" s="80"/>
      <c r="AY35876" s="80"/>
      <c r="AZ35876" s="80"/>
      <c r="BA35876" s="80"/>
      <c r="BB35876" s="80"/>
    </row>
    <row r="35877" spans="9:54" x14ac:dyDescent="0.25">
      <c r="I35877" s="80"/>
      <c r="AX35877" s="80"/>
      <c r="AY35877" s="80"/>
      <c r="AZ35877" s="80"/>
      <c r="BA35877" s="80"/>
      <c r="BB35877" s="80"/>
    </row>
    <row r="35878" spans="9:54" x14ac:dyDescent="0.25">
      <c r="I35878" s="80"/>
      <c r="AX35878" s="80"/>
      <c r="AY35878" s="80"/>
      <c r="AZ35878" s="80"/>
      <c r="BA35878" s="80"/>
      <c r="BB35878" s="80"/>
    </row>
    <row r="35879" spans="9:54" x14ac:dyDescent="0.25">
      <c r="I35879" s="80"/>
      <c r="AX35879" s="80"/>
      <c r="AY35879" s="80"/>
      <c r="AZ35879" s="80"/>
      <c r="BA35879" s="80"/>
      <c r="BB35879" s="80"/>
    </row>
    <row r="35880" spans="9:54" x14ac:dyDescent="0.25">
      <c r="I35880" s="80"/>
      <c r="AX35880" s="80"/>
      <c r="AY35880" s="80"/>
      <c r="AZ35880" s="80"/>
      <c r="BA35880" s="80"/>
      <c r="BB35880" s="80"/>
    </row>
    <row r="35881" spans="9:54" x14ac:dyDescent="0.25">
      <c r="I35881" s="80"/>
      <c r="AX35881" s="80"/>
      <c r="AY35881" s="80"/>
      <c r="AZ35881" s="80"/>
      <c r="BA35881" s="80"/>
      <c r="BB35881" s="80"/>
    </row>
    <row r="35882" spans="9:54" x14ac:dyDescent="0.25">
      <c r="I35882" s="80"/>
      <c r="AX35882" s="80"/>
      <c r="AY35882" s="80"/>
      <c r="AZ35882" s="80"/>
      <c r="BA35882" s="80"/>
      <c r="BB35882" s="80"/>
    </row>
    <row r="35883" spans="9:54" x14ac:dyDescent="0.25">
      <c r="I35883" s="80"/>
      <c r="AX35883" s="80"/>
      <c r="AY35883" s="80"/>
      <c r="AZ35883" s="80"/>
      <c r="BA35883" s="80"/>
      <c r="BB35883" s="80"/>
    </row>
    <row r="35884" spans="9:54" x14ac:dyDescent="0.25">
      <c r="I35884" s="80"/>
      <c r="AX35884" s="80"/>
      <c r="AY35884" s="80"/>
      <c r="AZ35884" s="80"/>
      <c r="BA35884" s="80"/>
      <c r="BB35884" s="80"/>
    </row>
    <row r="35885" spans="9:54" x14ac:dyDescent="0.25">
      <c r="I35885" s="80"/>
      <c r="AX35885" s="80"/>
      <c r="AY35885" s="80"/>
      <c r="AZ35885" s="80"/>
      <c r="BA35885" s="80"/>
      <c r="BB35885" s="80"/>
    </row>
    <row r="35886" spans="9:54" x14ac:dyDescent="0.25">
      <c r="I35886" s="80"/>
      <c r="AX35886" s="80"/>
      <c r="AY35886" s="80"/>
      <c r="AZ35886" s="80"/>
      <c r="BA35886" s="80"/>
      <c r="BB35886" s="80"/>
    </row>
    <row r="35887" spans="9:54" x14ac:dyDescent="0.25">
      <c r="I35887" s="80"/>
      <c r="AX35887" s="80"/>
      <c r="AY35887" s="80"/>
      <c r="AZ35887" s="80"/>
      <c r="BA35887" s="80"/>
      <c r="BB35887" s="80"/>
    </row>
    <row r="35888" spans="9:54" x14ac:dyDescent="0.25">
      <c r="I35888" s="80"/>
      <c r="AX35888" s="80"/>
      <c r="AY35888" s="80"/>
      <c r="AZ35888" s="80"/>
      <c r="BA35888" s="80"/>
      <c r="BB35888" s="80"/>
    </row>
    <row r="35889" spans="9:54" x14ac:dyDescent="0.25">
      <c r="I35889" s="80"/>
      <c r="AX35889" s="80"/>
      <c r="AY35889" s="80"/>
      <c r="AZ35889" s="80"/>
      <c r="BA35889" s="80"/>
      <c r="BB35889" s="80"/>
    </row>
    <row r="35890" spans="9:54" x14ac:dyDescent="0.25">
      <c r="I35890" s="80"/>
      <c r="AX35890" s="80"/>
      <c r="AY35890" s="80"/>
      <c r="AZ35890" s="80"/>
      <c r="BA35890" s="80"/>
      <c r="BB35890" s="80"/>
    </row>
    <row r="35891" spans="9:54" x14ac:dyDescent="0.25">
      <c r="I35891" s="80"/>
      <c r="AX35891" s="80"/>
      <c r="AY35891" s="80"/>
      <c r="AZ35891" s="80"/>
      <c r="BA35891" s="80"/>
      <c r="BB35891" s="80"/>
    </row>
    <row r="35892" spans="9:54" x14ac:dyDescent="0.25">
      <c r="I35892" s="80"/>
      <c r="AX35892" s="80"/>
      <c r="AY35892" s="80"/>
      <c r="AZ35892" s="80"/>
      <c r="BA35892" s="80"/>
      <c r="BB35892" s="80"/>
    </row>
    <row r="35893" spans="9:54" x14ac:dyDescent="0.25">
      <c r="I35893" s="80"/>
      <c r="AX35893" s="80"/>
      <c r="AY35893" s="80"/>
      <c r="AZ35893" s="80"/>
      <c r="BA35893" s="80"/>
      <c r="BB35893" s="80"/>
    </row>
    <row r="35894" spans="9:54" x14ac:dyDescent="0.25">
      <c r="I35894" s="80"/>
      <c r="AX35894" s="80"/>
      <c r="AY35894" s="80"/>
      <c r="AZ35894" s="80"/>
      <c r="BA35894" s="80"/>
      <c r="BB35894" s="80"/>
    </row>
    <row r="35895" spans="9:54" x14ac:dyDescent="0.25">
      <c r="I35895" s="80"/>
      <c r="AX35895" s="80"/>
      <c r="AY35895" s="80"/>
      <c r="AZ35895" s="80"/>
      <c r="BA35895" s="80"/>
      <c r="BB35895" s="80"/>
    </row>
    <row r="35896" spans="9:54" x14ac:dyDescent="0.25">
      <c r="I35896" s="80"/>
      <c r="AX35896" s="80"/>
      <c r="AY35896" s="80"/>
      <c r="AZ35896" s="80"/>
      <c r="BA35896" s="80"/>
      <c r="BB35896" s="80"/>
    </row>
    <row r="35897" spans="9:54" x14ac:dyDescent="0.25">
      <c r="I35897" s="80"/>
      <c r="AX35897" s="80"/>
      <c r="AY35897" s="80"/>
      <c r="AZ35897" s="80"/>
      <c r="BA35897" s="80"/>
      <c r="BB35897" s="80"/>
    </row>
    <row r="35898" spans="9:54" x14ac:dyDescent="0.25">
      <c r="I35898" s="80"/>
      <c r="AX35898" s="80"/>
      <c r="AY35898" s="80"/>
      <c r="AZ35898" s="80"/>
      <c r="BA35898" s="80"/>
      <c r="BB35898" s="80"/>
    </row>
    <row r="35899" spans="9:54" x14ac:dyDescent="0.25">
      <c r="I35899" s="80"/>
      <c r="AX35899" s="80"/>
      <c r="AY35899" s="80"/>
      <c r="AZ35899" s="80"/>
      <c r="BA35899" s="80"/>
      <c r="BB35899" s="80"/>
    </row>
    <row r="35900" spans="9:54" x14ac:dyDescent="0.25">
      <c r="I35900" s="80"/>
      <c r="AX35900" s="80"/>
      <c r="AY35900" s="80"/>
      <c r="AZ35900" s="80"/>
      <c r="BA35900" s="80"/>
      <c r="BB35900" s="80"/>
    </row>
    <row r="35901" spans="9:54" x14ac:dyDescent="0.25">
      <c r="I35901" s="80"/>
      <c r="AX35901" s="80"/>
      <c r="AY35901" s="80"/>
      <c r="AZ35901" s="80"/>
      <c r="BA35901" s="80"/>
      <c r="BB35901" s="80"/>
    </row>
    <row r="35902" spans="9:54" x14ac:dyDescent="0.25">
      <c r="I35902" s="80"/>
      <c r="AX35902" s="80"/>
      <c r="AY35902" s="80"/>
      <c r="AZ35902" s="80"/>
      <c r="BA35902" s="80"/>
      <c r="BB35902" s="80"/>
    </row>
    <row r="35903" spans="9:54" x14ac:dyDescent="0.25">
      <c r="I35903" s="80"/>
      <c r="AX35903" s="80"/>
      <c r="AY35903" s="80"/>
      <c r="AZ35903" s="80"/>
      <c r="BA35903" s="80"/>
      <c r="BB35903" s="80"/>
    </row>
    <row r="35904" spans="9:54" x14ac:dyDescent="0.25">
      <c r="I35904" s="80"/>
      <c r="AX35904" s="80"/>
      <c r="AY35904" s="80"/>
      <c r="AZ35904" s="80"/>
      <c r="BA35904" s="80"/>
      <c r="BB35904" s="80"/>
    </row>
    <row r="35905" spans="9:54" x14ac:dyDescent="0.25">
      <c r="I35905" s="80"/>
      <c r="AX35905" s="80"/>
      <c r="AY35905" s="80"/>
      <c r="AZ35905" s="80"/>
      <c r="BA35905" s="80"/>
      <c r="BB35905" s="80"/>
    </row>
    <row r="35906" spans="9:54" x14ac:dyDescent="0.25">
      <c r="I35906" s="80"/>
      <c r="AX35906" s="80"/>
      <c r="AY35906" s="80"/>
      <c r="AZ35906" s="80"/>
      <c r="BA35906" s="80"/>
      <c r="BB35906" s="80"/>
    </row>
    <row r="35907" spans="9:54" x14ac:dyDescent="0.25">
      <c r="I35907" s="80"/>
      <c r="AX35907" s="80"/>
      <c r="AY35907" s="80"/>
      <c r="AZ35907" s="80"/>
      <c r="BA35907" s="80"/>
      <c r="BB35907" s="80"/>
    </row>
    <row r="35908" spans="9:54" x14ac:dyDescent="0.25">
      <c r="I35908" s="80"/>
      <c r="AX35908" s="80"/>
      <c r="AY35908" s="80"/>
      <c r="AZ35908" s="80"/>
      <c r="BA35908" s="80"/>
      <c r="BB35908" s="80"/>
    </row>
    <row r="35909" spans="9:54" x14ac:dyDescent="0.25">
      <c r="I35909" s="80"/>
      <c r="AX35909" s="80"/>
      <c r="AY35909" s="80"/>
      <c r="AZ35909" s="80"/>
      <c r="BA35909" s="80"/>
      <c r="BB35909" s="80"/>
    </row>
    <row r="35910" spans="9:54" x14ac:dyDescent="0.25">
      <c r="I35910" s="80"/>
      <c r="AX35910" s="80"/>
      <c r="AY35910" s="80"/>
      <c r="AZ35910" s="80"/>
      <c r="BA35910" s="80"/>
      <c r="BB35910" s="80"/>
    </row>
    <row r="35911" spans="9:54" x14ac:dyDescent="0.25">
      <c r="I35911" s="80"/>
      <c r="AX35911" s="80"/>
      <c r="AY35911" s="80"/>
      <c r="AZ35911" s="80"/>
      <c r="BA35911" s="80"/>
      <c r="BB35911" s="80"/>
    </row>
    <row r="35912" spans="9:54" x14ac:dyDescent="0.25">
      <c r="I35912" s="80"/>
      <c r="AX35912" s="80"/>
      <c r="AY35912" s="80"/>
      <c r="AZ35912" s="80"/>
      <c r="BA35912" s="80"/>
      <c r="BB35912" s="80"/>
    </row>
    <row r="35913" spans="9:54" x14ac:dyDescent="0.25">
      <c r="I35913" s="80"/>
      <c r="AX35913" s="80"/>
      <c r="AY35913" s="80"/>
      <c r="AZ35913" s="80"/>
      <c r="BA35913" s="80"/>
      <c r="BB35913" s="80"/>
    </row>
    <row r="35914" spans="9:54" x14ac:dyDescent="0.25">
      <c r="I35914" s="80"/>
      <c r="AX35914" s="80"/>
      <c r="AY35914" s="80"/>
      <c r="AZ35914" s="80"/>
      <c r="BA35914" s="80"/>
      <c r="BB35914" s="80"/>
    </row>
    <row r="35915" spans="9:54" x14ac:dyDescent="0.25">
      <c r="I35915" s="80"/>
      <c r="AX35915" s="80"/>
      <c r="AY35915" s="80"/>
      <c r="AZ35915" s="80"/>
      <c r="BA35915" s="80"/>
      <c r="BB35915" s="80"/>
    </row>
    <row r="35916" spans="9:54" x14ac:dyDescent="0.25">
      <c r="I35916" s="80"/>
      <c r="AX35916" s="80"/>
      <c r="AY35916" s="80"/>
      <c r="AZ35916" s="80"/>
      <c r="BA35916" s="80"/>
      <c r="BB35916" s="80"/>
    </row>
    <row r="35917" spans="9:54" x14ac:dyDescent="0.25">
      <c r="I35917" s="80"/>
      <c r="AX35917" s="80"/>
      <c r="AY35917" s="80"/>
      <c r="AZ35917" s="80"/>
      <c r="BA35917" s="80"/>
      <c r="BB35917" s="80"/>
    </row>
    <row r="35918" spans="9:54" x14ac:dyDescent="0.25">
      <c r="I35918" s="80"/>
      <c r="AX35918" s="80"/>
      <c r="AY35918" s="80"/>
      <c r="AZ35918" s="80"/>
      <c r="BA35918" s="80"/>
      <c r="BB35918" s="80"/>
    </row>
    <row r="35919" spans="9:54" x14ac:dyDescent="0.25">
      <c r="I35919" s="80"/>
      <c r="AX35919" s="80"/>
      <c r="AY35919" s="80"/>
      <c r="AZ35919" s="80"/>
      <c r="BA35919" s="80"/>
      <c r="BB35919" s="80"/>
    </row>
    <row r="35920" spans="9:54" x14ac:dyDescent="0.25">
      <c r="I35920" s="80"/>
      <c r="AX35920" s="80"/>
      <c r="AY35920" s="80"/>
      <c r="AZ35920" s="80"/>
      <c r="BA35920" s="80"/>
      <c r="BB35920" s="80"/>
    </row>
    <row r="35921" spans="9:54" x14ac:dyDescent="0.25">
      <c r="I35921" s="80"/>
      <c r="AX35921" s="80"/>
      <c r="AY35921" s="80"/>
      <c r="AZ35921" s="80"/>
      <c r="BA35921" s="80"/>
      <c r="BB35921" s="80"/>
    </row>
    <row r="35922" spans="9:54" x14ac:dyDescent="0.25">
      <c r="I35922" s="80"/>
      <c r="AX35922" s="80"/>
      <c r="AY35922" s="80"/>
      <c r="AZ35922" s="80"/>
      <c r="BA35922" s="80"/>
      <c r="BB35922" s="80"/>
    </row>
    <row r="35923" spans="9:54" x14ac:dyDescent="0.25">
      <c r="I35923" s="80"/>
      <c r="AX35923" s="80"/>
      <c r="AY35923" s="80"/>
      <c r="AZ35923" s="80"/>
      <c r="BA35923" s="80"/>
      <c r="BB35923" s="80"/>
    </row>
    <row r="35924" spans="9:54" x14ac:dyDescent="0.25">
      <c r="I35924" s="80"/>
      <c r="AX35924" s="80"/>
      <c r="AY35924" s="80"/>
      <c r="AZ35924" s="80"/>
      <c r="BA35924" s="80"/>
      <c r="BB35924" s="80"/>
    </row>
    <row r="35925" spans="9:54" x14ac:dyDescent="0.25">
      <c r="I35925" s="80"/>
      <c r="AX35925" s="80"/>
      <c r="AY35925" s="80"/>
      <c r="AZ35925" s="80"/>
      <c r="BA35925" s="80"/>
      <c r="BB35925" s="80"/>
    </row>
    <row r="35926" spans="9:54" x14ac:dyDescent="0.25">
      <c r="I35926" s="80"/>
      <c r="AX35926" s="80"/>
      <c r="AY35926" s="80"/>
      <c r="AZ35926" s="80"/>
      <c r="BA35926" s="80"/>
      <c r="BB35926" s="80"/>
    </row>
    <row r="35927" spans="9:54" x14ac:dyDescent="0.25">
      <c r="I35927" s="80"/>
      <c r="AX35927" s="80"/>
      <c r="AY35927" s="80"/>
      <c r="AZ35927" s="80"/>
      <c r="BA35927" s="80"/>
      <c r="BB35927" s="80"/>
    </row>
    <row r="35928" spans="9:54" x14ac:dyDescent="0.25">
      <c r="I35928" s="80"/>
      <c r="AX35928" s="80"/>
      <c r="AY35928" s="80"/>
      <c r="AZ35928" s="80"/>
      <c r="BA35928" s="80"/>
      <c r="BB35928" s="80"/>
    </row>
    <row r="35929" spans="9:54" x14ac:dyDescent="0.25">
      <c r="I35929" s="80"/>
      <c r="AX35929" s="80"/>
      <c r="AY35929" s="80"/>
      <c r="AZ35929" s="80"/>
      <c r="BA35929" s="80"/>
      <c r="BB35929" s="80"/>
    </row>
    <row r="35930" spans="9:54" x14ac:dyDescent="0.25">
      <c r="I35930" s="80"/>
      <c r="AX35930" s="80"/>
      <c r="AY35930" s="80"/>
      <c r="AZ35930" s="80"/>
      <c r="BA35930" s="80"/>
      <c r="BB35930" s="80"/>
    </row>
    <row r="35931" spans="9:54" x14ac:dyDescent="0.25">
      <c r="I35931" s="80"/>
      <c r="AX35931" s="80"/>
      <c r="AY35931" s="80"/>
      <c r="AZ35931" s="80"/>
      <c r="BA35931" s="80"/>
      <c r="BB35931" s="80"/>
    </row>
    <row r="35932" spans="9:54" x14ac:dyDescent="0.25">
      <c r="I35932" s="80"/>
      <c r="AX35932" s="80"/>
      <c r="AY35932" s="80"/>
      <c r="AZ35932" s="80"/>
      <c r="BA35932" s="80"/>
      <c r="BB35932" s="80"/>
    </row>
    <row r="35933" spans="9:54" x14ac:dyDescent="0.25">
      <c r="I35933" s="80"/>
      <c r="AX35933" s="80"/>
      <c r="AY35933" s="80"/>
      <c r="AZ35933" s="80"/>
      <c r="BA35933" s="80"/>
      <c r="BB35933" s="80"/>
    </row>
    <row r="35934" spans="9:54" x14ac:dyDescent="0.25">
      <c r="I35934" s="80"/>
      <c r="AX35934" s="80"/>
      <c r="AY35934" s="80"/>
      <c r="AZ35934" s="80"/>
      <c r="BA35934" s="80"/>
      <c r="BB35934" s="80"/>
    </row>
    <row r="35935" spans="9:54" x14ac:dyDescent="0.25">
      <c r="I35935" s="80"/>
      <c r="AX35935" s="80"/>
      <c r="AY35935" s="80"/>
      <c r="AZ35935" s="80"/>
      <c r="BA35935" s="80"/>
      <c r="BB35935" s="80"/>
    </row>
    <row r="35936" spans="9:54" x14ac:dyDescent="0.25">
      <c r="I35936" s="80"/>
      <c r="AX35936" s="80"/>
      <c r="AY35936" s="80"/>
      <c r="AZ35936" s="80"/>
      <c r="BA35936" s="80"/>
      <c r="BB35936" s="80"/>
    </row>
    <row r="35937" spans="9:54" x14ac:dyDescent="0.25">
      <c r="I35937" s="80"/>
      <c r="AX35937" s="80"/>
      <c r="AY35937" s="80"/>
      <c r="AZ35937" s="80"/>
      <c r="BA35937" s="80"/>
      <c r="BB35937" s="80"/>
    </row>
    <row r="35938" spans="9:54" x14ac:dyDescent="0.25">
      <c r="I35938" s="80"/>
      <c r="AX35938" s="80"/>
      <c r="AY35938" s="80"/>
      <c r="AZ35938" s="80"/>
      <c r="BA35938" s="80"/>
      <c r="BB35938" s="80"/>
    </row>
    <row r="35939" spans="9:54" x14ac:dyDescent="0.25">
      <c r="I35939" s="80"/>
      <c r="AX35939" s="80"/>
      <c r="AY35939" s="80"/>
      <c r="AZ35939" s="80"/>
      <c r="BA35939" s="80"/>
      <c r="BB35939" s="80"/>
    </row>
    <row r="35940" spans="9:54" x14ac:dyDescent="0.25">
      <c r="I35940" s="80"/>
      <c r="AX35940" s="80"/>
      <c r="AY35940" s="80"/>
      <c r="AZ35940" s="80"/>
      <c r="BA35940" s="80"/>
      <c r="BB35940" s="80"/>
    </row>
    <row r="35941" spans="9:54" x14ac:dyDescent="0.25">
      <c r="I35941" s="80"/>
      <c r="AX35941" s="80"/>
      <c r="AY35941" s="80"/>
      <c r="AZ35941" s="80"/>
      <c r="BA35941" s="80"/>
      <c r="BB35941" s="80"/>
    </row>
    <row r="35942" spans="9:54" x14ac:dyDescent="0.25">
      <c r="I35942" s="80"/>
      <c r="AX35942" s="80"/>
      <c r="AY35942" s="80"/>
      <c r="AZ35942" s="80"/>
      <c r="BA35942" s="80"/>
      <c r="BB35942" s="80"/>
    </row>
    <row r="35943" spans="9:54" x14ac:dyDescent="0.25">
      <c r="I35943" s="80"/>
      <c r="AX35943" s="80"/>
      <c r="AY35943" s="80"/>
      <c r="AZ35943" s="80"/>
      <c r="BA35943" s="80"/>
      <c r="BB35943" s="80"/>
    </row>
    <row r="35944" spans="9:54" x14ac:dyDescent="0.25">
      <c r="I35944" s="80"/>
      <c r="AX35944" s="80"/>
      <c r="AY35944" s="80"/>
      <c r="AZ35944" s="80"/>
      <c r="BA35944" s="80"/>
      <c r="BB35944" s="80"/>
    </row>
    <row r="35945" spans="9:54" x14ac:dyDescent="0.25">
      <c r="I35945" s="80"/>
      <c r="AX35945" s="80"/>
      <c r="AY35945" s="80"/>
      <c r="AZ35945" s="80"/>
      <c r="BA35945" s="80"/>
      <c r="BB35945" s="80"/>
    </row>
    <row r="35946" spans="9:54" x14ac:dyDescent="0.25">
      <c r="I35946" s="80"/>
      <c r="AX35946" s="80"/>
      <c r="AY35946" s="80"/>
      <c r="AZ35946" s="80"/>
      <c r="BA35946" s="80"/>
      <c r="BB35946" s="80"/>
    </row>
    <row r="35947" spans="9:54" x14ac:dyDescent="0.25">
      <c r="I35947" s="80"/>
      <c r="AX35947" s="80"/>
      <c r="AY35947" s="80"/>
      <c r="AZ35947" s="80"/>
      <c r="BA35947" s="80"/>
      <c r="BB35947" s="80"/>
    </row>
    <row r="35948" spans="9:54" x14ac:dyDescent="0.25">
      <c r="I35948" s="80"/>
      <c r="AX35948" s="80"/>
      <c r="AY35948" s="80"/>
      <c r="AZ35948" s="80"/>
      <c r="BA35948" s="80"/>
      <c r="BB35948" s="80"/>
    </row>
    <row r="35949" spans="9:54" x14ac:dyDescent="0.25">
      <c r="I35949" s="80"/>
      <c r="AX35949" s="80"/>
      <c r="AY35949" s="80"/>
      <c r="AZ35949" s="80"/>
      <c r="BA35949" s="80"/>
      <c r="BB35949" s="80"/>
    </row>
    <row r="35950" spans="9:54" x14ac:dyDescent="0.25">
      <c r="I35950" s="80"/>
      <c r="AX35950" s="80"/>
      <c r="AY35950" s="80"/>
      <c r="AZ35950" s="80"/>
      <c r="BA35950" s="80"/>
      <c r="BB35950" s="80"/>
    </row>
    <row r="35951" spans="9:54" x14ac:dyDescent="0.25">
      <c r="I35951" s="80"/>
      <c r="AX35951" s="80"/>
      <c r="AY35951" s="80"/>
      <c r="AZ35951" s="80"/>
      <c r="BA35951" s="80"/>
      <c r="BB35951" s="80"/>
    </row>
    <row r="35952" spans="9:54" x14ac:dyDescent="0.25">
      <c r="I35952" s="80"/>
      <c r="AX35952" s="80"/>
      <c r="AY35952" s="80"/>
      <c r="AZ35952" s="80"/>
      <c r="BA35952" s="80"/>
      <c r="BB35952" s="80"/>
    </row>
    <row r="35953" spans="9:54" x14ac:dyDescent="0.25">
      <c r="I35953" s="80"/>
      <c r="AX35953" s="80"/>
      <c r="AY35953" s="80"/>
      <c r="AZ35953" s="80"/>
      <c r="BA35953" s="80"/>
      <c r="BB35953" s="80"/>
    </row>
    <row r="35954" spans="9:54" x14ac:dyDescent="0.25">
      <c r="I35954" s="80"/>
      <c r="AX35954" s="80"/>
      <c r="AY35954" s="80"/>
      <c r="AZ35954" s="80"/>
      <c r="BA35954" s="80"/>
      <c r="BB35954" s="80"/>
    </row>
    <row r="35955" spans="9:54" x14ac:dyDescent="0.25">
      <c r="I35955" s="80"/>
      <c r="AX35955" s="80"/>
      <c r="AY35955" s="80"/>
      <c r="AZ35955" s="80"/>
      <c r="BA35955" s="80"/>
      <c r="BB35955" s="80"/>
    </row>
    <row r="35956" spans="9:54" x14ac:dyDescent="0.25">
      <c r="I35956" s="80"/>
      <c r="AX35956" s="80"/>
      <c r="AY35956" s="80"/>
      <c r="AZ35956" s="80"/>
      <c r="BA35956" s="80"/>
      <c r="BB35956" s="80"/>
    </row>
    <row r="35957" spans="9:54" x14ac:dyDescent="0.25">
      <c r="I35957" s="80"/>
      <c r="AX35957" s="80"/>
      <c r="AY35957" s="80"/>
      <c r="AZ35957" s="80"/>
      <c r="BA35957" s="80"/>
      <c r="BB35957" s="80"/>
    </row>
    <row r="35958" spans="9:54" x14ac:dyDescent="0.25">
      <c r="I35958" s="80"/>
      <c r="AX35958" s="80"/>
      <c r="AY35958" s="80"/>
      <c r="AZ35958" s="80"/>
      <c r="BA35958" s="80"/>
      <c r="BB35958" s="80"/>
    </row>
    <row r="35959" spans="9:54" x14ac:dyDescent="0.25">
      <c r="I35959" s="80"/>
      <c r="AX35959" s="80"/>
      <c r="AY35959" s="80"/>
      <c r="AZ35959" s="80"/>
      <c r="BA35959" s="80"/>
      <c r="BB35959" s="80"/>
    </row>
    <row r="35960" spans="9:54" x14ac:dyDescent="0.25">
      <c r="I35960" s="80"/>
      <c r="AX35960" s="80"/>
      <c r="AY35960" s="80"/>
      <c r="AZ35960" s="80"/>
      <c r="BA35960" s="80"/>
      <c r="BB35960" s="80"/>
    </row>
    <row r="35961" spans="9:54" x14ac:dyDescent="0.25">
      <c r="I35961" s="80"/>
      <c r="AX35961" s="80"/>
      <c r="AY35961" s="80"/>
      <c r="AZ35961" s="80"/>
      <c r="BA35961" s="80"/>
      <c r="BB35961" s="80"/>
    </row>
    <row r="35962" spans="9:54" x14ac:dyDescent="0.25">
      <c r="I35962" s="80"/>
      <c r="AX35962" s="80"/>
      <c r="AY35962" s="80"/>
      <c r="AZ35962" s="80"/>
      <c r="BA35962" s="80"/>
      <c r="BB35962" s="80"/>
    </row>
    <row r="35963" spans="9:54" x14ac:dyDescent="0.25">
      <c r="I35963" s="80"/>
      <c r="AX35963" s="80"/>
      <c r="AY35963" s="80"/>
      <c r="AZ35963" s="80"/>
      <c r="BA35963" s="80"/>
      <c r="BB35963" s="80"/>
    </row>
    <row r="35964" spans="9:54" x14ac:dyDescent="0.25">
      <c r="I35964" s="80"/>
      <c r="AX35964" s="80"/>
      <c r="AY35964" s="80"/>
      <c r="AZ35964" s="80"/>
      <c r="BA35964" s="80"/>
      <c r="BB35964" s="80"/>
    </row>
    <row r="35965" spans="9:54" x14ac:dyDescent="0.25">
      <c r="I35965" s="80"/>
      <c r="AX35965" s="80"/>
      <c r="AY35965" s="80"/>
      <c r="AZ35965" s="80"/>
      <c r="BA35965" s="80"/>
      <c r="BB35965" s="80"/>
    </row>
    <row r="35966" spans="9:54" x14ac:dyDescent="0.25">
      <c r="I35966" s="80"/>
      <c r="AX35966" s="80"/>
      <c r="AY35966" s="80"/>
      <c r="AZ35966" s="80"/>
      <c r="BA35966" s="80"/>
      <c r="BB35966" s="80"/>
    </row>
    <row r="35967" spans="9:54" x14ac:dyDescent="0.25">
      <c r="I35967" s="80"/>
      <c r="AX35967" s="80"/>
      <c r="AY35967" s="80"/>
      <c r="AZ35967" s="80"/>
      <c r="BA35967" s="80"/>
      <c r="BB35967" s="80"/>
    </row>
    <row r="35968" spans="9:54" x14ac:dyDescent="0.25">
      <c r="I35968" s="80"/>
      <c r="AX35968" s="80"/>
      <c r="AY35968" s="80"/>
      <c r="AZ35968" s="80"/>
      <c r="BA35968" s="80"/>
      <c r="BB35968" s="80"/>
    </row>
    <row r="35969" spans="9:54" x14ac:dyDescent="0.25">
      <c r="I35969" s="80"/>
      <c r="AX35969" s="80"/>
      <c r="AY35969" s="80"/>
      <c r="AZ35969" s="80"/>
      <c r="BA35969" s="80"/>
      <c r="BB35969" s="80"/>
    </row>
    <row r="35970" spans="9:54" x14ac:dyDescent="0.25">
      <c r="I35970" s="80"/>
      <c r="AX35970" s="80"/>
      <c r="AY35970" s="80"/>
      <c r="AZ35970" s="80"/>
      <c r="BA35970" s="80"/>
      <c r="BB35970" s="80"/>
    </row>
    <row r="35971" spans="9:54" x14ac:dyDescent="0.25">
      <c r="I35971" s="80"/>
      <c r="AX35971" s="80"/>
      <c r="AY35971" s="80"/>
      <c r="AZ35971" s="80"/>
      <c r="BA35971" s="80"/>
      <c r="BB35971" s="80"/>
    </row>
    <row r="35972" spans="9:54" x14ac:dyDescent="0.25">
      <c r="I35972" s="80"/>
      <c r="AX35972" s="80"/>
      <c r="AY35972" s="80"/>
      <c r="AZ35972" s="80"/>
      <c r="BA35972" s="80"/>
      <c r="BB35972" s="80"/>
    </row>
    <row r="35973" spans="9:54" x14ac:dyDescent="0.25">
      <c r="I35973" s="80"/>
      <c r="AX35973" s="80"/>
      <c r="AY35973" s="80"/>
      <c r="AZ35973" s="80"/>
      <c r="BA35973" s="80"/>
      <c r="BB35973" s="80"/>
    </row>
    <row r="35974" spans="9:54" x14ac:dyDescent="0.25">
      <c r="I35974" s="80"/>
      <c r="AX35974" s="80"/>
      <c r="AY35974" s="80"/>
      <c r="AZ35974" s="80"/>
      <c r="BA35974" s="80"/>
      <c r="BB35974" s="80"/>
    </row>
    <row r="35975" spans="9:54" x14ac:dyDescent="0.25">
      <c r="I35975" s="80"/>
      <c r="AX35975" s="80"/>
      <c r="AY35975" s="80"/>
      <c r="AZ35975" s="80"/>
      <c r="BA35975" s="80"/>
      <c r="BB35975" s="80"/>
    </row>
    <row r="35976" spans="9:54" x14ac:dyDescent="0.25">
      <c r="I35976" s="80"/>
      <c r="AX35976" s="80"/>
      <c r="AY35976" s="80"/>
      <c r="AZ35976" s="80"/>
      <c r="BA35976" s="80"/>
      <c r="BB35976" s="80"/>
    </row>
    <row r="35977" spans="9:54" x14ac:dyDescent="0.25">
      <c r="I35977" s="80"/>
      <c r="AX35977" s="80"/>
      <c r="AY35977" s="80"/>
      <c r="AZ35977" s="80"/>
      <c r="BA35977" s="80"/>
      <c r="BB35977" s="80"/>
    </row>
    <row r="35978" spans="9:54" x14ac:dyDescent="0.25">
      <c r="I35978" s="80"/>
      <c r="AX35978" s="80"/>
      <c r="AY35978" s="80"/>
      <c r="AZ35978" s="80"/>
      <c r="BA35978" s="80"/>
      <c r="BB35978" s="80"/>
    </row>
    <row r="35979" spans="9:54" x14ac:dyDescent="0.25">
      <c r="I35979" s="80"/>
      <c r="AX35979" s="80"/>
      <c r="AY35979" s="80"/>
      <c r="AZ35979" s="80"/>
      <c r="BA35979" s="80"/>
      <c r="BB35979" s="80"/>
    </row>
    <row r="35980" spans="9:54" x14ac:dyDescent="0.25">
      <c r="I35980" s="80"/>
      <c r="AX35980" s="80"/>
      <c r="AY35980" s="80"/>
      <c r="AZ35980" s="80"/>
      <c r="BA35980" s="80"/>
      <c r="BB35980" s="80"/>
    </row>
    <row r="35981" spans="9:54" x14ac:dyDescent="0.25">
      <c r="I35981" s="80"/>
      <c r="AX35981" s="80"/>
      <c r="AY35981" s="80"/>
      <c r="AZ35981" s="80"/>
      <c r="BA35981" s="80"/>
      <c r="BB35981" s="80"/>
    </row>
    <row r="35982" spans="9:54" x14ac:dyDescent="0.25">
      <c r="I35982" s="80"/>
      <c r="AX35982" s="80"/>
      <c r="AY35982" s="80"/>
      <c r="AZ35982" s="80"/>
      <c r="BA35982" s="80"/>
      <c r="BB35982" s="80"/>
    </row>
    <row r="35983" spans="9:54" x14ac:dyDescent="0.25">
      <c r="I35983" s="80"/>
      <c r="AX35983" s="80"/>
      <c r="AY35983" s="80"/>
      <c r="AZ35983" s="80"/>
      <c r="BA35983" s="80"/>
      <c r="BB35983" s="80"/>
    </row>
    <row r="35984" spans="9:54" x14ac:dyDescent="0.25">
      <c r="I35984" s="80"/>
      <c r="AX35984" s="80"/>
      <c r="AY35984" s="80"/>
      <c r="AZ35984" s="80"/>
      <c r="BA35984" s="80"/>
      <c r="BB35984" s="80"/>
    </row>
    <row r="35985" spans="9:54" x14ac:dyDescent="0.25">
      <c r="I35985" s="80"/>
      <c r="AX35985" s="80"/>
      <c r="AY35985" s="80"/>
      <c r="AZ35985" s="80"/>
      <c r="BA35985" s="80"/>
      <c r="BB35985" s="80"/>
    </row>
    <row r="35986" spans="9:54" x14ac:dyDescent="0.25">
      <c r="I35986" s="80"/>
      <c r="AX35986" s="80"/>
      <c r="AY35986" s="80"/>
      <c r="AZ35986" s="80"/>
      <c r="BA35986" s="80"/>
      <c r="BB35986" s="80"/>
    </row>
    <row r="35987" spans="9:54" x14ac:dyDescent="0.25">
      <c r="I35987" s="80"/>
      <c r="AX35987" s="80"/>
      <c r="AY35987" s="80"/>
      <c r="AZ35987" s="80"/>
      <c r="BA35987" s="80"/>
      <c r="BB35987" s="80"/>
    </row>
    <row r="35988" spans="9:54" x14ac:dyDescent="0.25">
      <c r="I35988" s="80"/>
      <c r="AX35988" s="80"/>
      <c r="AY35988" s="80"/>
      <c r="AZ35988" s="80"/>
      <c r="BA35988" s="80"/>
      <c r="BB35988" s="80"/>
    </row>
    <row r="35989" spans="9:54" x14ac:dyDescent="0.25">
      <c r="I35989" s="80"/>
      <c r="AX35989" s="80"/>
      <c r="AY35989" s="80"/>
      <c r="AZ35989" s="80"/>
      <c r="BA35989" s="80"/>
      <c r="BB35989" s="80"/>
    </row>
    <row r="35990" spans="9:54" x14ac:dyDescent="0.25">
      <c r="I35990" s="80"/>
      <c r="AX35990" s="80"/>
      <c r="AY35990" s="80"/>
      <c r="AZ35990" s="80"/>
      <c r="BA35990" s="80"/>
      <c r="BB35990" s="80"/>
    </row>
    <row r="35991" spans="9:54" x14ac:dyDescent="0.25">
      <c r="I35991" s="80"/>
      <c r="AX35991" s="80"/>
      <c r="AY35991" s="80"/>
      <c r="AZ35991" s="80"/>
      <c r="BA35991" s="80"/>
      <c r="BB35991" s="80"/>
    </row>
    <row r="35992" spans="9:54" x14ac:dyDescent="0.25">
      <c r="I35992" s="80"/>
      <c r="AX35992" s="80"/>
      <c r="AY35992" s="80"/>
      <c r="AZ35992" s="80"/>
      <c r="BA35992" s="80"/>
      <c r="BB35992" s="80"/>
    </row>
    <row r="35993" spans="9:54" x14ac:dyDescent="0.25">
      <c r="I35993" s="80"/>
      <c r="AX35993" s="80"/>
      <c r="AY35993" s="80"/>
      <c r="AZ35993" s="80"/>
      <c r="BA35993" s="80"/>
      <c r="BB35993" s="80"/>
    </row>
    <row r="35994" spans="9:54" x14ac:dyDescent="0.25">
      <c r="I35994" s="80"/>
      <c r="AX35994" s="80"/>
      <c r="AY35994" s="80"/>
      <c r="AZ35994" s="80"/>
      <c r="BA35994" s="80"/>
      <c r="BB35994" s="80"/>
    </row>
    <row r="35995" spans="9:54" x14ac:dyDescent="0.25">
      <c r="I35995" s="80"/>
      <c r="AX35995" s="80"/>
      <c r="AY35995" s="80"/>
      <c r="AZ35995" s="80"/>
      <c r="BA35995" s="80"/>
      <c r="BB35995" s="80"/>
    </row>
    <row r="35996" spans="9:54" x14ac:dyDescent="0.25">
      <c r="I35996" s="80"/>
      <c r="AX35996" s="80"/>
      <c r="AY35996" s="80"/>
      <c r="AZ35996" s="80"/>
      <c r="BA35996" s="80"/>
      <c r="BB35996" s="80"/>
    </row>
    <row r="35997" spans="9:54" x14ac:dyDescent="0.25">
      <c r="I35997" s="80"/>
      <c r="AX35997" s="80"/>
      <c r="AY35997" s="80"/>
      <c r="AZ35997" s="80"/>
      <c r="BA35997" s="80"/>
      <c r="BB35997" s="80"/>
    </row>
    <row r="35998" spans="9:54" x14ac:dyDescent="0.25">
      <c r="I35998" s="80"/>
      <c r="AX35998" s="80"/>
      <c r="AY35998" s="80"/>
      <c r="AZ35998" s="80"/>
      <c r="BA35998" s="80"/>
      <c r="BB35998" s="80"/>
    </row>
    <row r="35999" spans="9:54" x14ac:dyDescent="0.25">
      <c r="I35999" s="80"/>
      <c r="AX35999" s="80"/>
      <c r="AY35999" s="80"/>
      <c r="AZ35999" s="80"/>
      <c r="BA35999" s="80"/>
      <c r="BB35999" s="80"/>
    </row>
    <row r="36000" spans="9:54" x14ac:dyDescent="0.25">
      <c r="I36000" s="80"/>
      <c r="AX36000" s="80"/>
      <c r="AY36000" s="80"/>
      <c r="AZ36000" s="80"/>
      <c r="BA36000" s="80"/>
      <c r="BB36000" s="80"/>
    </row>
    <row r="36001" spans="9:54" x14ac:dyDescent="0.25">
      <c r="I36001" s="80"/>
      <c r="AX36001" s="80"/>
      <c r="AY36001" s="80"/>
      <c r="AZ36001" s="80"/>
      <c r="BA36001" s="80"/>
      <c r="BB36001" s="80"/>
    </row>
    <row r="36002" spans="9:54" x14ac:dyDescent="0.25">
      <c r="I36002" s="80"/>
      <c r="AX36002" s="80"/>
      <c r="AY36002" s="80"/>
      <c r="AZ36002" s="80"/>
      <c r="BA36002" s="80"/>
      <c r="BB36002" s="80"/>
    </row>
    <row r="36003" spans="9:54" x14ac:dyDescent="0.25">
      <c r="I36003" s="80"/>
      <c r="AX36003" s="80"/>
      <c r="AY36003" s="80"/>
      <c r="AZ36003" s="80"/>
      <c r="BA36003" s="80"/>
      <c r="BB36003" s="80"/>
    </row>
    <row r="36004" spans="9:54" x14ac:dyDescent="0.25">
      <c r="I36004" s="80"/>
      <c r="AX36004" s="80"/>
      <c r="AY36004" s="80"/>
      <c r="AZ36004" s="80"/>
      <c r="BA36004" s="80"/>
      <c r="BB36004" s="80"/>
    </row>
    <row r="36005" spans="9:54" x14ac:dyDescent="0.25">
      <c r="I36005" s="80"/>
      <c r="AX36005" s="80"/>
      <c r="AY36005" s="80"/>
      <c r="AZ36005" s="80"/>
      <c r="BA36005" s="80"/>
      <c r="BB36005" s="80"/>
    </row>
    <row r="36006" spans="9:54" x14ac:dyDescent="0.25">
      <c r="I36006" s="80"/>
      <c r="AX36006" s="80"/>
      <c r="AY36006" s="80"/>
      <c r="AZ36006" s="80"/>
      <c r="BA36006" s="80"/>
      <c r="BB36006" s="80"/>
    </row>
    <row r="36007" spans="9:54" x14ac:dyDescent="0.25">
      <c r="I36007" s="80"/>
      <c r="AX36007" s="80"/>
      <c r="AY36007" s="80"/>
      <c r="AZ36007" s="80"/>
      <c r="BA36007" s="80"/>
      <c r="BB36007" s="80"/>
    </row>
    <row r="36008" spans="9:54" x14ac:dyDescent="0.25">
      <c r="I36008" s="80"/>
      <c r="AX36008" s="80"/>
      <c r="AY36008" s="80"/>
      <c r="AZ36008" s="80"/>
      <c r="BA36008" s="80"/>
      <c r="BB36008" s="80"/>
    </row>
    <row r="36009" spans="9:54" x14ac:dyDescent="0.25">
      <c r="I36009" s="80"/>
      <c r="AX36009" s="80"/>
      <c r="AY36009" s="80"/>
      <c r="AZ36009" s="80"/>
      <c r="BA36009" s="80"/>
      <c r="BB36009" s="80"/>
    </row>
    <row r="36010" spans="9:54" x14ac:dyDescent="0.25">
      <c r="I36010" s="80"/>
      <c r="AX36010" s="80"/>
      <c r="AY36010" s="80"/>
      <c r="AZ36010" s="80"/>
      <c r="BA36010" s="80"/>
      <c r="BB36010" s="80"/>
    </row>
    <row r="36011" spans="9:54" x14ac:dyDescent="0.25">
      <c r="I36011" s="80"/>
      <c r="AX36011" s="80"/>
      <c r="AY36011" s="80"/>
      <c r="AZ36011" s="80"/>
      <c r="BA36011" s="80"/>
      <c r="BB36011" s="80"/>
    </row>
    <row r="36012" spans="9:54" x14ac:dyDescent="0.25">
      <c r="I36012" s="80"/>
      <c r="AX36012" s="80"/>
      <c r="AY36012" s="80"/>
      <c r="AZ36012" s="80"/>
      <c r="BA36012" s="80"/>
      <c r="BB36012" s="80"/>
    </row>
    <row r="36013" spans="9:54" x14ac:dyDescent="0.25">
      <c r="I36013" s="80"/>
      <c r="AX36013" s="80"/>
      <c r="AY36013" s="80"/>
      <c r="AZ36013" s="80"/>
      <c r="BA36013" s="80"/>
      <c r="BB36013" s="80"/>
    </row>
    <row r="36014" spans="9:54" x14ac:dyDescent="0.25">
      <c r="I36014" s="80"/>
      <c r="AX36014" s="80"/>
      <c r="AY36014" s="80"/>
      <c r="AZ36014" s="80"/>
      <c r="BA36014" s="80"/>
      <c r="BB36014" s="80"/>
    </row>
    <row r="36015" spans="9:54" x14ac:dyDescent="0.25">
      <c r="I36015" s="80"/>
      <c r="AX36015" s="80"/>
      <c r="AY36015" s="80"/>
      <c r="AZ36015" s="80"/>
      <c r="BA36015" s="80"/>
      <c r="BB36015" s="80"/>
    </row>
    <row r="36016" spans="9:54" x14ac:dyDescent="0.25">
      <c r="I36016" s="80"/>
      <c r="AX36016" s="80"/>
      <c r="AY36016" s="80"/>
      <c r="AZ36016" s="80"/>
      <c r="BA36016" s="80"/>
      <c r="BB36016" s="80"/>
    </row>
    <row r="36017" spans="9:54" x14ac:dyDescent="0.25">
      <c r="I36017" s="80"/>
      <c r="AX36017" s="80"/>
      <c r="AY36017" s="80"/>
      <c r="AZ36017" s="80"/>
      <c r="BA36017" s="80"/>
      <c r="BB36017" s="80"/>
    </row>
    <row r="36018" spans="9:54" x14ac:dyDescent="0.25">
      <c r="I36018" s="80"/>
      <c r="AX36018" s="80"/>
      <c r="AY36018" s="80"/>
      <c r="AZ36018" s="80"/>
      <c r="BA36018" s="80"/>
      <c r="BB36018" s="80"/>
    </row>
    <row r="36019" spans="9:54" x14ac:dyDescent="0.25">
      <c r="I36019" s="80"/>
      <c r="AX36019" s="80"/>
      <c r="AY36019" s="80"/>
      <c r="AZ36019" s="80"/>
      <c r="BA36019" s="80"/>
      <c r="BB36019" s="80"/>
    </row>
    <row r="36020" spans="9:54" x14ac:dyDescent="0.25">
      <c r="I36020" s="80"/>
      <c r="AX36020" s="80"/>
      <c r="AY36020" s="80"/>
      <c r="AZ36020" s="80"/>
      <c r="BA36020" s="80"/>
      <c r="BB36020" s="80"/>
    </row>
    <row r="36021" spans="9:54" x14ac:dyDescent="0.25">
      <c r="I36021" s="80"/>
      <c r="AX36021" s="80"/>
      <c r="AY36021" s="80"/>
      <c r="AZ36021" s="80"/>
      <c r="BA36021" s="80"/>
      <c r="BB36021" s="80"/>
    </row>
    <row r="36022" spans="9:54" x14ac:dyDescent="0.25">
      <c r="I36022" s="80"/>
      <c r="AX36022" s="80"/>
      <c r="AY36022" s="80"/>
      <c r="AZ36022" s="80"/>
      <c r="BA36022" s="80"/>
      <c r="BB36022" s="80"/>
    </row>
    <row r="36023" spans="9:54" x14ac:dyDescent="0.25">
      <c r="I36023" s="80"/>
      <c r="AX36023" s="80"/>
      <c r="AY36023" s="80"/>
      <c r="AZ36023" s="80"/>
      <c r="BA36023" s="80"/>
      <c r="BB36023" s="80"/>
    </row>
    <row r="36024" spans="9:54" x14ac:dyDescent="0.25">
      <c r="I36024" s="80"/>
      <c r="AX36024" s="80"/>
      <c r="AY36024" s="80"/>
      <c r="AZ36024" s="80"/>
      <c r="BA36024" s="80"/>
      <c r="BB36024" s="80"/>
    </row>
    <row r="36025" spans="9:54" x14ac:dyDescent="0.25">
      <c r="I36025" s="80"/>
      <c r="AX36025" s="80"/>
      <c r="AY36025" s="80"/>
      <c r="AZ36025" s="80"/>
      <c r="BA36025" s="80"/>
      <c r="BB36025" s="80"/>
    </row>
    <row r="36026" spans="9:54" x14ac:dyDescent="0.25">
      <c r="I36026" s="80"/>
      <c r="AX36026" s="80"/>
      <c r="AY36026" s="80"/>
      <c r="AZ36026" s="80"/>
      <c r="BA36026" s="80"/>
      <c r="BB36026" s="80"/>
    </row>
    <row r="36027" spans="9:54" x14ac:dyDescent="0.25">
      <c r="I36027" s="80"/>
      <c r="AX36027" s="80"/>
      <c r="AY36027" s="80"/>
      <c r="AZ36027" s="80"/>
      <c r="BA36027" s="80"/>
      <c r="BB36027" s="80"/>
    </row>
    <row r="36028" spans="9:54" x14ac:dyDescent="0.25">
      <c r="I36028" s="80"/>
      <c r="AX36028" s="80"/>
      <c r="AY36028" s="80"/>
      <c r="AZ36028" s="80"/>
      <c r="BA36028" s="80"/>
      <c r="BB36028" s="80"/>
    </row>
    <row r="36029" spans="9:54" x14ac:dyDescent="0.25">
      <c r="I36029" s="80"/>
      <c r="AX36029" s="80"/>
      <c r="AY36029" s="80"/>
      <c r="AZ36029" s="80"/>
      <c r="BA36029" s="80"/>
      <c r="BB36029" s="80"/>
    </row>
    <row r="36030" spans="9:54" x14ac:dyDescent="0.25">
      <c r="I36030" s="80"/>
      <c r="AX36030" s="80"/>
      <c r="AY36030" s="80"/>
      <c r="AZ36030" s="80"/>
      <c r="BA36030" s="80"/>
      <c r="BB36030" s="80"/>
    </row>
    <row r="36031" spans="9:54" x14ac:dyDescent="0.25">
      <c r="I36031" s="80"/>
      <c r="AX36031" s="80"/>
      <c r="AY36031" s="80"/>
      <c r="AZ36031" s="80"/>
      <c r="BA36031" s="80"/>
      <c r="BB36031" s="80"/>
    </row>
    <row r="36032" spans="9:54" x14ac:dyDescent="0.25">
      <c r="I36032" s="80"/>
      <c r="AX36032" s="80"/>
      <c r="AY36032" s="80"/>
      <c r="AZ36032" s="80"/>
      <c r="BA36032" s="80"/>
      <c r="BB36032" s="80"/>
    </row>
    <row r="36033" spans="9:54" x14ac:dyDescent="0.25">
      <c r="I36033" s="80"/>
      <c r="AX36033" s="80"/>
      <c r="AY36033" s="80"/>
      <c r="AZ36033" s="80"/>
      <c r="BA36033" s="80"/>
      <c r="BB36033" s="80"/>
    </row>
    <row r="36034" spans="9:54" x14ac:dyDescent="0.25">
      <c r="I36034" s="80"/>
      <c r="AX36034" s="80"/>
      <c r="AY36034" s="80"/>
      <c r="AZ36034" s="80"/>
      <c r="BA36034" s="80"/>
      <c r="BB36034" s="80"/>
    </row>
    <row r="36035" spans="9:54" x14ac:dyDescent="0.25">
      <c r="I36035" s="80"/>
      <c r="AX36035" s="80"/>
      <c r="AY36035" s="80"/>
      <c r="AZ36035" s="80"/>
      <c r="BA36035" s="80"/>
      <c r="BB36035" s="80"/>
    </row>
    <row r="36036" spans="9:54" x14ac:dyDescent="0.25">
      <c r="I36036" s="80"/>
      <c r="AX36036" s="80"/>
      <c r="AY36036" s="80"/>
      <c r="AZ36036" s="80"/>
      <c r="BA36036" s="80"/>
      <c r="BB36036" s="80"/>
    </row>
    <row r="36037" spans="9:54" x14ac:dyDescent="0.25">
      <c r="I36037" s="80"/>
      <c r="AX36037" s="80"/>
      <c r="AY36037" s="80"/>
      <c r="AZ36037" s="80"/>
      <c r="BA36037" s="80"/>
      <c r="BB36037" s="80"/>
    </row>
    <row r="36038" spans="9:54" x14ac:dyDescent="0.25">
      <c r="I36038" s="80"/>
      <c r="AX36038" s="80"/>
      <c r="AY36038" s="80"/>
      <c r="AZ36038" s="80"/>
      <c r="BA36038" s="80"/>
      <c r="BB36038" s="80"/>
    </row>
    <row r="36039" spans="9:54" x14ac:dyDescent="0.25">
      <c r="I36039" s="80"/>
      <c r="AX36039" s="80"/>
      <c r="AY36039" s="80"/>
      <c r="AZ36039" s="80"/>
      <c r="BA36039" s="80"/>
      <c r="BB36039" s="80"/>
    </row>
    <row r="36040" spans="9:54" x14ac:dyDescent="0.25">
      <c r="I36040" s="80"/>
      <c r="AX36040" s="80"/>
      <c r="AY36040" s="80"/>
      <c r="AZ36040" s="80"/>
      <c r="BA36040" s="80"/>
      <c r="BB36040" s="80"/>
    </row>
    <row r="36041" spans="9:54" x14ac:dyDescent="0.25">
      <c r="I36041" s="80"/>
      <c r="AX36041" s="80"/>
      <c r="AY36041" s="80"/>
      <c r="AZ36041" s="80"/>
      <c r="BA36041" s="80"/>
      <c r="BB36041" s="80"/>
    </row>
    <row r="36042" spans="9:54" x14ac:dyDescent="0.25">
      <c r="I36042" s="80"/>
      <c r="AX36042" s="80"/>
      <c r="AY36042" s="80"/>
      <c r="AZ36042" s="80"/>
      <c r="BA36042" s="80"/>
      <c r="BB36042" s="80"/>
    </row>
    <row r="36043" spans="9:54" x14ac:dyDescent="0.25">
      <c r="I36043" s="80"/>
      <c r="AX36043" s="80"/>
      <c r="AY36043" s="80"/>
      <c r="AZ36043" s="80"/>
      <c r="BA36043" s="80"/>
      <c r="BB36043" s="80"/>
    </row>
    <row r="36044" spans="9:54" x14ac:dyDescent="0.25">
      <c r="I36044" s="80"/>
      <c r="AX36044" s="80"/>
      <c r="AY36044" s="80"/>
      <c r="AZ36044" s="80"/>
      <c r="BA36044" s="80"/>
      <c r="BB36044" s="80"/>
    </row>
    <row r="36045" spans="9:54" x14ac:dyDescent="0.25">
      <c r="I36045" s="80"/>
      <c r="AX36045" s="80"/>
      <c r="AY36045" s="80"/>
      <c r="AZ36045" s="80"/>
      <c r="BA36045" s="80"/>
      <c r="BB36045" s="80"/>
    </row>
    <row r="36046" spans="9:54" x14ac:dyDescent="0.25">
      <c r="I36046" s="80"/>
      <c r="AX36046" s="80"/>
      <c r="AY36046" s="80"/>
      <c r="AZ36046" s="80"/>
      <c r="BA36046" s="80"/>
      <c r="BB36046" s="80"/>
    </row>
    <row r="36047" spans="9:54" x14ac:dyDescent="0.25">
      <c r="I36047" s="80"/>
      <c r="AX36047" s="80"/>
      <c r="AY36047" s="80"/>
      <c r="AZ36047" s="80"/>
      <c r="BA36047" s="80"/>
      <c r="BB36047" s="80"/>
    </row>
    <row r="36048" spans="9:54" x14ac:dyDescent="0.25">
      <c r="I36048" s="80"/>
      <c r="AX36048" s="80"/>
      <c r="AY36048" s="80"/>
      <c r="AZ36048" s="80"/>
      <c r="BA36048" s="80"/>
      <c r="BB36048" s="80"/>
    </row>
    <row r="36049" spans="9:54" x14ac:dyDescent="0.25">
      <c r="I36049" s="80"/>
      <c r="AX36049" s="80"/>
      <c r="AY36049" s="80"/>
      <c r="AZ36049" s="80"/>
      <c r="BA36049" s="80"/>
      <c r="BB36049" s="80"/>
    </row>
    <row r="36050" spans="9:54" x14ac:dyDescent="0.25">
      <c r="I36050" s="80"/>
      <c r="AX36050" s="80"/>
      <c r="AY36050" s="80"/>
      <c r="AZ36050" s="80"/>
      <c r="BA36050" s="80"/>
      <c r="BB36050" s="80"/>
    </row>
    <row r="36051" spans="9:54" x14ac:dyDescent="0.25">
      <c r="I36051" s="80"/>
      <c r="AX36051" s="80"/>
      <c r="AY36051" s="80"/>
      <c r="AZ36051" s="80"/>
      <c r="BA36051" s="80"/>
      <c r="BB36051" s="80"/>
    </row>
    <row r="36052" spans="9:54" x14ac:dyDescent="0.25">
      <c r="I36052" s="80"/>
      <c r="AX36052" s="80"/>
      <c r="AY36052" s="80"/>
      <c r="AZ36052" s="80"/>
      <c r="BA36052" s="80"/>
      <c r="BB36052" s="80"/>
    </row>
    <row r="36053" spans="9:54" x14ac:dyDescent="0.25">
      <c r="I36053" s="80"/>
      <c r="AX36053" s="80"/>
      <c r="AY36053" s="80"/>
      <c r="AZ36053" s="80"/>
      <c r="BA36053" s="80"/>
      <c r="BB36053" s="80"/>
    </row>
    <row r="36054" spans="9:54" x14ac:dyDescent="0.25">
      <c r="I36054" s="80"/>
      <c r="AX36054" s="80"/>
      <c r="AY36054" s="80"/>
      <c r="AZ36054" s="80"/>
      <c r="BA36054" s="80"/>
      <c r="BB36054" s="80"/>
    </row>
    <row r="36055" spans="9:54" x14ac:dyDescent="0.25">
      <c r="I36055" s="80"/>
      <c r="AX36055" s="80"/>
      <c r="AY36055" s="80"/>
      <c r="AZ36055" s="80"/>
      <c r="BA36055" s="80"/>
      <c r="BB36055" s="80"/>
    </row>
    <row r="36056" spans="9:54" x14ac:dyDescent="0.25">
      <c r="I36056" s="80"/>
      <c r="AX36056" s="80"/>
      <c r="AY36056" s="80"/>
      <c r="AZ36056" s="80"/>
      <c r="BA36056" s="80"/>
      <c r="BB36056" s="80"/>
    </row>
    <row r="36057" spans="9:54" x14ac:dyDescent="0.25">
      <c r="I36057" s="80"/>
      <c r="AX36057" s="80"/>
      <c r="AY36057" s="80"/>
      <c r="AZ36057" s="80"/>
      <c r="BA36057" s="80"/>
      <c r="BB36057" s="80"/>
    </row>
    <row r="36058" spans="9:54" x14ac:dyDescent="0.25">
      <c r="I36058" s="80"/>
      <c r="AX36058" s="80"/>
      <c r="AY36058" s="80"/>
      <c r="AZ36058" s="80"/>
      <c r="BA36058" s="80"/>
      <c r="BB36058" s="80"/>
    </row>
    <row r="36059" spans="9:54" x14ac:dyDescent="0.25">
      <c r="I36059" s="80"/>
      <c r="AX36059" s="80"/>
      <c r="AY36059" s="80"/>
      <c r="AZ36059" s="80"/>
      <c r="BA36059" s="80"/>
      <c r="BB36059" s="80"/>
    </row>
    <row r="36060" spans="9:54" x14ac:dyDescent="0.25">
      <c r="I36060" s="80"/>
      <c r="AX36060" s="80"/>
      <c r="AY36060" s="80"/>
      <c r="AZ36060" s="80"/>
      <c r="BA36060" s="80"/>
      <c r="BB36060" s="80"/>
    </row>
    <row r="36061" spans="9:54" x14ac:dyDescent="0.25">
      <c r="I36061" s="80"/>
      <c r="AX36061" s="80"/>
      <c r="AY36061" s="80"/>
      <c r="AZ36061" s="80"/>
      <c r="BA36061" s="80"/>
      <c r="BB36061" s="80"/>
    </row>
    <row r="36062" spans="9:54" x14ac:dyDescent="0.25">
      <c r="I36062" s="80"/>
      <c r="AX36062" s="80"/>
      <c r="AY36062" s="80"/>
      <c r="AZ36062" s="80"/>
      <c r="BA36062" s="80"/>
      <c r="BB36062" s="80"/>
    </row>
    <row r="36063" spans="9:54" x14ac:dyDescent="0.25">
      <c r="I36063" s="80"/>
      <c r="AX36063" s="80"/>
      <c r="AY36063" s="80"/>
      <c r="AZ36063" s="80"/>
      <c r="BA36063" s="80"/>
      <c r="BB36063" s="80"/>
    </row>
    <row r="36064" spans="9:54" x14ac:dyDescent="0.25">
      <c r="I36064" s="80"/>
      <c r="AX36064" s="80"/>
      <c r="AY36064" s="80"/>
      <c r="AZ36064" s="80"/>
      <c r="BA36064" s="80"/>
      <c r="BB36064" s="80"/>
    </row>
    <row r="36065" spans="9:54" x14ac:dyDescent="0.25">
      <c r="I36065" s="80"/>
      <c r="AX36065" s="80"/>
      <c r="AY36065" s="80"/>
      <c r="AZ36065" s="80"/>
      <c r="BA36065" s="80"/>
      <c r="BB36065" s="80"/>
    </row>
    <row r="36066" spans="9:54" x14ac:dyDescent="0.25">
      <c r="I36066" s="80"/>
      <c r="AX36066" s="80"/>
      <c r="AY36066" s="80"/>
      <c r="AZ36066" s="80"/>
      <c r="BA36066" s="80"/>
      <c r="BB36066" s="80"/>
    </row>
    <row r="36067" spans="9:54" x14ac:dyDescent="0.25">
      <c r="I36067" s="80"/>
      <c r="AX36067" s="80"/>
      <c r="AY36067" s="80"/>
      <c r="AZ36067" s="80"/>
      <c r="BA36067" s="80"/>
      <c r="BB36067" s="80"/>
    </row>
    <row r="36068" spans="9:54" x14ac:dyDescent="0.25">
      <c r="I36068" s="80"/>
      <c r="AX36068" s="80"/>
      <c r="AY36068" s="80"/>
      <c r="AZ36068" s="80"/>
      <c r="BA36068" s="80"/>
      <c r="BB36068" s="80"/>
    </row>
    <row r="36069" spans="9:54" x14ac:dyDescent="0.25">
      <c r="I36069" s="80"/>
      <c r="AX36069" s="80"/>
      <c r="AY36069" s="80"/>
      <c r="AZ36069" s="80"/>
      <c r="BA36069" s="80"/>
      <c r="BB36069" s="80"/>
    </row>
    <row r="36070" spans="9:54" x14ac:dyDescent="0.25">
      <c r="I36070" s="80"/>
      <c r="AX36070" s="80"/>
      <c r="AY36070" s="80"/>
      <c r="AZ36070" s="80"/>
      <c r="BA36070" s="80"/>
      <c r="BB36070" s="80"/>
    </row>
    <row r="36071" spans="9:54" x14ac:dyDescent="0.25">
      <c r="I36071" s="80"/>
      <c r="AX36071" s="80"/>
      <c r="AY36071" s="80"/>
      <c r="AZ36071" s="80"/>
      <c r="BA36071" s="80"/>
      <c r="BB36071" s="80"/>
    </row>
    <row r="36072" spans="9:54" x14ac:dyDescent="0.25">
      <c r="I36072" s="80"/>
      <c r="AX36072" s="80"/>
      <c r="AY36072" s="80"/>
      <c r="AZ36072" s="80"/>
      <c r="BA36072" s="80"/>
      <c r="BB36072" s="80"/>
    </row>
    <row r="36073" spans="9:54" x14ac:dyDescent="0.25">
      <c r="I36073" s="80"/>
      <c r="AX36073" s="80"/>
      <c r="AY36073" s="80"/>
      <c r="AZ36073" s="80"/>
      <c r="BA36073" s="80"/>
      <c r="BB36073" s="80"/>
    </row>
    <row r="36074" spans="9:54" x14ac:dyDescent="0.25">
      <c r="I36074" s="80"/>
      <c r="AX36074" s="80"/>
      <c r="AY36074" s="80"/>
      <c r="AZ36074" s="80"/>
      <c r="BA36074" s="80"/>
      <c r="BB36074" s="80"/>
    </row>
    <row r="36075" spans="9:54" x14ac:dyDescent="0.25">
      <c r="I36075" s="80"/>
      <c r="AX36075" s="80"/>
      <c r="AY36075" s="80"/>
      <c r="AZ36075" s="80"/>
      <c r="BA36075" s="80"/>
      <c r="BB36075" s="80"/>
    </row>
    <row r="36076" spans="9:54" x14ac:dyDescent="0.25">
      <c r="I36076" s="80"/>
      <c r="AX36076" s="80"/>
      <c r="AY36076" s="80"/>
      <c r="AZ36076" s="80"/>
      <c r="BA36076" s="80"/>
      <c r="BB36076" s="80"/>
    </row>
    <row r="36077" spans="9:54" x14ac:dyDescent="0.25">
      <c r="I36077" s="80"/>
      <c r="AX36077" s="80"/>
      <c r="AY36077" s="80"/>
      <c r="AZ36077" s="80"/>
      <c r="BA36077" s="80"/>
      <c r="BB36077" s="80"/>
    </row>
    <row r="36078" spans="9:54" x14ac:dyDescent="0.25">
      <c r="I36078" s="80"/>
      <c r="AX36078" s="80"/>
      <c r="AY36078" s="80"/>
      <c r="AZ36078" s="80"/>
      <c r="BA36078" s="80"/>
      <c r="BB36078" s="80"/>
    </row>
    <row r="36079" spans="9:54" x14ac:dyDescent="0.25">
      <c r="I36079" s="80"/>
      <c r="AX36079" s="80"/>
      <c r="AY36079" s="80"/>
      <c r="AZ36079" s="80"/>
      <c r="BA36079" s="80"/>
      <c r="BB36079" s="80"/>
    </row>
    <row r="36080" spans="9:54" x14ac:dyDescent="0.25">
      <c r="I36080" s="80"/>
      <c r="AX36080" s="80"/>
      <c r="AY36080" s="80"/>
      <c r="AZ36080" s="80"/>
      <c r="BA36080" s="80"/>
      <c r="BB36080" s="80"/>
    </row>
    <row r="36081" spans="9:54" x14ac:dyDescent="0.25">
      <c r="I36081" s="80"/>
      <c r="AX36081" s="80"/>
      <c r="AY36081" s="80"/>
      <c r="AZ36081" s="80"/>
      <c r="BA36081" s="80"/>
      <c r="BB36081" s="80"/>
    </row>
    <row r="36082" spans="9:54" x14ac:dyDescent="0.25">
      <c r="I36082" s="80"/>
      <c r="AX36082" s="80"/>
      <c r="AY36082" s="80"/>
      <c r="AZ36082" s="80"/>
      <c r="BA36082" s="80"/>
      <c r="BB36082" s="80"/>
    </row>
    <row r="36083" spans="9:54" x14ac:dyDescent="0.25">
      <c r="I36083" s="80"/>
      <c r="AX36083" s="80"/>
      <c r="AY36083" s="80"/>
      <c r="AZ36083" s="80"/>
      <c r="BA36083" s="80"/>
      <c r="BB36083" s="80"/>
    </row>
    <row r="36084" spans="9:54" x14ac:dyDescent="0.25">
      <c r="I36084" s="80"/>
      <c r="AX36084" s="80"/>
      <c r="AY36084" s="80"/>
      <c r="AZ36084" s="80"/>
      <c r="BA36084" s="80"/>
      <c r="BB36084" s="80"/>
    </row>
    <row r="36085" spans="9:54" x14ac:dyDescent="0.25">
      <c r="I36085" s="80"/>
      <c r="AX36085" s="80"/>
      <c r="AY36085" s="80"/>
      <c r="AZ36085" s="80"/>
      <c r="BA36085" s="80"/>
      <c r="BB36085" s="80"/>
    </row>
    <row r="36086" spans="9:54" x14ac:dyDescent="0.25">
      <c r="I36086" s="80"/>
      <c r="AX36086" s="80"/>
      <c r="AY36086" s="80"/>
      <c r="AZ36086" s="80"/>
      <c r="BA36086" s="80"/>
      <c r="BB36086" s="80"/>
    </row>
    <row r="36087" spans="9:54" x14ac:dyDescent="0.25">
      <c r="I36087" s="80"/>
      <c r="AX36087" s="80"/>
      <c r="AY36087" s="80"/>
      <c r="AZ36087" s="80"/>
      <c r="BA36087" s="80"/>
      <c r="BB36087" s="80"/>
    </row>
    <row r="36088" spans="9:54" x14ac:dyDescent="0.25">
      <c r="I36088" s="80"/>
      <c r="AX36088" s="80"/>
      <c r="AY36088" s="80"/>
      <c r="AZ36088" s="80"/>
      <c r="BA36088" s="80"/>
      <c r="BB36088" s="80"/>
    </row>
    <row r="36089" spans="9:54" x14ac:dyDescent="0.25">
      <c r="I36089" s="80"/>
      <c r="AX36089" s="80"/>
      <c r="AY36089" s="80"/>
      <c r="AZ36089" s="80"/>
      <c r="BA36089" s="80"/>
      <c r="BB36089" s="80"/>
    </row>
    <row r="36090" spans="9:54" x14ac:dyDescent="0.25">
      <c r="I36090" s="80"/>
      <c r="AX36090" s="80"/>
      <c r="AY36090" s="80"/>
      <c r="AZ36090" s="80"/>
      <c r="BA36090" s="80"/>
      <c r="BB36090" s="80"/>
    </row>
    <row r="36091" spans="9:54" x14ac:dyDescent="0.25">
      <c r="I36091" s="80"/>
      <c r="AX36091" s="80"/>
      <c r="AY36091" s="80"/>
      <c r="AZ36091" s="80"/>
      <c r="BA36091" s="80"/>
      <c r="BB36091" s="80"/>
    </row>
    <row r="36092" spans="9:54" x14ac:dyDescent="0.25">
      <c r="I36092" s="80"/>
      <c r="AX36092" s="80"/>
      <c r="AY36092" s="80"/>
      <c r="AZ36092" s="80"/>
      <c r="BA36092" s="80"/>
      <c r="BB36092" s="80"/>
    </row>
    <row r="36093" spans="9:54" x14ac:dyDescent="0.25">
      <c r="I36093" s="80"/>
      <c r="AX36093" s="80"/>
      <c r="AY36093" s="80"/>
      <c r="AZ36093" s="80"/>
      <c r="BA36093" s="80"/>
      <c r="BB36093" s="80"/>
    </row>
    <row r="36094" spans="9:54" x14ac:dyDescent="0.25">
      <c r="I36094" s="80"/>
      <c r="AX36094" s="80"/>
      <c r="AY36094" s="80"/>
      <c r="AZ36094" s="80"/>
      <c r="BA36094" s="80"/>
      <c r="BB36094" s="80"/>
    </row>
    <row r="36095" spans="9:54" x14ac:dyDescent="0.25">
      <c r="I36095" s="80"/>
      <c r="AX36095" s="80"/>
      <c r="AY36095" s="80"/>
      <c r="AZ36095" s="80"/>
      <c r="BA36095" s="80"/>
      <c r="BB36095" s="80"/>
    </row>
    <row r="36096" spans="9:54" x14ac:dyDescent="0.25">
      <c r="I36096" s="80"/>
      <c r="AX36096" s="80"/>
      <c r="AY36096" s="80"/>
      <c r="AZ36096" s="80"/>
      <c r="BA36096" s="80"/>
      <c r="BB36096" s="80"/>
    </row>
    <row r="36097" spans="9:54" x14ac:dyDescent="0.25">
      <c r="I36097" s="80"/>
      <c r="AX36097" s="80"/>
      <c r="AY36097" s="80"/>
      <c r="AZ36097" s="80"/>
      <c r="BA36097" s="80"/>
      <c r="BB36097" s="80"/>
    </row>
    <row r="36098" spans="9:54" x14ac:dyDescent="0.25">
      <c r="I36098" s="80"/>
      <c r="AX36098" s="80"/>
      <c r="AY36098" s="80"/>
      <c r="AZ36098" s="80"/>
      <c r="BA36098" s="80"/>
      <c r="BB36098" s="80"/>
    </row>
    <row r="36099" spans="9:54" x14ac:dyDescent="0.25">
      <c r="I36099" s="80"/>
      <c r="AX36099" s="80"/>
      <c r="AY36099" s="80"/>
      <c r="AZ36099" s="80"/>
      <c r="BA36099" s="80"/>
      <c r="BB36099" s="80"/>
    </row>
    <row r="36100" spans="9:54" x14ac:dyDescent="0.25">
      <c r="I36100" s="80"/>
      <c r="AX36100" s="80"/>
      <c r="AY36100" s="80"/>
      <c r="AZ36100" s="80"/>
      <c r="BA36100" s="80"/>
      <c r="BB36100" s="80"/>
    </row>
    <row r="36101" spans="9:54" x14ac:dyDescent="0.25">
      <c r="I36101" s="80"/>
      <c r="AX36101" s="80"/>
      <c r="AY36101" s="80"/>
      <c r="AZ36101" s="80"/>
      <c r="BA36101" s="80"/>
      <c r="BB36101" s="80"/>
    </row>
    <row r="36102" spans="9:54" x14ac:dyDescent="0.25">
      <c r="I36102" s="80"/>
      <c r="AX36102" s="80"/>
      <c r="AY36102" s="80"/>
      <c r="AZ36102" s="80"/>
      <c r="BA36102" s="80"/>
      <c r="BB36102" s="80"/>
    </row>
    <row r="36103" spans="9:54" x14ac:dyDescent="0.25">
      <c r="I36103" s="80"/>
      <c r="AX36103" s="80"/>
      <c r="AY36103" s="80"/>
      <c r="AZ36103" s="80"/>
      <c r="BA36103" s="80"/>
      <c r="BB36103" s="80"/>
    </row>
    <row r="36104" spans="9:54" x14ac:dyDescent="0.25">
      <c r="I36104" s="80"/>
      <c r="AX36104" s="80"/>
      <c r="AY36104" s="80"/>
      <c r="AZ36104" s="80"/>
      <c r="BA36104" s="80"/>
      <c r="BB36104" s="80"/>
    </row>
    <row r="36105" spans="9:54" x14ac:dyDescent="0.25">
      <c r="I36105" s="80"/>
      <c r="AX36105" s="80"/>
      <c r="AY36105" s="80"/>
      <c r="AZ36105" s="80"/>
      <c r="BA36105" s="80"/>
      <c r="BB36105" s="80"/>
    </row>
    <row r="36106" spans="9:54" x14ac:dyDescent="0.25">
      <c r="I36106" s="80"/>
      <c r="AX36106" s="80"/>
      <c r="AY36106" s="80"/>
      <c r="AZ36106" s="80"/>
      <c r="BA36106" s="80"/>
      <c r="BB36106" s="80"/>
    </row>
    <row r="36107" spans="9:54" x14ac:dyDescent="0.25">
      <c r="I36107" s="80"/>
      <c r="AX36107" s="80"/>
      <c r="AY36107" s="80"/>
      <c r="AZ36107" s="80"/>
      <c r="BA36107" s="80"/>
      <c r="BB36107" s="80"/>
    </row>
    <row r="36108" spans="9:54" x14ac:dyDescent="0.25">
      <c r="I36108" s="80"/>
      <c r="AX36108" s="80"/>
      <c r="AY36108" s="80"/>
      <c r="AZ36108" s="80"/>
      <c r="BA36108" s="80"/>
      <c r="BB36108" s="80"/>
    </row>
    <row r="36109" spans="9:54" x14ac:dyDescent="0.25">
      <c r="I36109" s="80"/>
      <c r="AX36109" s="80"/>
      <c r="AY36109" s="80"/>
      <c r="AZ36109" s="80"/>
      <c r="BA36109" s="80"/>
      <c r="BB36109" s="80"/>
    </row>
    <row r="36110" spans="9:54" x14ac:dyDescent="0.25">
      <c r="I36110" s="80"/>
      <c r="AX36110" s="80"/>
      <c r="AY36110" s="80"/>
      <c r="AZ36110" s="80"/>
      <c r="BA36110" s="80"/>
      <c r="BB36110" s="80"/>
    </row>
    <row r="36111" spans="9:54" x14ac:dyDescent="0.25">
      <c r="I36111" s="80"/>
      <c r="AX36111" s="80"/>
      <c r="AY36111" s="80"/>
      <c r="AZ36111" s="80"/>
      <c r="BA36111" s="80"/>
      <c r="BB36111" s="80"/>
    </row>
    <row r="36112" spans="9:54" x14ac:dyDescent="0.25">
      <c r="I36112" s="80"/>
      <c r="AX36112" s="80"/>
      <c r="AY36112" s="80"/>
      <c r="AZ36112" s="80"/>
      <c r="BA36112" s="80"/>
      <c r="BB36112" s="80"/>
    </row>
    <row r="36113" spans="9:54" x14ac:dyDescent="0.25">
      <c r="I36113" s="80"/>
      <c r="AX36113" s="80"/>
      <c r="AY36113" s="80"/>
      <c r="AZ36113" s="80"/>
      <c r="BA36113" s="80"/>
      <c r="BB36113" s="80"/>
    </row>
    <row r="36114" spans="9:54" x14ac:dyDescent="0.25">
      <c r="I36114" s="80"/>
      <c r="AX36114" s="80"/>
      <c r="AY36114" s="80"/>
      <c r="AZ36114" s="80"/>
      <c r="BA36114" s="80"/>
      <c r="BB36114" s="80"/>
    </row>
    <row r="36115" spans="9:54" x14ac:dyDescent="0.25">
      <c r="I36115" s="80"/>
      <c r="AX36115" s="80"/>
      <c r="AY36115" s="80"/>
      <c r="AZ36115" s="80"/>
      <c r="BA36115" s="80"/>
      <c r="BB36115" s="80"/>
    </row>
    <row r="36116" spans="9:54" x14ac:dyDescent="0.25">
      <c r="I36116" s="80"/>
      <c r="AX36116" s="80"/>
      <c r="AY36116" s="80"/>
      <c r="AZ36116" s="80"/>
      <c r="BA36116" s="80"/>
      <c r="BB36116" s="80"/>
    </row>
    <row r="36117" spans="9:54" x14ac:dyDescent="0.25">
      <c r="I36117" s="80"/>
      <c r="AX36117" s="80"/>
      <c r="AY36117" s="80"/>
      <c r="AZ36117" s="80"/>
      <c r="BA36117" s="80"/>
      <c r="BB36117" s="80"/>
    </row>
    <row r="36118" spans="9:54" x14ac:dyDescent="0.25">
      <c r="I36118" s="80"/>
      <c r="AX36118" s="80"/>
      <c r="AY36118" s="80"/>
      <c r="AZ36118" s="80"/>
      <c r="BA36118" s="80"/>
      <c r="BB36118" s="80"/>
    </row>
    <row r="36119" spans="9:54" x14ac:dyDescent="0.25">
      <c r="I36119" s="80"/>
      <c r="AX36119" s="80"/>
      <c r="AY36119" s="80"/>
      <c r="AZ36119" s="80"/>
      <c r="BA36119" s="80"/>
      <c r="BB36119" s="80"/>
    </row>
    <row r="36120" spans="9:54" x14ac:dyDescent="0.25">
      <c r="I36120" s="80"/>
      <c r="AX36120" s="80"/>
      <c r="AY36120" s="80"/>
      <c r="AZ36120" s="80"/>
      <c r="BA36120" s="80"/>
      <c r="BB36120" s="80"/>
    </row>
    <row r="36121" spans="9:54" x14ac:dyDescent="0.25">
      <c r="I36121" s="80"/>
      <c r="AX36121" s="80"/>
      <c r="AY36121" s="80"/>
      <c r="AZ36121" s="80"/>
      <c r="BA36121" s="80"/>
      <c r="BB36121" s="80"/>
    </row>
    <row r="36122" spans="9:54" x14ac:dyDescent="0.25">
      <c r="I36122" s="80"/>
      <c r="AX36122" s="80"/>
      <c r="AY36122" s="80"/>
      <c r="AZ36122" s="80"/>
      <c r="BA36122" s="80"/>
      <c r="BB36122" s="80"/>
    </row>
    <row r="36123" spans="9:54" x14ac:dyDescent="0.25">
      <c r="I36123" s="80"/>
      <c r="AX36123" s="80"/>
      <c r="AY36123" s="80"/>
      <c r="AZ36123" s="80"/>
      <c r="BA36123" s="80"/>
      <c r="BB36123" s="80"/>
    </row>
    <row r="36124" spans="9:54" x14ac:dyDescent="0.25">
      <c r="I36124" s="80"/>
      <c r="AX36124" s="80"/>
      <c r="AY36124" s="80"/>
      <c r="AZ36124" s="80"/>
      <c r="BA36124" s="80"/>
      <c r="BB36124" s="80"/>
    </row>
    <row r="36125" spans="9:54" x14ac:dyDescent="0.25">
      <c r="I36125" s="80"/>
      <c r="AX36125" s="80"/>
      <c r="AY36125" s="80"/>
      <c r="AZ36125" s="80"/>
      <c r="BA36125" s="80"/>
      <c r="BB36125" s="80"/>
    </row>
    <row r="36126" spans="9:54" x14ac:dyDescent="0.25">
      <c r="I36126" s="80"/>
      <c r="AX36126" s="80"/>
      <c r="AY36126" s="80"/>
      <c r="AZ36126" s="80"/>
      <c r="BA36126" s="80"/>
      <c r="BB36126" s="80"/>
    </row>
    <row r="36127" spans="9:54" x14ac:dyDescent="0.25">
      <c r="I36127" s="80"/>
      <c r="AX36127" s="80"/>
      <c r="AY36127" s="80"/>
      <c r="AZ36127" s="80"/>
      <c r="BA36127" s="80"/>
      <c r="BB36127" s="80"/>
    </row>
    <row r="36128" spans="9:54" x14ac:dyDescent="0.25">
      <c r="I36128" s="80"/>
      <c r="AX36128" s="80"/>
      <c r="AY36128" s="80"/>
      <c r="AZ36128" s="80"/>
      <c r="BA36128" s="80"/>
      <c r="BB36128" s="80"/>
    </row>
    <row r="36129" spans="9:54" x14ac:dyDescent="0.25">
      <c r="I36129" s="80"/>
      <c r="AX36129" s="80"/>
      <c r="AY36129" s="80"/>
      <c r="AZ36129" s="80"/>
      <c r="BA36129" s="80"/>
      <c r="BB36129" s="80"/>
    </row>
    <row r="36130" spans="9:54" x14ac:dyDescent="0.25">
      <c r="I36130" s="80"/>
      <c r="AX36130" s="80"/>
      <c r="AY36130" s="80"/>
      <c r="AZ36130" s="80"/>
      <c r="BA36130" s="80"/>
      <c r="BB36130" s="80"/>
    </row>
    <row r="36131" spans="9:54" x14ac:dyDescent="0.25">
      <c r="I36131" s="80"/>
      <c r="AX36131" s="80"/>
      <c r="AY36131" s="80"/>
      <c r="AZ36131" s="80"/>
      <c r="BA36131" s="80"/>
      <c r="BB36131" s="80"/>
    </row>
    <row r="36132" spans="9:54" x14ac:dyDescent="0.25">
      <c r="I36132" s="80"/>
      <c r="AX36132" s="80"/>
      <c r="AY36132" s="80"/>
      <c r="AZ36132" s="80"/>
      <c r="BA36132" s="80"/>
      <c r="BB36132" s="80"/>
    </row>
    <row r="36133" spans="9:54" x14ac:dyDescent="0.25">
      <c r="I36133" s="80"/>
      <c r="AX36133" s="80"/>
      <c r="AY36133" s="80"/>
      <c r="AZ36133" s="80"/>
      <c r="BA36133" s="80"/>
      <c r="BB36133" s="80"/>
    </row>
    <row r="36134" spans="9:54" x14ac:dyDescent="0.25">
      <c r="I36134" s="80"/>
      <c r="AX36134" s="80"/>
      <c r="AY36134" s="80"/>
      <c r="AZ36134" s="80"/>
      <c r="BA36134" s="80"/>
      <c r="BB36134" s="80"/>
    </row>
    <row r="36135" spans="9:54" x14ac:dyDescent="0.25">
      <c r="I36135" s="80"/>
      <c r="AX36135" s="80"/>
      <c r="AY36135" s="80"/>
      <c r="AZ36135" s="80"/>
      <c r="BA36135" s="80"/>
      <c r="BB36135" s="80"/>
    </row>
    <row r="36136" spans="9:54" x14ac:dyDescent="0.25">
      <c r="I36136" s="80"/>
      <c r="AX36136" s="80"/>
      <c r="AY36136" s="80"/>
      <c r="AZ36136" s="80"/>
      <c r="BA36136" s="80"/>
      <c r="BB36136" s="80"/>
    </row>
    <row r="36137" spans="9:54" x14ac:dyDescent="0.25">
      <c r="I36137" s="80"/>
      <c r="AX36137" s="80"/>
      <c r="AY36137" s="80"/>
      <c r="AZ36137" s="80"/>
      <c r="BA36137" s="80"/>
      <c r="BB36137" s="80"/>
    </row>
    <row r="36138" spans="9:54" x14ac:dyDescent="0.25">
      <c r="I36138" s="80"/>
      <c r="AX36138" s="80"/>
      <c r="AY36138" s="80"/>
      <c r="AZ36138" s="80"/>
      <c r="BA36138" s="80"/>
      <c r="BB36138" s="80"/>
    </row>
    <row r="36139" spans="9:54" x14ac:dyDescent="0.25">
      <c r="I36139" s="80"/>
      <c r="AX36139" s="80"/>
      <c r="AY36139" s="80"/>
      <c r="AZ36139" s="80"/>
      <c r="BA36139" s="80"/>
      <c r="BB36139" s="80"/>
    </row>
    <row r="36140" spans="9:54" x14ac:dyDescent="0.25">
      <c r="I36140" s="80"/>
      <c r="AX36140" s="80"/>
      <c r="AY36140" s="80"/>
      <c r="AZ36140" s="80"/>
      <c r="BA36140" s="80"/>
      <c r="BB36140" s="80"/>
    </row>
    <row r="36141" spans="9:54" x14ac:dyDescent="0.25">
      <c r="I36141" s="80"/>
      <c r="AX36141" s="80"/>
      <c r="AY36141" s="80"/>
      <c r="AZ36141" s="80"/>
      <c r="BA36141" s="80"/>
      <c r="BB36141" s="80"/>
    </row>
    <row r="36142" spans="9:54" x14ac:dyDescent="0.25">
      <c r="I36142" s="80"/>
      <c r="AX36142" s="80"/>
      <c r="AY36142" s="80"/>
      <c r="AZ36142" s="80"/>
      <c r="BA36142" s="80"/>
      <c r="BB36142" s="80"/>
    </row>
    <row r="36143" spans="9:54" x14ac:dyDescent="0.25">
      <c r="I36143" s="80"/>
      <c r="AX36143" s="80"/>
      <c r="AY36143" s="80"/>
      <c r="AZ36143" s="80"/>
      <c r="BA36143" s="80"/>
      <c r="BB36143" s="80"/>
    </row>
    <row r="36144" spans="9:54" x14ac:dyDescent="0.25">
      <c r="I36144" s="80"/>
      <c r="AX36144" s="80"/>
      <c r="AY36144" s="80"/>
      <c r="AZ36144" s="80"/>
      <c r="BA36144" s="80"/>
      <c r="BB36144" s="80"/>
    </row>
    <row r="36145" spans="9:54" x14ac:dyDescent="0.25">
      <c r="I36145" s="80"/>
      <c r="AX36145" s="80"/>
      <c r="AY36145" s="80"/>
      <c r="AZ36145" s="80"/>
      <c r="BA36145" s="80"/>
      <c r="BB36145" s="80"/>
    </row>
    <row r="36146" spans="9:54" x14ac:dyDescent="0.25">
      <c r="I36146" s="80"/>
      <c r="AX36146" s="80"/>
      <c r="AY36146" s="80"/>
      <c r="AZ36146" s="80"/>
      <c r="BA36146" s="80"/>
      <c r="BB36146" s="80"/>
    </row>
    <row r="36147" spans="9:54" x14ac:dyDescent="0.25">
      <c r="I36147" s="80"/>
      <c r="AX36147" s="80"/>
      <c r="AY36147" s="80"/>
      <c r="AZ36147" s="80"/>
      <c r="BA36147" s="80"/>
      <c r="BB36147" s="80"/>
    </row>
    <row r="36148" spans="9:54" x14ac:dyDescent="0.25">
      <c r="I36148" s="80"/>
      <c r="AX36148" s="80"/>
      <c r="AY36148" s="80"/>
      <c r="AZ36148" s="80"/>
      <c r="BA36148" s="80"/>
      <c r="BB36148" s="80"/>
    </row>
    <row r="36149" spans="9:54" x14ac:dyDescent="0.25">
      <c r="I36149" s="80"/>
      <c r="AX36149" s="80"/>
      <c r="AY36149" s="80"/>
      <c r="AZ36149" s="80"/>
      <c r="BA36149" s="80"/>
      <c r="BB36149" s="80"/>
    </row>
    <row r="36150" spans="9:54" x14ac:dyDescent="0.25">
      <c r="I36150" s="80"/>
      <c r="AX36150" s="80"/>
      <c r="AY36150" s="80"/>
      <c r="AZ36150" s="80"/>
      <c r="BA36150" s="80"/>
      <c r="BB36150" s="80"/>
    </row>
    <row r="36151" spans="9:54" x14ac:dyDescent="0.25">
      <c r="I36151" s="80"/>
      <c r="AX36151" s="80"/>
      <c r="AY36151" s="80"/>
      <c r="AZ36151" s="80"/>
      <c r="BA36151" s="80"/>
      <c r="BB36151" s="80"/>
    </row>
    <row r="36152" spans="9:54" x14ac:dyDescent="0.25">
      <c r="I36152" s="80"/>
      <c r="AX36152" s="80"/>
      <c r="AY36152" s="80"/>
      <c r="AZ36152" s="80"/>
      <c r="BA36152" s="80"/>
      <c r="BB36152" s="80"/>
    </row>
    <row r="36153" spans="9:54" x14ac:dyDescent="0.25">
      <c r="I36153" s="80"/>
      <c r="AX36153" s="80"/>
      <c r="AY36153" s="80"/>
      <c r="AZ36153" s="80"/>
      <c r="BA36153" s="80"/>
      <c r="BB36153" s="80"/>
    </row>
    <row r="36154" spans="9:54" x14ac:dyDescent="0.25">
      <c r="I36154" s="80"/>
      <c r="AX36154" s="80"/>
      <c r="AY36154" s="80"/>
      <c r="AZ36154" s="80"/>
      <c r="BA36154" s="80"/>
      <c r="BB36154" s="80"/>
    </row>
    <row r="36155" spans="9:54" x14ac:dyDescent="0.25">
      <c r="I36155" s="80"/>
      <c r="AX36155" s="80"/>
      <c r="AY36155" s="80"/>
      <c r="AZ36155" s="80"/>
      <c r="BA36155" s="80"/>
      <c r="BB36155" s="80"/>
    </row>
    <row r="36156" spans="9:54" x14ac:dyDescent="0.25">
      <c r="I36156" s="80"/>
      <c r="AX36156" s="80"/>
      <c r="AY36156" s="80"/>
      <c r="AZ36156" s="80"/>
      <c r="BA36156" s="80"/>
      <c r="BB36156" s="80"/>
    </row>
    <row r="36157" spans="9:54" x14ac:dyDescent="0.25">
      <c r="I36157" s="80"/>
      <c r="AX36157" s="80"/>
      <c r="AY36157" s="80"/>
      <c r="AZ36157" s="80"/>
      <c r="BA36157" s="80"/>
      <c r="BB36157" s="80"/>
    </row>
    <row r="36158" spans="9:54" x14ac:dyDescent="0.25">
      <c r="I36158" s="80"/>
      <c r="AX36158" s="80"/>
      <c r="AY36158" s="80"/>
      <c r="AZ36158" s="80"/>
      <c r="BA36158" s="80"/>
      <c r="BB36158" s="80"/>
    </row>
    <row r="36159" spans="9:54" x14ac:dyDescent="0.25">
      <c r="I36159" s="80"/>
      <c r="AX36159" s="80"/>
      <c r="AY36159" s="80"/>
      <c r="AZ36159" s="80"/>
      <c r="BA36159" s="80"/>
      <c r="BB36159" s="80"/>
    </row>
    <row r="36160" spans="9:54" x14ac:dyDescent="0.25">
      <c r="I36160" s="80"/>
      <c r="AX36160" s="80"/>
      <c r="AY36160" s="80"/>
      <c r="AZ36160" s="80"/>
      <c r="BA36160" s="80"/>
      <c r="BB36160" s="80"/>
    </row>
    <row r="36161" spans="9:54" x14ac:dyDescent="0.25">
      <c r="I36161" s="80"/>
      <c r="AX36161" s="80"/>
      <c r="AY36161" s="80"/>
      <c r="AZ36161" s="80"/>
      <c r="BA36161" s="80"/>
      <c r="BB36161" s="80"/>
    </row>
    <row r="36162" spans="9:54" x14ac:dyDescent="0.25">
      <c r="I36162" s="80"/>
      <c r="AX36162" s="80"/>
      <c r="AY36162" s="80"/>
      <c r="AZ36162" s="80"/>
      <c r="BA36162" s="80"/>
      <c r="BB36162" s="80"/>
    </row>
    <row r="36163" spans="9:54" x14ac:dyDescent="0.25">
      <c r="I36163" s="80"/>
      <c r="AX36163" s="80"/>
      <c r="AY36163" s="80"/>
      <c r="AZ36163" s="80"/>
      <c r="BA36163" s="80"/>
      <c r="BB36163" s="80"/>
    </row>
    <row r="36164" spans="9:54" x14ac:dyDescent="0.25">
      <c r="I36164" s="80"/>
      <c r="AX36164" s="80"/>
      <c r="AY36164" s="80"/>
      <c r="AZ36164" s="80"/>
      <c r="BA36164" s="80"/>
      <c r="BB36164" s="80"/>
    </row>
    <row r="36165" spans="9:54" x14ac:dyDescent="0.25">
      <c r="I36165" s="80"/>
      <c r="AX36165" s="80"/>
      <c r="AY36165" s="80"/>
      <c r="AZ36165" s="80"/>
      <c r="BA36165" s="80"/>
      <c r="BB36165" s="80"/>
    </row>
    <row r="36166" spans="9:54" x14ac:dyDescent="0.25">
      <c r="I36166" s="80"/>
      <c r="AX36166" s="80"/>
      <c r="AY36166" s="80"/>
      <c r="AZ36166" s="80"/>
      <c r="BA36166" s="80"/>
      <c r="BB36166" s="80"/>
    </row>
    <row r="36167" spans="9:54" x14ac:dyDescent="0.25">
      <c r="I36167" s="80"/>
      <c r="AX36167" s="80"/>
      <c r="AY36167" s="80"/>
      <c r="AZ36167" s="80"/>
      <c r="BA36167" s="80"/>
      <c r="BB36167" s="80"/>
    </row>
    <row r="36168" spans="9:54" x14ac:dyDescent="0.25">
      <c r="I36168" s="80"/>
      <c r="AX36168" s="80"/>
      <c r="AY36168" s="80"/>
      <c r="AZ36168" s="80"/>
      <c r="BA36168" s="80"/>
      <c r="BB36168" s="80"/>
    </row>
    <row r="36169" spans="9:54" x14ac:dyDescent="0.25">
      <c r="I36169" s="80"/>
      <c r="AX36169" s="80"/>
      <c r="AY36169" s="80"/>
      <c r="AZ36169" s="80"/>
      <c r="BA36169" s="80"/>
      <c r="BB36169" s="80"/>
    </row>
    <row r="36170" spans="9:54" x14ac:dyDescent="0.25">
      <c r="I36170" s="80"/>
      <c r="AX36170" s="80"/>
      <c r="AY36170" s="80"/>
      <c r="AZ36170" s="80"/>
      <c r="BA36170" s="80"/>
      <c r="BB36170" s="80"/>
    </row>
    <row r="36171" spans="9:54" x14ac:dyDescent="0.25">
      <c r="I36171" s="80"/>
      <c r="AX36171" s="80"/>
      <c r="AY36171" s="80"/>
      <c r="AZ36171" s="80"/>
      <c r="BA36171" s="80"/>
      <c r="BB36171" s="80"/>
    </row>
    <row r="36172" spans="9:54" x14ac:dyDescent="0.25">
      <c r="I36172" s="80"/>
      <c r="AX36172" s="80"/>
      <c r="AY36172" s="80"/>
      <c r="AZ36172" s="80"/>
      <c r="BA36172" s="80"/>
      <c r="BB36172" s="80"/>
    </row>
    <row r="36173" spans="9:54" x14ac:dyDescent="0.25">
      <c r="I36173" s="80"/>
      <c r="AX36173" s="80"/>
      <c r="AY36173" s="80"/>
      <c r="AZ36173" s="80"/>
      <c r="BA36173" s="80"/>
      <c r="BB36173" s="80"/>
    </row>
    <row r="36174" spans="9:54" x14ac:dyDescent="0.25">
      <c r="I36174" s="80"/>
      <c r="AX36174" s="80"/>
      <c r="AY36174" s="80"/>
      <c r="AZ36174" s="80"/>
      <c r="BA36174" s="80"/>
      <c r="BB36174" s="80"/>
    </row>
    <row r="36175" spans="9:54" x14ac:dyDescent="0.25">
      <c r="I36175" s="80"/>
      <c r="AX36175" s="80"/>
      <c r="AY36175" s="80"/>
      <c r="AZ36175" s="80"/>
      <c r="BA36175" s="80"/>
      <c r="BB36175" s="80"/>
    </row>
    <row r="36176" spans="9:54" x14ac:dyDescent="0.25">
      <c r="I36176" s="80"/>
      <c r="AX36176" s="80"/>
      <c r="AY36176" s="80"/>
      <c r="AZ36176" s="80"/>
      <c r="BA36176" s="80"/>
      <c r="BB36176" s="80"/>
    </row>
    <row r="36177" spans="9:54" x14ac:dyDescent="0.25">
      <c r="I36177" s="80"/>
      <c r="AX36177" s="80"/>
      <c r="AY36177" s="80"/>
      <c r="AZ36177" s="80"/>
      <c r="BA36177" s="80"/>
      <c r="BB36177" s="80"/>
    </row>
    <row r="36178" spans="9:54" x14ac:dyDescent="0.25">
      <c r="I36178" s="80"/>
      <c r="AX36178" s="80"/>
      <c r="AY36178" s="80"/>
      <c r="AZ36178" s="80"/>
      <c r="BA36178" s="80"/>
      <c r="BB36178" s="80"/>
    </row>
    <row r="36179" spans="9:54" x14ac:dyDescent="0.25">
      <c r="I36179" s="80"/>
      <c r="AX36179" s="80"/>
      <c r="AY36179" s="80"/>
      <c r="AZ36179" s="80"/>
      <c r="BA36179" s="80"/>
      <c r="BB36179" s="80"/>
    </row>
    <row r="36180" spans="9:54" x14ac:dyDescent="0.25">
      <c r="I36180" s="80"/>
      <c r="AX36180" s="80"/>
      <c r="AY36180" s="80"/>
      <c r="AZ36180" s="80"/>
      <c r="BA36180" s="80"/>
      <c r="BB36180" s="80"/>
    </row>
    <row r="36181" spans="9:54" x14ac:dyDescent="0.25">
      <c r="I36181" s="80"/>
      <c r="AX36181" s="80"/>
      <c r="AY36181" s="80"/>
      <c r="AZ36181" s="80"/>
      <c r="BA36181" s="80"/>
      <c r="BB36181" s="80"/>
    </row>
    <row r="36182" spans="9:54" x14ac:dyDescent="0.25">
      <c r="I36182" s="80"/>
      <c r="AX36182" s="80"/>
      <c r="AY36182" s="80"/>
      <c r="AZ36182" s="80"/>
      <c r="BA36182" s="80"/>
      <c r="BB36182" s="80"/>
    </row>
    <row r="36183" spans="9:54" x14ac:dyDescent="0.25">
      <c r="I36183" s="80"/>
      <c r="AX36183" s="80"/>
      <c r="AY36183" s="80"/>
      <c r="AZ36183" s="80"/>
      <c r="BA36183" s="80"/>
      <c r="BB36183" s="80"/>
    </row>
    <row r="36184" spans="9:54" x14ac:dyDescent="0.25">
      <c r="I36184" s="80"/>
      <c r="AX36184" s="80"/>
      <c r="AY36184" s="80"/>
      <c r="AZ36184" s="80"/>
      <c r="BA36184" s="80"/>
      <c r="BB36184" s="80"/>
    </row>
    <row r="36185" spans="9:54" x14ac:dyDescent="0.25">
      <c r="I36185" s="80"/>
      <c r="AX36185" s="80"/>
      <c r="AY36185" s="80"/>
      <c r="AZ36185" s="80"/>
      <c r="BA36185" s="80"/>
      <c r="BB36185" s="80"/>
    </row>
    <row r="36186" spans="9:54" x14ac:dyDescent="0.25">
      <c r="I36186" s="80"/>
      <c r="AX36186" s="80"/>
      <c r="AY36186" s="80"/>
      <c r="AZ36186" s="80"/>
      <c r="BA36186" s="80"/>
      <c r="BB36186" s="80"/>
    </row>
    <row r="36187" spans="9:54" x14ac:dyDescent="0.25">
      <c r="I36187" s="80"/>
      <c r="AX36187" s="80"/>
      <c r="AY36187" s="80"/>
      <c r="AZ36187" s="80"/>
      <c r="BA36187" s="80"/>
      <c r="BB36187" s="80"/>
    </row>
    <row r="36188" spans="9:54" x14ac:dyDescent="0.25">
      <c r="I36188" s="80"/>
      <c r="AX36188" s="80"/>
      <c r="AY36188" s="80"/>
      <c r="AZ36188" s="80"/>
      <c r="BA36188" s="80"/>
      <c r="BB36188" s="80"/>
    </row>
    <row r="36189" spans="9:54" x14ac:dyDescent="0.25">
      <c r="I36189" s="80"/>
      <c r="AX36189" s="80"/>
      <c r="AY36189" s="80"/>
      <c r="AZ36189" s="80"/>
      <c r="BA36189" s="80"/>
      <c r="BB36189" s="80"/>
    </row>
    <row r="36190" spans="9:54" x14ac:dyDescent="0.25">
      <c r="I36190" s="80"/>
      <c r="AX36190" s="80"/>
      <c r="AY36190" s="80"/>
      <c r="AZ36190" s="80"/>
      <c r="BA36190" s="80"/>
      <c r="BB36190" s="80"/>
    </row>
    <row r="36191" spans="9:54" x14ac:dyDescent="0.25">
      <c r="I36191" s="80"/>
      <c r="AX36191" s="80"/>
      <c r="AY36191" s="80"/>
      <c r="AZ36191" s="80"/>
      <c r="BA36191" s="80"/>
      <c r="BB36191" s="80"/>
    </row>
    <row r="36192" spans="9:54" x14ac:dyDescent="0.25">
      <c r="I36192" s="80"/>
      <c r="AX36192" s="80"/>
      <c r="AY36192" s="80"/>
      <c r="AZ36192" s="80"/>
      <c r="BA36192" s="80"/>
      <c r="BB36192" s="80"/>
    </row>
    <row r="36193" spans="9:54" x14ac:dyDescent="0.25">
      <c r="I36193" s="80"/>
      <c r="AX36193" s="80"/>
      <c r="AY36193" s="80"/>
      <c r="AZ36193" s="80"/>
      <c r="BA36193" s="80"/>
      <c r="BB36193" s="80"/>
    </row>
    <row r="36194" spans="9:54" x14ac:dyDescent="0.25">
      <c r="I36194" s="80"/>
      <c r="AX36194" s="80"/>
      <c r="AY36194" s="80"/>
      <c r="AZ36194" s="80"/>
      <c r="BA36194" s="80"/>
      <c r="BB36194" s="80"/>
    </row>
    <row r="36195" spans="9:54" x14ac:dyDescent="0.25">
      <c r="I36195" s="80"/>
      <c r="AX36195" s="80"/>
      <c r="AY36195" s="80"/>
      <c r="AZ36195" s="80"/>
      <c r="BA36195" s="80"/>
      <c r="BB36195" s="80"/>
    </row>
    <row r="36196" spans="9:54" x14ac:dyDescent="0.25">
      <c r="I36196" s="80"/>
      <c r="AX36196" s="80"/>
      <c r="AY36196" s="80"/>
      <c r="AZ36196" s="80"/>
      <c r="BA36196" s="80"/>
      <c r="BB36196" s="80"/>
    </row>
    <row r="36197" spans="9:54" x14ac:dyDescent="0.25">
      <c r="I36197" s="80"/>
      <c r="AX36197" s="80"/>
      <c r="AY36197" s="80"/>
      <c r="AZ36197" s="80"/>
      <c r="BA36197" s="80"/>
      <c r="BB36197" s="80"/>
    </row>
    <row r="36198" spans="9:54" x14ac:dyDescent="0.25">
      <c r="I36198" s="80"/>
      <c r="AX36198" s="80"/>
      <c r="AY36198" s="80"/>
      <c r="AZ36198" s="80"/>
      <c r="BA36198" s="80"/>
      <c r="BB36198" s="80"/>
    </row>
    <row r="36199" spans="9:54" x14ac:dyDescent="0.25">
      <c r="I36199" s="80"/>
      <c r="AX36199" s="80"/>
      <c r="AY36199" s="80"/>
      <c r="AZ36199" s="80"/>
      <c r="BA36199" s="80"/>
      <c r="BB36199" s="80"/>
    </row>
    <row r="36200" spans="9:54" x14ac:dyDescent="0.25">
      <c r="I36200" s="80"/>
      <c r="AX36200" s="80"/>
      <c r="AY36200" s="80"/>
      <c r="AZ36200" s="80"/>
      <c r="BA36200" s="80"/>
      <c r="BB36200" s="80"/>
    </row>
    <row r="36201" spans="9:54" x14ac:dyDescent="0.25">
      <c r="I36201" s="80"/>
      <c r="AX36201" s="80"/>
      <c r="AY36201" s="80"/>
      <c r="AZ36201" s="80"/>
      <c r="BA36201" s="80"/>
      <c r="BB36201" s="80"/>
    </row>
    <row r="36202" spans="9:54" x14ac:dyDescent="0.25">
      <c r="I36202" s="80"/>
      <c r="AX36202" s="80"/>
      <c r="AY36202" s="80"/>
      <c r="AZ36202" s="80"/>
      <c r="BA36202" s="80"/>
      <c r="BB36202" s="80"/>
    </row>
    <row r="36203" spans="9:54" x14ac:dyDescent="0.25">
      <c r="I36203" s="80"/>
      <c r="AX36203" s="80"/>
      <c r="AY36203" s="80"/>
      <c r="AZ36203" s="80"/>
      <c r="BA36203" s="80"/>
      <c r="BB36203" s="80"/>
    </row>
    <row r="36204" spans="9:54" x14ac:dyDescent="0.25">
      <c r="I36204" s="80"/>
      <c r="AX36204" s="80"/>
      <c r="AY36204" s="80"/>
      <c r="AZ36204" s="80"/>
      <c r="BA36204" s="80"/>
      <c r="BB36204" s="80"/>
    </row>
    <row r="36205" spans="9:54" x14ac:dyDescent="0.25">
      <c r="I36205" s="80"/>
      <c r="AX36205" s="80"/>
      <c r="AY36205" s="80"/>
      <c r="AZ36205" s="80"/>
      <c r="BA36205" s="80"/>
      <c r="BB36205" s="80"/>
    </row>
    <row r="36206" spans="9:54" x14ac:dyDescent="0.25">
      <c r="I36206" s="80"/>
      <c r="AX36206" s="80"/>
      <c r="AY36206" s="80"/>
      <c r="AZ36206" s="80"/>
      <c r="BA36206" s="80"/>
      <c r="BB36206" s="80"/>
    </row>
    <row r="36207" spans="9:54" x14ac:dyDescent="0.25">
      <c r="I36207" s="80"/>
      <c r="AX36207" s="80"/>
      <c r="AY36207" s="80"/>
      <c r="AZ36207" s="80"/>
      <c r="BA36207" s="80"/>
      <c r="BB36207" s="80"/>
    </row>
    <row r="36208" spans="9:54" x14ac:dyDescent="0.25">
      <c r="I36208" s="80"/>
      <c r="AX36208" s="80"/>
      <c r="AY36208" s="80"/>
      <c r="AZ36208" s="80"/>
      <c r="BA36208" s="80"/>
      <c r="BB36208" s="80"/>
    </row>
    <row r="36209" spans="9:54" x14ac:dyDescent="0.25">
      <c r="I36209" s="80"/>
      <c r="AX36209" s="80"/>
      <c r="AY36209" s="80"/>
      <c r="AZ36209" s="80"/>
      <c r="BA36209" s="80"/>
      <c r="BB36209" s="80"/>
    </row>
    <row r="36210" spans="9:54" x14ac:dyDescent="0.25">
      <c r="I36210" s="80"/>
      <c r="AX36210" s="80"/>
      <c r="AY36210" s="80"/>
      <c r="AZ36210" s="80"/>
      <c r="BA36210" s="80"/>
      <c r="BB36210" s="80"/>
    </row>
    <row r="36211" spans="9:54" x14ac:dyDescent="0.25">
      <c r="I36211" s="80"/>
      <c r="AX36211" s="80"/>
      <c r="AY36211" s="80"/>
      <c r="AZ36211" s="80"/>
      <c r="BA36211" s="80"/>
      <c r="BB36211" s="80"/>
    </row>
    <row r="36212" spans="9:54" x14ac:dyDescent="0.25">
      <c r="I36212" s="80"/>
      <c r="AX36212" s="80"/>
      <c r="AY36212" s="80"/>
      <c r="AZ36212" s="80"/>
      <c r="BA36212" s="80"/>
      <c r="BB36212" s="80"/>
    </row>
    <row r="36213" spans="9:54" x14ac:dyDescent="0.25">
      <c r="I36213" s="80"/>
      <c r="AX36213" s="80"/>
      <c r="AY36213" s="80"/>
      <c r="AZ36213" s="80"/>
      <c r="BA36213" s="80"/>
      <c r="BB36213" s="80"/>
    </row>
    <row r="36214" spans="9:54" x14ac:dyDescent="0.25">
      <c r="I36214" s="80"/>
      <c r="AX36214" s="80"/>
      <c r="AY36214" s="80"/>
      <c r="AZ36214" s="80"/>
      <c r="BA36214" s="80"/>
      <c r="BB36214" s="80"/>
    </row>
    <row r="36215" spans="9:54" x14ac:dyDescent="0.25">
      <c r="I36215" s="80"/>
      <c r="AX36215" s="80"/>
      <c r="AY36215" s="80"/>
      <c r="AZ36215" s="80"/>
      <c r="BA36215" s="80"/>
      <c r="BB36215" s="80"/>
    </row>
    <row r="36216" spans="9:54" x14ac:dyDescent="0.25">
      <c r="I36216" s="80"/>
      <c r="AX36216" s="80"/>
      <c r="AY36216" s="80"/>
      <c r="AZ36216" s="80"/>
      <c r="BA36216" s="80"/>
      <c r="BB36216" s="80"/>
    </row>
    <row r="36217" spans="9:54" x14ac:dyDescent="0.25">
      <c r="I36217" s="80"/>
      <c r="AX36217" s="80"/>
      <c r="AY36217" s="80"/>
      <c r="AZ36217" s="80"/>
      <c r="BA36217" s="80"/>
      <c r="BB36217" s="80"/>
    </row>
    <row r="36218" spans="9:54" x14ac:dyDescent="0.25">
      <c r="I36218" s="80"/>
      <c r="AX36218" s="80"/>
      <c r="AY36218" s="80"/>
      <c r="AZ36218" s="80"/>
      <c r="BA36218" s="80"/>
      <c r="BB36218" s="80"/>
    </row>
    <row r="36219" spans="9:54" x14ac:dyDescent="0.25">
      <c r="I36219" s="80"/>
      <c r="AX36219" s="80"/>
      <c r="AY36219" s="80"/>
      <c r="AZ36219" s="80"/>
      <c r="BA36219" s="80"/>
      <c r="BB36219" s="80"/>
    </row>
    <row r="36220" spans="9:54" x14ac:dyDescent="0.25">
      <c r="I36220" s="80"/>
      <c r="AX36220" s="80"/>
      <c r="AY36220" s="80"/>
      <c r="AZ36220" s="80"/>
      <c r="BA36220" s="80"/>
      <c r="BB36220" s="80"/>
    </row>
    <row r="36221" spans="9:54" x14ac:dyDescent="0.25">
      <c r="I36221" s="80"/>
      <c r="AX36221" s="80"/>
      <c r="AY36221" s="80"/>
      <c r="AZ36221" s="80"/>
      <c r="BA36221" s="80"/>
      <c r="BB36221" s="80"/>
    </row>
    <row r="36222" spans="9:54" x14ac:dyDescent="0.25">
      <c r="I36222" s="80"/>
      <c r="AX36222" s="80"/>
      <c r="AY36222" s="80"/>
      <c r="AZ36222" s="80"/>
      <c r="BA36222" s="80"/>
      <c r="BB36222" s="80"/>
    </row>
    <row r="36223" spans="9:54" x14ac:dyDescent="0.25">
      <c r="I36223" s="80"/>
      <c r="AX36223" s="80"/>
      <c r="AY36223" s="80"/>
      <c r="AZ36223" s="80"/>
      <c r="BA36223" s="80"/>
      <c r="BB36223" s="80"/>
    </row>
    <row r="36224" spans="9:54" x14ac:dyDescent="0.25">
      <c r="I36224" s="80"/>
      <c r="AX36224" s="80"/>
      <c r="AY36224" s="80"/>
      <c r="AZ36224" s="80"/>
      <c r="BA36224" s="80"/>
      <c r="BB36224" s="80"/>
    </row>
    <row r="36225" spans="9:54" x14ac:dyDescent="0.25">
      <c r="I36225" s="80"/>
      <c r="AX36225" s="80"/>
      <c r="AY36225" s="80"/>
      <c r="AZ36225" s="80"/>
      <c r="BA36225" s="80"/>
      <c r="BB36225" s="80"/>
    </row>
    <row r="36226" spans="9:54" x14ac:dyDescent="0.25">
      <c r="I36226" s="80"/>
      <c r="AX36226" s="80"/>
      <c r="AY36226" s="80"/>
      <c r="AZ36226" s="80"/>
      <c r="BA36226" s="80"/>
      <c r="BB36226" s="80"/>
    </row>
    <row r="36227" spans="9:54" x14ac:dyDescent="0.25">
      <c r="I36227" s="80"/>
      <c r="AX36227" s="80"/>
      <c r="AY36227" s="80"/>
      <c r="AZ36227" s="80"/>
      <c r="BA36227" s="80"/>
      <c r="BB36227" s="80"/>
    </row>
    <row r="36228" spans="9:54" x14ac:dyDescent="0.25">
      <c r="I36228" s="80"/>
      <c r="AX36228" s="80"/>
      <c r="AY36228" s="80"/>
      <c r="AZ36228" s="80"/>
      <c r="BA36228" s="80"/>
      <c r="BB36228" s="80"/>
    </row>
    <row r="36229" spans="9:54" x14ac:dyDescent="0.25">
      <c r="I36229" s="80"/>
      <c r="AX36229" s="80"/>
      <c r="AY36229" s="80"/>
      <c r="AZ36229" s="80"/>
      <c r="BA36229" s="80"/>
      <c r="BB36229" s="80"/>
    </row>
    <row r="36230" spans="9:54" x14ac:dyDescent="0.25">
      <c r="I36230" s="80"/>
      <c r="AX36230" s="80"/>
      <c r="AY36230" s="80"/>
      <c r="AZ36230" s="80"/>
      <c r="BA36230" s="80"/>
      <c r="BB36230" s="80"/>
    </row>
    <row r="36231" spans="9:54" x14ac:dyDescent="0.25">
      <c r="I36231" s="80"/>
      <c r="AX36231" s="80"/>
      <c r="AY36231" s="80"/>
      <c r="AZ36231" s="80"/>
      <c r="BA36231" s="80"/>
      <c r="BB36231" s="80"/>
    </row>
    <row r="36232" spans="9:54" x14ac:dyDescent="0.25">
      <c r="I36232" s="80"/>
      <c r="AX36232" s="80"/>
      <c r="AY36232" s="80"/>
      <c r="AZ36232" s="80"/>
      <c r="BA36232" s="80"/>
      <c r="BB36232" s="80"/>
    </row>
    <row r="36233" spans="9:54" x14ac:dyDescent="0.25">
      <c r="I36233" s="80"/>
      <c r="AX36233" s="80"/>
      <c r="AY36233" s="80"/>
      <c r="AZ36233" s="80"/>
      <c r="BA36233" s="80"/>
      <c r="BB36233" s="80"/>
    </row>
    <row r="36234" spans="9:54" x14ac:dyDescent="0.25">
      <c r="I36234" s="80"/>
      <c r="AX36234" s="80"/>
      <c r="AY36234" s="80"/>
      <c r="AZ36234" s="80"/>
      <c r="BA36234" s="80"/>
      <c r="BB36234" s="80"/>
    </row>
    <row r="36235" spans="9:54" x14ac:dyDescent="0.25">
      <c r="I36235" s="80"/>
      <c r="AX36235" s="80"/>
      <c r="AY36235" s="80"/>
      <c r="AZ36235" s="80"/>
      <c r="BA36235" s="80"/>
      <c r="BB36235" s="80"/>
    </row>
    <row r="36236" spans="9:54" x14ac:dyDescent="0.25">
      <c r="I36236" s="80"/>
      <c r="AX36236" s="80"/>
      <c r="AY36236" s="80"/>
      <c r="AZ36236" s="80"/>
      <c r="BA36236" s="80"/>
      <c r="BB36236" s="80"/>
    </row>
    <row r="36237" spans="9:54" x14ac:dyDescent="0.25">
      <c r="I36237" s="80"/>
      <c r="AX36237" s="80"/>
      <c r="AY36237" s="80"/>
      <c r="AZ36237" s="80"/>
      <c r="BA36237" s="80"/>
      <c r="BB36237" s="80"/>
    </row>
    <row r="36238" spans="9:54" x14ac:dyDescent="0.25">
      <c r="I36238" s="80"/>
      <c r="AX36238" s="80"/>
      <c r="AY36238" s="80"/>
      <c r="AZ36238" s="80"/>
      <c r="BA36238" s="80"/>
      <c r="BB36238" s="80"/>
    </row>
    <row r="36239" spans="9:54" x14ac:dyDescent="0.25">
      <c r="I36239" s="80"/>
      <c r="AX36239" s="80"/>
      <c r="AY36239" s="80"/>
      <c r="AZ36239" s="80"/>
      <c r="BA36239" s="80"/>
      <c r="BB36239" s="80"/>
    </row>
    <row r="36240" spans="9:54" x14ac:dyDescent="0.25">
      <c r="I36240" s="80"/>
      <c r="AX36240" s="80"/>
      <c r="AY36240" s="80"/>
      <c r="AZ36240" s="80"/>
      <c r="BA36240" s="80"/>
      <c r="BB36240" s="80"/>
    </row>
    <row r="36241" spans="9:54" x14ac:dyDescent="0.25">
      <c r="I36241" s="80"/>
      <c r="AX36241" s="80"/>
      <c r="AY36241" s="80"/>
      <c r="AZ36241" s="80"/>
      <c r="BA36241" s="80"/>
      <c r="BB36241" s="80"/>
    </row>
    <row r="36242" spans="9:54" x14ac:dyDescent="0.25">
      <c r="I36242" s="80"/>
      <c r="AX36242" s="80"/>
      <c r="AY36242" s="80"/>
      <c r="AZ36242" s="80"/>
      <c r="BA36242" s="80"/>
      <c r="BB36242" s="80"/>
    </row>
    <row r="36243" spans="9:54" x14ac:dyDescent="0.25">
      <c r="I36243" s="80"/>
      <c r="AX36243" s="80"/>
      <c r="AY36243" s="80"/>
      <c r="AZ36243" s="80"/>
      <c r="BA36243" s="80"/>
      <c r="BB36243" s="80"/>
    </row>
    <row r="36244" spans="9:54" x14ac:dyDescent="0.25">
      <c r="I36244" s="80"/>
      <c r="AX36244" s="80"/>
      <c r="AY36244" s="80"/>
      <c r="AZ36244" s="80"/>
      <c r="BA36244" s="80"/>
      <c r="BB36244" s="80"/>
    </row>
    <row r="36245" spans="9:54" x14ac:dyDescent="0.25">
      <c r="I36245" s="80"/>
      <c r="AX36245" s="80"/>
      <c r="AY36245" s="80"/>
      <c r="AZ36245" s="80"/>
      <c r="BA36245" s="80"/>
      <c r="BB36245" s="80"/>
    </row>
    <row r="36246" spans="9:54" x14ac:dyDescent="0.25">
      <c r="I36246" s="80"/>
      <c r="AX36246" s="80"/>
      <c r="AY36246" s="80"/>
      <c r="AZ36246" s="80"/>
      <c r="BA36246" s="80"/>
      <c r="BB36246" s="80"/>
    </row>
    <row r="36247" spans="9:54" x14ac:dyDescent="0.25">
      <c r="I36247" s="80"/>
      <c r="AX36247" s="80"/>
      <c r="AY36247" s="80"/>
      <c r="AZ36247" s="80"/>
      <c r="BA36247" s="80"/>
      <c r="BB36247" s="80"/>
    </row>
    <row r="36248" spans="9:54" x14ac:dyDescent="0.25">
      <c r="I36248" s="80"/>
      <c r="AX36248" s="80"/>
      <c r="AY36248" s="80"/>
      <c r="AZ36248" s="80"/>
      <c r="BA36248" s="80"/>
      <c r="BB36248" s="80"/>
    </row>
    <row r="36249" spans="9:54" x14ac:dyDescent="0.25">
      <c r="I36249" s="80"/>
      <c r="AX36249" s="80"/>
      <c r="AY36249" s="80"/>
      <c r="AZ36249" s="80"/>
      <c r="BA36249" s="80"/>
      <c r="BB36249" s="80"/>
    </row>
    <row r="36250" spans="9:54" x14ac:dyDescent="0.25">
      <c r="I36250" s="80"/>
      <c r="AX36250" s="80"/>
      <c r="AY36250" s="80"/>
      <c r="AZ36250" s="80"/>
      <c r="BA36250" s="80"/>
      <c r="BB36250" s="80"/>
    </row>
    <row r="36251" spans="9:54" x14ac:dyDescent="0.25">
      <c r="I36251" s="80"/>
      <c r="AX36251" s="80"/>
      <c r="AY36251" s="80"/>
      <c r="AZ36251" s="80"/>
      <c r="BA36251" s="80"/>
      <c r="BB36251" s="80"/>
    </row>
    <row r="36252" spans="9:54" x14ac:dyDescent="0.25">
      <c r="I36252" s="80"/>
      <c r="AX36252" s="80"/>
      <c r="AY36252" s="80"/>
      <c r="AZ36252" s="80"/>
      <c r="BA36252" s="80"/>
      <c r="BB36252" s="80"/>
    </row>
    <row r="36253" spans="9:54" x14ac:dyDescent="0.25">
      <c r="I36253" s="80"/>
      <c r="AX36253" s="80"/>
      <c r="AY36253" s="80"/>
      <c r="AZ36253" s="80"/>
      <c r="BA36253" s="80"/>
      <c r="BB36253" s="80"/>
    </row>
    <row r="36254" spans="9:54" x14ac:dyDescent="0.25">
      <c r="I36254" s="80"/>
      <c r="AX36254" s="80"/>
      <c r="AY36254" s="80"/>
      <c r="AZ36254" s="80"/>
      <c r="BA36254" s="80"/>
      <c r="BB36254" s="80"/>
    </row>
    <row r="36255" spans="9:54" x14ac:dyDescent="0.25">
      <c r="I36255" s="80"/>
      <c r="AX36255" s="80"/>
      <c r="AY36255" s="80"/>
      <c r="AZ36255" s="80"/>
      <c r="BA36255" s="80"/>
      <c r="BB36255" s="80"/>
    </row>
    <row r="36256" spans="9:54" x14ac:dyDescent="0.25">
      <c r="I36256" s="80"/>
      <c r="AX36256" s="80"/>
      <c r="AY36256" s="80"/>
      <c r="AZ36256" s="80"/>
      <c r="BA36256" s="80"/>
      <c r="BB36256" s="80"/>
    </row>
    <row r="36257" spans="9:54" x14ac:dyDescent="0.25">
      <c r="I36257" s="80"/>
      <c r="AX36257" s="80"/>
      <c r="AY36257" s="80"/>
      <c r="AZ36257" s="80"/>
      <c r="BA36257" s="80"/>
      <c r="BB36257" s="80"/>
    </row>
    <row r="36258" spans="9:54" x14ac:dyDescent="0.25">
      <c r="I36258" s="80"/>
      <c r="AX36258" s="80"/>
      <c r="AY36258" s="80"/>
      <c r="AZ36258" s="80"/>
      <c r="BA36258" s="80"/>
      <c r="BB36258" s="80"/>
    </row>
    <row r="36259" spans="9:54" x14ac:dyDescent="0.25">
      <c r="I36259" s="80"/>
      <c r="AX36259" s="80"/>
      <c r="AY36259" s="80"/>
      <c r="AZ36259" s="80"/>
      <c r="BA36259" s="80"/>
      <c r="BB36259" s="80"/>
    </row>
    <row r="36260" spans="9:54" x14ac:dyDescent="0.25">
      <c r="I36260" s="80"/>
      <c r="AX36260" s="80"/>
      <c r="AY36260" s="80"/>
      <c r="AZ36260" s="80"/>
      <c r="BA36260" s="80"/>
      <c r="BB36260" s="80"/>
    </row>
    <row r="36261" spans="9:54" x14ac:dyDescent="0.25">
      <c r="I36261" s="80"/>
      <c r="AX36261" s="80"/>
      <c r="AY36261" s="80"/>
      <c r="AZ36261" s="80"/>
      <c r="BA36261" s="80"/>
      <c r="BB36261" s="80"/>
    </row>
    <row r="36262" spans="9:54" x14ac:dyDescent="0.25">
      <c r="I36262" s="80"/>
      <c r="AX36262" s="80"/>
      <c r="AY36262" s="80"/>
      <c r="AZ36262" s="80"/>
      <c r="BA36262" s="80"/>
      <c r="BB36262" s="80"/>
    </row>
    <row r="36263" spans="9:54" x14ac:dyDescent="0.25">
      <c r="I36263" s="80"/>
      <c r="AX36263" s="80"/>
      <c r="AY36263" s="80"/>
      <c r="AZ36263" s="80"/>
      <c r="BA36263" s="80"/>
      <c r="BB36263" s="80"/>
    </row>
    <row r="36264" spans="9:54" x14ac:dyDescent="0.25">
      <c r="I36264" s="80"/>
      <c r="AX36264" s="80"/>
      <c r="AY36264" s="80"/>
      <c r="AZ36264" s="80"/>
      <c r="BA36264" s="80"/>
      <c r="BB36264" s="80"/>
    </row>
    <row r="36265" spans="9:54" x14ac:dyDescent="0.25">
      <c r="I36265" s="80"/>
      <c r="AX36265" s="80"/>
      <c r="AY36265" s="80"/>
      <c r="AZ36265" s="80"/>
      <c r="BA36265" s="80"/>
      <c r="BB36265" s="80"/>
    </row>
    <row r="36266" spans="9:54" x14ac:dyDescent="0.25">
      <c r="I36266" s="80"/>
      <c r="AX36266" s="80"/>
      <c r="AY36266" s="80"/>
      <c r="AZ36266" s="80"/>
      <c r="BA36266" s="80"/>
      <c r="BB36266" s="80"/>
    </row>
    <row r="36267" spans="9:54" x14ac:dyDescent="0.25">
      <c r="I36267" s="80"/>
      <c r="AX36267" s="80"/>
      <c r="AY36267" s="80"/>
      <c r="AZ36267" s="80"/>
      <c r="BA36267" s="80"/>
      <c r="BB36267" s="80"/>
    </row>
    <row r="36268" spans="9:54" x14ac:dyDescent="0.25">
      <c r="I36268" s="80"/>
      <c r="AX36268" s="80"/>
      <c r="AY36268" s="80"/>
      <c r="AZ36268" s="80"/>
      <c r="BA36268" s="80"/>
      <c r="BB36268" s="80"/>
    </row>
    <row r="36269" spans="9:54" x14ac:dyDescent="0.25">
      <c r="I36269" s="80"/>
      <c r="AX36269" s="80"/>
      <c r="AY36269" s="80"/>
      <c r="AZ36269" s="80"/>
      <c r="BA36269" s="80"/>
      <c r="BB36269" s="80"/>
    </row>
    <row r="36270" spans="9:54" x14ac:dyDescent="0.25">
      <c r="I36270" s="80"/>
      <c r="AX36270" s="80"/>
      <c r="AY36270" s="80"/>
      <c r="AZ36270" s="80"/>
      <c r="BA36270" s="80"/>
      <c r="BB36270" s="80"/>
    </row>
    <row r="36271" spans="9:54" x14ac:dyDescent="0.25">
      <c r="I36271" s="80"/>
      <c r="AX36271" s="80"/>
      <c r="AY36271" s="80"/>
      <c r="AZ36271" s="80"/>
      <c r="BA36271" s="80"/>
      <c r="BB36271" s="80"/>
    </row>
    <row r="36272" spans="9:54" x14ac:dyDescent="0.25">
      <c r="I36272" s="80"/>
      <c r="AX36272" s="80"/>
      <c r="AY36272" s="80"/>
      <c r="AZ36272" s="80"/>
      <c r="BA36272" s="80"/>
      <c r="BB36272" s="80"/>
    </row>
    <row r="36273" spans="9:54" x14ac:dyDescent="0.25">
      <c r="I36273" s="80"/>
      <c r="AX36273" s="80"/>
      <c r="AY36273" s="80"/>
      <c r="AZ36273" s="80"/>
      <c r="BA36273" s="80"/>
      <c r="BB36273" s="80"/>
    </row>
    <row r="36274" spans="9:54" x14ac:dyDescent="0.25">
      <c r="I36274" s="80"/>
      <c r="AX36274" s="80"/>
      <c r="AY36274" s="80"/>
      <c r="AZ36274" s="80"/>
      <c r="BA36274" s="80"/>
      <c r="BB36274" s="80"/>
    </row>
    <row r="36275" spans="9:54" x14ac:dyDescent="0.25">
      <c r="I36275" s="80"/>
      <c r="AX36275" s="80"/>
      <c r="AY36275" s="80"/>
      <c r="AZ36275" s="80"/>
      <c r="BA36275" s="80"/>
      <c r="BB36275" s="80"/>
    </row>
    <row r="36276" spans="9:54" x14ac:dyDescent="0.25">
      <c r="I36276" s="80"/>
      <c r="AX36276" s="80"/>
      <c r="AY36276" s="80"/>
      <c r="AZ36276" s="80"/>
      <c r="BA36276" s="80"/>
      <c r="BB36276" s="80"/>
    </row>
    <row r="36277" spans="9:54" x14ac:dyDescent="0.25">
      <c r="I36277" s="80"/>
      <c r="AX36277" s="80"/>
      <c r="AY36277" s="80"/>
      <c r="AZ36277" s="80"/>
      <c r="BA36277" s="80"/>
      <c r="BB36277" s="80"/>
    </row>
    <row r="36278" spans="9:54" x14ac:dyDescent="0.25">
      <c r="I36278" s="80"/>
      <c r="AX36278" s="80"/>
      <c r="AY36278" s="80"/>
      <c r="AZ36278" s="80"/>
      <c r="BA36278" s="80"/>
      <c r="BB36278" s="80"/>
    </row>
    <row r="36279" spans="9:54" x14ac:dyDescent="0.25">
      <c r="I36279" s="80"/>
      <c r="AX36279" s="80"/>
      <c r="AY36279" s="80"/>
      <c r="AZ36279" s="80"/>
      <c r="BA36279" s="80"/>
      <c r="BB36279" s="80"/>
    </row>
    <row r="36280" spans="9:54" x14ac:dyDescent="0.25">
      <c r="I36280" s="80"/>
      <c r="AX36280" s="80"/>
      <c r="AY36280" s="80"/>
      <c r="AZ36280" s="80"/>
      <c r="BA36280" s="80"/>
      <c r="BB36280" s="80"/>
    </row>
    <row r="36281" spans="9:54" x14ac:dyDescent="0.25">
      <c r="I36281" s="80"/>
      <c r="AX36281" s="80"/>
      <c r="AY36281" s="80"/>
      <c r="AZ36281" s="80"/>
      <c r="BA36281" s="80"/>
      <c r="BB36281" s="80"/>
    </row>
    <row r="36282" spans="9:54" x14ac:dyDescent="0.25">
      <c r="I36282" s="80"/>
      <c r="AX36282" s="80"/>
      <c r="AY36282" s="80"/>
      <c r="AZ36282" s="80"/>
      <c r="BA36282" s="80"/>
      <c r="BB36282" s="80"/>
    </row>
    <row r="36283" spans="9:54" x14ac:dyDescent="0.25">
      <c r="I36283" s="80"/>
      <c r="AX36283" s="80"/>
      <c r="AY36283" s="80"/>
      <c r="AZ36283" s="80"/>
      <c r="BA36283" s="80"/>
      <c r="BB36283" s="80"/>
    </row>
    <row r="36284" spans="9:54" x14ac:dyDescent="0.25">
      <c r="I36284" s="80"/>
      <c r="AX36284" s="80"/>
      <c r="AY36284" s="80"/>
      <c r="AZ36284" s="80"/>
      <c r="BA36284" s="80"/>
      <c r="BB36284" s="80"/>
    </row>
    <row r="36285" spans="9:54" x14ac:dyDescent="0.25">
      <c r="I36285" s="80"/>
      <c r="AX36285" s="80"/>
      <c r="AY36285" s="80"/>
      <c r="AZ36285" s="80"/>
      <c r="BA36285" s="80"/>
      <c r="BB36285" s="80"/>
    </row>
    <row r="36286" spans="9:54" x14ac:dyDescent="0.25">
      <c r="I36286" s="80"/>
      <c r="AX36286" s="80"/>
      <c r="AY36286" s="80"/>
      <c r="AZ36286" s="80"/>
      <c r="BA36286" s="80"/>
      <c r="BB36286" s="80"/>
    </row>
    <row r="36287" spans="9:54" x14ac:dyDescent="0.25">
      <c r="I36287" s="80"/>
      <c r="AX36287" s="80"/>
      <c r="AY36287" s="80"/>
      <c r="AZ36287" s="80"/>
      <c r="BA36287" s="80"/>
      <c r="BB36287" s="80"/>
    </row>
    <row r="36288" spans="9:54" x14ac:dyDescent="0.25">
      <c r="I36288" s="80"/>
      <c r="AX36288" s="80"/>
      <c r="AY36288" s="80"/>
      <c r="AZ36288" s="80"/>
      <c r="BA36288" s="80"/>
      <c r="BB36288" s="80"/>
    </row>
    <row r="36289" spans="9:54" x14ac:dyDescent="0.25">
      <c r="I36289" s="80"/>
      <c r="AX36289" s="80"/>
      <c r="AY36289" s="80"/>
      <c r="AZ36289" s="80"/>
      <c r="BA36289" s="80"/>
      <c r="BB36289" s="80"/>
    </row>
    <row r="36290" spans="9:54" x14ac:dyDescent="0.25">
      <c r="I36290" s="80"/>
      <c r="AX36290" s="80"/>
      <c r="AY36290" s="80"/>
      <c r="AZ36290" s="80"/>
      <c r="BA36290" s="80"/>
      <c r="BB36290" s="80"/>
    </row>
    <row r="36291" spans="9:54" x14ac:dyDescent="0.25">
      <c r="I36291" s="80"/>
      <c r="AX36291" s="80"/>
      <c r="AY36291" s="80"/>
      <c r="AZ36291" s="80"/>
      <c r="BA36291" s="80"/>
      <c r="BB36291" s="80"/>
    </row>
    <row r="36292" spans="9:54" x14ac:dyDescent="0.25">
      <c r="I36292" s="80"/>
      <c r="AX36292" s="80"/>
      <c r="AY36292" s="80"/>
      <c r="AZ36292" s="80"/>
      <c r="BA36292" s="80"/>
      <c r="BB36292" s="80"/>
    </row>
    <row r="36293" spans="9:54" x14ac:dyDescent="0.25">
      <c r="I36293" s="80"/>
      <c r="AX36293" s="80"/>
      <c r="AY36293" s="80"/>
      <c r="AZ36293" s="80"/>
      <c r="BA36293" s="80"/>
      <c r="BB36293" s="80"/>
    </row>
    <row r="36294" spans="9:54" x14ac:dyDescent="0.25">
      <c r="I36294" s="80"/>
      <c r="AX36294" s="80"/>
      <c r="AY36294" s="80"/>
      <c r="AZ36294" s="80"/>
      <c r="BA36294" s="80"/>
      <c r="BB36294" s="80"/>
    </row>
    <row r="36295" spans="9:54" x14ac:dyDescent="0.25">
      <c r="I36295" s="80"/>
      <c r="AX36295" s="80"/>
      <c r="AY36295" s="80"/>
      <c r="AZ36295" s="80"/>
      <c r="BA36295" s="80"/>
      <c r="BB36295" s="80"/>
    </row>
    <row r="36296" spans="9:54" x14ac:dyDescent="0.25">
      <c r="I36296" s="80"/>
      <c r="AX36296" s="80"/>
      <c r="AY36296" s="80"/>
      <c r="AZ36296" s="80"/>
      <c r="BA36296" s="80"/>
      <c r="BB36296" s="80"/>
    </row>
    <row r="36297" spans="9:54" x14ac:dyDescent="0.25">
      <c r="I36297" s="80"/>
      <c r="AX36297" s="80"/>
      <c r="AY36297" s="80"/>
      <c r="AZ36297" s="80"/>
      <c r="BA36297" s="80"/>
      <c r="BB36297" s="80"/>
    </row>
    <row r="36298" spans="9:54" x14ac:dyDescent="0.25">
      <c r="I36298" s="80"/>
      <c r="AX36298" s="80"/>
      <c r="AY36298" s="80"/>
      <c r="AZ36298" s="80"/>
      <c r="BA36298" s="80"/>
      <c r="BB36298" s="80"/>
    </row>
    <row r="36299" spans="9:54" x14ac:dyDescent="0.25">
      <c r="I36299" s="80"/>
      <c r="AX36299" s="80"/>
      <c r="AY36299" s="80"/>
      <c r="AZ36299" s="80"/>
      <c r="BA36299" s="80"/>
      <c r="BB36299" s="80"/>
    </row>
    <row r="36300" spans="9:54" x14ac:dyDescent="0.25">
      <c r="I36300" s="80"/>
      <c r="AX36300" s="80"/>
      <c r="AY36300" s="80"/>
      <c r="AZ36300" s="80"/>
      <c r="BA36300" s="80"/>
      <c r="BB36300" s="80"/>
    </row>
    <row r="36301" spans="9:54" x14ac:dyDescent="0.25">
      <c r="I36301" s="80"/>
      <c r="AX36301" s="80"/>
      <c r="AY36301" s="80"/>
      <c r="AZ36301" s="80"/>
      <c r="BA36301" s="80"/>
      <c r="BB36301" s="80"/>
    </row>
    <row r="36302" spans="9:54" x14ac:dyDescent="0.25">
      <c r="I36302" s="80"/>
      <c r="AX36302" s="80"/>
      <c r="AY36302" s="80"/>
      <c r="AZ36302" s="80"/>
      <c r="BA36302" s="80"/>
      <c r="BB36302" s="80"/>
    </row>
    <row r="36303" spans="9:54" x14ac:dyDescent="0.25">
      <c r="I36303" s="80"/>
      <c r="AX36303" s="80"/>
      <c r="AY36303" s="80"/>
      <c r="AZ36303" s="80"/>
      <c r="BA36303" s="80"/>
      <c r="BB36303" s="80"/>
    </row>
    <row r="36304" spans="9:54" x14ac:dyDescent="0.25">
      <c r="I36304" s="80"/>
      <c r="AX36304" s="80"/>
      <c r="AY36304" s="80"/>
      <c r="AZ36304" s="80"/>
      <c r="BA36304" s="80"/>
      <c r="BB36304" s="80"/>
    </row>
    <row r="36305" spans="9:54" x14ac:dyDescent="0.25">
      <c r="I36305" s="80"/>
      <c r="AX36305" s="80"/>
      <c r="AY36305" s="80"/>
      <c r="AZ36305" s="80"/>
      <c r="BA36305" s="80"/>
      <c r="BB36305" s="80"/>
    </row>
    <row r="36306" spans="9:54" x14ac:dyDescent="0.25">
      <c r="I36306" s="80"/>
      <c r="AX36306" s="80"/>
      <c r="AY36306" s="80"/>
      <c r="AZ36306" s="80"/>
      <c r="BA36306" s="80"/>
      <c r="BB36306" s="80"/>
    </row>
    <row r="36307" spans="9:54" x14ac:dyDescent="0.25">
      <c r="I36307" s="80"/>
      <c r="AX36307" s="80"/>
      <c r="AY36307" s="80"/>
      <c r="AZ36307" s="80"/>
      <c r="BA36307" s="80"/>
      <c r="BB36307" s="80"/>
    </row>
    <row r="36308" spans="9:54" x14ac:dyDescent="0.25">
      <c r="I36308" s="80"/>
      <c r="AX36308" s="80"/>
      <c r="AY36308" s="80"/>
      <c r="AZ36308" s="80"/>
      <c r="BA36308" s="80"/>
      <c r="BB36308" s="80"/>
    </row>
    <row r="36309" spans="9:54" x14ac:dyDescent="0.25">
      <c r="I36309" s="80"/>
      <c r="AX36309" s="80"/>
      <c r="AY36309" s="80"/>
      <c r="AZ36309" s="80"/>
      <c r="BA36309" s="80"/>
      <c r="BB36309" s="80"/>
    </row>
    <row r="36310" spans="9:54" x14ac:dyDescent="0.25">
      <c r="I36310" s="80"/>
      <c r="AX36310" s="80"/>
      <c r="AY36310" s="80"/>
      <c r="AZ36310" s="80"/>
      <c r="BA36310" s="80"/>
      <c r="BB36310" s="80"/>
    </row>
    <row r="36311" spans="9:54" x14ac:dyDescent="0.25">
      <c r="I36311" s="80"/>
      <c r="AX36311" s="80"/>
      <c r="AY36311" s="80"/>
      <c r="AZ36311" s="80"/>
      <c r="BA36311" s="80"/>
      <c r="BB36311" s="80"/>
    </row>
    <row r="36312" spans="9:54" x14ac:dyDescent="0.25">
      <c r="I36312" s="80"/>
      <c r="AX36312" s="80"/>
      <c r="AY36312" s="80"/>
      <c r="AZ36312" s="80"/>
      <c r="BA36312" s="80"/>
      <c r="BB36312" s="80"/>
    </row>
    <row r="36313" spans="9:54" x14ac:dyDescent="0.25">
      <c r="I36313" s="80"/>
      <c r="AX36313" s="80"/>
      <c r="AY36313" s="80"/>
      <c r="AZ36313" s="80"/>
      <c r="BA36313" s="80"/>
      <c r="BB36313" s="80"/>
    </row>
    <row r="36314" spans="9:54" x14ac:dyDescent="0.25">
      <c r="I36314" s="80"/>
      <c r="AX36314" s="80"/>
      <c r="AY36314" s="80"/>
      <c r="AZ36314" s="80"/>
      <c r="BA36314" s="80"/>
      <c r="BB36314" s="80"/>
    </row>
    <row r="36315" spans="9:54" x14ac:dyDescent="0.25">
      <c r="I36315" s="80"/>
      <c r="AX36315" s="80"/>
      <c r="AY36315" s="80"/>
      <c r="AZ36315" s="80"/>
      <c r="BA36315" s="80"/>
      <c r="BB36315" s="80"/>
    </row>
    <row r="36316" spans="9:54" x14ac:dyDescent="0.25">
      <c r="I36316" s="80"/>
      <c r="AX36316" s="80"/>
      <c r="AY36316" s="80"/>
      <c r="AZ36316" s="80"/>
      <c r="BA36316" s="80"/>
      <c r="BB36316" s="80"/>
    </row>
    <row r="36317" spans="9:54" x14ac:dyDescent="0.25">
      <c r="I36317" s="80"/>
      <c r="AX36317" s="80"/>
      <c r="AY36317" s="80"/>
      <c r="AZ36317" s="80"/>
      <c r="BA36317" s="80"/>
      <c r="BB36317" s="80"/>
    </row>
    <row r="36318" spans="9:54" x14ac:dyDescent="0.25">
      <c r="I36318" s="80"/>
      <c r="AX36318" s="80"/>
      <c r="AY36318" s="80"/>
      <c r="AZ36318" s="80"/>
      <c r="BA36318" s="80"/>
      <c r="BB36318" s="80"/>
    </row>
    <row r="36319" spans="9:54" x14ac:dyDescent="0.25">
      <c r="I36319" s="80"/>
      <c r="AX36319" s="80"/>
      <c r="AY36319" s="80"/>
      <c r="AZ36319" s="80"/>
      <c r="BA36319" s="80"/>
      <c r="BB36319" s="80"/>
    </row>
    <row r="36320" spans="9:54" x14ac:dyDescent="0.25">
      <c r="I36320" s="80"/>
      <c r="AX36320" s="80"/>
      <c r="AY36320" s="80"/>
      <c r="AZ36320" s="80"/>
      <c r="BA36320" s="80"/>
      <c r="BB36320" s="80"/>
    </row>
    <row r="36321" spans="9:54" x14ac:dyDescent="0.25">
      <c r="I36321" s="80"/>
      <c r="AX36321" s="80"/>
      <c r="AY36321" s="80"/>
      <c r="AZ36321" s="80"/>
      <c r="BA36321" s="80"/>
      <c r="BB36321" s="80"/>
    </row>
    <row r="36322" spans="9:54" x14ac:dyDescent="0.25">
      <c r="I36322" s="80"/>
      <c r="AX36322" s="80"/>
      <c r="AY36322" s="80"/>
      <c r="AZ36322" s="80"/>
      <c r="BA36322" s="80"/>
      <c r="BB36322" s="80"/>
    </row>
    <row r="36323" spans="9:54" x14ac:dyDescent="0.25">
      <c r="I36323" s="80"/>
      <c r="AX36323" s="80"/>
      <c r="AY36323" s="80"/>
      <c r="AZ36323" s="80"/>
      <c r="BA36323" s="80"/>
      <c r="BB36323" s="80"/>
    </row>
    <row r="36324" spans="9:54" x14ac:dyDescent="0.25">
      <c r="I36324" s="80"/>
      <c r="AX36324" s="80"/>
      <c r="AY36324" s="80"/>
      <c r="AZ36324" s="80"/>
      <c r="BA36324" s="80"/>
      <c r="BB36324" s="80"/>
    </row>
    <row r="36325" spans="9:54" x14ac:dyDescent="0.25">
      <c r="I36325" s="80"/>
      <c r="AX36325" s="80"/>
      <c r="AY36325" s="80"/>
      <c r="AZ36325" s="80"/>
      <c r="BA36325" s="80"/>
      <c r="BB36325" s="80"/>
    </row>
    <row r="36326" spans="9:54" x14ac:dyDescent="0.25">
      <c r="I36326" s="80"/>
      <c r="AX36326" s="80"/>
      <c r="AY36326" s="80"/>
      <c r="AZ36326" s="80"/>
      <c r="BA36326" s="80"/>
      <c r="BB36326" s="80"/>
    </row>
    <row r="36327" spans="9:54" x14ac:dyDescent="0.25">
      <c r="I36327" s="80"/>
      <c r="AX36327" s="80"/>
      <c r="AY36327" s="80"/>
      <c r="AZ36327" s="80"/>
      <c r="BA36327" s="80"/>
      <c r="BB36327" s="80"/>
    </row>
    <row r="36328" spans="9:54" x14ac:dyDescent="0.25">
      <c r="I36328" s="80"/>
      <c r="AX36328" s="80"/>
      <c r="AY36328" s="80"/>
      <c r="AZ36328" s="80"/>
      <c r="BA36328" s="80"/>
      <c r="BB36328" s="80"/>
    </row>
    <row r="36329" spans="9:54" x14ac:dyDescent="0.25">
      <c r="I36329" s="80"/>
      <c r="AX36329" s="80"/>
      <c r="AY36329" s="80"/>
      <c r="AZ36329" s="80"/>
      <c r="BA36329" s="80"/>
      <c r="BB36329" s="80"/>
    </row>
    <row r="36330" spans="9:54" x14ac:dyDescent="0.25">
      <c r="I36330" s="80"/>
      <c r="AX36330" s="80"/>
      <c r="AY36330" s="80"/>
      <c r="AZ36330" s="80"/>
      <c r="BA36330" s="80"/>
      <c r="BB36330" s="80"/>
    </row>
    <row r="36331" spans="9:54" x14ac:dyDescent="0.25">
      <c r="I36331" s="80"/>
      <c r="AX36331" s="80"/>
      <c r="AY36331" s="80"/>
      <c r="AZ36331" s="80"/>
      <c r="BA36331" s="80"/>
      <c r="BB36331" s="80"/>
    </row>
    <row r="36332" spans="9:54" x14ac:dyDescent="0.25">
      <c r="I36332" s="80"/>
      <c r="AX36332" s="80"/>
      <c r="AY36332" s="80"/>
      <c r="AZ36332" s="80"/>
      <c r="BA36332" s="80"/>
      <c r="BB36332" s="80"/>
    </row>
    <row r="36333" spans="9:54" x14ac:dyDescent="0.25">
      <c r="I36333" s="80"/>
      <c r="AX36333" s="80"/>
      <c r="AY36333" s="80"/>
      <c r="AZ36333" s="80"/>
      <c r="BA36333" s="80"/>
      <c r="BB36333" s="80"/>
    </row>
    <row r="36334" spans="9:54" x14ac:dyDescent="0.25">
      <c r="I36334" s="80"/>
      <c r="AX36334" s="80"/>
      <c r="AY36334" s="80"/>
      <c r="AZ36334" s="80"/>
      <c r="BA36334" s="80"/>
      <c r="BB36334" s="80"/>
    </row>
    <row r="36335" spans="9:54" x14ac:dyDescent="0.25">
      <c r="I36335" s="80"/>
      <c r="AX36335" s="80"/>
      <c r="AY36335" s="80"/>
      <c r="AZ36335" s="80"/>
      <c r="BA36335" s="80"/>
      <c r="BB36335" s="80"/>
    </row>
    <row r="36336" spans="9:54" x14ac:dyDescent="0.25">
      <c r="I36336" s="80"/>
      <c r="AX36336" s="80"/>
      <c r="AY36336" s="80"/>
      <c r="AZ36336" s="80"/>
      <c r="BA36336" s="80"/>
      <c r="BB36336" s="80"/>
    </row>
    <row r="36337" spans="9:54" x14ac:dyDescent="0.25">
      <c r="I36337" s="80"/>
      <c r="AX36337" s="80"/>
      <c r="AY36337" s="80"/>
      <c r="AZ36337" s="80"/>
      <c r="BA36337" s="80"/>
      <c r="BB36337" s="80"/>
    </row>
    <row r="36338" spans="9:54" x14ac:dyDescent="0.25">
      <c r="I36338" s="80"/>
      <c r="AX36338" s="80"/>
      <c r="AY36338" s="80"/>
      <c r="AZ36338" s="80"/>
      <c r="BA36338" s="80"/>
      <c r="BB36338" s="80"/>
    </row>
    <row r="36339" spans="9:54" x14ac:dyDescent="0.25">
      <c r="I36339" s="80"/>
      <c r="AX36339" s="80"/>
      <c r="AY36339" s="80"/>
      <c r="AZ36339" s="80"/>
      <c r="BA36339" s="80"/>
      <c r="BB36339" s="80"/>
    </row>
    <row r="36340" spans="9:54" x14ac:dyDescent="0.25">
      <c r="I36340" s="80"/>
      <c r="AX36340" s="80"/>
      <c r="AY36340" s="80"/>
      <c r="AZ36340" s="80"/>
      <c r="BA36340" s="80"/>
      <c r="BB36340" s="80"/>
    </row>
    <row r="36341" spans="9:54" x14ac:dyDescent="0.25">
      <c r="I36341" s="80"/>
      <c r="AX36341" s="80"/>
      <c r="AY36341" s="80"/>
      <c r="AZ36341" s="80"/>
      <c r="BA36341" s="80"/>
      <c r="BB36341" s="80"/>
    </row>
    <row r="36342" spans="9:54" x14ac:dyDescent="0.25">
      <c r="I36342" s="80"/>
      <c r="AX36342" s="80"/>
      <c r="AY36342" s="80"/>
      <c r="AZ36342" s="80"/>
      <c r="BA36342" s="80"/>
      <c r="BB36342" s="80"/>
    </row>
    <row r="36343" spans="9:54" x14ac:dyDescent="0.25">
      <c r="I36343" s="80"/>
      <c r="AX36343" s="80"/>
      <c r="AY36343" s="80"/>
      <c r="AZ36343" s="80"/>
      <c r="BA36343" s="80"/>
      <c r="BB36343" s="80"/>
    </row>
    <row r="36344" spans="9:54" x14ac:dyDescent="0.25">
      <c r="I36344" s="80"/>
      <c r="AX36344" s="80"/>
      <c r="AY36344" s="80"/>
      <c r="AZ36344" s="80"/>
      <c r="BA36344" s="80"/>
      <c r="BB36344" s="80"/>
    </row>
    <row r="36345" spans="9:54" x14ac:dyDescent="0.25">
      <c r="I36345" s="80"/>
      <c r="AX36345" s="80"/>
      <c r="AY36345" s="80"/>
      <c r="AZ36345" s="80"/>
      <c r="BA36345" s="80"/>
      <c r="BB36345" s="80"/>
    </row>
    <row r="36346" spans="9:54" x14ac:dyDescent="0.25">
      <c r="I36346" s="80"/>
      <c r="AX36346" s="80"/>
      <c r="AY36346" s="80"/>
      <c r="AZ36346" s="80"/>
      <c r="BA36346" s="80"/>
      <c r="BB36346" s="80"/>
    </row>
    <row r="36347" spans="9:54" x14ac:dyDescent="0.25">
      <c r="I36347" s="80"/>
      <c r="AX36347" s="80"/>
      <c r="AY36347" s="80"/>
      <c r="AZ36347" s="80"/>
      <c r="BA36347" s="80"/>
      <c r="BB36347" s="80"/>
    </row>
    <row r="36348" spans="9:54" x14ac:dyDescent="0.25">
      <c r="I36348" s="80"/>
      <c r="AX36348" s="80"/>
      <c r="AY36348" s="80"/>
      <c r="AZ36348" s="80"/>
      <c r="BA36348" s="80"/>
      <c r="BB36348" s="80"/>
    </row>
    <row r="36349" spans="9:54" x14ac:dyDescent="0.25">
      <c r="I36349" s="80"/>
      <c r="AX36349" s="80"/>
      <c r="AY36349" s="80"/>
      <c r="AZ36349" s="80"/>
      <c r="BA36349" s="80"/>
      <c r="BB36349" s="80"/>
    </row>
    <row r="36350" spans="9:54" x14ac:dyDescent="0.25">
      <c r="I36350" s="80"/>
      <c r="AX36350" s="80"/>
      <c r="AY36350" s="80"/>
      <c r="AZ36350" s="80"/>
      <c r="BA36350" s="80"/>
      <c r="BB36350" s="80"/>
    </row>
    <row r="36351" spans="9:54" x14ac:dyDescent="0.25">
      <c r="I36351" s="80"/>
      <c r="AX36351" s="80"/>
      <c r="AY36351" s="80"/>
      <c r="AZ36351" s="80"/>
      <c r="BA36351" s="80"/>
      <c r="BB36351" s="80"/>
    </row>
    <row r="36352" spans="9:54" x14ac:dyDescent="0.25">
      <c r="I36352" s="80"/>
      <c r="AX36352" s="80"/>
      <c r="AY36352" s="80"/>
      <c r="AZ36352" s="80"/>
      <c r="BA36352" s="80"/>
      <c r="BB36352" s="80"/>
    </row>
    <row r="36353" spans="9:54" x14ac:dyDescent="0.25">
      <c r="I36353" s="80"/>
      <c r="AX36353" s="80"/>
      <c r="AY36353" s="80"/>
      <c r="AZ36353" s="80"/>
      <c r="BA36353" s="80"/>
      <c r="BB36353" s="80"/>
    </row>
    <row r="36354" spans="9:54" x14ac:dyDescent="0.25">
      <c r="I36354" s="80"/>
      <c r="AX36354" s="80"/>
      <c r="AY36354" s="80"/>
      <c r="AZ36354" s="80"/>
      <c r="BA36354" s="80"/>
      <c r="BB36354" s="80"/>
    </row>
    <row r="36355" spans="9:54" x14ac:dyDescent="0.25">
      <c r="I36355" s="80"/>
      <c r="AX36355" s="80"/>
      <c r="AY36355" s="80"/>
      <c r="AZ36355" s="80"/>
      <c r="BA36355" s="80"/>
      <c r="BB36355" s="80"/>
    </row>
    <row r="36356" spans="9:54" x14ac:dyDescent="0.25">
      <c r="I36356" s="80"/>
      <c r="AX36356" s="80"/>
      <c r="AY36356" s="80"/>
      <c r="AZ36356" s="80"/>
      <c r="BA36356" s="80"/>
      <c r="BB36356" s="80"/>
    </row>
    <row r="36357" spans="9:54" x14ac:dyDescent="0.25">
      <c r="I36357" s="80"/>
      <c r="AX36357" s="80"/>
      <c r="AY36357" s="80"/>
      <c r="AZ36357" s="80"/>
      <c r="BA36357" s="80"/>
      <c r="BB36357" s="80"/>
    </row>
    <row r="36358" spans="9:54" x14ac:dyDescent="0.25">
      <c r="I36358" s="80"/>
      <c r="AX36358" s="80"/>
      <c r="AY36358" s="80"/>
      <c r="AZ36358" s="80"/>
      <c r="BA36358" s="80"/>
      <c r="BB36358" s="80"/>
    </row>
    <row r="36359" spans="9:54" x14ac:dyDescent="0.25">
      <c r="I36359" s="80"/>
      <c r="AX36359" s="80"/>
      <c r="AY36359" s="80"/>
      <c r="AZ36359" s="80"/>
      <c r="BA36359" s="80"/>
      <c r="BB36359" s="80"/>
    </row>
    <row r="36360" spans="9:54" x14ac:dyDescent="0.25">
      <c r="I36360" s="80"/>
      <c r="AX36360" s="80"/>
      <c r="AY36360" s="80"/>
      <c r="AZ36360" s="80"/>
      <c r="BA36360" s="80"/>
      <c r="BB36360" s="80"/>
    </row>
    <row r="36361" spans="9:54" x14ac:dyDescent="0.25">
      <c r="I36361" s="80"/>
      <c r="AX36361" s="80"/>
      <c r="AY36361" s="80"/>
      <c r="AZ36361" s="80"/>
      <c r="BA36361" s="80"/>
      <c r="BB36361" s="80"/>
    </row>
    <row r="36362" spans="9:54" x14ac:dyDescent="0.25">
      <c r="I36362" s="80"/>
      <c r="AX36362" s="80"/>
      <c r="AY36362" s="80"/>
      <c r="AZ36362" s="80"/>
      <c r="BA36362" s="80"/>
      <c r="BB36362" s="80"/>
    </row>
    <row r="36363" spans="9:54" x14ac:dyDescent="0.25">
      <c r="I36363" s="80"/>
      <c r="AX36363" s="80"/>
      <c r="AY36363" s="80"/>
      <c r="AZ36363" s="80"/>
      <c r="BA36363" s="80"/>
      <c r="BB36363" s="80"/>
    </row>
    <row r="36364" spans="9:54" x14ac:dyDescent="0.25">
      <c r="I36364" s="80"/>
      <c r="AX36364" s="80"/>
      <c r="AY36364" s="80"/>
      <c r="AZ36364" s="80"/>
      <c r="BA36364" s="80"/>
      <c r="BB36364" s="80"/>
    </row>
    <row r="36365" spans="9:54" x14ac:dyDescent="0.25">
      <c r="I36365" s="80"/>
      <c r="AX36365" s="80"/>
      <c r="AY36365" s="80"/>
      <c r="AZ36365" s="80"/>
      <c r="BA36365" s="80"/>
      <c r="BB36365" s="80"/>
    </row>
    <row r="36366" spans="9:54" x14ac:dyDescent="0.25">
      <c r="I36366" s="80"/>
      <c r="AX36366" s="80"/>
      <c r="AY36366" s="80"/>
      <c r="AZ36366" s="80"/>
      <c r="BA36366" s="80"/>
      <c r="BB36366" s="80"/>
    </row>
    <row r="36367" spans="9:54" x14ac:dyDescent="0.25">
      <c r="I36367" s="80"/>
      <c r="AX36367" s="80"/>
      <c r="AY36367" s="80"/>
      <c r="AZ36367" s="80"/>
      <c r="BA36367" s="80"/>
      <c r="BB36367" s="80"/>
    </row>
    <row r="36368" spans="9:54" x14ac:dyDescent="0.25">
      <c r="I36368" s="80"/>
      <c r="AX36368" s="80"/>
      <c r="AY36368" s="80"/>
      <c r="AZ36368" s="80"/>
      <c r="BA36368" s="80"/>
      <c r="BB36368" s="80"/>
    </row>
    <row r="36369" spans="9:54" x14ac:dyDescent="0.25">
      <c r="I36369" s="80"/>
      <c r="AX36369" s="80"/>
      <c r="AY36369" s="80"/>
      <c r="AZ36369" s="80"/>
      <c r="BA36369" s="80"/>
      <c r="BB36369" s="80"/>
    </row>
    <row r="36370" spans="9:54" x14ac:dyDescent="0.25">
      <c r="I36370" s="80"/>
      <c r="AX36370" s="80"/>
      <c r="AY36370" s="80"/>
      <c r="AZ36370" s="80"/>
      <c r="BA36370" s="80"/>
      <c r="BB36370" s="80"/>
    </row>
    <row r="36371" spans="9:54" x14ac:dyDescent="0.25">
      <c r="I36371" s="80"/>
      <c r="AX36371" s="80"/>
      <c r="AY36371" s="80"/>
      <c r="AZ36371" s="80"/>
      <c r="BA36371" s="80"/>
      <c r="BB36371" s="80"/>
    </row>
    <row r="36372" spans="9:54" x14ac:dyDescent="0.25">
      <c r="I36372" s="80"/>
      <c r="AX36372" s="80"/>
      <c r="AY36372" s="80"/>
      <c r="AZ36372" s="80"/>
      <c r="BA36372" s="80"/>
      <c r="BB36372" s="80"/>
    </row>
    <row r="36373" spans="9:54" x14ac:dyDescent="0.25">
      <c r="I36373" s="80"/>
      <c r="AX36373" s="80"/>
      <c r="AY36373" s="80"/>
      <c r="AZ36373" s="80"/>
      <c r="BA36373" s="80"/>
      <c r="BB36373" s="80"/>
    </row>
    <row r="36374" spans="9:54" x14ac:dyDescent="0.25">
      <c r="I36374" s="80"/>
      <c r="AX36374" s="80"/>
      <c r="AY36374" s="80"/>
      <c r="AZ36374" s="80"/>
      <c r="BA36374" s="80"/>
      <c r="BB36374" s="80"/>
    </row>
    <row r="36375" spans="9:54" x14ac:dyDescent="0.25">
      <c r="I36375" s="80"/>
      <c r="AX36375" s="80"/>
      <c r="AY36375" s="80"/>
      <c r="AZ36375" s="80"/>
      <c r="BA36375" s="80"/>
      <c r="BB36375" s="80"/>
    </row>
    <row r="36376" spans="9:54" x14ac:dyDescent="0.25">
      <c r="I36376" s="80"/>
      <c r="AX36376" s="80"/>
      <c r="AY36376" s="80"/>
      <c r="AZ36376" s="80"/>
      <c r="BA36376" s="80"/>
      <c r="BB36376" s="80"/>
    </row>
    <row r="36377" spans="9:54" x14ac:dyDescent="0.25">
      <c r="I36377" s="80"/>
      <c r="AX36377" s="80"/>
      <c r="AY36377" s="80"/>
      <c r="AZ36377" s="80"/>
      <c r="BA36377" s="80"/>
      <c r="BB36377" s="80"/>
    </row>
    <row r="36378" spans="9:54" x14ac:dyDescent="0.25">
      <c r="I36378" s="80"/>
      <c r="AX36378" s="80"/>
      <c r="AY36378" s="80"/>
      <c r="AZ36378" s="80"/>
      <c r="BA36378" s="80"/>
      <c r="BB36378" s="80"/>
    </row>
    <row r="36379" spans="9:54" x14ac:dyDescent="0.25">
      <c r="I36379" s="80"/>
      <c r="AX36379" s="80"/>
      <c r="AY36379" s="80"/>
      <c r="AZ36379" s="80"/>
      <c r="BA36379" s="80"/>
      <c r="BB36379" s="80"/>
    </row>
    <row r="36380" spans="9:54" x14ac:dyDescent="0.25">
      <c r="I36380" s="80"/>
      <c r="AX36380" s="80"/>
      <c r="AY36380" s="80"/>
      <c r="AZ36380" s="80"/>
      <c r="BA36380" s="80"/>
      <c r="BB36380" s="80"/>
    </row>
    <row r="36381" spans="9:54" x14ac:dyDescent="0.25">
      <c r="I36381" s="80"/>
      <c r="AX36381" s="80"/>
      <c r="AY36381" s="80"/>
      <c r="AZ36381" s="80"/>
      <c r="BA36381" s="80"/>
      <c r="BB36381" s="80"/>
    </row>
    <row r="36382" spans="9:54" x14ac:dyDescent="0.25">
      <c r="I36382" s="80"/>
      <c r="AX36382" s="80"/>
      <c r="AY36382" s="80"/>
      <c r="AZ36382" s="80"/>
      <c r="BA36382" s="80"/>
      <c r="BB36382" s="80"/>
    </row>
    <row r="36383" spans="9:54" x14ac:dyDescent="0.25">
      <c r="I36383" s="80"/>
      <c r="AX36383" s="80"/>
      <c r="AY36383" s="80"/>
      <c r="AZ36383" s="80"/>
      <c r="BA36383" s="80"/>
      <c r="BB36383" s="80"/>
    </row>
    <row r="36384" spans="9:54" x14ac:dyDescent="0.25">
      <c r="I36384" s="80"/>
      <c r="AX36384" s="80"/>
      <c r="AY36384" s="80"/>
      <c r="AZ36384" s="80"/>
      <c r="BA36384" s="80"/>
      <c r="BB36384" s="80"/>
    </row>
    <row r="36385" spans="9:54" x14ac:dyDescent="0.25">
      <c r="I36385" s="80"/>
      <c r="AX36385" s="80"/>
      <c r="AY36385" s="80"/>
      <c r="AZ36385" s="80"/>
      <c r="BA36385" s="80"/>
      <c r="BB36385" s="80"/>
    </row>
    <row r="36386" spans="9:54" x14ac:dyDescent="0.25">
      <c r="I36386" s="80"/>
      <c r="AX36386" s="80"/>
      <c r="AY36386" s="80"/>
      <c r="AZ36386" s="80"/>
      <c r="BA36386" s="80"/>
      <c r="BB36386" s="80"/>
    </row>
    <row r="36387" spans="9:54" x14ac:dyDescent="0.25">
      <c r="I36387" s="80"/>
      <c r="AX36387" s="80"/>
      <c r="AY36387" s="80"/>
      <c r="AZ36387" s="80"/>
      <c r="BA36387" s="80"/>
      <c r="BB36387" s="80"/>
    </row>
    <row r="36388" spans="9:54" x14ac:dyDescent="0.25">
      <c r="I36388" s="80"/>
      <c r="AX36388" s="80"/>
      <c r="AY36388" s="80"/>
      <c r="AZ36388" s="80"/>
      <c r="BA36388" s="80"/>
      <c r="BB36388" s="80"/>
    </row>
    <row r="36389" spans="9:54" x14ac:dyDescent="0.25">
      <c r="I36389" s="80"/>
      <c r="AX36389" s="80"/>
      <c r="AY36389" s="80"/>
      <c r="AZ36389" s="80"/>
      <c r="BA36389" s="80"/>
      <c r="BB36389" s="80"/>
    </row>
    <row r="36390" spans="9:54" x14ac:dyDescent="0.25">
      <c r="I36390" s="80"/>
      <c r="AX36390" s="80"/>
      <c r="AY36390" s="80"/>
      <c r="AZ36390" s="80"/>
      <c r="BA36390" s="80"/>
      <c r="BB36390" s="80"/>
    </row>
    <row r="36391" spans="9:54" x14ac:dyDescent="0.25">
      <c r="I36391" s="80"/>
      <c r="AX36391" s="80"/>
      <c r="AY36391" s="80"/>
      <c r="AZ36391" s="80"/>
      <c r="BA36391" s="80"/>
      <c r="BB36391" s="80"/>
    </row>
    <row r="36392" spans="9:54" x14ac:dyDescent="0.25">
      <c r="I36392" s="80"/>
      <c r="AX36392" s="80"/>
      <c r="AY36392" s="80"/>
      <c r="AZ36392" s="80"/>
      <c r="BA36392" s="80"/>
      <c r="BB36392" s="80"/>
    </row>
    <row r="36393" spans="9:54" x14ac:dyDescent="0.25">
      <c r="I36393" s="80"/>
      <c r="AX36393" s="80"/>
      <c r="AY36393" s="80"/>
      <c r="AZ36393" s="80"/>
      <c r="BA36393" s="80"/>
      <c r="BB36393" s="80"/>
    </row>
    <row r="36394" spans="9:54" x14ac:dyDescent="0.25">
      <c r="I36394" s="80"/>
      <c r="AX36394" s="80"/>
      <c r="AY36394" s="80"/>
      <c r="AZ36394" s="80"/>
      <c r="BA36394" s="80"/>
      <c r="BB36394" s="80"/>
    </row>
    <row r="36395" spans="9:54" x14ac:dyDescent="0.25">
      <c r="I36395" s="80"/>
      <c r="AX36395" s="80"/>
      <c r="AY36395" s="80"/>
      <c r="AZ36395" s="80"/>
      <c r="BA36395" s="80"/>
      <c r="BB36395" s="80"/>
    </row>
    <row r="36396" spans="9:54" x14ac:dyDescent="0.25">
      <c r="I36396" s="80"/>
      <c r="AX36396" s="80"/>
      <c r="AY36396" s="80"/>
      <c r="AZ36396" s="80"/>
      <c r="BA36396" s="80"/>
      <c r="BB36396" s="80"/>
    </row>
    <row r="36397" spans="9:54" x14ac:dyDescent="0.25">
      <c r="I36397" s="80"/>
      <c r="AX36397" s="80"/>
      <c r="AY36397" s="80"/>
      <c r="AZ36397" s="80"/>
      <c r="BA36397" s="80"/>
      <c r="BB36397" s="80"/>
    </row>
    <row r="36398" spans="9:54" x14ac:dyDescent="0.25">
      <c r="I36398" s="80"/>
      <c r="AX36398" s="80"/>
      <c r="AY36398" s="80"/>
      <c r="AZ36398" s="80"/>
      <c r="BA36398" s="80"/>
      <c r="BB36398" s="80"/>
    </row>
    <row r="36399" spans="9:54" x14ac:dyDescent="0.25">
      <c r="I36399" s="80"/>
      <c r="AX36399" s="80"/>
      <c r="AY36399" s="80"/>
      <c r="AZ36399" s="80"/>
      <c r="BA36399" s="80"/>
      <c r="BB36399" s="80"/>
    </row>
    <row r="36400" spans="9:54" x14ac:dyDescent="0.25">
      <c r="I36400" s="80"/>
      <c r="AX36400" s="80"/>
      <c r="AY36400" s="80"/>
      <c r="AZ36400" s="80"/>
      <c r="BA36400" s="80"/>
      <c r="BB36400" s="80"/>
    </row>
    <row r="36401" spans="9:54" x14ac:dyDescent="0.25">
      <c r="I36401" s="80"/>
      <c r="AX36401" s="80"/>
      <c r="AY36401" s="80"/>
      <c r="AZ36401" s="80"/>
      <c r="BA36401" s="80"/>
      <c r="BB36401" s="80"/>
    </row>
    <row r="36402" spans="9:54" x14ac:dyDescent="0.25">
      <c r="I36402" s="80"/>
      <c r="AX36402" s="80"/>
      <c r="AY36402" s="80"/>
      <c r="AZ36402" s="80"/>
      <c r="BA36402" s="80"/>
      <c r="BB36402" s="80"/>
    </row>
    <row r="36403" spans="9:54" x14ac:dyDescent="0.25">
      <c r="I36403" s="80"/>
      <c r="AX36403" s="80"/>
      <c r="AY36403" s="80"/>
      <c r="AZ36403" s="80"/>
      <c r="BA36403" s="80"/>
      <c r="BB36403" s="80"/>
    </row>
    <row r="36404" spans="9:54" x14ac:dyDescent="0.25">
      <c r="I36404" s="80"/>
      <c r="AX36404" s="80"/>
      <c r="AY36404" s="80"/>
      <c r="AZ36404" s="80"/>
      <c r="BA36404" s="80"/>
      <c r="BB36404" s="80"/>
    </row>
    <row r="36405" spans="9:54" x14ac:dyDescent="0.25">
      <c r="I36405" s="80"/>
      <c r="AX36405" s="80"/>
      <c r="AY36405" s="80"/>
      <c r="AZ36405" s="80"/>
      <c r="BA36405" s="80"/>
      <c r="BB36405" s="80"/>
    </row>
    <row r="36406" spans="9:54" x14ac:dyDescent="0.25">
      <c r="I36406" s="80"/>
      <c r="AX36406" s="80"/>
      <c r="AY36406" s="80"/>
      <c r="AZ36406" s="80"/>
      <c r="BA36406" s="80"/>
      <c r="BB36406" s="80"/>
    </row>
    <row r="36407" spans="9:54" x14ac:dyDescent="0.25">
      <c r="I36407" s="80"/>
      <c r="AX36407" s="80"/>
      <c r="AY36407" s="80"/>
      <c r="AZ36407" s="80"/>
      <c r="BA36407" s="80"/>
      <c r="BB36407" s="80"/>
    </row>
    <row r="36408" spans="9:54" x14ac:dyDescent="0.25">
      <c r="I36408" s="80"/>
      <c r="AX36408" s="80"/>
      <c r="AY36408" s="80"/>
      <c r="AZ36408" s="80"/>
      <c r="BA36408" s="80"/>
      <c r="BB36408" s="80"/>
    </row>
    <row r="36409" spans="9:54" x14ac:dyDescent="0.25">
      <c r="I36409" s="80"/>
      <c r="AX36409" s="80"/>
      <c r="AY36409" s="80"/>
      <c r="AZ36409" s="80"/>
      <c r="BA36409" s="80"/>
      <c r="BB36409" s="80"/>
    </row>
    <row r="36410" spans="9:54" x14ac:dyDescent="0.25">
      <c r="I36410" s="80"/>
      <c r="AX36410" s="80"/>
      <c r="AY36410" s="80"/>
      <c r="AZ36410" s="80"/>
      <c r="BA36410" s="80"/>
      <c r="BB36410" s="80"/>
    </row>
    <row r="36411" spans="9:54" x14ac:dyDescent="0.25">
      <c r="I36411" s="80"/>
      <c r="AX36411" s="80"/>
      <c r="AY36411" s="80"/>
      <c r="AZ36411" s="80"/>
      <c r="BA36411" s="80"/>
      <c r="BB36411" s="80"/>
    </row>
    <row r="36412" spans="9:54" x14ac:dyDescent="0.25">
      <c r="I36412" s="80"/>
      <c r="AX36412" s="80"/>
      <c r="AY36412" s="80"/>
      <c r="AZ36412" s="80"/>
      <c r="BA36412" s="80"/>
      <c r="BB36412" s="80"/>
    </row>
    <row r="36413" spans="9:54" x14ac:dyDescent="0.25">
      <c r="I36413" s="80"/>
      <c r="AX36413" s="80"/>
      <c r="AY36413" s="80"/>
      <c r="AZ36413" s="80"/>
      <c r="BA36413" s="80"/>
      <c r="BB36413" s="80"/>
    </row>
    <row r="36414" spans="9:54" x14ac:dyDescent="0.25">
      <c r="I36414" s="80"/>
      <c r="AX36414" s="80"/>
      <c r="AY36414" s="80"/>
      <c r="AZ36414" s="80"/>
      <c r="BA36414" s="80"/>
      <c r="BB36414" s="80"/>
    </row>
    <row r="36415" spans="9:54" x14ac:dyDescent="0.25">
      <c r="I36415" s="80"/>
      <c r="AX36415" s="80"/>
      <c r="AY36415" s="80"/>
      <c r="AZ36415" s="80"/>
      <c r="BA36415" s="80"/>
      <c r="BB36415" s="80"/>
    </row>
    <row r="36416" spans="9:54" x14ac:dyDescent="0.25">
      <c r="I36416" s="80"/>
      <c r="AX36416" s="80"/>
      <c r="AY36416" s="80"/>
      <c r="AZ36416" s="80"/>
      <c r="BA36416" s="80"/>
      <c r="BB36416" s="80"/>
    </row>
    <row r="36417" spans="9:54" x14ac:dyDescent="0.25">
      <c r="I36417" s="80"/>
      <c r="AX36417" s="80"/>
      <c r="AY36417" s="80"/>
      <c r="AZ36417" s="80"/>
      <c r="BA36417" s="80"/>
      <c r="BB36417" s="80"/>
    </row>
    <row r="36418" spans="9:54" x14ac:dyDescent="0.25">
      <c r="I36418" s="80"/>
      <c r="AX36418" s="80"/>
      <c r="AY36418" s="80"/>
      <c r="AZ36418" s="80"/>
      <c r="BA36418" s="80"/>
      <c r="BB36418" s="80"/>
    </row>
    <row r="36419" spans="9:54" x14ac:dyDescent="0.25">
      <c r="I36419" s="80"/>
      <c r="AX36419" s="80"/>
      <c r="AY36419" s="80"/>
      <c r="AZ36419" s="80"/>
      <c r="BA36419" s="80"/>
      <c r="BB36419" s="80"/>
    </row>
    <row r="36420" spans="9:54" x14ac:dyDescent="0.25">
      <c r="I36420" s="80"/>
      <c r="AX36420" s="80"/>
      <c r="AY36420" s="80"/>
      <c r="AZ36420" s="80"/>
      <c r="BA36420" s="80"/>
      <c r="BB36420" s="80"/>
    </row>
    <row r="36421" spans="9:54" x14ac:dyDescent="0.25">
      <c r="I36421" s="80"/>
      <c r="AX36421" s="80"/>
      <c r="AY36421" s="80"/>
      <c r="AZ36421" s="80"/>
      <c r="BA36421" s="80"/>
      <c r="BB36421" s="80"/>
    </row>
    <row r="36422" spans="9:54" x14ac:dyDescent="0.25">
      <c r="I36422" s="80"/>
      <c r="AX36422" s="80"/>
      <c r="AY36422" s="80"/>
      <c r="AZ36422" s="80"/>
      <c r="BA36422" s="80"/>
      <c r="BB36422" s="80"/>
    </row>
    <row r="36423" spans="9:54" x14ac:dyDescent="0.25">
      <c r="I36423" s="80"/>
      <c r="AX36423" s="80"/>
      <c r="AY36423" s="80"/>
      <c r="AZ36423" s="80"/>
      <c r="BA36423" s="80"/>
      <c r="BB36423" s="80"/>
    </row>
    <row r="36424" spans="9:54" x14ac:dyDescent="0.25">
      <c r="I36424" s="80"/>
      <c r="AX36424" s="80"/>
      <c r="AY36424" s="80"/>
      <c r="AZ36424" s="80"/>
      <c r="BA36424" s="80"/>
      <c r="BB36424" s="80"/>
    </row>
    <row r="36425" spans="9:54" x14ac:dyDescent="0.25">
      <c r="I36425" s="80"/>
      <c r="AX36425" s="80"/>
      <c r="AY36425" s="80"/>
      <c r="AZ36425" s="80"/>
      <c r="BA36425" s="80"/>
      <c r="BB36425" s="80"/>
    </row>
    <row r="36426" spans="9:54" x14ac:dyDescent="0.25">
      <c r="I36426" s="80"/>
      <c r="AX36426" s="80"/>
      <c r="AY36426" s="80"/>
      <c r="AZ36426" s="80"/>
      <c r="BA36426" s="80"/>
      <c r="BB36426" s="80"/>
    </row>
    <row r="36427" spans="9:54" x14ac:dyDescent="0.25">
      <c r="I36427" s="80"/>
      <c r="AX36427" s="80"/>
      <c r="AY36427" s="80"/>
      <c r="AZ36427" s="80"/>
      <c r="BA36427" s="80"/>
      <c r="BB36427" s="80"/>
    </row>
    <row r="36428" spans="9:54" x14ac:dyDescent="0.25">
      <c r="I36428" s="80"/>
      <c r="AX36428" s="80"/>
      <c r="AY36428" s="80"/>
      <c r="AZ36428" s="80"/>
      <c r="BA36428" s="80"/>
      <c r="BB36428" s="80"/>
    </row>
    <row r="36429" spans="9:54" x14ac:dyDescent="0.25">
      <c r="I36429" s="80"/>
      <c r="AX36429" s="80"/>
      <c r="AY36429" s="80"/>
      <c r="AZ36429" s="80"/>
      <c r="BA36429" s="80"/>
      <c r="BB36429" s="80"/>
    </row>
    <row r="36430" spans="9:54" x14ac:dyDescent="0.25">
      <c r="I36430" s="80"/>
      <c r="AX36430" s="80"/>
      <c r="AY36430" s="80"/>
      <c r="AZ36430" s="80"/>
      <c r="BA36430" s="80"/>
      <c r="BB36430" s="80"/>
    </row>
    <row r="36431" spans="9:54" x14ac:dyDescent="0.25">
      <c r="I36431" s="80"/>
      <c r="AX36431" s="80"/>
      <c r="AY36431" s="80"/>
      <c r="AZ36431" s="80"/>
      <c r="BA36431" s="80"/>
      <c r="BB36431" s="80"/>
    </row>
    <row r="36432" spans="9:54" x14ac:dyDescent="0.25">
      <c r="I36432" s="80"/>
      <c r="AX36432" s="80"/>
      <c r="AY36432" s="80"/>
      <c r="AZ36432" s="80"/>
      <c r="BA36432" s="80"/>
      <c r="BB36432" s="80"/>
    </row>
    <row r="36433" spans="9:54" x14ac:dyDescent="0.25">
      <c r="I36433" s="80"/>
      <c r="AX36433" s="80"/>
      <c r="AY36433" s="80"/>
      <c r="AZ36433" s="80"/>
      <c r="BA36433" s="80"/>
      <c r="BB36433" s="80"/>
    </row>
    <row r="36434" spans="9:54" x14ac:dyDescent="0.25">
      <c r="I36434" s="80"/>
      <c r="AX36434" s="80"/>
      <c r="AY36434" s="80"/>
      <c r="AZ36434" s="80"/>
      <c r="BA36434" s="80"/>
      <c r="BB36434" s="80"/>
    </row>
    <row r="36435" spans="9:54" x14ac:dyDescent="0.25">
      <c r="I36435" s="80"/>
      <c r="AX36435" s="80"/>
      <c r="AY36435" s="80"/>
      <c r="AZ36435" s="80"/>
      <c r="BA36435" s="80"/>
      <c r="BB36435" s="80"/>
    </row>
    <row r="36436" spans="9:54" x14ac:dyDescent="0.25">
      <c r="I36436" s="80"/>
      <c r="AX36436" s="80"/>
      <c r="AY36436" s="80"/>
      <c r="AZ36436" s="80"/>
      <c r="BA36436" s="80"/>
      <c r="BB36436" s="80"/>
    </row>
    <row r="36437" spans="9:54" x14ac:dyDescent="0.25">
      <c r="I36437" s="80"/>
      <c r="AX36437" s="80"/>
      <c r="AY36437" s="80"/>
      <c r="AZ36437" s="80"/>
      <c r="BA36437" s="80"/>
      <c r="BB36437" s="80"/>
    </row>
    <row r="36438" spans="9:54" x14ac:dyDescent="0.25">
      <c r="I36438" s="80"/>
      <c r="AX36438" s="80"/>
      <c r="AY36438" s="80"/>
      <c r="AZ36438" s="80"/>
      <c r="BA36438" s="80"/>
      <c r="BB36438" s="80"/>
    </row>
    <row r="36439" spans="9:54" x14ac:dyDescent="0.25">
      <c r="I36439" s="80"/>
      <c r="AX36439" s="80"/>
      <c r="AY36439" s="80"/>
      <c r="AZ36439" s="80"/>
      <c r="BA36439" s="80"/>
      <c r="BB36439" s="80"/>
    </row>
    <row r="36440" spans="9:54" x14ac:dyDescent="0.25">
      <c r="I36440" s="80"/>
      <c r="AX36440" s="80"/>
      <c r="AY36440" s="80"/>
      <c r="AZ36440" s="80"/>
      <c r="BA36440" s="80"/>
      <c r="BB36440" s="80"/>
    </row>
    <row r="36441" spans="9:54" x14ac:dyDescent="0.25">
      <c r="I36441" s="80"/>
      <c r="AX36441" s="80"/>
      <c r="AY36441" s="80"/>
      <c r="AZ36441" s="80"/>
      <c r="BA36441" s="80"/>
      <c r="BB36441" s="80"/>
    </row>
    <row r="36442" spans="9:54" x14ac:dyDescent="0.25">
      <c r="I36442" s="80"/>
      <c r="AX36442" s="80"/>
      <c r="AY36442" s="80"/>
      <c r="AZ36442" s="80"/>
      <c r="BA36442" s="80"/>
      <c r="BB36442" s="80"/>
    </row>
    <row r="36443" spans="9:54" x14ac:dyDescent="0.25">
      <c r="I36443" s="80"/>
      <c r="AX36443" s="80"/>
      <c r="AY36443" s="80"/>
      <c r="AZ36443" s="80"/>
      <c r="BA36443" s="80"/>
      <c r="BB36443" s="80"/>
    </row>
    <row r="36444" spans="9:54" x14ac:dyDescent="0.25">
      <c r="I36444" s="80"/>
      <c r="AX36444" s="80"/>
      <c r="AY36444" s="80"/>
      <c r="AZ36444" s="80"/>
      <c r="BA36444" s="80"/>
      <c r="BB36444" s="80"/>
    </row>
    <row r="36445" spans="9:54" x14ac:dyDescent="0.25">
      <c r="I36445" s="80"/>
      <c r="AX36445" s="80"/>
      <c r="AY36445" s="80"/>
      <c r="AZ36445" s="80"/>
      <c r="BA36445" s="80"/>
      <c r="BB36445" s="80"/>
    </row>
    <row r="36446" spans="9:54" x14ac:dyDescent="0.25">
      <c r="I36446" s="80"/>
      <c r="AX36446" s="80"/>
      <c r="AY36446" s="80"/>
      <c r="AZ36446" s="80"/>
      <c r="BA36446" s="80"/>
      <c r="BB36446" s="80"/>
    </row>
    <row r="36447" spans="9:54" x14ac:dyDescent="0.25">
      <c r="I36447" s="80"/>
      <c r="AX36447" s="80"/>
      <c r="AY36447" s="80"/>
      <c r="AZ36447" s="80"/>
      <c r="BA36447" s="80"/>
      <c r="BB36447" s="80"/>
    </row>
    <row r="36448" spans="9:54" x14ac:dyDescent="0.25">
      <c r="I36448" s="80"/>
      <c r="AX36448" s="80"/>
      <c r="AY36448" s="80"/>
      <c r="AZ36448" s="80"/>
      <c r="BA36448" s="80"/>
      <c r="BB36448" s="80"/>
    </row>
    <row r="36449" spans="9:54" x14ac:dyDescent="0.25">
      <c r="I36449" s="80"/>
      <c r="AX36449" s="80"/>
      <c r="AY36449" s="80"/>
      <c r="AZ36449" s="80"/>
      <c r="BA36449" s="80"/>
      <c r="BB36449" s="80"/>
    </row>
    <row r="36450" spans="9:54" x14ac:dyDescent="0.25">
      <c r="I36450" s="80"/>
      <c r="AX36450" s="80"/>
      <c r="AY36450" s="80"/>
      <c r="AZ36450" s="80"/>
      <c r="BA36450" s="80"/>
      <c r="BB36450" s="80"/>
    </row>
    <row r="36451" spans="9:54" x14ac:dyDescent="0.25">
      <c r="I36451" s="80"/>
      <c r="AX36451" s="80"/>
      <c r="AY36451" s="80"/>
      <c r="AZ36451" s="80"/>
      <c r="BA36451" s="80"/>
      <c r="BB36451" s="80"/>
    </row>
    <row r="36452" spans="9:54" x14ac:dyDescent="0.25">
      <c r="I36452" s="80"/>
      <c r="AX36452" s="80"/>
      <c r="AY36452" s="80"/>
      <c r="AZ36452" s="80"/>
      <c r="BA36452" s="80"/>
      <c r="BB36452" s="80"/>
    </row>
    <row r="36453" spans="9:54" x14ac:dyDescent="0.25">
      <c r="I36453" s="80"/>
      <c r="AX36453" s="80"/>
      <c r="AY36453" s="80"/>
      <c r="AZ36453" s="80"/>
      <c r="BA36453" s="80"/>
      <c r="BB36453" s="80"/>
    </row>
    <row r="36454" spans="9:54" x14ac:dyDescent="0.25">
      <c r="I36454" s="80"/>
      <c r="AX36454" s="80"/>
      <c r="AY36454" s="80"/>
      <c r="AZ36454" s="80"/>
      <c r="BA36454" s="80"/>
      <c r="BB36454" s="80"/>
    </row>
    <row r="36455" spans="9:54" x14ac:dyDescent="0.25">
      <c r="I36455" s="80"/>
      <c r="AX36455" s="80"/>
      <c r="AY36455" s="80"/>
      <c r="AZ36455" s="80"/>
      <c r="BA36455" s="80"/>
      <c r="BB36455" s="80"/>
    </row>
    <row r="36456" spans="9:54" x14ac:dyDescent="0.25">
      <c r="I36456" s="80"/>
      <c r="AX36456" s="80"/>
      <c r="AY36456" s="80"/>
      <c r="AZ36456" s="80"/>
      <c r="BA36456" s="80"/>
      <c r="BB36456" s="80"/>
    </row>
    <row r="36457" spans="9:54" x14ac:dyDescent="0.25">
      <c r="I36457" s="80"/>
      <c r="AX36457" s="80"/>
      <c r="AY36457" s="80"/>
      <c r="AZ36457" s="80"/>
      <c r="BA36457" s="80"/>
      <c r="BB36457" s="80"/>
    </row>
    <row r="36458" spans="9:54" x14ac:dyDescent="0.25">
      <c r="I36458" s="80"/>
      <c r="AX36458" s="80"/>
      <c r="AY36458" s="80"/>
      <c r="AZ36458" s="80"/>
      <c r="BA36458" s="80"/>
      <c r="BB36458" s="80"/>
    </row>
    <row r="36459" spans="9:54" x14ac:dyDescent="0.25">
      <c r="I36459" s="80"/>
      <c r="AX36459" s="80"/>
      <c r="AY36459" s="80"/>
      <c r="AZ36459" s="80"/>
      <c r="BA36459" s="80"/>
      <c r="BB36459" s="80"/>
    </row>
    <row r="36460" spans="9:54" x14ac:dyDescent="0.25">
      <c r="I36460" s="80"/>
      <c r="AX36460" s="80"/>
      <c r="AY36460" s="80"/>
      <c r="AZ36460" s="80"/>
      <c r="BA36460" s="80"/>
      <c r="BB36460" s="80"/>
    </row>
    <row r="36461" spans="9:54" x14ac:dyDescent="0.25">
      <c r="I36461" s="80"/>
      <c r="AX36461" s="80"/>
      <c r="AY36461" s="80"/>
      <c r="AZ36461" s="80"/>
      <c r="BA36461" s="80"/>
      <c r="BB36461" s="80"/>
    </row>
    <row r="36462" spans="9:54" x14ac:dyDescent="0.25">
      <c r="I36462" s="80"/>
      <c r="AX36462" s="80"/>
      <c r="AY36462" s="80"/>
      <c r="AZ36462" s="80"/>
      <c r="BA36462" s="80"/>
      <c r="BB36462" s="80"/>
    </row>
    <row r="36463" spans="9:54" x14ac:dyDescent="0.25">
      <c r="I36463" s="80"/>
      <c r="AX36463" s="80"/>
      <c r="AY36463" s="80"/>
      <c r="AZ36463" s="80"/>
      <c r="BA36463" s="80"/>
      <c r="BB36463" s="80"/>
    </row>
    <row r="36464" spans="9:54" x14ac:dyDescent="0.25">
      <c r="I36464" s="80"/>
      <c r="AX36464" s="80"/>
      <c r="AY36464" s="80"/>
      <c r="AZ36464" s="80"/>
      <c r="BA36464" s="80"/>
      <c r="BB36464" s="80"/>
    </row>
    <row r="36465" spans="9:54" x14ac:dyDescent="0.25">
      <c r="I36465" s="80"/>
      <c r="AX36465" s="80"/>
      <c r="AY36465" s="80"/>
      <c r="AZ36465" s="80"/>
      <c r="BA36465" s="80"/>
      <c r="BB36465" s="80"/>
    </row>
    <row r="36466" spans="9:54" x14ac:dyDescent="0.25">
      <c r="I36466" s="80"/>
      <c r="AX36466" s="80"/>
      <c r="AY36466" s="80"/>
      <c r="AZ36466" s="80"/>
      <c r="BA36466" s="80"/>
      <c r="BB36466" s="80"/>
    </row>
    <row r="36467" spans="9:54" x14ac:dyDescent="0.25">
      <c r="I36467" s="80"/>
      <c r="AX36467" s="80"/>
      <c r="AY36467" s="80"/>
      <c r="AZ36467" s="80"/>
      <c r="BA36467" s="80"/>
      <c r="BB36467" s="80"/>
    </row>
    <row r="36468" spans="9:54" x14ac:dyDescent="0.25">
      <c r="I36468" s="80"/>
      <c r="AX36468" s="80"/>
      <c r="AY36468" s="80"/>
      <c r="AZ36468" s="80"/>
      <c r="BA36468" s="80"/>
      <c r="BB36468" s="80"/>
    </row>
    <row r="36469" spans="9:54" x14ac:dyDescent="0.25">
      <c r="I36469" s="80"/>
      <c r="AX36469" s="80"/>
      <c r="AY36469" s="80"/>
      <c r="AZ36469" s="80"/>
      <c r="BA36469" s="80"/>
      <c r="BB36469" s="80"/>
    </row>
    <row r="36470" spans="9:54" x14ac:dyDescent="0.25">
      <c r="I36470" s="80"/>
      <c r="AX36470" s="80"/>
      <c r="AY36470" s="80"/>
      <c r="AZ36470" s="80"/>
      <c r="BA36470" s="80"/>
      <c r="BB36470" s="80"/>
    </row>
    <row r="36471" spans="9:54" x14ac:dyDescent="0.25">
      <c r="I36471" s="80"/>
      <c r="AX36471" s="80"/>
      <c r="AY36471" s="80"/>
      <c r="AZ36471" s="80"/>
      <c r="BA36471" s="80"/>
      <c r="BB36471" s="80"/>
    </row>
    <row r="36472" spans="9:54" x14ac:dyDescent="0.25">
      <c r="I36472" s="80"/>
      <c r="AX36472" s="80"/>
      <c r="AY36472" s="80"/>
      <c r="AZ36472" s="80"/>
      <c r="BA36472" s="80"/>
      <c r="BB36472" s="80"/>
    </row>
    <row r="36473" spans="9:54" x14ac:dyDescent="0.25">
      <c r="I36473" s="80"/>
      <c r="AX36473" s="80"/>
      <c r="AY36473" s="80"/>
      <c r="AZ36473" s="80"/>
      <c r="BA36473" s="80"/>
      <c r="BB36473" s="80"/>
    </row>
    <row r="36474" spans="9:54" x14ac:dyDescent="0.25">
      <c r="I36474" s="80"/>
      <c r="AX36474" s="80"/>
      <c r="AY36474" s="80"/>
      <c r="AZ36474" s="80"/>
      <c r="BA36474" s="80"/>
      <c r="BB36474" s="80"/>
    </row>
    <row r="36475" spans="9:54" x14ac:dyDescent="0.25">
      <c r="I36475" s="80"/>
      <c r="AX36475" s="80"/>
      <c r="AY36475" s="80"/>
      <c r="AZ36475" s="80"/>
      <c r="BA36475" s="80"/>
      <c r="BB36475" s="80"/>
    </row>
    <row r="36476" spans="9:54" x14ac:dyDescent="0.25">
      <c r="I36476" s="80"/>
      <c r="AX36476" s="80"/>
      <c r="AY36476" s="80"/>
      <c r="AZ36476" s="80"/>
      <c r="BA36476" s="80"/>
      <c r="BB36476" s="80"/>
    </row>
    <row r="36477" spans="9:54" x14ac:dyDescent="0.25">
      <c r="I36477" s="80"/>
      <c r="AX36477" s="80"/>
      <c r="AY36477" s="80"/>
      <c r="AZ36477" s="80"/>
      <c r="BA36477" s="80"/>
      <c r="BB36477" s="80"/>
    </row>
    <row r="36478" spans="9:54" x14ac:dyDescent="0.25">
      <c r="I36478" s="80"/>
      <c r="AX36478" s="80"/>
      <c r="AY36478" s="80"/>
      <c r="AZ36478" s="80"/>
      <c r="BA36478" s="80"/>
      <c r="BB36478" s="80"/>
    </row>
    <row r="36479" spans="9:54" x14ac:dyDescent="0.25">
      <c r="I36479" s="80"/>
      <c r="AX36479" s="80"/>
      <c r="AY36479" s="80"/>
      <c r="AZ36479" s="80"/>
      <c r="BA36479" s="80"/>
      <c r="BB36479" s="80"/>
    </row>
    <row r="36480" spans="9:54" x14ac:dyDescent="0.25">
      <c r="I36480" s="80"/>
      <c r="AX36480" s="80"/>
      <c r="AY36480" s="80"/>
      <c r="AZ36480" s="80"/>
      <c r="BA36480" s="80"/>
      <c r="BB36480" s="80"/>
    </row>
    <row r="36481" spans="9:54" x14ac:dyDescent="0.25">
      <c r="I36481" s="80"/>
      <c r="AX36481" s="80"/>
      <c r="AY36481" s="80"/>
      <c r="AZ36481" s="80"/>
      <c r="BA36481" s="80"/>
      <c r="BB36481" s="80"/>
    </row>
    <row r="36482" spans="9:54" x14ac:dyDescent="0.25">
      <c r="I36482" s="80"/>
      <c r="AX36482" s="80"/>
      <c r="AY36482" s="80"/>
      <c r="AZ36482" s="80"/>
      <c r="BA36482" s="80"/>
      <c r="BB36482" s="80"/>
    </row>
    <row r="36483" spans="9:54" x14ac:dyDescent="0.25">
      <c r="I36483" s="80"/>
      <c r="AX36483" s="80"/>
      <c r="AY36483" s="80"/>
      <c r="AZ36483" s="80"/>
      <c r="BA36483" s="80"/>
      <c r="BB36483" s="80"/>
    </row>
    <row r="36484" spans="9:54" x14ac:dyDescent="0.25">
      <c r="I36484" s="80"/>
      <c r="AX36484" s="80"/>
      <c r="AY36484" s="80"/>
      <c r="AZ36484" s="80"/>
      <c r="BA36484" s="80"/>
      <c r="BB36484" s="80"/>
    </row>
    <row r="36485" spans="9:54" x14ac:dyDescent="0.25">
      <c r="I36485" s="80"/>
      <c r="AX36485" s="80"/>
      <c r="AY36485" s="80"/>
      <c r="AZ36485" s="80"/>
      <c r="BA36485" s="80"/>
      <c r="BB36485" s="80"/>
    </row>
    <row r="36486" spans="9:54" x14ac:dyDescent="0.25">
      <c r="I36486" s="80"/>
      <c r="AX36486" s="80"/>
      <c r="AY36486" s="80"/>
      <c r="AZ36486" s="80"/>
      <c r="BA36486" s="80"/>
      <c r="BB36486" s="80"/>
    </row>
    <row r="36487" spans="9:54" x14ac:dyDescent="0.25">
      <c r="I36487" s="80"/>
      <c r="AX36487" s="80"/>
      <c r="AY36487" s="80"/>
      <c r="AZ36487" s="80"/>
      <c r="BA36487" s="80"/>
      <c r="BB36487" s="80"/>
    </row>
    <row r="36488" spans="9:54" x14ac:dyDescent="0.25">
      <c r="I36488" s="80"/>
      <c r="AX36488" s="80"/>
      <c r="AY36488" s="80"/>
      <c r="AZ36488" s="80"/>
      <c r="BA36488" s="80"/>
      <c r="BB36488" s="80"/>
    </row>
    <row r="36489" spans="9:54" x14ac:dyDescent="0.25">
      <c r="I36489" s="80"/>
      <c r="AX36489" s="80"/>
      <c r="AY36489" s="80"/>
      <c r="AZ36489" s="80"/>
      <c r="BA36489" s="80"/>
      <c r="BB36489" s="80"/>
    </row>
    <row r="36490" spans="9:54" x14ac:dyDescent="0.25">
      <c r="I36490" s="80"/>
      <c r="AX36490" s="80"/>
      <c r="AY36490" s="80"/>
      <c r="AZ36490" s="80"/>
      <c r="BA36490" s="80"/>
      <c r="BB36490" s="80"/>
    </row>
    <row r="36491" spans="9:54" x14ac:dyDescent="0.25">
      <c r="I36491" s="80"/>
      <c r="AX36491" s="80"/>
      <c r="AY36491" s="80"/>
      <c r="AZ36491" s="80"/>
      <c r="BA36491" s="80"/>
      <c r="BB36491" s="80"/>
    </row>
    <row r="36492" spans="9:54" x14ac:dyDescent="0.25">
      <c r="I36492" s="80"/>
      <c r="AX36492" s="80"/>
      <c r="AY36492" s="80"/>
      <c r="AZ36492" s="80"/>
      <c r="BA36492" s="80"/>
      <c r="BB36492" s="80"/>
    </row>
    <row r="36493" spans="9:54" x14ac:dyDescent="0.25">
      <c r="I36493" s="80"/>
      <c r="AX36493" s="80"/>
      <c r="AY36493" s="80"/>
      <c r="AZ36493" s="80"/>
      <c r="BA36493" s="80"/>
      <c r="BB36493" s="80"/>
    </row>
    <row r="36494" spans="9:54" x14ac:dyDescent="0.25">
      <c r="I36494" s="80"/>
      <c r="AX36494" s="80"/>
      <c r="AY36494" s="80"/>
      <c r="AZ36494" s="80"/>
      <c r="BA36494" s="80"/>
      <c r="BB36494" s="80"/>
    </row>
    <row r="36495" spans="9:54" x14ac:dyDescent="0.25">
      <c r="I36495" s="80"/>
      <c r="AX36495" s="80"/>
      <c r="AY36495" s="80"/>
      <c r="AZ36495" s="80"/>
      <c r="BA36495" s="80"/>
      <c r="BB36495" s="80"/>
    </row>
    <row r="36496" spans="9:54" x14ac:dyDescent="0.25">
      <c r="I36496" s="80"/>
      <c r="AX36496" s="80"/>
      <c r="AY36496" s="80"/>
      <c r="AZ36496" s="80"/>
      <c r="BA36496" s="80"/>
      <c r="BB36496" s="80"/>
    </row>
    <row r="36497" spans="9:54" x14ac:dyDescent="0.25">
      <c r="I36497" s="80"/>
      <c r="AX36497" s="80"/>
      <c r="AY36497" s="80"/>
      <c r="AZ36497" s="80"/>
      <c r="BA36497" s="80"/>
      <c r="BB36497" s="80"/>
    </row>
    <row r="36498" spans="9:54" x14ac:dyDescent="0.25">
      <c r="I36498" s="80"/>
      <c r="AX36498" s="80"/>
      <c r="AY36498" s="80"/>
      <c r="AZ36498" s="80"/>
      <c r="BA36498" s="80"/>
      <c r="BB36498" s="80"/>
    </row>
    <row r="36499" spans="9:54" x14ac:dyDescent="0.25">
      <c r="I36499" s="80"/>
      <c r="AX36499" s="80"/>
      <c r="AY36499" s="80"/>
      <c r="AZ36499" s="80"/>
      <c r="BA36499" s="80"/>
      <c r="BB36499" s="80"/>
    </row>
    <row r="36500" spans="9:54" x14ac:dyDescent="0.25">
      <c r="I36500" s="80"/>
      <c r="AX36500" s="80"/>
      <c r="AY36500" s="80"/>
      <c r="AZ36500" s="80"/>
      <c r="BA36500" s="80"/>
      <c r="BB36500" s="80"/>
    </row>
    <row r="36501" spans="9:54" x14ac:dyDescent="0.25">
      <c r="I36501" s="80"/>
      <c r="AX36501" s="80"/>
      <c r="AY36501" s="80"/>
      <c r="AZ36501" s="80"/>
      <c r="BA36501" s="80"/>
      <c r="BB36501" s="80"/>
    </row>
    <row r="36502" spans="9:54" x14ac:dyDescent="0.25">
      <c r="I36502" s="80"/>
      <c r="AX36502" s="80"/>
      <c r="AY36502" s="80"/>
      <c r="AZ36502" s="80"/>
      <c r="BA36502" s="80"/>
      <c r="BB36502" s="80"/>
    </row>
    <row r="36503" spans="9:54" x14ac:dyDescent="0.25">
      <c r="I36503" s="80"/>
      <c r="AX36503" s="80"/>
      <c r="AY36503" s="80"/>
      <c r="AZ36503" s="80"/>
      <c r="BA36503" s="80"/>
      <c r="BB36503" s="80"/>
    </row>
    <row r="36504" spans="9:54" x14ac:dyDescent="0.25">
      <c r="I36504" s="80"/>
      <c r="AX36504" s="80"/>
      <c r="AY36504" s="80"/>
      <c r="AZ36504" s="80"/>
      <c r="BA36504" s="80"/>
      <c r="BB36504" s="80"/>
    </row>
    <row r="36505" spans="9:54" x14ac:dyDescent="0.25">
      <c r="I36505" s="80"/>
      <c r="AX36505" s="80"/>
      <c r="AY36505" s="80"/>
      <c r="AZ36505" s="80"/>
      <c r="BA36505" s="80"/>
      <c r="BB36505" s="80"/>
    </row>
    <row r="36506" spans="9:54" x14ac:dyDescent="0.25">
      <c r="I36506" s="80"/>
      <c r="AX36506" s="80"/>
      <c r="AY36506" s="80"/>
      <c r="AZ36506" s="80"/>
      <c r="BA36506" s="80"/>
      <c r="BB36506" s="80"/>
    </row>
    <row r="36507" spans="9:54" x14ac:dyDescent="0.25">
      <c r="I36507" s="80"/>
      <c r="AX36507" s="80"/>
      <c r="AY36507" s="80"/>
      <c r="AZ36507" s="80"/>
      <c r="BA36507" s="80"/>
      <c r="BB36507" s="80"/>
    </row>
    <row r="36508" spans="9:54" x14ac:dyDescent="0.25">
      <c r="I36508" s="80"/>
      <c r="AX36508" s="80"/>
      <c r="AY36508" s="80"/>
      <c r="AZ36508" s="80"/>
      <c r="BA36508" s="80"/>
      <c r="BB36508" s="80"/>
    </row>
    <row r="36509" spans="9:54" x14ac:dyDescent="0.25">
      <c r="I36509" s="80"/>
      <c r="AX36509" s="80"/>
      <c r="AY36509" s="80"/>
      <c r="AZ36509" s="80"/>
      <c r="BA36509" s="80"/>
      <c r="BB36509" s="80"/>
    </row>
    <row r="36510" spans="9:54" x14ac:dyDescent="0.25">
      <c r="I36510" s="80"/>
      <c r="AX36510" s="80"/>
      <c r="AY36510" s="80"/>
      <c r="AZ36510" s="80"/>
      <c r="BA36510" s="80"/>
      <c r="BB36510" s="80"/>
    </row>
    <row r="36511" spans="9:54" x14ac:dyDescent="0.25">
      <c r="I36511" s="80"/>
      <c r="AX36511" s="80"/>
      <c r="AY36511" s="80"/>
      <c r="AZ36511" s="80"/>
      <c r="BA36511" s="80"/>
      <c r="BB36511" s="80"/>
    </row>
    <row r="36512" spans="9:54" x14ac:dyDescent="0.25">
      <c r="I36512" s="80"/>
      <c r="AX36512" s="80"/>
      <c r="AY36512" s="80"/>
      <c r="AZ36512" s="80"/>
      <c r="BA36512" s="80"/>
      <c r="BB36512" s="80"/>
    </row>
    <row r="36513" spans="9:54" x14ac:dyDescent="0.25">
      <c r="I36513" s="80"/>
      <c r="AX36513" s="80"/>
      <c r="AY36513" s="80"/>
      <c r="AZ36513" s="80"/>
      <c r="BA36513" s="80"/>
      <c r="BB36513" s="80"/>
    </row>
    <row r="36514" spans="9:54" x14ac:dyDescent="0.25">
      <c r="I36514" s="80"/>
      <c r="AX36514" s="80"/>
      <c r="AY36514" s="80"/>
      <c r="AZ36514" s="80"/>
      <c r="BA36514" s="80"/>
      <c r="BB36514" s="80"/>
    </row>
    <row r="36515" spans="9:54" x14ac:dyDescent="0.25">
      <c r="I36515" s="80"/>
      <c r="AX36515" s="80"/>
      <c r="AY36515" s="80"/>
      <c r="AZ36515" s="80"/>
      <c r="BA36515" s="80"/>
      <c r="BB36515" s="80"/>
    </row>
    <row r="36516" spans="9:54" x14ac:dyDescent="0.25">
      <c r="I36516" s="80"/>
      <c r="AX36516" s="80"/>
      <c r="AY36516" s="80"/>
      <c r="AZ36516" s="80"/>
      <c r="BA36516" s="80"/>
      <c r="BB36516" s="80"/>
    </row>
    <row r="36517" spans="9:54" x14ac:dyDescent="0.25">
      <c r="I36517" s="80"/>
      <c r="AX36517" s="80"/>
      <c r="AY36517" s="80"/>
      <c r="AZ36517" s="80"/>
      <c r="BA36517" s="80"/>
      <c r="BB36517" s="80"/>
    </row>
    <row r="36518" spans="9:54" x14ac:dyDescent="0.25">
      <c r="I36518" s="80"/>
      <c r="AX36518" s="80"/>
      <c r="AY36518" s="80"/>
      <c r="AZ36518" s="80"/>
      <c r="BA36518" s="80"/>
      <c r="BB36518" s="80"/>
    </row>
    <row r="36519" spans="9:54" x14ac:dyDescent="0.25">
      <c r="I36519" s="80"/>
      <c r="AX36519" s="80"/>
      <c r="AY36519" s="80"/>
      <c r="AZ36519" s="80"/>
      <c r="BA36519" s="80"/>
      <c r="BB36519" s="80"/>
    </row>
    <row r="36520" spans="9:54" x14ac:dyDescent="0.25">
      <c r="I36520" s="80"/>
      <c r="AX36520" s="80"/>
      <c r="AY36520" s="80"/>
      <c r="AZ36520" s="80"/>
      <c r="BA36520" s="80"/>
      <c r="BB36520" s="80"/>
    </row>
    <row r="36521" spans="9:54" x14ac:dyDescent="0.25">
      <c r="I36521" s="80"/>
      <c r="AX36521" s="80"/>
      <c r="AY36521" s="80"/>
      <c r="AZ36521" s="80"/>
      <c r="BA36521" s="80"/>
      <c r="BB36521" s="80"/>
    </row>
    <row r="36522" spans="9:54" x14ac:dyDescent="0.25">
      <c r="I36522" s="80"/>
      <c r="AX36522" s="80"/>
      <c r="AY36522" s="80"/>
      <c r="AZ36522" s="80"/>
      <c r="BA36522" s="80"/>
      <c r="BB36522" s="80"/>
    </row>
    <row r="36523" spans="9:54" x14ac:dyDescent="0.25">
      <c r="I36523" s="80"/>
      <c r="AX36523" s="80"/>
      <c r="AY36523" s="80"/>
      <c r="AZ36523" s="80"/>
      <c r="BA36523" s="80"/>
      <c r="BB36523" s="80"/>
    </row>
    <row r="36524" spans="9:54" x14ac:dyDescent="0.25">
      <c r="I36524" s="80"/>
      <c r="AX36524" s="80"/>
      <c r="AY36524" s="80"/>
      <c r="AZ36524" s="80"/>
      <c r="BA36524" s="80"/>
      <c r="BB36524" s="80"/>
    </row>
    <row r="36525" spans="9:54" x14ac:dyDescent="0.25">
      <c r="I36525" s="80"/>
      <c r="AX36525" s="80"/>
      <c r="AY36525" s="80"/>
      <c r="AZ36525" s="80"/>
      <c r="BA36525" s="80"/>
      <c r="BB36525" s="80"/>
    </row>
    <row r="36526" spans="9:54" x14ac:dyDescent="0.25">
      <c r="I36526" s="80"/>
      <c r="AX36526" s="80"/>
      <c r="AY36526" s="80"/>
      <c r="AZ36526" s="80"/>
      <c r="BA36526" s="80"/>
      <c r="BB36526" s="80"/>
    </row>
    <row r="36527" spans="9:54" x14ac:dyDescent="0.25">
      <c r="I36527" s="80"/>
      <c r="AX36527" s="80"/>
      <c r="AY36527" s="80"/>
      <c r="AZ36527" s="80"/>
      <c r="BA36527" s="80"/>
      <c r="BB36527" s="80"/>
    </row>
    <row r="36528" spans="9:54" x14ac:dyDescent="0.25">
      <c r="I36528" s="80"/>
      <c r="AX36528" s="80"/>
      <c r="AY36528" s="80"/>
      <c r="AZ36528" s="80"/>
      <c r="BA36528" s="80"/>
      <c r="BB36528" s="80"/>
    </row>
    <row r="36529" spans="9:54" x14ac:dyDescent="0.25">
      <c r="I36529" s="80"/>
      <c r="AX36529" s="80"/>
      <c r="AY36529" s="80"/>
      <c r="AZ36529" s="80"/>
      <c r="BA36529" s="80"/>
      <c r="BB36529" s="80"/>
    </row>
    <row r="36530" spans="9:54" x14ac:dyDescent="0.25">
      <c r="I36530" s="80"/>
      <c r="AX36530" s="80"/>
      <c r="AY36530" s="80"/>
      <c r="AZ36530" s="80"/>
      <c r="BA36530" s="80"/>
      <c r="BB36530" s="80"/>
    </row>
    <row r="36531" spans="9:54" x14ac:dyDescent="0.25">
      <c r="I36531" s="80"/>
      <c r="AX36531" s="80"/>
      <c r="AY36531" s="80"/>
      <c r="AZ36531" s="80"/>
      <c r="BA36531" s="80"/>
      <c r="BB36531" s="80"/>
    </row>
    <row r="36532" spans="9:54" x14ac:dyDescent="0.25">
      <c r="I36532" s="80"/>
      <c r="AX36532" s="80"/>
      <c r="AY36532" s="80"/>
      <c r="AZ36532" s="80"/>
      <c r="BA36532" s="80"/>
      <c r="BB36532" s="80"/>
    </row>
    <row r="36533" spans="9:54" x14ac:dyDescent="0.25">
      <c r="I36533" s="80"/>
      <c r="AX36533" s="80"/>
      <c r="AY36533" s="80"/>
      <c r="AZ36533" s="80"/>
      <c r="BA36533" s="80"/>
      <c r="BB36533" s="80"/>
    </row>
    <row r="36534" spans="9:54" x14ac:dyDescent="0.25">
      <c r="I36534" s="80"/>
      <c r="AX36534" s="80"/>
      <c r="AY36534" s="80"/>
      <c r="AZ36534" s="80"/>
      <c r="BA36534" s="80"/>
      <c r="BB36534" s="80"/>
    </row>
    <row r="36535" spans="9:54" x14ac:dyDescent="0.25">
      <c r="I36535" s="80"/>
      <c r="AX36535" s="80"/>
      <c r="AY36535" s="80"/>
      <c r="AZ36535" s="80"/>
      <c r="BA36535" s="80"/>
      <c r="BB36535" s="80"/>
    </row>
    <row r="36536" spans="9:54" x14ac:dyDescent="0.25">
      <c r="I36536" s="80"/>
      <c r="AX36536" s="80"/>
      <c r="AY36536" s="80"/>
      <c r="AZ36536" s="80"/>
      <c r="BA36536" s="80"/>
      <c r="BB36536" s="80"/>
    </row>
    <row r="36537" spans="9:54" x14ac:dyDescent="0.25">
      <c r="I36537" s="80"/>
      <c r="AX36537" s="80"/>
      <c r="AY36537" s="80"/>
      <c r="AZ36537" s="80"/>
      <c r="BA36537" s="80"/>
      <c r="BB36537" s="80"/>
    </row>
    <row r="36538" spans="9:54" x14ac:dyDescent="0.25">
      <c r="I36538" s="80"/>
      <c r="AX36538" s="80"/>
      <c r="AY36538" s="80"/>
      <c r="AZ36538" s="80"/>
      <c r="BA36538" s="80"/>
      <c r="BB36538" s="80"/>
    </row>
    <row r="36539" spans="9:54" x14ac:dyDescent="0.25">
      <c r="I36539" s="80"/>
      <c r="AX36539" s="80"/>
      <c r="AY36539" s="80"/>
      <c r="AZ36539" s="80"/>
      <c r="BA36539" s="80"/>
      <c r="BB36539" s="80"/>
    </row>
    <row r="36540" spans="9:54" x14ac:dyDescent="0.25">
      <c r="I36540" s="80"/>
      <c r="AX36540" s="80"/>
      <c r="AY36540" s="80"/>
      <c r="AZ36540" s="80"/>
      <c r="BA36540" s="80"/>
      <c r="BB36540" s="80"/>
    </row>
    <row r="36541" spans="9:54" x14ac:dyDescent="0.25">
      <c r="I36541" s="80"/>
      <c r="AX36541" s="80"/>
      <c r="AY36541" s="80"/>
      <c r="AZ36541" s="80"/>
      <c r="BA36541" s="80"/>
      <c r="BB36541" s="80"/>
    </row>
    <row r="36542" spans="9:54" x14ac:dyDescent="0.25">
      <c r="I36542" s="80"/>
      <c r="AX36542" s="80"/>
      <c r="AY36542" s="80"/>
      <c r="AZ36542" s="80"/>
      <c r="BA36542" s="80"/>
      <c r="BB36542" s="80"/>
    </row>
    <row r="36543" spans="9:54" x14ac:dyDescent="0.25">
      <c r="I36543" s="80"/>
      <c r="AX36543" s="80"/>
      <c r="AY36543" s="80"/>
      <c r="AZ36543" s="80"/>
      <c r="BA36543" s="80"/>
      <c r="BB36543" s="80"/>
    </row>
    <row r="36544" spans="9:54" x14ac:dyDescent="0.25">
      <c r="I36544" s="80"/>
      <c r="AX36544" s="80"/>
      <c r="AY36544" s="80"/>
      <c r="AZ36544" s="80"/>
      <c r="BA36544" s="80"/>
      <c r="BB36544" s="80"/>
    </row>
    <row r="36545" spans="9:54" x14ac:dyDescent="0.25">
      <c r="I36545" s="80"/>
      <c r="AX36545" s="80"/>
      <c r="AY36545" s="80"/>
      <c r="AZ36545" s="80"/>
      <c r="BA36545" s="80"/>
      <c r="BB36545" s="80"/>
    </row>
    <row r="36546" spans="9:54" x14ac:dyDescent="0.25">
      <c r="I36546" s="80"/>
      <c r="AX36546" s="80"/>
      <c r="AY36546" s="80"/>
      <c r="AZ36546" s="80"/>
      <c r="BA36546" s="80"/>
      <c r="BB36546" s="80"/>
    </row>
    <row r="36547" spans="9:54" x14ac:dyDescent="0.25">
      <c r="I36547" s="80"/>
      <c r="AX36547" s="80"/>
      <c r="AY36547" s="80"/>
      <c r="AZ36547" s="80"/>
      <c r="BA36547" s="80"/>
      <c r="BB36547" s="80"/>
    </row>
    <row r="36548" spans="9:54" x14ac:dyDescent="0.25">
      <c r="I36548" s="80"/>
      <c r="AX36548" s="80"/>
      <c r="AY36548" s="80"/>
      <c r="AZ36548" s="80"/>
      <c r="BA36548" s="80"/>
      <c r="BB36548" s="80"/>
    </row>
    <row r="36549" spans="9:54" x14ac:dyDescent="0.25">
      <c r="I36549" s="80"/>
      <c r="AX36549" s="80"/>
      <c r="AY36549" s="80"/>
      <c r="AZ36549" s="80"/>
      <c r="BA36549" s="80"/>
      <c r="BB36549" s="80"/>
    </row>
    <row r="36550" spans="9:54" x14ac:dyDescent="0.25">
      <c r="I36550" s="80"/>
      <c r="AX36550" s="80"/>
      <c r="AY36550" s="80"/>
      <c r="AZ36550" s="80"/>
      <c r="BA36550" s="80"/>
      <c r="BB36550" s="80"/>
    </row>
    <row r="36551" spans="9:54" x14ac:dyDescent="0.25">
      <c r="I36551" s="80"/>
      <c r="AX36551" s="80"/>
      <c r="AY36551" s="80"/>
      <c r="AZ36551" s="80"/>
      <c r="BA36551" s="80"/>
      <c r="BB36551" s="80"/>
    </row>
    <row r="36552" spans="9:54" x14ac:dyDescent="0.25">
      <c r="I36552" s="80"/>
      <c r="AX36552" s="80"/>
      <c r="AY36552" s="80"/>
      <c r="AZ36552" s="80"/>
      <c r="BA36552" s="80"/>
      <c r="BB36552" s="80"/>
    </row>
    <row r="36553" spans="9:54" x14ac:dyDescent="0.25">
      <c r="I36553" s="80"/>
      <c r="AX36553" s="80"/>
      <c r="AY36553" s="80"/>
      <c r="AZ36553" s="80"/>
      <c r="BA36553" s="80"/>
      <c r="BB36553" s="80"/>
    </row>
    <row r="36554" spans="9:54" x14ac:dyDescent="0.25">
      <c r="I36554" s="80"/>
      <c r="AX36554" s="80"/>
      <c r="AY36554" s="80"/>
      <c r="AZ36554" s="80"/>
      <c r="BA36554" s="80"/>
      <c r="BB36554" s="80"/>
    </row>
    <row r="36555" spans="9:54" x14ac:dyDescent="0.25">
      <c r="I36555" s="80"/>
      <c r="AX36555" s="80"/>
      <c r="AY36555" s="80"/>
      <c r="AZ36555" s="80"/>
      <c r="BA36555" s="80"/>
      <c r="BB36555" s="80"/>
    </row>
    <row r="36556" spans="9:54" x14ac:dyDescent="0.25">
      <c r="I36556" s="80"/>
      <c r="AX36556" s="80"/>
      <c r="AY36556" s="80"/>
      <c r="AZ36556" s="80"/>
      <c r="BA36556" s="80"/>
      <c r="BB36556" s="80"/>
    </row>
    <row r="36557" spans="9:54" x14ac:dyDescent="0.25">
      <c r="I36557" s="80"/>
      <c r="AX36557" s="80"/>
      <c r="AY36557" s="80"/>
      <c r="AZ36557" s="80"/>
      <c r="BA36557" s="80"/>
      <c r="BB36557" s="80"/>
    </row>
    <row r="36558" spans="9:54" x14ac:dyDescent="0.25">
      <c r="I36558" s="80"/>
      <c r="AX36558" s="80"/>
      <c r="AY36558" s="80"/>
      <c r="AZ36558" s="80"/>
      <c r="BA36558" s="80"/>
      <c r="BB36558" s="80"/>
    </row>
    <row r="36559" spans="9:54" x14ac:dyDescent="0.25">
      <c r="I36559" s="80"/>
      <c r="AX36559" s="80"/>
      <c r="AY36559" s="80"/>
      <c r="AZ36559" s="80"/>
      <c r="BA36559" s="80"/>
      <c r="BB36559" s="80"/>
    </row>
    <row r="36560" spans="9:54" x14ac:dyDescent="0.25">
      <c r="I36560" s="80"/>
      <c r="AX36560" s="80"/>
      <c r="AY36560" s="80"/>
      <c r="AZ36560" s="80"/>
      <c r="BA36560" s="80"/>
      <c r="BB36560" s="80"/>
    </row>
    <row r="36561" spans="9:54" x14ac:dyDescent="0.25">
      <c r="I36561" s="80"/>
      <c r="AX36561" s="80"/>
      <c r="AY36561" s="80"/>
      <c r="AZ36561" s="80"/>
      <c r="BA36561" s="80"/>
      <c r="BB36561" s="80"/>
    </row>
    <row r="36562" spans="9:54" x14ac:dyDescent="0.25">
      <c r="I36562" s="80"/>
      <c r="AX36562" s="80"/>
      <c r="AY36562" s="80"/>
      <c r="AZ36562" s="80"/>
      <c r="BA36562" s="80"/>
      <c r="BB36562" s="80"/>
    </row>
    <row r="36563" spans="9:54" x14ac:dyDescent="0.25">
      <c r="I36563" s="80"/>
      <c r="AX36563" s="80"/>
      <c r="AY36563" s="80"/>
      <c r="AZ36563" s="80"/>
      <c r="BA36563" s="80"/>
      <c r="BB36563" s="80"/>
    </row>
    <row r="36564" spans="9:54" x14ac:dyDescent="0.25">
      <c r="I36564" s="80"/>
      <c r="AX36564" s="80"/>
      <c r="AY36564" s="80"/>
      <c r="AZ36564" s="80"/>
      <c r="BA36564" s="80"/>
      <c r="BB36564" s="80"/>
    </row>
    <row r="36565" spans="9:54" x14ac:dyDescent="0.25">
      <c r="I36565" s="80"/>
      <c r="AX36565" s="80"/>
      <c r="AY36565" s="80"/>
      <c r="AZ36565" s="80"/>
      <c r="BA36565" s="80"/>
      <c r="BB36565" s="80"/>
    </row>
    <row r="36566" spans="9:54" x14ac:dyDescent="0.25">
      <c r="I36566" s="80"/>
      <c r="AX36566" s="80"/>
      <c r="AY36566" s="80"/>
      <c r="AZ36566" s="80"/>
      <c r="BA36566" s="80"/>
      <c r="BB36566" s="80"/>
    </row>
    <row r="36567" spans="9:54" x14ac:dyDescent="0.25">
      <c r="I36567" s="80"/>
      <c r="AX36567" s="80"/>
      <c r="AY36567" s="80"/>
      <c r="AZ36567" s="80"/>
      <c r="BA36567" s="80"/>
      <c r="BB36567" s="80"/>
    </row>
    <row r="36568" spans="9:54" x14ac:dyDescent="0.25">
      <c r="I36568" s="80"/>
      <c r="AX36568" s="80"/>
      <c r="AY36568" s="80"/>
      <c r="AZ36568" s="80"/>
      <c r="BA36568" s="80"/>
      <c r="BB36568" s="80"/>
    </row>
    <row r="36569" spans="9:54" x14ac:dyDescent="0.25">
      <c r="I36569" s="80"/>
      <c r="AX36569" s="80"/>
      <c r="AY36569" s="80"/>
      <c r="AZ36569" s="80"/>
      <c r="BA36569" s="80"/>
      <c r="BB36569" s="80"/>
    </row>
    <row r="36570" spans="9:54" x14ac:dyDescent="0.25">
      <c r="I36570" s="80"/>
      <c r="AX36570" s="80"/>
      <c r="AY36570" s="80"/>
      <c r="AZ36570" s="80"/>
      <c r="BA36570" s="80"/>
      <c r="BB36570" s="80"/>
    </row>
    <row r="36571" spans="9:54" x14ac:dyDescent="0.25">
      <c r="I36571" s="80"/>
      <c r="AX36571" s="80"/>
      <c r="AY36571" s="80"/>
      <c r="AZ36571" s="80"/>
      <c r="BA36571" s="80"/>
      <c r="BB36571" s="80"/>
    </row>
    <row r="36572" spans="9:54" x14ac:dyDescent="0.25">
      <c r="I36572" s="80"/>
      <c r="AX36572" s="80"/>
      <c r="AY36572" s="80"/>
      <c r="AZ36572" s="80"/>
      <c r="BA36572" s="80"/>
      <c r="BB36572" s="80"/>
    </row>
    <row r="36573" spans="9:54" x14ac:dyDescent="0.25">
      <c r="I36573" s="80"/>
      <c r="AX36573" s="80"/>
      <c r="AY36573" s="80"/>
      <c r="AZ36573" s="80"/>
      <c r="BA36573" s="80"/>
      <c r="BB36573" s="80"/>
    </row>
    <row r="36574" spans="9:54" x14ac:dyDescent="0.25">
      <c r="I36574" s="80"/>
      <c r="AX36574" s="80"/>
      <c r="AY36574" s="80"/>
      <c r="AZ36574" s="80"/>
      <c r="BA36574" s="80"/>
      <c r="BB36574" s="80"/>
    </row>
    <row r="36575" spans="9:54" x14ac:dyDescent="0.25">
      <c r="I36575" s="80"/>
      <c r="AX36575" s="80"/>
      <c r="AY36575" s="80"/>
      <c r="AZ36575" s="80"/>
      <c r="BA36575" s="80"/>
      <c r="BB36575" s="80"/>
    </row>
    <row r="36576" spans="9:54" x14ac:dyDescent="0.25">
      <c r="I36576" s="80"/>
      <c r="AX36576" s="80"/>
      <c r="AY36576" s="80"/>
      <c r="AZ36576" s="80"/>
      <c r="BA36576" s="80"/>
      <c r="BB36576" s="80"/>
    </row>
    <row r="36577" spans="9:54" x14ac:dyDescent="0.25">
      <c r="I36577" s="80"/>
      <c r="AX36577" s="80"/>
      <c r="AY36577" s="80"/>
      <c r="AZ36577" s="80"/>
      <c r="BA36577" s="80"/>
      <c r="BB36577" s="80"/>
    </row>
    <row r="36578" spans="9:54" x14ac:dyDescent="0.25">
      <c r="I36578" s="80"/>
      <c r="AX36578" s="80"/>
      <c r="AY36578" s="80"/>
      <c r="AZ36578" s="80"/>
      <c r="BA36578" s="80"/>
      <c r="BB36578" s="80"/>
    </row>
    <row r="36579" spans="9:54" x14ac:dyDescent="0.25">
      <c r="I36579" s="80"/>
      <c r="AX36579" s="80"/>
      <c r="AY36579" s="80"/>
      <c r="AZ36579" s="80"/>
      <c r="BA36579" s="80"/>
      <c r="BB36579" s="80"/>
    </row>
    <row r="36580" spans="9:54" x14ac:dyDescent="0.25">
      <c r="I36580" s="80"/>
      <c r="AX36580" s="80"/>
      <c r="AY36580" s="80"/>
      <c r="AZ36580" s="80"/>
      <c r="BA36580" s="80"/>
      <c r="BB36580" s="80"/>
    </row>
    <row r="36581" spans="9:54" x14ac:dyDescent="0.25">
      <c r="I36581" s="80"/>
      <c r="AX36581" s="80"/>
      <c r="AY36581" s="80"/>
      <c r="AZ36581" s="80"/>
      <c r="BA36581" s="80"/>
      <c r="BB36581" s="80"/>
    </row>
    <row r="36582" spans="9:54" x14ac:dyDescent="0.25">
      <c r="I36582" s="80"/>
      <c r="AX36582" s="80"/>
      <c r="AY36582" s="80"/>
      <c r="AZ36582" s="80"/>
      <c r="BA36582" s="80"/>
      <c r="BB36582" s="80"/>
    </row>
    <row r="36583" spans="9:54" x14ac:dyDescent="0.25">
      <c r="I36583" s="80"/>
      <c r="AX36583" s="80"/>
      <c r="AY36583" s="80"/>
      <c r="AZ36583" s="80"/>
      <c r="BA36583" s="80"/>
      <c r="BB36583" s="80"/>
    </row>
    <row r="36584" spans="9:54" x14ac:dyDescent="0.25">
      <c r="I36584" s="80"/>
      <c r="AX36584" s="80"/>
      <c r="AY36584" s="80"/>
      <c r="AZ36584" s="80"/>
      <c r="BA36584" s="80"/>
      <c r="BB36584" s="80"/>
    </row>
    <row r="36585" spans="9:54" x14ac:dyDescent="0.25">
      <c r="I36585" s="80"/>
      <c r="AX36585" s="80"/>
      <c r="AY36585" s="80"/>
      <c r="AZ36585" s="80"/>
      <c r="BA36585" s="80"/>
      <c r="BB36585" s="80"/>
    </row>
    <row r="36586" spans="9:54" x14ac:dyDescent="0.25">
      <c r="I36586" s="80"/>
      <c r="AX36586" s="80"/>
      <c r="AY36586" s="80"/>
      <c r="AZ36586" s="80"/>
      <c r="BA36586" s="80"/>
      <c r="BB36586" s="80"/>
    </row>
    <row r="36587" spans="9:54" x14ac:dyDescent="0.25">
      <c r="I36587" s="80"/>
      <c r="AX36587" s="80"/>
      <c r="AY36587" s="80"/>
      <c r="AZ36587" s="80"/>
      <c r="BA36587" s="80"/>
      <c r="BB36587" s="80"/>
    </row>
    <row r="36588" spans="9:54" x14ac:dyDescent="0.25">
      <c r="I36588" s="80"/>
      <c r="AX36588" s="80"/>
      <c r="AY36588" s="80"/>
      <c r="AZ36588" s="80"/>
      <c r="BA36588" s="80"/>
      <c r="BB36588" s="80"/>
    </row>
    <row r="36589" spans="9:54" x14ac:dyDescent="0.25">
      <c r="I36589" s="80"/>
      <c r="AX36589" s="80"/>
      <c r="AY36589" s="80"/>
      <c r="AZ36589" s="80"/>
      <c r="BA36589" s="80"/>
      <c r="BB36589" s="80"/>
    </row>
    <row r="36590" spans="9:54" x14ac:dyDescent="0.25">
      <c r="I36590" s="80"/>
      <c r="AX36590" s="80"/>
      <c r="AY36590" s="80"/>
      <c r="AZ36590" s="80"/>
      <c r="BA36590" s="80"/>
      <c r="BB36590" s="80"/>
    </row>
    <row r="36591" spans="9:54" x14ac:dyDescent="0.25">
      <c r="I36591" s="80"/>
      <c r="AX36591" s="80"/>
      <c r="AY36591" s="80"/>
      <c r="AZ36591" s="80"/>
      <c r="BA36591" s="80"/>
      <c r="BB36591" s="80"/>
    </row>
    <row r="36592" spans="9:54" x14ac:dyDescent="0.25">
      <c r="I36592" s="80"/>
      <c r="AX36592" s="80"/>
      <c r="AY36592" s="80"/>
      <c r="AZ36592" s="80"/>
      <c r="BA36592" s="80"/>
      <c r="BB36592" s="80"/>
    </row>
    <row r="36593" spans="9:54" x14ac:dyDescent="0.25">
      <c r="I36593" s="80"/>
      <c r="AX36593" s="80"/>
      <c r="AY36593" s="80"/>
      <c r="AZ36593" s="80"/>
      <c r="BA36593" s="80"/>
      <c r="BB36593" s="80"/>
    </row>
    <row r="36594" spans="9:54" x14ac:dyDescent="0.25">
      <c r="I36594" s="80"/>
      <c r="AX36594" s="80"/>
      <c r="AY36594" s="80"/>
      <c r="AZ36594" s="80"/>
      <c r="BA36594" s="80"/>
      <c r="BB36594" s="80"/>
    </row>
    <row r="36595" spans="9:54" x14ac:dyDescent="0.25">
      <c r="I36595" s="80"/>
      <c r="AX36595" s="80"/>
      <c r="AY36595" s="80"/>
      <c r="AZ36595" s="80"/>
      <c r="BA36595" s="80"/>
      <c r="BB36595" s="80"/>
    </row>
    <row r="36596" spans="9:54" x14ac:dyDescent="0.25">
      <c r="I36596" s="80"/>
      <c r="AX36596" s="80"/>
      <c r="AY36596" s="80"/>
      <c r="AZ36596" s="80"/>
      <c r="BA36596" s="80"/>
      <c r="BB36596" s="80"/>
    </row>
    <row r="36597" spans="9:54" x14ac:dyDescent="0.25">
      <c r="I36597" s="80"/>
      <c r="AX36597" s="80"/>
      <c r="AY36597" s="80"/>
      <c r="AZ36597" s="80"/>
      <c r="BA36597" s="80"/>
      <c r="BB36597" s="80"/>
    </row>
    <row r="36598" spans="9:54" x14ac:dyDescent="0.25">
      <c r="I36598" s="80"/>
      <c r="AX36598" s="80"/>
      <c r="AY36598" s="80"/>
      <c r="AZ36598" s="80"/>
      <c r="BA36598" s="80"/>
      <c r="BB36598" s="80"/>
    </row>
    <row r="36599" spans="9:54" x14ac:dyDescent="0.25">
      <c r="I36599" s="80"/>
      <c r="AX36599" s="80"/>
      <c r="AY36599" s="80"/>
      <c r="AZ36599" s="80"/>
      <c r="BA36599" s="80"/>
      <c r="BB36599" s="80"/>
    </row>
    <row r="36600" spans="9:54" x14ac:dyDescent="0.25">
      <c r="I36600" s="80"/>
      <c r="AX36600" s="80"/>
      <c r="AY36600" s="80"/>
      <c r="AZ36600" s="80"/>
      <c r="BA36600" s="80"/>
      <c r="BB36600" s="80"/>
    </row>
    <row r="36601" spans="9:54" x14ac:dyDescent="0.25">
      <c r="I36601" s="80"/>
      <c r="AX36601" s="80"/>
      <c r="AY36601" s="80"/>
      <c r="AZ36601" s="80"/>
      <c r="BA36601" s="80"/>
      <c r="BB36601" s="80"/>
    </row>
    <row r="36602" spans="9:54" x14ac:dyDescent="0.25">
      <c r="I36602" s="80"/>
      <c r="AX36602" s="80"/>
      <c r="AY36602" s="80"/>
      <c r="AZ36602" s="80"/>
      <c r="BA36602" s="80"/>
      <c r="BB36602" s="80"/>
    </row>
    <row r="36603" spans="9:54" x14ac:dyDescent="0.25">
      <c r="I36603" s="80"/>
      <c r="AX36603" s="80"/>
      <c r="AY36603" s="80"/>
      <c r="AZ36603" s="80"/>
      <c r="BA36603" s="80"/>
      <c r="BB36603" s="80"/>
    </row>
    <row r="36604" spans="9:54" x14ac:dyDescent="0.25">
      <c r="I36604" s="80"/>
      <c r="AX36604" s="80"/>
      <c r="AY36604" s="80"/>
      <c r="AZ36604" s="80"/>
      <c r="BA36604" s="80"/>
      <c r="BB36604" s="80"/>
    </row>
    <row r="36605" spans="9:54" x14ac:dyDescent="0.25">
      <c r="I36605" s="80"/>
      <c r="AX36605" s="80"/>
      <c r="AY36605" s="80"/>
      <c r="AZ36605" s="80"/>
      <c r="BA36605" s="80"/>
      <c r="BB36605" s="80"/>
    </row>
    <row r="36606" spans="9:54" x14ac:dyDescent="0.25">
      <c r="I36606" s="80"/>
      <c r="AX36606" s="80"/>
      <c r="AY36606" s="80"/>
      <c r="AZ36606" s="80"/>
      <c r="BA36606" s="80"/>
      <c r="BB36606" s="80"/>
    </row>
    <row r="36607" spans="9:54" x14ac:dyDescent="0.25">
      <c r="I36607" s="80"/>
      <c r="AX36607" s="80"/>
      <c r="AY36607" s="80"/>
      <c r="AZ36607" s="80"/>
      <c r="BA36607" s="80"/>
      <c r="BB36607" s="80"/>
    </row>
    <row r="36608" spans="9:54" x14ac:dyDescent="0.25">
      <c r="I36608" s="80"/>
      <c r="AX36608" s="80"/>
      <c r="AY36608" s="80"/>
      <c r="AZ36608" s="80"/>
      <c r="BA36608" s="80"/>
      <c r="BB36608" s="80"/>
    </row>
    <row r="36609" spans="9:54" x14ac:dyDescent="0.25">
      <c r="I36609" s="80"/>
      <c r="AX36609" s="80"/>
      <c r="AY36609" s="80"/>
      <c r="AZ36609" s="80"/>
      <c r="BA36609" s="80"/>
      <c r="BB36609" s="80"/>
    </row>
    <row r="36610" spans="9:54" x14ac:dyDescent="0.25">
      <c r="I36610" s="80"/>
      <c r="AX36610" s="80"/>
      <c r="AY36610" s="80"/>
      <c r="AZ36610" s="80"/>
      <c r="BA36610" s="80"/>
      <c r="BB36610" s="80"/>
    </row>
    <row r="36611" spans="9:54" x14ac:dyDescent="0.25">
      <c r="I36611" s="80"/>
      <c r="AX36611" s="80"/>
      <c r="AY36611" s="80"/>
      <c r="AZ36611" s="80"/>
      <c r="BA36611" s="80"/>
      <c r="BB36611" s="80"/>
    </row>
    <row r="36612" spans="9:54" x14ac:dyDescent="0.25">
      <c r="I36612" s="80"/>
      <c r="AX36612" s="80"/>
      <c r="AY36612" s="80"/>
      <c r="AZ36612" s="80"/>
      <c r="BA36612" s="80"/>
      <c r="BB36612" s="80"/>
    </row>
    <row r="36613" spans="9:54" x14ac:dyDescent="0.25">
      <c r="I36613" s="80"/>
      <c r="AX36613" s="80"/>
      <c r="AY36613" s="80"/>
      <c r="AZ36613" s="80"/>
      <c r="BA36613" s="80"/>
      <c r="BB36613" s="80"/>
    </row>
    <row r="36614" spans="9:54" x14ac:dyDescent="0.25">
      <c r="I36614" s="80"/>
      <c r="AX36614" s="80"/>
      <c r="AY36614" s="80"/>
      <c r="AZ36614" s="80"/>
      <c r="BA36614" s="80"/>
      <c r="BB36614" s="80"/>
    </row>
    <row r="36615" spans="9:54" x14ac:dyDescent="0.25">
      <c r="I36615" s="80"/>
      <c r="AX36615" s="80"/>
      <c r="AY36615" s="80"/>
      <c r="AZ36615" s="80"/>
      <c r="BA36615" s="80"/>
      <c r="BB36615" s="80"/>
    </row>
    <row r="36616" spans="9:54" x14ac:dyDescent="0.25">
      <c r="I36616" s="80"/>
      <c r="AX36616" s="80"/>
      <c r="AY36616" s="80"/>
      <c r="AZ36616" s="80"/>
      <c r="BA36616" s="80"/>
      <c r="BB36616" s="80"/>
    </row>
    <row r="36617" spans="9:54" x14ac:dyDescent="0.25">
      <c r="I36617" s="80"/>
      <c r="AX36617" s="80"/>
      <c r="AY36617" s="80"/>
      <c r="AZ36617" s="80"/>
      <c r="BA36617" s="80"/>
      <c r="BB36617" s="80"/>
    </row>
    <row r="36618" spans="9:54" x14ac:dyDescent="0.25">
      <c r="I36618" s="80"/>
      <c r="AX36618" s="80"/>
      <c r="AY36618" s="80"/>
      <c r="AZ36618" s="80"/>
      <c r="BA36618" s="80"/>
      <c r="BB36618" s="80"/>
    </row>
    <row r="36619" spans="9:54" x14ac:dyDescent="0.25">
      <c r="I36619" s="80"/>
      <c r="AX36619" s="80"/>
      <c r="AY36619" s="80"/>
      <c r="AZ36619" s="80"/>
      <c r="BA36619" s="80"/>
      <c r="BB36619" s="80"/>
    </row>
    <row r="36620" spans="9:54" x14ac:dyDescent="0.25">
      <c r="I36620" s="80"/>
      <c r="AX36620" s="80"/>
      <c r="AY36620" s="80"/>
      <c r="AZ36620" s="80"/>
      <c r="BA36620" s="80"/>
      <c r="BB36620" s="80"/>
    </row>
    <row r="36621" spans="9:54" x14ac:dyDescent="0.25">
      <c r="I36621" s="80"/>
      <c r="AX36621" s="80"/>
      <c r="AY36621" s="80"/>
      <c r="AZ36621" s="80"/>
      <c r="BA36621" s="80"/>
      <c r="BB36621" s="80"/>
    </row>
    <row r="36622" spans="9:54" x14ac:dyDescent="0.25">
      <c r="I36622" s="80"/>
      <c r="AX36622" s="80"/>
      <c r="AY36622" s="80"/>
      <c r="AZ36622" s="80"/>
      <c r="BA36622" s="80"/>
      <c r="BB36622" s="80"/>
    </row>
    <row r="36623" spans="9:54" x14ac:dyDescent="0.25">
      <c r="I36623" s="80"/>
      <c r="AX36623" s="80"/>
      <c r="AY36623" s="80"/>
      <c r="AZ36623" s="80"/>
      <c r="BA36623" s="80"/>
      <c r="BB36623" s="80"/>
    </row>
    <row r="36624" spans="9:54" x14ac:dyDescent="0.25">
      <c r="I36624" s="80"/>
      <c r="AX36624" s="80"/>
      <c r="AY36624" s="80"/>
      <c r="AZ36624" s="80"/>
      <c r="BA36624" s="80"/>
      <c r="BB36624" s="80"/>
    </row>
    <row r="36625" spans="9:54" x14ac:dyDescent="0.25">
      <c r="I36625" s="80"/>
      <c r="AX36625" s="80"/>
      <c r="AY36625" s="80"/>
      <c r="AZ36625" s="80"/>
      <c r="BA36625" s="80"/>
      <c r="BB36625" s="80"/>
    </row>
    <row r="36626" spans="9:54" x14ac:dyDescent="0.25">
      <c r="I36626" s="80"/>
      <c r="AX36626" s="80"/>
      <c r="AY36626" s="80"/>
      <c r="AZ36626" s="80"/>
      <c r="BA36626" s="80"/>
      <c r="BB36626" s="80"/>
    </row>
    <row r="36627" spans="9:54" x14ac:dyDescent="0.25">
      <c r="I36627" s="80"/>
      <c r="AX36627" s="80"/>
      <c r="AY36627" s="80"/>
      <c r="AZ36627" s="80"/>
      <c r="BA36627" s="80"/>
      <c r="BB36627" s="80"/>
    </row>
    <row r="36628" spans="9:54" x14ac:dyDescent="0.25">
      <c r="I36628" s="80"/>
      <c r="AX36628" s="80"/>
      <c r="AY36628" s="80"/>
      <c r="AZ36628" s="80"/>
      <c r="BA36628" s="80"/>
      <c r="BB36628" s="80"/>
    </row>
    <row r="36629" spans="9:54" x14ac:dyDescent="0.25">
      <c r="I36629" s="80"/>
      <c r="AX36629" s="80"/>
      <c r="AY36629" s="80"/>
      <c r="AZ36629" s="80"/>
      <c r="BA36629" s="80"/>
      <c r="BB36629" s="80"/>
    </row>
    <row r="36630" spans="9:54" x14ac:dyDescent="0.25">
      <c r="I36630" s="80"/>
      <c r="AX36630" s="80"/>
      <c r="AY36630" s="80"/>
      <c r="AZ36630" s="80"/>
      <c r="BA36630" s="80"/>
      <c r="BB36630" s="80"/>
    </row>
    <row r="36631" spans="9:54" x14ac:dyDescent="0.25">
      <c r="I36631" s="80"/>
      <c r="AX36631" s="80"/>
      <c r="AY36631" s="80"/>
      <c r="AZ36631" s="80"/>
      <c r="BA36631" s="80"/>
      <c r="BB36631" s="80"/>
    </row>
    <row r="36632" spans="9:54" x14ac:dyDescent="0.25">
      <c r="I36632" s="80"/>
      <c r="AX36632" s="80"/>
      <c r="AY36632" s="80"/>
      <c r="AZ36632" s="80"/>
      <c r="BA36632" s="80"/>
      <c r="BB36632" s="80"/>
    </row>
    <row r="36633" spans="9:54" x14ac:dyDescent="0.25">
      <c r="I36633" s="80"/>
      <c r="AX36633" s="80"/>
      <c r="AY36633" s="80"/>
      <c r="AZ36633" s="80"/>
      <c r="BA36633" s="80"/>
      <c r="BB36633" s="80"/>
    </row>
    <row r="36634" spans="9:54" x14ac:dyDescent="0.25">
      <c r="I36634" s="80"/>
      <c r="AX36634" s="80"/>
      <c r="AY36634" s="80"/>
      <c r="AZ36634" s="80"/>
      <c r="BA36634" s="80"/>
      <c r="BB36634" s="80"/>
    </row>
    <row r="36635" spans="9:54" x14ac:dyDescent="0.25">
      <c r="I36635" s="80"/>
      <c r="AX36635" s="80"/>
      <c r="AY36635" s="80"/>
      <c r="AZ36635" s="80"/>
      <c r="BA36635" s="80"/>
      <c r="BB36635" s="80"/>
    </row>
    <row r="36636" spans="9:54" x14ac:dyDescent="0.25">
      <c r="I36636" s="80"/>
      <c r="AX36636" s="80"/>
      <c r="AY36636" s="80"/>
      <c r="AZ36636" s="80"/>
      <c r="BA36636" s="80"/>
      <c r="BB36636" s="80"/>
    </row>
    <row r="36637" spans="9:54" x14ac:dyDescent="0.25">
      <c r="I36637" s="80"/>
      <c r="AX36637" s="80"/>
      <c r="AY36637" s="80"/>
      <c r="AZ36637" s="80"/>
      <c r="BA36637" s="80"/>
      <c r="BB36637" s="80"/>
    </row>
    <row r="36638" spans="9:54" x14ac:dyDescent="0.25">
      <c r="I36638" s="80"/>
      <c r="AX36638" s="80"/>
      <c r="AY36638" s="80"/>
      <c r="AZ36638" s="80"/>
      <c r="BA36638" s="80"/>
      <c r="BB36638" s="80"/>
    </row>
    <row r="36639" spans="9:54" x14ac:dyDescent="0.25">
      <c r="I36639" s="80"/>
      <c r="AX36639" s="80"/>
      <c r="AY36639" s="80"/>
      <c r="AZ36639" s="80"/>
      <c r="BA36639" s="80"/>
      <c r="BB36639" s="80"/>
    </row>
    <row r="36640" spans="9:54" x14ac:dyDescent="0.25">
      <c r="I36640" s="80"/>
      <c r="AX36640" s="80"/>
      <c r="AY36640" s="80"/>
      <c r="AZ36640" s="80"/>
      <c r="BA36640" s="80"/>
      <c r="BB36640" s="80"/>
    </row>
    <row r="36641" spans="9:54" x14ac:dyDescent="0.25">
      <c r="I36641" s="80"/>
      <c r="AX36641" s="80"/>
      <c r="AY36641" s="80"/>
      <c r="AZ36641" s="80"/>
      <c r="BA36641" s="80"/>
      <c r="BB36641" s="80"/>
    </row>
    <row r="36642" spans="9:54" x14ac:dyDescent="0.25">
      <c r="I36642" s="80"/>
      <c r="AX36642" s="80"/>
      <c r="AY36642" s="80"/>
      <c r="AZ36642" s="80"/>
      <c r="BA36642" s="80"/>
      <c r="BB36642" s="80"/>
    </row>
    <row r="36643" spans="9:54" x14ac:dyDescent="0.25">
      <c r="I36643" s="80"/>
      <c r="AX36643" s="80"/>
      <c r="AY36643" s="80"/>
      <c r="AZ36643" s="80"/>
      <c r="BA36643" s="80"/>
      <c r="BB36643" s="80"/>
    </row>
    <row r="36644" spans="9:54" x14ac:dyDescent="0.25">
      <c r="I36644" s="80"/>
      <c r="AX36644" s="80"/>
      <c r="AY36644" s="80"/>
      <c r="AZ36644" s="80"/>
      <c r="BA36644" s="80"/>
      <c r="BB36644" s="80"/>
    </row>
    <row r="36645" spans="9:54" x14ac:dyDescent="0.25">
      <c r="I36645" s="80"/>
      <c r="AX36645" s="80"/>
      <c r="AY36645" s="80"/>
      <c r="AZ36645" s="80"/>
      <c r="BA36645" s="80"/>
      <c r="BB36645" s="80"/>
    </row>
    <row r="36646" spans="9:54" x14ac:dyDescent="0.25">
      <c r="I36646" s="80"/>
      <c r="AX36646" s="80"/>
      <c r="AY36646" s="80"/>
      <c r="AZ36646" s="80"/>
      <c r="BA36646" s="80"/>
      <c r="BB36646" s="80"/>
    </row>
    <row r="36647" spans="9:54" x14ac:dyDescent="0.25">
      <c r="I36647" s="80"/>
      <c r="AX36647" s="80"/>
      <c r="AY36647" s="80"/>
      <c r="AZ36647" s="80"/>
      <c r="BA36647" s="80"/>
      <c r="BB36647" s="80"/>
    </row>
    <row r="36648" spans="9:54" x14ac:dyDescent="0.25">
      <c r="I36648" s="80"/>
      <c r="AX36648" s="80"/>
      <c r="AY36648" s="80"/>
      <c r="AZ36648" s="80"/>
      <c r="BA36648" s="80"/>
      <c r="BB36648" s="80"/>
    </row>
    <row r="36649" spans="9:54" x14ac:dyDescent="0.25">
      <c r="I36649" s="80"/>
      <c r="AX36649" s="80"/>
      <c r="AY36649" s="80"/>
      <c r="AZ36649" s="80"/>
      <c r="BA36649" s="80"/>
      <c r="BB36649" s="80"/>
    </row>
    <row r="36650" spans="9:54" x14ac:dyDescent="0.25">
      <c r="I36650" s="80"/>
      <c r="AX36650" s="80"/>
      <c r="AY36650" s="80"/>
      <c r="AZ36650" s="80"/>
      <c r="BA36650" s="80"/>
      <c r="BB36650" s="80"/>
    </row>
    <row r="36651" spans="9:54" x14ac:dyDescent="0.25">
      <c r="I36651" s="80"/>
      <c r="AX36651" s="80"/>
      <c r="AY36651" s="80"/>
      <c r="AZ36651" s="80"/>
      <c r="BA36651" s="80"/>
      <c r="BB36651" s="80"/>
    </row>
    <row r="36652" spans="9:54" x14ac:dyDescent="0.25">
      <c r="I36652" s="80"/>
      <c r="AX36652" s="80"/>
      <c r="AY36652" s="80"/>
      <c r="AZ36652" s="80"/>
      <c r="BA36652" s="80"/>
      <c r="BB36652" s="80"/>
    </row>
    <row r="36653" spans="9:54" x14ac:dyDescent="0.25">
      <c r="I36653" s="80"/>
      <c r="AX36653" s="80"/>
      <c r="AY36653" s="80"/>
      <c r="AZ36653" s="80"/>
      <c r="BA36653" s="80"/>
      <c r="BB36653" s="80"/>
    </row>
    <row r="36654" spans="9:54" x14ac:dyDescent="0.25">
      <c r="I36654" s="80"/>
      <c r="AX36654" s="80"/>
      <c r="AY36654" s="80"/>
      <c r="AZ36654" s="80"/>
      <c r="BA36654" s="80"/>
      <c r="BB36654" s="80"/>
    </row>
    <row r="36655" spans="9:54" x14ac:dyDescent="0.25">
      <c r="I36655" s="80"/>
      <c r="AX36655" s="80"/>
      <c r="AY36655" s="80"/>
      <c r="AZ36655" s="80"/>
      <c r="BA36655" s="80"/>
      <c r="BB36655" s="80"/>
    </row>
    <row r="36656" spans="9:54" x14ac:dyDescent="0.25">
      <c r="I36656" s="80"/>
      <c r="AX36656" s="80"/>
      <c r="AY36656" s="80"/>
      <c r="AZ36656" s="80"/>
      <c r="BA36656" s="80"/>
      <c r="BB36656" s="80"/>
    </row>
    <row r="36657" spans="9:54" x14ac:dyDescent="0.25">
      <c r="I36657" s="80"/>
      <c r="AX36657" s="80"/>
      <c r="AY36657" s="80"/>
      <c r="AZ36657" s="80"/>
      <c r="BA36657" s="80"/>
      <c r="BB36657" s="80"/>
    </row>
    <row r="36658" spans="9:54" x14ac:dyDescent="0.25">
      <c r="I36658" s="80"/>
      <c r="AX36658" s="80"/>
      <c r="AY36658" s="80"/>
      <c r="AZ36658" s="80"/>
      <c r="BA36658" s="80"/>
      <c r="BB36658" s="80"/>
    </row>
    <row r="36659" spans="9:54" x14ac:dyDescent="0.25">
      <c r="I36659" s="80"/>
      <c r="AX36659" s="80"/>
      <c r="AY36659" s="80"/>
      <c r="AZ36659" s="80"/>
      <c r="BA36659" s="80"/>
      <c r="BB36659" s="80"/>
    </row>
    <row r="36660" spans="9:54" x14ac:dyDescent="0.25">
      <c r="I36660" s="80"/>
      <c r="AX36660" s="80"/>
      <c r="AY36660" s="80"/>
      <c r="AZ36660" s="80"/>
      <c r="BA36660" s="80"/>
      <c r="BB36660" s="80"/>
    </row>
    <row r="36661" spans="9:54" x14ac:dyDescent="0.25">
      <c r="I36661" s="80"/>
      <c r="AX36661" s="80"/>
      <c r="AY36661" s="80"/>
      <c r="AZ36661" s="80"/>
      <c r="BA36661" s="80"/>
      <c r="BB36661" s="80"/>
    </row>
    <row r="36662" spans="9:54" x14ac:dyDescent="0.25">
      <c r="I36662" s="80"/>
      <c r="AX36662" s="80"/>
      <c r="AY36662" s="80"/>
      <c r="AZ36662" s="80"/>
      <c r="BA36662" s="80"/>
      <c r="BB36662" s="80"/>
    </row>
    <row r="36663" spans="9:54" x14ac:dyDescent="0.25">
      <c r="I36663" s="80"/>
      <c r="AX36663" s="80"/>
      <c r="AY36663" s="80"/>
      <c r="AZ36663" s="80"/>
      <c r="BA36663" s="80"/>
      <c r="BB36663" s="80"/>
    </row>
    <row r="36664" spans="9:54" x14ac:dyDescent="0.25">
      <c r="I36664" s="80"/>
      <c r="AX36664" s="80"/>
      <c r="AY36664" s="80"/>
      <c r="AZ36664" s="80"/>
      <c r="BA36664" s="80"/>
      <c r="BB36664" s="80"/>
    </row>
    <row r="36665" spans="9:54" x14ac:dyDescent="0.25">
      <c r="I36665" s="80"/>
      <c r="AX36665" s="80"/>
      <c r="AY36665" s="80"/>
      <c r="AZ36665" s="80"/>
      <c r="BA36665" s="80"/>
      <c r="BB36665" s="80"/>
    </row>
    <row r="36666" spans="9:54" x14ac:dyDescent="0.25">
      <c r="I36666" s="80"/>
      <c r="AX36666" s="80"/>
      <c r="AY36666" s="80"/>
      <c r="AZ36666" s="80"/>
      <c r="BA36666" s="80"/>
      <c r="BB36666" s="80"/>
    </row>
    <row r="36667" spans="9:54" x14ac:dyDescent="0.25">
      <c r="I36667" s="80"/>
      <c r="AX36667" s="80"/>
      <c r="AY36667" s="80"/>
      <c r="AZ36667" s="80"/>
      <c r="BA36667" s="80"/>
      <c r="BB36667" s="80"/>
    </row>
    <row r="36668" spans="9:54" x14ac:dyDescent="0.25">
      <c r="I36668" s="80"/>
      <c r="AX36668" s="80"/>
      <c r="AY36668" s="80"/>
      <c r="AZ36668" s="80"/>
      <c r="BA36668" s="80"/>
      <c r="BB36668" s="80"/>
    </row>
    <row r="36669" spans="9:54" x14ac:dyDescent="0.25">
      <c r="I36669" s="80"/>
      <c r="AX36669" s="80"/>
      <c r="AY36669" s="80"/>
      <c r="AZ36669" s="80"/>
      <c r="BA36669" s="80"/>
      <c r="BB36669" s="80"/>
    </row>
    <row r="36670" spans="9:54" x14ac:dyDescent="0.25">
      <c r="I36670" s="80"/>
      <c r="AX36670" s="80"/>
      <c r="AY36670" s="80"/>
      <c r="AZ36670" s="80"/>
      <c r="BA36670" s="80"/>
      <c r="BB36670" s="80"/>
    </row>
    <row r="36671" spans="9:54" x14ac:dyDescent="0.25">
      <c r="I36671" s="80"/>
      <c r="AX36671" s="80"/>
      <c r="AY36671" s="80"/>
      <c r="AZ36671" s="80"/>
      <c r="BA36671" s="80"/>
      <c r="BB36671" s="80"/>
    </row>
    <row r="36672" spans="9:54" x14ac:dyDescent="0.25">
      <c r="I36672" s="80"/>
      <c r="AX36672" s="80"/>
      <c r="AY36672" s="80"/>
      <c r="AZ36672" s="80"/>
      <c r="BA36672" s="80"/>
      <c r="BB36672" s="80"/>
    </row>
    <row r="36673" spans="9:54" x14ac:dyDescent="0.25">
      <c r="I36673" s="80"/>
      <c r="AX36673" s="80"/>
      <c r="AY36673" s="80"/>
      <c r="AZ36673" s="80"/>
      <c r="BA36673" s="80"/>
      <c r="BB36673" s="80"/>
    </row>
    <row r="36674" spans="9:54" x14ac:dyDescent="0.25">
      <c r="I36674" s="80"/>
      <c r="AX36674" s="80"/>
      <c r="AY36674" s="80"/>
      <c r="AZ36674" s="80"/>
      <c r="BA36674" s="80"/>
      <c r="BB36674" s="80"/>
    </row>
    <row r="36675" spans="9:54" x14ac:dyDescent="0.25">
      <c r="I36675" s="80"/>
      <c r="AX36675" s="80"/>
      <c r="AY36675" s="80"/>
      <c r="AZ36675" s="80"/>
      <c r="BA36675" s="80"/>
      <c r="BB36675" s="80"/>
    </row>
    <row r="36676" spans="9:54" x14ac:dyDescent="0.25">
      <c r="I36676" s="80"/>
      <c r="AX36676" s="80"/>
      <c r="AY36676" s="80"/>
      <c r="AZ36676" s="80"/>
      <c r="BA36676" s="80"/>
      <c r="BB36676" s="80"/>
    </row>
    <row r="36677" spans="9:54" x14ac:dyDescent="0.25">
      <c r="I36677" s="80"/>
      <c r="AX36677" s="80"/>
      <c r="AY36677" s="80"/>
      <c r="AZ36677" s="80"/>
      <c r="BA36677" s="80"/>
      <c r="BB36677" s="80"/>
    </row>
    <row r="36678" spans="9:54" x14ac:dyDescent="0.25">
      <c r="I36678" s="80"/>
      <c r="AX36678" s="80"/>
      <c r="AY36678" s="80"/>
      <c r="AZ36678" s="80"/>
      <c r="BA36678" s="80"/>
      <c r="BB36678" s="80"/>
    </row>
    <row r="36679" spans="9:54" x14ac:dyDescent="0.25">
      <c r="I36679" s="80"/>
      <c r="AX36679" s="80"/>
      <c r="AY36679" s="80"/>
      <c r="AZ36679" s="80"/>
      <c r="BA36679" s="80"/>
      <c r="BB36679" s="80"/>
    </row>
    <row r="36680" spans="9:54" x14ac:dyDescent="0.25">
      <c r="I36680" s="80"/>
      <c r="AX36680" s="80"/>
      <c r="AY36680" s="80"/>
      <c r="AZ36680" s="80"/>
      <c r="BA36680" s="80"/>
      <c r="BB36680" s="80"/>
    </row>
    <row r="36681" spans="9:54" x14ac:dyDescent="0.25">
      <c r="I36681" s="80"/>
      <c r="AX36681" s="80"/>
      <c r="AY36681" s="80"/>
      <c r="AZ36681" s="80"/>
      <c r="BA36681" s="80"/>
      <c r="BB36681" s="80"/>
    </row>
    <row r="36682" spans="9:54" x14ac:dyDescent="0.25">
      <c r="I36682" s="80"/>
      <c r="AX36682" s="80"/>
      <c r="AY36682" s="80"/>
      <c r="AZ36682" s="80"/>
      <c r="BA36682" s="80"/>
      <c r="BB36682" s="80"/>
    </row>
    <row r="36683" spans="9:54" x14ac:dyDescent="0.25">
      <c r="I36683" s="80"/>
      <c r="AX36683" s="80"/>
      <c r="AY36683" s="80"/>
      <c r="AZ36683" s="80"/>
      <c r="BA36683" s="80"/>
      <c r="BB36683" s="80"/>
    </row>
    <row r="36684" spans="9:54" x14ac:dyDescent="0.25">
      <c r="I36684" s="80"/>
      <c r="AX36684" s="80"/>
      <c r="AY36684" s="80"/>
      <c r="AZ36684" s="80"/>
      <c r="BA36684" s="80"/>
      <c r="BB36684" s="80"/>
    </row>
    <row r="36685" spans="9:54" x14ac:dyDescent="0.25">
      <c r="I36685" s="80"/>
      <c r="AX36685" s="80"/>
      <c r="AY36685" s="80"/>
      <c r="AZ36685" s="80"/>
      <c r="BA36685" s="80"/>
      <c r="BB36685" s="80"/>
    </row>
    <row r="36686" spans="9:54" x14ac:dyDescent="0.25">
      <c r="I36686" s="80"/>
      <c r="AX36686" s="80"/>
      <c r="AY36686" s="80"/>
      <c r="AZ36686" s="80"/>
      <c r="BA36686" s="80"/>
      <c r="BB36686" s="80"/>
    </row>
    <row r="36687" spans="9:54" x14ac:dyDescent="0.25">
      <c r="I36687" s="80"/>
      <c r="AX36687" s="80"/>
      <c r="AY36687" s="80"/>
      <c r="AZ36687" s="80"/>
      <c r="BA36687" s="80"/>
      <c r="BB36687" s="80"/>
    </row>
    <row r="36688" spans="9:54" x14ac:dyDescent="0.25">
      <c r="I36688" s="80"/>
      <c r="AX36688" s="80"/>
      <c r="AY36688" s="80"/>
      <c r="AZ36688" s="80"/>
      <c r="BA36688" s="80"/>
      <c r="BB36688" s="80"/>
    </row>
    <row r="36689" spans="9:54" x14ac:dyDescent="0.25">
      <c r="I36689" s="80"/>
      <c r="AX36689" s="80"/>
      <c r="AY36689" s="80"/>
      <c r="AZ36689" s="80"/>
      <c r="BA36689" s="80"/>
      <c r="BB36689" s="80"/>
    </row>
    <row r="36690" spans="9:54" x14ac:dyDescent="0.25">
      <c r="I36690" s="80"/>
      <c r="AX36690" s="80"/>
      <c r="AY36690" s="80"/>
      <c r="AZ36690" s="80"/>
      <c r="BA36690" s="80"/>
      <c r="BB36690" s="80"/>
    </row>
    <row r="36691" spans="9:54" x14ac:dyDescent="0.25">
      <c r="I36691" s="80"/>
      <c r="AX36691" s="80"/>
      <c r="AY36691" s="80"/>
      <c r="AZ36691" s="80"/>
      <c r="BA36691" s="80"/>
      <c r="BB36691" s="80"/>
    </row>
    <row r="36692" spans="9:54" x14ac:dyDescent="0.25">
      <c r="I36692" s="80"/>
      <c r="AX36692" s="80"/>
      <c r="AY36692" s="80"/>
      <c r="AZ36692" s="80"/>
      <c r="BA36692" s="80"/>
      <c r="BB36692" s="80"/>
    </row>
    <row r="36693" spans="9:54" x14ac:dyDescent="0.25">
      <c r="I36693" s="80"/>
      <c r="AX36693" s="80"/>
      <c r="AY36693" s="80"/>
      <c r="AZ36693" s="80"/>
      <c r="BA36693" s="80"/>
      <c r="BB36693" s="80"/>
    </row>
    <row r="36694" spans="9:54" x14ac:dyDescent="0.25">
      <c r="I36694" s="80"/>
      <c r="AX36694" s="80"/>
      <c r="AY36694" s="80"/>
      <c r="AZ36694" s="80"/>
      <c r="BA36694" s="80"/>
      <c r="BB36694" s="80"/>
    </row>
    <row r="36695" spans="9:54" x14ac:dyDescent="0.25">
      <c r="I36695" s="80"/>
      <c r="AX36695" s="80"/>
      <c r="AY36695" s="80"/>
      <c r="AZ36695" s="80"/>
      <c r="BA36695" s="80"/>
      <c r="BB36695" s="80"/>
    </row>
    <row r="36696" spans="9:54" x14ac:dyDescent="0.25">
      <c r="I36696" s="80"/>
      <c r="AX36696" s="80"/>
      <c r="AY36696" s="80"/>
      <c r="AZ36696" s="80"/>
      <c r="BA36696" s="80"/>
      <c r="BB36696" s="80"/>
    </row>
    <row r="36697" spans="9:54" x14ac:dyDescent="0.25">
      <c r="I36697" s="80"/>
      <c r="AX36697" s="80"/>
      <c r="AY36697" s="80"/>
      <c r="AZ36697" s="80"/>
      <c r="BA36697" s="80"/>
      <c r="BB36697" s="80"/>
    </row>
    <row r="36698" spans="9:54" x14ac:dyDescent="0.25">
      <c r="I36698" s="80"/>
      <c r="AX36698" s="80"/>
      <c r="AY36698" s="80"/>
      <c r="AZ36698" s="80"/>
      <c r="BA36698" s="80"/>
      <c r="BB36698" s="80"/>
    </row>
    <row r="36699" spans="9:54" x14ac:dyDescent="0.25">
      <c r="I36699" s="80"/>
      <c r="AX36699" s="80"/>
      <c r="AY36699" s="80"/>
      <c r="AZ36699" s="80"/>
      <c r="BA36699" s="80"/>
      <c r="BB36699" s="80"/>
    </row>
    <row r="36700" spans="9:54" x14ac:dyDescent="0.25">
      <c r="I36700" s="80"/>
      <c r="AX36700" s="80"/>
      <c r="AY36700" s="80"/>
      <c r="AZ36700" s="80"/>
      <c r="BA36700" s="80"/>
      <c r="BB36700" s="80"/>
    </row>
    <row r="36701" spans="9:54" x14ac:dyDescent="0.25">
      <c r="I36701" s="80"/>
      <c r="AX36701" s="80"/>
      <c r="AY36701" s="80"/>
      <c r="AZ36701" s="80"/>
      <c r="BA36701" s="80"/>
      <c r="BB36701" s="80"/>
    </row>
    <row r="36702" spans="9:54" x14ac:dyDescent="0.25">
      <c r="I36702" s="80"/>
      <c r="AX36702" s="80"/>
      <c r="AY36702" s="80"/>
      <c r="AZ36702" s="80"/>
      <c r="BA36702" s="80"/>
      <c r="BB36702" s="80"/>
    </row>
    <row r="36703" spans="9:54" x14ac:dyDescent="0.25">
      <c r="I36703" s="80"/>
      <c r="AX36703" s="80"/>
      <c r="AY36703" s="80"/>
      <c r="AZ36703" s="80"/>
      <c r="BA36703" s="80"/>
      <c r="BB36703" s="80"/>
    </row>
    <row r="36704" spans="9:54" x14ac:dyDescent="0.25">
      <c r="I36704" s="80"/>
      <c r="AX36704" s="80"/>
      <c r="AY36704" s="80"/>
      <c r="AZ36704" s="80"/>
      <c r="BA36704" s="80"/>
      <c r="BB36704" s="80"/>
    </row>
    <row r="36705" spans="9:54" x14ac:dyDescent="0.25">
      <c r="I36705" s="80"/>
      <c r="AX36705" s="80"/>
      <c r="AY36705" s="80"/>
      <c r="AZ36705" s="80"/>
      <c r="BA36705" s="80"/>
      <c r="BB36705" s="80"/>
    </row>
    <row r="36706" spans="9:54" x14ac:dyDescent="0.25">
      <c r="I36706" s="80"/>
      <c r="AX36706" s="80"/>
      <c r="AY36706" s="80"/>
      <c r="AZ36706" s="80"/>
      <c r="BA36706" s="80"/>
      <c r="BB36706" s="80"/>
    </row>
    <row r="36707" spans="9:54" x14ac:dyDescent="0.25">
      <c r="I36707" s="80"/>
      <c r="AX36707" s="80"/>
      <c r="AY36707" s="80"/>
      <c r="AZ36707" s="80"/>
      <c r="BA36707" s="80"/>
      <c r="BB36707" s="80"/>
    </row>
    <row r="36708" spans="9:54" x14ac:dyDescent="0.25">
      <c r="I36708" s="80"/>
      <c r="AX36708" s="80"/>
      <c r="AY36708" s="80"/>
      <c r="AZ36708" s="80"/>
      <c r="BA36708" s="80"/>
      <c r="BB36708" s="80"/>
    </row>
    <row r="36709" spans="9:54" x14ac:dyDescent="0.25">
      <c r="I36709" s="80"/>
      <c r="AX36709" s="80"/>
      <c r="AY36709" s="80"/>
      <c r="AZ36709" s="80"/>
      <c r="BA36709" s="80"/>
      <c r="BB36709" s="80"/>
    </row>
    <row r="36710" spans="9:54" x14ac:dyDescent="0.25">
      <c r="I36710" s="80"/>
      <c r="AX36710" s="80"/>
      <c r="AY36710" s="80"/>
      <c r="AZ36710" s="80"/>
      <c r="BA36710" s="80"/>
      <c r="BB36710" s="80"/>
    </row>
    <row r="36711" spans="9:54" x14ac:dyDescent="0.25">
      <c r="I36711" s="80"/>
      <c r="AX36711" s="80"/>
      <c r="AY36711" s="80"/>
      <c r="AZ36711" s="80"/>
      <c r="BA36711" s="80"/>
      <c r="BB36711" s="80"/>
    </row>
    <row r="36712" spans="9:54" x14ac:dyDescent="0.25">
      <c r="I36712" s="80"/>
      <c r="AX36712" s="80"/>
      <c r="AY36712" s="80"/>
      <c r="AZ36712" s="80"/>
      <c r="BA36712" s="80"/>
      <c r="BB36712" s="80"/>
    </row>
    <row r="36713" spans="9:54" x14ac:dyDescent="0.25">
      <c r="I36713" s="80"/>
      <c r="AX36713" s="80"/>
      <c r="AY36713" s="80"/>
      <c r="AZ36713" s="80"/>
      <c r="BA36713" s="80"/>
      <c r="BB36713" s="80"/>
    </row>
    <row r="36714" spans="9:54" x14ac:dyDescent="0.25">
      <c r="I36714" s="80"/>
      <c r="AX36714" s="80"/>
      <c r="AY36714" s="80"/>
      <c r="AZ36714" s="80"/>
      <c r="BA36714" s="80"/>
      <c r="BB36714" s="80"/>
    </row>
    <row r="36715" spans="9:54" x14ac:dyDescent="0.25">
      <c r="I36715" s="80"/>
      <c r="AX36715" s="80"/>
      <c r="AY36715" s="80"/>
      <c r="AZ36715" s="80"/>
      <c r="BA36715" s="80"/>
      <c r="BB36715" s="80"/>
    </row>
    <row r="36716" spans="9:54" x14ac:dyDescent="0.25">
      <c r="I36716" s="80"/>
      <c r="AX36716" s="80"/>
      <c r="AY36716" s="80"/>
      <c r="AZ36716" s="80"/>
      <c r="BA36716" s="80"/>
      <c r="BB36716" s="80"/>
    </row>
    <row r="36717" spans="9:54" x14ac:dyDescent="0.25">
      <c r="I36717" s="80"/>
      <c r="AX36717" s="80"/>
      <c r="AY36717" s="80"/>
      <c r="AZ36717" s="80"/>
      <c r="BA36717" s="80"/>
      <c r="BB36717" s="80"/>
    </row>
    <row r="36718" spans="9:54" x14ac:dyDescent="0.25">
      <c r="I36718" s="80"/>
      <c r="AX36718" s="80"/>
      <c r="AY36718" s="80"/>
      <c r="AZ36718" s="80"/>
      <c r="BA36718" s="80"/>
      <c r="BB36718" s="80"/>
    </row>
    <row r="36719" spans="9:54" x14ac:dyDescent="0.25">
      <c r="I36719" s="80"/>
      <c r="AX36719" s="80"/>
      <c r="AY36719" s="80"/>
      <c r="AZ36719" s="80"/>
      <c r="BA36719" s="80"/>
      <c r="BB36719" s="80"/>
    </row>
    <row r="36720" spans="9:54" x14ac:dyDescent="0.25">
      <c r="I36720" s="80"/>
      <c r="AX36720" s="80"/>
      <c r="AY36720" s="80"/>
      <c r="AZ36720" s="80"/>
      <c r="BA36720" s="80"/>
      <c r="BB36720" s="80"/>
    </row>
    <row r="36721" spans="9:54" x14ac:dyDescent="0.25">
      <c r="I36721" s="80"/>
      <c r="AX36721" s="80"/>
      <c r="AY36721" s="80"/>
      <c r="AZ36721" s="80"/>
      <c r="BA36721" s="80"/>
      <c r="BB36721" s="80"/>
    </row>
    <row r="36722" spans="9:54" x14ac:dyDescent="0.25">
      <c r="I36722" s="80"/>
      <c r="AX36722" s="80"/>
      <c r="AY36722" s="80"/>
      <c r="AZ36722" s="80"/>
      <c r="BA36722" s="80"/>
      <c r="BB36722" s="80"/>
    </row>
    <row r="36723" spans="9:54" x14ac:dyDescent="0.25">
      <c r="I36723" s="80"/>
      <c r="AX36723" s="80"/>
      <c r="AY36723" s="80"/>
      <c r="AZ36723" s="80"/>
      <c r="BA36723" s="80"/>
      <c r="BB36723" s="80"/>
    </row>
    <row r="36724" spans="9:54" x14ac:dyDescent="0.25">
      <c r="I36724" s="80"/>
      <c r="AX36724" s="80"/>
      <c r="AY36724" s="80"/>
      <c r="AZ36724" s="80"/>
      <c r="BA36724" s="80"/>
      <c r="BB36724" s="80"/>
    </row>
    <row r="36725" spans="9:54" x14ac:dyDescent="0.25">
      <c r="I36725" s="80"/>
      <c r="AX36725" s="80"/>
      <c r="AY36725" s="80"/>
      <c r="AZ36725" s="80"/>
      <c r="BA36725" s="80"/>
      <c r="BB36725" s="80"/>
    </row>
    <row r="36726" spans="9:54" x14ac:dyDescent="0.25">
      <c r="I36726" s="80"/>
      <c r="AX36726" s="80"/>
      <c r="AY36726" s="80"/>
      <c r="AZ36726" s="80"/>
      <c r="BA36726" s="80"/>
      <c r="BB36726" s="80"/>
    </row>
    <row r="36727" spans="9:54" x14ac:dyDescent="0.25">
      <c r="I36727" s="80"/>
      <c r="AX36727" s="80"/>
      <c r="AY36727" s="80"/>
      <c r="AZ36727" s="80"/>
      <c r="BA36727" s="80"/>
      <c r="BB36727" s="80"/>
    </row>
    <row r="36728" spans="9:54" x14ac:dyDescent="0.25">
      <c r="I36728" s="80"/>
      <c r="AX36728" s="80"/>
      <c r="AY36728" s="80"/>
      <c r="AZ36728" s="80"/>
      <c r="BA36728" s="80"/>
      <c r="BB36728" s="80"/>
    </row>
    <row r="36729" spans="9:54" x14ac:dyDescent="0.25">
      <c r="I36729" s="80"/>
      <c r="AX36729" s="80"/>
      <c r="AY36729" s="80"/>
      <c r="AZ36729" s="80"/>
      <c r="BA36729" s="80"/>
      <c r="BB36729" s="80"/>
    </row>
    <row r="36730" spans="9:54" x14ac:dyDescent="0.25">
      <c r="I36730" s="80"/>
      <c r="AX36730" s="80"/>
      <c r="AY36730" s="80"/>
      <c r="AZ36730" s="80"/>
      <c r="BA36730" s="80"/>
      <c r="BB36730" s="80"/>
    </row>
    <row r="36731" spans="9:54" x14ac:dyDescent="0.25">
      <c r="I36731" s="80"/>
      <c r="AX36731" s="80"/>
      <c r="AY36731" s="80"/>
      <c r="AZ36731" s="80"/>
      <c r="BA36731" s="80"/>
      <c r="BB36731" s="80"/>
    </row>
    <row r="36732" spans="9:54" x14ac:dyDescent="0.25">
      <c r="I36732" s="80"/>
      <c r="AX36732" s="80"/>
      <c r="AY36732" s="80"/>
      <c r="AZ36732" s="80"/>
      <c r="BA36732" s="80"/>
      <c r="BB36732" s="80"/>
    </row>
    <row r="36733" spans="9:54" x14ac:dyDescent="0.25">
      <c r="I36733" s="80"/>
      <c r="AX36733" s="80"/>
      <c r="AY36733" s="80"/>
      <c r="AZ36733" s="80"/>
      <c r="BA36733" s="80"/>
      <c r="BB36733" s="80"/>
    </row>
    <row r="36734" spans="9:54" x14ac:dyDescent="0.25">
      <c r="I36734" s="80"/>
      <c r="AX36734" s="80"/>
      <c r="AY36734" s="80"/>
      <c r="AZ36734" s="80"/>
      <c r="BA36734" s="80"/>
      <c r="BB36734" s="80"/>
    </row>
    <row r="36735" spans="9:54" x14ac:dyDescent="0.25">
      <c r="I36735" s="80"/>
      <c r="AX36735" s="80"/>
      <c r="AY36735" s="80"/>
      <c r="AZ36735" s="80"/>
      <c r="BA36735" s="80"/>
      <c r="BB36735" s="80"/>
    </row>
    <row r="36736" spans="9:54" x14ac:dyDescent="0.25">
      <c r="I36736" s="80"/>
      <c r="AX36736" s="80"/>
      <c r="AY36736" s="80"/>
      <c r="AZ36736" s="80"/>
      <c r="BA36736" s="80"/>
      <c r="BB36736" s="80"/>
    </row>
    <row r="36737" spans="9:54" x14ac:dyDescent="0.25">
      <c r="I36737" s="80"/>
      <c r="AX36737" s="80"/>
      <c r="AY36737" s="80"/>
      <c r="AZ36737" s="80"/>
      <c r="BA36737" s="80"/>
      <c r="BB36737" s="80"/>
    </row>
    <row r="36738" spans="9:54" x14ac:dyDescent="0.25">
      <c r="I36738" s="80"/>
      <c r="AX36738" s="80"/>
      <c r="AY36738" s="80"/>
      <c r="AZ36738" s="80"/>
      <c r="BA36738" s="80"/>
      <c r="BB36738" s="80"/>
    </row>
    <row r="36739" spans="9:54" x14ac:dyDescent="0.25">
      <c r="I36739" s="80"/>
      <c r="AX36739" s="80"/>
      <c r="AY36739" s="80"/>
      <c r="AZ36739" s="80"/>
      <c r="BA36739" s="80"/>
      <c r="BB36739" s="80"/>
    </row>
    <row r="36740" spans="9:54" x14ac:dyDescent="0.25">
      <c r="I36740" s="80"/>
      <c r="AX36740" s="80"/>
      <c r="AY36740" s="80"/>
      <c r="AZ36740" s="80"/>
      <c r="BA36740" s="80"/>
      <c r="BB36740" s="80"/>
    </row>
    <row r="36741" spans="9:54" x14ac:dyDescent="0.25">
      <c r="I36741" s="80"/>
      <c r="AX36741" s="80"/>
      <c r="AY36741" s="80"/>
      <c r="AZ36741" s="80"/>
      <c r="BA36741" s="80"/>
      <c r="BB36741" s="80"/>
    </row>
    <row r="36742" spans="9:54" x14ac:dyDescent="0.25">
      <c r="I36742" s="80"/>
      <c r="AX36742" s="80"/>
      <c r="AY36742" s="80"/>
      <c r="AZ36742" s="80"/>
      <c r="BA36742" s="80"/>
      <c r="BB36742" s="80"/>
    </row>
    <row r="36743" spans="9:54" x14ac:dyDescent="0.25">
      <c r="I36743" s="80"/>
      <c r="AX36743" s="80"/>
      <c r="AY36743" s="80"/>
      <c r="AZ36743" s="80"/>
      <c r="BA36743" s="80"/>
      <c r="BB36743" s="80"/>
    </row>
    <row r="36744" spans="9:54" x14ac:dyDescent="0.25">
      <c r="I36744" s="80"/>
      <c r="AX36744" s="80"/>
      <c r="AY36744" s="80"/>
      <c r="AZ36744" s="80"/>
      <c r="BA36744" s="80"/>
      <c r="BB36744" s="80"/>
    </row>
    <row r="36745" spans="9:54" x14ac:dyDescent="0.25">
      <c r="I36745" s="80"/>
      <c r="AX36745" s="80"/>
      <c r="AY36745" s="80"/>
      <c r="AZ36745" s="80"/>
      <c r="BA36745" s="80"/>
      <c r="BB36745" s="80"/>
    </row>
    <row r="36746" spans="9:54" x14ac:dyDescent="0.25">
      <c r="I36746" s="80"/>
      <c r="AX36746" s="80"/>
      <c r="AY36746" s="80"/>
      <c r="AZ36746" s="80"/>
      <c r="BA36746" s="80"/>
      <c r="BB36746" s="80"/>
    </row>
    <row r="36747" spans="9:54" x14ac:dyDescent="0.25">
      <c r="I36747" s="80"/>
      <c r="AX36747" s="80"/>
      <c r="AY36747" s="80"/>
      <c r="AZ36747" s="80"/>
      <c r="BA36747" s="80"/>
      <c r="BB36747" s="80"/>
    </row>
    <row r="36748" spans="9:54" x14ac:dyDescent="0.25">
      <c r="I36748" s="80"/>
      <c r="AX36748" s="80"/>
      <c r="AY36748" s="80"/>
      <c r="AZ36748" s="80"/>
      <c r="BA36748" s="80"/>
      <c r="BB36748" s="80"/>
    </row>
    <row r="36749" spans="9:54" x14ac:dyDescent="0.25">
      <c r="I36749" s="80"/>
      <c r="AX36749" s="80"/>
      <c r="AY36749" s="80"/>
      <c r="AZ36749" s="80"/>
      <c r="BA36749" s="80"/>
      <c r="BB36749" s="80"/>
    </row>
    <row r="36750" spans="9:54" x14ac:dyDescent="0.25">
      <c r="I36750" s="80"/>
      <c r="AX36750" s="80"/>
      <c r="AY36750" s="80"/>
      <c r="AZ36750" s="80"/>
      <c r="BA36750" s="80"/>
      <c r="BB36750" s="80"/>
    </row>
    <row r="36751" spans="9:54" x14ac:dyDescent="0.25">
      <c r="I36751" s="80"/>
      <c r="AX36751" s="80"/>
      <c r="AY36751" s="80"/>
      <c r="AZ36751" s="80"/>
      <c r="BA36751" s="80"/>
      <c r="BB36751" s="80"/>
    </row>
    <row r="36752" spans="9:54" x14ac:dyDescent="0.25">
      <c r="I36752" s="80"/>
      <c r="AX36752" s="80"/>
      <c r="AY36752" s="80"/>
      <c r="AZ36752" s="80"/>
      <c r="BA36752" s="80"/>
      <c r="BB36752" s="80"/>
    </row>
    <row r="36753" spans="9:54" x14ac:dyDescent="0.25">
      <c r="I36753" s="80"/>
      <c r="AX36753" s="80"/>
      <c r="AY36753" s="80"/>
      <c r="AZ36753" s="80"/>
      <c r="BA36753" s="80"/>
      <c r="BB36753" s="80"/>
    </row>
    <row r="36754" spans="9:54" x14ac:dyDescent="0.25">
      <c r="I36754" s="80"/>
      <c r="AX36754" s="80"/>
      <c r="AY36754" s="80"/>
      <c r="AZ36754" s="80"/>
      <c r="BA36754" s="80"/>
      <c r="BB36754" s="80"/>
    </row>
    <row r="36755" spans="9:54" x14ac:dyDescent="0.25">
      <c r="I36755" s="80"/>
      <c r="AX36755" s="80"/>
      <c r="AY36755" s="80"/>
      <c r="AZ36755" s="80"/>
      <c r="BA36755" s="80"/>
      <c r="BB36755" s="80"/>
    </row>
    <row r="36756" spans="9:54" x14ac:dyDescent="0.25">
      <c r="I36756" s="80"/>
      <c r="AX36756" s="80"/>
      <c r="AY36756" s="80"/>
      <c r="AZ36756" s="80"/>
      <c r="BA36756" s="80"/>
      <c r="BB36756" s="80"/>
    </row>
    <row r="36757" spans="9:54" x14ac:dyDescent="0.25">
      <c r="I36757" s="80"/>
      <c r="AX36757" s="80"/>
      <c r="AY36757" s="80"/>
      <c r="AZ36757" s="80"/>
      <c r="BA36757" s="80"/>
      <c r="BB36757" s="80"/>
    </row>
    <row r="36758" spans="9:54" x14ac:dyDescent="0.25">
      <c r="I36758" s="80"/>
      <c r="AX36758" s="80"/>
      <c r="AY36758" s="80"/>
      <c r="AZ36758" s="80"/>
      <c r="BA36758" s="80"/>
      <c r="BB36758" s="80"/>
    </row>
    <row r="36759" spans="9:54" x14ac:dyDescent="0.25">
      <c r="I36759" s="80"/>
      <c r="AX36759" s="80"/>
      <c r="AY36759" s="80"/>
      <c r="AZ36759" s="80"/>
      <c r="BA36759" s="80"/>
      <c r="BB36759" s="80"/>
    </row>
    <row r="36760" spans="9:54" x14ac:dyDescent="0.25">
      <c r="I36760" s="80"/>
      <c r="AX36760" s="80"/>
      <c r="AY36760" s="80"/>
      <c r="AZ36760" s="80"/>
      <c r="BA36760" s="80"/>
      <c r="BB36760" s="80"/>
    </row>
    <row r="36761" spans="9:54" x14ac:dyDescent="0.25">
      <c r="I36761" s="80"/>
      <c r="AX36761" s="80"/>
      <c r="AY36761" s="80"/>
      <c r="AZ36761" s="80"/>
      <c r="BA36761" s="80"/>
      <c r="BB36761" s="80"/>
    </row>
    <row r="36762" spans="9:54" x14ac:dyDescent="0.25">
      <c r="I36762" s="80"/>
      <c r="AX36762" s="80"/>
      <c r="AY36762" s="80"/>
      <c r="AZ36762" s="80"/>
      <c r="BA36762" s="80"/>
      <c r="BB36762" s="80"/>
    </row>
    <row r="36763" spans="9:54" x14ac:dyDescent="0.25">
      <c r="I36763" s="80"/>
      <c r="AX36763" s="80"/>
      <c r="AY36763" s="80"/>
      <c r="AZ36763" s="80"/>
      <c r="BA36763" s="80"/>
      <c r="BB36763" s="80"/>
    </row>
    <row r="36764" spans="9:54" x14ac:dyDescent="0.25">
      <c r="I36764" s="80"/>
      <c r="AX36764" s="80"/>
      <c r="AY36764" s="80"/>
      <c r="AZ36764" s="80"/>
      <c r="BA36764" s="80"/>
      <c r="BB36764" s="80"/>
    </row>
    <row r="36765" spans="9:54" x14ac:dyDescent="0.25">
      <c r="I36765" s="80"/>
      <c r="AX36765" s="80"/>
      <c r="AY36765" s="80"/>
      <c r="AZ36765" s="80"/>
      <c r="BA36765" s="80"/>
      <c r="BB36765" s="80"/>
    </row>
    <row r="36766" spans="9:54" x14ac:dyDescent="0.25">
      <c r="I36766" s="80"/>
      <c r="AX36766" s="80"/>
      <c r="AY36766" s="80"/>
      <c r="AZ36766" s="80"/>
      <c r="BA36766" s="80"/>
      <c r="BB36766" s="80"/>
    </row>
    <row r="36767" spans="9:54" x14ac:dyDescent="0.25">
      <c r="I36767" s="80"/>
      <c r="AX36767" s="80"/>
      <c r="AY36767" s="80"/>
      <c r="AZ36767" s="80"/>
      <c r="BA36767" s="80"/>
      <c r="BB36767" s="80"/>
    </row>
    <row r="36768" spans="9:54" x14ac:dyDescent="0.25">
      <c r="I36768" s="80"/>
      <c r="AX36768" s="80"/>
      <c r="AY36768" s="80"/>
      <c r="AZ36768" s="80"/>
      <c r="BA36768" s="80"/>
      <c r="BB36768" s="80"/>
    </row>
    <row r="36769" spans="9:54" x14ac:dyDescent="0.25">
      <c r="I36769" s="80"/>
      <c r="AX36769" s="80"/>
      <c r="AY36769" s="80"/>
      <c r="AZ36769" s="80"/>
      <c r="BA36769" s="80"/>
      <c r="BB36769" s="80"/>
    </row>
    <row r="36770" spans="9:54" x14ac:dyDescent="0.25">
      <c r="I36770" s="80"/>
      <c r="AX36770" s="80"/>
      <c r="AY36770" s="80"/>
      <c r="AZ36770" s="80"/>
      <c r="BA36770" s="80"/>
      <c r="BB36770" s="80"/>
    </row>
    <row r="36771" spans="9:54" x14ac:dyDescent="0.25">
      <c r="I36771" s="80"/>
      <c r="AX36771" s="80"/>
      <c r="AY36771" s="80"/>
      <c r="AZ36771" s="80"/>
      <c r="BA36771" s="80"/>
      <c r="BB36771" s="80"/>
    </row>
    <row r="36772" spans="9:54" x14ac:dyDescent="0.25">
      <c r="I36772" s="80"/>
      <c r="AX36772" s="80"/>
      <c r="AY36772" s="80"/>
      <c r="AZ36772" s="80"/>
      <c r="BA36772" s="80"/>
      <c r="BB36772" s="80"/>
    </row>
    <row r="36773" spans="9:54" x14ac:dyDescent="0.25">
      <c r="I36773" s="80"/>
      <c r="AX36773" s="80"/>
      <c r="AY36773" s="80"/>
      <c r="AZ36773" s="80"/>
      <c r="BA36773" s="80"/>
      <c r="BB36773" s="80"/>
    </row>
    <row r="36774" spans="9:54" x14ac:dyDescent="0.25">
      <c r="I36774" s="80"/>
      <c r="AX36774" s="80"/>
      <c r="AY36774" s="80"/>
      <c r="AZ36774" s="80"/>
      <c r="BA36774" s="80"/>
      <c r="BB36774" s="80"/>
    </row>
    <row r="36775" spans="9:54" x14ac:dyDescent="0.25">
      <c r="I36775" s="80"/>
      <c r="AX36775" s="80"/>
      <c r="AY36775" s="80"/>
      <c r="AZ36775" s="80"/>
      <c r="BA36775" s="80"/>
      <c r="BB36775" s="80"/>
    </row>
    <row r="36776" spans="9:54" x14ac:dyDescent="0.25">
      <c r="I36776" s="80"/>
      <c r="AX36776" s="80"/>
      <c r="AY36776" s="80"/>
      <c r="AZ36776" s="80"/>
      <c r="BA36776" s="80"/>
      <c r="BB36776" s="80"/>
    </row>
    <row r="36777" spans="9:54" x14ac:dyDescent="0.25">
      <c r="I36777" s="80"/>
      <c r="AX36777" s="80"/>
      <c r="AY36777" s="80"/>
      <c r="AZ36777" s="80"/>
      <c r="BA36777" s="80"/>
      <c r="BB36777" s="80"/>
    </row>
    <row r="36778" spans="9:54" x14ac:dyDescent="0.25">
      <c r="I36778" s="80"/>
      <c r="AX36778" s="80"/>
      <c r="AY36778" s="80"/>
      <c r="AZ36778" s="80"/>
      <c r="BA36778" s="80"/>
      <c r="BB36778" s="80"/>
    </row>
    <row r="36779" spans="9:54" x14ac:dyDescent="0.25">
      <c r="I36779" s="80"/>
      <c r="AX36779" s="80"/>
      <c r="AY36779" s="80"/>
      <c r="AZ36779" s="80"/>
      <c r="BA36779" s="80"/>
      <c r="BB36779" s="80"/>
    </row>
    <row r="36780" spans="9:54" x14ac:dyDescent="0.25">
      <c r="I36780" s="80"/>
      <c r="AX36780" s="80"/>
      <c r="AY36780" s="80"/>
      <c r="AZ36780" s="80"/>
      <c r="BA36780" s="80"/>
      <c r="BB36780" s="80"/>
    </row>
    <row r="36781" spans="9:54" x14ac:dyDescent="0.25">
      <c r="I36781" s="80"/>
      <c r="AX36781" s="80"/>
      <c r="AY36781" s="80"/>
      <c r="AZ36781" s="80"/>
      <c r="BA36781" s="80"/>
      <c r="BB36781" s="80"/>
    </row>
    <row r="36782" spans="9:54" x14ac:dyDescent="0.25">
      <c r="I36782" s="80"/>
      <c r="AX36782" s="80"/>
      <c r="AY36782" s="80"/>
      <c r="AZ36782" s="80"/>
      <c r="BA36782" s="80"/>
      <c r="BB36782" s="80"/>
    </row>
    <row r="36783" spans="9:54" x14ac:dyDescent="0.25">
      <c r="I36783" s="80"/>
      <c r="AX36783" s="80"/>
      <c r="AY36783" s="80"/>
      <c r="AZ36783" s="80"/>
      <c r="BA36783" s="80"/>
      <c r="BB36783" s="80"/>
    </row>
    <row r="36784" spans="9:54" x14ac:dyDescent="0.25">
      <c r="I36784" s="80"/>
      <c r="AX36784" s="80"/>
      <c r="AY36784" s="80"/>
      <c r="AZ36784" s="80"/>
      <c r="BA36784" s="80"/>
      <c r="BB36784" s="80"/>
    </row>
    <row r="36785" spans="9:54" x14ac:dyDescent="0.25">
      <c r="I36785" s="80"/>
      <c r="AX36785" s="80"/>
      <c r="AY36785" s="80"/>
      <c r="AZ36785" s="80"/>
      <c r="BA36785" s="80"/>
      <c r="BB36785" s="80"/>
    </row>
    <row r="36786" spans="9:54" x14ac:dyDescent="0.25">
      <c r="I36786" s="80"/>
      <c r="AX36786" s="80"/>
      <c r="AY36786" s="80"/>
      <c r="AZ36786" s="80"/>
      <c r="BA36786" s="80"/>
      <c r="BB36786" s="80"/>
    </row>
    <row r="36787" spans="9:54" x14ac:dyDescent="0.25">
      <c r="I36787" s="80"/>
      <c r="AX36787" s="80"/>
      <c r="AY36787" s="80"/>
      <c r="AZ36787" s="80"/>
      <c r="BA36787" s="80"/>
      <c r="BB36787" s="80"/>
    </row>
    <row r="36788" spans="9:54" x14ac:dyDescent="0.25">
      <c r="I36788" s="80"/>
      <c r="AX36788" s="80"/>
      <c r="AY36788" s="80"/>
      <c r="AZ36788" s="80"/>
      <c r="BA36788" s="80"/>
      <c r="BB36788" s="80"/>
    </row>
    <row r="36789" spans="9:54" x14ac:dyDescent="0.25">
      <c r="I36789" s="80"/>
      <c r="AX36789" s="80"/>
      <c r="AY36789" s="80"/>
      <c r="AZ36789" s="80"/>
      <c r="BA36789" s="80"/>
      <c r="BB36789" s="80"/>
    </row>
    <row r="36790" spans="9:54" x14ac:dyDescent="0.25">
      <c r="I36790" s="80"/>
      <c r="AX36790" s="80"/>
      <c r="AY36790" s="80"/>
      <c r="AZ36790" s="80"/>
      <c r="BA36790" s="80"/>
      <c r="BB36790" s="80"/>
    </row>
    <row r="36791" spans="9:54" x14ac:dyDescent="0.25">
      <c r="I36791" s="80"/>
      <c r="AX36791" s="80"/>
      <c r="AY36791" s="80"/>
      <c r="AZ36791" s="80"/>
      <c r="BA36791" s="80"/>
      <c r="BB36791" s="80"/>
    </row>
    <row r="36792" spans="9:54" x14ac:dyDescent="0.25">
      <c r="I36792" s="80"/>
      <c r="AX36792" s="80"/>
      <c r="AY36792" s="80"/>
      <c r="AZ36792" s="80"/>
      <c r="BA36792" s="80"/>
      <c r="BB36792" s="80"/>
    </row>
    <row r="36793" spans="9:54" x14ac:dyDescent="0.25">
      <c r="I36793" s="80"/>
      <c r="AX36793" s="80"/>
      <c r="AY36793" s="80"/>
      <c r="AZ36793" s="80"/>
      <c r="BA36793" s="80"/>
      <c r="BB36793" s="80"/>
    </row>
    <row r="36794" spans="9:54" x14ac:dyDescent="0.25">
      <c r="I36794" s="80"/>
      <c r="AX36794" s="80"/>
      <c r="AY36794" s="80"/>
      <c r="AZ36794" s="80"/>
      <c r="BA36794" s="80"/>
      <c r="BB36794" s="80"/>
    </row>
    <row r="36795" spans="9:54" x14ac:dyDescent="0.25">
      <c r="I36795" s="80"/>
      <c r="AX36795" s="80"/>
      <c r="AY36795" s="80"/>
      <c r="AZ36795" s="80"/>
      <c r="BA36795" s="80"/>
      <c r="BB36795" s="80"/>
    </row>
    <row r="36796" spans="9:54" x14ac:dyDescent="0.25">
      <c r="I36796" s="80"/>
      <c r="AX36796" s="80"/>
      <c r="AY36796" s="80"/>
      <c r="AZ36796" s="80"/>
      <c r="BA36796" s="80"/>
      <c r="BB36796" s="80"/>
    </row>
    <row r="36797" spans="9:54" x14ac:dyDescent="0.25">
      <c r="I36797" s="80"/>
      <c r="AX36797" s="80"/>
      <c r="AY36797" s="80"/>
      <c r="AZ36797" s="80"/>
      <c r="BA36797" s="80"/>
      <c r="BB36797" s="80"/>
    </row>
    <row r="36798" spans="9:54" x14ac:dyDescent="0.25">
      <c r="I36798" s="80"/>
      <c r="AX36798" s="80"/>
      <c r="AY36798" s="80"/>
      <c r="AZ36798" s="80"/>
      <c r="BA36798" s="80"/>
      <c r="BB36798" s="80"/>
    </row>
    <row r="36799" spans="9:54" x14ac:dyDescent="0.25">
      <c r="I36799" s="80"/>
      <c r="AX36799" s="80"/>
      <c r="AY36799" s="80"/>
      <c r="AZ36799" s="80"/>
      <c r="BA36799" s="80"/>
      <c r="BB36799" s="80"/>
    </row>
    <row r="36800" spans="9:54" x14ac:dyDescent="0.25">
      <c r="I36800" s="80"/>
      <c r="AX36800" s="80"/>
      <c r="AY36800" s="80"/>
      <c r="AZ36800" s="80"/>
      <c r="BA36800" s="80"/>
      <c r="BB36800" s="80"/>
    </row>
    <row r="36801" spans="9:54" x14ac:dyDescent="0.25">
      <c r="I36801" s="80"/>
      <c r="AX36801" s="80"/>
      <c r="AY36801" s="80"/>
      <c r="AZ36801" s="80"/>
      <c r="BA36801" s="80"/>
      <c r="BB36801" s="80"/>
    </row>
    <row r="36802" spans="9:54" x14ac:dyDescent="0.25">
      <c r="I36802" s="80"/>
      <c r="AX36802" s="80"/>
      <c r="AY36802" s="80"/>
      <c r="AZ36802" s="80"/>
      <c r="BA36802" s="80"/>
      <c r="BB36802" s="80"/>
    </row>
    <row r="36803" spans="9:54" x14ac:dyDescent="0.25">
      <c r="I36803" s="80"/>
      <c r="AX36803" s="80"/>
      <c r="AY36803" s="80"/>
      <c r="AZ36803" s="80"/>
      <c r="BA36803" s="80"/>
      <c r="BB36803" s="80"/>
    </row>
    <row r="36804" spans="9:54" x14ac:dyDescent="0.25">
      <c r="I36804" s="80"/>
      <c r="AX36804" s="80"/>
      <c r="AY36804" s="80"/>
      <c r="AZ36804" s="80"/>
      <c r="BA36804" s="80"/>
      <c r="BB36804" s="80"/>
    </row>
    <row r="36805" spans="9:54" x14ac:dyDescent="0.25">
      <c r="I36805" s="80"/>
      <c r="AX36805" s="80"/>
      <c r="AY36805" s="80"/>
      <c r="AZ36805" s="80"/>
      <c r="BA36805" s="80"/>
      <c r="BB36805" s="80"/>
    </row>
    <row r="36806" spans="9:54" x14ac:dyDescent="0.25">
      <c r="I36806" s="80"/>
      <c r="AX36806" s="80"/>
      <c r="AY36806" s="80"/>
      <c r="AZ36806" s="80"/>
      <c r="BA36806" s="80"/>
      <c r="BB36806" s="80"/>
    </row>
    <row r="36807" spans="9:54" x14ac:dyDescent="0.25">
      <c r="I36807" s="80"/>
      <c r="AX36807" s="80"/>
      <c r="AY36807" s="80"/>
      <c r="AZ36807" s="80"/>
      <c r="BA36807" s="80"/>
      <c r="BB36807" s="80"/>
    </row>
    <row r="36808" spans="9:54" x14ac:dyDescent="0.25">
      <c r="I36808" s="80"/>
      <c r="AX36808" s="80"/>
      <c r="AY36808" s="80"/>
      <c r="AZ36808" s="80"/>
      <c r="BA36808" s="80"/>
      <c r="BB36808" s="80"/>
    </row>
    <row r="36809" spans="9:54" x14ac:dyDescent="0.25">
      <c r="I36809" s="80"/>
      <c r="AX36809" s="80"/>
      <c r="AY36809" s="80"/>
      <c r="AZ36809" s="80"/>
      <c r="BA36809" s="80"/>
      <c r="BB36809" s="80"/>
    </row>
    <row r="36810" spans="9:54" x14ac:dyDescent="0.25">
      <c r="I36810" s="80"/>
      <c r="AX36810" s="80"/>
      <c r="AY36810" s="80"/>
      <c r="AZ36810" s="80"/>
      <c r="BA36810" s="80"/>
      <c r="BB36810" s="80"/>
    </row>
    <row r="36811" spans="9:54" x14ac:dyDescent="0.25">
      <c r="I36811" s="80"/>
      <c r="AX36811" s="80"/>
      <c r="AY36811" s="80"/>
      <c r="AZ36811" s="80"/>
      <c r="BA36811" s="80"/>
      <c r="BB36811" s="80"/>
    </row>
    <row r="36812" spans="9:54" x14ac:dyDescent="0.25">
      <c r="I36812" s="80"/>
      <c r="AX36812" s="80"/>
      <c r="AY36812" s="80"/>
      <c r="AZ36812" s="80"/>
      <c r="BA36812" s="80"/>
      <c r="BB36812" s="80"/>
    </row>
    <row r="36813" spans="9:54" x14ac:dyDescent="0.25">
      <c r="I36813" s="80"/>
      <c r="AX36813" s="80"/>
      <c r="AY36813" s="80"/>
      <c r="AZ36813" s="80"/>
      <c r="BA36813" s="80"/>
      <c r="BB36813" s="80"/>
    </row>
    <row r="36814" spans="9:54" x14ac:dyDescent="0.25">
      <c r="I36814" s="80"/>
      <c r="AX36814" s="80"/>
      <c r="AY36814" s="80"/>
      <c r="AZ36814" s="80"/>
      <c r="BA36814" s="80"/>
      <c r="BB36814" s="80"/>
    </row>
    <row r="36815" spans="9:54" x14ac:dyDescent="0.25">
      <c r="I36815" s="80"/>
      <c r="AX36815" s="80"/>
      <c r="AY36815" s="80"/>
      <c r="AZ36815" s="80"/>
      <c r="BA36815" s="80"/>
      <c r="BB36815" s="80"/>
    </row>
    <row r="36816" spans="9:54" x14ac:dyDescent="0.25">
      <c r="I36816" s="80"/>
      <c r="AX36816" s="80"/>
      <c r="AY36816" s="80"/>
      <c r="AZ36816" s="80"/>
      <c r="BA36816" s="80"/>
      <c r="BB36816" s="80"/>
    </row>
    <row r="36817" spans="9:54" x14ac:dyDescent="0.25">
      <c r="I36817" s="80"/>
      <c r="AX36817" s="80"/>
      <c r="AY36817" s="80"/>
      <c r="AZ36817" s="80"/>
      <c r="BA36817" s="80"/>
      <c r="BB36817" s="80"/>
    </row>
    <row r="36818" spans="9:54" x14ac:dyDescent="0.25">
      <c r="I36818" s="80"/>
      <c r="AX36818" s="80"/>
      <c r="AY36818" s="80"/>
      <c r="AZ36818" s="80"/>
      <c r="BA36818" s="80"/>
      <c r="BB36818" s="80"/>
    </row>
    <row r="36819" spans="9:54" x14ac:dyDescent="0.25">
      <c r="I36819" s="80"/>
      <c r="AX36819" s="80"/>
      <c r="AY36819" s="80"/>
      <c r="AZ36819" s="80"/>
      <c r="BA36819" s="80"/>
      <c r="BB36819" s="80"/>
    </row>
    <row r="36820" spans="9:54" x14ac:dyDescent="0.25">
      <c r="I36820" s="80"/>
      <c r="AX36820" s="80"/>
      <c r="AY36820" s="80"/>
      <c r="AZ36820" s="80"/>
      <c r="BA36820" s="80"/>
      <c r="BB36820" s="80"/>
    </row>
    <row r="36821" spans="9:54" x14ac:dyDescent="0.25">
      <c r="I36821" s="80"/>
      <c r="AX36821" s="80"/>
      <c r="AY36821" s="80"/>
      <c r="AZ36821" s="80"/>
      <c r="BA36821" s="80"/>
      <c r="BB36821" s="80"/>
    </row>
    <row r="36822" spans="9:54" x14ac:dyDescent="0.25">
      <c r="I36822" s="80"/>
      <c r="AX36822" s="80"/>
      <c r="AY36822" s="80"/>
      <c r="AZ36822" s="80"/>
      <c r="BA36822" s="80"/>
      <c r="BB36822" s="80"/>
    </row>
    <row r="36823" spans="9:54" x14ac:dyDescent="0.25">
      <c r="I36823" s="80"/>
      <c r="AX36823" s="80"/>
      <c r="AY36823" s="80"/>
      <c r="AZ36823" s="80"/>
      <c r="BA36823" s="80"/>
      <c r="BB36823" s="80"/>
    </row>
    <row r="36824" spans="9:54" x14ac:dyDescent="0.25">
      <c r="I36824" s="80"/>
      <c r="AX36824" s="80"/>
      <c r="AY36824" s="80"/>
      <c r="AZ36824" s="80"/>
      <c r="BA36824" s="80"/>
      <c r="BB36824" s="80"/>
    </row>
    <row r="36825" spans="9:54" x14ac:dyDescent="0.25">
      <c r="I36825" s="80"/>
      <c r="AX36825" s="80"/>
      <c r="AY36825" s="80"/>
      <c r="AZ36825" s="80"/>
      <c r="BA36825" s="80"/>
      <c r="BB36825" s="80"/>
    </row>
    <row r="36826" spans="9:54" x14ac:dyDescent="0.25">
      <c r="I36826" s="80"/>
      <c r="AX36826" s="80"/>
      <c r="AY36826" s="80"/>
      <c r="AZ36826" s="80"/>
      <c r="BA36826" s="80"/>
      <c r="BB36826" s="80"/>
    </row>
    <row r="36827" spans="9:54" x14ac:dyDescent="0.25">
      <c r="I36827" s="80"/>
      <c r="AX36827" s="80"/>
      <c r="AY36827" s="80"/>
      <c r="AZ36827" s="80"/>
      <c r="BA36827" s="80"/>
      <c r="BB36827" s="80"/>
    </row>
    <row r="36828" spans="9:54" x14ac:dyDescent="0.25">
      <c r="I36828" s="80"/>
      <c r="AX36828" s="80"/>
      <c r="AY36828" s="80"/>
      <c r="AZ36828" s="80"/>
      <c r="BA36828" s="80"/>
      <c r="BB36828" s="80"/>
    </row>
    <row r="36829" spans="9:54" x14ac:dyDescent="0.25">
      <c r="I36829" s="80"/>
      <c r="AX36829" s="80"/>
      <c r="AY36829" s="80"/>
      <c r="AZ36829" s="80"/>
      <c r="BA36829" s="80"/>
      <c r="BB36829" s="80"/>
    </row>
    <row r="36830" spans="9:54" x14ac:dyDescent="0.25">
      <c r="I36830" s="80"/>
      <c r="AX36830" s="80"/>
      <c r="AY36830" s="80"/>
      <c r="AZ36830" s="80"/>
      <c r="BA36830" s="80"/>
      <c r="BB36830" s="80"/>
    </row>
    <row r="36831" spans="9:54" x14ac:dyDescent="0.25">
      <c r="I36831" s="80"/>
      <c r="AX36831" s="80"/>
      <c r="AY36831" s="80"/>
      <c r="AZ36831" s="80"/>
      <c r="BA36831" s="80"/>
      <c r="BB36831" s="80"/>
    </row>
    <row r="36832" spans="9:54" x14ac:dyDescent="0.25">
      <c r="I36832" s="80"/>
      <c r="AX36832" s="80"/>
      <c r="AY36832" s="80"/>
      <c r="AZ36832" s="80"/>
      <c r="BA36832" s="80"/>
      <c r="BB36832" s="80"/>
    </row>
    <row r="36833" spans="9:54" x14ac:dyDescent="0.25">
      <c r="I36833" s="80"/>
      <c r="AX36833" s="80"/>
      <c r="AY36833" s="80"/>
      <c r="AZ36833" s="80"/>
      <c r="BA36833" s="80"/>
      <c r="BB36833" s="80"/>
    </row>
    <row r="36834" spans="9:54" x14ac:dyDescent="0.25">
      <c r="I36834" s="80"/>
      <c r="AX36834" s="80"/>
      <c r="AY36834" s="80"/>
      <c r="AZ36834" s="80"/>
      <c r="BA36834" s="80"/>
      <c r="BB36834" s="80"/>
    </row>
    <row r="36835" spans="9:54" x14ac:dyDescent="0.25">
      <c r="I36835" s="80"/>
      <c r="AX36835" s="80"/>
      <c r="AY36835" s="80"/>
      <c r="AZ36835" s="80"/>
      <c r="BA36835" s="80"/>
      <c r="BB36835" s="80"/>
    </row>
    <row r="36836" spans="9:54" x14ac:dyDescent="0.25">
      <c r="I36836" s="80"/>
      <c r="AX36836" s="80"/>
      <c r="AY36836" s="80"/>
      <c r="AZ36836" s="80"/>
      <c r="BA36836" s="80"/>
      <c r="BB36836" s="80"/>
    </row>
    <row r="36837" spans="9:54" x14ac:dyDescent="0.25">
      <c r="I36837" s="80"/>
      <c r="AX36837" s="80"/>
      <c r="AY36837" s="80"/>
      <c r="AZ36837" s="80"/>
      <c r="BA36837" s="80"/>
      <c r="BB36837" s="80"/>
    </row>
    <row r="36838" spans="9:54" x14ac:dyDescent="0.25">
      <c r="I36838" s="80"/>
      <c r="AX36838" s="80"/>
      <c r="AY36838" s="80"/>
      <c r="AZ36838" s="80"/>
      <c r="BA36838" s="80"/>
      <c r="BB36838" s="80"/>
    </row>
    <row r="36839" spans="9:54" x14ac:dyDescent="0.25">
      <c r="I36839" s="80"/>
      <c r="AX36839" s="80"/>
      <c r="AY36839" s="80"/>
      <c r="AZ36839" s="80"/>
      <c r="BA36839" s="80"/>
      <c r="BB36839" s="80"/>
    </row>
    <row r="36840" spans="9:54" x14ac:dyDescent="0.25">
      <c r="I36840" s="80"/>
      <c r="AX36840" s="80"/>
      <c r="AY36840" s="80"/>
      <c r="AZ36840" s="80"/>
      <c r="BA36840" s="80"/>
      <c r="BB36840" s="80"/>
    </row>
    <row r="36841" spans="9:54" x14ac:dyDescent="0.25">
      <c r="I36841" s="80"/>
      <c r="AX36841" s="80"/>
      <c r="AY36841" s="80"/>
      <c r="AZ36841" s="80"/>
      <c r="BA36841" s="80"/>
      <c r="BB36841" s="80"/>
    </row>
    <row r="36842" spans="9:54" x14ac:dyDescent="0.25">
      <c r="I36842" s="80"/>
      <c r="AX36842" s="80"/>
      <c r="AY36842" s="80"/>
      <c r="AZ36842" s="80"/>
      <c r="BA36842" s="80"/>
      <c r="BB36842" s="80"/>
    </row>
    <row r="36843" spans="9:54" x14ac:dyDescent="0.25">
      <c r="I36843" s="80"/>
      <c r="AX36843" s="80"/>
      <c r="AY36843" s="80"/>
      <c r="AZ36843" s="80"/>
      <c r="BA36843" s="80"/>
      <c r="BB36843" s="80"/>
    </row>
    <row r="36844" spans="9:54" x14ac:dyDescent="0.25">
      <c r="I36844" s="80"/>
      <c r="AX36844" s="80"/>
      <c r="AY36844" s="80"/>
      <c r="AZ36844" s="80"/>
      <c r="BA36844" s="80"/>
      <c r="BB36844" s="80"/>
    </row>
    <row r="36845" spans="9:54" x14ac:dyDescent="0.25">
      <c r="I36845" s="80"/>
      <c r="AX36845" s="80"/>
      <c r="AY36845" s="80"/>
      <c r="AZ36845" s="80"/>
      <c r="BA36845" s="80"/>
      <c r="BB36845" s="80"/>
    </row>
    <row r="36846" spans="9:54" x14ac:dyDescent="0.25">
      <c r="I36846" s="80"/>
      <c r="AX36846" s="80"/>
      <c r="AY36846" s="80"/>
      <c r="AZ36846" s="80"/>
      <c r="BA36846" s="80"/>
      <c r="BB36846" s="80"/>
    </row>
    <row r="36847" spans="9:54" x14ac:dyDescent="0.25">
      <c r="I36847" s="80"/>
      <c r="AX36847" s="80"/>
      <c r="AY36847" s="80"/>
      <c r="AZ36847" s="80"/>
      <c r="BA36847" s="80"/>
      <c r="BB36847" s="80"/>
    </row>
    <row r="36848" spans="9:54" x14ac:dyDescent="0.25">
      <c r="I36848" s="80"/>
      <c r="AX36848" s="80"/>
      <c r="AY36848" s="80"/>
      <c r="AZ36848" s="80"/>
      <c r="BA36848" s="80"/>
      <c r="BB36848" s="80"/>
    </row>
    <row r="36849" spans="9:54" x14ac:dyDescent="0.25">
      <c r="I36849" s="80"/>
      <c r="AX36849" s="80"/>
      <c r="AY36849" s="80"/>
      <c r="AZ36849" s="80"/>
      <c r="BA36849" s="80"/>
      <c r="BB36849" s="80"/>
    </row>
    <row r="36850" spans="9:54" x14ac:dyDescent="0.25">
      <c r="I36850" s="80"/>
      <c r="AX36850" s="80"/>
      <c r="AY36850" s="80"/>
      <c r="AZ36850" s="80"/>
      <c r="BA36850" s="80"/>
      <c r="BB36850" s="80"/>
    </row>
    <row r="36851" spans="9:54" x14ac:dyDescent="0.25">
      <c r="I36851" s="80"/>
      <c r="AX36851" s="80"/>
      <c r="AY36851" s="80"/>
      <c r="AZ36851" s="80"/>
      <c r="BA36851" s="80"/>
      <c r="BB36851" s="80"/>
    </row>
    <row r="36852" spans="9:54" x14ac:dyDescent="0.25">
      <c r="I36852" s="80"/>
      <c r="AX36852" s="80"/>
      <c r="AY36852" s="80"/>
      <c r="AZ36852" s="80"/>
      <c r="BA36852" s="80"/>
      <c r="BB36852" s="80"/>
    </row>
    <row r="36853" spans="9:54" x14ac:dyDescent="0.25">
      <c r="I36853" s="80"/>
      <c r="AX36853" s="80"/>
      <c r="AY36853" s="80"/>
      <c r="AZ36853" s="80"/>
      <c r="BA36853" s="80"/>
      <c r="BB36853" s="80"/>
    </row>
    <row r="36854" spans="9:54" x14ac:dyDescent="0.25">
      <c r="I36854" s="80"/>
      <c r="AX36854" s="80"/>
      <c r="AY36854" s="80"/>
      <c r="AZ36854" s="80"/>
      <c r="BA36854" s="80"/>
      <c r="BB36854" s="80"/>
    </row>
    <row r="36855" spans="9:54" x14ac:dyDescent="0.25">
      <c r="I36855" s="80"/>
      <c r="AX36855" s="80"/>
      <c r="AY36855" s="80"/>
      <c r="AZ36855" s="80"/>
      <c r="BA36855" s="80"/>
      <c r="BB36855" s="80"/>
    </row>
    <row r="36856" spans="9:54" x14ac:dyDescent="0.25">
      <c r="I36856" s="80"/>
      <c r="AX36856" s="80"/>
      <c r="AY36856" s="80"/>
      <c r="AZ36856" s="80"/>
      <c r="BA36856" s="80"/>
      <c r="BB36856" s="80"/>
    </row>
    <row r="36857" spans="9:54" x14ac:dyDescent="0.25">
      <c r="I36857" s="80"/>
      <c r="AX36857" s="80"/>
      <c r="AY36857" s="80"/>
      <c r="AZ36857" s="80"/>
      <c r="BA36857" s="80"/>
      <c r="BB36857" s="80"/>
    </row>
    <row r="36858" spans="9:54" x14ac:dyDescent="0.25">
      <c r="I36858" s="80"/>
      <c r="AX36858" s="80"/>
      <c r="AY36858" s="80"/>
      <c r="AZ36858" s="80"/>
      <c r="BA36858" s="80"/>
      <c r="BB36858" s="80"/>
    </row>
    <row r="36859" spans="9:54" x14ac:dyDescent="0.25">
      <c r="I36859" s="80"/>
      <c r="AX36859" s="80"/>
      <c r="AY36859" s="80"/>
      <c r="AZ36859" s="80"/>
      <c r="BA36859" s="80"/>
      <c r="BB36859" s="80"/>
    </row>
    <row r="36860" spans="9:54" x14ac:dyDescent="0.25">
      <c r="I36860" s="80"/>
      <c r="AX36860" s="80"/>
      <c r="AY36860" s="80"/>
      <c r="AZ36860" s="80"/>
      <c r="BA36860" s="80"/>
      <c r="BB36860" s="80"/>
    </row>
    <row r="36861" spans="9:54" x14ac:dyDescent="0.25">
      <c r="I36861" s="80"/>
      <c r="AX36861" s="80"/>
      <c r="AY36861" s="80"/>
      <c r="AZ36861" s="80"/>
      <c r="BA36861" s="80"/>
      <c r="BB36861" s="80"/>
    </row>
    <row r="36862" spans="9:54" x14ac:dyDescent="0.25">
      <c r="I36862" s="80"/>
      <c r="AX36862" s="80"/>
      <c r="AY36862" s="80"/>
      <c r="AZ36862" s="80"/>
      <c r="BA36862" s="80"/>
      <c r="BB36862" s="80"/>
    </row>
    <row r="36863" spans="9:54" x14ac:dyDescent="0.25">
      <c r="I36863" s="80"/>
      <c r="AX36863" s="80"/>
      <c r="AY36863" s="80"/>
      <c r="AZ36863" s="80"/>
      <c r="BA36863" s="80"/>
      <c r="BB36863" s="80"/>
    </row>
    <row r="36864" spans="9:54" x14ac:dyDescent="0.25">
      <c r="I36864" s="80"/>
      <c r="AX36864" s="80"/>
      <c r="AY36864" s="80"/>
      <c r="AZ36864" s="80"/>
      <c r="BA36864" s="80"/>
      <c r="BB36864" s="80"/>
    </row>
    <row r="36865" spans="9:54" x14ac:dyDescent="0.25">
      <c r="I36865" s="80"/>
      <c r="AX36865" s="80"/>
      <c r="AY36865" s="80"/>
      <c r="AZ36865" s="80"/>
      <c r="BA36865" s="80"/>
      <c r="BB36865" s="80"/>
    </row>
    <row r="36866" spans="9:54" x14ac:dyDescent="0.25">
      <c r="I36866" s="80"/>
      <c r="AX36866" s="80"/>
      <c r="AY36866" s="80"/>
      <c r="AZ36866" s="80"/>
      <c r="BA36866" s="80"/>
      <c r="BB36866" s="80"/>
    </row>
    <row r="36867" spans="9:54" x14ac:dyDescent="0.25">
      <c r="I36867" s="80"/>
      <c r="AX36867" s="80"/>
      <c r="AY36867" s="80"/>
      <c r="AZ36867" s="80"/>
      <c r="BA36867" s="80"/>
      <c r="BB36867" s="80"/>
    </row>
    <row r="36868" spans="9:54" x14ac:dyDescent="0.25">
      <c r="I36868" s="80"/>
      <c r="AX36868" s="80"/>
      <c r="AY36868" s="80"/>
      <c r="AZ36868" s="80"/>
      <c r="BA36868" s="80"/>
      <c r="BB36868" s="80"/>
    </row>
    <row r="36869" spans="9:54" x14ac:dyDescent="0.25">
      <c r="I36869" s="80"/>
      <c r="AX36869" s="80"/>
      <c r="AY36869" s="80"/>
      <c r="AZ36869" s="80"/>
      <c r="BA36869" s="80"/>
      <c r="BB36869" s="80"/>
    </row>
    <row r="36870" spans="9:54" x14ac:dyDescent="0.25">
      <c r="I36870" s="80"/>
      <c r="AX36870" s="80"/>
      <c r="AY36870" s="80"/>
      <c r="AZ36870" s="80"/>
      <c r="BA36870" s="80"/>
      <c r="BB36870" s="80"/>
    </row>
    <row r="36871" spans="9:54" x14ac:dyDescent="0.25">
      <c r="I36871" s="80"/>
      <c r="AX36871" s="80"/>
      <c r="AY36871" s="80"/>
      <c r="AZ36871" s="80"/>
      <c r="BA36871" s="80"/>
      <c r="BB36871" s="80"/>
    </row>
    <row r="36872" spans="9:54" x14ac:dyDescent="0.25">
      <c r="I36872" s="80"/>
      <c r="AX36872" s="80"/>
      <c r="AY36872" s="80"/>
      <c r="AZ36872" s="80"/>
      <c r="BA36872" s="80"/>
      <c r="BB36872" s="80"/>
    </row>
    <row r="36873" spans="9:54" x14ac:dyDescent="0.25">
      <c r="I36873" s="80"/>
      <c r="AX36873" s="80"/>
      <c r="AY36873" s="80"/>
      <c r="AZ36873" s="80"/>
      <c r="BA36873" s="80"/>
      <c r="BB36873" s="80"/>
    </row>
    <row r="36874" spans="9:54" x14ac:dyDescent="0.25">
      <c r="I36874" s="80"/>
      <c r="AX36874" s="80"/>
      <c r="AY36874" s="80"/>
      <c r="AZ36874" s="80"/>
      <c r="BA36874" s="80"/>
      <c r="BB36874" s="80"/>
    </row>
    <row r="36875" spans="9:54" x14ac:dyDescent="0.25">
      <c r="I36875" s="80"/>
      <c r="AX36875" s="80"/>
      <c r="AY36875" s="80"/>
      <c r="AZ36875" s="80"/>
      <c r="BA36875" s="80"/>
      <c r="BB36875" s="80"/>
    </row>
    <row r="36876" spans="9:54" x14ac:dyDescent="0.25">
      <c r="I36876" s="80"/>
      <c r="AX36876" s="80"/>
      <c r="AY36876" s="80"/>
      <c r="AZ36876" s="80"/>
      <c r="BA36876" s="80"/>
      <c r="BB36876" s="80"/>
    </row>
    <row r="36877" spans="9:54" x14ac:dyDescent="0.25">
      <c r="I36877" s="80"/>
      <c r="AX36877" s="80"/>
      <c r="AY36877" s="80"/>
      <c r="AZ36877" s="80"/>
      <c r="BA36877" s="80"/>
      <c r="BB36877" s="80"/>
    </row>
    <row r="36878" spans="9:54" x14ac:dyDescent="0.25">
      <c r="I36878" s="80"/>
      <c r="AX36878" s="80"/>
      <c r="AY36878" s="80"/>
      <c r="AZ36878" s="80"/>
      <c r="BA36878" s="80"/>
      <c r="BB36878" s="80"/>
    </row>
    <row r="36879" spans="9:54" x14ac:dyDescent="0.25">
      <c r="I36879" s="80"/>
      <c r="AX36879" s="80"/>
      <c r="AY36879" s="80"/>
      <c r="AZ36879" s="80"/>
      <c r="BA36879" s="80"/>
      <c r="BB36879" s="80"/>
    </row>
    <row r="36880" spans="9:54" x14ac:dyDescent="0.25">
      <c r="I36880" s="80"/>
      <c r="AX36880" s="80"/>
      <c r="AY36880" s="80"/>
      <c r="AZ36880" s="80"/>
      <c r="BA36880" s="80"/>
      <c r="BB36880" s="80"/>
    </row>
    <row r="36881" spans="9:54" x14ac:dyDescent="0.25">
      <c r="I36881" s="80"/>
      <c r="AX36881" s="80"/>
      <c r="AY36881" s="80"/>
      <c r="AZ36881" s="80"/>
      <c r="BA36881" s="80"/>
      <c r="BB36881" s="80"/>
    </row>
    <row r="36882" spans="9:54" x14ac:dyDescent="0.25">
      <c r="I36882" s="80"/>
      <c r="AX36882" s="80"/>
      <c r="AY36882" s="80"/>
      <c r="AZ36882" s="80"/>
      <c r="BA36882" s="80"/>
      <c r="BB36882" s="80"/>
    </row>
    <row r="36883" spans="9:54" x14ac:dyDescent="0.25">
      <c r="I36883" s="80"/>
      <c r="AX36883" s="80"/>
      <c r="AY36883" s="80"/>
      <c r="AZ36883" s="80"/>
      <c r="BA36883" s="80"/>
      <c r="BB36883" s="80"/>
    </row>
    <row r="36884" spans="9:54" x14ac:dyDescent="0.25">
      <c r="I36884" s="80"/>
      <c r="AX36884" s="80"/>
      <c r="AY36884" s="80"/>
      <c r="AZ36884" s="80"/>
      <c r="BA36884" s="80"/>
      <c r="BB36884" s="80"/>
    </row>
    <row r="36885" spans="9:54" x14ac:dyDescent="0.25">
      <c r="I36885" s="80"/>
      <c r="AX36885" s="80"/>
      <c r="AY36885" s="80"/>
      <c r="AZ36885" s="80"/>
      <c r="BA36885" s="80"/>
      <c r="BB36885" s="80"/>
    </row>
    <row r="36886" spans="9:54" x14ac:dyDescent="0.25">
      <c r="I36886" s="80"/>
      <c r="AX36886" s="80"/>
      <c r="AY36886" s="80"/>
      <c r="AZ36886" s="80"/>
      <c r="BA36886" s="80"/>
      <c r="BB36886" s="80"/>
    </row>
    <row r="36887" spans="9:54" x14ac:dyDescent="0.25">
      <c r="I36887" s="80"/>
      <c r="AX36887" s="80"/>
      <c r="AY36887" s="80"/>
      <c r="AZ36887" s="80"/>
      <c r="BA36887" s="80"/>
      <c r="BB36887" s="80"/>
    </row>
    <row r="36888" spans="9:54" x14ac:dyDescent="0.25">
      <c r="I36888" s="80"/>
      <c r="AX36888" s="80"/>
      <c r="AY36888" s="80"/>
      <c r="AZ36888" s="80"/>
      <c r="BA36888" s="80"/>
      <c r="BB36888" s="80"/>
    </row>
    <row r="36889" spans="9:54" x14ac:dyDescent="0.25">
      <c r="I36889" s="80"/>
      <c r="AX36889" s="80"/>
      <c r="AY36889" s="80"/>
      <c r="AZ36889" s="80"/>
      <c r="BA36889" s="80"/>
      <c r="BB36889" s="80"/>
    </row>
    <row r="36890" spans="9:54" x14ac:dyDescent="0.25">
      <c r="I36890" s="80"/>
      <c r="AX36890" s="80"/>
      <c r="AY36890" s="80"/>
      <c r="AZ36890" s="80"/>
      <c r="BA36890" s="80"/>
      <c r="BB36890" s="80"/>
    </row>
    <row r="36891" spans="9:54" x14ac:dyDescent="0.25">
      <c r="I36891" s="80"/>
      <c r="AX36891" s="80"/>
      <c r="AY36891" s="80"/>
      <c r="AZ36891" s="80"/>
      <c r="BA36891" s="80"/>
      <c r="BB36891" s="80"/>
    </row>
    <row r="36892" spans="9:54" x14ac:dyDescent="0.25">
      <c r="I36892" s="80"/>
      <c r="AX36892" s="80"/>
      <c r="AY36892" s="80"/>
      <c r="AZ36892" s="80"/>
      <c r="BA36892" s="80"/>
      <c r="BB36892" s="80"/>
    </row>
    <row r="36893" spans="9:54" x14ac:dyDescent="0.25">
      <c r="I36893" s="80"/>
      <c r="AX36893" s="80"/>
      <c r="AY36893" s="80"/>
      <c r="AZ36893" s="80"/>
      <c r="BA36893" s="80"/>
      <c r="BB36893" s="80"/>
    </row>
    <row r="36894" spans="9:54" x14ac:dyDescent="0.25">
      <c r="I36894" s="80"/>
      <c r="AX36894" s="80"/>
      <c r="AY36894" s="80"/>
      <c r="AZ36894" s="80"/>
      <c r="BA36894" s="80"/>
      <c r="BB36894" s="80"/>
    </row>
    <row r="36895" spans="9:54" x14ac:dyDescent="0.25">
      <c r="I36895" s="80"/>
      <c r="AX36895" s="80"/>
      <c r="AY36895" s="80"/>
      <c r="AZ36895" s="80"/>
      <c r="BA36895" s="80"/>
      <c r="BB36895" s="80"/>
    </row>
    <row r="36896" spans="9:54" x14ac:dyDescent="0.25">
      <c r="I36896" s="80"/>
      <c r="AX36896" s="80"/>
      <c r="AY36896" s="80"/>
      <c r="AZ36896" s="80"/>
      <c r="BA36896" s="80"/>
      <c r="BB36896" s="80"/>
    </row>
    <row r="36897" spans="9:54" x14ac:dyDescent="0.25">
      <c r="I36897" s="80"/>
      <c r="AX36897" s="80"/>
      <c r="AY36897" s="80"/>
      <c r="AZ36897" s="80"/>
      <c r="BA36897" s="80"/>
      <c r="BB36897" s="80"/>
    </row>
    <row r="36898" spans="9:54" x14ac:dyDescent="0.25">
      <c r="I36898" s="80"/>
      <c r="AX36898" s="80"/>
      <c r="AY36898" s="80"/>
      <c r="AZ36898" s="80"/>
      <c r="BA36898" s="80"/>
      <c r="BB36898" s="80"/>
    </row>
    <row r="36899" spans="9:54" x14ac:dyDescent="0.25">
      <c r="I36899" s="80"/>
      <c r="AX36899" s="80"/>
      <c r="AY36899" s="80"/>
      <c r="AZ36899" s="80"/>
      <c r="BA36899" s="80"/>
      <c r="BB36899" s="80"/>
    </row>
    <row r="36900" spans="9:54" x14ac:dyDescent="0.25">
      <c r="I36900" s="80"/>
      <c r="AX36900" s="80"/>
      <c r="AY36900" s="80"/>
      <c r="AZ36900" s="80"/>
      <c r="BA36900" s="80"/>
      <c r="BB36900" s="80"/>
    </row>
    <row r="36901" spans="9:54" x14ac:dyDescent="0.25">
      <c r="I36901" s="80"/>
      <c r="AX36901" s="80"/>
      <c r="AY36901" s="80"/>
      <c r="AZ36901" s="80"/>
      <c r="BA36901" s="80"/>
      <c r="BB36901" s="80"/>
    </row>
    <row r="36902" spans="9:54" x14ac:dyDescent="0.25">
      <c r="I36902" s="80"/>
      <c r="AX36902" s="80"/>
      <c r="AY36902" s="80"/>
      <c r="AZ36902" s="80"/>
      <c r="BA36902" s="80"/>
      <c r="BB36902" s="80"/>
    </row>
    <row r="36903" spans="9:54" x14ac:dyDescent="0.25">
      <c r="I36903" s="80"/>
      <c r="AX36903" s="80"/>
      <c r="AY36903" s="80"/>
      <c r="AZ36903" s="80"/>
      <c r="BA36903" s="80"/>
      <c r="BB36903" s="80"/>
    </row>
    <row r="36904" spans="9:54" x14ac:dyDescent="0.25">
      <c r="I36904" s="80"/>
      <c r="AX36904" s="80"/>
      <c r="AY36904" s="80"/>
      <c r="AZ36904" s="80"/>
      <c r="BA36904" s="80"/>
      <c r="BB36904" s="80"/>
    </row>
    <row r="36905" spans="9:54" x14ac:dyDescent="0.25">
      <c r="I36905" s="80"/>
      <c r="AX36905" s="80"/>
      <c r="AY36905" s="80"/>
      <c r="AZ36905" s="80"/>
      <c r="BA36905" s="80"/>
      <c r="BB36905" s="80"/>
    </row>
    <row r="36906" spans="9:54" x14ac:dyDescent="0.25">
      <c r="I36906" s="80"/>
      <c r="AX36906" s="80"/>
      <c r="AY36906" s="80"/>
      <c r="AZ36906" s="80"/>
      <c r="BA36906" s="80"/>
      <c r="BB36906" s="80"/>
    </row>
    <row r="36907" spans="9:54" x14ac:dyDescent="0.25">
      <c r="I36907" s="80"/>
      <c r="AX36907" s="80"/>
      <c r="AY36907" s="80"/>
      <c r="AZ36907" s="80"/>
      <c r="BA36907" s="80"/>
      <c r="BB36907" s="80"/>
    </row>
    <row r="36908" spans="9:54" x14ac:dyDescent="0.25">
      <c r="I36908" s="80"/>
      <c r="AX36908" s="80"/>
      <c r="AY36908" s="80"/>
      <c r="AZ36908" s="80"/>
      <c r="BA36908" s="80"/>
      <c r="BB36908" s="80"/>
    </row>
    <row r="36909" spans="9:54" x14ac:dyDescent="0.25">
      <c r="I36909" s="80"/>
      <c r="AX36909" s="80"/>
      <c r="AY36909" s="80"/>
      <c r="AZ36909" s="80"/>
      <c r="BA36909" s="80"/>
      <c r="BB36909" s="80"/>
    </row>
    <row r="36910" spans="9:54" x14ac:dyDescent="0.25">
      <c r="I36910" s="80"/>
      <c r="AX36910" s="80"/>
      <c r="AY36910" s="80"/>
      <c r="AZ36910" s="80"/>
      <c r="BA36910" s="80"/>
      <c r="BB36910" s="80"/>
    </row>
    <row r="36911" spans="9:54" x14ac:dyDescent="0.25">
      <c r="I36911" s="80"/>
      <c r="AX36911" s="80"/>
      <c r="AY36911" s="80"/>
      <c r="AZ36911" s="80"/>
      <c r="BA36911" s="80"/>
      <c r="BB36911" s="80"/>
    </row>
    <row r="36912" spans="9:54" x14ac:dyDescent="0.25">
      <c r="I36912" s="80"/>
      <c r="AX36912" s="80"/>
      <c r="AY36912" s="80"/>
      <c r="AZ36912" s="80"/>
      <c r="BA36912" s="80"/>
      <c r="BB36912" s="80"/>
    </row>
    <row r="36913" spans="9:54" x14ac:dyDescent="0.25">
      <c r="I36913" s="80"/>
      <c r="AX36913" s="80"/>
      <c r="AY36913" s="80"/>
      <c r="AZ36913" s="80"/>
      <c r="BA36913" s="80"/>
      <c r="BB36913" s="80"/>
    </row>
    <row r="36914" spans="9:54" x14ac:dyDescent="0.25">
      <c r="I36914" s="80"/>
      <c r="AX36914" s="80"/>
      <c r="AY36914" s="80"/>
      <c r="AZ36914" s="80"/>
      <c r="BA36914" s="80"/>
      <c r="BB36914" s="80"/>
    </row>
    <row r="36915" spans="9:54" x14ac:dyDescent="0.25">
      <c r="I36915" s="80"/>
      <c r="AX36915" s="80"/>
      <c r="AY36915" s="80"/>
      <c r="AZ36915" s="80"/>
      <c r="BA36915" s="80"/>
      <c r="BB36915" s="80"/>
    </row>
    <row r="36916" spans="9:54" x14ac:dyDescent="0.25">
      <c r="I36916" s="80"/>
      <c r="AX36916" s="80"/>
      <c r="AY36916" s="80"/>
      <c r="AZ36916" s="80"/>
      <c r="BA36916" s="80"/>
      <c r="BB36916" s="80"/>
    </row>
    <row r="36917" spans="9:54" x14ac:dyDescent="0.25">
      <c r="I36917" s="80"/>
      <c r="AX36917" s="80"/>
      <c r="AY36917" s="80"/>
      <c r="AZ36917" s="80"/>
      <c r="BA36917" s="80"/>
      <c r="BB36917" s="80"/>
    </row>
    <row r="36918" spans="9:54" x14ac:dyDescent="0.25">
      <c r="I36918" s="80"/>
      <c r="AX36918" s="80"/>
      <c r="AY36918" s="80"/>
      <c r="AZ36918" s="80"/>
      <c r="BA36918" s="80"/>
      <c r="BB36918" s="80"/>
    </row>
    <row r="36919" spans="9:54" x14ac:dyDescent="0.25">
      <c r="I36919" s="80"/>
      <c r="AX36919" s="80"/>
      <c r="AY36919" s="80"/>
      <c r="AZ36919" s="80"/>
      <c r="BA36919" s="80"/>
      <c r="BB36919" s="80"/>
    </row>
    <row r="36920" spans="9:54" x14ac:dyDescent="0.25">
      <c r="I36920" s="80"/>
      <c r="AX36920" s="80"/>
      <c r="AY36920" s="80"/>
      <c r="AZ36920" s="80"/>
      <c r="BA36920" s="80"/>
      <c r="BB36920" s="80"/>
    </row>
    <row r="36921" spans="9:54" x14ac:dyDescent="0.25">
      <c r="I36921" s="80"/>
      <c r="AX36921" s="80"/>
      <c r="AY36921" s="80"/>
      <c r="AZ36921" s="80"/>
      <c r="BA36921" s="80"/>
      <c r="BB36921" s="80"/>
    </row>
    <row r="36922" spans="9:54" x14ac:dyDescent="0.25">
      <c r="I36922" s="80"/>
      <c r="AX36922" s="80"/>
      <c r="AY36922" s="80"/>
      <c r="AZ36922" s="80"/>
      <c r="BA36922" s="80"/>
      <c r="BB36922" s="80"/>
    </row>
    <row r="36923" spans="9:54" x14ac:dyDescent="0.25">
      <c r="I36923" s="80"/>
      <c r="AX36923" s="80"/>
      <c r="AY36923" s="80"/>
      <c r="AZ36923" s="80"/>
      <c r="BA36923" s="80"/>
      <c r="BB36923" s="80"/>
    </row>
    <row r="36924" spans="9:54" x14ac:dyDescent="0.25">
      <c r="I36924" s="80"/>
      <c r="AX36924" s="80"/>
      <c r="AY36924" s="80"/>
      <c r="AZ36924" s="80"/>
      <c r="BA36924" s="80"/>
      <c r="BB36924" s="80"/>
    </row>
    <row r="36925" spans="9:54" x14ac:dyDescent="0.25">
      <c r="I36925" s="80"/>
      <c r="AX36925" s="80"/>
      <c r="AY36925" s="80"/>
      <c r="AZ36925" s="80"/>
      <c r="BA36925" s="80"/>
      <c r="BB36925" s="80"/>
    </row>
    <row r="36926" spans="9:54" x14ac:dyDescent="0.25">
      <c r="I36926" s="80"/>
      <c r="AX36926" s="80"/>
      <c r="AY36926" s="80"/>
      <c r="AZ36926" s="80"/>
      <c r="BA36926" s="80"/>
      <c r="BB36926" s="80"/>
    </row>
    <row r="36927" spans="9:54" x14ac:dyDescent="0.25">
      <c r="I36927" s="80"/>
      <c r="AX36927" s="80"/>
      <c r="AY36927" s="80"/>
      <c r="AZ36927" s="80"/>
      <c r="BA36927" s="80"/>
      <c r="BB36927" s="80"/>
    </row>
    <row r="36928" spans="9:54" x14ac:dyDescent="0.25">
      <c r="I36928" s="80"/>
      <c r="AX36928" s="80"/>
      <c r="AY36928" s="80"/>
      <c r="AZ36928" s="80"/>
      <c r="BA36928" s="80"/>
      <c r="BB36928" s="80"/>
    </row>
    <row r="36929" spans="9:54" x14ac:dyDescent="0.25">
      <c r="I36929" s="80"/>
      <c r="AX36929" s="80"/>
      <c r="AY36929" s="80"/>
      <c r="AZ36929" s="80"/>
      <c r="BA36929" s="80"/>
      <c r="BB36929" s="80"/>
    </row>
    <row r="36930" spans="9:54" x14ac:dyDescent="0.25">
      <c r="I36930" s="80"/>
      <c r="AX36930" s="80"/>
      <c r="AY36930" s="80"/>
      <c r="AZ36930" s="80"/>
      <c r="BA36930" s="80"/>
      <c r="BB36930" s="80"/>
    </row>
    <row r="36931" spans="9:54" x14ac:dyDescent="0.25">
      <c r="I36931" s="80"/>
      <c r="AX36931" s="80"/>
      <c r="AY36931" s="80"/>
      <c r="AZ36931" s="80"/>
      <c r="BA36931" s="80"/>
      <c r="BB36931" s="80"/>
    </row>
    <row r="36932" spans="9:54" x14ac:dyDescent="0.25">
      <c r="I36932" s="80"/>
      <c r="AX36932" s="80"/>
      <c r="AY36932" s="80"/>
      <c r="AZ36932" s="80"/>
      <c r="BA36932" s="80"/>
      <c r="BB36932" s="80"/>
    </row>
    <row r="36933" spans="9:54" x14ac:dyDescent="0.25">
      <c r="I36933" s="80"/>
      <c r="AX36933" s="80"/>
      <c r="AY36933" s="80"/>
      <c r="AZ36933" s="80"/>
      <c r="BA36933" s="80"/>
      <c r="BB36933" s="80"/>
    </row>
    <row r="36934" spans="9:54" x14ac:dyDescent="0.25">
      <c r="I36934" s="80"/>
      <c r="AX36934" s="80"/>
      <c r="AY36934" s="80"/>
      <c r="AZ36934" s="80"/>
      <c r="BA36934" s="80"/>
      <c r="BB36934" s="80"/>
    </row>
    <row r="36935" spans="9:54" x14ac:dyDescent="0.25">
      <c r="I36935" s="80"/>
      <c r="AX36935" s="80"/>
      <c r="AY36935" s="80"/>
      <c r="AZ36935" s="80"/>
      <c r="BA36935" s="80"/>
      <c r="BB36935" s="80"/>
    </row>
    <row r="36936" spans="9:54" x14ac:dyDescent="0.25">
      <c r="I36936" s="80"/>
      <c r="AX36936" s="80"/>
      <c r="AY36936" s="80"/>
      <c r="AZ36936" s="80"/>
      <c r="BA36936" s="80"/>
      <c r="BB36936" s="80"/>
    </row>
    <row r="36937" spans="9:54" x14ac:dyDescent="0.25">
      <c r="I36937" s="80"/>
      <c r="AX36937" s="80"/>
      <c r="AY36937" s="80"/>
      <c r="AZ36937" s="80"/>
      <c r="BA36937" s="80"/>
      <c r="BB36937" s="80"/>
    </row>
    <row r="36938" spans="9:54" x14ac:dyDescent="0.25">
      <c r="I36938" s="80"/>
      <c r="AX36938" s="80"/>
      <c r="AY36938" s="80"/>
      <c r="AZ36938" s="80"/>
      <c r="BA36938" s="80"/>
      <c r="BB36938" s="80"/>
    </row>
    <row r="36939" spans="9:54" x14ac:dyDescent="0.25">
      <c r="I36939" s="80"/>
      <c r="AX36939" s="80"/>
      <c r="AY36939" s="80"/>
      <c r="AZ36939" s="80"/>
      <c r="BA36939" s="80"/>
      <c r="BB36939" s="80"/>
    </row>
    <row r="36940" spans="9:54" x14ac:dyDescent="0.25">
      <c r="I36940" s="80"/>
      <c r="AX36940" s="80"/>
      <c r="AY36940" s="80"/>
      <c r="AZ36940" s="80"/>
      <c r="BA36940" s="80"/>
      <c r="BB36940" s="80"/>
    </row>
    <row r="36941" spans="9:54" x14ac:dyDescent="0.25">
      <c r="I36941" s="80"/>
      <c r="AX36941" s="80"/>
      <c r="AY36941" s="80"/>
      <c r="AZ36941" s="80"/>
      <c r="BA36941" s="80"/>
      <c r="BB36941" s="80"/>
    </row>
    <row r="36942" spans="9:54" x14ac:dyDescent="0.25">
      <c r="I36942" s="80"/>
      <c r="AX36942" s="80"/>
      <c r="AY36942" s="80"/>
      <c r="AZ36942" s="80"/>
      <c r="BA36942" s="80"/>
      <c r="BB36942" s="80"/>
    </row>
    <row r="36943" spans="9:54" x14ac:dyDescent="0.25">
      <c r="I36943" s="80"/>
      <c r="AX36943" s="80"/>
      <c r="AY36943" s="80"/>
      <c r="AZ36943" s="80"/>
      <c r="BA36943" s="80"/>
      <c r="BB36943" s="80"/>
    </row>
    <row r="36944" spans="9:54" x14ac:dyDescent="0.25">
      <c r="I36944" s="80"/>
      <c r="AX36944" s="80"/>
      <c r="AY36944" s="80"/>
      <c r="AZ36944" s="80"/>
      <c r="BA36944" s="80"/>
      <c r="BB36944" s="80"/>
    </row>
    <row r="36945" spans="9:54" x14ac:dyDescent="0.25">
      <c r="I36945" s="80"/>
      <c r="AX36945" s="80"/>
      <c r="AY36945" s="80"/>
      <c r="AZ36945" s="80"/>
      <c r="BA36945" s="80"/>
      <c r="BB36945" s="80"/>
    </row>
    <row r="36946" spans="9:54" x14ac:dyDescent="0.25">
      <c r="I36946" s="80"/>
      <c r="AX36946" s="80"/>
      <c r="AY36946" s="80"/>
      <c r="AZ36946" s="80"/>
      <c r="BA36946" s="80"/>
      <c r="BB36946" s="80"/>
    </row>
    <row r="36947" spans="9:54" x14ac:dyDescent="0.25">
      <c r="I36947" s="80"/>
      <c r="AX36947" s="80"/>
      <c r="AY36947" s="80"/>
      <c r="AZ36947" s="80"/>
      <c r="BA36947" s="80"/>
      <c r="BB36947" s="80"/>
    </row>
    <row r="36948" spans="9:54" x14ac:dyDescent="0.25">
      <c r="I36948" s="80"/>
      <c r="AX36948" s="80"/>
      <c r="AY36948" s="80"/>
      <c r="AZ36948" s="80"/>
      <c r="BA36948" s="80"/>
      <c r="BB36948" s="80"/>
    </row>
    <row r="36949" spans="9:54" x14ac:dyDescent="0.25">
      <c r="I36949" s="80"/>
      <c r="AX36949" s="80"/>
      <c r="AY36949" s="80"/>
      <c r="AZ36949" s="80"/>
      <c r="BA36949" s="80"/>
      <c r="BB36949" s="80"/>
    </row>
    <row r="36950" spans="9:54" x14ac:dyDescent="0.25">
      <c r="I36950" s="80"/>
      <c r="AX36950" s="80"/>
      <c r="AY36950" s="80"/>
      <c r="AZ36950" s="80"/>
      <c r="BA36950" s="80"/>
      <c r="BB36950" s="80"/>
    </row>
    <row r="36951" spans="9:54" x14ac:dyDescent="0.25">
      <c r="I36951" s="80"/>
      <c r="AX36951" s="80"/>
      <c r="AY36951" s="80"/>
      <c r="AZ36951" s="80"/>
      <c r="BA36951" s="80"/>
      <c r="BB36951" s="80"/>
    </row>
    <row r="36952" spans="9:54" x14ac:dyDescent="0.25">
      <c r="I36952" s="80"/>
      <c r="AX36952" s="80"/>
      <c r="AY36952" s="80"/>
      <c r="AZ36952" s="80"/>
      <c r="BA36952" s="80"/>
      <c r="BB36952" s="80"/>
    </row>
    <row r="36953" spans="9:54" x14ac:dyDescent="0.25">
      <c r="I36953" s="80"/>
      <c r="AX36953" s="80"/>
      <c r="AY36953" s="80"/>
      <c r="AZ36953" s="80"/>
      <c r="BA36953" s="80"/>
      <c r="BB36953" s="80"/>
    </row>
    <row r="36954" spans="9:54" x14ac:dyDescent="0.25">
      <c r="I36954" s="80"/>
      <c r="AX36954" s="80"/>
      <c r="AY36954" s="80"/>
      <c r="AZ36954" s="80"/>
      <c r="BA36954" s="80"/>
      <c r="BB36954" s="80"/>
    </row>
    <row r="36955" spans="9:54" x14ac:dyDescent="0.25">
      <c r="I36955" s="80"/>
      <c r="AX36955" s="80"/>
      <c r="AY36955" s="80"/>
      <c r="AZ36955" s="80"/>
      <c r="BA36955" s="80"/>
      <c r="BB36955" s="80"/>
    </row>
    <row r="36956" spans="9:54" x14ac:dyDescent="0.25">
      <c r="I36956" s="80"/>
      <c r="AX36956" s="80"/>
      <c r="AY36956" s="80"/>
      <c r="AZ36956" s="80"/>
      <c r="BA36956" s="80"/>
      <c r="BB36956" s="80"/>
    </row>
    <row r="36957" spans="9:54" x14ac:dyDescent="0.25">
      <c r="I36957" s="80"/>
      <c r="AX36957" s="80"/>
      <c r="AY36957" s="80"/>
      <c r="AZ36957" s="80"/>
      <c r="BA36957" s="80"/>
      <c r="BB36957" s="80"/>
    </row>
    <row r="36958" spans="9:54" x14ac:dyDescent="0.25">
      <c r="I36958" s="80"/>
      <c r="AX36958" s="80"/>
      <c r="AY36958" s="80"/>
      <c r="AZ36958" s="80"/>
      <c r="BA36958" s="80"/>
      <c r="BB36958" s="80"/>
    </row>
    <row r="36959" spans="9:54" x14ac:dyDescent="0.25">
      <c r="I36959" s="80"/>
      <c r="AX36959" s="80"/>
      <c r="AY36959" s="80"/>
      <c r="AZ36959" s="80"/>
      <c r="BA36959" s="80"/>
      <c r="BB36959" s="80"/>
    </row>
    <row r="36960" spans="9:54" x14ac:dyDescent="0.25">
      <c r="I36960" s="80"/>
      <c r="AX36960" s="80"/>
      <c r="AY36960" s="80"/>
      <c r="AZ36960" s="80"/>
      <c r="BA36960" s="80"/>
      <c r="BB36960" s="80"/>
    </row>
    <row r="36961" spans="9:54" x14ac:dyDescent="0.25">
      <c r="I36961" s="80"/>
      <c r="AX36961" s="80"/>
      <c r="AY36961" s="80"/>
      <c r="AZ36961" s="80"/>
      <c r="BA36961" s="80"/>
      <c r="BB36961" s="80"/>
    </row>
    <row r="36962" spans="9:54" x14ac:dyDescent="0.25">
      <c r="I36962" s="80"/>
      <c r="AX36962" s="80"/>
      <c r="AY36962" s="80"/>
      <c r="AZ36962" s="80"/>
      <c r="BA36962" s="80"/>
      <c r="BB36962" s="80"/>
    </row>
    <row r="36963" spans="9:54" x14ac:dyDescent="0.25">
      <c r="I36963" s="80"/>
      <c r="AX36963" s="80"/>
      <c r="AY36963" s="80"/>
      <c r="AZ36963" s="80"/>
      <c r="BA36963" s="80"/>
      <c r="BB36963" s="80"/>
    </row>
    <row r="36964" spans="9:54" x14ac:dyDescent="0.25">
      <c r="I36964" s="80"/>
      <c r="AX36964" s="80"/>
      <c r="AY36964" s="80"/>
      <c r="AZ36964" s="80"/>
      <c r="BA36964" s="80"/>
      <c r="BB36964" s="80"/>
    </row>
    <row r="36965" spans="9:54" x14ac:dyDescent="0.25">
      <c r="I36965" s="80"/>
      <c r="AX36965" s="80"/>
      <c r="AY36965" s="80"/>
      <c r="AZ36965" s="80"/>
      <c r="BA36965" s="80"/>
      <c r="BB36965" s="80"/>
    </row>
    <row r="36966" spans="9:54" x14ac:dyDescent="0.25">
      <c r="I36966" s="80"/>
      <c r="AX36966" s="80"/>
      <c r="AY36966" s="80"/>
      <c r="AZ36966" s="80"/>
      <c r="BA36966" s="80"/>
      <c r="BB36966" s="80"/>
    </row>
    <row r="36967" spans="9:54" x14ac:dyDescent="0.25">
      <c r="I36967" s="80"/>
      <c r="AX36967" s="80"/>
      <c r="AY36967" s="80"/>
      <c r="AZ36967" s="80"/>
      <c r="BA36967" s="80"/>
      <c r="BB36967" s="80"/>
    </row>
    <row r="36968" spans="9:54" x14ac:dyDescent="0.25">
      <c r="I36968" s="80"/>
      <c r="AX36968" s="80"/>
      <c r="AY36968" s="80"/>
      <c r="AZ36968" s="80"/>
      <c r="BA36968" s="80"/>
      <c r="BB36968" s="80"/>
    </row>
    <row r="36969" spans="9:54" x14ac:dyDescent="0.25">
      <c r="I36969" s="80"/>
      <c r="AX36969" s="80"/>
      <c r="AY36969" s="80"/>
      <c r="AZ36969" s="80"/>
      <c r="BA36969" s="80"/>
      <c r="BB36969" s="80"/>
    </row>
    <row r="36970" spans="9:54" x14ac:dyDescent="0.25">
      <c r="I36970" s="80"/>
      <c r="AX36970" s="80"/>
      <c r="AY36970" s="80"/>
      <c r="AZ36970" s="80"/>
      <c r="BA36970" s="80"/>
      <c r="BB36970" s="80"/>
    </row>
    <row r="36971" spans="9:54" x14ac:dyDescent="0.25">
      <c r="I36971" s="80"/>
      <c r="AX36971" s="80"/>
      <c r="AY36971" s="80"/>
      <c r="AZ36971" s="80"/>
      <c r="BA36971" s="80"/>
      <c r="BB36971" s="80"/>
    </row>
    <row r="36972" spans="9:54" x14ac:dyDescent="0.25">
      <c r="I36972" s="80"/>
      <c r="AX36972" s="80"/>
      <c r="AY36972" s="80"/>
      <c r="AZ36972" s="80"/>
      <c r="BA36972" s="80"/>
      <c r="BB36972" s="80"/>
    </row>
    <row r="36973" spans="9:54" x14ac:dyDescent="0.25">
      <c r="I36973" s="80"/>
      <c r="AX36973" s="80"/>
      <c r="AY36973" s="80"/>
      <c r="AZ36973" s="80"/>
      <c r="BA36973" s="80"/>
      <c r="BB36973" s="80"/>
    </row>
    <row r="36974" spans="9:54" x14ac:dyDescent="0.25">
      <c r="I36974" s="80"/>
      <c r="AX36974" s="80"/>
      <c r="AY36974" s="80"/>
      <c r="AZ36974" s="80"/>
      <c r="BA36974" s="80"/>
      <c r="BB36974" s="80"/>
    </row>
    <row r="36975" spans="9:54" x14ac:dyDescent="0.25">
      <c r="I36975" s="80"/>
      <c r="AX36975" s="80"/>
      <c r="AY36975" s="80"/>
      <c r="AZ36975" s="80"/>
      <c r="BA36975" s="80"/>
      <c r="BB36975" s="80"/>
    </row>
    <row r="36976" spans="9:54" x14ac:dyDescent="0.25">
      <c r="I36976" s="80"/>
      <c r="AX36976" s="80"/>
      <c r="AY36976" s="80"/>
      <c r="AZ36976" s="80"/>
      <c r="BA36976" s="80"/>
      <c r="BB36976" s="80"/>
    </row>
    <row r="36977" spans="9:54" x14ac:dyDescent="0.25">
      <c r="I36977" s="80"/>
      <c r="AX36977" s="80"/>
      <c r="AY36977" s="80"/>
      <c r="AZ36977" s="80"/>
      <c r="BA36977" s="80"/>
      <c r="BB36977" s="80"/>
    </row>
    <row r="36978" spans="9:54" x14ac:dyDescent="0.25">
      <c r="I36978" s="80"/>
      <c r="AX36978" s="80"/>
      <c r="AY36978" s="80"/>
      <c r="AZ36978" s="80"/>
      <c r="BA36978" s="80"/>
      <c r="BB36978" s="80"/>
    </row>
    <row r="36979" spans="9:54" x14ac:dyDescent="0.25">
      <c r="I36979" s="80"/>
      <c r="AX36979" s="80"/>
      <c r="AY36979" s="80"/>
      <c r="AZ36979" s="80"/>
      <c r="BA36979" s="80"/>
      <c r="BB36979" s="80"/>
    </row>
    <row r="36980" spans="9:54" x14ac:dyDescent="0.25">
      <c r="I36980" s="80"/>
      <c r="AX36980" s="80"/>
      <c r="AY36980" s="80"/>
      <c r="AZ36980" s="80"/>
      <c r="BA36980" s="80"/>
      <c r="BB36980" s="80"/>
    </row>
    <row r="36981" spans="9:54" x14ac:dyDescent="0.25">
      <c r="I36981" s="80"/>
      <c r="AX36981" s="80"/>
      <c r="AY36981" s="80"/>
      <c r="AZ36981" s="80"/>
      <c r="BA36981" s="80"/>
      <c r="BB36981" s="80"/>
    </row>
    <row r="36982" spans="9:54" x14ac:dyDescent="0.25">
      <c r="I36982" s="80"/>
      <c r="AX36982" s="80"/>
      <c r="AY36982" s="80"/>
      <c r="AZ36982" s="80"/>
      <c r="BA36982" s="80"/>
      <c r="BB36982" s="80"/>
    </row>
    <row r="36983" spans="9:54" x14ac:dyDescent="0.25">
      <c r="I36983" s="80"/>
      <c r="AX36983" s="80"/>
      <c r="AY36983" s="80"/>
      <c r="AZ36983" s="80"/>
      <c r="BA36983" s="80"/>
      <c r="BB36983" s="80"/>
    </row>
    <row r="36984" spans="9:54" x14ac:dyDescent="0.25">
      <c r="I36984" s="80"/>
      <c r="AX36984" s="80"/>
      <c r="AY36984" s="80"/>
      <c r="AZ36984" s="80"/>
      <c r="BA36984" s="80"/>
      <c r="BB36984" s="80"/>
    </row>
    <row r="36985" spans="9:54" x14ac:dyDescent="0.25">
      <c r="I36985" s="80"/>
      <c r="AX36985" s="80"/>
      <c r="AY36985" s="80"/>
      <c r="AZ36985" s="80"/>
      <c r="BA36985" s="80"/>
      <c r="BB36985" s="80"/>
    </row>
    <row r="36986" spans="9:54" x14ac:dyDescent="0.25">
      <c r="I36986" s="80"/>
      <c r="AX36986" s="80"/>
      <c r="AY36986" s="80"/>
      <c r="AZ36986" s="80"/>
      <c r="BA36986" s="80"/>
      <c r="BB36986" s="80"/>
    </row>
    <row r="36987" spans="9:54" x14ac:dyDescent="0.25">
      <c r="I36987" s="80"/>
      <c r="AX36987" s="80"/>
      <c r="AY36987" s="80"/>
      <c r="AZ36987" s="80"/>
      <c r="BA36987" s="80"/>
      <c r="BB36987" s="80"/>
    </row>
    <row r="36988" spans="9:54" x14ac:dyDescent="0.25">
      <c r="I36988" s="80"/>
      <c r="AX36988" s="80"/>
      <c r="AY36988" s="80"/>
      <c r="AZ36988" s="80"/>
      <c r="BA36988" s="80"/>
      <c r="BB36988" s="80"/>
    </row>
    <row r="36989" spans="9:54" x14ac:dyDescent="0.25">
      <c r="I36989" s="80"/>
      <c r="AX36989" s="80"/>
      <c r="AY36989" s="80"/>
      <c r="AZ36989" s="80"/>
      <c r="BA36989" s="80"/>
      <c r="BB36989" s="80"/>
    </row>
    <row r="36990" spans="9:54" x14ac:dyDescent="0.25">
      <c r="I36990" s="80"/>
      <c r="AX36990" s="80"/>
      <c r="AY36990" s="80"/>
      <c r="AZ36990" s="80"/>
      <c r="BA36990" s="80"/>
      <c r="BB36990" s="80"/>
    </row>
    <row r="36991" spans="9:54" x14ac:dyDescent="0.25">
      <c r="I36991" s="80"/>
      <c r="AX36991" s="80"/>
      <c r="AY36991" s="80"/>
      <c r="AZ36991" s="80"/>
      <c r="BA36991" s="80"/>
      <c r="BB36991" s="80"/>
    </row>
    <row r="36992" spans="9:54" x14ac:dyDescent="0.25">
      <c r="I36992" s="80"/>
      <c r="AX36992" s="80"/>
      <c r="AY36992" s="80"/>
      <c r="AZ36992" s="80"/>
      <c r="BA36992" s="80"/>
      <c r="BB36992" s="80"/>
    </row>
    <row r="36993" spans="9:54" x14ac:dyDescent="0.25">
      <c r="I36993" s="80"/>
      <c r="AX36993" s="80"/>
      <c r="AY36993" s="80"/>
      <c r="AZ36993" s="80"/>
      <c r="BA36993" s="80"/>
      <c r="BB36993" s="80"/>
    </row>
    <row r="36994" spans="9:54" x14ac:dyDescent="0.25">
      <c r="I36994" s="80"/>
      <c r="AX36994" s="80"/>
      <c r="AY36994" s="80"/>
      <c r="AZ36994" s="80"/>
      <c r="BA36994" s="80"/>
      <c r="BB36994" s="80"/>
    </row>
    <row r="36995" spans="9:54" x14ac:dyDescent="0.25">
      <c r="I36995" s="80"/>
      <c r="AX36995" s="80"/>
      <c r="AY36995" s="80"/>
      <c r="AZ36995" s="80"/>
      <c r="BA36995" s="80"/>
      <c r="BB36995" s="80"/>
    </row>
    <row r="36996" spans="9:54" x14ac:dyDescent="0.25">
      <c r="I36996" s="80"/>
      <c r="AX36996" s="80"/>
      <c r="AY36996" s="80"/>
      <c r="AZ36996" s="80"/>
      <c r="BA36996" s="80"/>
      <c r="BB36996" s="80"/>
    </row>
    <row r="36997" spans="9:54" x14ac:dyDescent="0.25">
      <c r="I36997" s="80"/>
      <c r="AX36997" s="80"/>
      <c r="AY36997" s="80"/>
      <c r="AZ36997" s="80"/>
      <c r="BA36997" s="80"/>
      <c r="BB36997" s="80"/>
    </row>
    <row r="36998" spans="9:54" x14ac:dyDescent="0.25">
      <c r="I36998" s="80"/>
      <c r="AX36998" s="80"/>
      <c r="AY36998" s="80"/>
      <c r="AZ36998" s="80"/>
      <c r="BA36998" s="80"/>
      <c r="BB36998" s="80"/>
    </row>
    <row r="36999" spans="9:54" x14ac:dyDescent="0.25">
      <c r="I36999" s="80"/>
      <c r="AX36999" s="80"/>
      <c r="AY36999" s="80"/>
      <c r="AZ36999" s="80"/>
      <c r="BA36999" s="80"/>
      <c r="BB36999" s="80"/>
    </row>
    <row r="37000" spans="9:54" x14ac:dyDescent="0.25">
      <c r="I37000" s="80"/>
      <c r="AX37000" s="80"/>
      <c r="AY37000" s="80"/>
      <c r="AZ37000" s="80"/>
      <c r="BA37000" s="80"/>
      <c r="BB37000" s="80"/>
    </row>
    <row r="37001" spans="9:54" x14ac:dyDescent="0.25">
      <c r="I37001" s="80"/>
      <c r="AX37001" s="80"/>
      <c r="AY37001" s="80"/>
      <c r="AZ37001" s="80"/>
      <c r="BA37001" s="80"/>
      <c r="BB37001" s="80"/>
    </row>
    <row r="37002" spans="9:54" x14ac:dyDescent="0.25">
      <c r="I37002" s="80"/>
      <c r="AX37002" s="80"/>
      <c r="AY37002" s="80"/>
      <c r="AZ37002" s="80"/>
      <c r="BA37002" s="80"/>
      <c r="BB37002" s="80"/>
    </row>
    <row r="37003" spans="9:54" x14ac:dyDescent="0.25">
      <c r="I37003" s="80"/>
      <c r="AX37003" s="80"/>
      <c r="AY37003" s="80"/>
      <c r="AZ37003" s="80"/>
      <c r="BA37003" s="80"/>
      <c r="BB37003" s="80"/>
    </row>
    <row r="37004" spans="9:54" x14ac:dyDescent="0.25">
      <c r="I37004" s="80"/>
      <c r="AX37004" s="80"/>
      <c r="AY37004" s="80"/>
      <c r="AZ37004" s="80"/>
      <c r="BA37004" s="80"/>
      <c r="BB37004" s="80"/>
    </row>
    <row r="37005" spans="9:54" x14ac:dyDescent="0.25">
      <c r="I37005" s="80"/>
      <c r="AX37005" s="80"/>
      <c r="AY37005" s="80"/>
      <c r="AZ37005" s="80"/>
      <c r="BA37005" s="80"/>
      <c r="BB37005" s="80"/>
    </row>
    <row r="37006" spans="9:54" x14ac:dyDescent="0.25">
      <c r="I37006" s="80"/>
      <c r="AX37006" s="80"/>
      <c r="AY37006" s="80"/>
      <c r="AZ37006" s="80"/>
      <c r="BA37006" s="80"/>
      <c r="BB37006" s="80"/>
    </row>
    <row r="37007" spans="9:54" x14ac:dyDescent="0.25">
      <c r="I37007" s="80"/>
      <c r="AX37007" s="80"/>
      <c r="AY37007" s="80"/>
      <c r="AZ37007" s="80"/>
      <c r="BA37007" s="80"/>
      <c r="BB37007" s="80"/>
    </row>
    <row r="37008" spans="9:54" x14ac:dyDescent="0.25">
      <c r="I37008" s="80"/>
      <c r="AX37008" s="80"/>
      <c r="AY37008" s="80"/>
      <c r="AZ37008" s="80"/>
      <c r="BA37008" s="80"/>
      <c r="BB37008" s="80"/>
    </row>
    <row r="37009" spans="9:54" x14ac:dyDescent="0.25">
      <c r="I37009" s="80"/>
      <c r="AX37009" s="80"/>
      <c r="AY37009" s="80"/>
      <c r="AZ37009" s="80"/>
      <c r="BA37009" s="80"/>
      <c r="BB37009" s="80"/>
    </row>
    <row r="37010" spans="9:54" x14ac:dyDescent="0.25">
      <c r="I37010" s="80"/>
      <c r="AX37010" s="80"/>
      <c r="AY37010" s="80"/>
      <c r="AZ37010" s="80"/>
      <c r="BA37010" s="80"/>
      <c r="BB37010" s="80"/>
    </row>
    <row r="37011" spans="9:54" x14ac:dyDescent="0.25">
      <c r="I37011" s="80"/>
      <c r="AX37011" s="80"/>
      <c r="AY37011" s="80"/>
      <c r="AZ37011" s="80"/>
      <c r="BA37011" s="80"/>
      <c r="BB37011" s="80"/>
    </row>
    <row r="37012" spans="9:54" x14ac:dyDescent="0.25">
      <c r="I37012" s="80"/>
      <c r="AX37012" s="80"/>
      <c r="AY37012" s="80"/>
      <c r="AZ37012" s="80"/>
      <c r="BA37012" s="80"/>
      <c r="BB37012" s="80"/>
    </row>
    <row r="37013" spans="9:54" x14ac:dyDescent="0.25">
      <c r="I37013" s="80"/>
      <c r="AX37013" s="80"/>
      <c r="AY37013" s="80"/>
      <c r="AZ37013" s="80"/>
      <c r="BA37013" s="80"/>
      <c r="BB37013" s="80"/>
    </row>
    <row r="37014" spans="9:54" x14ac:dyDescent="0.25">
      <c r="I37014" s="80"/>
      <c r="AX37014" s="80"/>
      <c r="AY37014" s="80"/>
      <c r="AZ37014" s="80"/>
      <c r="BA37014" s="80"/>
      <c r="BB37014" s="80"/>
    </row>
    <row r="37015" spans="9:54" x14ac:dyDescent="0.25">
      <c r="I37015" s="80"/>
      <c r="AX37015" s="80"/>
      <c r="AY37015" s="80"/>
      <c r="AZ37015" s="80"/>
      <c r="BA37015" s="80"/>
      <c r="BB37015" s="80"/>
    </row>
    <row r="37016" spans="9:54" x14ac:dyDescent="0.25">
      <c r="I37016" s="80"/>
      <c r="AX37016" s="80"/>
      <c r="AY37016" s="80"/>
      <c r="AZ37016" s="80"/>
      <c r="BA37016" s="80"/>
      <c r="BB37016" s="80"/>
    </row>
    <row r="37017" spans="9:54" x14ac:dyDescent="0.25">
      <c r="I37017" s="80"/>
      <c r="AX37017" s="80"/>
      <c r="AY37017" s="80"/>
      <c r="AZ37017" s="80"/>
      <c r="BA37017" s="80"/>
      <c r="BB37017" s="80"/>
    </row>
    <row r="37018" spans="9:54" x14ac:dyDescent="0.25">
      <c r="I37018" s="80"/>
      <c r="AX37018" s="80"/>
      <c r="AY37018" s="80"/>
      <c r="AZ37018" s="80"/>
      <c r="BA37018" s="80"/>
      <c r="BB37018" s="80"/>
    </row>
    <row r="37019" spans="9:54" x14ac:dyDescent="0.25">
      <c r="I37019" s="80"/>
      <c r="AX37019" s="80"/>
      <c r="AY37019" s="80"/>
      <c r="AZ37019" s="80"/>
      <c r="BA37019" s="80"/>
      <c r="BB37019" s="80"/>
    </row>
    <row r="37020" spans="9:54" x14ac:dyDescent="0.25">
      <c r="I37020" s="80"/>
      <c r="AX37020" s="80"/>
      <c r="AY37020" s="80"/>
      <c r="AZ37020" s="80"/>
      <c r="BA37020" s="80"/>
      <c r="BB37020" s="80"/>
    </row>
    <row r="37021" spans="9:54" x14ac:dyDescent="0.25">
      <c r="I37021" s="80"/>
      <c r="AX37021" s="80"/>
      <c r="AY37021" s="80"/>
      <c r="AZ37021" s="80"/>
      <c r="BA37021" s="80"/>
      <c r="BB37021" s="80"/>
    </row>
    <row r="37022" spans="9:54" x14ac:dyDescent="0.25">
      <c r="I37022" s="80"/>
      <c r="AX37022" s="80"/>
      <c r="AY37022" s="80"/>
      <c r="AZ37022" s="80"/>
      <c r="BA37022" s="80"/>
      <c r="BB37022" s="80"/>
    </row>
    <row r="37023" spans="9:54" x14ac:dyDescent="0.25">
      <c r="I37023" s="80"/>
      <c r="AX37023" s="80"/>
      <c r="AY37023" s="80"/>
      <c r="AZ37023" s="80"/>
      <c r="BA37023" s="80"/>
      <c r="BB37023" s="80"/>
    </row>
    <row r="37024" spans="9:54" x14ac:dyDescent="0.25">
      <c r="I37024" s="80"/>
      <c r="AX37024" s="80"/>
      <c r="AY37024" s="80"/>
      <c r="AZ37024" s="80"/>
      <c r="BA37024" s="80"/>
      <c r="BB37024" s="80"/>
    </row>
    <row r="37025" spans="9:54" x14ac:dyDescent="0.25">
      <c r="I37025" s="80"/>
      <c r="AX37025" s="80"/>
      <c r="AY37025" s="80"/>
      <c r="AZ37025" s="80"/>
      <c r="BA37025" s="80"/>
      <c r="BB37025" s="80"/>
    </row>
    <row r="37026" spans="9:54" x14ac:dyDescent="0.25">
      <c r="I37026" s="80"/>
      <c r="AX37026" s="80"/>
      <c r="AY37026" s="80"/>
      <c r="AZ37026" s="80"/>
      <c r="BA37026" s="80"/>
      <c r="BB37026" s="80"/>
    </row>
    <row r="37027" spans="9:54" x14ac:dyDescent="0.25">
      <c r="I37027" s="80"/>
      <c r="AX37027" s="80"/>
      <c r="AY37027" s="80"/>
      <c r="AZ37027" s="80"/>
      <c r="BA37027" s="80"/>
      <c r="BB37027" s="80"/>
    </row>
    <row r="37028" spans="9:54" x14ac:dyDescent="0.25">
      <c r="I37028" s="80"/>
      <c r="AX37028" s="80"/>
      <c r="AY37028" s="80"/>
      <c r="AZ37028" s="80"/>
      <c r="BA37028" s="80"/>
      <c r="BB37028" s="80"/>
    </row>
    <row r="37029" spans="9:54" x14ac:dyDescent="0.25">
      <c r="I37029" s="80"/>
      <c r="AX37029" s="80"/>
      <c r="AY37029" s="80"/>
      <c r="AZ37029" s="80"/>
      <c r="BA37029" s="80"/>
      <c r="BB37029" s="80"/>
    </row>
    <row r="37030" spans="9:54" x14ac:dyDescent="0.25">
      <c r="I37030" s="80"/>
      <c r="AX37030" s="80"/>
      <c r="AY37030" s="80"/>
      <c r="AZ37030" s="80"/>
      <c r="BA37030" s="80"/>
      <c r="BB37030" s="80"/>
    </row>
    <row r="37031" spans="9:54" x14ac:dyDescent="0.25">
      <c r="I37031" s="80"/>
      <c r="AX37031" s="80"/>
      <c r="AY37031" s="80"/>
      <c r="AZ37031" s="80"/>
      <c r="BA37031" s="80"/>
      <c r="BB37031" s="80"/>
    </row>
    <row r="37032" spans="9:54" x14ac:dyDescent="0.25">
      <c r="I37032" s="80"/>
      <c r="AX37032" s="80"/>
      <c r="AY37032" s="80"/>
      <c r="AZ37032" s="80"/>
      <c r="BA37032" s="80"/>
      <c r="BB37032" s="80"/>
    </row>
    <row r="37033" spans="9:54" x14ac:dyDescent="0.25">
      <c r="I37033" s="80"/>
      <c r="AX37033" s="80"/>
      <c r="AY37033" s="80"/>
      <c r="AZ37033" s="80"/>
      <c r="BA37033" s="80"/>
      <c r="BB37033" s="80"/>
    </row>
    <row r="37034" spans="9:54" x14ac:dyDescent="0.25">
      <c r="I37034" s="80"/>
      <c r="AX37034" s="80"/>
      <c r="AY37034" s="80"/>
      <c r="AZ37034" s="80"/>
      <c r="BA37034" s="80"/>
      <c r="BB37034" s="80"/>
    </row>
    <row r="37035" spans="9:54" x14ac:dyDescent="0.25">
      <c r="I37035" s="80"/>
      <c r="AX37035" s="80"/>
      <c r="AY37035" s="80"/>
      <c r="AZ37035" s="80"/>
      <c r="BA37035" s="80"/>
      <c r="BB37035" s="80"/>
    </row>
    <row r="37036" spans="9:54" x14ac:dyDescent="0.25">
      <c r="I37036" s="80"/>
      <c r="AX37036" s="80"/>
      <c r="AY37036" s="80"/>
      <c r="AZ37036" s="80"/>
      <c r="BA37036" s="80"/>
      <c r="BB37036" s="80"/>
    </row>
    <row r="37037" spans="9:54" x14ac:dyDescent="0.25">
      <c r="I37037" s="80"/>
      <c r="AX37037" s="80"/>
      <c r="AY37037" s="80"/>
      <c r="AZ37037" s="80"/>
      <c r="BA37037" s="80"/>
      <c r="BB37037" s="80"/>
    </row>
    <row r="37038" spans="9:54" x14ac:dyDescent="0.25">
      <c r="I37038" s="80"/>
      <c r="AX37038" s="80"/>
      <c r="AY37038" s="80"/>
      <c r="AZ37038" s="80"/>
      <c r="BA37038" s="80"/>
      <c r="BB37038" s="80"/>
    </row>
    <row r="37039" spans="9:54" x14ac:dyDescent="0.25">
      <c r="I37039" s="80"/>
      <c r="AX37039" s="80"/>
      <c r="AY37039" s="80"/>
      <c r="AZ37039" s="80"/>
      <c r="BA37039" s="80"/>
      <c r="BB37039" s="80"/>
    </row>
    <row r="37040" spans="9:54" x14ac:dyDescent="0.25">
      <c r="I37040" s="80"/>
      <c r="AX37040" s="80"/>
      <c r="AY37040" s="80"/>
      <c r="AZ37040" s="80"/>
      <c r="BA37040" s="80"/>
      <c r="BB37040" s="80"/>
    </row>
    <row r="37041" spans="9:54" x14ac:dyDescent="0.25">
      <c r="I37041" s="80"/>
      <c r="AX37041" s="80"/>
      <c r="AY37041" s="80"/>
      <c r="AZ37041" s="80"/>
      <c r="BA37041" s="80"/>
      <c r="BB37041" s="80"/>
    </row>
    <row r="37042" spans="9:54" x14ac:dyDescent="0.25">
      <c r="I37042" s="80"/>
      <c r="AX37042" s="80"/>
      <c r="AY37042" s="80"/>
      <c r="AZ37042" s="80"/>
      <c r="BA37042" s="80"/>
      <c r="BB37042" s="80"/>
    </row>
    <row r="37043" spans="9:54" x14ac:dyDescent="0.25">
      <c r="I37043" s="80"/>
      <c r="AX37043" s="80"/>
      <c r="AY37043" s="80"/>
      <c r="AZ37043" s="80"/>
      <c r="BA37043" s="80"/>
      <c r="BB37043" s="80"/>
    </row>
    <row r="37044" spans="9:54" x14ac:dyDescent="0.25">
      <c r="I37044" s="80"/>
      <c r="AX37044" s="80"/>
      <c r="AY37044" s="80"/>
      <c r="AZ37044" s="80"/>
      <c r="BA37044" s="80"/>
      <c r="BB37044" s="80"/>
    </row>
    <row r="37045" spans="9:54" x14ac:dyDescent="0.25">
      <c r="I37045" s="80"/>
      <c r="AX37045" s="80"/>
      <c r="AY37045" s="80"/>
      <c r="AZ37045" s="80"/>
      <c r="BA37045" s="80"/>
      <c r="BB37045" s="80"/>
    </row>
    <row r="37046" spans="9:54" x14ac:dyDescent="0.25">
      <c r="I37046" s="80"/>
      <c r="AX37046" s="80"/>
      <c r="AY37046" s="80"/>
      <c r="AZ37046" s="80"/>
      <c r="BA37046" s="80"/>
      <c r="BB37046" s="80"/>
    </row>
    <row r="37047" spans="9:54" x14ac:dyDescent="0.25">
      <c r="I37047" s="80"/>
      <c r="AX37047" s="80"/>
      <c r="AY37047" s="80"/>
      <c r="AZ37047" s="80"/>
      <c r="BA37047" s="80"/>
      <c r="BB37047" s="80"/>
    </row>
    <row r="37048" spans="9:54" x14ac:dyDescent="0.25">
      <c r="I37048" s="80"/>
      <c r="AX37048" s="80"/>
      <c r="AY37048" s="80"/>
      <c r="AZ37048" s="80"/>
      <c r="BA37048" s="80"/>
      <c r="BB37048" s="80"/>
    </row>
    <row r="37049" spans="9:54" x14ac:dyDescent="0.25">
      <c r="I37049" s="80"/>
      <c r="AX37049" s="80"/>
      <c r="AY37049" s="80"/>
      <c r="AZ37049" s="80"/>
      <c r="BA37049" s="80"/>
      <c r="BB37049" s="80"/>
    </row>
    <row r="37050" spans="9:54" x14ac:dyDescent="0.25">
      <c r="I37050" s="80"/>
      <c r="AX37050" s="80"/>
      <c r="AY37050" s="80"/>
      <c r="AZ37050" s="80"/>
      <c r="BA37050" s="80"/>
      <c r="BB37050" s="80"/>
    </row>
    <row r="37051" spans="9:54" x14ac:dyDescent="0.25">
      <c r="I37051" s="80"/>
      <c r="AX37051" s="80"/>
      <c r="AY37051" s="80"/>
      <c r="AZ37051" s="80"/>
      <c r="BA37051" s="80"/>
      <c r="BB37051" s="80"/>
    </row>
    <row r="37052" spans="9:54" x14ac:dyDescent="0.25">
      <c r="I37052" s="80"/>
      <c r="AX37052" s="80"/>
      <c r="AY37052" s="80"/>
      <c r="AZ37052" s="80"/>
      <c r="BA37052" s="80"/>
      <c r="BB37052" s="80"/>
    </row>
    <row r="37053" spans="9:54" x14ac:dyDescent="0.25">
      <c r="I37053" s="80"/>
      <c r="AX37053" s="80"/>
      <c r="AY37053" s="80"/>
      <c r="AZ37053" s="80"/>
      <c r="BA37053" s="80"/>
      <c r="BB37053" s="80"/>
    </row>
    <row r="37054" spans="9:54" x14ac:dyDescent="0.25">
      <c r="I37054" s="80"/>
      <c r="AX37054" s="80"/>
      <c r="AY37054" s="80"/>
      <c r="AZ37054" s="80"/>
      <c r="BA37054" s="80"/>
      <c r="BB37054" s="80"/>
    </row>
    <row r="37055" spans="9:54" x14ac:dyDescent="0.25">
      <c r="I37055" s="80"/>
      <c r="AX37055" s="80"/>
      <c r="AY37055" s="80"/>
      <c r="AZ37055" s="80"/>
      <c r="BA37055" s="80"/>
      <c r="BB37055" s="80"/>
    </row>
    <row r="37056" spans="9:54" x14ac:dyDescent="0.25">
      <c r="I37056" s="80"/>
      <c r="AX37056" s="80"/>
      <c r="AY37056" s="80"/>
      <c r="AZ37056" s="80"/>
      <c r="BA37056" s="80"/>
      <c r="BB37056" s="80"/>
    </row>
    <row r="37057" spans="9:54" x14ac:dyDescent="0.25">
      <c r="I37057" s="80"/>
      <c r="AX37057" s="80"/>
      <c r="AY37057" s="80"/>
      <c r="AZ37057" s="80"/>
      <c r="BA37057" s="80"/>
      <c r="BB37057" s="80"/>
    </row>
    <row r="37058" spans="9:54" x14ac:dyDescent="0.25">
      <c r="I37058" s="80"/>
      <c r="AX37058" s="80"/>
      <c r="AY37058" s="80"/>
      <c r="AZ37058" s="80"/>
      <c r="BA37058" s="80"/>
      <c r="BB37058" s="80"/>
    </row>
    <row r="37059" spans="9:54" x14ac:dyDescent="0.25">
      <c r="I37059" s="80"/>
      <c r="AX37059" s="80"/>
      <c r="AY37059" s="80"/>
      <c r="AZ37059" s="80"/>
      <c r="BA37059" s="80"/>
      <c r="BB37059" s="80"/>
    </row>
    <row r="37060" spans="9:54" x14ac:dyDescent="0.25">
      <c r="I37060" s="80"/>
      <c r="AX37060" s="80"/>
      <c r="AY37060" s="80"/>
      <c r="AZ37060" s="80"/>
      <c r="BA37060" s="80"/>
      <c r="BB37060" s="80"/>
    </row>
    <row r="37061" spans="9:54" x14ac:dyDescent="0.25">
      <c r="I37061" s="80"/>
      <c r="AX37061" s="80"/>
      <c r="AY37061" s="80"/>
      <c r="AZ37061" s="80"/>
      <c r="BA37061" s="80"/>
      <c r="BB37061" s="80"/>
    </row>
    <row r="37062" spans="9:54" x14ac:dyDescent="0.25">
      <c r="I37062" s="80"/>
      <c r="AX37062" s="80"/>
      <c r="AY37062" s="80"/>
      <c r="AZ37062" s="80"/>
      <c r="BA37062" s="80"/>
      <c r="BB37062" s="80"/>
    </row>
    <row r="37063" spans="9:54" x14ac:dyDescent="0.25">
      <c r="I37063" s="80"/>
      <c r="AX37063" s="80"/>
      <c r="AY37063" s="80"/>
      <c r="AZ37063" s="80"/>
      <c r="BA37063" s="80"/>
      <c r="BB37063" s="80"/>
    </row>
    <row r="37064" spans="9:54" x14ac:dyDescent="0.25">
      <c r="I37064" s="80"/>
      <c r="AX37064" s="80"/>
      <c r="AY37064" s="80"/>
      <c r="AZ37064" s="80"/>
      <c r="BA37064" s="80"/>
      <c r="BB37064" s="80"/>
    </row>
    <row r="37065" spans="9:54" x14ac:dyDescent="0.25">
      <c r="I37065" s="80"/>
      <c r="AX37065" s="80"/>
      <c r="AY37065" s="80"/>
      <c r="AZ37065" s="80"/>
      <c r="BA37065" s="80"/>
      <c r="BB37065" s="80"/>
    </row>
    <row r="37066" spans="9:54" x14ac:dyDescent="0.25">
      <c r="I37066" s="80"/>
      <c r="AX37066" s="80"/>
      <c r="AY37066" s="80"/>
      <c r="AZ37066" s="80"/>
      <c r="BA37066" s="80"/>
      <c r="BB37066" s="80"/>
    </row>
    <row r="37067" spans="9:54" x14ac:dyDescent="0.25">
      <c r="I37067" s="80"/>
      <c r="AX37067" s="80"/>
      <c r="AY37067" s="80"/>
      <c r="AZ37067" s="80"/>
      <c r="BA37067" s="80"/>
      <c r="BB37067" s="80"/>
    </row>
    <row r="37068" spans="9:54" x14ac:dyDescent="0.25">
      <c r="I37068" s="80"/>
      <c r="AX37068" s="80"/>
      <c r="AY37068" s="80"/>
      <c r="AZ37068" s="80"/>
      <c r="BA37068" s="80"/>
      <c r="BB37068" s="80"/>
    </row>
    <row r="37069" spans="9:54" x14ac:dyDescent="0.25">
      <c r="I37069" s="80"/>
      <c r="AX37069" s="80"/>
      <c r="AY37069" s="80"/>
      <c r="AZ37069" s="80"/>
      <c r="BA37069" s="80"/>
      <c r="BB37069" s="80"/>
    </row>
    <row r="37070" spans="9:54" x14ac:dyDescent="0.25">
      <c r="I37070" s="80"/>
      <c r="AX37070" s="80"/>
      <c r="AY37070" s="80"/>
      <c r="AZ37070" s="80"/>
      <c r="BA37070" s="80"/>
      <c r="BB37070" s="80"/>
    </row>
    <row r="37071" spans="9:54" x14ac:dyDescent="0.25">
      <c r="I37071" s="80"/>
      <c r="AX37071" s="80"/>
      <c r="AY37071" s="80"/>
      <c r="AZ37071" s="80"/>
      <c r="BA37071" s="80"/>
      <c r="BB37071" s="80"/>
    </row>
    <row r="37072" spans="9:54" x14ac:dyDescent="0.25">
      <c r="I37072" s="80"/>
      <c r="AX37072" s="80"/>
      <c r="AY37072" s="80"/>
      <c r="AZ37072" s="80"/>
      <c r="BA37072" s="80"/>
      <c r="BB37072" s="80"/>
    </row>
    <row r="37073" spans="9:54" x14ac:dyDescent="0.25">
      <c r="I37073" s="80"/>
      <c r="AX37073" s="80"/>
      <c r="AY37073" s="80"/>
      <c r="AZ37073" s="80"/>
      <c r="BA37073" s="80"/>
      <c r="BB37073" s="80"/>
    </row>
    <row r="37074" spans="9:54" x14ac:dyDescent="0.25">
      <c r="I37074" s="80"/>
      <c r="AX37074" s="80"/>
      <c r="AY37074" s="80"/>
      <c r="AZ37074" s="80"/>
      <c r="BA37074" s="80"/>
      <c r="BB37074" s="80"/>
    </row>
    <row r="37075" spans="9:54" x14ac:dyDescent="0.25">
      <c r="I37075" s="80"/>
      <c r="AX37075" s="80"/>
      <c r="AY37075" s="80"/>
      <c r="AZ37075" s="80"/>
      <c r="BA37075" s="80"/>
      <c r="BB37075" s="80"/>
    </row>
    <row r="37076" spans="9:54" x14ac:dyDescent="0.25">
      <c r="I37076" s="80"/>
      <c r="AX37076" s="80"/>
      <c r="AY37076" s="80"/>
      <c r="AZ37076" s="80"/>
      <c r="BA37076" s="80"/>
      <c r="BB37076" s="80"/>
    </row>
    <row r="37077" spans="9:54" x14ac:dyDescent="0.25">
      <c r="I37077" s="80"/>
      <c r="AX37077" s="80"/>
      <c r="AY37077" s="80"/>
      <c r="AZ37077" s="80"/>
      <c r="BA37077" s="80"/>
      <c r="BB37077" s="80"/>
    </row>
    <row r="37078" spans="9:54" x14ac:dyDescent="0.25">
      <c r="I37078" s="80"/>
      <c r="AX37078" s="80"/>
      <c r="AY37078" s="80"/>
      <c r="AZ37078" s="80"/>
      <c r="BA37078" s="80"/>
      <c r="BB37078" s="80"/>
    </row>
    <row r="37079" spans="9:54" x14ac:dyDescent="0.25">
      <c r="I37079" s="80"/>
      <c r="AX37079" s="80"/>
      <c r="AY37079" s="80"/>
      <c r="AZ37079" s="80"/>
      <c r="BA37079" s="80"/>
      <c r="BB37079" s="80"/>
    </row>
    <row r="37080" spans="9:54" x14ac:dyDescent="0.25">
      <c r="I37080" s="80"/>
      <c r="AX37080" s="80"/>
      <c r="AY37080" s="80"/>
      <c r="AZ37080" s="80"/>
      <c r="BA37080" s="80"/>
      <c r="BB37080" s="80"/>
    </row>
    <row r="37081" spans="9:54" x14ac:dyDescent="0.25">
      <c r="I37081" s="80"/>
      <c r="AX37081" s="80"/>
      <c r="AY37081" s="80"/>
      <c r="AZ37081" s="80"/>
      <c r="BA37081" s="80"/>
      <c r="BB37081" s="80"/>
    </row>
    <row r="37082" spans="9:54" x14ac:dyDescent="0.25">
      <c r="I37082" s="80"/>
      <c r="AX37082" s="80"/>
      <c r="AY37082" s="80"/>
      <c r="AZ37082" s="80"/>
      <c r="BA37082" s="80"/>
      <c r="BB37082" s="80"/>
    </row>
    <row r="37083" spans="9:54" x14ac:dyDescent="0.25">
      <c r="I37083" s="80"/>
      <c r="AX37083" s="80"/>
      <c r="AY37083" s="80"/>
      <c r="AZ37083" s="80"/>
      <c r="BA37083" s="80"/>
      <c r="BB37083" s="80"/>
    </row>
    <row r="37084" spans="9:54" x14ac:dyDescent="0.25">
      <c r="I37084" s="80"/>
      <c r="AX37084" s="80"/>
      <c r="AY37084" s="80"/>
      <c r="AZ37084" s="80"/>
      <c r="BA37084" s="80"/>
      <c r="BB37084" s="80"/>
    </row>
    <row r="37085" spans="9:54" x14ac:dyDescent="0.25">
      <c r="I37085" s="80"/>
      <c r="AX37085" s="80"/>
      <c r="AY37085" s="80"/>
      <c r="AZ37085" s="80"/>
      <c r="BA37085" s="80"/>
      <c r="BB37085" s="80"/>
    </row>
    <row r="37086" spans="9:54" x14ac:dyDescent="0.25">
      <c r="I37086" s="80"/>
      <c r="AX37086" s="80"/>
      <c r="AY37086" s="80"/>
      <c r="AZ37086" s="80"/>
      <c r="BA37086" s="80"/>
      <c r="BB37086" s="80"/>
    </row>
    <row r="37087" spans="9:54" x14ac:dyDescent="0.25">
      <c r="I37087" s="80"/>
      <c r="AX37087" s="80"/>
      <c r="AY37087" s="80"/>
      <c r="AZ37087" s="80"/>
      <c r="BA37087" s="80"/>
      <c r="BB37087" s="80"/>
    </row>
    <row r="37088" spans="9:54" x14ac:dyDescent="0.25">
      <c r="I37088" s="80"/>
      <c r="AX37088" s="80"/>
      <c r="AY37088" s="80"/>
      <c r="AZ37088" s="80"/>
      <c r="BA37088" s="80"/>
      <c r="BB37088" s="80"/>
    </row>
    <row r="37089" spans="9:54" x14ac:dyDescent="0.25">
      <c r="I37089" s="80"/>
      <c r="AX37089" s="80"/>
      <c r="AY37089" s="80"/>
      <c r="AZ37089" s="80"/>
      <c r="BA37089" s="80"/>
      <c r="BB37089" s="80"/>
    </row>
    <row r="37090" spans="9:54" x14ac:dyDescent="0.25">
      <c r="I37090" s="80"/>
      <c r="AX37090" s="80"/>
      <c r="AY37090" s="80"/>
      <c r="AZ37090" s="80"/>
      <c r="BA37090" s="80"/>
      <c r="BB37090" s="80"/>
    </row>
    <row r="37091" spans="9:54" x14ac:dyDescent="0.25">
      <c r="I37091" s="80"/>
      <c r="AX37091" s="80"/>
      <c r="AY37091" s="80"/>
      <c r="AZ37091" s="80"/>
      <c r="BA37091" s="80"/>
      <c r="BB37091" s="80"/>
    </row>
    <row r="37092" spans="9:54" x14ac:dyDescent="0.25">
      <c r="I37092" s="80"/>
      <c r="AX37092" s="80"/>
      <c r="AY37092" s="80"/>
      <c r="AZ37092" s="80"/>
      <c r="BA37092" s="80"/>
      <c r="BB37092" s="80"/>
    </row>
    <row r="37093" spans="9:54" x14ac:dyDescent="0.25">
      <c r="I37093" s="80"/>
      <c r="AX37093" s="80"/>
      <c r="AY37093" s="80"/>
      <c r="AZ37093" s="80"/>
      <c r="BA37093" s="80"/>
      <c r="BB37093" s="80"/>
    </row>
    <row r="37094" spans="9:54" x14ac:dyDescent="0.25">
      <c r="I37094" s="80"/>
      <c r="AX37094" s="80"/>
      <c r="AY37094" s="80"/>
      <c r="AZ37094" s="80"/>
      <c r="BA37094" s="80"/>
      <c r="BB37094" s="80"/>
    </row>
    <row r="37095" spans="9:54" x14ac:dyDescent="0.25">
      <c r="I37095" s="80"/>
      <c r="AX37095" s="80"/>
      <c r="AY37095" s="80"/>
      <c r="AZ37095" s="80"/>
      <c r="BA37095" s="80"/>
      <c r="BB37095" s="80"/>
    </row>
    <row r="37096" spans="9:54" x14ac:dyDescent="0.25">
      <c r="I37096" s="80"/>
      <c r="AX37096" s="80"/>
      <c r="AY37096" s="80"/>
      <c r="AZ37096" s="80"/>
      <c r="BA37096" s="80"/>
      <c r="BB37096" s="80"/>
    </row>
    <row r="37097" spans="9:54" x14ac:dyDescent="0.25">
      <c r="I37097" s="80"/>
      <c r="AX37097" s="80"/>
      <c r="AY37097" s="80"/>
      <c r="AZ37097" s="80"/>
      <c r="BA37097" s="80"/>
      <c r="BB37097" s="80"/>
    </row>
    <row r="37098" spans="9:54" x14ac:dyDescent="0.25">
      <c r="I37098" s="80"/>
      <c r="AX37098" s="80"/>
      <c r="AY37098" s="80"/>
      <c r="AZ37098" s="80"/>
      <c r="BA37098" s="80"/>
      <c r="BB37098" s="80"/>
    </row>
    <row r="37099" spans="9:54" x14ac:dyDescent="0.25">
      <c r="I37099" s="80"/>
      <c r="AX37099" s="80"/>
      <c r="AY37099" s="80"/>
      <c r="AZ37099" s="80"/>
      <c r="BA37099" s="80"/>
      <c r="BB37099" s="80"/>
    </row>
    <row r="37100" spans="9:54" x14ac:dyDescent="0.25">
      <c r="I37100" s="80"/>
      <c r="AX37100" s="80"/>
      <c r="AY37100" s="80"/>
      <c r="AZ37100" s="80"/>
      <c r="BA37100" s="80"/>
      <c r="BB37100" s="80"/>
    </row>
    <row r="37101" spans="9:54" x14ac:dyDescent="0.25">
      <c r="I37101" s="80"/>
      <c r="AX37101" s="80"/>
      <c r="AY37101" s="80"/>
      <c r="AZ37101" s="80"/>
      <c r="BA37101" s="80"/>
      <c r="BB37101" s="80"/>
    </row>
    <row r="37102" spans="9:54" x14ac:dyDescent="0.25">
      <c r="I37102" s="80"/>
      <c r="AX37102" s="80"/>
      <c r="AY37102" s="80"/>
      <c r="AZ37102" s="80"/>
      <c r="BA37102" s="80"/>
      <c r="BB37102" s="80"/>
    </row>
    <row r="37103" spans="9:54" x14ac:dyDescent="0.25">
      <c r="I37103" s="80"/>
      <c r="AX37103" s="80"/>
      <c r="AY37103" s="80"/>
      <c r="AZ37103" s="80"/>
      <c r="BA37103" s="80"/>
      <c r="BB37103" s="80"/>
    </row>
    <row r="37104" spans="9:54" x14ac:dyDescent="0.25">
      <c r="I37104" s="80"/>
      <c r="AX37104" s="80"/>
      <c r="AY37104" s="80"/>
      <c r="AZ37104" s="80"/>
      <c r="BA37104" s="80"/>
      <c r="BB37104" s="80"/>
    </row>
    <row r="37105" spans="9:54" x14ac:dyDescent="0.25">
      <c r="I37105" s="80"/>
      <c r="AX37105" s="80"/>
      <c r="AY37105" s="80"/>
      <c r="AZ37105" s="80"/>
      <c r="BA37105" s="80"/>
      <c r="BB37105" s="80"/>
    </row>
    <row r="37106" spans="9:54" x14ac:dyDescent="0.25">
      <c r="I37106" s="80"/>
      <c r="AX37106" s="80"/>
      <c r="AY37106" s="80"/>
      <c r="AZ37106" s="80"/>
      <c r="BA37106" s="80"/>
      <c r="BB37106" s="80"/>
    </row>
    <row r="37107" spans="9:54" x14ac:dyDescent="0.25">
      <c r="I37107" s="80"/>
      <c r="AX37107" s="80"/>
      <c r="AY37107" s="80"/>
      <c r="AZ37107" s="80"/>
      <c r="BA37107" s="80"/>
      <c r="BB37107" s="80"/>
    </row>
    <row r="37108" spans="9:54" x14ac:dyDescent="0.25">
      <c r="I37108" s="80"/>
      <c r="AX37108" s="80"/>
      <c r="AY37108" s="80"/>
      <c r="AZ37108" s="80"/>
      <c r="BA37108" s="80"/>
      <c r="BB37108" s="80"/>
    </row>
    <row r="37109" spans="9:54" x14ac:dyDescent="0.25">
      <c r="I37109" s="80"/>
      <c r="AX37109" s="80"/>
      <c r="AY37109" s="80"/>
      <c r="AZ37109" s="80"/>
      <c r="BA37109" s="80"/>
      <c r="BB37109" s="80"/>
    </row>
    <row r="37110" spans="9:54" x14ac:dyDescent="0.25">
      <c r="I37110" s="80"/>
      <c r="AX37110" s="80"/>
      <c r="AY37110" s="80"/>
      <c r="AZ37110" s="80"/>
      <c r="BA37110" s="80"/>
      <c r="BB37110" s="80"/>
    </row>
    <row r="37111" spans="9:54" x14ac:dyDescent="0.25">
      <c r="I37111" s="80"/>
      <c r="AX37111" s="80"/>
      <c r="AY37111" s="80"/>
      <c r="AZ37111" s="80"/>
      <c r="BA37111" s="80"/>
      <c r="BB37111" s="80"/>
    </row>
    <row r="37112" spans="9:54" x14ac:dyDescent="0.25">
      <c r="I37112" s="80"/>
      <c r="AX37112" s="80"/>
      <c r="AY37112" s="80"/>
      <c r="AZ37112" s="80"/>
      <c r="BA37112" s="80"/>
      <c r="BB37112" s="80"/>
    </row>
    <row r="37113" spans="9:54" x14ac:dyDescent="0.25">
      <c r="I37113" s="80"/>
      <c r="AX37113" s="80"/>
      <c r="AY37113" s="80"/>
      <c r="AZ37113" s="80"/>
      <c r="BA37113" s="80"/>
      <c r="BB37113" s="80"/>
    </row>
    <row r="37114" spans="9:54" x14ac:dyDescent="0.25">
      <c r="I37114" s="80"/>
      <c r="AX37114" s="80"/>
      <c r="AY37114" s="80"/>
      <c r="AZ37114" s="80"/>
      <c r="BA37114" s="80"/>
      <c r="BB37114" s="80"/>
    </row>
    <row r="37115" spans="9:54" x14ac:dyDescent="0.25">
      <c r="I37115" s="80"/>
      <c r="AX37115" s="80"/>
      <c r="AY37115" s="80"/>
      <c r="AZ37115" s="80"/>
      <c r="BA37115" s="80"/>
      <c r="BB37115" s="80"/>
    </row>
    <row r="37116" spans="9:54" x14ac:dyDescent="0.25">
      <c r="I37116" s="80"/>
      <c r="AX37116" s="80"/>
      <c r="AY37116" s="80"/>
      <c r="AZ37116" s="80"/>
      <c r="BA37116" s="80"/>
      <c r="BB37116" s="80"/>
    </row>
    <row r="37117" spans="9:54" x14ac:dyDescent="0.25">
      <c r="I37117" s="80"/>
      <c r="AX37117" s="80"/>
      <c r="AY37117" s="80"/>
      <c r="AZ37117" s="80"/>
      <c r="BA37117" s="80"/>
      <c r="BB37117" s="80"/>
    </row>
    <row r="37118" spans="9:54" x14ac:dyDescent="0.25">
      <c r="I37118" s="80"/>
      <c r="AX37118" s="80"/>
      <c r="AY37118" s="80"/>
      <c r="AZ37118" s="80"/>
      <c r="BA37118" s="80"/>
      <c r="BB37118" s="80"/>
    </row>
    <row r="37119" spans="9:54" x14ac:dyDescent="0.25">
      <c r="I37119" s="80"/>
      <c r="AX37119" s="80"/>
      <c r="AY37119" s="80"/>
      <c r="AZ37119" s="80"/>
      <c r="BA37119" s="80"/>
      <c r="BB37119" s="80"/>
    </row>
    <row r="37120" spans="9:54" x14ac:dyDescent="0.25">
      <c r="I37120" s="80"/>
      <c r="AX37120" s="80"/>
      <c r="AY37120" s="80"/>
      <c r="AZ37120" s="80"/>
      <c r="BA37120" s="80"/>
      <c r="BB37120" s="80"/>
    </row>
    <row r="37121" spans="9:54" x14ac:dyDescent="0.25">
      <c r="I37121" s="80"/>
      <c r="AX37121" s="80"/>
      <c r="AY37121" s="80"/>
      <c r="AZ37121" s="80"/>
      <c r="BA37121" s="80"/>
      <c r="BB37121" s="80"/>
    </row>
    <row r="37122" spans="9:54" x14ac:dyDescent="0.25">
      <c r="I37122" s="80"/>
      <c r="AX37122" s="80"/>
      <c r="AY37122" s="80"/>
      <c r="AZ37122" s="80"/>
      <c r="BA37122" s="80"/>
      <c r="BB37122" s="80"/>
    </row>
    <row r="37123" spans="9:54" x14ac:dyDescent="0.25">
      <c r="I37123" s="80"/>
      <c r="AX37123" s="80"/>
      <c r="AY37123" s="80"/>
      <c r="AZ37123" s="80"/>
      <c r="BA37123" s="80"/>
      <c r="BB37123" s="80"/>
    </row>
    <row r="37124" spans="9:54" x14ac:dyDescent="0.25">
      <c r="I37124" s="80"/>
      <c r="AX37124" s="80"/>
      <c r="AY37124" s="80"/>
      <c r="AZ37124" s="80"/>
      <c r="BA37124" s="80"/>
      <c r="BB37124" s="80"/>
    </row>
    <row r="37125" spans="9:54" x14ac:dyDescent="0.25">
      <c r="I37125" s="80"/>
      <c r="AX37125" s="80"/>
      <c r="AY37125" s="80"/>
      <c r="AZ37125" s="80"/>
      <c r="BA37125" s="80"/>
      <c r="BB37125" s="80"/>
    </row>
    <row r="37126" spans="9:54" x14ac:dyDescent="0.25">
      <c r="I37126" s="80"/>
      <c r="AX37126" s="80"/>
      <c r="AY37126" s="80"/>
      <c r="AZ37126" s="80"/>
      <c r="BA37126" s="80"/>
      <c r="BB37126" s="80"/>
    </row>
    <row r="37127" spans="9:54" x14ac:dyDescent="0.25">
      <c r="I37127" s="80"/>
      <c r="AX37127" s="80"/>
      <c r="AY37127" s="80"/>
      <c r="AZ37127" s="80"/>
      <c r="BA37127" s="80"/>
      <c r="BB37127" s="80"/>
    </row>
    <row r="37128" spans="9:54" x14ac:dyDescent="0.25">
      <c r="I37128" s="80"/>
      <c r="AX37128" s="80"/>
      <c r="AY37128" s="80"/>
      <c r="AZ37128" s="80"/>
      <c r="BA37128" s="80"/>
      <c r="BB37128" s="80"/>
    </row>
    <row r="37129" spans="9:54" x14ac:dyDescent="0.25">
      <c r="I37129" s="80"/>
      <c r="AX37129" s="80"/>
      <c r="AY37129" s="80"/>
      <c r="AZ37129" s="80"/>
      <c r="BA37129" s="80"/>
      <c r="BB37129" s="80"/>
    </row>
    <row r="37130" spans="9:54" x14ac:dyDescent="0.25">
      <c r="I37130" s="80"/>
      <c r="AX37130" s="80"/>
      <c r="AY37130" s="80"/>
      <c r="AZ37130" s="80"/>
      <c r="BA37130" s="80"/>
      <c r="BB37130" s="80"/>
    </row>
    <row r="37131" spans="9:54" x14ac:dyDescent="0.25">
      <c r="I37131" s="80"/>
      <c r="AX37131" s="80"/>
      <c r="AY37131" s="80"/>
      <c r="AZ37131" s="80"/>
      <c r="BA37131" s="80"/>
      <c r="BB37131" s="80"/>
    </row>
    <row r="37132" spans="9:54" x14ac:dyDescent="0.25">
      <c r="I37132" s="80"/>
      <c r="AX37132" s="80"/>
      <c r="AY37132" s="80"/>
      <c r="AZ37132" s="80"/>
      <c r="BA37132" s="80"/>
      <c r="BB37132" s="80"/>
    </row>
    <row r="37133" spans="9:54" x14ac:dyDescent="0.25">
      <c r="I37133" s="80"/>
      <c r="AX37133" s="80"/>
      <c r="AY37133" s="80"/>
      <c r="AZ37133" s="80"/>
      <c r="BA37133" s="80"/>
      <c r="BB37133" s="80"/>
    </row>
    <row r="37134" spans="9:54" x14ac:dyDescent="0.25">
      <c r="I37134" s="80"/>
      <c r="AX37134" s="80"/>
      <c r="AY37134" s="80"/>
      <c r="AZ37134" s="80"/>
      <c r="BA37134" s="80"/>
      <c r="BB37134" s="80"/>
    </row>
    <row r="37135" spans="9:54" x14ac:dyDescent="0.25">
      <c r="I37135" s="80"/>
      <c r="AX37135" s="80"/>
      <c r="AY37135" s="80"/>
      <c r="AZ37135" s="80"/>
      <c r="BA37135" s="80"/>
      <c r="BB37135" s="80"/>
    </row>
    <row r="37136" spans="9:54" x14ac:dyDescent="0.25">
      <c r="I37136" s="80"/>
      <c r="AX37136" s="80"/>
      <c r="AY37136" s="80"/>
      <c r="AZ37136" s="80"/>
      <c r="BA37136" s="80"/>
      <c r="BB37136" s="80"/>
    </row>
    <row r="37137" spans="9:54" x14ac:dyDescent="0.25">
      <c r="I37137" s="80"/>
      <c r="AX37137" s="80"/>
      <c r="AY37137" s="80"/>
      <c r="AZ37137" s="80"/>
      <c r="BA37137" s="80"/>
      <c r="BB37137" s="80"/>
    </row>
    <row r="37138" spans="9:54" x14ac:dyDescent="0.25">
      <c r="I37138" s="80"/>
      <c r="AX37138" s="80"/>
      <c r="AY37138" s="80"/>
      <c r="AZ37138" s="80"/>
      <c r="BA37138" s="80"/>
      <c r="BB37138" s="80"/>
    </row>
    <row r="37139" spans="9:54" x14ac:dyDescent="0.25">
      <c r="I37139" s="80"/>
      <c r="AX37139" s="80"/>
      <c r="AY37139" s="80"/>
      <c r="AZ37139" s="80"/>
      <c r="BA37139" s="80"/>
      <c r="BB37139" s="80"/>
    </row>
    <row r="37140" spans="9:54" x14ac:dyDescent="0.25">
      <c r="I37140" s="80"/>
      <c r="AX37140" s="80"/>
      <c r="AY37140" s="80"/>
      <c r="AZ37140" s="80"/>
      <c r="BA37140" s="80"/>
      <c r="BB37140" s="80"/>
    </row>
    <row r="37141" spans="9:54" x14ac:dyDescent="0.25">
      <c r="I37141" s="80"/>
      <c r="AX37141" s="80"/>
      <c r="AY37141" s="80"/>
      <c r="AZ37141" s="80"/>
      <c r="BA37141" s="80"/>
      <c r="BB37141" s="80"/>
    </row>
    <row r="37142" spans="9:54" x14ac:dyDescent="0.25">
      <c r="I37142" s="80"/>
      <c r="AX37142" s="80"/>
      <c r="AY37142" s="80"/>
      <c r="AZ37142" s="80"/>
      <c r="BA37142" s="80"/>
      <c r="BB37142" s="80"/>
    </row>
    <row r="37143" spans="9:54" x14ac:dyDescent="0.25">
      <c r="I37143" s="80"/>
      <c r="AX37143" s="80"/>
      <c r="AY37143" s="80"/>
      <c r="AZ37143" s="80"/>
      <c r="BA37143" s="80"/>
      <c r="BB37143" s="80"/>
    </row>
    <row r="37144" spans="9:54" x14ac:dyDescent="0.25">
      <c r="I37144" s="80"/>
      <c r="AX37144" s="80"/>
      <c r="AY37144" s="80"/>
      <c r="AZ37144" s="80"/>
      <c r="BA37144" s="80"/>
      <c r="BB37144" s="80"/>
    </row>
    <row r="37145" spans="9:54" x14ac:dyDescent="0.25">
      <c r="I37145" s="80"/>
      <c r="AX37145" s="80"/>
      <c r="AY37145" s="80"/>
      <c r="AZ37145" s="80"/>
      <c r="BA37145" s="80"/>
      <c r="BB37145" s="80"/>
    </row>
    <row r="37146" spans="9:54" x14ac:dyDescent="0.25">
      <c r="I37146" s="80"/>
      <c r="AX37146" s="80"/>
      <c r="AY37146" s="80"/>
      <c r="AZ37146" s="80"/>
      <c r="BA37146" s="80"/>
      <c r="BB37146" s="80"/>
    </row>
    <row r="37147" spans="9:54" x14ac:dyDescent="0.25">
      <c r="I37147" s="80"/>
      <c r="AX37147" s="80"/>
      <c r="AY37147" s="80"/>
      <c r="AZ37147" s="80"/>
      <c r="BA37147" s="80"/>
      <c r="BB37147" s="80"/>
    </row>
    <row r="37148" spans="9:54" x14ac:dyDescent="0.25">
      <c r="I37148" s="80"/>
      <c r="AX37148" s="80"/>
      <c r="AY37148" s="80"/>
      <c r="AZ37148" s="80"/>
      <c r="BA37148" s="80"/>
      <c r="BB37148" s="80"/>
    </row>
    <row r="37149" spans="9:54" x14ac:dyDescent="0.25">
      <c r="I37149" s="80"/>
      <c r="AX37149" s="80"/>
      <c r="AY37149" s="80"/>
      <c r="AZ37149" s="80"/>
      <c r="BA37149" s="80"/>
      <c r="BB37149" s="80"/>
    </row>
    <row r="37150" spans="9:54" x14ac:dyDescent="0.25">
      <c r="I37150" s="80"/>
      <c r="AX37150" s="80"/>
      <c r="AY37150" s="80"/>
      <c r="AZ37150" s="80"/>
      <c r="BA37150" s="80"/>
      <c r="BB37150" s="80"/>
    </row>
    <row r="37151" spans="9:54" x14ac:dyDescent="0.25">
      <c r="I37151" s="80"/>
      <c r="AX37151" s="80"/>
      <c r="AY37151" s="80"/>
      <c r="AZ37151" s="80"/>
      <c r="BA37151" s="80"/>
      <c r="BB37151" s="80"/>
    </row>
    <row r="37152" spans="9:54" x14ac:dyDescent="0.25">
      <c r="I37152" s="80"/>
      <c r="AX37152" s="80"/>
      <c r="AY37152" s="80"/>
      <c r="AZ37152" s="80"/>
      <c r="BA37152" s="80"/>
      <c r="BB37152" s="80"/>
    </row>
    <row r="37153" spans="9:54" x14ac:dyDescent="0.25">
      <c r="I37153" s="80"/>
      <c r="AX37153" s="80"/>
      <c r="AY37153" s="80"/>
      <c r="AZ37153" s="80"/>
      <c r="BA37153" s="80"/>
      <c r="BB37153" s="80"/>
    </row>
    <row r="37154" spans="9:54" x14ac:dyDescent="0.25">
      <c r="I37154" s="80"/>
      <c r="AX37154" s="80"/>
      <c r="AY37154" s="80"/>
      <c r="AZ37154" s="80"/>
      <c r="BA37154" s="80"/>
      <c r="BB37154" s="80"/>
    </row>
    <row r="37155" spans="9:54" x14ac:dyDescent="0.25">
      <c r="I37155" s="80"/>
      <c r="AX37155" s="80"/>
      <c r="AY37155" s="80"/>
      <c r="AZ37155" s="80"/>
      <c r="BA37155" s="80"/>
      <c r="BB37155" s="80"/>
    </row>
    <row r="37156" spans="9:54" x14ac:dyDescent="0.25">
      <c r="I37156" s="80"/>
      <c r="AX37156" s="80"/>
      <c r="AY37156" s="80"/>
      <c r="AZ37156" s="80"/>
      <c r="BA37156" s="80"/>
      <c r="BB37156" s="80"/>
    </row>
    <row r="37157" spans="9:54" x14ac:dyDescent="0.25">
      <c r="I37157" s="80"/>
      <c r="AX37157" s="80"/>
      <c r="AY37157" s="80"/>
      <c r="AZ37157" s="80"/>
      <c r="BA37157" s="80"/>
      <c r="BB37157" s="80"/>
    </row>
    <row r="37158" spans="9:54" x14ac:dyDescent="0.25">
      <c r="I37158" s="80"/>
      <c r="AX37158" s="80"/>
      <c r="AY37158" s="80"/>
      <c r="AZ37158" s="80"/>
      <c r="BA37158" s="80"/>
      <c r="BB37158" s="80"/>
    </row>
    <row r="37159" spans="9:54" x14ac:dyDescent="0.25">
      <c r="I37159" s="80"/>
      <c r="AX37159" s="80"/>
      <c r="AY37159" s="80"/>
      <c r="AZ37159" s="80"/>
      <c r="BA37159" s="80"/>
      <c r="BB37159" s="80"/>
    </row>
    <row r="37160" spans="9:54" x14ac:dyDescent="0.25">
      <c r="I37160" s="80"/>
      <c r="AX37160" s="80"/>
      <c r="AY37160" s="80"/>
      <c r="AZ37160" s="80"/>
      <c r="BA37160" s="80"/>
      <c r="BB37160" s="80"/>
    </row>
    <row r="37161" spans="9:54" x14ac:dyDescent="0.25">
      <c r="I37161" s="80"/>
      <c r="AX37161" s="80"/>
      <c r="AY37161" s="80"/>
      <c r="AZ37161" s="80"/>
      <c r="BA37161" s="80"/>
      <c r="BB37161" s="80"/>
    </row>
    <row r="37162" spans="9:54" x14ac:dyDescent="0.25">
      <c r="I37162" s="80"/>
      <c r="AX37162" s="80"/>
      <c r="AY37162" s="80"/>
      <c r="AZ37162" s="80"/>
      <c r="BA37162" s="80"/>
      <c r="BB37162" s="80"/>
    </row>
    <row r="37163" spans="9:54" x14ac:dyDescent="0.25">
      <c r="I37163" s="80"/>
      <c r="AX37163" s="80"/>
      <c r="AY37163" s="80"/>
      <c r="AZ37163" s="80"/>
      <c r="BA37163" s="80"/>
      <c r="BB37163" s="80"/>
    </row>
    <row r="37164" spans="9:54" x14ac:dyDescent="0.25">
      <c r="I37164" s="80"/>
      <c r="AX37164" s="80"/>
      <c r="AY37164" s="80"/>
      <c r="AZ37164" s="80"/>
      <c r="BA37164" s="80"/>
      <c r="BB37164" s="80"/>
    </row>
    <row r="37165" spans="9:54" x14ac:dyDescent="0.25">
      <c r="I37165" s="80"/>
      <c r="AX37165" s="80"/>
      <c r="AY37165" s="80"/>
      <c r="AZ37165" s="80"/>
      <c r="BA37165" s="80"/>
      <c r="BB37165" s="80"/>
    </row>
    <row r="37166" spans="9:54" x14ac:dyDescent="0.25">
      <c r="I37166" s="80"/>
      <c r="AX37166" s="80"/>
      <c r="AY37166" s="80"/>
      <c r="AZ37166" s="80"/>
      <c r="BA37166" s="80"/>
      <c r="BB37166" s="80"/>
    </row>
    <row r="37167" spans="9:54" x14ac:dyDescent="0.25">
      <c r="I37167" s="80"/>
      <c r="AX37167" s="80"/>
      <c r="AY37167" s="80"/>
      <c r="AZ37167" s="80"/>
      <c r="BA37167" s="80"/>
      <c r="BB37167" s="80"/>
    </row>
    <row r="37168" spans="9:54" x14ac:dyDescent="0.25">
      <c r="I37168" s="80"/>
      <c r="AX37168" s="80"/>
      <c r="AY37168" s="80"/>
      <c r="AZ37168" s="80"/>
      <c r="BA37168" s="80"/>
      <c r="BB37168" s="80"/>
    </row>
    <row r="37169" spans="9:54" x14ac:dyDescent="0.25">
      <c r="I37169" s="80"/>
      <c r="AX37169" s="80"/>
      <c r="AY37169" s="80"/>
      <c r="AZ37169" s="80"/>
      <c r="BA37169" s="80"/>
      <c r="BB37169" s="80"/>
    </row>
    <row r="37170" spans="9:54" x14ac:dyDescent="0.25">
      <c r="I37170" s="80"/>
      <c r="AX37170" s="80"/>
      <c r="AY37170" s="80"/>
      <c r="AZ37170" s="80"/>
      <c r="BA37170" s="80"/>
      <c r="BB37170" s="80"/>
    </row>
    <row r="37171" spans="9:54" x14ac:dyDescent="0.25">
      <c r="I37171" s="80"/>
      <c r="AX37171" s="80"/>
      <c r="AY37171" s="80"/>
      <c r="AZ37171" s="80"/>
      <c r="BA37171" s="80"/>
      <c r="BB37171" s="80"/>
    </row>
    <row r="37172" spans="9:54" x14ac:dyDescent="0.25">
      <c r="I37172" s="80"/>
      <c r="AX37172" s="80"/>
      <c r="AY37172" s="80"/>
      <c r="AZ37172" s="80"/>
      <c r="BA37172" s="80"/>
      <c r="BB37172" s="80"/>
    </row>
    <row r="37173" spans="9:54" x14ac:dyDescent="0.25">
      <c r="I37173" s="80"/>
      <c r="AX37173" s="80"/>
      <c r="AY37173" s="80"/>
      <c r="AZ37173" s="80"/>
      <c r="BA37173" s="80"/>
      <c r="BB37173" s="80"/>
    </row>
    <row r="37174" spans="9:54" x14ac:dyDescent="0.25">
      <c r="I37174" s="80"/>
      <c r="AX37174" s="80"/>
      <c r="AY37174" s="80"/>
      <c r="AZ37174" s="80"/>
      <c r="BA37174" s="80"/>
      <c r="BB37174" s="80"/>
    </row>
    <row r="37175" spans="9:54" x14ac:dyDescent="0.25">
      <c r="I37175" s="80"/>
      <c r="AX37175" s="80"/>
      <c r="AY37175" s="80"/>
      <c r="AZ37175" s="80"/>
      <c r="BA37175" s="80"/>
      <c r="BB37175" s="80"/>
    </row>
    <row r="37176" spans="9:54" x14ac:dyDescent="0.25">
      <c r="I37176" s="80"/>
      <c r="AX37176" s="80"/>
      <c r="AY37176" s="80"/>
      <c r="AZ37176" s="80"/>
      <c r="BA37176" s="80"/>
      <c r="BB37176" s="80"/>
    </row>
    <row r="37177" spans="9:54" x14ac:dyDescent="0.25">
      <c r="I37177" s="80"/>
      <c r="AX37177" s="80"/>
      <c r="AY37177" s="80"/>
      <c r="AZ37177" s="80"/>
      <c r="BA37177" s="80"/>
      <c r="BB37177" s="80"/>
    </row>
    <row r="37178" spans="9:54" x14ac:dyDescent="0.25">
      <c r="I37178" s="80"/>
      <c r="AX37178" s="80"/>
      <c r="AY37178" s="80"/>
      <c r="AZ37178" s="80"/>
      <c r="BA37178" s="80"/>
      <c r="BB37178" s="80"/>
    </row>
    <row r="37179" spans="9:54" x14ac:dyDescent="0.25">
      <c r="I37179" s="80"/>
      <c r="AX37179" s="80"/>
      <c r="AY37179" s="80"/>
      <c r="AZ37179" s="80"/>
      <c r="BA37179" s="80"/>
      <c r="BB37179" s="80"/>
    </row>
    <row r="37180" spans="9:54" x14ac:dyDescent="0.25">
      <c r="I37180" s="80"/>
      <c r="AX37180" s="80"/>
      <c r="AY37180" s="80"/>
      <c r="AZ37180" s="80"/>
      <c r="BA37180" s="80"/>
      <c r="BB37180" s="80"/>
    </row>
    <row r="37181" spans="9:54" x14ac:dyDescent="0.25">
      <c r="I37181" s="80"/>
      <c r="AX37181" s="80"/>
      <c r="AY37181" s="80"/>
      <c r="AZ37181" s="80"/>
      <c r="BA37181" s="80"/>
      <c r="BB37181" s="80"/>
    </row>
    <row r="37182" spans="9:54" x14ac:dyDescent="0.25">
      <c r="I37182" s="80"/>
      <c r="AX37182" s="80"/>
      <c r="AY37182" s="80"/>
      <c r="AZ37182" s="80"/>
      <c r="BA37182" s="80"/>
      <c r="BB37182" s="80"/>
    </row>
    <row r="37183" spans="9:54" x14ac:dyDescent="0.25">
      <c r="I37183" s="80"/>
      <c r="AX37183" s="80"/>
      <c r="AY37183" s="80"/>
      <c r="AZ37183" s="80"/>
      <c r="BA37183" s="80"/>
      <c r="BB37183" s="80"/>
    </row>
    <row r="37184" spans="9:54" x14ac:dyDescent="0.25">
      <c r="I37184" s="80"/>
      <c r="AX37184" s="80"/>
      <c r="AY37184" s="80"/>
      <c r="AZ37184" s="80"/>
      <c r="BA37184" s="80"/>
      <c r="BB37184" s="80"/>
    </row>
    <row r="37185" spans="9:54" x14ac:dyDescent="0.25">
      <c r="I37185" s="80"/>
      <c r="AX37185" s="80"/>
      <c r="AY37185" s="80"/>
      <c r="AZ37185" s="80"/>
      <c r="BA37185" s="80"/>
      <c r="BB37185" s="80"/>
    </row>
    <row r="37186" spans="9:54" x14ac:dyDescent="0.25">
      <c r="I37186" s="80"/>
      <c r="AX37186" s="80"/>
      <c r="AY37186" s="80"/>
      <c r="AZ37186" s="80"/>
      <c r="BA37186" s="80"/>
      <c r="BB37186" s="80"/>
    </row>
    <row r="37187" spans="9:54" x14ac:dyDescent="0.25">
      <c r="I37187" s="80"/>
      <c r="AX37187" s="80"/>
      <c r="AY37187" s="80"/>
      <c r="AZ37187" s="80"/>
      <c r="BA37187" s="80"/>
      <c r="BB37187" s="80"/>
    </row>
    <row r="37188" spans="9:54" x14ac:dyDescent="0.25">
      <c r="I37188" s="80"/>
      <c r="AX37188" s="80"/>
      <c r="AY37188" s="80"/>
      <c r="AZ37188" s="80"/>
      <c r="BA37188" s="80"/>
      <c r="BB37188" s="80"/>
    </row>
    <row r="37189" spans="9:54" x14ac:dyDescent="0.25">
      <c r="I37189" s="80"/>
      <c r="AX37189" s="80"/>
      <c r="AY37189" s="80"/>
      <c r="AZ37189" s="80"/>
      <c r="BA37189" s="80"/>
      <c r="BB37189" s="80"/>
    </row>
    <row r="37190" spans="9:54" x14ac:dyDescent="0.25">
      <c r="I37190" s="80"/>
      <c r="AX37190" s="80"/>
      <c r="AY37190" s="80"/>
      <c r="AZ37190" s="80"/>
      <c r="BA37190" s="80"/>
      <c r="BB37190" s="80"/>
    </row>
    <row r="37191" spans="9:54" x14ac:dyDescent="0.25">
      <c r="I37191" s="80"/>
      <c r="AX37191" s="80"/>
      <c r="AY37191" s="80"/>
      <c r="AZ37191" s="80"/>
      <c r="BA37191" s="80"/>
      <c r="BB37191" s="80"/>
    </row>
    <row r="37192" spans="9:54" x14ac:dyDescent="0.25">
      <c r="I37192" s="80"/>
      <c r="AX37192" s="80"/>
      <c r="AY37192" s="80"/>
      <c r="AZ37192" s="80"/>
      <c r="BA37192" s="80"/>
      <c r="BB37192" s="80"/>
    </row>
    <row r="37193" spans="9:54" x14ac:dyDescent="0.25">
      <c r="I37193" s="80"/>
      <c r="AX37193" s="80"/>
      <c r="AY37193" s="80"/>
      <c r="AZ37193" s="80"/>
      <c r="BA37193" s="80"/>
      <c r="BB37193" s="80"/>
    </row>
    <row r="37194" spans="9:54" x14ac:dyDescent="0.25">
      <c r="I37194" s="80"/>
      <c r="AX37194" s="80"/>
      <c r="AY37194" s="80"/>
      <c r="AZ37194" s="80"/>
      <c r="BA37194" s="80"/>
      <c r="BB37194" s="80"/>
    </row>
    <row r="37195" spans="9:54" x14ac:dyDescent="0.25">
      <c r="I37195" s="80"/>
      <c r="AX37195" s="80"/>
      <c r="AY37195" s="80"/>
      <c r="AZ37195" s="80"/>
      <c r="BA37195" s="80"/>
      <c r="BB37195" s="80"/>
    </row>
    <row r="37196" spans="9:54" x14ac:dyDescent="0.25">
      <c r="I37196" s="80"/>
      <c r="AX37196" s="80"/>
      <c r="AY37196" s="80"/>
      <c r="AZ37196" s="80"/>
      <c r="BA37196" s="80"/>
      <c r="BB37196" s="80"/>
    </row>
    <row r="37197" spans="9:54" x14ac:dyDescent="0.25">
      <c r="I37197" s="80"/>
      <c r="AX37197" s="80"/>
      <c r="AY37197" s="80"/>
      <c r="AZ37197" s="80"/>
      <c r="BA37197" s="80"/>
      <c r="BB37197" s="80"/>
    </row>
    <row r="37198" spans="9:54" x14ac:dyDescent="0.25">
      <c r="I37198" s="80"/>
      <c r="AX37198" s="80"/>
      <c r="AY37198" s="80"/>
      <c r="AZ37198" s="80"/>
      <c r="BA37198" s="80"/>
      <c r="BB37198" s="80"/>
    </row>
    <row r="37199" spans="9:54" x14ac:dyDescent="0.25">
      <c r="I37199" s="80"/>
      <c r="AX37199" s="80"/>
      <c r="AY37199" s="80"/>
      <c r="AZ37199" s="80"/>
      <c r="BA37199" s="80"/>
      <c r="BB37199" s="80"/>
    </row>
    <row r="37200" spans="9:54" x14ac:dyDescent="0.25">
      <c r="I37200" s="80"/>
      <c r="AX37200" s="80"/>
      <c r="AY37200" s="80"/>
      <c r="AZ37200" s="80"/>
      <c r="BA37200" s="80"/>
      <c r="BB37200" s="80"/>
    </row>
    <row r="37201" spans="9:54" x14ac:dyDescent="0.25">
      <c r="I37201" s="80"/>
      <c r="AX37201" s="80"/>
      <c r="AY37201" s="80"/>
      <c r="AZ37201" s="80"/>
      <c r="BA37201" s="80"/>
      <c r="BB37201" s="80"/>
    </row>
    <row r="37202" spans="9:54" x14ac:dyDescent="0.25">
      <c r="I37202" s="80"/>
      <c r="AX37202" s="80"/>
      <c r="AY37202" s="80"/>
      <c r="AZ37202" s="80"/>
      <c r="BA37202" s="80"/>
      <c r="BB37202" s="80"/>
    </row>
    <row r="37203" spans="9:54" x14ac:dyDescent="0.25">
      <c r="I37203" s="80"/>
      <c r="AX37203" s="80"/>
      <c r="AY37203" s="80"/>
      <c r="AZ37203" s="80"/>
      <c r="BA37203" s="80"/>
      <c r="BB37203" s="80"/>
    </row>
    <row r="37204" spans="9:54" x14ac:dyDescent="0.25">
      <c r="I37204" s="80"/>
      <c r="AX37204" s="80"/>
      <c r="AY37204" s="80"/>
      <c r="AZ37204" s="80"/>
      <c r="BA37204" s="80"/>
      <c r="BB37204" s="80"/>
    </row>
    <row r="37205" spans="9:54" x14ac:dyDescent="0.25">
      <c r="I37205" s="80"/>
      <c r="AX37205" s="80"/>
      <c r="AY37205" s="80"/>
      <c r="AZ37205" s="80"/>
      <c r="BA37205" s="80"/>
      <c r="BB37205" s="80"/>
    </row>
    <row r="37206" spans="9:54" x14ac:dyDescent="0.25">
      <c r="I37206" s="80"/>
      <c r="AX37206" s="80"/>
      <c r="AY37206" s="80"/>
      <c r="AZ37206" s="80"/>
      <c r="BA37206" s="80"/>
      <c r="BB37206" s="80"/>
    </row>
    <row r="37207" spans="9:54" x14ac:dyDescent="0.25">
      <c r="I37207" s="80"/>
      <c r="AX37207" s="80"/>
      <c r="AY37207" s="80"/>
      <c r="AZ37207" s="80"/>
      <c r="BA37207" s="80"/>
      <c r="BB37207" s="80"/>
    </row>
    <row r="37208" spans="9:54" x14ac:dyDescent="0.25">
      <c r="I37208" s="80"/>
      <c r="AX37208" s="80"/>
      <c r="AY37208" s="80"/>
      <c r="AZ37208" s="80"/>
      <c r="BA37208" s="80"/>
      <c r="BB37208" s="80"/>
    </row>
    <row r="37209" spans="9:54" x14ac:dyDescent="0.25">
      <c r="I37209" s="80"/>
      <c r="AX37209" s="80"/>
      <c r="AY37209" s="80"/>
      <c r="AZ37209" s="80"/>
      <c r="BA37209" s="80"/>
      <c r="BB37209" s="80"/>
    </row>
    <row r="37210" spans="9:54" x14ac:dyDescent="0.25">
      <c r="I37210" s="80"/>
      <c r="AX37210" s="80"/>
      <c r="AY37210" s="80"/>
      <c r="AZ37210" s="80"/>
      <c r="BA37210" s="80"/>
      <c r="BB37210" s="80"/>
    </row>
    <row r="37211" spans="9:54" x14ac:dyDescent="0.25">
      <c r="I37211" s="80"/>
      <c r="AX37211" s="80"/>
      <c r="AY37211" s="80"/>
      <c r="AZ37211" s="80"/>
      <c r="BA37211" s="80"/>
      <c r="BB37211" s="80"/>
    </row>
    <row r="37212" spans="9:54" x14ac:dyDescent="0.25">
      <c r="I37212" s="80"/>
      <c r="AX37212" s="80"/>
      <c r="AY37212" s="80"/>
      <c r="AZ37212" s="80"/>
      <c r="BA37212" s="80"/>
      <c r="BB37212" s="80"/>
    </row>
    <row r="37213" spans="9:54" x14ac:dyDescent="0.25">
      <c r="I37213" s="80"/>
      <c r="AX37213" s="80"/>
      <c r="AY37213" s="80"/>
      <c r="AZ37213" s="80"/>
      <c r="BA37213" s="80"/>
      <c r="BB37213" s="80"/>
    </row>
    <row r="37214" spans="9:54" x14ac:dyDescent="0.25">
      <c r="I37214" s="80"/>
      <c r="AX37214" s="80"/>
      <c r="AY37214" s="80"/>
      <c r="AZ37214" s="80"/>
      <c r="BA37214" s="80"/>
      <c r="BB37214" s="80"/>
    </row>
    <row r="37215" spans="9:54" x14ac:dyDescent="0.25">
      <c r="I37215" s="80"/>
      <c r="AX37215" s="80"/>
      <c r="AY37215" s="80"/>
      <c r="AZ37215" s="80"/>
      <c r="BA37215" s="80"/>
      <c r="BB37215" s="80"/>
    </row>
    <row r="37216" spans="9:54" x14ac:dyDescent="0.25">
      <c r="I37216" s="80"/>
      <c r="AX37216" s="80"/>
      <c r="AY37216" s="80"/>
      <c r="AZ37216" s="80"/>
      <c r="BA37216" s="80"/>
      <c r="BB37216" s="80"/>
    </row>
    <row r="37217" spans="9:54" x14ac:dyDescent="0.25">
      <c r="I37217" s="80"/>
      <c r="AX37217" s="80"/>
      <c r="AY37217" s="80"/>
      <c r="AZ37217" s="80"/>
      <c r="BA37217" s="80"/>
      <c r="BB37217" s="80"/>
    </row>
    <row r="37218" spans="9:54" x14ac:dyDescent="0.25">
      <c r="I37218" s="80"/>
      <c r="AX37218" s="80"/>
      <c r="AY37218" s="80"/>
      <c r="AZ37218" s="80"/>
      <c r="BA37218" s="80"/>
      <c r="BB37218" s="80"/>
    </row>
    <row r="37219" spans="9:54" x14ac:dyDescent="0.25">
      <c r="I37219" s="80"/>
      <c r="AX37219" s="80"/>
      <c r="AY37219" s="80"/>
      <c r="AZ37219" s="80"/>
      <c r="BA37219" s="80"/>
      <c r="BB37219" s="80"/>
    </row>
    <row r="37220" spans="9:54" x14ac:dyDescent="0.25">
      <c r="I37220" s="80"/>
      <c r="AX37220" s="80"/>
      <c r="AY37220" s="80"/>
      <c r="AZ37220" s="80"/>
      <c r="BA37220" s="80"/>
      <c r="BB37220" s="80"/>
    </row>
    <row r="37221" spans="9:54" x14ac:dyDescent="0.25">
      <c r="I37221" s="80"/>
      <c r="AX37221" s="80"/>
      <c r="AY37221" s="80"/>
      <c r="AZ37221" s="80"/>
      <c r="BA37221" s="80"/>
      <c r="BB37221" s="80"/>
    </row>
    <row r="37222" spans="9:54" x14ac:dyDescent="0.25">
      <c r="I37222" s="80"/>
      <c r="AX37222" s="80"/>
      <c r="AY37222" s="80"/>
      <c r="AZ37222" s="80"/>
      <c r="BA37222" s="80"/>
      <c r="BB37222" s="80"/>
    </row>
    <row r="37223" spans="9:54" x14ac:dyDescent="0.25">
      <c r="I37223" s="80"/>
      <c r="AX37223" s="80"/>
      <c r="AY37223" s="80"/>
      <c r="AZ37223" s="80"/>
      <c r="BA37223" s="80"/>
      <c r="BB37223" s="80"/>
    </row>
    <row r="37224" spans="9:54" x14ac:dyDescent="0.25">
      <c r="I37224" s="80"/>
      <c r="AX37224" s="80"/>
      <c r="AY37224" s="80"/>
      <c r="AZ37224" s="80"/>
      <c r="BA37224" s="80"/>
      <c r="BB37224" s="80"/>
    </row>
    <row r="37225" spans="9:54" x14ac:dyDescent="0.25">
      <c r="I37225" s="80"/>
      <c r="AX37225" s="80"/>
      <c r="AY37225" s="80"/>
      <c r="AZ37225" s="80"/>
      <c r="BA37225" s="80"/>
      <c r="BB37225" s="80"/>
    </row>
    <row r="37226" spans="9:54" x14ac:dyDescent="0.25">
      <c r="I37226" s="80"/>
      <c r="AX37226" s="80"/>
      <c r="AY37226" s="80"/>
      <c r="AZ37226" s="80"/>
      <c r="BA37226" s="80"/>
      <c r="BB37226" s="80"/>
    </row>
    <row r="37227" spans="9:54" x14ac:dyDescent="0.25">
      <c r="I37227" s="80"/>
      <c r="AX37227" s="80"/>
      <c r="AY37227" s="80"/>
      <c r="AZ37227" s="80"/>
      <c r="BA37227" s="80"/>
      <c r="BB37227" s="80"/>
    </row>
    <row r="37228" spans="9:54" x14ac:dyDescent="0.25">
      <c r="I37228" s="80"/>
      <c r="AX37228" s="80"/>
      <c r="AY37228" s="80"/>
      <c r="AZ37228" s="80"/>
      <c r="BA37228" s="80"/>
      <c r="BB37228" s="80"/>
    </row>
    <row r="37229" spans="9:54" x14ac:dyDescent="0.25">
      <c r="I37229" s="80"/>
      <c r="AX37229" s="80"/>
      <c r="AY37229" s="80"/>
      <c r="AZ37229" s="80"/>
      <c r="BA37229" s="80"/>
      <c r="BB37229" s="80"/>
    </row>
    <row r="37230" spans="9:54" x14ac:dyDescent="0.25">
      <c r="I37230" s="80"/>
      <c r="AX37230" s="80"/>
      <c r="AY37230" s="80"/>
      <c r="AZ37230" s="80"/>
      <c r="BA37230" s="80"/>
      <c r="BB37230" s="80"/>
    </row>
    <row r="37231" spans="9:54" x14ac:dyDescent="0.25">
      <c r="I37231" s="80"/>
      <c r="AX37231" s="80"/>
      <c r="AY37231" s="80"/>
      <c r="AZ37231" s="80"/>
      <c r="BA37231" s="80"/>
      <c r="BB37231" s="80"/>
    </row>
    <row r="37232" spans="9:54" x14ac:dyDescent="0.25">
      <c r="I37232" s="80"/>
      <c r="AX37232" s="80"/>
      <c r="AY37232" s="80"/>
      <c r="AZ37232" s="80"/>
      <c r="BA37232" s="80"/>
      <c r="BB37232" s="80"/>
    </row>
    <row r="37233" spans="9:54" x14ac:dyDescent="0.25">
      <c r="I37233" s="80"/>
      <c r="AX37233" s="80"/>
      <c r="AY37233" s="80"/>
      <c r="AZ37233" s="80"/>
      <c r="BA37233" s="80"/>
      <c r="BB37233" s="80"/>
    </row>
    <row r="37234" spans="9:54" x14ac:dyDescent="0.25">
      <c r="I37234" s="80"/>
      <c r="AX37234" s="80"/>
      <c r="AY37234" s="80"/>
      <c r="AZ37234" s="80"/>
      <c r="BA37234" s="80"/>
      <c r="BB37234" s="80"/>
    </row>
    <row r="37235" spans="9:54" x14ac:dyDescent="0.25">
      <c r="I37235" s="80"/>
      <c r="AX37235" s="80"/>
      <c r="AY37235" s="80"/>
      <c r="AZ37235" s="80"/>
      <c r="BA37235" s="80"/>
      <c r="BB37235" s="80"/>
    </row>
    <row r="37236" spans="9:54" x14ac:dyDescent="0.25">
      <c r="I37236" s="80"/>
      <c r="AX37236" s="80"/>
      <c r="AY37236" s="80"/>
      <c r="AZ37236" s="80"/>
      <c r="BA37236" s="80"/>
      <c r="BB37236" s="80"/>
    </row>
    <row r="37237" spans="9:54" x14ac:dyDescent="0.25">
      <c r="I37237" s="80"/>
      <c r="AX37237" s="80"/>
      <c r="AY37237" s="80"/>
      <c r="AZ37237" s="80"/>
      <c r="BA37237" s="80"/>
      <c r="BB37237" s="80"/>
    </row>
    <row r="37238" spans="9:54" x14ac:dyDescent="0.25">
      <c r="I37238" s="80"/>
      <c r="AX37238" s="80"/>
      <c r="AY37238" s="80"/>
      <c r="AZ37238" s="80"/>
      <c r="BA37238" s="80"/>
      <c r="BB37238" s="80"/>
    </row>
    <row r="37239" spans="9:54" x14ac:dyDescent="0.25">
      <c r="I37239" s="80"/>
      <c r="AX37239" s="80"/>
      <c r="AY37239" s="80"/>
      <c r="AZ37239" s="80"/>
      <c r="BA37239" s="80"/>
      <c r="BB37239" s="80"/>
    </row>
    <row r="37240" spans="9:54" x14ac:dyDescent="0.25">
      <c r="I37240" s="80"/>
      <c r="AX37240" s="80"/>
      <c r="AY37240" s="80"/>
      <c r="AZ37240" s="80"/>
      <c r="BA37240" s="80"/>
      <c r="BB37240" s="80"/>
    </row>
    <row r="37241" spans="9:54" x14ac:dyDescent="0.25">
      <c r="I37241" s="80"/>
      <c r="AX37241" s="80"/>
      <c r="AY37241" s="80"/>
      <c r="AZ37241" s="80"/>
      <c r="BA37241" s="80"/>
      <c r="BB37241" s="80"/>
    </row>
    <row r="37242" spans="9:54" x14ac:dyDescent="0.25">
      <c r="I37242" s="80"/>
      <c r="AX37242" s="80"/>
      <c r="AY37242" s="80"/>
      <c r="AZ37242" s="80"/>
      <c r="BA37242" s="80"/>
      <c r="BB37242" s="80"/>
    </row>
    <row r="37243" spans="9:54" x14ac:dyDescent="0.25">
      <c r="I37243" s="80"/>
      <c r="AX37243" s="80"/>
      <c r="AY37243" s="80"/>
      <c r="AZ37243" s="80"/>
      <c r="BA37243" s="80"/>
      <c r="BB37243" s="80"/>
    </row>
    <row r="37244" spans="9:54" x14ac:dyDescent="0.25">
      <c r="I37244" s="80"/>
      <c r="AX37244" s="80"/>
      <c r="AY37244" s="80"/>
      <c r="AZ37244" s="80"/>
      <c r="BA37244" s="80"/>
      <c r="BB37244" s="80"/>
    </row>
    <row r="37245" spans="9:54" x14ac:dyDescent="0.25">
      <c r="I37245" s="80"/>
      <c r="AX37245" s="80"/>
      <c r="AY37245" s="80"/>
      <c r="AZ37245" s="80"/>
      <c r="BA37245" s="80"/>
      <c r="BB37245" s="80"/>
    </row>
    <row r="37246" spans="9:54" x14ac:dyDescent="0.25">
      <c r="I37246" s="80"/>
      <c r="AX37246" s="80"/>
      <c r="AY37246" s="80"/>
      <c r="AZ37246" s="80"/>
      <c r="BA37246" s="80"/>
      <c r="BB37246" s="80"/>
    </row>
    <row r="37247" spans="9:54" x14ac:dyDescent="0.25">
      <c r="I37247" s="80"/>
      <c r="AX37247" s="80"/>
      <c r="AY37247" s="80"/>
      <c r="AZ37247" s="80"/>
      <c r="BA37247" s="80"/>
      <c r="BB37247" s="80"/>
    </row>
    <row r="37248" spans="9:54" x14ac:dyDescent="0.25">
      <c r="I37248" s="80"/>
      <c r="AX37248" s="80"/>
      <c r="AY37248" s="80"/>
      <c r="AZ37248" s="80"/>
      <c r="BA37248" s="80"/>
      <c r="BB37248" s="80"/>
    </row>
    <row r="37249" spans="9:54" x14ac:dyDescent="0.25">
      <c r="I37249" s="80"/>
      <c r="AX37249" s="80"/>
      <c r="AY37249" s="80"/>
      <c r="AZ37249" s="80"/>
      <c r="BA37249" s="80"/>
      <c r="BB37249" s="80"/>
    </row>
    <row r="37250" spans="9:54" x14ac:dyDescent="0.25">
      <c r="I37250" s="80"/>
      <c r="AX37250" s="80"/>
      <c r="AY37250" s="80"/>
      <c r="AZ37250" s="80"/>
      <c r="BA37250" s="80"/>
      <c r="BB37250" s="80"/>
    </row>
    <row r="37251" spans="9:54" x14ac:dyDescent="0.25">
      <c r="I37251" s="80"/>
      <c r="AX37251" s="80"/>
      <c r="AY37251" s="80"/>
      <c r="AZ37251" s="80"/>
      <c r="BA37251" s="80"/>
      <c r="BB37251" s="80"/>
    </row>
    <row r="37252" spans="9:54" x14ac:dyDescent="0.25">
      <c r="I37252" s="80"/>
      <c r="AX37252" s="80"/>
      <c r="AY37252" s="80"/>
      <c r="AZ37252" s="80"/>
      <c r="BA37252" s="80"/>
      <c r="BB37252" s="80"/>
    </row>
    <row r="37253" spans="9:54" x14ac:dyDescent="0.25">
      <c r="I37253" s="80"/>
      <c r="AX37253" s="80"/>
      <c r="AY37253" s="80"/>
      <c r="AZ37253" s="80"/>
      <c r="BA37253" s="80"/>
      <c r="BB37253" s="80"/>
    </row>
    <row r="37254" spans="9:54" x14ac:dyDescent="0.25">
      <c r="I37254" s="80"/>
      <c r="AX37254" s="80"/>
      <c r="AY37254" s="80"/>
      <c r="AZ37254" s="80"/>
      <c r="BA37254" s="80"/>
      <c r="BB37254" s="80"/>
    </row>
    <row r="37255" spans="9:54" x14ac:dyDescent="0.25">
      <c r="I37255" s="80"/>
      <c r="AX37255" s="80"/>
      <c r="AY37255" s="80"/>
      <c r="AZ37255" s="80"/>
      <c r="BA37255" s="80"/>
      <c r="BB37255" s="80"/>
    </row>
    <row r="37256" spans="9:54" x14ac:dyDescent="0.25">
      <c r="I37256" s="80"/>
      <c r="AX37256" s="80"/>
      <c r="AY37256" s="80"/>
      <c r="AZ37256" s="80"/>
      <c r="BA37256" s="80"/>
      <c r="BB37256" s="80"/>
    </row>
    <row r="37257" spans="9:54" x14ac:dyDescent="0.25">
      <c r="I37257" s="80"/>
      <c r="AX37257" s="80"/>
      <c r="AY37257" s="80"/>
      <c r="AZ37257" s="80"/>
      <c r="BA37257" s="80"/>
      <c r="BB37257" s="80"/>
    </row>
    <row r="37258" spans="9:54" x14ac:dyDescent="0.25">
      <c r="I37258" s="80"/>
      <c r="AX37258" s="80"/>
      <c r="AY37258" s="80"/>
      <c r="AZ37258" s="80"/>
      <c r="BA37258" s="80"/>
      <c r="BB37258" s="80"/>
    </row>
    <row r="37259" spans="9:54" x14ac:dyDescent="0.25">
      <c r="I37259" s="80"/>
      <c r="AX37259" s="80"/>
      <c r="AY37259" s="80"/>
      <c r="AZ37259" s="80"/>
      <c r="BA37259" s="80"/>
      <c r="BB37259" s="80"/>
    </row>
    <row r="37260" spans="9:54" x14ac:dyDescent="0.25">
      <c r="I37260" s="80"/>
      <c r="AX37260" s="80"/>
      <c r="AY37260" s="80"/>
      <c r="AZ37260" s="80"/>
      <c r="BA37260" s="80"/>
      <c r="BB37260" s="80"/>
    </row>
    <row r="37261" spans="9:54" x14ac:dyDescent="0.25">
      <c r="I37261" s="80"/>
      <c r="AX37261" s="80"/>
      <c r="AY37261" s="80"/>
      <c r="AZ37261" s="80"/>
      <c r="BA37261" s="80"/>
      <c r="BB37261" s="80"/>
    </row>
    <row r="37262" spans="9:54" x14ac:dyDescent="0.25">
      <c r="I37262" s="80"/>
      <c r="AX37262" s="80"/>
      <c r="AY37262" s="80"/>
      <c r="AZ37262" s="80"/>
      <c r="BA37262" s="80"/>
      <c r="BB37262" s="80"/>
    </row>
    <row r="37263" spans="9:54" x14ac:dyDescent="0.25">
      <c r="I37263" s="80"/>
      <c r="AX37263" s="80"/>
      <c r="AY37263" s="80"/>
      <c r="AZ37263" s="80"/>
      <c r="BA37263" s="80"/>
      <c r="BB37263" s="80"/>
    </row>
    <row r="37264" spans="9:54" x14ac:dyDescent="0.25">
      <c r="I37264" s="80"/>
      <c r="AX37264" s="80"/>
      <c r="AY37264" s="80"/>
      <c r="AZ37264" s="80"/>
      <c r="BA37264" s="80"/>
      <c r="BB37264" s="80"/>
    </row>
    <row r="37265" spans="9:54" x14ac:dyDescent="0.25">
      <c r="I37265" s="80"/>
      <c r="AX37265" s="80"/>
      <c r="AY37265" s="80"/>
      <c r="AZ37265" s="80"/>
      <c r="BA37265" s="80"/>
      <c r="BB37265" s="80"/>
    </row>
    <row r="37266" spans="9:54" x14ac:dyDescent="0.25">
      <c r="I37266" s="80"/>
      <c r="AX37266" s="80"/>
      <c r="AY37266" s="80"/>
      <c r="AZ37266" s="80"/>
      <c r="BA37266" s="80"/>
      <c r="BB37266" s="80"/>
    </row>
    <row r="37267" spans="9:54" x14ac:dyDescent="0.25">
      <c r="I37267" s="80"/>
      <c r="AX37267" s="80"/>
      <c r="AY37267" s="80"/>
      <c r="AZ37267" s="80"/>
      <c r="BA37267" s="80"/>
      <c r="BB37267" s="80"/>
    </row>
    <row r="37268" spans="9:54" x14ac:dyDescent="0.25">
      <c r="I37268" s="80"/>
      <c r="AX37268" s="80"/>
      <c r="AY37268" s="80"/>
      <c r="AZ37268" s="80"/>
      <c r="BA37268" s="80"/>
      <c r="BB37268" s="80"/>
    </row>
    <row r="37269" spans="9:54" x14ac:dyDescent="0.25">
      <c r="I37269" s="80"/>
      <c r="AX37269" s="80"/>
      <c r="AY37269" s="80"/>
      <c r="AZ37269" s="80"/>
      <c r="BA37269" s="80"/>
      <c r="BB37269" s="80"/>
    </row>
    <row r="37270" spans="9:54" x14ac:dyDescent="0.25">
      <c r="I37270" s="80"/>
      <c r="AX37270" s="80"/>
      <c r="AY37270" s="80"/>
      <c r="AZ37270" s="80"/>
      <c r="BA37270" s="80"/>
      <c r="BB37270" s="80"/>
    </row>
    <row r="37271" spans="9:54" x14ac:dyDescent="0.25">
      <c r="I37271" s="80"/>
      <c r="AX37271" s="80"/>
      <c r="AY37271" s="80"/>
      <c r="AZ37271" s="80"/>
      <c r="BA37271" s="80"/>
      <c r="BB37271" s="80"/>
    </row>
    <row r="37272" spans="9:54" x14ac:dyDescent="0.25">
      <c r="I37272" s="80"/>
      <c r="AX37272" s="80"/>
      <c r="AY37272" s="80"/>
      <c r="AZ37272" s="80"/>
      <c r="BA37272" s="80"/>
      <c r="BB37272" s="80"/>
    </row>
    <row r="37273" spans="9:54" x14ac:dyDescent="0.25">
      <c r="I37273" s="80"/>
      <c r="AX37273" s="80"/>
      <c r="AY37273" s="80"/>
      <c r="AZ37273" s="80"/>
      <c r="BA37273" s="80"/>
      <c r="BB37273" s="80"/>
    </row>
    <row r="37274" spans="9:54" x14ac:dyDescent="0.25">
      <c r="I37274" s="80"/>
      <c r="AX37274" s="80"/>
      <c r="AY37274" s="80"/>
      <c r="AZ37274" s="80"/>
      <c r="BA37274" s="80"/>
      <c r="BB37274" s="80"/>
    </row>
    <row r="37275" spans="9:54" x14ac:dyDescent="0.25">
      <c r="I37275" s="80"/>
      <c r="AX37275" s="80"/>
      <c r="AY37275" s="80"/>
      <c r="AZ37275" s="80"/>
      <c r="BA37275" s="80"/>
      <c r="BB37275" s="80"/>
    </row>
    <row r="37276" spans="9:54" x14ac:dyDescent="0.25">
      <c r="I37276" s="80"/>
      <c r="AX37276" s="80"/>
      <c r="AY37276" s="80"/>
      <c r="AZ37276" s="80"/>
      <c r="BA37276" s="80"/>
      <c r="BB37276" s="80"/>
    </row>
    <row r="37277" spans="9:54" x14ac:dyDescent="0.25">
      <c r="I37277" s="80"/>
      <c r="AX37277" s="80"/>
      <c r="AY37277" s="80"/>
      <c r="AZ37277" s="80"/>
      <c r="BA37277" s="80"/>
      <c r="BB37277" s="80"/>
    </row>
    <row r="37278" spans="9:54" x14ac:dyDescent="0.25">
      <c r="I37278" s="80"/>
      <c r="AX37278" s="80"/>
      <c r="AY37278" s="80"/>
      <c r="AZ37278" s="80"/>
      <c r="BA37278" s="80"/>
      <c r="BB37278" s="80"/>
    </row>
    <row r="37279" spans="9:54" x14ac:dyDescent="0.25">
      <c r="I37279" s="80"/>
      <c r="AX37279" s="80"/>
      <c r="AY37279" s="80"/>
      <c r="AZ37279" s="80"/>
      <c r="BA37279" s="80"/>
      <c r="BB37279" s="80"/>
    </row>
    <row r="37280" spans="9:54" x14ac:dyDescent="0.25">
      <c r="I37280" s="80"/>
      <c r="AX37280" s="80"/>
      <c r="AY37280" s="80"/>
      <c r="AZ37280" s="80"/>
      <c r="BA37280" s="80"/>
      <c r="BB37280" s="80"/>
    </row>
    <row r="37281" spans="9:54" x14ac:dyDescent="0.25">
      <c r="I37281" s="80"/>
      <c r="AX37281" s="80"/>
      <c r="AY37281" s="80"/>
      <c r="AZ37281" s="80"/>
      <c r="BA37281" s="80"/>
      <c r="BB37281" s="80"/>
    </row>
    <row r="37282" spans="9:54" x14ac:dyDescent="0.25">
      <c r="I37282" s="80"/>
      <c r="AX37282" s="80"/>
      <c r="AY37282" s="80"/>
      <c r="AZ37282" s="80"/>
      <c r="BA37282" s="80"/>
      <c r="BB37282" s="80"/>
    </row>
    <row r="37283" spans="9:54" x14ac:dyDescent="0.25">
      <c r="I37283" s="80"/>
      <c r="AX37283" s="80"/>
      <c r="AY37283" s="80"/>
      <c r="AZ37283" s="80"/>
      <c r="BA37283" s="80"/>
      <c r="BB37283" s="80"/>
    </row>
    <row r="37284" spans="9:54" x14ac:dyDescent="0.25">
      <c r="I37284" s="80"/>
      <c r="AX37284" s="80"/>
      <c r="AY37284" s="80"/>
      <c r="AZ37284" s="80"/>
      <c r="BA37284" s="80"/>
      <c r="BB37284" s="80"/>
    </row>
    <row r="37285" spans="9:54" x14ac:dyDescent="0.25">
      <c r="I37285" s="80"/>
      <c r="AX37285" s="80"/>
      <c r="AY37285" s="80"/>
      <c r="AZ37285" s="80"/>
      <c r="BA37285" s="80"/>
      <c r="BB37285" s="80"/>
    </row>
    <row r="37286" spans="9:54" x14ac:dyDescent="0.25">
      <c r="I37286" s="80"/>
      <c r="AX37286" s="80"/>
      <c r="AY37286" s="80"/>
      <c r="AZ37286" s="80"/>
      <c r="BA37286" s="80"/>
      <c r="BB37286" s="80"/>
    </row>
    <row r="37287" spans="9:54" x14ac:dyDescent="0.25">
      <c r="I37287" s="80"/>
      <c r="AX37287" s="80"/>
      <c r="AY37287" s="80"/>
      <c r="AZ37287" s="80"/>
      <c r="BA37287" s="80"/>
      <c r="BB37287" s="80"/>
    </row>
    <row r="37288" spans="9:54" x14ac:dyDescent="0.25">
      <c r="I37288" s="80"/>
      <c r="AX37288" s="80"/>
      <c r="AY37288" s="80"/>
      <c r="AZ37288" s="80"/>
      <c r="BA37288" s="80"/>
      <c r="BB37288" s="80"/>
    </row>
    <row r="37289" spans="9:54" x14ac:dyDescent="0.25">
      <c r="I37289" s="80"/>
      <c r="AX37289" s="80"/>
      <c r="AY37289" s="80"/>
      <c r="AZ37289" s="80"/>
      <c r="BA37289" s="80"/>
      <c r="BB37289" s="80"/>
    </row>
    <row r="37290" spans="9:54" x14ac:dyDescent="0.25">
      <c r="I37290" s="80"/>
      <c r="AX37290" s="80"/>
      <c r="AY37290" s="80"/>
      <c r="AZ37290" s="80"/>
      <c r="BA37290" s="80"/>
      <c r="BB37290" s="80"/>
    </row>
    <row r="37291" spans="9:54" x14ac:dyDescent="0.25">
      <c r="I37291" s="80"/>
      <c r="AX37291" s="80"/>
      <c r="AY37291" s="80"/>
      <c r="AZ37291" s="80"/>
      <c r="BA37291" s="80"/>
      <c r="BB37291" s="80"/>
    </row>
    <row r="37292" spans="9:54" x14ac:dyDescent="0.25">
      <c r="I37292" s="80"/>
      <c r="AX37292" s="80"/>
      <c r="AY37292" s="80"/>
      <c r="AZ37292" s="80"/>
      <c r="BA37292" s="80"/>
      <c r="BB37292" s="80"/>
    </row>
    <row r="37293" spans="9:54" x14ac:dyDescent="0.25">
      <c r="I37293" s="80"/>
      <c r="AX37293" s="80"/>
      <c r="AY37293" s="80"/>
      <c r="AZ37293" s="80"/>
      <c r="BA37293" s="80"/>
      <c r="BB37293" s="80"/>
    </row>
    <row r="37294" spans="9:54" x14ac:dyDescent="0.25">
      <c r="I37294" s="80"/>
      <c r="AX37294" s="80"/>
      <c r="AY37294" s="80"/>
      <c r="AZ37294" s="80"/>
      <c r="BA37294" s="80"/>
      <c r="BB37294" s="80"/>
    </row>
    <row r="37295" spans="9:54" x14ac:dyDescent="0.25">
      <c r="I37295" s="80"/>
      <c r="AX37295" s="80"/>
      <c r="AY37295" s="80"/>
      <c r="AZ37295" s="80"/>
      <c r="BA37295" s="80"/>
      <c r="BB37295" s="80"/>
    </row>
    <row r="37296" spans="9:54" x14ac:dyDescent="0.25">
      <c r="I37296" s="80"/>
      <c r="AX37296" s="80"/>
      <c r="AY37296" s="80"/>
      <c r="AZ37296" s="80"/>
      <c r="BA37296" s="80"/>
      <c r="BB37296" s="80"/>
    </row>
    <row r="37297" spans="9:54" x14ac:dyDescent="0.25">
      <c r="I37297" s="80"/>
      <c r="AX37297" s="80"/>
      <c r="AY37297" s="80"/>
      <c r="AZ37297" s="80"/>
      <c r="BA37297" s="80"/>
      <c r="BB37297" s="80"/>
    </row>
    <row r="37298" spans="9:54" x14ac:dyDescent="0.25">
      <c r="I37298" s="80"/>
      <c r="AX37298" s="80"/>
      <c r="AY37298" s="80"/>
      <c r="AZ37298" s="80"/>
      <c r="BA37298" s="80"/>
      <c r="BB37298" s="80"/>
    </row>
    <row r="37299" spans="9:54" x14ac:dyDescent="0.25">
      <c r="I37299" s="80"/>
      <c r="AX37299" s="80"/>
      <c r="AY37299" s="80"/>
      <c r="AZ37299" s="80"/>
      <c r="BA37299" s="80"/>
      <c r="BB37299" s="80"/>
    </row>
    <row r="37300" spans="9:54" x14ac:dyDescent="0.25">
      <c r="I37300" s="80"/>
      <c r="AX37300" s="80"/>
      <c r="AY37300" s="80"/>
      <c r="AZ37300" s="80"/>
      <c r="BA37300" s="80"/>
      <c r="BB37300" s="80"/>
    </row>
    <row r="37301" spans="9:54" x14ac:dyDescent="0.25">
      <c r="I37301" s="80"/>
      <c r="AX37301" s="80"/>
      <c r="AY37301" s="80"/>
      <c r="AZ37301" s="80"/>
      <c r="BA37301" s="80"/>
      <c r="BB37301" s="80"/>
    </row>
    <row r="37302" spans="9:54" x14ac:dyDescent="0.25">
      <c r="I37302" s="80"/>
      <c r="AX37302" s="80"/>
      <c r="AY37302" s="80"/>
      <c r="AZ37302" s="80"/>
      <c r="BA37302" s="80"/>
      <c r="BB37302" s="80"/>
    </row>
    <row r="37303" spans="9:54" x14ac:dyDescent="0.25">
      <c r="I37303" s="80"/>
      <c r="AX37303" s="80"/>
      <c r="AY37303" s="80"/>
      <c r="AZ37303" s="80"/>
      <c r="BA37303" s="80"/>
      <c r="BB37303" s="80"/>
    </row>
    <row r="37304" spans="9:54" x14ac:dyDescent="0.25">
      <c r="I37304" s="80"/>
      <c r="AX37304" s="80"/>
      <c r="AY37304" s="80"/>
      <c r="AZ37304" s="80"/>
      <c r="BA37304" s="80"/>
      <c r="BB37304" s="80"/>
    </row>
    <row r="37305" spans="9:54" x14ac:dyDescent="0.25">
      <c r="I37305" s="80"/>
      <c r="AX37305" s="80"/>
      <c r="AY37305" s="80"/>
      <c r="AZ37305" s="80"/>
      <c r="BA37305" s="80"/>
      <c r="BB37305" s="80"/>
    </row>
    <row r="37306" spans="9:54" x14ac:dyDescent="0.25">
      <c r="I37306" s="80"/>
      <c r="AX37306" s="80"/>
      <c r="AY37306" s="80"/>
      <c r="AZ37306" s="80"/>
      <c r="BA37306" s="80"/>
      <c r="BB37306" s="80"/>
    </row>
    <row r="37307" spans="9:54" x14ac:dyDescent="0.25">
      <c r="I37307" s="80"/>
      <c r="AX37307" s="80"/>
      <c r="AY37307" s="80"/>
      <c r="AZ37307" s="80"/>
      <c r="BA37307" s="80"/>
      <c r="BB37307" s="80"/>
    </row>
    <row r="37308" spans="9:54" x14ac:dyDescent="0.25">
      <c r="I37308" s="80"/>
      <c r="AX37308" s="80"/>
      <c r="AY37308" s="80"/>
      <c r="AZ37308" s="80"/>
      <c r="BA37308" s="80"/>
      <c r="BB37308" s="80"/>
    </row>
    <row r="37309" spans="9:54" x14ac:dyDescent="0.25">
      <c r="I37309" s="80"/>
      <c r="AX37309" s="80"/>
      <c r="AY37309" s="80"/>
      <c r="AZ37309" s="80"/>
      <c r="BA37309" s="80"/>
      <c r="BB37309" s="80"/>
    </row>
    <row r="37310" spans="9:54" x14ac:dyDescent="0.25">
      <c r="I37310" s="80"/>
      <c r="AX37310" s="80"/>
      <c r="AY37310" s="80"/>
      <c r="AZ37310" s="80"/>
      <c r="BA37310" s="80"/>
      <c r="BB37310" s="80"/>
    </row>
    <row r="37311" spans="9:54" x14ac:dyDescent="0.25">
      <c r="I37311" s="80"/>
      <c r="AX37311" s="80"/>
      <c r="AY37311" s="80"/>
      <c r="AZ37311" s="80"/>
      <c r="BA37311" s="80"/>
      <c r="BB37311" s="80"/>
    </row>
    <row r="37312" spans="9:54" x14ac:dyDescent="0.25">
      <c r="I37312" s="80"/>
      <c r="AX37312" s="80"/>
      <c r="AY37312" s="80"/>
      <c r="AZ37312" s="80"/>
      <c r="BA37312" s="80"/>
      <c r="BB37312" s="80"/>
    </row>
    <row r="37313" spans="9:54" x14ac:dyDescent="0.25">
      <c r="I37313" s="80"/>
      <c r="AX37313" s="80"/>
      <c r="AY37313" s="80"/>
      <c r="AZ37313" s="80"/>
      <c r="BA37313" s="80"/>
      <c r="BB37313" s="80"/>
    </row>
    <row r="37314" spans="9:54" x14ac:dyDescent="0.25">
      <c r="I37314" s="80"/>
      <c r="AX37314" s="80"/>
      <c r="AY37314" s="80"/>
      <c r="AZ37314" s="80"/>
      <c r="BA37314" s="80"/>
      <c r="BB37314" s="80"/>
    </row>
    <row r="37315" spans="9:54" x14ac:dyDescent="0.25">
      <c r="I37315" s="80"/>
      <c r="AX37315" s="80"/>
      <c r="AY37315" s="80"/>
      <c r="AZ37315" s="80"/>
      <c r="BA37315" s="80"/>
      <c r="BB37315" s="80"/>
    </row>
    <row r="37316" spans="9:54" x14ac:dyDescent="0.25">
      <c r="I37316" s="80"/>
      <c r="AX37316" s="80"/>
      <c r="AY37316" s="80"/>
      <c r="AZ37316" s="80"/>
      <c r="BA37316" s="80"/>
      <c r="BB37316" s="80"/>
    </row>
    <row r="37317" spans="9:54" x14ac:dyDescent="0.25">
      <c r="I37317" s="80"/>
      <c r="AX37317" s="80"/>
      <c r="AY37317" s="80"/>
      <c r="AZ37317" s="80"/>
      <c r="BA37317" s="80"/>
      <c r="BB37317" s="80"/>
    </row>
    <row r="37318" spans="9:54" x14ac:dyDescent="0.25">
      <c r="I37318" s="80"/>
      <c r="AX37318" s="80"/>
      <c r="AY37318" s="80"/>
      <c r="AZ37318" s="80"/>
      <c r="BA37318" s="80"/>
      <c r="BB37318" s="80"/>
    </row>
    <row r="37319" spans="9:54" x14ac:dyDescent="0.25">
      <c r="I37319" s="80"/>
      <c r="AX37319" s="80"/>
      <c r="AY37319" s="80"/>
      <c r="AZ37319" s="80"/>
      <c r="BA37319" s="80"/>
      <c r="BB37319" s="80"/>
    </row>
    <row r="37320" spans="9:54" x14ac:dyDescent="0.25">
      <c r="I37320" s="80"/>
      <c r="AX37320" s="80"/>
      <c r="AY37320" s="80"/>
      <c r="AZ37320" s="80"/>
      <c r="BA37320" s="80"/>
      <c r="BB37320" s="80"/>
    </row>
    <row r="37321" spans="9:54" x14ac:dyDescent="0.25">
      <c r="I37321" s="80"/>
      <c r="AX37321" s="80"/>
      <c r="AY37321" s="80"/>
      <c r="AZ37321" s="80"/>
      <c r="BA37321" s="80"/>
      <c r="BB37321" s="80"/>
    </row>
    <row r="37322" spans="9:54" x14ac:dyDescent="0.25">
      <c r="I37322" s="80"/>
      <c r="AX37322" s="80"/>
      <c r="AY37322" s="80"/>
      <c r="AZ37322" s="80"/>
      <c r="BA37322" s="80"/>
      <c r="BB37322" s="80"/>
    </row>
    <row r="37323" spans="9:54" x14ac:dyDescent="0.25">
      <c r="I37323" s="80"/>
      <c r="AX37323" s="80"/>
      <c r="AY37323" s="80"/>
      <c r="AZ37323" s="80"/>
      <c r="BA37323" s="80"/>
      <c r="BB37323" s="80"/>
    </row>
    <row r="37324" spans="9:54" x14ac:dyDescent="0.25">
      <c r="I37324" s="80"/>
      <c r="AX37324" s="80"/>
      <c r="AY37324" s="80"/>
      <c r="AZ37324" s="80"/>
      <c r="BA37324" s="80"/>
      <c r="BB37324" s="80"/>
    </row>
    <row r="37325" spans="9:54" x14ac:dyDescent="0.25">
      <c r="I37325" s="80"/>
      <c r="AX37325" s="80"/>
      <c r="AY37325" s="80"/>
      <c r="AZ37325" s="80"/>
      <c r="BA37325" s="80"/>
      <c r="BB37325" s="80"/>
    </row>
    <row r="37326" spans="9:54" x14ac:dyDescent="0.25">
      <c r="I37326" s="80"/>
      <c r="AX37326" s="80"/>
      <c r="AY37326" s="80"/>
      <c r="AZ37326" s="80"/>
      <c r="BA37326" s="80"/>
      <c r="BB37326" s="80"/>
    </row>
    <row r="37327" spans="9:54" x14ac:dyDescent="0.25">
      <c r="I37327" s="80"/>
      <c r="AX37327" s="80"/>
      <c r="AY37327" s="80"/>
      <c r="AZ37327" s="80"/>
      <c r="BA37327" s="80"/>
      <c r="BB37327" s="80"/>
    </row>
    <row r="37328" spans="9:54" x14ac:dyDescent="0.25">
      <c r="I37328" s="80"/>
      <c r="AX37328" s="80"/>
      <c r="AY37328" s="80"/>
      <c r="AZ37328" s="80"/>
      <c r="BA37328" s="80"/>
      <c r="BB37328" s="80"/>
    </row>
    <row r="37329" spans="9:54" x14ac:dyDescent="0.25">
      <c r="I37329" s="80"/>
      <c r="AX37329" s="80"/>
      <c r="AY37329" s="80"/>
      <c r="AZ37329" s="80"/>
      <c r="BA37329" s="80"/>
      <c r="BB37329" s="80"/>
    </row>
    <row r="37330" spans="9:54" x14ac:dyDescent="0.25">
      <c r="I37330" s="80"/>
      <c r="AX37330" s="80"/>
      <c r="AY37330" s="80"/>
      <c r="AZ37330" s="80"/>
      <c r="BA37330" s="80"/>
      <c r="BB37330" s="80"/>
    </row>
    <row r="37331" spans="9:54" x14ac:dyDescent="0.25">
      <c r="I37331" s="80"/>
      <c r="AX37331" s="80"/>
      <c r="AY37331" s="80"/>
      <c r="AZ37331" s="80"/>
      <c r="BA37331" s="80"/>
      <c r="BB37331" s="80"/>
    </row>
    <row r="37332" spans="9:54" x14ac:dyDescent="0.25">
      <c r="I37332" s="80"/>
      <c r="AX37332" s="80"/>
      <c r="AY37332" s="80"/>
      <c r="AZ37332" s="80"/>
      <c r="BA37332" s="80"/>
      <c r="BB37332" s="80"/>
    </row>
    <row r="37333" spans="9:54" x14ac:dyDescent="0.25">
      <c r="I37333" s="80"/>
      <c r="AX37333" s="80"/>
      <c r="AY37333" s="80"/>
      <c r="AZ37333" s="80"/>
      <c r="BA37333" s="80"/>
      <c r="BB37333" s="80"/>
    </row>
    <row r="37334" spans="9:54" x14ac:dyDescent="0.25">
      <c r="I37334" s="80"/>
      <c r="AX37334" s="80"/>
      <c r="AY37334" s="80"/>
      <c r="AZ37334" s="80"/>
      <c r="BA37334" s="80"/>
      <c r="BB37334" s="80"/>
    </row>
    <row r="37335" spans="9:54" x14ac:dyDescent="0.25">
      <c r="I37335" s="80"/>
      <c r="AX37335" s="80"/>
      <c r="AY37335" s="80"/>
      <c r="AZ37335" s="80"/>
      <c r="BA37335" s="80"/>
      <c r="BB37335" s="80"/>
    </row>
    <row r="37336" spans="9:54" x14ac:dyDescent="0.25">
      <c r="I37336" s="80"/>
      <c r="AX37336" s="80"/>
      <c r="AY37336" s="80"/>
      <c r="AZ37336" s="80"/>
      <c r="BA37336" s="80"/>
      <c r="BB37336" s="80"/>
    </row>
    <row r="37337" spans="9:54" x14ac:dyDescent="0.25">
      <c r="I37337" s="80"/>
      <c r="AX37337" s="80"/>
      <c r="AY37337" s="80"/>
      <c r="AZ37337" s="80"/>
      <c r="BA37337" s="80"/>
      <c r="BB37337" s="80"/>
    </row>
    <row r="37338" spans="9:54" x14ac:dyDescent="0.25">
      <c r="I37338" s="80"/>
      <c r="AX37338" s="80"/>
      <c r="AY37338" s="80"/>
      <c r="AZ37338" s="80"/>
      <c r="BA37338" s="80"/>
      <c r="BB37338" s="80"/>
    </row>
    <row r="37339" spans="9:54" x14ac:dyDescent="0.25">
      <c r="I37339" s="80"/>
      <c r="AX37339" s="80"/>
      <c r="AY37339" s="80"/>
      <c r="AZ37339" s="80"/>
      <c r="BA37339" s="80"/>
      <c r="BB37339" s="80"/>
    </row>
    <row r="37340" spans="9:54" x14ac:dyDescent="0.25">
      <c r="I37340" s="80"/>
      <c r="AX37340" s="80"/>
      <c r="AY37340" s="80"/>
      <c r="AZ37340" s="80"/>
      <c r="BA37340" s="80"/>
      <c r="BB37340" s="80"/>
    </row>
    <row r="37341" spans="9:54" x14ac:dyDescent="0.25">
      <c r="I37341" s="80"/>
      <c r="AX37341" s="80"/>
      <c r="AY37341" s="80"/>
      <c r="AZ37341" s="80"/>
      <c r="BA37341" s="80"/>
      <c r="BB37341" s="80"/>
    </row>
    <row r="37342" spans="9:54" x14ac:dyDescent="0.25">
      <c r="I37342" s="80"/>
      <c r="AX37342" s="80"/>
      <c r="AY37342" s="80"/>
      <c r="AZ37342" s="80"/>
      <c r="BA37342" s="80"/>
      <c r="BB37342" s="80"/>
    </row>
    <row r="37343" spans="9:54" x14ac:dyDescent="0.25">
      <c r="I37343" s="80"/>
      <c r="AX37343" s="80"/>
      <c r="AY37343" s="80"/>
      <c r="AZ37343" s="80"/>
      <c r="BA37343" s="80"/>
      <c r="BB37343" s="80"/>
    </row>
    <row r="37344" spans="9:54" x14ac:dyDescent="0.25">
      <c r="I37344" s="80"/>
      <c r="AX37344" s="80"/>
      <c r="AY37344" s="80"/>
      <c r="AZ37344" s="80"/>
      <c r="BA37344" s="80"/>
      <c r="BB37344" s="80"/>
    </row>
    <row r="37345" spans="9:54" x14ac:dyDescent="0.25">
      <c r="I37345" s="80"/>
      <c r="AX37345" s="80"/>
      <c r="AY37345" s="80"/>
      <c r="AZ37345" s="80"/>
      <c r="BA37345" s="80"/>
      <c r="BB37345" s="80"/>
    </row>
    <row r="37346" spans="9:54" x14ac:dyDescent="0.25">
      <c r="I37346" s="80"/>
      <c r="AX37346" s="80"/>
      <c r="AY37346" s="80"/>
      <c r="AZ37346" s="80"/>
      <c r="BA37346" s="80"/>
      <c r="BB37346" s="80"/>
    </row>
    <row r="37347" spans="9:54" x14ac:dyDescent="0.25">
      <c r="I37347" s="80"/>
      <c r="AX37347" s="80"/>
      <c r="AY37347" s="80"/>
      <c r="AZ37347" s="80"/>
      <c r="BA37347" s="80"/>
      <c r="BB37347" s="80"/>
    </row>
    <row r="37348" spans="9:54" x14ac:dyDescent="0.25">
      <c r="I37348" s="80"/>
      <c r="AX37348" s="80"/>
      <c r="AY37348" s="80"/>
      <c r="AZ37348" s="80"/>
      <c r="BA37348" s="80"/>
      <c r="BB37348" s="80"/>
    </row>
    <row r="37349" spans="9:54" x14ac:dyDescent="0.25">
      <c r="I37349" s="80"/>
      <c r="AX37349" s="80"/>
      <c r="AY37349" s="80"/>
      <c r="AZ37349" s="80"/>
      <c r="BA37349" s="80"/>
      <c r="BB37349" s="80"/>
    </row>
    <row r="37350" spans="9:54" x14ac:dyDescent="0.25">
      <c r="I37350" s="80"/>
      <c r="AX37350" s="80"/>
      <c r="AY37350" s="80"/>
      <c r="AZ37350" s="80"/>
      <c r="BA37350" s="80"/>
      <c r="BB37350" s="80"/>
    </row>
    <row r="37351" spans="9:54" x14ac:dyDescent="0.25">
      <c r="I37351" s="80"/>
      <c r="AX37351" s="80"/>
      <c r="AY37351" s="80"/>
      <c r="AZ37351" s="80"/>
      <c r="BA37351" s="80"/>
      <c r="BB37351" s="80"/>
    </row>
    <row r="37352" spans="9:54" x14ac:dyDescent="0.25">
      <c r="I37352" s="80"/>
      <c r="AX37352" s="80"/>
      <c r="AY37352" s="80"/>
      <c r="AZ37352" s="80"/>
      <c r="BA37352" s="80"/>
      <c r="BB37352" s="80"/>
    </row>
    <row r="37353" spans="9:54" x14ac:dyDescent="0.25">
      <c r="I37353" s="80"/>
      <c r="AX37353" s="80"/>
      <c r="AY37353" s="80"/>
      <c r="AZ37353" s="80"/>
      <c r="BA37353" s="80"/>
      <c r="BB37353" s="80"/>
    </row>
    <row r="37354" spans="9:54" x14ac:dyDescent="0.25">
      <c r="I37354" s="80"/>
      <c r="AX37354" s="80"/>
      <c r="AY37354" s="80"/>
      <c r="AZ37354" s="80"/>
      <c r="BA37354" s="80"/>
      <c r="BB37354" s="80"/>
    </row>
    <row r="37355" spans="9:54" x14ac:dyDescent="0.25">
      <c r="I37355" s="80"/>
      <c r="AX37355" s="80"/>
      <c r="AY37355" s="80"/>
      <c r="AZ37355" s="80"/>
      <c r="BA37355" s="80"/>
      <c r="BB37355" s="80"/>
    </row>
    <row r="37356" spans="9:54" x14ac:dyDescent="0.25">
      <c r="I37356" s="80"/>
      <c r="AX37356" s="80"/>
      <c r="AY37356" s="80"/>
      <c r="AZ37356" s="80"/>
      <c r="BA37356" s="80"/>
      <c r="BB37356" s="80"/>
    </row>
    <row r="37357" spans="9:54" x14ac:dyDescent="0.25">
      <c r="I37357" s="80"/>
      <c r="AX37357" s="80"/>
      <c r="AY37357" s="80"/>
      <c r="AZ37357" s="80"/>
      <c r="BA37357" s="80"/>
      <c r="BB37357" s="80"/>
    </row>
    <row r="37358" spans="9:54" x14ac:dyDescent="0.25">
      <c r="I37358" s="80"/>
      <c r="AX37358" s="80"/>
      <c r="AY37358" s="80"/>
      <c r="AZ37358" s="80"/>
      <c r="BA37358" s="80"/>
      <c r="BB37358" s="80"/>
    </row>
    <row r="37359" spans="9:54" x14ac:dyDescent="0.25">
      <c r="I37359" s="80"/>
      <c r="AX37359" s="80"/>
      <c r="AY37359" s="80"/>
      <c r="AZ37359" s="80"/>
      <c r="BA37359" s="80"/>
      <c r="BB37359" s="80"/>
    </row>
    <row r="37360" spans="9:54" x14ac:dyDescent="0.25">
      <c r="I37360" s="80"/>
      <c r="AX37360" s="80"/>
      <c r="AY37360" s="80"/>
      <c r="AZ37360" s="80"/>
      <c r="BA37360" s="80"/>
      <c r="BB37360" s="80"/>
    </row>
    <row r="37361" spans="9:54" x14ac:dyDescent="0.25">
      <c r="I37361" s="80"/>
      <c r="AX37361" s="80"/>
      <c r="AY37361" s="80"/>
      <c r="AZ37361" s="80"/>
      <c r="BA37361" s="80"/>
      <c r="BB37361" s="80"/>
    </row>
    <row r="37362" spans="9:54" x14ac:dyDescent="0.25">
      <c r="I37362" s="80"/>
      <c r="AX37362" s="80"/>
      <c r="AY37362" s="80"/>
      <c r="AZ37362" s="80"/>
      <c r="BA37362" s="80"/>
      <c r="BB37362" s="80"/>
    </row>
    <row r="37363" spans="9:54" x14ac:dyDescent="0.25">
      <c r="I37363" s="80"/>
      <c r="AX37363" s="80"/>
      <c r="AY37363" s="80"/>
      <c r="AZ37363" s="80"/>
      <c r="BA37363" s="80"/>
      <c r="BB37363" s="80"/>
    </row>
    <row r="37364" spans="9:54" x14ac:dyDescent="0.25">
      <c r="I37364" s="80"/>
      <c r="AX37364" s="80"/>
      <c r="AY37364" s="80"/>
      <c r="AZ37364" s="80"/>
      <c r="BA37364" s="80"/>
      <c r="BB37364" s="80"/>
    </row>
    <row r="37365" spans="9:54" x14ac:dyDescent="0.25">
      <c r="I37365" s="80"/>
      <c r="AX37365" s="80"/>
      <c r="AY37365" s="80"/>
      <c r="AZ37365" s="80"/>
      <c r="BA37365" s="80"/>
      <c r="BB37365" s="80"/>
    </row>
    <row r="37366" spans="9:54" x14ac:dyDescent="0.25">
      <c r="I37366" s="80"/>
      <c r="AX37366" s="80"/>
      <c r="AY37366" s="80"/>
      <c r="AZ37366" s="80"/>
      <c r="BA37366" s="80"/>
      <c r="BB37366" s="80"/>
    </row>
    <row r="37367" spans="9:54" x14ac:dyDescent="0.25">
      <c r="I37367" s="80"/>
      <c r="AX37367" s="80"/>
      <c r="AY37367" s="80"/>
      <c r="AZ37367" s="80"/>
      <c r="BA37367" s="80"/>
      <c r="BB37367" s="80"/>
    </row>
    <row r="37368" spans="9:54" x14ac:dyDescent="0.25">
      <c r="I37368" s="80"/>
      <c r="AX37368" s="80"/>
      <c r="AY37368" s="80"/>
      <c r="AZ37368" s="80"/>
      <c r="BA37368" s="80"/>
      <c r="BB37368" s="80"/>
    </row>
    <row r="37369" spans="9:54" x14ac:dyDescent="0.25">
      <c r="I37369" s="80"/>
      <c r="AX37369" s="80"/>
      <c r="AY37369" s="80"/>
      <c r="AZ37369" s="80"/>
      <c r="BA37369" s="80"/>
      <c r="BB37369" s="80"/>
    </row>
    <row r="37370" spans="9:54" x14ac:dyDescent="0.25">
      <c r="I37370" s="80"/>
      <c r="AX37370" s="80"/>
      <c r="AY37370" s="80"/>
      <c r="AZ37370" s="80"/>
      <c r="BA37370" s="80"/>
      <c r="BB37370" s="80"/>
    </row>
    <row r="37371" spans="9:54" x14ac:dyDescent="0.25">
      <c r="I37371" s="80"/>
      <c r="AX37371" s="80"/>
      <c r="AY37371" s="80"/>
      <c r="AZ37371" s="80"/>
      <c r="BA37371" s="80"/>
      <c r="BB37371" s="80"/>
    </row>
    <row r="37372" spans="9:54" x14ac:dyDescent="0.25">
      <c r="I37372" s="80"/>
      <c r="AX37372" s="80"/>
      <c r="AY37372" s="80"/>
      <c r="AZ37372" s="80"/>
      <c r="BA37372" s="80"/>
      <c r="BB37372" s="80"/>
    </row>
    <row r="37373" spans="9:54" x14ac:dyDescent="0.25">
      <c r="I37373" s="80"/>
      <c r="AX37373" s="80"/>
      <c r="AY37373" s="80"/>
      <c r="AZ37373" s="80"/>
      <c r="BA37373" s="80"/>
      <c r="BB37373" s="80"/>
    </row>
    <row r="37374" spans="9:54" x14ac:dyDescent="0.25">
      <c r="I37374" s="80"/>
      <c r="AX37374" s="80"/>
      <c r="AY37374" s="80"/>
      <c r="AZ37374" s="80"/>
      <c r="BA37374" s="80"/>
      <c r="BB37374" s="80"/>
    </row>
    <row r="37375" spans="9:54" x14ac:dyDescent="0.25">
      <c r="I37375" s="80"/>
      <c r="AX37375" s="80"/>
      <c r="AY37375" s="80"/>
      <c r="AZ37375" s="80"/>
      <c r="BA37375" s="80"/>
      <c r="BB37375" s="80"/>
    </row>
    <row r="37376" spans="9:54" x14ac:dyDescent="0.25">
      <c r="I37376" s="80"/>
      <c r="AX37376" s="80"/>
      <c r="AY37376" s="80"/>
      <c r="AZ37376" s="80"/>
      <c r="BA37376" s="80"/>
      <c r="BB37376" s="80"/>
    </row>
    <row r="37377" spans="9:54" x14ac:dyDescent="0.25">
      <c r="I37377" s="80"/>
      <c r="AX37377" s="80"/>
      <c r="AY37377" s="80"/>
      <c r="AZ37377" s="80"/>
      <c r="BA37377" s="80"/>
      <c r="BB37377" s="80"/>
    </row>
    <row r="37378" spans="9:54" x14ac:dyDescent="0.25">
      <c r="I37378" s="80"/>
      <c r="AX37378" s="80"/>
      <c r="AY37378" s="80"/>
      <c r="AZ37378" s="80"/>
      <c r="BA37378" s="80"/>
      <c r="BB37378" s="80"/>
    </row>
    <row r="37379" spans="9:54" x14ac:dyDescent="0.25">
      <c r="I37379" s="80"/>
      <c r="AX37379" s="80"/>
      <c r="AY37379" s="80"/>
      <c r="AZ37379" s="80"/>
      <c r="BA37379" s="80"/>
      <c r="BB37379" s="80"/>
    </row>
    <row r="37380" spans="9:54" x14ac:dyDescent="0.25">
      <c r="I37380" s="80"/>
      <c r="AX37380" s="80"/>
      <c r="AY37380" s="80"/>
      <c r="AZ37380" s="80"/>
      <c r="BA37380" s="80"/>
      <c r="BB37380" s="80"/>
    </row>
    <row r="37381" spans="9:54" x14ac:dyDescent="0.25">
      <c r="I37381" s="80"/>
      <c r="AX37381" s="80"/>
      <c r="AY37381" s="80"/>
      <c r="AZ37381" s="80"/>
      <c r="BA37381" s="80"/>
      <c r="BB37381" s="80"/>
    </row>
    <row r="37382" spans="9:54" x14ac:dyDescent="0.25">
      <c r="I37382" s="80"/>
      <c r="AX37382" s="80"/>
      <c r="AY37382" s="80"/>
      <c r="AZ37382" s="80"/>
      <c r="BA37382" s="80"/>
      <c r="BB37382" s="80"/>
    </row>
    <row r="37383" spans="9:54" x14ac:dyDescent="0.25">
      <c r="I37383" s="80"/>
      <c r="AX37383" s="80"/>
      <c r="AY37383" s="80"/>
      <c r="AZ37383" s="80"/>
      <c r="BA37383" s="80"/>
      <c r="BB37383" s="80"/>
    </row>
    <row r="37384" spans="9:54" x14ac:dyDescent="0.25">
      <c r="I37384" s="80"/>
      <c r="AX37384" s="80"/>
      <c r="AY37384" s="80"/>
      <c r="AZ37384" s="80"/>
      <c r="BA37384" s="80"/>
      <c r="BB37384" s="80"/>
    </row>
    <row r="37385" spans="9:54" x14ac:dyDescent="0.25">
      <c r="I37385" s="80"/>
      <c r="AX37385" s="80"/>
      <c r="AY37385" s="80"/>
      <c r="AZ37385" s="80"/>
      <c r="BA37385" s="80"/>
      <c r="BB37385" s="80"/>
    </row>
    <row r="37386" spans="9:54" x14ac:dyDescent="0.25">
      <c r="I37386" s="80"/>
      <c r="AX37386" s="80"/>
      <c r="AY37386" s="80"/>
      <c r="AZ37386" s="80"/>
      <c r="BA37386" s="80"/>
      <c r="BB37386" s="80"/>
    </row>
    <row r="37387" spans="9:54" x14ac:dyDescent="0.25">
      <c r="I37387" s="80"/>
      <c r="AX37387" s="80"/>
      <c r="AY37387" s="80"/>
      <c r="AZ37387" s="80"/>
      <c r="BA37387" s="80"/>
      <c r="BB37387" s="80"/>
    </row>
    <row r="37388" spans="9:54" x14ac:dyDescent="0.25">
      <c r="I37388" s="80"/>
      <c r="AX37388" s="80"/>
      <c r="AY37388" s="80"/>
      <c r="AZ37388" s="80"/>
      <c r="BA37388" s="80"/>
      <c r="BB37388" s="80"/>
    </row>
    <row r="37389" spans="9:54" x14ac:dyDescent="0.25">
      <c r="I37389" s="80"/>
      <c r="AX37389" s="80"/>
      <c r="AY37389" s="80"/>
      <c r="AZ37389" s="80"/>
      <c r="BA37389" s="80"/>
      <c r="BB37389" s="80"/>
    </row>
    <row r="37390" spans="9:54" x14ac:dyDescent="0.25">
      <c r="I37390" s="80"/>
      <c r="AX37390" s="80"/>
      <c r="AY37390" s="80"/>
      <c r="AZ37390" s="80"/>
      <c r="BA37390" s="80"/>
      <c r="BB37390" s="80"/>
    </row>
    <row r="37391" spans="9:54" x14ac:dyDescent="0.25">
      <c r="I37391" s="80"/>
      <c r="AX37391" s="80"/>
      <c r="AY37391" s="80"/>
      <c r="AZ37391" s="80"/>
      <c r="BA37391" s="80"/>
      <c r="BB37391" s="80"/>
    </row>
    <row r="37392" spans="9:54" x14ac:dyDescent="0.25">
      <c r="I37392" s="80"/>
      <c r="AX37392" s="80"/>
      <c r="AY37392" s="80"/>
      <c r="AZ37392" s="80"/>
      <c r="BA37392" s="80"/>
      <c r="BB37392" s="80"/>
    </row>
    <row r="37393" spans="9:54" x14ac:dyDescent="0.25">
      <c r="I37393" s="80"/>
      <c r="AX37393" s="80"/>
      <c r="AY37393" s="80"/>
      <c r="AZ37393" s="80"/>
      <c r="BA37393" s="80"/>
      <c r="BB37393" s="80"/>
    </row>
    <row r="37394" spans="9:54" x14ac:dyDescent="0.25">
      <c r="I37394" s="80"/>
      <c r="AX37394" s="80"/>
      <c r="AY37394" s="80"/>
      <c r="AZ37394" s="80"/>
      <c r="BA37394" s="80"/>
      <c r="BB37394" s="80"/>
    </row>
    <row r="37395" spans="9:54" x14ac:dyDescent="0.25">
      <c r="I37395" s="80"/>
      <c r="AX37395" s="80"/>
      <c r="AY37395" s="80"/>
      <c r="AZ37395" s="80"/>
      <c r="BA37395" s="80"/>
      <c r="BB37395" s="80"/>
    </row>
    <row r="37396" spans="9:54" x14ac:dyDescent="0.25">
      <c r="I37396" s="80"/>
      <c r="AX37396" s="80"/>
      <c r="AY37396" s="80"/>
      <c r="AZ37396" s="80"/>
      <c r="BA37396" s="80"/>
      <c r="BB37396" s="80"/>
    </row>
    <row r="37397" spans="9:54" x14ac:dyDescent="0.25">
      <c r="I37397" s="80"/>
      <c r="AX37397" s="80"/>
      <c r="AY37397" s="80"/>
      <c r="AZ37397" s="80"/>
      <c r="BA37397" s="80"/>
      <c r="BB37397" s="80"/>
    </row>
    <row r="37398" spans="9:54" x14ac:dyDescent="0.25">
      <c r="I37398" s="80"/>
      <c r="AX37398" s="80"/>
      <c r="AY37398" s="80"/>
      <c r="AZ37398" s="80"/>
      <c r="BA37398" s="80"/>
      <c r="BB37398" s="80"/>
    </row>
    <row r="37399" spans="9:54" x14ac:dyDescent="0.25">
      <c r="I37399" s="80"/>
      <c r="AX37399" s="80"/>
      <c r="AY37399" s="80"/>
      <c r="AZ37399" s="80"/>
      <c r="BA37399" s="80"/>
      <c r="BB37399" s="80"/>
    </row>
    <row r="37400" spans="9:54" x14ac:dyDescent="0.25">
      <c r="I37400" s="80"/>
      <c r="AX37400" s="80"/>
      <c r="AY37400" s="80"/>
      <c r="AZ37400" s="80"/>
      <c r="BA37400" s="80"/>
      <c r="BB37400" s="80"/>
    </row>
    <row r="37401" spans="9:54" x14ac:dyDescent="0.25">
      <c r="I37401" s="80"/>
      <c r="AX37401" s="80"/>
      <c r="AY37401" s="80"/>
      <c r="AZ37401" s="80"/>
      <c r="BA37401" s="80"/>
      <c r="BB37401" s="80"/>
    </row>
    <row r="37402" spans="9:54" x14ac:dyDescent="0.25">
      <c r="I37402" s="80"/>
      <c r="AX37402" s="80"/>
      <c r="AY37402" s="80"/>
      <c r="AZ37402" s="80"/>
      <c r="BA37402" s="80"/>
      <c r="BB37402" s="80"/>
    </row>
    <row r="37403" spans="9:54" x14ac:dyDescent="0.25">
      <c r="I37403" s="80"/>
      <c r="AX37403" s="80"/>
      <c r="AY37403" s="80"/>
      <c r="AZ37403" s="80"/>
      <c r="BA37403" s="80"/>
      <c r="BB37403" s="80"/>
    </row>
    <row r="37404" spans="9:54" x14ac:dyDescent="0.25">
      <c r="I37404" s="80"/>
      <c r="AX37404" s="80"/>
      <c r="AY37404" s="80"/>
      <c r="AZ37404" s="80"/>
      <c r="BA37404" s="80"/>
      <c r="BB37404" s="80"/>
    </row>
    <row r="37405" spans="9:54" x14ac:dyDescent="0.25">
      <c r="I37405" s="80"/>
      <c r="AX37405" s="80"/>
      <c r="AY37405" s="80"/>
      <c r="AZ37405" s="80"/>
      <c r="BA37405" s="80"/>
      <c r="BB37405" s="80"/>
    </row>
    <row r="37406" spans="9:54" x14ac:dyDescent="0.25">
      <c r="I37406" s="80"/>
      <c r="AX37406" s="80"/>
      <c r="AY37406" s="80"/>
      <c r="AZ37406" s="80"/>
      <c r="BA37406" s="80"/>
      <c r="BB37406" s="80"/>
    </row>
    <row r="37407" spans="9:54" x14ac:dyDescent="0.25">
      <c r="I37407" s="80"/>
      <c r="AX37407" s="80"/>
      <c r="AY37407" s="80"/>
      <c r="AZ37407" s="80"/>
      <c r="BA37407" s="80"/>
      <c r="BB37407" s="80"/>
    </row>
    <row r="37408" spans="9:54" x14ac:dyDescent="0.25">
      <c r="I37408" s="80"/>
      <c r="AX37408" s="80"/>
      <c r="AY37408" s="80"/>
      <c r="AZ37408" s="80"/>
      <c r="BA37408" s="80"/>
      <c r="BB37408" s="80"/>
    </row>
    <row r="37409" spans="9:54" x14ac:dyDescent="0.25">
      <c r="I37409" s="80"/>
      <c r="AX37409" s="80"/>
      <c r="AY37409" s="80"/>
      <c r="AZ37409" s="80"/>
      <c r="BA37409" s="80"/>
      <c r="BB37409" s="80"/>
    </row>
    <row r="37410" spans="9:54" x14ac:dyDescent="0.25">
      <c r="I37410" s="80"/>
      <c r="AX37410" s="80"/>
      <c r="AY37410" s="80"/>
      <c r="AZ37410" s="80"/>
      <c r="BA37410" s="80"/>
      <c r="BB37410" s="80"/>
    </row>
    <row r="37411" spans="9:54" x14ac:dyDescent="0.25">
      <c r="I37411" s="80"/>
      <c r="AX37411" s="80"/>
      <c r="AY37411" s="80"/>
      <c r="AZ37411" s="80"/>
      <c r="BA37411" s="80"/>
      <c r="BB37411" s="80"/>
    </row>
    <row r="37412" spans="9:54" x14ac:dyDescent="0.25">
      <c r="I37412" s="80"/>
      <c r="AX37412" s="80"/>
      <c r="AY37412" s="80"/>
      <c r="AZ37412" s="80"/>
      <c r="BA37412" s="80"/>
      <c r="BB37412" s="80"/>
    </row>
    <row r="37413" spans="9:54" x14ac:dyDescent="0.25">
      <c r="I37413" s="80"/>
      <c r="AX37413" s="80"/>
      <c r="AY37413" s="80"/>
      <c r="AZ37413" s="80"/>
      <c r="BA37413" s="80"/>
      <c r="BB37413" s="80"/>
    </row>
    <row r="37414" spans="9:54" x14ac:dyDescent="0.25">
      <c r="I37414" s="80"/>
      <c r="AX37414" s="80"/>
      <c r="AY37414" s="80"/>
      <c r="AZ37414" s="80"/>
      <c r="BA37414" s="80"/>
      <c r="BB37414" s="80"/>
    </row>
    <row r="37415" spans="9:54" x14ac:dyDescent="0.25">
      <c r="I37415" s="80"/>
      <c r="AX37415" s="80"/>
      <c r="AY37415" s="80"/>
      <c r="AZ37415" s="80"/>
      <c r="BA37415" s="80"/>
      <c r="BB37415" s="80"/>
    </row>
    <row r="37416" spans="9:54" x14ac:dyDescent="0.25">
      <c r="I37416" s="80"/>
      <c r="AX37416" s="80"/>
      <c r="AY37416" s="80"/>
      <c r="AZ37416" s="80"/>
      <c r="BA37416" s="80"/>
      <c r="BB37416" s="80"/>
    </row>
    <row r="37417" spans="9:54" x14ac:dyDescent="0.25">
      <c r="I37417" s="80"/>
      <c r="AX37417" s="80"/>
      <c r="AY37417" s="80"/>
      <c r="AZ37417" s="80"/>
      <c r="BA37417" s="80"/>
      <c r="BB37417" s="80"/>
    </row>
    <row r="37418" spans="9:54" x14ac:dyDescent="0.25">
      <c r="I37418" s="80"/>
      <c r="AX37418" s="80"/>
      <c r="AY37418" s="80"/>
      <c r="AZ37418" s="80"/>
      <c r="BA37418" s="80"/>
      <c r="BB37418" s="80"/>
    </row>
    <row r="37419" spans="9:54" x14ac:dyDescent="0.25">
      <c r="I37419" s="80"/>
      <c r="AX37419" s="80"/>
      <c r="AY37419" s="80"/>
      <c r="AZ37419" s="80"/>
      <c r="BA37419" s="80"/>
      <c r="BB37419" s="80"/>
    </row>
    <row r="37420" spans="9:54" x14ac:dyDescent="0.25">
      <c r="I37420" s="80"/>
      <c r="AX37420" s="80"/>
      <c r="AY37420" s="80"/>
      <c r="AZ37420" s="80"/>
      <c r="BA37420" s="80"/>
      <c r="BB37420" s="80"/>
    </row>
    <row r="37421" spans="9:54" x14ac:dyDescent="0.25">
      <c r="I37421" s="80"/>
      <c r="AX37421" s="80"/>
      <c r="AY37421" s="80"/>
      <c r="AZ37421" s="80"/>
      <c r="BA37421" s="80"/>
      <c r="BB37421" s="80"/>
    </row>
    <row r="37422" spans="9:54" x14ac:dyDescent="0.25">
      <c r="I37422" s="80"/>
      <c r="AX37422" s="80"/>
      <c r="AY37422" s="80"/>
      <c r="AZ37422" s="80"/>
      <c r="BA37422" s="80"/>
      <c r="BB37422" s="80"/>
    </row>
    <row r="37423" spans="9:54" x14ac:dyDescent="0.25">
      <c r="I37423" s="80"/>
      <c r="AX37423" s="80"/>
      <c r="AY37423" s="80"/>
      <c r="AZ37423" s="80"/>
      <c r="BA37423" s="80"/>
      <c r="BB37423" s="80"/>
    </row>
    <row r="37424" spans="9:54" x14ac:dyDescent="0.25">
      <c r="I37424" s="80"/>
      <c r="AX37424" s="80"/>
      <c r="AY37424" s="80"/>
      <c r="AZ37424" s="80"/>
      <c r="BA37424" s="80"/>
      <c r="BB37424" s="80"/>
    </row>
    <row r="37425" spans="9:54" x14ac:dyDescent="0.25">
      <c r="I37425" s="80"/>
      <c r="AX37425" s="80"/>
      <c r="AY37425" s="80"/>
      <c r="AZ37425" s="80"/>
      <c r="BA37425" s="80"/>
      <c r="BB37425" s="80"/>
    </row>
    <row r="37426" spans="9:54" x14ac:dyDescent="0.25">
      <c r="I37426" s="80"/>
      <c r="AX37426" s="80"/>
      <c r="AY37426" s="80"/>
      <c r="AZ37426" s="80"/>
      <c r="BA37426" s="80"/>
      <c r="BB37426" s="80"/>
    </row>
    <row r="37427" spans="9:54" x14ac:dyDescent="0.25">
      <c r="I37427" s="80"/>
      <c r="AX37427" s="80"/>
      <c r="AY37427" s="80"/>
      <c r="AZ37427" s="80"/>
      <c r="BA37427" s="80"/>
      <c r="BB37427" s="80"/>
    </row>
    <row r="37428" spans="9:54" x14ac:dyDescent="0.25">
      <c r="I37428" s="80"/>
      <c r="AX37428" s="80"/>
      <c r="AY37428" s="80"/>
      <c r="AZ37428" s="80"/>
      <c r="BA37428" s="80"/>
      <c r="BB37428" s="80"/>
    </row>
    <row r="37429" spans="9:54" x14ac:dyDescent="0.25">
      <c r="I37429" s="80"/>
      <c r="AX37429" s="80"/>
      <c r="AY37429" s="80"/>
      <c r="AZ37429" s="80"/>
      <c r="BA37429" s="80"/>
      <c r="BB37429" s="80"/>
    </row>
    <row r="37430" spans="9:54" x14ac:dyDescent="0.25">
      <c r="I37430" s="80"/>
      <c r="AX37430" s="80"/>
      <c r="AY37430" s="80"/>
      <c r="AZ37430" s="80"/>
      <c r="BA37430" s="80"/>
      <c r="BB37430" s="80"/>
    </row>
    <row r="37431" spans="9:54" x14ac:dyDescent="0.25">
      <c r="I37431" s="80"/>
      <c r="AX37431" s="80"/>
      <c r="AY37431" s="80"/>
      <c r="AZ37431" s="80"/>
      <c r="BA37431" s="80"/>
      <c r="BB37431" s="80"/>
    </row>
    <row r="37432" spans="9:54" x14ac:dyDescent="0.25">
      <c r="I37432" s="80"/>
      <c r="AX37432" s="80"/>
      <c r="AY37432" s="80"/>
      <c r="AZ37432" s="80"/>
      <c r="BA37432" s="80"/>
      <c r="BB37432" s="80"/>
    </row>
    <row r="37433" spans="9:54" x14ac:dyDescent="0.25">
      <c r="I37433" s="80"/>
      <c r="AX37433" s="80"/>
      <c r="AY37433" s="80"/>
      <c r="AZ37433" s="80"/>
      <c r="BA37433" s="80"/>
      <c r="BB37433" s="80"/>
    </row>
    <row r="37434" spans="9:54" x14ac:dyDescent="0.25">
      <c r="I37434" s="80"/>
      <c r="AX37434" s="80"/>
      <c r="AY37434" s="80"/>
      <c r="AZ37434" s="80"/>
      <c r="BA37434" s="80"/>
      <c r="BB37434" s="80"/>
    </row>
    <row r="37435" spans="9:54" x14ac:dyDescent="0.25">
      <c r="I37435" s="80"/>
      <c r="AX37435" s="80"/>
      <c r="AY37435" s="80"/>
      <c r="AZ37435" s="80"/>
      <c r="BA37435" s="80"/>
      <c r="BB37435" s="80"/>
    </row>
    <row r="37436" spans="9:54" x14ac:dyDescent="0.25">
      <c r="I37436" s="80"/>
      <c r="AX37436" s="80"/>
      <c r="AY37436" s="80"/>
      <c r="AZ37436" s="80"/>
      <c r="BA37436" s="80"/>
      <c r="BB37436" s="80"/>
    </row>
    <row r="37437" spans="9:54" x14ac:dyDescent="0.25">
      <c r="I37437" s="80"/>
      <c r="AX37437" s="80"/>
      <c r="AY37437" s="80"/>
      <c r="AZ37437" s="80"/>
      <c r="BA37437" s="80"/>
      <c r="BB37437" s="80"/>
    </row>
    <row r="37438" spans="9:54" x14ac:dyDescent="0.25">
      <c r="I37438" s="80"/>
      <c r="AX37438" s="80"/>
      <c r="AY37438" s="80"/>
      <c r="AZ37438" s="80"/>
      <c r="BA37438" s="80"/>
      <c r="BB37438" s="80"/>
    </row>
    <row r="37439" spans="9:54" x14ac:dyDescent="0.25">
      <c r="I37439" s="80"/>
      <c r="AX37439" s="80"/>
      <c r="AY37439" s="80"/>
      <c r="AZ37439" s="80"/>
      <c r="BA37439" s="80"/>
      <c r="BB37439" s="80"/>
    </row>
    <row r="37440" spans="9:54" x14ac:dyDescent="0.25">
      <c r="I37440" s="80"/>
      <c r="AX37440" s="80"/>
      <c r="AY37440" s="80"/>
      <c r="AZ37440" s="80"/>
      <c r="BA37440" s="80"/>
      <c r="BB37440" s="80"/>
    </row>
    <row r="37441" spans="9:54" x14ac:dyDescent="0.25">
      <c r="I37441" s="80"/>
      <c r="AX37441" s="80"/>
      <c r="AY37441" s="80"/>
      <c r="AZ37441" s="80"/>
      <c r="BA37441" s="80"/>
      <c r="BB37441" s="80"/>
    </row>
    <row r="37442" spans="9:54" x14ac:dyDescent="0.25">
      <c r="I37442" s="80"/>
      <c r="AX37442" s="80"/>
      <c r="AY37442" s="80"/>
      <c r="AZ37442" s="80"/>
      <c r="BA37442" s="80"/>
      <c r="BB37442" s="80"/>
    </row>
    <row r="37443" spans="9:54" x14ac:dyDescent="0.25">
      <c r="I37443" s="80"/>
      <c r="AX37443" s="80"/>
      <c r="AY37443" s="80"/>
      <c r="AZ37443" s="80"/>
      <c r="BA37443" s="80"/>
      <c r="BB37443" s="80"/>
    </row>
    <row r="37444" spans="9:54" x14ac:dyDescent="0.25">
      <c r="I37444" s="80"/>
      <c r="AX37444" s="80"/>
      <c r="AY37444" s="80"/>
      <c r="AZ37444" s="80"/>
      <c r="BA37444" s="80"/>
      <c r="BB37444" s="80"/>
    </row>
    <row r="37445" spans="9:54" x14ac:dyDescent="0.25">
      <c r="I37445" s="80"/>
      <c r="AX37445" s="80"/>
      <c r="AY37445" s="80"/>
      <c r="AZ37445" s="80"/>
      <c r="BA37445" s="80"/>
      <c r="BB37445" s="80"/>
    </row>
    <row r="37446" spans="9:54" x14ac:dyDescent="0.25">
      <c r="I37446" s="80"/>
      <c r="AX37446" s="80"/>
      <c r="AY37446" s="80"/>
      <c r="AZ37446" s="80"/>
      <c r="BA37446" s="80"/>
      <c r="BB37446" s="80"/>
    </row>
    <row r="37447" spans="9:54" x14ac:dyDescent="0.25">
      <c r="I37447" s="80"/>
      <c r="AX37447" s="80"/>
      <c r="AY37447" s="80"/>
      <c r="AZ37447" s="80"/>
      <c r="BA37447" s="80"/>
      <c r="BB37447" s="80"/>
    </row>
    <row r="37448" spans="9:54" x14ac:dyDescent="0.25">
      <c r="I37448" s="80"/>
      <c r="AX37448" s="80"/>
      <c r="AY37448" s="80"/>
      <c r="AZ37448" s="80"/>
      <c r="BA37448" s="80"/>
      <c r="BB37448" s="80"/>
    </row>
    <row r="37449" spans="9:54" x14ac:dyDescent="0.25">
      <c r="I37449" s="80"/>
      <c r="AX37449" s="80"/>
      <c r="AY37449" s="80"/>
      <c r="AZ37449" s="80"/>
      <c r="BA37449" s="80"/>
      <c r="BB37449" s="80"/>
    </row>
    <row r="37450" spans="9:54" x14ac:dyDescent="0.25">
      <c r="I37450" s="80"/>
      <c r="AX37450" s="80"/>
      <c r="AY37450" s="80"/>
      <c r="AZ37450" s="80"/>
      <c r="BA37450" s="80"/>
      <c r="BB37450" s="80"/>
    </row>
    <row r="37451" spans="9:54" x14ac:dyDescent="0.25">
      <c r="I37451" s="80"/>
      <c r="AX37451" s="80"/>
      <c r="AY37451" s="80"/>
      <c r="AZ37451" s="80"/>
      <c r="BA37451" s="80"/>
      <c r="BB37451" s="80"/>
    </row>
    <row r="37452" spans="9:54" x14ac:dyDescent="0.25">
      <c r="I37452" s="80"/>
      <c r="AX37452" s="80"/>
      <c r="AY37452" s="80"/>
      <c r="AZ37452" s="80"/>
      <c r="BA37452" s="80"/>
      <c r="BB37452" s="80"/>
    </row>
    <row r="37453" spans="9:54" x14ac:dyDescent="0.25">
      <c r="I37453" s="80"/>
      <c r="AX37453" s="80"/>
      <c r="AY37453" s="80"/>
      <c r="AZ37453" s="80"/>
      <c r="BA37453" s="80"/>
      <c r="BB37453" s="80"/>
    </row>
    <row r="37454" spans="9:54" x14ac:dyDescent="0.25">
      <c r="I37454" s="80"/>
      <c r="AX37454" s="80"/>
      <c r="AY37454" s="80"/>
      <c r="AZ37454" s="80"/>
      <c r="BA37454" s="80"/>
      <c r="BB37454" s="80"/>
    </row>
    <row r="37455" spans="9:54" x14ac:dyDescent="0.25">
      <c r="I37455" s="80"/>
      <c r="AX37455" s="80"/>
      <c r="AY37455" s="80"/>
      <c r="AZ37455" s="80"/>
      <c r="BA37455" s="80"/>
      <c r="BB37455" s="80"/>
    </row>
    <row r="37456" spans="9:54" x14ac:dyDescent="0.25">
      <c r="I37456" s="80"/>
      <c r="AX37456" s="80"/>
      <c r="AY37456" s="80"/>
      <c r="AZ37456" s="80"/>
      <c r="BA37456" s="80"/>
      <c r="BB37456" s="80"/>
    </row>
    <row r="37457" spans="9:54" x14ac:dyDescent="0.25">
      <c r="I37457" s="80"/>
      <c r="AX37457" s="80"/>
      <c r="AY37457" s="80"/>
      <c r="AZ37457" s="80"/>
      <c r="BA37457" s="80"/>
      <c r="BB37457" s="80"/>
    </row>
    <row r="37458" spans="9:54" x14ac:dyDescent="0.25">
      <c r="I37458" s="80"/>
      <c r="AX37458" s="80"/>
      <c r="AY37458" s="80"/>
      <c r="AZ37458" s="80"/>
      <c r="BA37458" s="80"/>
      <c r="BB37458" s="80"/>
    </row>
    <row r="37459" spans="9:54" x14ac:dyDescent="0.25">
      <c r="I37459" s="80"/>
      <c r="AX37459" s="80"/>
      <c r="AY37459" s="80"/>
      <c r="AZ37459" s="80"/>
      <c r="BA37459" s="80"/>
      <c r="BB37459" s="80"/>
    </row>
    <row r="37460" spans="9:54" x14ac:dyDescent="0.25">
      <c r="I37460" s="80"/>
      <c r="AX37460" s="80"/>
      <c r="AY37460" s="80"/>
      <c r="AZ37460" s="80"/>
      <c r="BA37460" s="80"/>
      <c r="BB37460" s="80"/>
    </row>
    <row r="37461" spans="9:54" x14ac:dyDescent="0.25">
      <c r="I37461" s="80"/>
      <c r="AX37461" s="80"/>
      <c r="AY37461" s="80"/>
      <c r="AZ37461" s="80"/>
      <c r="BA37461" s="80"/>
      <c r="BB37461" s="80"/>
    </row>
    <row r="37462" spans="9:54" x14ac:dyDescent="0.25">
      <c r="I37462" s="80"/>
      <c r="AX37462" s="80"/>
      <c r="AY37462" s="80"/>
      <c r="AZ37462" s="80"/>
      <c r="BA37462" s="80"/>
      <c r="BB37462" s="80"/>
    </row>
    <row r="37463" spans="9:54" x14ac:dyDescent="0.25">
      <c r="I37463" s="80"/>
      <c r="AX37463" s="80"/>
      <c r="AY37463" s="80"/>
      <c r="AZ37463" s="80"/>
      <c r="BA37463" s="80"/>
      <c r="BB37463" s="80"/>
    </row>
    <row r="37464" spans="9:54" x14ac:dyDescent="0.25">
      <c r="I37464" s="80"/>
      <c r="AX37464" s="80"/>
      <c r="AY37464" s="80"/>
      <c r="AZ37464" s="80"/>
      <c r="BA37464" s="80"/>
      <c r="BB37464" s="80"/>
    </row>
    <row r="37465" spans="9:54" x14ac:dyDescent="0.25">
      <c r="I37465" s="80"/>
      <c r="AX37465" s="80"/>
      <c r="AY37465" s="80"/>
      <c r="AZ37465" s="80"/>
      <c r="BA37465" s="80"/>
      <c r="BB37465" s="80"/>
    </row>
    <row r="37466" spans="9:54" x14ac:dyDescent="0.25">
      <c r="I37466" s="80"/>
      <c r="AX37466" s="80"/>
      <c r="AY37466" s="80"/>
      <c r="AZ37466" s="80"/>
      <c r="BA37466" s="80"/>
      <c r="BB37466" s="80"/>
    </row>
    <row r="37467" spans="9:54" x14ac:dyDescent="0.25">
      <c r="I37467" s="80"/>
      <c r="AX37467" s="80"/>
      <c r="AY37467" s="80"/>
      <c r="AZ37467" s="80"/>
      <c r="BA37467" s="80"/>
      <c r="BB37467" s="80"/>
    </row>
    <row r="37468" spans="9:54" x14ac:dyDescent="0.25">
      <c r="I37468" s="80"/>
      <c r="AX37468" s="80"/>
      <c r="AY37468" s="80"/>
      <c r="AZ37468" s="80"/>
      <c r="BA37468" s="80"/>
      <c r="BB37468" s="80"/>
    </row>
    <row r="37469" spans="9:54" x14ac:dyDescent="0.25">
      <c r="I37469" s="80"/>
      <c r="AX37469" s="80"/>
      <c r="AY37469" s="80"/>
      <c r="AZ37469" s="80"/>
      <c r="BA37469" s="80"/>
      <c r="BB37469" s="80"/>
    </row>
    <row r="37470" spans="9:54" x14ac:dyDescent="0.25">
      <c r="I37470" s="80"/>
      <c r="AX37470" s="80"/>
      <c r="AY37470" s="80"/>
      <c r="AZ37470" s="80"/>
      <c r="BA37470" s="80"/>
      <c r="BB37470" s="80"/>
    </row>
    <row r="37471" spans="9:54" x14ac:dyDescent="0.25">
      <c r="I37471" s="80"/>
      <c r="AX37471" s="80"/>
      <c r="AY37471" s="80"/>
      <c r="AZ37471" s="80"/>
      <c r="BA37471" s="80"/>
      <c r="BB37471" s="80"/>
    </row>
    <row r="37472" spans="9:54" x14ac:dyDescent="0.25">
      <c r="I37472" s="80"/>
      <c r="AX37472" s="80"/>
      <c r="AY37472" s="80"/>
      <c r="AZ37472" s="80"/>
      <c r="BA37472" s="80"/>
      <c r="BB37472" s="80"/>
    </row>
    <row r="37473" spans="9:54" x14ac:dyDescent="0.25">
      <c r="I37473" s="80"/>
      <c r="AX37473" s="80"/>
      <c r="AY37473" s="80"/>
      <c r="AZ37473" s="80"/>
      <c r="BA37473" s="80"/>
      <c r="BB37473" s="80"/>
    </row>
    <row r="37474" spans="9:54" x14ac:dyDescent="0.25">
      <c r="I37474" s="80"/>
      <c r="AX37474" s="80"/>
      <c r="AY37474" s="80"/>
      <c r="AZ37474" s="80"/>
      <c r="BA37474" s="80"/>
      <c r="BB37474" s="80"/>
    </row>
    <row r="37475" spans="9:54" x14ac:dyDescent="0.25">
      <c r="I37475" s="80"/>
      <c r="AX37475" s="80"/>
      <c r="AY37475" s="80"/>
      <c r="AZ37475" s="80"/>
      <c r="BA37475" s="80"/>
      <c r="BB37475" s="80"/>
    </row>
    <row r="37476" spans="9:54" x14ac:dyDescent="0.25">
      <c r="I37476" s="80"/>
      <c r="AX37476" s="80"/>
      <c r="AY37476" s="80"/>
      <c r="AZ37476" s="80"/>
      <c r="BA37476" s="80"/>
      <c r="BB37476" s="80"/>
    </row>
    <row r="37477" spans="9:54" x14ac:dyDescent="0.25">
      <c r="I37477" s="80"/>
      <c r="AX37477" s="80"/>
      <c r="AY37477" s="80"/>
      <c r="AZ37477" s="80"/>
      <c r="BA37477" s="80"/>
      <c r="BB37477" s="80"/>
    </row>
    <row r="37478" spans="9:54" x14ac:dyDescent="0.25">
      <c r="I37478" s="80"/>
      <c r="AX37478" s="80"/>
      <c r="AY37478" s="80"/>
      <c r="AZ37478" s="80"/>
      <c r="BA37478" s="80"/>
      <c r="BB37478" s="80"/>
    </row>
    <row r="37479" spans="9:54" x14ac:dyDescent="0.25">
      <c r="I37479" s="80"/>
      <c r="AX37479" s="80"/>
      <c r="AY37479" s="80"/>
      <c r="AZ37479" s="80"/>
      <c r="BA37479" s="80"/>
      <c r="BB37479" s="80"/>
    </row>
    <row r="37480" spans="9:54" x14ac:dyDescent="0.25">
      <c r="I37480" s="80"/>
      <c r="AX37480" s="80"/>
      <c r="AY37480" s="80"/>
      <c r="AZ37480" s="80"/>
      <c r="BA37480" s="80"/>
      <c r="BB37480" s="80"/>
    </row>
    <row r="37481" spans="9:54" x14ac:dyDescent="0.25">
      <c r="I37481" s="80"/>
      <c r="AX37481" s="80"/>
      <c r="AY37481" s="80"/>
      <c r="AZ37481" s="80"/>
      <c r="BA37481" s="80"/>
      <c r="BB37481" s="80"/>
    </row>
    <row r="37482" spans="9:54" x14ac:dyDescent="0.25">
      <c r="I37482" s="80"/>
      <c r="AX37482" s="80"/>
      <c r="AY37482" s="80"/>
      <c r="AZ37482" s="80"/>
      <c r="BA37482" s="80"/>
      <c r="BB37482" s="80"/>
    </row>
    <row r="37483" spans="9:54" x14ac:dyDescent="0.25">
      <c r="I37483" s="80"/>
      <c r="AX37483" s="80"/>
      <c r="AY37483" s="80"/>
      <c r="AZ37483" s="80"/>
      <c r="BA37483" s="80"/>
      <c r="BB37483" s="80"/>
    </row>
    <row r="37484" spans="9:54" x14ac:dyDescent="0.25">
      <c r="I37484" s="80"/>
      <c r="AX37484" s="80"/>
      <c r="AY37484" s="80"/>
      <c r="AZ37484" s="80"/>
      <c r="BA37484" s="80"/>
      <c r="BB37484" s="80"/>
    </row>
    <row r="37485" spans="9:54" x14ac:dyDescent="0.25">
      <c r="I37485" s="80"/>
      <c r="AX37485" s="80"/>
      <c r="AY37485" s="80"/>
      <c r="AZ37485" s="80"/>
      <c r="BA37485" s="80"/>
      <c r="BB37485" s="80"/>
    </row>
    <row r="37486" spans="9:54" x14ac:dyDescent="0.25">
      <c r="I37486" s="80"/>
      <c r="AX37486" s="80"/>
      <c r="AY37486" s="80"/>
      <c r="AZ37486" s="80"/>
      <c r="BA37486" s="80"/>
      <c r="BB37486" s="80"/>
    </row>
    <row r="37487" spans="9:54" x14ac:dyDescent="0.25">
      <c r="I37487" s="80"/>
      <c r="AX37487" s="80"/>
      <c r="AY37487" s="80"/>
      <c r="AZ37487" s="80"/>
      <c r="BA37487" s="80"/>
      <c r="BB37487" s="80"/>
    </row>
    <row r="37488" spans="9:54" x14ac:dyDescent="0.25">
      <c r="I37488" s="80"/>
      <c r="AX37488" s="80"/>
      <c r="AY37488" s="80"/>
      <c r="AZ37488" s="80"/>
      <c r="BA37488" s="80"/>
      <c r="BB37488" s="80"/>
    </row>
    <row r="37489" spans="9:54" x14ac:dyDescent="0.25">
      <c r="I37489" s="80"/>
      <c r="AX37489" s="80"/>
      <c r="AY37489" s="80"/>
      <c r="AZ37489" s="80"/>
      <c r="BA37489" s="80"/>
      <c r="BB37489" s="80"/>
    </row>
    <row r="37490" spans="9:54" x14ac:dyDescent="0.25">
      <c r="I37490" s="80"/>
      <c r="AX37490" s="80"/>
      <c r="AY37490" s="80"/>
      <c r="AZ37490" s="80"/>
      <c r="BA37490" s="80"/>
      <c r="BB37490" s="80"/>
    </row>
    <row r="37491" spans="9:54" x14ac:dyDescent="0.25">
      <c r="I37491" s="80"/>
      <c r="AX37491" s="80"/>
      <c r="AY37491" s="80"/>
      <c r="AZ37491" s="80"/>
      <c r="BA37491" s="80"/>
      <c r="BB37491" s="80"/>
    </row>
    <row r="37492" spans="9:54" x14ac:dyDescent="0.25">
      <c r="I37492" s="80"/>
      <c r="AX37492" s="80"/>
      <c r="AY37492" s="80"/>
      <c r="AZ37492" s="80"/>
      <c r="BA37492" s="80"/>
      <c r="BB37492" s="80"/>
    </row>
    <row r="37493" spans="9:54" x14ac:dyDescent="0.25">
      <c r="I37493" s="80"/>
      <c r="AX37493" s="80"/>
      <c r="AY37493" s="80"/>
      <c r="AZ37493" s="80"/>
      <c r="BA37493" s="80"/>
      <c r="BB37493" s="80"/>
    </row>
    <row r="37494" spans="9:54" x14ac:dyDescent="0.25">
      <c r="I37494" s="80"/>
      <c r="AX37494" s="80"/>
      <c r="AY37494" s="80"/>
      <c r="AZ37494" s="80"/>
      <c r="BA37494" s="80"/>
      <c r="BB37494" s="80"/>
    </row>
    <row r="37495" spans="9:54" x14ac:dyDescent="0.25">
      <c r="I37495" s="80"/>
      <c r="AX37495" s="80"/>
      <c r="AY37495" s="80"/>
      <c r="AZ37495" s="80"/>
      <c r="BA37495" s="80"/>
      <c r="BB37495" s="80"/>
    </row>
    <row r="37496" spans="9:54" x14ac:dyDescent="0.25">
      <c r="I37496" s="80"/>
      <c r="AX37496" s="80"/>
      <c r="AY37496" s="80"/>
      <c r="AZ37496" s="80"/>
      <c r="BA37496" s="80"/>
      <c r="BB37496" s="80"/>
    </row>
    <row r="37497" spans="9:54" x14ac:dyDescent="0.25">
      <c r="I37497" s="80"/>
      <c r="AX37497" s="80"/>
      <c r="AY37497" s="80"/>
      <c r="AZ37497" s="80"/>
      <c r="BA37497" s="80"/>
      <c r="BB37497" s="80"/>
    </row>
    <row r="37498" spans="9:54" x14ac:dyDescent="0.25">
      <c r="I37498" s="80"/>
      <c r="AX37498" s="80"/>
      <c r="AY37498" s="80"/>
      <c r="AZ37498" s="80"/>
      <c r="BA37498" s="80"/>
      <c r="BB37498" s="80"/>
    </row>
    <row r="37499" spans="9:54" x14ac:dyDescent="0.25">
      <c r="I37499" s="80"/>
      <c r="AX37499" s="80"/>
      <c r="AY37499" s="80"/>
      <c r="AZ37499" s="80"/>
      <c r="BA37499" s="80"/>
      <c r="BB37499" s="80"/>
    </row>
    <row r="37500" spans="9:54" x14ac:dyDescent="0.25">
      <c r="I37500" s="80"/>
      <c r="AX37500" s="80"/>
      <c r="AY37500" s="80"/>
      <c r="AZ37500" s="80"/>
      <c r="BA37500" s="80"/>
      <c r="BB37500" s="80"/>
    </row>
    <row r="37501" spans="9:54" x14ac:dyDescent="0.25">
      <c r="I37501" s="80"/>
      <c r="AX37501" s="80"/>
      <c r="AY37501" s="80"/>
      <c r="AZ37501" s="80"/>
      <c r="BA37501" s="80"/>
      <c r="BB37501" s="80"/>
    </row>
    <row r="37502" spans="9:54" x14ac:dyDescent="0.25">
      <c r="I37502" s="80"/>
      <c r="AX37502" s="80"/>
      <c r="AY37502" s="80"/>
      <c r="AZ37502" s="80"/>
      <c r="BA37502" s="80"/>
      <c r="BB37502" s="80"/>
    </row>
    <row r="37503" spans="9:54" x14ac:dyDescent="0.25">
      <c r="I37503" s="80"/>
      <c r="AX37503" s="80"/>
      <c r="AY37503" s="80"/>
      <c r="AZ37503" s="80"/>
      <c r="BA37503" s="80"/>
      <c r="BB37503" s="80"/>
    </row>
    <row r="37504" spans="9:54" x14ac:dyDescent="0.25">
      <c r="I37504" s="80"/>
      <c r="AX37504" s="80"/>
      <c r="AY37504" s="80"/>
      <c r="AZ37504" s="80"/>
      <c r="BA37504" s="80"/>
      <c r="BB37504" s="80"/>
    </row>
    <row r="37505" spans="9:54" x14ac:dyDescent="0.25">
      <c r="I37505" s="80"/>
      <c r="AX37505" s="80"/>
      <c r="AY37505" s="80"/>
      <c r="AZ37505" s="80"/>
      <c r="BA37505" s="80"/>
      <c r="BB37505" s="80"/>
    </row>
    <row r="37506" spans="9:54" x14ac:dyDescent="0.25">
      <c r="I37506" s="80"/>
      <c r="AX37506" s="80"/>
      <c r="AY37506" s="80"/>
      <c r="AZ37506" s="80"/>
      <c r="BA37506" s="80"/>
      <c r="BB37506" s="80"/>
    </row>
    <row r="37507" spans="9:54" x14ac:dyDescent="0.25">
      <c r="I37507" s="80"/>
      <c r="AX37507" s="80"/>
      <c r="AY37507" s="80"/>
      <c r="AZ37507" s="80"/>
      <c r="BA37507" s="80"/>
      <c r="BB37507" s="80"/>
    </row>
    <row r="37508" spans="9:54" x14ac:dyDescent="0.25">
      <c r="I37508" s="80"/>
      <c r="AX37508" s="80"/>
      <c r="AY37508" s="80"/>
      <c r="AZ37508" s="80"/>
      <c r="BA37508" s="80"/>
      <c r="BB37508" s="80"/>
    </row>
    <row r="37509" spans="9:54" x14ac:dyDescent="0.25">
      <c r="I37509" s="80"/>
      <c r="AX37509" s="80"/>
      <c r="AY37509" s="80"/>
      <c r="AZ37509" s="80"/>
      <c r="BA37509" s="80"/>
      <c r="BB37509" s="80"/>
    </row>
    <row r="37510" spans="9:54" x14ac:dyDescent="0.25">
      <c r="I37510" s="80"/>
      <c r="AX37510" s="80"/>
      <c r="AY37510" s="80"/>
      <c r="AZ37510" s="80"/>
      <c r="BA37510" s="80"/>
      <c r="BB37510" s="80"/>
    </row>
    <row r="37511" spans="9:54" x14ac:dyDescent="0.25">
      <c r="I37511" s="80"/>
      <c r="AX37511" s="80"/>
      <c r="AY37511" s="80"/>
      <c r="AZ37511" s="80"/>
      <c r="BA37511" s="80"/>
      <c r="BB37511" s="80"/>
    </row>
    <row r="37512" spans="9:54" x14ac:dyDescent="0.25">
      <c r="I37512" s="80"/>
      <c r="AX37512" s="80"/>
      <c r="AY37512" s="80"/>
      <c r="AZ37512" s="80"/>
      <c r="BA37512" s="80"/>
      <c r="BB37512" s="80"/>
    </row>
    <row r="37513" spans="9:54" x14ac:dyDescent="0.25">
      <c r="I37513" s="80"/>
      <c r="AX37513" s="80"/>
      <c r="AY37513" s="80"/>
      <c r="AZ37513" s="80"/>
      <c r="BA37513" s="80"/>
      <c r="BB37513" s="80"/>
    </row>
    <row r="37514" spans="9:54" x14ac:dyDescent="0.25">
      <c r="I37514" s="80"/>
      <c r="AX37514" s="80"/>
      <c r="AY37514" s="80"/>
      <c r="AZ37514" s="80"/>
      <c r="BA37514" s="80"/>
      <c r="BB37514" s="80"/>
    </row>
    <row r="37515" spans="9:54" x14ac:dyDescent="0.25">
      <c r="I37515" s="80"/>
      <c r="AX37515" s="80"/>
      <c r="AY37515" s="80"/>
      <c r="AZ37515" s="80"/>
      <c r="BA37515" s="80"/>
      <c r="BB37515" s="80"/>
    </row>
    <row r="37516" spans="9:54" x14ac:dyDescent="0.25">
      <c r="I37516" s="80"/>
      <c r="AX37516" s="80"/>
      <c r="AY37516" s="80"/>
      <c r="AZ37516" s="80"/>
      <c r="BA37516" s="80"/>
      <c r="BB37516" s="80"/>
    </row>
    <row r="37517" spans="9:54" x14ac:dyDescent="0.25">
      <c r="I37517" s="80"/>
      <c r="AX37517" s="80"/>
      <c r="AY37517" s="80"/>
      <c r="AZ37517" s="80"/>
      <c r="BA37517" s="80"/>
      <c r="BB37517" s="80"/>
    </row>
    <row r="37518" spans="9:54" x14ac:dyDescent="0.25">
      <c r="I37518" s="80"/>
      <c r="AX37518" s="80"/>
      <c r="AY37518" s="80"/>
      <c r="AZ37518" s="80"/>
      <c r="BA37518" s="80"/>
      <c r="BB37518" s="80"/>
    </row>
    <row r="37519" spans="9:54" x14ac:dyDescent="0.25">
      <c r="I37519" s="80"/>
      <c r="AX37519" s="80"/>
      <c r="AY37519" s="80"/>
      <c r="AZ37519" s="80"/>
      <c r="BA37519" s="80"/>
      <c r="BB37519" s="80"/>
    </row>
    <row r="37520" spans="9:54" x14ac:dyDescent="0.25">
      <c r="I37520" s="80"/>
      <c r="AX37520" s="80"/>
      <c r="AY37520" s="80"/>
      <c r="AZ37520" s="80"/>
      <c r="BA37520" s="80"/>
      <c r="BB37520" s="80"/>
    </row>
    <row r="37521" spans="9:54" x14ac:dyDescent="0.25">
      <c r="I37521" s="80"/>
      <c r="AX37521" s="80"/>
      <c r="AY37521" s="80"/>
      <c r="AZ37521" s="80"/>
      <c r="BA37521" s="80"/>
      <c r="BB37521" s="80"/>
    </row>
    <row r="37522" spans="9:54" x14ac:dyDescent="0.25">
      <c r="I37522" s="80"/>
      <c r="AX37522" s="80"/>
      <c r="AY37522" s="80"/>
      <c r="AZ37522" s="80"/>
      <c r="BA37522" s="80"/>
      <c r="BB37522" s="80"/>
    </row>
    <row r="37523" spans="9:54" x14ac:dyDescent="0.25">
      <c r="I37523" s="80"/>
      <c r="AX37523" s="80"/>
      <c r="AY37523" s="80"/>
      <c r="AZ37523" s="80"/>
      <c r="BA37523" s="80"/>
      <c r="BB37523" s="80"/>
    </row>
    <row r="37524" spans="9:54" x14ac:dyDescent="0.25">
      <c r="I37524" s="80"/>
      <c r="AX37524" s="80"/>
      <c r="AY37524" s="80"/>
      <c r="AZ37524" s="80"/>
      <c r="BA37524" s="80"/>
      <c r="BB37524" s="80"/>
    </row>
    <row r="37525" spans="9:54" x14ac:dyDescent="0.25">
      <c r="I37525" s="80"/>
      <c r="AX37525" s="80"/>
      <c r="AY37525" s="80"/>
      <c r="AZ37525" s="80"/>
      <c r="BA37525" s="80"/>
      <c r="BB37525" s="80"/>
    </row>
    <row r="37526" spans="9:54" x14ac:dyDescent="0.25">
      <c r="I37526" s="80"/>
      <c r="AX37526" s="80"/>
      <c r="AY37526" s="80"/>
      <c r="AZ37526" s="80"/>
      <c r="BA37526" s="80"/>
      <c r="BB37526" s="80"/>
    </row>
    <row r="37527" spans="9:54" x14ac:dyDescent="0.25">
      <c r="I37527" s="80"/>
      <c r="AX37527" s="80"/>
      <c r="AY37527" s="80"/>
      <c r="AZ37527" s="80"/>
      <c r="BA37527" s="80"/>
      <c r="BB37527" s="80"/>
    </row>
    <row r="37528" spans="9:54" x14ac:dyDescent="0.25">
      <c r="I37528" s="80"/>
      <c r="AX37528" s="80"/>
      <c r="AY37528" s="80"/>
      <c r="AZ37528" s="80"/>
      <c r="BA37528" s="80"/>
      <c r="BB37528" s="80"/>
    </row>
    <row r="37529" spans="9:54" x14ac:dyDescent="0.25">
      <c r="I37529" s="80"/>
      <c r="AX37529" s="80"/>
      <c r="AY37529" s="80"/>
      <c r="AZ37529" s="80"/>
      <c r="BA37529" s="80"/>
      <c r="BB37529" s="80"/>
    </row>
    <row r="37530" spans="9:54" x14ac:dyDescent="0.25">
      <c r="I37530" s="80"/>
      <c r="AX37530" s="80"/>
      <c r="AY37530" s="80"/>
      <c r="AZ37530" s="80"/>
      <c r="BA37530" s="80"/>
      <c r="BB37530" s="80"/>
    </row>
    <row r="37531" spans="9:54" x14ac:dyDescent="0.25">
      <c r="I37531" s="80"/>
      <c r="AX37531" s="80"/>
      <c r="AY37531" s="80"/>
      <c r="AZ37531" s="80"/>
      <c r="BA37531" s="80"/>
      <c r="BB37531" s="80"/>
    </row>
    <row r="37532" spans="9:54" x14ac:dyDescent="0.25">
      <c r="I37532" s="80"/>
      <c r="AX37532" s="80"/>
      <c r="AY37532" s="80"/>
      <c r="AZ37532" s="80"/>
      <c r="BA37532" s="80"/>
      <c r="BB37532" s="80"/>
    </row>
    <row r="37533" spans="9:54" x14ac:dyDescent="0.25">
      <c r="I37533" s="80"/>
      <c r="AX37533" s="80"/>
      <c r="AY37533" s="80"/>
      <c r="AZ37533" s="80"/>
      <c r="BA37533" s="80"/>
      <c r="BB37533" s="80"/>
    </row>
    <row r="37534" spans="9:54" x14ac:dyDescent="0.25">
      <c r="I37534" s="80"/>
      <c r="AX37534" s="80"/>
      <c r="AY37534" s="80"/>
      <c r="AZ37534" s="80"/>
      <c r="BA37534" s="80"/>
      <c r="BB37534" s="80"/>
    </row>
    <row r="37535" spans="9:54" x14ac:dyDescent="0.25">
      <c r="I37535" s="80"/>
      <c r="AX37535" s="80"/>
      <c r="AY37535" s="80"/>
      <c r="AZ37535" s="80"/>
      <c r="BA37535" s="80"/>
      <c r="BB37535" s="80"/>
    </row>
    <row r="37536" spans="9:54" x14ac:dyDescent="0.25">
      <c r="I37536" s="80"/>
      <c r="AX37536" s="80"/>
      <c r="AY37536" s="80"/>
      <c r="AZ37536" s="80"/>
      <c r="BA37536" s="80"/>
      <c r="BB37536" s="80"/>
    </row>
    <row r="37537" spans="9:54" x14ac:dyDescent="0.25">
      <c r="I37537" s="80"/>
      <c r="AX37537" s="80"/>
      <c r="AY37537" s="80"/>
      <c r="AZ37537" s="80"/>
      <c r="BA37537" s="80"/>
      <c r="BB37537" s="80"/>
    </row>
    <row r="37538" spans="9:54" x14ac:dyDescent="0.25">
      <c r="I37538" s="80"/>
      <c r="AX37538" s="80"/>
      <c r="AY37538" s="80"/>
      <c r="AZ37538" s="80"/>
      <c r="BA37538" s="80"/>
      <c r="BB37538" s="80"/>
    </row>
    <row r="37539" spans="9:54" x14ac:dyDescent="0.25">
      <c r="I37539" s="80"/>
      <c r="AX37539" s="80"/>
      <c r="AY37539" s="80"/>
      <c r="AZ37539" s="80"/>
      <c r="BA37539" s="80"/>
      <c r="BB37539" s="80"/>
    </row>
    <row r="37540" spans="9:54" x14ac:dyDescent="0.25">
      <c r="I37540" s="80"/>
      <c r="AX37540" s="80"/>
      <c r="AY37540" s="80"/>
      <c r="AZ37540" s="80"/>
      <c r="BA37540" s="80"/>
      <c r="BB37540" s="80"/>
    </row>
    <row r="37541" spans="9:54" x14ac:dyDescent="0.25">
      <c r="I37541" s="80"/>
      <c r="AX37541" s="80"/>
      <c r="AY37541" s="80"/>
      <c r="AZ37541" s="80"/>
      <c r="BA37541" s="80"/>
      <c r="BB37541" s="80"/>
    </row>
    <row r="37542" spans="9:54" x14ac:dyDescent="0.25">
      <c r="I37542" s="80"/>
      <c r="AX37542" s="80"/>
      <c r="AY37542" s="80"/>
      <c r="AZ37542" s="80"/>
      <c r="BA37542" s="80"/>
      <c r="BB37542" s="80"/>
    </row>
    <row r="37543" spans="9:54" x14ac:dyDescent="0.25">
      <c r="I37543" s="80"/>
      <c r="AX37543" s="80"/>
      <c r="AY37543" s="80"/>
      <c r="AZ37543" s="80"/>
      <c r="BA37543" s="80"/>
      <c r="BB37543" s="80"/>
    </row>
    <row r="37544" spans="9:54" x14ac:dyDescent="0.25">
      <c r="I37544" s="80"/>
      <c r="AX37544" s="80"/>
      <c r="AY37544" s="80"/>
      <c r="AZ37544" s="80"/>
      <c r="BA37544" s="80"/>
      <c r="BB37544" s="80"/>
    </row>
    <row r="37545" spans="9:54" x14ac:dyDescent="0.25">
      <c r="I37545" s="80"/>
      <c r="AX37545" s="80"/>
      <c r="AY37545" s="80"/>
      <c r="AZ37545" s="80"/>
      <c r="BA37545" s="80"/>
      <c r="BB37545" s="80"/>
    </row>
    <row r="37546" spans="9:54" x14ac:dyDescent="0.25">
      <c r="I37546" s="80"/>
      <c r="AX37546" s="80"/>
      <c r="AY37546" s="80"/>
      <c r="AZ37546" s="80"/>
      <c r="BA37546" s="80"/>
      <c r="BB37546" s="80"/>
    </row>
    <row r="37547" spans="9:54" x14ac:dyDescent="0.25">
      <c r="I37547" s="80"/>
      <c r="AX37547" s="80"/>
      <c r="AY37547" s="80"/>
      <c r="AZ37547" s="80"/>
      <c r="BA37547" s="80"/>
      <c r="BB37547" s="80"/>
    </row>
    <row r="37548" spans="9:54" x14ac:dyDescent="0.25">
      <c r="I37548" s="80"/>
      <c r="AX37548" s="80"/>
      <c r="AY37548" s="80"/>
      <c r="AZ37548" s="80"/>
      <c r="BA37548" s="80"/>
      <c r="BB37548" s="80"/>
    </row>
    <row r="37549" spans="9:54" x14ac:dyDescent="0.25">
      <c r="I37549" s="80"/>
      <c r="AX37549" s="80"/>
      <c r="AY37549" s="80"/>
      <c r="AZ37549" s="80"/>
      <c r="BA37549" s="80"/>
      <c r="BB37549" s="80"/>
    </row>
    <row r="37550" spans="9:54" x14ac:dyDescent="0.25">
      <c r="I37550" s="80"/>
      <c r="AX37550" s="80"/>
      <c r="AY37550" s="80"/>
      <c r="AZ37550" s="80"/>
      <c r="BA37550" s="80"/>
      <c r="BB37550" s="80"/>
    </row>
    <row r="37551" spans="9:54" x14ac:dyDescent="0.25">
      <c r="I37551" s="80"/>
      <c r="AX37551" s="80"/>
      <c r="AY37551" s="80"/>
      <c r="AZ37551" s="80"/>
      <c r="BA37551" s="80"/>
      <c r="BB37551" s="80"/>
    </row>
    <row r="37552" spans="9:54" x14ac:dyDescent="0.25">
      <c r="I37552" s="80"/>
      <c r="AX37552" s="80"/>
      <c r="AY37552" s="80"/>
      <c r="AZ37552" s="80"/>
      <c r="BA37552" s="80"/>
      <c r="BB37552" s="80"/>
    </row>
    <row r="37553" spans="9:54" x14ac:dyDescent="0.25">
      <c r="I37553" s="80"/>
      <c r="AX37553" s="80"/>
      <c r="AY37553" s="80"/>
      <c r="AZ37553" s="80"/>
      <c r="BA37553" s="80"/>
      <c r="BB37553" s="80"/>
    </row>
    <row r="37554" spans="9:54" x14ac:dyDescent="0.25">
      <c r="I37554" s="80"/>
      <c r="AX37554" s="80"/>
      <c r="AY37554" s="80"/>
      <c r="AZ37554" s="80"/>
      <c r="BA37554" s="80"/>
      <c r="BB37554" s="80"/>
    </row>
    <row r="37555" spans="9:54" x14ac:dyDescent="0.25">
      <c r="I37555" s="80"/>
      <c r="AX37555" s="80"/>
      <c r="AY37555" s="80"/>
      <c r="AZ37555" s="80"/>
      <c r="BA37555" s="80"/>
      <c r="BB37555" s="80"/>
    </row>
    <row r="37556" spans="9:54" x14ac:dyDescent="0.25">
      <c r="I37556" s="80"/>
      <c r="AX37556" s="80"/>
      <c r="AY37556" s="80"/>
      <c r="AZ37556" s="80"/>
      <c r="BA37556" s="80"/>
      <c r="BB37556" s="80"/>
    </row>
    <row r="37557" spans="9:54" x14ac:dyDescent="0.25">
      <c r="I37557" s="80"/>
      <c r="AX37557" s="80"/>
      <c r="AY37557" s="80"/>
      <c r="AZ37557" s="80"/>
      <c r="BA37557" s="80"/>
      <c r="BB37557" s="80"/>
    </row>
    <row r="37558" spans="9:54" x14ac:dyDescent="0.25">
      <c r="I37558" s="80"/>
      <c r="AX37558" s="80"/>
      <c r="AY37558" s="80"/>
      <c r="AZ37558" s="80"/>
      <c r="BA37558" s="80"/>
      <c r="BB37558" s="80"/>
    </row>
    <row r="37559" spans="9:54" x14ac:dyDescent="0.25">
      <c r="I37559" s="80"/>
      <c r="AX37559" s="80"/>
      <c r="AY37559" s="80"/>
      <c r="AZ37559" s="80"/>
      <c r="BA37559" s="80"/>
      <c r="BB37559" s="80"/>
    </row>
    <row r="37560" spans="9:54" x14ac:dyDescent="0.25">
      <c r="I37560" s="80"/>
      <c r="AX37560" s="80"/>
      <c r="AY37560" s="80"/>
      <c r="AZ37560" s="80"/>
      <c r="BA37560" s="80"/>
      <c r="BB37560" s="80"/>
    </row>
    <row r="37561" spans="9:54" x14ac:dyDescent="0.25">
      <c r="I37561" s="80"/>
      <c r="AX37561" s="80"/>
      <c r="AY37561" s="80"/>
      <c r="AZ37561" s="80"/>
      <c r="BA37561" s="80"/>
      <c r="BB37561" s="80"/>
    </row>
    <row r="37562" spans="9:54" x14ac:dyDescent="0.25">
      <c r="I37562" s="80"/>
      <c r="AX37562" s="80"/>
      <c r="AY37562" s="80"/>
      <c r="AZ37562" s="80"/>
      <c r="BA37562" s="80"/>
      <c r="BB37562" s="80"/>
    </row>
    <row r="37563" spans="9:54" x14ac:dyDescent="0.25">
      <c r="I37563" s="80"/>
      <c r="AX37563" s="80"/>
      <c r="AY37563" s="80"/>
      <c r="AZ37563" s="80"/>
      <c r="BA37563" s="80"/>
      <c r="BB37563" s="80"/>
    </row>
    <row r="37564" spans="9:54" x14ac:dyDescent="0.25">
      <c r="I37564" s="80"/>
      <c r="AX37564" s="80"/>
      <c r="AY37564" s="80"/>
      <c r="AZ37564" s="80"/>
      <c r="BA37564" s="80"/>
      <c r="BB37564" s="80"/>
    </row>
    <row r="37565" spans="9:54" x14ac:dyDescent="0.25">
      <c r="I37565" s="80"/>
      <c r="AX37565" s="80"/>
      <c r="AY37565" s="80"/>
      <c r="AZ37565" s="80"/>
      <c r="BA37565" s="80"/>
      <c r="BB37565" s="80"/>
    </row>
    <row r="37566" spans="9:54" x14ac:dyDescent="0.25">
      <c r="I37566" s="80"/>
      <c r="AX37566" s="80"/>
      <c r="AY37566" s="80"/>
      <c r="AZ37566" s="80"/>
      <c r="BA37566" s="80"/>
      <c r="BB37566" s="80"/>
    </row>
    <row r="37567" spans="9:54" x14ac:dyDescent="0.25">
      <c r="I37567" s="80"/>
      <c r="AX37567" s="80"/>
      <c r="AY37567" s="80"/>
      <c r="AZ37567" s="80"/>
      <c r="BA37567" s="80"/>
      <c r="BB37567" s="80"/>
    </row>
    <row r="37568" spans="9:54" x14ac:dyDescent="0.25">
      <c r="I37568" s="80"/>
      <c r="AX37568" s="80"/>
      <c r="AY37568" s="80"/>
      <c r="AZ37568" s="80"/>
      <c r="BA37568" s="80"/>
      <c r="BB37568" s="80"/>
    </row>
    <row r="37569" spans="9:54" x14ac:dyDescent="0.25">
      <c r="I37569" s="80"/>
      <c r="AX37569" s="80"/>
      <c r="AY37569" s="80"/>
      <c r="AZ37569" s="80"/>
      <c r="BA37569" s="80"/>
      <c r="BB37569" s="80"/>
    </row>
    <row r="37570" spans="9:54" x14ac:dyDescent="0.25">
      <c r="I37570" s="80"/>
      <c r="AX37570" s="80"/>
      <c r="AY37570" s="80"/>
      <c r="AZ37570" s="80"/>
      <c r="BA37570" s="80"/>
      <c r="BB37570" s="80"/>
    </row>
    <row r="37571" spans="9:54" x14ac:dyDescent="0.25">
      <c r="I37571" s="80"/>
      <c r="AX37571" s="80"/>
      <c r="AY37571" s="80"/>
      <c r="AZ37571" s="80"/>
      <c r="BA37571" s="80"/>
      <c r="BB37571" s="80"/>
    </row>
    <row r="37572" spans="9:54" x14ac:dyDescent="0.25">
      <c r="I37572" s="80"/>
      <c r="AX37572" s="80"/>
      <c r="AY37572" s="80"/>
      <c r="AZ37572" s="80"/>
      <c r="BA37572" s="80"/>
      <c r="BB37572" s="80"/>
    </row>
    <row r="37573" spans="9:54" x14ac:dyDescent="0.25">
      <c r="I37573" s="80"/>
      <c r="AX37573" s="80"/>
      <c r="AY37573" s="80"/>
      <c r="AZ37573" s="80"/>
      <c r="BA37573" s="80"/>
      <c r="BB37573" s="80"/>
    </row>
    <row r="37574" spans="9:54" x14ac:dyDescent="0.25">
      <c r="I37574" s="80"/>
      <c r="AX37574" s="80"/>
      <c r="AY37574" s="80"/>
      <c r="AZ37574" s="80"/>
      <c r="BA37574" s="80"/>
      <c r="BB37574" s="80"/>
    </row>
    <row r="37575" spans="9:54" x14ac:dyDescent="0.25">
      <c r="I37575" s="80"/>
      <c r="AX37575" s="80"/>
      <c r="AY37575" s="80"/>
      <c r="AZ37575" s="80"/>
      <c r="BA37575" s="80"/>
      <c r="BB37575" s="80"/>
    </row>
    <row r="37576" spans="9:54" x14ac:dyDescent="0.25">
      <c r="I37576" s="80"/>
      <c r="AX37576" s="80"/>
      <c r="AY37576" s="80"/>
      <c r="AZ37576" s="80"/>
      <c r="BA37576" s="80"/>
      <c r="BB37576" s="80"/>
    </row>
    <row r="37577" spans="9:54" x14ac:dyDescent="0.25">
      <c r="I37577" s="80"/>
      <c r="AX37577" s="80"/>
      <c r="AY37577" s="80"/>
      <c r="AZ37577" s="80"/>
      <c r="BA37577" s="80"/>
      <c r="BB37577" s="80"/>
    </row>
    <row r="37578" spans="9:54" x14ac:dyDescent="0.25">
      <c r="I37578" s="80"/>
      <c r="AX37578" s="80"/>
      <c r="AY37578" s="80"/>
      <c r="AZ37578" s="80"/>
      <c r="BA37578" s="80"/>
      <c r="BB37578" s="80"/>
    </row>
    <row r="37579" spans="9:54" x14ac:dyDescent="0.25">
      <c r="I37579" s="80"/>
      <c r="AX37579" s="80"/>
      <c r="AY37579" s="80"/>
      <c r="AZ37579" s="80"/>
      <c r="BA37579" s="80"/>
      <c r="BB37579" s="80"/>
    </row>
    <row r="37580" spans="9:54" x14ac:dyDescent="0.25">
      <c r="I37580" s="80"/>
      <c r="AX37580" s="80"/>
      <c r="AY37580" s="80"/>
      <c r="AZ37580" s="80"/>
      <c r="BA37580" s="80"/>
      <c r="BB37580" s="80"/>
    </row>
    <row r="37581" spans="9:54" x14ac:dyDescent="0.25">
      <c r="I37581" s="80"/>
      <c r="AX37581" s="80"/>
      <c r="AY37581" s="80"/>
      <c r="AZ37581" s="80"/>
      <c r="BA37581" s="80"/>
      <c r="BB37581" s="80"/>
    </row>
    <row r="37582" spans="9:54" x14ac:dyDescent="0.25">
      <c r="I37582" s="80"/>
      <c r="AX37582" s="80"/>
      <c r="AY37582" s="80"/>
      <c r="AZ37582" s="80"/>
      <c r="BA37582" s="80"/>
      <c r="BB37582" s="80"/>
    </row>
    <row r="37583" spans="9:54" x14ac:dyDescent="0.25">
      <c r="I37583" s="80"/>
      <c r="AX37583" s="80"/>
      <c r="AY37583" s="80"/>
      <c r="AZ37583" s="80"/>
      <c r="BA37583" s="80"/>
      <c r="BB37583" s="80"/>
    </row>
    <row r="37584" spans="9:54" x14ac:dyDescent="0.25">
      <c r="I37584" s="80"/>
      <c r="AX37584" s="80"/>
      <c r="AY37584" s="80"/>
      <c r="AZ37584" s="80"/>
      <c r="BA37584" s="80"/>
      <c r="BB37584" s="80"/>
    </row>
    <row r="37585" spans="9:54" x14ac:dyDescent="0.25">
      <c r="I37585" s="80"/>
      <c r="AX37585" s="80"/>
      <c r="AY37585" s="80"/>
      <c r="AZ37585" s="80"/>
      <c r="BA37585" s="80"/>
      <c r="BB37585" s="80"/>
    </row>
    <row r="37586" spans="9:54" x14ac:dyDescent="0.25">
      <c r="I37586" s="80"/>
      <c r="AX37586" s="80"/>
      <c r="AY37586" s="80"/>
      <c r="AZ37586" s="80"/>
      <c r="BA37586" s="80"/>
      <c r="BB37586" s="80"/>
    </row>
    <row r="37587" spans="9:54" x14ac:dyDescent="0.25">
      <c r="I37587" s="80"/>
      <c r="AX37587" s="80"/>
      <c r="AY37587" s="80"/>
      <c r="AZ37587" s="80"/>
      <c r="BA37587" s="80"/>
      <c r="BB37587" s="80"/>
    </row>
    <row r="37588" spans="9:54" x14ac:dyDescent="0.25">
      <c r="I37588" s="80"/>
      <c r="AX37588" s="80"/>
      <c r="AY37588" s="80"/>
      <c r="AZ37588" s="80"/>
      <c r="BA37588" s="80"/>
      <c r="BB37588" s="80"/>
    </row>
    <row r="37589" spans="9:54" x14ac:dyDescent="0.25">
      <c r="I37589" s="80"/>
      <c r="AX37589" s="80"/>
      <c r="AY37589" s="80"/>
      <c r="AZ37589" s="80"/>
      <c r="BA37589" s="80"/>
      <c r="BB37589" s="80"/>
    </row>
    <row r="37590" spans="9:54" x14ac:dyDescent="0.25">
      <c r="I37590" s="80"/>
      <c r="AX37590" s="80"/>
      <c r="AY37590" s="80"/>
      <c r="AZ37590" s="80"/>
      <c r="BA37590" s="80"/>
      <c r="BB37590" s="80"/>
    </row>
    <row r="37591" spans="9:54" x14ac:dyDescent="0.25">
      <c r="I37591" s="80"/>
      <c r="AX37591" s="80"/>
      <c r="AY37591" s="80"/>
      <c r="AZ37591" s="80"/>
      <c r="BA37591" s="80"/>
      <c r="BB37591" s="80"/>
    </row>
    <row r="37592" spans="9:54" x14ac:dyDescent="0.25">
      <c r="I37592" s="80"/>
      <c r="AX37592" s="80"/>
      <c r="AY37592" s="80"/>
      <c r="AZ37592" s="80"/>
      <c r="BA37592" s="80"/>
      <c r="BB37592" s="80"/>
    </row>
    <row r="37593" spans="9:54" x14ac:dyDescent="0.25">
      <c r="I37593" s="80"/>
      <c r="AX37593" s="80"/>
      <c r="AY37593" s="80"/>
      <c r="AZ37593" s="80"/>
      <c r="BA37593" s="80"/>
      <c r="BB37593" s="80"/>
    </row>
    <row r="37594" spans="9:54" x14ac:dyDescent="0.25">
      <c r="I37594" s="80"/>
      <c r="AX37594" s="80"/>
      <c r="AY37594" s="80"/>
      <c r="AZ37594" s="80"/>
      <c r="BA37594" s="80"/>
      <c r="BB37594" s="80"/>
    </row>
    <row r="37595" spans="9:54" x14ac:dyDescent="0.25">
      <c r="I37595" s="80"/>
      <c r="AX37595" s="80"/>
      <c r="AY37595" s="80"/>
      <c r="AZ37595" s="80"/>
      <c r="BA37595" s="80"/>
      <c r="BB37595" s="80"/>
    </row>
    <row r="37596" spans="9:54" x14ac:dyDescent="0.25">
      <c r="I37596" s="80"/>
      <c r="AX37596" s="80"/>
      <c r="AY37596" s="80"/>
      <c r="AZ37596" s="80"/>
      <c r="BA37596" s="80"/>
      <c r="BB37596" s="80"/>
    </row>
    <row r="37597" spans="9:54" x14ac:dyDescent="0.25">
      <c r="I37597" s="80"/>
      <c r="AX37597" s="80"/>
      <c r="AY37597" s="80"/>
      <c r="AZ37597" s="80"/>
      <c r="BA37597" s="80"/>
      <c r="BB37597" s="80"/>
    </row>
    <row r="37598" spans="9:54" x14ac:dyDescent="0.25">
      <c r="I37598" s="80"/>
      <c r="AX37598" s="80"/>
      <c r="AY37598" s="80"/>
      <c r="AZ37598" s="80"/>
      <c r="BA37598" s="80"/>
      <c r="BB37598" s="80"/>
    </row>
    <row r="37599" spans="9:54" x14ac:dyDescent="0.25">
      <c r="I37599" s="80"/>
      <c r="AX37599" s="80"/>
      <c r="AY37599" s="80"/>
      <c r="AZ37599" s="80"/>
      <c r="BA37599" s="80"/>
      <c r="BB37599" s="80"/>
    </row>
    <row r="37600" spans="9:54" x14ac:dyDescent="0.25">
      <c r="I37600" s="80"/>
      <c r="AX37600" s="80"/>
      <c r="AY37600" s="80"/>
      <c r="AZ37600" s="80"/>
      <c r="BA37600" s="80"/>
      <c r="BB37600" s="80"/>
    </row>
    <row r="37601" spans="9:54" x14ac:dyDescent="0.25">
      <c r="I37601" s="80"/>
      <c r="AX37601" s="80"/>
      <c r="AY37601" s="80"/>
      <c r="AZ37601" s="80"/>
      <c r="BA37601" s="80"/>
      <c r="BB37601" s="80"/>
    </row>
    <row r="37602" spans="9:54" x14ac:dyDescent="0.25">
      <c r="I37602" s="80"/>
      <c r="AX37602" s="80"/>
      <c r="AY37602" s="80"/>
      <c r="AZ37602" s="80"/>
      <c r="BA37602" s="80"/>
      <c r="BB37602" s="80"/>
    </row>
    <row r="37603" spans="9:54" x14ac:dyDescent="0.25">
      <c r="I37603" s="80"/>
      <c r="AX37603" s="80"/>
      <c r="AY37603" s="80"/>
      <c r="AZ37603" s="80"/>
      <c r="BA37603" s="80"/>
      <c r="BB37603" s="80"/>
    </row>
    <row r="37604" spans="9:54" x14ac:dyDescent="0.25">
      <c r="I37604" s="80"/>
      <c r="AX37604" s="80"/>
      <c r="AY37604" s="80"/>
      <c r="AZ37604" s="80"/>
      <c r="BA37604" s="80"/>
      <c r="BB37604" s="80"/>
    </row>
    <row r="37605" spans="9:54" x14ac:dyDescent="0.25">
      <c r="I37605" s="80"/>
      <c r="AX37605" s="80"/>
      <c r="AY37605" s="80"/>
      <c r="AZ37605" s="80"/>
      <c r="BA37605" s="80"/>
      <c r="BB37605" s="80"/>
    </row>
    <row r="37606" spans="9:54" x14ac:dyDescent="0.25">
      <c r="I37606" s="80"/>
      <c r="AX37606" s="80"/>
      <c r="AY37606" s="80"/>
      <c r="AZ37606" s="80"/>
      <c r="BA37606" s="80"/>
      <c r="BB37606" s="80"/>
    </row>
    <row r="37607" spans="9:54" x14ac:dyDescent="0.25">
      <c r="I37607" s="80"/>
      <c r="AX37607" s="80"/>
      <c r="AY37607" s="80"/>
      <c r="AZ37607" s="80"/>
      <c r="BA37607" s="80"/>
      <c r="BB37607" s="80"/>
    </row>
    <row r="37608" spans="9:54" x14ac:dyDescent="0.25">
      <c r="I37608" s="80"/>
      <c r="AX37608" s="80"/>
      <c r="AY37608" s="80"/>
      <c r="AZ37608" s="80"/>
      <c r="BA37608" s="80"/>
      <c r="BB37608" s="80"/>
    </row>
    <row r="37609" spans="9:54" x14ac:dyDescent="0.25">
      <c r="I37609" s="80"/>
      <c r="AX37609" s="80"/>
      <c r="AY37609" s="80"/>
      <c r="AZ37609" s="80"/>
      <c r="BA37609" s="80"/>
      <c r="BB37609" s="80"/>
    </row>
    <row r="37610" spans="9:54" x14ac:dyDescent="0.25">
      <c r="I37610" s="80"/>
      <c r="AX37610" s="80"/>
      <c r="AY37610" s="80"/>
      <c r="AZ37610" s="80"/>
      <c r="BA37610" s="80"/>
      <c r="BB37610" s="80"/>
    </row>
    <row r="37611" spans="9:54" x14ac:dyDescent="0.25">
      <c r="I37611" s="80"/>
      <c r="AX37611" s="80"/>
      <c r="AY37611" s="80"/>
      <c r="AZ37611" s="80"/>
      <c r="BA37611" s="80"/>
      <c r="BB37611" s="80"/>
    </row>
    <row r="37612" spans="9:54" x14ac:dyDescent="0.25">
      <c r="I37612" s="80"/>
      <c r="AX37612" s="80"/>
      <c r="AY37612" s="80"/>
      <c r="AZ37612" s="80"/>
      <c r="BA37612" s="80"/>
      <c r="BB37612" s="80"/>
    </row>
    <row r="37613" spans="9:54" x14ac:dyDescent="0.25">
      <c r="I37613" s="80"/>
      <c r="AX37613" s="80"/>
      <c r="AY37613" s="80"/>
      <c r="AZ37613" s="80"/>
      <c r="BA37613" s="80"/>
      <c r="BB37613" s="80"/>
    </row>
    <row r="37614" spans="9:54" x14ac:dyDescent="0.25">
      <c r="I37614" s="80"/>
      <c r="AX37614" s="80"/>
      <c r="AY37614" s="80"/>
      <c r="AZ37614" s="80"/>
      <c r="BA37614" s="80"/>
      <c r="BB37614" s="80"/>
    </row>
    <row r="37615" spans="9:54" x14ac:dyDescent="0.25">
      <c r="I37615" s="80"/>
      <c r="AX37615" s="80"/>
      <c r="AY37615" s="80"/>
      <c r="AZ37615" s="80"/>
      <c r="BA37615" s="80"/>
      <c r="BB37615" s="80"/>
    </row>
    <row r="37616" spans="9:54" x14ac:dyDescent="0.25">
      <c r="I37616" s="80"/>
      <c r="AX37616" s="80"/>
      <c r="AY37616" s="80"/>
      <c r="AZ37616" s="80"/>
      <c r="BA37616" s="80"/>
      <c r="BB37616" s="80"/>
    </row>
    <row r="37617" spans="9:54" x14ac:dyDescent="0.25">
      <c r="I37617" s="80"/>
      <c r="AX37617" s="80"/>
      <c r="AY37617" s="80"/>
      <c r="AZ37617" s="80"/>
      <c r="BA37617" s="80"/>
      <c r="BB37617" s="80"/>
    </row>
    <row r="37618" spans="9:54" x14ac:dyDescent="0.25">
      <c r="I37618" s="80"/>
      <c r="AX37618" s="80"/>
      <c r="AY37618" s="80"/>
      <c r="AZ37618" s="80"/>
      <c r="BA37618" s="80"/>
      <c r="BB37618" s="80"/>
    </row>
    <row r="37619" spans="9:54" x14ac:dyDescent="0.25">
      <c r="I37619" s="80"/>
      <c r="AX37619" s="80"/>
      <c r="AY37619" s="80"/>
      <c r="AZ37619" s="80"/>
      <c r="BA37619" s="80"/>
      <c r="BB37619" s="80"/>
    </row>
    <row r="37620" spans="9:54" x14ac:dyDescent="0.25">
      <c r="I37620" s="80"/>
      <c r="AX37620" s="80"/>
      <c r="AY37620" s="80"/>
      <c r="AZ37620" s="80"/>
      <c r="BA37620" s="80"/>
      <c r="BB37620" s="80"/>
    </row>
    <row r="37621" spans="9:54" x14ac:dyDescent="0.25">
      <c r="I37621" s="80"/>
      <c r="AX37621" s="80"/>
      <c r="AY37621" s="80"/>
      <c r="AZ37621" s="80"/>
      <c r="BA37621" s="80"/>
      <c r="BB37621" s="80"/>
    </row>
    <row r="37622" spans="9:54" x14ac:dyDescent="0.25">
      <c r="I37622" s="80"/>
      <c r="AX37622" s="80"/>
      <c r="AY37622" s="80"/>
      <c r="AZ37622" s="80"/>
      <c r="BA37622" s="80"/>
      <c r="BB37622" s="80"/>
    </row>
    <row r="37623" spans="9:54" x14ac:dyDescent="0.25">
      <c r="I37623" s="80"/>
      <c r="AX37623" s="80"/>
      <c r="AY37623" s="80"/>
      <c r="AZ37623" s="80"/>
      <c r="BA37623" s="80"/>
      <c r="BB37623" s="80"/>
    </row>
    <row r="37624" spans="9:54" x14ac:dyDescent="0.25">
      <c r="I37624" s="80"/>
      <c r="AX37624" s="80"/>
      <c r="AY37624" s="80"/>
      <c r="AZ37624" s="80"/>
      <c r="BA37624" s="80"/>
      <c r="BB37624" s="80"/>
    </row>
    <row r="37625" spans="9:54" x14ac:dyDescent="0.25">
      <c r="I37625" s="80"/>
      <c r="AX37625" s="80"/>
      <c r="AY37625" s="80"/>
      <c r="AZ37625" s="80"/>
      <c r="BA37625" s="80"/>
      <c r="BB37625" s="80"/>
    </row>
    <row r="37626" spans="9:54" x14ac:dyDescent="0.25">
      <c r="I37626" s="80"/>
      <c r="AX37626" s="80"/>
      <c r="AY37626" s="80"/>
      <c r="AZ37626" s="80"/>
      <c r="BA37626" s="80"/>
      <c r="BB37626" s="80"/>
    </row>
    <row r="37627" spans="9:54" x14ac:dyDescent="0.25">
      <c r="I37627" s="80"/>
      <c r="AX37627" s="80"/>
      <c r="AY37627" s="80"/>
      <c r="AZ37627" s="80"/>
      <c r="BA37627" s="80"/>
      <c r="BB37627" s="80"/>
    </row>
    <row r="37628" spans="9:54" x14ac:dyDescent="0.25">
      <c r="I37628" s="80"/>
      <c r="AX37628" s="80"/>
      <c r="AY37628" s="80"/>
      <c r="AZ37628" s="80"/>
      <c r="BA37628" s="80"/>
      <c r="BB37628" s="80"/>
    </row>
    <row r="37629" spans="9:54" x14ac:dyDescent="0.25">
      <c r="I37629" s="80"/>
      <c r="AX37629" s="80"/>
      <c r="AY37629" s="80"/>
      <c r="AZ37629" s="80"/>
      <c r="BA37629" s="80"/>
      <c r="BB37629" s="80"/>
    </row>
    <row r="37630" spans="9:54" x14ac:dyDescent="0.25">
      <c r="I37630" s="80"/>
      <c r="AX37630" s="80"/>
      <c r="AY37630" s="80"/>
      <c r="AZ37630" s="80"/>
      <c r="BA37630" s="80"/>
      <c r="BB37630" s="80"/>
    </row>
    <row r="37631" spans="9:54" x14ac:dyDescent="0.25">
      <c r="I37631" s="80"/>
      <c r="AX37631" s="80"/>
      <c r="AY37631" s="80"/>
      <c r="AZ37631" s="80"/>
      <c r="BA37631" s="80"/>
      <c r="BB37631" s="80"/>
    </row>
    <row r="37632" spans="9:54" x14ac:dyDescent="0.25">
      <c r="I37632" s="80"/>
      <c r="AX37632" s="80"/>
      <c r="AY37632" s="80"/>
      <c r="AZ37632" s="80"/>
      <c r="BA37632" s="80"/>
      <c r="BB37632" s="80"/>
    </row>
    <row r="37633" spans="9:54" x14ac:dyDescent="0.25">
      <c r="I37633" s="80"/>
      <c r="AX37633" s="80"/>
      <c r="AY37633" s="80"/>
      <c r="AZ37633" s="80"/>
      <c r="BA37633" s="80"/>
      <c r="BB37633" s="80"/>
    </row>
    <row r="37634" spans="9:54" x14ac:dyDescent="0.25">
      <c r="I37634" s="80"/>
      <c r="AX37634" s="80"/>
      <c r="AY37634" s="80"/>
      <c r="AZ37634" s="80"/>
      <c r="BA37634" s="80"/>
      <c r="BB37634" s="80"/>
    </row>
    <row r="37635" spans="9:54" x14ac:dyDescent="0.25">
      <c r="I37635" s="80"/>
      <c r="AX37635" s="80"/>
      <c r="AY37635" s="80"/>
      <c r="AZ37635" s="80"/>
      <c r="BA37635" s="80"/>
      <c r="BB37635" s="80"/>
    </row>
    <row r="37636" spans="9:54" x14ac:dyDescent="0.25">
      <c r="I37636" s="80"/>
      <c r="AX37636" s="80"/>
      <c r="AY37636" s="80"/>
      <c r="AZ37636" s="80"/>
      <c r="BA37636" s="80"/>
      <c r="BB37636" s="80"/>
    </row>
    <row r="37637" spans="9:54" x14ac:dyDescent="0.25">
      <c r="I37637" s="80"/>
      <c r="AX37637" s="80"/>
      <c r="AY37637" s="80"/>
      <c r="AZ37637" s="80"/>
      <c r="BA37637" s="80"/>
      <c r="BB37637" s="80"/>
    </row>
    <row r="37638" spans="9:54" x14ac:dyDescent="0.25">
      <c r="I37638" s="80"/>
      <c r="AX37638" s="80"/>
      <c r="AY37638" s="80"/>
      <c r="AZ37638" s="80"/>
      <c r="BA37638" s="80"/>
      <c r="BB37638" s="80"/>
    </row>
    <row r="37639" spans="9:54" x14ac:dyDescent="0.25">
      <c r="I37639" s="80"/>
      <c r="AX37639" s="80"/>
      <c r="AY37639" s="80"/>
      <c r="AZ37639" s="80"/>
      <c r="BA37639" s="80"/>
      <c r="BB37639" s="80"/>
    </row>
    <row r="37640" spans="9:54" x14ac:dyDescent="0.25">
      <c r="I37640" s="80"/>
      <c r="AX37640" s="80"/>
      <c r="AY37640" s="80"/>
      <c r="AZ37640" s="80"/>
      <c r="BA37640" s="80"/>
      <c r="BB37640" s="80"/>
    </row>
    <row r="37641" spans="9:54" x14ac:dyDescent="0.25">
      <c r="I37641" s="80"/>
      <c r="AX37641" s="80"/>
      <c r="AY37641" s="80"/>
      <c r="AZ37641" s="80"/>
      <c r="BA37641" s="80"/>
      <c r="BB37641" s="80"/>
    </row>
    <row r="37642" spans="9:54" x14ac:dyDescent="0.25">
      <c r="I37642" s="80"/>
      <c r="AX37642" s="80"/>
      <c r="AY37642" s="80"/>
      <c r="AZ37642" s="80"/>
      <c r="BA37642" s="80"/>
      <c r="BB37642" s="80"/>
    </row>
    <row r="37643" spans="9:54" x14ac:dyDescent="0.25">
      <c r="I37643" s="80"/>
      <c r="AX37643" s="80"/>
      <c r="AY37643" s="80"/>
      <c r="AZ37643" s="80"/>
      <c r="BA37643" s="80"/>
      <c r="BB37643" s="80"/>
    </row>
    <row r="37644" spans="9:54" x14ac:dyDescent="0.25">
      <c r="I37644" s="80"/>
      <c r="AX37644" s="80"/>
      <c r="AY37644" s="80"/>
      <c r="AZ37644" s="80"/>
      <c r="BA37644" s="80"/>
      <c r="BB37644" s="80"/>
    </row>
    <row r="37645" spans="9:54" x14ac:dyDescent="0.25">
      <c r="I37645" s="80"/>
      <c r="AX37645" s="80"/>
      <c r="AY37645" s="80"/>
      <c r="AZ37645" s="80"/>
      <c r="BA37645" s="80"/>
      <c r="BB37645" s="80"/>
    </row>
    <row r="37646" spans="9:54" x14ac:dyDescent="0.25">
      <c r="I37646" s="80"/>
      <c r="AX37646" s="80"/>
      <c r="AY37646" s="80"/>
      <c r="AZ37646" s="80"/>
      <c r="BA37646" s="80"/>
      <c r="BB37646" s="80"/>
    </row>
    <row r="37647" spans="9:54" x14ac:dyDescent="0.25">
      <c r="I37647" s="80"/>
      <c r="AX37647" s="80"/>
      <c r="AY37647" s="80"/>
      <c r="AZ37647" s="80"/>
      <c r="BA37647" s="80"/>
      <c r="BB37647" s="80"/>
    </row>
    <row r="37648" spans="9:54" x14ac:dyDescent="0.25">
      <c r="I37648" s="80"/>
      <c r="AX37648" s="80"/>
      <c r="AY37648" s="80"/>
      <c r="AZ37648" s="80"/>
      <c r="BA37648" s="80"/>
      <c r="BB37648" s="80"/>
    </row>
    <row r="37649" spans="9:54" x14ac:dyDescent="0.25">
      <c r="I37649" s="80"/>
      <c r="AX37649" s="80"/>
      <c r="AY37649" s="80"/>
      <c r="AZ37649" s="80"/>
      <c r="BA37649" s="80"/>
      <c r="BB37649" s="80"/>
    </row>
    <row r="37650" spans="9:54" x14ac:dyDescent="0.25">
      <c r="I37650" s="80"/>
      <c r="AX37650" s="80"/>
      <c r="AY37650" s="80"/>
      <c r="AZ37650" s="80"/>
      <c r="BA37650" s="80"/>
      <c r="BB37650" s="80"/>
    </row>
    <row r="37651" spans="9:54" x14ac:dyDescent="0.25">
      <c r="I37651" s="80"/>
      <c r="AX37651" s="80"/>
      <c r="AY37651" s="80"/>
      <c r="AZ37651" s="80"/>
      <c r="BA37651" s="80"/>
      <c r="BB37651" s="80"/>
    </row>
    <row r="37652" spans="9:54" x14ac:dyDescent="0.25">
      <c r="I37652" s="80"/>
      <c r="AX37652" s="80"/>
      <c r="AY37652" s="80"/>
      <c r="AZ37652" s="80"/>
      <c r="BA37652" s="80"/>
      <c r="BB37652" s="80"/>
    </row>
    <row r="37653" spans="9:54" x14ac:dyDescent="0.25">
      <c r="I37653" s="80"/>
      <c r="AX37653" s="80"/>
      <c r="AY37653" s="80"/>
      <c r="AZ37653" s="80"/>
      <c r="BA37653" s="80"/>
      <c r="BB37653" s="80"/>
    </row>
    <row r="37654" spans="9:54" x14ac:dyDescent="0.25">
      <c r="I37654" s="80"/>
      <c r="AX37654" s="80"/>
      <c r="AY37654" s="80"/>
      <c r="AZ37654" s="80"/>
      <c r="BA37654" s="80"/>
      <c r="BB37654" s="80"/>
    </row>
    <row r="37655" spans="9:54" x14ac:dyDescent="0.25">
      <c r="I37655" s="80"/>
      <c r="AX37655" s="80"/>
      <c r="AY37655" s="80"/>
      <c r="AZ37655" s="80"/>
      <c r="BA37655" s="80"/>
      <c r="BB37655" s="80"/>
    </row>
    <row r="37656" spans="9:54" x14ac:dyDescent="0.25">
      <c r="I37656" s="80"/>
      <c r="AX37656" s="80"/>
      <c r="AY37656" s="80"/>
      <c r="AZ37656" s="80"/>
      <c r="BA37656" s="80"/>
      <c r="BB37656" s="80"/>
    </row>
    <row r="37657" spans="9:54" x14ac:dyDescent="0.25">
      <c r="I37657" s="80"/>
      <c r="AX37657" s="80"/>
      <c r="AY37657" s="80"/>
      <c r="AZ37657" s="80"/>
      <c r="BA37657" s="80"/>
      <c r="BB37657" s="80"/>
    </row>
    <row r="37658" spans="9:54" x14ac:dyDescent="0.25">
      <c r="I37658" s="80"/>
      <c r="AX37658" s="80"/>
      <c r="AY37658" s="80"/>
      <c r="AZ37658" s="80"/>
      <c r="BA37658" s="80"/>
      <c r="BB37658" s="80"/>
    </row>
    <row r="37659" spans="9:54" x14ac:dyDescent="0.25">
      <c r="I37659" s="80"/>
      <c r="AX37659" s="80"/>
      <c r="AY37659" s="80"/>
      <c r="AZ37659" s="80"/>
      <c r="BA37659" s="80"/>
      <c r="BB37659" s="80"/>
    </row>
    <row r="37660" spans="9:54" x14ac:dyDescent="0.25">
      <c r="I37660" s="80"/>
      <c r="AX37660" s="80"/>
      <c r="AY37660" s="80"/>
      <c r="AZ37660" s="80"/>
      <c r="BA37660" s="80"/>
      <c r="BB37660" s="80"/>
    </row>
    <row r="37661" spans="9:54" x14ac:dyDescent="0.25">
      <c r="I37661" s="80"/>
      <c r="AX37661" s="80"/>
      <c r="AY37661" s="80"/>
      <c r="AZ37661" s="80"/>
      <c r="BA37661" s="80"/>
      <c r="BB37661" s="80"/>
    </row>
    <row r="37662" spans="9:54" x14ac:dyDescent="0.25">
      <c r="I37662" s="80"/>
      <c r="AX37662" s="80"/>
      <c r="AY37662" s="80"/>
      <c r="AZ37662" s="80"/>
      <c r="BA37662" s="80"/>
      <c r="BB37662" s="80"/>
    </row>
    <row r="37663" spans="9:54" x14ac:dyDescent="0.25">
      <c r="I37663" s="80"/>
      <c r="AX37663" s="80"/>
      <c r="AY37663" s="80"/>
      <c r="AZ37663" s="80"/>
      <c r="BA37663" s="80"/>
      <c r="BB37663" s="80"/>
    </row>
    <row r="37664" spans="9:54" x14ac:dyDescent="0.25">
      <c r="I37664" s="80"/>
      <c r="AX37664" s="80"/>
      <c r="AY37664" s="80"/>
      <c r="AZ37664" s="80"/>
      <c r="BA37664" s="80"/>
      <c r="BB37664" s="80"/>
    </row>
    <row r="37665" spans="9:54" x14ac:dyDescent="0.25">
      <c r="I37665" s="80"/>
      <c r="AX37665" s="80"/>
      <c r="AY37665" s="80"/>
      <c r="AZ37665" s="80"/>
      <c r="BA37665" s="80"/>
      <c r="BB37665" s="80"/>
    </row>
    <row r="37666" spans="9:54" x14ac:dyDescent="0.25">
      <c r="I37666" s="80"/>
      <c r="AX37666" s="80"/>
      <c r="AY37666" s="80"/>
      <c r="AZ37666" s="80"/>
      <c r="BA37666" s="80"/>
      <c r="BB37666" s="80"/>
    </row>
    <row r="37667" spans="9:54" x14ac:dyDescent="0.25">
      <c r="I37667" s="80"/>
      <c r="AX37667" s="80"/>
      <c r="AY37667" s="80"/>
      <c r="AZ37667" s="80"/>
      <c r="BA37667" s="80"/>
      <c r="BB37667" s="80"/>
    </row>
    <row r="37668" spans="9:54" x14ac:dyDescent="0.25">
      <c r="I37668" s="80"/>
      <c r="AX37668" s="80"/>
      <c r="AY37668" s="80"/>
      <c r="AZ37668" s="80"/>
      <c r="BA37668" s="80"/>
      <c r="BB37668" s="80"/>
    </row>
    <row r="37669" spans="9:54" x14ac:dyDescent="0.25">
      <c r="I37669" s="80"/>
      <c r="AX37669" s="80"/>
      <c r="AY37669" s="80"/>
      <c r="AZ37669" s="80"/>
      <c r="BA37669" s="80"/>
      <c r="BB37669" s="80"/>
    </row>
    <row r="37670" spans="9:54" x14ac:dyDescent="0.25">
      <c r="I37670" s="80"/>
      <c r="AX37670" s="80"/>
      <c r="AY37670" s="80"/>
      <c r="AZ37670" s="80"/>
      <c r="BA37670" s="80"/>
      <c r="BB37670" s="80"/>
    </row>
    <row r="37671" spans="9:54" x14ac:dyDescent="0.25">
      <c r="I37671" s="80"/>
      <c r="AX37671" s="80"/>
      <c r="AY37671" s="80"/>
      <c r="AZ37671" s="80"/>
      <c r="BA37671" s="80"/>
      <c r="BB37671" s="80"/>
    </row>
    <row r="37672" spans="9:54" x14ac:dyDescent="0.25">
      <c r="I37672" s="80"/>
      <c r="AX37672" s="80"/>
      <c r="AY37672" s="80"/>
      <c r="AZ37672" s="80"/>
      <c r="BA37672" s="80"/>
      <c r="BB37672" s="80"/>
    </row>
    <row r="37673" spans="9:54" x14ac:dyDescent="0.25">
      <c r="I37673" s="80"/>
      <c r="AX37673" s="80"/>
      <c r="AY37673" s="80"/>
      <c r="AZ37673" s="80"/>
      <c r="BA37673" s="80"/>
      <c r="BB37673" s="80"/>
    </row>
    <row r="37674" spans="9:54" x14ac:dyDescent="0.25">
      <c r="I37674" s="80"/>
      <c r="AX37674" s="80"/>
      <c r="AY37674" s="80"/>
      <c r="AZ37674" s="80"/>
      <c r="BA37674" s="80"/>
      <c r="BB37674" s="80"/>
    </row>
    <row r="37675" spans="9:54" x14ac:dyDescent="0.25">
      <c r="I37675" s="80"/>
      <c r="AX37675" s="80"/>
      <c r="AY37675" s="80"/>
      <c r="AZ37675" s="80"/>
      <c r="BA37675" s="80"/>
      <c r="BB37675" s="80"/>
    </row>
    <row r="37676" spans="9:54" x14ac:dyDescent="0.25">
      <c r="I37676" s="80"/>
      <c r="AX37676" s="80"/>
      <c r="AY37676" s="80"/>
      <c r="AZ37676" s="80"/>
      <c r="BA37676" s="80"/>
      <c r="BB37676" s="80"/>
    </row>
    <row r="37677" spans="9:54" x14ac:dyDescent="0.25">
      <c r="I37677" s="80"/>
      <c r="AX37677" s="80"/>
      <c r="AY37677" s="80"/>
      <c r="AZ37677" s="80"/>
      <c r="BA37677" s="80"/>
      <c r="BB37677" s="80"/>
    </row>
    <row r="37678" spans="9:54" x14ac:dyDescent="0.25">
      <c r="I37678" s="80"/>
      <c r="AX37678" s="80"/>
      <c r="AY37678" s="80"/>
      <c r="AZ37678" s="80"/>
      <c r="BA37678" s="80"/>
      <c r="BB37678" s="80"/>
    </row>
    <row r="37679" spans="9:54" x14ac:dyDescent="0.25">
      <c r="I37679" s="80"/>
      <c r="AX37679" s="80"/>
      <c r="AY37679" s="80"/>
      <c r="AZ37679" s="80"/>
      <c r="BA37679" s="80"/>
      <c r="BB37679" s="80"/>
    </row>
    <row r="37680" spans="9:54" x14ac:dyDescent="0.25">
      <c r="I37680" s="80"/>
      <c r="AX37680" s="80"/>
      <c r="AY37680" s="80"/>
      <c r="AZ37680" s="80"/>
      <c r="BA37680" s="80"/>
      <c r="BB37680" s="80"/>
    </row>
    <row r="37681" spans="9:54" x14ac:dyDescent="0.25">
      <c r="I37681" s="80"/>
      <c r="AX37681" s="80"/>
      <c r="AY37681" s="80"/>
      <c r="AZ37681" s="80"/>
      <c r="BA37681" s="80"/>
      <c r="BB37681" s="80"/>
    </row>
    <row r="37682" spans="9:54" x14ac:dyDescent="0.25">
      <c r="I37682" s="80"/>
      <c r="AX37682" s="80"/>
      <c r="AY37682" s="80"/>
      <c r="AZ37682" s="80"/>
      <c r="BA37682" s="80"/>
      <c r="BB37682" s="80"/>
    </row>
    <row r="37683" spans="9:54" x14ac:dyDescent="0.25">
      <c r="I37683" s="80"/>
      <c r="AX37683" s="80"/>
      <c r="AY37683" s="80"/>
      <c r="AZ37683" s="80"/>
      <c r="BA37683" s="80"/>
      <c r="BB37683" s="80"/>
    </row>
    <row r="37684" spans="9:54" x14ac:dyDescent="0.25">
      <c r="I37684" s="80"/>
      <c r="AX37684" s="80"/>
      <c r="AY37684" s="80"/>
      <c r="AZ37684" s="80"/>
      <c r="BA37684" s="80"/>
      <c r="BB37684" s="80"/>
    </row>
    <row r="37685" spans="9:54" x14ac:dyDescent="0.25">
      <c r="I37685" s="80"/>
      <c r="AX37685" s="80"/>
      <c r="AY37685" s="80"/>
      <c r="AZ37685" s="80"/>
      <c r="BA37685" s="80"/>
      <c r="BB37685" s="80"/>
    </row>
    <row r="37686" spans="9:54" x14ac:dyDescent="0.25">
      <c r="I37686" s="80"/>
      <c r="AX37686" s="80"/>
      <c r="AY37686" s="80"/>
      <c r="AZ37686" s="80"/>
      <c r="BA37686" s="80"/>
      <c r="BB37686" s="80"/>
    </row>
    <row r="37687" spans="9:54" x14ac:dyDescent="0.25">
      <c r="I37687" s="80"/>
      <c r="AX37687" s="80"/>
      <c r="AY37687" s="80"/>
      <c r="AZ37687" s="80"/>
      <c r="BA37687" s="80"/>
      <c r="BB37687" s="80"/>
    </row>
    <row r="37688" spans="9:54" x14ac:dyDescent="0.25">
      <c r="I37688" s="80"/>
      <c r="AX37688" s="80"/>
      <c r="AY37688" s="80"/>
      <c r="AZ37688" s="80"/>
      <c r="BA37688" s="80"/>
      <c r="BB37688" s="80"/>
    </row>
    <row r="37689" spans="9:54" x14ac:dyDescent="0.25">
      <c r="I37689" s="80"/>
      <c r="AX37689" s="80"/>
      <c r="AY37689" s="80"/>
      <c r="AZ37689" s="80"/>
      <c r="BA37689" s="80"/>
      <c r="BB37689" s="80"/>
    </row>
    <row r="37690" spans="9:54" x14ac:dyDescent="0.25">
      <c r="I37690" s="80"/>
      <c r="AX37690" s="80"/>
      <c r="AY37690" s="80"/>
      <c r="AZ37690" s="80"/>
      <c r="BA37690" s="80"/>
      <c r="BB37690" s="80"/>
    </row>
    <row r="37691" spans="9:54" x14ac:dyDescent="0.25">
      <c r="I37691" s="80"/>
      <c r="AX37691" s="80"/>
      <c r="AY37691" s="80"/>
      <c r="AZ37691" s="80"/>
      <c r="BA37691" s="80"/>
      <c r="BB37691" s="80"/>
    </row>
    <row r="37692" spans="9:54" x14ac:dyDescent="0.25">
      <c r="I37692" s="80"/>
      <c r="AX37692" s="80"/>
      <c r="AY37692" s="80"/>
      <c r="AZ37692" s="80"/>
      <c r="BA37692" s="80"/>
      <c r="BB37692" s="80"/>
    </row>
    <row r="37693" spans="9:54" x14ac:dyDescent="0.25">
      <c r="I37693" s="80"/>
      <c r="AX37693" s="80"/>
      <c r="AY37693" s="80"/>
      <c r="AZ37693" s="80"/>
      <c r="BA37693" s="80"/>
      <c r="BB37693" s="80"/>
    </row>
    <row r="37694" spans="9:54" x14ac:dyDescent="0.25">
      <c r="I37694" s="80"/>
      <c r="AX37694" s="80"/>
      <c r="AY37694" s="80"/>
      <c r="AZ37694" s="80"/>
      <c r="BA37694" s="80"/>
      <c r="BB37694" s="80"/>
    </row>
    <row r="37695" spans="9:54" x14ac:dyDescent="0.25">
      <c r="I37695" s="80"/>
      <c r="AX37695" s="80"/>
      <c r="AY37695" s="80"/>
      <c r="AZ37695" s="80"/>
      <c r="BA37695" s="80"/>
      <c r="BB37695" s="80"/>
    </row>
    <row r="37696" spans="9:54" x14ac:dyDescent="0.25">
      <c r="I37696" s="80"/>
      <c r="AX37696" s="80"/>
      <c r="AY37696" s="80"/>
      <c r="AZ37696" s="80"/>
      <c r="BA37696" s="80"/>
      <c r="BB37696" s="80"/>
    </row>
    <row r="37697" spans="9:54" x14ac:dyDescent="0.25">
      <c r="I37697" s="80"/>
      <c r="AX37697" s="80"/>
      <c r="AY37697" s="80"/>
      <c r="AZ37697" s="80"/>
      <c r="BA37697" s="80"/>
      <c r="BB37697" s="80"/>
    </row>
    <row r="37698" spans="9:54" x14ac:dyDescent="0.25">
      <c r="I37698" s="80"/>
      <c r="AX37698" s="80"/>
      <c r="AY37698" s="80"/>
      <c r="AZ37698" s="80"/>
      <c r="BA37698" s="80"/>
      <c r="BB37698" s="80"/>
    </row>
    <row r="37699" spans="9:54" x14ac:dyDescent="0.25">
      <c r="I37699" s="80"/>
      <c r="AX37699" s="80"/>
      <c r="AY37699" s="80"/>
      <c r="AZ37699" s="80"/>
      <c r="BA37699" s="80"/>
      <c r="BB37699" s="80"/>
    </row>
    <row r="37700" spans="9:54" x14ac:dyDescent="0.25">
      <c r="I37700" s="80"/>
      <c r="AX37700" s="80"/>
      <c r="AY37700" s="80"/>
      <c r="AZ37700" s="80"/>
      <c r="BA37700" s="80"/>
      <c r="BB37700" s="80"/>
    </row>
    <row r="37701" spans="9:54" x14ac:dyDescent="0.25">
      <c r="I37701" s="80"/>
      <c r="AX37701" s="80"/>
      <c r="AY37701" s="80"/>
      <c r="AZ37701" s="80"/>
      <c r="BA37701" s="80"/>
      <c r="BB37701" s="80"/>
    </row>
    <row r="37702" spans="9:54" x14ac:dyDescent="0.25">
      <c r="I37702" s="80"/>
      <c r="AX37702" s="80"/>
      <c r="AY37702" s="80"/>
      <c r="AZ37702" s="80"/>
      <c r="BA37702" s="80"/>
      <c r="BB37702" s="80"/>
    </row>
    <row r="37703" spans="9:54" x14ac:dyDescent="0.25">
      <c r="I37703" s="80"/>
      <c r="AX37703" s="80"/>
      <c r="AY37703" s="80"/>
      <c r="AZ37703" s="80"/>
      <c r="BA37703" s="80"/>
      <c r="BB37703" s="80"/>
    </row>
    <row r="37704" spans="9:54" x14ac:dyDescent="0.25">
      <c r="I37704" s="80"/>
      <c r="AX37704" s="80"/>
      <c r="AY37704" s="80"/>
      <c r="AZ37704" s="80"/>
      <c r="BA37704" s="80"/>
      <c r="BB37704" s="80"/>
    </row>
    <row r="37705" spans="9:54" x14ac:dyDescent="0.25">
      <c r="I37705" s="80"/>
      <c r="AX37705" s="80"/>
      <c r="AY37705" s="80"/>
      <c r="AZ37705" s="80"/>
      <c r="BA37705" s="80"/>
      <c r="BB37705" s="80"/>
    </row>
    <row r="37706" spans="9:54" x14ac:dyDescent="0.25">
      <c r="I37706" s="80"/>
      <c r="AX37706" s="80"/>
      <c r="AY37706" s="80"/>
      <c r="AZ37706" s="80"/>
      <c r="BA37706" s="80"/>
      <c r="BB37706" s="80"/>
    </row>
    <row r="37707" spans="9:54" x14ac:dyDescent="0.25">
      <c r="I37707" s="80"/>
      <c r="AX37707" s="80"/>
      <c r="AY37707" s="80"/>
      <c r="AZ37707" s="80"/>
      <c r="BA37707" s="80"/>
      <c r="BB37707" s="80"/>
    </row>
    <row r="37708" spans="9:54" x14ac:dyDescent="0.25">
      <c r="I37708" s="80"/>
      <c r="AX37708" s="80"/>
      <c r="AY37708" s="80"/>
      <c r="AZ37708" s="80"/>
      <c r="BA37708" s="80"/>
      <c r="BB37708" s="80"/>
    </row>
    <row r="37709" spans="9:54" x14ac:dyDescent="0.25">
      <c r="I37709" s="80"/>
      <c r="AX37709" s="80"/>
      <c r="AY37709" s="80"/>
      <c r="AZ37709" s="80"/>
      <c r="BA37709" s="80"/>
      <c r="BB37709" s="80"/>
    </row>
    <row r="37710" spans="9:54" x14ac:dyDescent="0.25">
      <c r="I37710" s="80"/>
      <c r="AX37710" s="80"/>
      <c r="AY37710" s="80"/>
      <c r="AZ37710" s="80"/>
      <c r="BA37710" s="80"/>
      <c r="BB37710" s="80"/>
    </row>
    <row r="37711" spans="9:54" x14ac:dyDescent="0.25">
      <c r="I37711" s="80"/>
      <c r="AX37711" s="80"/>
      <c r="AY37711" s="80"/>
      <c r="AZ37711" s="80"/>
      <c r="BA37711" s="80"/>
      <c r="BB37711" s="80"/>
    </row>
    <row r="37712" spans="9:54" x14ac:dyDescent="0.25">
      <c r="I37712" s="80"/>
      <c r="AX37712" s="80"/>
      <c r="AY37712" s="80"/>
      <c r="AZ37712" s="80"/>
      <c r="BA37712" s="80"/>
      <c r="BB37712" s="80"/>
    </row>
    <row r="37713" spans="9:54" x14ac:dyDescent="0.25">
      <c r="I37713" s="80"/>
      <c r="AX37713" s="80"/>
      <c r="AY37713" s="80"/>
      <c r="AZ37713" s="80"/>
      <c r="BA37713" s="80"/>
      <c r="BB37713" s="80"/>
    </row>
    <row r="37714" spans="9:54" x14ac:dyDescent="0.25">
      <c r="I37714" s="80"/>
      <c r="AX37714" s="80"/>
      <c r="AY37714" s="80"/>
      <c r="AZ37714" s="80"/>
      <c r="BA37714" s="80"/>
      <c r="BB37714" s="80"/>
    </row>
    <row r="37715" spans="9:54" x14ac:dyDescent="0.25">
      <c r="I37715" s="80"/>
      <c r="AX37715" s="80"/>
      <c r="AY37715" s="80"/>
      <c r="AZ37715" s="80"/>
      <c r="BA37715" s="80"/>
      <c r="BB37715" s="80"/>
    </row>
    <row r="37716" spans="9:54" x14ac:dyDescent="0.25">
      <c r="I37716" s="80"/>
      <c r="AX37716" s="80"/>
      <c r="AY37716" s="80"/>
      <c r="AZ37716" s="80"/>
      <c r="BA37716" s="80"/>
      <c r="BB37716" s="80"/>
    </row>
    <row r="37717" spans="9:54" x14ac:dyDescent="0.25">
      <c r="I37717" s="80"/>
      <c r="AX37717" s="80"/>
      <c r="AY37717" s="80"/>
      <c r="AZ37717" s="80"/>
      <c r="BA37717" s="80"/>
      <c r="BB37717" s="80"/>
    </row>
    <row r="37718" spans="9:54" x14ac:dyDescent="0.25">
      <c r="I37718" s="80"/>
      <c r="AX37718" s="80"/>
      <c r="AY37718" s="80"/>
      <c r="AZ37718" s="80"/>
      <c r="BA37718" s="80"/>
      <c r="BB37718" s="80"/>
    </row>
    <row r="37719" spans="9:54" x14ac:dyDescent="0.25">
      <c r="I37719" s="80"/>
      <c r="AX37719" s="80"/>
      <c r="AY37719" s="80"/>
      <c r="AZ37719" s="80"/>
      <c r="BA37719" s="80"/>
      <c r="BB37719" s="80"/>
    </row>
    <row r="37720" spans="9:54" x14ac:dyDescent="0.25">
      <c r="I37720" s="80"/>
      <c r="AX37720" s="80"/>
      <c r="AY37720" s="80"/>
      <c r="AZ37720" s="80"/>
      <c r="BA37720" s="80"/>
      <c r="BB37720" s="80"/>
    </row>
    <row r="37721" spans="9:54" x14ac:dyDescent="0.25">
      <c r="I37721" s="80"/>
      <c r="AX37721" s="80"/>
      <c r="AY37721" s="80"/>
      <c r="AZ37721" s="80"/>
      <c r="BA37721" s="80"/>
      <c r="BB37721" s="80"/>
    </row>
    <row r="37722" spans="9:54" x14ac:dyDescent="0.25">
      <c r="I37722" s="80"/>
      <c r="AX37722" s="80"/>
      <c r="AY37722" s="80"/>
      <c r="AZ37722" s="80"/>
      <c r="BA37722" s="80"/>
      <c r="BB37722" s="80"/>
    </row>
    <row r="37723" spans="9:54" x14ac:dyDescent="0.25">
      <c r="I37723" s="80"/>
      <c r="AX37723" s="80"/>
      <c r="AY37723" s="80"/>
      <c r="AZ37723" s="80"/>
      <c r="BA37723" s="80"/>
      <c r="BB37723" s="80"/>
    </row>
    <row r="37724" spans="9:54" x14ac:dyDescent="0.25">
      <c r="I37724" s="80"/>
      <c r="AX37724" s="80"/>
      <c r="AY37724" s="80"/>
      <c r="AZ37724" s="80"/>
      <c r="BA37724" s="80"/>
      <c r="BB37724" s="80"/>
    </row>
    <row r="37725" spans="9:54" x14ac:dyDescent="0.25">
      <c r="I37725" s="80"/>
      <c r="AX37725" s="80"/>
      <c r="AY37725" s="80"/>
      <c r="AZ37725" s="80"/>
      <c r="BA37725" s="80"/>
      <c r="BB37725" s="80"/>
    </row>
    <row r="37726" spans="9:54" x14ac:dyDescent="0.25">
      <c r="I37726" s="80"/>
      <c r="AX37726" s="80"/>
      <c r="AY37726" s="80"/>
      <c r="AZ37726" s="80"/>
      <c r="BA37726" s="80"/>
      <c r="BB37726" s="80"/>
    </row>
    <row r="37727" spans="9:54" x14ac:dyDescent="0.25">
      <c r="I37727" s="80"/>
      <c r="AX37727" s="80"/>
      <c r="AY37727" s="80"/>
      <c r="AZ37727" s="80"/>
      <c r="BA37727" s="80"/>
      <c r="BB37727" s="80"/>
    </row>
    <row r="37728" spans="9:54" x14ac:dyDescent="0.25">
      <c r="I37728" s="80"/>
      <c r="AX37728" s="80"/>
      <c r="AY37728" s="80"/>
      <c r="AZ37728" s="80"/>
      <c r="BA37728" s="80"/>
      <c r="BB37728" s="80"/>
    </row>
    <row r="37729" spans="9:54" x14ac:dyDescent="0.25">
      <c r="I37729" s="80"/>
      <c r="AX37729" s="80"/>
      <c r="AY37729" s="80"/>
      <c r="AZ37729" s="80"/>
      <c r="BA37729" s="80"/>
      <c r="BB37729" s="80"/>
    </row>
    <row r="37730" spans="9:54" x14ac:dyDescent="0.25">
      <c r="I37730" s="80"/>
      <c r="AX37730" s="80"/>
      <c r="AY37730" s="80"/>
      <c r="AZ37730" s="80"/>
      <c r="BA37730" s="80"/>
      <c r="BB37730" s="80"/>
    </row>
    <row r="37731" spans="9:54" x14ac:dyDescent="0.25">
      <c r="I37731" s="80"/>
      <c r="AX37731" s="80"/>
      <c r="AY37731" s="80"/>
      <c r="AZ37731" s="80"/>
      <c r="BA37731" s="80"/>
      <c r="BB37731" s="80"/>
    </row>
    <row r="37732" spans="9:54" x14ac:dyDescent="0.25">
      <c r="I37732" s="80"/>
      <c r="AX37732" s="80"/>
      <c r="AY37732" s="80"/>
      <c r="AZ37732" s="80"/>
      <c r="BA37732" s="80"/>
      <c r="BB37732" s="80"/>
    </row>
    <row r="37733" spans="9:54" x14ac:dyDescent="0.25">
      <c r="I37733" s="80"/>
      <c r="AX37733" s="80"/>
      <c r="AY37733" s="80"/>
      <c r="AZ37733" s="80"/>
      <c r="BA37733" s="80"/>
      <c r="BB37733" s="80"/>
    </row>
    <row r="37734" spans="9:54" x14ac:dyDescent="0.25">
      <c r="I37734" s="80"/>
      <c r="AX37734" s="80"/>
      <c r="AY37734" s="80"/>
      <c r="AZ37734" s="80"/>
      <c r="BA37734" s="80"/>
      <c r="BB37734" s="80"/>
    </row>
    <row r="37735" spans="9:54" x14ac:dyDescent="0.25">
      <c r="I37735" s="80"/>
      <c r="AX37735" s="80"/>
      <c r="AY37735" s="80"/>
      <c r="AZ37735" s="80"/>
      <c r="BA37735" s="80"/>
      <c r="BB37735" s="80"/>
    </row>
    <row r="37736" spans="9:54" x14ac:dyDescent="0.25">
      <c r="I37736" s="80"/>
      <c r="AX37736" s="80"/>
      <c r="AY37736" s="80"/>
      <c r="AZ37736" s="80"/>
      <c r="BA37736" s="80"/>
      <c r="BB37736" s="80"/>
    </row>
    <row r="37737" spans="9:54" x14ac:dyDescent="0.25">
      <c r="I37737" s="80"/>
      <c r="AX37737" s="80"/>
      <c r="AY37737" s="80"/>
      <c r="AZ37737" s="80"/>
      <c r="BA37737" s="80"/>
      <c r="BB37737" s="80"/>
    </row>
    <row r="37738" spans="9:54" x14ac:dyDescent="0.25">
      <c r="I37738" s="80"/>
      <c r="AX37738" s="80"/>
      <c r="AY37738" s="80"/>
      <c r="AZ37738" s="80"/>
      <c r="BA37738" s="80"/>
      <c r="BB37738" s="80"/>
    </row>
    <row r="37739" spans="9:54" x14ac:dyDescent="0.25">
      <c r="I37739" s="80"/>
      <c r="AX37739" s="80"/>
      <c r="AY37739" s="80"/>
      <c r="AZ37739" s="80"/>
      <c r="BA37739" s="80"/>
      <c r="BB37739" s="80"/>
    </row>
    <row r="37740" spans="9:54" x14ac:dyDescent="0.25">
      <c r="I37740" s="80"/>
      <c r="AX37740" s="80"/>
      <c r="AY37740" s="80"/>
      <c r="AZ37740" s="80"/>
      <c r="BA37740" s="80"/>
      <c r="BB37740" s="80"/>
    </row>
    <row r="37741" spans="9:54" x14ac:dyDescent="0.25">
      <c r="I37741" s="80"/>
      <c r="AX37741" s="80"/>
      <c r="AY37741" s="80"/>
      <c r="AZ37741" s="80"/>
      <c r="BA37741" s="80"/>
      <c r="BB37741" s="80"/>
    </row>
    <row r="37742" spans="9:54" x14ac:dyDescent="0.25">
      <c r="I37742" s="80"/>
      <c r="AX37742" s="80"/>
      <c r="AY37742" s="80"/>
      <c r="AZ37742" s="80"/>
      <c r="BA37742" s="80"/>
      <c r="BB37742" s="80"/>
    </row>
    <row r="37743" spans="9:54" x14ac:dyDescent="0.25">
      <c r="I37743" s="80"/>
      <c r="AX37743" s="80"/>
      <c r="AY37743" s="80"/>
      <c r="AZ37743" s="80"/>
      <c r="BA37743" s="80"/>
      <c r="BB37743" s="80"/>
    </row>
    <row r="37744" spans="9:54" x14ac:dyDescent="0.25">
      <c r="I37744" s="80"/>
      <c r="AX37744" s="80"/>
      <c r="AY37744" s="80"/>
      <c r="AZ37744" s="80"/>
      <c r="BA37744" s="80"/>
      <c r="BB37744" s="80"/>
    </row>
    <row r="37745" spans="9:54" x14ac:dyDescent="0.25">
      <c r="I37745" s="80"/>
      <c r="AX37745" s="80"/>
      <c r="AY37745" s="80"/>
      <c r="AZ37745" s="80"/>
      <c r="BA37745" s="80"/>
      <c r="BB37745" s="80"/>
    </row>
    <row r="37746" spans="9:54" x14ac:dyDescent="0.25">
      <c r="I37746" s="80"/>
      <c r="AX37746" s="80"/>
      <c r="AY37746" s="80"/>
      <c r="AZ37746" s="80"/>
      <c r="BA37746" s="80"/>
      <c r="BB37746" s="80"/>
    </row>
    <row r="37747" spans="9:54" x14ac:dyDescent="0.25">
      <c r="I37747" s="80"/>
      <c r="AX37747" s="80"/>
      <c r="AY37747" s="80"/>
      <c r="AZ37747" s="80"/>
      <c r="BA37747" s="80"/>
      <c r="BB37747" s="80"/>
    </row>
    <row r="37748" spans="9:54" x14ac:dyDescent="0.25">
      <c r="I37748" s="80"/>
      <c r="AX37748" s="80"/>
      <c r="AY37748" s="80"/>
      <c r="AZ37748" s="80"/>
      <c r="BA37748" s="80"/>
      <c r="BB37748" s="80"/>
    </row>
    <row r="37749" spans="9:54" x14ac:dyDescent="0.25">
      <c r="I37749" s="80"/>
      <c r="AX37749" s="80"/>
      <c r="AY37749" s="80"/>
      <c r="AZ37749" s="80"/>
      <c r="BA37749" s="80"/>
      <c r="BB37749" s="80"/>
    </row>
    <row r="37750" spans="9:54" x14ac:dyDescent="0.25">
      <c r="I37750" s="80"/>
      <c r="AX37750" s="80"/>
      <c r="AY37750" s="80"/>
      <c r="AZ37750" s="80"/>
      <c r="BA37750" s="80"/>
      <c r="BB37750" s="80"/>
    </row>
    <row r="37751" spans="9:54" x14ac:dyDescent="0.25">
      <c r="I37751" s="80"/>
      <c r="AX37751" s="80"/>
      <c r="AY37751" s="80"/>
      <c r="AZ37751" s="80"/>
      <c r="BA37751" s="80"/>
      <c r="BB37751" s="80"/>
    </row>
    <row r="37752" spans="9:54" x14ac:dyDescent="0.25">
      <c r="I37752" s="80"/>
      <c r="AX37752" s="80"/>
      <c r="AY37752" s="80"/>
      <c r="AZ37752" s="80"/>
      <c r="BA37752" s="80"/>
      <c r="BB37752" s="80"/>
    </row>
    <row r="37753" spans="9:54" x14ac:dyDescent="0.25">
      <c r="I37753" s="80"/>
      <c r="AX37753" s="80"/>
      <c r="AY37753" s="80"/>
      <c r="AZ37753" s="80"/>
      <c r="BA37753" s="80"/>
      <c r="BB37753" s="80"/>
    </row>
    <row r="37754" spans="9:54" x14ac:dyDescent="0.25">
      <c r="I37754" s="80"/>
      <c r="AX37754" s="80"/>
      <c r="AY37754" s="80"/>
      <c r="AZ37754" s="80"/>
      <c r="BA37754" s="80"/>
      <c r="BB37754" s="80"/>
    </row>
    <row r="37755" spans="9:54" x14ac:dyDescent="0.25">
      <c r="I37755" s="80"/>
      <c r="AX37755" s="80"/>
      <c r="AY37755" s="80"/>
      <c r="AZ37755" s="80"/>
      <c r="BA37755" s="80"/>
      <c r="BB37755" s="80"/>
    </row>
    <row r="37756" spans="9:54" x14ac:dyDescent="0.25">
      <c r="I37756" s="80"/>
      <c r="AX37756" s="80"/>
      <c r="AY37756" s="80"/>
      <c r="AZ37756" s="80"/>
      <c r="BA37756" s="80"/>
      <c r="BB37756" s="80"/>
    </row>
    <row r="37757" spans="9:54" x14ac:dyDescent="0.25">
      <c r="I37757" s="80"/>
      <c r="AX37757" s="80"/>
      <c r="AY37757" s="80"/>
      <c r="AZ37757" s="80"/>
      <c r="BA37757" s="80"/>
      <c r="BB37757" s="80"/>
    </row>
    <row r="37758" spans="9:54" x14ac:dyDescent="0.25">
      <c r="I37758" s="80"/>
      <c r="AX37758" s="80"/>
      <c r="AY37758" s="80"/>
      <c r="AZ37758" s="80"/>
      <c r="BA37758" s="80"/>
      <c r="BB37758" s="80"/>
    </row>
    <row r="37759" spans="9:54" x14ac:dyDescent="0.25">
      <c r="I37759" s="80"/>
      <c r="AX37759" s="80"/>
      <c r="AY37759" s="80"/>
      <c r="AZ37759" s="80"/>
      <c r="BA37759" s="80"/>
      <c r="BB37759" s="80"/>
    </row>
    <row r="37760" spans="9:54" x14ac:dyDescent="0.25">
      <c r="I37760" s="80"/>
      <c r="AX37760" s="80"/>
      <c r="AY37760" s="80"/>
      <c r="AZ37760" s="80"/>
      <c r="BA37760" s="80"/>
      <c r="BB37760" s="80"/>
    </row>
    <row r="37761" spans="9:54" x14ac:dyDescent="0.25">
      <c r="I37761" s="80"/>
      <c r="AX37761" s="80"/>
      <c r="AY37761" s="80"/>
      <c r="AZ37761" s="80"/>
      <c r="BA37761" s="80"/>
      <c r="BB37761" s="80"/>
    </row>
    <row r="37762" spans="9:54" x14ac:dyDescent="0.25">
      <c r="I37762" s="80"/>
      <c r="AX37762" s="80"/>
      <c r="AY37762" s="80"/>
      <c r="AZ37762" s="80"/>
      <c r="BA37762" s="80"/>
      <c r="BB37762" s="80"/>
    </row>
    <row r="37763" spans="9:54" x14ac:dyDescent="0.25">
      <c r="I37763" s="80"/>
      <c r="AX37763" s="80"/>
      <c r="AY37763" s="80"/>
      <c r="AZ37763" s="80"/>
      <c r="BA37763" s="80"/>
      <c r="BB37763" s="80"/>
    </row>
    <row r="37764" spans="9:54" x14ac:dyDescent="0.25">
      <c r="I37764" s="80"/>
      <c r="AX37764" s="80"/>
      <c r="AY37764" s="80"/>
      <c r="AZ37764" s="80"/>
      <c r="BA37764" s="80"/>
      <c r="BB37764" s="80"/>
    </row>
    <row r="37765" spans="9:54" x14ac:dyDescent="0.25">
      <c r="I37765" s="80"/>
      <c r="AX37765" s="80"/>
      <c r="AY37765" s="80"/>
      <c r="AZ37765" s="80"/>
      <c r="BA37765" s="80"/>
      <c r="BB37765" s="80"/>
    </row>
    <row r="37766" spans="9:54" x14ac:dyDescent="0.25">
      <c r="I37766" s="80"/>
      <c r="AX37766" s="80"/>
      <c r="AY37766" s="80"/>
      <c r="AZ37766" s="80"/>
      <c r="BA37766" s="80"/>
      <c r="BB37766" s="80"/>
    </row>
    <row r="37767" spans="9:54" x14ac:dyDescent="0.25">
      <c r="I37767" s="80"/>
      <c r="AX37767" s="80"/>
      <c r="AY37767" s="80"/>
      <c r="AZ37767" s="80"/>
      <c r="BA37767" s="80"/>
      <c r="BB37767" s="80"/>
    </row>
    <row r="37768" spans="9:54" x14ac:dyDescent="0.25">
      <c r="I37768" s="80"/>
      <c r="AX37768" s="80"/>
      <c r="AY37768" s="80"/>
      <c r="AZ37768" s="80"/>
      <c r="BA37768" s="80"/>
      <c r="BB37768" s="80"/>
    </row>
    <row r="37769" spans="9:54" x14ac:dyDescent="0.25">
      <c r="I37769" s="80"/>
      <c r="AX37769" s="80"/>
      <c r="AY37769" s="80"/>
      <c r="AZ37769" s="80"/>
      <c r="BA37769" s="80"/>
      <c r="BB37769" s="80"/>
    </row>
    <row r="37770" spans="9:54" x14ac:dyDescent="0.25">
      <c r="I37770" s="80"/>
      <c r="AX37770" s="80"/>
      <c r="AY37770" s="80"/>
      <c r="AZ37770" s="80"/>
      <c r="BA37770" s="80"/>
      <c r="BB37770" s="80"/>
    </row>
    <row r="37771" spans="9:54" x14ac:dyDescent="0.25">
      <c r="I37771" s="80"/>
      <c r="AX37771" s="80"/>
      <c r="AY37771" s="80"/>
      <c r="AZ37771" s="80"/>
      <c r="BA37771" s="80"/>
      <c r="BB37771" s="80"/>
    </row>
    <row r="37772" spans="9:54" x14ac:dyDescent="0.25">
      <c r="I37772" s="80"/>
      <c r="AX37772" s="80"/>
      <c r="AY37772" s="80"/>
      <c r="AZ37772" s="80"/>
      <c r="BA37772" s="80"/>
      <c r="BB37772" s="80"/>
    </row>
    <row r="37773" spans="9:54" x14ac:dyDescent="0.25">
      <c r="I37773" s="80"/>
      <c r="AX37773" s="80"/>
      <c r="AY37773" s="80"/>
      <c r="AZ37773" s="80"/>
      <c r="BA37773" s="80"/>
      <c r="BB37773" s="80"/>
    </row>
    <row r="37774" spans="9:54" x14ac:dyDescent="0.25">
      <c r="I37774" s="80"/>
      <c r="AX37774" s="80"/>
      <c r="AY37774" s="80"/>
      <c r="AZ37774" s="80"/>
      <c r="BA37774" s="80"/>
      <c r="BB37774" s="80"/>
    </row>
    <row r="37775" spans="9:54" x14ac:dyDescent="0.25">
      <c r="I37775" s="80"/>
      <c r="AX37775" s="80"/>
      <c r="AY37775" s="80"/>
      <c r="AZ37775" s="80"/>
      <c r="BA37775" s="80"/>
      <c r="BB37775" s="80"/>
    </row>
    <row r="37776" spans="9:54" x14ac:dyDescent="0.25">
      <c r="I37776" s="80"/>
      <c r="AX37776" s="80"/>
      <c r="AY37776" s="80"/>
      <c r="AZ37776" s="80"/>
      <c r="BA37776" s="80"/>
      <c r="BB37776" s="80"/>
    </row>
    <row r="37777" spans="9:54" x14ac:dyDescent="0.25">
      <c r="I37777" s="80"/>
      <c r="AX37777" s="80"/>
      <c r="AY37777" s="80"/>
      <c r="AZ37777" s="80"/>
      <c r="BA37777" s="80"/>
      <c r="BB37777" s="80"/>
    </row>
    <row r="37778" spans="9:54" x14ac:dyDescent="0.25">
      <c r="I37778" s="80"/>
      <c r="AX37778" s="80"/>
      <c r="AY37778" s="80"/>
      <c r="AZ37778" s="80"/>
      <c r="BA37778" s="80"/>
      <c r="BB37778" s="80"/>
    </row>
    <row r="37779" spans="9:54" x14ac:dyDescent="0.25">
      <c r="I37779" s="80"/>
      <c r="AX37779" s="80"/>
      <c r="AY37779" s="80"/>
      <c r="AZ37779" s="80"/>
      <c r="BA37779" s="80"/>
      <c r="BB37779" s="80"/>
    </row>
    <row r="37780" spans="9:54" x14ac:dyDescent="0.25">
      <c r="I37780" s="80"/>
      <c r="AX37780" s="80"/>
      <c r="AY37780" s="80"/>
      <c r="AZ37780" s="80"/>
      <c r="BA37780" s="80"/>
      <c r="BB37780" s="80"/>
    </row>
    <row r="37781" spans="9:54" x14ac:dyDescent="0.25">
      <c r="I37781" s="80"/>
      <c r="AX37781" s="80"/>
      <c r="AY37781" s="80"/>
      <c r="AZ37781" s="80"/>
      <c r="BA37781" s="80"/>
      <c r="BB37781" s="80"/>
    </row>
    <row r="37782" spans="9:54" x14ac:dyDescent="0.25">
      <c r="I37782" s="80"/>
      <c r="AX37782" s="80"/>
      <c r="AY37782" s="80"/>
      <c r="AZ37782" s="80"/>
      <c r="BA37782" s="80"/>
      <c r="BB37782" s="80"/>
    </row>
    <row r="37783" spans="9:54" x14ac:dyDescent="0.25">
      <c r="I37783" s="80"/>
      <c r="AX37783" s="80"/>
      <c r="AY37783" s="80"/>
      <c r="AZ37783" s="80"/>
      <c r="BA37783" s="80"/>
      <c r="BB37783" s="80"/>
    </row>
    <row r="37784" spans="9:54" x14ac:dyDescent="0.25">
      <c r="I37784" s="80"/>
      <c r="AX37784" s="80"/>
      <c r="AY37784" s="80"/>
      <c r="AZ37784" s="80"/>
      <c r="BA37784" s="80"/>
      <c r="BB37784" s="80"/>
    </row>
    <row r="37785" spans="9:54" x14ac:dyDescent="0.25">
      <c r="I37785" s="80"/>
      <c r="AX37785" s="80"/>
      <c r="AY37785" s="80"/>
      <c r="AZ37785" s="80"/>
      <c r="BA37785" s="80"/>
      <c r="BB37785" s="80"/>
    </row>
    <row r="37786" spans="9:54" x14ac:dyDescent="0.25">
      <c r="I37786" s="80"/>
      <c r="AX37786" s="80"/>
      <c r="AY37786" s="80"/>
      <c r="AZ37786" s="80"/>
      <c r="BA37786" s="80"/>
      <c r="BB37786" s="80"/>
    </row>
    <row r="37787" spans="9:54" x14ac:dyDescent="0.25">
      <c r="I37787" s="80"/>
      <c r="AX37787" s="80"/>
      <c r="AY37787" s="80"/>
      <c r="AZ37787" s="80"/>
      <c r="BA37787" s="80"/>
      <c r="BB37787" s="80"/>
    </row>
    <row r="37788" spans="9:54" x14ac:dyDescent="0.25">
      <c r="I37788" s="80"/>
      <c r="AX37788" s="80"/>
      <c r="AY37788" s="80"/>
      <c r="AZ37788" s="80"/>
      <c r="BA37788" s="80"/>
      <c r="BB37788" s="80"/>
    </row>
    <row r="37789" spans="9:54" x14ac:dyDescent="0.25">
      <c r="I37789" s="80"/>
      <c r="AX37789" s="80"/>
      <c r="AY37789" s="80"/>
      <c r="AZ37789" s="80"/>
      <c r="BA37789" s="80"/>
      <c r="BB37789" s="80"/>
    </row>
    <row r="37790" spans="9:54" x14ac:dyDescent="0.25">
      <c r="I37790" s="80"/>
      <c r="AX37790" s="80"/>
      <c r="AY37790" s="80"/>
      <c r="AZ37790" s="80"/>
      <c r="BA37790" s="80"/>
      <c r="BB37790" s="80"/>
    </row>
    <row r="37791" spans="9:54" x14ac:dyDescent="0.25">
      <c r="I37791" s="80"/>
      <c r="AX37791" s="80"/>
      <c r="AY37791" s="80"/>
      <c r="AZ37791" s="80"/>
      <c r="BA37791" s="80"/>
      <c r="BB37791" s="80"/>
    </row>
    <row r="37792" spans="9:54" x14ac:dyDescent="0.25">
      <c r="I37792" s="80"/>
      <c r="AX37792" s="80"/>
      <c r="AY37792" s="80"/>
      <c r="AZ37792" s="80"/>
      <c r="BA37792" s="80"/>
      <c r="BB37792" s="80"/>
    </row>
    <row r="37793" spans="9:54" x14ac:dyDescent="0.25">
      <c r="I37793" s="80"/>
      <c r="AX37793" s="80"/>
      <c r="AY37793" s="80"/>
      <c r="AZ37793" s="80"/>
      <c r="BA37793" s="80"/>
      <c r="BB37793" s="80"/>
    </row>
    <row r="37794" spans="9:54" x14ac:dyDescent="0.25">
      <c r="I37794" s="80"/>
      <c r="AX37794" s="80"/>
      <c r="AY37794" s="80"/>
      <c r="AZ37794" s="80"/>
      <c r="BA37794" s="80"/>
      <c r="BB37794" s="80"/>
    </row>
    <row r="37795" spans="9:54" x14ac:dyDescent="0.25">
      <c r="I37795" s="80"/>
      <c r="AX37795" s="80"/>
      <c r="AY37795" s="80"/>
      <c r="AZ37795" s="80"/>
      <c r="BA37795" s="80"/>
      <c r="BB37795" s="80"/>
    </row>
    <row r="37796" spans="9:54" x14ac:dyDescent="0.25">
      <c r="I37796" s="80"/>
      <c r="AX37796" s="80"/>
      <c r="AY37796" s="80"/>
      <c r="AZ37796" s="80"/>
      <c r="BA37796" s="80"/>
      <c r="BB37796" s="80"/>
    </row>
    <row r="37797" spans="9:54" x14ac:dyDescent="0.25">
      <c r="I37797" s="80"/>
      <c r="AX37797" s="80"/>
      <c r="AY37797" s="80"/>
      <c r="AZ37797" s="80"/>
      <c r="BA37797" s="80"/>
      <c r="BB37797" s="80"/>
    </row>
    <row r="37798" spans="9:54" x14ac:dyDescent="0.25">
      <c r="I37798" s="80"/>
      <c r="AX37798" s="80"/>
      <c r="AY37798" s="80"/>
      <c r="AZ37798" s="80"/>
      <c r="BA37798" s="80"/>
      <c r="BB37798" s="80"/>
    </row>
    <row r="37799" spans="9:54" x14ac:dyDescent="0.25">
      <c r="I37799" s="80"/>
      <c r="AX37799" s="80"/>
      <c r="AY37799" s="80"/>
      <c r="AZ37799" s="80"/>
      <c r="BA37799" s="80"/>
      <c r="BB37799" s="80"/>
    </row>
    <row r="37800" spans="9:54" x14ac:dyDescent="0.25">
      <c r="I37800" s="80"/>
      <c r="AX37800" s="80"/>
      <c r="AY37800" s="80"/>
      <c r="AZ37800" s="80"/>
      <c r="BA37800" s="80"/>
      <c r="BB37800" s="80"/>
    </row>
    <row r="37801" spans="9:54" x14ac:dyDescent="0.25">
      <c r="I37801" s="80"/>
      <c r="AX37801" s="80"/>
      <c r="AY37801" s="80"/>
      <c r="AZ37801" s="80"/>
      <c r="BA37801" s="80"/>
      <c r="BB37801" s="80"/>
    </row>
    <row r="37802" spans="9:54" x14ac:dyDescent="0.25">
      <c r="I37802" s="80"/>
      <c r="AX37802" s="80"/>
      <c r="AY37802" s="80"/>
      <c r="AZ37802" s="80"/>
      <c r="BA37802" s="80"/>
      <c r="BB37802" s="80"/>
    </row>
    <row r="37803" spans="9:54" x14ac:dyDescent="0.25">
      <c r="I37803" s="80"/>
      <c r="AX37803" s="80"/>
      <c r="AY37803" s="80"/>
      <c r="AZ37803" s="80"/>
      <c r="BA37803" s="80"/>
      <c r="BB37803" s="80"/>
    </row>
    <row r="37804" spans="9:54" x14ac:dyDescent="0.25">
      <c r="I37804" s="80"/>
      <c r="AX37804" s="80"/>
      <c r="AY37804" s="80"/>
      <c r="AZ37804" s="80"/>
      <c r="BA37804" s="80"/>
      <c r="BB37804" s="80"/>
    </row>
    <row r="37805" spans="9:54" x14ac:dyDescent="0.25">
      <c r="I37805" s="80"/>
      <c r="AX37805" s="80"/>
      <c r="AY37805" s="80"/>
      <c r="AZ37805" s="80"/>
      <c r="BA37805" s="80"/>
      <c r="BB37805" s="80"/>
    </row>
    <row r="37806" spans="9:54" x14ac:dyDescent="0.25">
      <c r="I37806" s="80"/>
      <c r="AX37806" s="80"/>
      <c r="AY37806" s="80"/>
      <c r="AZ37806" s="80"/>
      <c r="BA37806" s="80"/>
      <c r="BB37806" s="80"/>
    </row>
    <row r="37807" spans="9:54" x14ac:dyDescent="0.25">
      <c r="I37807" s="80"/>
      <c r="AX37807" s="80"/>
      <c r="AY37807" s="80"/>
      <c r="AZ37807" s="80"/>
      <c r="BA37807" s="80"/>
      <c r="BB37807" s="80"/>
    </row>
    <row r="37808" spans="9:54" x14ac:dyDescent="0.25">
      <c r="I37808" s="80"/>
      <c r="AX37808" s="80"/>
      <c r="AY37808" s="80"/>
      <c r="AZ37808" s="80"/>
      <c r="BA37808" s="80"/>
      <c r="BB37808" s="80"/>
    </row>
    <row r="37809" spans="9:54" x14ac:dyDescent="0.25">
      <c r="I37809" s="80"/>
      <c r="AX37809" s="80"/>
      <c r="AY37809" s="80"/>
      <c r="AZ37809" s="80"/>
      <c r="BA37809" s="80"/>
      <c r="BB37809" s="80"/>
    </row>
    <row r="37810" spans="9:54" x14ac:dyDescent="0.25">
      <c r="I37810" s="80"/>
      <c r="AX37810" s="80"/>
      <c r="AY37810" s="80"/>
      <c r="AZ37810" s="80"/>
      <c r="BA37810" s="80"/>
      <c r="BB37810" s="80"/>
    </row>
    <row r="37811" spans="9:54" x14ac:dyDescent="0.25">
      <c r="I37811" s="80"/>
      <c r="AX37811" s="80"/>
      <c r="AY37811" s="80"/>
      <c r="AZ37811" s="80"/>
      <c r="BA37811" s="80"/>
      <c r="BB37811" s="80"/>
    </row>
    <row r="37812" spans="9:54" x14ac:dyDescent="0.25">
      <c r="I37812" s="80"/>
      <c r="AX37812" s="80"/>
      <c r="AY37812" s="80"/>
      <c r="AZ37812" s="80"/>
      <c r="BA37812" s="80"/>
      <c r="BB37812" s="80"/>
    </row>
    <row r="37813" spans="9:54" x14ac:dyDescent="0.25">
      <c r="I37813" s="80"/>
      <c r="AX37813" s="80"/>
      <c r="AY37813" s="80"/>
      <c r="AZ37813" s="80"/>
      <c r="BA37813" s="80"/>
      <c r="BB37813" s="80"/>
    </row>
    <row r="37814" spans="9:54" x14ac:dyDescent="0.25">
      <c r="I37814" s="80"/>
      <c r="AX37814" s="80"/>
      <c r="AY37814" s="80"/>
      <c r="AZ37814" s="80"/>
      <c r="BA37814" s="80"/>
      <c r="BB37814" s="80"/>
    </row>
    <row r="37815" spans="9:54" x14ac:dyDescent="0.25">
      <c r="I37815" s="80"/>
      <c r="AX37815" s="80"/>
      <c r="AY37815" s="80"/>
      <c r="AZ37815" s="80"/>
      <c r="BA37815" s="80"/>
      <c r="BB37815" s="80"/>
    </row>
    <row r="37816" spans="9:54" x14ac:dyDescent="0.25">
      <c r="I37816" s="80"/>
      <c r="AX37816" s="80"/>
      <c r="AY37816" s="80"/>
      <c r="AZ37816" s="80"/>
      <c r="BA37816" s="80"/>
      <c r="BB37816" s="80"/>
    </row>
    <row r="37817" spans="9:54" x14ac:dyDescent="0.25">
      <c r="I37817" s="80"/>
      <c r="AX37817" s="80"/>
      <c r="AY37817" s="80"/>
      <c r="AZ37817" s="80"/>
      <c r="BA37817" s="80"/>
      <c r="BB37817" s="80"/>
    </row>
    <row r="37818" spans="9:54" x14ac:dyDescent="0.25">
      <c r="I37818" s="80"/>
      <c r="AX37818" s="80"/>
      <c r="AY37818" s="80"/>
      <c r="AZ37818" s="80"/>
      <c r="BA37818" s="80"/>
      <c r="BB37818" s="80"/>
    </row>
    <row r="37819" spans="9:54" x14ac:dyDescent="0.25">
      <c r="I37819" s="80"/>
      <c r="AX37819" s="80"/>
      <c r="AY37819" s="80"/>
      <c r="AZ37819" s="80"/>
      <c r="BA37819" s="80"/>
      <c r="BB37819" s="80"/>
    </row>
    <row r="37820" spans="9:54" x14ac:dyDescent="0.25">
      <c r="I37820" s="80"/>
      <c r="AX37820" s="80"/>
      <c r="AY37820" s="80"/>
      <c r="AZ37820" s="80"/>
      <c r="BA37820" s="80"/>
      <c r="BB37820" s="80"/>
    </row>
    <row r="37821" spans="9:54" x14ac:dyDescent="0.25">
      <c r="I37821" s="80"/>
      <c r="AX37821" s="80"/>
      <c r="AY37821" s="80"/>
      <c r="AZ37821" s="80"/>
      <c r="BA37821" s="80"/>
      <c r="BB37821" s="80"/>
    </row>
    <row r="37822" spans="9:54" x14ac:dyDescent="0.25">
      <c r="I37822" s="80"/>
      <c r="AX37822" s="80"/>
      <c r="AY37822" s="80"/>
      <c r="AZ37822" s="80"/>
      <c r="BA37822" s="80"/>
      <c r="BB37822" s="80"/>
    </row>
    <row r="37823" spans="9:54" x14ac:dyDescent="0.25">
      <c r="I37823" s="80"/>
      <c r="AX37823" s="80"/>
      <c r="AY37823" s="80"/>
      <c r="AZ37823" s="80"/>
      <c r="BA37823" s="80"/>
      <c r="BB37823" s="80"/>
    </row>
    <row r="37824" spans="9:54" x14ac:dyDescent="0.25">
      <c r="I37824" s="80"/>
      <c r="AX37824" s="80"/>
      <c r="AY37824" s="80"/>
      <c r="AZ37824" s="80"/>
      <c r="BA37824" s="80"/>
      <c r="BB37824" s="80"/>
    </row>
    <row r="37825" spans="9:54" x14ac:dyDescent="0.25">
      <c r="I37825" s="80"/>
      <c r="AX37825" s="80"/>
      <c r="AY37825" s="80"/>
      <c r="AZ37825" s="80"/>
      <c r="BA37825" s="80"/>
      <c r="BB37825" s="80"/>
    </row>
    <row r="37826" spans="9:54" x14ac:dyDescent="0.25">
      <c r="I37826" s="80"/>
      <c r="AX37826" s="80"/>
      <c r="AY37826" s="80"/>
      <c r="AZ37826" s="80"/>
      <c r="BA37826" s="80"/>
      <c r="BB37826" s="80"/>
    </row>
    <row r="37827" spans="9:54" x14ac:dyDescent="0.25">
      <c r="I37827" s="80"/>
      <c r="AX37827" s="80"/>
      <c r="AY37827" s="80"/>
      <c r="AZ37827" s="80"/>
      <c r="BA37827" s="80"/>
      <c r="BB37827" s="80"/>
    </row>
    <row r="37828" spans="9:54" x14ac:dyDescent="0.25">
      <c r="I37828" s="80"/>
      <c r="AX37828" s="80"/>
      <c r="AY37828" s="80"/>
      <c r="AZ37828" s="80"/>
      <c r="BA37828" s="80"/>
      <c r="BB37828" s="80"/>
    </row>
    <row r="37829" spans="9:54" x14ac:dyDescent="0.25">
      <c r="I37829" s="80"/>
      <c r="AX37829" s="80"/>
      <c r="AY37829" s="80"/>
      <c r="AZ37829" s="80"/>
      <c r="BA37829" s="80"/>
      <c r="BB37829" s="80"/>
    </row>
    <row r="37830" spans="9:54" x14ac:dyDescent="0.25">
      <c r="I37830" s="80"/>
      <c r="AX37830" s="80"/>
      <c r="AY37830" s="80"/>
      <c r="AZ37830" s="80"/>
      <c r="BA37830" s="80"/>
      <c r="BB37830" s="80"/>
    </row>
    <row r="37831" spans="9:54" x14ac:dyDescent="0.25">
      <c r="I37831" s="80"/>
      <c r="AX37831" s="80"/>
      <c r="AY37831" s="80"/>
      <c r="AZ37831" s="80"/>
      <c r="BA37831" s="80"/>
      <c r="BB37831" s="80"/>
    </row>
    <row r="37832" spans="9:54" x14ac:dyDescent="0.25">
      <c r="I37832" s="80"/>
      <c r="AX37832" s="80"/>
      <c r="AY37832" s="80"/>
      <c r="AZ37832" s="80"/>
      <c r="BA37832" s="80"/>
      <c r="BB37832" s="80"/>
    </row>
    <row r="37833" spans="9:54" x14ac:dyDescent="0.25">
      <c r="I37833" s="80"/>
      <c r="AX37833" s="80"/>
      <c r="AY37833" s="80"/>
      <c r="AZ37833" s="80"/>
      <c r="BA37833" s="80"/>
      <c r="BB37833" s="80"/>
    </row>
    <row r="37834" spans="9:54" x14ac:dyDescent="0.25">
      <c r="I37834" s="80"/>
      <c r="AX37834" s="80"/>
      <c r="AY37834" s="80"/>
      <c r="AZ37834" s="80"/>
      <c r="BA37834" s="80"/>
      <c r="BB37834" s="80"/>
    </row>
    <row r="37835" spans="9:54" x14ac:dyDescent="0.25">
      <c r="I37835" s="80"/>
      <c r="AX37835" s="80"/>
      <c r="AY37835" s="80"/>
      <c r="AZ37835" s="80"/>
      <c r="BA37835" s="80"/>
      <c r="BB37835" s="80"/>
    </row>
    <row r="37836" spans="9:54" x14ac:dyDescent="0.25">
      <c r="I37836" s="80"/>
      <c r="AX37836" s="80"/>
      <c r="AY37836" s="80"/>
      <c r="AZ37836" s="80"/>
      <c r="BA37836" s="80"/>
      <c r="BB37836" s="80"/>
    </row>
    <row r="37837" spans="9:54" x14ac:dyDescent="0.25">
      <c r="I37837" s="80"/>
      <c r="AX37837" s="80"/>
      <c r="AY37837" s="80"/>
      <c r="AZ37837" s="80"/>
      <c r="BA37837" s="80"/>
      <c r="BB37837" s="80"/>
    </row>
    <row r="37838" spans="9:54" x14ac:dyDescent="0.25">
      <c r="I37838" s="80"/>
      <c r="AX37838" s="80"/>
      <c r="AY37838" s="80"/>
      <c r="AZ37838" s="80"/>
      <c r="BA37838" s="80"/>
      <c r="BB37838" s="80"/>
    </row>
    <row r="37839" spans="9:54" x14ac:dyDescent="0.25">
      <c r="I37839" s="80"/>
      <c r="AX37839" s="80"/>
      <c r="AY37839" s="80"/>
      <c r="AZ37839" s="80"/>
      <c r="BA37839" s="80"/>
      <c r="BB37839" s="80"/>
    </row>
    <row r="37840" spans="9:54" x14ac:dyDescent="0.25">
      <c r="I37840" s="80"/>
      <c r="AX37840" s="80"/>
      <c r="AY37840" s="80"/>
      <c r="AZ37840" s="80"/>
      <c r="BA37840" s="80"/>
      <c r="BB37840" s="80"/>
    </row>
    <row r="37841" spans="9:54" x14ac:dyDescent="0.25">
      <c r="I37841" s="80"/>
      <c r="AX37841" s="80"/>
      <c r="AY37841" s="80"/>
      <c r="AZ37841" s="80"/>
      <c r="BA37841" s="80"/>
      <c r="BB37841" s="80"/>
    </row>
    <row r="37842" spans="9:54" x14ac:dyDescent="0.25">
      <c r="I37842" s="80"/>
      <c r="AX37842" s="80"/>
      <c r="AY37842" s="80"/>
      <c r="AZ37842" s="80"/>
      <c r="BA37842" s="80"/>
      <c r="BB37842" s="80"/>
    </row>
    <row r="37843" spans="9:54" x14ac:dyDescent="0.25">
      <c r="I37843" s="80"/>
      <c r="AX37843" s="80"/>
      <c r="AY37843" s="80"/>
      <c r="AZ37843" s="80"/>
      <c r="BA37843" s="80"/>
      <c r="BB37843" s="80"/>
    </row>
    <row r="37844" spans="9:54" x14ac:dyDescent="0.25">
      <c r="I37844" s="80"/>
      <c r="AX37844" s="80"/>
      <c r="AY37844" s="80"/>
      <c r="AZ37844" s="80"/>
      <c r="BA37844" s="80"/>
      <c r="BB37844" s="80"/>
    </row>
    <row r="37845" spans="9:54" x14ac:dyDescent="0.25">
      <c r="I37845" s="80"/>
      <c r="AX37845" s="80"/>
      <c r="AY37845" s="80"/>
      <c r="AZ37845" s="80"/>
      <c r="BA37845" s="80"/>
      <c r="BB37845" s="80"/>
    </row>
    <row r="37846" spans="9:54" x14ac:dyDescent="0.25">
      <c r="I37846" s="80"/>
      <c r="AX37846" s="80"/>
      <c r="AY37846" s="80"/>
      <c r="AZ37846" s="80"/>
      <c r="BA37846" s="80"/>
      <c r="BB37846" s="80"/>
    </row>
    <row r="37847" spans="9:54" x14ac:dyDescent="0.25">
      <c r="I37847" s="80"/>
      <c r="AX37847" s="80"/>
      <c r="AY37847" s="80"/>
      <c r="AZ37847" s="80"/>
      <c r="BA37847" s="80"/>
      <c r="BB37847" s="80"/>
    </row>
    <row r="37848" spans="9:54" x14ac:dyDescent="0.25">
      <c r="I37848" s="80"/>
      <c r="AX37848" s="80"/>
      <c r="AY37848" s="80"/>
      <c r="AZ37848" s="80"/>
      <c r="BA37848" s="80"/>
      <c r="BB37848" s="80"/>
    </row>
    <row r="37849" spans="9:54" x14ac:dyDescent="0.25">
      <c r="I37849" s="80"/>
      <c r="AX37849" s="80"/>
      <c r="AY37849" s="80"/>
      <c r="AZ37849" s="80"/>
      <c r="BA37849" s="80"/>
      <c r="BB37849" s="80"/>
    </row>
    <row r="37850" spans="9:54" x14ac:dyDescent="0.25">
      <c r="I37850" s="80"/>
      <c r="AX37850" s="80"/>
      <c r="AY37850" s="80"/>
      <c r="AZ37850" s="80"/>
      <c r="BA37850" s="80"/>
      <c r="BB37850" s="80"/>
    </row>
    <row r="37851" spans="9:54" x14ac:dyDescent="0.25">
      <c r="I37851" s="80"/>
      <c r="AX37851" s="80"/>
      <c r="AY37851" s="80"/>
      <c r="AZ37851" s="80"/>
      <c r="BA37851" s="80"/>
      <c r="BB37851" s="80"/>
    </row>
    <row r="37852" spans="9:54" x14ac:dyDescent="0.25">
      <c r="I37852" s="80"/>
      <c r="AX37852" s="80"/>
      <c r="AY37852" s="80"/>
      <c r="AZ37852" s="80"/>
      <c r="BA37852" s="80"/>
      <c r="BB37852" s="80"/>
    </row>
    <row r="37853" spans="9:54" x14ac:dyDescent="0.25">
      <c r="I37853" s="80"/>
      <c r="AX37853" s="80"/>
      <c r="AY37853" s="80"/>
      <c r="AZ37853" s="80"/>
      <c r="BA37853" s="80"/>
      <c r="BB37853" s="80"/>
    </row>
    <row r="37854" spans="9:54" x14ac:dyDescent="0.25">
      <c r="I37854" s="80"/>
      <c r="AX37854" s="80"/>
      <c r="AY37854" s="80"/>
      <c r="AZ37854" s="80"/>
      <c r="BA37854" s="80"/>
      <c r="BB37854" s="80"/>
    </row>
    <row r="37855" spans="9:54" x14ac:dyDescent="0.25">
      <c r="I37855" s="80"/>
      <c r="AX37855" s="80"/>
      <c r="AY37855" s="80"/>
      <c r="AZ37855" s="80"/>
      <c r="BA37855" s="80"/>
      <c r="BB37855" s="80"/>
    </row>
    <row r="37856" spans="9:54" x14ac:dyDescent="0.25">
      <c r="I37856" s="80"/>
      <c r="AX37856" s="80"/>
      <c r="AY37856" s="80"/>
      <c r="AZ37856" s="80"/>
      <c r="BA37856" s="80"/>
      <c r="BB37856" s="80"/>
    </row>
    <row r="37857" spans="9:54" x14ac:dyDescent="0.25">
      <c r="I37857" s="80"/>
      <c r="AX37857" s="80"/>
      <c r="AY37857" s="80"/>
      <c r="AZ37857" s="80"/>
      <c r="BA37857" s="80"/>
      <c r="BB37857" s="80"/>
    </row>
    <row r="37858" spans="9:54" x14ac:dyDescent="0.25">
      <c r="I37858" s="80"/>
      <c r="AX37858" s="80"/>
      <c r="AY37858" s="80"/>
      <c r="AZ37858" s="80"/>
      <c r="BA37858" s="80"/>
      <c r="BB37858" s="80"/>
    </row>
    <row r="37859" spans="9:54" x14ac:dyDescent="0.25">
      <c r="I37859" s="80"/>
      <c r="AX37859" s="80"/>
      <c r="AY37859" s="80"/>
      <c r="AZ37859" s="80"/>
      <c r="BA37859" s="80"/>
      <c r="BB37859" s="80"/>
    </row>
    <row r="37860" spans="9:54" x14ac:dyDescent="0.25">
      <c r="I37860" s="80"/>
      <c r="AX37860" s="80"/>
      <c r="AY37860" s="80"/>
      <c r="AZ37860" s="80"/>
      <c r="BA37860" s="80"/>
      <c r="BB37860" s="80"/>
    </row>
    <row r="37861" spans="9:54" x14ac:dyDescent="0.25">
      <c r="I37861" s="80"/>
      <c r="AX37861" s="80"/>
      <c r="AY37861" s="80"/>
      <c r="AZ37861" s="80"/>
      <c r="BA37861" s="80"/>
      <c r="BB37861" s="80"/>
    </row>
    <row r="37862" spans="9:54" x14ac:dyDescent="0.25">
      <c r="I37862" s="80"/>
      <c r="AX37862" s="80"/>
      <c r="AY37862" s="80"/>
      <c r="AZ37862" s="80"/>
      <c r="BA37862" s="80"/>
      <c r="BB37862" s="80"/>
    </row>
    <row r="37863" spans="9:54" x14ac:dyDescent="0.25">
      <c r="I37863" s="80"/>
      <c r="AX37863" s="80"/>
      <c r="AY37863" s="80"/>
      <c r="AZ37863" s="80"/>
      <c r="BA37863" s="80"/>
      <c r="BB37863" s="80"/>
    </row>
    <row r="37864" spans="9:54" x14ac:dyDescent="0.25">
      <c r="I37864" s="80"/>
      <c r="AX37864" s="80"/>
      <c r="AY37864" s="80"/>
      <c r="AZ37864" s="80"/>
      <c r="BA37864" s="80"/>
      <c r="BB37864" s="80"/>
    </row>
    <row r="37865" spans="9:54" x14ac:dyDescent="0.25">
      <c r="I37865" s="80"/>
      <c r="AX37865" s="80"/>
      <c r="AY37865" s="80"/>
      <c r="AZ37865" s="80"/>
      <c r="BA37865" s="80"/>
      <c r="BB37865" s="80"/>
    </row>
    <row r="37866" spans="9:54" x14ac:dyDescent="0.25">
      <c r="I37866" s="80"/>
      <c r="AX37866" s="80"/>
      <c r="AY37866" s="80"/>
      <c r="AZ37866" s="80"/>
      <c r="BA37866" s="80"/>
      <c r="BB37866" s="80"/>
    </row>
    <row r="37867" spans="9:54" x14ac:dyDescent="0.25">
      <c r="I37867" s="80"/>
      <c r="AX37867" s="80"/>
      <c r="AY37867" s="80"/>
      <c r="AZ37867" s="80"/>
      <c r="BA37867" s="80"/>
      <c r="BB37867" s="80"/>
    </row>
    <row r="37868" spans="9:54" x14ac:dyDescent="0.25">
      <c r="I37868" s="80"/>
      <c r="AX37868" s="80"/>
      <c r="AY37868" s="80"/>
      <c r="AZ37868" s="80"/>
      <c r="BA37868" s="80"/>
      <c r="BB37868" s="80"/>
    </row>
    <row r="37869" spans="9:54" x14ac:dyDescent="0.25">
      <c r="I37869" s="80"/>
      <c r="AX37869" s="80"/>
      <c r="AY37869" s="80"/>
      <c r="AZ37869" s="80"/>
      <c r="BA37869" s="80"/>
      <c r="BB37869" s="80"/>
    </row>
    <row r="37870" spans="9:54" x14ac:dyDescent="0.25">
      <c r="I37870" s="80"/>
      <c r="AX37870" s="80"/>
      <c r="AY37870" s="80"/>
      <c r="AZ37870" s="80"/>
      <c r="BA37870" s="80"/>
      <c r="BB37870" s="80"/>
    </row>
    <row r="37871" spans="9:54" x14ac:dyDescent="0.25">
      <c r="I37871" s="80"/>
      <c r="AX37871" s="80"/>
      <c r="AY37871" s="80"/>
      <c r="AZ37871" s="80"/>
      <c r="BA37871" s="80"/>
      <c r="BB37871" s="80"/>
    </row>
    <row r="37872" spans="9:54" x14ac:dyDescent="0.25">
      <c r="I37872" s="80"/>
      <c r="AX37872" s="80"/>
      <c r="AY37872" s="80"/>
      <c r="AZ37872" s="80"/>
      <c r="BA37872" s="80"/>
      <c r="BB37872" s="80"/>
    </row>
    <row r="37873" spans="9:54" x14ac:dyDescent="0.25">
      <c r="I37873" s="80"/>
      <c r="AX37873" s="80"/>
      <c r="AY37873" s="80"/>
      <c r="AZ37873" s="80"/>
      <c r="BA37873" s="80"/>
      <c r="BB37873" s="80"/>
    </row>
    <row r="37874" spans="9:54" x14ac:dyDescent="0.25">
      <c r="I37874" s="80"/>
      <c r="AX37874" s="80"/>
      <c r="AY37874" s="80"/>
      <c r="AZ37874" s="80"/>
      <c r="BA37874" s="80"/>
      <c r="BB37874" s="80"/>
    </row>
    <row r="37875" spans="9:54" x14ac:dyDescent="0.25">
      <c r="I37875" s="80"/>
      <c r="AX37875" s="80"/>
      <c r="AY37875" s="80"/>
      <c r="AZ37875" s="80"/>
      <c r="BA37875" s="80"/>
      <c r="BB37875" s="80"/>
    </row>
    <row r="37876" spans="9:54" x14ac:dyDescent="0.25">
      <c r="I37876" s="80"/>
      <c r="AX37876" s="80"/>
      <c r="AY37876" s="80"/>
      <c r="AZ37876" s="80"/>
      <c r="BA37876" s="80"/>
      <c r="BB37876" s="80"/>
    </row>
    <row r="37877" spans="9:54" x14ac:dyDescent="0.25">
      <c r="I37877" s="80"/>
      <c r="AX37877" s="80"/>
      <c r="AY37877" s="80"/>
      <c r="AZ37877" s="80"/>
      <c r="BA37877" s="80"/>
      <c r="BB37877" s="80"/>
    </row>
    <row r="37878" spans="9:54" x14ac:dyDescent="0.25">
      <c r="I37878" s="80"/>
      <c r="AX37878" s="80"/>
      <c r="AY37878" s="80"/>
      <c r="AZ37878" s="80"/>
      <c r="BA37878" s="80"/>
      <c r="BB37878" s="80"/>
    </row>
    <row r="37879" spans="9:54" x14ac:dyDescent="0.25">
      <c r="I37879" s="80"/>
      <c r="AX37879" s="80"/>
      <c r="AY37879" s="80"/>
      <c r="AZ37879" s="80"/>
      <c r="BA37879" s="80"/>
      <c r="BB37879" s="80"/>
    </row>
    <row r="37880" spans="9:54" x14ac:dyDescent="0.25">
      <c r="I37880" s="80"/>
      <c r="AX37880" s="80"/>
      <c r="AY37880" s="80"/>
      <c r="AZ37880" s="80"/>
      <c r="BA37880" s="80"/>
      <c r="BB37880" s="80"/>
    </row>
    <row r="37881" spans="9:54" x14ac:dyDescent="0.25">
      <c r="I37881" s="80"/>
      <c r="AX37881" s="80"/>
      <c r="AY37881" s="80"/>
      <c r="AZ37881" s="80"/>
      <c r="BA37881" s="80"/>
      <c r="BB37881" s="80"/>
    </row>
    <row r="37882" spans="9:54" x14ac:dyDescent="0.25">
      <c r="I37882" s="80"/>
      <c r="AX37882" s="80"/>
      <c r="AY37882" s="80"/>
      <c r="AZ37882" s="80"/>
      <c r="BA37882" s="80"/>
      <c r="BB37882" s="80"/>
    </row>
    <row r="37883" spans="9:54" x14ac:dyDescent="0.25">
      <c r="I37883" s="80"/>
      <c r="AX37883" s="80"/>
      <c r="AY37883" s="80"/>
      <c r="AZ37883" s="80"/>
      <c r="BA37883" s="80"/>
      <c r="BB37883" s="80"/>
    </row>
    <row r="37884" spans="9:54" x14ac:dyDescent="0.25">
      <c r="I37884" s="80"/>
      <c r="AX37884" s="80"/>
      <c r="AY37884" s="80"/>
      <c r="AZ37884" s="80"/>
      <c r="BA37884" s="80"/>
      <c r="BB37884" s="80"/>
    </row>
    <row r="37885" spans="9:54" x14ac:dyDescent="0.25">
      <c r="I37885" s="80"/>
      <c r="AX37885" s="80"/>
      <c r="AY37885" s="80"/>
      <c r="AZ37885" s="80"/>
      <c r="BA37885" s="80"/>
      <c r="BB37885" s="80"/>
    </row>
    <row r="37886" spans="9:54" x14ac:dyDescent="0.25">
      <c r="I37886" s="80"/>
      <c r="AX37886" s="80"/>
      <c r="AY37886" s="80"/>
      <c r="AZ37886" s="80"/>
      <c r="BA37886" s="80"/>
      <c r="BB37886" s="80"/>
    </row>
    <row r="37887" spans="9:54" x14ac:dyDescent="0.25">
      <c r="I37887" s="80"/>
      <c r="AX37887" s="80"/>
      <c r="AY37887" s="80"/>
      <c r="AZ37887" s="80"/>
      <c r="BA37887" s="80"/>
      <c r="BB37887" s="80"/>
    </row>
    <row r="37888" spans="9:54" x14ac:dyDescent="0.25">
      <c r="I37888" s="80"/>
      <c r="AX37888" s="80"/>
      <c r="AY37888" s="80"/>
      <c r="AZ37888" s="80"/>
      <c r="BA37888" s="80"/>
      <c r="BB37888" s="80"/>
    </row>
    <row r="37889" spans="9:54" x14ac:dyDescent="0.25">
      <c r="I37889" s="80"/>
      <c r="AX37889" s="80"/>
      <c r="AY37889" s="80"/>
      <c r="AZ37889" s="80"/>
      <c r="BA37889" s="80"/>
      <c r="BB37889" s="80"/>
    </row>
    <row r="37890" spans="9:54" x14ac:dyDescent="0.25">
      <c r="I37890" s="80"/>
      <c r="AX37890" s="80"/>
      <c r="AY37890" s="80"/>
      <c r="AZ37890" s="80"/>
      <c r="BA37890" s="80"/>
      <c r="BB37890" s="80"/>
    </row>
    <row r="37891" spans="9:54" x14ac:dyDescent="0.25">
      <c r="I37891" s="80"/>
      <c r="AX37891" s="80"/>
      <c r="AY37891" s="80"/>
      <c r="AZ37891" s="80"/>
      <c r="BA37891" s="80"/>
      <c r="BB37891" s="80"/>
    </row>
    <row r="37892" spans="9:54" x14ac:dyDescent="0.25">
      <c r="I37892" s="80"/>
      <c r="AX37892" s="80"/>
      <c r="AY37892" s="80"/>
      <c r="AZ37892" s="80"/>
      <c r="BA37892" s="80"/>
      <c r="BB37892" s="80"/>
    </row>
    <row r="37893" spans="9:54" x14ac:dyDescent="0.25">
      <c r="I37893" s="80"/>
      <c r="AX37893" s="80"/>
      <c r="AY37893" s="80"/>
      <c r="AZ37893" s="80"/>
      <c r="BA37893" s="80"/>
      <c r="BB37893" s="80"/>
    </row>
    <row r="37894" spans="9:54" x14ac:dyDescent="0.25">
      <c r="I37894" s="80"/>
      <c r="AX37894" s="80"/>
      <c r="AY37894" s="80"/>
      <c r="AZ37894" s="80"/>
      <c r="BA37894" s="80"/>
      <c r="BB37894" s="80"/>
    </row>
    <row r="37895" spans="9:54" x14ac:dyDescent="0.25">
      <c r="I37895" s="80"/>
      <c r="AX37895" s="80"/>
      <c r="AY37895" s="80"/>
      <c r="AZ37895" s="80"/>
      <c r="BA37895" s="80"/>
      <c r="BB37895" s="80"/>
    </row>
    <row r="37896" spans="9:54" x14ac:dyDescent="0.25">
      <c r="I37896" s="80"/>
      <c r="AX37896" s="80"/>
      <c r="AY37896" s="80"/>
      <c r="AZ37896" s="80"/>
      <c r="BA37896" s="80"/>
      <c r="BB37896" s="80"/>
    </row>
    <row r="37897" spans="9:54" x14ac:dyDescent="0.25">
      <c r="I37897" s="80"/>
      <c r="AX37897" s="80"/>
      <c r="AY37897" s="80"/>
      <c r="AZ37897" s="80"/>
      <c r="BA37897" s="80"/>
      <c r="BB37897" s="80"/>
    </row>
    <row r="37898" spans="9:54" x14ac:dyDescent="0.25">
      <c r="I37898" s="80"/>
      <c r="AX37898" s="80"/>
      <c r="AY37898" s="80"/>
      <c r="AZ37898" s="80"/>
      <c r="BA37898" s="80"/>
      <c r="BB37898" s="80"/>
    </row>
    <row r="37899" spans="9:54" x14ac:dyDescent="0.25">
      <c r="I37899" s="80"/>
      <c r="AX37899" s="80"/>
      <c r="AY37899" s="80"/>
      <c r="AZ37899" s="80"/>
      <c r="BA37899" s="80"/>
      <c r="BB37899" s="80"/>
    </row>
    <row r="37900" spans="9:54" x14ac:dyDescent="0.25">
      <c r="I37900" s="80"/>
      <c r="AX37900" s="80"/>
      <c r="AY37900" s="80"/>
      <c r="AZ37900" s="80"/>
      <c r="BA37900" s="80"/>
      <c r="BB37900" s="80"/>
    </row>
    <row r="37901" spans="9:54" x14ac:dyDescent="0.25">
      <c r="I37901" s="80"/>
      <c r="AX37901" s="80"/>
      <c r="AY37901" s="80"/>
      <c r="AZ37901" s="80"/>
      <c r="BA37901" s="80"/>
      <c r="BB37901" s="80"/>
    </row>
    <row r="37902" spans="9:54" x14ac:dyDescent="0.25">
      <c r="I37902" s="80"/>
      <c r="AX37902" s="80"/>
      <c r="AY37902" s="80"/>
      <c r="AZ37902" s="80"/>
      <c r="BA37902" s="80"/>
      <c r="BB37902" s="80"/>
    </row>
    <row r="37903" spans="9:54" x14ac:dyDescent="0.25">
      <c r="I37903" s="80"/>
      <c r="AX37903" s="80"/>
      <c r="AY37903" s="80"/>
      <c r="AZ37903" s="80"/>
      <c r="BA37903" s="80"/>
      <c r="BB37903" s="80"/>
    </row>
    <row r="37904" spans="9:54" x14ac:dyDescent="0.25">
      <c r="I37904" s="80"/>
      <c r="AX37904" s="80"/>
      <c r="AY37904" s="80"/>
      <c r="AZ37904" s="80"/>
      <c r="BA37904" s="80"/>
      <c r="BB37904" s="80"/>
    </row>
    <row r="37905" spans="9:54" x14ac:dyDescent="0.25">
      <c r="I37905" s="80"/>
      <c r="AX37905" s="80"/>
      <c r="AY37905" s="80"/>
      <c r="AZ37905" s="80"/>
      <c r="BA37905" s="80"/>
      <c r="BB37905" s="80"/>
    </row>
    <row r="37906" spans="9:54" x14ac:dyDescent="0.25">
      <c r="I37906" s="80"/>
      <c r="AX37906" s="80"/>
      <c r="AY37906" s="80"/>
      <c r="AZ37906" s="80"/>
      <c r="BA37906" s="80"/>
      <c r="BB37906" s="80"/>
    </row>
    <row r="37907" spans="9:54" x14ac:dyDescent="0.25">
      <c r="I37907" s="80"/>
      <c r="AX37907" s="80"/>
      <c r="AY37907" s="80"/>
      <c r="AZ37907" s="80"/>
      <c r="BA37907" s="80"/>
      <c r="BB37907" s="80"/>
    </row>
    <row r="37908" spans="9:54" x14ac:dyDescent="0.25">
      <c r="I37908" s="80"/>
      <c r="AX37908" s="80"/>
      <c r="AY37908" s="80"/>
      <c r="AZ37908" s="80"/>
      <c r="BA37908" s="80"/>
      <c r="BB37908" s="80"/>
    </row>
    <row r="37909" spans="9:54" x14ac:dyDescent="0.25">
      <c r="I37909" s="80"/>
      <c r="AX37909" s="80"/>
      <c r="AY37909" s="80"/>
      <c r="AZ37909" s="80"/>
      <c r="BA37909" s="80"/>
      <c r="BB37909" s="80"/>
    </row>
    <row r="37910" spans="9:54" x14ac:dyDescent="0.25">
      <c r="I37910" s="80"/>
      <c r="AX37910" s="80"/>
      <c r="AY37910" s="80"/>
      <c r="AZ37910" s="80"/>
      <c r="BA37910" s="80"/>
      <c r="BB37910" s="80"/>
    </row>
    <row r="37911" spans="9:54" x14ac:dyDescent="0.25">
      <c r="I37911" s="80"/>
      <c r="AX37911" s="80"/>
      <c r="AY37911" s="80"/>
      <c r="AZ37911" s="80"/>
      <c r="BA37911" s="80"/>
      <c r="BB37911" s="80"/>
    </row>
    <row r="37912" spans="9:54" x14ac:dyDescent="0.25">
      <c r="I37912" s="80"/>
      <c r="AX37912" s="80"/>
      <c r="AY37912" s="80"/>
      <c r="AZ37912" s="80"/>
      <c r="BA37912" s="80"/>
      <c r="BB37912" s="80"/>
    </row>
    <row r="37913" spans="9:54" x14ac:dyDescent="0.25">
      <c r="I37913" s="80"/>
      <c r="AX37913" s="80"/>
      <c r="AY37913" s="80"/>
      <c r="AZ37913" s="80"/>
      <c r="BA37913" s="80"/>
      <c r="BB37913" s="80"/>
    </row>
    <row r="37914" spans="9:54" x14ac:dyDescent="0.25">
      <c r="I37914" s="80"/>
      <c r="AX37914" s="80"/>
      <c r="AY37914" s="80"/>
      <c r="AZ37914" s="80"/>
      <c r="BA37914" s="80"/>
      <c r="BB37914" s="80"/>
    </row>
    <row r="37915" spans="9:54" x14ac:dyDescent="0.25">
      <c r="I37915" s="80"/>
      <c r="AX37915" s="80"/>
      <c r="AY37915" s="80"/>
      <c r="AZ37915" s="80"/>
      <c r="BA37915" s="80"/>
      <c r="BB37915" s="80"/>
    </row>
    <row r="37916" spans="9:54" x14ac:dyDescent="0.25">
      <c r="I37916" s="80"/>
      <c r="AX37916" s="80"/>
      <c r="AY37916" s="80"/>
      <c r="AZ37916" s="80"/>
      <c r="BA37916" s="80"/>
      <c r="BB37916" s="80"/>
    </row>
    <row r="37917" spans="9:54" x14ac:dyDescent="0.25">
      <c r="I37917" s="80"/>
      <c r="AX37917" s="80"/>
      <c r="AY37917" s="80"/>
      <c r="AZ37917" s="80"/>
      <c r="BA37917" s="80"/>
      <c r="BB37917" s="80"/>
    </row>
    <row r="37918" spans="9:54" x14ac:dyDescent="0.25">
      <c r="I37918" s="80"/>
      <c r="AX37918" s="80"/>
      <c r="AY37918" s="80"/>
      <c r="AZ37918" s="80"/>
      <c r="BA37918" s="80"/>
      <c r="BB37918" s="80"/>
    </row>
    <row r="37919" spans="9:54" x14ac:dyDescent="0.25">
      <c r="I37919" s="80"/>
      <c r="AX37919" s="80"/>
      <c r="AY37919" s="80"/>
      <c r="AZ37919" s="80"/>
      <c r="BA37919" s="80"/>
      <c r="BB37919" s="80"/>
    </row>
    <row r="37920" spans="9:54" x14ac:dyDescent="0.25">
      <c r="I37920" s="80"/>
      <c r="AX37920" s="80"/>
      <c r="AY37920" s="80"/>
      <c r="AZ37920" s="80"/>
      <c r="BA37920" s="80"/>
      <c r="BB37920" s="80"/>
    </row>
    <row r="37921" spans="9:54" x14ac:dyDescent="0.25">
      <c r="I37921" s="80"/>
      <c r="AX37921" s="80"/>
      <c r="AY37921" s="80"/>
      <c r="AZ37921" s="80"/>
      <c r="BA37921" s="80"/>
      <c r="BB37921" s="80"/>
    </row>
    <row r="37922" spans="9:54" x14ac:dyDescent="0.25">
      <c r="I37922" s="80"/>
      <c r="AX37922" s="80"/>
      <c r="AY37922" s="80"/>
      <c r="AZ37922" s="80"/>
      <c r="BA37922" s="80"/>
      <c r="BB37922" s="80"/>
    </row>
    <row r="37923" spans="9:54" x14ac:dyDescent="0.25">
      <c r="I37923" s="80"/>
      <c r="AX37923" s="80"/>
      <c r="AY37923" s="80"/>
      <c r="AZ37923" s="80"/>
      <c r="BA37923" s="80"/>
      <c r="BB37923" s="80"/>
    </row>
    <row r="37924" spans="9:54" x14ac:dyDescent="0.25">
      <c r="I37924" s="80"/>
      <c r="AX37924" s="80"/>
      <c r="AY37924" s="80"/>
      <c r="AZ37924" s="80"/>
      <c r="BA37924" s="80"/>
      <c r="BB37924" s="80"/>
    </row>
    <row r="37925" spans="9:54" x14ac:dyDescent="0.25">
      <c r="I37925" s="80"/>
      <c r="AX37925" s="80"/>
      <c r="AY37925" s="80"/>
      <c r="AZ37925" s="80"/>
      <c r="BA37925" s="80"/>
      <c r="BB37925" s="80"/>
    </row>
    <row r="37926" spans="9:54" x14ac:dyDescent="0.25">
      <c r="I37926" s="80"/>
      <c r="AX37926" s="80"/>
      <c r="AY37926" s="80"/>
      <c r="AZ37926" s="80"/>
      <c r="BA37926" s="80"/>
      <c r="BB37926" s="80"/>
    </row>
    <row r="37927" spans="9:54" x14ac:dyDescent="0.25">
      <c r="I37927" s="80"/>
      <c r="AX37927" s="80"/>
      <c r="AY37927" s="80"/>
      <c r="AZ37927" s="80"/>
      <c r="BA37927" s="80"/>
      <c r="BB37927" s="80"/>
    </row>
    <row r="37928" spans="9:54" x14ac:dyDescent="0.25">
      <c r="I37928" s="80"/>
      <c r="AX37928" s="80"/>
      <c r="AY37928" s="80"/>
      <c r="AZ37928" s="80"/>
      <c r="BA37928" s="80"/>
      <c r="BB37928" s="80"/>
    </row>
    <row r="37929" spans="9:54" x14ac:dyDescent="0.25">
      <c r="I37929" s="80"/>
      <c r="AX37929" s="80"/>
      <c r="AY37929" s="80"/>
      <c r="AZ37929" s="80"/>
      <c r="BA37929" s="80"/>
      <c r="BB37929" s="80"/>
    </row>
    <row r="37930" spans="9:54" x14ac:dyDescent="0.25">
      <c r="I37930" s="80"/>
      <c r="AX37930" s="80"/>
      <c r="AY37930" s="80"/>
      <c r="AZ37930" s="80"/>
      <c r="BA37930" s="80"/>
      <c r="BB37930" s="80"/>
    </row>
    <row r="37931" spans="9:54" x14ac:dyDescent="0.25">
      <c r="I37931" s="80"/>
      <c r="AX37931" s="80"/>
      <c r="AY37931" s="80"/>
      <c r="AZ37931" s="80"/>
      <c r="BA37931" s="80"/>
      <c r="BB37931" s="80"/>
    </row>
    <row r="37932" spans="9:54" x14ac:dyDescent="0.25">
      <c r="I37932" s="80"/>
      <c r="AX37932" s="80"/>
      <c r="AY37932" s="80"/>
      <c r="AZ37932" s="80"/>
      <c r="BA37932" s="80"/>
      <c r="BB37932" s="80"/>
    </row>
    <row r="37933" spans="9:54" x14ac:dyDescent="0.25">
      <c r="I37933" s="80"/>
      <c r="AX37933" s="80"/>
      <c r="AY37933" s="80"/>
      <c r="AZ37933" s="80"/>
      <c r="BA37933" s="80"/>
      <c r="BB37933" s="80"/>
    </row>
    <row r="37934" spans="9:54" x14ac:dyDescent="0.25">
      <c r="I37934" s="80"/>
      <c r="AX37934" s="80"/>
      <c r="AY37934" s="80"/>
      <c r="AZ37934" s="80"/>
      <c r="BA37934" s="80"/>
      <c r="BB37934" s="80"/>
    </row>
    <row r="37935" spans="9:54" x14ac:dyDescent="0.25">
      <c r="I37935" s="80"/>
      <c r="AX37935" s="80"/>
      <c r="AY37935" s="80"/>
      <c r="AZ37935" s="80"/>
      <c r="BA37935" s="80"/>
      <c r="BB37935" s="80"/>
    </row>
    <row r="37936" spans="9:54" x14ac:dyDescent="0.25">
      <c r="I37936" s="80"/>
      <c r="AX37936" s="80"/>
      <c r="AY37936" s="80"/>
      <c r="AZ37936" s="80"/>
      <c r="BA37936" s="80"/>
      <c r="BB37936" s="80"/>
    </row>
    <row r="37937" spans="9:54" x14ac:dyDescent="0.25">
      <c r="I37937" s="80"/>
      <c r="AX37937" s="80"/>
      <c r="AY37937" s="80"/>
      <c r="AZ37937" s="80"/>
      <c r="BA37937" s="80"/>
      <c r="BB37937" s="80"/>
    </row>
    <row r="37938" spans="9:54" x14ac:dyDescent="0.25">
      <c r="I37938" s="80"/>
      <c r="AX37938" s="80"/>
      <c r="AY37938" s="80"/>
      <c r="AZ37938" s="80"/>
      <c r="BA37938" s="80"/>
      <c r="BB37938" s="80"/>
    </row>
    <row r="37939" spans="9:54" x14ac:dyDescent="0.25">
      <c r="I37939" s="80"/>
      <c r="AX37939" s="80"/>
      <c r="AY37939" s="80"/>
      <c r="AZ37939" s="80"/>
      <c r="BA37939" s="80"/>
      <c r="BB37939" s="80"/>
    </row>
    <row r="37940" spans="9:54" x14ac:dyDescent="0.25">
      <c r="I37940" s="80"/>
      <c r="AX37940" s="80"/>
      <c r="AY37940" s="80"/>
      <c r="AZ37940" s="80"/>
      <c r="BA37940" s="80"/>
      <c r="BB37940" s="80"/>
    </row>
    <row r="37941" spans="9:54" x14ac:dyDescent="0.25">
      <c r="I37941" s="80"/>
      <c r="AX37941" s="80"/>
      <c r="AY37941" s="80"/>
      <c r="AZ37941" s="80"/>
      <c r="BA37941" s="80"/>
      <c r="BB37941" s="80"/>
    </row>
    <row r="37942" spans="9:54" x14ac:dyDescent="0.25">
      <c r="I37942" s="80"/>
      <c r="AX37942" s="80"/>
      <c r="AY37942" s="80"/>
      <c r="AZ37942" s="80"/>
      <c r="BA37942" s="80"/>
      <c r="BB37942" s="80"/>
    </row>
    <row r="37943" spans="9:54" x14ac:dyDescent="0.25">
      <c r="I37943" s="80"/>
      <c r="AX37943" s="80"/>
      <c r="AY37943" s="80"/>
      <c r="AZ37943" s="80"/>
      <c r="BA37943" s="80"/>
      <c r="BB37943" s="80"/>
    </row>
    <row r="37944" spans="9:54" x14ac:dyDescent="0.25">
      <c r="I37944" s="80"/>
      <c r="AX37944" s="80"/>
      <c r="AY37944" s="80"/>
      <c r="AZ37944" s="80"/>
      <c r="BA37944" s="80"/>
      <c r="BB37944" s="80"/>
    </row>
    <row r="37945" spans="9:54" x14ac:dyDescent="0.25">
      <c r="I37945" s="80"/>
      <c r="AX37945" s="80"/>
      <c r="AY37945" s="80"/>
      <c r="AZ37945" s="80"/>
      <c r="BA37945" s="80"/>
      <c r="BB37945" s="80"/>
    </row>
    <row r="37946" spans="9:54" x14ac:dyDescent="0.25">
      <c r="I37946" s="80"/>
      <c r="AX37946" s="80"/>
      <c r="AY37946" s="80"/>
      <c r="AZ37946" s="80"/>
      <c r="BA37946" s="80"/>
      <c r="BB37946" s="80"/>
    </row>
    <row r="37947" spans="9:54" x14ac:dyDescent="0.25">
      <c r="I37947" s="80"/>
      <c r="AX37947" s="80"/>
      <c r="AY37947" s="80"/>
      <c r="AZ37947" s="80"/>
      <c r="BA37947" s="80"/>
      <c r="BB37947" s="80"/>
    </row>
    <row r="37948" spans="9:54" x14ac:dyDescent="0.25">
      <c r="I37948" s="80"/>
      <c r="AX37948" s="80"/>
      <c r="AY37948" s="80"/>
      <c r="AZ37948" s="80"/>
      <c r="BA37948" s="80"/>
      <c r="BB37948" s="80"/>
    </row>
    <row r="37949" spans="9:54" x14ac:dyDescent="0.25">
      <c r="I37949" s="80"/>
      <c r="AX37949" s="80"/>
      <c r="AY37949" s="80"/>
      <c r="AZ37949" s="80"/>
      <c r="BA37949" s="80"/>
      <c r="BB37949" s="80"/>
    </row>
    <row r="37950" spans="9:54" x14ac:dyDescent="0.25">
      <c r="I37950" s="80"/>
      <c r="AX37950" s="80"/>
      <c r="AY37950" s="80"/>
      <c r="AZ37950" s="80"/>
      <c r="BA37950" s="80"/>
      <c r="BB37950" s="80"/>
    </row>
    <row r="37951" spans="9:54" x14ac:dyDescent="0.25">
      <c r="I37951" s="80"/>
      <c r="AX37951" s="80"/>
      <c r="AY37951" s="80"/>
      <c r="AZ37951" s="80"/>
      <c r="BA37951" s="80"/>
      <c r="BB37951" s="80"/>
    </row>
    <row r="37952" spans="9:54" x14ac:dyDescent="0.25">
      <c r="I37952" s="80"/>
      <c r="AX37952" s="80"/>
      <c r="AY37952" s="80"/>
      <c r="AZ37952" s="80"/>
      <c r="BA37952" s="80"/>
      <c r="BB37952" s="80"/>
    </row>
    <row r="37953" spans="9:54" x14ac:dyDescent="0.25">
      <c r="I37953" s="80"/>
      <c r="AX37953" s="80"/>
      <c r="AY37953" s="80"/>
      <c r="AZ37953" s="80"/>
      <c r="BA37953" s="80"/>
      <c r="BB37953" s="80"/>
    </row>
    <row r="37954" spans="9:54" x14ac:dyDescent="0.25">
      <c r="I37954" s="80"/>
      <c r="AX37954" s="80"/>
      <c r="AY37954" s="80"/>
      <c r="AZ37954" s="80"/>
      <c r="BA37954" s="80"/>
      <c r="BB37954" s="80"/>
    </row>
    <row r="37955" spans="9:54" x14ac:dyDescent="0.25">
      <c r="I37955" s="80"/>
      <c r="AX37955" s="80"/>
      <c r="AY37955" s="80"/>
      <c r="AZ37955" s="80"/>
      <c r="BA37955" s="80"/>
      <c r="BB37955" s="80"/>
    </row>
    <row r="37956" spans="9:54" x14ac:dyDescent="0.25">
      <c r="I37956" s="80"/>
      <c r="AX37956" s="80"/>
      <c r="AY37956" s="80"/>
      <c r="AZ37956" s="80"/>
      <c r="BA37956" s="80"/>
      <c r="BB37956" s="80"/>
    </row>
    <row r="37957" spans="9:54" x14ac:dyDescent="0.25">
      <c r="I37957" s="80"/>
      <c r="AX37957" s="80"/>
      <c r="AY37957" s="80"/>
      <c r="AZ37957" s="80"/>
      <c r="BA37957" s="80"/>
      <c r="BB37957" s="80"/>
    </row>
    <row r="37958" spans="9:54" x14ac:dyDescent="0.25">
      <c r="I37958" s="80"/>
      <c r="AX37958" s="80"/>
      <c r="AY37958" s="80"/>
      <c r="AZ37958" s="80"/>
      <c r="BA37958" s="80"/>
      <c r="BB37958" s="80"/>
    </row>
    <row r="37959" spans="9:54" x14ac:dyDescent="0.25">
      <c r="I37959" s="80"/>
      <c r="AX37959" s="80"/>
      <c r="AY37959" s="80"/>
      <c r="AZ37959" s="80"/>
      <c r="BA37959" s="80"/>
      <c r="BB37959" s="80"/>
    </row>
    <row r="37960" spans="9:54" x14ac:dyDescent="0.25">
      <c r="I37960" s="80"/>
      <c r="AX37960" s="80"/>
      <c r="AY37960" s="80"/>
      <c r="AZ37960" s="80"/>
      <c r="BA37960" s="80"/>
      <c r="BB37960" s="80"/>
    </row>
    <row r="37961" spans="9:54" x14ac:dyDescent="0.25">
      <c r="I37961" s="80"/>
      <c r="AX37961" s="80"/>
      <c r="AY37961" s="80"/>
      <c r="AZ37961" s="80"/>
      <c r="BA37961" s="80"/>
      <c r="BB37961" s="80"/>
    </row>
    <row r="37962" spans="9:54" x14ac:dyDescent="0.25">
      <c r="I37962" s="80"/>
      <c r="AX37962" s="80"/>
      <c r="AY37962" s="80"/>
      <c r="AZ37962" s="80"/>
      <c r="BA37962" s="80"/>
      <c r="BB37962" s="80"/>
    </row>
    <row r="37963" spans="9:54" x14ac:dyDescent="0.25">
      <c r="I37963" s="80"/>
      <c r="AX37963" s="80"/>
      <c r="AY37963" s="80"/>
      <c r="AZ37963" s="80"/>
      <c r="BA37963" s="80"/>
      <c r="BB37963" s="80"/>
    </row>
    <row r="37964" spans="9:54" x14ac:dyDescent="0.25">
      <c r="I37964" s="80"/>
      <c r="AX37964" s="80"/>
      <c r="AY37964" s="80"/>
      <c r="AZ37964" s="80"/>
      <c r="BA37964" s="80"/>
      <c r="BB37964" s="80"/>
    </row>
    <row r="37965" spans="9:54" x14ac:dyDescent="0.25">
      <c r="I37965" s="80"/>
      <c r="AX37965" s="80"/>
      <c r="AY37965" s="80"/>
      <c r="AZ37965" s="80"/>
      <c r="BA37965" s="80"/>
      <c r="BB37965" s="80"/>
    </row>
    <row r="37966" spans="9:54" x14ac:dyDescent="0.25">
      <c r="I37966" s="80"/>
      <c r="AX37966" s="80"/>
      <c r="AY37966" s="80"/>
      <c r="AZ37966" s="80"/>
      <c r="BA37966" s="80"/>
      <c r="BB37966" s="80"/>
    </row>
    <row r="37967" spans="9:54" x14ac:dyDescent="0.25">
      <c r="I37967" s="80"/>
      <c r="AX37967" s="80"/>
      <c r="AY37967" s="80"/>
      <c r="AZ37967" s="80"/>
      <c r="BA37967" s="80"/>
      <c r="BB37967" s="80"/>
    </row>
    <row r="37968" spans="9:54" x14ac:dyDescent="0.25">
      <c r="I37968" s="80"/>
      <c r="AX37968" s="80"/>
      <c r="AY37968" s="80"/>
      <c r="AZ37968" s="80"/>
      <c r="BA37968" s="80"/>
      <c r="BB37968" s="80"/>
    </row>
    <row r="37969" spans="9:54" x14ac:dyDescent="0.25">
      <c r="I37969" s="80"/>
      <c r="AX37969" s="80"/>
      <c r="AY37969" s="80"/>
      <c r="AZ37969" s="80"/>
      <c r="BA37969" s="80"/>
      <c r="BB37969" s="80"/>
    </row>
    <row r="37970" spans="9:54" x14ac:dyDescent="0.25">
      <c r="I37970" s="80"/>
      <c r="AX37970" s="80"/>
      <c r="AY37970" s="80"/>
      <c r="AZ37970" s="80"/>
      <c r="BA37970" s="80"/>
      <c r="BB37970" s="80"/>
    </row>
    <row r="37971" spans="9:54" x14ac:dyDescent="0.25">
      <c r="I37971" s="80"/>
      <c r="AX37971" s="80"/>
      <c r="AY37971" s="80"/>
      <c r="AZ37971" s="80"/>
      <c r="BA37971" s="80"/>
      <c r="BB37971" s="80"/>
    </row>
    <row r="37972" spans="9:54" x14ac:dyDescent="0.25">
      <c r="I37972" s="80"/>
      <c r="AX37972" s="80"/>
      <c r="AY37972" s="80"/>
      <c r="AZ37972" s="80"/>
      <c r="BA37972" s="80"/>
      <c r="BB37972" s="80"/>
    </row>
    <row r="37973" spans="9:54" x14ac:dyDescent="0.25">
      <c r="I37973" s="80"/>
      <c r="AX37973" s="80"/>
      <c r="AY37973" s="80"/>
      <c r="AZ37973" s="80"/>
      <c r="BA37973" s="80"/>
      <c r="BB37973" s="80"/>
    </row>
    <row r="37974" spans="9:54" x14ac:dyDescent="0.25">
      <c r="I37974" s="80"/>
      <c r="AX37974" s="80"/>
      <c r="AY37974" s="80"/>
      <c r="AZ37974" s="80"/>
      <c r="BA37974" s="80"/>
      <c r="BB37974" s="80"/>
    </row>
    <row r="37975" spans="9:54" x14ac:dyDescent="0.25">
      <c r="I37975" s="80"/>
      <c r="AX37975" s="80"/>
      <c r="AY37975" s="80"/>
      <c r="AZ37975" s="80"/>
      <c r="BA37975" s="80"/>
      <c r="BB37975" s="80"/>
    </row>
    <row r="37976" spans="9:54" x14ac:dyDescent="0.25">
      <c r="I37976" s="80"/>
      <c r="AX37976" s="80"/>
      <c r="AY37976" s="80"/>
      <c r="AZ37976" s="80"/>
      <c r="BA37976" s="80"/>
      <c r="BB37976" s="80"/>
    </row>
    <row r="37977" spans="9:54" x14ac:dyDescent="0.25">
      <c r="I37977" s="80"/>
      <c r="AX37977" s="80"/>
      <c r="AY37977" s="80"/>
      <c r="AZ37977" s="80"/>
      <c r="BA37977" s="80"/>
      <c r="BB37977" s="80"/>
    </row>
    <row r="37978" spans="9:54" x14ac:dyDescent="0.25">
      <c r="I37978" s="80"/>
      <c r="AX37978" s="80"/>
      <c r="AY37978" s="80"/>
      <c r="AZ37978" s="80"/>
      <c r="BA37978" s="80"/>
      <c r="BB37978" s="80"/>
    </row>
    <row r="37979" spans="9:54" x14ac:dyDescent="0.25">
      <c r="I37979" s="80"/>
      <c r="AX37979" s="80"/>
      <c r="AY37979" s="80"/>
      <c r="AZ37979" s="80"/>
      <c r="BA37979" s="80"/>
      <c r="BB37979" s="80"/>
    </row>
    <row r="37980" spans="9:54" x14ac:dyDescent="0.25">
      <c r="I37980" s="80"/>
      <c r="AX37980" s="80"/>
      <c r="AY37980" s="80"/>
      <c r="AZ37980" s="80"/>
      <c r="BA37980" s="80"/>
      <c r="BB37980" s="80"/>
    </row>
    <row r="37981" spans="9:54" x14ac:dyDescent="0.25">
      <c r="I37981" s="80"/>
      <c r="AX37981" s="80"/>
      <c r="AY37981" s="80"/>
      <c r="AZ37981" s="80"/>
      <c r="BA37981" s="80"/>
      <c r="BB37981" s="80"/>
    </row>
    <row r="37982" spans="9:54" x14ac:dyDescent="0.25">
      <c r="I37982" s="80"/>
      <c r="AX37982" s="80"/>
      <c r="AY37982" s="80"/>
      <c r="AZ37982" s="80"/>
      <c r="BA37982" s="80"/>
      <c r="BB37982" s="80"/>
    </row>
    <row r="37983" spans="9:54" x14ac:dyDescent="0.25">
      <c r="I37983" s="80"/>
      <c r="AX37983" s="80"/>
      <c r="AY37983" s="80"/>
      <c r="AZ37983" s="80"/>
      <c r="BA37983" s="80"/>
      <c r="BB37983" s="80"/>
    </row>
    <row r="37984" spans="9:54" x14ac:dyDescent="0.25">
      <c r="I37984" s="80"/>
      <c r="AX37984" s="80"/>
      <c r="AY37984" s="80"/>
      <c r="AZ37984" s="80"/>
      <c r="BA37984" s="80"/>
      <c r="BB37984" s="80"/>
    </row>
    <row r="37985" spans="9:54" x14ac:dyDescent="0.25">
      <c r="I37985" s="80"/>
      <c r="AX37985" s="80"/>
      <c r="AY37985" s="80"/>
      <c r="AZ37985" s="80"/>
      <c r="BA37985" s="80"/>
      <c r="BB37985" s="80"/>
    </row>
    <row r="37986" spans="9:54" x14ac:dyDescent="0.25">
      <c r="I37986" s="80"/>
      <c r="AX37986" s="80"/>
      <c r="AY37986" s="80"/>
      <c r="AZ37986" s="80"/>
      <c r="BA37986" s="80"/>
      <c r="BB37986" s="80"/>
    </row>
    <row r="37987" spans="9:54" x14ac:dyDescent="0.25">
      <c r="I37987" s="80"/>
      <c r="AX37987" s="80"/>
      <c r="AY37987" s="80"/>
      <c r="AZ37987" s="80"/>
      <c r="BA37987" s="80"/>
      <c r="BB37987" s="80"/>
    </row>
    <row r="37988" spans="9:54" x14ac:dyDescent="0.25">
      <c r="I37988" s="80"/>
      <c r="AX37988" s="80"/>
      <c r="AY37988" s="80"/>
      <c r="AZ37988" s="80"/>
      <c r="BA37988" s="80"/>
      <c r="BB37988" s="80"/>
    </row>
    <row r="37989" spans="9:54" x14ac:dyDescent="0.25">
      <c r="I37989" s="80"/>
      <c r="AX37989" s="80"/>
      <c r="AY37989" s="80"/>
      <c r="AZ37989" s="80"/>
      <c r="BA37989" s="80"/>
      <c r="BB37989" s="80"/>
    </row>
    <row r="37990" spans="9:54" x14ac:dyDescent="0.25">
      <c r="I37990" s="80"/>
      <c r="AX37990" s="80"/>
      <c r="AY37990" s="80"/>
      <c r="AZ37990" s="80"/>
      <c r="BA37990" s="80"/>
      <c r="BB37990" s="80"/>
    </row>
    <row r="37991" spans="9:54" x14ac:dyDescent="0.25">
      <c r="I37991" s="80"/>
      <c r="AX37991" s="80"/>
      <c r="AY37991" s="80"/>
      <c r="AZ37991" s="80"/>
      <c r="BA37991" s="80"/>
      <c r="BB37991" s="80"/>
    </row>
    <row r="37992" spans="9:54" x14ac:dyDescent="0.25">
      <c r="I37992" s="80"/>
      <c r="AX37992" s="80"/>
      <c r="AY37992" s="80"/>
      <c r="AZ37992" s="80"/>
      <c r="BA37992" s="80"/>
      <c r="BB37992" s="80"/>
    </row>
    <row r="37993" spans="9:54" x14ac:dyDescent="0.25">
      <c r="I37993" s="80"/>
      <c r="AX37993" s="80"/>
      <c r="AY37993" s="80"/>
      <c r="AZ37993" s="80"/>
      <c r="BA37993" s="80"/>
      <c r="BB37993" s="80"/>
    </row>
    <row r="37994" spans="9:54" x14ac:dyDescent="0.25">
      <c r="I37994" s="80"/>
      <c r="AX37994" s="80"/>
      <c r="AY37994" s="80"/>
      <c r="AZ37994" s="80"/>
      <c r="BA37994" s="80"/>
      <c r="BB37994" s="80"/>
    </row>
    <row r="37995" spans="9:54" x14ac:dyDescent="0.25">
      <c r="I37995" s="80"/>
      <c r="AX37995" s="80"/>
      <c r="AY37995" s="80"/>
      <c r="AZ37995" s="80"/>
      <c r="BA37995" s="80"/>
      <c r="BB37995" s="80"/>
    </row>
    <row r="37996" spans="9:54" x14ac:dyDescent="0.25">
      <c r="I37996" s="80"/>
      <c r="AX37996" s="80"/>
      <c r="AY37996" s="80"/>
      <c r="AZ37996" s="80"/>
      <c r="BA37996" s="80"/>
      <c r="BB37996" s="80"/>
    </row>
    <row r="37997" spans="9:54" x14ac:dyDescent="0.25">
      <c r="I37997" s="80"/>
      <c r="AX37997" s="80"/>
      <c r="AY37997" s="80"/>
      <c r="AZ37997" s="80"/>
      <c r="BA37997" s="80"/>
      <c r="BB37997" s="80"/>
    </row>
    <row r="37998" spans="9:54" x14ac:dyDescent="0.25">
      <c r="I37998" s="80"/>
      <c r="AX37998" s="80"/>
      <c r="AY37998" s="80"/>
      <c r="AZ37998" s="80"/>
      <c r="BA37998" s="80"/>
      <c r="BB37998" s="80"/>
    </row>
    <row r="37999" spans="9:54" x14ac:dyDescent="0.25">
      <c r="I37999" s="80"/>
      <c r="AX37999" s="80"/>
      <c r="AY37999" s="80"/>
      <c r="AZ37999" s="80"/>
      <c r="BA37999" s="80"/>
      <c r="BB37999" s="80"/>
    </row>
    <row r="38000" spans="9:54" x14ac:dyDescent="0.25">
      <c r="I38000" s="80"/>
      <c r="AX38000" s="80"/>
      <c r="AY38000" s="80"/>
      <c r="AZ38000" s="80"/>
      <c r="BA38000" s="80"/>
      <c r="BB38000" s="80"/>
    </row>
    <row r="38001" spans="9:54" x14ac:dyDescent="0.25">
      <c r="I38001" s="80"/>
      <c r="AX38001" s="80"/>
      <c r="AY38001" s="80"/>
      <c r="AZ38001" s="80"/>
      <c r="BA38001" s="80"/>
      <c r="BB38001" s="80"/>
    </row>
    <row r="38002" spans="9:54" x14ac:dyDescent="0.25">
      <c r="I38002" s="80"/>
      <c r="AX38002" s="80"/>
      <c r="AY38002" s="80"/>
      <c r="AZ38002" s="80"/>
      <c r="BA38002" s="80"/>
      <c r="BB38002" s="80"/>
    </row>
    <row r="38003" spans="9:54" x14ac:dyDescent="0.25">
      <c r="I38003" s="80"/>
      <c r="AX38003" s="80"/>
      <c r="AY38003" s="80"/>
      <c r="AZ38003" s="80"/>
      <c r="BA38003" s="80"/>
      <c r="BB38003" s="80"/>
    </row>
    <row r="38004" spans="9:54" x14ac:dyDescent="0.25">
      <c r="I38004" s="80"/>
      <c r="AX38004" s="80"/>
      <c r="AY38004" s="80"/>
      <c r="AZ38004" s="80"/>
      <c r="BA38004" s="80"/>
      <c r="BB38004" s="80"/>
    </row>
    <row r="38005" spans="9:54" x14ac:dyDescent="0.25">
      <c r="I38005" s="80"/>
      <c r="AX38005" s="80"/>
      <c r="AY38005" s="80"/>
      <c r="AZ38005" s="80"/>
      <c r="BA38005" s="80"/>
      <c r="BB38005" s="80"/>
    </row>
    <row r="38006" spans="9:54" x14ac:dyDescent="0.25">
      <c r="I38006" s="80"/>
      <c r="AX38006" s="80"/>
      <c r="AY38006" s="80"/>
      <c r="AZ38006" s="80"/>
      <c r="BA38006" s="80"/>
      <c r="BB38006" s="80"/>
    </row>
    <row r="38007" spans="9:54" x14ac:dyDescent="0.25">
      <c r="I38007" s="80"/>
      <c r="AX38007" s="80"/>
      <c r="AY38007" s="80"/>
      <c r="AZ38007" s="80"/>
      <c r="BA38007" s="80"/>
      <c r="BB38007" s="80"/>
    </row>
    <row r="38008" spans="9:54" x14ac:dyDescent="0.25">
      <c r="I38008" s="80"/>
      <c r="AX38008" s="80"/>
      <c r="AY38008" s="80"/>
      <c r="AZ38008" s="80"/>
      <c r="BA38008" s="80"/>
      <c r="BB38008" s="80"/>
    </row>
    <row r="38009" spans="9:54" x14ac:dyDescent="0.25">
      <c r="I38009" s="80"/>
      <c r="AX38009" s="80"/>
      <c r="AY38009" s="80"/>
      <c r="AZ38009" s="80"/>
      <c r="BA38009" s="80"/>
      <c r="BB38009" s="80"/>
    </row>
    <row r="38010" spans="9:54" x14ac:dyDescent="0.25">
      <c r="I38010" s="80"/>
      <c r="AX38010" s="80"/>
      <c r="AY38010" s="80"/>
      <c r="AZ38010" s="80"/>
      <c r="BA38010" s="80"/>
      <c r="BB38010" s="80"/>
    </row>
    <row r="38011" spans="9:54" x14ac:dyDescent="0.25">
      <c r="I38011" s="80"/>
      <c r="AX38011" s="80"/>
      <c r="AY38011" s="80"/>
      <c r="AZ38011" s="80"/>
      <c r="BA38011" s="80"/>
      <c r="BB38011" s="80"/>
    </row>
    <row r="38012" spans="9:54" x14ac:dyDescent="0.25">
      <c r="I38012" s="80"/>
      <c r="AX38012" s="80"/>
      <c r="AY38012" s="80"/>
      <c r="AZ38012" s="80"/>
      <c r="BA38012" s="80"/>
      <c r="BB38012" s="80"/>
    </row>
    <row r="38013" spans="9:54" x14ac:dyDescent="0.25">
      <c r="I38013" s="80"/>
      <c r="AX38013" s="80"/>
      <c r="AY38013" s="80"/>
      <c r="AZ38013" s="80"/>
      <c r="BA38013" s="80"/>
      <c r="BB38013" s="80"/>
    </row>
    <row r="38014" spans="9:54" x14ac:dyDescent="0.25">
      <c r="I38014" s="80"/>
      <c r="AX38014" s="80"/>
      <c r="AY38014" s="80"/>
      <c r="AZ38014" s="80"/>
      <c r="BA38014" s="80"/>
      <c r="BB38014" s="80"/>
    </row>
    <row r="38015" spans="9:54" x14ac:dyDescent="0.25">
      <c r="I38015" s="80"/>
      <c r="AX38015" s="80"/>
      <c r="AY38015" s="80"/>
      <c r="AZ38015" s="80"/>
      <c r="BA38015" s="80"/>
      <c r="BB38015" s="80"/>
    </row>
    <row r="38016" spans="9:54" x14ac:dyDescent="0.25">
      <c r="I38016" s="80"/>
      <c r="AX38016" s="80"/>
      <c r="AY38016" s="80"/>
      <c r="AZ38016" s="80"/>
      <c r="BA38016" s="80"/>
      <c r="BB38016" s="80"/>
    </row>
    <row r="38017" spans="9:54" x14ac:dyDescent="0.25">
      <c r="I38017" s="80"/>
      <c r="AX38017" s="80"/>
      <c r="AY38017" s="80"/>
      <c r="AZ38017" s="80"/>
      <c r="BA38017" s="80"/>
      <c r="BB38017" s="80"/>
    </row>
    <row r="38018" spans="9:54" x14ac:dyDescent="0.25">
      <c r="I38018" s="80"/>
      <c r="AX38018" s="80"/>
      <c r="AY38018" s="80"/>
      <c r="AZ38018" s="80"/>
      <c r="BA38018" s="80"/>
      <c r="BB38018" s="80"/>
    </row>
    <row r="38019" spans="9:54" x14ac:dyDescent="0.25">
      <c r="I38019" s="80"/>
      <c r="AX38019" s="80"/>
      <c r="AY38019" s="80"/>
      <c r="AZ38019" s="80"/>
      <c r="BA38019" s="80"/>
      <c r="BB38019" s="80"/>
    </row>
    <row r="38020" spans="9:54" x14ac:dyDescent="0.25">
      <c r="I38020" s="80"/>
      <c r="AX38020" s="80"/>
      <c r="AY38020" s="80"/>
      <c r="AZ38020" s="80"/>
      <c r="BA38020" s="80"/>
      <c r="BB38020" s="80"/>
    </row>
    <row r="38021" spans="9:54" x14ac:dyDescent="0.25">
      <c r="I38021" s="80"/>
      <c r="AX38021" s="80"/>
      <c r="AY38021" s="80"/>
      <c r="AZ38021" s="80"/>
      <c r="BA38021" s="80"/>
      <c r="BB38021" s="80"/>
    </row>
    <row r="38022" spans="9:54" x14ac:dyDescent="0.25">
      <c r="I38022" s="80"/>
      <c r="AX38022" s="80"/>
      <c r="AY38022" s="80"/>
      <c r="AZ38022" s="80"/>
      <c r="BA38022" s="80"/>
      <c r="BB38022" s="80"/>
    </row>
    <row r="38023" spans="9:54" x14ac:dyDescent="0.25">
      <c r="I38023" s="80"/>
      <c r="AX38023" s="80"/>
      <c r="AY38023" s="80"/>
      <c r="AZ38023" s="80"/>
      <c r="BA38023" s="80"/>
      <c r="BB38023" s="80"/>
    </row>
    <row r="38024" spans="9:54" x14ac:dyDescent="0.25">
      <c r="I38024" s="80"/>
      <c r="AX38024" s="80"/>
      <c r="AY38024" s="80"/>
      <c r="AZ38024" s="80"/>
      <c r="BA38024" s="80"/>
      <c r="BB38024" s="80"/>
    </row>
    <row r="38025" spans="9:54" x14ac:dyDescent="0.25">
      <c r="I38025" s="80"/>
      <c r="AX38025" s="80"/>
      <c r="AY38025" s="80"/>
      <c r="AZ38025" s="80"/>
      <c r="BA38025" s="80"/>
      <c r="BB38025" s="80"/>
    </row>
    <row r="38026" spans="9:54" x14ac:dyDescent="0.25">
      <c r="I38026" s="80"/>
      <c r="AX38026" s="80"/>
      <c r="AY38026" s="80"/>
      <c r="AZ38026" s="80"/>
      <c r="BA38026" s="80"/>
      <c r="BB38026" s="80"/>
    </row>
    <row r="38027" spans="9:54" x14ac:dyDescent="0.25">
      <c r="I38027" s="80"/>
      <c r="AX38027" s="80"/>
      <c r="AY38027" s="80"/>
      <c r="AZ38027" s="80"/>
      <c r="BA38027" s="80"/>
      <c r="BB38027" s="80"/>
    </row>
    <row r="38028" spans="9:54" x14ac:dyDescent="0.25">
      <c r="I38028" s="80"/>
      <c r="AX38028" s="80"/>
      <c r="AY38028" s="80"/>
      <c r="AZ38028" s="80"/>
      <c r="BA38028" s="80"/>
      <c r="BB38028" s="80"/>
    </row>
    <row r="38029" spans="9:54" x14ac:dyDescent="0.25">
      <c r="I38029" s="80"/>
      <c r="AX38029" s="80"/>
      <c r="AY38029" s="80"/>
      <c r="AZ38029" s="80"/>
      <c r="BA38029" s="80"/>
      <c r="BB38029" s="80"/>
    </row>
    <row r="38030" spans="9:54" x14ac:dyDescent="0.25">
      <c r="I38030" s="80"/>
      <c r="AX38030" s="80"/>
      <c r="AY38030" s="80"/>
      <c r="AZ38030" s="80"/>
      <c r="BA38030" s="80"/>
      <c r="BB38030" s="80"/>
    </row>
    <row r="38031" spans="9:54" x14ac:dyDescent="0.25">
      <c r="I38031" s="80"/>
      <c r="AX38031" s="80"/>
      <c r="AY38031" s="80"/>
      <c r="AZ38031" s="80"/>
      <c r="BA38031" s="80"/>
      <c r="BB38031" s="80"/>
    </row>
    <row r="38032" spans="9:54" x14ac:dyDescent="0.25">
      <c r="I38032" s="80"/>
      <c r="AX38032" s="80"/>
      <c r="AY38032" s="80"/>
      <c r="AZ38032" s="80"/>
      <c r="BA38032" s="80"/>
      <c r="BB38032" s="80"/>
    </row>
    <row r="38033" spans="9:54" x14ac:dyDescent="0.25">
      <c r="I38033" s="80"/>
      <c r="AX38033" s="80"/>
      <c r="AY38033" s="80"/>
      <c r="AZ38033" s="80"/>
      <c r="BA38033" s="80"/>
      <c r="BB38033" s="80"/>
    </row>
    <row r="38034" spans="9:54" x14ac:dyDescent="0.25">
      <c r="I38034" s="80"/>
      <c r="AX38034" s="80"/>
      <c r="AY38034" s="80"/>
      <c r="AZ38034" s="80"/>
      <c r="BA38034" s="80"/>
      <c r="BB38034" s="80"/>
    </row>
    <row r="38035" spans="9:54" x14ac:dyDescent="0.25">
      <c r="I38035" s="80"/>
      <c r="AX38035" s="80"/>
      <c r="AY38035" s="80"/>
      <c r="AZ38035" s="80"/>
      <c r="BA38035" s="80"/>
      <c r="BB38035" s="80"/>
    </row>
    <row r="38036" spans="9:54" x14ac:dyDescent="0.25">
      <c r="I38036" s="80"/>
      <c r="AX38036" s="80"/>
      <c r="AY38036" s="80"/>
      <c r="AZ38036" s="80"/>
      <c r="BA38036" s="80"/>
      <c r="BB38036" s="80"/>
    </row>
    <row r="38037" spans="9:54" x14ac:dyDescent="0.25">
      <c r="I38037" s="80"/>
      <c r="AX38037" s="80"/>
      <c r="AY38037" s="80"/>
      <c r="AZ38037" s="80"/>
      <c r="BA38037" s="80"/>
      <c r="BB38037" s="80"/>
    </row>
    <row r="38038" spans="9:54" x14ac:dyDescent="0.25">
      <c r="I38038" s="80"/>
      <c r="AX38038" s="80"/>
      <c r="AY38038" s="80"/>
      <c r="AZ38038" s="80"/>
      <c r="BA38038" s="80"/>
      <c r="BB38038" s="80"/>
    </row>
    <row r="38039" spans="9:54" x14ac:dyDescent="0.25">
      <c r="I38039" s="80"/>
      <c r="AX38039" s="80"/>
      <c r="AY38039" s="80"/>
      <c r="AZ38039" s="80"/>
      <c r="BA38039" s="80"/>
      <c r="BB38039" s="80"/>
    </row>
    <row r="38040" spans="9:54" x14ac:dyDescent="0.25">
      <c r="I38040" s="80"/>
      <c r="AX38040" s="80"/>
      <c r="AY38040" s="80"/>
      <c r="AZ38040" s="80"/>
      <c r="BA38040" s="80"/>
      <c r="BB38040" s="80"/>
    </row>
    <row r="38041" spans="9:54" x14ac:dyDescent="0.25">
      <c r="I38041" s="80"/>
      <c r="AX38041" s="80"/>
      <c r="AY38041" s="80"/>
      <c r="AZ38041" s="80"/>
      <c r="BA38041" s="80"/>
      <c r="BB38041" s="80"/>
    </row>
    <row r="38042" spans="9:54" x14ac:dyDescent="0.25">
      <c r="I38042" s="80"/>
      <c r="AX38042" s="80"/>
      <c r="AY38042" s="80"/>
      <c r="AZ38042" s="80"/>
      <c r="BA38042" s="80"/>
      <c r="BB38042" s="80"/>
    </row>
    <row r="38043" spans="9:54" x14ac:dyDescent="0.25">
      <c r="I38043" s="80"/>
      <c r="AX38043" s="80"/>
      <c r="AY38043" s="80"/>
      <c r="AZ38043" s="80"/>
      <c r="BA38043" s="80"/>
      <c r="BB38043" s="80"/>
    </row>
    <row r="38044" spans="9:54" x14ac:dyDescent="0.25">
      <c r="I38044" s="80"/>
      <c r="AX38044" s="80"/>
      <c r="AY38044" s="80"/>
      <c r="AZ38044" s="80"/>
      <c r="BA38044" s="80"/>
      <c r="BB38044" s="80"/>
    </row>
    <row r="38045" spans="9:54" x14ac:dyDescent="0.25">
      <c r="I38045" s="80"/>
      <c r="AX38045" s="80"/>
      <c r="AY38045" s="80"/>
      <c r="AZ38045" s="80"/>
      <c r="BA38045" s="80"/>
      <c r="BB38045" s="80"/>
    </row>
    <row r="38046" spans="9:54" x14ac:dyDescent="0.25">
      <c r="I38046" s="80"/>
      <c r="AX38046" s="80"/>
      <c r="AY38046" s="80"/>
      <c r="AZ38046" s="80"/>
      <c r="BA38046" s="80"/>
      <c r="BB38046" s="80"/>
    </row>
    <row r="38047" spans="9:54" x14ac:dyDescent="0.25">
      <c r="I38047" s="80"/>
      <c r="AX38047" s="80"/>
      <c r="AY38047" s="80"/>
      <c r="AZ38047" s="80"/>
      <c r="BA38047" s="80"/>
      <c r="BB38047" s="80"/>
    </row>
    <row r="38048" spans="9:54" x14ac:dyDescent="0.25">
      <c r="I38048" s="80"/>
      <c r="AX38048" s="80"/>
      <c r="AY38048" s="80"/>
      <c r="AZ38048" s="80"/>
      <c r="BA38048" s="80"/>
      <c r="BB38048" s="80"/>
    </row>
    <row r="38049" spans="9:54" x14ac:dyDescent="0.25">
      <c r="I38049" s="80"/>
      <c r="AX38049" s="80"/>
      <c r="AY38049" s="80"/>
      <c r="AZ38049" s="80"/>
      <c r="BA38049" s="80"/>
      <c r="BB38049" s="80"/>
    </row>
    <row r="38050" spans="9:54" x14ac:dyDescent="0.25">
      <c r="I38050" s="80"/>
      <c r="AX38050" s="80"/>
      <c r="AY38050" s="80"/>
      <c r="AZ38050" s="80"/>
      <c r="BA38050" s="80"/>
      <c r="BB38050" s="80"/>
    </row>
    <row r="38051" spans="9:54" x14ac:dyDescent="0.25">
      <c r="I38051" s="80"/>
      <c r="AX38051" s="80"/>
      <c r="AY38051" s="80"/>
      <c r="AZ38051" s="80"/>
      <c r="BA38051" s="80"/>
      <c r="BB38051" s="80"/>
    </row>
    <row r="38052" spans="9:54" x14ac:dyDescent="0.25">
      <c r="I38052" s="80"/>
      <c r="AX38052" s="80"/>
      <c r="AY38052" s="80"/>
      <c r="AZ38052" s="80"/>
      <c r="BA38052" s="80"/>
      <c r="BB38052" s="80"/>
    </row>
    <row r="38053" spans="9:54" x14ac:dyDescent="0.25">
      <c r="I38053" s="80"/>
      <c r="AX38053" s="80"/>
      <c r="AY38053" s="80"/>
      <c r="AZ38053" s="80"/>
      <c r="BA38053" s="80"/>
      <c r="BB38053" s="80"/>
    </row>
    <row r="38054" spans="9:54" x14ac:dyDescent="0.25">
      <c r="I38054" s="80"/>
      <c r="AX38054" s="80"/>
      <c r="AY38054" s="80"/>
      <c r="AZ38054" s="80"/>
      <c r="BA38054" s="80"/>
      <c r="BB38054" s="80"/>
    </row>
    <row r="38055" spans="9:54" x14ac:dyDescent="0.25">
      <c r="I38055" s="80"/>
      <c r="AX38055" s="80"/>
      <c r="AY38055" s="80"/>
      <c r="AZ38055" s="80"/>
      <c r="BA38055" s="80"/>
      <c r="BB38055" s="80"/>
    </row>
    <row r="38056" spans="9:54" x14ac:dyDescent="0.25">
      <c r="I38056" s="80"/>
      <c r="AX38056" s="80"/>
      <c r="AY38056" s="80"/>
      <c r="AZ38056" s="80"/>
      <c r="BA38056" s="80"/>
      <c r="BB38056" s="80"/>
    </row>
    <row r="38057" spans="9:54" x14ac:dyDescent="0.25">
      <c r="I38057" s="80"/>
      <c r="AX38057" s="80"/>
      <c r="AY38057" s="80"/>
      <c r="AZ38057" s="80"/>
      <c r="BA38057" s="80"/>
      <c r="BB38057" s="80"/>
    </row>
    <row r="38058" spans="9:54" x14ac:dyDescent="0.25">
      <c r="I38058" s="80"/>
      <c r="AX38058" s="80"/>
      <c r="AY38058" s="80"/>
      <c r="AZ38058" s="80"/>
      <c r="BA38058" s="80"/>
      <c r="BB38058" s="80"/>
    </row>
    <row r="38059" spans="9:54" x14ac:dyDescent="0.25">
      <c r="I38059" s="80"/>
      <c r="AX38059" s="80"/>
      <c r="AY38059" s="80"/>
      <c r="AZ38059" s="80"/>
      <c r="BA38059" s="80"/>
      <c r="BB38059" s="80"/>
    </row>
    <row r="38060" spans="9:54" x14ac:dyDescent="0.25">
      <c r="I38060" s="80"/>
      <c r="AX38060" s="80"/>
      <c r="AY38060" s="80"/>
      <c r="AZ38060" s="80"/>
      <c r="BA38060" s="80"/>
      <c r="BB38060" s="80"/>
    </row>
    <row r="38061" spans="9:54" x14ac:dyDescent="0.25">
      <c r="I38061" s="80"/>
      <c r="AX38061" s="80"/>
      <c r="AY38061" s="80"/>
      <c r="AZ38061" s="80"/>
      <c r="BA38061" s="80"/>
      <c r="BB38061" s="80"/>
    </row>
    <row r="38062" spans="9:54" x14ac:dyDescent="0.25">
      <c r="I38062" s="80"/>
      <c r="AX38062" s="80"/>
      <c r="AY38062" s="80"/>
      <c r="AZ38062" s="80"/>
      <c r="BA38062" s="80"/>
      <c r="BB38062" s="80"/>
    </row>
    <row r="38063" spans="9:54" x14ac:dyDescent="0.25">
      <c r="I38063" s="80"/>
      <c r="AX38063" s="80"/>
      <c r="AY38063" s="80"/>
      <c r="AZ38063" s="80"/>
      <c r="BA38063" s="80"/>
      <c r="BB38063" s="80"/>
    </row>
    <row r="38064" spans="9:54" x14ac:dyDescent="0.25">
      <c r="I38064" s="80"/>
      <c r="AX38064" s="80"/>
      <c r="AY38064" s="80"/>
      <c r="AZ38064" s="80"/>
      <c r="BA38064" s="80"/>
      <c r="BB38064" s="80"/>
    </row>
    <row r="38065" spans="9:54" x14ac:dyDescent="0.25">
      <c r="I38065" s="80"/>
      <c r="AX38065" s="80"/>
      <c r="AY38065" s="80"/>
      <c r="AZ38065" s="80"/>
      <c r="BA38065" s="80"/>
      <c r="BB38065" s="80"/>
    </row>
    <row r="38066" spans="9:54" x14ac:dyDescent="0.25">
      <c r="I38066" s="80"/>
      <c r="AX38066" s="80"/>
      <c r="AY38066" s="80"/>
      <c r="AZ38066" s="80"/>
      <c r="BA38066" s="80"/>
      <c r="BB38066" s="80"/>
    </row>
    <row r="38067" spans="9:54" x14ac:dyDescent="0.25">
      <c r="I38067" s="80"/>
      <c r="AX38067" s="80"/>
      <c r="AY38067" s="80"/>
      <c r="AZ38067" s="80"/>
      <c r="BA38067" s="80"/>
      <c r="BB38067" s="80"/>
    </row>
    <row r="38068" spans="9:54" x14ac:dyDescent="0.25">
      <c r="I38068" s="80"/>
      <c r="AX38068" s="80"/>
      <c r="AY38068" s="80"/>
      <c r="AZ38068" s="80"/>
      <c r="BA38068" s="80"/>
      <c r="BB38068" s="80"/>
    </row>
    <row r="38069" spans="9:54" x14ac:dyDescent="0.25">
      <c r="I38069" s="80"/>
      <c r="AX38069" s="80"/>
      <c r="AY38069" s="80"/>
      <c r="AZ38069" s="80"/>
      <c r="BA38069" s="80"/>
      <c r="BB38069" s="80"/>
    </row>
    <row r="38070" spans="9:54" x14ac:dyDescent="0.25">
      <c r="I38070" s="80"/>
      <c r="AX38070" s="80"/>
      <c r="AY38070" s="80"/>
      <c r="AZ38070" s="80"/>
      <c r="BA38070" s="80"/>
      <c r="BB38070" s="80"/>
    </row>
    <row r="38071" spans="9:54" x14ac:dyDescent="0.25">
      <c r="I38071" s="80"/>
      <c r="AX38071" s="80"/>
      <c r="AY38071" s="80"/>
      <c r="AZ38071" s="80"/>
      <c r="BA38071" s="80"/>
      <c r="BB38071" s="80"/>
    </row>
    <row r="38072" spans="9:54" x14ac:dyDescent="0.25">
      <c r="I38072" s="80"/>
      <c r="AX38072" s="80"/>
      <c r="AY38072" s="80"/>
      <c r="AZ38072" s="80"/>
      <c r="BA38072" s="80"/>
      <c r="BB38072" s="80"/>
    </row>
    <row r="38073" spans="9:54" x14ac:dyDescent="0.25">
      <c r="I38073" s="80"/>
      <c r="AX38073" s="80"/>
      <c r="AY38073" s="80"/>
      <c r="AZ38073" s="80"/>
      <c r="BA38073" s="80"/>
      <c r="BB38073" s="80"/>
    </row>
    <row r="38074" spans="9:54" x14ac:dyDescent="0.25">
      <c r="I38074" s="80"/>
      <c r="AX38074" s="80"/>
      <c r="AY38074" s="80"/>
      <c r="AZ38074" s="80"/>
      <c r="BA38074" s="80"/>
      <c r="BB38074" s="80"/>
    </row>
    <row r="38075" spans="9:54" x14ac:dyDescent="0.25">
      <c r="I38075" s="80"/>
      <c r="AX38075" s="80"/>
      <c r="AY38075" s="80"/>
      <c r="AZ38075" s="80"/>
      <c r="BA38075" s="80"/>
      <c r="BB38075" s="80"/>
    </row>
    <row r="38076" spans="9:54" x14ac:dyDescent="0.25">
      <c r="I38076" s="80"/>
      <c r="AX38076" s="80"/>
      <c r="AY38076" s="80"/>
      <c r="AZ38076" s="80"/>
      <c r="BA38076" s="80"/>
      <c r="BB38076" s="80"/>
    </row>
    <row r="38077" spans="9:54" x14ac:dyDescent="0.25">
      <c r="I38077" s="80"/>
      <c r="AX38077" s="80"/>
      <c r="AY38077" s="80"/>
      <c r="AZ38077" s="80"/>
      <c r="BA38077" s="80"/>
      <c r="BB38077" s="80"/>
    </row>
    <row r="38078" spans="9:54" x14ac:dyDescent="0.25">
      <c r="I38078" s="80"/>
      <c r="AX38078" s="80"/>
      <c r="AY38078" s="80"/>
      <c r="AZ38078" s="80"/>
      <c r="BA38078" s="80"/>
      <c r="BB38078" s="80"/>
    </row>
    <row r="38079" spans="9:54" x14ac:dyDescent="0.25">
      <c r="I38079" s="80"/>
      <c r="AX38079" s="80"/>
      <c r="AY38079" s="80"/>
      <c r="AZ38079" s="80"/>
      <c r="BA38079" s="80"/>
      <c r="BB38079" s="80"/>
    </row>
    <row r="38080" spans="9:54" x14ac:dyDescent="0.25">
      <c r="I38080" s="80"/>
      <c r="AX38080" s="80"/>
      <c r="AY38080" s="80"/>
      <c r="AZ38080" s="80"/>
      <c r="BA38080" s="80"/>
      <c r="BB38080" s="80"/>
    </row>
    <row r="38081" spans="9:54" x14ac:dyDescent="0.25">
      <c r="I38081" s="80"/>
      <c r="AX38081" s="80"/>
      <c r="AY38081" s="80"/>
      <c r="AZ38081" s="80"/>
      <c r="BA38081" s="80"/>
      <c r="BB38081" s="80"/>
    </row>
    <row r="38082" spans="9:54" x14ac:dyDescent="0.25">
      <c r="I38082" s="80"/>
      <c r="AX38082" s="80"/>
      <c r="AY38082" s="80"/>
      <c r="AZ38082" s="80"/>
      <c r="BA38082" s="80"/>
      <c r="BB38082" s="80"/>
    </row>
    <row r="38083" spans="9:54" x14ac:dyDescent="0.25">
      <c r="I38083" s="80"/>
      <c r="AX38083" s="80"/>
      <c r="AY38083" s="80"/>
      <c r="AZ38083" s="80"/>
      <c r="BA38083" s="80"/>
      <c r="BB38083" s="80"/>
    </row>
    <row r="38084" spans="9:54" x14ac:dyDescent="0.25">
      <c r="I38084" s="80"/>
      <c r="AX38084" s="80"/>
      <c r="AY38084" s="80"/>
      <c r="AZ38084" s="80"/>
      <c r="BA38084" s="80"/>
      <c r="BB38084" s="80"/>
    </row>
    <row r="38085" spans="9:54" x14ac:dyDescent="0.25">
      <c r="I38085" s="80"/>
      <c r="AX38085" s="80"/>
      <c r="AY38085" s="80"/>
      <c r="AZ38085" s="80"/>
      <c r="BA38085" s="80"/>
      <c r="BB38085" s="80"/>
    </row>
    <row r="38086" spans="9:54" x14ac:dyDescent="0.25">
      <c r="I38086" s="80"/>
      <c r="AX38086" s="80"/>
      <c r="AY38086" s="80"/>
      <c r="AZ38086" s="80"/>
      <c r="BA38086" s="80"/>
      <c r="BB38086" s="80"/>
    </row>
    <row r="38087" spans="9:54" x14ac:dyDescent="0.25">
      <c r="I38087" s="80"/>
      <c r="AX38087" s="80"/>
      <c r="AY38087" s="80"/>
      <c r="AZ38087" s="80"/>
      <c r="BA38087" s="80"/>
      <c r="BB38087" s="80"/>
    </row>
    <row r="38088" spans="9:54" x14ac:dyDescent="0.25">
      <c r="I38088" s="80"/>
      <c r="AX38088" s="80"/>
      <c r="AY38088" s="80"/>
      <c r="AZ38088" s="80"/>
      <c r="BA38088" s="80"/>
      <c r="BB38088" s="80"/>
    </row>
    <row r="38089" spans="9:54" x14ac:dyDescent="0.25">
      <c r="I38089" s="80"/>
      <c r="AX38089" s="80"/>
      <c r="AY38089" s="80"/>
      <c r="AZ38089" s="80"/>
      <c r="BA38089" s="80"/>
      <c r="BB38089" s="80"/>
    </row>
    <row r="38090" spans="9:54" x14ac:dyDescent="0.25">
      <c r="I38090" s="80"/>
      <c r="AX38090" s="80"/>
      <c r="AY38090" s="80"/>
      <c r="AZ38090" s="80"/>
      <c r="BA38090" s="80"/>
      <c r="BB38090" s="80"/>
    </row>
    <row r="38091" spans="9:54" x14ac:dyDescent="0.25">
      <c r="I38091" s="80"/>
      <c r="AX38091" s="80"/>
      <c r="AY38091" s="80"/>
      <c r="AZ38091" s="80"/>
      <c r="BA38091" s="80"/>
      <c r="BB38091" s="80"/>
    </row>
    <row r="38092" spans="9:54" x14ac:dyDescent="0.25">
      <c r="I38092" s="80"/>
      <c r="AX38092" s="80"/>
      <c r="AY38092" s="80"/>
      <c r="AZ38092" s="80"/>
      <c r="BA38092" s="80"/>
      <c r="BB38092" s="80"/>
    </row>
    <row r="38093" spans="9:54" x14ac:dyDescent="0.25">
      <c r="I38093" s="80"/>
      <c r="AX38093" s="80"/>
      <c r="AY38093" s="80"/>
      <c r="AZ38093" s="80"/>
      <c r="BA38093" s="80"/>
      <c r="BB38093" s="80"/>
    </row>
    <row r="38094" spans="9:54" x14ac:dyDescent="0.25">
      <c r="I38094" s="80"/>
      <c r="AX38094" s="80"/>
      <c r="AY38094" s="80"/>
      <c r="AZ38094" s="80"/>
      <c r="BA38094" s="80"/>
      <c r="BB38094" s="80"/>
    </row>
    <row r="38095" spans="9:54" x14ac:dyDescent="0.25">
      <c r="I38095" s="80"/>
      <c r="AX38095" s="80"/>
      <c r="AY38095" s="80"/>
      <c r="AZ38095" s="80"/>
      <c r="BA38095" s="80"/>
      <c r="BB38095" s="80"/>
    </row>
    <row r="38096" spans="9:54" x14ac:dyDescent="0.25">
      <c r="I38096" s="80"/>
      <c r="AX38096" s="80"/>
      <c r="AY38096" s="80"/>
      <c r="AZ38096" s="80"/>
      <c r="BA38096" s="80"/>
      <c r="BB38096" s="80"/>
    </row>
    <row r="38097" spans="9:54" x14ac:dyDescent="0.25">
      <c r="I38097" s="80"/>
      <c r="AX38097" s="80"/>
      <c r="AY38097" s="80"/>
      <c r="AZ38097" s="80"/>
      <c r="BA38097" s="80"/>
      <c r="BB38097" s="80"/>
    </row>
    <row r="38098" spans="9:54" x14ac:dyDescent="0.25">
      <c r="I38098" s="80"/>
      <c r="AX38098" s="80"/>
      <c r="AY38098" s="80"/>
      <c r="AZ38098" s="80"/>
      <c r="BA38098" s="80"/>
      <c r="BB38098" s="80"/>
    </row>
    <row r="38099" spans="9:54" x14ac:dyDescent="0.25">
      <c r="I38099" s="80"/>
      <c r="AX38099" s="80"/>
      <c r="AY38099" s="80"/>
      <c r="AZ38099" s="80"/>
      <c r="BA38099" s="80"/>
      <c r="BB38099" s="80"/>
    </row>
    <row r="38100" spans="9:54" x14ac:dyDescent="0.25">
      <c r="I38100" s="80"/>
      <c r="AX38100" s="80"/>
      <c r="AY38100" s="80"/>
      <c r="AZ38100" s="80"/>
      <c r="BA38100" s="80"/>
      <c r="BB38100" s="80"/>
    </row>
    <row r="38101" spans="9:54" x14ac:dyDescent="0.25">
      <c r="I38101" s="80"/>
      <c r="AX38101" s="80"/>
      <c r="AY38101" s="80"/>
      <c r="AZ38101" s="80"/>
      <c r="BA38101" s="80"/>
      <c r="BB38101" s="80"/>
    </row>
    <row r="38102" spans="9:54" x14ac:dyDescent="0.25">
      <c r="I38102" s="80"/>
      <c r="AX38102" s="80"/>
      <c r="AY38102" s="80"/>
      <c r="AZ38102" s="80"/>
      <c r="BA38102" s="80"/>
      <c r="BB38102" s="80"/>
    </row>
    <row r="38103" spans="9:54" x14ac:dyDescent="0.25">
      <c r="I38103" s="80"/>
      <c r="AX38103" s="80"/>
      <c r="AY38103" s="80"/>
      <c r="AZ38103" s="80"/>
      <c r="BA38103" s="80"/>
      <c r="BB38103" s="80"/>
    </row>
    <row r="38104" spans="9:54" x14ac:dyDescent="0.25">
      <c r="I38104" s="80"/>
      <c r="AX38104" s="80"/>
      <c r="AY38104" s="80"/>
      <c r="AZ38104" s="80"/>
      <c r="BA38104" s="80"/>
      <c r="BB38104" s="80"/>
    </row>
    <row r="38105" spans="9:54" x14ac:dyDescent="0.25">
      <c r="I38105" s="80"/>
      <c r="AX38105" s="80"/>
      <c r="AY38105" s="80"/>
      <c r="AZ38105" s="80"/>
      <c r="BA38105" s="80"/>
      <c r="BB38105" s="80"/>
    </row>
    <row r="38106" spans="9:54" x14ac:dyDescent="0.25">
      <c r="I38106" s="80"/>
      <c r="AX38106" s="80"/>
      <c r="AY38106" s="80"/>
      <c r="AZ38106" s="80"/>
      <c r="BA38106" s="80"/>
      <c r="BB38106" s="80"/>
    </row>
    <row r="38107" spans="9:54" x14ac:dyDescent="0.25">
      <c r="I38107" s="80"/>
      <c r="AX38107" s="80"/>
      <c r="AY38107" s="80"/>
      <c r="AZ38107" s="80"/>
      <c r="BA38107" s="80"/>
      <c r="BB38107" s="80"/>
    </row>
    <row r="38108" spans="9:54" x14ac:dyDescent="0.25">
      <c r="I38108" s="80"/>
      <c r="AX38108" s="80"/>
      <c r="AY38108" s="80"/>
      <c r="AZ38108" s="80"/>
      <c r="BA38108" s="80"/>
      <c r="BB38108" s="80"/>
    </row>
    <row r="38109" spans="9:54" x14ac:dyDescent="0.25">
      <c r="I38109" s="80"/>
      <c r="AX38109" s="80"/>
      <c r="AY38109" s="80"/>
      <c r="AZ38109" s="80"/>
      <c r="BA38109" s="80"/>
      <c r="BB38109" s="80"/>
    </row>
    <row r="38110" spans="9:54" x14ac:dyDescent="0.25">
      <c r="I38110" s="80"/>
      <c r="AX38110" s="80"/>
      <c r="AY38110" s="80"/>
      <c r="AZ38110" s="80"/>
      <c r="BA38110" s="80"/>
      <c r="BB38110" s="80"/>
    </row>
    <row r="38111" spans="9:54" x14ac:dyDescent="0.25">
      <c r="I38111" s="80"/>
      <c r="AX38111" s="80"/>
      <c r="AY38111" s="80"/>
      <c r="AZ38111" s="80"/>
      <c r="BA38111" s="80"/>
      <c r="BB38111" s="80"/>
    </row>
    <row r="38112" spans="9:54" x14ac:dyDescent="0.25">
      <c r="I38112" s="80"/>
      <c r="AX38112" s="80"/>
      <c r="AY38112" s="80"/>
      <c r="AZ38112" s="80"/>
      <c r="BA38112" s="80"/>
      <c r="BB38112" s="80"/>
    </row>
    <row r="38113" spans="9:54" x14ac:dyDescent="0.25">
      <c r="I38113" s="80"/>
      <c r="AX38113" s="80"/>
      <c r="AY38113" s="80"/>
      <c r="AZ38113" s="80"/>
      <c r="BA38113" s="80"/>
      <c r="BB38113" s="80"/>
    </row>
    <row r="38114" spans="9:54" x14ac:dyDescent="0.25">
      <c r="I38114" s="80"/>
      <c r="AX38114" s="80"/>
      <c r="AY38114" s="80"/>
      <c r="AZ38114" s="80"/>
      <c r="BA38114" s="80"/>
      <c r="BB38114" s="80"/>
    </row>
    <row r="38115" spans="9:54" x14ac:dyDescent="0.25">
      <c r="I38115" s="80"/>
      <c r="AX38115" s="80"/>
      <c r="AY38115" s="80"/>
      <c r="AZ38115" s="80"/>
      <c r="BA38115" s="80"/>
      <c r="BB38115" s="80"/>
    </row>
    <row r="38116" spans="9:54" x14ac:dyDescent="0.25">
      <c r="I38116" s="80"/>
      <c r="AX38116" s="80"/>
      <c r="AY38116" s="80"/>
      <c r="AZ38116" s="80"/>
      <c r="BA38116" s="80"/>
      <c r="BB38116" s="80"/>
    </row>
    <row r="38117" spans="9:54" x14ac:dyDescent="0.25">
      <c r="I38117" s="80"/>
      <c r="AX38117" s="80"/>
      <c r="AY38117" s="80"/>
      <c r="AZ38117" s="80"/>
      <c r="BA38117" s="80"/>
      <c r="BB38117" s="80"/>
    </row>
    <row r="38118" spans="9:54" x14ac:dyDescent="0.25">
      <c r="I38118" s="80"/>
      <c r="AX38118" s="80"/>
      <c r="AY38118" s="80"/>
      <c r="AZ38118" s="80"/>
      <c r="BA38118" s="80"/>
      <c r="BB38118" s="80"/>
    </row>
    <row r="38119" spans="9:54" x14ac:dyDescent="0.25">
      <c r="I38119" s="80"/>
      <c r="AX38119" s="80"/>
      <c r="AY38119" s="80"/>
      <c r="AZ38119" s="80"/>
      <c r="BA38119" s="80"/>
      <c r="BB38119" s="80"/>
    </row>
    <row r="38120" spans="9:54" x14ac:dyDescent="0.25">
      <c r="I38120" s="80"/>
      <c r="AX38120" s="80"/>
      <c r="AY38120" s="80"/>
      <c r="AZ38120" s="80"/>
      <c r="BA38120" s="80"/>
      <c r="BB38120" s="80"/>
    </row>
    <row r="38121" spans="9:54" x14ac:dyDescent="0.25">
      <c r="I38121" s="80"/>
      <c r="AX38121" s="80"/>
      <c r="AY38121" s="80"/>
      <c r="AZ38121" s="80"/>
      <c r="BA38121" s="80"/>
      <c r="BB38121" s="80"/>
    </row>
    <row r="38122" spans="9:54" x14ac:dyDescent="0.25">
      <c r="I38122" s="80"/>
      <c r="AX38122" s="80"/>
      <c r="AY38122" s="80"/>
      <c r="AZ38122" s="80"/>
      <c r="BA38122" s="80"/>
      <c r="BB38122" s="80"/>
    </row>
    <row r="38123" spans="9:54" x14ac:dyDescent="0.25">
      <c r="I38123" s="80"/>
      <c r="AX38123" s="80"/>
      <c r="AY38123" s="80"/>
      <c r="AZ38123" s="80"/>
      <c r="BA38123" s="80"/>
      <c r="BB38123" s="80"/>
    </row>
    <row r="38124" spans="9:54" x14ac:dyDescent="0.25">
      <c r="I38124" s="80"/>
      <c r="AX38124" s="80"/>
      <c r="AY38124" s="80"/>
      <c r="AZ38124" s="80"/>
      <c r="BA38124" s="80"/>
      <c r="BB38124" s="80"/>
    </row>
    <row r="38125" spans="9:54" x14ac:dyDescent="0.25">
      <c r="I38125" s="80"/>
      <c r="AX38125" s="80"/>
      <c r="AY38125" s="80"/>
      <c r="AZ38125" s="80"/>
      <c r="BA38125" s="80"/>
      <c r="BB38125" s="80"/>
    </row>
    <row r="38126" spans="9:54" x14ac:dyDescent="0.25">
      <c r="I38126" s="80"/>
      <c r="AX38126" s="80"/>
      <c r="AY38126" s="80"/>
      <c r="AZ38126" s="80"/>
      <c r="BA38126" s="80"/>
      <c r="BB38126" s="80"/>
    </row>
    <row r="38127" spans="9:54" x14ac:dyDescent="0.25">
      <c r="I38127" s="80"/>
      <c r="AX38127" s="80"/>
      <c r="AY38127" s="80"/>
      <c r="AZ38127" s="80"/>
      <c r="BA38127" s="80"/>
      <c r="BB38127" s="80"/>
    </row>
    <row r="38128" spans="9:54" x14ac:dyDescent="0.25">
      <c r="I38128" s="80"/>
      <c r="AX38128" s="80"/>
      <c r="AY38128" s="80"/>
      <c r="AZ38128" s="80"/>
      <c r="BA38128" s="80"/>
      <c r="BB38128" s="80"/>
    </row>
    <row r="38129" spans="9:54" x14ac:dyDescent="0.25">
      <c r="I38129" s="80"/>
      <c r="AX38129" s="80"/>
      <c r="AY38129" s="80"/>
      <c r="AZ38129" s="80"/>
      <c r="BA38129" s="80"/>
      <c r="BB38129" s="80"/>
    </row>
    <row r="38130" spans="9:54" x14ac:dyDescent="0.25">
      <c r="I38130" s="80"/>
      <c r="AX38130" s="80"/>
      <c r="AY38130" s="80"/>
      <c r="AZ38130" s="80"/>
      <c r="BA38130" s="80"/>
      <c r="BB38130" s="80"/>
    </row>
    <row r="38131" spans="9:54" x14ac:dyDescent="0.25">
      <c r="I38131" s="80"/>
      <c r="AX38131" s="80"/>
      <c r="AY38131" s="80"/>
      <c r="AZ38131" s="80"/>
      <c r="BA38131" s="80"/>
      <c r="BB38131" s="80"/>
    </row>
    <row r="38132" spans="9:54" x14ac:dyDescent="0.25">
      <c r="I38132" s="80"/>
      <c r="AX38132" s="80"/>
      <c r="AY38132" s="80"/>
      <c r="AZ38132" s="80"/>
      <c r="BA38132" s="80"/>
      <c r="BB38132" s="80"/>
    </row>
    <row r="38133" spans="9:54" x14ac:dyDescent="0.25">
      <c r="I38133" s="80"/>
      <c r="AX38133" s="80"/>
      <c r="AY38133" s="80"/>
      <c r="AZ38133" s="80"/>
      <c r="BA38133" s="80"/>
      <c r="BB38133" s="80"/>
    </row>
    <row r="38134" spans="9:54" x14ac:dyDescent="0.25">
      <c r="I38134" s="80"/>
      <c r="AX38134" s="80"/>
      <c r="AY38134" s="80"/>
      <c r="AZ38134" s="80"/>
      <c r="BA38134" s="80"/>
      <c r="BB38134" s="80"/>
    </row>
    <row r="38135" spans="9:54" x14ac:dyDescent="0.25">
      <c r="I38135" s="80"/>
      <c r="AX38135" s="80"/>
      <c r="AY38135" s="80"/>
      <c r="AZ38135" s="80"/>
      <c r="BA38135" s="80"/>
      <c r="BB38135" s="80"/>
    </row>
    <row r="38136" spans="9:54" x14ac:dyDescent="0.25">
      <c r="I38136" s="80"/>
      <c r="AX38136" s="80"/>
      <c r="AY38136" s="80"/>
      <c r="AZ38136" s="80"/>
      <c r="BA38136" s="80"/>
      <c r="BB38136" s="80"/>
    </row>
    <row r="38137" spans="9:54" x14ac:dyDescent="0.25">
      <c r="I38137" s="80"/>
      <c r="AX38137" s="80"/>
      <c r="AY38137" s="80"/>
      <c r="AZ38137" s="80"/>
      <c r="BA38137" s="80"/>
      <c r="BB38137" s="80"/>
    </row>
    <row r="38138" spans="9:54" x14ac:dyDescent="0.25">
      <c r="I38138" s="80"/>
      <c r="AX38138" s="80"/>
      <c r="AY38138" s="80"/>
      <c r="AZ38138" s="80"/>
      <c r="BA38138" s="80"/>
      <c r="BB38138" s="80"/>
    </row>
    <row r="38139" spans="9:54" x14ac:dyDescent="0.25">
      <c r="I38139" s="80"/>
      <c r="AX38139" s="80"/>
      <c r="AY38139" s="80"/>
      <c r="AZ38139" s="80"/>
      <c r="BA38139" s="80"/>
      <c r="BB38139" s="80"/>
    </row>
    <row r="38140" spans="9:54" x14ac:dyDescent="0.25">
      <c r="I38140" s="80"/>
      <c r="AX38140" s="80"/>
      <c r="AY38140" s="80"/>
      <c r="AZ38140" s="80"/>
      <c r="BA38140" s="80"/>
      <c r="BB38140" s="80"/>
    </row>
    <row r="38141" spans="9:54" x14ac:dyDescent="0.25">
      <c r="I38141" s="80"/>
      <c r="AX38141" s="80"/>
      <c r="AY38141" s="80"/>
      <c r="AZ38141" s="80"/>
      <c r="BA38141" s="80"/>
      <c r="BB38141" s="80"/>
    </row>
    <row r="38142" spans="9:54" x14ac:dyDescent="0.25">
      <c r="I38142" s="80"/>
      <c r="AX38142" s="80"/>
      <c r="AY38142" s="80"/>
      <c r="AZ38142" s="80"/>
      <c r="BA38142" s="80"/>
      <c r="BB38142" s="80"/>
    </row>
    <row r="38143" spans="9:54" x14ac:dyDescent="0.25">
      <c r="I38143" s="80"/>
      <c r="AX38143" s="80"/>
      <c r="AY38143" s="80"/>
      <c r="AZ38143" s="80"/>
      <c r="BA38143" s="80"/>
      <c r="BB38143" s="80"/>
    </row>
    <row r="38144" spans="9:54" x14ac:dyDescent="0.25">
      <c r="I38144" s="80"/>
      <c r="AX38144" s="80"/>
      <c r="AY38144" s="80"/>
      <c r="AZ38144" s="80"/>
      <c r="BA38144" s="80"/>
      <c r="BB38144" s="80"/>
    </row>
    <row r="38145" spans="9:54" x14ac:dyDescent="0.25">
      <c r="I38145" s="80"/>
      <c r="AX38145" s="80"/>
      <c r="AY38145" s="80"/>
      <c r="AZ38145" s="80"/>
      <c r="BA38145" s="80"/>
      <c r="BB38145" s="80"/>
    </row>
    <row r="38146" spans="9:54" x14ac:dyDescent="0.25">
      <c r="I38146" s="80"/>
      <c r="AX38146" s="80"/>
      <c r="AY38146" s="80"/>
      <c r="AZ38146" s="80"/>
      <c r="BA38146" s="80"/>
      <c r="BB38146" s="80"/>
    </row>
    <row r="38147" spans="9:54" x14ac:dyDescent="0.25">
      <c r="I38147" s="80"/>
      <c r="AX38147" s="80"/>
      <c r="AY38147" s="80"/>
      <c r="AZ38147" s="80"/>
      <c r="BA38147" s="80"/>
      <c r="BB38147" s="80"/>
    </row>
    <row r="38148" spans="9:54" x14ac:dyDescent="0.25">
      <c r="I38148" s="80"/>
      <c r="AX38148" s="80"/>
      <c r="AY38148" s="80"/>
      <c r="AZ38148" s="80"/>
      <c r="BA38148" s="80"/>
      <c r="BB38148" s="80"/>
    </row>
    <row r="38149" spans="9:54" x14ac:dyDescent="0.25">
      <c r="I38149" s="80"/>
      <c r="AX38149" s="80"/>
      <c r="AY38149" s="80"/>
      <c r="AZ38149" s="80"/>
      <c r="BA38149" s="80"/>
      <c r="BB38149" s="80"/>
    </row>
    <row r="38150" spans="9:54" x14ac:dyDescent="0.25">
      <c r="I38150" s="80"/>
      <c r="AX38150" s="80"/>
      <c r="AY38150" s="80"/>
      <c r="AZ38150" s="80"/>
      <c r="BA38150" s="80"/>
      <c r="BB38150" s="80"/>
    </row>
    <row r="38151" spans="9:54" x14ac:dyDescent="0.25">
      <c r="I38151" s="80"/>
      <c r="AX38151" s="80"/>
      <c r="AY38151" s="80"/>
      <c r="AZ38151" s="80"/>
      <c r="BA38151" s="80"/>
      <c r="BB38151" s="80"/>
    </row>
    <row r="38152" spans="9:54" x14ac:dyDescent="0.25">
      <c r="I38152" s="80"/>
      <c r="AX38152" s="80"/>
      <c r="AY38152" s="80"/>
      <c r="AZ38152" s="80"/>
      <c r="BA38152" s="80"/>
      <c r="BB38152" s="80"/>
    </row>
    <row r="38153" spans="9:54" x14ac:dyDescent="0.25">
      <c r="I38153" s="80"/>
      <c r="AX38153" s="80"/>
      <c r="AY38153" s="80"/>
      <c r="AZ38153" s="80"/>
      <c r="BA38153" s="80"/>
      <c r="BB38153" s="80"/>
    </row>
    <row r="38154" spans="9:54" x14ac:dyDescent="0.25">
      <c r="I38154" s="80"/>
      <c r="AX38154" s="80"/>
      <c r="AY38154" s="80"/>
      <c r="AZ38154" s="80"/>
      <c r="BA38154" s="80"/>
      <c r="BB38154" s="80"/>
    </row>
    <row r="38155" spans="9:54" x14ac:dyDescent="0.25">
      <c r="I38155" s="80"/>
      <c r="AX38155" s="80"/>
      <c r="AY38155" s="80"/>
      <c r="AZ38155" s="80"/>
      <c r="BA38155" s="80"/>
      <c r="BB38155" s="80"/>
    </row>
    <row r="38156" spans="9:54" x14ac:dyDescent="0.25">
      <c r="I38156" s="80"/>
      <c r="AX38156" s="80"/>
      <c r="AY38156" s="80"/>
      <c r="AZ38156" s="80"/>
      <c r="BA38156" s="80"/>
      <c r="BB38156" s="80"/>
    </row>
    <row r="38157" spans="9:54" x14ac:dyDescent="0.25">
      <c r="I38157" s="80"/>
      <c r="AX38157" s="80"/>
      <c r="AY38157" s="80"/>
      <c r="AZ38157" s="80"/>
      <c r="BA38157" s="80"/>
      <c r="BB38157" s="80"/>
    </row>
    <row r="38158" spans="9:54" x14ac:dyDescent="0.25">
      <c r="I38158" s="80"/>
      <c r="AX38158" s="80"/>
      <c r="AY38158" s="80"/>
      <c r="AZ38158" s="80"/>
      <c r="BA38158" s="80"/>
      <c r="BB38158" s="80"/>
    </row>
    <row r="38159" spans="9:54" x14ac:dyDescent="0.25">
      <c r="I38159" s="80"/>
      <c r="AX38159" s="80"/>
      <c r="AY38159" s="80"/>
      <c r="AZ38159" s="80"/>
      <c r="BA38159" s="80"/>
      <c r="BB38159" s="80"/>
    </row>
    <row r="38160" spans="9:54" x14ac:dyDescent="0.25">
      <c r="I38160" s="80"/>
      <c r="AX38160" s="80"/>
      <c r="AY38160" s="80"/>
      <c r="AZ38160" s="80"/>
      <c r="BA38160" s="80"/>
      <c r="BB38160" s="80"/>
    </row>
    <row r="38161" spans="9:54" x14ac:dyDescent="0.25">
      <c r="I38161" s="80"/>
      <c r="AX38161" s="80"/>
      <c r="AY38161" s="80"/>
      <c r="AZ38161" s="80"/>
      <c r="BA38161" s="80"/>
      <c r="BB38161" s="80"/>
    </row>
    <row r="38162" spans="9:54" x14ac:dyDescent="0.25">
      <c r="I38162" s="80"/>
      <c r="AX38162" s="80"/>
      <c r="AY38162" s="80"/>
      <c r="AZ38162" s="80"/>
      <c r="BA38162" s="80"/>
      <c r="BB38162" s="80"/>
    </row>
    <row r="38163" spans="9:54" x14ac:dyDescent="0.25">
      <c r="I38163" s="80"/>
      <c r="AX38163" s="80"/>
      <c r="AY38163" s="80"/>
      <c r="AZ38163" s="80"/>
      <c r="BA38163" s="80"/>
      <c r="BB38163" s="80"/>
    </row>
    <row r="38164" spans="9:54" x14ac:dyDescent="0.25">
      <c r="I38164" s="80"/>
      <c r="AX38164" s="80"/>
      <c r="AY38164" s="80"/>
      <c r="AZ38164" s="80"/>
      <c r="BA38164" s="80"/>
      <c r="BB38164" s="80"/>
    </row>
    <row r="38165" spans="9:54" x14ac:dyDescent="0.25">
      <c r="I38165" s="80"/>
      <c r="AX38165" s="80"/>
      <c r="AY38165" s="80"/>
      <c r="AZ38165" s="80"/>
      <c r="BA38165" s="80"/>
      <c r="BB38165" s="80"/>
    </row>
    <row r="38166" spans="9:54" x14ac:dyDescent="0.25">
      <c r="I38166" s="80"/>
      <c r="AX38166" s="80"/>
      <c r="AY38166" s="80"/>
      <c r="AZ38166" s="80"/>
      <c r="BA38166" s="80"/>
      <c r="BB38166" s="80"/>
    </row>
    <row r="38167" spans="9:54" x14ac:dyDescent="0.25">
      <c r="I38167" s="80"/>
      <c r="AX38167" s="80"/>
      <c r="AY38167" s="80"/>
      <c r="AZ38167" s="80"/>
      <c r="BA38167" s="80"/>
      <c r="BB38167" s="80"/>
    </row>
    <row r="38168" spans="9:54" x14ac:dyDescent="0.25">
      <c r="I38168" s="80"/>
      <c r="AX38168" s="80"/>
      <c r="AY38168" s="80"/>
      <c r="AZ38168" s="80"/>
      <c r="BA38168" s="80"/>
      <c r="BB38168" s="80"/>
    </row>
    <row r="38169" spans="9:54" x14ac:dyDescent="0.25">
      <c r="I38169" s="80"/>
      <c r="AX38169" s="80"/>
      <c r="AY38169" s="80"/>
      <c r="AZ38169" s="80"/>
      <c r="BA38169" s="80"/>
      <c r="BB38169" s="80"/>
    </row>
    <row r="38170" spans="9:54" x14ac:dyDescent="0.25">
      <c r="I38170" s="80"/>
      <c r="AX38170" s="80"/>
      <c r="AY38170" s="80"/>
      <c r="AZ38170" s="80"/>
      <c r="BA38170" s="80"/>
      <c r="BB38170" s="80"/>
    </row>
    <row r="38171" spans="9:54" x14ac:dyDescent="0.25">
      <c r="I38171" s="80"/>
      <c r="AX38171" s="80"/>
      <c r="AY38171" s="80"/>
      <c r="AZ38171" s="80"/>
      <c r="BA38171" s="80"/>
      <c r="BB38171" s="80"/>
    </row>
    <row r="38172" spans="9:54" x14ac:dyDescent="0.25">
      <c r="I38172" s="80"/>
      <c r="AX38172" s="80"/>
      <c r="AY38172" s="80"/>
      <c r="AZ38172" s="80"/>
      <c r="BA38172" s="80"/>
      <c r="BB38172" s="80"/>
    </row>
    <row r="38173" spans="9:54" x14ac:dyDescent="0.25">
      <c r="I38173" s="80"/>
      <c r="AX38173" s="80"/>
      <c r="AY38173" s="80"/>
      <c r="AZ38173" s="80"/>
      <c r="BA38173" s="80"/>
      <c r="BB38173" s="80"/>
    </row>
    <row r="38174" spans="9:54" x14ac:dyDescent="0.25">
      <c r="I38174" s="80"/>
      <c r="AX38174" s="80"/>
      <c r="AY38174" s="80"/>
      <c r="AZ38174" s="80"/>
      <c r="BA38174" s="80"/>
      <c r="BB38174" s="80"/>
    </row>
    <row r="38175" spans="9:54" x14ac:dyDescent="0.25">
      <c r="I38175" s="80"/>
      <c r="AX38175" s="80"/>
      <c r="AY38175" s="80"/>
      <c r="AZ38175" s="80"/>
      <c r="BA38175" s="80"/>
      <c r="BB38175" s="80"/>
    </row>
    <row r="38176" spans="9:54" x14ac:dyDescent="0.25">
      <c r="I38176" s="80"/>
      <c r="AX38176" s="80"/>
      <c r="AY38176" s="80"/>
      <c r="AZ38176" s="80"/>
      <c r="BA38176" s="80"/>
      <c r="BB38176" s="80"/>
    </row>
    <row r="38177" spans="9:54" x14ac:dyDescent="0.25">
      <c r="I38177" s="80"/>
      <c r="AX38177" s="80"/>
      <c r="AY38177" s="80"/>
      <c r="AZ38177" s="80"/>
      <c r="BA38177" s="80"/>
      <c r="BB38177" s="80"/>
    </row>
    <row r="38178" spans="9:54" x14ac:dyDescent="0.25">
      <c r="I38178" s="80"/>
      <c r="AX38178" s="80"/>
      <c r="AY38178" s="80"/>
      <c r="AZ38178" s="80"/>
      <c r="BA38178" s="80"/>
      <c r="BB38178" s="80"/>
    </row>
    <row r="38179" spans="9:54" x14ac:dyDescent="0.25">
      <c r="I38179" s="80"/>
      <c r="AX38179" s="80"/>
      <c r="AY38179" s="80"/>
      <c r="AZ38179" s="80"/>
      <c r="BA38179" s="80"/>
      <c r="BB38179" s="80"/>
    </row>
    <row r="38180" spans="9:54" x14ac:dyDescent="0.25">
      <c r="I38180" s="80"/>
      <c r="AX38180" s="80"/>
      <c r="AY38180" s="80"/>
      <c r="AZ38180" s="80"/>
      <c r="BA38180" s="80"/>
      <c r="BB38180" s="80"/>
    </row>
    <row r="38181" spans="9:54" x14ac:dyDescent="0.25">
      <c r="I38181" s="80"/>
      <c r="AX38181" s="80"/>
      <c r="AY38181" s="80"/>
      <c r="AZ38181" s="80"/>
      <c r="BA38181" s="80"/>
      <c r="BB38181" s="80"/>
    </row>
    <row r="38182" spans="9:54" x14ac:dyDescent="0.25">
      <c r="I38182" s="80"/>
      <c r="AX38182" s="80"/>
      <c r="AY38182" s="80"/>
      <c r="AZ38182" s="80"/>
      <c r="BA38182" s="80"/>
      <c r="BB38182" s="80"/>
    </row>
    <row r="38183" spans="9:54" x14ac:dyDescent="0.25">
      <c r="I38183" s="80"/>
      <c r="AX38183" s="80"/>
      <c r="AY38183" s="80"/>
      <c r="AZ38183" s="80"/>
      <c r="BA38183" s="80"/>
      <c r="BB38183" s="80"/>
    </row>
    <row r="38184" spans="9:54" x14ac:dyDescent="0.25">
      <c r="I38184" s="80"/>
      <c r="AX38184" s="80"/>
      <c r="AY38184" s="80"/>
      <c r="AZ38184" s="80"/>
      <c r="BA38184" s="80"/>
      <c r="BB38184" s="80"/>
    </row>
    <row r="38185" spans="9:54" x14ac:dyDescent="0.25">
      <c r="I38185" s="80"/>
      <c r="AX38185" s="80"/>
      <c r="AY38185" s="80"/>
      <c r="AZ38185" s="80"/>
      <c r="BA38185" s="80"/>
      <c r="BB38185" s="80"/>
    </row>
    <row r="38186" spans="9:54" x14ac:dyDescent="0.25">
      <c r="I38186" s="80"/>
      <c r="AX38186" s="80"/>
      <c r="AY38186" s="80"/>
      <c r="AZ38186" s="80"/>
      <c r="BA38186" s="80"/>
      <c r="BB38186" s="80"/>
    </row>
    <row r="38187" spans="9:54" x14ac:dyDescent="0.25">
      <c r="I38187" s="80"/>
      <c r="AX38187" s="80"/>
      <c r="AY38187" s="80"/>
      <c r="AZ38187" s="80"/>
      <c r="BA38187" s="80"/>
      <c r="BB38187" s="80"/>
    </row>
    <row r="38188" spans="9:54" x14ac:dyDescent="0.25">
      <c r="I38188" s="80"/>
      <c r="AX38188" s="80"/>
      <c r="AY38188" s="80"/>
      <c r="AZ38188" s="80"/>
      <c r="BA38188" s="80"/>
      <c r="BB38188" s="80"/>
    </row>
    <row r="38189" spans="9:54" x14ac:dyDescent="0.25">
      <c r="I38189" s="80"/>
      <c r="AX38189" s="80"/>
      <c r="AY38189" s="80"/>
      <c r="AZ38189" s="80"/>
      <c r="BA38189" s="80"/>
      <c r="BB38189" s="80"/>
    </row>
    <row r="38190" spans="9:54" x14ac:dyDescent="0.25">
      <c r="I38190" s="80"/>
      <c r="AX38190" s="80"/>
      <c r="AY38190" s="80"/>
      <c r="AZ38190" s="80"/>
      <c r="BA38190" s="80"/>
      <c r="BB38190" s="80"/>
    </row>
    <row r="38191" spans="9:54" x14ac:dyDescent="0.25">
      <c r="I38191" s="80"/>
      <c r="AX38191" s="80"/>
      <c r="AY38191" s="80"/>
      <c r="AZ38191" s="80"/>
      <c r="BA38191" s="80"/>
      <c r="BB38191" s="80"/>
    </row>
    <row r="38192" spans="9:54" x14ac:dyDescent="0.25">
      <c r="I38192" s="80"/>
      <c r="AX38192" s="80"/>
      <c r="AY38192" s="80"/>
      <c r="AZ38192" s="80"/>
      <c r="BA38192" s="80"/>
      <c r="BB38192" s="80"/>
    </row>
    <row r="38193" spans="9:54" x14ac:dyDescent="0.25">
      <c r="I38193" s="80"/>
      <c r="AX38193" s="80"/>
      <c r="AY38193" s="80"/>
      <c r="AZ38193" s="80"/>
      <c r="BA38193" s="80"/>
      <c r="BB38193" s="80"/>
    </row>
    <row r="38194" spans="9:54" x14ac:dyDescent="0.25">
      <c r="I38194" s="80"/>
      <c r="AX38194" s="80"/>
      <c r="AY38194" s="80"/>
      <c r="AZ38194" s="80"/>
      <c r="BA38194" s="80"/>
      <c r="BB38194" s="80"/>
    </row>
    <row r="38195" spans="9:54" x14ac:dyDescent="0.25">
      <c r="I38195" s="80"/>
      <c r="AX38195" s="80"/>
      <c r="AY38195" s="80"/>
      <c r="AZ38195" s="80"/>
      <c r="BA38195" s="80"/>
      <c r="BB38195" s="80"/>
    </row>
    <row r="38196" spans="9:54" x14ac:dyDescent="0.25">
      <c r="I38196" s="80"/>
      <c r="AX38196" s="80"/>
      <c r="AY38196" s="80"/>
      <c r="AZ38196" s="80"/>
      <c r="BA38196" s="80"/>
      <c r="BB38196" s="80"/>
    </row>
    <row r="38197" spans="9:54" x14ac:dyDescent="0.25">
      <c r="I38197" s="80"/>
      <c r="AX38197" s="80"/>
      <c r="AY38197" s="80"/>
      <c r="AZ38197" s="80"/>
      <c r="BA38197" s="80"/>
      <c r="BB38197" s="80"/>
    </row>
    <row r="38198" spans="9:54" x14ac:dyDescent="0.25">
      <c r="I38198" s="80"/>
      <c r="AX38198" s="80"/>
      <c r="AY38198" s="80"/>
      <c r="AZ38198" s="80"/>
      <c r="BA38198" s="80"/>
      <c r="BB38198" s="80"/>
    </row>
    <row r="38199" spans="9:54" x14ac:dyDescent="0.25">
      <c r="I38199" s="80"/>
      <c r="AX38199" s="80"/>
      <c r="AY38199" s="80"/>
      <c r="AZ38199" s="80"/>
      <c r="BA38199" s="80"/>
      <c r="BB38199" s="80"/>
    </row>
    <row r="38200" spans="9:54" x14ac:dyDescent="0.25">
      <c r="I38200" s="80"/>
      <c r="AX38200" s="80"/>
      <c r="AY38200" s="80"/>
      <c r="AZ38200" s="80"/>
      <c r="BA38200" s="80"/>
      <c r="BB38200" s="80"/>
    </row>
    <row r="38201" spans="9:54" x14ac:dyDescent="0.25">
      <c r="I38201" s="80"/>
      <c r="AX38201" s="80"/>
      <c r="AY38201" s="80"/>
      <c r="AZ38201" s="80"/>
      <c r="BA38201" s="80"/>
      <c r="BB38201" s="80"/>
    </row>
    <row r="38202" spans="9:54" x14ac:dyDescent="0.25">
      <c r="I38202" s="80"/>
      <c r="AX38202" s="80"/>
      <c r="AY38202" s="80"/>
      <c r="AZ38202" s="80"/>
      <c r="BA38202" s="80"/>
      <c r="BB38202" s="80"/>
    </row>
    <row r="38203" spans="9:54" x14ac:dyDescent="0.25">
      <c r="I38203" s="80"/>
      <c r="AX38203" s="80"/>
      <c r="AY38203" s="80"/>
      <c r="AZ38203" s="80"/>
      <c r="BA38203" s="80"/>
      <c r="BB38203" s="80"/>
    </row>
    <row r="38204" spans="9:54" x14ac:dyDescent="0.25">
      <c r="I38204" s="80"/>
      <c r="AX38204" s="80"/>
      <c r="AY38204" s="80"/>
      <c r="AZ38204" s="80"/>
      <c r="BA38204" s="80"/>
      <c r="BB38204" s="80"/>
    </row>
    <row r="38205" spans="9:54" x14ac:dyDescent="0.25">
      <c r="I38205" s="80"/>
      <c r="AX38205" s="80"/>
      <c r="AY38205" s="80"/>
      <c r="AZ38205" s="80"/>
      <c r="BA38205" s="80"/>
      <c r="BB38205" s="80"/>
    </row>
    <row r="38206" spans="9:54" x14ac:dyDescent="0.25">
      <c r="I38206" s="80"/>
      <c r="AX38206" s="80"/>
      <c r="AY38206" s="80"/>
      <c r="AZ38206" s="80"/>
      <c r="BA38206" s="80"/>
      <c r="BB38206" s="80"/>
    </row>
    <row r="38207" spans="9:54" x14ac:dyDescent="0.25">
      <c r="I38207" s="80"/>
      <c r="AX38207" s="80"/>
      <c r="AY38207" s="80"/>
      <c r="AZ38207" s="80"/>
      <c r="BA38207" s="80"/>
      <c r="BB38207" s="80"/>
    </row>
    <row r="38208" spans="9:54" x14ac:dyDescent="0.25">
      <c r="I38208" s="80"/>
      <c r="AX38208" s="80"/>
      <c r="AY38208" s="80"/>
      <c r="AZ38208" s="80"/>
      <c r="BA38208" s="80"/>
      <c r="BB38208" s="80"/>
    </row>
    <row r="38209" spans="9:54" x14ac:dyDescent="0.25">
      <c r="I38209" s="80"/>
      <c r="AX38209" s="80"/>
      <c r="AY38209" s="80"/>
      <c r="AZ38209" s="80"/>
      <c r="BA38209" s="80"/>
      <c r="BB38209" s="80"/>
    </row>
    <row r="38210" spans="9:54" x14ac:dyDescent="0.25">
      <c r="I38210" s="80"/>
      <c r="AX38210" s="80"/>
      <c r="AY38210" s="80"/>
      <c r="AZ38210" s="80"/>
      <c r="BA38210" s="80"/>
      <c r="BB38210" s="80"/>
    </row>
    <row r="38211" spans="9:54" x14ac:dyDescent="0.25">
      <c r="I38211" s="80"/>
      <c r="AX38211" s="80"/>
      <c r="AY38211" s="80"/>
      <c r="AZ38211" s="80"/>
      <c r="BA38211" s="80"/>
      <c r="BB38211" s="80"/>
    </row>
    <row r="38212" spans="9:54" x14ac:dyDescent="0.25">
      <c r="I38212" s="80"/>
      <c r="AX38212" s="80"/>
      <c r="AY38212" s="80"/>
      <c r="AZ38212" s="80"/>
      <c r="BA38212" s="80"/>
      <c r="BB38212" s="80"/>
    </row>
    <row r="38213" spans="9:54" x14ac:dyDescent="0.25">
      <c r="I38213" s="80"/>
      <c r="AX38213" s="80"/>
      <c r="AY38213" s="80"/>
      <c r="AZ38213" s="80"/>
      <c r="BA38213" s="80"/>
      <c r="BB38213" s="80"/>
    </row>
    <row r="38214" spans="9:54" x14ac:dyDescent="0.25">
      <c r="I38214" s="80"/>
      <c r="AX38214" s="80"/>
      <c r="AY38214" s="80"/>
      <c r="AZ38214" s="80"/>
      <c r="BA38214" s="80"/>
      <c r="BB38214" s="80"/>
    </row>
    <row r="38215" spans="9:54" x14ac:dyDescent="0.25">
      <c r="I38215" s="80"/>
      <c r="AX38215" s="80"/>
      <c r="AY38215" s="80"/>
      <c r="AZ38215" s="80"/>
      <c r="BA38215" s="80"/>
      <c r="BB38215" s="80"/>
    </row>
    <row r="38216" spans="9:54" x14ac:dyDescent="0.25">
      <c r="I38216" s="80"/>
      <c r="AX38216" s="80"/>
      <c r="AY38216" s="80"/>
      <c r="AZ38216" s="80"/>
      <c r="BA38216" s="80"/>
      <c r="BB38216" s="80"/>
    </row>
    <row r="38217" spans="9:54" x14ac:dyDescent="0.25">
      <c r="I38217" s="80"/>
      <c r="AX38217" s="80"/>
      <c r="AY38217" s="80"/>
      <c r="AZ38217" s="80"/>
      <c r="BA38217" s="80"/>
      <c r="BB38217" s="80"/>
    </row>
    <row r="38218" spans="9:54" x14ac:dyDescent="0.25">
      <c r="I38218" s="80"/>
      <c r="AX38218" s="80"/>
      <c r="AY38218" s="80"/>
      <c r="AZ38218" s="80"/>
      <c r="BA38218" s="80"/>
      <c r="BB38218" s="80"/>
    </row>
    <row r="38219" spans="9:54" x14ac:dyDescent="0.25">
      <c r="I38219" s="80"/>
      <c r="AX38219" s="80"/>
      <c r="AY38219" s="80"/>
      <c r="AZ38219" s="80"/>
      <c r="BA38219" s="80"/>
      <c r="BB38219" s="80"/>
    </row>
    <row r="38220" spans="9:54" x14ac:dyDescent="0.25">
      <c r="I38220" s="80"/>
      <c r="AX38220" s="80"/>
      <c r="AY38220" s="80"/>
      <c r="AZ38220" s="80"/>
      <c r="BA38220" s="80"/>
      <c r="BB38220" s="80"/>
    </row>
    <row r="38221" spans="9:54" x14ac:dyDescent="0.25">
      <c r="I38221" s="80"/>
      <c r="AX38221" s="80"/>
      <c r="AY38221" s="80"/>
      <c r="AZ38221" s="80"/>
      <c r="BA38221" s="80"/>
      <c r="BB38221" s="80"/>
    </row>
    <row r="38222" spans="9:54" x14ac:dyDescent="0.25">
      <c r="I38222" s="80"/>
      <c r="AX38222" s="80"/>
      <c r="AY38222" s="80"/>
      <c r="AZ38222" s="80"/>
      <c r="BA38222" s="80"/>
      <c r="BB38222" s="80"/>
    </row>
    <row r="38223" spans="9:54" x14ac:dyDescent="0.25">
      <c r="I38223" s="80"/>
      <c r="AX38223" s="80"/>
      <c r="AY38223" s="80"/>
      <c r="AZ38223" s="80"/>
      <c r="BA38223" s="80"/>
      <c r="BB38223" s="80"/>
    </row>
    <row r="38224" spans="9:54" x14ac:dyDescent="0.25">
      <c r="I38224" s="80"/>
      <c r="AX38224" s="80"/>
      <c r="AY38224" s="80"/>
      <c r="AZ38224" s="80"/>
      <c r="BA38224" s="80"/>
      <c r="BB38224" s="80"/>
    </row>
    <row r="38225" spans="9:54" x14ac:dyDescent="0.25">
      <c r="I38225" s="80"/>
      <c r="AX38225" s="80"/>
      <c r="AY38225" s="80"/>
      <c r="AZ38225" s="80"/>
      <c r="BA38225" s="80"/>
      <c r="BB38225" s="80"/>
    </row>
    <row r="38226" spans="9:54" x14ac:dyDescent="0.25">
      <c r="I38226" s="80"/>
      <c r="AX38226" s="80"/>
      <c r="AY38226" s="80"/>
      <c r="AZ38226" s="80"/>
      <c r="BA38226" s="80"/>
      <c r="BB38226" s="80"/>
    </row>
    <row r="38227" spans="9:54" x14ac:dyDescent="0.25">
      <c r="I38227" s="80"/>
      <c r="AX38227" s="80"/>
      <c r="AY38227" s="80"/>
      <c r="AZ38227" s="80"/>
      <c r="BA38227" s="80"/>
      <c r="BB38227" s="80"/>
    </row>
    <row r="38228" spans="9:54" x14ac:dyDescent="0.25">
      <c r="I38228" s="80"/>
      <c r="AX38228" s="80"/>
      <c r="AY38228" s="80"/>
      <c r="AZ38228" s="80"/>
      <c r="BA38228" s="80"/>
      <c r="BB38228" s="80"/>
    </row>
    <row r="38229" spans="9:54" x14ac:dyDescent="0.25">
      <c r="I38229" s="80"/>
      <c r="AX38229" s="80"/>
      <c r="AY38229" s="80"/>
      <c r="AZ38229" s="80"/>
      <c r="BA38229" s="80"/>
      <c r="BB38229" s="80"/>
    </row>
    <row r="38230" spans="9:54" x14ac:dyDescent="0.25">
      <c r="I38230" s="80"/>
      <c r="AX38230" s="80"/>
      <c r="AY38230" s="80"/>
      <c r="AZ38230" s="80"/>
      <c r="BA38230" s="80"/>
      <c r="BB38230" s="80"/>
    </row>
    <row r="38231" spans="9:54" x14ac:dyDescent="0.25">
      <c r="I38231" s="80"/>
      <c r="AX38231" s="80"/>
      <c r="AY38231" s="80"/>
      <c r="AZ38231" s="80"/>
      <c r="BA38231" s="80"/>
      <c r="BB38231" s="80"/>
    </row>
    <row r="38232" spans="9:54" x14ac:dyDescent="0.25">
      <c r="I38232" s="80"/>
      <c r="AX38232" s="80"/>
      <c r="AY38232" s="80"/>
      <c r="AZ38232" s="80"/>
      <c r="BA38232" s="80"/>
      <c r="BB38232" s="80"/>
    </row>
    <row r="38233" spans="9:54" x14ac:dyDescent="0.25">
      <c r="I38233" s="80"/>
      <c r="AX38233" s="80"/>
      <c r="AY38233" s="80"/>
      <c r="AZ38233" s="80"/>
      <c r="BA38233" s="80"/>
      <c r="BB38233" s="80"/>
    </row>
    <row r="38234" spans="9:54" x14ac:dyDescent="0.25">
      <c r="I38234" s="80"/>
      <c r="AX38234" s="80"/>
      <c r="AY38234" s="80"/>
      <c r="AZ38234" s="80"/>
      <c r="BA38234" s="80"/>
      <c r="BB38234" s="80"/>
    </row>
    <row r="38235" spans="9:54" x14ac:dyDescent="0.25">
      <c r="I38235" s="80"/>
      <c r="AX38235" s="80"/>
      <c r="AY38235" s="80"/>
      <c r="AZ38235" s="80"/>
      <c r="BA38235" s="80"/>
      <c r="BB38235" s="80"/>
    </row>
    <row r="38236" spans="9:54" x14ac:dyDescent="0.25">
      <c r="I38236" s="80"/>
      <c r="AX38236" s="80"/>
      <c r="AY38236" s="80"/>
      <c r="AZ38236" s="80"/>
      <c r="BA38236" s="80"/>
      <c r="BB38236" s="80"/>
    </row>
    <row r="38237" spans="9:54" x14ac:dyDescent="0.25">
      <c r="I38237" s="80"/>
      <c r="AX38237" s="80"/>
      <c r="AY38237" s="80"/>
      <c r="AZ38237" s="80"/>
      <c r="BA38237" s="80"/>
      <c r="BB38237" s="80"/>
    </row>
    <row r="38238" spans="9:54" x14ac:dyDescent="0.25">
      <c r="I38238" s="80"/>
      <c r="AX38238" s="80"/>
      <c r="AY38238" s="80"/>
      <c r="AZ38238" s="80"/>
      <c r="BA38238" s="80"/>
      <c r="BB38238" s="80"/>
    </row>
    <row r="38239" spans="9:54" x14ac:dyDescent="0.25">
      <c r="I38239" s="80"/>
      <c r="AX38239" s="80"/>
      <c r="AY38239" s="80"/>
      <c r="AZ38239" s="80"/>
      <c r="BA38239" s="80"/>
      <c r="BB38239" s="80"/>
    </row>
    <row r="38240" spans="9:54" x14ac:dyDescent="0.25">
      <c r="I38240" s="80"/>
      <c r="AX38240" s="80"/>
      <c r="AY38240" s="80"/>
      <c r="AZ38240" s="80"/>
      <c r="BA38240" s="80"/>
      <c r="BB38240" s="80"/>
    </row>
    <row r="38241" spans="9:54" x14ac:dyDescent="0.25">
      <c r="I38241" s="80"/>
      <c r="AX38241" s="80"/>
      <c r="AY38241" s="80"/>
      <c r="AZ38241" s="80"/>
      <c r="BA38241" s="80"/>
      <c r="BB38241" s="80"/>
    </row>
    <row r="38242" spans="9:54" x14ac:dyDescent="0.25">
      <c r="I38242" s="80"/>
      <c r="AX38242" s="80"/>
      <c r="AY38242" s="80"/>
      <c r="AZ38242" s="80"/>
      <c r="BA38242" s="80"/>
      <c r="BB38242" s="80"/>
    </row>
    <row r="38243" spans="9:54" x14ac:dyDescent="0.25">
      <c r="I38243" s="80"/>
      <c r="AX38243" s="80"/>
      <c r="AY38243" s="80"/>
      <c r="AZ38243" s="80"/>
      <c r="BA38243" s="80"/>
      <c r="BB38243" s="80"/>
    </row>
    <row r="38244" spans="9:54" x14ac:dyDescent="0.25">
      <c r="I38244" s="80"/>
      <c r="AX38244" s="80"/>
      <c r="AY38244" s="80"/>
      <c r="AZ38244" s="80"/>
      <c r="BA38244" s="80"/>
      <c r="BB38244" s="80"/>
    </row>
    <row r="38245" spans="9:54" x14ac:dyDescent="0.25">
      <c r="I38245" s="80"/>
      <c r="AX38245" s="80"/>
      <c r="AY38245" s="80"/>
      <c r="AZ38245" s="80"/>
      <c r="BA38245" s="80"/>
      <c r="BB38245" s="80"/>
    </row>
    <row r="38246" spans="9:54" x14ac:dyDescent="0.25">
      <c r="I38246" s="80"/>
      <c r="AX38246" s="80"/>
      <c r="AY38246" s="80"/>
      <c r="AZ38246" s="80"/>
      <c r="BA38246" s="80"/>
      <c r="BB38246" s="80"/>
    </row>
    <row r="38247" spans="9:54" x14ac:dyDescent="0.25">
      <c r="I38247" s="80"/>
      <c r="AX38247" s="80"/>
      <c r="AY38247" s="80"/>
      <c r="AZ38247" s="80"/>
      <c r="BA38247" s="80"/>
      <c r="BB38247" s="80"/>
    </row>
    <row r="38248" spans="9:54" x14ac:dyDescent="0.25">
      <c r="I38248" s="80"/>
      <c r="AX38248" s="80"/>
      <c r="AY38248" s="80"/>
      <c r="AZ38248" s="80"/>
      <c r="BA38248" s="80"/>
      <c r="BB38248" s="80"/>
    </row>
    <row r="38249" spans="9:54" x14ac:dyDescent="0.25">
      <c r="I38249" s="80"/>
      <c r="AX38249" s="80"/>
      <c r="AY38249" s="80"/>
      <c r="AZ38249" s="80"/>
      <c r="BA38249" s="80"/>
      <c r="BB38249" s="80"/>
    </row>
    <row r="38250" spans="9:54" x14ac:dyDescent="0.25">
      <c r="I38250" s="80"/>
      <c r="AX38250" s="80"/>
      <c r="AY38250" s="80"/>
      <c r="AZ38250" s="80"/>
      <c r="BA38250" s="80"/>
      <c r="BB38250" s="80"/>
    </row>
    <row r="38251" spans="9:54" x14ac:dyDescent="0.25">
      <c r="I38251" s="80"/>
      <c r="AX38251" s="80"/>
      <c r="AY38251" s="80"/>
      <c r="AZ38251" s="80"/>
      <c r="BA38251" s="80"/>
      <c r="BB38251" s="80"/>
    </row>
    <row r="38252" spans="9:54" x14ac:dyDescent="0.25">
      <c r="I38252" s="80"/>
      <c r="AX38252" s="80"/>
      <c r="AY38252" s="80"/>
      <c r="AZ38252" s="80"/>
      <c r="BA38252" s="80"/>
      <c r="BB38252" s="80"/>
    </row>
    <row r="38253" spans="9:54" x14ac:dyDescent="0.25">
      <c r="I38253" s="80"/>
      <c r="AX38253" s="80"/>
      <c r="AY38253" s="80"/>
      <c r="AZ38253" s="80"/>
      <c r="BA38253" s="80"/>
      <c r="BB38253" s="80"/>
    </row>
    <row r="38254" spans="9:54" x14ac:dyDescent="0.25">
      <c r="I38254" s="80"/>
      <c r="AX38254" s="80"/>
      <c r="AY38254" s="80"/>
      <c r="AZ38254" s="80"/>
      <c r="BA38254" s="80"/>
      <c r="BB38254" s="80"/>
    </row>
    <row r="38255" spans="9:54" x14ac:dyDescent="0.25">
      <c r="I38255" s="80"/>
      <c r="AX38255" s="80"/>
      <c r="AY38255" s="80"/>
      <c r="AZ38255" s="80"/>
      <c r="BA38255" s="80"/>
      <c r="BB38255" s="80"/>
    </row>
    <row r="38256" spans="9:54" x14ac:dyDescent="0.25">
      <c r="I38256" s="80"/>
      <c r="AX38256" s="80"/>
      <c r="AY38256" s="80"/>
      <c r="AZ38256" s="80"/>
      <c r="BA38256" s="80"/>
      <c r="BB38256" s="80"/>
    </row>
    <row r="38257" spans="9:54" x14ac:dyDescent="0.25">
      <c r="I38257" s="80"/>
      <c r="AX38257" s="80"/>
      <c r="AY38257" s="80"/>
      <c r="AZ38257" s="80"/>
      <c r="BA38257" s="80"/>
      <c r="BB38257" s="80"/>
    </row>
    <row r="38258" spans="9:54" x14ac:dyDescent="0.25">
      <c r="I38258" s="80"/>
      <c r="AX38258" s="80"/>
      <c r="AY38258" s="80"/>
      <c r="AZ38258" s="80"/>
      <c r="BA38258" s="80"/>
      <c r="BB38258" s="80"/>
    </row>
    <row r="38259" spans="9:54" x14ac:dyDescent="0.25">
      <c r="I38259" s="80"/>
      <c r="AX38259" s="80"/>
      <c r="AY38259" s="80"/>
      <c r="AZ38259" s="80"/>
      <c r="BA38259" s="80"/>
      <c r="BB38259" s="80"/>
    </row>
    <row r="38260" spans="9:54" x14ac:dyDescent="0.25">
      <c r="I38260" s="80"/>
      <c r="AX38260" s="80"/>
      <c r="AY38260" s="80"/>
      <c r="AZ38260" s="80"/>
      <c r="BA38260" s="80"/>
      <c r="BB38260" s="80"/>
    </row>
    <row r="38261" spans="9:54" x14ac:dyDescent="0.25">
      <c r="I38261" s="80"/>
      <c r="AX38261" s="80"/>
      <c r="AY38261" s="80"/>
      <c r="AZ38261" s="80"/>
      <c r="BA38261" s="80"/>
      <c r="BB38261" s="80"/>
    </row>
    <row r="38262" spans="9:54" x14ac:dyDescent="0.25">
      <c r="I38262" s="80"/>
      <c r="AX38262" s="80"/>
      <c r="AY38262" s="80"/>
      <c r="AZ38262" s="80"/>
      <c r="BA38262" s="80"/>
      <c r="BB38262" s="80"/>
    </row>
    <row r="38263" spans="9:54" x14ac:dyDescent="0.25">
      <c r="I38263" s="80"/>
      <c r="AX38263" s="80"/>
      <c r="AY38263" s="80"/>
      <c r="AZ38263" s="80"/>
      <c r="BA38263" s="80"/>
      <c r="BB38263" s="80"/>
    </row>
    <row r="38264" spans="9:54" x14ac:dyDescent="0.25">
      <c r="I38264" s="80"/>
      <c r="AX38264" s="80"/>
      <c r="AY38264" s="80"/>
      <c r="AZ38264" s="80"/>
      <c r="BA38264" s="80"/>
      <c r="BB38264" s="80"/>
    </row>
    <row r="38265" spans="9:54" x14ac:dyDescent="0.25">
      <c r="I38265" s="80"/>
      <c r="AX38265" s="80"/>
      <c r="AY38265" s="80"/>
      <c r="AZ38265" s="80"/>
      <c r="BA38265" s="80"/>
      <c r="BB38265" s="80"/>
    </row>
    <row r="38266" spans="9:54" x14ac:dyDescent="0.25">
      <c r="I38266" s="80"/>
      <c r="AX38266" s="80"/>
      <c r="AY38266" s="80"/>
      <c r="AZ38266" s="80"/>
      <c r="BA38266" s="80"/>
      <c r="BB38266" s="80"/>
    </row>
    <row r="38267" spans="9:54" x14ac:dyDescent="0.25">
      <c r="I38267" s="80"/>
      <c r="AX38267" s="80"/>
      <c r="AY38267" s="80"/>
      <c r="AZ38267" s="80"/>
      <c r="BA38267" s="80"/>
      <c r="BB38267" s="80"/>
    </row>
    <row r="38268" spans="9:54" x14ac:dyDescent="0.25">
      <c r="I38268" s="80"/>
      <c r="AX38268" s="80"/>
      <c r="AY38268" s="80"/>
      <c r="AZ38268" s="80"/>
      <c r="BA38268" s="80"/>
      <c r="BB38268" s="80"/>
    </row>
    <row r="38269" spans="9:54" x14ac:dyDescent="0.25">
      <c r="I38269" s="80"/>
      <c r="AX38269" s="80"/>
      <c r="AY38269" s="80"/>
      <c r="AZ38269" s="80"/>
      <c r="BA38269" s="80"/>
      <c r="BB38269" s="80"/>
    </row>
    <row r="38270" spans="9:54" x14ac:dyDescent="0.25">
      <c r="I38270" s="80"/>
      <c r="AX38270" s="80"/>
      <c r="AY38270" s="80"/>
      <c r="AZ38270" s="80"/>
      <c r="BA38270" s="80"/>
      <c r="BB38270" s="80"/>
    </row>
    <row r="38271" spans="9:54" x14ac:dyDescent="0.25">
      <c r="I38271" s="80"/>
      <c r="AX38271" s="80"/>
      <c r="AY38271" s="80"/>
      <c r="AZ38271" s="80"/>
      <c r="BA38271" s="80"/>
      <c r="BB38271" s="80"/>
    </row>
    <row r="38272" spans="9:54" x14ac:dyDescent="0.25">
      <c r="I38272" s="80"/>
      <c r="AX38272" s="80"/>
      <c r="AY38272" s="80"/>
      <c r="AZ38272" s="80"/>
      <c r="BA38272" s="80"/>
      <c r="BB38272" s="80"/>
    </row>
    <row r="38273" spans="9:54" x14ac:dyDescent="0.25">
      <c r="I38273" s="80"/>
      <c r="AX38273" s="80"/>
      <c r="AY38273" s="80"/>
      <c r="AZ38273" s="80"/>
      <c r="BA38273" s="80"/>
      <c r="BB38273" s="80"/>
    </row>
    <row r="38274" spans="9:54" x14ac:dyDescent="0.25">
      <c r="I38274" s="80"/>
      <c r="AX38274" s="80"/>
      <c r="AY38274" s="80"/>
      <c r="AZ38274" s="80"/>
      <c r="BA38274" s="80"/>
      <c r="BB38274" s="80"/>
    </row>
    <row r="38275" spans="9:54" x14ac:dyDescent="0.25">
      <c r="I38275" s="80"/>
      <c r="AX38275" s="80"/>
      <c r="AY38275" s="80"/>
      <c r="AZ38275" s="80"/>
      <c r="BA38275" s="80"/>
      <c r="BB38275" s="80"/>
    </row>
    <row r="38276" spans="9:54" x14ac:dyDescent="0.25">
      <c r="I38276" s="80"/>
      <c r="AX38276" s="80"/>
      <c r="AY38276" s="80"/>
      <c r="AZ38276" s="80"/>
      <c r="BA38276" s="80"/>
      <c r="BB38276" s="80"/>
    </row>
    <row r="38277" spans="9:54" x14ac:dyDescent="0.25">
      <c r="I38277" s="80"/>
      <c r="AX38277" s="80"/>
      <c r="AY38277" s="80"/>
      <c r="AZ38277" s="80"/>
      <c r="BA38277" s="80"/>
      <c r="BB38277" s="80"/>
    </row>
    <row r="38278" spans="9:54" x14ac:dyDescent="0.25">
      <c r="I38278" s="80"/>
      <c r="AX38278" s="80"/>
      <c r="AY38278" s="80"/>
      <c r="AZ38278" s="80"/>
      <c r="BA38278" s="80"/>
      <c r="BB38278" s="80"/>
    </row>
    <row r="38279" spans="9:54" x14ac:dyDescent="0.25">
      <c r="I38279" s="80"/>
      <c r="AX38279" s="80"/>
      <c r="AY38279" s="80"/>
      <c r="AZ38279" s="80"/>
      <c r="BA38279" s="80"/>
      <c r="BB38279" s="80"/>
    </row>
    <row r="38280" spans="9:54" x14ac:dyDescent="0.25">
      <c r="I38280" s="80"/>
      <c r="AX38280" s="80"/>
      <c r="AY38280" s="80"/>
      <c r="AZ38280" s="80"/>
      <c r="BA38280" s="80"/>
      <c r="BB38280" s="80"/>
    </row>
    <row r="38281" spans="9:54" x14ac:dyDescent="0.25">
      <c r="I38281" s="80"/>
      <c r="AX38281" s="80"/>
      <c r="AY38281" s="80"/>
      <c r="AZ38281" s="80"/>
      <c r="BA38281" s="80"/>
      <c r="BB38281" s="80"/>
    </row>
    <row r="38282" spans="9:54" x14ac:dyDescent="0.25">
      <c r="I38282" s="80"/>
      <c r="AX38282" s="80"/>
      <c r="AY38282" s="80"/>
      <c r="AZ38282" s="80"/>
      <c r="BA38282" s="80"/>
      <c r="BB38282" s="80"/>
    </row>
    <row r="38283" spans="9:54" x14ac:dyDescent="0.25">
      <c r="I38283" s="80"/>
      <c r="AX38283" s="80"/>
      <c r="AY38283" s="80"/>
      <c r="AZ38283" s="80"/>
      <c r="BA38283" s="80"/>
      <c r="BB38283" s="80"/>
    </row>
    <row r="38284" spans="9:54" x14ac:dyDescent="0.25">
      <c r="I38284" s="80"/>
      <c r="AX38284" s="80"/>
      <c r="AY38284" s="80"/>
      <c r="AZ38284" s="80"/>
      <c r="BA38284" s="80"/>
      <c r="BB38284" s="80"/>
    </row>
    <row r="38285" spans="9:54" x14ac:dyDescent="0.25">
      <c r="I38285" s="80"/>
      <c r="AX38285" s="80"/>
      <c r="AY38285" s="80"/>
      <c r="AZ38285" s="80"/>
      <c r="BA38285" s="80"/>
      <c r="BB38285" s="80"/>
    </row>
    <row r="38286" spans="9:54" x14ac:dyDescent="0.25">
      <c r="I38286" s="80"/>
      <c r="AX38286" s="80"/>
      <c r="AY38286" s="80"/>
      <c r="AZ38286" s="80"/>
      <c r="BA38286" s="80"/>
      <c r="BB38286" s="80"/>
    </row>
    <row r="38287" spans="9:54" x14ac:dyDescent="0.25">
      <c r="I38287" s="80"/>
      <c r="AX38287" s="80"/>
      <c r="AY38287" s="80"/>
      <c r="AZ38287" s="80"/>
      <c r="BA38287" s="80"/>
      <c r="BB38287" s="80"/>
    </row>
    <row r="38288" spans="9:54" x14ac:dyDescent="0.25">
      <c r="I38288" s="80"/>
      <c r="AX38288" s="80"/>
      <c r="AY38288" s="80"/>
      <c r="AZ38288" s="80"/>
      <c r="BA38288" s="80"/>
      <c r="BB38288" s="80"/>
    </row>
    <row r="38289" spans="9:54" x14ac:dyDescent="0.25">
      <c r="I38289" s="80"/>
      <c r="AX38289" s="80"/>
      <c r="AY38289" s="80"/>
      <c r="AZ38289" s="80"/>
      <c r="BA38289" s="80"/>
      <c r="BB38289" s="80"/>
    </row>
    <row r="38290" spans="9:54" x14ac:dyDescent="0.25">
      <c r="I38290" s="80"/>
      <c r="AX38290" s="80"/>
      <c r="AY38290" s="80"/>
      <c r="AZ38290" s="80"/>
      <c r="BA38290" s="80"/>
      <c r="BB38290" s="80"/>
    </row>
    <row r="38291" spans="9:54" x14ac:dyDescent="0.25">
      <c r="I38291" s="80"/>
      <c r="AX38291" s="80"/>
      <c r="AY38291" s="80"/>
      <c r="AZ38291" s="80"/>
      <c r="BA38291" s="80"/>
      <c r="BB38291" s="80"/>
    </row>
    <row r="38292" spans="9:54" x14ac:dyDescent="0.25">
      <c r="I38292" s="80"/>
      <c r="AX38292" s="80"/>
      <c r="AY38292" s="80"/>
      <c r="AZ38292" s="80"/>
      <c r="BA38292" s="80"/>
      <c r="BB38292" s="80"/>
    </row>
    <row r="38293" spans="9:54" x14ac:dyDescent="0.25">
      <c r="I38293" s="80"/>
      <c r="AX38293" s="80"/>
      <c r="AY38293" s="80"/>
      <c r="AZ38293" s="80"/>
      <c r="BA38293" s="80"/>
      <c r="BB38293" s="80"/>
    </row>
    <row r="38294" spans="9:54" x14ac:dyDescent="0.25">
      <c r="I38294" s="80"/>
      <c r="AX38294" s="80"/>
      <c r="AY38294" s="80"/>
      <c r="AZ38294" s="80"/>
      <c r="BA38294" s="80"/>
      <c r="BB38294" s="80"/>
    </row>
    <row r="38295" spans="9:54" x14ac:dyDescent="0.25">
      <c r="I38295" s="80"/>
      <c r="AX38295" s="80"/>
      <c r="AY38295" s="80"/>
      <c r="AZ38295" s="80"/>
      <c r="BA38295" s="80"/>
      <c r="BB38295" s="80"/>
    </row>
    <row r="38296" spans="9:54" x14ac:dyDescent="0.25">
      <c r="I38296" s="80"/>
      <c r="AX38296" s="80"/>
      <c r="AY38296" s="80"/>
      <c r="AZ38296" s="80"/>
      <c r="BA38296" s="80"/>
      <c r="BB38296" s="80"/>
    </row>
    <row r="38297" spans="9:54" x14ac:dyDescent="0.25">
      <c r="I38297" s="80"/>
      <c r="AX38297" s="80"/>
      <c r="AY38297" s="80"/>
      <c r="AZ38297" s="80"/>
      <c r="BA38297" s="80"/>
      <c r="BB38297" s="80"/>
    </row>
    <row r="38298" spans="9:54" x14ac:dyDescent="0.25">
      <c r="I38298" s="80"/>
      <c r="AX38298" s="80"/>
      <c r="AY38298" s="80"/>
      <c r="AZ38298" s="80"/>
      <c r="BA38298" s="80"/>
      <c r="BB38298" s="80"/>
    </row>
    <row r="38299" spans="9:54" x14ac:dyDescent="0.25">
      <c r="I38299" s="80"/>
      <c r="AX38299" s="80"/>
      <c r="AY38299" s="80"/>
      <c r="AZ38299" s="80"/>
      <c r="BA38299" s="80"/>
      <c r="BB38299" s="80"/>
    </row>
    <row r="38300" spans="9:54" x14ac:dyDescent="0.25">
      <c r="I38300" s="80"/>
      <c r="AX38300" s="80"/>
      <c r="AY38300" s="80"/>
      <c r="AZ38300" s="80"/>
      <c r="BA38300" s="80"/>
      <c r="BB38300" s="80"/>
    </row>
    <row r="38301" spans="9:54" x14ac:dyDescent="0.25">
      <c r="I38301" s="80"/>
      <c r="AX38301" s="80"/>
      <c r="AY38301" s="80"/>
      <c r="AZ38301" s="80"/>
      <c r="BA38301" s="80"/>
      <c r="BB38301" s="80"/>
    </row>
    <row r="38302" spans="9:54" x14ac:dyDescent="0.25">
      <c r="I38302" s="80"/>
      <c r="AX38302" s="80"/>
      <c r="AY38302" s="80"/>
      <c r="AZ38302" s="80"/>
      <c r="BA38302" s="80"/>
      <c r="BB38302" s="80"/>
    </row>
    <row r="38303" spans="9:54" x14ac:dyDescent="0.25">
      <c r="I38303" s="80"/>
      <c r="AX38303" s="80"/>
      <c r="AY38303" s="80"/>
      <c r="AZ38303" s="80"/>
      <c r="BA38303" s="80"/>
      <c r="BB38303" s="80"/>
    </row>
    <row r="38304" spans="9:54" x14ac:dyDescent="0.25">
      <c r="I38304" s="80"/>
      <c r="AX38304" s="80"/>
      <c r="AY38304" s="80"/>
      <c r="AZ38304" s="80"/>
      <c r="BA38304" s="80"/>
      <c r="BB38304" s="80"/>
    </row>
    <row r="38305" spans="9:54" x14ac:dyDescent="0.25">
      <c r="I38305" s="80"/>
      <c r="AX38305" s="80"/>
      <c r="AY38305" s="80"/>
      <c r="AZ38305" s="80"/>
      <c r="BA38305" s="80"/>
      <c r="BB38305" s="80"/>
    </row>
    <row r="38306" spans="9:54" x14ac:dyDescent="0.25">
      <c r="I38306" s="80"/>
      <c r="AX38306" s="80"/>
      <c r="AY38306" s="80"/>
      <c r="AZ38306" s="80"/>
      <c r="BA38306" s="80"/>
      <c r="BB38306" s="80"/>
    </row>
    <row r="38307" spans="9:54" x14ac:dyDescent="0.25">
      <c r="I38307" s="80"/>
      <c r="AX38307" s="80"/>
      <c r="AY38307" s="80"/>
      <c r="AZ38307" s="80"/>
      <c r="BA38307" s="80"/>
      <c r="BB38307" s="80"/>
    </row>
    <row r="38308" spans="9:54" x14ac:dyDescent="0.25">
      <c r="I38308" s="80"/>
      <c r="AX38308" s="80"/>
      <c r="AY38308" s="80"/>
      <c r="AZ38308" s="80"/>
      <c r="BA38308" s="80"/>
      <c r="BB38308" s="80"/>
    </row>
    <row r="38309" spans="9:54" x14ac:dyDescent="0.25">
      <c r="I38309" s="80"/>
      <c r="AX38309" s="80"/>
      <c r="AY38309" s="80"/>
      <c r="AZ38309" s="80"/>
      <c r="BA38309" s="80"/>
      <c r="BB38309" s="80"/>
    </row>
    <row r="38310" spans="9:54" x14ac:dyDescent="0.25">
      <c r="I38310" s="80"/>
      <c r="AX38310" s="80"/>
      <c r="AY38310" s="80"/>
      <c r="AZ38310" s="80"/>
      <c r="BA38310" s="80"/>
      <c r="BB38310" s="80"/>
    </row>
    <row r="38311" spans="9:54" x14ac:dyDescent="0.25">
      <c r="I38311" s="80"/>
      <c r="AX38311" s="80"/>
      <c r="AY38311" s="80"/>
      <c r="AZ38311" s="80"/>
      <c r="BA38311" s="80"/>
      <c r="BB38311" s="80"/>
    </row>
    <row r="38312" spans="9:54" x14ac:dyDescent="0.25">
      <c r="I38312" s="80"/>
      <c r="AX38312" s="80"/>
      <c r="AY38312" s="80"/>
      <c r="AZ38312" s="80"/>
      <c r="BA38312" s="80"/>
      <c r="BB38312" s="80"/>
    </row>
    <row r="38313" spans="9:54" x14ac:dyDescent="0.25">
      <c r="I38313" s="80"/>
      <c r="AX38313" s="80"/>
      <c r="AY38313" s="80"/>
      <c r="AZ38313" s="80"/>
      <c r="BA38313" s="80"/>
      <c r="BB38313" s="80"/>
    </row>
    <row r="38314" spans="9:54" x14ac:dyDescent="0.25">
      <c r="I38314" s="80"/>
      <c r="AX38314" s="80"/>
      <c r="AY38314" s="80"/>
      <c r="AZ38314" s="80"/>
      <c r="BA38314" s="80"/>
      <c r="BB38314" s="80"/>
    </row>
    <row r="38315" spans="9:54" x14ac:dyDescent="0.25">
      <c r="I38315" s="80"/>
      <c r="AX38315" s="80"/>
      <c r="AY38315" s="80"/>
      <c r="AZ38315" s="80"/>
      <c r="BA38315" s="80"/>
      <c r="BB38315" s="80"/>
    </row>
    <row r="38316" spans="9:54" x14ac:dyDescent="0.25">
      <c r="I38316" s="80"/>
      <c r="AX38316" s="80"/>
      <c r="AY38316" s="80"/>
      <c r="AZ38316" s="80"/>
      <c r="BA38316" s="80"/>
      <c r="BB38316" s="80"/>
    </row>
    <row r="38317" spans="9:54" x14ac:dyDescent="0.25">
      <c r="I38317" s="80"/>
      <c r="AX38317" s="80"/>
      <c r="AY38317" s="80"/>
      <c r="AZ38317" s="80"/>
      <c r="BA38317" s="80"/>
      <c r="BB38317" s="80"/>
    </row>
    <row r="38318" spans="9:54" x14ac:dyDescent="0.25">
      <c r="I38318" s="80"/>
      <c r="AX38318" s="80"/>
      <c r="AY38318" s="80"/>
      <c r="AZ38318" s="80"/>
      <c r="BA38318" s="80"/>
      <c r="BB38318" s="80"/>
    </row>
    <row r="38319" spans="9:54" x14ac:dyDescent="0.25">
      <c r="I38319" s="80"/>
      <c r="AX38319" s="80"/>
      <c r="AY38319" s="80"/>
      <c r="AZ38319" s="80"/>
      <c r="BA38319" s="80"/>
      <c r="BB38319" s="80"/>
    </row>
    <row r="38320" spans="9:54" x14ac:dyDescent="0.25">
      <c r="I38320" s="80"/>
      <c r="AX38320" s="80"/>
      <c r="AY38320" s="80"/>
      <c r="AZ38320" s="80"/>
      <c r="BA38320" s="80"/>
      <c r="BB38320" s="80"/>
    </row>
    <row r="38321" spans="9:54" x14ac:dyDescent="0.25">
      <c r="I38321" s="80"/>
      <c r="AX38321" s="80"/>
      <c r="AY38321" s="80"/>
      <c r="AZ38321" s="80"/>
      <c r="BA38321" s="80"/>
      <c r="BB38321" s="80"/>
    </row>
    <row r="38322" spans="9:54" x14ac:dyDescent="0.25">
      <c r="I38322" s="80"/>
      <c r="AX38322" s="80"/>
      <c r="AY38322" s="80"/>
      <c r="AZ38322" s="80"/>
      <c r="BA38322" s="80"/>
      <c r="BB38322" s="80"/>
    </row>
    <row r="38323" spans="9:54" x14ac:dyDescent="0.25">
      <c r="I38323" s="80"/>
      <c r="AX38323" s="80"/>
      <c r="AY38323" s="80"/>
      <c r="AZ38323" s="80"/>
      <c r="BA38323" s="80"/>
      <c r="BB38323" s="80"/>
    </row>
    <row r="38324" spans="9:54" x14ac:dyDescent="0.25">
      <c r="I38324" s="80"/>
      <c r="AX38324" s="80"/>
      <c r="AY38324" s="80"/>
      <c r="AZ38324" s="80"/>
      <c r="BA38324" s="80"/>
      <c r="BB38324" s="80"/>
    </row>
    <row r="38325" spans="9:54" x14ac:dyDescent="0.25">
      <c r="I38325" s="80"/>
      <c r="AX38325" s="80"/>
      <c r="AY38325" s="80"/>
      <c r="AZ38325" s="80"/>
      <c r="BA38325" s="80"/>
      <c r="BB38325" s="80"/>
    </row>
    <row r="38326" spans="9:54" x14ac:dyDescent="0.25">
      <c r="I38326" s="80"/>
      <c r="AX38326" s="80"/>
      <c r="AY38326" s="80"/>
      <c r="AZ38326" s="80"/>
      <c r="BA38326" s="80"/>
      <c r="BB38326" s="80"/>
    </row>
    <row r="38327" spans="9:54" x14ac:dyDescent="0.25">
      <c r="I38327" s="80"/>
      <c r="AX38327" s="80"/>
      <c r="AY38327" s="80"/>
      <c r="AZ38327" s="80"/>
      <c r="BA38327" s="80"/>
      <c r="BB38327" s="80"/>
    </row>
    <row r="38328" spans="9:54" x14ac:dyDescent="0.25">
      <c r="I38328" s="80"/>
      <c r="AX38328" s="80"/>
      <c r="AY38328" s="80"/>
      <c r="AZ38328" s="80"/>
      <c r="BA38328" s="80"/>
      <c r="BB38328" s="80"/>
    </row>
    <row r="38329" spans="9:54" x14ac:dyDescent="0.25">
      <c r="I38329" s="80"/>
      <c r="AX38329" s="80"/>
      <c r="AY38329" s="80"/>
      <c r="AZ38329" s="80"/>
      <c r="BA38329" s="80"/>
      <c r="BB38329" s="80"/>
    </row>
    <row r="38330" spans="9:54" x14ac:dyDescent="0.25">
      <c r="I38330" s="80"/>
      <c r="AX38330" s="80"/>
      <c r="AY38330" s="80"/>
      <c r="AZ38330" s="80"/>
      <c r="BA38330" s="80"/>
      <c r="BB38330" s="80"/>
    </row>
    <row r="38331" spans="9:54" x14ac:dyDescent="0.25">
      <c r="I38331" s="80"/>
      <c r="AX38331" s="80"/>
      <c r="AY38331" s="80"/>
      <c r="AZ38331" s="80"/>
      <c r="BA38331" s="80"/>
      <c r="BB38331" s="80"/>
    </row>
    <row r="38332" spans="9:54" x14ac:dyDescent="0.25">
      <c r="I38332" s="80"/>
      <c r="AX38332" s="80"/>
      <c r="AY38332" s="80"/>
      <c r="AZ38332" s="80"/>
      <c r="BA38332" s="80"/>
      <c r="BB38332" s="80"/>
    </row>
    <row r="38333" spans="9:54" x14ac:dyDescent="0.25">
      <c r="I38333" s="80"/>
      <c r="AX38333" s="80"/>
      <c r="AY38333" s="80"/>
      <c r="AZ38333" s="80"/>
      <c r="BA38333" s="80"/>
      <c r="BB38333" s="80"/>
    </row>
    <row r="38334" spans="9:54" x14ac:dyDescent="0.25">
      <c r="I38334" s="80"/>
      <c r="AX38334" s="80"/>
      <c r="AY38334" s="80"/>
      <c r="AZ38334" s="80"/>
      <c r="BA38334" s="80"/>
      <c r="BB38334" s="80"/>
    </row>
    <row r="38335" spans="9:54" x14ac:dyDescent="0.25">
      <c r="I38335" s="80"/>
      <c r="AX38335" s="80"/>
      <c r="AY38335" s="80"/>
      <c r="AZ38335" s="80"/>
      <c r="BA38335" s="80"/>
      <c r="BB38335" s="80"/>
    </row>
    <row r="38336" spans="9:54" x14ac:dyDescent="0.25">
      <c r="I38336" s="80"/>
      <c r="AX38336" s="80"/>
      <c r="AY38336" s="80"/>
      <c r="AZ38336" s="80"/>
      <c r="BA38336" s="80"/>
      <c r="BB38336" s="80"/>
    </row>
    <row r="38337" spans="9:54" x14ac:dyDescent="0.25">
      <c r="I38337" s="80"/>
      <c r="AX38337" s="80"/>
      <c r="AY38337" s="80"/>
      <c r="AZ38337" s="80"/>
      <c r="BA38337" s="80"/>
      <c r="BB38337" s="80"/>
    </row>
    <row r="38338" spans="9:54" x14ac:dyDescent="0.25">
      <c r="I38338" s="80"/>
      <c r="AX38338" s="80"/>
      <c r="AY38338" s="80"/>
      <c r="AZ38338" s="80"/>
      <c r="BA38338" s="80"/>
      <c r="BB38338" s="80"/>
    </row>
    <row r="38339" spans="9:54" x14ac:dyDescent="0.25">
      <c r="I38339" s="80"/>
      <c r="AX38339" s="80"/>
      <c r="AY38339" s="80"/>
      <c r="AZ38339" s="80"/>
      <c r="BA38339" s="80"/>
      <c r="BB38339" s="80"/>
    </row>
    <row r="38340" spans="9:54" x14ac:dyDescent="0.25">
      <c r="I38340" s="80"/>
      <c r="AX38340" s="80"/>
      <c r="AY38340" s="80"/>
      <c r="AZ38340" s="80"/>
      <c r="BA38340" s="80"/>
      <c r="BB38340" s="80"/>
    </row>
    <row r="38341" spans="9:54" x14ac:dyDescent="0.25">
      <c r="I38341" s="80"/>
      <c r="AX38341" s="80"/>
      <c r="AY38341" s="80"/>
      <c r="AZ38341" s="80"/>
      <c r="BA38341" s="80"/>
      <c r="BB38341" s="80"/>
    </row>
    <row r="38342" spans="9:54" x14ac:dyDescent="0.25">
      <c r="I38342" s="80"/>
      <c r="AX38342" s="80"/>
      <c r="AY38342" s="80"/>
      <c r="AZ38342" s="80"/>
      <c r="BA38342" s="80"/>
      <c r="BB38342" s="80"/>
    </row>
    <row r="38343" spans="9:54" x14ac:dyDescent="0.25">
      <c r="I38343" s="80"/>
      <c r="AX38343" s="80"/>
      <c r="AY38343" s="80"/>
      <c r="AZ38343" s="80"/>
      <c r="BA38343" s="80"/>
      <c r="BB38343" s="80"/>
    </row>
    <row r="38344" spans="9:54" x14ac:dyDescent="0.25">
      <c r="I38344" s="80"/>
      <c r="AX38344" s="80"/>
      <c r="AY38344" s="80"/>
      <c r="AZ38344" s="80"/>
      <c r="BA38344" s="80"/>
      <c r="BB38344" s="80"/>
    </row>
    <row r="38345" spans="9:54" x14ac:dyDescent="0.25">
      <c r="I38345" s="80"/>
      <c r="AX38345" s="80"/>
      <c r="AY38345" s="80"/>
      <c r="AZ38345" s="80"/>
      <c r="BA38345" s="80"/>
      <c r="BB38345" s="80"/>
    </row>
    <row r="38346" spans="9:54" x14ac:dyDescent="0.25">
      <c r="I38346" s="80"/>
      <c r="AX38346" s="80"/>
      <c r="AY38346" s="80"/>
      <c r="AZ38346" s="80"/>
      <c r="BA38346" s="80"/>
      <c r="BB38346" s="80"/>
    </row>
    <row r="38347" spans="9:54" x14ac:dyDescent="0.25">
      <c r="I38347" s="80"/>
      <c r="AX38347" s="80"/>
      <c r="AY38347" s="80"/>
      <c r="AZ38347" s="80"/>
      <c r="BA38347" s="80"/>
      <c r="BB38347" s="80"/>
    </row>
    <row r="38348" spans="9:54" x14ac:dyDescent="0.25">
      <c r="I38348" s="80"/>
      <c r="AX38348" s="80"/>
      <c r="AY38348" s="80"/>
      <c r="AZ38348" s="80"/>
      <c r="BA38348" s="80"/>
      <c r="BB38348" s="80"/>
    </row>
    <row r="38349" spans="9:54" x14ac:dyDescent="0.25">
      <c r="I38349" s="80"/>
      <c r="AX38349" s="80"/>
      <c r="AY38349" s="80"/>
      <c r="AZ38349" s="80"/>
      <c r="BA38349" s="80"/>
      <c r="BB38349" s="80"/>
    </row>
    <row r="38350" spans="9:54" x14ac:dyDescent="0.25">
      <c r="I38350" s="80"/>
      <c r="AX38350" s="80"/>
      <c r="AY38350" s="80"/>
      <c r="AZ38350" s="80"/>
      <c r="BA38350" s="80"/>
      <c r="BB38350" s="80"/>
    </row>
    <row r="38351" spans="9:54" x14ac:dyDescent="0.25">
      <c r="I38351" s="80"/>
      <c r="AX38351" s="80"/>
      <c r="AY38351" s="80"/>
      <c r="AZ38351" s="80"/>
      <c r="BA38351" s="80"/>
      <c r="BB38351" s="80"/>
    </row>
    <row r="38352" spans="9:54" x14ac:dyDescent="0.25">
      <c r="I38352" s="80"/>
      <c r="AX38352" s="80"/>
      <c r="AY38352" s="80"/>
      <c r="AZ38352" s="80"/>
      <c r="BA38352" s="80"/>
      <c r="BB38352" s="80"/>
    </row>
    <row r="38353" spans="9:54" x14ac:dyDescent="0.25">
      <c r="I38353" s="80"/>
      <c r="AX38353" s="80"/>
      <c r="AY38353" s="80"/>
      <c r="AZ38353" s="80"/>
      <c r="BA38353" s="80"/>
      <c r="BB38353" s="80"/>
    </row>
    <row r="38354" spans="9:54" x14ac:dyDescent="0.25">
      <c r="I38354" s="80"/>
      <c r="AX38354" s="80"/>
      <c r="AY38354" s="80"/>
      <c r="AZ38354" s="80"/>
      <c r="BA38354" s="80"/>
      <c r="BB38354" s="80"/>
    </row>
    <row r="38355" spans="9:54" x14ac:dyDescent="0.25">
      <c r="I38355" s="80"/>
      <c r="AX38355" s="80"/>
      <c r="AY38355" s="80"/>
      <c r="AZ38355" s="80"/>
      <c r="BA38355" s="80"/>
      <c r="BB38355" s="80"/>
    </row>
    <row r="38356" spans="9:54" x14ac:dyDescent="0.25">
      <c r="I38356" s="80"/>
      <c r="AX38356" s="80"/>
      <c r="AY38356" s="80"/>
      <c r="AZ38356" s="80"/>
      <c r="BA38356" s="80"/>
      <c r="BB38356" s="80"/>
    </row>
    <row r="38357" spans="9:54" x14ac:dyDescent="0.25">
      <c r="I38357" s="80"/>
      <c r="AX38357" s="80"/>
      <c r="AY38357" s="80"/>
      <c r="AZ38357" s="80"/>
      <c r="BA38357" s="80"/>
      <c r="BB38357" s="80"/>
    </row>
    <row r="38358" spans="9:54" x14ac:dyDescent="0.25">
      <c r="I38358" s="80"/>
      <c r="AX38358" s="80"/>
      <c r="AY38358" s="80"/>
      <c r="AZ38358" s="80"/>
      <c r="BA38358" s="80"/>
      <c r="BB38358" s="80"/>
    </row>
    <row r="38359" spans="9:54" x14ac:dyDescent="0.25">
      <c r="I38359" s="80"/>
      <c r="AX38359" s="80"/>
      <c r="AY38359" s="80"/>
      <c r="AZ38359" s="80"/>
      <c r="BA38359" s="80"/>
      <c r="BB38359" s="80"/>
    </row>
    <row r="38360" spans="9:54" x14ac:dyDescent="0.25">
      <c r="I38360" s="80"/>
      <c r="AX38360" s="80"/>
      <c r="AY38360" s="80"/>
      <c r="AZ38360" s="80"/>
      <c r="BA38360" s="80"/>
      <c r="BB38360" s="80"/>
    </row>
    <row r="38361" spans="9:54" x14ac:dyDescent="0.25">
      <c r="I38361" s="80"/>
      <c r="AX38361" s="80"/>
      <c r="AY38361" s="80"/>
      <c r="AZ38361" s="80"/>
      <c r="BA38361" s="80"/>
      <c r="BB38361" s="80"/>
    </row>
    <row r="38362" spans="9:54" x14ac:dyDescent="0.25">
      <c r="I38362" s="80"/>
      <c r="AX38362" s="80"/>
      <c r="AY38362" s="80"/>
      <c r="AZ38362" s="80"/>
      <c r="BA38362" s="80"/>
      <c r="BB38362" s="80"/>
    </row>
    <row r="38363" spans="9:54" x14ac:dyDescent="0.25">
      <c r="I38363" s="80"/>
      <c r="AX38363" s="80"/>
      <c r="AY38363" s="80"/>
      <c r="AZ38363" s="80"/>
      <c r="BA38363" s="80"/>
      <c r="BB38363" s="80"/>
    </row>
    <row r="38364" spans="9:54" x14ac:dyDescent="0.25">
      <c r="I38364" s="80"/>
      <c r="AX38364" s="80"/>
      <c r="AY38364" s="80"/>
      <c r="AZ38364" s="80"/>
      <c r="BA38364" s="80"/>
      <c r="BB38364" s="80"/>
    </row>
    <row r="38365" spans="9:54" x14ac:dyDescent="0.25">
      <c r="I38365" s="80"/>
      <c r="AX38365" s="80"/>
      <c r="AY38365" s="80"/>
      <c r="AZ38365" s="80"/>
      <c r="BA38365" s="80"/>
      <c r="BB38365" s="80"/>
    </row>
    <row r="38366" spans="9:54" x14ac:dyDescent="0.25">
      <c r="I38366" s="80"/>
      <c r="AX38366" s="80"/>
      <c r="AY38366" s="80"/>
      <c r="AZ38366" s="80"/>
      <c r="BA38366" s="80"/>
      <c r="BB38366" s="80"/>
    </row>
    <row r="38367" spans="9:54" x14ac:dyDescent="0.25">
      <c r="I38367" s="80"/>
      <c r="AX38367" s="80"/>
      <c r="AY38367" s="80"/>
      <c r="AZ38367" s="80"/>
      <c r="BA38367" s="80"/>
      <c r="BB38367" s="80"/>
    </row>
    <row r="38368" spans="9:54" x14ac:dyDescent="0.25">
      <c r="I38368" s="80"/>
      <c r="AX38368" s="80"/>
      <c r="AY38368" s="80"/>
      <c r="AZ38368" s="80"/>
      <c r="BA38368" s="80"/>
      <c r="BB38368" s="80"/>
    </row>
    <row r="38369" spans="9:54" x14ac:dyDescent="0.25">
      <c r="I38369" s="80"/>
      <c r="AX38369" s="80"/>
      <c r="AY38369" s="80"/>
      <c r="AZ38369" s="80"/>
      <c r="BA38369" s="80"/>
      <c r="BB38369" s="80"/>
    </row>
    <row r="38370" spans="9:54" x14ac:dyDescent="0.25">
      <c r="I38370" s="80"/>
      <c r="AX38370" s="80"/>
      <c r="AY38370" s="80"/>
      <c r="AZ38370" s="80"/>
      <c r="BA38370" s="80"/>
      <c r="BB38370" s="80"/>
    </row>
    <row r="38371" spans="9:54" x14ac:dyDescent="0.25">
      <c r="I38371" s="80"/>
      <c r="AX38371" s="80"/>
      <c r="AY38371" s="80"/>
      <c r="AZ38371" s="80"/>
      <c r="BA38371" s="80"/>
      <c r="BB38371" s="80"/>
    </row>
    <row r="38372" spans="9:54" x14ac:dyDescent="0.25">
      <c r="I38372" s="80"/>
      <c r="AX38372" s="80"/>
      <c r="AY38372" s="80"/>
      <c r="AZ38372" s="80"/>
      <c r="BA38372" s="80"/>
      <c r="BB38372" s="80"/>
    </row>
    <row r="38373" spans="9:54" x14ac:dyDescent="0.25">
      <c r="I38373" s="80"/>
      <c r="AX38373" s="80"/>
      <c r="AY38373" s="80"/>
      <c r="AZ38373" s="80"/>
      <c r="BA38373" s="80"/>
      <c r="BB38373" s="80"/>
    </row>
    <row r="38374" spans="9:54" x14ac:dyDescent="0.25">
      <c r="I38374" s="80"/>
      <c r="AX38374" s="80"/>
      <c r="AY38374" s="80"/>
      <c r="AZ38374" s="80"/>
      <c r="BA38374" s="80"/>
      <c r="BB38374" s="80"/>
    </row>
    <row r="38375" spans="9:54" x14ac:dyDescent="0.25">
      <c r="I38375" s="80"/>
      <c r="AX38375" s="80"/>
      <c r="AY38375" s="80"/>
      <c r="AZ38375" s="80"/>
      <c r="BA38375" s="80"/>
      <c r="BB38375" s="80"/>
    </row>
    <row r="38376" spans="9:54" x14ac:dyDescent="0.25">
      <c r="I38376" s="80"/>
      <c r="AX38376" s="80"/>
      <c r="AY38376" s="80"/>
      <c r="AZ38376" s="80"/>
      <c r="BA38376" s="80"/>
      <c r="BB38376" s="80"/>
    </row>
    <row r="38377" spans="9:54" x14ac:dyDescent="0.25">
      <c r="I38377" s="80"/>
      <c r="AX38377" s="80"/>
      <c r="AY38377" s="80"/>
      <c r="AZ38377" s="80"/>
      <c r="BA38377" s="80"/>
      <c r="BB38377" s="80"/>
    </row>
    <row r="38378" spans="9:54" x14ac:dyDescent="0.25">
      <c r="I38378" s="80"/>
      <c r="AX38378" s="80"/>
      <c r="AY38378" s="80"/>
      <c r="AZ38378" s="80"/>
      <c r="BA38378" s="80"/>
      <c r="BB38378" s="80"/>
    </row>
    <row r="38379" spans="9:54" x14ac:dyDescent="0.25">
      <c r="I38379" s="80"/>
      <c r="AX38379" s="80"/>
      <c r="AY38379" s="80"/>
      <c r="AZ38379" s="80"/>
      <c r="BA38379" s="80"/>
      <c r="BB38379" s="80"/>
    </row>
    <row r="38380" spans="9:54" x14ac:dyDescent="0.25">
      <c r="I38380" s="80"/>
      <c r="AX38380" s="80"/>
      <c r="AY38380" s="80"/>
      <c r="AZ38380" s="80"/>
      <c r="BA38380" s="80"/>
      <c r="BB38380" s="80"/>
    </row>
    <row r="38381" spans="9:54" x14ac:dyDescent="0.25">
      <c r="I38381" s="80"/>
      <c r="AX38381" s="80"/>
      <c r="AY38381" s="80"/>
      <c r="AZ38381" s="80"/>
      <c r="BA38381" s="80"/>
      <c r="BB38381" s="80"/>
    </row>
    <row r="38382" spans="9:54" x14ac:dyDescent="0.25">
      <c r="I38382" s="80"/>
      <c r="AX38382" s="80"/>
      <c r="AY38382" s="80"/>
      <c r="AZ38382" s="80"/>
      <c r="BA38382" s="80"/>
      <c r="BB38382" s="80"/>
    </row>
    <row r="38383" spans="9:54" x14ac:dyDescent="0.25">
      <c r="I38383" s="80"/>
      <c r="AX38383" s="80"/>
      <c r="AY38383" s="80"/>
      <c r="AZ38383" s="80"/>
      <c r="BA38383" s="80"/>
      <c r="BB38383" s="80"/>
    </row>
    <row r="38384" spans="9:54" x14ac:dyDescent="0.25">
      <c r="I38384" s="80"/>
      <c r="AX38384" s="80"/>
      <c r="AY38384" s="80"/>
      <c r="AZ38384" s="80"/>
      <c r="BA38384" s="80"/>
      <c r="BB38384" s="80"/>
    </row>
    <row r="38385" spans="9:54" x14ac:dyDescent="0.25">
      <c r="I38385" s="80"/>
      <c r="AX38385" s="80"/>
      <c r="AY38385" s="80"/>
      <c r="AZ38385" s="80"/>
      <c r="BA38385" s="80"/>
      <c r="BB38385" s="80"/>
    </row>
    <row r="38386" spans="9:54" x14ac:dyDescent="0.25">
      <c r="I38386" s="80"/>
      <c r="AX38386" s="80"/>
      <c r="AY38386" s="80"/>
      <c r="AZ38386" s="80"/>
      <c r="BA38386" s="80"/>
      <c r="BB38386" s="80"/>
    </row>
    <row r="38387" spans="9:54" x14ac:dyDescent="0.25">
      <c r="I38387" s="80"/>
      <c r="AX38387" s="80"/>
      <c r="AY38387" s="80"/>
      <c r="AZ38387" s="80"/>
      <c r="BA38387" s="80"/>
      <c r="BB38387" s="80"/>
    </row>
    <row r="38388" spans="9:54" x14ac:dyDescent="0.25">
      <c r="I38388" s="80"/>
      <c r="AX38388" s="80"/>
      <c r="AY38388" s="80"/>
      <c r="AZ38388" s="80"/>
      <c r="BA38388" s="80"/>
      <c r="BB38388" s="80"/>
    </row>
    <row r="38389" spans="9:54" x14ac:dyDescent="0.25">
      <c r="I38389" s="80"/>
      <c r="AX38389" s="80"/>
      <c r="AY38389" s="80"/>
      <c r="AZ38389" s="80"/>
      <c r="BA38389" s="80"/>
      <c r="BB38389" s="80"/>
    </row>
    <row r="38390" spans="9:54" x14ac:dyDescent="0.25">
      <c r="I38390" s="80"/>
      <c r="AX38390" s="80"/>
      <c r="AY38390" s="80"/>
      <c r="AZ38390" s="80"/>
      <c r="BA38390" s="80"/>
      <c r="BB38390" s="80"/>
    </row>
    <row r="38391" spans="9:54" x14ac:dyDescent="0.25">
      <c r="I38391" s="80"/>
      <c r="AX38391" s="80"/>
      <c r="AY38391" s="80"/>
      <c r="AZ38391" s="80"/>
      <c r="BA38391" s="80"/>
      <c r="BB38391" s="80"/>
    </row>
    <row r="38392" spans="9:54" x14ac:dyDescent="0.25">
      <c r="I38392" s="80"/>
      <c r="AX38392" s="80"/>
      <c r="AY38392" s="80"/>
      <c r="AZ38392" s="80"/>
      <c r="BA38392" s="80"/>
      <c r="BB38392" s="80"/>
    </row>
    <row r="38393" spans="9:54" x14ac:dyDescent="0.25">
      <c r="I38393" s="80"/>
      <c r="AX38393" s="80"/>
      <c r="AY38393" s="80"/>
      <c r="AZ38393" s="80"/>
      <c r="BA38393" s="80"/>
      <c r="BB38393" s="80"/>
    </row>
    <row r="38394" spans="9:54" x14ac:dyDescent="0.25">
      <c r="I38394" s="80"/>
      <c r="AX38394" s="80"/>
      <c r="AY38394" s="80"/>
      <c r="AZ38394" s="80"/>
      <c r="BA38394" s="80"/>
      <c r="BB38394" s="80"/>
    </row>
    <row r="38395" spans="9:54" x14ac:dyDescent="0.25">
      <c r="I38395" s="80"/>
      <c r="AX38395" s="80"/>
      <c r="AY38395" s="80"/>
      <c r="AZ38395" s="80"/>
      <c r="BA38395" s="80"/>
      <c r="BB38395" s="80"/>
    </row>
    <row r="38396" spans="9:54" x14ac:dyDescent="0.25">
      <c r="I38396" s="80"/>
      <c r="AX38396" s="80"/>
      <c r="AY38396" s="80"/>
      <c r="AZ38396" s="80"/>
      <c r="BA38396" s="80"/>
      <c r="BB38396" s="80"/>
    </row>
    <row r="38397" spans="9:54" x14ac:dyDescent="0.25">
      <c r="I38397" s="80"/>
      <c r="AX38397" s="80"/>
      <c r="AY38397" s="80"/>
      <c r="AZ38397" s="80"/>
      <c r="BA38397" s="80"/>
      <c r="BB38397" s="80"/>
    </row>
    <row r="38398" spans="9:54" x14ac:dyDescent="0.25">
      <c r="I38398" s="80"/>
      <c r="AX38398" s="80"/>
      <c r="AY38398" s="80"/>
      <c r="AZ38398" s="80"/>
      <c r="BA38398" s="80"/>
      <c r="BB38398" s="80"/>
    </row>
    <row r="38399" spans="9:54" x14ac:dyDescent="0.25">
      <c r="I38399" s="80"/>
      <c r="AX38399" s="80"/>
      <c r="AY38399" s="80"/>
      <c r="AZ38399" s="80"/>
      <c r="BA38399" s="80"/>
      <c r="BB38399" s="80"/>
    </row>
    <row r="38400" spans="9:54" x14ac:dyDescent="0.25">
      <c r="I38400" s="80"/>
      <c r="AX38400" s="80"/>
      <c r="AY38400" s="80"/>
      <c r="AZ38400" s="80"/>
      <c r="BA38400" s="80"/>
      <c r="BB38400" s="80"/>
    </row>
    <row r="38401" spans="9:54" x14ac:dyDescent="0.25">
      <c r="I38401" s="80"/>
      <c r="AX38401" s="80"/>
      <c r="AY38401" s="80"/>
      <c r="AZ38401" s="80"/>
      <c r="BA38401" s="80"/>
      <c r="BB38401" s="80"/>
    </row>
    <row r="38402" spans="9:54" x14ac:dyDescent="0.25">
      <c r="I38402" s="80"/>
      <c r="AX38402" s="80"/>
      <c r="AY38402" s="80"/>
      <c r="AZ38402" s="80"/>
      <c r="BA38402" s="80"/>
      <c r="BB38402" s="80"/>
    </row>
    <row r="38403" spans="9:54" x14ac:dyDescent="0.25">
      <c r="I38403" s="80"/>
      <c r="AX38403" s="80"/>
      <c r="AY38403" s="80"/>
      <c r="AZ38403" s="80"/>
      <c r="BA38403" s="80"/>
      <c r="BB38403" s="80"/>
    </row>
    <row r="38404" spans="9:54" x14ac:dyDescent="0.25">
      <c r="I38404" s="80"/>
      <c r="AX38404" s="80"/>
      <c r="AY38404" s="80"/>
      <c r="AZ38404" s="80"/>
      <c r="BA38404" s="80"/>
      <c r="BB38404" s="80"/>
    </row>
    <row r="38405" spans="9:54" x14ac:dyDescent="0.25">
      <c r="I38405" s="80"/>
      <c r="AX38405" s="80"/>
      <c r="AY38405" s="80"/>
      <c r="AZ38405" s="80"/>
      <c r="BA38405" s="80"/>
      <c r="BB38405" s="80"/>
    </row>
    <row r="38406" spans="9:54" x14ac:dyDescent="0.25">
      <c r="I38406" s="80"/>
      <c r="AX38406" s="80"/>
      <c r="AY38406" s="80"/>
      <c r="AZ38406" s="80"/>
      <c r="BA38406" s="80"/>
      <c r="BB38406" s="80"/>
    </row>
    <row r="38407" spans="9:54" x14ac:dyDescent="0.25">
      <c r="I38407" s="80"/>
      <c r="AX38407" s="80"/>
      <c r="AY38407" s="80"/>
      <c r="AZ38407" s="80"/>
      <c r="BA38407" s="80"/>
      <c r="BB38407" s="80"/>
    </row>
    <row r="38408" spans="9:54" x14ac:dyDescent="0.25">
      <c r="I38408" s="80"/>
      <c r="AX38408" s="80"/>
      <c r="AY38408" s="80"/>
      <c r="AZ38408" s="80"/>
      <c r="BA38408" s="80"/>
      <c r="BB38408" s="80"/>
    </row>
    <row r="38409" spans="9:54" x14ac:dyDescent="0.25">
      <c r="I38409" s="80"/>
      <c r="AX38409" s="80"/>
      <c r="AY38409" s="80"/>
      <c r="AZ38409" s="80"/>
      <c r="BA38409" s="80"/>
      <c r="BB38409" s="80"/>
    </row>
    <row r="38410" spans="9:54" x14ac:dyDescent="0.25">
      <c r="I38410" s="80"/>
      <c r="AX38410" s="80"/>
      <c r="AY38410" s="80"/>
      <c r="AZ38410" s="80"/>
      <c r="BA38410" s="80"/>
      <c r="BB38410" s="80"/>
    </row>
    <row r="38411" spans="9:54" x14ac:dyDescent="0.25">
      <c r="I38411" s="80"/>
      <c r="AX38411" s="80"/>
      <c r="AY38411" s="80"/>
      <c r="AZ38411" s="80"/>
      <c r="BA38411" s="80"/>
      <c r="BB38411" s="80"/>
    </row>
    <row r="38412" spans="9:54" x14ac:dyDescent="0.25">
      <c r="I38412" s="80"/>
      <c r="AX38412" s="80"/>
      <c r="AY38412" s="80"/>
      <c r="AZ38412" s="80"/>
      <c r="BA38412" s="80"/>
      <c r="BB38412" s="80"/>
    </row>
    <row r="38413" spans="9:54" x14ac:dyDescent="0.25">
      <c r="I38413" s="80"/>
      <c r="AX38413" s="80"/>
      <c r="AY38413" s="80"/>
      <c r="AZ38413" s="80"/>
      <c r="BA38413" s="80"/>
      <c r="BB38413" s="80"/>
    </row>
    <row r="38414" spans="9:54" x14ac:dyDescent="0.25">
      <c r="I38414" s="80"/>
      <c r="AX38414" s="80"/>
      <c r="AY38414" s="80"/>
      <c r="AZ38414" s="80"/>
      <c r="BA38414" s="80"/>
      <c r="BB38414" s="80"/>
    </row>
    <row r="38415" spans="9:54" x14ac:dyDescent="0.25">
      <c r="I38415" s="80"/>
      <c r="AX38415" s="80"/>
      <c r="AY38415" s="80"/>
      <c r="AZ38415" s="80"/>
      <c r="BA38415" s="80"/>
      <c r="BB38415" s="80"/>
    </row>
    <row r="38416" spans="9:54" x14ac:dyDescent="0.25">
      <c r="I38416" s="80"/>
      <c r="AX38416" s="80"/>
      <c r="AY38416" s="80"/>
      <c r="AZ38416" s="80"/>
      <c r="BA38416" s="80"/>
      <c r="BB38416" s="80"/>
    </row>
    <row r="38417" spans="9:54" x14ac:dyDescent="0.25">
      <c r="I38417" s="80"/>
      <c r="AX38417" s="80"/>
      <c r="AY38417" s="80"/>
      <c r="AZ38417" s="80"/>
      <c r="BA38417" s="80"/>
      <c r="BB38417" s="80"/>
    </row>
    <row r="38418" spans="9:54" x14ac:dyDescent="0.25">
      <c r="I38418" s="80"/>
      <c r="AX38418" s="80"/>
      <c r="AY38418" s="80"/>
      <c r="AZ38418" s="80"/>
      <c r="BA38418" s="80"/>
      <c r="BB38418" s="80"/>
    </row>
    <row r="38419" spans="9:54" x14ac:dyDescent="0.25">
      <c r="I38419" s="80"/>
      <c r="AX38419" s="80"/>
      <c r="AY38419" s="80"/>
      <c r="AZ38419" s="80"/>
      <c r="BA38419" s="80"/>
      <c r="BB38419" s="80"/>
    </row>
    <row r="38420" spans="9:54" x14ac:dyDescent="0.25">
      <c r="I38420" s="80"/>
      <c r="AX38420" s="80"/>
      <c r="AY38420" s="80"/>
      <c r="AZ38420" s="80"/>
      <c r="BA38420" s="80"/>
      <c r="BB38420" s="80"/>
    </row>
    <row r="38421" spans="9:54" x14ac:dyDescent="0.25">
      <c r="I38421" s="80"/>
      <c r="AX38421" s="80"/>
      <c r="AY38421" s="80"/>
      <c r="AZ38421" s="80"/>
      <c r="BA38421" s="80"/>
      <c r="BB38421" s="80"/>
    </row>
    <row r="38422" spans="9:54" x14ac:dyDescent="0.25">
      <c r="I38422" s="80"/>
      <c r="AX38422" s="80"/>
      <c r="AY38422" s="80"/>
      <c r="AZ38422" s="80"/>
      <c r="BA38422" s="80"/>
      <c r="BB38422" s="80"/>
    </row>
    <row r="38423" spans="9:54" x14ac:dyDescent="0.25">
      <c r="I38423" s="80"/>
      <c r="AX38423" s="80"/>
      <c r="AY38423" s="80"/>
      <c r="AZ38423" s="80"/>
      <c r="BA38423" s="80"/>
      <c r="BB38423" s="80"/>
    </row>
    <row r="38424" spans="9:54" x14ac:dyDescent="0.25">
      <c r="I38424" s="80"/>
      <c r="AX38424" s="80"/>
      <c r="AY38424" s="80"/>
      <c r="AZ38424" s="80"/>
      <c r="BA38424" s="80"/>
      <c r="BB38424" s="80"/>
    </row>
    <row r="38425" spans="9:54" x14ac:dyDescent="0.25">
      <c r="I38425" s="80"/>
      <c r="AX38425" s="80"/>
      <c r="AY38425" s="80"/>
      <c r="AZ38425" s="80"/>
      <c r="BA38425" s="80"/>
      <c r="BB38425" s="80"/>
    </row>
    <row r="38426" spans="9:54" x14ac:dyDescent="0.25">
      <c r="I38426" s="80"/>
      <c r="AX38426" s="80"/>
      <c r="AY38426" s="80"/>
      <c r="AZ38426" s="80"/>
      <c r="BA38426" s="80"/>
      <c r="BB38426" s="80"/>
    </row>
    <row r="38427" spans="9:54" x14ac:dyDescent="0.25">
      <c r="I38427" s="80"/>
      <c r="AX38427" s="80"/>
      <c r="AY38427" s="80"/>
      <c r="AZ38427" s="80"/>
      <c r="BA38427" s="80"/>
      <c r="BB38427" s="80"/>
    </row>
    <row r="38428" spans="9:54" x14ac:dyDescent="0.25">
      <c r="I38428" s="80"/>
      <c r="AX38428" s="80"/>
      <c r="AY38428" s="80"/>
      <c r="AZ38428" s="80"/>
      <c r="BA38428" s="80"/>
      <c r="BB38428" s="80"/>
    </row>
    <row r="38429" spans="9:54" x14ac:dyDescent="0.25">
      <c r="I38429" s="80"/>
      <c r="AX38429" s="80"/>
      <c r="AY38429" s="80"/>
      <c r="AZ38429" s="80"/>
      <c r="BA38429" s="80"/>
      <c r="BB38429" s="80"/>
    </row>
    <row r="38430" spans="9:54" x14ac:dyDescent="0.25">
      <c r="I38430" s="80"/>
      <c r="AX38430" s="80"/>
      <c r="AY38430" s="80"/>
      <c r="AZ38430" s="80"/>
      <c r="BA38430" s="80"/>
      <c r="BB38430" s="80"/>
    </row>
    <row r="38431" spans="9:54" x14ac:dyDescent="0.25">
      <c r="I38431" s="80"/>
      <c r="AX38431" s="80"/>
      <c r="AY38431" s="80"/>
      <c r="AZ38431" s="80"/>
      <c r="BA38431" s="80"/>
      <c r="BB38431" s="80"/>
    </row>
    <row r="38432" spans="9:54" x14ac:dyDescent="0.25">
      <c r="I38432" s="80"/>
      <c r="AX38432" s="80"/>
      <c r="AY38432" s="80"/>
      <c r="AZ38432" s="80"/>
      <c r="BA38432" s="80"/>
      <c r="BB38432" s="80"/>
    </row>
    <row r="38433" spans="9:54" x14ac:dyDescent="0.25">
      <c r="I38433" s="80"/>
      <c r="AX38433" s="80"/>
      <c r="AY38433" s="80"/>
      <c r="AZ38433" s="80"/>
      <c r="BA38433" s="80"/>
      <c r="BB38433" s="80"/>
    </row>
    <row r="38434" spans="9:54" x14ac:dyDescent="0.25">
      <c r="I38434" s="80"/>
      <c r="AX38434" s="80"/>
      <c r="AY38434" s="80"/>
      <c r="AZ38434" s="80"/>
      <c r="BA38434" s="80"/>
      <c r="BB38434" s="80"/>
    </row>
    <row r="38435" spans="9:54" x14ac:dyDescent="0.25">
      <c r="I38435" s="80"/>
      <c r="AX38435" s="80"/>
      <c r="AY38435" s="80"/>
      <c r="AZ38435" s="80"/>
      <c r="BA38435" s="80"/>
      <c r="BB38435" s="80"/>
    </row>
    <row r="38436" spans="9:54" x14ac:dyDescent="0.25">
      <c r="I38436" s="80"/>
      <c r="AX38436" s="80"/>
      <c r="AY38436" s="80"/>
      <c r="AZ38436" s="80"/>
      <c r="BA38436" s="80"/>
      <c r="BB38436" s="80"/>
    </row>
    <row r="38437" spans="9:54" x14ac:dyDescent="0.25">
      <c r="I38437" s="80"/>
      <c r="AX38437" s="80"/>
      <c r="AY38437" s="80"/>
      <c r="AZ38437" s="80"/>
      <c r="BA38437" s="80"/>
      <c r="BB38437" s="80"/>
    </row>
    <row r="38438" spans="9:54" x14ac:dyDescent="0.25">
      <c r="I38438" s="80"/>
      <c r="AX38438" s="80"/>
      <c r="AY38438" s="80"/>
      <c r="AZ38438" s="80"/>
      <c r="BA38438" s="80"/>
      <c r="BB38438" s="80"/>
    </row>
    <row r="38439" spans="9:54" x14ac:dyDescent="0.25">
      <c r="I38439" s="80"/>
      <c r="AX38439" s="80"/>
      <c r="AY38439" s="80"/>
      <c r="AZ38439" s="80"/>
      <c r="BA38439" s="80"/>
      <c r="BB38439" s="80"/>
    </row>
    <row r="38440" spans="9:54" x14ac:dyDescent="0.25">
      <c r="I38440" s="80"/>
      <c r="AX38440" s="80"/>
      <c r="AY38440" s="80"/>
      <c r="AZ38440" s="80"/>
      <c r="BA38440" s="80"/>
      <c r="BB38440" s="80"/>
    </row>
    <row r="38441" spans="9:54" x14ac:dyDescent="0.25">
      <c r="I38441" s="80"/>
      <c r="AX38441" s="80"/>
      <c r="AY38441" s="80"/>
      <c r="AZ38441" s="80"/>
      <c r="BA38441" s="80"/>
      <c r="BB38441" s="80"/>
    </row>
    <row r="38442" spans="9:54" x14ac:dyDescent="0.25">
      <c r="I38442" s="80"/>
      <c r="AX38442" s="80"/>
      <c r="AY38442" s="80"/>
      <c r="AZ38442" s="80"/>
      <c r="BA38442" s="80"/>
      <c r="BB38442" s="80"/>
    </row>
    <row r="38443" spans="9:54" x14ac:dyDescent="0.25">
      <c r="I38443" s="80"/>
      <c r="AX38443" s="80"/>
      <c r="AY38443" s="80"/>
      <c r="AZ38443" s="80"/>
      <c r="BA38443" s="80"/>
      <c r="BB38443" s="80"/>
    </row>
    <row r="38444" spans="9:54" x14ac:dyDescent="0.25">
      <c r="I38444" s="80"/>
      <c r="AX38444" s="80"/>
      <c r="AY38444" s="80"/>
      <c r="AZ38444" s="80"/>
      <c r="BA38444" s="80"/>
      <c r="BB38444" s="80"/>
    </row>
    <row r="38445" spans="9:54" x14ac:dyDescent="0.25">
      <c r="I38445" s="80"/>
      <c r="AX38445" s="80"/>
      <c r="AY38445" s="80"/>
      <c r="AZ38445" s="80"/>
      <c r="BA38445" s="80"/>
      <c r="BB38445" s="80"/>
    </row>
    <row r="38446" spans="9:54" x14ac:dyDescent="0.25">
      <c r="I38446" s="80"/>
      <c r="AX38446" s="80"/>
      <c r="AY38446" s="80"/>
      <c r="AZ38446" s="80"/>
      <c r="BA38446" s="80"/>
      <c r="BB38446" s="80"/>
    </row>
    <row r="38447" spans="9:54" x14ac:dyDescent="0.25">
      <c r="I38447" s="80"/>
      <c r="AX38447" s="80"/>
      <c r="AY38447" s="80"/>
      <c r="AZ38447" s="80"/>
      <c r="BA38447" s="80"/>
      <c r="BB38447" s="80"/>
    </row>
    <row r="38448" spans="9:54" x14ac:dyDescent="0.25">
      <c r="I38448" s="80"/>
      <c r="AX38448" s="80"/>
      <c r="AY38448" s="80"/>
      <c r="AZ38448" s="80"/>
      <c r="BA38448" s="80"/>
      <c r="BB38448" s="80"/>
    </row>
    <row r="38449" spans="9:54" x14ac:dyDescent="0.25">
      <c r="I38449" s="80"/>
      <c r="AX38449" s="80"/>
      <c r="AY38449" s="80"/>
      <c r="AZ38449" s="80"/>
      <c r="BA38449" s="80"/>
      <c r="BB38449" s="80"/>
    </row>
    <row r="38450" spans="9:54" x14ac:dyDescent="0.25">
      <c r="I38450" s="80"/>
      <c r="AX38450" s="80"/>
      <c r="AY38450" s="80"/>
      <c r="AZ38450" s="80"/>
      <c r="BA38450" s="80"/>
      <c r="BB38450" s="80"/>
    </row>
    <row r="38451" spans="9:54" x14ac:dyDescent="0.25">
      <c r="I38451" s="80"/>
      <c r="AX38451" s="80"/>
      <c r="AY38451" s="80"/>
      <c r="AZ38451" s="80"/>
      <c r="BA38451" s="80"/>
      <c r="BB38451" s="80"/>
    </row>
    <row r="38452" spans="9:54" x14ac:dyDescent="0.25">
      <c r="I38452" s="80"/>
      <c r="AX38452" s="80"/>
      <c r="AY38452" s="80"/>
      <c r="AZ38452" s="80"/>
      <c r="BA38452" s="80"/>
      <c r="BB38452" s="80"/>
    </row>
    <row r="38453" spans="9:54" x14ac:dyDescent="0.25">
      <c r="I38453" s="80"/>
      <c r="AX38453" s="80"/>
      <c r="AY38453" s="80"/>
      <c r="AZ38453" s="80"/>
      <c r="BA38453" s="80"/>
      <c r="BB38453" s="80"/>
    </row>
    <row r="38454" spans="9:54" x14ac:dyDescent="0.25">
      <c r="I38454" s="80"/>
      <c r="AX38454" s="80"/>
      <c r="AY38454" s="80"/>
      <c r="AZ38454" s="80"/>
      <c r="BA38454" s="80"/>
      <c r="BB38454" s="80"/>
    </row>
    <row r="38455" spans="9:54" x14ac:dyDescent="0.25">
      <c r="I38455" s="80"/>
      <c r="AX38455" s="80"/>
      <c r="AY38455" s="80"/>
      <c r="AZ38455" s="80"/>
      <c r="BA38455" s="80"/>
      <c r="BB38455" s="80"/>
    </row>
    <row r="38456" spans="9:54" x14ac:dyDescent="0.25">
      <c r="I38456" s="80"/>
      <c r="AX38456" s="80"/>
      <c r="AY38456" s="80"/>
      <c r="AZ38456" s="80"/>
      <c r="BA38456" s="80"/>
      <c r="BB38456" s="80"/>
    </row>
    <row r="38457" spans="9:54" x14ac:dyDescent="0.25">
      <c r="I38457" s="80"/>
      <c r="AX38457" s="80"/>
      <c r="AY38457" s="80"/>
      <c r="AZ38457" s="80"/>
      <c r="BA38457" s="80"/>
      <c r="BB38457" s="80"/>
    </row>
    <row r="38458" spans="9:54" x14ac:dyDescent="0.25">
      <c r="I38458" s="80"/>
      <c r="AX38458" s="80"/>
      <c r="AY38458" s="80"/>
      <c r="AZ38458" s="80"/>
      <c r="BA38458" s="80"/>
      <c r="BB38458" s="80"/>
    </row>
    <row r="38459" spans="9:54" x14ac:dyDescent="0.25">
      <c r="I38459" s="80"/>
      <c r="AX38459" s="80"/>
      <c r="AY38459" s="80"/>
      <c r="AZ38459" s="80"/>
      <c r="BA38459" s="80"/>
      <c r="BB38459" s="80"/>
    </row>
    <row r="38460" spans="9:54" x14ac:dyDescent="0.25">
      <c r="I38460" s="80"/>
      <c r="AX38460" s="80"/>
      <c r="AY38460" s="80"/>
      <c r="AZ38460" s="80"/>
      <c r="BA38460" s="80"/>
      <c r="BB38460" s="80"/>
    </row>
    <row r="38461" spans="9:54" x14ac:dyDescent="0.25">
      <c r="I38461" s="80"/>
      <c r="AX38461" s="80"/>
      <c r="AY38461" s="80"/>
      <c r="AZ38461" s="80"/>
      <c r="BA38461" s="80"/>
      <c r="BB38461" s="80"/>
    </row>
    <row r="38462" spans="9:54" x14ac:dyDescent="0.25">
      <c r="I38462" s="80"/>
      <c r="AX38462" s="80"/>
      <c r="AY38462" s="80"/>
      <c r="AZ38462" s="80"/>
      <c r="BA38462" s="80"/>
      <c r="BB38462" s="80"/>
    </row>
    <row r="38463" spans="9:54" x14ac:dyDescent="0.25">
      <c r="I38463" s="80"/>
      <c r="AX38463" s="80"/>
      <c r="AY38463" s="80"/>
      <c r="AZ38463" s="80"/>
      <c r="BA38463" s="80"/>
      <c r="BB38463" s="80"/>
    </row>
    <row r="38464" spans="9:54" x14ac:dyDescent="0.25">
      <c r="I38464" s="80"/>
      <c r="AX38464" s="80"/>
      <c r="AY38464" s="80"/>
      <c r="AZ38464" s="80"/>
      <c r="BA38464" s="80"/>
      <c r="BB38464" s="80"/>
    </row>
    <row r="38465" spans="9:54" x14ac:dyDescent="0.25">
      <c r="I38465" s="80"/>
      <c r="AX38465" s="80"/>
      <c r="AY38465" s="80"/>
      <c r="AZ38465" s="80"/>
      <c r="BA38465" s="80"/>
      <c r="BB38465" s="80"/>
    </row>
    <row r="38466" spans="9:54" x14ac:dyDescent="0.25">
      <c r="I38466" s="80"/>
      <c r="AX38466" s="80"/>
      <c r="AY38466" s="80"/>
      <c r="AZ38466" s="80"/>
      <c r="BA38466" s="80"/>
      <c r="BB38466" s="80"/>
    </row>
    <row r="38467" spans="9:54" x14ac:dyDescent="0.25">
      <c r="I38467" s="80"/>
      <c r="AX38467" s="80"/>
      <c r="AY38467" s="80"/>
      <c r="AZ38467" s="80"/>
      <c r="BA38467" s="80"/>
      <c r="BB38467" s="80"/>
    </row>
    <row r="38468" spans="9:54" x14ac:dyDescent="0.25">
      <c r="I38468" s="80"/>
      <c r="AX38468" s="80"/>
      <c r="AY38468" s="80"/>
      <c r="AZ38468" s="80"/>
      <c r="BA38468" s="80"/>
      <c r="BB38468" s="80"/>
    </row>
    <row r="38469" spans="9:54" x14ac:dyDescent="0.25">
      <c r="I38469" s="80"/>
      <c r="AX38469" s="80"/>
      <c r="AY38469" s="80"/>
      <c r="AZ38469" s="80"/>
      <c r="BA38469" s="80"/>
      <c r="BB38469" s="80"/>
    </row>
    <row r="38470" spans="9:54" x14ac:dyDescent="0.25">
      <c r="I38470" s="80"/>
      <c r="AX38470" s="80"/>
      <c r="AY38470" s="80"/>
      <c r="AZ38470" s="80"/>
      <c r="BA38470" s="80"/>
      <c r="BB38470" s="80"/>
    </row>
    <row r="38471" spans="9:54" x14ac:dyDescent="0.25">
      <c r="I38471" s="80"/>
      <c r="AX38471" s="80"/>
      <c r="AY38471" s="80"/>
      <c r="AZ38471" s="80"/>
      <c r="BA38471" s="80"/>
      <c r="BB38471" s="80"/>
    </row>
    <row r="38472" spans="9:54" x14ac:dyDescent="0.25">
      <c r="I38472" s="80"/>
      <c r="AX38472" s="80"/>
      <c r="AY38472" s="80"/>
      <c r="AZ38472" s="80"/>
      <c r="BA38472" s="80"/>
      <c r="BB38472" s="80"/>
    </row>
    <row r="38473" spans="9:54" x14ac:dyDescent="0.25">
      <c r="I38473" s="80"/>
      <c r="AX38473" s="80"/>
      <c r="AY38473" s="80"/>
      <c r="AZ38473" s="80"/>
      <c r="BA38473" s="80"/>
      <c r="BB38473" s="80"/>
    </row>
    <row r="38474" spans="9:54" x14ac:dyDescent="0.25">
      <c r="I38474" s="80"/>
      <c r="AX38474" s="80"/>
      <c r="AY38474" s="80"/>
      <c r="AZ38474" s="80"/>
      <c r="BA38474" s="80"/>
      <c r="BB38474" s="80"/>
    </row>
    <row r="38475" spans="9:54" x14ac:dyDescent="0.25">
      <c r="I38475" s="80"/>
      <c r="AX38475" s="80"/>
      <c r="AY38475" s="80"/>
      <c r="AZ38475" s="80"/>
      <c r="BA38475" s="80"/>
      <c r="BB38475" s="80"/>
    </row>
    <row r="38476" spans="9:54" x14ac:dyDescent="0.25">
      <c r="I38476" s="80"/>
      <c r="AX38476" s="80"/>
      <c r="AY38476" s="80"/>
      <c r="AZ38476" s="80"/>
      <c r="BA38476" s="80"/>
      <c r="BB38476" s="80"/>
    </row>
    <row r="38477" spans="9:54" x14ac:dyDescent="0.25">
      <c r="I38477" s="80"/>
      <c r="AX38477" s="80"/>
      <c r="AY38477" s="80"/>
      <c r="AZ38477" s="80"/>
      <c r="BA38477" s="80"/>
      <c r="BB38477" s="80"/>
    </row>
    <row r="38478" spans="9:54" x14ac:dyDescent="0.25">
      <c r="I38478" s="80"/>
      <c r="AX38478" s="80"/>
      <c r="AY38478" s="80"/>
      <c r="AZ38478" s="80"/>
      <c r="BA38478" s="80"/>
      <c r="BB38478" s="80"/>
    </row>
    <row r="38479" spans="9:54" x14ac:dyDescent="0.25">
      <c r="I38479" s="80"/>
      <c r="AX38479" s="80"/>
      <c r="AY38479" s="80"/>
      <c r="AZ38479" s="80"/>
      <c r="BA38479" s="80"/>
      <c r="BB38479" s="80"/>
    </row>
    <row r="38480" spans="9:54" x14ac:dyDescent="0.25">
      <c r="I38480" s="80"/>
      <c r="AX38480" s="80"/>
      <c r="AY38480" s="80"/>
      <c r="AZ38480" s="80"/>
      <c r="BA38480" s="80"/>
      <c r="BB38480" s="80"/>
    </row>
    <row r="38481" spans="9:54" x14ac:dyDescent="0.25">
      <c r="I38481" s="80"/>
      <c r="AX38481" s="80"/>
      <c r="AY38481" s="80"/>
      <c r="AZ38481" s="80"/>
      <c r="BA38481" s="80"/>
      <c r="BB38481" s="80"/>
    </row>
    <row r="38482" spans="9:54" x14ac:dyDescent="0.25">
      <c r="I38482" s="80"/>
      <c r="AX38482" s="80"/>
      <c r="AY38482" s="80"/>
      <c r="AZ38482" s="80"/>
      <c r="BA38482" s="80"/>
      <c r="BB38482" s="80"/>
    </row>
    <row r="38483" spans="9:54" x14ac:dyDescent="0.25">
      <c r="I38483" s="80"/>
      <c r="AX38483" s="80"/>
      <c r="AY38483" s="80"/>
      <c r="AZ38483" s="80"/>
      <c r="BA38483" s="80"/>
      <c r="BB38483" s="80"/>
    </row>
    <row r="38484" spans="9:54" x14ac:dyDescent="0.25">
      <c r="I38484" s="80"/>
      <c r="AX38484" s="80"/>
      <c r="AY38484" s="80"/>
      <c r="AZ38484" s="80"/>
      <c r="BA38484" s="80"/>
      <c r="BB38484" s="80"/>
    </row>
    <row r="38485" spans="9:54" x14ac:dyDescent="0.25">
      <c r="I38485" s="80"/>
      <c r="AX38485" s="80"/>
      <c r="AY38485" s="80"/>
      <c r="AZ38485" s="80"/>
      <c r="BA38485" s="80"/>
      <c r="BB38485" s="80"/>
    </row>
    <row r="38486" spans="9:54" x14ac:dyDescent="0.25">
      <c r="I38486" s="80"/>
      <c r="AX38486" s="80"/>
      <c r="AY38486" s="80"/>
      <c r="AZ38486" s="80"/>
      <c r="BA38486" s="80"/>
      <c r="BB38486" s="80"/>
    </row>
    <row r="38487" spans="9:54" x14ac:dyDescent="0.25">
      <c r="I38487" s="80"/>
      <c r="AX38487" s="80"/>
      <c r="AY38487" s="80"/>
      <c r="AZ38487" s="80"/>
      <c r="BA38487" s="80"/>
      <c r="BB38487" s="80"/>
    </row>
    <row r="38488" spans="9:54" x14ac:dyDescent="0.25">
      <c r="I38488" s="80"/>
      <c r="AX38488" s="80"/>
      <c r="AY38488" s="80"/>
      <c r="AZ38488" s="80"/>
      <c r="BA38488" s="80"/>
      <c r="BB38488" s="80"/>
    </row>
    <row r="38489" spans="9:54" x14ac:dyDescent="0.25">
      <c r="I38489" s="80"/>
      <c r="AX38489" s="80"/>
      <c r="AY38489" s="80"/>
      <c r="AZ38489" s="80"/>
      <c r="BA38489" s="80"/>
      <c r="BB38489" s="80"/>
    </row>
    <row r="38490" spans="9:54" x14ac:dyDescent="0.25">
      <c r="I38490" s="80"/>
      <c r="AX38490" s="80"/>
      <c r="AY38490" s="80"/>
      <c r="AZ38490" s="80"/>
      <c r="BA38490" s="80"/>
      <c r="BB38490" s="80"/>
    </row>
    <row r="38491" spans="9:54" x14ac:dyDescent="0.25">
      <c r="I38491" s="80"/>
      <c r="AX38491" s="80"/>
      <c r="AY38491" s="80"/>
      <c r="AZ38491" s="80"/>
      <c r="BA38491" s="80"/>
      <c r="BB38491" s="80"/>
    </row>
    <row r="38492" spans="9:54" x14ac:dyDescent="0.25">
      <c r="I38492" s="80"/>
      <c r="AX38492" s="80"/>
      <c r="AY38492" s="80"/>
      <c r="AZ38492" s="80"/>
      <c r="BA38492" s="80"/>
      <c r="BB38492" s="80"/>
    </row>
    <row r="38493" spans="9:54" x14ac:dyDescent="0.25">
      <c r="I38493" s="80"/>
      <c r="AX38493" s="80"/>
      <c r="AY38493" s="80"/>
      <c r="AZ38493" s="80"/>
      <c r="BA38493" s="80"/>
      <c r="BB38493" s="80"/>
    </row>
    <row r="38494" spans="9:54" x14ac:dyDescent="0.25">
      <c r="I38494" s="80"/>
      <c r="AX38494" s="80"/>
      <c r="AY38494" s="80"/>
      <c r="AZ38494" s="80"/>
      <c r="BA38494" s="80"/>
      <c r="BB38494" s="80"/>
    </row>
    <row r="38495" spans="9:54" x14ac:dyDescent="0.25">
      <c r="I38495" s="80"/>
      <c r="AX38495" s="80"/>
      <c r="AY38495" s="80"/>
      <c r="AZ38495" s="80"/>
      <c r="BA38495" s="80"/>
      <c r="BB38495" s="80"/>
    </row>
    <row r="38496" spans="9:54" x14ac:dyDescent="0.25">
      <c r="I38496" s="80"/>
      <c r="AX38496" s="80"/>
      <c r="AY38496" s="80"/>
      <c r="AZ38496" s="80"/>
      <c r="BA38496" s="80"/>
      <c r="BB38496" s="80"/>
    </row>
    <row r="38497" spans="9:54" x14ac:dyDescent="0.25">
      <c r="I38497" s="80"/>
      <c r="AX38497" s="80"/>
      <c r="AY38497" s="80"/>
      <c r="AZ38497" s="80"/>
      <c r="BA38497" s="80"/>
      <c r="BB38497" s="80"/>
    </row>
    <row r="38498" spans="9:54" x14ac:dyDescent="0.25">
      <c r="I38498" s="80"/>
      <c r="AX38498" s="80"/>
      <c r="AY38498" s="80"/>
      <c r="AZ38498" s="80"/>
      <c r="BA38498" s="80"/>
      <c r="BB38498" s="80"/>
    </row>
    <row r="38499" spans="9:54" x14ac:dyDescent="0.25">
      <c r="I38499" s="80"/>
      <c r="AX38499" s="80"/>
      <c r="AY38499" s="80"/>
      <c r="AZ38499" s="80"/>
      <c r="BA38499" s="80"/>
      <c r="BB38499" s="80"/>
    </row>
    <row r="38500" spans="9:54" x14ac:dyDescent="0.25">
      <c r="I38500" s="80"/>
      <c r="AX38500" s="80"/>
      <c r="AY38500" s="80"/>
      <c r="AZ38500" s="80"/>
      <c r="BA38500" s="80"/>
      <c r="BB38500" s="80"/>
    </row>
    <row r="38501" spans="9:54" x14ac:dyDescent="0.25">
      <c r="I38501" s="80"/>
      <c r="AX38501" s="80"/>
      <c r="AY38501" s="80"/>
      <c r="AZ38501" s="80"/>
      <c r="BA38501" s="80"/>
      <c r="BB38501" s="80"/>
    </row>
    <row r="38502" spans="9:54" x14ac:dyDescent="0.25">
      <c r="I38502" s="80"/>
      <c r="AX38502" s="80"/>
      <c r="AY38502" s="80"/>
      <c r="AZ38502" s="80"/>
      <c r="BA38502" s="80"/>
      <c r="BB38502" s="80"/>
    </row>
    <row r="38503" spans="9:54" x14ac:dyDescent="0.25">
      <c r="I38503" s="80"/>
      <c r="AX38503" s="80"/>
      <c r="AY38503" s="80"/>
      <c r="AZ38503" s="80"/>
      <c r="BA38503" s="80"/>
      <c r="BB38503" s="80"/>
    </row>
    <row r="38504" spans="9:54" x14ac:dyDescent="0.25">
      <c r="I38504" s="80"/>
      <c r="AX38504" s="80"/>
      <c r="AY38504" s="80"/>
      <c r="AZ38504" s="80"/>
      <c r="BA38504" s="80"/>
      <c r="BB38504" s="80"/>
    </row>
    <row r="38505" spans="9:54" x14ac:dyDescent="0.25">
      <c r="I38505" s="80"/>
      <c r="AX38505" s="80"/>
      <c r="AY38505" s="80"/>
      <c r="AZ38505" s="80"/>
      <c r="BA38505" s="80"/>
      <c r="BB38505" s="80"/>
    </row>
    <row r="38506" spans="9:54" x14ac:dyDescent="0.25">
      <c r="I38506" s="80"/>
      <c r="AX38506" s="80"/>
      <c r="AY38506" s="80"/>
      <c r="AZ38506" s="80"/>
      <c r="BA38506" s="80"/>
      <c r="BB38506" s="80"/>
    </row>
    <row r="38507" spans="9:54" x14ac:dyDescent="0.25">
      <c r="I38507" s="80"/>
      <c r="AX38507" s="80"/>
      <c r="AY38507" s="80"/>
      <c r="AZ38507" s="80"/>
      <c r="BA38507" s="80"/>
      <c r="BB38507" s="80"/>
    </row>
    <row r="38508" spans="9:54" x14ac:dyDescent="0.25">
      <c r="I38508" s="80"/>
      <c r="AX38508" s="80"/>
      <c r="AY38508" s="80"/>
      <c r="AZ38508" s="80"/>
      <c r="BA38508" s="80"/>
      <c r="BB38508" s="80"/>
    </row>
    <row r="38509" spans="9:54" x14ac:dyDescent="0.25">
      <c r="I38509" s="80"/>
      <c r="AX38509" s="80"/>
      <c r="AY38509" s="80"/>
      <c r="AZ38509" s="80"/>
      <c r="BA38509" s="80"/>
      <c r="BB38509" s="80"/>
    </row>
    <row r="38510" spans="9:54" x14ac:dyDescent="0.25">
      <c r="I38510" s="80"/>
      <c r="AX38510" s="80"/>
      <c r="AY38510" s="80"/>
      <c r="AZ38510" s="80"/>
      <c r="BA38510" s="80"/>
      <c r="BB38510" s="80"/>
    </row>
    <row r="38511" spans="9:54" x14ac:dyDescent="0.25">
      <c r="I38511" s="80"/>
      <c r="AX38511" s="80"/>
      <c r="AY38511" s="80"/>
      <c r="AZ38511" s="80"/>
      <c r="BA38511" s="80"/>
      <c r="BB38511" s="80"/>
    </row>
    <row r="38512" spans="9:54" x14ac:dyDescent="0.25">
      <c r="I38512" s="80"/>
      <c r="AX38512" s="80"/>
      <c r="AY38512" s="80"/>
      <c r="AZ38512" s="80"/>
      <c r="BA38512" s="80"/>
      <c r="BB38512" s="80"/>
    </row>
    <row r="38513" spans="9:54" x14ac:dyDescent="0.25">
      <c r="I38513" s="80"/>
      <c r="AX38513" s="80"/>
      <c r="AY38513" s="80"/>
      <c r="AZ38513" s="80"/>
      <c r="BA38513" s="80"/>
      <c r="BB38513" s="80"/>
    </row>
    <row r="38514" spans="9:54" x14ac:dyDescent="0.25">
      <c r="I38514" s="80"/>
      <c r="AX38514" s="80"/>
      <c r="AY38514" s="80"/>
      <c r="AZ38514" s="80"/>
      <c r="BA38514" s="80"/>
      <c r="BB38514" s="80"/>
    </row>
    <row r="38515" spans="9:54" x14ac:dyDescent="0.25">
      <c r="I38515" s="80"/>
      <c r="AX38515" s="80"/>
      <c r="AY38515" s="80"/>
      <c r="AZ38515" s="80"/>
      <c r="BA38515" s="80"/>
      <c r="BB38515" s="80"/>
    </row>
    <row r="38516" spans="9:54" x14ac:dyDescent="0.25">
      <c r="I38516" s="80"/>
      <c r="AX38516" s="80"/>
      <c r="AY38516" s="80"/>
      <c r="AZ38516" s="80"/>
      <c r="BA38516" s="80"/>
      <c r="BB38516" s="80"/>
    </row>
    <row r="38517" spans="9:54" x14ac:dyDescent="0.25">
      <c r="I38517" s="80"/>
      <c r="AX38517" s="80"/>
      <c r="AY38517" s="80"/>
      <c r="AZ38517" s="80"/>
      <c r="BA38517" s="80"/>
      <c r="BB38517" s="80"/>
    </row>
    <row r="38518" spans="9:54" x14ac:dyDescent="0.25">
      <c r="I38518" s="80"/>
      <c r="AX38518" s="80"/>
      <c r="AY38518" s="80"/>
      <c r="AZ38518" s="80"/>
      <c r="BA38518" s="80"/>
      <c r="BB38518" s="80"/>
    </row>
    <row r="38519" spans="9:54" x14ac:dyDescent="0.25">
      <c r="I38519" s="80"/>
      <c r="AX38519" s="80"/>
      <c r="AY38519" s="80"/>
      <c r="AZ38519" s="80"/>
      <c r="BA38519" s="80"/>
      <c r="BB38519" s="80"/>
    </row>
    <row r="38520" spans="9:54" x14ac:dyDescent="0.25">
      <c r="I38520" s="80"/>
      <c r="AX38520" s="80"/>
      <c r="AY38520" s="80"/>
      <c r="AZ38520" s="80"/>
      <c r="BA38520" s="80"/>
      <c r="BB38520" s="80"/>
    </row>
    <row r="38521" spans="9:54" x14ac:dyDescent="0.25">
      <c r="I38521" s="80"/>
      <c r="AX38521" s="80"/>
      <c r="AY38521" s="80"/>
      <c r="AZ38521" s="80"/>
      <c r="BA38521" s="80"/>
      <c r="BB38521" s="80"/>
    </row>
    <row r="38522" spans="9:54" x14ac:dyDescent="0.25">
      <c r="I38522" s="80"/>
      <c r="AX38522" s="80"/>
      <c r="AY38522" s="80"/>
      <c r="AZ38522" s="80"/>
      <c r="BA38522" s="80"/>
      <c r="BB38522" s="80"/>
    </row>
    <row r="38523" spans="9:54" x14ac:dyDescent="0.25">
      <c r="I38523" s="80"/>
      <c r="AX38523" s="80"/>
      <c r="AY38523" s="80"/>
      <c r="AZ38523" s="80"/>
      <c r="BA38523" s="80"/>
      <c r="BB38523" s="80"/>
    </row>
    <row r="38524" spans="9:54" x14ac:dyDescent="0.25">
      <c r="I38524" s="80"/>
      <c r="AX38524" s="80"/>
      <c r="AY38524" s="80"/>
      <c r="AZ38524" s="80"/>
      <c r="BA38524" s="80"/>
      <c r="BB38524" s="80"/>
    </row>
    <row r="38525" spans="9:54" x14ac:dyDescent="0.25">
      <c r="I38525" s="80"/>
      <c r="AX38525" s="80"/>
      <c r="AY38525" s="80"/>
      <c r="AZ38525" s="80"/>
      <c r="BA38525" s="80"/>
      <c r="BB38525" s="80"/>
    </row>
    <row r="38526" spans="9:54" x14ac:dyDescent="0.25">
      <c r="I38526" s="80"/>
      <c r="AX38526" s="80"/>
      <c r="AY38526" s="80"/>
      <c r="AZ38526" s="80"/>
      <c r="BA38526" s="80"/>
      <c r="BB38526" s="80"/>
    </row>
    <row r="38527" spans="9:54" x14ac:dyDescent="0.25">
      <c r="I38527" s="80"/>
      <c r="AX38527" s="80"/>
      <c r="AY38527" s="80"/>
      <c r="AZ38527" s="80"/>
      <c r="BA38527" s="80"/>
      <c r="BB38527" s="80"/>
    </row>
    <row r="38528" spans="9:54" x14ac:dyDescent="0.25">
      <c r="I38528" s="80"/>
      <c r="AX38528" s="80"/>
      <c r="AY38528" s="80"/>
      <c r="AZ38528" s="80"/>
      <c r="BA38528" s="80"/>
      <c r="BB38528" s="80"/>
    </row>
    <row r="38529" spans="9:54" x14ac:dyDescent="0.25">
      <c r="I38529" s="80"/>
      <c r="AX38529" s="80"/>
      <c r="AY38529" s="80"/>
      <c r="AZ38529" s="80"/>
      <c r="BA38529" s="80"/>
      <c r="BB38529" s="80"/>
    </row>
    <row r="38530" spans="9:54" x14ac:dyDescent="0.25">
      <c r="I38530" s="80"/>
      <c r="AX38530" s="80"/>
      <c r="AY38530" s="80"/>
      <c r="AZ38530" s="80"/>
      <c r="BA38530" s="80"/>
      <c r="BB38530" s="80"/>
    </row>
    <row r="38531" spans="9:54" x14ac:dyDescent="0.25">
      <c r="I38531" s="80"/>
      <c r="AX38531" s="80"/>
      <c r="AY38531" s="80"/>
      <c r="AZ38531" s="80"/>
      <c r="BA38531" s="80"/>
      <c r="BB38531" s="80"/>
    </row>
    <row r="38532" spans="9:54" x14ac:dyDescent="0.25">
      <c r="I38532" s="80"/>
      <c r="AX38532" s="80"/>
      <c r="AY38532" s="80"/>
      <c r="AZ38532" s="80"/>
      <c r="BA38532" s="80"/>
      <c r="BB38532" s="80"/>
    </row>
    <row r="38533" spans="9:54" x14ac:dyDescent="0.25">
      <c r="I38533" s="80"/>
      <c r="AX38533" s="80"/>
      <c r="AY38533" s="80"/>
      <c r="AZ38533" s="80"/>
      <c r="BA38533" s="80"/>
      <c r="BB38533" s="80"/>
    </row>
    <row r="38534" spans="9:54" x14ac:dyDescent="0.25">
      <c r="I38534" s="80"/>
      <c r="AX38534" s="80"/>
      <c r="AY38534" s="80"/>
      <c r="AZ38534" s="80"/>
      <c r="BA38534" s="80"/>
      <c r="BB38534" s="80"/>
    </row>
    <row r="38535" spans="9:54" x14ac:dyDescent="0.25">
      <c r="I38535" s="80"/>
      <c r="AX38535" s="80"/>
      <c r="AY38535" s="80"/>
      <c r="AZ38535" s="80"/>
      <c r="BA38535" s="80"/>
      <c r="BB38535" s="80"/>
    </row>
    <row r="38536" spans="9:54" x14ac:dyDescent="0.25">
      <c r="I38536" s="80"/>
      <c r="AX38536" s="80"/>
      <c r="AY38536" s="80"/>
      <c r="AZ38536" s="80"/>
      <c r="BA38536" s="80"/>
      <c r="BB38536" s="80"/>
    </row>
    <row r="38537" spans="9:54" x14ac:dyDescent="0.25">
      <c r="I38537" s="80"/>
      <c r="AX38537" s="80"/>
      <c r="AY38537" s="80"/>
      <c r="AZ38537" s="80"/>
      <c r="BA38537" s="80"/>
      <c r="BB38537" s="80"/>
    </row>
    <row r="38538" spans="9:54" x14ac:dyDescent="0.25">
      <c r="I38538" s="80"/>
      <c r="AX38538" s="80"/>
      <c r="AY38538" s="80"/>
      <c r="AZ38538" s="80"/>
      <c r="BA38538" s="80"/>
      <c r="BB38538" s="80"/>
    </row>
    <row r="38539" spans="9:54" x14ac:dyDescent="0.25">
      <c r="I38539" s="80"/>
      <c r="AX38539" s="80"/>
      <c r="AY38539" s="80"/>
      <c r="AZ38539" s="80"/>
      <c r="BA38539" s="80"/>
      <c r="BB38539" s="80"/>
    </row>
    <row r="38540" spans="9:54" x14ac:dyDescent="0.25">
      <c r="I38540" s="80"/>
      <c r="AX38540" s="80"/>
      <c r="AY38540" s="80"/>
      <c r="AZ38540" s="80"/>
      <c r="BA38540" s="80"/>
      <c r="BB38540" s="80"/>
    </row>
    <row r="38541" spans="9:54" x14ac:dyDescent="0.25">
      <c r="I38541" s="80"/>
      <c r="AX38541" s="80"/>
      <c r="AY38541" s="80"/>
      <c r="AZ38541" s="80"/>
      <c r="BA38541" s="80"/>
      <c r="BB38541" s="80"/>
    </row>
    <row r="38542" spans="9:54" x14ac:dyDescent="0.25">
      <c r="I38542" s="80"/>
      <c r="AX38542" s="80"/>
      <c r="AY38542" s="80"/>
      <c r="AZ38542" s="80"/>
      <c r="BA38542" s="80"/>
      <c r="BB38542" s="80"/>
    </row>
    <row r="38543" spans="9:54" x14ac:dyDescent="0.25">
      <c r="I38543" s="80"/>
      <c r="AX38543" s="80"/>
      <c r="AY38543" s="80"/>
      <c r="AZ38543" s="80"/>
      <c r="BA38543" s="80"/>
      <c r="BB38543" s="80"/>
    </row>
    <row r="38544" spans="9:54" x14ac:dyDescent="0.25">
      <c r="I38544" s="80"/>
      <c r="AX38544" s="80"/>
      <c r="AY38544" s="80"/>
      <c r="AZ38544" s="80"/>
      <c r="BA38544" s="80"/>
      <c r="BB38544" s="80"/>
    </row>
    <row r="38545" spans="9:54" x14ac:dyDescent="0.25">
      <c r="I38545" s="80"/>
      <c r="AX38545" s="80"/>
      <c r="AY38545" s="80"/>
      <c r="AZ38545" s="80"/>
      <c r="BA38545" s="80"/>
      <c r="BB38545" s="80"/>
    </row>
    <row r="38546" spans="9:54" x14ac:dyDescent="0.25">
      <c r="I38546" s="80"/>
      <c r="AX38546" s="80"/>
      <c r="AY38546" s="80"/>
      <c r="AZ38546" s="80"/>
      <c r="BA38546" s="80"/>
      <c r="BB38546" s="80"/>
    </row>
    <row r="38547" spans="9:54" x14ac:dyDescent="0.25">
      <c r="I38547" s="80"/>
      <c r="AX38547" s="80"/>
      <c r="AY38547" s="80"/>
      <c r="AZ38547" s="80"/>
      <c r="BA38547" s="80"/>
      <c r="BB38547" s="80"/>
    </row>
    <row r="38548" spans="9:54" x14ac:dyDescent="0.25">
      <c r="I38548" s="80"/>
      <c r="AX38548" s="80"/>
      <c r="AY38548" s="80"/>
      <c r="AZ38548" s="80"/>
      <c r="BA38548" s="80"/>
      <c r="BB38548" s="80"/>
    </row>
    <row r="38549" spans="9:54" x14ac:dyDescent="0.25">
      <c r="I38549" s="80"/>
      <c r="AX38549" s="80"/>
      <c r="AY38549" s="80"/>
      <c r="AZ38549" s="80"/>
      <c r="BA38549" s="80"/>
      <c r="BB38549" s="80"/>
    </row>
    <row r="38550" spans="9:54" x14ac:dyDescent="0.25">
      <c r="I38550" s="80"/>
      <c r="AX38550" s="80"/>
      <c r="AY38550" s="80"/>
      <c r="AZ38550" s="80"/>
      <c r="BA38550" s="80"/>
      <c r="BB38550" s="80"/>
    </row>
    <row r="38551" spans="9:54" x14ac:dyDescent="0.25">
      <c r="I38551" s="80"/>
      <c r="AX38551" s="80"/>
      <c r="AY38551" s="80"/>
      <c r="AZ38551" s="80"/>
      <c r="BA38551" s="80"/>
      <c r="BB38551" s="80"/>
    </row>
    <row r="38552" spans="9:54" x14ac:dyDescent="0.25">
      <c r="I38552" s="80"/>
      <c r="AX38552" s="80"/>
      <c r="AY38552" s="80"/>
      <c r="AZ38552" s="80"/>
      <c r="BA38552" s="80"/>
      <c r="BB38552" s="80"/>
    </row>
    <row r="38553" spans="9:54" x14ac:dyDescent="0.25">
      <c r="I38553" s="80"/>
      <c r="AX38553" s="80"/>
      <c r="AY38553" s="80"/>
      <c r="AZ38553" s="80"/>
      <c r="BA38553" s="80"/>
      <c r="BB38553" s="80"/>
    </row>
    <row r="38554" spans="9:54" x14ac:dyDescent="0.25">
      <c r="I38554" s="80"/>
      <c r="AX38554" s="80"/>
      <c r="AY38554" s="80"/>
      <c r="AZ38554" s="80"/>
      <c r="BA38554" s="80"/>
      <c r="BB38554" s="80"/>
    </row>
    <row r="38555" spans="9:54" x14ac:dyDescent="0.25">
      <c r="I38555" s="80"/>
      <c r="AX38555" s="80"/>
      <c r="AY38555" s="80"/>
      <c r="AZ38555" s="80"/>
      <c r="BA38555" s="80"/>
      <c r="BB38555" s="80"/>
    </row>
    <row r="38556" spans="9:54" x14ac:dyDescent="0.25">
      <c r="I38556" s="80"/>
      <c r="AX38556" s="80"/>
      <c r="AY38556" s="80"/>
      <c r="AZ38556" s="80"/>
      <c r="BA38556" s="80"/>
      <c r="BB38556" s="80"/>
    </row>
    <row r="38557" spans="9:54" x14ac:dyDescent="0.25">
      <c r="I38557" s="80"/>
      <c r="AX38557" s="80"/>
      <c r="AY38557" s="80"/>
      <c r="AZ38557" s="80"/>
      <c r="BA38557" s="80"/>
      <c r="BB38557" s="80"/>
    </row>
    <row r="38558" spans="9:54" x14ac:dyDescent="0.25">
      <c r="I38558" s="80"/>
      <c r="AX38558" s="80"/>
      <c r="AY38558" s="80"/>
      <c r="AZ38558" s="80"/>
      <c r="BA38558" s="80"/>
      <c r="BB38558" s="80"/>
    </row>
    <row r="38559" spans="9:54" x14ac:dyDescent="0.25">
      <c r="I38559" s="80"/>
      <c r="AX38559" s="80"/>
      <c r="AY38559" s="80"/>
      <c r="AZ38559" s="80"/>
      <c r="BA38559" s="80"/>
      <c r="BB38559" s="80"/>
    </row>
    <row r="38560" spans="9:54" x14ac:dyDescent="0.25">
      <c r="I38560" s="80"/>
      <c r="AX38560" s="80"/>
      <c r="AY38560" s="80"/>
      <c r="AZ38560" s="80"/>
      <c r="BA38560" s="80"/>
      <c r="BB38560" s="80"/>
    </row>
    <row r="38561" spans="9:54" x14ac:dyDescent="0.25">
      <c r="I38561" s="80"/>
      <c r="AX38561" s="80"/>
      <c r="AY38561" s="80"/>
      <c r="AZ38561" s="80"/>
      <c r="BA38561" s="80"/>
      <c r="BB38561" s="80"/>
    </row>
    <row r="38562" spans="9:54" x14ac:dyDescent="0.25">
      <c r="I38562" s="80"/>
      <c r="AX38562" s="80"/>
      <c r="AY38562" s="80"/>
      <c r="AZ38562" s="80"/>
      <c r="BA38562" s="80"/>
      <c r="BB38562" s="80"/>
    </row>
    <row r="38563" spans="9:54" x14ac:dyDescent="0.25">
      <c r="I38563" s="80"/>
      <c r="AX38563" s="80"/>
      <c r="AY38563" s="80"/>
      <c r="AZ38563" s="80"/>
      <c r="BA38563" s="80"/>
      <c r="BB38563" s="80"/>
    </row>
    <row r="38564" spans="9:54" x14ac:dyDescent="0.25">
      <c r="I38564" s="80"/>
      <c r="AX38564" s="80"/>
      <c r="AY38564" s="80"/>
      <c r="AZ38564" s="80"/>
      <c r="BA38564" s="80"/>
      <c r="BB38564" s="80"/>
    </row>
    <row r="38565" spans="9:54" x14ac:dyDescent="0.25">
      <c r="I38565" s="80"/>
      <c r="AX38565" s="80"/>
      <c r="AY38565" s="80"/>
      <c r="AZ38565" s="80"/>
      <c r="BA38565" s="80"/>
      <c r="BB38565" s="80"/>
    </row>
    <row r="38566" spans="9:54" x14ac:dyDescent="0.25">
      <c r="I38566" s="80"/>
      <c r="AX38566" s="80"/>
      <c r="AY38566" s="80"/>
      <c r="AZ38566" s="80"/>
      <c r="BA38566" s="80"/>
      <c r="BB38566" s="80"/>
    </row>
    <row r="38567" spans="9:54" x14ac:dyDescent="0.25">
      <c r="I38567" s="80"/>
      <c r="AX38567" s="80"/>
      <c r="AY38567" s="80"/>
      <c r="AZ38567" s="80"/>
      <c r="BA38567" s="80"/>
      <c r="BB38567" s="80"/>
    </row>
    <row r="38568" spans="9:54" x14ac:dyDescent="0.25">
      <c r="I38568" s="80"/>
      <c r="AX38568" s="80"/>
      <c r="AY38568" s="80"/>
      <c r="AZ38568" s="80"/>
      <c r="BA38568" s="80"/>
      <c r="BB38568" s="80"/>
    </row>
    <row r="38569" spans="9:54" x14ac:dyDescent="0.25">
      <c r="I38569" s="80"/>
      <c r="AX38569" s="80"/>
      <c r="AY38569" s="80"/>
      <c r="AZ38569" s="80"/>
      <c r="BA38569" s="80"/>
      <c r="BB38569" s="80"/>
    </row>
    <row r="38570" spans="9:54" x14ac:dyDescent="0.25">
      <c r="I38570" s="80"/>
      <c r="AX38570" s="80"/>
      <c r="AY38570" s="80"/>
      <c r="AZ38570" s="80"/>
      <c r="BA38570" s="80"/>
      <c r="BB38570" s="80"/>
    </row>
    <row r="38571" spans="9:54" x14ac:dyDescent="0.25">
      <c r="I38571" s="80"/>
      <c r="AX38571" s="80"/>
      <c r="AY38571" s="80"/>
      <c r="AZ38571" s="80"/>
      <c r="BA38571" s="80"/>
      <c r="BB38571" s="80"/>
    </row>
    <row r="38572" spans="9:54" x14ac:dyDescent="0.25">
      <c r="I38572" s="80"/>
      <c r="AX38572" s="80"/>
      <c r="AY38572" s="80"/>
      <c r="AZ38572" s="80"/>
      <c r="BA38572" s="80"/>
      <c r="BB38572" s="80"/>
    </row>
    <row r="38573" spans="9:54" x14ac:dyDescent="0.25">
      <c r="I38573" s="80"/>
      <c r="AX38573" s="80"/>
      <c r="AY38573" s="80"/>
      <c r="AZ38573" s="80"/>
      <c r="BA38573" s="80"/>
      <c r="BB38573" s="80"/>
    </row>
    <row r="38574" spans="9:54" x14ac:dyDescent="0.25">
      <c r="I38574" s="80"/>
      <c r="AX38574" s="80"/>
      <c r="AY38574" s="80"/>
      <c r="AZ38574" s="80"/>
      <c r="BA38574" s="80"/>
      <c r="BB38574" s="80"/>
    </row>
    <row r="38575" spans="9:54" x14ac:dyDescent="0.25">
      <c r="I38575" s="80"/>
      <c r="AX38575" s="80"/>
      <c r="AY38575" s="80"/>
      <c r="AZ38575" s="80"/>
      <c r="BA38575" s="80"/>
      <c r="BB38575" s="80"/>
    </row>
    <row r="38576" spans="9:54" x14ac:dyDescent="0.25">
      <c r="I38576" s="80"/>
      <c r="AX38576" s="80"/>
      <c r="AY38576" s="80"/>
      <c r="AZ38576" s="80"/>
      <c r="BA38576" s="80"/>
      <c r="BB38576" s="80"/>
    </row>
    <row r="38577" spans="9:54" x14ac:dyDescent="0.25">
      <c r="I38577" s="80"/>
      <c r="AX38577" s="80"/>
      <c r="AY38577" s="80"/>
      <c r="AZ38577" s="80"/>
      <c r="BA38577" s="80"/>
      <c r="BB38577" s="80"/>
    </row>
    <row r="38578" spans="9:54" x14ac:dyDescent="0.25">
      <c r="I38578" s="80"/>
      <c r="AX38578" s="80"/>
      <c r="AY38578" s="80"/>
      <c r="AZ38578" s="80"/>
      <c r="BA38578" s="80"/>
      <c r="BB38578" s="80"/>
    </row>
    <row r="38579" spans="9:54" x14ac:dyDescent="0.25">
      <c r="I38579" s="80"/>
      <c r="AX38579" s="80"/>
      <c r="AY38579" s="80"/>
      <c r="AZ38579" s="80"/>
      <c r="BA38579" s="80"/>
      <c r="BB38579" s="80"/>
    </row>
    <row r="38580" spans="9:54" x14ac:dyDescent="0.25">
      <c r="I38580" s="80"/>
      <c r="AX38580" s="80"/>
      <c r="AY38580" s="80"/>
      <c r="AZ38580" s="80"/>
      <c r="BA38580" s="80"/>
      <c r="BB38580" s="80"/>
    </row>
    <row r="38581" spans="9:54" x14ac:dyDescent="0.25">
      <c r="I38581" s="80"/>
      <c r="AX38581" s="80"/>
      <c r="AY38581" s="80"/>
      <c r="AZ38581" s="80"/>
      <c r="BA38581" s="80"/>
      <c r="BB38581" s="80"/>
    </row>
    <row r="38582" spans="9:54" x14ac:dyDescent="0.25">
      <c r="I38582" s="80"/>
      <c r="AX38582" s="80"/>
      <c r="AY38582" s="80"/>
      <c r="AZ38582" s="80"/>
      <c r="BA38582" s="80"/>
      <c r="BB38582" s="80"/>
    </row>
    <row r="38583" spans="9:54" x14ac:dyDescent="0.25">
      <c r="I38583" s="80"/>
      <c r="AX38583" s="80"/>
      <c r="AY38583" s="80"/>
      <c r="AZ38583" s="80"/>
      <c r="BA38583" s="80"/>
      <c r="BB38583" s="80"/>
    </row>
    <row r="38584" spans="9:54" x14ac:dyDescent="0.25">
      <c r="I38584" s="80"/>
      <c r="AX38584" s="80"/>
      <c r="AY38584" s="80"/>
      <c r="AZ38584" s="80"/>
      <c r="BA38584" s="80"/>
      <c r="BB38584" s="80"/>
    </row>
    <row r="38585" spans="9:54" x14ac:dyDescent="0.25">
      <c r="I38585" s="80"/>
      <c r="AX38585" s="80"/>
      <c r="AY38585" s="80"/>
      <c r="AZ38585" s="80"/>
      <c r="BA38585" s="80"/>
      <c r="BB38585" s="80"/>
    </row>
    <row r="38586" spans="9:54" x14ac:dyDescent="0.25">
      <c r="I38586" s="80"/>
      <c r="AX38586" s="80"/>
      <c r="AY38586" s="80"/>
      <c r="AZ38586" s="80"/>
      <c r="BA38586" s="80"/>
      <c r="BB38586" s="80"/>
    </row>
    <row r="38587" spans="9:54" x14ac:dyDescent="0.25">
      <c r="I38587" s="80"/>
      <c r="AX38587" s="80"/>
      <c r="AY38587" s="80"/>
      <c r="AZ38587" s="80"/>
      <c r="BA38587" s="80"/>
      <c r="BB38587" s="80"/>
    </row>
    <row r="38588" spans="9:54" x14ac:dyDescent="0.25">
      <c r="I38588" s="80"/>
      <c r="AX38588" s="80"/>
      <c r="AY38588" s="80"/>
      <c r="AZ38588" s="80"/>
      <c r="BA38588" s="80"/>
      <c r="BB38588" s="80"/>
    </row>
    <row r="38589" spans="9:54" x14ac:dyDescent="0.25">
      <c r="I38589" s="80"/>
      <c r="AX38589" s="80"/>
      <c r="AY38589" s="80"/>
      <c r="AZ38589" s="80"/>
      <c r="BA38589" s="80"/>
      <c r="BB38589" s="80"/>
    </row>
    <row r="38590" spans="9:54" x14ac:dyDescent="0.25">
      <c r="I38590" s="80"/>
      <c r="AX38590" s="80"/>
      <c r="AY38590" s="80"/>
      <c r="AZ38590" s="80"/>
      <c r="BA38590" s="80"/>
      <c r="BB38590" s="80"/>
    </row>
    <row r="38591" spans="9:54" x14ac:dyDescent="0.25">
      <c r="I38591" s="80"/>
      <c r="AX38591" s="80"/>
      <c r="AY38591" s="80"/>
      <c r="AZ38591" s="80"/>
      <c r="BA38591" s="80"/>
      <c r="BB38591" s="80"/>
    </row>
    <row r="38592" spans="9:54" x14ac:dyDescent="0.25">
      <c r="I38592" s="80"/>
      <c r="AX38592" s="80"/>
      <c r="AY38592" s="80"/>
      <c r="AZ38592" s="80"/>
      <c r="BA38592" s="80"/>
      <c r="BB38592" s="80"/>
    </row>
    <row r="38593" spans="9:54" x14ac:dyDescent="0.25">
      <c r="I38593" s="80"/>
      <c r="AX38593" s="80"/>
      <c r="AY38593" s="80"/>
      <c r="AZ38593" s="80"/>
      <c r="BA38593" s="80"/>
      <c r="BB38593" s="80"/>
    </row>
    <row r="38594" spans="9:54" x14ac:dyDescent="0.25">
      <c r="I38594" s="80"/>
      <c r="AX38594" s="80"/>
      <c r="AY38594" s="80"/>
      <c r="AZ38594" s="80"/>
      <c r="BA38594" s="80"/>
      <c r="BB38594" s="80"/>
    </row>
    <row r="38595" spans="9:54" x14ac:dyDescent="0.25">
      <c r="I38595" s="80"/>
      <c r="AX38595" s="80"/>
      <c r="AY38595" s="80"/>
      <c r="AZ38595" s="80"/>
      <c r="BA38595" s="80"/>
      <c r="BB38595" s="80"/>
    </row>
    <row r="38596" spans="9:54" x14ac:dyDescent="0.25">
      <c r="I38596" s="80"/>
      <c r="AX38596" s="80"/>
      <c r="AY38596" s="80"/>
      <c r="AZ38596" s="80"/>
      <c r="BA38596" s="80"/>
      <c r="BB38596" s="80"/>
    </row>
    <row r="38597" spans="9:54" x14ac:dyDescent="0.25">
      <c r="I38597" s="80"/>
      <c r="AX38597" s="80"/>
      <c r="AY38597" s="80"/>
      <c r="AZ38597" s="80"/>
      <c r="BA38597" s="80"/>
      <c r="BB38597" s="80"/>
    </row>
    <row r="38598" spans="9:54" x14ac:dyDescent="0.25">
      <c r="I38598" s="80"/>
      <c r="AX38598" s="80"/>
      <c r="AY38598" s="80"/>
      <c r="AZ38598" s="80"/>
      <c r="BA38598" s="80"/>
      <c r="BB38598" s="80"/>
    </row>
    <row r="38599" spans="9:54" x14ac:dyDescent="0.25">
      <c r="I38599" s="80"/>
      <c r="AX38599" s="80"/>
      <c r="AY38599" s="80"/>
      <c r="AZ38599" s="80"/>
      <c r="BA38599" s="80"/>
      <c r="BB38599" s="80"/>
    </row>
    <row r="38600" spans="9:54" x14ac:dyDescent="0.25">
      <c r="I38600" s="80"/>
      <c r="AX38600" s="80"/>
      <c r="AY38600" s="80"/>
      <c r="AZ38600" s="80"/>
      <c r="BA38600" s="80"/>
      <c r="BB38600" s="80"/>
    </row>
    <row r="38601" spans="9:54" x14ac:dyDescent="0.25">
      <c r="I38601" s="80"/>
      <c r="AX38601" s="80"/>
      <c r="AY38601" s="80"/>
      <c r="AZ38601" s="80"/>
      <c r="BA38601" s="80"/>
      <c r="BB38601" s="80"/>
    </row>
    <row r="38602" spans="9:54" x14ac:dyDescent="0.25">
      <c r="I38602" s="80"/>
      <c r="AX38602" s="80"/>
      <c r="AY38602" s="80"/>
      <c r="AZ38602" s="80"/>
      <c r="BA38602" s="80"/>
      <c r="BB38602" s="80"/>
    </row>
    <row r="38603" spans="9:54" x14ac:dyDescent="0.25">
      <c r="I38603" s="80"/>
      <c r="AX38603" s="80"/>
      <c r="AY38603" s="80"/>
      <c r="AZ38603" s="80"/>
      <c r="BA38603" s="80"/>
      <c r="BB38603" s="80"/>
    </row>
    <row r="38604" spans="9:54" x14ac:dyDescent="0.25">
      <c r="I38604" s="80"/>
      <c r="AX38604" s="80"/>
      <c r="AY38604" s="80"/>
      <c r="AZ38604" s="80"/>
      <c r="BA38604" s="80"/>
      <c r="BB38604" s="80"/>
    </row>
    <row r="38605" spans="9:54" x14ac:dyDescent="0.25">
      <c r="I38605" s="80"/>
      <c r="AX38605" s="80"/>
      <c r="AY38605" s="80"/>
      <c r="AZ38605" s="80"/>
      <c r="BA38605" s="80"/>
      <c r="BB38605" s="80"/>
    </row>
    <row r="38606" spans="9:54" x14ac:dyDescent="0.25">
      <c r="I38606" s="80"/>
      <c r="AX38606" s="80"/>
      <c r="AY38606" s="80"/>
      <c r="AZ38606" s="80"/>
      <c r="BA38606" s="80"/>
      <c r="BB38606" s="80"/>
    </row>
    <row r="38607" spans="9:54" x14ac:dyDescent="0.25">
      <c r="I38607" s="80"/>
      <c r="AX38607" s="80"/>
      <c r="AY38607" s="80"/>
      <c r="AZ38607" s="80"/>
      <c r="BA38607" s="80"/>
      <c r="BB38607" s="80"/>
    </row>
    <row r="38608" spans="9:54" x14ac:dyDescent="0.25">
      <c r="I38608" s="80"/>
      <c r="AX38608" s="80"/>
      <c r="AY38608" s="80"/>
      <c r="AZ38608" s="80"/>
      <c r="BA38608" s="80"/>
      <c r="BB38608" s="80"/>
    </row>
    <row r="38609" spans="9:54" x14ac:dyDescent="0.25">
      <c r="I38609" s="80"/>
      <c r="AX38609" s="80"/>
      <c r="AY38609" s="80"/>
      <c r="AZ38609" s="80"/>
      <c r="BA38609" s="80"/>
      <c r="BB38609" s="80"/>
    </row>
    <row r="38610" spans="9:54" x14ac:dyDescent="0.25">
      <c r="I38610" s="80"/>
      <c r="AX38610" s="80"/>
      <c r="AY38610" s="80"/>
      <c r="AZ38610" s="80"/>
      <c r="BA38610" s="80"/>
      <c r="BB38610" s="80"/>
    </row>
    <row r="38611" spans="9:54" x14ac:dyDescent="0.25">
      <c r="I38611" s="80"/>
      <c r="AX38611" s="80"/>
      <c r="AY38611" s="80"/>
      <c r="AZ38611" s="80"/>
      <c r="BA38611" s="80"/>
      <c r="BB38611" s="80"/>
    </row>
    <row r="38612" spans="9:54" x14ac:dyDescent="0.25">
      <c r="I38612" s="80"/>
      <c r="AX38612" s="80"/>
      <c r="AY38612" s="80"/>
      <c r="AZ38612" s="80"/>
      <c r="BA38612" s="80"/>
      <c r="BB38612" s="80"/>
    </row>
    <row r="38613" spans="9:54" x14ac:dyDescent="0.25">
      <c r="I38613" s="80"/>
      <c r="AX38613" s="80"/>
      <c r="AY38613" s="80"/>
      <c r="AZ38613" s="80"/>
      <c r="BA38613" s="80"/>
      <c r="BB38613" s="80"/>
    </row>
    <row r="38614" spans="9:54" x14ac:dyDescent="0.25">
      <c r="I38614" s="80"/>
      <c r="AX38614" s="80"/>
      <c r="AY38614" s="80"/>
      <c r="AZ38614" s="80"/>
      <c r="BA38614" s="80"/>
      <c r="BB38614" s="80"/>
    </row>
    <row r="38615" spans="9:54" x14ac:dyDescent="0.25">
      <c r="I38615" s="80"/>
      <c r="AX38615" s="80"/>
      <c r="AY38615" s="80"/>
      <c r="AZ38615" s="80"/>
      <c r="BA38615" s="80"/>
      <c r="BB38615" s="80"/>
    </row>
    <row r="38616" spans="9:54" x14ac:dyDescent="0.25">
      <c r="I38616" s="80"/>
      <c r="AX38616" s="80"/>
      <c r="AY38616" s="80"/>
      <c r="AZ38616" s="80"/>
      <c r="BA38616" s="80"/>
      <c r="BB38616" s="80"/>
    </row>
    <row r="38617" spans="9:54" x14ac:dyDescent="0.25">
      <c r="I38617" s="80"/>
      <c r="AX38617" s="80"/>
      <c r="AY38617" s="80"/>
      <c r="AZ38617" s="80"/>
      <c r="BA38617" s="80"/>
      <c r="BB38617" s="80"/>
    </row>
    <row r="38618" spans="9:54" x14ac:dyDescent="0.25">
      <c r="I38618" s="80"/>
      <c r="AX38618" s="80"/>
      <c r="AY38618" s="80"/>
      <c r="AZ38618" s="80"/>
      <c r="BA38618" s="80"/>
      <c r="BB38618" s="80"/>
    </row>
    <row r="38619" spans="9:54" x14ac:dyDescent="0.25">
      <c r="I38619" s="80"/>
      <c r="AX38619" s="80"/>
      <c r="AY38619" s="80"/>
      <c r="AZ38619" s="80"/>
      <c r="BA38619" s="80"/>
      <c r="BB38619" s="80"/>
    </row>
    <row r="38620" spans="9:54" x14ac:dyDescent="0.25">
      <c r="I38620" s="80"/>
      <c r="AX38620" s="80"/>
      <c r="AY38620" s="80"/>
      <c r="AZ38620" s="80"/>
      <c r="BA38620" s="80"/>
      <c r="BB38620" s="80"/>
    </row>
    <row r="38621" spans="9:54" x14ac:dyDescent="0.25">
      <c r="I38621" s="80"/>
      <c r="AX38621" s="80"/>
      <c r="AY38621" s="80"/>
      <c r="AZ38621" s="80"/>
      <c r="BA38621" s="80"/>
      <c r="BB38621" s="80"/>
    </row>
    <row r="38622" spans="9:54" x14ac:dyDescent="0.25">
      <c r="I38622" s="80"/>
      <c r="AX38622" s="80"/>
      <c r="AY38622" s="80"/>
      <c r="AZ38622" s="80"/>
      <c r="BA38622" s="80"/>
      <c r="BB38622" s="80"/>
    </row>
    <row r="38623" spans="9:54" x14ac:dyDescent="0.25">
      <c r="I38623" s="80"/>
      <c r="AX38623" s="80"/>
      <c r="AY38623" s="80"/>
      <c r="AZ38623" s="80"/>
      <c r="BA38623" s="80"/>
      <c r="BB38623" s="80"/>
    </row>
    <row r="38624" spans="9:54" x14ac:dyDescent="0.25">
      <c r="I38624" s="80"/>
      <c r="AX38624" s="80"/>
      <c r="AY38624" s="80"/>
      <c r="AZ38624" s="80"/>
      <c r="BA38624" s="80"/>
      <c r="BB38624" s="80"/>
    </row>
    <row r="38625" spans="9:54" x14ac:dyDescent="0.25">
      <c r="I38625" s="80"/>
      <c r="AX38625" s="80"/>
      <c r="AY38625" s="80"/>
      <c r="AZ38625" s="80"/>
      <c r="BA38625" s="80"/>
      <c r="BB38625" s="80"/>
    </row>
    <row r="38626" spans="9:54" x14ac:dyDescent="0.25">
      <c r="I38626" s="80"/>
      <c r="AX38626" s="80"/>
      <c r="AY38626" s="80"/>
      <c r="AZ38626" s="80"/>
      <c r="BA38626" s="80"/>
      <c r="BB38626" s="80"/>
    </row>
    <row r="38627" spans="9:54" x14ac:dyDescent="0.25">
      <c r="I38627" s="80"/>
      <c r="AX38627" s="80"/>
      <c r="AY38627" s="80"/>
      <c r="AZ38627" s="80"/>
      <c r="BA38627" s="80"/>
      <c r="BB38627" s="80"/>
    </row>
    <row r="38628" spans="9:54" x14ac:dyDescent="0.25">
      <c r="I38628" s="80"/>
      <c r="AX38628" s="80"/>
      <c r="AY38628" s="80"/>
      <c r="AZ38628" s="80"/>
      <c r="BA38628" s="80"/>
      <c r="BB38628" s="80"/>
    </row>
    <row r="38629" spans="9:54" x14ac:dyDescent="0.25">
      <c r="I38629" s="80"/>
      <c r="AX38629" s="80"/>
      <c r="AY38629" s="80"/>
      <c r="AZ38629" s="80"/>
      <c r="BA38629" s="80"/>
      <c r="BB38629" s="80"/>
    </row>
    <row r="38630" spans="9:54" x14ac:dyDescent="0.25">
      <c r="I38630" s="80"/>
      <c r="AX38630" s="80"/>
      <c r="AY38630" s="80"/>
      <c r="AZ38630" s="80"/>
      <c r="BA38630" s="80"/>
      <c r="BB38630" s="80"/>
    </row>
    <row r="38631" spans="9:54" x14ac:dyDescent="0.25">
      <c r="I38631" s="80"/>
      <c r="AX38631" s="80"/>
      <c r="AY38631" s="80"/>
      <c r="AZ38631" s="80"/>
      <c r="BA38631" s="80"/>
      <c r="BB38631" s="80"/>
    </row>
    <row r="38632" spans="9:54" x14ac:dyDescent="0.25">
      <c r="I38632" s="80"/>
      <c r="AX38632" s="80"/>
      <c r="AY38632" s="80"/>
      <c r="AZ38632" s="80"/>
      <c r="BA38632" s="80"/>
      <c r="BB38632" s="80"/>
    </row>
    <row r="38633" spans="9:54" x14ac:dyDescent="0.25">
      <c r="I38633" s="80"/>
      <c r="AX38633" s="80"/>
      <c r="AY38633" s="80"/>
      <c r="AZ38633" s="80"/>
      <c r="BA38633" s="80"/>
      <c r="BB38633" s="80"/>
    </row>
    <row r="38634" spans="9:54" x14ac:dyDescent="0.25">
      <c r="I38634" s="80"/>
      <c r="AX38634" s="80"/>
      <c r="AY38634" s="80"/>
      <c r="AZ38634" s="80"/>
      <c r="BA38634" s="80"/>
      <c r="BB38634" s="80"/>
    </row>
    <row r="38635" spans="9:54" x14ac:dyDescent="0.25">
      <c r="I38635" s="80"/>
      <c r="AX38635" s="80"/>
      <c r="AY38635" s="80"/>
      <c r="AZ38635" s="80"/>
      <c r="BA38635" s="80"/>
      <c r="BB38635" s="80"/>
    </row>
    <row r="38636" spans="9:54" x14ac:dyDescent="0.25">
      <c r="I38636" s="80"/>
      <c r="AX38636" s="80"/>
      <c r="AY38636" s="80"/>
      <c r="AZ38636" s="80"/>
      <c r="BA38636" s="80"/>
      <c r="BB38636" s="80"/>
    </row>
    <row r="38637" spans="9:54" x14ac:dyDescent="0.25">
      <c r="I38637" s="80"/>
      <c r="AX38637" s="80"/>
      <c r="AY38637" s="80"/>
      <c r="AZ38637" s="80"/>
      <c r="BA38637" s="80"/>
      <c r="BB38637" s="80"/>
    </row>
    <row r="38638" spans="9:54" x14ac:dyDescent="0.25">
      <c r="I38638" s="80"/>
      <c r="AX38638" s="80"/>
      <c r="AY38638" s="80"/>
      <c r="AZ38638" s="80"/>
      <c r="BA38638" s="80"/>
      <c r="BB38638" s="80"/>
    </row>
    <row r="38639" spans="9:54" x14ac:dyDescent="0.25">
      <c r="I38639" s="80"/>
      <c r="AX38639" s="80"/>
      <c r="AY38639" s="80"/>
      <c r="AZ38639" s="80"/>
      <c r="BA38639" s="80"/>
      <c r="BB38639" s="80"/>
    </row>
    <row r="38640" spans="9:54" x14ac:dyDescent="0.25">
      <c r="I38640" s="80"/>
      <c r="AX38640" s="80"/>
      <c r="AY38640" s="80"/>
      <c r="AZ38640" s="80"/>
      <c r="BA38640" s="80"/>
      <c r="BB38640" s="80"/>
    </row>
    <row r="38641" spans="9:54" x14ac:dyDescent="0.25">
      <c r="I38641" s="80"/>
      <c r="AX38641" s="80"/>
      <c r="AY38641" s="80"/>
      <c r="AZ38641" s="80"/>
      <c r="BA38641" s="80"/>
      <c r="BB38641" s="80"/>
    </row>
    <row r="38642" spans="9:54" x14ac:dyDescent="0.25">
      <c r="I38642" s="80"/>
      <c r="AX38642" s="80"/>
      <c r="AY38642" s="80"/>
      <c r="AZ38642" s="80"/>
      <c r="BA38642" s="80"/>
      <c r="BB38642" s="80"/>
    </row>
    <row r="38643" spans="9:54" x14ac:dyDescent="0.25">
      <c r="I38643" s="80"/>
      <c r="AX38643" s="80"/>
      <c r="AY38643" s="80"/>
      <c r="AZ38643" s="80"/>
      <c r="BA38643" s="80"/>
      <c r="BB38643" s="80"/>
    </row>
    <row r="38644" spans="9:54" x14ac:dyDescent="0.25">
      <c r="I38644" s="80"/>
      <c r="AX38644" s="80"/>
      <c r="AY38644" s="80"/>
      <c r="AZ38644" s="80"/>
      <c r="BA38644" s="80"/>
      <c r="BB38644" s="80"/>
    </row>
    <row r="38645" spans="9:54" x14ac:dyDescent="0.25">
      <c r="I38645" s="80"/>
      <c r="AX38645" s="80"/>
      <c r="AY38645" s="80"/>
      <c r="AZ38645" s="80"/>
      <c r="BA38645" s="80"/>
      <c r="BB38645" s="80"/>
    </row>
    <row r="38646" spans="9:54" x14ac:dyDescent="0.25">
      <c r="I38646" s="80"/>
      <c r="AX38646" s="80"/>
      <c r="AY38646" s="80"/>
      <c r="AZ38646" s="80"/>
      <c r="BA38646" s="80"/>
      <c r="BB38646" s="80"/>
    </row>
    <row r="38647" spans="9:54" x14ac:dyDescent="0.25">
      <c r="I38647" s="80"/>
      <c r="AX38647" s="80"/>
      <c r="AY38647" s="80"/>
      <c r="AZ38647" s="80"/>
      <c r="BA38647" s="80"/>
      <c r="BB38647" s="80"/>
    </row>
    <row r="38648" spans="9:54" x14ac:dyDescent="0.25">
      <c r="I38648" s="80"/>
      <c r="AX38648" s="80"/>
      <c r="AY38648" s="80"/>
      <c r="AZ38648" s="80"/>
      <c r="BA38648" s="80"/>
      <c r="BB38648" s="80"/>
    </row>
    <row r="38649" spans="9:54" x14ac:dyDescent="0.25">
      <c r="I38649" s="80"/>
      <c r="AX38649" s="80"/>
      <c r="AY38649" s="80"/>
      <c r="AZ38649" s="80"/>
      <c r="BA38649" s="80"/>
      <c r="BB38649" s="80"/>
    </row>
    <row r="38650" spans="9:54" x14ac:dyDescent="0.25">
      <c r="I38650" s="80"/>
      <c r="AX38650" s="80"/>
      <c r="AY38650" s="80"/>
      <c r="AZ38650" s="80"/>
      <c r="BA38650" s="80"/>
      <c r="BB38650" s="80"/>
    </row>
    <row r="38651" spans="9:54" x14ac:dyDescent="0.25">
      <c r="I38651" s="80"/>
      <c r="AX38651" s="80"/>
      <c r="AY38651" s="80"/>
      <c r="AZ38651" s="80"/>
      <c r="BA38651" s="80"/>
      <c r="BB38651" s="80"/>
    </row>
    <row r="38652" spans="9:54" x14ac:dyDescent="0.25">
      <c r="I38652" s="80"/>
      <c r="AX38652" s="80"/>
      <c r="AY38652" s="80"/>
      <c r="AZ38652" s="80"/>
      <c r="BA38652" s="80"/>
      <c r="BB38652" s="80"/>
    </row>
    <row r="38653" spans="9:54" x14ac:dyDescent="0.25">
      <c r="I38653" s="80"/>
      <c r="AX38653" s="80"/>
      <c r="AY38653" s="80"/>
      <c r="AZ38653" s="80"/>
      <c r="BA38653" s="80"/>
      <c r="BB38653" s="80"/>
    </row>
    <row r="38654" spans="9:54" x14ac:dyDescent="0.25">
      <c r="I38654" s="80"/>
      <c r="AX38654" s="80"/>
      <c r="AY38654" s="80"/>
      <c r="AZ38654" s="80"/>
      <c r="BA38654" s="80"/>
      <c r="BB38654" s="80"/>
    </row>
    <row r="38655" spans="9:54" x14ac:dyDescent="0.25">
      <c r="I38655" s="80"/>
      <c r="AX38655" s="80"/>
      <c r="AY38655" s="80"/>
      <c r="AZ38655" s="80"/>
      <c r="BA38655" s="80"/>
      <c r="BB38655" s="80"/>
    </row>
    <row r="38656" spans="9:54" x14ac:dyDescent="0.25">
      <c r="I38656" s="80"/>
      <c r="AX38656" s="80"/>
      <c r="AY38656" s="80"/>
      <c r="AZ38656" s="80"/>
      <c r="BA38656" s="80"/>
      <c r="BB38656" s="80"/>
    </row>
    <row r="38657" spans="9:54" x14ac:dyDescent="0.25">
      <c r="I38657" s="80"/>
      <c r="AX38657" s="80"/>
      <c r="AY38657" s="80"/>
      <c r="AZ38657" s="80"/>
      <c r="BA38657" s="80"/>
      <c r="BB38657" s="80"/>
    </row>
    <row r="38658" spans="9:54" x14ac:dyDescent="0.25">
      <c r="I38658" s="80"/>
      <c r="AX38658" s="80"/>
      <c r="AY38658" s="80"/>
      <c r="AZ38658" s="80"/>
      <c r="BA38658" s="80"/>
      <c r="BB38658" s="80"/>
    </row>
    <row r="38659" spans="9:54" x14ac:dyDescent="0.25">
      <c r="I38659" s="80"/>
      <c r="AX38659" s="80"/>
      <c r="AY38659" s="80"/>
      <c r="AZ38659" s="80"/>
      <c r="BA38659" s="80"/>
      <c r="BB38659" s="80"/>
    </row>
    <row r="38660" spans="9:54" x14ac:dyDescent="0.25">
      <c r="I38660" s="80"/>
      <c r="AX38660" s="80"/>
      <c r="AY38660" s="80"/>
      <c r="AZ38660" s="80"/>
      <c r="BA38660" s="80"/>
      <c r="BB38660" s="80"/>
    </row>
    <row r="38661" spans="9:54" x14ac:dyDescent="0.25">
      <c r="I38661" s="80"/>
      <c r="AX38661" s="80"/>
      <c r="AY38661" s="80"/>
      <c r="AZ38661" s="80"/>
      <c r="BA38661" s="80"/>
      <c r="BB38661" s="80"/>
    </row>
    <row r="38662" spans="9:54" x14ac:dyDescent="0.25">
      <c r="I38662" s="80"/>
      <c r="AX38662" s="80"/>
      <c r="AY38662" s="80"/>
      <c r="AZ38662" s="80"/>
      <c r="BA38662" s="80"/>
      <c r="BB38662" s="80"/>
    </row>
    <row r="38663" spans="9:54" x14ac:dyDescent="0.25">
      <c r="I38663" s="80"/>
      <c r="AX38663" s="80"/>
      <c r="AY38663" s="80"/>
      <c r="AZ38663" s="80"/>
      <c r="BA38663" s="80"/>
      <c r="BB38663" s="80"/>
    </row>
    <row r="38664" spans="9:54" x14ac:dyDescent="0.25">
      <c r="I38664" s="80"/>
      <c r="AX38664" s="80"/>
      <c r="AY38664" s="80"/>
      <c r="AZ38664" s="80"/>
      <c r="BA38664" s="80"/>
      <c r="BB38664" s="80"/>
    </row>
    <row r="38665" spans="9:54" x14ac:dyDescent="0.25">
      <c r="I38665" s="80"/>
      <c r="AX38665" s="80"/>
      <c r="AY38665" s="80"/>
      <c r="AZ38665" s="80"/>
      <c r="BA38665" s="80"/>
      <c r="BB38665" s="80"/>
    </row>
    <row r="38666" spans="9:54" x14ac:dyDescent="0.25">
      <c r="I38666" s="80"/>
      <c r="AX38666" s="80"/>
      <c r="AY38666" s="80"/>
      <c r="AZ38666" s="80"/>
      <c r="BA38666" s="80"/>
      <c r="BB38666" s="80"/>
    </row>
    <row r="38667" spans="9:54" x14ac:dyDescent="0.25">
      <c r="I38667" s="80"/>
      <c r="AX38667" s="80"/>
      <c r="AY38667" s="80"/>
      <c r="AZ38667" s="80"/>
      <c r="BA38667" s="80"/>
      <c r="BB38667" s="80"/>
    </row>
    <row r="38668" spans="9:54" x14ac:dyDescent="0.25">
      <c r="I38668" s="80"/>
      <c r="AX38668" s="80"/>
      <c r="AY38668" s="80"/>
      <c r="AZ38668" s="80"/>
      <c r="BA38668" s="80"/>
      <c r="BB38668" s="80"/>
    </row>
    <row r="38669" spans="9:54" x14ac:dyDescent="0.25">
      <c r="I38669" s="80"/>
      <c r="AX38669" s="80"/>
      <c r="AY38669" s="80"/>
      <c r="AZ38669" s="80"/>
      <c r="BA38669" s="80"/>
      <c r="BB38669" s="80"/>
    </row>
    <row r="38670" spans="9:54" x14ac:dyDescent="0.25">
      <c r="I38670" s="80"/>
      <c r="AX38670" s="80"/>
      <c r="AY38670" s="80"/>
      <c r="AZ38670" s="80"/>
      <c r="BA38670" s="80"/>
      <c r="BB38670" s="80"/>
    </row>
    <row r="38671" spans="9:54" x14ac:dyDescent="0.25">
      <c r="I38671" s="80"/>
      <c r="AX38671" s="80"/>
      <c r="AY38671" s="80"/>
      <c r="AZ38671" s="80"/>
      <c r="BA38671" s="80"/>
      <c r="BB38671" s="80"/>
    </row>
    <row r="38672" spans="9:54" x14ac:dyDescent="0.25">
      <c r="I38672" s="80"/>
      <c r="AX38672" s="80"/>
      <c r="AY38672" s="80"/>
      <c r="AZ38672" s="80"/>
      <c r="BA38672" s="80"/>
      <c r="BB38672" s="80"/>
    </row>
    <row r="38673" spans="9:54" x14ac:dyDescent="0.25">
      <c r="I38673" s="80"/>
      <c r="AX38673" s="80"/>
      <c r="AY38673" s="80"/>
      <c r="AZ38673" s="80"/>
      <c r="BA38673" s="80"/>
      <c r="BB38673" s="80"/>
    </row>
    <row r="38674" spans="9:54" x14ac:dyDescent="0.25">
      <c r="I38674" s="80"/>
      <c r="AX38674" s="80"/>
      <c r="AY38674" s="80"/>
      <c r="AZ38674" s="80"/>
      <c r="BA38674" s="80"/>
      <c r="BB38674" s="80"/>
    </row>
    <row r="38675" spans="9:54" x14ac:dyDescent="0.25">
      <c r="I38675" s="80"/>
      <c r="AX38675" s="80"/>
      <c r="AY38675" s="80"/>
      <c r="AZ38675" s="80"/>
      <c r="BA38675" s="80"/>
      <c r="BB38675" s="80"/>
    </row>
    <row r="38676" spans="9:54" x14ac:dyDescent="0.25">
      <c r="I38676" s="80"/>
      <c r="AX38676" s="80"/>
      <c r="AY38676" s="80"/>
      <c r="AZ38676" s="80"/>
      <c r="BA38676" s="80"/>
      <c r="BB38676" s="80"/>
    </row>
    <row r="38677" spans="9:54" x14ac:dyDescent="0.25">
      <c r="I38677" s="80"/>
      <c r="AX38677" s="80"/>
      <c r="AY38677" s="80"/>
      <c r="AZ38677" s="80"/>
      <c r="BA38677" s="80"/>
      <c r="BB38677" s="80"/>
    </row>
    <row r="38678" spans="9:54" x14ac:dyDescent="0.25">
      <c r="I38678" s="80"/>
      <c r="AX38678" s="80"/>
      <c r="AY38678" s="80"/>
      <c r="AZ38678" s="80"/>
      <c r="BA38678" s="80"/>
      <c r="BB38678" s="80"/>
    </row>
    <row r="38679" spans="9:54" x14ac:dyDescent="0.25">
      <c r="I38679" s="80"/>
      <c r="AX38679" s="80"/>
      <c r="AY38679" s="80"/>
      <c r="AZ38679" s="80"/>
      <c r="BA38679" s="80"/>
      <c r="BB38679" s="80"/>
    </row>
    <row r="38680" spans="9:54" x14ac:dyDescent="0.25">
      <c r="I38680" s="80"/>
      <c r="AX38680" s="80"/>
      <c r="AY38680" s="80"/>
      <c r="AZ38680" s="80"/>
      <c r="BA38680" s="80"/>
      <c r="BB38680" s="80"/>
    </row>
    <row r="38681" spans="9:54" x14ac:dyDescent="0.25">
      <c r="I38681" s="80"/>
      <c r="AX38681" s="80"/>
      <c r="AY38681" s="80"/>
      <c r="AZ38681" s="80"/>
      <c r="BA38681" s="80"/>
      <c r="BB38681" s="80"/>
    </row>
    <row r="38682" spans="9:54" x14ac:dyDescent="0.25">
      <c r="I38682" s="80"/>
      <c r="AX38682" s="80"/>
      <c r="AY38682" s="80"/>
      <c r="AZ38682" s="80"/>
      <c r="BA38682" s="80"/>
      <c r="BB38682" s="80"/>
    </row>
    <row r="38683" spans="9:54" x14ac:dyDescent="0.25">
      <c r="I38683" s="80"/>
      <c r="AX38683" s="80"/>
      <c r="AY38683" s="80"/>
      <c r="AZ38683" s="80"/>
      <c r="BA38683" s="80"/>
      <c r="BB38683" s="80"/>
    </row>
    <row r="38684" spans="9:54" x14ac:dyDescent="0.25">
      <c r="I38684" s="80"/>
      <c r="AX38684" s="80"/>
      <c r="AY38684" s="80"/>
      <c r="AZ38684" s="80"/>
      <c r="BA38684" s="80"/>
      <c r="BB38684" s="80"/>
    </row>
    <row r="38685" spans="9:54" x14ac:dyDescent="0.25">
      <c r="I38685" s="80"/>
      <c r="AX38685" s="80"/>
      <c r="AY38685" s="80"/>
      <c r="AZ38685" s="80"/>
      <c r="BA38685" s="80"/>
      <c r="BB38685" s="80"/>
    </row>
    <row r="38686" spans="9:54" x14ac:dyDescent="0.25">
      <c r="I38686" s="80"/>
      <c r="AX38686" s="80"/>
      <c r="AY38686" s="80"/>
      <c r="AZ38686" s="80"/>
      <c r="BA38686" s="80"/>
      <c r="BB38686" s="80"/>
    </row>
    <row r="38687" spans="9:54" x14ac:dyDescent="0.25">
      <c r="I38687" s="80"/>
      <c r="AX38687" s="80"/>
      <c r="AY38687" s="80"/>
      <c r="AZ38687" s="80"/>
      <c r="BA38687" s="80"/>
      <c r="BB38687" s="80"/>
    </row>
    <row r="38688" spans="9:54" x14ac:dyDescent="0.25">
      <c r="I38688" s="80"/>
      <c r="AX38688" s="80"/>
      <c r="AY38688" s="80"/>
      <c r="AZ38688" s="80"/>
      <c r="BA38688" s="80"/>
      <c r="BB38688" s="80"/>
    </row>
    <row r="38689" spans="9:54" x14ac:dyDescent="0.25">
      <c r="I38689" s="80"/>
      <c r="AX38689" s="80"/>
      <c r="AY38689" s="80"/>
      <c r="AZ38689" s="80"/>
      <c r="BA38689" s="80"/>
      <c r="BB38689" s="80"/>
    </row>
    <row r="38690" spans="9:54" x14ac:dyDescent="0.25">
      <c r="I38690" s="80"/>
      <c r="AX38690" s="80"/>
      <c r="AY38690" s="80"/>
      <c r="AZ38690" s="80"/>
      <c r="BA38690" s="80"/>
      <c r="BB38690" s="80"/>
    </row>
    <row r="38691" spans="9:54" x14ac:dyDescent="0.25">
      <c r="I38691" s="80"/>
      <c r="AX38691" s="80"/>
      <c r="AY38691" s="80"/>
      <c r="AZ38691" s="80"/>
      <c r="BA38691" s="80"/>
      <c r="BB38691" s="80"/>
    </row>
    <row r="38692" spans="9:54" x14ac:dyDescent="0.25">
      <c r="I38692" s="80"/>
      <c r="AX38692" s="80"/>
      <c r="AY38692" s="80"/>
      <c r="AZ38692" s="80"/>
      <c r="BA38692" s="80"/>
      <c r="BB38692" s="80"/>
    </row>
    <row r="38693" spans="9:54" x14ac:dyDescent="0.25">
      <c r="I38693" s="80"/>
      <c r="AX38693" s="80"/>
      <c r="AY38693" s="80"/>
      <c r="AZ38693" s="80"/>
      <c r="BA38693" s="80"/>
      <c r="BB38693" s="80"/>
    </row>
    <row r="38694" spans="9:54" x14ac:dyDescent="0.25">
      <c r="I38694" s="80"/>
      <c r="AX38694" s="80"/>
      <c r="AY38694" s="80"/>
      <c r="AZ38694" s="80"/>
      <c r="BA38694" s="80"/>
      <c r="BB38694" s="80"/>
    </row>
    <row r="38695" spans="9:54" x14ac:dyDescent="0.25">
      <c r="I38695" s="80"/>
      <c r="AX38695" s="80"/>
      <c r="AY38695" s="80"/>
      <c r="AZ38695" s="80"/>
      <c r="BA38695" s="80"/>
      <c r="BB38695" s="80"/>
    </row>
    <row r="38696" spans="9:54" x14ac:dyDescent="0.25">
      <c r="I38696" s="80"/>
      <c r="AX38696" s="80"/>
      <c r="AY38696" s="80"/>
      <c r="AZ38696" s="80"/>
      <c r="BA38696" s="80"/>
      <c r="BB38696" s="80"/>
    </row>
    <row r="38697" spans="9:54" x14ac:dyDescent="0.25">
      <c r="I38697" s="80"/>
      <c r="AX38697" s="80"/>
      <c r="AY38697" s="80"/>
      <c r="AZ38697" s="80"/>
      <c r="BA38697" s="80"/>
      <c r="BB38697" s="80"/>
    </row>
    <row r="38698" spans="9:54" x14ac:dyDescent="0.25">
      <c r="I38698" s="80"/>
      <c r="AX38698" s="80"/>
      <c r="AY38698" s="80"/>
      <c r="AZ38698" s="80"/>
      <c r="BA38698" s="80"/>
      <c r="BB38698" s="80"/>
    </row>
    <row r="38699" spans="9:54" x14ac:dyDescent="0.25">
      <c r="I38699" s="80"/>
      <c r="AX38699" s="80"/>
      <c r="AY38699" s="80"/>
      <c r="AZ38699" s="80"/>
      <c r="BA38699" s="80"/>
      <c r="BB38699" s="80"/>
    </row>
    <row r="38700" spans="9:54" x14ac:dyDescent="0.25">
      <c r="I38700" s="80"/>
      <c r="AX38700" s="80"/>
      <c r="AY38700" s="80"/>
      <c r="AZ38700" s="80"/>
      <c r="BA38700" s="80"/>
      <c r="BB38700" s="80"/>
    </row>
    <row r="38701" spans="9:54" x14ac:dyDescent="0.25">
      <c r="I38701" s="80"/>
      <c r="AX38701" s="80"/>
      <c r="AY38701" s="80"/>
      <c r="AZ38701" s="80"/>
      <c r="BA38701" s="80"/>
      <c r="BB38701" s="80"/>
    </row>
    <row r="38702" spans="9:54" x14ac:dyDescent="0.25">
      <c r="I38702" s="80"/>
      <c r="AX38702" s="80"/>
      <c r="AY38702" s="80"/>
      <c r="AZ38702" s="80"/>
      <c r="BA38702" s="80"/>
      <c r="BB38702" s="80"/>
    </row>
    <row r="38703" spans="9:54" x14ac:dyDescent="0.25">
      <c r="I38703" s="80"/>
      <c r="AX38703" s="80"/>
      <c r="AY38703" s="80"/>
      <c r="AZ38703" s="80"/>
      <c r="BA38703" s="80"/>
      <c r="BB38703" s="80"/>
    </row>
    <row r="38704" spans="9:54" x14ac:dyDescent="0.25">
      <c r="I38704" s="80"/>
      <c r="AX38704" s="80"/>
      <c r="AY38704" s="80"/>
      <c r="AZ38704" s="80"/>
      <c r="BA38704" s="80"/>
      <c r="BB38704" s="80"/>
    </row>
    <row r="38705" spans="9:54" x14ac:dyDescent="0.25">
      <c r="I38705" s="80"/>
      <c r="AX38705" s="80"/>
      <c r="AY38705" s="80"/>
      <c r="AZ38705" s="80"/>
      <c r="BA38705" s="80"/>
      <c r="BB38705" s="80"/>
    </row>
    <row r="38706" spans="9:54" x14ac:dyDescent="0.25">
      <c r="I38706" s="80"/>
      <c r="AX38706" s="80"/>
      <c r="AY38706" s="80"/>
      <c r="AZ38706" s="80"/>
      <c r="BA38706" s="80"/>
      <c r="BB38706" s="80"/>
    </row>
    <row r="38707" spans="9:54" x14ac:dyDescent="0.25">
      <c r="I38707" s="80"/>
      <c r="AX38707" s="80"/>
      <c r="AY38707" s="80"/>
      <c r="AZ38707" s="80"/>
      <c r="BA38707" s="80"/>
      <c r="BB38707" s="80"/>
    </row>
    <row r="38708" spans="9:54" x14ac:dyDescent="0.25">
      <c r="I38708" s="80"/>
      <c r="AX38708" s="80"/>
      <c r="AY38708" s="80"/>
      <c r="AZ38708" s="80"/>
      <c r="BA38708" s="80"/>
      <c r="BB38708" s="80"/>
    </row>
    <row r="38709" spans="9:54" x14ac:dyDescent="0.25">
      <c r="I38709" s="80"/>
      <c r="AX38709" s="80"/>
      <c r="AY38709" s="80"/>
      <c r="AZ38709" s="80"/>
      <c r="BA38709" s="80"/>
      <c r="BB38709" s="80"/>
    </row>
    <row r="38710" spans="9:54" x14ac:dyDescent="0.25">
      <c r="I38710" s="80"/>
      <c r="AX38710" s="80"/>
      <c r="AY38710" s="80"/>
      <c r="AZ38710" s="80"/>
      <c r="BA38710" s="80"/>
      <c r="BB38710" s="80"/>
    </row>
    <row r="38711" spans="9:54" x14ac:dyDescent="0.25">
      <c r="I38711" s="80"/>
      <c r="AX38711" s="80"/>
      <c r="AY38711" s="80"/>
      <c r="AZ38711" s="80"/>
      <c r="BA38711" s="80"/>
      <c r="BB38711" s="80"/>
    </row>
    <row r="38712" spans="9:54" x14ac:dyDescent="0.25">
      <c r="I38712" s="80"/>
      <c r="AX38712" s="80"/>
      <c r="AY38712" s="80"/>
      <c r="AZ38712" s="80"/>
      <c r="BA38712" s="80"/>
      <c r="BB38712" s="80"/>
    </row>
    <row r="38713" spans="9:54" x14ac:dyDescent="0.25">
      <c r="I38713" s="80"/>
      <c r="AX38713" s="80"/>
      <c r="AY38713" s="80"/>
      <c r="AZ38713" s="80"/>
      <c r="BA38713" s="80"/>
      <c r="BB38713" s="80"/>
    </row>
    <row r="38714" spans="9:54" x14ac:dyDescent="0.25">
      <c r="I38714" s="80"/>
      <c r="AX38714" s="80"/>
      <c r="AY38714" s="80"/>
      <c r="AZ38714" s="80"/>
      <c r="BA38714" s="80"/>
      <c r="BB38714" s="80"/>
    </row>
    <row r="38715" spans="9:54" x14ac:dyDescent="0.25">
      <c r="I38715" s="80"/>
      <c r="AX38715" s="80"/>
      <c r="AY38715" s="80"/>
      <c r="AZ38715" s="80"/>
      <c r="BA38715" s="80"/>
      <c r="BB38715" s="80"/>
    </row>
    <row r="38716" spans="9:54" x14ac:dyDescent="0.25">
      <c r="I38716" s="80"/>
      <c r="AX38716" s="80"/>
      <c r="AY38716" s="80"/>
      <c r="AZ38716" s="80"/>
      <c r="BA38716" s="80"/>
      <c r="BB38716" s="80"/>
    </row>
    <row r="38717" spans="9:54" x14ac:dyDescent="0.25">
      <c r="I38717" s="80"/>
      <c r="AX38717" s="80"/>
      <c r="AY38717" s="80"/>
      <c r="AZ38717" s="80"/>
      <c r="BA38717" s="80"/>
      <c r="BB38717" s="80"/>
    </row>
    <row r="38718" spans="9:54" x14ac:dyDescent="0.25">
      <c r="I38718" s="80"/>
      <c r="AX38718" s="80"/>
      <c r="AY38718" s="80"/>
      <c r="AZ38718" s="80"/>
      <c r="BA38718" s="80"/>
      <c r="BB38718" s="80"/>
    </row>
    <row r="38719" spans="9:54" x14ac:dyDescent="0.25">
      <c r="I38719" s="80"/>
      <c r="AX38719" s="80"/>
      <c r="AY38719" s="80"/>
      <c r="AZ38719" s="80"/>
      <c r="BA38719" s="80"/>
      <c r="BB38719" s="80"/>
    </row>
    <row r="38720" spans="9:54" x14ac:dyDescent="0.25">
      <c r="I38720" s="80"/>
      <c r="AX38720" s="80"/>
      <c r="AY38720" s="80"/>
      <c r="AZ38720" s="80"/>
      <c r="BA38720" s="80"/>
      <c r="BB38720" s="80"/>
    </row>
    <row r="38721" spans="9:54" x14ac:dyDescent="0.25">
      <c r="I38721" s="80"/>
      <c r="AX38721" s="80"/>
      <c r="AY38721" s="80"/>
      <c r="AZ38721" s="80"/>
      <c r="BA38721" s="80"/>
      <c r="BB38721" s="80"/>
    </row>
    <row r="38722" spans="9:54" x14ac:dyDescent="0.25">
      <c r="I38722" s="80"/>
      <c r="AX38722" s="80"/>
      <c r="AY38722" s="80"/>
      <c r="AZ38722" s="80"/>
      <c r="BA38722" s="80"/>
      <c r="BB38722" s="80"/>
    </row>
    <row r="38723" spans="9:54" x14ac:dyDescent="0.25">
      <c r="I38723" s="80"/>
      <c r="AX38723" s="80"/>
      <c r="AY38723" s="80"/>
      <c r="AZ38723" s="80"/>
      <c r="BA38723" s="80"/>
      <c r="BB38723" s="80"/>
    </row>
    <row r="38724" spans="9:54" x14ac:dyDescent="0.25">
      <c r="I38724" s="80"/>
      <c r="AX38724" s="80"/>
      <c r="AY38724" s="80"/>
      <c r="AZ38724" s="80"/>
      <c r="BA38724" s="80"/>
      <c r="BB38724" s="80"/>
    </row>
    <row r="38725" spans="9:54" x14ac:dyDescent="0.25">
      <c r="I38725" s="80"/>
      <c r="AX38725" s="80"/>
      <c r="AY38725" s="80"/>
      <c r="AZ38725" s="80"/>
      <c r="BA38725" s="80"/>
      <c r="BB38725" s="80"/>
    </row>
    <row r="38726" spans="9:54" x14ac:dyDescent="0.25">
      <c r="I38726" s="80"/>
      <c r="AX38726" s="80"/>
      <c r="AY38726" s="80"/>
      <c r="AZ38726" s="80"/>
      <c r="BA38726" s="80"/>
      <c r="BB38726" s="80"/>
    </row>
    <row r="38727" spans="9:54" x14ac:dyDescent="0.25">
      <c r="I38727" s="80"/>
      <c r="AX38727" s="80"/>
      <c r="AY38727" s="80"/>
      <c r="AZ38727" s="80"/>
      <c r="BA38727" s="80"/>
      <c r="BB38727" s="80"/>
    </row>
    <row r="38728" spans="9:54" x14ac:dyDescent="0.25">
      <c r="I38728" s="80"/>
      <c r="AX38728" s="80"/>
      <c r="AY38728" s="80"/>
      <c r="AZ38728" s="80"/>
      <c r="BA38728" s="80"/>
      <c r="BB38728" s="80"/>
    </row>
    <row r="38729" spans="9:54" x14ac:dyDescent="0.25">
      <c r="I38729" s="80"/>
      <c r="AX38729" s="80"/>
      <c r="AY38729" s="80"/>
      <c r="AZ38729" s="80"/>
      <c r="BA38729" s="80"/>
      <c r="BB38729" s="80"/>
    </row>
    <row r="38730" spans="9:54" x14ac:dyDescent="0.25">
      <c r="I38730" s="80"/>
      <c r="AX38730" s="80"/>
      <c r="AY38730" s="80"/>
      <c r="AZ38730" s="80"/>
      <c r="BA38730" s="80"/>
      <c r="BB38730" s="80"/>
    </row>
    <row r="38731" spans="9:54" x14ac:dyDescent="0.25">
      <c r="I38731" s="80"/>
      <c r="AX38731" s="80"/>
      <c r="AY38731" s="80"/>
      <c r="AZ38731" s="80"/>
      <c r="BA38731" s="80"/>
      <c r="BB38731" s="80"/>
    </row>
    <row r="38732" spans="9:54" x14ac:dyDescent="0.25">
      <c r="I38732" s="80"/>
      <c r="AX38732" s="80"/>
      <c r="AY38732" s="80"/>
      <c r="AZ38732" s="80"/>
      <c r="BA38732" s="80"/>
      <c r="BB38732" s="80"/>
    </row>
    <row r="38733" spans="9:54" x14ac:dyDescent="0.25">
      <c r="I38733" s="80"/>
      <c r="AX38733" s="80"/>
      <c r="AY38733" s="80"/>
      <c r="AZ38733" s="80"/>
      <c r="BA38733" s="80"/>
      <c r="BB38733" s="80"/>
    </row>
    <row r="38734" spans="9:54" x14ac:dyDescent="0.25">
      <c r="I38734" s="80"/>
      <c r="AX38734" s="80"/>
      <c r="AY38734" s="80"/>
      <c r="AZ38734" s="80"/>
      <c r="BA38734" s="80"/>
      <c r="BB38734" s="80"/>
    </row>
    <row r="38735" spans="9:54" x14ac:dyDescent="0.25">
      <c r="I38735" s="80"/>
      <c r="AX38735" s="80"/>
      <c r="AY38735" s="80"/>
      <c r="AZ38735" s="80"/>
      <c r="BA38735" s="80"/>
      <c r="BB38735" s="80"/>
    </row>
    <row r="38736" spans="9:54" x14ac:dyDescent="0.25">
      <c r="I38736" s="80"/>
      <c r="AX38736" s="80"/>
      <c r="AY38736" s="80"/>
      <c r="AZ38736" s="80"/>
      <c r="BA38736" s="80"/>
      <c r="BB38736" s="80"/>
    </row>
    <row r="38737" spans="9:54" x14ac:dyDescent="0.25">
      <c r="I38737" s="80"/>
      <c r="AX38737" s="80"/>
      <c r="AY38737" s="80"/>
      <c r="AZ38737" s="80"/>
      <c r="BA38737" s="80"/>
      <c r="BB38737" s="80"/>
    </row>
    <row r="38738" spans="9:54" x14ac:dyDescent="0.25">
      <c r="I38738" s="80"/>
      <c r="AX38738" s="80"/>
      <c r="AY38738" s="80"/>
      <c r="AZ38738" s="80"/>
      <c r="BA38738" s="80"/>
      <c r="BB38738" s="80"/>
    </row>
    <row r="38739" spans="9:54" x14ac:dyDescent="0.25">
      <c r="I38739" s="80"/>
      <c r="AX38739" s="80"/>
      <c r="AY38739" s="80"/>
      <c r="AZ38739" s="80"/>
      <c r="BA38739" s="80"/>
      <c r="BB38739" s="80"/>
    </row>
    <row r="38740" spans="9:54" x14ac:dyDescent="0.25">
      <c r="I38740" s="80"/>
      <c r="AX38740" s="80"/>
      <c r="AY38740" s="80"/>
      <c r="AZ38740" s="80"/>
      <c r="BA38740" s="80"/>
      <c r="BB38740" s="80"/>
    </row>
    <row r="38741" spans="9:54" x14ac:dyDescent="0.25">
      <c r="I38741" s="80"/>
      <c r="AX38741" s="80"/>
      <c r="AY38741" s="80"/>
      <c r="AZ38741" s="80"/>
      <c r="BA38741" s="80"/>
      <c r="BB38741" s="80"/>
    </row>
    <row r="38742" spans="9:54" x14ac:dyDescent="0.25">
      <c r="I38742" s="80"/>
      <c r="AX38742" s="80"/>
      <c r="AY38742" s="80"/>
      <c r="AZ38742" s="80"/>
      <c r="BA38742" s="80"/>
      <c r="BB38742" s="80"/>
    </row>
    <row r="38743" spans="9:54" x14ac:dyDescent="0.25">
      <c r="I38743" s="80"/>
      <c r="AX38743" s="80"/>
      <c r="AY38743" s="80"/>
      <c r="AZ38743" s="80"/>
      <c r="BA38743" s="80"/>
      <c r="BB38743" s="80"/>
    </row>
    <row r="38744" spans="9:54" x14ac:dyDescent="0.25">
      <c r="I38744" s="80"/>
      <c r="AX38744" s="80"/>
      <c r="AY38744" s="80"/>
      <c r="AZ38744" s="80"/>
      <c r="BA38744" s="80"/>
      <c r="BB38744" s="80"/>
    </row>
    <row r="38745" spans="9:54" x14ac:dyDescent="0.25">
      <c r="I38745" s="80"/>
      <c r="AX38745" s="80"/>
      <c r="AY38745" s="80"/>
      <c r="AZ38745" s="80"/>
      <c r="BA38745" s="80"/>
      <c r="BB38745" s="80"/>
    </row>
    <row r="38746" spans="9:54" x14ac:dyDescent="0.25">
      <c r="I38746" s="80"/>
      <c r="AX38746" s="80"/>
      <c r="AY38746" s="80"/>
      <c r="AZ38746" s="80"/>
      <c r="BA38746" s="80"/>
      <c r="BB38746" s="80"/>
    </row>
    <row r="38747" spans="9:54" x14ac:dyDescent="0.25">
      <c r="I38747" s="80"/>
      <c r="AX38747" s="80"/>
      <c r="AY38747" s="80"/>
      <c r="AZ38747" s="80"/>
      <c r="BA38747" s="80"/>
      <c r="BB38747" s="80"/>
    </row>
    <row r="38748" spans="9:54" x14ac:dyDescent="0.25">
      <c r="I38748" s="80"/>
      <c r="AX38748" s="80"/>
      <c r="AY38748" s="80"/>
      <c r="AZ38748" s="80"/>
      <c r="BA38748" s="80"/>
      <c r="BB38748" s="80"/>
    </row>
    <row r="38749" spans="9:54" x14ac:dyDescent="0.25">
      <c r="I38749" s="80"/>
      <c r="AX38749" s="80"/>
      <c r="AY38749" s="80"/>
      <c r="AZ38749" s="80"/>
      <c r="BA38749" s="80"/>
      <c r="BB38749" s="80"/>
    </row>
    <row r="38750" spans="9:54" x14ac:dyDescent="0.25">
      <c r="I38750" s="80"/>
      <c r="AX38750" s="80"/>
      <c r="AY38750" s="80"/>
      <c r="AZ38750" s="80"/>
      <c r="BA38750" s="80"/>
      <c r="BB38750" s="80"/>
    </row>
    <row r="38751" spans="9:54" x14ac:dyDescent="0.25">
      <c r="I38751" s="80"/>
      <c r="AX38751" s="80"/>
      <c r="AY38751" s="80"/>
      <c r="AZ38751" s="80"/>
      <c r="BA38751" s="80"/>
      <c r="BB38751" s="80"/>
    </row>
    <row r="38752" spans="9:54" x14ac:dyDescent="0.25">
      <c r="I38752" s="80"/>
      <c r="AX38752" s="80"/>
      <c r="AY38752" s="80"/>
      <c r="AZ38752" s="80"/>
      <c r="BA38752" s="80"/>
      <c r="BB38752" s="80"/>
    </row>
    <row r="38753" spans="9:54" x14ac:dyDescent="0.25">
      <c r="I38753" s="80"/>
      <c r="AX38753" s="80"/>
      <c r="AY38753" s="80"/>
      <c r="AZ38753" s="80"/>
      <c r="BA38753" s="80"/>
      <c r="BB38753" s="80"/>
    </row>
    <row r="38754" spans="9:54" x14ac:dyDescent="0.25">
      <c r="I38754" s="80"/>
      <c r="AX38754" s="80"/>
      <c r="AY38754" s="80"/>
      <c r="AZ38754" s="80"/>
      <c r="BA38754" s="80"/>
      <c r="BB38754" s="80"/>
    </row>
    <row r="38755" spans="9:54" x14ac:dyDescent="0.25">
      <c r="I38755" s="80"/>
      <c r="AX38755" s="80"/>
      <c r="AY38755" s="80"/>
      <c r="AZ38755" s="80"/>
      <c r="BA38755" s="80"/>
      <c r="BB38755" s="80"/>
    </row>
    <row r="38756" spans="9:54" x14ac:dyDescent="0.25">
      <c r="I38756" s="80"/>
      <c r="AX38756" s="80"/>
      <c r="AY38756" s="80"/>
      <c r="AZ38756" s="80"/>
      <c r="BA38756" s="80"/>
      <c r="BB38756" s="80"/>
    </row>
    <row r="38757" spans="9:54" x14ac:dyDescent="0.25">
      <c r="I38757" s="80"/>
      <c r="AX38757" s="80"/>
      <c r="AY38757" s="80"/>
      <c r="AZ38757" s="80"/>
      <c r="BA38757" s="80"/>
      <c r="BB38757" s="80"/>
    </row>
    <row r="38758" spans="9:54" x14ac:dyDescent="0.25">
      <c r="I38758" s="80"/>
      <c r="AX38758" s="80"/>
      <c r="AY38758" s="80"/>
      <c r="AZ38758" s="80"/>
      <c r="BA38758" s="80"/>
      <c r="BB38758" s="80"/>
    </row>
    <row r="38759" spans="9:54" x14ac:dyDescent="0.25">
      <c r="I38759" s="80"/>
      <c r="AX38759" s="80"/>
      <c r="AY38759" s="80"/>
      <c r="AZ38759" s="80"/>
      <c r="BA38759" s="80"/>
      <c r="BB38759" s="80"/>
    </row>
    <row r="38760" spans="9:54" x14ac:dyDescent="0.25">
      <c r="I38760" s="80"/>
      <c r="AX38760" s="80"/>
      <c r="AY38760" s="80"/>
      <c r="AZ38760" s="80"/>
      <c r="BA38760" s="80"/>
      <c r="BB38760" s="80"/>
    </row>
    <row r="38761" spans="9:54" x14ac:dyDescent="0.25">
      <c r="I38761" s="80"/>
      <c r="AX38761" s="80"/>
      <c r="AY38761" s="80"/>
      <c r="AZ38761" s="80"/>
      <c r="BA38761" s="80"/>
      <c r="BB38761" s="80"/>
    </row>
    <row r="38762" spans="9:54" x14ac:dyDescent="0.25">
      <c r="I38762" s="80"/>
      <c r="AX38762" s="80"/>
      <c r="AY38762" s="80"/>
      <c r="AZ38762" s="80"/>
      <c r="BA38762" s="80"/>
      <c r="BB38762" s="80"/>
    </row>
    <row r="38763" spans="9:54" x14ac:dyDescent="0.25">
      <c r="I38763" s="80"/>
      <c r="AX38763" s="80"/>
      <c r="AY38763" s="80"/>
      <c r="AZ38763" s="80"/>
      <c r="BA38763" s="80"/>
      <c r="BB38763" s="80"/>
    </row>
    <row r="38764" spans="9:54" x14ac:dyDescent="0.25">
      <c r="I38764" s="80"/>
      <c r="AX38764" s="80"/>
      <c r="AY38764" s="80"/>
      <c r="AZ38764" s="80"/>
      <c r="BA38764" s="80"/>
      <c r="BB38764" s="80"/>
    </row>
    <row r="38765" spans="9:54" x14ac:dyDescent="0.25">
      <c r="I38765" s="80"/>
      <c r="AX38765" s="80"/>
      <c r="AY38765" s="80"/>
      <c r="AZ38765" s="80"/>
      <c r="BA38765" s="80"/>
      <c r="BB38765" s="80"/>
    </row>
    <row r="38766" spans="9:54" x14ac:dyDescent="0.25">
      <c r="I38766" s="80"/>
      <c r="AX38766" s="80"/>
      <c r="AY38766" s="80"/>
      <c r="AZ38766" s="80"/>
      <c r="BA38766" s="80"/>
      <c r="BB38766" s="80"/>
    </row>
    <row r="38767" spans="9:54" x14ac:dyDescent="0.25">
      <c r="I38767" s="80"/>
      <c r="AX38767" s="80"/>
      <c r="AY38767" s="80"/>
      <c r="AZ38767" s="80"/>
      <c r="BA38767" s="80"/>
      <c r="BB38767" s="80"/>
    </row>
    <row r="38768" spans="9:54" x14ac:dyDescent="0.25">
      <c r="I38768" s="80"/>
      <c r="AX38768" s="80"/>
      <c r="AY38768" s="80"/>
      <c r="AZ38768" s="80"/>
      <c r="BA38768" s="80"/>
      <c r="BB38768" s="80"/>
    </row>
    <row r="38769" spans="9:54" x14ac:dyDescent="0.25">
      <c r="I38769" s="80"/>
      <c r="AX38769" s="80"/>
      <c r="AY38769" s="80"/>
      <c r="AZ38769" s="80"/>
      <c r="BA38769" s="80"/>
      <c r="BB38769" s="80"/>
    </row>
    <row r="38770" spans="9:54" x14ac:dyDescent="0.25">
      <c r="I38770" s="80"/>
      <c r="AX38770" s="80"/>
      <c r="AY38770" s="80"/>
      <c r="AZ38770" s="80"/>
      <c r="BA38770" s="80"/>
      <c r="BB38770" s="80"/>
    </row>
    <row r="38771" spans="9:54" x14ac:dyDescent="0.25">
      <c r="I38771" s="80"/>
      <c r="AX38771" s="80"/>
      <c r="AY38771" s="80"/>
      <c r="AZ38771" s="80"/>
      <c r="BA38771" s="80"/>
      <c r="BB38771" s="80"/>
    </row>
    <row r="38772" spans="9:54" x14ac:dyDescent="0.25">
      <c r="I38772" s="80"/>
      <c r="AX38772" s="80"/>
      <c r="AY38772" s="80"/>
      <c r="AZ38772" s="80"/>
      <c r="BA38772" s="80"/>
      <c r="BB38772" s="80"/>
    </row>
    <row r="38773" spans="9:54" x14ac:dyDescent="0.25">
      <c r="I38773" s="80"/>
      <c r="AX38773" s="80"/>
      <c r="AY38773" s="80"/>
      <c r="AZ38773" s="80"/>
      <c r="BA38773" s="80"/>
      <c r="BB38773" s="80"/>
    </row>
    <row r="38774" spans="9:54" x14ac:dyDescent="0.25">
      <c r="I38774" s="80"/>
      <c r="AX38774" s="80"/>
      <c r="AY38774" s="80"/>
      <c r="AZ38774" s="80"/>
      <c r="BA38774" s="80"/>
      <c r="BB38774" s="80"/>
    </row>
    <row r="38775" spans="9:54" x14ac:dyDescent="0.25">
      <c r="I38775" s="80"/>
      <c r="AX38775" s="80"/>
      <c r="AY38775" s="80"/>
      <c r="AZ38775" s="80"/>
      <c r="BA38775" s="80"/>
      <c r="BB38775" s="80"/>
    </row>
    <row r="38776" spans="9:54" x14ac:dyDescent="0.25">
      <c r="I38776" s="80"/>
      <c r="AX38776" s="80"/>
      <c r="AY38776" s="80"/>
      <c r="AZ38776" s="80"/>
      <c r="BA38776" s="80"/>
      <c r="BB38776" s="80"/>
    </row>
    <row r="38777" spans="9:54" x14ac:dyDescent="0.25">
      <c r="I38777" s="80"/>
      <c r="AX38777" s="80"/>
      <c r="AY38777" s="80"/>
      <c r="AZ38777" s="80"/>
      <c r="BA38777" s="80"/>
      <c r="BB38777" s="80"/>
    </row>
    <row r="38778" spans="9:54" x14ac:dyDescent="0.25">
      <c r="I38778" s="80"/>
      <c r="AX38778" s="80"/>
      <c r="AY38778" s="80"/>
      <c r="AZ38778" s="80"/>
      <c r="BA38778" s="80"/>
      <c r="BB38778" s="80"/>
    </row>
    <row r="38779" spans="9:54" x14ac:dyDescent="0.25">
      <c r="I38779" s="80"/>
      <c r="AX38779" s="80"/>
      <c r="AY38779" s="80"/>
      <c r="AZ38779" s="80"/>
      <c r="BA38779" s="80"/>
      <c r="BB38779" s="80"/>
    </row>
    <row r="38780" spans="9:54" x14ac:dyDescent="0.25">
      <c r="I38780" s="80"/>
      <c r="AX38780" s="80"/>
      <c r="AY38780" s="80"/>
      <c r="AZ38780" s="80"/>
      <c r="BA38780" s="80"/>
      <c r="BB38780" s="80"/>
    </row>
    <row r="38781" spans="9:54" x14ac:dyDescent="0.25">
      <c r="I38781" s="80"/>
      <c r="AX38781" s="80"/>
      <c r="AY38781" s="80"/>
      <c r="AZ38781" s="80"/>
      <c r="BA38781" s="80"/>
      <c r="BB38781" s="80"/>
    </row>
    <row r="38782" spans="9:54" x14ac:dyDescent="0.25">
      <c r="I38782" s="80"/>
      <c r="AX38782" s="80"/>
      <c r="AY38782" s="80"/>
      <c r="AZ38782" s="80"/>
      <c r="BA38782" s="80"/>
      <c r="BB38782" s="80"/>
    </row>
    <row r="38783" spans="9:54" x14ac:dyDescent="0.25">
      <c r="I38783" s="80"/>
      <c r="AX38783" s="80"/>
      <c r="AY38783" s="80"/>
      <c r="AZ38783" s="80"/>
      <c r="BA38783" s="80"/>
      <c r="BB38783" s="80"/>
    </row>
    <row r="38784" spans="9:54" x14ac:dyDescent="0.25">
      <c r="I38784" s="80"/>
      <c r="AX38784" s="80"/>
      <c r="AY38784" s="80"/>
      <c r="AZ38784" s="80"/>
      <c r="BA38784" s="80"/>
      <c r="BB38784" s="80"/>
    </row>
    <row r="38785" spans="9:54" x14ac:dyDescent="0.25">
      <c r="I38785" s="80"/>
      <c r="AX38785" s="80"/>
      <c r="AY38785" s="80"/>
      <c r="AZ38785" s="80"/>
      <c r="BA38785" s="80"/>
      <c r="BB38785" s="80"/>
    </row>
    <row r="38786" spans="9:54" x14ac:dyDescent="0.25">
      <c r="I38786" s="80"/>
      <c r="AX38786" s="80"/>
      <c r="AY38786" s="80"/>
      <c r="AZ38786" s="80"/>
      <c r="BA38786" s="80"/>
      <c r="BB38786" s="80"/>
    </row>
    <row r="38787" spans="9:54" x14ac:dyDescent="0.25">
      <c r="I38787" s="80"/>
      <c r="AX38787" s="80"/>
      <c r="AY38787" s="80"/>
      <c r="AZ38787" s="80"/>
      <c r="BA38787" s="80"/>
      <c r="BB38787" s="80"/>
    </row>
    <row r="38788" spans="9:54" x14ac:dyDescent="0.25">
      <c r="I38788" s="80"/>
      <c r="AX38788" s="80"/>
      <c r="AY38788" s="80"/>
      <c r="AZ38788" s="80"/>
      <c r="BA38788" s="80"/>
      <c r="BB38788" s="80"/>
    </row>
    <row r="38789" spans="9:54" x14ac:dyDescent="0.25">
      <c r="I38789" s="80"/>
      <c r="AX38789" s="80"/>
      <c r="AY38789" s="80"/>
      <c r="AZ38789" s="80"/>
      <c r="BA38789" s="80"/>
      <c r="BB38789" s="80"/>
    </row>
    <row r="38790" spans="9:54" x14ac:dyDescent="0.25">
      <c r="I38790" s="80"/>
      <c r="AX38790" s="80"/>
      <c r="AY38790" s="80"/>
      <c r="AZ38790" s="80"/>
      <c r="BA38790" s="80"/>
      <c r="BB38790" s="80"/>
    </row>
    <row r="38791" spans="9:54" x14ac:dyDescent="0.25">
      <c r="I38791" s="80"/>
      <c r="AX38791" s="80"/>
      <c r="AY38791" s="80"/>
      <c r="AZ38791" s="80"/>
      <c r="BA38791" s="80"/>
      <c r="BB38791" s="80"/>
    </row>
    <row r="38792" spans="9:54" x14ac:dyDescent="0.25">
      <c r="I38792" s="80"/>
      <c r="AX38792" s="80"/>
      <c r="AY38792" s="80"/>
      <c r="AZ38792" s="80"/>
      <c r="BA38792" s="80"/>
      <c r="BB38792" s="80"/>
    </row>
    <row r="38793" spans="9:54" x14ac:dyDescent="0.25">
      <c r="I38793" s="80"/>
      <c r="AX38793" s="80"/>
      <c r="AY38793" s="80"/>
      <c r="AZ38793" s="80"/>
      <c r="BA38793" s="80"/>
      <c r="BB38793" s="80"/>
    </row>
    <row r="38794" spans="9:54" x14ac:dyDescent="0.25">
      <c r="I38794" s="80"/>
      <c r="AX38794" s="80"/>
      <c r="AY38794" s="80"/>
      <c r="AZ38794" s="80"/>
      <c r="BA38794" s="80"/>
      <c r="BB38794" s="80"/>
    </row>
    <row r="38795" spans="9:54" x14ac:dyDescent="0.25">
      <c r="I38795" s="80"/>
      <c r="AX38795" s="80"/>
      <c r="AY38795" s="80"/>
      <c r="AZ38795" s="80"/>
      <c r="BA38795" s="80"/>
      <c r="BB38795" s="80"/>
    </row>
    <row r="38796" spans="9:54" x14ac:dyDescent="0.25">
      <c r="I38796" s="80"/>
      <c r="AX38796" s="80"/>
      <c r="AY38796" s="80"/>
      <c r="AZ38796" s="80"/>
      <c r="BA38796" s="80"/>
      <c r="BB38796" s="80"/>
    </row>
    <row r="38797" spans="9:54" x14ac:dyDescent="0.25">
      <c r="I38797" s="80"/>
      <c r="AX38797" s="80"/>
      <c r="AY38797" s="80"/>
      <c r="AZ38797" s="80"/>
      <c r="BA38797" s="80"/>
      <c r="BB38797" s="80"/>
    </row>
    <row r="38798" spans="9:54" x14ac:dyDescent="0.25">
      <c r="I38798" s="80"/>
      <c r="AX38798" s="80"/>
      <c r="AY38798" s="80"/>
      <c r="AZ38798" s="80"/>
      <c r="BA38798" s="80"/>
      <c r="BB38798" s="80"/>
    </row>
    <row r="38799" spans="9:54" x14ac:dyDescent="0.25">
      <c r="I38799" s="80"/>
      <c r="AX38799" s="80"/>
      <c r="AY38799" s="80"/>
      <c r="AZ38799" s="80"/>
      <c r="BA38799" s="80"/>
      <c r="BB38799" s="80"/>
    </row>
    <row r="38800" spans="9:54" x14ac:dyDescent="0.25">
      <c r="I38800" s="80"/>
      <c r="AX38800" s="80"/>
      <c r="AY38800" s="80"/>
      <c r="AZ38800" s="80"/>
      <c r="BA38800" s="80"/>
      <c r="BB38800" s="80"/>
    </row>
    <row r="38801" spans="9:54" x14ac:dyDescent="0.25">
      <c r="I38801" s="80"/>
      <c r="AX38801" s="80"/>
      <c r="AY38801" s="80"/>
      <c r="AZ38801" s="80"/>
      <c r="BA38801" s="80"/>
      <c r="BB38801" s="80"/>
    </row>
    <row r="38802" spans="9:54" x14ac:dyDescent="0.25">
      <c r="I38802" s="80"/>
      <c r="AX38802" s="80"/>
      <c r="AY38802" s="80"/>
      <c r="AZ38802" s="80"/>
      <c r="BA38802" s="80"/>
      <c r="BB38802" s="80"/>
    </row>
    <row r="38803" spans="9:54" x14ac:dyDescent="0.25">
      <c r="I38803" s="80"/>
      <c r="AX38803" s="80"/>
      <c r="AY38803" s="80"/>
      <c r="AZ38803" s="80"/>
      <c r="BA38803" s="80"/>
      <c r="BB38803" s="80"/>
    </row>
    <row r="38804" spans="9:54" x14ac:dyDescent="0.25">
      <c r="I38804" s="80"/>
      <c r="AX38804" s="80"/>
      <c r="AY38804" s="80"/>
      <c r="AZ38804" s="80"/>
      <c r="BA38804" s="80"/>
      <c r="BB38804" s="80"/>
    </row>
    <row r="38805" spans="9:54" x14ac:dyDescent="0.25">
      <c r="I38805" s="80"/>
      <c r="AX38805" s="80"/>
      <c r="AY38805" s="80"/>
      <c r="AZ38805" s="80"/>
      <c r="BA38805" s="80"/>
      <c r="BB38805" s="80"/>
    </row>
    <row r="38806" spans="9:54" x14ac:dyDescent="0.25">
      <c r="I38806" s="80"/>
      <c r="AX38806" s="80"/>
      <c r="AY38806" s="80"/>
      <c r="AZ38806" s="80"/>
      <c r="BA38806" s="80"/>
      <c r="BB38806" s="80"/>
    </row>
    <row r="38807" spans="9:54" x14ac:dyDescent="0.25">
      <c r="I38807" s="80"/>
      <c r="AX38807" s="80"/>
      <c r="AY38807" s="80"/>
      <c r="AZ38807" s="80"/>
      <c r="BA38807" s="80"/>
      <c r="BB38807" s="80"/>
    </row>
    <row r="38808" spans="9:54" x14ac:dyDescent="0.25">
      <c r="I38808" s="80"/>
      <c r="AX38808" s="80"/>
      <c r="AY38808" s="80"/>
      <c r="AZ38808" s="80"/>
      <c r="BA38808" s="80"/>
      <c r="BB38808" s="80"/>
    </row>
    <row r="38809" spans="9:54" x14ac:dyDescent="0.25">
      <c r="I38809" s="80"/>
      <c r="AX38809" s="80"/>
      <c r="AY38809" s="80"/>
      <c r="AZ38809" s="80"/>
      <c r="BA38809" s="80"/>
      <c r="BB38809" s="80"/>
    </row>
    <row r="38810" spans="9:54" x14ac:dyDescent="0.25">
      <c r="I38810" s="80"/>
      <c r="AX38810" s="80"/>
      <c r="AY38810" s="80"/>
      <c r="AZ38810" s="80"/>
      <c r="BA38810" s="80"/>
      <c r="BB38810" s="80"/>
    </row>
    <row r="38811" spans="9:54" x14ac:dyDescent="0.25">
      <c r="I38811" s="80"/>
      <c r="AX38811" s="80"/>
      <c r="AY38811" s="80"/>
      <c r="AZ38811" s="80"/>
      <c r="BA38811" s="80"/>
      <c r="BB38811" s="80"/>
    </row>
    <row r="38812" spans="9:54" x14ac:dyDescent="0.25">
      <c r="I38812" s="80"/>
      <c r="AX38812" s="80"/>
      <c r="AY38812" s="80"/>
      <c r="AZ38812" s="80"/>
      <c r="BA38812" s="80"/>
      <c r="BB38812" s="80"/>
    </row>
    <row r="38813" spans="9:54" x14ac:dyDescent="0.25">
      <c r="I38813" s="80"/>
      <c r="AX38813" s="80"/>
      <c r="AY38813" s="80"/>
      <c r="AZ38813" s="80"/>
      <c r="BA38813" s="80"/>
      <c r="BB38813" s="80"/>
    </row>
    <row r="38814" spans="9:54" x14ac:dyDescent="0.25">
      <c r="I38814" s="80"/>
      <c r="AX38814" s="80"/>
      <c r="AY38814" s="80"/>
      <c r="AZ38814" s="80"/>
      <c r="BA38814" s="80"/>
      <c r="BB38814" s="80"/>
    </row>
    <row r="38815" spans="9:54" x14ac:dyDescent="0.25">
      <c r="I38815" s="80"/>
      <c r="AX38815" s="80"/>
      <c r="AY38815" s="80"/>
      <c r="AZ38815" s="80"/>
      <c r="BA38815" s="80"/>
      <c r="BB38815" s="80"/>
    </row>
    <row r="38816" spans="9:54" x14ac:dyDescent="0.25">
      <c r="I38816" s="80"/>
      <c r="AX38816" s="80"/>
      <c r="AY38816" s="80"/>
      <c r="AZ38816" s="80"/>
      <c r="BA38816" s="80"/>
      <c r="BB38816" s="80"/>
    </row>
    <row r="38817" spans="9:54" x14ac:dyDescent="0.25">
      <c r="I38817" s="80"/>
      <c r="AX38817" s="80"/>
      <c r="AY38817" s="80"/>
      <c r="AZ38817" s="80"/>
      <c r="BA38817" s="80"/>
      <c r="BB38817" s="80"/>
    </row>
    <row r="38818" spans="9:54" x14ac:dyDescent="0.25">
      <c r="I38818" s="80"/>
      <c r="AX38818" s="80"/>
      <c r="AY38818" s="80"/>
      <c r="AZ38818" s="80"/>
      <c r="BA38818" s="80"/>
      <c r="BB38818" s="80"/>
    </row>
    <row r="38819" spans="9:54" x14ac:dyDescent="0.25">
      <c r="I38819" s="80"/>
      <c r="AX38819" s="80"/>
      <c r="AY38819" s="80"/>
      <c r="AZ38819" s="80"/>
      <c r="BA38819" s="80"/>
      <c r="BB38819" s="80"/>
    </row>
    <row r="38820" spans="9:54" x14ac:dyDescent="0.25">
      <c r="I38820" s="80"/>
      <c r="AX38820" s="80"/>
      <c r="AY38820" s="80"/>
      <c r="AZ38820" s="80"/>
      <c r="BA38820" s="80"/>
      <c r="BB38820" s="80"/>
    </row>
    <row r="38821" spans="9:54" x14ac:dyDescent="0.25">
      <c r="I38821" s="80"/>
      <c r="AX38821" s="80"/>
      <c r="AY38821" s="80"/>
      <c r="AZ38821" s="80"/>
      <c r="BA38821" s="80"/>
      <c r="BB38821" s="80"/>
    </row>
    <row r="38822" spans="9:54" x14ac:dyDescent="0.25">
      <c r="I38822" s="80"/>
      <c r="AX38822" s="80"/>
      <c r="AY38822" s="80"/>
      <c r="AZ38822" s="80"/>
      <c r="BA38822" s="80"/>
      <c r="BB38822" s="80"/>
    </row>
    <row r="38823" spans="9:54" x14ac:dyDescent="0.25">
      <c r="I38823" s="80"/>
      <c r="AX38823" s="80"/>
      <c r="AY38823" s="80"/>
      <c r="AZ38823" s="80"/>
      <c r="BA38823" s="80"/>
      <c r="BB38823" s="80"/>
    </row>
    <row r="38824" spans="9:54" x14ac:dyDescent="0.25">
      <c r="I38824" s="80"/>
      <c r="AX38824" s="80"/>
      <c r="AY38824" s="80"/>
      <c r="AZ38824" s="80"/>
      <c r="BA38824" s="80"/>
      <c r="BB38824" s="80"/>
    </row>
    <row r="38825" spans="9:54" x14ac:dyDescent="0.25">
      <c r="I38825" s="80"/>
      <c r="AX38825" s="80"/>
      <c r="AY38825" s="80"/>
      <c r="AZ38825" s="80"/>
      <c r="BA38825" s="80"/>
      <c r="BB38825" s="80"/>
    </row>
    <row r="38826" spans="9:54" x14ac:dyDescent="0.25">
      <c r="I38826" s="80"/>
      <c r="AX38826" s="80"/>
      <c r="AY38826" s="80"/>
      <c r="AZ38826" s="80"/>
      <c r="BA38826" s="80"/>
      <c r="BB38826" s="80"/>
    </row>
    <row r="38827" spans="9:54" x14ac:dyDescent="0.25">
      <c r="I38827" s="80"/>
      <c r="AX38827" s="80"/>
      <c r="AY38827" s="80"/>
      <c r="AZ38827" s="80"/>
      <c r="BA38827" s="80"/>
      <c r="BB38827" s="80"/>
    </row>
    <row r="38828" spans="9:54" x14ac:dyDescent="0.25">
      <c r="I38828" s="80"/>
      <c r="AX38828" s="80"/>
      <c r="AY38828" s="80"/>
      <c r="AZ38828" s="80"/>
      <c r="BA38828" s="80"/>
      <c r="BB38828" s="80"/>
    </row>
    <row r="38829" spans="9:54" x14ac:dyDescent="0.25">
      <c r="I38829" s="80"/>
      <c r="AX38829" s="80"/>
      <c r="AY38829" s="80"/>
      <c r="AZ38829" s="80"/>
      <c r="BA38829" s="80"/>
      <c r="BB38829" s="80"/>
    </row>
    <row r="38830" spans="9:54" x14ac:dyDescent="0.25">
      <c r="I38830" s="80"/>
      <c r="AX38830" s="80"/>
      <c r="AY38830" s="80"/>
      <c r="AZ38830" s="80"/>
      <c r="BA38830" s="80"/>
      <c r="BB38830" s="80"/>
    </row>
    <row r="38831" spans="9:54" x14ac:dyDescent="0.25">
      <c r="I38831" s="80"/>
      <c r="AX38831" s="80"/>
      <c r="AY38831" s="80"/>
      <c r="AZ38831" s="80"/>
      <c r="BA38831" s="80"/>
      <c r="BB38831" s="80"/>
    </row>
    <row r="38832" spans="9:54" x14ac:dyDescent="0.25">
      <c r="I38832" s="80"/>
      <c r="AX38832" s="80"/>
      <c r="AY38832" s="80"/>
      <c r="AZ38832" s="80"/>
      <c r="BA38832" s="80"/>
      <c r="BB38832" s="80"/>
    </row>
    <row r="38833" spans="9:54" x14ac:dyDescent="0.25">
      <c r="I38833" s="80"/>
      <c r="AX38833" s="80"/>
      <c r="AY38833" s="80"/>
      <c r="AZ38833" s="80"/>
      <c r="BA38833" s="80"/>
      <c r="BB38833" s="80"/>
    </row>
    <row r="38834" spans="9:54" x14ac:dyDescent="0.25">
      <c r="I38834" s="80"/>
      <c r="AX38834" s="80"/>
      <c r="AY38834" s="80"/>
      <c r="AZ38834" s="80"/>
      <c r="BA38834" s="80"/>
      <c r="BB38834" s="80"/>
    </row>
    <row r="38835" spans="9:54" x14ac:dyDescent="0.25">
      <c r="I38835" s="80"/>
      <c r="AX38835" s="80"/>
      <c r="AY38835" s="80"/>
      <c r="AZ38835" s="80"/>
      <c r="BA38835" s="80"/>
      <c r="BB38835" s="80"/>
    </row>
    <row r="38836" spans="9:54" x14ac:dyDescent="0.25">
      <c r="I38836" s="80"/>
      <c r="AX38836" s="80"/>
      <c r="AY38836" s="80"/>
      <c r="AZ38836" s="80"/>
      <c r="BA38836" s="80"/>
      <c r="BB38836" s="80"/>
    </row>
    <row r="38837" spans="9:54" x14ac:dyDescent="0.25">
      <c r="I38837" s="80"/>
      <c r="AX38837" s="80"/>
      <c r="AY38837" s="80"/>
      <c r="AZ38837" s="80"/>
      <c r="BA38837" s="80"/>
      <c r="BB38837" s="80"/>
    </row>
    <row r="38838" spans="9:54" x14ac:dyDescent="0.25">
      <c r="I38838" s="80"/>
      <c r="AX38838" s="80"/>
      <c r="AY38838" s="80"/>
      <c r="AZ38838" s="80"/>
      <c r="BA38838" s="80"/>
      <c r="BB38838" s="80"/>
    </row>
    <row r="38839" spans="9:54" x14ac:dyDescent="0.25">
      <c r="I38839" s="80"/>
      <c r="AX38839" s="80"/>
      <c r="AY38839" s="80"/>
      <c r="AZ38839" s="80"/>
      <c r="BA38839" s="80"/>
      <c r="BB38839" s="80"/>
    </row>
    <row r="38840" spans="9:54" x14ac:dyDescent="0.25">
      <c r="I38840" s="80"/>
      <c r="AX38840" s="80"/>
      <c r="AY38840" s="80"/>
      <c r="AZ38840" s="80"/>
      <c r="BA38840" s="80"/>
      <c r="BB38840" s="80"/>
    </row>
    <row r="38841" spans="9:54" x14ac:dyDescent="0.25">
      <c r="I38841" s="80"/>
      <c r="AX38841" s="80"/>
      <c r="AY38841" s="80"/>
      <c r="AZ38841" s="80"/>
      <c r="BA38841" s="80"/>
      <c r="BB38841" s="80"/>
    </row>
    <row r="38842" spans="9:54" x14ac:dyDescent="0.25">
      <c r="I38842" s="80"/>
      <c r="AX38842" s="80"/>
      <c r="AY38842" s="80"/>
      <c r="AZ38842" s="80"/>
      <c r="BA38842" s="80"/>
      <c r="BB38842" s="80"/>
    </row>
    <row r="38843" spans="9:54" x14ac:dyDescent="0.25">
      <c r="I38843" s="80"/>
      <c r="AX38843" s="80"/>
      <c r="AY38843" s="80"/>
      <c r="AZ38843" s="80"/>
      <c r="BA38843" s="80"/>
      <c r="BB38843" s="80"/>
    </row>
    <row r="38844" spans="9:54" x14ac:dyDescent="0.25">
      <c r="I38844" s="80"/>
      <c r="AX38844" s="80"/>
      <c r="AY38844" s="80"/>
      <c r="AZ38844" s="80"/>
      <c r="BA38844" s="80"/>
      <c r="BB38844" s="80"/>
    </row>
    <row r="38845" spans="9:54" x14ac:dyDescent="0.25">
      <c r="I38845" s="80"/>
      <c r="AX38845" s="80"/>
      <c r="AY38845" s="80"/>
      <c r="AZ38845" s="80"/>
      <c r="BA38845" s="80"/>
      <c r="BB38845" s="80"/>
    </row>
    <row r="38846" spans="9:54" x14ac:dyDescent="0.25">
      <c r="I38846" s="80"/>
      <c r="AX38846" s="80"/>
      <c r="AY38846" s="80"/>
      <c r="AZ38846" s="80"/>
      <c r="BA38846" s="80"/>
      <c r="BB38846" s="80"/>
    </row>
    <row r="38847" spans="9:54" x14ac:dyDescent="0.25">
      <c r="I38847" s="80"/>
      <c r="AX38847" s="80"/>
      <c r="AY38847" s="80"/>
      <c r="AZ38847" s="80"/>
      <c r="BA38847" s="80"/>
      <c r="BB38847" s="80"/>
    </row>
    <row r="38848" spans="9:54" x14ac:dyDescent="0.25">
      <c r="I38848" s="80"/>
      <c r="AX38848" s="80"/>
      <c r="AY38848" s="80"/>
      <c r="AZ38848" s="80"/>
      <c r="BA38848" s="80"/>
      <c r="BB38848" s="80"/>
    </row>
    <row r="38849" spans="9:54" x14ac:dyDescent="0.25">
      <c r="I38849" s="80"/>
      <c r="AX38849" s="80"/>
      <c r="AY38849" s="80"/>
      <c r="AZ38849" s="80"/>
      <c r="BA38849" s="80"/>
      <c r="BB38849" s="80"/>
    </row>
    <row r="38850" spans="9:54" x14ac:dyDescent="0.25">
      <c r="I38850" s="80"/>
      <c r="AX38850" s="80"/>
      <c r="AY38850" s="80"/>
      <c r="AZ38850" s="80"/>
      <c r="BA38850" s="80"/>
      <c r="BB38850" s="80"/>
    </row>
    <row r="38851" spans="9:54" x14ac:dyDescent="0.25">
      <c r="I38851" s="80"/>
      <c r="AX38851" s="80"/>
      <c r="AY38851" s="80"/>
      <c r="AZ38851" s="80"/>
      <c r="BA38851" s="80"/>
      <c r="BB38851" s="80"/>
    </row>
    <row r="38852" spans="9:54" x14ac:dyDescent="0.25">
      <c r="I38852" s="80"/>
      <c r="AX38852" s="80"/>
      <c r="AY38852" s="80"/>
      <c r="AZ38852" s="80"/>
      <c r="BA38852" s="80"/>
      <c r="BB38852" s="80"/>
    </row>
    <row r="38853" spans="9:54" x14ac:dyDescent="0.25">
      <c r="I38853" s="80"/>
      <c r="AX38853" s="80"/>
      <c r="AY38853" s="80"/>
      <c r="AZ38853" s="80"/>
      <c r="BA38853" s="80"/>
      <c r="BB38853" s="80"/>
    </row>
    <row r="38854" spans="9:54" x14ac:dyDescent="0.25">
      <c r="I38854" s="80"/>
      <c r="AX38854" s="80"/>
      <c r="AY38854" s="80"/>
      <c r="AZ38854" s="80"/>
      <c r="BA38854" s="80"/>
      <c r="BB38854" s="80"/>
    </row>
    <row r="38855" spans="9:54" x14ac:dyDescent="0.25">
      <c r="I38855" s="80"/>
      <c r="AX38855" s="80"/>
      <c r="AY38855" s="80"/>
      <c r="AZ38855" s="80"/>
      <c r="BA38855" s="80"/>
      <c r="BB38855" s="80"/>
    </row>
    <row r="38856" spans="9:54" x14ac:dyDescent="0.25">
      <c r="I38856" s="80"/>
      <c r="AX38856" s="80"/>
      <c r="AY38856" s="80"/>
      <c r="AZ38856" s="80"/>
      <c r="BA38856" s="80"/>
      <c r="BB38856" s="80"/>
    </row>
    <row r="38857" spans="9:54" x14ac:dyDescent="0.25">
      <c r="I38857" s="80"/>
      <c r="AX38857" s="80"/>
      <c r="AY38857" s="80"/>
      <c r="AZ38857" s="80"/>
      <c r="BA38857" s="80"/>
      <c r="BB38857" s="80"/>
    </row>
    <row r="38858" spans="9:54" x14ac:dyDescent="0.25">
      <c r="I38858" s="80"/>
      <c r="AX38858" s="80"/>
      <c r="AY38858" s="80"/>
      <c r="AZ38858" s="80"/>
      <c r="BA38858" s="80"/>
      <c r="BB38858" s="80"/>
    </row>
    <row r="38859" spans="9:54" x14ac:dyDescent="0.25">
      <c r="I38859" s="80"/>
      <c r="AX38859" s="80"/>
      <c r="AY38859" s="80"/>
      <c r="AZ38859" s="80"/>
      <c r="BA38859" s="80"/>
      <c r="BB38859" s="80"/>
    </row>
    <row r="38860" spans="9:54" x14ac:dyDescent="0.25">
      <c r="I38860" s="80"/>
      <c r="AX38860" s="80"/>
      <c r="AY38860" s="80"/>
      <c r="AZ38860" s="80"/>
      <c r="BA38860" s="80"/>
      <c r="BB38860" s="80"/>
    </row>
    <row r="38861" spans="9:54" x14ac:dyDescent="0.25">
      <c r="I38861" s="80"/>
      <c r="AX38861" s="80"/>
      <c r="AY38861" s="80"/>
      <c r="AZ38861" s="80"/>
      <c r="BA38861" s="80"/>
      <c r="BB38861" s="80"/>
    </row>
    <row r="38862" spans="9:54" x14ac:dyDescent="0.25">
      <c r="I38862" s="80"/>
      <c r="AX38862" s="80"/>
      <c r="AY38862" s="80"/>
      <c r="AZ38862" s="80"/>
      <c r="BA38862" s="80"/>
      <c r="BB38862" s="80"/>
    </row>
    <row r="38863" spans="9:54" x14ac:dyDescent="0.25">
      <c r="I38863" s="80"/>
      <c r="AX38863" s="80"/>
      <c r="AY38863" s="80"/>
      <c r="AZ38863" s="80"/>
      <c r="BA38863" s="80"/>
      <c r="BB38863" s="80"/>
    </row>
    <row r="38864" spans="9:54" x14ac:dyDescent="0.25">
      <c r="I38864" s="80"/>
      <c r="AX38864" s="80"/>
      <c r="AY38864" s="80"/>
      <c r="AZ38864" s="80"/>
      <c r="BA38864" s="80"/>
      <c r="BB38864" s="80"/>
    </row>
    <row r="38865" spans="9:54" x14ac:dyDescent="0.25">
      <c r="I38865" s="80"/>
      <c r="AX38865" s="80"/>
      <c r="AY38865" s="80"/>
      <c r="AZ38865" s="80"/>
      <c r="BA38865" s="80"/>
      <c r="BB38865" s="80"/>
    </row>
    <row r="38866" spans="9:54" x14ac:dyDescent="0.25">
      <c r="I38866" s="80"/>
      <c r="AX38866" s="80"/>
      <c r="AY38866" s="80"/>
      <c r="AZ38866" s="80"/>
      <c r="BA38866" s="80"/>
      <c r="BB38866" s="80"/>
    </row>
    <row r="38867" spans="9:54" x14ac:dyDescent="0.25">
      <c r="I38867" s="80"/>
      <c r="AX38867" s="80"/>
      <c r="AY38867" s="80"/>
      <c r="AZ38867" s="80"/>
      <c r="BA38867" s="80"/>
      <c r="BB38867" s="80"/>
    </row>
    <row r="38868" spans="9:54" x14ac:dyDescent="0.25">
      <c r="I38868" s="80"/>
      <c r="AX38868" s="80"/>
      <c r="AY38868" s="80"/>
      <c r="AZ38868" s="80"/>
      <c r="BA38868" s="80"/>
      <c r="BB38868" s="80"/>
    </row>
    <row r="38869" spans="9:54" x14ac:dyDescent="0.25">
      <c r="I38869" s="80"/>
      <c r="AX38869" s="80"/>
      <c r="AY38869" s="80"/>
      <c r="AZ38869" s="80"/>
      <c r="BA38869" s="80"/>
      <c r="BB38869" s="80"/>
    </row>
    <row r="38870" spans="9:54" x14ac:dyDescent="0.25">
      <c r="I38870" s="80"/>
      <c r="AX38870" s="80"/>
      <c r="AY38870" s="80"/>
      <c r="AZ38870" s="80"/>
      <c r="BA38870" s="80"/>
      <c r="BB38870" s="80"/>
    </row>
    <row r="38871" spans="9:54" x14ac:dyDescent="0.25">
      <c r="I38871" s="80"/>
      <c r="AX38871" s="80"/>
      <c r="AY38871" s="80"/>
      <c r="AZ38871" s="80"/>
      <c r="BA38871" s="80"/>
      <c r="BB38871" s="80"/>
    </row>
    <row r="38872" spans="9:54" x14ac:dyDescent="0.25">
      <c r="I38872" s="80"/>
      <c r="AX38872" s="80"/>
      <c r="AY38872" s="80"/>
      <c r="AZ38872" s="80"/>
      <c r="BA38872" s="80"/>
      <c r="BB38872" s="80"/>
    </row>
    <row r="38873" spans="9:54" x14ac:dyDescent="0.25">
      <c r="I38873" s="80"/>
      <c r="AX38873" s="80"/>
      <c r="AY38873" s="80"/>
      <c r="AZ38873" s="80"/>
      <c r="BA38873" s="80"/>
      <c r="BB38873" s="80"/>
    </row>
    <row r="38874" spans="9:54" x14ac:dyDescent="0.25">
      <c r="I38874" s="80"/>
      <c r="AX38874" s="80"/>
      <c r="AY38874" s="80"/>
      <c r="AZ38874" s="80"/>
      <c r="BA38874" s="80"/>
      <c r="BB38874" s="80"/>
    </row>
    <row r="38875" spans="9:54" x14ac:dyDescent="0.25">
      <c r="I38875" s="80"/>
      <c r="AX38875" s="80"/>
      <c r="AY38875" s="80"/>
      <c r="AZ38875" s="80"/>
      <c r="BA38875" s="80"/>
      <c r="BB38875" s="80"/>
    </row>
    <row r="38876" spans="9:54" x14ac:dyDescent="0.25">
      <c r="I38876" s="80"/>
      <c r="AX38876" s="80"/>
      <c r="AY38876" s="80"/>
      <c r="AZ38876" s="80"/>
      <c r="BA38876" s="80"/>
      <c r="BB38876" s="80"/>
    </row>
    <row r="38877" spans="9:54" x14ac:dyDescent="0.25">
      <c r="I38877" s="80"/>
      <c r="AX38877" s="80"/>
      <c r="AY38877" s="80"/>
      <c r="AZ38877" s="80"/>
      <c r="BA38877" s="80"/>
      <c r="BB38877" s="80"/>
    </row>
    <row r="38878" spans="9:54" x14ac:dyDescent="0.25">
      <c r="I38878" s="80"/>
      <c r="AX38878" s="80"/>
      <c r="AY38878" s="80"/>
      <c r="AZ38878" s="80"/>
      <c r="BA38878" s="80"/>
      <c r="BB38878" s="80"/>
    </row>
    <row r="38879" spans="9:54" x14ac:dyDescent="0.25">
      <c r="I38879" s="80"/>
      <c r="AX38879" s="80"/>
      <c r="AY38879" s="80"/>
      <c r="AZ38879" s="80"/>
      <c r="BA38879" s="80"/>
      <c r="BB38879" s="80"/>
    </row>
    <row r="38880" spans="9:54" x14ac:dyDescent="0.25">
      <c r="I38880" s="80"/>
      <c r="AX38880" s="80"/>
      <c r="AY38880" s="80"/>
      <c r="AZ38880" s="80"/>
      <c r="BA38880" s="80"/>
      <c r="BB38880" s="80"/>
    </row>
    <row r="38881" spans="9:54" x14ac:dyDescent="0.25">
      <c r="I38881" s="80"/>
      <c r="AX38881" s="80"/>
      <c r="AY38881" s="80"/>
      <c r="AZ38881" s="80"/>
      <c r="BA38881" s="80"/>
      <c r="BB38881" s="80"/>
    </row>
    <row r="38882" spans="9:54" x14ac:dyDescent="0.25">
      <c r="I38882" s="80"/>
      <c r="AX38882" s="80"/>
      <c r="AY38882" s="80"/>
      <c r="AZ38882" s="80"/>
      <c r="BA38882" s="80"/>
      <c r="BB38882" s="80"/>
    </row>
    <row r="38883" spans="9:54" x14ac:dyDescent="0.25">
      <c r="I38883" s="80"/>
      <c r="AX38883" s="80"/>
      <c r="AY38883" s="80"/>
      <c r="AZ38883" s="80"/>
      <c r="BA38883" s="80"/>
      <c r="BB38883" s="80"/>
    </row>
    <row r="38884" spans="9:54" x14ac:dyDescent="0.25">
      <c r="I38884" s="80"/>
      <c r="AX38884" s="80"/>
      <c r="AY38884" s="80"/>
      <c r="AZ38884" s="80"/>
      <c r="BA38884" s="80"/>
      <c r="BB38884" s="80"/>
    </row>
    <row r="38885" spans="9:54" x14ac:dyDescent="0.25">
      <c r="I38885" s="80"/>
      <c r="AX38885" s="80"/>
      <c r="AY38885" s="80"/>
      <c r="AZ38885" s="80"/>
      <c r="BA38885" s="80"/>
      <c r="BB38885" s="80"/>
    </row>
    <row r="38886" spans="9:54" x14ac:dyDescent="0.25">
      <c r="I38886" s="80"/>
      <c r="AX38886" s="80"/>
      <c r="AY38886" s="80"/>
      <c r="AZ38886" s="80"/>
      <c r="BA38886" s="80"/>
      <c r="BB38886" s="80"/>
    </row>
    <row r="38887" spans="9:54" x14ac:dyDescent="0.25">
      <c r="I38887" s="80"/>
      <c r="AX38887" s="80"/>
      <c r="AY38887" s="80"/>
      <c r="AZ38887" s="80"/>
      <c r="BA38887" s="80"/>
      <c r="BB38887" s="80"/>
    </row>
    <row r="38888" spans="9:54" x14ac:dyDescent="0.25">
      <c r="I38888" s="80"/>
      <c r="AX38888" s="80"/>
      <c r="AY38888" s="80"/>
      <c r="AZ38888" s="80"/>
      <c r="BA38888" s="80"/>
      <c r="BB38888" s="80"/>
    </row>
    <row r="38889" spans="9:54" x14ac:dyDescent="0.25">
      <c r="I38889" s="80"/>
      <c r="AX38889" s="80"/>
      <c r="AY38889" s="80"/>
      <c r="AZ38889" s="80"/>
      <c r="BA38889" s="80"/>
      <c r="BB38889" s="80"/>
    </row>
    <row r="38890" spans="9:54" x14ac:dyDescent="0.25">
      <c r="I38890" s="80"/>
      <c r="AX38890" s="80"/>
      <c r="AY38890" s="80"/>
      <c r="AZ38890" s="80"/>
      <c r="BA38890" s="80"/>
      <c r="BB38890" s="80"/>
    </row>
    <row r="38891" spans="9:54" x14ac:dyDescent="0.25">
      <c r="I38891" s="80"/>
      <c r="AX38891" s="80"/>
      <c r="AY38891" s="80"/>
      <c r="AZ38891" s="80"/>
      <c r="BA38891" s="80"/>
      <c r="BB38891" s="80"/>
    </row>
    <row r="38892" spans="9:54" x14ac:dyDescent="0.25">
      <c r="I38892" s="80"/>
      <c r="AX38892" s="80"/>
      <c r="AY38892" s="80"/>
      <c r="AZ38892" s="80"/>
      <c r="BA38892" s="80"/>
      <c r="BB38892" s="80"/>
    </row>
    <row r="38893" spans="9:54" x14ac:dyDescent="0.25">
      <c r="I38893" s="80"/>
      <c r="AX38893" s="80"/>
      <c r="AY38893" s="80"/>
      <c r="AZ38893" s="80"/>
      <c r="BA38893" s="80"/>
      <c r="BB38893" s="80"/>
    </row>
    <row r="38894" spans="9:54" x14ac:dyDescent="0.25">
      <c r="I38894" s="80"/>
      <c r="AX38894" s="80"/>
      <c r="AY38894" s="80"/>
      <c r="AZ38894" s="80"/>
      <c r="BA38894" s="80"/>
      <c r="BB38894" s="80"/>
    </row>
    <row r="38895" spans="9:54" x14ac:dyDescent="0.25">
      <c r="I38895" s="80"/>
      <c r="AX38895" s="80"/>
      <c r="AY38895" s="80"/>
      <c r="AZ38895" s="80"/>
      <c r="BA38895" s="80"/>
      <c r="BB38895" s="80"/>
    </row>
    <row r="38896" spans="9:54" x14ac:dyDescent="0.25">
      <c r="I38896" s="80"/>
      <c r="AX38896" s="80"/>
      <c r="AY38896" s="80"/>
      <c r="AZ38896" s="80"/>
      <c r="BA38896" s="80"/>
      <c r="BB38896" s="80"/>
    </row>
    <row r="38897" spans="9:54" x14ac:dyDescent="0.25">
      <c r="I38897" s="80"/>
      <c r="AX38897" s="80"/>
      <c r="AY38897" s="80"/>
      <c r="AZ38897" s="80"/>
      <c r="BA38897" s="80"/>
      <c r="BB38897" s="80"/>
    </row>
    <row r="38898" spans="9:54" x14ac:dyDescent="0.25">
      <c r="I38898" s="80"/>
      <c r="AX38898" s="80"/>
      <c r="AY38898" s="80"/>
      <c r="AZ38898" s="80"/>
      <c r="BA38898" s="80"/>
      <c r="BB38898" s="80"/>
    </row>
    <row r="38899" spans="9:54" x14ac:dyDescent="0.25">
      <c r="I38899" s="80"/>
      <c r="AX38899" s="80"/>
      <c r="AY38899" s="80"/>
      <c r="AZ38899" s="80"/>
      <c r="BA38899" s="80"/>
      <c r="BB38899" s="80"/>
    </row>
    <row r="38900" spans="9:54" x14ac:dyDescent="0.25">
      <c r="I38900" s="80"/>
      <c r="AX38900" s="80"/>
      <c r="AY38900" s="80"/>
      <c r="AZ38900" s="80"/>
      <c r="BA38900" s="80"/>
      <c r="BB38900" s="80"/>
    </row>
    <row r="38901" spans="9:54" x14ac:dyDescent="0.25">
      <c r="I38901" s="80"/>
      <c r="AX38901" s="80"/>
      <c r="AY38901" s="80"/>
      <c r="AZ38901" s="80"/>
      <c r="BA38901" s="80"/>
      <c r="BB38901" s="80"/>
    </row>
    <row r="38902" spans="9:54" x14ac:dyDescent="0.25">
      <c r="I38902" s="80"/>
      <c r="AX38902" s="80"/>
      <c r="AY38902" s="80"/>
      <c r="AZ38902" s="80"/>
      <c r="BA38902" s="80"/>
      <c r="BB38902" s="80"/>
    </row>
    <row r="38903" spans="9:54" x14ac:dyDescent="0.25">
      <c r="I38903" s="80"/>
      <c r="AX38903" s="80"/>
      <c r="AY38903" s="80"/>
      <c r="AZ38903" s="80"/>
      <c r="BA38903" s="80"/>
      <c r="BB38903" s="80"/>
    </row>
    <row r="38904" spans="9:54" x14ac:dyDescent="0.25">
      <c r="I38904" s="80"/>
      <c r="AX38904" s="80"/>
      <c r="AY38904" s="80"/>
      <c r="AZ38904" s="80"/>
      <c r="BA38904" s="80"/>
      <c r="BB38904" s="80"/>
    </row>
    <row r="38905" spans="9:54" x14ac:dyDescent="0.25">
      <c r="I38905" s="80"/>
      <c r="AX38905" s="80"/>
      <c r="AY38905" s="80"/>
      <c r="AZ38905" s="80"/>
      <c r="BA38905" s="80"/>
      <c r="BB38905" s="80"/>
    </row>
    <row r="38906" spans="9:54" x14ac:dyDescent="0.25">
      <c r="I38906" s="80"/>
      <c r="AX38906" s="80"/>
      <c r="AY38906" s="80"/>
      <c r="AZ38906" s="80"/>
      <c r="BA38906" s="80"/>
      <c r="BB38906" s="80"/>
    </row>
    <row r="38907" spans="9:54" x14ac:dyDescent="0.25">
      <c r="I38907" s="80"/>
      <c r="AX38907" s="80"/>
      <c r="AY38907" s="80"/>
      <c r="AZ38907" s="80"/>
      <c r="BA38907" s="80"/>
      <c r="BB38907" s="80"/>
    </row>
    <row r="38908" spans="9:54" x14ac:dyDescent="0.25">
      <c r="I38908" s="80"/>
      <c r="AX38908" s="80"/>
      <c r="AY38908" s="80"/>
      <c r="AZ38908" s="80"/>
      <c r="BA38908" s="80"/>
      <c r="BB38908" s="80"/>
    </row>
    <row r="38909" spans="9:54" x14ac:dyDescent="0.25">
      <c r="I38909" s="80"/>
      <c r="AX38909" s="80"/>
      <c r="AY38909" s="80"/>
      <c r="AZ38909" s="80"/>
      <c r="BA38909" s="80"/>
      <c r="BB38909" s="80"/>
    </row>
    <row r="38910" spans="9:54" x14ac:dyDescent="0.25">
      <c r="I38910" s="80"/>
      <c r="AX38910" s="80"/>
      <c r="AY38910" s="80"/>
      <c r="AZ38910" s="80"/>
      <c r="BA38910" s="80"/>
      <c r="BB38910" s="80"/>
    </row>
    <row r="38911" spans="9:54" x14ac:dyDescent="0.25">
      <c r="I38911" s="80"/>
      <c r="AX38911" s="80"/>
      <c r="AY38911" s="80"/>
      <c r="AZ38911" s="80"/>
      <c r="BA38911" s="80"/>
      <c r="BB38911" s="80"/>
    </row>
    <row r="38912" spans="9:54" x14ac:dyDescent="0.25">
      <c r="I38912" s="80"/>
      <c r="AX38912" s="80"/>
      <c r="AY38912" s="80"/>
      <c r="AZ38912" s="80"/>
      <c r="BA38912" s="80"/>
      <c r="BB38912" s="80"/>
    </row>
    <row r="38913" spans="9:54" x14ac:dyDescent="0.25">
      <c r="I38913" s="80"/>
      <c r="AX38913" s="80"/>
      <c r="AY38913" s="80"/>
      <c r="AZ38913" s="80"/>
      <c r="BA38913" s="80"/>
      <c r="BB38913" s="80"/>
    </row>
    <row r="38914" spans="9:54" x14ac:dyDescent="0.25">
      <c r="I38914" s="80"/>
      <c r="AX38914" s="80"/>
      <c r="AY38914" s="80"/>
      <c r="AZ38914" s="80"/>
      <c r="BA38914" s="80"/>
      <c r="BB38914" s="80"/>
    </row>
    <row r="38915" spans="9:54" x14ac:dyDescent="0.25">
      <c r="I38915" s="80"/>
      <c r="AX38915" s="80"/>
      <c r="AY38915" s="80"/>
      <c r="AZ38915" s="80"/>
      <c r="BA38915" s="80"/>
      <c r="BB38915" s="80"/>
    </row>
    <row r="38916" spans="9:54" x14ac:dyDescent="0.25">
      <c r="I38916" s="80"/>
      <c r="AX38916" s="80"/>
      <c r="AY38916" s="80"/>
      <c r="AZ38916" s="80"/>
      <c r="BA38916" s="80"/>
      <c r="BB38916" s="80"/>
    </row>
    <row r="38917" spans="9:54" x14ac:dyDescent="0.25">
      <c r="I38917" s="80"/>
      <c r="AX38917" s="80"/>
      <c r="AY38917" s="80"/>
      <c r="AZ38917" s="80"/>
      <c r="BA38917" s="80"/>
      <c r="BB38917" s="80"/>
    </row>
    <row r="38918" spans="9:54" x14ac:dyDescent="0.25">
      <c r="I38918" s="80"/>
      <c r="AX38918" s="80"/>
      <c r="AY38918" s="80"/>
      <c r="AZ38918" s="80"/>
      <c r="BA38918" s="80"/>
      <c r="BB38918" s="80"/>
    </row>
    <row r="38919" spans="9:54" x14ac:dyDescent="0.25">
      <c r="I38919" s="80"/>
      <c r="AX38919" s="80"/>
      <c r="AY38919" s="80"/>
      <c r="AZ38919" s="80"/>
      <c r="BA38919" s="80"/>
      <c r="BB38919" s="80"/>
    </row>
    <row r="38920" spans="9:54" x14ac:dyDescent="0.25">
      <c r="I38920" s="80"/>
      <c r="AX38920" s="80"/>
      <c r="AY38920" s="80"/>
      <c r="AZ38920" s="80"/>
      <c r="BA38920" s="80"/>
      <c r="BB38920" s="80"/>
    </row>
    <row r="38921" spans="9:54" x14ac:dyDescent="0.25">
      <c r="I38921" s="80"/>
      <c r="AX38921" s="80"/>
      <c r="AY38921" s="80"/>
      <c r="AZ38921" s="80"/>
      <c r="BA38921" s="80"/>
      <c r="BB38921" s="80"/>
    </row>
    <row r="38922" spans="9:54" x14ac:dyDescent="0.25">
      <c r="I38922" s="80"/>
      <c r="AX38922" s="80"/>
      <c r="AY38922" s="80"/>
      <c r="AZ38922" s="80"/>
      <c r="BA38922" s="80"/>
      <c r="BB38922" s="80"/>
    </row>
    <row r="38923" spans="9:54" x14ac:dyDescent="0.25">
      <c r="I38923" s="80"/>
      <c r="AX38923" s="80"/>
      <c r="AY38923" s="80"/>
      <c r="AZ38923" s="80"/>
      <c r="BA38923" s="80"/>
      <c r="BB38923" s="80"/>
    </row>
    <row r="38924" spans="9:54" x14ac:dyDescent="0.25">
      <c r="I38924" s="80"/>
      <c r="AX38924" s="80"/>
      <c r="AY38924" s="80"/>
      <c r="AZ38924" s="80"/>
      <c r="BA38924" s="80"/>
      <c r="BB38924" s="80"/>
    </row>
    <row r="38925" spans="9:54" x14ac:dyDescent="0.25">
      <c r="I38925" s="80"/>
      <c r="AX38925" s="80"/>
      <c r="AY38925" s="80"/>
      <c r="AZ38925" s="80"/>
      <c r="BA38925" s="80"/>
      <c r="BB38925" s="80"/>
    </row>
    <row r="38926" spans="9:54" x14ac:dyDescent="0.25">
      <c r="I38926" s="80"/>
      <c r="AX38926" s="80"/>
      <c r="AY38926" s="80"/>
      <c r="AZ38926" s="80"/>
      <c r="BA38926" s="80"/>
      <c r="BB38926" s="80"/>
    </row>
    <row r="38927" spans="9:54" x14ac:dyDescent="0.25">
      <c r="I38927" s="80"/>
      <c r="AX38927" s="80"/>
      <c r="AY38927" s="80"/>
      <c r="AZ38927" s="80"/>
      <c r="BA38927" s="80"/>
      <c r="BB38927" s="80"/>
    </row>
    <row r="38928" spans="9:54" x14ac:dyDescent="0.25">
      <c r="I38928" s="80"/>
      <c r="AX38928" s="80"/>
      <c r="AY38928" s="80"/>
      <c r="AZ38928" s="80"/>
      <c r="BA38928" s="80"/>
      <c r="BB38928" s="80"/>
    </row>
    <row r="38929" spans="9:54" x14ac:dyDescent="0.25">
      <c r="I38929" s="80"/>
      <c r="AX38929" s="80"/>
      <c r="AY38929" s="80"/>
      <c r="AZ38929" s="80"/>
      <c r="BA38929" s="80"/>
      <c r="BB38929" s="80"/>
    </row>
    <row r="38930" spans="9:54" x14ac:dyDescent="0.25">
      <c r="I38930" s="80"/>
      <c r="AX38930" s="80"/>
      <c r="AY38930" s="80"/>
      <c r="AZ38930" s="80"/>
      <c r="BA38930" s="80"/>
      <c r="BB38930" s="80"/>
    </row>
    <row r="38931" spans="9:54" x14ac:dyDescent="0.25">
      <c r="I38931" s="80"/>
      <c r="AX38931" s="80"/>
      <c r="AY38931" s="80"/>
      <c r="AZ38931" s="80"/>
      <c r="BA38931" s="80"/>
      <c r="BB38931" s="80"/>
    </row>
    <row r="38932" spans="9:54" x14ac:dyDescent="0.25">
      <c r="I38932" s="80"/>
      <c r="AX38932" s="80"/>
      <c r="AY38932" s="80"/>
      <c r="AZ38932" s="80"/>
      <c r="BA38932" s="80"/>
      <c r="BB38932" s="80"/>
    </row>
    <row r="38933" spans="9:54" x14ac:dyDescent="0.25">
      <c r="I38933" s="80"/>
      <c r="AX38933" s="80"/>
      <c r="AY38933" s="80"/>
      <c r="AZ38933" s="80"/>
      <c r="BA38933" s="80"/>
      <c r="BB38933" s="80"/>
    </row>
    <row r="38934" spans="9:54" x14ac:dyDescent="0.25">
      <c r="I38934" s="80"/>
      <c r="AX38934" s="80"/>
      <c r="AY38934" s="80"/>
      <c r="AZ38934" s="80"/>
      <c r="BA38934" s="80"/>
      <c r="BB38934" s="80"/>
    </row>
    <row r="38935" spans="9:54" x14ac:dyDescent="0.25">
      <c r="I38935" s="80"/>
      <c r="AX38935" s="80"/>
      <c r="AY38935" s="80"/>
      <c r="AZ38935" s="80"/>
      <c r="BA38935" s="80"/>
      <c r="BB38935" s="80"/>
    </row>
    <row r="38936" spans="9:54" x14ac:dyDescent="0.25">
      <c r="I38936" s="80"/>
      <c r="AX38936" s="80"/>
      <c r="AY38936" s="80"/>
      <c r="AZ38936" s="80"/>
      <c r="BA38936" s="80"/>
      <c r="BB38936" s="80"/>
    </row>
    <row r="38937" spans="9:54" x14ac:dyDescent="0.25">
      <c r="I38937" s="80"/>
      <c r="AX38937" s="80"/>
      <c r="AY38937" s="80"/>
      <c r="AZ38937" s="80"/>
      <c r="BA38937" s="80"/>
      <c r="BB38937" s="80"/>
    </row>
    <row r="38938" spans="9:54" x14ac:dyDescent="0.25">
      <c r="I38938" s="80"/>
      <c r="AX38938" s="80"/>
      <c r="AY38938" s="80"/>
      <c r="AZ38938" s="80"/>
      <c r="BA38938" s="80"/>
      <c r="BB38938" s="80"/>
    </row>
    <row r="38939" spans="9:54" x14ac:dyDescent="0.25">
      <c r="I38939" s="80"/>
      <c r="AX38939" s="80"/>
      <c r="AY38939" s="80"/>
      <c r="AZ38939" s="80"/>
      <c r="BA38939" s="80"/>
      <c r="BB38939" s="80"/>
    </row>
    <row r="38940" spans="9:54" x14ac:dyDescent="0.25">
      <c r="I38940" s="80"/>
      <c r="AX38940" s="80"/>
      <c r="AY38940" s="80"/>
      <c r="AZ38940" s="80"/>
      <c r="BA38940" s="80"/>
      <c r="BB38940" s="80"/>
    </row>
    <row r="38941" spans="9:54" x14ac:dyDescent="0.25">
      <c r="I38941" s="80"/>
      <c r="AX38941" s="80"/>
      <c r="AY38941" s="80"/>
      <c r="AZ38941" s="80"/>
      <c r="BA38941" s="80"/>
      <c r="BB38941" s="80"/>
    </row>
    <row r="38942" spans="9:54" x14ac:dyDescent="0.25">
      <c r="I38942" s="80"/>
      <c r="AX38942" s="80"/>
      <c r="AY38942" s="80"/>
      <c r="AZ38942" s="80"/>
      <c r="BA38942" s="80"/>
      <c r="BB38942" s="80"/>
    </row>
    <row r="38943" spans="9:54" x14ac:dyDescent="0.25">
      <c r="I38943" s="80"/>
      <c r="AX38943" s="80"/>
      <c r="AY38943" s="80"/>
      <c r="AZ38943" s="80"/>
      <c r="BA38943" s="80"/>
      <c r="BB38943" s="80"/>
    </row>
    <row r="38944" spans="9:54" x14ac:dyDescent="0.25">
      <c r="I38944" s="80"/>
      <c r="AX38944" s="80"/>
      <c r="AY38944" s="80"/>
      <c r="AZ38944" s="80"/>
      <c r="BA38944" s="80"/>
      <c r="BB38944" s="80"/>
    </row>
    <row r="38945" spans="9:54" x14ac:dyDescent="0.25">
      <c r="I38945" s="80"/>
      <c r="AX38945" s="80"/>
      <c r="AY38945" s="80"/>
      <c r="AZ38945" s="80"/>
      <c r="BA38945" s="80"/>
      <c r="BB38945" s="80"/>
    </row>
    <row r="38946" spans="9:54" x14ac:dyDescent="0.25">
      <c r="I38946" s="80"/>
      <c r="AX38946" s="80"/>
      <c r="AY38946" s="80"/>
      <c r="AZ38946" s="80"/>
      <c r="BA38946" s="80"/>
      <c r="BB38946" s="80"/>
    </row>
    <row r="38947" spans="9:54" x14ac:dyDescent="0.25">
      <c r="I38947" s="80"/>
      <c r="AX38947" s="80"/>
      <c r="AY38947" s="80"/>
      <c r="AZ38947" s="80"/>
      <c r="BA38947" s="80"/>
      <c r="BB38947" s="80"/>
    </row>
    <row r="38948" spans="9:54" x14ac:dyDescent="0.25">
      <c r="I38948" s="80"/>
      <c r="AX38948" s="80"/>
      <c r="AY38948" s="80"/>
      <c r="AZ38948" s="80"/>
      <c r="BA38948" s="80"/>
      <c r="BB38948" s="80"/>
    </row>
    <row r="38949" spans="9:54" x14ac:dyDescent="0.25">
      <c r="I38949" s="80"/>
      <c r="AX38949" s="80"/>
      <c r="AY38949" s="80"/>
      <c r="AZ38949" s="80"/>
      <c r="BA38949" s="80"/>
      <c r="BB38949" s="80"/>
    </row>
    <row r="38950" spans="9:54" x14ac:dyDescent="0.25">
      <c r="I38950" s="80"/>
      <c r="AX38950" s="80"/>
      <c r="AY38950" s="80"/>
      <c r="AZ38950" s="80"/>
      <c r="BA38950" s="80"/>
      <c r="BB38950" s="80"/>
    </row>
    <row r="38951" spans="9:54" x14ac:dyDescent="0.25">
      <c r="I38951" s="80"/>
      <c r="AX38951" s="80"/>
      <c r="AY38951" s="80"/>
      <c r="AZ38951" s="80"/>
      <c r="BA38951" s="80"/>
      <c r="BB38951" s="80"/>
    </row>
    <row r="38952" spans="9:54" x14ac:dyDescent="0.25">
      <c r="I38952" s="80"/>
      <c r="AX38952" s="80"/>
      <c r="AY38952" s="80"/>
      <c r="AZ38952" s="80"/>
      <c r="BA38952" s="80"/>
      <c r="BB38952" s="80"/>
    </row>
    <row r="38953" spans="9:54" x14ac:dyDescent="0.25">
      <c r="I38953" s="80"/>
      <c r="AX38953" s="80"/>
      <c r="AY38953" s="80"/>
      <c r="AZ38953" s="80"/>
      <c r="BA38953" s="80"/>
      <c r="BB38953" s="80"/>
    </row>
    <row r="38954" spans="9:54" x14ac:dyDescent="0.25">
      <c r="I38954" s="80"/>
      <c r="AX38954" s="80"/>
      <c r="AY38954" s="80"/>
      <c r="AZ38954" s="80"/>
      <c r="BA38954" s="80"/>
      <c r="BB38954" s="80"/>
    </row>
    <row r="38955" spans="9:54" x14ac:dyDescent="0.25">
      <c r="I38955" s="80"/>
      <c r="AX38955" s="80"/>
      <c r="AY38955" s="80"/>
      <c r="AZ38955" s="80"/>
      <c r="BA38955" s="80"/>
      <c r="BB38955" s="80"/>
    </row>
    <row r="38956" spans="9:54" x14ac:dyDescent="0.25">
      <c r="I38956" s="80"/>
      <c r="AX38956" s="80"/>
      <c r="AY38956" s="80"/>
      <c r="AZ38956" s="80"/>
      <c r="BA38956" s="80"/>
      <c r="BB38956" s="80"/>
    </row>
    <row r="38957" spans="9:54" x14ac:dyDescent="0.25">
      <c r="I38957" s="80"/>
      <c r="AX38957" s="80"/>
      <c r="AY38957" s="80"/>
      <c r="AZ38957" s="80"/>
      <c r="BA38957" s="80"/>
      <c r="BB38957" s="80"/>
    </row>
    <row r="38958" spans="9:54" x14ac:dyDescent="0.25">
      <c r="I38958" s="80"/>
      <c r="AX38958" s="80"/>
      <c r="AY38958" s="80"/>
      <c r="AZ38958" s="80"/>
      <c r="BA38958" s="80"/>
      <c r="BB38958" s="80"/>
    </row>
    <row r="38959" spans="9:54" x14ac:dyDescent="0.25">
      <c r="I38959" s="80"/>
      <c r="AX38959" s="80"/>
      <c r="AY38959" s="80"/>
      <c r="AZ38959" s="80"/>
      <c r="BA38959" s="80"/>
      <c r="BB38959" s="80"/>
    </row>
    <row r="38960" spans="9:54" x14ac:dyDescent="0.25">
      <c r="I38960" s="80"/>
      <c r="AX38960" s="80"/>
      <c r="AY38960" s="80"/>
      <c r="AZ38960" s="80"/>
      <c r="BA38960" s="80"/>
      <c r="BB38960" s="80"/>
    </row>
    <row r="38961" spans="9:54" x14ac:dyDescent="0.25">
      <c r="I38961" s="80"/>
      <c r="AX38961" s="80"/>
      <c r="AY38961" s="80"/>
      <c r="AZ38961" s="80"/>
      <c r="BA38961" s="80"/>
      <c r="BB38961" s="80"/>
    </row>
    <row r="38962" spans="9:54" x14ac:dyDescent="0.25">
      <c r="I38962" s="80"/>
      <c r="AX38962" s="80"/>
      <c r="AY38962" s="80"/>
      <c r="AZ38962" s="80"/>
      <c r="BA38962" s="80"/>
      <c r="BB38962" s="80"/>
    </row>
    <row r="38963" spans="9:54" x14ac:dyDescent="0.25">
      <c r="I38963" s="80"/>
      <c r="AX38963" s="80"/>
      <c r="AY38963" s="80"/>
      <c r="AZ38963" s="80"/>
      <c r="BA38963" s="80"/>
      <c r="BB38963" s="80"/>
    </row>
    <row r="38964" spans="9:54" x14ac:dyDescent="0.25">
      <c r="I38964" s="80"/>
      <c r="AX38964" s="80"/>
      <c r="AY38964" s="80"/>
      <c r="AZ38964" s="80"/>
      <c r="BA38964" s="80"/>
      <c r="BB38964" s="80"/>
    </row>
    <row r="38965" spans="9:54" x14ac:dyDescent="0.25">
      <c r="I38965" s="80"/>
      <c r="AX38965" s="80"/>
      <c r="AY38965" s="80"/>
      <c r="AZ38965" s="80"/>
      <c r="BA38965" s="80"/>
      <c r="BB38965" s="80"/>
    </row>
    <row r="38966" spans="9:54" x14ac:dyDescent="0.25">
      <c r="I38966" s="80"/>
      <c r="AX38966" s="80"/>
      <c r="AY38966" s="80"/>
      <c r="AZ38966" s="80"/>
      <c r="BA38966" s="80"/>
      <c r="BB38966" s="80"/>
    </row>
    <row r="38967" spans="9:54" x14ac:dyDescent="0.25">
      <c r="I38967" s="80"/>
      <c r="AX38967" s="80"/>
      <c r="AY38967" s="80"/>
      <c r="AZ38967" s="80"/>
      <c r="BA38967" s="80"/>
      <c r="BB38967" s="80"/>
    </row>
    <row r="38968" spans="9:54" x14ac:dyDescent="0.25">
      <c r="I38968" s="80"/>
      <c r="AX38968" s="80"/>
      <c r="AY38968" s="80"/>
      <c r="AZ38968" s="80"/>
      <c r="BA38968" s="80"/>
      <c r="BB38968" s="80"/>
    </row>
    <row r="38969" spans="9:54" x14ac:dyDescent="0.25">
      <c r="I38969" s="80"/>
      <c r="AX38969" s="80"/>
      <c r="AY38969" s="80"/>
      <c r="AZ38969" s="80"/>
      <c r="BA38969" s="80"/>
      <c r="BB38969" s="80"/>
    </row>
    <row r="38970" spans="9:54" x14ac:dyDescent="0.25">
      <c r="I38970" s="80"/>
      <c r="AX38970" s="80"/>
      <c r="AY38970" s="80"/>
      <c r="AZ38970" s="80"/>
      <c r="BA38970" s="80"/>
      <c r="BB38970" s="80"/>
    </row>
    <row r="38971" spans="9:54" x14ac:dyDescent="0.25">
      <c r="I38971" s="80"/>
      <c r="AX38971" s="80"/>
      <c r="AY38971" s="80"/>
      <c r="AZ38971" s="80"/>
      <c r="BA38971" s="80"/>
      <c r="BB38971" s="80"/>
    </row>
    <row r="38972" spans="9:54" x14ac:dyDescent="0.25">
      <c r="I38972" s="80"/>
      <c r="AX38972" s="80"/>
      <c r="AY38972" s="80"/>
      <c r="AZ38972" s="80"/>
      <c r="BA38972" s="80"/>
      <c r="BB38972" s="80"/>
    </row>
    <row r="38973" spans="9:54" x14ac:dyDescent="0.25">
      <c r="I38973" s="80"/>
      <c r="AX38973" s="80"/>
      <c r="AY38973" s="80"/>
      <c r="AZ38973" s="80"/>
      <c r="BA38973" s="80"/>
      <c r="BB38973" s="80"/>
    </row>
    <row r="38974" spans="9:54" x14ac:dyDescent="0.25">
      <c r="I38974" s="80"/>
      <c r="AX38974" s="80"/>
      <c r="AY38974" s="80"/>
      <c r="AZ38974" s="80"/>
      <c r="BA38974" s="80"/>
      <c r="BB38974" s="80"/>
    </row>
    <row r="38975" spans="9:54" x14ac:dyDescent="0.25">
      <c r="I38975" s="80"/>
      <c r="AX38975" s="80"/>
      <c r="AY38975" s="80"/>
      <c r="AZ38975" s="80"/>
      <c r="BA38975" s="80"/>
      <c r="BB38975" s="80"/>
    </row>
    <row r="38976" spans="9:54" x14ac:dyDescent="0.25">
      <c r="I38976" s="80"/>
      <c r="AX38976" s="80"/>
      <c r="AY38976" s="80"/>
      <c r="AZ38976" s="80"/>
      <c r="BA38976" s="80"/>
      <c r="BB38976" s="80"/>
    </row>
    <row r="38977" spans="9:54" x14ac:dyDescent="0.25">
      <c r="I38977" s="80"/>
      <c r="AX38977" s="80"/>
      <c r="AY38977" s="80"/>
      <c r="AZ38977" s="80"/>
      <c r="BA38977" s="80"/>
      <c r="BB38977" s="80"/>
    </row>
    <row r="38978" spans="9:54" x14ac:dyDescent="0.25">
      <c r="I38978" s="80"/>
      <c r="AX38978" s="80"/>
      <c r="AY38978" s="80"/>
      <c r="AZ38978" s="80"/>
      <c r="BA38978" s="80"/>
      <c r="BB38978" s="80"/>
    </row>
    <row r="38979" spans="9:54" x14ac:dyDescent="0.25">
      <c r="I38979" s="80"/>
      <c r="AX38979" s="80"/>
      <c r="AY38979" s="80"/>
      <c r="AZ38979" s="80"/>
      <c r="BA38979" s="80"/>
      <c r="BB38979" s="80"/>
    </row>
    <row r="38980" spans="9:54" x14ac:dyDescent="0.25">
      <c r="I38980" s="80"/>
      <c r="AX38980" s="80"/>
      <c r="AY38980" s="80"/>
      <c r="AZ38980" s="80"/>
      <c r="BA38980" s="80"/>
      <c r="BB38980" s="80"/>
    </row>
    <row r="38981" spans="9:54" x14ac:dyDescent="0.25">
      <c r="I38981" s="80"/>
      <c r="AX38981" s="80"/>
      <c r="AY38981" s="80"/>
      <c r="AZ38981" s="80"/>
      <c r="BA38981" s="80"/>
      <c r="BB38981" s="80"/>
    </row>
    <row r="38982" spans="9:54" x14ac:dyDescent="0.25">
      <c r="I38982" s="80"/>
      <c r="AX38982" s="80"/>
      <c r="AY38982" s="80"/>
      <c r="AZ38982" s="80"/>
      <c r="BA38982" s="80"/>
      <c r="BB38982" s="80"/>
    </row>
    <row r="38983" spans="9:54" x14ac:dyDescent="0.25">
      <c r="I38983" s="80"/>
      <c r="AX38983" s="80"/>
      <c r="AY38983" s="80"/>
      <c r="AZ38983" s="80"/>
      <c r="BA38983" s="80"/>
      <c r="BB38983" s="80"/>
    </row>
    <row r="38984" spans="9:54" x14ac:dyDescent="0.25">
      <c r="I38984" s="80"/>
      <c r="AX38984" s="80"/>
      <c r="AY38984" s="80"/>
      <c r="AZ38984" s="80"/>
      <c r="BA38984" s="80"/>
      <c r="BB38984" s="80"/>
    </row>
    <row r="38985" spans="9:54" x14ac:dyDescent="0.25">
      <c r="I38985" s="80"/>
      <c r="AX38985" s="80"/>
      <c r="AY38985" s="80"/>
      <c r="AZ38985" s="80"/>
      <c r="BA38985" s="80"/>
      <c r="BB38985" s="80"/>
    </row>
    <row r="38986" spans="9:54" x14ac:dyDescent="0.25">
      <c r="I38986" s="80"/>
      <c r="AX38986" s="80"/>
      <c r="AY38986" s="80"/>
      <c r="AZ38986" s="80"/>
      <c r="BA38986" s="80"/>
      <c r="BB38986" s="80"/>
    </row>
    <row r="38987" spans="9:54" x14ac:dyDescent="0.25">
      <c r="I38987" s="80"/>
      <c r="AX38987" s="80"/>
      <c r="AY38987" s="80"/>
      <c r="AZ38987" s="80"/>
      <c r="BA38987" s="80"/>
      <c r="BB38987" s="80"/>
    </row>
    <row r="38988" spans="9:54" x14ac:dyDescent="0.25">
      <c r="I38988" s="80"/>
      <c r="AX38988" s="80"/>
      <c r="AY38988" s="80"/>
      <c r="AZ38988" s="80"/>
      <c r="BA38988" s="80"/>
      <c r="BB38988" s="80"/>
    </row>
    <row r="38989" spans="9:54" x14ac:dyDescent="0.25">
      <c r="I38989" s="80"/>
      <c r="AX38989" s="80"/>
      <c r="AY38989" s="80"/>
      <c r="AZ38989" s="80"/>
      <c r="BA38989" s="80"/>
      <c r="BB38989" s="80"/>
    </row>
    <row r="38990" spans="9:54" x14ac:dyDescent="0.25">
      <c r="I38990" s="80"/>
      <c r="AX38990" s="80"/>
      <c r="AY38990" s="80"/>
      <c r="AZ38990" s="80"/>
      <c r="BA38990" s="80"/>
      <c r="BB38990" s="80"/>
    </row>
    <row r="38991" spans="9:54" x14ac:dyDescent="0.25">
      <c r="I38991" s="80"/>
      <c r="AX38991" s="80"/>
      <c r="AY38991" s="80"/>
      <c r="AZ38991" s="80"/>
      <c r="BA38991" s="80"/>
      <c r="BB38991" s="80"/>
    </row>
    <row r="38992" spans="9:54" x14ac:dyDescent="0.25">
      <c r="I38992" s="80"/>
      <c r="AX38992" s="80"/>
      <c r="AY38992" s="80"/>
      <c r="AZ38992" s="80"/>
      <c r="BA38992" s="80"/>
      <c r="BB38992" s="80"/>
    </row>
    <row r="38993" spans="9:54" x14ac:dyDescent="0.25">
      <c r="I38993" s="80"/>
      <c r="AX38993" s="80"/>
      <c r="AY38993" s="80"/>
      <c r="AZ38993" s="80"/>
      <c r="BA38993" s="80"/>
      <c r="BB38993" s="80"/>
    </row>
    <row r="38994" spans="9:54" x14ac:dyDescent="0.25">
      <c r="I38994" s="80"/>
      <c r="AX38994" s="80"/>
      <c r="AY38994" s="80"/>
      <c r="AZ38994" s="80"/>
      <c r="BA38994" s="80"/>
      <c r="BB38994" s="80"/>
    </row>
    <row r="38995" spans="9:54" x14ac:dyDescent="0.25">
      <c r="I38995" s="80"/>
      <c r="AX38995" s="80"/>
      <c r="AY38995" s="80"/>
      <c r="AZ38995" s="80"/>
      <c r="BA38995" s="80"/>
      <c r="BB38995" s="80"/>
    </row>
    <row r="38996" spans="9:54" x14ac:dyDescent="0.25">
      <c r="I38996" s="80"/>
      <c r="AX38996" s="80"/>
      <c r="AY38996" s="80"/>
      <c r="AZ38996" s="80"/>
      <c r="BA38996" s="80"/>
      <c r="BB38996" s="80"/>
    </row>
    <row r="38997" spans="9:54" x14ac:dyDescent="0.25">
      <c r="I38997" s="80"/>
      <c r="AX38997" s="80"/>
      <c r="AY38997" s="80"/>
      <c r="AZ38997" s="80"/>
      <c r="BA38997" s="80"/>
      <c r="BB38997" s="80"/>
    </row>
    <row r="38998" spans="9:54" x14ac:dyDescent="0.25">
      <c r="I38998" s="80"/>
      <c r="AX38998" s="80"/>
      <c r="AY38998" s="80"/>
      <c r="AZ38998" s="80"/>
      <c r="BA38998" s="80"/>
      <c r="BB38998" s="80"/>
    </row>
    <row r="38999" spans="9:54" x14ac:dyDescent="0.25">
      <c r="I38999" s="80"/>
      <c r="AX38999" s="80"/>
      <c r="AY38999" s="80"/>
      <c r="AZ38999" s="80"/>
      <c r="BA38999" s="80"/>
      <c r="BB38999" s="80"/>
    </row>
    <row r="39000" spans="9:54" x14ac:dyDescent="0.25">
      <c r="I39000" s="80"/>
      <c r="AX39000" s="80"/>
      <c r="AY39000" s="80"/>
      <c r="AZ39000" s="80"/>
      <c r="BA39000" s="80"/>
      <c r="BB39000" s="80"/>
    </row>
    <row r="39001" spans="9:54" x14ac:dyDescent="0.25">
      <c r="I39001" s="80"/>
      <c r="AX39001" s="80"/>
      <c r="AY39001" s="80"/>
      <c r="AZ39001" s="80"/>
      <c r="BA39001" s="80"/>
      <c r="BB39001" s="80"/>
    </row>
    <row r="39002" spans="9:54" x14ac:dyDescent="0.25">
      <c r="I39002" s="80"/>
      <c r="AX39002" s="80"/>
      <c r="AY39002" s="80"/>
      <c r="AZ39002" s="80"/>
      <c r="BA39002" s="80"/>
      <c r="BB39002" s="80"/>
    </row>
    <row r="39003" spans="9:54" x14ac:dyDescent="0.25">
      <c r="I39003" s="80"/>
      <c r="AX39003" s="80"/>
      <c r="AY39003" s="80"/>
      <c r="AZ39003" s="80"/>
      <c r="BA39003" s="80"/>
      <c r="BB39003" s="80"/>
    </row>
    <row r="39004" spans="9:54" x14ac:dyDescent="0.25">
      <c r="I39004" s="80"/>
      <c r="AX39004" s="80"/>
      <c r="AY39004" s="80"/>
      <c r="AZ39004" s="80"/>
      <c r="BA39004" s="80"/>
      <c r="BB39004" s="80"/>
    </row>
    <row r="39005" spans="9:54" x14ac:dyDescent="0.25">
      <c r="I39005" s="80"/>
      <c r="AX39005" s="80"/>
      <c r="AY39005" s="80"/>
      <c r="AZ39005" s="80"/>
      <c r="BA39005" s="80"/>
      <c r="BB39005" s="80"/>
    </row>
    <row r="39006" spans="9:54" x14ac:dyDescent="0.25">
      <c r="I39006" s="80"/>
      <c r="AX39006" s="80"/>
      <c r="AY39006" s="80"/>
      <c r="AZ39006" s="80"/>
      <c r="BA39006" s="80"/>
      <c r="BB39006" s="80"/>
    </row>
    <row r="39007" spans="9:54" x14ac:dyDescent="0.25">
      <c r="I39007" s="80"/>
      <c r="AX39007" s="80"/>
      <c r="AY39007" s="80"/>
      <c r="AZ39007" s="80"/>
      <c r="BA39007" s="80"/>
      <c r="BB39007" s="80"/>
    </row>
    <row r="39008" spans="9:54" x14ac:dyDescent="0.25">
      <c r="I39008" s="80"/>
      <c r="AX39008" s="80"/>
      <c r="AY39008" s="80"/>
      <c r="AZ39008" s="80"/>
      <c r="BA39008" s="80"/>
      <c r="BB39008" s="80"/>
    </row>
    <row r="39009" spans="9:54" x14ac:dyDescent="0.25">
      <c r="I39009" s="80"/>
      <c r="AX39009" s="80"/>
      <c r="AY39009" s="80"/>
      <c r="AZ39009" s="80"/>
      <c r="BA39009" s="80"/>
      <c r="BB39009" s="80"/>
    </row>
    <row r="39010" spans="9:54" x14ac:dyDescent="0.25">
      <c r="I39010" s="80"/>
      <c r="AX39010" s="80"/>
      <c r="AY39010" s="80"/>
      <c r="AZ39010" s="80"/>
      <c r="BA39010" s="80"/>
      <c r="BB39010" s="80"/>
    </row>
    <row r="39011" spans="9:54" x14ac:dyDescent="0.25">
      <c r="I39011" s="80"/>
      <c r="AX39011" s="80"/>
      <c r="AY39011" s="80"/>
      <c r="AZ39011" s="80"/>
      <c r="BA39011" s="80"/>
      <c r="BB39011" s="80"/>
    </row>
    <row r="39012" spans="9:54" x14ac:dyDescent="0.25">
      <c r="I39012" s="80"/>
      <c r="AX39012" s="80"/>
      <c r="AY39012" s="80"/>
      <c r="AZ39012" s="80"/>
      <c r="BA39012" s="80"/>
      <c r="BB39012" s="80"/>
    </row>
    <row r="39013" spans="9:54" x14ac:dyDescent="0.25">
      <c r="I39013" s="80"/>
      <c r="AX39013" s="80"/>
      <c r="AY39013" s="80"/>
      <c r="AZ39013" s="80"/>
      <c r="BA39013" s="80"/>
      <c r="BB39013" s="80"/>
    </row>
    <row r="39014" spans="9:54" x14ac:dyDescent="0.25">
      <c r="I39014" s="80"/>
      <c r="AX39014" s="80"/>
      <c r="AY39014" s="80"/>
      <c r="AZ39014" s="80"/>
      <c r="BA39014" s="80"/>
      <c r="BB39014" s="80"/>
    </row>
    <row r="39015" spans="9:54" x14ac:dyDescent="0.25">
      <c r="I39015" s="80"/>
      <c r="AX39015" s="80"/>
      <c r="AY39015" s="80"/>
      <c r="AZ39015" s="80"/>
      <c r="BA39015" s="80"/>
      <c r="BB39015" s="80"/>
    </row>
    <row r="39016" spans="9:54" x14ac:dyDescent="0.25">
      <c r="I39016" s="80"/>
      <c r="AX39016" s="80"/>
      <c r="AY39016" s="80"/>
      <c r="AZ39016" s="80"/>
      <c r="BA39016" s="80"/>
      <c r="BB39016" s="80"/>
    </row>
    <row r="39017" spans="9:54" x14ac:dyDescent="0.25">
      <c r="I39017" s="80"/>
      <c r="AX39017" s="80"/>
      <c r="AY39017" s="80"/>
      <c r="AZ39017" s="80"/>
      <c r="BA39017" s="80"/>
      <c r="BB39017" s="80"/>
    </row>
    <row r="39018" spans="9:54" x14ac:dyDescent="0.25">
      <c r="I39018" s="80"/>
      <c r="AX39018" s="80"/>
      <c r="AY39018" s="80"/>
      <c r="AZ39018" s="80"/>
      <c r="BA39018" s="80"/>
      <c r="BB39018" s="80"/>
    </row>
    <row r="39019" spans="9:54" x14ac:dyDescent="0.25">
      <c r="I39019" s="80"/>
      <c r="AX39019" s="80"/>
      <c r="AY39019" s="80"/>
      <c r="AZ39019" s="80"/>
      <c r="BA39019" s="80"/>
      <c r="BB39019" s="80"/>
    </row>
    <row r="39020" spans="9:54" x14ac:dyDescent="0.25">
      <c r="I39020" s="80"/>
      <c r="AX39020" s="80"/>
      <c r="AY39020" s="80"/>
      <c r="AZ39020" s="80"/>
      <c r="BA39020" s="80"/>
      <c r="BB39020" s="80"/>
    </row>
    <row r="39021" spans="9:54" x14ac:dyDescent="0.25">
      <c r="I39021" s="80"/>
      <c r="AX39021" s="80"/>
      <c r="AY39021" s="80"/>
      <c r="AZ39021" s="80"/>
      <c r="BA39021" s="80"/>
      <c r="BB39021" s="80"/>
    </row>
    <row r="39022" spans="9:54" x14ac:dyDescent="0.25">
      <c r="I39022" s="80"/>
      <c r="AX39022" s="80"/>
      <c r="AY39022" s="80"/>
      <c r="AZ39022" s="80"/>
      <c r="BA39022" s="80"/>
      <c r="BB39022" s="80"/>
    </row>
    <row r="39023" spans="9:54" x14ac:dyDescent="0.25">
      <c r="I39023" s="80"/>
      <c r="AX39023" s="80"/>
      <c r="AY39023" s="80"/>
      <c r="AZ39023" s="80"/>
      <c r="BA39023" s="80"/>
      <c r="BB39023" s="80"/>
    </row>
    <row r="39024" spans="9:54" x14ac:dyDescent="0.25">
      <c r="I39024" s="80"/>
      <c r="AX39024" s="80"/>
      <c r="AY39024" s="80"/>
      <c r="AZ39024" s="80"/>
      <c r="BA39024" s="80"/>
      <c r="BB39024" s="80"/>
    </row>
    <row r="39025" spans="9:54" x14ac:dyDescent="0.25">
      <c r="I39025" s="80"/>
      <c r="AX39025" s="80"/>
      <c r="AY39025" s="80"/>
      <c r="AZ39025" s="80"/>
      <c r="BA39025" s="80"/>
      <c r="BB39025" s="80"/>
    </row>
    <row r="39026" spans="9:54" x14ac:dyDescent="0.25">
      <c r="I39026" s="80"/>
      <c r="AX39026" s="80"/>
      <c r="AY39026" s="80"/>
      <c r="AZ39026" s="80"/>
      <c r="BA39026" s="80"/>
      <c r="BB39026" s="80"/>
    </row>
    <row r="39027" spans="9:54" x14ac:dyDescent="0.25">
      <c r="I39027" s="80"/>
      <c r="AX39027" s="80"/>
      <c r="AY39027" s="80"/>
      <c r="AZ39027" s="80"/>
      <c r="BA39027" s="80"/>
      <c r="BB39027" s="80"/>
    </row>
    <row r="39028" spans="9:54" x14ac:dyDescent="0.25">
      <c r="I39028" s="80"/>
      <c r="AX39028" s="80"/>
      <c r="AY39028" s="80"/>
      <c r="AZ39028" s="80"/>
      <c r="BA39028" s="80"/>
      <c r="BB39028" s="80"/>
    </row>
    <row r="39029" spans="9:54" x14ac:dyDescent="0.25">
      <c r="I39029" s="80"/>
      <c r="AX39029" s="80"/>
      <c r="AY39029" s="80"/>
      <c r="AZ39029" s="80"/>
      <c r="BA39029" s="80"/>
      <c r="BB39029" s="80"/>
    </row>
    <row r="39030" spans="9:54" x14ac:dyDescent="0.25">
      <c r="I39030" s="80"/>
      <c r="AX39030" s="80"/>
      <c r="AY39030" s="80"/>
      <c r="AZ39030" s="80"/>
      <c r="BA39030" s="80"/>
      <c r="BB39030" s="80"/>
    </row>
    <row r="39031" spans="9:54" x14ac:dyDescent="0.25">
      <c r="I39031" s="80"/>
      <c r="AX39031" s="80"/>
      <c r="AY39031" s="80"/>
      <c r="AZ39031" s="80"/>
      <c r="BA39031" s="80"/>
      <c r="BB39031" s="80"/>
    </row>
    <row r="39032" spans="9:54" x14ac:dyDescent="0.25">
      <c r="I39032" s="80"/>
      <c r="AX39032" s="80"/>
      <c r="AY39032" s="80"/>
      <c r="AZ39032" s="80"/>
      <c r="BA39032" s="80"/>
      <c r="BB39032" s="80"/>
    </row>
    <row r="39033" spans="9:54" x14ac:dyDescent="0.25">
      <c r="I39033" s="80"/>
      <c r="AX39033" s="80"/>
      <c r="AY39033" s="80"/>
      <c r="AZ39033" s="80"/>
      <c r="BA39033" s="80"/>
      <c r="BB39033" s="80"/>
    </row>
    <row r="39034" spans="9:54" x14ac:dyDescent="0.25">
      <c r="I39034" s="80"/>
      <c r="AX39034" s="80"/>
      <c r="AY39034" s="80"/>
      <c r="AZ39034" s="80"/>
      <c r="BA39034" s="80"/>
      <c r="BB39034" s="80"/>
    </row>
    <row r="39035" spans="9:54" x14ac:dyDescent="0.25">
      <c r="I39035" s="80"/>
      <c r="AX39035" s="80"/>
      <c r="AY39035" s="80"/>
      <c r="AZ39035" s="80"/>
      <c r="BA39035" s="80"/>
      <c r="BB39035" s="80"/>
    </row>
    <row r="39036" spans="9:54" x14ac:dyDescent="0.25">
      <c r="I39036" s="80"/>
      <c r="AX39036" s="80"/>
      <c r="AY39036" s="80"/>
      <c r="AZ39036" s="80"/>
      <c r="BA39036" s="80"/>
      <c r="BB39036" s="80"/>
    </row>
    <row r="39037" spans="9:54" x14ac:dyDescent="0.25">
      <c r="I39037" s="80"/>
      <c r="AX39037" s="80"/>
      <c r="AY39037" s="80"/>
      <c r="AZ39037" s="80"/>
      <c r="BA39037" s="80"/>
      <c r="BB39037" s="80"/>
    </row>
    <row r="39038" spans="9:54" x14ac:dyDescent="0.25">
      <c r="I39038" s="80"/>
      <c r="AX39038" s="80"/>
      <c r="AY39038" s="80"/>
      <c r="AZ39038" s="80"/>
      <c r="BA39038" s="80"/>
      <c r="BB39038" s="80"/>
    </row>
    <row r="39039" spans="9:54" x14ac:dyDescent="0.25">
      <c r="I39039" s="80"/>
      <c r="AX39039" s="80"/>
      <c r="AY39039" s="80"/>
      <c r="AZ39039" s="80"/>
      <c r="BA39039" s="80"/>
      <c r="BB39039" s="80"/>
    </row>
    <row r="39040" spans="9:54" x14ac:dyDescent="0.25">
      <c r="I39040" s="80"/>
      <c r="AX39040" s="80"/>
      <c r="AY39040" s="80"/>
      <c r="AZ39040" s="80"/>
      <c r="BA39040" s="80"/>
      <c r="BB39040" s="80"/>
    </row>
    <row r="39041" spans="9:54" x14ac:dyDescent="0.25">
      <c r="I39041" s="80"/>
      <c r="AX39041" s="80"/>
      <c r="AY39041" s="80"/>
      <c r="AZ39041" s="80"/>
      <c r="BA39041" s="80"/>
      <c r="BB39041" s="80"/>
    </row>
    <row r="39042" spans="9:54" x14ac:dyDescent="0.25">
      <c r="I39042" s="80"/>
      <c r="AX39042" s="80"/>
      <c r="AY39042" s="80"/>
      <c r="AZ39042" s="80"/>
      <c r="BA39042" s="80"/>
      <c r="BB39042" s="80"/>
    </row>
    <row r="39043" spans="9:54" x14ac:dyDescent="0.25">
      <c r="I39043" s="80"/>
      <c r="AX39043" s="80"/>
      <c r="AY39043" s="80"/>
      <c r="AZ39043" s="80"/>
      <c r="BA39043" s="80"/>
      <c r="BB39043" s="80"/>
    </row>
    <row r="39044" spans="9:54" x14ac:dyDescent="0.25">
      <c r="I39044" s="80"/>
      <c r="AX39044" s="80"/>
      <c r="AY39044" s="80"/>
      <c r="AZ39044" s="80"/>
      <c r="BA39044" s="80"/>
      <c r="BB39044" s="80"/>
    </row>
    <row r="39045" spans="9:54" x14ac:dyDescent="0.25">
      <c r="I39045" s="80"/>
      <c r="AX39045" s="80"/>
      <c r="AY39045" s="80"/>
      <c r="AZ39045" s="80"/>
      <c r="BA39045" s="80"/>
      <c r="BB39045" s="80"/>
    </row>
    <row r="39046" spans="9:54" x14ac:dyDescent="0.25">
      <c r="I39046" s="80"/>
      <c r="AX39046" s="80"/>
      <c r="AY39046" s="80"/>
      <c r="AZ39046" s="80"/>
      <c r="BA39046" s="80"/>
      <c r="BB39046" s="80"/>
    </row>
    <row r="39047" spans="9:54" x14ac:dyDescent="0.25">
      <c r="I39047" s="80"/>
      <c r="AX39047" s="80"/>
      <c r="AY39047" s="80"/>
      <c r="AZ39047" s="80"/>
      <c r="BA39047" s="80"/>
      <c r="BB39047" s="80"/>
    </row>
    <row r="39048" spans="9:54" x14ac:dyDescent="0.25">
      <c r="I39048" s="80"/>
      <c r="AX39048" s="80"/>
      <c r="AY39048" s="80"/>
      <c r="AZ39048" s="80"/>
      <c r="BA39048" s="80"/>
      <c r="BB39048" s="80"/>
    </row>
    <row r="39049" spans="9:54" x14ac:dyDescent="0.25">
      <c r="I39049" s="80"/>
      <c r="AX39049" s="80"/>
      <c r="AY39049" s="80"/>
      <c r="AZ39049" s="80"/>
      <c r="BA39049" s="80"/>
      <c r="BB39049" s="80"/>
    </row>
    <row r="39050" spans="9:54" x14ac:dyDescent="0.25">
      <c r="I39050" s="80"/>
      <c r="AX39050" s="80"/>
      <c r="AY39050" s="80"/>
      <c r="AZ39050" s="80"/>
      <c r="BA39050" s="80"/>
      <c r="BB39050" s="80"/>
    </row>
    <row r="39051" spans="9:54" x14ac:dyDescent="0.25">
      <c r="I39051" s="80"/>
      <c r="AX39051" s="80"/>
      <c r="AY39051" s="80"/>
      <c r="AZ39051" s="80"/>
      <c r="BA39051" s="80"/>
      <c r="BB39051" s="80"/>
    </row>
    <row r="39052" spans="9:54" x14ac:dyDescent="0.25">
      <c r="I39052" s="80"/>
      <c r="AX39052" s="80"/>
      <c r="AY39052" s="80"/>
      <c r="AZ39052" s="80"/>
      <c r="BA39052" s="80"/>
      <c r="BB39052" s="80"/>
    </row>
    <row r="39053" spans="9:54" x14ac:dyDescent="0.25">
      <c r="I39053" s="80"/>
      <c r="AX39053" s="80"/>
      <c r="AY39053" s="80"/>
      <c r="AZ39053" s="80"/>
      <c r="BA39053" s="80"/>
      <c r="BB39053" s="80"/>
    </row>
    <row r="39054" spans="9:54" x14ac:dyDescent="0.25">
      <c r="I39054" s="80"/>
      <c r="AX39054" s="80"/>
      <c r="AY39054" s="80"/>
      <c r="AZ39054" s="80"/>
      <c r="BA39054" s="80"/>
      <c r="BB39054" s="80"/>
    </row>
    <row r="39055" spans="9:54" x14ac:dyDescent="0.25">
      <c r="I39055" s="80"/>
      <c r="AX39055" s="80"/>
      <c r="AY39055" s="80"/>
      <c r="AZ39055" s="80"/>
      <c r="BA39055" s="80"/>
      <c r="BB39055" s="80"/>
    </row>
    <row r="39056" spans="9:54" x14ac:dyDescent="0.25">
      <c r="I39056" s="80"/>
      <c r="AX39056" s="80"/>
      <c r="AY39056" s="80"/>
      <c r="AZ39056" s="80"/>
      <c r="BA39056" s="80"/>
      <c r="BB39056" s="80"/>
    </row>
    <row r="39057" spans="9:54" x14ac:dyDescent="0.25">
      <c r="I39057" s="80"/>
      <c r="AX39057" s="80"/>
      <c r="AY39057" s="80"/>
      <c r="AZ39057" s="80"/>
      <c r="BA39057" s="80"/>
      <c r="BB39057" s="80"/>
    </row>
    <row r="39058" spans="9:54" x14ac:dyDescent="0.25">
      <c r="I39058" s="80"/>
      <c r="AX39058" s="80"/>
      <c r="AY39058" s="80"/>
      <c r="AZ39058" s="80"/>
      <c r="BA39058" s="80"/>
      <c r="BB39058" s="80"/>
    </row>
    <row r="39059" spans="9:54" x14ac:dyDescent="0.25">
      <c r="I39059" s="80"/>
      <c r="AX39059" s="80"/>
      <c r="AY39059" s="80"/>
      <c r="AZ39059" s="80"/>
      <c r="BA39059" s="80"/>
      <c r="BB39059" s="80"/>
    </row>
    <row r="39060" spans="9:54" x14ac:dyDescent="0.25">
      <c r="I39060" s="80"/>
      <c r="AX39060" s="80"/>
      <c r="AY39060" s="80"/>
      <c r="AZ39060" s="80"/>
      <c r="BA39060" s="80"/>
      <c r="BB39060" s="80"/>
    </row>
    <row r="39061" spans="9:54" x14ac:dyDescent="0.25">
      <c r="I39061" s="80"/>
      <c r="AX39061" s="80"/>
      <c r="AY39061" s="80"/>
      <c r="AZ39061" s="80"/>
      <c r="BA39061" s="80"/>
      <c r="BB39061" s="80"/>
    </row>
    <row r="39062" spans="9:54" x14ac:dyDescent="0.25">
      <c r="I39062" s="80"/>
      <c r="AX39062" s="80"/>
      <c r="AY39062" s="80"/>
      <c r="AZ39062" s="80"/>
      <c r="BA39062" s="80"/>
      <c r="BB39062" s="80"/>
    </row>
    <row r="39063" spans="9:54" x14ac:dyDescent="0.25">
      <c r="I39063" s="80"/>
      <c r="AX39063" s="80"/>
      <c r="AY39063" s="80"/>
      <c r="AZ39063" s="80"/>
      <c r="BA39063" s="80"/>
      <c r="BB39063" s="80"/>
    </row>
    <row r="39064" spans="9:54" x14ac:dyDescent="0.25">
      <c r="I39064" s="80"/>
      <c r="AX39064" s="80"/>
      <c r="AY39064" s="80"/>
      <c r="AZ39064" s="80"/>
      <c r="BA39064" s="80"/>
      <c r="BB39064" s="80"/>
    </row>
    <row r="39065" spans="9:54" x14ac:dyDescent="0.25">
      <c r="I39065" s="80"/>
      <c r="AX39065" s="80"/>
      <c r="AY39065" s="80"/>
      <c r="AZ39065" s="80"/>
      <c r="BA39065" s="80"/>
      <c r="BB39065" s="80"/>
    </row>
    <row r="39066" spans="9:54" x14ac:dyDescent="0.25">
      <c r="I39066" s="80"/>
      <c r="AX39066" s="80"/>
      <c r="AY39066" s="80"/>
      <c r="AZ39066" s="80"/>
      <c r="BA39066" s="80"/>
      <c r="BB39066" s="80"/>
    </row>
    <row r="39067" spans="9:54" x14ac:dyDescent="0.25">
      <c r="I39067" s="80"/>
      <c r="AX39067" s="80"/>
      <c r="AY39067" s="80"/>
      <c r="AZ39067" s="80"/>
      <c r="BA39067" s="80"/>
      <c r="BB39067" s="80"/>
    </row>
    <row r="39068" spans="9:54" x14ac:dyDescent="0.25">
      <c r="I39068" s="80"/>
      <c r="AX39068" s="80"/>
      <c r="AY39068" s="80"/>
      <c r="AZ39068" s="80"/>
      <c r="BA39068" s="80"/>
      <c r="BB39068" s="80"/>
    </row>
    <row r="39069" spans="9:54" x14ac:dyDescent="0.25">
      <c r="I39069" s="80"/>
      <c r="AX39069" s="80"/>
      <c r="AY39069" s="80"/>
      <c r="AZ39069" s="80"/>
      <c r="BA39069" s="80"/>
      <c r="BB39069" s="80"/>
    </row>
    <row r="39070" spans="9:54" x14ac:dyDescent="0.25">
      <c r="I39070" s="80"/>
      <c r="AX39070" s="80"/>
      <c r="AY39070" s="80"/>
      <c r="AZ39070" s="80"/>
      <c r="BA39070" s="80"/>
      <c r="BB39070" s="80"/>
    </row>
    <row r="39071" spans="9:54" x14ac:dyDescent="0.25">
      <c r="I39071" s="80"/>
      <c r="AX39071" s="80"/>
      <c r="AY39071" s="80"/>
      <c r="AZ39071" s="80"/>
      <c r="BA39071" s="80"/>
      <c r="BB39071" s="80"/>
    </row>
    <row r="39072" spans="9:54" x14ac:dyDescent="0.25">
      <c r="I39072" s="80"/>
      <c r="AX39072" s="80"/>
      <c r="AY39072" s="80"/>
      <c r="AZ39072" s="80"/>
      <c r="BA39072" s="80"/>
      <c r="BB39072" s="80"/>
    </row>
    <row r="39073" spans="9:54" x14ac:dyDescent="0.25">
      <c r="I39073" s="80"/>
      <c r="AX39073" s="80"/>
      <c r="AY39073" s="80"/>
      <c r="AZ39073" s="80"/>
      <c r="BA39073" s="80"/>
      <c r="BB39073" s="80"/>
    </row>
    <row r="39074" spans="9:54" x14ac:dyDescent="0.25">
      <c r="I39074" s="80"/>
      <c r="AX39074" s="80"/>
      <c r="AY39074" s="80"/>
      <c r="AZ39074" s="80"/>
      <c r="BA39074" s="80"/>
      <c r="BB39074" s="80"/>
    </row>
    <row r="39075" spans="9:54" x14ac:dyDescent="0.25">
      <c r="I39075" s="80"/>
      <c r="AX39075" s="80"/>
      <c r="AY39075" s="80"/>
      <c r="AZ39075" s="80"/>
      <c r="BA39075" s="80"/>
      <c r="BB39075" s="80"/>
    </row>
    <row r="39076" spans="9:54" x14ac:dyDescent="0.25">
      <c r="I39076" s="80"/>
      <c r="AX39076" s="80"/>
      <c r="AY39076" s="80"/>
      <c r="AZ39076" s="80"/>
      <c r="BA39076" s="80"/>
      <c r="BB39076" s="80"/>
    </row>
    <row r="39077" spans="9:54" x14ac:dyDescent="0.25">
      <c r="I39077" s="80"/>
      <c r="AX39077" s="80"/>
      <c r="AY39077" s="80"/>
      <c r="AZ39077" s="80"/>
      <c r="BA39077" s="80"/>
      <c r="BB39077" s="80"/>
    </row>
    <row r="39078" spans="9:54" x14ac:dyDescent="0.25">
      <c r="I39078" s="80"/>
      <c r="AX39078" s="80"/>
      <c r="AY39078" s="80"/>
      <c r="AZ39078" s="80"/>
      <c r="BA39078" s="80"/>
      <c r="BB39078" s="80"/>
    </row>
    <row r="39079" spans="9:54" x14ac:dyDescent="0.25">
      <c r="I39079" s="80"/>
      <c r="AX39079" s="80"/>
      <c r="AY39079" s="80"/>
      <c r="AZ39079" s="80"/>
      <c r="BA39079" s="80"/>
      <c r="BB39079" s="80"/>
    </row>
    <row r="39080" spans="9:54" x14ac:dyDescent="0.25">
      <c r="I39080" s="80"/>
      <c r="AX39080" s="80"/>
      <c r="AY39080" s="80"/>
      <c r="AZ39080" s="80"/>
      <c r="BA39080" s="80"/>
      <c r="BB39080" s="80"/>
    </row>
    <row r="39081" spans="9:54" x14ac:dyDescent="0.25">
      <c r="I39081" s="80"/>
      <c r="AX39081" s="80"/>
      <c r="AY39081" s="80"/>
      <c r="AZ39081" s="80"/>
      <c r="BA39081" s="80"/>
      <c r="BB39081" s="80"/>
    </row>
    <row r="39082" spans="9:54" x14ac:dyDescent="0.25">
      <c r="I39082" s="80"/>
      <c r="AX39082" s="80"/>
      <c r="AY39082" s="80"/>
      <c r="AZ39082" s="80"/>
      <c r="BA39082" s="80"/>
      <c r="BB39082" s="80"/>
    </row>
    <row r="39083" spans="9:54" x14ac:dyDescent="0.25">
      <c r="I39083" s="80"/>
      <c r="AX39083" s="80"/>
      <c r="AY39083" s="80"/>
      <c r="AZ39083" s="80"/>
      <c r="BA39083" s="80"/>
      <c r="BB39083" s="80"/>
    </row>
    <row r="39084" spans="9:54" x14ac:dyDescent="0.25">
      <c r="I39084" s="80"/>
      <c r="AX39084" s="80"/>
      <c r="AY39084" s="80"/>
      <c r="AZ39084" s="80"/>
      <c r="BA39084" s="80"/>
      <c r="BB39084" s="80"/>
    </row>
    <row r="39085" spans="9:54" x14ac:dyDescent="0.25">
      <c r="I39085" s="80"/>
      <c r="AX39085" s="80"/>
      <c r="AY39085" s="80"/>
      <c r="AZ39085" s="80"/>
      <c r="BA39085" s="80"/>
      <c r="BB39085" s="80"/>
    </row>
    <row r="39086" spans="9:54" x14ac:dyDescent="0.25">
      <c r="I39086" s="80"/>
      <c r="AX39086" s="80"/>
      <c r="AY39086" s="80"/>
      <c r="AZ39086" s="80"/>
      <c r="BA39086" s="80"/>
      <c r="BB39086" s="80"/>
    </row>
    <row r="39087" spans="9:54" x14ac:dyDescent="0.25">
      <c r="I39087" s="80"/>
      <c r="AX39087" s="80"/>
      <c r="AY39087" s="80"/>
      <c r="AZ39087" s="80"/>
      <c r="BA39087" s="80"/>
      <c r="BB39087" s="80"/>
    </row>
    <row r="39088" spans="9:54" x14ac:dyDescent="0.25">
      <c r="I39088" s="80"/>
      <c r="AX39088" s="80"/>
      <c r="AY39088" s="80"/>
      <c r="AZ39088" s="80"/>
      <c r="BA39088" s="80"/>
      <c r="BB39088" s="80"/>
    </row>
    <row r="39089" spans="9:54" x14ac:dyDescent="0.25">
      <c r="I39089" s="80"/>
      <c r="AX39089" s="80"/>
      <c r="AY39089" s="80"/>
      <c r="AZ39089" s="80"/>
      <c r="BA39089" s="80"/>
      <c r="BB39089" s="80"/>
    </row>
    <row r="39090" spans="9:54" x14ac:dyDescent="0.25">
      <c r="I39090" s="80"/>
      <c r="AX39090" s="80"/>
      <c r="AY39090" s="80"/>
      <c r="AZ39090" s="80"/>
      <c r="BA39090" s="80"/>
      <c r="BB39090" s="80"/>
    </row>
    <row r="39091" spans="9:54" x14ac:dyDescent="0.25">
      <c r="I39091" s="80"/>
      <c r="AX39091" s="80"/>
      <c r="AY39091" s="80"/>
      <c r="AZ39091" s="80"/>
      <c r="BA39091" s="80"/>
      <c r="BB39091" s="80"/>
    </row>
    <row r="39092" spans="9:54" x14ac:dyDescent="0.25">
      <c r="I39092" s="80"/>
      <c r="AX39092" s="80"/>
      <c r="AY39092" s="80"/>
      <c r="AZ39092" s="80"/>
      <c r="BA39092" s="80"/>
      <c r="BB39092" s="80"/>
    </row>
    <row r="39093" spans="9:54" x14ac:dyDescent="0.25">
      <c r="I39093" s="80"/>
      <c r="AX39093" s="80"/>
      <c r="AY39093" s="80"/>
      <c r="AZ39093" s="80"/>
      <c r="BA39093" s="80"/>
      <c r="BB39093" s="80"/>
    </row>
    <row r="39094" spans="9:54" x14ac:dyDescent="0.25">
      <c r="I39094" s="80"/>
      <c r="AX39094" s="80"/>
      <c r="AY39094" s="80"/>
      <c r="AZ39094" s="80"/>
      <c r="BA39094" s="80"/>
      <c r="BB39094" s="80"/>
    </row>
    <row r="39095" spans="9:54" x14ac:dyDescent="0.25">
      <c r="I39095" s="80"/>
      <c r="AX39095" s="80"/>
      <c r="AY39095" s="80"/>
      <c r="AZ39095" s="80"/>
      <c r="BA39095" s="80"/>
      <c r="BB39095" s="80"/>
    </row>
    <row r="39096" spans="9:54" x14ac:dyDescent="0.25">
      <c r="I39096" s="80"/>
      <c r="AX39096" s="80"/>
      <c r="AY39096" s="80"/>
      <c r="AZ39096" s="80"/>
      <c r="BA39096" s="80"/>
      <c r="BB39096" s="80"/>
    </row>
    <row r="39097" spans="9:54" x14ac:dyDescent="0.25">
      <c r="I39097" s="80"/>
      <c r="AX39097" s="80"/>
      <c r="AY39097" s="80"/>
      <c r="AZ39097" s="80"/>
      <c r="BA39097" s="80"/>
      <c r="BB39097" s="80"/>
    </row>
    <row r="39098" spans="9:54" x14ac:dyDescent="0.25">
      <c r="I39098" s="80"/>
      <c r="AX39098" s="80"/>
      <c r="AY39098" s="80"/>
      <c r="AZ39098" s="80"/>
      <c r="BA39098" s="80"/>
      <c r="BB39098" s="80"/>
    </row>
    <row r="39099" spans="9:54" x14ac:dyDescent="0.25">
      <c r="I39099" s="80"/>
      <c r="AX39099" s="80"/>
      <c r="AY39099" s="80"/>
      <c r="AZ39099" s="80"/>
      <c r="BA39099" s="80"/>
      <c r="BB39099" s="80"/>
    </row>
    <row r="39100" spans="9:54" x14ac:dyDescent="0.25">
      <c r="I39100" s="80"/>
      <c r="AX39100" s="80"/>
      <c r="AY39100" s="80"/>
      <c r="AZ39100" s="80"/>
      <c r="BA39100" s="80"/>
      <c r="BB39100" s="80"/>
    </row>
    <row r="39101" spans="9:54" x14ac:dyDescent="0.25">
      <c r="I39101" s="80"/>
      <c r="AX39101" s="80"/>
      <c r="AY39101" s="80"/>
      <c r="AZ39101" s="80"/>
      <c r="BA39101" s="80"/>
      <c r="BB39101" s="80"/>
    </row>
    <row r="39102" spans="9:54" x14ac:dyDescent="0.25">
      <c r="I39102" s="80"/>
      <c r="AX39102" s="80"/>
      <c r="AY39102" s="80"/>
      <c r="AZ39102" s="80"/>
      <c r="BA39102" s="80"/>
      <c r="BB39102" s="80"/>
    </row>
    <row r="39103" spans="9:54" x14ac:dyDescent="0.25">
      <c r="I39103" s="80"/>
      <c r="AX39103" s="80"/>
      <c r="AY39103" s="80"/>
      <c r="AZ39103" s="80"/>
      <c r="BA39103" s="80"/>
      <c r="BB39103" s="80"/>
    </row>
    <row r="39104" spans="9:54" x14ac:dyDescent="0.25">
      <c r="I39104" s="80"/>
      <c r="AX39104" s="80"/>
      <c r="AY39104" s="80"/>
      <c r="AZ39104" s="80"/>
      <c r="BA39104" s="80"/>
      <c r="BB39104" s="80"/>
    </row>
    <row r="39105" spans="9:54" x14ac:dyDescent="0.25">
      <c r="I39105" s="80"/>
      <c r="AX39105" s="80"/>
      <c r="AY39105" s="80"/>
      <c r="AZ39105" s="80"/>
      <c r="BA39105" s="80"/>
      <c r="BB39105" s="80"/>
    </row>
    <row r="39106" spans="9:54" x14ac:dyDescent="0.25">
      <c r="I39106" s="80"/>
      <c r="AX39106" s="80"/>
      <c r="AY39106" s="80"/>
      <c r="AZ39106" s="80"/>
      <c r="BA39106" s="80"/>
      <c r="BB39106" s="80"/>
    </row>
    <row r="39107" spans="9:54" x14ac:dyDescent="0.25">
      <c r="I39107" s="80"/>
      <c r="AX39107" s="80"/>
      <c r="AY39107" s="80"/>
      <c r="AZ39107" s="80"/>
      <c r="BA39107" s="80"/>
      <c r="BB39107" s="80"/>
    </row>
    <row r="39108" spans="9:54" x14ac:dyDescent="0.25">
      <c r="I39108" s="80"/>
      <c r="AX39108" s="80"/>
      <c r="AY39108" s="80"/>
      <c r="AZ39108" s="80"/>
      <c r="BA39108" s="80"/>
      <c r="BB39108" s="80"/>
    </row>
    <row r="39109" spans="9:54" x14ac:dyDescent="0.25">
      <c r="I39109" s="80"/>
      <c r="AX39109" s="80"/>
      <c r="AY39109" s="80"/>
      <c r="AZ39109" s="80"/>
      <c r="BA39109" s="80"/>
      <c r="BB39109" s="80"/>
    </row>
    <row r="39110" spans="9:54" x14ac:dyDescent="0.25">
      <c r="I39110" s="80"/>
      <c r="AX39110" s="80"/>
      <c r="AY39110" s="80"/>
      <c r="AZ39110" s="80"/>
      <c r="BA39110" s="80"/>
      <c r="BB39110" s="80"/>
    </row>
    <row r="39111" spans="9:54" x14ac:dyDescent="0.25">
      <c r="I39111" s="80"/>
      <c r="AX39111" s="80"/>
      <c r="AY39111" s="80"/>
      <c r="AZ39111" s="80"/>
      <c r="BA39111" s="80"/>
      <c r="BB39111" s="80"/>
    </row>
    <row r="39112" spans="9:54" x14ac:dyDescent="0.25">
      <c r="I39112" s="80"/>
      <c r="AX39112" s="80"/>
      <c r="AY39112" s="80"/>
      <c r="AZ39112" s="80"/>
      <c r="BA39112" s="80"/>
      <c r="BB39112" s="80"/>
    </row>
    <row r="39113" spans="9:54" x14ac:dyDescent="0.25">
      <c r="I39113" s="80"/>
      <c r="AX39113" s="80"/>
      <c r="AY39113" s="80"/>
      <c r="AZ39113" s="80"/>
      <c r="BA39113" s="80"/>
      <c r="BB39113" s="80"/>
    </row>
    <row r="39114" spans="9:54" x14ac:dyDescent="0.25">
      <c r="I39114" s="80"/>
      <c r="AX39114" s="80"/>
      <c r="AY39114" s="80"/>
      <c r="AZ39114" s="80"/>
      <c r="BA39114" s="80"/>
      <c r="BB39114" s="80"/>
    </row>
    <row r="39115" spans="9:54" x14ac:dyDescent="0.25">
      <c r="I39115" s="80"/>
      <c r="AX39115" s="80"/>
      <c r="AY39115" s="80"/>
      <c r="AZ39115" s="80"/>
      <c r="BA39115" s="80"/>
      <c r="BB39115" s="80"/>
    </row>
    <row r="39116" spans="9:54" x14ac:dyDescent="0.25">
      <c r="I39116" s="80"/>
      <c r="AX39116" s="80"/>
      <c r="AY39116" s="80"/>
      <c r="AZ39116" s="80"/>
      <c r="BA39116" s="80"/>
      <c r="BB39116" s="80"/>
    </row>
    <row r="39117" spans="9:54" x14ac:dyDescent="0.25">
      <c r="I39117" s="80"/>
      <c r="AX39117" s="80"/>
      <c r="AY39117" s="80"/>
      <c r="AZ39117" s="80"/>
      <c r="BA39117" s="80"/>
      <c r="BB39117" s="80"/>
    </row>
    <row r="39118" spans="9:54" x14ac:dyDescent="0.25">
      <c r="I39118" s="80"/>
      <c r="AX39118" s="80"/>
      <c r="AY39118" s="80"/>
      <c r="AZ39118" s="80"/>
      <c r="BA39118" s="80"/>
      <c r="BB39118" s="80"/>
    </row>
    <row r="39119" spans="9:54" x14ac:dyDescent="0.25">
      <c r="I39119" s="80"/>
      <c r="AX39119" s="80"/>
      <c r="AY39119" s="80"/>
      <c r="AZ39119" s="80"/>
      <c r="BA39119" s="80"/>
      <c r="BB39119" s="80"/>
    </row>
    <row r="39120" spans="9:54" x14ac:dyDescent="0.25">
      <c r="I39120" s="80"/>
      <c r="AX39120" s="80"/>
      <c r="AY39120" s="80"/>
      <c r="AZ39120" s="80"/>
      <c r="BA39120" s="80"/>
      <c r="BB39120" s="80"/>
    </row>
    <row r="39121" spans="9:54" x14ac:dyDescent="0.25">
      <c r="I39121" s="80"/>
      <c r="AX39121" s="80"/>
      <c r="AY39121" s="80"/>
      <c r="AZ39121" s="80"/>
      <c r="BA39121" s="80"/>
      <c r="BB39121" s="80"/>
    </row>
    <row r="39122" spans="9:54" x14ac:dyDescent="0.25">
      <c r="I39122" s="80"/>
      <c r="AX39122" s="80"/>
      <c r="AY39122" s="80"/>
      <c r="AZ39122" s="80"/>
      <c r="BA39122" s="80"/>
      <c r="BB39122" s="80"/>
    </row>
    <row r="39123" spans="9:54" x14ac:dyDescent="0.25">
      <c r="I39123" s="80"/>
      <c r="AX39123" s="80"/>
      <c r="AY39123" s="80"/>
      <c r="AZ39123" s="80"/>
      <c r="BA39123" s="80"/>
      <c r="BB39123" s="80"/>
    </row>
    <row r="39124" spans="9:54" x14ac:dyDescent="0.25">
      <c r="I39124" s="80"/>
      <c r="AX39124" s="80"/>
      <c r="AY39124" s="80"/>
      <c r="AZ39124" s="80"/>
      <c r="BA39124" s="80"/>
      <c r="BB39124" s="80"/>
    </row>
    <row r="39125" spans="9:54" x14ac:dyDescent="0.25">
      <c r="I39125" s="80"/>
      <c r="AX39125" s="80"/>
      <c r="AY39125" s="80"/>
      <c r="AZ39125" s="80"/>
      <c r="BA39125" s="80"/>
      <c r="BB39125" s="80"/>
    </row>
    <row r="39126" spans="9:54" x14ac:dyDescent="0.25">
      <c r="I39126" s="80"/>
      <c r="AX39126" s="80"/>
      <c r="AY39126" s="80"/>
      <c r="AZ39126" s="80"/>
      <c r="BA39126" s="80"/>
      <c r="BB39126" s="80"/>
    </row>
    <row r="39127" spans="9:54" x14ac:dyDescent="0.25">
      <c r="I39127" s="80"/>
      <c r="AX39127" s="80"/>
      <c r="AY39127" s="80"/>
      <c r="AZ39127" s="80"/>
      <c r="BA39127" s="80"/>
      <c r="BB39127" s="80"/>
    </row>
    <row r="39128" spans="9:54" x14ac:dyDescent="0.25">
      <c r="I39128" s="80"/>
      <c r="AX39128" s="80"/>
      <c r="AY39128" s="80"/>
      <c r="AZ39128" s="80"/>
      <c r="BA39128" s="80"/>
      <c r="BB39128" s="80"/>
    </row>
    <row r="39129" spans="9:54" x14ac:dyDescent="0.25">
      <c r="I39129" s="80"/>
      <c r="AX39129" s="80"/>
      <c r="AY39129" s="80"/>
      <c r="AZ39129" s="80"/>
      <c r="BA39129" s="80"/>
      <c r="BB39129" s="80"/>
    </row>
    <row r="39130" spans="9:54" x14ac:dyDescent="0.25">
      <c r="I39130" s="80"/>
      <c r="AX39130" s="80"/>
      <c r="AY39130" s="80"/>
      <c r="AZ39130" s="80"/>
      <c r="BA39130" s="80"/>
      <c r="BB39130" s="80"/>
    </row>
    <row r="39131" spans="9:54" x14ac:dyDescent="0.25">
      <c r="I39131" s="80"/>
      <c r="AX39131" s="80"/>
      <c r="AY39131" s="80"/>
      <c r="AZ39131" s="80"/>
      <c r="BA39131" s="80"/>
      <c r="BB39131" s="80"/>
    </row>
    <row r="39132" spans="9:54" x14ac:dyDescent="0.25">
      <c r="I39132" s="80"/>
      <c r="AX39132" s="80"/>
      <c r="AY39132" s="80"/>
      <c r="AZ39132" s="80"/>
      <c r="BA39132" s="80"/>
      <c r="BB39132" s="80"/>
    </row>
    <row r="39133" spans="9:54" x14ac:dyDescent="0.25">
      <c r="I39133" s="80"/>
      <c r="AX39133" s="80"/>
      <c r="AY39133" s="80"/>
      <c r="AZ39133" s="80"/>
      <c r="BA39133" s="80"/>
      <c r="BB39133" s="80"/>
    </row>
    <row r="39134" spans="9:54" x14ac:dyDescent="0.25">
      <c r="I39134" s="80"/>
      <c r="AX39134" s="80"/>
      <c r="AY39134" s="80"/>
      <c r="AZ39134" s="80"/>
      <c r="BA39134" s="80"/>
      <c r="BB39134" s="80"/>
    </row>
    <row r="39135" spans="9:54" x14ac:dyDescent="0.25">
      <c r="I39135" s="80"/>
      <c r="AX39135" s="80"/>
      <c r="AY39135" s="80"/>
      <c r="AZ39135" s="80"/>
      <c r="BA39135" s="80"/>
      <c r="BB39135" s="80"/>
    </row>
    <row r="39136" spans="9:54" x14ac:dyDescent="0.25">
      <c r="I39136" s="80"/>
      <c r="AX39136" s="80"/>
      <c r="AY39136" s="80"/>
      <c r="AZ39136" s="80"/>
      <c r="BA39136" s="80"/>
      <c r="BB39136" s="80"/>
    </row>
    <row r="39137" spans="9:54" x14ac:dyDescent="0.25">
      <c r="I39137" s="80"/>
      <c r="AX39137" s="80"/>
      <c r="AY39137" s="80"/>
      <c r="AZ39137" s="80"/>
      <c r="BA39137" s="80"/>
      <c r="BB39137" s="80"/>
    </row>
    <row r="39138" spans="9:54" x14ac:dyDescent="0.25">
      <c r="I39138" s="80"/>
      <c r="AX39138" s="80"/>
      <c r="AY39138" s="80"/>
      <c r="AZ39138" s="80"/>
      <c r="BA39138" s="80"/>
      <c r="BB39138" s="80"/>
    </row>
    <row r="39139" spans="9:54" x14ac:dyDescent="0.25">
      <c r="I39139" s="80"/>
      <c r="AX39139" s="80"/>
      <c r="AY39139" s="80"/>
      <c r="AZ39139" s="80"/>
      <c r="BA39139" s="80"/>
      <c r="BB39139" s="80"/>
    </row>
    <row r="39140" spans="9:54" x14ac:dyDescent="0.25">
      <c r="I39140" s="80"/>
      <c r="AX39140" s="80"/>
      <c r="AY39140" s="80"/>
      <c r="AZ39140" s="80"/>
      <c r="BA39140" s="80"/>
      <c r="BB39140" s="80"/>
    </row>
    <row r="39141" spans="9:54" x14ac:dyDescent="0.25">
      <c r="I39141" s="80"/>
      <c r="AX39141" s="80"/>
      <c r="AY39141" s="80"/>
      <c r="AZ39141" s="80"/>
      <c r="BA39141" s="80"/>
      <c r="BB39141" s="80"/>
    </row>
    <row r="39142" spans="9:54" x14ac:dyDescent="0.25">
      <c r="I39142" s="80"/>
      <c r="AX39142" s="80"/>
      <c r="AY39142" s="80"/>
      <c r="AZ39142" s="80"/>
      <c r="BA39142" s="80"/>
      <c r="BB39142" s="80"/>
    </row>
    <row r="39143" spans="9:54" x14ac:dyDescent="0.25">
      <c r="I39143" s="80"/>
      <c r="AX39143" s="80"/>
      <c r="AY39143" s="80"/>
      <c r="AZ39143" s="80"/>
      <c r="BA39143" s="80"/>
      <c r="BB39143" s="80"/>
    </row>
    <row r="39144" spans="9:54" x14ac:dyDescent="0.25">
      <c r="I39144" s="80"/>
      <c r="AX39144" s="80"/>
      <c r="AY39144" s="80"/>
      <c r="AZ39144" s="80"/>
      <c r="BA39144" s="80"/>
      <c r="BB39144" s="80"/>
    </row>
    <row r="39145" spans="9:54" x14ac:dyDescent="0.25">
      <c r="I39145" s="80"/>
      <c r="AX39145" s="80"/>
      <c r="AY39145" s="80"/>
      <c r="AZ39145" s="80"/>
      <c r="BA39145" s="80"/>
      <c r="BB39145" s="80"/>
    </row>
    <row r="39146" spans="9:54" x14ac:dyDescent="0.25">
      <c r="I39146" s="80"/>
      <c r="AX39146" s="80"/>
      <c r="AY39146" s="80"/>
      <c r="AZ39146" s="80"/>
      <c r="BA39146" s="80"/>
      <c r="BB39146" s="80"/>
    </row>
    <row r="39147" spans="9:54" x14ac:dyDescent="0.25">
      <c r="I39147" s="80"/>
      <c r="AX39147" s="80"/>
      <c r="AY39147" s="80"/>
      <c r="AZ39147" s="80"/>
      <c r="BA39147" s="80"/>
      <c r="BB39147" s="80"/>
    </row>
    <row r="39148" spans="9:54" x14ac:dyDescent="0.25">
      <c r="I39148" s="80"/>
      <c r="AX39148" s="80"/>
      <c r="AY39148" s="80"/>
      <c r="AZ39148" s="80"/>
      <c r="BA39148" s="80"/>
      <c r="BB39148" s="80"/>
    </row>
    <row r="39149" spans="9:54" x14ac:dyDescent="0.25">
      <c r="I39149" s="80"/>
      <c r="AX39149" s="80"/>
      <c r="AY39149" s="80"/>
      <c r="AZ39149" s="80"/>
      <c r="BA39149" s="80"/>
      <c r="BB39149" s="80"/>
    </row>
    <row r="39150" spans="9:54" x14ac:dyDescent="0.25">
      <c r="I39150" s="80"/>
      <c r="AX39150" s="80"/>
      <c r="AY39150" s="80"/>
      <c r="AZ39150" s="80"/>
      <c r="BA39150" s="80"/>
      <c r="BB39150" s="80"/>
    </row>
    <row r="39151" spans="9:54" x14ac:dyDescent="0.25">
      <c r="I39151" s="80"/>
      <c r="AX39151" s="80"/>
      <c r="AY39151" s="80"/>
      <c r="AZ39151" s="80"/>
      <c r="BA39151" s="80"/>
      <c r="BB39151" s="80"/>
    </row>
    <row r="39152" spans="9:54" x14ac:dyDescent="0.25">
      <c r="I39152" s="80"/>
      <c r="AX39152" s="80"/>
      <c r="AY39152" s="80"/>
      <c r="AZ39152" s="80"/>
      <c r="BA39152" s="80"/>
      <c r="BB39152" s="80"/>
    </row>
    <row r="39153" spans="9:54" x14ac:dyDescent="0.25">
      <c r="I39153" s="80"/>
      <c r="AX39153" s="80"/>
      <c r="AY39153" s="80"/>
      <c r="AZ39153" s="80"/>
      <c r="BA39153" s="80"/>
      <c r="BB39153" s="80"/>
    </row>
    <row r="39154" spans="9:54" x14ac:dyDescent="0.25">
      <c r="I39154" s="80"/>
      <c r="AX39154" s="80"/>
      <c r="AY39154" s="80"/>
      <c r="AZ39154" s="80"/>
      <c r="BA39154" s="80"/>
      <c r="BB39154" s="80"/>
    </row>
    <row r="39155" spans="9:54" x14ac:dyDescent="0.25">
      <c r="I39155" s="80"/>
      <c r="AX39155" s="80"/>
      <c r="AY39155" s="80"/>
      <c r="AZ39155" s="80"/>
      <c r="BA39155" s="80"/>
      <c r="BB39155" s="80"/>
    </row>
    <row r="39156" spans="9:54" x14ac:dyDescent="0.25">
      <c r="I39156" s="80"/>
      <c r="AX39156" s="80"/>
      <c r="AY39156" s="80"/>
      <c r="AZ39156" s="80"/>
      <c r="BA39156" s="80"/>
      <c r="BB39156" s="80"/>
    </row>
    <row r="39157" spans="9:54" x14ac:dyDescent="0.25">
      <c r="I39157" s="80"/>
      <c r="AX39157" s="80"/>
      <c r="AY39157" s="80"/>
      <c r="AZ39157" s="80"/>
      <c r="BA39157" s="80"/>
      <c r="BB39157" s="80"/>
    </row>
    <row r="39158" spans="9:54" x14ac:dyDescent="0.25">
      <c r="I39158" s="80"/>
      <c r="AX39158" s="80"/>
      <c r="AY39158" s="80"/>
      <c r="AZ39158" s="80"/>
      <c r="BA39158" s="80"/>
      <c r="BB39158" s="80"/>
    </row>
    <row r="39159" spans="9:54" x14ac:dyDescent="0.25">
      <c r="I39159" s="80"/>
      <c r="AX39159" s="80"/>
      <c r="AY39159" s="80"/>
      <c r="AZ39159" s="80"/>
      <c r="BA39159" s="80"/>
      <c r="BB39159" s="80"/>
    </row>
    <row r="39160" spans="9:54" x14ac:dyDescent="0.25">
      <c r="I39160" s="80"/>
      <c r="AX39160" s="80"/>
      <c r="AY39160" s="80"/>
      <c r="AZ39160" s="80"/>
      <c r="BA39160" s="80"/>
      <c r="BB39160" s="80"/>
    </row>
    <row r="39161" spans="9:54" x14ac:dyDescent="0.25">
      <c r="I39161" s="80"/>
      <c r="AX39161" s="80"/>
      <c r="AY39161" s="80"/>
      <c r="AZ39161" s="80"/>
      <c r="BA39161" s="80"/>
      <c r="BB39161" s="80"/>
    </row>
    <row r="39162" spans="9:54" x14ac:dyDescent="0.25">
      <c r="I39162" s="80"/>
      <c r="AX39162" s="80"/>
      <c r="AY39162" s="80"/>
      <c r="AZ39162" s="80"/>
      <c r="BA39162" s="80"/>
      <c r="BB39162" s="80"/>
    </row>
    <row r="39163" spans="9:54" x14ac:dyDescent="0.25">
      <c r="I39163" s="80"/>
      <c r="AX39163" s="80"/>
      <c r="AY39163" s="80"/>
      <c r="AZ39163" s="80"/>
      <c r="BA39163" s="80"/>
      <c r="BB39163" s="80"/>
    </row>
    <row r="39164" spans="9:54" x14ac:dyDescent="0.25">
      <c r="I39164" s="80"/>
      <c r="AX39164" s="80"/>
      <c r="AY39164" s="80"/>
      <c r="AZ39164" s="80"/>
      <c r="BA39164" s="80"/>
      <c r="BB39164" s="80"/>
    </row>
    <row r="39165" spans="9:54" x14ac:dyDescent="0.25">
      <c r="I39165" s="80"/>
      <c r="AX39165" s="80"/>
      <c r="AY39165" s="80"/>
      <c r="AZ39165" s="80"/>
      <c r="BA39165" s="80"/>
      <c r="BB39165" s="80"/>
    </row>
    <row r="39166" spans="9:54" x14ac:dyDescent="0.25">
      <c r="I39166" s="80"/>
      <c r="AX39166" s="80"/>
      <c r="AY39166" s="80"/>
      <c r="AZ39166" s="80"/>
      <c r="BA39166" s="80"/>
      <c r="BB39166" s="80"/>
    </row>
    <row r="39167" spans="9:54" x14ac:dyDescent="0.25">
      <c r="I39167" s="80"/>
      <c r="AX39167" s="80"/>
      <c r="AY39167" s="80"/>
      <c r="AZ39167" s="80"/>
      <c r="BA39167" s="80"/>
      <c r="BB39167" s="80"/>
    </row>
    <row r="39168" spans="9:54" x14ac:dyDescent="0.25">
      <c r="I39168" s="80"/>
      <c r="AX39168" s="80"/>
      <c r="AY39168" s="80"/>
      <c r="AZ39168" s="80"/>
      <c r="BA39168" s="80"/>
      <c r="BB39168" s="80"/>
    </row>
    <row r="39169" spans="9:54" x14ac:dyDescent="0.25">
      <c r="I39169" s="80"/>
      <c r="AX39169" s="80"/>
      <c r="AY39169" s="80"/>
      <c r="AZ39169" s="80"/>
      <c r="BA39169" s="80"/>
      <c r="BB39169" s="80"/>
    </row>
    <row r="39170" spans="9:54" x14ac:dyDescent="0.25">
      <c r="I39170" s="80"/>
      <c r="AX39170" s="80"/>
      <c r="AY39170" s="80"/>
      <c r="AZ39170" s="80"/>
      <c r="BA39170" s="80"/>
      <c r="BB39170" s="80"/>
    </row>
    <row r="39171" spans="9:54" x14ac:dyDescent="0.25">
      <c r="I39171" s="80"/>
      <c r="AX39171" s="80"/>
      <c r="AY39171" s="80"/>
      <c r="AZ39171" s="80"/>
      <c r="BA39171" s="80"/>
      <c r="BB39171" s="80"/>
    </row>
    <row r="39172" spans="9:54" x14ac:dyDescent="0.25">
      <c r="I39172" s="80"/>
      <c r="AX39172" s="80"/>
      <c r="AY39172" s="80"/>
      <c r="AZ39172" s="80"/>
      <c r="BA39172" s="80"/>
      <c r="BB39172" s="80"/>
    </row>
    <row r="39173" spans="9:54" x14ac:dyDescent="0.25">
      <c r="I39173" s="80"/>
      <c r="AX39173" s="80"/>
      <c r="AY39173" s="80"/>
      <c r="AZ39173" s="80"/>
      <c r="BA39173" s="80"/>
      <c r="BB39173" s="80"/>
    </row>
    <row r="39174" spans="9:54" x14ac:dyDescent="0.25">
      <c r="I39174" s="80"/>
      <c r="AX39174" s="80"/>
      <c r="AY39174" s="80"/>
      <c r="AZ39174" s="80"/>
      <c r="BA39174" s="80"/>
      <c r="BB39174" s="80"/>
    </row>
    <row r="39175" spans="9:54" x14ac:dyDescent="0.25">
      <c r="I39175" s="80"/>
      <c r="AX39175" s="80"/>
      <c r="AY39175" s="80"/>
      <c r="AZ39175" s="80"/>
      <c r="BA39175" s="80"/>
      <c r="BB39175" s="80"/>
    </row>
    <row r="39176" spans="9:54" x14ac:dyDescent="0.25">
      <c r="I39176" s="80"/>
      <c r="AX39176" s="80"/>
      <c r="AY39176" s="80"/>
      <c r="AZ39176" s="80"/>
      <c r="BA39176" s="80"/>
      <c r="BB39176" s="80"/>
    </row>
    <row r="39177" spans="9:54" x14ac:dyDescent="0.25">
      <c r="I39177" s="80"/>
      <c r="AX39177" s="80"/>
      <c r="AY39177" s="80"/>
      <c r="AZ39177" s="80"/>
      <c r="BA39177" s="80"/>
      <c r="BB39177" s="80"/>
    </row>
    <row r="39178" spans="9:54" x14ac:dyDescent="0.25">
      <c r="I39178" s="80"/>
      <c r="AX39178" s="80"/>
      <c r="AY39178" s="80"/>
      <c r="AZ39178" s="80"/>
      <c r="BA39178" s="80"/>
      <c r="BB39178" s="80"/>
    </row>
    <row r="39179" spans="9:54" x14ac:dyDescent="0.25">
      <c r="I39179" s="80"/>
      <c r="AX39179" s="80"/>
      <c r="AY39179" s="80"/>
      <c r="AZ39179" s="80"/>
      <c r="BA39179" s="80"/>
      <c r="BB39179" s="80"/>
    </row>
    <row r="39180" spans="9:54" x14ac:dyDescent="0.25">
      <c r="I39180" s="80"/>
      <c r="AX39180" s="80"/>
      <c r="AY39180" s="80"/>
      <c r="AZ39180" s="80"/>
      <c r="BA39180" s="80"/>
      <c r="BB39180" s="80"/>
    </row>
    <row r="39181" spans="9:54" x14ac:dyDescent="0.25">
      <c r="I39181" s="80"/>
      <c r="AX39181" s="80"/>
      <c r="AY39181" s="80"/>
      <c r="AZ39181" s="80"/>
      <c r="BA39181" s="80"/>
      <c r="BB39181" s="80"/>
    </row>
    <row r="39182" spans="9:54" x14ac:dyDescent="0.25">
      <c r="I39182" s="80"/>
      <c r="AX39182" s="80"/>
      <c r="AY39182" s="80"/>
      <c r="AZ39182" s="80"/>
      <c r="BA39182" s="80"/>
      <c r="BB39182" s="80"/>
    </row>
    <row r="39183" spans="9:54" x14ac:dyDescent="0.25">
      <c r="I39183" s="80"/>
      <c r="AX39183" s="80"/>
      <c r="AY39183" s="80"/>
      <c r="AZ39183" s="80"/>
      <c r="BA39183" s="80"/>
      <c r="BB39183" s="80"/>
    </row>
    <row r="39184" spans="9:54" x14ac:dyDescent="0.25">
      <c r="I39184" s="80"/>
      <c r="AX39184" s="80"/>
      <c r="AY39184" s="80"/>
      <c r="AZ39184" s="80"/>
      <c r="BA39184" s="80"/>
      <c r="BB39184" s="80"/>
    </row>
    <row r="39185" spans="9:54" x14ac:dyDescent="0.25">
      <c r="I39185" s="80"/>
      <c r="AX39185" s="80"/>
      <c r="AY39185" s="80"/>
      <c r="AZ39185" s="80"/>
      <c r="BA39185" s="80"/>
      <c r="BB39185" s="80"/>
    </row>
    <row r="39186" spans="9:54" x14ac:dyDescent="0.25">
      <c r="I39186" s="80"/>
      <c r="AX39186" s="80"/>
      <c r="AY39186" s="80"/>
      <c r="AZ39186" s="80"/>
      <c r="BA39186" s="80"/>
      <c r="BB39186" s="80"/>
    </row>
    <row r="39187" spans="9:54" x14ac:dyDescent="0.25">
      <c r="I39187" s="80"/>
      <c r="AX39187" s="80"/>
      <c r="AY39187" s="80"/>
      <c r="AZ39187" s="80"/>
      <c r="BA39187" s="80"/>
      <c r="BB39187" s="80"/>
    </row>
    <row r="39188" spans="9:54" x14ac:dyDescent="0.25">
      <c r="I39188" s="80"/>
      <c r="AX39188" s="80"/>
      <c r="AY39188" s="80"/>
      <c r="AZ39188" s="80"/>
      <c r="BA39188" s="80"/>
      <c r="BB39188" s="80"/>
    </row>
    <row r="39189" spans="9:54" x14ac:dyDescent="0.25">
      <c r="I39189" s="80"/>
      <c r="AX39189" s="80"/>
      <c r="AY39189" s="80"/>
      <c r="AZ39189" s="80"/>
      <c r="BA39189" s="80"/>
      <c r="BB39189" s="80"/>
    </row>
    <row r="39190" spans="9:54" x14ac:dyDescent="0.25">
      <c r="I39190" s="80"/>
      <c r="AX39190" s="80"/>
      <c r="AY39190" s="80"/>
      <c r="AZ39190" s="80"/>
      <c r="BA39190" s="80"/>
      <c r="BB39190" s="80"/>
    </row>
    <row r="39191" spans="9:54" x14ac:dyDescent="0.25">
      <c r="I39191" s="80"/>
      <c r="AX39191" s="80"/>
      <c r="AY39191" s="80"/>
      <c r="AZ39191" s="80"/>
      <c r="BA39191" s="80"/>
      <c r="BB39191" s="80"/>
    </row>
    <row r="39192" spans="9:54" x14ac:dyDescent="0.25">
      <c r="I39192" s="80"/>
      <c r="AX39192" s="80"/>
      <c r="AY39192" s="80"/>
      <c r="AZ39192" s="80"/>
      <c r="BA39192" s="80"/>
      <c r="BB39192" s="80"/>
    </row>
    <row r="39193" spans="9:54" x14ac:dyDescent="0.25">
      <c r="I39193" s="80"/>
      <c r="AX39193" s="80"/>
      <c r="AY39193" s="80"/>
      <c r="AZ39193" s="80"/>
      <c r="BA39193" s="80"/>
      <c r="BB39193" s="80"/>
    </row>
    <row r="39194" spans="9:54" x14ac:dyDescent="0.25">
      <c r="I39194" s="80"/>
      <c r="AX39194" s="80"/>
      <c r="AY39194" s="80"/>
      <c r="AZ39194" s="80"/>
      <c r="BA39194" s="80"/>
      <c r="BB39194" s="80"/>
    </row>
    <row r="39195" spans="9:54" x14ac:dyDescent="0.25">
      <c r="I39195" s="80"/>
      <c r="AX39195" s="80"/>
      <c r="AY39195" s="80"/>
      <c r="AZ39195" s="80"/>
      <c r="BA39195" s="80"/>
      <c r="BB39195" s="80"/>
    </row>
    <row r="39196" spans="9:54" x14ac:dyDescent="0.25">
      <c r="I39196" s="80"/>
      <c r="AX39196" s="80"/>
      <c r="AY39196" s="80"/>
      <c r="AZ39196" s="80"/>
      <c r="BA39196" s="80"/>
      <c r="BB39196" s="80"/>
    </row>
    <row r="39197" spans="9:54" x14ac:dyDescent="0.25">
      <c r="I39197" s="80"/>
      <c r="AX39197" s="80"/>
      <c r="AY39197" s="80"/>
      <c r="AZ39197" s="80"/>
      <c r="BA39197" s="80"/>
      <c r="BB39197" s="80"/>
    </row>
    <row r="39198" spans="9:54" x14ac:dyDescent="0.25">
      <c r="I39198" s="80"/>
      <c r="AX39198" s="80"/>
      <c r="AY39198" s="80"/>
      <c r="AZ39198" s="80"/>
      <c r="BA39198" s="80"/>
      <c r="BB39198" s="80"/>
    </row>
    <row r="39199" spans="9:54" x14ac:dyDescent="0.25">
      <c r="I39199" s="80"/>
      <c r="AX39199" s="80"/>
      <c r="AY39199" s="80"/>
      <c r="AZ39199" s="80"/>
      <c r="BA39199" s="80"/>
      <c r="BB39199" s="80"/>
    </row>
    <row r="39200" spans="9:54" x14ac:dyDescent="0.25">
      <c r="I39200" s="80"/>
      <c r="AX39200" s="80"/>
      <c r="AY39200" s="80"/>
      <c r="AZ39200" s="80"/>
      <c r="BA39200" s="80"/>
      <c r="BB39200" s="80"/>
    </row>
    <row r="39201" spans="9:54" x14ac:dyDescent="0.25">
      <c r="I39201" s="80"/>
      <c r="AX39201" s="80"/>
      <c r="AY39201" s="80"/>
      <c r="AZ39201" s="80"/>
      <c r="BA39201" s="80"/>
      <c r="BB39201" s="80"/>
    </row>
    <row r="39202" spans="9:54" x14ac:dyDescent="0.25">
      <c r="I39202" s="80"/>
      <c r="AX39202" s="80"/>
      <c r="AY39202" s="80"/>
      <c r="AZ39202" s="80"/>
      <c r="BA39202" s="80"/>
      <c r="BB39202" s="80"/>
    </row>
    <row r="39203" spans="9:54" x14ac:dyDescent="0.25">
      <c r="I39203" s="80"/>
      <c r="AX39203" s="80"/>
      <c r="AY39203" s="80"/>
      <c r="AZ39203" s="80"/>
      <c r="BA39203" s="80"/>
      <c r="BB39203" s="80"/>
    </row>
    <row r="39204" spans="9:54" x14ac:dyDescent="0.25">
      <c r="I39204" s="80"/>
      <c r="AX39204" s="80"/>
      <c r="AY39204" s="80"/>
      <c r="AZ39204" s="80"/>
      <c r="BA39204" s="80"/>
      <c r="BB39204" s="80"/>
    </row>
    <row r="39205" spans="9:54" x14ac:dyDescent="0.25">
      <c r="I39205" s="80"/>
      <c r="AX39205" s="80"/>
      <c r="AY39205" s="80"/>
      <c r="AZ39205" s="80"/>
      <c r="BA39205" s="80"/>
      <c r="BB39205" s="80"/>
    </row>
    <row r="39206" spans="9:54" x14ac:dyDescent="0.25">
      <c r="I39206" s="80"/>
      <c r="AX39206" s="80"/>
      <c r="AY39206" s="80"/>
      <c r="AZ39206" s="80"/>
      <c r="BA39206" s="80"/>
      <c r="BB39206" s="80"/>
    </row>
    <row r="39207" spans="9:54" x14ac:dyDescent="0.25">
      <c r="I39207" s="80"/>
      <c r="AX39207" s="80"/>
      <c r="AY39207" s="80"/>
      <c r="AZ39207" s="80"/>
      <c r="BA39207" s="80"/>
      <c r="BB39207" s="80"/>
    </row>
    <row r="39208" spans="9:54" x14ac:dyDescent="0.25">
      <c r="I39208" s="80"/>
      <c r="AX39208" s="80"/>
      <c r="AY39208" s="80"/>
      <c r="AZ39208" s="80"/>
      <c r="BA39208" s="80"/>
      <c r="BB39208" s="80"/>
    </row>
    <row r="39209" spans="9:54" x14ac:dyDescent="0.25">
      <c r="I39209" s="80"/>
      <c r="AX39209" s="80"/>
      <c r="AY39209" s="80"/>
      <c r="AZ39209" s="80"/>
      <c r="BA39209" s="80"/>
      <c r="BB39209" s="80"/>
    </row>
    <row r="39210" spans="9:54" x14ac:dyDescent="0.25">
      <c r="I39210" s="80"/>
      <c r="AX39210" s="80"/>
      <c r="AY39210" s="80"/>
      <c r="AZ39210" s="80"/>
      <c r="BA39210" s="80"/>
      <c r="BB39210" s="80"/>
    </row>
    <row r="39211" spans="9:54" x14ac:dyDescent="0.25">
      <c r="I39211" s="80"/>
      <c r="AX39211" s="80"/>
      <c r="AY39211" s="80"/>
      <c r="AZ39211" s="80"/>
      <c r="BA39211" s="80"/>
      <c r="BB39211" s="80"/>
    </row>
    <row r="39212" spans="9:54" x14ac:dyDescent="0.25">
      <c r="I39212" s="80"/>
      <c r="AX39212" s="80"/>
      <c r="AY39212" s="80"/>
      <c r="AZ39212" s="80"/>
      <c r="BA39212" s="80"/>
      <c r="BB39212" s="80"/>
    </row>
    <row r="39213" spans="9:54" x14ac:dyDescent="0.25">
      <c r="I39213" s="80"/>
      <c r="AX39213" s="80"/>
      <c r="AY39213" s="80"/>
      <c r="AZ39213" s="80"/>
      <c r="BA39213" s="80"/>
      <c r="BB39213" s="80"/>
    </row>
    <row r="39214" spans="9:54" x14ac:dyDescent="0.25">
      <c r="I39214" s="80"/>
      <c r="AX39214" s="80"/>
      <c r="AY39214" s="80"/>
      <c r="AZ39214" s="80"/>
      <c r="BA39214" s="80"/>
      <c r="BB39214" s="80"/>
    </row>
    <row r="39215" spans="9:54" x14ac:dyDescent="0.25">
      <c r="I39215" s="80"/>
      <c r="AX39215" s="80"/>
      <c r="AY39215" s="80"/>
      <c r="AZ39215" s="80"/>
      <c r="BA39215" s="80"/>
      <c r="BB39215" s="80"/>
    </row>
    <row r="39216" spans="9:54" x14ac:dyDescent="0.25">
      <c r="I39216" s="80"/>
      <c r="AX39216" s="80"/>
      <c r="AY39216" s="80"/>
      <c r="AZ39216" s="80"/>
      <c r="BA39216" s="80"/>
      <c r="BB39216" s="80"/>
    </row>
    <row r="39217" spans="9:54" x14ac:dyDescent="0.25">
      <c r="I39217" s="80"/>
      <c r="AX39217" s="80"/>
      <c r="AY39217" s="80"/>
      <c r="AZ39217" s="80"/>
      <c r="BA39217" s="80"/>
      <c r="BB39217" s="80"/>
    </row>
    <row r="39218" spans="9:54" x14ac:dyDescent="0.25">
      <c r="I39218" s="80"/>
      <c r="AX39218" s="80"/>
      <c r="AY39218" s="80"/>
      <c r="AZ39218" s="80"/>
      <c r="BA39218" s="80"/>
      <c r="BB39218" s="80"/>
    </row>
    <row r="39219" spans="9:54" x14ac:dyDescent="0.25">
      <c r="I39219" s="80"/>
      <c r="AX39219" s="80"/>
      <c r="AY39219" s="80"/>
      <c r="AZ39219" s="80"/>
      <c r="BA39219" s="80"/>
      <c r="BB39219" s="80"/>
    </row>
    <row r="39220" spans="9:54" x14ac:dyDescent="0.25">
      <c r="I39220" s="80"/>
      <c r="AX39220" s="80"/>
      <c r="AY39220" s="80"/>
      <c r="AZ39220" s="80"/>
      <c r="BA39220" s="80"/>
      <c r="BB39220" s="80"/>
    </row>
    <row r="39221" spans="9:54" x14ac:dyDescent="0.25">
      <c r="I39221" s="80"/>
      <c r="AX39221" s="80"/>
      <c r="AY39221" s="80"/>
      <c r="AZ39221" s="80"/>
      <c r="BA39221" s="80"/>
      <c r="BB39221" s="80"/>
    </row>
    <row r="39222" spans="9:54" x14ac:dyDescent="0.25">
      <c r="I39222" s="80"/>
      <c r="AX39222" s="80"/>
      <c r="AY39222" s="80"/>
      <c r="AZ39222" s="80"/>
      <c r="BA39222" s="80"/>
      <c r="BB39222" s="80"/>
    </row>
    <row r="39223" spans="9:54" x14ac:dyDescent="0.25">
      <c r="I39223" s="80"/>
      <c r="AX39223" s="80"/>
      <c r="AY39223" s="80"/>
      <c r="AZ39223" s="80"/>
      <c r="BA39223" s="80"/>
      <c r="BB39223" s="80"/>
    </row>
    <row r="39224" spans="9:54" x14ac:dyDescent="0.25">
      <c r="I39224" s="80"/>
      <c r="AX39224" s="80"/>
      <c r="AY39224" s="80"/>
      <c r="AZ39224" s="80"/>
      <c r="BA39224" s="80"/>
      <c r="BB39224" s="80"/>
    </row>
    <row r="39225" spans="9:54" x14ac:dyDescent="0.25">
      <c r="I39225" s="80"/>
      <c r="AX39225" s="80"/>
      <c r="AY39225" s="80"/>
      <c r="AZ39225" s="80"/>
      <c r="BA39225" s="80"/>
      <c r="BB39225" s="80"/>
    </row>
    <row r="39226" spans="9:54" x14ac:dyDescent="0.25">
      <c r="I39226" s="80"/>
      <c r="AX39226" s="80"/>
      <c r="AY39226" s="80"/>
      <c r="AZ39226" s="80"/>
      <c r="BA39226" s="80"/>
      <c r="BB39226" s="80"/>
    </row>
    <row r="39227" spans="9:54" x14ac:dyDescent="0.25">
      <c r="I39227" s="80"/>
      <c r="AX39227" s="80"/>
      <c r="AY39227" s="80"/>
      <c r="AZ39227" s="80"/>
      <c r="BA39227" s="80"/>
      <c r="BB39227" s="80"/>
    </row>
    <row r="39228" spans="9:54" x14ac:dyDescent="0.25">
      <c r="I39228" s="80"/>
      <c r="AX39228" s="80"/>
      <c r="AY39228" s="80"/>
      <c r="AZ39228" s="80"/>
      <c r="BA39228" s="80"/>
      <c r="BB39228" s="80"/>
    </row>
    <row r="39229" spans="9:54" x14ac:dyDescent="0.25">
      <c r="I39229" s="80"/>
      <c r="AX39229" s="80"/>
      <c r="AY39229" s="80"/>
      <c r="AZ39229" s="80"/>
      <c r="BA39229" s="80"/>
      <c r="BB39229" s="80"/>
    </row>
    <row r="39230" spans="9:54" x14ac:dyDescent="0.25">
      <c r="I39230" s="80"/>
      <c r="AX39230" s="80"/>
      <c r="AY39230" s="80"/>
      <c r="AZ39230" s="80"/>
      <c r="BA39230" s="80"/>
      <c r="BB39230" s="80"/>
    </row>
    <row r="39231" spans="9:54" x14ac:dyDescent="0.25">
      <c r="I39231" s="80"/>
      <c r="AX39231" s="80"/>
      <c r="AY39231" s="80"/>
      <c r="AZ39231" s="80"/>
      <c r="BA39231" s="80"/>
      <c r="BB39231" s="80"/>
    </row>
    <row r="39232" spans="9:54" x14ac:dyDescent="0.25">
      <c r="I39232" s="80"/>
      <c r="AX39232" s="80"/>
      <c r="AY39232" s="80"/>
      <c r="AZ39232" s="80"/>
      <c r="BA39232" s="80"/>
      <c r="BB39232" s="80"/>
    </row>
    <row r="39233" spans="9:54" x14ac:dyDescent="0.25">
      <c r="I39233" s="80"/>
      <c r="AX39233" s="80"/>
      <c r="AY39233" s="80"/>
      <c r="AZ39233" s="80"/>
      <c r="BA39233" s="80"/>
      <c r="BB39233" s="80"/>
    </row>
    <row r="39234" spans="9:54" x14ac:dyDescent="0.25">
      <c r="I39234" s="80"/>
      <c r="AX39234" s="80"/>
      <c r="AY39234" s="80"/>
      <c r="AZ39234" s="80"/>
      <c r="BA39234" s="80"/>
      <c r="BB39234" s="80"/>
    </row>
    <row r="39235" spans="9:54" x14ac:dyDescent="0.25">
      <c r="I39235" s="80"/>
      <c r="AX39235" s="80"/>
      <c r="AY39235" s="80"/>
      <c r="AZ39235" s="80"/>
      <c r="BA39235" s="80"/>
      <c r="BB39235" s="80"/>
    </row>
    <row r="39236" spans="9:54" x14ac:dyDescent="0.25">
      <c r="I39236" s="80"/>
      <c r="AX39236" s="80"/>
      <c r="AY39236" s="80"/>
      <c r="AZ39236" s="80"/>
      <c r="BA39236" s="80"/>
      <c r="BB39236" s="80"/>
    </row>
    <row r="39237" spans="9:54" x14ac:dyDescent="0.25">
      <c r="I39237" s="80"/>
      <c r="AX39237" s="80"/>
      <c r="AY39237" s="80"/>
      <c r="AZ39237" s="80"/>
      <c r="BA39237" s="80"/>
      <c r="BB39237" s="80"/>
    </row>
    <row r="39238" spans="9:54" x14ac:dyDescent="0.25">
      <c r="I39238" s="80"/>
      <c r="AX39238" s="80"/>
      <c r="AY39238" s="80"/>
      <c r="AZ39238" s="80"/>
      <c r="BA39238" s="80"/>
      <c r="BB39238" s="80"/>
    </row>
    <row r="39239" spans="9:54" x14ac:dyDescent="0.25">
      <c r="I39239" s="80"/>
      <c r="AX39239" s="80"/>
      <c r="AY39239" s="80"/>
      <c r="AZ39239" s="80"/>
      <c r="BA39239" s="80"/>
      <c r="BB39239" s="80"/>
    </row>
    <row r="39240" spans="9:54" x14ac:dyDescent="0.25">
      <c r="I39240" s="80"/>
      <c r="AX39240" s="80"/>
      <c r="AY39240" s="80"/>
      <c r="AZ39240" s="80"/>
      <c r="BA39240" s="80"/>
      <c r="BB39240" s="80"/>
    </row>
    <row r="39241" spans="9:54" x14ac:dyDescent="0.25">
      <c r="I39241" s="80"/>
      <c r="AX39241" s="80"/>
      <c r="AY39241" s="80"/>
      <c r="AZ39241" s="80"/>
      <c r="BA39241" s="80"/>
      <c r="BB39241" s="80"/>
    </row>
    <row r="39242" spans="9:54" x14ac:dyDescent="0.25">
      <c r="I39242" s="80"/>
      <c r="AX39242" s="80"/>
      <c r="AY39242" s="80"/>
      <c r="AZ39242" s="80"/>
      <c r="BA39242" s="80"/>
      <c r="BB39242" s="80"/>
    </row>
    <row r="39243" spans="9:54" x14ac:dyDescent="0.25">
      <c r="I39243" s="80"/>
      <c r="AX39243" s="80"/>
      <c r="AY39243" s="80"/>
      <c r="AZ39243" s="80"/>
      <c r="BA39243" s="80"/>
      <c r="BB39243" s="80"/>
    </row>
    <row r="39244" spans="9:54" x14ac:dyDescent="0.25">
      <c r="I39244" s="80"/>
      <c r="AX39244" s="80"/>
      <c r="AY39244" s="80"/>
      <c r="AZ39244" s="80"/>
      <c r="BA39244" s="80"/>
      <c r="BB39244" s="80"/>
    </row>
    <row r="39245" spans="9:54" x14ac:dyDescent="0.25">
      <c r="I39245" s="80"/>
      <c r="AX39245" s="80"/>
      <c r="AY39245" s="80"/>
      <c r="AZ39245" s="80"/>
      <c r="BA39245" s="80"/>
      <c r="BB39245" s="80"/>
    </row>
    <row r="39246" spans="9:54" x14ac:dyDescent="0.25">
      <c r="I39246" s="80"/>
      <c r="AX39246" s="80"/>
      <c r="AY39246" s="80"/>
      <c r="AZ39246" s="80"/>
      <c r="BA39246" s="80"/>
      <c r="BB39246" s="80"/>
    </row>
    <row r="39247" spans="9:54" x14ac:dyDescent="0.25">
      <c r="I39247" s="80"/>
      <c r="AX39247" s="80"/>
      <c r="AY39247" s="80"/>
      <c r="AZ39247" s="80"/>
      <c r="BA39247" s="80"/>
      <c r="BB39247" s="80"/>
    </row>
    <row r="39248" spans="9:54" x14ac:dyDescent="0.25">
      <c r="I39248" s="80"/>
      <c r="AX39248" s="80"/>
      <c r="AY39248" s="80"/>
      <c r="AZ39248" s="80"/>
      <c r="BA39248" s="80"/>
      <c r="BB39248" s="80"/>
    </row>
    <row r="39249" spans="9:54" x14ac:dyDescent="0.25">
      <c r="I39249" s="80"/>
      <c r="AX39249" s="80"/>
      <c r="AY39249" s="80"/>
      <c r="AZ39249" s="80"/>
      <c r="BA39249" s="80"/>
      <c r="BB39249" s="80"/>
    </row>
    <row r="39250" spans="9:54" x14ac:dyDescent="0.25">
      <c r="I39250" s="80"/>
      <c r="AX39250" s="80"/>
      <c r="AY39250" s="80"/>
      <c r="AZ39250" s="80"/>
      <c r="BA39250" s="80"/>
      <c r="BB39250" s="80"/>
    </row>
    <row r="39251" spans="9:54" x14ac:dyDescent="0.25">
      <c r="I39251" s="80"/>
      <c r="AX39251" s="80"/>
      <c r="AY39251" s="80"/>
      <c r="AZ39251" s="80"/>
      <c r="BA39251" s="80"/>
      <c r="BB39251" s="80"/>
    </row>
    <row r="39252" spans="9:54" x14ac:dyDescent="0.25">
      <c r="I39252" s="80"/>
      <c r="AX39252" s="80"/>
      <c r="AY39252" s="80"/>
      <c r="AZ39252" s="80"/>
      <c r="BA39252" s="80"/>
      <c r="BB39252" s="80"/>
    </row>
    <row r="39253" spans="9:54" x14ac:dyDescent="0.25">
      <c r="I39253" s="80"/>
      <c r="AX39253" s="80"/>
      <c r="AY39253" s="80"/>
      <c r="AZ39253" s="80"/>
      <c r="BA39253" s="80"/>
      <c r="BB39253" s="80"/>
    </row>
    <row r="39254" spans="9:54" x14ac:dyDescent="0.25">
      <c r="I39254" s="80"/>
      <c r="AX39254" s="80"/>
      <c r="AY39254" s="80"/>
      <c r="AZ39254" s="80"/>
      <c r="BA39254" s="80"/>
      <c r="BB39254" s="80"/>
    </row>
    <row r="39255" spans="9:54" x14ac:dyDescent="0.25">
      <c r="I39255" s="80"/>
      <c r="AX39255" s="80"/>
      <c r="AY39255" s="80"/>
      <c r="AZ39255" s="80"/>
      <c r="BA39255" s="80"/>
      <c r="BB39255" s="80"/>
    </row>
    <row r="39256" spans="9:54" x14ac:dyDescent="0.25">
      <c r="I39256" s="80"/>
      <c r="AX39256" s="80"/>
      <c r="AY39256" s="80"/>
      <c r="AZ39256" s="80"/>
      <c r="BA39256" s="80"/>
      <c r="BB39256" s="80"/>
    </row>
    <row r="39257" spans="9:54" x14ac:dyDescent="0.25">
      <c r="I39257" s="80"/>
      <c r="AX39257" s="80"/>
      <c r="AY39257" s="80"/>
      <c r="AZ39257" s="80"/>
      <c r="BA39257" s="80"/>
      <c r="BB39257" s="80"/>
    </row>
    <row r="39258" spans="9:54" x14ac:dyDescent="0.25">
      <c r="I39258" s="80"/>
      <c r="AX39258" s="80"/>
      <c r="AY39258" s="80"/>
      <c r="AZ39258" s="80"/>
      <c r="BA39258" s="80"/>
      <c r="BB39258" s="80"/>
    </row>
    <row r="39259" spans="9:54" x14ac:dyDescent="0.25">
      <c r="I39259" s="80"/>
      <c r="AX39259" s="80"/>
      <c r="AY39259" s="80"/>
      <c r="AZ39259" s="80"/>
      <c r="BA39259" s="80"/>
      <c r="BB39259" s="80"/>
    </row>
    <row r="39260" spans="9:54" x14ac:dyDescent="0.25">
      <c r="I39260" s="80"/>
      <c r="AX39260" s="80"/>
      <c r="AY39260" s="80"/>
      <c r="AZ39260" s="80"/>
      <c r="BA39260" s="80"/>
      <c r="BB39260" s="80"/>
    </row>
    <row r="39261" spans="9:54" x14ac:dyDescent="0.25">
      <c r="I39261" s="80"/>
      <c r="AX39261" s="80"/>
      <c r="AY39261" s="80"/>
      <c r="AZ39261" s="80"/>
      <c r="BA39261" s="80"/>
      <c r="BB39261" s="80"/>
    </row>
    <row r="39262" spans="9:54" x14ac:dyDescent="0.25">
      <c r="I39262" s="80"/>
      <c r="AX39262" s="80"/>
      <c r="AY39262" s="80"/>
      <c r="AZ39262" s="80"/>
      <c r="BA39262" s="80"/>
      <c r="BB39262" s="80"/>
    </row>
    <row r="39263" spans="9:54" x14ac:dyDescent="0.25">
      <c r="I39263" s="80"/>
      <c r="AX39263" s="80"/>
      <c r="AY39263" s="80"/>
      <c r="AZ39263" s="80"/>
      <c r="BA39263" s="80"/>
      <c r="BB39263" s="80"/>
    </row>
    <row r="39264" spans="9:54" x14ac:dyDescent="0.25">
      <c r="I39264" s="80"/>
      <c r="AX39264" s="80"/>
      <c r="AY39264" s="80"/>
      <c r="AZ39264" s="80"/>
      <c r="BA39264" s="80"/>
      <c r="BB39264" s="80"/>
    </row>
    <row r="39265" spans="9:54" x14ac:dyDescent="0.25">
      <c r="I39265" s="80"/>
      <c r="AX39265" s="80"/>
      <c r="AY39265" s="80"/>
      <c r="AZ39265" s="80"/>
      <c r="BA39265" s="80"/>
      <c r="BB39265" s="80"/>
    </row>
    <row r="39266" spans="9:54" x14ac:dyDescent="0.25">
      <c r="I39266" s="80"/>
      <c r="AX39266" s="80"/>
      <c r="AY39266" s="80"/>
      <c r="AZ39266" s="80"/>
      <c r="BA39266" s="80"/>
      <c r="BB39266" s="80"/>
    </row>
    <row r="39267" spans="9:54" x14ac:dyDescent="0.25">
      <c r="I39267" s="80"/>
      <c r="AX39267" s="80"/>
      <c r="AY39267" s="80"/>
      <c r="AZ39267" s="80"/>
      <c r="BA39267" s="80"/>
      <c r="BB39267" s="80"/>
    </row>
    <row r="39268" spans="9:54" x14ac:dyDescent="0.25">
      <c r="I39268" s="80"/>
      <c r="AX39268" s="80"/>
      <c r="AY39268" s="80"/>
      <c r="AZ39268" s="80"/>
      <c r="BA39268" s="80"/>
      <c r="BB39268" s="80"/>
    </row>
    <row r="39269" spans="9:54" x14ac:dyDescent="0.25">
      <c r="I39269" s="80"/>
      <c r="AX39269" s="80"/>
      <c r="AY39269" s="80"/>
      <c r="AZ39269" s="80"/>
      <c r="BA39269" s="80"/>
      <c r="BB39269" s="80"/>
    </row>
    <row r="39270" spans="9:54" x14ac:dyDescent="0.25">
      <c r="I39270" s="80"/>
      <c r="AX39270" s="80"/>
      <c r="AY39270" s="80"/>
      <c r="AZ39270" s="80"/>
      <c r="BA39270" s="80"/>
      <c r="BB39270" s="80"/>
    </row>
    <row r="39271" spans="9:54" x14ac:dyDescent="0.25">
      <c r="I39271" s="80"/>
      <c r="AX39271" s="80"/>
      <c r="AY39271" s="80"/>
      <c r="AZ39271" s="80"/>
      <c r="BA39271" s="80"/>
      <c r="BB39271" s="80"/>
    </row>
    <row r="39272" spans="9:54" x14ac:dyDescent="0.25">
      <c r="I39272" s="80"/>
      <c r="AX39272" s="80"/>
      <c r="AY39272" s="80"/>
      <c r="AZ39272" s="80"/>
      <c r="BA39272" s="80"/>
      <c r="BB39272" s="80"/>
    </row>
    <row r="39273" spans="9:54" x14ac:dyDescent="0.25">
      <c r="I39273" s="80"/>
      <c r="AX39273" s="80"/>
      <c r="AY39273" s="80"/>
      <c r="AZ39273" s="80"/>
      <c r="BA39273" s="80"/>
      <c r="BB39273" s="80"/>
    </row>
    <row r="39274" spans="9:54" x14ac:dyDescent="0.25">
      <c r="I39274" s="80"/>
      <c r="AX39274" s="80"/>
      <c r="AY39274" s="80"/>
      <c r="AZ39274" s="80"/>
      <c r="BA39274" s="80"/>
      <c r="BB39274" s="80"/>
    </row>
    <row r="39275" spans="9:54" x14ac:dyDescent="0.25">
      <c r="I39275" s="80"/>
      <c r="AX39275" s="80"/>
      <c r="AY39275" s="80"/>
      <c r="AZ39275" s="80"/>
      <c r="BA39275" s="80"/>
      <c r="BB39275" s="80"/>
    </row>
    <row r="39276" spans="9:54" x14ac:dyDescent="0.25">
      <c r="I39276" s="80"/>
      <c r="AX39276" s="80"/>
      <c r="AY39276" s="80"/>
      <c r="AZ39276" s="80"/>
      <c r="BA39276" s="80"/>
      <c r="BB39276" s="80"/>
    </row>
    <row r="39277" spans="9:54" x14ac:dyDescent="0.25">
      <c r="I39277" s="80"/>
      <c r="AX39277" s="80"/>
      <c r="AY39277" s="80"/>
      <c r="AZ39277" s="80"/>
      <c r="BA39277" s="80"/>
      <c r="BB39277" s="80"/>
    </row>
    <row r="39278" spans="9:54" x14ac:dyDescent="0.25">
      <c r="I39278" s="80"/>
      <c r="AX39278" s="80"/>
      <c r="AY39278" s="80"/>
      <c r="AZ39278" s="80"/>
      <c r="BA39278" s="80"/>
      <c r="BB39278" s="80"/>
    </row>
    <row r="39279" spans="9:54" x14ac:dyDescent="0.25">
      <c r="I39279" s="80"/>
      <c r="AX39279" s="80"/>
      <c r="AY39279" s="80"/>
      <c r="AZ39279" s="80"/>
      <c r="BA39279" s="80"/>
      <c r="BB39279" s="80"/>
    </row>
    <row r="39280" spans="9:54" x14ac:dyDescent="0.25">
      <c r="I39280" s="80"/>
      <c r="AX39280" s="80"/>
      <c r="AY39280" s="80"/>
      <c r="AZ39280" s="80"/>
      <c r="BA39280" s="80"/>
      <c r="BB39280" s="80"/>
    </row>
    <row r="39281" spans="9:54" x14ac:dyDescent="0.25">
      <c r="I39281" s="80"/>
      <c r="AX39281" s="80"/>
      <c r="AY39281" s="80"/>
      <c r="AZ39281" s="80"/>
      <c r="BA39281" s="80"/>
      <c r="BB39281" s="80"/>
    </row>
    <row r="39282" spans="9:54" x14ac:dyDescent="0.25">
      <c r="I39282" s="80"/>
      <c r="AX39282" s="80"/>
      <c r="AY39282" s="80"/>
      <c r="AZ39282" s="80"/>
      <c r="BA39282" s="80"/>
      <c r="BB39282" s="80"/>
    </row>
    <row r="39283" spans="9:54" x14ac:dyDescent="0.25">
      <c r="I39283" s="80"/>
      <c r="AX39283" s="80"/>
      <c r="AY39283" s="80"/>
      <c r="AZ39283" s="80"/>
      <c r="BA39283" s="80"/>
      <c r="BB39283" s="80"/>
    </row>
    <row r="39284" spans="9:54" x14ac:dyDescent="0.25">
      <c r="I39284" s="80"/>
      <c r="AX39284" s="80"/>
      <c r="AY39284" s="80"/>
      <c r="AZ39284" s="80"/>
      <c r="BA39284" s="80"/>
      <c r="BB39284" s="80"/>
    </row>
    <row r="39285" spans="9:54" x14ac:dyDescent="0.25">
      <c r="I39285" s="80"/>
      <c r="AX39285" s="80"/>
      <c r="AY39285" s="80"/>
      <c r="AZ39285" s="80"/>
      <c r="BA39285" s="80"/>
      <c r="BB39285" s="80"/>
    </row>
    <row r="39286" spans="9:54" x14ac:dyDescent="0.25">
      <c r="I39286" s="80"/>
      <c r="AX39286" s="80"/>
      <c r="AY39286" s="80"/>
      <c r="AZ39286" s="80"/>
      <c r="BA39286" s="80"/>
      <c r="BB39286" s="80"/>
    </row>
    <row r="39287" spans="9:54" x14ac:dyDescent="0.25">
      <c r="I39287" s="80"/>
      <c r="AX39287" s="80"/>
      <c r="AY39287" s="80"/>
      <c r="AZ39287" s="80"/>
      <c r="BA39287" s="80"/>
      <c r="BB39287" s="80"/>
    </row>
    <row r="39288" spans="9:54" x14ac:dyDescent="0.25">
      <c r="I39288" s="80"/>
      <c r="AX39288" s="80"/>
      <c r="AY39288" s="80"/>
      <c r="AZ39288" s="80"/>
      <c r="BA39288" s="80"/>
      <c r="BB39288" s="80"/>
    </row>
    <row r="39289" spans="9:54" x14ac:dyDescent="0.25">
      <c r="I39289" s="80"/>
      <c r="AX39289" s="80"/>
      <c r="AY39289" s="80"/>
      <c r="AZ39289" s="80"/>
      <c r="BA39289" s="80"/>
      <c r="BB39289" s="80"/>
    </row>
    <row r="39290" spans="9:54" x14ac:dyDescent="0.25">
      <c r="I39290" s="80"/>
      <c r="AX39290" s="80"/>
      <c r="AY39290" s="80"/>
      <c r="AZ39290" s="80"/>
      <c r="BA39290" s="80"/>
      <c r="BB39290" s="80"/>
    </row>
    <row r="39291" spans="9:54" x14ac:dyDescent="0.25">
      <c r="I39291" s="80"/>
      <c r="AX39291" s="80"/>
      <c r="AY39291" s="80"/>
      <c r="AZ39291" s="80"/>
      <c r="BA39291" s="80"/>
      <c r="BB39291" s="80"/>
    </row>
    <row r="39292" spans="9:54" x14ac:dyDescent="0.25">
      <c r="I39292" s="80"/>
      <c r="AX39292" s="80"/>
      <c r="AY39292" s="80"/>
      <c r="AZ39292" s="80"/>
      <c r="BA39292" s="80"/>
      <c r="BB39292" s="80"/>
    </row>
    <row r="39293" spans="9:54" x14ac:dyDescent="0.25">
      <c r="I39293" s="80"/>
      <c r="AX39293" s="80"/>
      <c r="AY39293" s="80"/>
      <c r="AZ39293" s="80"/>
      <c r="BA39293" s="80"/>
      <c r="BB39293" s="80"/>
    </row>
    <row r="39294" spans="9:54" x14ac:dyDescent="0.25">
      <c r="I39294" s="80"/>
      <c r="AX39294" s="80"/>
      <c r="AY39294" s="80"/>
      <c r="AZ39294" s="80"/>
      <c r="BA39294" s="80"/>
      <c r="BB39294" s="80"/>
    </row>
    <row r="39295" spans="9:54" x14ac:dyDescent="0.25">
      <c r="I39295" s="80"/>
      <c r="AX39295" s="80"/>
      <c r="AY39295" s="80"/>
      <c r="AZ39295" s="80"/>
      <c r="BA39295" s="80"/>
      <c r="BB39295" s="80"/>
    </row>
    <row r="39296" spans="9:54" x14ac:dyDescent="0.25">
      <c r="I39296" s="80"/>
      <c r="AX39296" s="80"/>
      <c r="AY39296" s="80"/>
      <c r="AZ39296" s="80"/>
      <c r="BA39296" s="80"/>
      <c r="BB39296" s="80"/>
    </row>
    <row r="39297" spans="9:54" x14ac:dyDescent="0.25">
      <c r="I39297" s="80"/>
      <c r="AX39297" s="80"/>
      <c r="AY39297" s="80"/>
      <c r="AZ39297" s="80"/>
      <c r="BA39297" s="80"/>
      <c r="BB39297" s="80"/>
    </row>
    <row r="39298" spans="9:54" x14ac:dyDescent="0.25">
      <c r="I39298" s="80"/>
      <c r="AX39298" s="80"/>
      <c r="AY39298" s="80"/>
      <c r="AZ39298" s="80"/>
      <c r="BA39298" s="80"/>
      <c r="BB39298" s="80"/>
    </row>
    <row r="39299" spans="9:54" x14ac:dyDescent="0.25">
      <c r="I39299" s="80"/>
      <c r="AX39299" s="80"/>
      <c r="AY39299" s="80"/>
      <c r="AZ39299" s="80"/>
      <c r="BA39299" s="80"/>
      <c r="BB39299" s="80"/>
    </row>
    <row r="39300" spans="9:54" x14ac:dyDescent="0.25">
      <c r="I39300" s="80"/>
      <c r="AX39300" s="80"/>
      <c r="AY39300" s="80"/>
      <c r="AZ39300" s="80"/>
      <c r="BA39300" s="80"/>
      <c r="BB39300" s="80"/>
    </row>
    <row r="39301" spans="9:54" x14ac:dyDescent="0.25">
      <c r="I39301" s="80"/>
      <c r="AX39301" s="80"/>
      <c r="AY39301" s="80"/>
      <c r="AZ39301" s="80"/>
      <c r="BA39301" s="80"/>
      <c r="BB39301" s="80"/>
    </row>
    <row r="39302" spans="9:54" x14ac:dyDescent="0.25">
      <c r="I39302" s="80"/>
      <c r="AX39302" s="80"/>
      <c r="AY39302" s="80"/>
      <c r="AZ39302" s="80"/>
      <c r="BA39302" s="80"/>
      <c r="BB39302" s="80"/>
    </row>
    <row r="39303" spans="9:54" x14ac:dyDescent="0.25">
      <c r="I39303" s="80"/>
      <c r="AX39303" s="80"/>
      <c r="AY39303" s="80"/>
      <c r="AZ39303" s="80"/>
      <c r="BA39303" s="80"/>
      <c r="BB39303" s="80"/>
    </row>
    <row r="39304" spans="9:54" x14ac:dyDescent="0.25">
      <c r="I39304" s="80"/>
      <c r="AX39304" s="80"/>
      <c r="AY39304" s="80"/>
      <c r="AZ39304" s="80"/>
      <c r="BA39304" s="80"/>
      <c r="BB39304" s="80"/>
    </row>
    <row r="39305" spans="9:54" x14ac:dyDescent="0.25">
      <c r="I39305" s="80"/>
      <c r="AX39305" s="80"/>
      <c r="AY39305" s="80"/>
      <c r="AZ39305" s="80"/>
      <c r="BA39305" s="80"/>
      <c r="BB39305" s="80"/>
    </row>
    <row r="39306" spans="9:54" x14ac:dyDescent="0.25">
      <c r="I39306" s="80"/>
      <c r="AX39306" s="80"/>
      <c r="AY39306" s="80"/>
      <c r="AZ39306" s="80"/>
      <c r="BA39306" s="80"/>
      <c r="BB39306" s="80"/>
    </row>
    <row r="39307" spans="9:54" x14ac:dyDescent="0.25">
      <c r="I39307" s="80"/>
      <c r="AX39307" s="80"/>
      <c r="AY39307" s="80"/>
      <c r="AZ39307" s="80"/>
      <c r="BA39307" s="80"/>
      <c r="BB39307" s="80"/>
    </row>
    <row r="39308" spans="9:54" x14ac:dyDescent="0.25">
      <c r="I39308" s="80"/>
      <c r="AX39308" s="80"/>
      <c r="AY39308" s="80"/>
      <c r="AZ39308" s="80"/>
      <c r="BA39308" s="80"/>
      <c r="BB39308" s="80"/>
    </row>
    <row r="39309" spans="9:54" x14ac:dyDescent="0.25">
      <c r="I39309" s="80"/>
      <c r="AX39309" s="80"/>
      <c r="AY39309" s="80"/>
      <c r="AZ39309" s="80"/>
      <c r="BA39309" s="80"/>
      <c r="BB39309" s="80"/>
    </row>
    <row r="39310" spans="9:54" x14ac:dyDescent="0.25">
      <c r="I39310" s="80"/>
      <c r="AX39310" s="80"/>
      <c r="AY39310" s="80"/>
      <c r="AZ39310" s="80"/>
      <c r="BA39310" s="80"/>
      <c r="BB39310" s="80"/>
    </row>
    <row r="39311" spans="9:54" x14ac:dyDescent="0.25">
      <c r="I39311" s="80"/>
      <c r="AX39311" s="80"/>
      <c r="AY39311" s="80"/>
      <c r="AZ39311" s="80"/>
      <c r="BA39311" s="80"/>
      <c r="BB39311" s="80"/>
    </row>
    <row r="39312" spans="9:54" x14ac:dyDescent="0.25">
      <c r="I39312" s="80"/>
      <c r="AX39312" s="80"/>
      <c r="AY39312" s="80"/>
      <c r="AZ39312" s="80"/>
      <c r="BA39312" s="80"/>
      <c r="BB39312" s="80"/>
    </row>
    <row r="39313" spans="9:54" x14ac:dyDescent="0.25">
      <c r="I39313" s="80"/>
      <c r="AX39313" s="80"/>
      <c r="AY39313" s="80"/>
      <c r="AZ39313" s="80"/>
      <c r="BA39313" s="80"/>
      <c r="BB39313" s="80"/>
    </row>
    <row r="39314" spans="9:54" x14ac:dyDescent="0.25">
      <c r="I39314" s="80"/>
      <c r="AX39314" s="80"/>
      <c r="AY39314" s="80"/>
      <c r="AZ39314" s="80"/>
      <c r="BA39314" s="80"/>
      <c r="BB39314" s="80"/>
    </row>
    <row r="39315" spans="9:54" x14ac:dyDescent="0.25">
      <c r="I39315" s="80"/>
      <c r="AX39315" s="80"/>
      <c r="AY39315" s="80"/>
      <c r="AZ39315" s="80"/>
      <c r="BA39315" s="80"/>
      <c r="BB39315" s="80"/>
    </row>
    <row r="39316" spans="9:54" x14ac:dyDescent="0.25">
      <c r="I39316" s="80"/>
      <c r="AX39316" s="80"/>
      <c r="AY39316" s="80"/>
      <c r="AZ39316" s="80"/>
      <c r="BA39316" s="80"/>
      <c r="BB39316" s="80"/>
    </row>
    <row r="39317" spans="9:54" x14ac:dyDescent="0.25">
      <c r="I39317" s="80"/>
      <c r="AX39317" s="80"/>
      <c r="AY39317" s="80"/>
      <c r="AZ39317" s="80"/>
      <c r="BA39317" s="80"/>
      <c r="BB39317" s="80"/>
    </row>
    <row r="39318" spans="9:54" x14ac:dyDescent="0.25">
      <c r="I39318" s="80"/>
      <c r="AX39318" s="80"/>
      <c r="AY39318" s="80"/>
      <c r="AZ39318" s="80"/>
      <c r="BA39318" s="80"/>
      <c r="BB39318" s="80"/>
    </row>
    <row r="39319" spans="9:54" x14ac:dyDescent="0.25">
      <c r="I39319" s="80"/>
      <c r="AX39319" s="80"/>
      <c r="AY39319" s="80"/>
      <c r="AZ39319" s="80"/>
      <c r="BA39319" s="80"/>
      <c r="BB39319" s="80"/>
    </row>
    <row r="39320" spans="9:54" x14ac:dyDescent="0.25">
      <c r="I39320" s="80"/>
      <c r="AX39320" s="80"/>
      <c r="AY39320" s="80"/>
      <c r="AZ39320" s="80"/>
      <c r="BA39320" s="80"/>
      <c r="BB39320" s="80"/>
    </row>
    <row r="39321" spans="9:54" x14ac:dyDescent="0.25">
      <c r="I39321" s="80"/>
      <c r="AX39321" s="80"/>
      <c r="AY39321" s="80"/>
      <c r="AZ39321" s="80"/>
      <c r="BA39321" s="80"/>
      <c r="BB39321" s="80"/>
    </row>
    <row r="39322" spans="9:54" x14ac:dyDescent="0.25">
      <c r="I39322" s="80"/>
      <c r="AX39322" s="80"/>
      <c r="AY39322" s="80"/>
      <c r="AZ39322" s="80"/>
      <c r="BA39322" s="80"/>
      <c r="BB39322" s="80"/>
    </row>
    <row r="39323" spans="9:54" x14ac:dyDescent="0.25">
      <c r="I39323" s="80"/>
      <c r="AX39323" s="80"/>
      <c r="AY39323" s="80"/>
      <c r="AZ39323" s="80"/>
      <c r="BA39323" s="80"/>
      <c r="BB39323" s="80"/>
    </row>
    <row r="39324" spans="9:54" x14ac:dyDescent="0.25">
      <c r="I39324" s="80"/>
      <c r="AX39324" s="80"/>
      <c r="AY39324" s="80"/>
      <c r="AZ39324" s="80"/>
      <c r="BA39324" s="80"/>
      <c r="BB39324" s="80"/>
    </row>
    <row r="39325" spans="9:54" x14ac:dyDescent="0.25">
      <c r="I39325" s="80"/>
      <c r="AX39325" s="80"/>
      <c r="AY39325" s="80"/>
      <c r="AZ39325" s="80"/>
      <c r="BA39325" s="80"/>
      <c r="BB39325" s="80"/>
    </row>
    <row r="39326" spans="9:54" x14ac:dyDescent="0.25">
      <c r="I39326" s="80"/>
      <c r="AX39326" s="80"/>
      <c r="AY39326" s="80"/>
      <c r="AZ39326" s="80"/>
      <c r="BA39326" s="80"/>
      <c r="BB39326" s="80"/>
    </row>
    <row r="39327" spans="9:54" x14ac:dyDescent="0.25">
      <c r="I39327" s="80"/>
      <c r="AX39327" s="80"/>
      <c r="AY39327" s="80"/>
      <c r="AZ39327" s="80"/>
      <c r="BA39327" s="80"/>
      <c r="BB39327" s="80"/>
    </row>
    <row r="39328" spans="9:54" x14ac:dyDescent="0.25">
      <c r="I39328" s="80"/>
      <c r="AX39328" s="80"/>
      <c r="AY39328" s="80"/>
      <c r="AZ39328" s="80"/>
      <c r="BA39328" s="80"/>
      <c r="BB39328" s="80"/>
    </row>
    <row r="39329" spans="9:54" x14ac:dyDescent="0.25">
      <c r="I39329" s="80"/>
      <c r="AX39329" s="80"/>
      <c r="AY39329" s="80"/>
      <c r="AZ39329" s="80"/>
      <c r="BA39329" s="80"/>
      <c r="BB39329" s="80"/>
    </row>
    <row r="39330" spans="9:54" x14ac:dyDescent="0.25">
      <c r="I39330" s="80"/>
      <c r="AX39330" s="80"/>
      <c r="AY39330" s="80"/>
      <c r="AZ39330" s="80"/>
      <c r="BA39330" s="80"/>
      <c r="BB39330" s="80"/>
    </row>
    <row r="39331" spans="9:54" x14ac:dyDescent="0.25">
      <c r="I39331" s="80"/>
      <c r="AX39331" s="80"/>
      <c r="AY39331" s="80"/>
      <c r="AZ39331" s="80"/>
      <c r="BA39331" s="80"/>
      <c r="BB39331" s="80"/>
    </row>
    <row r="39332" spans="9:54" x14ac:dyDescent="0.25">
      <c r="I39332" s="80"/>
      <c r="AX39332" s="80"/>
      <c r="AY39332" s="80"/>
      <c r="AZ39332" s="80"/>
      <c r="BA39332" s="80"/>
      <c r="BB39332" s="80"/>
    </row>
    <row r="39333" spans="9:54" x14ac:dyDescent="0.25">
      <c r="I39333" s="80"/>
      <c r="AX39333" s="80"/>
      <c r="AY39333" s="80"/>
      <c r="AZ39333" s="80"/>
      <c r="BA39333" s="80"/>
      <c r="BB39333" s="80"/>
    </row>
    <row r="39334" spans="9:54" x14ac:dyDescent="0.25">
      <c r="I39334" s="80"/>
      <c r="AX39334" s="80"/>
      <c r="AY39334" s="80"/>
      <c r="AZ39334" s="80"/>
      <c r="BA39334" s="80"/>
      <c r="BB39334" s="80"/>
    </row>
    <row r="39335" spans="9:54" x14ac:dyDescent="0.25">
      <c r="I39335" s="80"/>
      <c r="AX39335" s="80"/>
      <c r="AY39335" s="80"/>
      <c r="AZ39335" s="80"/>
      <c r="BA39335" s="80"/>
      <c r="BB39335" s="80"/>
    </row>
    <row r="39336" spans="9:54" x14ac:dyDescent="0.25">
      <c r="I39336" s="80"/>
      <c r="AX39336" s="80"/>
      <c r="AY39336" s="80"/>
      <c r="AZ39336" s="80"/>
      <c r="BA39336" s="80"/>
      <c r="BB39336" s="80"/>
    </row>
    <row r="39337" spans="9:54" x14ac:dyDescent="0.25">
      <c r="I39337" s="80"/>
      <c r="AX39337" s="80"/>
      <c r="AY39337" s="80"/>
      <c r="AZ39337" s="80"/>
      <c r="BA39337" s="80"/>
      <c r="BB39337" s="80"/>
    </row>
    <row r="39338" spans="9:54" x14ac:dyDescent="0.25">
      <c r="I39338" s="80"/>
      <c r="AX39338" s="80"/>
      <c r="AY39338" s="80"/>
      <c r="AZ39338" s="80"/>
      <c r="BA39338" s="80"/>
      <c r="BB39338" s="80"/>
    </row>
    <row r="39339" spans="9:54" x14ac:dyDescent="0.25">
      <c r="I39339" s="80"/>
      <c r="AX39339" s="80"/>
      <c r="AY39339" s="80"/>
      <c r="AZ39339" s="80"/>
      <c r="BA39339" s="80"/>
      <c r="BB39339" s="80"/>
    </row>
    <row r="39340" spans="9:54" x14ac:dyDescent="0.25">
      <c r="I39340" s="80"/>
      <c r="AX39340" s="80"/>
      <c r="AY39340" s="80"/>
      <c r="AZ39340" s="80"/>
      <c r="BA39340" s="80"/>
      <c r="BB39340" s="80"/>
    </row>
    <row r="39341" spans="9:54" x14ac:dyDescent="0.25">
      <c r="I39341" s="80"/>
      <c r="AX39341" s="80"/>
      <c r="AY39341" s="80"/>
      <c r="AZ39341" s="80"/>
      <c r="BA39341" s="80"/>
      <c r="BB39341" s="80"/>
    </row>
    <row r="39342" spans="9:54" x14ac:dyDescent="0.25">
      <c r="I39342" s="80"/>
      <c r="AX39342" s="80"/>
      <c r="AY39342" s="80"/>
      <c r="AZ39342" s="80"/>
      <c r="BA39342" s="80"/>
      <c r="BB39342" s="80"/>
    </row>
    <row r="39343" spans="9:54" x14ac:dyDescent="0.25">
      <c r="I39343" s="80"/>
      <c r="AX39343" s="80"/>
      <c r="AY39343" s="80"/>
      <c r="AZ39343" s="80"/>
      <c r="BA39343" s="80"/>
      <c r="BB39343" s="80"/>
    </row>
    <row r="39344" spans="9:54" x14ac:dyDescent="0.25">
      <c r="I39344" s="80"/>
      <c r="AX39344" s="80"/>
      <c r="AY39344" s="80"/>
      <c r="AZ39344" s="80"/>
      <c r="BA39344" s="80"/>
      <c r="BB39344" s="80"/>
    </row>
    <row r="39345" spans="9:54" x14ac:dyDescent="0.25">
      <c r="I39345" s="80"/>
      <c r="AX39345" s="80"/>
      <c r="AY39345" s="80"/>
      <c r="AZ39345" s="80"/>
      <c r="BA39345" s="80"/>
      <c r="BB39345" s="80"/>
    </row>
    <row r="39346" spans="9:54" x14ac:dyDescent="0.25">
      <c r="I39346" s="80"/>
      <c r="AX39346" s="80"/>
      <c r="AY39346" s="80"/>
      <c r="AZ39346" s="80"/>
      <c r="BA39346" s="80"/>
      <c r="BB39346" s="80"/>
    </row>
    <row r="39347" spans="9:54" x14ac:dyDescent="0.25">
      <c r="I39347" s="80"/>
      <c r="AX39347" s="80"/>
      <c r="AY39347" s="80"/>
      <c r="AZ39347" s="80"/>
      <c r="BA39347" s="80"/>
      <c r="BB39347" s="80"/>
    </row>
    <row r="39348" spans="9:54" x14ac:dyDescent="0.25">
      <c r="I39348" s="80"/>
      <c r="AX39348" s="80"/>
      <c r="AY39348" s="80"/>
      <c r="AZ39348" s="80"/>
      <c r="BA39348" s="80"/>
      <c r="BB39348" s="80"/>
    </row>
    <row r="39349" spans="9:54" x14ac:dyDescent="0.25">
      <c r="I39349" s="80"/>
      <c r="AX39349" s="80"/>
      <c r="AY39349" s="80"/>
      <c r="AZ39349" s="80"/>
      <c r="BA39349" s="80"/>
      <c r="BB39349" s="80"/>
    </row>
    <row r="39350" spans="9:54" x14ac:dyDescent="0.25">
      <c r="I39350" s="80"/>
      <c r="AX39350" s="80"/>
      <c r="AY39350" s="80"/>
      <c r="AZ39350" s="80"/>
      <c r="BA39350" s="80"/>
      <c r="BB39350" s="80"/>
    </row>
    <row r="39351" spans="9:54" x14ac:dyDescent="0.25">
      <c r="I39351" s="80"/>
      <c r="AX39351" s="80"/>
      <c r="AY39351" s="80"/>
      <c r="AZ39351" s="80"/>
      <c r="BA39351" s="80"/>
      <c r="BB39351" s="80"/>
    </row>
    <row r="39352" spans="9:54" x14ac:dyDescent="0.25">
      <c r="I39352" s="80"/>
      <c r="AX39352" s="80"/>
      <c r="AY39352" s="80"/>
      <c r="AZ39352" s="80"/>
      <c r="BA39352" s="80"/>
      <c r="BB39352" s="80"/>
    </row>
    <row r="39353" spans="9:54" x14ac:dyDescent="0.25">
      <c r="I39353" s="80"/>
      <c r="AX39353" s="80"/>
      <c r="AY39353" s="80"/>
      <c r="AZ39353" s="80"/>
      <c r="BA39353" s="80"/>
      <c r="BB39353" s="80"/>
    </row>
    <row r="39354" spans="9:54" x14ac:dyDescent="0.25">
      <c r="I39354" s="80"/>
      <c r="AX39354" s="80"/>
      <c r="AY39354" s="80"/>
      <c r="AZ39354" s="80"/>
      <c r="BA39354" s="80"/>
      <c r="BB39354" s="80"/>
    </row>
    <row r="39355" spans="9:54" x14ac:dyDescent="0.25">
      <c r="I39355" s="80"/>
      <c r="AX39355" s="80"/>
      <c r="AY39355" s="80"/>
      <c r="AZ39355" s="80"/>
      <c r="BA39355" s="80"/>
      <c r="BB39355" s="80"/>
    </row>
    <row r="39356" spans="9:54" x14ac:dyDescent="0.25">
      <c r="I39356" s="80"/>
      <c r="AX39356" s="80"/>
      <c r="AY39356" s="80"/>
      <c r="AZ39356" s="80"/>
      <c r="BA39356" s="80"/>
      <c r="BB39356" s="80"/>
    </row>
    <row r="39357" spans="9:54" x14ac:dyDescent="0.25">
      <c r="I39357" s="80"/>
      <c r="AX39357" s="80"/>
      <c r="AY39357" s="80"/>
      <c r="AZ39357" s="80"/>
      <c r="BA39357" s="80"/>
      <c r="BB39357" s="80"/>
    </row>
    <row r="39358" spans="9:54" x14ac:dyDescent="0.25">
      <c r="I39358" s="80"/>
      <c r="AX39358" s="80"/>
      <c r="AY39358" s="80"/>
      <c r="AZ39358" s="80"/>
      <c r="BA39358" s="80"/>
      <c r="BB39358" s="80"/>
    </row>
    <row r="39359" spans="9:54" x14ac:dyDescent="0.25">
      <c r="I39359" s="80"/>
      <c r="AX39359" s="80"/>
      <c r="AY39359" s="80"/>
      <c r="AZ39359" s="80"/>
      <c r="BA39359" s="80"/>
      <c r="BB39359" s="80"/>
    </row>
    <row r="39360" spans="9:54" x14ac:dyDescent="0.25">
      <c r="I39360" s="80"/>
      <c r="AX39360" s="80"/>
      <c r="AY39360" s="80"/>
      <c r="AZ39360" s="80"/>
      <c r="BA39360" s="80"/>
      <c r="BB39360" s="80"/>
    </row>
    <row r="39361" spans="9:54" x14ac:dyDescent="0.25">
      <c r="I39361" s="80"/>
      <c r="AX39361" s="80"/>
      <c r="AY39361" s="80"/>
      <c r="AZ39361" s="80"/>
      <c r="BA39361" s="80"/>
      <c r="BB39361" s="80"/>
    </row>
    <row r="39362" spans="9:54" x14ac:dyDescent="0.25">
      <c r="I39362" s="80"/>
      <c r="AX39362" s="80"/>
      <c r="AY39362" s="80"/>
      <c r="AZ39362" s="80"/>
      <c r="BA39362" s="80"/>
      <c r="BB39362" s="80"/>
    </row>
    <row r="39363" spans="9:54" x14ac:dyDescent="0.25">
      <c r="I39363" s="80"/>
      <c r="AX39363" s="80"/>
      <c r="AY39363" s="80"/>
      <c r="AZ39363" s="80"/>
      <c r="BA39363" s="80"/>
      <c r="BB39363" s="80"/>
    </row>
    <row r="39364" spans="9:54" x14ac:dyDescent="0.25">
      <c r="I39364" s="80"/>
      <c r="AX39364" s="80"/>
      <c r="AY39364" s="80"/>
      <c r="AZ39364" s="80"/>
      <c r="BA39364" s="80"/>
      <c r="BB39364" s="80"/>
    </row>
    <row r="39365" spans="9:54" x14ac:dyDescent="0.25">
      <c r="I39365" s="80"/>
      <c r="AX39365" s="80"/>
      <c r="AY39365" s="80"/>
      <c r="AZ39365" s="80"/>
      <c r="BA39365" s="80"/>
      <c r="BB39365" s="80"/>
    </row>
    <row r="39366" spans="9:54" x14ac:dyDescent="0.25">
      <c r="I39366" s="80"/>
      <c r="AX39366" s="80"/>
      <c r="AY39366" s="80"/>
      <c r="AZ39366" s="80"/>
      <c r="BA39366" s="80"/>
      <c r="BB39366" s="80"/>
    </row>
    <row r="39367" spans="9:54" x14ac:dyDescent="0.25">
      <c r="I39367" s="80"/>
      <c r="AX39367" s="80"/>
      <c r="AY39367" s="80"/>
      <c r="AZ39367" s="80"/>
      <c r="BA39367" s="80"/>
      <c r="BB39367" s="80"/>
    </row>
    <row r="39368" spans="9:54" x14ac:dyDescent="0.25">
      <c r="I39368" s="80"/>
      <c r="AX39368" s="80"/>
      <c r="AY39368" s="80"/>
      <c r="AZ39368" s="80"/>
      <c r="BA39368" s="80"/>
      <c r="BB39368" s="80"/>
    </row>
    <row r="39369" spans="9:54" x14ac:dyDescent="0.25">
      <c r="I39369" s="80"/>
      <c r="AX39369" s="80"/>
      <c r="AY39369" s="80"/>
      <c r="AZ39369" s="80"/>
      <c r="BA39369" s="80"/>
      <c r="BB39369" s="80"/>
    </row>
    <row r="39370" spans="9:54" x14ac:dyDescent="0.25">
      <c r="I39370" s="80"/>
      <c r="AX39370" s="80"/>
      <c r="AY39370" s="80"/>
      <c r="AZ39370" s="80"/>
      <c r="BA39370" s="80"/>
      <c r="BB39370" s="80"/>
    </row>
    <row r="39371" spans="9:54" x14ac:dyDescent="0.25">
      <c r="I39371" s="80"/>
      <c r="AX39371" s="80"/>
      <c r="AY39371" s="80"/>
      <c r="AZ39371" s="80"/>
      <c r="BA39371" s="80"/>
      <c r="BB39371" s="80"/>
    </row>
    <row r="39372" spans="9:54" x14ac:dyDescent="0.25">
      <c r="I39372" s="80"/>
      <c r="AX39372" s="80"/>
      <c r="AY39372" s="80"/>
      <c r="AZ39372" s="80"/>
      <c r="BA39372" s="80"/>
      <c r="BB39372" s="80"/>
    </row>
    <row r="39373" spans="9:54" x14ac:dyDescent="0.25">
      <c r="I39373" s="80"/>
      <c r="AX39373" s="80"/>
      <c r="AY39373" s="80"/>
      <c r="AZ39373" s="80"/>
      <c r="BA39373" s="80"/>
      <c r="BB39373" s="80"/>
    </row>
    <row r="39374" spans="9:54" x14ac:dyDescent="0.25">
      <c r="I39374" s="80"/>
      <c r="AX39374" s="80"/>
      <c r="AY39374" s="80"/>
      <c r="AZ39374" s="80"/>
      <c r="BA39374" s="80"/>
      <c r="BB39374" s="80"/>
    </row>
    <row r="39375" spans="9:54" x14ac:dyDescent="0.25">
      <c r="I39375" s="80"/>
      <c r="AX39375" s="80"/>
      <c r="AY39375" s="80"/>
      <c r="AZ39375" s="80"/>
      <c r="BA39375" s="80"/>
      <c r="BB39375" s="80"/>
    </row>
    <row r="39376" spans="9:54" x14ac:dyDescent="0.25">
      <c r="I39376" s="80"/>
      <c r="AX39376" s="80"/>
      <c r="AY39376" s="80"/>
      <c r="AZ39376" s="80"/>
      <c r="BA39376" s="80"/>
      <c r="BB39376" s="80"/>
    </row>
    <row r="39377" spans="9:54" x14ac:dyDescent="0.25">
      <c r="I39377" s="80"/>
      <c r="AX39377" s="80"/>
      <c r="AY39377" s="80"/>
      <c r="AZ39377" s="80"/>
      <c r="BA39377" s="80"/>
      <c r="BB39377" s="80"/>
    </row>
    <row r="39378" spans="9:54" x14ac:dyDescent="0.25">
      <c r="I39378" s="80"/>
      <c r="AX39378" s="80"/>
      <c r="AY39378" s="80"/>
      <c r="AZ39378" s="80"/>
      <c r="BA39378" s="80"/>
      <c r="BB39378" s="80"/>
    </row>
    <row r="39379" spans="9:54" x14ac:dyDescent="0.25">
      <c r="I39379" s="80"/>
      <c r="AX39379" s="80"/>
      <c r="AY39379" s="80"/>
      <c r="AZ39379" s="80"/>
      <c r="BA39379" s="80"/>
      <c r="BB39379" s="80"/>
    </row>
    <row r="39380" spans="9:54" x14ac:dyDescent="0.25">
      <c r="I39380" s="80"/>
      <c r="AX39380" s="80"/>
      <c r="AY39380" s="80"/>
      <c r="AZ39380" s="80"/>
      <c r="BA39380" s="80"/>
      <c r="BB39380" s="80"/>
    </row>
    <row r="39381" spans="9:54" x14ac:dyDescent="0.25">
      <c r="I39381" s="80"/>
      <c r="AX39381" s="80"/>
      <c r="AY39381" s="80"/>
      <c r="AZ39381" s="80"/>
      <c r="BA39381" s="80"/>
      <c r="BB39381" s="80"/>
    </row>
    <row r="39382" spans="9:54" x14ac:dyDescent="0.25">
      <c r="I39382" s="80"/>
      <c r="AX39382" s="80"/>
      <c r="AY39382" s="80"/>
      <c r="AZ39382" s="80"/>
      <c r="BA39382" s="80"/>
      <c r="BB39382" s="80"/>
    </row>
    <row r="39383" spans="9:54" x14ac:dyDescent="0.25">
      <c r="I39383" s="80"/>
      <c r="AX39383" s="80"/>
      <c r="AY39383" s="80"/>
      <c r="AZ39383" s="80"/>
      <c r="BA39383" s="80"/>
      <c r="BB39383" s="80"/>
    </row>
    <row r="39384" spans="9:54" x14ac:dyDescent="0.25">
      <c r="I39384" s="80"/>
      <c r="AX39384" s="80"/>
      <c r="AY39384" s="80"/>
      <c r="AZ39384" s="80"/>
      <c r="BA39384" s="80"/>
      <c r="BB39384" s="80"/>
    </row>
    <row r="39385" spans="9:54" x14ac:dyDescent="0.25">
      <c r="I39385" s="80"/>
      <c r="AX39385" s="80"/>
      <c r="AY39385" s="80"/>
      <c r="AZ39385" s="80"/>
      <c r="BA39385" s="80"/>
      <c r="BB39385" s="80"/>
    </row>
    <row r="39386" spans="9:54" x14ac:dyDescent="0.25">
      <c r="I39386" s="80"/>
      <c r="AX39386" s="80"/>
      <c r="AY39386" s="80"/>
      <c r="AZ39386" s="80"/>
      <c r="BA39386" s="80"/>
      <c r="BB39386" s="80"/>
    </row>
    <row r="39387" spans="9:54" x14ac:dyDescent="0.25">
      <c r="I39387" s="80"/>
      <c r="AX39387" s="80"/>
      <c r="AY39387" s="80"/>
      <c r="AZ39387" s="80"/>
      <c r="BA39387" s="80"/>
      <c r="BB39387" s="80"/>
    </row>
    <row r="39388" spans="9:54" x14ac:dyDescent="0.25">
      <c r="I39388" s="80"/>
      <c r="AX39388" s="80"/>
      <c r="AY39388" s="80"/>
      <c r="AZ39388" s="80"/>
      <c r="BA39388" s="80"/>
      <c r="BB39388" s="80"/>
    </row>
    <row r="39389" spans="9:54" x14ac:dyDescent="0.25">
      <c r="I39389" s="80"/>
      <c r="AX39389" s="80"/>
      <c r="AY39389" s="80"/>
      <c r="AZ39389" s="80"/>
      <c r="BA39389" s="80"/>
      <c r="BB39389" s="80"/>
    </row>
    <row r="39390" spans="9:54" x14ac:dyDescent="0.25">
      <c r="I39390" s="80"/>
      <c r="AX39390" s="80"/>
      <c r="AY39390" s="80"/>
      <c r="AZ39390" s="80"/>
      <c r="BA39390" s="80"/>
      <c r="BB39390" s="80"/>
    </row>
    <row r="39391" spans="9:54" x14ac:dyDescent="0.25">
      <c r="I39391" s="80"/>
      <c r="AX39391" s="80"/>
      <c r="AY39391" s="80"/>
      <c r="AZ39391" s="80"/>
      <c r="BA39391" s="80"/>
      <c r="BB39391" s="80"/>
    </row>
    <row r="39392" spans="9:54" x14ac:dyDescent="0.25">
      <c r="I39392" s="80"/>
      <c r="AX39392" s="80"/>
      <c r="AY39392" s="80"/>
      <c r="AZ39392" s="80"/>
      <c r="BA39392" s="80"/>
      <c r="BB39392" s="80"/>
    </row>
    <row r="39393" spans="9:54" x14ac:dyDescent="0.25">
      <c r="I39393" s="80"/>
      <c r="AX39393" s="80"/>
      <c r="AY39393" s="80"/>
      <c r="AZ39393" s="80"/>
      <c r="BA39393" s="80"/>
      <c r="BB39393" s="80"/>
    </row>
    <row r="39394" spans="9:54" x14ac:dyDescent="0.25">
      <c r="I39394" s="80"/>
      <c r="AX39394" s="80"/>
      <c r="AY39394" s="80"/>
      <c r="AZ39394" s="80"/>
      <c r="BA39394" s="80"/>
      <c r="BB39394" s="80"/>
    </row>
    <row r="39395" spans="9:54" x14ac:dyDescent="0.25">
      <c r="I39395" s="80"/>
      <c r="AX39395" s="80"/>
      <c r="AY39395" s="80"/>
      <c r="AZ39395" s="80"/>
      <c r="BA39395" s="80"/>
      <c r="BB39395" s="80"/>
    </row>
    <row r="39396" spans="9:54" x14ac:dyDescent="0.25">
      <c r="I39396" s="80"/>
      <c r="AX39396" s="80"/>
      <c r="AY39396" s="80"/>
      <c r="AZ39396" s="80"/>
      <c r="BA39396" s="80"/>
      <c r="BB39396" s="80"/>
    </row>
    <row r="39397" spans="9:54" x14ac:dyDescent="0.25">
      <c r="I39397" s="80"/>
      <c r="AX39397" s="80"/>
      <c r="AY39397" s="80"/>
      <c r="AZ39397" s="80"/>
      <c r="BA39397" s="80"/>
      <c r="BB39397" s="80"/>
    </row>
    <row r="39398" spans="9:54" x14ac:dyDescent="0.25">
      <c r="I39398" s="80"/>
      <c r="AX39398" s="80"/>
      <c r="AY39398" s="80"/>
      <c r="AZ39398" s="80"/>
      <c r="BA39398" s="80"/>
      <c r="BB39398" s="80"/>
    </row>
    <row r="39399" spans="9:54" x14ac:dyDescent="0.25">
      <c r="I39399" s="80"/>
      <c r="AX39399" s="80"/>
      <c r="AY39399" s="80"/>
      <c r="AZ39399" s="80"/>
      <c r="BA39399" s="80"/>
      <c r="BB39399" s="80"/>
    </row>
    <row r="39400" spans="9:54" x14ac:dyDescent="0.25">
      <c r="I39400" s="80"/>
      <c r="AX39400" s="80"/>
      <c r="AY39400" s="80"/>
      <c r="AZ39400" s="80"/>
      <c r="BA39400" s="80"/>
      <c r="BB39400" s="80"/>
    </row>
    <row r="39401" spans="9:54" x14ac:dyDescent="0.25">
      <c r="I39401" s="80"/>
      <c r="AX39401" s="80"/>
      <c r="AY39401" s="80"/>
      <c r="AZ39401" s="80"/>
      <c r="BA39401" s="80"/>
      <c r="BB39401" s="80"/>
    </row>
    <row r="39402" spans="9:54" x14ac:dyDescent="0.25">
      <c r="I39402" s="80"/>
      <c r="AX39402" s="80"/>
      <c r="AY39402" s="80"/>
      <c r="AZ39402" s="80"/>
      <c r="BA39402" s="80"/>
      <c r="BB39402" s="80"/>
    </row>
    <row r="39403" spans="9:54" x14ac:dyDescent="0.25">
      <c r="I39403" s="80"/>
      <c r="AX39403" s="80"/>
      <c r="AY39403" s="80"/>
      <c r="AZ39403" s="80"/>
      <c r="BA39403" s="80"/>
      <c r="BB39403" s="80"/>
    </row>
    <row r="39404" spans="9:54" x14ac:dyDescent="0.25">
      <c r="I39404" s="80"/>
      <c r="AX39404" s="80"/>
      <c r="AY39404" s="80"/>
      <c r="AZ39404" s="80"/>
      <c r="BA39404" s="80"/>
      <c r="BB39404" s="80"/>
    </row>
    <row r="39405" spans="9:54" x14ac:dyDescent="0.25">
      <c r="I39405" s="80"/>
      <c r="AX39405" s="80"/>
      <c r="AY39405" s="80"/>
      <c r="AZ39405" s="80"/>
      <c r="BA39405" s="80"/>
      <c r="BB39405" s="80"/>
    </row>
    <row r="39406" spans="9:54" x14ac:dyDescent="0.25">
      <c r="I39406" s="80"/>
      <c r="AX39406" s="80"/>
      <c r="AY39406" s="80"/>
      <c r="AZ39406" s="80"/>
      <c r="BA39406" s="80"/>
      <c r="BB39406" s="80"/>
    </row>
    <row r="39407" spans="9:54" x14ac:dyDescent="0.25">
      <c r="I39407" s="80"/>
      <c r="AX39407" s="80"/>
      <c r="AY39407" s="80"/>
      <c r="AZ39407" s="80"/>
      <c r="BA39407" s="80"/>
      <c r="BB39407" s="80"/>
    </row>
    <row r="39408" spans="9:54" x14ac:dyDescent="0.25">
      <c r="I39408" s="80"/>
      <c r="AX39408" s="80"/>
      <c r="AY39408" s="80"/>
      <c r="AZ39408" s="80"/>
      <c r="BA39408" s="80"/>
      <c r="BB39408" s="80"/>
    </row>
    <row r="39409" spans="9:54" x14ac:dyDescent="0.25">
      <c r="I39409" s="80"/>
      <c r="AX39409" s="80"/>
      <c r="AY39409" s="80"/>
      <c r="AZ39409" s="80"/>
      <c r="BA39409" s="80"/>
      <c r="BB39409" s="80"/>
    </row>
    <row r="39410" spans="9:54" x14ac:dyDescent="0.25">
      <c r="I39410" s="80"/>
      <c r="AX39410" s="80"/>
      <c r="AY39410" s="80"/>
      <c r="AZ39410" s="80"/>
      <c r="BA39410" s="80"/>
      <c r="BB39410" s="80"/>
    </row>
    <row r="39411" spans="9:54" x14ac:dyDescent="0.25">
      <c r="I39411" s="80"/>
      <c r="AX39411" s="80"/>
      <c r="AY39411" s="80"/>
      <c r="AZ39411" s="80"/>
      <c r="BA39411" s="80"/>
      <c r="BB39411" s="80"/>
    </row>
    <row r="39412" spans="9:54" x14ac:dyDescent="0.25">
      <c r="I39412" s="80"/>
      <c r="AX39412" s="80"/>
      <c r="AY39412" s="80"/>
      <c r="AZ39412" s="80"/>
      <c r="BA39412" s="80"/>
      <c r="BB39412" s="80"/>
    </row>
    <row r="39413" spans="9:54" x14ac:dyDescent="0.25">
      <c r="I39413" s="80"/>
      <c r="AX39413" s="80"/>
      <c r="AY39413" s="80"/>
      <c r="AZ39413" s="80"/>
      <c r="BA39413" s="80"/>
      <c r="BB39413" s="80"/>
    </row>
    <row r="39414" spans="9:54" x14ac:dyDescent="0.25">
      <c r="I39414" s="80"/>
      <c r="AX39414" s="80"/>
      <c r="AY39414" s="80"/>
      <c r="AZ39414" s="80"/>
      <c r="BA39414" s="80"/>
      <c r="BB39414" s="80"/>
    </row>
    <row r="39415" spans="9:54" x14ac:dyDescent="0.25">
      <c r="I39415" s="80"/>
      <c r="AX39415" s="80"/>
      <c r="AY39415" s="80"/>
      <c r="AZ39415" s="80"/>
      <c r="BA39415" s="80"/>
      <c r="BB39415" s="80"/>
    </row>
    <row r="39416" spans="9:54" x14ac:dyDescent="0.25">
      <c r="I39416" s="80"/>
      <c r="AX39416" s="80"/>
      <c r="AY39416" s="80"/>
      <c r="AZ39416" s="80"/>
      <c r="BA39416" s="80"/>
      <c r="BB39416" s="80"/>
    </row>
    <row r="39417" spans="9:54" x14ac:dyDescent="0.25">
      <c r="I39417" s="80"/>
      <c r="AX39417" s="80"/>
      <c r="AY39417" s="80"/>
      <c r="AZ39417" s="80"/>
      <c r="BA39417" s="80"/>
      <c r="BB39417" s="80"/>
    </row>
    <row r="39418" spans="9:54" x14ac:dyDescent="0.25">
      <c r="I39418" s="80"/>
      <c r="AX39418" s="80"/>
      <c r="AY39418" s="80"/>
      <c r="AZ39418" s="80"/>
      <c r="BA39418" s="80"/>
      <c r="BB39418" s="80"/>
    </row>
    <row r="39419" spans="9:54" x14ac:dyDescent="0.25">
      <c r="I39419" s="80"/>
      <c r="AX39419" s="80"/>
      <c r="AY39419" s="80"/>
      <c r="AZ39419" s="80"/>
      <c r="BA39419" s="80"/>
      <c r="BB39419" s="80"/>
    </row>
    <row r="39420" spans="9:54" x14ac:dyDescent="0.25">
      <c r="I39420" s="80"/>
      <c r="AX39420" s="80"/>
      <c r="AY39420" s="80"/>
      <c r="AZ39420" s="80"/>
      <c r="BA39420" s="80"/>
      <c r="BB39420" s="80"/>
    </row>
    <row r="39421" spans="9:54" x14ac:dyDescent="0.25">
      <c r="I39421" s="80"/>
      <c r="AX39421" s="80"/>
      <c r="AY39421" s="80"/>
      <c r="AZ39421" s="80"/>
      <c r="BA39421" s="80"/>
      <c r="BB39421" s="80"/>
    </row>
    <row r="39422" spans="9:54" x14ac:dyDescent="0.25">
      <c r="I39422" s="80"/>
      <c r="AX39422" s="80"/>
      <c r="AY39422" s="80"/>
      <c r="AZ39422" s="80"/>
      <c r="BA39422" s="80"/>
      <c r="BB39422" s="80"/>
    </row>
    <row r="39423" spans="9:54" x14ac:dyDescent="0.25">
      <c r="I39423" s="80"/>
      <c r="AX39423" s="80"/>
      <c r="AY39423" s="80"/>
      <c r="AZ39423" s="80"/>
      <c r="BA39423" s="80"/>
      <c r="BB39423" s="80"/>
    </row>
    <row r="39424" spans="9:54" x14ac:dyDescent="0.25">
      <c r="I39424" s="80"/>
      <c r="AX39424" s="80"/>
      <c r="AY39424" s="80"/>
      <c r="AZ39424" s="80"/>
      <c r="BA39424" s="80"/>
      <c r="BB39424" s="80"/>
    </row>
    <row r="39425" spans="9:54" x14ac:dyDescent="0.25">
      <c r="I39425" s="80"/>
      <c r="AX39425" s="80"/>
      <c r="AY39425" s="80"/>
      <c r="AZ39425" s="80"/>
      <c r="BA39425" s="80"/>
      <c r="BB39425" s="80"/>
    </row>
    <row r="39426" spans="9:54" x14ac:dyDescent="0.25">
      <c r="I39426" s="80"/>
      <c r="AX39426" s="80"/>
      <c r="AY39426" s="80"/>
      <c r="AZ39426" s="80"/>
      <c r="BA39426" s="80"/>
      <c r="BB39426" s="80"/>
    </row>
    <row r="39427" spans="9:54" x14ac:dyDescent="0.25">
      <c r="I39427" s="80"/>
      <c r="AX39427" s="80"/>
      <c r="AY39427" s="80"/>
      <c r="AZ39427" s="80"/>
      <c r="BA39427" s="80"/>
      <c r="BB39427" s="80"/>
    </row>
    <row r="39428" spans="9:54" x14ac:dyDescent="0.25">
      <c r="I39428" s="80"/>
      <c r="AX39428" s="80"/>
      <c r="AY39428" s="80"/>
      <c r="AZ39428" s="80"/>
      <c r="BA39428" s="80"/>
      <c r="BB39428" s="80"/>
    </row>
    <row r="39429" spans="9:54" x14ac:dyDescent="0.25">
      <c r="I39429" s="80"/>
      <c r="AX39429" s="80"/>
      <c r="AY39429" s="80"/>
      <c r="AZ39429" s="80"/>
      <c r="BA39429" s="80"/>
      <c r="BB39429" s="80"/>
    </row>
    <row r="39430" spans="9:54" x14ac:dyDescent="0.25">
      <c r="I39430" s="80"/>
      <c r="AX39430" s="80"/>
      <c r="AY39430" s="80"/>
      <c r="AZ39430" s="80"/>
      <c r="BA39430" s="80"/>
      <c r="BB39430" s="80"/>
    </row>
    <row r="39431" spans="9:54" x14ac:dyDescent="0.25">
      <c r="I39431" s="80"/>
      <c r="AX39431" s="80"/>
      <c r="AY39431" s="80"/>
      <c r="AZ39431" s="80"/>
      <c r="BA39431" s="80"/>
      <c r="BB39431" s="80"/>
    </row>
    <row r="39432" spans="9:54" x14ac:dyDescent="0.25">
      <c r="I39432" s="80"/>
      <c r="AX39432" s="80"/>
      <c r="AY39432" s="80"/>
      <c r="AZ39432" s="80"/>
      <c r="BA39432" s="80"/>
      <c r="BB39432" s="80"/>
    </row>
    <row r="39433" spans="9:54" x14ac:dyDescent="0.25">
      <c r="I39433" s="80"/>
      <c r="AX39433" s="80"/>
      <c r="AY39433" s="80"/>
      <c r="AZ39433" s="80"/>
      <c r="BA39433" s="80"/>
      <c r="BB39433" s="80"/>
    </row>
    <row r="39434" spans="9:54" x14ac:dyDescent="0.25">
      <c r="I39434" s="80"/>
      <c r="AX39434" s="80"/>
      <c r="AY39434" s="80"/>
      <c r="AZ39434" s="80"/>
      <c r="BA39434" s="80"/>
      <c r="BB39434" s="80"/>
    </row>
    <row r="39435" spans="9:54" x14ac:dyDescent="0.25">
      <c r="I39435" s="80"/>
      <c r="AX39435" s="80"/>
      <c r="AY39435" s="80"/>
      <c r="AZ39435" s="80"/>
      <c r="BA39435" s="80"/>
      <c r="BB39435" s="80"/>
    </row>
    <row r="39436" spans="9:54" x14ac:dyDescent="0.25">
      <c r="I39436" s="80"/>
      <c r="AX39436" s="80"/>
      <c r="AY39436" s="80"/>
      <c r="AZ39436" s="80"/>
      <c r="BA39436" s="80"/>
      <c r="BB39436" s="80"/>
    </row>
    <row r="39437" spans="9:54" x14ac:dyDescent="0.25">
      <c r="I39437" s="80"/>
      <c r="AX39437" s="80"/>
      <c r="AY39437" s="80"/>
      <c r="AZ39437" s="80"/>
      <c r="BA39437" s="80"/>
      <c r="BB39437" s="80"/>
    </row>
    <row r="39438" spans="9:54" x14ac:dyDescent="0.25">
      <c r="I39438" s="80"/>
      <c r="AX39438" s="80"/>
      <c r="AY39438" s="80"/>
      <c r="AZ39438" s="80"/>
      <c r="BA39438" s="80"/>
      <c r="BB39438" s="80"/>
    </row>
    <row r="39439" spans="9:54" x14ac:dyDescent="0.25">
      <c r="I39439" s="80"/>
      <c r="AX39439" s="80"/>
      <c r="AY39439" s="80"/>
      <c r="AZ39439" s="80"/>
      <c r="BA39439" s="80"/>
      <c r="BB39439" s="80"/>
    </row>
    <row r="39440" spans="9:54" x14ac:dyDescent="0.25">
      <c r="I39440" s="80"/>
      <c r="AX39440" s="80"/>
      <c r="AY39440" s="80"/>
      <c r="AZ39440" s="80"/>
      <c r="BA39440" s="80"/>
      <c r="BB39440" s="80"/>
    </row>
    <row r="39441" spans="9:54" x14ac:dyDescent="0.25">
      <c r="I39441" s="80"/>
      <c r="AX39441" s="80"/>
      <c r="AY39441" s="80"/>
      <c r="AZ39441" s="80"/>
      <c r="BA39441" s="80"/>
      <c r="BB39441" s="80"/>
    </row>
    <row r="39442" spans="9:54" x14ac:dyDescent="0.25">
      <c r="I39442" s="80"/>
      <c r="AX39442" s="80"/>
      <c r="AY39442" s="80"/>
      <c r="AZ39442" s="80"/>
      <c r="BA39442" s="80"/>
      <c r="BB39442" s="80"/>
    </row>
    <row r="39443" spans="9:54" x14ac:dyDescent="0.25">
      <c r="I39443" s="80"/>
      <c r="AX39443" s="80"/>
      <c r="AY39443" s="80"/>
      <c r="AZ39443" s="80"/>
      <c r="BA39443" s="80"/>
      <c r="BB39443" s="80"/>
    </row>
    <row r="39444" spans="9:54" x14ac:dyDescent="0.25">
      <c r="I39444" s="80"/>
      <c r="AX39444" s="80"/>
      <c r="AY39444" s="80"/>
      <c r="AZ39444" s="80"/>
      <c r="BA39444" s="80"/>
      <c r="BB39444" s="80"/>
    </row>
    <row r="39445" spans="9:54" x14ac:dyDescent="0.25">
      <c r="I39445" s="80"/>
      <c r="AX39445" s="80"/>
      <c r="AY39445" s="80"/>
      <c r="AZ39445" s="80"/>
      <c r="BA39445" s="80"/>
      <c r="BB39445" s="80"/>
    </row>
    <row r="39446" spans="9:54" x14ac:dyDescent="0.25">
      <c r="I39446" s="80"/>
      <c r="AX39446" s="80"/>
      <c r="AY39446" s="80"/>
      <c r="AZ39446" s="80"/>
      <c r="BA39446" s="80"/>
      <c r="BB39446" s="80"/>
    </row>
    <row r="39447" spans="9:54" x14ac:dyDescent="0.25">
      <c r="I39447" s="80"/>
      <c r="AX39447" s="80"/>
      <c r="AY39447" s="80"/>
      <c r="AZ39447" s="80"/>
      <c r="BA39447" s="80"/>
      <c r="BB39447" s="80"/>
    </row>
    <row r="39448" spans="9:54" x14ac:dyDescent="0.25">
      <c r="I39448" s="80"/>
      <c r="AX39448" s="80"/>
      <c r="AY39448" s="80"/>
      <c r="AZ39448" s="80"/>
      <c r="BA39448" s="80"/>
      <c r="BB39448" s="80"/>
    </row>
    <row r="39449" spans="9:54" x14ac:dyDescent="0.25">
      <c r="I39449" s="80"/>
      <c r="AX39449" s="80"/>
      <c r="AY39449" s="80"/>
      <c r="AZ39449" s="80"/>
      <c r="BA39449" s="80"/>
      <c r="BB39449" s="80"/>
    </row>
    <row r="39450" spans="9:54" x14ac:dyDescent="0.25">
      <c r="I39450" s="80"/>
      <c r="AX39450" s="80"/>
      <c r="AY39450" s="80"/>
      <c r="AZ39450" s="80"/>
      <c r="BA39450" s="80"/>
      <c r="BB39450" s="80"/>
    </row>
    <row r="39451" spans="9:54" x14ac:dyDescent="0.25">
      <c r="I39451" s="80"/>
      <c r="AX39451" s="80"/>
      <c r="AY39451" s="80"/>
      <c r="AZ39451" s="80"/>
      <c r="BA39451" s="80"/>
      <c r="BB39451" s="80"/>
    </row>
    <row r="39452" spans="9:54" x14ac:dyDescent="0.25">
      <c r="I39452" s="80"/>
      <c r="AX39452" s="80"/>
      <c r="AY39452" s="80"/>
      <c r="AZ39452" s="80"/>
      <c r="BA39452" s="80"/>
      <c r="BB39452" s="80"/>
    </row>
    <row r="39453" spans="9:54" x14ac:dyDescent="0.25">
      <c r="I39453" s="80"/>
      <c r="AX39453" s="80"/>
      <c r="AY39453" s="80"/>
      <c r="AZ39453" s="80"/>
      <c r="BA39453" s="80"/>
      <c r="BB39453" s="80"/>
    </row>
    <row r="39454" spans="9:54" x14ac:dyDescent="0.25">
      <c r="I39454" s="80"/>
      <c r="AX39454" s="80"/>
      <c r="AY39454" s="80"/>
      <c r="AZ39454" s="80"/>
      <c r="BA39454" s="80"/>
      <c r="BB39454" s="80"/>
    </row>
    <row r="39455" spans="9:54" x14ac:dyDescent="0.25">
      <c r="I39455" s="80"/>
      <c r="AX39455" s="80"/>
      <c r="AY39455" s="80"/>
      <c r="AZ39455" s="80"/>
      <c r="BA39455" s="80"/>
      <c r="BB39455" s="80"/>
    </row>
    <row r="39456" spans="9:54" x14ac:dyDescent="0.25">
      <c r="I39456" s="80"/>
      <c r="AX39456" s="80"/>
      <c r="AY39456" s="80"/>
      <c r="AZ39456" s="80"/>
      <c r="BA39456" s="80"/>
      <c r="BB39456" s="80"/>
    </row>
    <row r="39457" spans="9:54" x14ac:dyDescent="0.25">
      <c r="I39457" s="80"/>
      <c r="AX39457" s="80"/>
      <c r="AY39457" s="80"/>
      <c r="AZ39457" s="80"/>
      <c r="BA39457" s="80"/>
      <c r="BB39457" s="80"/>
    </row>
    <row r="39458" spans="9:54" x14ac:dyDescent="0.25">
      <c r="I39458" s="80"/>
      <c r="AX39458" s="80"/>
      <c r="AY39458" s="80"/>
      <c r="AZ39458" s="80"/>
      <c r="BA39458" s="80"/>
      <c r="BB39458" s="80"/>
    </row>
    <row r="39459" spans="9:54" x14ac:dyDescent="0.25">
      <c r="I39459" s="80"/>
      <c r="AX39459" s="80"/>
      <c r="AY39459" s="80"/>
      <c r="AZ39459" s="80"/>
      <c r="BA39459" s="80"/>
      <c r="BB39459" s="80"/>
    </row>
    <row r="39460" spans="9:54" x14ac:dyDescent="0.25">
      <c r="I39460" s="80"/>
      <c r="AX39460" s="80"/>
      <c r="AY39460" s="80"/>
      <c r="AZ39460" s="80"/>
      <c r="BA39460" s="80"/>
      <c r="BB39460" s="80"/>
    </row>
    <row r="39461" spans="9:54" x14ac:dyDescent="0.25">
      <c r="I39461" s="80"/>
      <c r="AX39461" s="80"/>
      <c r="AY39461" s="80"/>
      <c r="AZ39461" s="80"/>
      <c r="BA39461" s="80"/>
      <c r="BB39461" s="80"/>
    </row>
    <row r="39462" spans="9:54" x14ac:dyDescent="0.25">
      <c r="I39462" s="80"/>
      <c r="AX39462" s="80"/>
      <c r="AY39462" s="80"/>
      <c r="AZ39462" s="80"/>
      <c r="BA39462" s="80"/>
      <c r="BB39462" s="80"/>
    </row>
    <row r="39463" spans="9:54" x14ac:dyDescent="0.25">
      <c r="I39463" s="80"/>
      <c r="AX39463" s="80"/>
      <c r="AY39463" s="80"/>
      <c r="AZ39463" s="80"/>
      <c r="BA39463" s="80"/>
      <c r="BB39463" s="80"/>
    </row>
    <row r="39464" spans="9:54" x14ac:dyDescent="0.25">
      <c r="I39464" s="80"/>
      <c r="AX39464" s="80"/>
      <c r="AY39464" s="80"/>
      <c r="AZ39464" s="80"/>
      <c r="BA39464" s="80"/>
      <c r="BB39464" s="80"/>
    </row>
    <row r="39465" spans="9:54" x14ac:dyDescent="0.25">
      <c r="I39465" s="80"/>
      <c r="AX39465" s="80"/>
      <c r="AY39465" s="80"/>
      <c r="AZ39465" s="80"/>
      <c r="BA39465" s="80"/>
      <c r="BB39465" s="80"/>
    </row>
    <row r="39466" spans="9:54" x14ac:dyDescent="0.25">
      <c r="I39466" s="80"/>
      <c r="AX39466" s="80"/>
      <c r="AY39466" s="80"/>
      <c r="AZ39466" s="80"/>
      <c r="BA39466" s="80"/>
      <c r="BB39466" s="80"/>
    </row>
    <row r="39467" spans="9:54" x14ac:dyDescent="0.25">
      <c r="I39467" s="80"/>
      <c r="AX39467" s="80"/>
      <c r="AY39467" s="80"/>
      <c r="AZ39467" s="80"/>
      <c r="BA39467" s="80"/>
      <c r="BB39467" s="80"/>
    </row>
    <row r="39468" spans="9:54" x14ac:dyDescent="0.25">
      <c r="I39468" s="80"/>
      <c r="AX39468" s="80"/>
      <c r="AY39468" s="80"/>
      <c r="AZ39468" s="80"/>
      <c r="BA39468" s="80"/>
      <c r="BB39468" s="80"/>
    </row>
    <row r="39469" spans="9:54" x14ac:dyDescent="0.25">
      <c r="I39469" s="80"/>
      <c r="AX39469" s="80"/>
      <c r="AY39469" s="80"/>
      <c r="AZ39469" s="80"/>
      <c r="BA39469" s="80"/>
      <c r="BB39469" s="80"/>
    </row>
    <row r="39470" spans="9:54" x14ac:dyDescent="0.25">
      <c r="I39470" s="80"/>
      <c r="AX39470" s="80"/>
      <c r="AY39470" s="80"/>
      <c r="AZ39470" s="80"/>
      <c r="BA39470" s="80"/>
      <c r="BB39470" s="80"/>
    </row>
    <row r="39471" spans="9:54" x14ac:dyDescent="0.25">
      <c r="I39471" s="80"/>
      <c r="AX39471" s="80"/>
      <c r="AY39471" s="80"/>
      <c r="AZ39471" s="80"/>
      <c r="BA39471" s="80"/>
      <c r="BB39471" s="80"/>
    </row>
    <row r="39472" spans="9:54" x14ac:dyDescent="0.25">
      <c r="I39472" s="80"/>
      <c r="AX39472" s="80"/>
      <c r="AY39472" s="80"/>
      <c r="AZ39472" s="80"/>
      <c r="BA39472" s="80"/>
      <c r="BB39472" s="80"/>
    </row>
    <row r="39473" spans="9:54" x14ac:dyDescent="0.25">
      <c r="I39473" s="80"/>
      <c r="AX39473" s="80"/>
      <c r="AY39473" s="80"/>
      <c r="AZ39473" s="80"/>
      <c r="BA39473" s="80"/>
      <c r="BB39473" s="80"/>
    </row>
    <row r="39474" spans="9:54" x14ac:dyDescent="0.25">
      <c r="I39474" s="80"/>
      <c r="AX39474" s="80"/>
      <c r="AY39474" s="80"/>
      <c r="AZ39474" s="80"/>
      <c r="BA39474" s="80"/>
      <c r="BB39474" s="80"/>
    </row>
    <row r="39475" spans="9:54" x14ac:dyDescent="0.25">
      <c r="I39475" s="80"/>
      <c r="AX39475" s="80"/>
      <c r="AY39475" s="80"/>
      <c r="AZ39475" s="80"/>
      <c r="BA39475" s="80"/>
      <c r="BB39475" s="80"/>
    </row>
    <row r="39476" spans="9:54" x14ac:dyDescent="0.25">
      <c r="I39476" s="80"/>
      <c r="AX39476" s="80"/>
      <c r="AY39476" s="80"/>
      <c r="AZ39476" s="80"/>
      <c r="BA39476" s="80"/>
      <c r="BB39476" s="80"/>
    </row>
    <row r="39477" spans="9:54" x14ac:dyDescent="0.25">
      <c r="I39477" s="80"/>
      <c r="AX39477" s="80"/>
      <c r="AY39477" s="80"/>
      <c r="AZ39477" s="80"/>
      <c r="BA39477" s="80"/>
      <c r="BB39477" s="80"/>
    </row>
    <row r="39478" spans="9:54" x14ac:dyDescent="0.25">
      <c r="I39478" s="80"/>
      <c r="AX39478" s="80"/>
      <c r="AY39478" s="80"/>
      <c r="AZ39478" s="80"/>
      <c r="BA39478" s="80"/>
      <c r="BB39478" s="80"/>
    </row>
    <row r="39479" spans="9:54" x14ac:dyDescent="0.25">
      <c r="I39479" s="80"/>
      <c r="AX39479" s="80"/>
      <c r="AY39479" s="80"/>
      <c r="AZ39479" s="80"/>
      <c r="BA39479" s="80"/>
      <c r="BB39479" s="80"/>
    </row>
    <row r="39480" spans="9:54" x14ac:dyDescent="0.25">
      <c r="I39480" s="80"/>
      <c r="AX39480" s="80"/>
      <c r="AY39480" s="80"/>
      <c r="AZ39480" s="80"/>
      <c r="BA39480" s="80"/>
      <c r="BB39480" s="80"/>
    </row>
    <row r="39481" spans="9:54" x14ac:dyDescent="0.25">
      <c r="I39481" s="80"/>
      <c r="AX39481" s="80"/>
      <c r="AY39481" s="80"/>
      <c r="AZ39481" s="80"/>
      <c r="BA39481" s="80"/>
      <c r="BB39481" s="80"/>
    </row>
    <row r="39482" spans="9:54" x14ac:dyDescent="0.25">
      <c r="I39482" s="80"/>
      <c r="AX39482" s="80"/>
      <c r="AY39482" s="80"/>
      <c r="AZ39482" s="80"/>
      <c r="BA39482" s="80"/>
      <c r="BB39482" s="80"/>
    </row>
    <row r="39483" spans="9:54" x14ac:dyDescent="0.25">
      <c r="I39483" s="80"/>
      <c r="AX39483" s="80"/>
      <c r="AY39483" s="80"/>
      <c r="AZ39483" s="80"/>
      <c r="BA39483" s="80"/>
      <c r="BB39483" s="80"/>
    </row>
    <row r="39484" spans="9:54" x14ac:dyDescent="0.25">
      <c r="I39484" s="80"/>
      <c r="AX39484" s="80"/>
      <c r="AY39484" s="80"/>
      <c r="AZ39484" s="80"/>
      <c r="BA39484" s="80"/>
      <c r="BB39484" s="80"/>
    </row>
    <row r="39485" spans="9:54" x14ac:dyDescent="0.25">
      <c r="I39485" s="80"/>
      <c r="AX39485" s="80"/>
      <c r="AY39485" s="80"/>
      <c r="AZ39485" s="80"/>
      <c r="BA39485" s="80"/>
      <c r="BB39485" s="80"/>
    </row>
    <row r="39486" spans="9:54" x14ac:dyDescent="0.25">
      <c r="I39486" s="80"/>
      <c r="AX39486" s="80"/>
      <c r="AY39486" s="80"/>
      <c r="AZ39486" s="80"/>
      <c r="BA39486" s="80"/>
      <c r="BB39486" s="80"/>
    </row>
    <row r="39487" spans="9:54" x14ac:dyDescent="0.25">
      <c r="I39487" s="80"/>
      <c r="AX39487" s="80"/>
      <c r="AY39487" s="80"/>
      <c r="AZ39487" s="80"/>
      <c r="BA39487" s="80"/>
      <c r="BB39487" s="80"/>
    </row>
    <row r="39488" spans="9:54" x14ac:dyDescent="0.25">
      <c r="I39488" s="80"/>
      <c r="AX39488" s="80"/>
      <c r="AY39488" s="80"/>
      <c r="AZ39488" s="80"/>
      <c r="BA39488" s="80"/>
      <c r="BB39488" s="80"/>
    </row>
    <row r="39489" spans="9:54" x14ac:dyDescent="0.25">
      <c r="I39489" s="80"/>
      <c r="AX39489" s="80"/>
      <c r="AY39489" s="80"/>
      <c r="AZ39489" s="80"/>
      <c r="BA39489" s="80"/>
      <c r="BB39489" s="80"/>
    </row>
    <row r="39490" spans="9:54" x14ac:dyDescent="0.25">
      <c r="I39490" s="80"/>
      <c r="AX39490" s="80"/>
      <c r="AY39490" s="80"/>
      <c r="AZ39490" s="80"/>
      <c r="BA39490" s="80"/>
      <c r="BB39490" s="80"/>
    </row>
    <row r="39491" spans="9:54" x14ac:dyDescent="0.25">
      <c r="I39491" s="80"/>
      <c r="AX39491" s="80"/>
      <c r="AY39491" s="80"/>
      <c r="AZ39491" s="80"/>
      <c r="BA39491" s="80"/>
      <c r="BB39491" s="80"/>
    </row>
    <row r="39492" spans="9:54" x14ac:dyDescent="0.25">
      <c r="I39492" s="80"/>
      <c r="AX39492" s="80"/>
      <c r="AY39492" s="80"/>
      <c r="AZ39492" s="80"/>
      <c r="BA39492" s="80"/>
      <c r="BB39492" s="80"/>
    </row>
    <row r="39493" spans="9:54" x14ac:dyDescent="0.25">
      <c r="I39493" s="80"/>
      <c r="AX39493" s="80"/>
      <c r="AY39493" s="80"/>
      <c r="AZ39493" s="80"/>
      <c r="BA39493" s="80"/>
      <c r="BB39493" s="80"/>
    </row>
    <row r="39494" spans="9:54" x14ac:dyDescent="0.25">
      <c r="I39494" s="80"/>
      <c r="AX39494" s="80"/>
      <c r="AY39494" s="80"/>
      <c r="AZ39494" s="80"/>
      <c r="BA39494" s="80"/>
      <c r="BB39494" s="80"/>
    </row>
    <row r="39495" spans="9:54" x14ac:dyDescent="0.25">
      <c r="I39495" s="80"/>
      <c r="AX39495" s="80"/>
      <c r="AY39495" s="80"/>
      <c r="AZ39495" s="80"/>
      <c r="BA39495" s="80"/>
      <c r="BB39495" s="80"/>
    </row>
    <row r="39496" spans="9:54" x14ac:dyDescent="0.25">
      <c r="I39496" s="80"/>
      <c r="AX39496" s="80"/>
      <c r="AY39496" s="80"/>
      <c r="AZ39496" s="80"/>
      <c r="BA39496" s="80"/>
      <c r="BB39496" s="80"/>
    </row>
    <row r="39497" spans="9:54" x14ac:dyDescent="0.25">
      <c r="I39497" s="80"/>
      <c r="AX39497" s="80"/>
      <c r="AY39497" s="80"/>
      <c r="AZ39497" s="80"/>
      <c r="BA39497" s="80"/>
      <c r="BB39497" s="80"/>
    </row>
    <row r="39498" spans="9:54" x14ac:dyDescent="0.25">
      <c r="I39498" s="80"/>
      <c r="AX39498" s="80"/>
      <c r="AY39498" s="80"/>
      <c r="AZ39498" s="80"/>
      <c r="BA39498" s="80"/>
      <c r="BB39498" s="80"/>
    </row>
    <row r="39499" spans="9:54" x14ac:dyDescent="0.25">
      <c r="I39499" s="80"/>
      <c r="AX39499" s="80"/>
      <c r="AY39499" s="80"/>
      <c r="AZ39499" s="80"/>
      <c r="BA39499" s="80"/>
      <c r="BB39499" s="80"/>
    </row>
    <row r="39500" spans="9:54" x14ac:dyDescent="0.25">
      <c r="I39500" s="80"/>
      <c r="AX39500" s="80"/>
      <c r="AY39500" s="80"/>
      <c r="AZ39500" s="80"/>
      <c r="BA39500" s="80"/>
      <c r="BB39500" s="80"/>
    </row>
    <row r="39501" spans="9:54" x14ac:dyDescent="0.25">
      <c r="I39501" s="80"/>
      <c r="AX39501" s="80"/>
      <c r="AY39501" s="80"/>
      <c r="AZ39501" s="80"/>
      <c r="BA39501" s="80"/>
      <c r="BB39501" s="80"/>
    </row>
    <row r="39502" spans="9:54" x14ac:dyDescent="0.25">
      <c r="I39502" s="80"/>
      <c r="AX39502" s="80"/>
      <c r="AY39502" s="80"/>
      <c r="AZ39502" s="80"/>
      <c r="BA39502" s="80"/>
      <c r="BB39502" s="80"/>
    </row>
    <row r="39503" spans="9:54" x14ac:dyDescent="0.25">
      <c r="I39503" s="80"/>
      <c r="AX39503" s="80"/>
      <c r="AY39503" s="80"/>
      <c r="AZ39503" s="80"/>
      <c r="BA39503" s="80"/>
      <c r="BB39503" s="80"/>
    </row>
    <row r="39504" spans="9:54" x14ac:dyDescent="0.25">
      <c r="I39504" s="80"/>
      <c r="AX39504" s="80"/>
      <c r="AY39504" s="80"/>
      <c r="AZ39504" s="80"/>
      <c r="BA39504" s="80"/>
      <c r="BB39504" s="80"/>
    </row>
    <row r="39505" spans="9:54" x14ac:dyDescent="0.25">
      <c r="I39505" s="80"/>
      <c r="AX39505" s="80"/>
      <c r="AY39505" s="80"/>
      <c r="AZ39505" s="80"/>
      <c r="BA39505" s="80"/>
      <c r="BB39505" s="80"/>
    </row>
    <row r="39506" spans="9:54" x14ac:dyDescent="0.25">
      <c r="I39506" s="80"/>
      <c r="AX39506" s="80"/>
      <c r="AY39506" s="80"/>
      <c r="AZ39506" s="80"/>
      <c r="BA39506" s="80"/>
      <c r="BB39506" s="80"/>
    </row>
    <row r="39507" spans="9:54" x14ac:dyDescent="0.25">
      <c r="I39507" s="80"/>
      <c r="AX39507" s="80"/>
      <c r="AY39507" s="80"/>
      <c r="AZ39507" s="80"/>
      <c r="BA39507" s="80"/>
      <c r="BB39507" s="80"/>
    </row>
    <row r="39508" spans="9:54" x14ac:dyDescent="0.25">
      <c r="I39508" s="80"/>
      <c r="AX39508" s="80"/>
      <c r="AY39508" s="80"/>
      <c r="AZ39508" s="80"/>
      <c r="BA39508" s="80"/>
      <c r="BB39508" s="80"/>
    </row>
    <row r="39509" spans="9:54" x14ac:dyDescent="0.25">
      <c r="I39509" s="80"/>
      <c r="AX39509" s="80"/>
      <c r="AY39509" s="80"/>
      <c r="AZ39509" s="80"/>
      <c r="BA39509" s="80"/>
      <c r="BB39509" s="80"/>
    </row>
    <row r="39510" spans="9:54" x14ac:dyDescent="0.25">
      <c r="I39510" s="80"/>
      <c r="AX39510" s="80"/>
      <c r="AY39510" s="80"/>
      <c r="AZ39510" s="80"/>
      <c r="BA39510" s="80"/>
      <c r="BB39510" s="80"/>
    </row>
    <row r="39511" spans="9:54" x14ac:dyDescent="0.25">
      <c r="I39511" s="80"/>
      <c r="AX39511" s="80"/>
      <c r="AY39511" s="80"/>
      <c r="AZ39511" s="80"/>
      <c r="BA39511" s="80"/>
      <c r="BB39511" s="80"/>
    </row>
    <row r="39512" spans="9:54" x14ac:dyDescent="0.25">
      <c r="I39512" s="80"/>
      <c r="AX39512" s="80"/>
      <c r="AY39512" s="80"/>
      <c r="AZ39512" s="80"/>
      <c r="BA39512" s="80"/>
      <c r="BB39512" s="80"/>
    </row>
    <row r="39513" spans="9:54" x14ac:dyDescent="0.25">
      <c r="I39513" s="80"/>
      <c r="AX39513" s="80"/>
      <c r="AY39513" s="80"/>
      <c r="AZ39513" s="80"/>
      <c r="BA39513" s="80"/>
      <c r="BB39513" s="80"/>
    </row>
    <row r="39514" spans="9:54" x14ac:dyDescent="0.25">
      <c r="I39514" s="80"/>
      <c r="AX39514" s="80"/>
      <c r="AY39514" s="80"/>
      <c r="AZ39514" s="80"/>
      <c r="BA39514" s="80"/>
      <c r="BB39514" s="80"/>
    </row>
    <row r="39515" spans="9:54" x14ac:dyDescent="0.25">
      <c r="I39515" s="80"/>
      <c r="AX39515" s="80"/>
      <c r="AY39515" s="80"/>
      <c r="AZ39515" s="80"/>
      <c r="BA39515" s="80"/>
      <c r="BB39515" s="80"/>
    </row>
    <row r="39516" spans="9:54" x14ac:dyDescent="0.25">
      <c r="I39516" s="80"/>
      <c r="AX39516" s="80"/>
      <c r="AY39516" s="80"/>
      <c r="AZ39516" s="80"/>
      <c r="BA39516" s="80"/>
      <c r="BB39516" s="80"/>
    </row>
    <row r="39517" spans="9:54" x14ac:dyDescent="0.25">
      <c r="I39517" s="80"/>
      <c r="AX39517" s="80"/>
      <c r="AY39517" s="80"/>
      <c r="AZ39517" s="80"/>
      <c r="BA39517" s="80"/>
      <c r="BB39517" s="80"/>
    </row>
    <row r="39518" spans="9:54" x14ac:dyDescent="0.25">
      <c r="I39518" s="80"/>
      <c r="AX39518" s="80"/>
      <c r="AY39518" s="80"/>
      <c r="AZ39518" s="80"/>
      <c r="BA39518" s="80"/>
      <c r="BB39518" s="80"/>
    </row>
    <row r="39519" spans="9:54" x14ac:dyDescent="0.25">
      <c r="I39519" s="80"/>
      <c r="AX39519" s="80"/>
      <c r="AY39519" s="80"/>
      <c r="AZ39519" s="80"/>
      <c r="BA39519" s="80"/>
      <c r="BB39519" s="80"/>
    </row>
    <row r="39520" spans="9:54" x14ac:dyDescent="0.25">
      <c r="I39520" s="80"/>
      <c r="AX39520" s="80"/>
      <c r="AY39520" s="80"/>
      <c r="AZ39520" s="80"/>
      <c r="BA39520" s="80"/>
      <c r="BB39520" s="80"/>
    </row>
    <row r="39521" spans="9:54" x14ac:dyDescent="0.25">
      <c r="I39521" s="80"/>
      <c r="AX39521" s="80"/>
      <c r="AY39521" s="80"/>
      <c r="AZ39521" s="80"/>
      <c r="BA39521" s="80"/>
      <c r="BB39521" s="80"/>
    </row>
    <row r="39522" spans="9:54" x14ac:dyDescent="0.25">
      <c r="I39522" s="80"/>
      <c r="AX39522" s="80"/>
      <c r="AY39522" s="80"/>
      <c r="AZ39522" s="80"/>
      <c r="BA39522" s="80"/>
      <c r="BB39522" s="80"/>
    </row>
    <row r="39523" spans="9:54" x14ac:dyDescent="0.25">
      <c r="I39523" s="80"/>
      <c r="AX39523" s="80"/>
      <c r="AY39523" s="80"/>
      <c r="AZ39523" s="80"/>
      <c r="BA39523" s="80"/>
      <c r="BB39523" s="80"/>
    </row>
    <row r="39524" spans="9:54" x14ac:dyDescent="0.25">
      <c r="I39524" s="80"/>
      <c r="AX39524" s="80"/>
      <c r="AY39524" s="80"/>
      <c r="AZ39524" s="80"/>
      <c r="BA39524" s="80"/>
      <c r="BB39524" s="80"/>
    </row>
    <row r="39525" spans="9:54" x14ac:dyDescent="0.25">
      <c r="I39525" s="80"/>
      <c r="AX39525" s="80"/>
      <c r="AY39525" s="80"/>
      <c r="AZ39525" s="80"/>
      <c r="BA39525" s="80"/>
      <c r="BB39525" s="80"/>
    </row>
    <row r="39526" spans="9:54" x14ac:dyDescent="0.25">
      <c r="I39526" s="80"/>
      <c r="AX39526" s="80"/>
      <c r="AY39526" s="80"/>
      <c r="AZ39526" s="80"/>
      <c r="BA39526" s="80"/>
      <c r="BB39526" s="80"/>
    </row>
    <row r="39527" spans="9:54" x14ac:dyDescent="0.25">
      <c r="I39527" s="80"/>
      <c r="AX39527" s="80"/>
      <c r="AY39527" s="80"/>
      <c r="AZ39527" s="80"/>
      <c r="BA39527" s="80"/>
      <c r="BB39527" s="80"/>
    </row>
    <row r="39528" spans="9:54" x14ac:dyDescent="0.25">
      <c r="I39528" s="80"/>
      <c r="AX39528" s="80"/>
      <c r="AY39528" s="80"/>
      <c r="AZ39528" s="80"/>
      <c r="BA39528" s="80"/>
      <c r="BB39528" s="80"/>
    </row>
    <row r="39529" spans="9:54" x14ac:dyDescent="0.25">
      <c r="I39529" s="80"/>
      <c r="AX39529" s="80"/>
      <c r="AY39529" s="80"/>
      <c r="AZ39529" s="80"/>
      <c r="BA39529" s="80"/>
      <c r="BB39529" s="80"/>
    </row>
    <row r="39530" spans="9:54" x14ac:dyDescent="0.25">
      <c r="I39530" s="80"/>
      <c r="AX39530" s="80"/>
      <c r="AY39530" s="80"/>
      <c r="AZ39530" s="80"/>
      <c r="BA39530" s="80"/>
      <c r="BB39530" s="80"/>
    </row>
    <row r="39531" spans="9:54" x14ac:dyDescent="0.25">
      <c r="I39531" s="80"/>
      <c r="AX39531" s="80"/>
      <c r="AY39531" s="80"/>
      <c r="AZ39531" s="80"/>
      <c r="BA39531" s="80"/>
      <c r="BB39531" s="80"/>
    </row>
    <row r="39532" spans="9:54" x14ac:dyDescent="0.25">
      <c r="I39532" s="80"/>
      <c r="AX39532" s="80"/>
      <c r="AY39532" s="80"/>
      <c r="AZ39532" s="80"/>
      <c r="BA39532" s="80"/>
      <c r="BB39532" s="80"/>
    </row>
    <row r="39533" spans="9:54" x14ac:dyDescent="0.25">
      <c r="I39533" s="80"/>
      <c r="AX39533" s="80"/>
      <c r="AY39533" s="80"/>
      <c r="AZ39533" s="80"/>
      <c r="BA39533" s="80"/>
      <c r="BB39533" s="80"/>
    </row>
    <row r="39534" spans="9:54" x14ac:dyDescent="0.25">
      <c r="I39534" s="80"/>
      <c r="AX39534" s="80"/>
      <c r="AY39534" s="80"/>
      <c r="AZ39534" s="80"/>
      <c r="BA39534" s="80"/>
      <c r="BB39534" s="80"/>
    </row>
    <row r="39535" spans="9:54" x14ac:dyDescent="0.25">
      <c r="I39535" s="80"/>
      <c r="AX39535" s="80"/>
      <c r="AY39535" s="80"/>
      <c r="AZ39535" s="80"/>
      <c r="BA39535" s="80"/>
      <c r="BB39535" s="80"/>
    </row>
    <row r="39536" spans="9:54" x14ac:dyDescent="0.25">
      <c r="I39536" s="80"/>
      <c r="AX39536" s="80"/>
      <c r="AY39536" s="80"/>
      <c r="AZ39536" s="80"/>
      <c r="BA39536" s="80"/>
      <c r="BB39536" s="80"/>
    </row>
    <row r="39537" spans="9:54" x14ac:dyDescent="0.25">
      <c r="I39537" s="80"/>
      <c r="AX39537" s="80"/>
      <c r="AY39537" s="80"/>
      <c r="AZ39537" s="80"/>
      <c r="BA39537" s="80"/>
      <c r="BB39537" s="80"/>
    </row>
    <row r="39538" spans="9:54" x14ac:dyDescent="0.25">
      <c r="I39538" s="80"/>
      <c r="AX39538" s="80"/>
      <c r="AY39538" s="80"/>
      <c r="AZ39538" s="80"/>
      <c r="BA39538" s="80"/>
      <c r="BB39538" s="80"/>
    </row>
    <row r="39539" spans="9:54" x14ac:dyDescent="0.25">
      <c r="I39539" s="80"/>
      <c r="AX39539" s="80"/>
      <c r="AY39539" s="80"/>
      <c r="AZ39539" s="80"/>
      <c r="BA39539" s="80"/>
      <c r="BB39539" s="80"/>
    </row>
    <row r="39540" spans="9:54" x14ac:dyDescent="0.25">
      <c r="I39540" s="80"/>
      <c r="AX39540" s="80"/>
      <c r="AY39540" s="80"/>
      <c r="AZ39540" s="80"/>
      <c r="BA39540" s="80"/>
      <c r="BB39540" s="80"/>
    </row>
    <row r="39541" spans="9:54" x14ac:dyDescent="0.25">
      <c r="I39541" s="80"/>
      <c r="AX39541" s="80"/>
      <c r="AY39541" s="80"/>
      <c r="AZ39541" s="80"/>
      <c r="BA39541" s="80"/>
      <c r="BB39541" s="80"/>
    </row>
    <row r="39542" spans="9:54" x14ac:dyDescent="0.25">
      <c r="I39542" s="80"/>
      <c r="AX39542" s="80"/>
      <c r="AY39542" s="80"/>
      <c r="AZ39542" s="80"/>
      <c r="BA39542" s="80"/>
      <c r="BB39542" s="80"/>
    </row>
    <row r="39543" spans="9:54" x14ac:dyDescent="0.25">
      <c r="I39543" s="80"/>
      <c r="AX39543" s="80"/>
      <c r="AY39543" s="80"/>
      <c r="AZ39543" s="80"/>
      <c r="BA39543" s="80"/>
      <c r="BB39543" s="80"/>
    </row>
    <row r="39544" spans="9:54" x14ac:dyDescent="0.25">
      <c r="I39544" s="80"/>
      <c r="AX39544" s="80"/>
      <c r="AY39544" s="80"/>
      <c r="AZ39544" s="80"/>
      <c r="BA39544" s="80"/>
      <c r="BB39544" s="80"/>
    </row>
    <row r="39545" spans="9:54" x14ac:dyDescent="0.25">
      <c r="I39545" s="80"/>
      <c r="AX39545" s="80"/>
      <c r="AY39545" s="80"/>
      <c r="AZ39545" s="80"/>
      <c r="BA39545" s="80"/>
      <c r="BB39545" s="80"/>
    </row>
    <row r="39546" spans="9:54" x14ac:dyDescent="0.25">
      <c r="I39546" s="80"/>
      <c r="AX39546" s="80"/>
      <c r="AY39546" s="80"/>
      <c r="AZ39546" s="80"/>
      <c r="BA39546" s="80"/>
      <c r="BB39546" s="80"/>
    </row>
    <row r="39547" spans="9:54" x14ac:dyDescent="0.25">
      <c r="I39547" s="80"/>
      <c r="AX39547" s="80"/>
      <c r="AY39547" s="80"/>
      <c r="AZ39547" s="80"/>
      <c r="BA39547" s="80"/>
      <c r="BB39547" s="80"/>
    </row>
    <row r="39548" spans="9:54" x14ac:dyDescent="0.25">
      <c r="I39548" s="80"/>
      <c r="AX39548" s="80"/>
      <c r="AY39548" s="80"/>
      <c r="AZ39548" s="80"/>
      <c r="BA39548" s="80"/>
      <c r="BB39548" s="80"/>
    </row>
    <row r="39549" spans="9:54" x14ac:dyDescent="0.25">
      <c r="I39549" s="80"/>
      <c r="AX39549" s="80"/>
      <c r="AY39549" s="80"/>
      <c r="AZ39549" s="80"/>
      <c r="BA39549" s="80"/>
      <c r="BB39549" s="80"/>
    </row>
    <row r="39550" spans="9:54" x14ac:dyDescent="0.25">
      <c r="I39550" s="80"/>
      <c r="AX39550" s="80"/>
      <c r="AY39550" s="80"/>
      <c r="AZ39550" s="80"/>
      <c r="BA39550" s="80"/>
      <c r="BB39550" s="80"/>
    </row>
    <row r="39551" spans="9:54" x14ac:dyDescent="0.25">
      <c r="I39551" s="80"/>
      <c r="AX39551" s="80"/>
      <c r="AY39551" s="80"/>
      <c r="AZ39551" s="80"/>
      <c r="BA39551" s="80"/>
      <c r="BB39551" s="80"/>
    </row>
    <row r="39552" spans="9:54" x14ac:dyDescent="0.25">
      <c r="I39552" s="80"/>
      <c r="AX39552" s="80"/>
      <c r="AY39552" s="80"/>
      <c r="AZ39552" s="80"/>
      <c r="BA39552" s="80"/>
      <c r="BB39552" s="80"/>
    </row>
    <row r="39553" spans="9:54" x14ac:dyDescent="0.25">
      <c r="I39553" s="80"/>
      <c r="AX39553" s="80"/>
      <c r="AY39553" s="80"/>
      <c r="AZ39553" s="80"/>
      <c r="BA39553" s="80"/>
      <c r="BB39553" s="80"/>
    </row>
    <row r="39554" spans="9:54" x14ac:dyDescent="0.25">
      <c r="I39554" s="80"/>
      <c r="AX39554" s="80"/>
      <c r="AY39554" s="80"/>
      <c r="AZ39554" s="80"/>
      <c r="BA39554" s="80"/>
      <c r="BB39554" s="80"/>
    </row>
    <row r="39555" spans="9:54" x14ac:dyDescent="0.25">
      <c r="I39555" s="80"/>
      <c r="AX39555" s="80"/>
      <c r="AY39555" s="80"/>
      <c r="AZ39555" s="80"/>
      <c r="BA39555" s="80"/>
      <c r="BB39555" s="80"/>
    </row>
    <row r="39556" spans="9:54" x14ac:dyDescent="0.25">
      <c r="I39556" s="80"/>
      <c r="AX39556" s="80"/>
      <c r="AY39556" s="80"/>
      <c r="AZ39556" s="80"/>
      <c r="BA39556" s="80"/>
      <c r="BB39556" s="80"/>
    </row>
    <row r="39557" spans="9:54" x14ac:dyDescent="0.25">
      <c r="I39557" s="80"/>
      <c r="AX39557" s="80"/>
      <c r="AY39557" s="80"/>
      <c r="AZ39557" s="80"/>
      <c r="BA39557" s="80"/>
      <c r="BB39557" s="80"/>
    </row>
    <row r="39558" spans="9:54" x14ac:dyDescent="0.25">
      <c r="I39558" s="80"/>
      <c r="AX39558" s="80"/>
      <c r="AY39558" s="80"/>
      <c r="AZ39558" s="80"/>
      <c r="BA39558" s="80"/>
      <c r="BB39558" s="80"/>
    </row>
    <row r="39559" spans="9:54" x14ac:dyDescent="0.25">
      <c r="I39559" s="80"/>
      <c r="AX39559" s="80"/>
      <c r="AY39559" s="80"/>
      <c r="AZ39559" s="80"/>
      <c r="BA39559" s="80"/>
      <c r="BB39559" s="80"/>
    </row>
    <row r="39560" spans="9:54" x14ac:dyDescent="0.25">
      <c r="I39560" s="80"/>
      <c r="AX39560" s="80"/>
      <c r="AY39560" s="80"/>
      <c r="AZ39560" s="80"/>
      <c r="BA39560" s="80"/>
      <c r="BB39560" s="80"/>
    </row>
    <row r="39561" spans="9:54" x14ac:dyDescent="0.25">
      <c r="I39561" s="80"/>
      <c r="AX39561" s="80"/>
      <c r="AY39561" s="80"/>
      <c r="AZ39561" s="80"/>
      <c r="BA39561" s="80"/>
      <c r="BB39561" s="80"/>
    </row>
    <row r="39562" spans="9:54" x14ac:dyDescent="0.25">
      <c r="I39562" s="80"/>
      <c r="AX39562" s="80"/>
      <c r="AY39562" s="80"/>
      <c r="AZ39562" s="80"/>
      <c r="BA39562" s="80"/>
      <c r="BB39562" s="80"/>
    </row>
    <row r="39563" spans="9:54" x14ac:dyDescent="0.25">
      <c r="I39563" s="80"/>
      <c r="AX39563" s="80"/>
      <c r="AY39563" s="80"/>
      <c r="AZ39563" s="80"/>
      <c r="BA39563" s="80"/>
      <c r="BB39563" s="80"/>
    </row>
    <row r="39564" spans="9:54" x14ac:dyDescent="0.25">
      <c r="I39564" s="80"/>
      <c r="AX39564" s="80"/>
      <c r="AY39564" s="80"/>
      <c r="AZ39564" s="80"/>
      <c r="BA39564" s="80"/>
      <c r="BB39564" s="80"/>
    </row>
    <row r="39565" spans="9:54" x14ac:dyDescent="0.25">
      <c r="I39565" s="80"/>
      <c r="AX39565" s="80"/>
      <c r="AY39565" s="80"/>
      <c r="AZ39565" s="80"/>
      <c r="BA39565" s="80"/>
      <c r="BB39565" s="80"/>
    </row>
    <row r="39566" spans="9:54" x14ac:dyDescent="0.25">
      <c r="I39566" s="80"/>
      <c r="AX39566" s="80"/>
      <c r="AY39566" s="80"/>
      <c r="AZ39566" s="80"/>
      <c r="BA39566" s="80"/>
      <c r="BB39566" s="80"/>
    </row>
    <row r="39567" spans="9:54" x14ac:dyDescent="0.25">
      <c r="I39567" s="80"/>
      <c r="AX39567" s="80"/>
      <c r="AY39567" s="80"/>
      <c r="AZ39567" s="80"/>
      <c r="BA39567" s="80"/>
      <c r="BB39567" s="80"/>
    </row>
    <row r="39568" spans="9:54" x14ac:dyDescent="0.25">
      <c r="I39568" s="80"/>
      <c r="AX39568" s="80"/>
      <c r="AY39568" s="80"/>
      <c r="AZ39568" s="80"/>
      <c r="BA39568" s="80"/>
      <c r="BB39568" s="80"/>
    </row>
    <row r="39569" spans="9:54" x14ac:dyDescent="0.25">
      <c r="I39569" s="80"/>
      <c r="AX39569" s="80"/>
      <c r="AY39569" s="80"/>
      <c r="AZ39569" s="80"/>
      <c r="BA39569" s="80"/>
      <c r="BB39569" s="80"/>
    </row>
    <row r="39570" spans="9:54" x14ac:dyDescent="0.25">
      <c r="I39570" s="80"/>
      <c r="AX39570" s="80"/>
      <c r="AY39570" s="80"/>
      <c r="AZ39570" s="80"/>
      <c r="BA39570" s="80"/>
      <c r="BB39570" s="80"/>
    </row>
    <row r="39571" spans="9:54" x14ac:dyDescent="0.25">
      <c r="I39571" s="80"/>
      <c r="AX39571" s="80"/>
      <c r="AY39571" s="80"/>
      <c r="AZ39571" s="80"/>
      <c r="BA39571" s="80"/>
      <c r="BB39571" s="80"/>
    </row>
    <row r="39572" spans="9:54" x14ac:dyDescent="0.25">
      <c r="I39572" s="80"/>
      <c r="AX39572" s="80"/>
      <c r="AY39572" s="80"/>
      <c r="AZ39572" s="80"/>
      <c r="BA39572" s="80"/>
      <c r="BB39572" s="80"/>
    </row>
    <row r="39573" spans="9:54" x14ac:dyDescent="0.25">
      <c r="I39573" s="80"/>
      <c r="AX39573" s="80"/>
      <c r="AY39573" s="80"/>
      <c r="AZ39573" s="80"/>
      <c r="BA39573" s="80"/>
      <c r="BB39573" s="80"/>
    </row>
    <row r="39574" spans="9:54" x14ac:dyDescent="0.25">
      <c r="I39574" s="80"/>
      <c r="AX39574" s="80"/>
      <c r="AY39574" s="80"/>
      <c r="AZ39574" s="80"/>
      <c r="BA39574" s="80"/>
      <c r="BB39574" s="80"/>
    </row>
    <row r="39575" spans="9:54" x14ac:dyDescent="0.25">
      <c r="I39575" s="80"/>
      <c r="AX39575" s="80"/>
      <c r="AY39575" s="80"/>
      <c r="AZ39575" s="80"/>
      <c r="BA39575" s="80"/>
      <c r="BB39575" s="80"/>
    </row>
    <row r="39576" spans="9:54" x14ac:dyDescent="0.25">
      <c r="I39576" s="80"/>
      <c r="AX39576" s="80"/>
      <c r="AY39576" s="80"/>
      <c r="AZ39576" s="80"/>
      <c r="BA39576" s="80"/>
      <c r="BB39576" s="80"/>
    </row>
    <row r="39577" spans="9:54" x14ac:dyDescent="0.25">
      <c r="I39577" s="80"/>
      <c r="AX39577" s="80"/>
      <c r="AY39577" s="80"/>
      <c r="AZ39577" s="80"/>
      <c r="BA39577" s="80"/>
      <c r="BB39577" s="80"/>
    </row>
    <row r="39578" spans="9:54" x14ac:dyDescent="0.25">
      <c r="I39578" s="80"/>
      <c r="AX39578" s="80"/>
      <c r="AY39578" s="80"/>
      <c r="AZ39578" s="80"/>
      <c r="BA39578" s="80"/>
      <c r="BB39578" s="80"/>
    </row>
    <row r="39579" spans="9:54" x14ac:dyDescent="0.25">
      <c r="I39579" s="80"/>
      <c r="AX39579" s="80"/>
      <c r="AY39579" s="80"/>
      <c r="AZ39579" s="80"/>
      <c r="BA39579" s="80"/>
      <c r="BB39579" s="80"/>
    </row>
    <row r="39580" spans="9:54" x14ac:dyDescent="0.25">
      <c r="I39580" s="80"/>
      <c r="AX39580" s="80"/>
      <c r="AY39580" s="80"/>
      <c r="AZ39580" s="80"/>
      <c r="BA39580" s="80"/>
      <c r="BB39580" s="80"/>
    </row>
    <row r="39581" spans="9:54" x14ac:dyDescent="0.25">
      <c r="I39581" s="80"/>
      <c r="AX39581" s="80"/>
      <c r="AY39581" s="80"/>
      <c r="AZ39581" s="80"/>
      <c r="BA39581" s="80"/>
      <c r="BB39581" s="80"/>
    </row>
    <row r="39582" spans="9:54" x14ac:dyDescent="0.25">
      <c r="I39582" s="80"/>
      <c r="AX39582" s="80"/>
      <c r="AY39582" s="80"/>
      <c r="AZ39582" s="80"/>
      <c r="BA39582" s="80"/>
      <c r="BB39582" s="80"/>
    </row>
    <row r="39583" spans="9:54" x14ac:dyDescent="0.25">
      <c r="I39583" s="80"/>
      <c r="AX39583" s="80"/>
      <c r="AY39583" s="80"/>
      <c r="AZ39583" s="80"/>
      <c r="BA39583" s="80"/>
      <c r="BB39583" s="80"/>
    </row>
    <row r="39584" spans="9:54" x14ac:dyDescent="0.25">
      <c r="I39584" s="80"/>
      <c r="AX39584" s="80"/>
      <c r="AY39584" s="80"/>
      <c r="AZ39584" s="80"/>
      <c r="BA39584" s="80"/>
      <c r="BB39584" s="80"/>
    </row>
    <row r="39585" spans="9:54" x14ac:dyDescent="0.25">
      <c r="I39585" s="80"/>
      <c r="AX39585" s="80"/>
      <c r="AY39585" s="80"/>
      <c r="AZ39585" s="80"/>
      <c r="BA39585" s="80"/>
      <c r="BB39585" s="80"/>
    </row>
    <row r="39586" spans="9:54" x14ac:dyDescent="0.25">
      <c r="I39586" s="80"/>
      <c r="AX39586" s="80"/>
      <c r="AY39586" s="80"/>
      <c r="AZ39586" s="80"/>
      <c r="BA39586" s="80"/>
      <c r="BB39586" s="80"/>
    </row>
    <row r="39587" spans="9:54" x14ac:dyDescent="0.25">
      <c r="I39587" s="80"/>
      <c r="AX39587" s="80"/>
      <c r="AY39587" s="80"/>
      <c r="AZ39587" s="80"/>
      <c r="BA39587" s="80"/>
      <c r="BB39587" s="80"/>
    </row>
    <row r="39588" spans="9:54" x14ac:dyDescent="0.25">
      <c r="I39588" s="80"/>
      <c r="AX39588" s="80"/>
      <c r="AY39588" s="80"/>
      <c r="AZ39588" s="80"/>
      <c r="BA39588" s="80"/>
      <c r="BB39588" s="80"/>
    </row>
    <row r="39589" spans="9:54" x14ac:dyDescent="0.25">
      <c r="I39589" s="80"/>
      <c r="AX39589" s="80"/>
      <c r="AY39589" s="80"/>
      <c r="AZ39589" s="80"/>
      <c r="BA39589" s="80"/>
      <c r="BB39589" s="80"/>
    </row>
    <row r="39590" spans="9:54" x14ac:dyDescent="0.25">
      <c r="I39590" s="80"/>
      <c r="AX39590" s="80"/>
      <c r="AY39590" s="80"/>
      <c r="AZ39590" s="80"/>
      <c r="BA39590" s="80"/>
      <c r="BB39590" s="80"/>
    </row>
    <row r="39591" spans="9:54" x14ac:dyDescent="0.25">
      <c r="I39591" s="80"/>
      <c r="AX39591" s="80"/>
      <c r="AY39591" s="80"/>
      <c r="AZ39591" s="80"/>
      <c r="BA39591" s="80"/>
      <c r="BB39591" s="80"/>
    </row>
    <row r="39592" spans="9:54" x14ac:dyDescent="0.25">
      <c r="I39592" s="80"/>
      <c r="AX39592" s="80"/>
      <c r="AY39592" s="80"/>
      <c r="AZ39592" s="80"/>
      <c r="BA39592" s="80"/>
      <c r="BB39592" s="80"/>
    </row>
    <row r="39593" spans="9:54" x14ac:dyDescent="0.25">
      <c r="I39593" s="80"/>
      <c r="AX39593" s="80"/>
      <c r="AY39593" s="80"/>
      <c r="AZ39593" s="80"/>
      <c r="BA39593" s="80"/>
      <c r="BB39593" s="80"/>
    </row>
    <row r="39594" spans="9:54" x14ac:dyDescent="0.25">
      <c r="I39594" s="80"/>
      <c r="AX39594" s="80"/>
      <c r="AY39594" s="80"/>
      <c r="AZ39594" s="80"/>
      <c r="BA39594" s="80"/>
      <c r="BB39594" s="80"/>
    </row>
    <row r="39595" spans="9:54" x14ac:dyDescent="0.25">
      <c r="I39595" s="80"/>
      <c r="AX39595" s="80"/>
      <c r="AY39595" s="80"/>
      <c r="AZ39595" s="80"/>
      <c r="BA39595" s="80"/>
      <c r="BB39595" s="80"/>
    </row>
    <row r="39596" spans="9:54" x14ac:dyDescent="0.25">
      <c r="I39596" s="80"/>
      <c r="AX39596" s="80"/>
      <c r="AY39596" s="80"/>
      <c r="AZ39596" s="80"/>
      <c r="BA39596" s="80"/>
      <c r="BB39596" s="80"/>
    </row>
    <row r="39597" spans="9:54" x14ac:dyDescent="0.25">
      <c r="I39597" s="80"/>
      <c r="AX39597" s="80"/>
      <c r="AY39597" s="80"/>
      <c r="AZ39597" s="80"/>
      <c r="BA39597" s="80"/>
      <c r="BB39597" s="80"/>
    </row>
    <row r="39598" spans="9:54" x14ac:dyDescent="0.25">
      <c r="I39598" s="80"/>
      <c r="AX39598" s="80"/>
      <c r="AY39598" s="80"/>
      <c r="AZ39598" s="80"/>
      <c r="BA39598" s="80"/>
      <c r="BB39598" s="80"/>
    </row>
    <row r="39599" spans="9:54" x14ac:dyDescent="0.25">
      <c r="I39599" s="80"/>
      <c r="AX39599" s="80"/>
      <c r="AY39599" s="80"/>
      <c r="AZ39599" s="80"/>
      <c r="BA39599" s="80"/>
      <c r="BB39599" s="80"/>
    </row>
    <row r="39600" spans="9:54" x14ac:dyDescent="0.25">
      <c r="I39600" s="80"/>
      <c r="AX39600" s="80"/>
      <c r="AY39600" s="80"/>
      <c r="AZ39600" s="80"/>
      <c r="BA39600" s="80"/>
      <c r="BB39600" s="80"/>
    </row>
    <row r="39601" spans="9:54" x14ac:dyDescent="0.25">
      <c r="I39601" s="80"/>
      <c r="AX39601" s="80"/>
      <c r="AY39601" s="80"/>
      <c r="AZ39601" s="80"/>
      <c r="BA39601" s="80"/>
      <c r="BB39601" s="80"/>
    </row>
    <row r="39602" spans="9:54" x14ac:dyDescent="0.25">
      <c r="I39602" s="80"/>
      <c r="AX39602" s="80"/>
      <c r="AY39602" s="80"/>
      <c r="AZ39602" s="80"/>
      <c r="BA39602" s="80"/>
      <c r="BB39602" s="80"/>
    </row>
    <row r="39603" spans="9:54" x14ac:dyDescent="0.25">
      <c r="I39603" s="80"/>
      <c r="AX39603" s="80"/>
      <c r="AY39603" s="80"/>
      <c r="AZ39603" s="80"/>
      <c r="BA39603" s="80"/>
      <c r="BB39603" s="80"/>
    </row>
    <row r="39604" spans="9:54" x14ac:dyDescent="0.25">
      <c r="I39604" s="80"/>
      <c r="AX39604" s="80"/>
      <c r="AY39604" s="80"/>
      <c r="AZ39604" s="80"/>
      <c r="BA39604" s="80"/>
      <c r="BB39604" s="80"/>
    </row>
    <row r="39605" spans="9:54" x14ac:dyDescent="0.25">
      <c r="I39605" s="80"/>
      <c r="AX39605" s="80"/>
      <c r="AY39605" s="80"/>
      <c r="AZ39605" s="80"/>
      <c r="BA39605" s="80"/>
      <c r="BB39605" s="80"/>
    </row>
    <row r="39606" spans="9:54" x14ac:dyDescent="0.25">
      <c r="I39606" s="80"/>
      <c r="AX39606" s="80"/>
      <c r="AY39606" s="80"/>
      <c r="AZ39606" s="80"/>
      <c r="BA39606" s="80"/>
      <c r="BB39606" s="80"/>
    </row>
    <row r="39607" spans="9:54" x14ac:dyDescent="0.25">
      <c r="I39607" s="80"/>
      <c r="AX39607" s="80"/>
      <c r="AY39607" s="80"/>
      <c r="AZ39607" s="80"/>
      <c r="BA39607" s="80"/>
      <c r="BB39607" s="80"/>
    </row>
    <row r="39608" spans="9:54" x14ac:dyDescent="0.25">
      <c r="I39608" s="80"/>
      <c r="AX39608" s="80"/>
      <c r="AY39608" s="80"/>
      <c r="AZ39608" s="80"/>
      <c r="BA39608" s="80"/>
      <c r="BB39608" s="80"/>
    </row>
    <row r="39609" spans="9:54" x14ac:dyDescent="0.25">
      <c r="I39609" s="80"/>
      <c r="AX39609" s="80"/>
      <c r="AY39609" s="80"/>
      <c r="AZ39609" s="80"/>
      <c r="BA39609" s="80"/>
      <c r="BB39609" s="80"/>
    </row>
    <row r="39610" spans="9:54" x14ac:dyDescent="0.25">
      <c r="I39610" s="80"/>
      <c r="AX39610" s="80"/>
      <c r="AY39610" s="80"/>
      <c r="AZ39610" s="80"/>
      <c r="BA39610" s="80"/>
      <c r="BB39610" s="80"/>
    </row>
    <row r="39611" spans="9:54" x14ac:dyDescent="0.25">
      <c r="I39611" s="80"/>
      <c r="AX39611" s="80"/>
      <c r="AY39611" s="80"/>
      <c r="AZ39611" s="80"/>
      <c r="BA39611" s="80"/>
      <c r="BB39611" s="80"/>
    </row>
    <row r="39612" spans="9:54" x14ac:dyDescent="0.25">
      <c r="I39612" s="80"/>
      <c r="AX39612" s="80"/>
      <c r="AY39612" s="80"/>
      <c r="AZ39612" s="80"/>
      <c r="BA39612" s="80"/>
      <c r="BB39612" s="80"/>
    </row>
    <row r="39613" spans="9:54" x14ac:dyDescent="0.25">
      <c r="I39613" s="80"/>
      <c r="AX39613" s="80"/>
      <c r="AY39613" s="80"/>
      <c r="AZ39613" s="80"/>
      <c r="BA39613" s="80"/>
      <c r="BB39613" s="80"/>
    </row>
    <row r="39614" spans="9:54" x14ac:dyDescent="0.25">
      <c r="I39614" s="80"/>
      <c r="AX39614" s="80"/>
      <c r="AY39614" s="80"/>
      <c r="AZ39614" s="80"/>
      <c r="BA39614" s="80"/>
      <c r="BB39614" s="80"/>
    </row>
    <row r="39615" spans="9:54" x14ac:dyDescent="0.25">
      <c r="I39615" s="80"/>
      <c r="AX39615" s="80"/>
      <c r="AY39615" s="80"/>
      <c r="AZ39615" s="80"/>
      <c r="BA39615" s="80"/>
      <c r="BB39615" s="80"/>
    </row>
    <row r="39616" spans="9:54" x14ac:dyDescent="0.25">
      <c r="I39616" s="80"/>
      <c r="AX39616" s="80"/>
      <c r="AY39616" s="80"/>
      <c r="AZ39616" s="80"/>
      <c r="BA39616" s="80"/>
      <c r="BB39616" s="80"/>
    </row>
    <row r="39617" spans="9:54" x14ac:dyDescent="0.25">
      <c r="I39617" s="80"/>
      <c r="AX39617" s="80"/>
      <c r="AY39617" s="80"/>
      <c r="AZ39617" s="80"/>
      <c r="BA39617" s="80"/>
      <c r="BB39617" s="80"/>
    </row>
    <row r="39618" spans="9:54" x14ac:dyDescent="0.25">
      <c r="I39618" s="80"/>
      <c r="AX39618" s="80"/>
      <c r="AY39618" s="80"/>
      <c r="AZ39618" s="80"/>
      <c r="BA39618" s="80"/>
      <c r="BB39618" s="80"/>
    </row>
    <row r="39619" spans="9:54" x14ac:dyDescent="0.25">
      <c r="I39619" s="80"/>
      <c r="AX39619" s="80"/>
      <c r="AY39619" s="80"/>
      <c r="AZ39619" s="80"/>
      <c r="BA39619" s="80"/>
      <c r="BB39619" s="80"/>
    </row>
    <row r="39620" spans="9:54" x14ac:dyDescent="0.25">
      <c r="I39620" s="80"/>
      <c r="AX39620" s="80"/>
      <c r="AY39620" s="80"/>
      <c r="AZ39620" s="80"/>
      <c r="BA39620" s="80"/>
      <c r="BB39620" s="80"/>
    </row>
    <row r="39621" spans="9:54" x14ac:dyDescent="0.25">
      <c r="I39621" s="80"/>
      <c r="AX39621" s="80"/>
      <c r="AY39621" s="80"/>
      <c r="AZ39621" s="80"/>
      <c r="BA39621" s="80"/>
      <c r="BB39621" s="80"/>
    </row>
    <row r="39622" spans="9:54" x14ac:dyDescent="0.25">
      <c r="I39622" s="80"/>
      <c r="AX39622" s="80"/>
      <c r="AY39622" s="80"/>
      <c r="AZ39622" s="80"/>
      <c r="BA39622" s="80"/>
      <c r="BB39622" s="80"/>
    </row>
    <row r="39623" spans="9:54" x14ac:dyDescent="0.25">
      <c r="I39623" s="80"/>
      <c r="AX39623" s="80"/>
      <c r="AY39623" s="80"/>
      <c r="AZ39623" s="80"/>
      <c r="BA39623" s="80"/>
      <c r="BB39623" s="80"/>
    </row>
    <row r="39624" spans="9:54" x14ac:dyDescent="0.25">
      <c r="I39624" s="80"/>
      <c r="AX39624" s="80"/>
      <c r="AY39624" s="80"/>
      <c r="AZ39624" s="80"/>
      <c r="BA39624" s="80"/>
      <c r="BB39624" s="80"/>
    </row>
    <row r="39625" spans="9:54" x14ac:dyDescent="0.25">
      <c r="I39625" s="80"/>
      <c r="AX39625" s="80"/>
      <c r="AY39625" s="80"/>
      <c r="AZ39625" s="80"/>
      <c r="BA39625" s="80"/>
      <c r="BB39625" s="80"/>
    </row>
    <row r="39626" spans="9:54" x14ac:dyDescent="0.25">
      <c r="I39626" s="80"/>
      <c r="AX39626" s="80"/>
      <c r="AY39626" s="80"/>
      <c r="AZ39626" s="80"/>
      <c r="BA39626" s="80"/>
      <c r="BB39626" s="80"/>
    </row>
    <row r="39627" spans="9:54" x14ac:dyDescent="0.25">
      <c r="I39627" s="80"/>
      <c r="AX39627" s="80"/>
      <c r="AY39627" s="80"/>
      <c r="AZ39627" s="80"/>
      <c r="BA39627" s="80"/>
      <c r="BB39627" s="80"/>
    </row>
    <row r="39628" spans="9:54" x14ac:dyDescent="0.25">
      <c r="I39628" s="80"/>
      <c r="AX39628" s="80"/>
      <c r="AY39628" s="80"/>
      <c r="AZ39628" s="80"/>
      <c r="BA39628" s="80"/>
      <c r="BB39628" s="80"/>
    </row>
    <row r="39629" spans="9:54" x14ac:dyDescent="0.25">
      <c r="I39629" s="80"/>
      <c r="AX39629" s="80"/>
      <c r="AY39629" s="80"/>
      <c r="AZ39629" s="80"/>
      <c r="BA39629" s="80"/>
      <c r="BB39629" s="80"/>
    </row>
    <row r="39630" spans="9:54" x14ac:dyDescent="0.25">
      <c r="I39630" s="80"/>
      <c r="AX39630" s="80"/>
      <c r="AY39630" s="80"/>
      <c r="AZ39630" s="80"/>
      <c r="BA39630" s="80"/>
      <c r="BB39630" s="80"/>
    </row>
    <row r="39631" spans="9:54" x14ac:dyDescent="0.25">
      <c r="I39631" s="80"/>
      <c r="AX39631" s="80"/>
      <c r="AY39631" s="80"/>
      <c r="AZ39631" s="80"/>
      <c r="BA39631" s="80"/>
      <c r="BB39631" s="80"/>
    </row>
    <row r="39632" spans="9:54" x14ac:dyDescent="0.25">
      <c r="I39632" s="80"/>
      <c r="AX39632" s="80"/>
      <c r="AY39632" s="80"/>
      <c r="AZ39632" s="80"/>
      <c r="BA39632" s="80"/>
      <c r="BB39632" s="80"/>
    </row>
    <row r="39633" spans="9:54" x14ac:dyDescent="0.25">
      <c r="I39633" s="80"/>
      <c r="AX39633" s="80"/>
      <c r="AY39633" s="80"/>
      <c r="AZ39633" s="80"/>
      <c r="BA39633" s="80"/>
      <c r="BB39633" s="80"/>
    </row>
    <row r="39634" spans="9:54" x14ac:dyDescent="0.25">
      <c r="I39634" s="80"/>
      <c r="AX39634" s="80"/>
      <c r="AY39634" s="80"/>
      <c r="AZ39634" s="80"/>
      <c r="BA39634" s="80"/>
      <c r="BB39634" s="80"/>
    </row>
    <row r="39635" spans="9:54" x14ac:dyDescent="0.25">
      <c r="I39635" s="80"/>
      <c r="AX39635" s="80"/>
      <c r="AY39635" s="80"/>
      <c r="AZ39635" s="80"/>
      <c r="BA39635" s="80"/>
      <c r="BB39635" s="80"/>
    </row>
    <row r="39636" spans="9:54" x14ac:dyDescent="0.25">
      <c r="I39636" s="80"/>
      <c r="AX39636" s="80"/>
      <c r="AY39636" s="80"/>
      <c r="AZ39636" s="80"/>
      <c r="BA39636" s="80"/>
      <c r="BB39636" s="80"/>
    </row>
    <row r="39637" spans="9:54" x14ac:dyDescent="0.25">
      <c r="I39637" s="80"/>
      <c r="AX39637" s="80"/>
      <c r="AY39637" s="80"/>
      <c r="AZ39637" s="80"/>
      <c r="BA39637" s="80"/>
      <c r="BB39637" s="80"/>
    </row>
    <row r="39638" spans="9:54" x14ac:dyDescent="0.25">
      <c r="I39638" s="80"/>
      <c r="AX39638" s="80"/>
      <c r="AY39638" s="80"/>
      <c r="AZ39638" s="80"/>
      <c r="BA39638" s="80"/>
      <c r="BB39638" s="80"/>
    </row>
    <row r="39639" spans="9:54" x14ac:dyDescent="0.25">
      <c r="I39639" s="80"/>
      <c r="AX39639" s="80"/>
      <c r="AY39639" s="80"/>
      <c r="AZ39639" s="80"/>
      <c r="BA39639" s="80"/>
      <c r="BB39639" s="80"/>
    </row>
    <row r="39640" spans="9:54" x14ac:dyDescent="0.25">
      <c r="I39640" s="80"/>
      <c r="AX39640" s="80"/>
      <c r="AY39640" s="80"/>
      <c r="AZ39640" s="80"/>
      <c r="BA39640" s="80"/>
      <c r="BB39640" s="80"/>
    </row>
    <row r="39641" spans="9:54" x14ac:dyDescent="0.25">
      <c r="I39641" s="80"/>
      <c r="AX39641" s="80"/>
      <c r="AY39641" s="80"/>
      <c r="AZ39641" s="80"/>
      <c r="BA39641" s="80"/>
      <c r="BB39641" s="80"/>
    </row>
    <row r="39642" spans="9:54" x14ac:dyDescent="0.25">
      <c r="I39642" s="80"/>
      <c r="AX39642" s="80"/>
      <c r="AY39642" s="80"/>
      <c r="AZ39642" s="80"/>
      <c r="BA39642" s="80"/>
      <c r="BB39642" s="80"/>
    </row>
    <row r="39643" spans="9:54" x14ac:dyDescent="0.25">
      <c r="I39643" s="80"/>
      <c r="AX39643" s="80"/>
      <c r="AY39643" s="80"/>
      <c r="AZ39643" s="80"/>
      <c r="BA39643" s="80"/>
      <c r="BB39643" s="80"/>
    </row>
    <row r="39644" spans="9:54" x14ac:dyDescent="0.25">
      <c r="I39644" s="80"/>
      <c r="AX39644" s="80"/>
      <c r="AY39644" s="80"/>
      <c r="AZ39644" s="80"/>
      <c r="BA39644" s="80"/>
      <c r="BB39644" s="80"/>
    </row>
    <row r="39645" spans="9:54" x14ac:dyDescent="0.25">
      <c r="I39645" s="80"/>
      <c r="AX39645" s="80"/>
      <c r="AY39645" s="80"/>
      <c r="AZ39645" s="80"/>
      <c r="BA39645" s="80"/>
      <c r="BB39645" s="80"/>
    </row>
    <row r="39646" spans="9:54" x14ac:dyDescent="0.25">
      <c r="I39646" s="80"/>
      <c r="AX39646" s="80"/>
      <c r="AY39646" s="80"/>
      <c r="AZ39646" s="80"/>
      <c r="BA39646" s="80"/>
      <c r="BB39646" s="80"/>
    </row>
    <row r="39647" spans="9:54" x14ac:dyDescent="0.25">
      <c r="I39647" s="80"/>
      <c r="AX39647" s="80"/>
      <c r="AY39647" s="80"/>
      <c r="AZ39647" s="80"/>
      <c r="BA39647" s="80"/>
      <c r="BB39647" s="80"/>
    </row>
    <row r="39648" spans="9:54" x14ac:dyDescent="0.25">
      <c r="I39648" s="80"/>
      <c r="AX39648" s="80"/>
      <c r="AY39648" s="80"/>
      <c r="AZ39648" s="80"/>
      <c r="BA39648" s="80"/>
      <c r="BB39648" s="80"/>
    </row>
    <row r="39649" spans="9:54" x14ac:dyDescent="0.25">
      <c r="I39649" s="80"/>
      <c r="AX39649" s="80"/>
      <c r="AY39649" s="80"/>
      <c r="AZ39649" s="80"/>
      <c r="BA39649" s="80"/>
      <c r="BB39649" s="80"/>
    </row>
    <row r="39650" spans="9:54" x14ac:dyDescent="0.25">
      <c r="I39650" s="80"/>
      <c r="AX39650" s="80"/>
      <c r="AY39650" s="80"/>
      <c r="AZ39650" s="80"/>
      <c r="BA39650" s="80"/>
      <c r="BB39650" s="80"/>
    </row>
    <row r="39651" spans="9:54" x14ac:dyDescent="0.25">
      <c r="I39651" s="80"/>
      <c r="AX39651" s="80"/>
      <c r="AY39651" s="80"/>
      <c r="AZ39651" s="80"/>
      <c r="BA39651" s="80"/>
      <c r="BB39651" s="80"/>
    </row>
    <row r="39652" spans="9:54" x14ac:dyDescent="0.25">
      <c r="I39652" s="80"/>
      <c r="AX39652" s="80"/>
      <c r="AY39652" s="80"/>
      <c r="AZ39652" s="80"/>
      <c r="BA39652" s="80"/>
      <c r="BB39652" s="80"/>
    </row>
    <row r="39653" spans="9:54" x14ac:dyDescent="0.25">
      <c r="I39653" s="80"/>
      <c r="AX39653" s="80"/>
      <c r="AY39653" s="80"/>
      <c r="AZ39653" s="80"/>
      <c r="BA39653" s="80"/>
      <c r="BB39653" s="80"/>
    </row>
    <row r="39654" spans="9:54" x14ac:dyDescent="0.25">
      <c r="I39654" s="80"/>
      <c r="AX39654" s="80"/>
      <c r="AY39654" s="80"/>
      <c r="AZ39654" s="80"/>
      <c r="BA39654" s="80"/>
      <c r="BB39654" s="80"/>
    </row>
    <row r="39655" spans="9:54" x14ac:dyDescent="0.25">
      <c r="I39655" s="80"/>
      <c r="AX39655" s="80"/>
      <c r="AY39655" s="80"/>
      <c r="AZ39655" s="80"/>
      <c r="BA39655" s="80"/>
      <c r="BB39655" s="80"/>
    </row>
    <row r="39656" spans="9:54" x14ac:dyDescent="0.25">
      <c r="I39656" s="80"/>
      <c r="AX39656" s="80"/>
      <c r="AY39656" s="80"/>
      <c r="AZ39656" s="80"/>
      <c r="BA39656" s="80"/>
      <c r="BB39656" s="80"/>
    </row>
    <row r="39657" spans="9:54" x14ac:dyDescent="0.25">
      <c r="I39657" s="80"/>
      <c r="AX39657" s="80"/>
      <c r="AY39657" s="80"/>
      <c r="AZ39657" s="80"/>
      <c r="BA39657" s="80"/>
      <c r="BB39657" s="80"/>
    </row>
    <row r="39658" spans="9:54" x14ac:dyDescent="0.25">
      <c r="I39658" s="80"/>
      <c r="AX39658" s="80"/>
      <c r="AY39658" s="80"/>
      <c r="AZ39658" s="80"/>
      <c r="BA39658" s="80"/>
      <c r="BB39658" s="80"/>
    </row>
    <row r="39659" spans="9:54" x14ac:dyDescent="0.25">
      <c r="I39659" s="80"/>
      <c r="AX39659" s="80"/>
      <c r="AY39659" s="80"/>
      <c r="AZ39659" s="80"/>
      <c r="BA39659" s="80"/>
      <c r="BB39659" s="80"/>
    </row>
    <row r="39660" spans="9:54" x14ac:dyDescent="0.25">
      <c r="I39660" s="80"/>
      <c r="AX39660" s="80"/>
      <c r="AY39660" s="80"/>
      <c r="AZ39660" s="80"/>
      <c r="BA39660" s="80"/>
      <c r="BB39660" s="80"/>
    </row>
    <row r="39661" spans="9:54" x14ac:dyDescent="0.25">
      <c r="I39661" s="80"/>
      <c r="AX39661" s="80"/>
      <c r="AY39661" s="80"/>
      <c r="AZ39661" s="80"/>
      <c r="BA39661" s="80"/>
      <c r="BB39661" s="80"/>
    </row>
    <row r="39662" spans="9:54" x14ac:dyDescent="0.25">
      <c r="I39662" s="80"/>
      <c r="AX39662" s="80"/>
      <c r="AY39662" s="80"/>
      <c r="AZ39662" s="80"/>
      <c r="BA39662" s="80"/>
      <c r="BB39662" s="80"/>
    </row>
    <row r="39663" spans="9:54" x14ac:dyDescent="0.25">
      <c r="I39663" s="80"/>
      <c r="AX39663" s="80"/>
      <c r="AY39663" s="80"/>
      <c r="AZ39663" s="80"/>
      <c r="BA39663" s="80"/>
      <c r="BB39663" s="80"/>
    </row>
    <row r="39664" spans="9:54" x14ac:dyDescent="0.25">
      <c r="I39664" s="80"/>
      <c r="AX39664" s="80"/>
      <c r="AY39664" s="80"/>
      <c r="AZ39664" s="80"/>
      <c r="BA39664" s="80"/>
      <c r="BB39664" s="80"/>
    </row>
    <row r="39665" spans="9:54" x14ac:dyDescent="0.25">
      <c r="I39665" s="80"/>
      <c r="AX39665" s="80"/>
      <c r="AY39665" s="80"/>
      <c r="AZ39665" s="80"/>
      <c r="BA39665" s="80"/>
      <c r="BB39665" s="80"/>
    </row>
    <row r="39666" spans="9:54" x14ac:dyDescent="0.25">
      <c r="I39666" s="80"/>
      <c r="AX39666" s="80"/>
      <c r="AY39666" s="80"/>
      <c r="AZ39666" s="80"/>
      <c r="BA39666" s="80"/>
      <c r="BB39666" s="80"/>
    </row>
    <row r="39667" spans="9:54" x14ac:dyDescent="0.25">
      <c r="I39667" s="80"/>
      <c r="AX39667" s="80"/>
      <c r="AY39667" s="80"/>
      <c r="AZ39667" s="80"/>
      <c r="BA39667" s="80"/>
      <c r="BB39667" s="80"/>
    </row>
    <row r="39668" spans="9:54" x14ac:dyDescent="0.25">
      <c r="I39668" s="80"/>
      <c r="AX39668" s="80"/>
      <c r="AY39668" s="80"/>
      <c r="AZ39668" s="80"/>
      <c r="BA39668" s="80"/>
      <c r="BB39668" s="80"/>
    </row>
    <row r="39669" spans="9:54" x14ac:dyDescent="0.25">
      <c r="I39669" s="80"/>
      <c r="AX39669" s="80"/>
      <c r="AY39669" s="80"/>
      <c r="AZ39669" s="80"/>
      <c r="BA39669" s="80"/>
      <c r="BB39669" s="80"/>
    </row>
    <row r="39670" spans="9:54" x14ac:dyDescent="0.25">
      <c r="I39670" s="80"/>
      <c r="AX39670" s="80"/>
      <c r="AY39670" s="80"/>
      <c r="AZ39670" s="80"/>
      <c r="BA39670" s="80"/>
      <c r="BB39670" s="80"/>
    </row>
    <row r="39671" spans="9:54" x14ac:dyDescent="0.25">
      <c r="I39671" s="80"/>
      <c r="AX39671" s="80"/>
      <c r="AY39671" s="80"/>
      <c r="AZ39671" s="80"/>
      <c r="BA39671" s="80"/>
      <c r="BB39671" s="80"/>
    </row>
    <row r="39672" spans="9:54" x14ac:dyDescent="0.25">
      <c r="I39672" s="80"/>
      <c r="AX39672" s="80"/>
      <c r="AY39672" s="80"/>
      <c r="AZ39672" s="80"/>
      <c r="BA39672" s="80"/>
      <c r="BB39672" s="80"/>
    </row>
    <row r="39673" spans="9:54" x14ac:dyDescent="0.25">
      <c r="I39673" s="80"/>
      <c r="AX39673" s="80"/>
      <c r="AY39673" s="80"/>
      <c r="AZ39673" s="80"/>
      <c r="BA39673" s="80"/>
      <c r="BB39673" s="80"/>
    </row>
    <row r="39674" spans="9:54" x14ac:dyDescent="0.25">
      <c r="I39674" s="80"/>
      <c r="AX39674" s="80"/>
      <c r="AY39674" s="80"/>
      <c r="AZ39674" s="80"/>
      <c r="BA39674" s="80"/>
      <c r="BB39674" s="80"/>
    </row>
    <row r="39675" spans="9:54" x14ac:dyDescent="0.25">
      <c r="I39675" s="80"/>
      <c r="AX39675" s="80"/>
      <c r="AY39675" s="80"/>
      <c r="AZ39675" s="80"/>
      <c r="BA39675" s="80"/>
      <c r="BB39675" s="80"/>
    </row>
    <row r="39676" spans="9:54" x14ac:dyDescent="0.25">
      <c r="I39676" s="80"/>
      <c r="AX39676" s="80"/>
      <c r="AY39676" s="80"/>
      <c r="AZ39676" s="80"/>
      <c r="BA39676" s="80"/>
      <c r="BB39676" s="80"/>
    </row>
    <row r="39677" spans="9:54" x14ac:dyDescent="0.25">
      <c r="I39677" s="80"/>
      <c r="AX39677" s="80"/>
      <c r="AY39677" s="80"/>
      <c r="AZ39677" s="80"/>
      <c r="BA39677" s="80"/>
      <c r="BB39677" s="80"/>
    </row>
    <row r="39678" spans="9:54" x14ac:dyDescent="0.25">
      <c r="I39678" s="80"/>
      <c r="AX39678" s="80"/>
      <c r="AY39678" s="80"/>
      <c r="AZ39678" s="80"/>
      <c r="BA39678" s="80"/>
      <c r="BB39678" s="80"/>
    </row>
    <row r="39679" spans="9:54" x14ac:dyDescent="0.25">
      <c r="I39679" s="80"/>
      <c r="AX39679" s="80"/>
      <c r="AY39679" s="80"/>
      <c r="AZ39679" s="80"/>
      <c r="BA39679" s="80"/>
      <c r="BB39679" s="80"/>
    </row>
    <row r="39680" spans="9:54" x14ac:dyDescent="0.25">
      <c r="I39680" s="80"/>
      <c r="AX39680" s="80"/>
      <c r="AY39680" s="80"/>
      <c r="AZ39680" s="80"/>
      <c r="BA39680" s="80"/>
      <c r="BB39680" s="80"/>
    </row>
    <row r="39681" spans="9:54" x14ac:dyDescent="0.25">
      <c r="I39681" s="80"/>
      <c r="AX39681" s="80"/>
      <c r="AY39681" s="80"/>
      <c r="AZ39681" s="80"/>
      <c r="BA39681" s="80"/>
      <c r="BB39681" s="80"/>
    </row>
    <row r="39682" spans="9:54" x14ac:dyDescent="0.25">
      <c r="I39682" s="80"/>
      <c r="AX39682" s="80"/>
      <c r="AY39682" s="80"/>
      <c r="AZ39682" s="80"/>
      <c r="BA39682" s="80"/>
      <c r="BB39682" s="80"/>
    </row>
    <row r="39683" spans="9:54" x14ac:dyDescent="0.25">
      <c r="I39683" s="80"/>
      <c r="AX39683" s="80"/>
      <c r="AY39683" s="80"/>
      <c r="AZ39683" s="80"/>
      <c r="BA39683" s="80"/>
      <c r="BB39683" s="80"/>
    </row>
    <row r="39684" spans="9:54" x14ac:dyDescent="0.25">
      <c r="I39684" s="80"/>
      <c r="AX39684" s="80"/>
      <c r="AY39684" s="80"/>
      <c r="AZ39684" s="80"/>
      <c r="BA39684" s="80"/>
      <c r="BB39684" s="80"/>
    </row>
    <row r="39685" spans="9:54" x14ac:dyDescent="0.25">
      <c r="I39685" s="80"/>
      <c r="AX39685" s="80"/>
      <c r="AY39685" s="80"/>
      <c r="AZ39685" s="80"/>
      <c r="BA39685" s="80"/>
      <c r="BB39685" s="80"/>
    </row>
    <row r="39686" spans="9:54" x14ac:dyDescent="0.25">
      <c r="I39686" s="80"/>
      <c r="AX39686" s="80"/>
      <c r="AY39686" s="80"/>
      <c r="AZ39686" s="80"/>
      <c r="BA39686" s="80"/>
      <c r="BB39686" s="80"/>
    </row>
    <row r="39687" spans="9:54" x14ac:dyDescent="0.25">
      <c r="I39687" s="80"/>
      <c r="AX39687" s="80"/>
      <c r="AY39687" s="80"/>
      <c r="AZ39687" s="80"/>
      <c r="BA39687" s="80"/>
      <c r="BB39687" s="80"/>
    </row>
    <row r="39688" spans="9:54" x14ac:dyDescent="0.25">
      <c r="I39688" s="80"/>
      <c r="AX39688" s="80"/>
      <c r="AY39688" s="80"/>
      <c r="AZ39688" s="80"/>
      <c r="BA39688" s="80"/>
      <c r="BB39688" s="80"/>
    </row>
    <row r="39689" spans="9:54" x14ac:dyDescent="0.25">
      <c r="I39689" s="80"/>
      <c r="AX39689" s="80"/>
      <c r="AY39689" s="80"/>
      <c r="AZ39689" s="80"/>
      <c r="BA39689" s="80"/>
      <c r="BB39689" s="80"/>
    </row>
    <row r="39690" spans="9:54" x14ac:dyDescent="0.25">
      <c r="I39690" s="80"/>
      <c r="AX39690" s="80"/>
      <c r="AY39690" s="80"/>
      <c r="AZ39690" s="80"/>
      <c r="BA39690" s="80"/>
      <c r="BB39690" s="80"/>
    </row>
    <row r="39691" spans="9:54" x14ac:dyDescent="0.25">
      <c r="I39691" s="80"/>
      <c r="AX39691" s="80"/>
      <c r="AY39691" s="80"/>
      <c r="AZ39691" s="80"/>
      <c r="BA39691" s="80"/>
      <c r="BB39691" s="80"/>
    </row>
    <row r="39692" spans="9:54" x14ac:dyDescent="0.25">
      <c r="I39692" s="80"/>
      <c r="AX39692" s="80"/>
      <c r="AY39692" s="80"/>
      <c r="AZ39692" s="80"/>
      <c r="BA39692" s="80"/>
      <c r="BB39692" s="80"/>
    </row>
    <row r="39693" spans="9:54" x14ac:dyDescent="0.25">
      <c r="I39693" s="80"/>
      <c r="AX39693" s="80"/>
      <c r="AY39693" s="80"/>
      <c r="AZ39693" s="80"/>
      <c r="BA39693" s="80"/>
      <c r="BB39693" s="80"/>
    </row>
    <row r="39694" spans="9:54" x14ac:dyDescent="0.25">
      <c r="I39694" s="80"/>
      <c r="AX39694" s="80"/>
      <c r="AY39694" s="80"/>
      <c r="AZ39694" s="80"/>
      <c r="BA39694" s="80"/>
      <c r="BB39694" s="80"/>
    </row>
    <row r="39695" spans="9:54" x14ac:dyDescent="0.25">
      <c r="I39695" s="80"/>
      <c r="AX39695" s="80"/>
      <c r="AY39695" s="80"/>
      <c r="AZ39695" s="80"/>
      <c r="BA39695" s="80"/>
      <c r="BB39695" s="80"/>
    </row>
    <row r="39696" spans="9:54" x14ac:dyDescent="0.25">
      <c r="I39696" s="80"/>
      <c r="AX39696" s="80"/>
      <c r="AY39696" s="80"/>
      <c r="AZ39696" s="80"/>
      <c r="BA39696" s="80"/>
      <c r="BB39696" s="80"/>
    </row>
    <row r="39697" spans="9:54" x14ac:dyDescent="0.25">
      <c r="I39697" s="80"/>
      <c r="AX39697" s="80"/>
      <c r="AY39697" s="80"/>
      <c r="AZ39697" s="80"/>
      <c r="BA39697" s="80"/>
      <c r="BB39697" s="80"/>
    </row>
    <row r="39698" spans="9:54" x14ac:dyDescent="0.25">
      <c r="I39698" s="80"/>
      <c r="AX39698" s="80"/>
      <c r="AY39698" s="80"/>
      <c r="AZ39698" s="80"/>
      <c r="BA39698" s="80"/>
      <c r="BB39698" s="80"/>
    </row>
    <row r="39699" spans="9:54" x14ac:dyDescent="0.25">
      <c r="I39699" s="80"/>
      <c r="AX39699" s="80"/>
      <c r="AY39699" s="80"/>
      <c r="AZ39699" s="80"/>
      <c r="BA39699" s="80"/>
      <c r="BB39699" s="80"/>
    </row>
    <row r="39700" spans="9:54" x14ac:dyDescent="0.25">
      <c r="I39700" s="80"/>
      <c r="AX39700" s="80"/>
      <c r="AY39700" s="80"/>
      <c r="AZ39700" s="80"/>
      <c r="BA39700" s="80"/>
      <c r="BB39700" s="80"/>
    </row>
    <row r="39701" spans="9:54" x14ac:dyDescent="0.25">
      <c r="I39701" s="80"/>
      <c r="AX39701" s="80"/>
      <c r="AY39701" s="80"/>
      <c r="AZ39701" s="80"/>
      <c r="BA39701" s="80"/>
      <c r="BB39701" s="80"/>
    </row>
    <row r="39702" spans="9:54" x14ac:dyDescent="0.25">
      <c r="I39702" s="80"/>
      <c r="AX39702" s="80"/>
      <c r="AY39702" s="80"/>
      <c r="AZ39702" s="80"/>
      <c r="BA39702" s="80"/>
      <c r="BB39702" s="80"/>
    </row>
    <row r="39703" spans="9:54" x14ac:dyDescent="0.25">
      <c r="I39703" s="80"/>
      <c r="AX39703" s="80"/>
      <c r="AY39703" s="80"/>
      <c r="AZ39703" s="80"/>
      <c r="BA39703" s="80"/>
      <c r="BB39703" s="80"/>
    </row>
    <row r="39704" spans="9:54" x14ac:dyDescent="0.25">
      <c r="I39704" s="80"/>
      <c r="AX39704" s="80"/>
      <c r="AY39704" s="80"/>
      <c r="AZ39704" s="80"/>
      <c r="BA39704" s="80"/>
      <c r="BB39704" s="80"/>
    </row>
    <row r="39705" spans="9:54" x14ac:dyDescent="0.25">
      <c r="I39705" s="80"/>
      <c r="AX39705" s="80"/>
      <c r="AY39705" s="80"/>
      <c r="AZ39705" s="80"/>
      <c r="BA39705" s="80"/>
      <c r="BB39705" s="80"/>
    </row>
    <row r="39706" spans="9:54" x14ac:dyDescent="0.25">
      <c r="I39706" s="80"/>
      <c r="AX39706" s="80"/>
      <c r="AY39706" s="80"/>
      <c r="AZ39706" s="80"/>
      <c r="BA39706" s="80"/>
      <c r="BB39706" s="80"/>
    </row>
    <row r="39707" spans="9:54" x14ac:dyDescent="0.25">
      <c r="I39707" s="80"/>
      <c r="AX39707" s="80"/>
      <c r="AY39707" s="80"/>
      <c r="AZ39707" s="80"/>
      <c r="BA39707" s="80"/>
      <c r="BB39707" s="80"/>
    </row>
    <row r="39708" spans="9:54" x14ac:dyDescent="0.25">
      <c r="I39708" s="80"/>
      <c r="AX39708" s="80"/>
      <c r="AY39708" s="80"/>
      <c r="AZ39708" s="80"/>
      <c r="BA39708" s="80"/>
      <c r="BB39708" s="80"/>
    </row>
    <row r="39709" spans="9:54" x14ac:dyDescent="0.25">
      <c r="I39709" s="80"/>
      <c r="AX39709" s="80"/>
      <c r="AY39709" s="80"/>
      <c r="AZ39709" s="80"/>
      <c r="BA39709" s="80"/>
      <c r="BB39709" s="80"/>
    </row>
    <row r="39710" spans="9:54" x14ac:dyDescent="0.25">
      <c r="I39710" s="80"/>
      <c r="AX39710" s="80"/>
      <c r="AY39710" s="80"/>
      <c r="AZ39710" s="80"/>
      <c r="BA39710" s="80"/>
      <c r="BB39710" s="80"/>
    </row>
    <row r="39711" spans="9:54" x14ac:dyDescent="0.25">
      <c r="I39711" s="80"/>
      <c r="AX39711" s="80"/>
      <c r="AY39711" s="80"/>
      <c r="AZ39711" s="80"/>
      <c r="BA39711" s="80"/>
      <c r="BB39711" s="80"/>
    </row>
    <row r="39712" spans="9:54" x14ac:dyDescent="0.25">
      <c r="I39712" s="80"/>
      <c r="AX39712" s="80"/>
      <c r="AY39712" s="80"/>
      <c r="AZ39712" s="80"/>
      <c r="BA39712" s="80"/>
      <c r="BB39712" s="80"/>
    </row>
    <row r="39713" spans="9:54" x14ac:dyDescent="0.25">
      <c r="I39713" s="80"/>
      <c r="AX39713" s="80"/>
      <c r="AY39713" s="80"/>
      <c r="AZ39713" s="80"/>
      <c r="BA39713" s="80"/>
      <c r="BB39713" s="80"/>
    </row>
    <row r="39714" spans="9:54" x14ac:dyDescent="0.25">
      <c r="I39714" s="80"/>
      <c r="AX39714" s="80"/>
      <c r="AY39714" s="80"/>
      <c r="AZ39714" s="80"/>
      <c r="BA39714" s="80"/>
      <c r="BB39714" s="80"/>
    </row>
    <row r="39715" spans="9:54" x14ac:dyDescent="0.25">
      <c r="I39715" s="80"/>
      <c r="AX39715" s="80"/>
      <c r="AY39715" s="80"/>
      <c r="AZ39715" s="80"/>
      <c r="BA39715" s="80"/>
      <c r="BB39715" s="80"/>
    </row>
    <row r="39716" spans="9:54" x14ac:dyDescent="0.25">
      <c r="I39716" s="80"/>
      <c r="AX39716" s="80"/>
      <c r="AY39716" s="80"/>
      <c r="AZ39716" s="80"/>
      <c r="BA39716" s="80"/>
      <c r="BB39716" s="80"/>
    </row>
    <row r="39717" spans="9:54" x14ac:dyDescent="0.25">
      <c r="I39717" s="80"/>
      <c r="AX39717" s="80"/>
      <c r="AY39717" s="80"/>
      <c r="AZ39717" s="80"/>
      <c r="BA39717" s="80"/>
      <c r="BB39717" s="80"/>
    </row>
    <row r="39718" spans="9:54" x14ac:dyDescent="0.25">
      <c r="I39718" s="80"/>
      <c r="AX39718" s="80"/>
      <c r="AY39718" s="80"/>
      <c r="AZ39718" s="80"/>
      <c r="BA39718" s="80"/>
      <c r="BB39718" s="80"/>
    </row>
    <row r="39719" spans="9:54" x14ac:dyDescent="0.25">
      <c r="I39719" s="80"/>
      <c r="AX39719" s="80"/>
      <c r="AY39719" s="80"/>
      <c r="AZ39719" s="80"/>
      <c r="BA39719" s="80"/>
      <c r="BB39719" s="80"/>
    </row>
    <row r="39720" spans="9:54" x14ac:dyDescent="0.25">
      <c r="I39720" s="80"/>
      <c r="AX39720" s="80"/>
      <c r="AY39720" s="80"/>
      <c r="AZ39720" s="80"/>
      <c r="BA39720" s="80"/>
      <c r="BB39720" s="80"/>
    </row>
    <row r="39721" spans="9:54" x14ac:dyDescent="0.25">
      <c r="I39721" s="80"/>
      <c r="AX39721" s="80"/>
      <c r="AY39721" s="80"/>
      <c r="AZ39721" s="80"/>
      <c r="BA39721" s="80"/>
      <c r="BB39721" s="80"/>
    </row>
    <row r="39722" spans="9:54" x14ac:dyDescent="0.25">
      <c r="I39722" s="80"/>
      <c r="AX39722" s="80"/>
      <c r="AY39722" s="80"/>
      <c r="AZ39722" s="80"/>
      <c r="BA39722" s="80"/>
      <c r="BB39722" s="80"/>
    </row>
    <row r="39723" spans="9:54" x14ac:dyDescent="0.25">
      <c r="I39723" s="80"/>
      <c r="AX39723" s="80"/>
      <c r="AY39723" s="80"/>
      <c r="AZ39723" s="80"/>
      <c r="BA39723" s="80"/>
      <c r="BB39723" s="80"/>
    </row>
    <row r="39724" spans="9:54" x14ac:dyDescent="0.25">
      <c r="I39724" s="80"/>
      <c r="AX39724" s="80"/>
      <c r="AY39724" s="80"/>
      <c r="AZ39724" s="80"/>
      <c r="BA39724" s="80"/>
      <c r="BB39724" s="80"/>
    </row>
    <row r="39725" spans="9:54" x14ac:dyDescent="0.25">
      <c r="I39725" s="80"/>
      <c r="AX39725" s="80"/>
      <c r="AY39725" s="80"/>
      <c r="AZ39725" s="80"/>
      <c r="BA39725" s="80"/>
      <c r="BB39725" s="80"/>
    </row>
    <row r="39726" spans="9:54" x14ac:dyDescent="0.25">
      <c r="I39726" s="80"/>
      <c r="AX39726" s="80"/>
      <c r="AY39726" s="80"/>
      <c r="AZ39726" s="80"/>
      <c r="BA39726" s="80"/>
      <c r="BB39726" s="80"/>
    </row>
    <row r="39727" spans="9:54" x14ac:dyDescent="0.25">
      <c r="I39727" s="80"/>
      <c r="AX39727" s="80"/>
      <c r="AY39727" s="80"/>
      <c r="AZ39727" s="80"/>
      <c r="BA39727" s="80"/>
      <c r="BB39727" s="80"/>
    </row>
    <row r="39728" spans="9:54" x14ac:dyDescent="0.25">
      <c r="I39728" s="80"/>
      <c r="AX39728" s="80"/>
      <c r="AY39728" s="80"/>
      <c r="AZ39728" s="80"/>
      <c r="BA39728" s="80"/>
      <c r="BB39728" s="80"/>
    </row>
    <row r="39729" spans="9:54" x14ac:dyDescent="0.25">
      <c r="I39729" s="80"/>
      <c r="AX39729" s="80"/>
      <c r="AY39729" s="80"/>
      <c r="AZ39729" s="80"/>
      <c r="BA39729" s="80"/>
      <c r="BB39729" s="80"/>
    </row>
    <row r="39730" spans="9:54" x14ac:dyDescent="0.25">
      <c r="I39730" s="80"/>
      <c r="AX39730" s="80"/>
      <c r="AY39730" s="80"/>
      <c r="AZ39730" s="80"/>
      <c r="BA39730" s="80"/>
      <c r="BB39730" s="80"/>
    </row>
    <row r="39731" spans="9:54" x14ac:dyDescent="0.25">
      <c r="I39731" s="80"/>
      <c r="AX39731" s="80"/>
      <c r="AY39731" s="80"/>
      <c r="AZ39731" s="80"/>
      <c r="BA39731" s="80"/>
      <c r="BB39731" s="80"/>
    </row>
    <row r="39732" spans="9:54" x14ac:dyDescent="0.25">
      <c r="I39732" s="80"/>
      <c r="AX39732" s="80"/>
      <c r="AY39732" s="80"/>
      <c r="AZ39732" s="80"/>
      <c r="BA39732" s="80"/>
      <c r="BB39732" s="80"/>
    </row>
    <row r="39733" spans="9:54" x14ac:dyDescent="0.25">
      <c r="I39733" s="80"/>
      <c r="AX39733" s="80"/>
      <c r="AY39733" s="80"/>
      <c r="AZ39733" s="80"/>
      <c r="BA39733" s="80"/>
      <c r="BB39733" s="80"/>
    </row>
    <row r="39734" spans="9:54" x14ac:dyDescent="0.25">
      <c r="I39734" s="80"/>
      <c r="AX39734" s="80"/>
      <c r="AY39734" s="80"/>
      <c r="AZ39734" s="80"/>
      <c r="BA39734" s="80"/>
      <c r="BB39734" s="80"/>
    </row>
    <row r="39735" spans="9:54" x14ac:dyDescent="0.25">
      <c r="I39735" s="80"/>
      <c r="AX39735" s="80"/>
      <c r="AY39735" s="80"/>
      <c r="AZ39735" s="80"/>
      <c r="BA39735" s="80"/>
      <c r="BB39735" s="80"/>
    </row>
    <row r="39736" spans="9:54" x14ac:dyDescent="0.25">
      <c r="I39736" s="80"/>
      <c r="AX39736" s="80"/>
      <c r="AY39736" s="80"/>
      <c r="AZ39736" s="80"/>
      <c r="BA39736" s="80"/>
      <c r="BB39736" s="80"/>
    </row>
    <row r="39737" spans="9:54" x14ac:dyDescent="0.25">
      <c r="I39737" s="80"/>
      <c r="AX39737" s="80"/>
      <c r="AY39737" s="80"/>
      <c r="AZ39737" s="80"/>
      <c r="BA39737" s="80"/>
      <c r="BB39737" s="80"/>
    </row>
    <row r="39738" spans="9:54" x14ac:dyDescent="0.25">
      <c r="I39738" s="80"/>
      <c r="AX39738" s="80"/>
      <c r="AY39738" s="80"/>
      <c r="AZ39738" s="80"/>
      <c r="BA39738" s="80"/>
      <c r="BB39738" s="80"/>
    </row>
    <row r="39739" spans="9:54" x14ac:dyDescent="0.25">
      <c r="I39739" s="80"/>
      <c r="AX39739" s="80"/>
      <c r="AY39739" s="80"/>
      <c r="AZ39739" s="80"/>
      <c r="BA39739" s="80"/>
      <c r="BB39739" s="80"/>
    </row>
    <row r="39740" spans="9:54" x14ac:dyDescent="0.25">
      <c r="I39740" s="80"/>
      <c r="AX39740" s="80"/>
      <c r="AY39740" s="80"/>
      <c r="AZ39740" s="80"/>
      <c r="BA39740" s="80"/>
      <c r="BB39740" s="80"/>
    </row>
    <row r="39741" spans="9:54" x14ac:dyDescent="0.25">
      <c r="I39741" s="80"/>
      <c r="AX39741" s="80"/>
      <c r="AY39741" s="80"/>
      <c r="AZ39741" s="80"/>
      <c r="BA39741" s="80"/>
      <c r="BB39741" s="80"/>
    </row>
    <row r="39742" spans="9:54" x14ac:dyDescent="0.25">
      <c r="I39742" s="80"/>
      <c r="AX39742" s="80"/>
      <c r="AY39742" s="80"/>
      <c r="AZ39742" s="80"/>
      <c r="BA39742" s="80"/>
      <c r="BB39742" s="80"/>
    </row>
    <row r="39743" spans="9:54" x14ac:dyDescent="0.25">
      <c r="I39743" s="80"/>
      <c r="AX39743" s="80"/>
      <c r="AY39743" s="80"/>
      <c r="AZ39743" s="80"/>
      <c r="BA39743" s="80"/>
      <c r="BB39743" s="80"/>
    </row>
    <row r="39744" spans="9:54" x14ac:dyDescent="0.25">
      <c r="I39744" s="80"/>
      <c r="AX39744" s="80"/>
      <c r="AY39744" s="80"/>
      <c r="AZ39744" s="80"/>
      <c r="BA39744" s="80"/>
      <c r="BB39744" s="80"/>
    </row>
    <row r="39745" spans="9:54" x14ac:dyDescent="0.25">
      <c r="I39745" s="80"/>
      <c r="AX39745" s="80"/>
      <c r="AY39745" s="80"/>
      <c r="AZ39745" s="80"/>
      <c r="BA39745" s="80"/>
      <c r="BB39745" s="80"/>
    </row>
    <row r="39746" spans="9:54" x14ac:dyDescent="0.25">
      <c r="I39746" s="80"/>
      <c r="AX39746" s="80"/>
      <c r="AY39746" s="80"/>
      <c r="AZ39746" s="80"/>
      <c r="BA39746" s="80"/>
      <c r="BB39746" s="80"/>
    </row>
    <row r="39747" spans="9:54" x14ac:dyDescent="0.25">
      <c r="I39747" s="80"/>
      <c r="AX39747" s="80"/>
      <c r="AY39747" s="80"/>
      <c r="AZ39747" s="80"/>
      <c r="BA39747" s="80"/>
      <c r="BB39747" s="80"/>
    </row>
    <row r="39748" spans="9:54" x14ac:dyDescent="0.25">
      <c r="I39748" s="80"/>
      <c r="AX39748" s="80"/>
      <c r="AY39748" s="80"/>
      <c r="AZ39748" s="80"/>
      <c r="BA39748" s="80"/>
      <c r="BB39748" s="80"/>
    </row>
    <row r="39749" spans="9:54" x14ac:dyDescent="0.25">
      <c r="I39749" s="80"/>
      <c r="AX39749" s="80"/>
      <c r="AY39749" s="80"/>
      <c r="AZ39749" s="80"/>
      <c r="BA39749" s="80"/>
      <c r="BB39749" s="80"/>
    </row>
    <row r="39750" spans="9:54" x14ac:dyDescent="0.25">
      <c r="I39750" s="80"/>
      <c r="AX39750" s="80"/>
      <c r="AY39750" s="80"/>
      <c r="AZ39750" s="80"/>
      <c r="BA39750" s="80"/>
      <c r="BB39750" s="80"/>
    </row>
    <row r="39751" spans="9:54" x14ac:dyDescent="0.25">
      <c r="I39751" s="80"/>
      <c r="AX39751" s="80"/>
      <c r="AY39751" s="80"/>
      <c r="AZ39751" s="80"/>
      <c r="BA39751" s="80"/>
      <c r="BB39751" s="80"/>
    </row>
    <row r="39752" spans="9:54" x14ac:dyDescent="0.25">
      <c r="I39752" s="80"/>
      <c r="AX39752" s="80"/>
      <c r="AY39752" s="80"/>
      <c r="AZ39752" s="80"/>
      <c r="BA39752" s="80"/>
      <c r="BB39752" s="80"/>
    </row>
    <row r="39753" spans="9:54" x14ac:dyDescent="0.25">
      <c r="I39753" s="80"/>
      <c r="AX39753" s="80"/>
      <c r="AY39753" s="80"/>
      <c r="AZ39753" s="80"/>
      <c r="BA39753" s="80"/>
      <c r="BB39753" s="80"/>
    </row>
    <row r="39754" spans="9:54" x14ac:dyDescent="0.25">
      <c r="I39754" s="80"/>
      <c r="AX39754" s="80"/>
      <c r="AY39754" s="80"/>
      <c r="AZ39754" s="80"/>
      <c r="BA39754" s="80"/>
      <c r="BB39754" s="80"/>
    </row>
    <row r="39755" spans="9:54" x14ac:dyDescent="0.25">
      <c r="I39755" s="80"/>
      <c r="AX39755" s="80"/>
      <c r="AY39755" s="80"/>
      <c r="AZ39755" s="80"/>
      <c r="BA39755" s="80"/>
      <c r="BB39755" s="80"/>
    </row>
    <row r="39756" spans="9:54" x14ac:dyDescent="0.25">
      <c r="I39756" s="80"/>
      <c r="AX39756" s="80"/>
      <c r="AY39756" s="80"/>
      <c r="AZ39756" s="80"/>
      <c r="BA39756" s="80"/>
      <c r="BB39756" s="80"/>
    </row>
    <row r="39757" spans="9:54" x14ac:dyDescent="0.25">
      <c r="I39757" s="80"/>
      <c r="AX39757" s="80"/>
      <c r="AY39757" s="80"/>
      <c r="AZ39757" s="80"/>
      <c r="BA39757" s="80"/>
      <c r="BB39757" s="80"/>
    </row>
    <row r="39758" spans="9:54" x14ac:dyDescent="0.25">
      <c r="I39758" s="80"/>
      <c r="AX39758" s="80"/>
      <c r="AY39758" s="80"/>
      <c r="AZ39758" s="80"/>
      <c r="BA39758" s="80"/>
      <c r="BB39758" s="80"/>
    </row>
    <row r="39759" spans="9:54" x14ac:dyDescent="0.25">
      <c r="I39759" s="80"/>
      <c r="AX39759" s="80"/>
      <c r="AY39759" s="80"/>
      <c r="AZ39759" s="80"/>
      <c r="BA39759" s="80"/>
      <c r="BB39759" s="80"/>
    </row>
    <row r="39760" spans="9:54" x14ac:dyDescent="0.25">
      <c r="I39760" s="80"/>
      <c r="AX39760" s="80"/>
      <c r="AY39760" s="80"/>
      <c r="AZ39760" s="80"/>
      <c r="BA39760" s="80"/>
      <c r="BB39760" s="80"/>
    </row>
    <row r="39761" spans="9:54" x14ac:dyDescent="0.25">
      <c r="I39761" s="80"/>
      <c r="AX39761" s="80"/>
      <c r="AY39761" s="80"/>
      <c r="AZ39761" s="80"/>
      <c r="BA39761" s="80"/>
      <c r="BB39761" s="80"/>
    </row>
    <row r="39762" spans="9:54" x14ac:dyDescent="0.25">
      <c r="I39762" s="80"/>
      <c r="AX39762" s="80"/>
      <c r="AY39762" s="80"/>
      <c r="AZ39762" s="80"/>
      <c r="BA39762" s="80"/>
      <c r="BB39762" s="80"/>
    </row>
    <row r="39763" spans="9:54" x14ac:dyDescent="0.25">
      <c r="I39763" s="80"/>
      <c r="AX39763" s="80"/>
      <c r="AY39763" s="80"/>
      <c r="AZ39763" s="80"/>
      <c r="BA39763" s="80"/>
      <c r="BB39763" s="80"/>
    </row>
    <row r="39764" spans="9:54" x14ac:dyDescent="0.25">
      <c r="I39764" s="80"/>
      <c r="AX39764" s="80"/>
      <c r="AY39764" s="80"/>
      <c r="AZ39764" s="80"/>
      <c r="BA39764" s="80"/>
      <c r="BB39764" s="80"/>
    </row>
    <row r="39765" spans="9:54" x14ac:dyDescent="0.25">
      <c r="I39765" s="80"/>
      <c r="AX39765" s="80"/>
      <c r="AY39765" s="80"/>
      <c r="AZ39765" s="80"/>
      <c r="BA39765" s="80"/>
      <c r="BB39765" s="80"/>
    </row>
    <row r="39766" spans="9:54" x14ac:dyDescent="0.25">
      <c r="I39766" s="80"/>
      <c r="AX39766" s="80"/>
      <c r="AY39766" s="80"/>
      <c r="AZ39766" s="80"/>
      <c r="BA39766" s="80"/>
      <c r="BB39766" s="80"/>
    </row>
    <row r="39767" spans="9:54" x14ac:dyDescent="0.25">
      <c r="I39767" s="80"/>
      <c r="AX39767" s="80"/>
      <c r="AY39767" s="80"/>
      <c r="AZ39767" s="80"/>
      <c r="BA39767" s="80"/>
      <c r="BB39767" s="80"/>
    </row>
    <row r="39768" spans="9:54" x14ac:dyDescent="0.25">
      <c r="I39768" s="80"/>
      <c r="AX39768" s="80"/>
      <c r="AY39768" s="80"/>
      <c r="AZ39768" s="80"/>
      <c r="BA39768" s="80"/>
      <c r="BB39768" s="80"/>
    </row>
    <row r="39769" spans="9:54" x14ac:dyDescent="0.25">
      <c r="I39769" s="80"/>
      <c r="AX39769" s="80"/>
      <c r="AY39769" s="80"/>
      <c r="AZ39769" s="80"/>
      <c r="BA39769" s="80"/>
      <c r="BB39769" s="80"/>
    </row>
    <row r="39770" spans="9:54" x14ac:dyDescent="0.25">
      <c r="I39770" s="80"/>
      <c r="AX39770" s="80"/>
      <c r="AY39770" s="80"/>
      <c r="AZ39770" s="80"/>
      <c r="BA39770" s="80"/>
      <c r="BB39770" s="80"/>
    </row>
    <row r="39771" spans="9:54" x14ac:dyDescent="0.25">
      <c r="I39771" s="80"/>
      <c r="AX39771" s="80"/>
      <c r="AY39771" s="80"/>
      <c r="AZ39771" s="80"/>
      <c r="BA39771" s="80"/>
      <c r="BB39771" s="80"/>
    </row>
    <row r="39772" spans="9:54" x14ac:dyDescent="0.25">
      <c r="I39772" s="80"/>
      <c r="AX39772" s="80"/>
      <c r="AY39772" s="80"/>
      <c r="AZ39772" s="80"/>
      <c r="BA39772" s="80"/>
      <c r="BB39772" s="80"/>
    </row>
    <row r="39773" spans="9:54" x14ac:dyDescent="0.25">
      <c r="I39773" s="80"/>
      <c r="AX39773" s="80"/>
      <c r="AY39773" s="80"/>
      <c r="AZ39773" s="80"/>
      <c r="BA39773" s="80"/>
      <c r="BB39773" s="80"/>
    </row>
    <row r="39774" spans="9:54" x14ac:dyDescent="0.25">
      <c r="I39774" s="80"/>
      <c r="AX39774" s="80"/>
      <c r="AY39774" s="80"/>
      <c r="AZ39774" s="80"/>
      <c r="BA39774" s="80"/>
      <c r="BB39774" s="80"/>
    </row>
    <row r="39775" spans="9:54" x14ac:dyDescent="0.25">
      <c r="I39775" s="80"/>
      <c r="AX39775" s="80"/>
      <c r="AY39775" s="80"/>
      <c r="AZ39775" s="80"/>
      <c r="BA39775" s="80"/>
      <c r="BB39775" s="80"/>
    </row>
    <row r="39776" spans="9:54" x14ac:dyDescent="0.25">
      <c r="I39776" s="80"/>
      <c r="AX39776" s="80"/>
      <c r="AY39776" s="80"/>
      <c r="AZ39776" s="80"/>
      <c r="BA39776" s="80"/>
      <c r="BB39776" s="80"/>
    </row>
    <row r="39777" spans="9:54" x14ac:dyDescent="0.25">
      <c r="I39777" s="80"/>
      <c r="AX39777" s="80"/>
      <c r="AY39777" s="80"/>
      <c r="AZ39777" s="80"/>
      <c r="BA39777" s="80"/>
      <c r="BB39777" s="80"/>
    </row>
    <row r="39778" spans="9:54" x14ac:dyDescent="0.25">
      <c r="I39778" s="80"/>
      <c r="AX39778" s="80"/>
      <c r="AY39778" s="80"/>
      <c r="AZ39778" s="80"/>
      <c r="BA39778" s="80"/>
      <c r="BB39778" s="80"/>
    </row>
    <row r="39779" spans="9:54" x14ac:dyDescent="0.25">
      <c r="I39779" s="80"/>
      <c r="AX39779" s="80"/>
      <c r="AY39779" s="80"/>
      <c r="AZ39779" s="80"/>
      <c r="BA39779" s="80"/>
      <c r="BB39779" s="80"/>
    </row>
    <row r="39780" spans="9:54" x14ac:dyDescent="0.25">
      <c r="I39780" s="80"/>
      <c r="AX39780" s="80"/>
      <c r="AY39780" s="80"/>
      <c r="AZ39780" s="80"/>
      <c r="BA39780" s="80"/>
      <c r="BB39780" s="80"/>
    </row>
    <row r="39781" spans="9:54" x14ac:dyDescent="0.25">
      <c r="I39781" s="80"/>
      <c r="AX39781" s="80"/>
      <c r="AY39781" s="80"/>
      <c r="AZ39781" s="80"/>
      <c r="BA39781" s="80"/>
      <c r="BB39781" s="80"/>
    </row>
    <row r="39782" spans="9:54" x14ac:dyDescent="0.25">
      <c r="I39782" s="80"/>
      <c r="AX39782" s="80"/>
      <c r="AY39782" s="80"/>
      <c r="AZ39782" s="80"/>
      <c r="BA39782" s="80"/>
      <c r="BB39782" s="80"/>
    </row>
    <row r="39783" spans="9:54" x14ac:dyDescent="0.25">
      <c r="I39783" s="80"/>
      <c r="AX39783" s="80"/>
      <c r="AY39783" s="80"/>
      <c r="AZ39783" s="80"/>
      <c r="BA39783" s="80"/>
      <c r="BB39783" s="80"/>
    </row>
    <row r="39784" spans="9:54" x14ac:dyDescent="0.25">
      <c r="I39784" s="80"/>
      <c r="AX39784" s="80"/>
      <c r="AY39784" s="80"/>
      <c r="AZ39784" s="80"/>
      <c r="BA39784" s="80"/>
      <c r="BB39784" s="80"/>
    </row>
    <row r="39785" spans="9:54" x14ac:dyDescent="0.25">
      <c r="I39785" s="80"/>
      <c r="AX39785" s="80"/>
      <c r="AY39785" s="80"/>
      <c r="AZ39785" s="80"/>
      <c r="BA39785" s="80"/>
      <c r="BB39785" s="80"/>
    </row>
    <row r="39786" spans="9:54" x14ac:dyDescent="0.25">
      <c r="I39786" s="80"/>
      <c r="AX39786" s="80"/>
      <c r="AY39786" s="80"/>
      <c r="AZ39786" s="80"/>
      <c r="BA39786" s="80"/>
      <c r="BB39786" s="80"/>
    </row>
    <row r="39787" spans="9:54" x14ac:dyDescent="0.25">
      <c r="I39787" s="80"/>
      <c r="AX39787" s="80"/>
      <c r="AY39787" s="80"/>
      <c r="AZ39787" s="80"/>
      <c r="BA39787" s="80"/>
      <c r="BB39787" s="80"/>
    </row>
    <row r="39788" spans="9:54" x14ac:dyDescent="0.25">
      <c r="I39788" s="80"/>
      <c r="AX39788" s="80"/>
      <c r="AY39788" s="80"/>
      <c r="AZ39788" s="80"/>
      <c r="BA39788" s="80"/>
      <c r="BB39788" s="80"/>
    </row>
    <row r="39789" spans="9:54" x14ac:dyDescent="0.25">
      <c r="I39789" s="80"/>
      <c r="AX39789" s="80"/>
      <c r="AY39789" s="80"/>
      <c r="AZ39789" s="80"/>
      <c r="BA39789" s="80"/>
      <c r="BB39789" s="80"/>
    </row>
    <row r="39790" spans="9:54" x14ac:dyDescent="0.25">
      <c r="I39790" s="80"/>
      <c r="AX39790" s="80"/>
      <c r="AY39790" s="80"/>
      <c r="AZ39790" s="80"/>
      <c r="BA39790" s="80"/>
      <c r="BB39790" s="80"/>
    </row>
    <row r="39791" spans="9:54" x14ac:dyDescent="0.25">
      <c r="I39791" s="80"/>
      <c r="AX39791" s="80"/>
      <c r="AY39791" s="80"/>
      <c r="AZ39791" s="80"/>
      <c r="BA39791" s="80"/>
      <c r="BB39791" s="80"/>
    </row>
    <row r="39792" spans="9:54" x14ac:dyDescent="0.25">
      <c r="I39792" s="80"/>
      <c r="AX39792" s="80"/>
      <c r="AY39792" s="80"/>
      <c r="AZ39792" s="80"/>
      <c r="BA39792" s="80"/>
      <c r="BB39792" s="80"/>
    </row>
    <row r="39793" spans="9:54" x14ac:dyDescent="0.25">
      <c r="I39793" s="80"/>
      <c r="AX39793" s="80"/>
      <c r="AY39793" s="80"/>
      <c r="AZ39793" s="80"/>
      <c r="BA39793" s="80"/>
      <c r="BB39793" s="80"/>
    </row>
    <row r="39794" spans="9:54" x14ac:dyDescent="0.25">
      <c r="I39794" s="80"/>
      <c r="AX39794" s="80"/>
      <c r="AY39794" s="80"/>
      <c r="AZ39794" s="80"/>
      <c r="BA39794" s="80"/>
      <c r="BB39794" s="80"/>
    </row>
    <row r="39795" spans="9:54" x14ac:dyDescent="0.25">
      <c r="I39795" s="80"/>
      <c r="AX39795" s="80"/>
      <c r="AY39795" s="80"/>
      <c r="AZ39795" s="80"/>
      <c r="BA39795" s="80"/>
      <c r="BB39795" s="80"/>
    </row>
    <row r="39796" spans="9:54" x14ac:dyDescent="0.25">
      <c r="I39796" s="80"/>
      <c r="AX39796" s="80"/>
      <c r="AY39796" s="80"/>
      <c r="AZ39796" s="80"/>
      <c r="BA39796" s="80"/>
      <c r="BB39796" s="80"/>
    </row>
    <row r="39797" spans="9:54" x14ac:dyDescent="0.25">
      <c r="I39797" s="80"/>
      <c r="AX39797" s="80"/>
      <c r="AY39797" s="80"/>
      <c r="AZ39797" s="80"/>
      <c r="BA39797" s="80"/>
      <c r="BB39797" s="80"/>
    </row>
    <row r="39798" spans="9:54" x14ac:dyDescent="0.25">
      <c r="I39798" s="80"/>
      <c r="AX39798" s="80"/>
      <c r="AY39798" s="80"/>
      <c r="AZ39798" s="80"/>
      <c r="BA39798" s="80"/>
      <c r="BB39798" s="80"/>
    </row>
    <row r="39799" spans="9:54" x14ac:dyDescent="0.25">
      <c r="I39799" s="80"/>
      <c r="AX39799" s="80"/>
      <c r="AY39799" s="80"/>
      <c r="AZ39799" s="80"/>
      <c r="BA39799" s="80"/>
      <c r="BB39799" s="80"/>
    </row>
    <row r="39800" spans="9:54" x14ac:dyDescent="0.25">
      <c r="I39800" s="80"/>
      <c r="AX39800" s="80"/>
      <c r="AY39800" s="80"/>
      <c r="AZ39800" s="80"/>
      <c r="BA39800" s="80"/>
      <c r="BB39800" s="80"/>
    </row>
    <row r="39801" spans="9:54" x14ac:dyDescent="0.25">
      <c r="I39801" s="80"/>
      <c r="AX39801" s="80"/>
      <c r="AY39801" s="80"/>
      <c r="AZ39801" s="80"/>
      <c r="BA39801" s="80"/>
      <c r="BB39801" s="80"/>
    </row>
    <row r="39802" spans="9:54" x14ac:dyDescent="0.25">
      <c r="I39802" s="80"/>
      <c r="AX39802" s="80"/>
      <c r="AY39802" s="80"/>
      <c r="AZ39802" s="80"/>
      <c r="BA39802" s="80"/>
      <c r="BB39802" s="80"/>
    </row>
    <row r="39803" spans="9:54" x14ac:dyDescent="0.25">
      <c r="I39803" s="80"/>
      <c r="AX39803" s="80"/>
      <c r="AY39803" s="80"/>
      <c r="AZ39803" s="80"/>
      <c r="BA39803" s="80"/>
      <c r="BB39803" s="80"/>
    </row>
    <row r="39804" spans="9:54" x14ac:dyDescent="0.25">
      <c r="I39804" s="80"/>
      <c r="AX39804" s="80"/>
      <c r="AY39804" s="80"/>
      <c r="AZ39804" s="80"/>
      <c r="BA39804" s="80"/>
      <c r="BB39804" s="80"/>
    </row>
    <row r="39805" spans="9:54" x14ac:dyDescent="0.25">
      <c r="I39805" s="80"/>
      <c r="AX39805" s="80"/>
      <c r="AY39805" s="80"/>
      <c r="AZ39805" s="80"/>
      <c r="BA39805" s="80"/>
      <c r="BB39805" s="80"/>
    </row>
    <row r="39806" spans="9:54" x14ac:dyDescent="0.25">
      <c r="I39806" s="80"/>
      <c r="AX39806" s="80"/>
      <c r="AY39806" s="80"/>
      <c r="AZ39806" s="80"/>
      <c r="BA39806" s="80"/>
      <c r="BB39806" s="80"/>
    </row>
    <row r="39807" spans="9:54" x14ac:dyDescent="0.25">
      <c r="I39807" s="80"/>
      <c r="AX39807" s="80"/>
      <c r="AY39807" s="80"/>
      <c r="AZ39807" s="80"/>
      <c r="BA39807" s="80"/>
      <c r="BB39807" s="80"/>
    </row>
    <row r="39808" spans="9:54" x14ac:dyDescent="0.25">
      <c r="I39808" s="80"/>
      <c r="AX39808" s="80"/>
      <c r="AY39808" s="80"/>
      <c r="AZ39808" s="80"/>
      <c r="BA39808" s="80"/>
      <c r="BB39808" s="80"/>
    </row>
    <row r="39809" spans="9:54" x14ac:dyDescent="0.25">
      <c r="I39809" s="80"/>
      <c r="AX39809" s="80"/>
      <c r="AY39809" s="80"/>
      <c r="AZ39809" s="80"/>
      <c r="BA39809" s="80"/>
      <c r="BB39809" s="80"/>
    </row>
    <row r="39810" spans="9:54" x14ac:dyDescent="0.25">
      <c r="I39810" s="80"/>
      <c r="AX39810" s="80"/>
      <c r="AY39810" s="80"/>
      <c r="AZ39810" s="80"/>
      <c r="BA39810" s="80"/>
      <c r="BB39810" s="80"/>
    </row>
    <row r="39811" spans="9:54" x14ac:dyDescent="0.25">
      <c r="I39811" s="80"/>
      <c r="AX39811" s="80"/>
      <c r="AY39811" s="80"/>
      <c r="AZ39811" s="80"/>
      <c r="BA39811" s="80"/>
      <c r="BB39811" s="80"/>
    </row>
    <row r="39812" spans="9:54" x14ac:dyDescent="0.25">
      <c r="I39812" s="80"/>
      <c r="AX39812" s="80"/>
      <c r="AY39812" s="80"/>
      <c r="AZ39812" s="80"/>
      <c r="BA39812" s="80"/>
      <c r="BB39812" s="80"/>
    </row>
    <row r="39813" spans="9:54" x14ac:dyDescent="0.25">
      <c r="I39813" s="80"/>
      <c r="AX39813" s="80"/>
      <c r="AY39813" s="80"/>
      <c r="AZ39813" s="80"/>
      <c r="BA39813" s="80"/>
      <c r="BB39813" s="80"/>
    </row>
    <row r="39814" spans="9:54" x14ac:dyDescent="0.25">
      <c r="I39814" s="80"/>
      <c r="AX39814" s="80"/>
      <c r="AY39814" s="80"/>
      <c r="AZ39814" s="80"/>
      <c r="BA39814" s="80"/>
      <c r="BB39814" s="80"/>
    </row>
    <row r="39815" spans="9:54" x14ac:dyDescent="0.25">
      <c r="I39815" s="80"/>
      <c r="AX39815" s="80"/>
      <c r="AY39815" s="80"/>
      <c r="AZ39815" s="80"/>
      <c r="BA39815" s="80"/>
      <c r="BB39815" s="80"/>
    </row>
    <row r="39816" spans="9:54" x14ac:dyDescent="0.25">
      <c r="I39816" s="80"/>
      <c r="AX39816" s="80"/>
      <c r="AY39816" s="80"/>
      <c r="AZ39816" s="80"/>
      <c r="BA39816" s="80"/>
      <c r="BB39816" s="80"/>
    </row>
    <row r="39817" spans="9:54" x14ac:dyDescent="0.25">
      <c r="I39817" s="80"/>
      <c r="AX39817" s="80"/>
      <c r="AY39817" s="80"/>
      <c r="AZ39817" s="80"/>
      <c r="BA39817" s="80"/>
      <c r="BB39817" s="80"/>
    </row>
    <row r="39818" spans="9:54" x14ac:dyDescent="0.25">
      <c r="I39818" s="80"/>
      <c r="AX39818" s="80"/>
      <c r="AY39818" s="80"/>
      <c r="AZ39818" s="80"/>
      <c r="BA39818" s="80"/>
      <c r="BB39818" s="80"/>
    </row>
    <row r="39819" spans="9:54" x14ac:dyDescent="0.25">
      <c r="I39819" s="80"/>
      <c r="AX39819" s="80"/>
      <c r="AY39819" s="80"/>
      <c r="AZ39819" s="80"/>
      <c r="BA39819" s="80"/>
      <c r="BB39819" s="80"/>
    </row>
    <row r="39820" spans="9:54" x14ac:dyDescent="0.25">
      <c r="I39820" s="80"/>
      <c r="AX39820" s="80"/>
      <c r="AY39820" s="80"/>
      <c r="AZ39820" s="80"/>
      <c r="BA39820" s="80"/>
      <c r="BB39820" s="80"/>
    </row>
    <row r="39821" spans="9:54" x14ac:dyDescent="0.25">
      <c r="I39821" s="80"/>
      <c r="AX39821" s="80"/>
      <c r="AY39821" s="80"/>
      <c r="AZ39821" s="80"/>
      <c r="BA39821" s="80"/>
      <c r="BB39821" s="80"/>
    </row>
    <row r="39822" spans="9:54" x14ac:dyDescent="0.25">
      <c r="I39822" s="80"/>
      <c r="AX39822" s="80"/>
      <c r="AY39822" s="80"/>
      <c r="AZ39822" s="80"/>
      <c r="BA39822" s="80"/>
      <c r="BB39822" s="80"/>
    </row>
    <row r="39823" spans="9:54" x14ac:dyDescent="0.25">
      <c r="I39823" s="80"/>
      <c r="AX39823" s="80"/>
      <c r="AY39823" s="80"/>
      <c r="AZ39823" s="80"/>
      <c r="BA39823" s="80"/>
      <c r="BB39823" s="80"/>
    </row>
    <row r="39824" spans="9:54" x14ac:dyDescent="0.25">
      <c r="I39824" s="80"/>
      <c r="AX39824" s="80"/>
      <c r="AY39824" s="80"/>
      <c r="AZ39824" s="80"/>
      <c r="BA39824" s="80"/>
      <c r="BB39824" s="80"/>
    </row>
    <row r="39825" spans="9:54" x14ac:dyDescent="0.25">
      <c r="I39825" s="80"/>
      <c r="AX39825" s="80"/>
      <c r="AY39825" s="80"/>
      <c r="AZ39825" s="80"/>
      <c r="BA39825" s="80"/>
      <c r="BB39825" s="80"/>
    </row>
    <row r="39826" spans="9:54" x14ac:dyDescent="0.25">
      <c r="I39826" s="80"/>
      <c r="AX39826" s="80"/>
      <c r="AY39826" s="80"/>
      <c r="AZ39826" s="80"/>
      <c r="BA39826" s="80"/>
      <c r="BB39826" s="80"/>
    </row>
    <row r="39827" spans="9:54" x14ac:dyDescent="0.25">
      <c r="I39827" s="80"/>
      <c r="AX39827" s="80"/>
      <c r="AY39827" s="80"/>
      <c r="AZ39827" s="80"/>
      <c r="BA39827" s="80"/>
      <c r="BB39827" s="80"/>
    </row>
    <row r="39828" spans="9:54" x14ac:dyDescent="0.25">
      <c r="I39828" s="80"/>
      <c r="AX39828" s="80"/>
      <c r="AY39828" s="80"/>
      <c r="AZ39828" s="80"/>
      <c r="BA39828" s="80"/>
      <c r="BB39828" s="80"/>
    </row>
    <row r="39829" spans="9:54" x14ac:dyDescent="0.25">
      <c r="I39829" s="80"/>
      <c r="AX39829" s="80"/>
      <c r="AY39829" s="80"/>
      <c r="AZ39829" s="80"/>
      <c r="BA39829" s="80"/>
      <c r="BB39829" s="80"/>
    </row>
    <row r="39830" spans="9:54" x14ac:dyDescent="0.25">
      <c r="I39830" s="80"/>
      <c r="AX39830" s="80"/>
      <c r="AY39830" s="80"/>
      <c r="AZ39830" s="80"/>
      <c r="BA39830" s="80"/>
      <c r="BB39830" s="80"/>
    </row>
    <row r="39831" spans="9:54" x14ac:dyDescent="0.25">
      <c r="I39831" s="80"/>
      <c r="AX39831" s="80"/>
      <c r="AY39831" s="80"/>
      <c r="AZ39831" s="80"/>
      <c r="BA39831" s="80"/>
      <c r="BB39831" s="80"/>
    </row>
    <row r="39832" spans="9:54" x14ac:dyDescent="0.25">
      <c r="I39832" s="80"/>
      <c r="AX39832" s="80"/>
      <c r="AY39832" s="80"/>
      <c r="AZ39832" s="80"/>
      <c r="BA39832" s="80"/>
      <c r="BB39832" s="80"/>
    </row>
    <row r="39833" spans="9:54" x14ac:dyDescent="0.25">
      <c r="I39833" s="80"/>
      <c r="AX39833" s="80"/>
      <c r="AY39833" s="80"/>
      <c r="AZ39833" s="80"/>
      <c r="BA39833" s="80"/>
      <c r="BB39833" s="80"/>
    </row>
    <row r="39834" spans="9:54" x14ac:dyDescent="0.25">
      <c r="I39834" s="80"/>
      <c r="AX39834" s="80"/>
      <c r="AY39834" s="80"/>
      <c r="AZ39834" s="80"/>
      <c r="BA39834" s="80"/>
      <c r="BB39834" s="80"/>
    </row>
    <row r="39835" spans="9:54" x14ac:dyDescent="0.25">
      <c r="I39835" s="80"/>
      <c r="AX39835" s="80"/>
      <c r="AY39835" s="80"/>
      <c r="AZ39835" s="80"/>
      <c r="BA39835" s="80"/>
      <c r="BB39835" s="80"/>
    </row>
    <row r="39836" spans="9:54" x14ac:dyDescent="0.25">
      <c r="I39836" s="80"/>
      <c r="AX39836" s="80"/>
      <c r="AY39836" s="80"/>
      <c r="AZ39836" s="80"/>
      <c r="BA39836" s="80"/>
      <c r="BB39836" s="80"/>
    </row>
    <row r="39837" spans="9:54" x14ac:dyDescent="0.25">
      <c r="I39837" s="80"/>
      <c r="AX39837" s="80"/>
      <c r="AY39837" s="80"/>
      <c r="AZ39837" s="80"/>
      <c r="BA39837" s="80"/>
      <c r="BB39837" s="80"/>
    </row>
    <row r="39838" spans="9:54" x14ac:dyDescent="0.25">
      <c r="I39838" s="80"/>
      <c r="AX39838" s="80"/>
      <c r="AY39838" s="80"/>
      <c r="AZ39838" s="80"/>
      <c r="BA39838" s="80"/>
      <c r="BB39838" s="80"/>
    </row>
    <row r="39839" spans="9:54" x14ac:dyDescent="0.25">
      <c r="I39839" s="80"/>
      <c r="AX39839" s="80"/>
      <c r="AY39839" s="80"/>
      <c r="AZ39839" s="80"/>
      <c r="BA39839" s="80"/>
      <c r="BB39839" s="80"/>
    </row>
    <row r="39840" spans="9:54" x14ac:dyDescent="0.25">
      <c r="I39840" s="80"/>
      <c r="AX39840" s="80"/>
      <c r="AY39840" s="80"/>
      <c r="AZ39840" s="80"/>
      <c r="BA39840" s="80"/>
      <c r="BB39840" s="80"/>
    </row>
    <row r="39841" spans="9:54" x14ac:dyDescent="0.25">
      <c r="I39841" s="80"/>
      <c r="AX39841" s="80"/>
      <c r="AY39841" s="80"/>
      <c r="AZ39841" s="80"/>
      <c r="BA39841" s="80"/>
      <c r="BB39841" s="80"/>
    </row>
    <row r="39842" spans="9:54" x14ac:dyDescent="0.25">
      <c r="I39842" s="80"/>
      <c r="AX39842" s="80"/>
      <c r="AY39842" s="80"/>
      <c r="AZ39842" s="80"/>
      <c r="BA39842" s="80"/>
      <c r="BB39842" s="80"/>
    </row>
    <row r="39843" spans="9:54" x14ac:dyDescent="0.25">
      <c r="I39843" s="80"/>
      <c r="AX39843" s="80"/>
      <c r="AY39843" s="80"/>
      <c r="AZ39843" s="80"/>
      <c r="BA39843" s="80"/>
      <c r="BB39843" s="80"/>
    </row>
    <row r="39844" spans="9:54" x14ac:dyDescent="0.25">
      <c r="I39844" s="80"/>
      <c r="AX39844" s="80"/>
      <c r="AY39844" s="80"/>
      <c r="AZ39844" s="80"/>
      <c r="BA39844" s="80"/>
      <c r="BB39844" s="80"/>
    </row>
    <row r="39845" spans="9:54" x14ac:dyDescent="0.25">
      <c r="I39845" s="80"/>
      <c r="AX39845" s="80"/>
      <c r="AY39845" s="80"/>
      <c r="AZ39845" s="80"/>
      <c r="BA39845" s="80"/>
      <c r="BB39845" s="80"/>
    </row>
    <row r="39846" spans="9:54" x14ac:dyDescent="0.25">
      <c r="I39846" s="80"/>
      <c r="AX39846" s="80"/>
      <c r="AY39846" s="80"/>
      <c r="AZ39846" s="80"/>
      <c r="BA39846" s="80"/>
      <c r="BB39846" s="80"/>
    </row>
    <row r="39847" spans="9:54" x14ac:dyDescent="0.25">
      <c r="I39847" s="80"/>
      <c r="AX39847" s="80"/>
      <c r="AY39847" s="80"/>
      <c r="AZ39847" s="80"/>
      <c r="BA39847" s="80"/>
      <c r="BB39847" s="80"/>
    </row>
    <row r="39848" spans="9:54" x14ac:dyDescent="0.25">
      <c r="I39848" s="80"/>
      <c r="AX39848" s="80"/>
      <c r="AY39848" s="80"/>
      <c r="AZ39848" s="80"/>
      <c r="BA39848" s="80"/>
      <c r="BB39848" s="80"/>
    </row>
    <row r="39849" spans="9:54" x14ac:dyDescent="0.25">
      <c r="I39849" s="80"/>
      <c r="AX39849" s="80"/>
      <c r="AY39849" s="80"/>
      <c r="AZ39849" s="80"/>
      <c r="BA39849" s="80"/>
      <c r="BB39849" s="80"/>
    </row>
    <row r="39850" spans="9:54" x14ac:dyDescent="0.25">
      <c r="I39850" s="80"/>
      <c r="AX39850" s="80"/>
      <c r="AY39850" s="80"/>
      <c r="AZ39850" s="80"/>
      <c r="BA39850" s="80"/>
      <c r="BB39850" s="80"/>
    </row>
    <row r="39851" spans="9:54" x14ac:dyDescent="0.25">
      <c r="I39851" s="80"/>
      <c r="AX39851" s="80"/>
      <c r="AY39851" s="80"/>
      <c r="AZ39851" s="80"/>
      <c r="BA39851" s="80"/>
      <c r="BB39851" s="80"/>
    </row>
    <row r="39852" spans="9:54" x14ac:dyDescent="0.25">
      <c r="I39852" s="80"/>
      <c r="AX39852" s="80"/>
      <c r="AY39852" s="80"/>
      <c r="AZ39852" s="80"/>
      <c r="BA39852" s="80"/>
      <c r="BB39852" s="80"/>
    </row>
    <row r="39853" spans="9:54" x14ac:dyDescent="0.25">
      <c r="I39853" s="80"/>
      <c r="AX39853" s="80"/>
      <c r="AY39853" s="80"/>
      <c r="AZ39853" s="80"/>
      <c r="BA39853" s="80"/>
      <c r="BB39853" s="80"/>
    </row>
    <row r="39854" spans="9:54" x14ac:dyDescent="0.25">
      <c r="I39854" s="80"/>
      <c r="AX39854" s="80"/>
      <c r="AY39854" s="80"/>
      <c r="AZ39854" s="80"/>
      <c r="BA39854" s="80"/>
      <c r="BB39854" s="80"/>
    </row>
    <row r="39855" spans="9:54" x14ac:dyDescent="0.25">
      <c r="I39855" s="80"/>
      <c r="AX39855" s="80"/>
      <c r="AY39855" s="80"/>
      <c r="AZ39855" s="80"/>
      <c r="BA39855" s="80"/>
      <c r="BB39855" s="80"/>
    </row>
    <row r="39856" spans="9:54" x14ac:dyDescent="0.25">
      <c r="I39856" s="80"/>
      <c r="AX39856" s="80"/>
      <c r="AY39856" s="80"/>
      <c r="AZ39856" s="80"/>
      <c r="BA39856" s="80"/>
      <c r="BB39856" s="80"/>
    </row>
    <row r="39857" spans="9:54" x14ac:dyDescent="0.25">
      <c r="I39857" s="80"/>
      <c r="AX39857" s="80"/>
      <c r="AY39857" s="80"/>
      <c r="AZ39857" s="80"/>
      <c r="BA39857" s="80"/>
      <c r="BB39857" s="80"/>
    </row>
    <row r="39858" spans="9:54" x14ac:dyDescent="0.25">
      <c r="I39858" s="80"/>
      <c r="AX39858" s="80"/>
      <c r="AY39858" s="80"/>
      <c r="AZ39858" s="80"/>
      <c r="BA39858" s="80"/>
      <c r="BB39858" s="80"/>
    </row>
    <row r="39859" spans="9:54" x14ac:dyDescent="0.25">
      <c r="I39859" s="80"/>
      <c r="AX39859" s="80"/>
      <c r="AY39859" s="80"/>
      <c r="AZ39859" s="80"/>
      <c r="BA39859" s="80"/>
      <c r="BB39859" s="80"/>
    </row>
    <row r="39860" spans="9:54" x14ac:dyDescent="0.25">
      <c r="I39860" s="80"/>
      <c r="AX39860" s="80"/>
      <c r="AY39860" s="80"/>
      <c r="AZ39860" s="80"/>
      <c r="BA39860" s="80"/>
      <c r="BB39860" s="80"/>
    </row>
    <row r="39861" spans="9:54" x14ac:dyDescent="0.25">
      <c r="I39861" s="80"/>
      <c r="AX39861" s="80"/>
      <c r="AY39861" s="80"/>
      <c r="AZ39861" s="80"/>
      <c r="BA39861" s="80"/>
      <c r="BB39861" s="80"/>
    </row>
    <row r="39862" spans="9:54" x14ac:dyDescent="0.25">
      <c r="I39862" s="80"/>
      <c r="AX39862" s="80"/>
      <c r="AY39862" s="80"/>
      <c r="AZ39862" s="80"/>
      <c r="BA39862" s="80"/>
      <c r="BB39862" s="80"/>
    </row>
    <row r="39863" spans="9:54" x14ac:dyDescent="0.25">
      <c r="I39863" s="80"/>
      <c r="AX39863" s="80"/>
      <c r="AY39863" s="80"/>
      <c r="AZ39863" s="80"/>
      <c r="BA39863" s="80"/>
      <c r="BB39863" s="80"/>
    </row>
    <row r="39864" spans="9:54" x14ac:dyDescent="0.25">
      <c r="I39864" s="80"/>
      <c r="AX39864" s="80"/>
      <c r="AY39864" s="80"/>
      <c r="AZ39864" s="80"/>
      <c r="BA39864" s="80"/>
      <c r="BB39864" s="80"/>
    </row>
    <row r="39865" spans="9:54" x14ac:dyDescent="0.25">
      <c r="I39865" s="80"/>
      <c r="AX39865" s="80"/>
      <c r="AY39865" s="80"/>
      <c r="AZ39865" s="80"/>
      <c r="BA39865" s="80"/>
      <c r="BB39865" s="80"/>
    </row>
    <row r="39866" spans="9:54" x14ac:dyDescent="0.25">
      <c r="I39866" s="80"/>
      <c r="AX39866" s="80"/>
      <c r="AY39866" s="80"/>
      <c r="AZ39866" s="80"/>
      <c r="BA39866" s="80"/>
      <c r="BB39866" s="80"/>
    </row>
    <row r="39867" spans="9:54" x14ac:dyDescent="0.25">
      <c r="I39867" s="80"/>
      <c r="AX39867" s="80"/>
      <c r="AY39867" s="80"/>
      <c r="AZ39867" s="80"/>
      <c r="BA39867" s="80"/>
      <c r="BB39867" s="80"/>
    </row>
    <row r="39868" spans="9:54" x14ac:dyDescent="0.25">
      <c r="I39868" s="80"/>
      <c r="AX39868" s="80"/>
      <c r="AY39868" s="80"/>
      <c r="AZ39868" s="80"/>
      <c r="BA39868" s="80"/>
      <c r="BB39868" s="80"/>
    </row>
    <row r="39869" spans="9:54" x14ac:dyDescent="0.25">
      <c r="I39869" s="80"/>
      <c r="AX39869" s="80"/>
      <c r="AY39869" s="80"/>
      <c r="AZ39869" s="80"/>
      <c r="BA39869" s="80"/>
      <c r="BB39869" s="80"/>
    </row>
    <row r="39870" spans="9:54" x14ac:dyDescent="0.25">
      <c r="I39870" s="80"/>
      <c r="AX39870" s="80"/>
      <c r="AY39870" s="80"/>
      <c r="AZ39870" s="80"/>
      <c r="BA39870" s="80"/>
      <c r="BB39870" s="80"/>
    </row>
    <row r="39871" spans="9:54" x14ac:dyDescent="0.25">
      <c r="I39871" s="80"/>
      <c r="AX39871" s="80"/>
      <c r="AY39871" s="80"/>
      <c r="AZ39871" s="80"/>
      <c r="BA39871" s="80"/>
      <c r="BB39871" s="80"/>
    </row>
    <row r="39872" spans="9:54" x14ac:dyDescent="0.25">
      <c r="I39872" s="80"/>
      <c r="AX39872" s="80"/>
      <c r="AY39872" s="80"/>
      <c r="AZ39872" s="80"/>
      <c r="BA39872" s="80"/>
      <c r="BB39872" s="80"/>
    </row>
    <row r="39873" spans="9:54" x14ac:dyDescent="0.25">
      <c r="I39873" s="80"/>
      <c r="AX39873" s="80"/>
      <c r="AY39873" s="80"/>
      <c r="AZ39873" s="80"/>
      <c r="BA39873" s="80"/>
      <c r="BB39873" s="80"/>
    </row>
    <row r="39874" spans="9:54" x14ac:dyDescent="0.25">
      <c r="I39874" s="80"/>
      <c r="AX39874" s="80"/>
      <c r="AY39874" s="80"/>
      <c r="AZ39874" s="80"/>
      <c r="BA39874" s="80"/>
      <c r="BB39874" s="80"/>
    </row>
    <row r="39875" spans="9:54" x14ac:dyDescent="0.25">
      <c r="I39875" s="80"/>
      <c r="AX39875" s="80"/>
      <c r="AY39875" s="80"/>
      <c r="AZ39875" s="80"/>
      <c r="BA39875" s="80"/>
      <c r="BB39875" s="80"/>
    </row>
    <row r="39876" spans="9:54" x14ac:dyDescent="0.25">
      <c r="I39876" s="80"/>
      <c r="AX39876" s="80"/>
      <c r="AY39876" s="80"/>
      <c r="AZ39876" s="80"/>
      <c r="BA39876" s="80"/>
      <c r="BB39876" s="80"/>
    </row>
    <row r="39877" spans="9:54" x14ac:dyDescent="0.25">
      <c r="I39877" s="80"/>
      <c r="AX39877" s="80"/>
      <c r="AY39877" s="80"/>
      <c r="AZ39877" s="80"/>
      <c r="BA39877" s="80"/>
      <c r="BB39877" s="80"/>
    </row>
    <row r="39878" spans="9:54" x14ac:dyDescent="0.25">
      <c r="I39878" s="80"/>
      <c r="AX39878" s="80"/>
      <c r="AY39878" s="80"/>
      <c r="AZ39878" s="80"/>
      <c r="BA39878" s="80"/>
      <c r="BB39878" s="80"/>
    </row>
    <row r="39879" spans="9:54" x14ac:dyDescent="0.25">
      <c r="I39879" s="80"/>
      <c r="AX39879" s="80"/>
      <c r="AY39879" s="80"/>
      <c r="AZ39879" s="80"/>
      <c r="BA39879" s="80"/>
      <c r="BB39879" s="80"/>
    </row>
    <row r="39880" spans="9:54" x14ac:dyDescent="0.25">
      <c r="I39880" s="80"/>
      <c r="AX39880" s="80"/>
      <c r="AY39880" s="80"/>
      <c r="AZ39880" s="80"/>
      <c r="BA39880" s="80"/>
      <c r="BB39880" s="80"/>
    </row>
    <row r="39881" spans="9:54" x14ac:dyDescent="0.25">
      <c r="I39881" s="80"/>
      <c r="AX39881" s="80"/>
      <c r="AY39881" s="80"/>
      <c r="AZ39881" s="80"/>
      <c r="BA39881" s="80"/>
      <c r="BB39881" s="80"/>
    </row>
    <row r="39882" spans="9:54" x14ac:dyDescent="0.25">
      <c r="I39882" s="80"/>
      <c r="AX39882" s="80"/>
      <c r="AY39882" s="80"/>
      <c r="AZ39882" s="80"/>
      <c r="BA39882" s="80"/>
      <c r="BB39882" s="80"/>
    </row>
    <row r="39883" spans="9:54" x14ac:dyDescent="0.25">
      <c r="I39883" s="80"/>
      <c r="AX39883" s="80"/>
      <c r="AY39883" s="80"/>
      <c r="AZ39883" s="80"/>
      <c r="BA39883" s="80"/>
      <c r="BB39883" s="80"/>
    </row>
    <row r="39884" spans="9:54" x14ac:dyDescent="0.25">
      <c r="I39884" s="80"/>
      <c r="AX39884" s="80"/>
      <c r="AY39884" s="80"/>
      <c r="AZ39884" s="80"/>
      <c r="BA39884" s="80"/>
      <c r="BB39884" s="80"/>
    </row>
    <row r="39885" spans="9:54" x14ac:dyDescent="0.25">
      <c r="I39885" s="80"/>
      <c r="AX39885" s="80"/>
      <c r="AY39885" s="80"/>
      <c r="AZ39885" s="80"/>
      <c r="BA39885" s="80"/>
      <c r="BB39885" s="80"/>
    </row>
    <row r="39886" spans="9:54" x14ac:dyDescent="0.25">
      <c r="I39886" s="80"/>
      <c r="AX39886" s="80"/>
      <c r="AY39886" s="80"/>
      <c r="AZ39886" s="80"/>
      <c r="BA39886" s="80"/>
      <c r="BB39886" s="80"/>
    </row>
    <row r="39887" spans="9:54" x14ac:dyDescent="0.25">
      <c r="I39887" s="80"/>
      <c r="AX39887" s="80"/>
      <c r="AY39887" s="80"/>
      <c r="AZ39887" s="80"/>
      <c r="BA39887" s="80"/>
      <c r="BB39887" s="80"/>
    </row>
    <row r="39888" spans="9:54" x14ac:dyDescent="0.25">
      <c r="I39888" s="80"/>
      <c r="AX39888" s="80"/>
      <c r="AY39888" s="80"/>
      <c r="AZ39888" s="80"/>
      <c r="BA39888" s="80"/>
      <c r="BB39888" s="80"/>
    </row>
    <row r="39889" spans="9:54" x14ac:dyDescent="0.25">
      <c r="I39889" s="80"/>
      <c r="AX39889" s="80"/>
      <c r="AY39889" s="80"/>
      <c r="AZ39889" s="80"/>
      <c r="BA39889" s="80"/>
      <c r="BB39889" s="80"/>
    </row>
    <row r="39890" spans="9:54" x14ac:dyDescent="0.25">
      <c r="I39890" s="80"/>
      <c r="AX39890" s="80"/>
      <c r="AY39890" s="80"/>
      <c r="AZ39890" s="80"/>
      <c r="BA39890" s="80"/>
      <c r="BB39890" s="80"/>
    </row>
    <row r="39891" spans="9:54" x14ac:dyDescent="0.25">
      <c r="I39891" s="80"/>
      <c r="AX39891" s="80"/>
      <c r="AY39891" s="80"/>
      <c r="AZ39891" s="80"/>
      <c r="BA39891" s="80"/>
      <c r="BB39891" s="80"/>
    </row>
    <row r="39892" spans="9:54" x14ac:dyDescent="0.25">
      <c r="I39892" s="80"/>
      <c r="AX39892" s="80"/>
      <c r="AY39892" s="80"/>
      <c r="AZ39892" s="80"/>
      <c r="BA39892" s="80"/>
      <c r="BB39892" s="80"/>
    </row>
    <row r="39893" spans="9:54" x14ac:dyDescent="0.25">
      <c r="I39893" s="80"/>
      <c r="AX39893" s="80"/>
      <c r="AY39893" s="80"/>
      <c r="AZ39893" s="80"/>
      <c r="BA39893" s="80"/>
      <c r="BB39893" s="80"/>
    </row>
    <row r="39894" spans="9:54" x14ac:dyDescent="0.25">
      <c r="I39894" s="80"/>
      <c r="AX39894" s="80"/>
      <c r="AY39894" s="80"/>
      <c r="AZ39894" s="80"/>
      <c r="BA39894" s="80"/>
      <c r="BB39894" s="80"/>
    </row>
    <row r="39895" spans="9:54" x14ac:dyDescent="0.25">
      <c r="I39895" s="80"/>
      <c r="AX39895" s="80"/>
      <c r="AY39895" s="80"/>
      <c r="AZ39895" s="80"/>
      <c r="BA39895" s="80"/>
      <c r="BB39895" s="80"/>
    </row>
    <row r="39896" spans="9:54" x14ac:dyDescent="0.25">
      <c r="I39896" s="80"/>
      <c r="AX39896" s="80"/>
      <c r="AY39896" s="80"/>
      <c r="AZ39896" s="80"/>
      <c r="BA39896" s="80"/>
      <c r="BB39896" s="80"/>
    </row>
    <row r="39897" spans="9:54" x14ac:dyDescent="0.25">
      <c r="I39897" s="80"/>
      <c r="AX39897" s="80"/>
      <c r="AY39897" s="80"/>
      <c r="AZ39897" s="80"/>
      <c r="BA39897" s="80"/>
      <c r="BB39897" s="80"/>
    </row>
    <row r="39898" spans="9:54" x14ac:dyDescent="0.25">
      <c r="I39898" s="80"/>
      <c r="AX39898" s="80"/>
      <c r="AY39898" s="80"/>
      <c r="AZ39898" s="80"/>
      <c r="BA39898" s="80"/>
      <c r="BB39898" s="80"/>
    </row>
    <row r="39899" spans="9:54" x14ac:dyDescent="0.25">
      <c r="I39899" s="80"/>
      <c r="AX39899" s="80"/>
      <c r="AY39899" s="80"/>
      <c r="AZ39899" s="80"/>
      <c r="BA39899" s="80"/>
      <c r="BB39899" s="80"/>
    </row>
    <row r="39900" spans="9:54" x14ac:dyDescent="0.25">
      <c r="I39900" s="80"/>
      <c r="AX39900" s="80"/>
      <c r="AY39900" s="80"/>
      <c r="AZ39900" s="80"/>
      <c r="BA39900" s="80"/>
      <c r="BB39900" s="80"/>
    </row>
    <row r="39901" spans="9:54" x14ac:dyDescent="0.25">
      <c r="I39901" s="80"/>
      <c r="AX39901" s="80"/>
      <c r="AY39901" s="80"/>
      <c r="AZ39901" s="80"/>
      <c r="BA39901" s="80"/>
      <c r="BB39901" s="80"/>
    </row>
    <row r="39902" spans="9:54" x14ac:dyDescent="0.25">
      <c r="I39902" s="80"/>
      <c r="AX39902" s="80"/>
      <c r="AY39902" s="80"/>
      <c r="AZ39902" s="80"/>
      <c r="BA39902" s="80"/>
      <c r="BB39902" s="80"/>
    </row>
    <row r="39903" spans="9:54" x14ac:dyDescent="0.25">
      <c r="I39903" s="80"/>
      <c r="AX39903" s="80"/>
      <c r="AY39903" s="80"/>
      <c r="AZ39903" s="80"/>
      <c r="BA39903" s="80"/>
      <c r="BB39903" s="80"/>
    </row>
    <row r="39904" spans="9:54" x14ac:dyDescent="0.25">
      <c r="I39904" s="80"/>
      <c r="AX39904" s="80"/>
      <c r="AY39904" s="80"/>
      <c r="AZ39904" s="80"/>
      <c r="BA39904" s="80"/>
      <c r="BB39904" s="80"/>
    </row>
    <row r="39905" spans="9:54" x14ac:dyDescent="0.25">
      <c r="I39905" s="80"/>
      <c r="AX39905" s="80"/>
      <c r="AY39905" s="80"/>
      <c r="AZ39905" s="80"/>
      <c r="BA39905" s="80"/>
      <c r="BB39905" s="80"/>
    </row>
    <row r="39906" spans="9:54" x14ac:dyDescent="0.25">
      <c r="I39906" s="80"/>
      <c r="AX39906" s="80"/>
      <c r="AY39906" s="80"/>
      <c r="AZ39906" s="80"/>
      <c r="BA39906" s="80"/>
      <c r="BB39906" s="80"/>
    </row>
    <row r="39907" spans="9:54" x14ac:dyDescent="0.25">
      <c r="I39907" s="80"/>
      <c r="AX39907" s="80"/>
      <c r="AY39907" s="80"/>
      <c r="AZ39907" s="80"/>
      <c r="BA39907" s="80"/>
      <c r="BB39907" s="80"/>
    </row>
    <row r="39908" spans="9:54" x14ac:dyDescent="0.25">
      <c r="I39908" s="80"/>
      <c r="AX39908" s="80"/>
      <c r="AY39908" s="80"/>
      <c r="AZ39908" s="80"/>
      <c r="BA39908" s="80"/>
      <c r="BB39908" s="80"/>
    </row>
    <row r="39909" spans="9:54" x14ac:dyDescent="0.25">
      <c r="I39909" s="80"/>
      <c r="AX39909" s="80"/>
      <c r="AY39909" s="80"/>
      <c r="AZ39909" s="80"/>
      <c r="BA39909" s="80"/>
      <c r="BB39909" s="80"/>
    </row>
    <row r="39910" spans="9:54" x14ac:dyDescent="0.25">
      <c r="I39910" s="80"/>
      <c r="AX39910" s="80"/>
      <c r="AY39910" s="80"/>
      <c r="AZ39910" s="80"/>
      <c r="BA39910" s="80"/>
      <c r="BB39910" s="80"/>
    </row>
    <row r="39911" spans="9:54" x14ac:dyDescent="0.25">
      <c r="I39911" s="80"/>
      <c r="AX39911" s="80"/>
      <c r="AY39911" s="80"/>
      <c r="AZ39911" s="80"/>
      <c r="BA39911" s="80"/>
      <c r="BB39911" s="80"/>
    </row>
    <row r="39912" spans="9:54" x14ac:dyDescent="0.25">
      <c r="I39912" s="80"/>
      <c r="AX39912" s="80"/>
      <c r="AY39912" s="80"/>
      <c r="AZ39912" s="80"/>
      <c r="BA39912" s="80"/>
      <c r="BB39912" s="80"/>
    </row>
    <row r="39913" spans="9:54" x14ac:dyDescent="0.25">
      <c r="I39913" s="80"/>
      <c r="AX39913" s="80"/>
      <c r="AY39913" s="80"/>
      <c r="AZ39913" s="80"/>
      <c r="BA39913" s="80"/>
      <c r="BB39913" s="80"/>
    </row>
    <row r="39914" spans="9:54" x14ac:dyDescent="0.25">
      <c r="I39914" s="80"/>
      <c r="AX39914" s="80"/>
      <c r="AY39914" s="80"/>
      <c r="AZ39914" s="80"/>
      <c r="BA39914" s="80"/>
      <c r="BB39914" s="80"/>
    </row>
    <row r="39915" spans="9:54" x14ac:dyDescent="0.25">
      <c r="I39915" s="80"/>
      <c r="AX39915" s="80"/>
      <c r="AY39915" s="80"/>
      <c r="AZ39915" s="80"/>
      <c r="BA39915" s="80"/>
      <c r="BB39915" s="80"/>
    </row>
    <row r="39916" spans="9:54" x14ac:dyDescent="0.25">
      <c r="I39916" s="80"/>
      <c r="AX39916" s="80"/>
      <c r="AY39916" s="80"/>
      <c r="AZ39916" s="80"/>
      <c r="BA39916" s="80"/>
      <c r="BB39916" s="80"/>
    </row>
    <row r="39917" spans="9:54" x14ac:dyDescent="0.25">
      <c r="I39917" s="80"/>
      <c r="AX39917" s="80"/>
      <c r="AY39917" s="80"/>
      <c r="AZ39917" s="80"/>
      <c r="BA39917" s="80"/>
      <c r="BB39917" s="80"/>
    </row>
    <row r="39918" spans="9:54" x14ac:dyDescent="0.25">
      <c r="I39918" s="80"/>
      <c r="AX39918" s="80"/>
      <c r="AY39918" s="80"/>
      <c r="AZ39918" s="80"/>
      <c r="BA39918" s="80"/>
      <c r="BB39918" s="80"/>
    </row>
    <row r="39919" spans="9:54" x14ac:dyDescent="0.25">
      <c r="I39919" s="80"/>
      <c r="AX39919" s="80"/>
      <c r="AY39919" s="80"/>
      <c r="AZ39919" s="80"/>
      <c r="BA39919" s="80"/>
      <c r="BB39919" s="80"/>
    </row>
    <row r="39920" spans="9:54" x14ac:dyDescent="0.25">
      <c r="I39920" s="80"/>
      <c r="AX39920" s="80"/>
      <c r="AY39920" s="80"/>
      <c r="AZ39920" s="80"/>
      <c r="BA39920" s="80"/>
      <c r="BB39920" s="80"/>
    </row>
    <row r="39921" spans="9:54" x14ac:dyDescent="0.25">
      <c r="I39921" s="80"/>
      <c r="AX39921" s="80"/>
      <c r="AY39921" s="80"/>
      <c r="AZ39921" s="80"/>
      <c r="BA39921" s="80"/>
      <c r="BB39921" s="80"/>
    </row>
    <row r="39922" spans="9:54" x14ac:dyDescent="0.25">
      <c r="I39922" s="80"/>
      <c r="AX39922" s="80"/>
      <c r="AY39922" s="80"/>
      <c r="AZ39922" s="80"/>
      <c r="BA39922" s="80"/>
      <c r="BB39922" s="80"/>
    </row>
    <row r="39923" spans="9:54" x14ac:dyDescent="0.25">
      <c r="I39923" s="80"/>
      <c r="AX39923" s="80"/>
      <c r="AY39923" s="80"/>
      <c r="AZ39923" s="80"/>
      <c r="BA39923" s="80"/>
      <c r="BB39923" s="80"/>
    </row>
    <row r="39924" spans="9:54" x14ac:dyDescent="0.25">
      <c r="I39924" s="80"/>
      <c r="AX39924" s="80"/>
      <c r="AY39924" s="80"/>
      <c r="AZ39924" s="80"/>
      <c r="BA39924" s="80"/>
      <c r="BB39924" s="80"/>
    </row>
    <row r="39925" spans="9:54" x14ac:dyDescent="0.25">
      <c r="I39925" s="80"/>
      <c r="AX39925" s="80"/>
      <c r="AY39925" s="80"/>
      <c r="AZ39925" s="80"/>
      <c r="BA39925" s="80"/>
      <c r="BB39925" s="80"/>
    </row>
    <row r="39926" spans="9:54" x14ac:dyDescent="0.25">
      <c r="I39926" s="80"/>
      <c r="AX39926" s="80"/>
      <c r="AY39926" s="80"/>
      <c r="AZ39926" s="80"/>
      <c r="BA39926" s="80"/>
      <c r="BB39926" s="80"/>
    </row>
    <row r="39927" spans="9:54" x14ac:dyDescent="0.25">
      <c r="I39927" s="80"/>
      <c r="AX39927" s="80"/>
      <c r="AY39927" s="80"/>
      <c r="AZ39927" s="80"/>
      <c r="BA39927" s="80"/>
      <c r="BB39927" s="80"/>
    </row>
    <row r="39928" spans="9:54" x14ac:dyDescent="0.25">
      <c r="I39928" s="80"/>
      <c r="AX39928" s="80"/>
      <c r="AY39928" s="80"/>
      <c r="AZ39928" s="80"/>
      <c r="BA39928" s="80"/>
      <c r="BB39928" s="80"/>
    </row>
    <row r="39929" spans="9:54" x14ac:dyDescent="0.25">
      <c r="I39929" s="80"/>
      <c r="AX39929" s="80"/>
      <c r="AY39929" s="80"/>
      <c r="AZ39929" s="80"/>
      <c r="BA39929" s="80"/>
      <c r="BB39929" s="80"/>
    </row>
    <row r="39930" spans="9:54" x14ac:dyDescent="0.25">
      <c r="I39930" s="80"/>
      <c r="AX39930" s="80"/>
      <c r="AY39930" s="80"/>
      <c r="AZ39930" s="80"/>
      <c r="BA39930" s="80"/>
      <c r="BB39930" s="80"/>
    </row>
    <row r="39931" spans="9:54" x14ac:dyDescent="0.25">
      <c r="I39931" s="80"/>
      <c r="AX39931" s="80"/>
      <c r="AY39931" s="80"/>
      <c r="AZ39931" s="80"/>
      <c r="BA39931" s="80"/>
      <c r="BB39931" s="80"/>
    </row>
    <row r="39932" spans="9:54" x14ac:dyDescent="0.25">
      <c r="I39932" s="80"/>
      <c r="AX39932" s="80"/>
      <c r="AY39932" s="80"/>
      <c r="AZ39932" s="80"/>
      <c r="BA39932" s="80"/>
      <c r="BB39932" s="80"/>
    </row>
    <row r="39933" spans="9:54" x14ac:dyDescent="0.25">
      <c r="I39933" s="80"/>
      <c r="AX39933" s="80"/>
      <c r="AY39933" s="80"/>
      <c r="AZ39933" s="80"/>
      <c r="BA39933" s="80"/>
      <c r="BB39933" s="80"/>
    </row>
    <row r="39934" spans="9:54" x14ac:dyDescent="0.25">
      <c r="I39934" s="80"/>
      <c r="AX39934" s="80"/>
      <c r="AY39934" s="80"/>
      <c r="AZ39934" s="80"/>
      <c r="BA39934" s="80"/>
      <c r="BB39934" s="80"/>
    </row>
    <row r="39935" spans="9:54" x14ac:dyDescent="0.25">
      <c r="I39935" s="80"/>
      <c r="AX39935" s="80"/>
      <c r="AY39935" s="80"/>
      <c r="AZ39935" s="80"/>
      <c r="BA39935" s="80"/>
      <c r="BB39935" s="80"/>
    </row>
    <row r="39936" spans="9:54" x14ac:dyDescent="0.25">
      <c r="I39936" s="80"/>
      <c r="AX39936" s="80"/>
      <c r="AY39936" s="80"/>
      <c r="AZ39936" s="80"/>
      <c r="BA39936" s="80"/>
      <c r="BB39936" s="80"/>
    </row>
    <row r="39937" spans="9:54" x14ac:dyDescent="0.25">
      <c r="I39937" s="80"/>
      <c r="AX39937" s="80"/>
      <c r="AY39937" s="80"/>
      <c r="AZ39937" s="80"/>
      <c r="BA39937" s="80"/>
      <c r="BB39937" s="80"/>
    </row>
    <row r="39938" spans="9:54" x14ac:dyDescent="0.25">
      <c r="I39938" s="80"/>
      <c r="AX39938" s="80"/>
      <c r="AY39938" s="80"/>
      <c r="AZ39938" s="80"/>
      <c r="BA39938" s="80"/>
      <c r="BB39938" s="80"/>
    </row>
    <row r="39939" spans="9:54" x14ac:dyDescent="0.25">
      <c r="I39939" s="80"/>
      <c r="AX39939" s="80"/>
      <c r="AY39939" s="80"/>
      <c r="AZ39939" s="80"/>
      <c r="BA39939" s="80"/>
      <c r="BB39939" s="80"/>
    </row>
    <row r="39940" spans="9:54" x14ac:dyDescent="0.25">
      <c r="I39940" s="80"/>
      <c r="AX39940" s="80"/>
      <c r="AY39940" s="80"/>
      <c r="AZ39940" s="80"/>
      <c r="BA39940" s="80"/>
      <c r="BB39940" s="80"/>
    </row>
    <row r="39941" spans="9:54" x14ac:dyDescent="0.25">
      <c r="I39941" s="80"/>
      <c r="AX39941" s="80"/>
      <c r="AY39941" s="80"/>
      <c r="AZ39941" s="80"/>
      <c r="BA39941" s="80"/>
      <c r="BB39941" s="80"/>
    </row>
    <row r="39942" spans="9:54" x14ac:dyDescent="0.25">
      <c r="I39942" s="80"/>
      <c r="AX39942" s="80"/>
      <c r="AY39942" s="80"/>
      <c r="AZ39942" s="80"/>
      <c r="BA39942" s="80"/>
      <c r="BB39942" s="80"/>
    </row>
    <row r="39943" spans="9:54" x14ac:dyDescent="0.25">
      <c r="I39943" s="80"/>
      <c r="AX39943" s="80"/>
      <c r="AY39943" s="80"/>
      <c r="AZ39943" s="80"/>
      <c r="BA39943" s="80"/>
      <c r="BB39943" s="80"/>
    </row>
    <row r="39944" spans="9:54" x14ac:dyDescent="0.25">
      <c r="I39944" s="80"/>
      <c r="AX39944" s="80"/>
      <c r="AY39944" s="80"/>
      <c r="AZ39944" s="80"/>
      <c r="BA39944" s="80"/>
      <c r="BB39944" s="80"/>
    </row>
    <row r="39945" spans="9:54" x14ac:dyDescent="0.25">
      <c r="I39945" s="80"/>
      <c r="AX39945" s="80"/>
      <c r="AY39945" s="80"/>
      <c r="AZ39945" s="80"/>
      <c r="BA39945" s="80"/>
      <c r="BB39945" s="80"/>
    </row>
    <row r="39946" spans="9:54" x14ac:dyDescent="0.25">
      <c r="I39946" s="80"/>
      <c r="AX39946" s="80"/>
      <c r="AY39946" s="80"/>
      <c r="AZ39946" s="80"/>
      <c r="BA39946" s="80"/>
      <c r="BB39946" s="80"/>
    </row>
    <row r="39947" spans="9:54" x14ac:dyDescent="0.25">
      <c r="I39947" s="80"/>
      <c r="AX39947" s="80"/>
      <c r="AY39947" s="80"/>
      <c r="AZ39947" s="80"/>
      <c r="BA39947" s="80"/>
      <c r="BB39947" s="80"/>
    </row>
    <row r="39948" spans="9:54" x14ac:dyDescent="0.25">
      <c r="I39948" s="80"/>
      <c r="AX39948" s="80"/>
      <c r="AY39948" s="80"/>
      <c r="AZ39948" s="80"/>
      <c r="BA39948" s="80"/>
      <c r="BB39948" s="80"/>
    </row>
    <row r="39949" spans="9:54" x14ac:dyDescent="0.25">
      <c r="I39949" s="80"/>
      <c r="AX39949" s="80"/>
      <c r="AY39949" s="80"/>
      <c r="AZ39949" s="80"/>
      <c r="BA39949" s="80"/>
      <c r="BB39949" s="80"/>
    </row>
    <row r="39950" spans="9:54" x14ac:dyDescent="0.25">
      <c r="I39950" s="80"/>
      <c r="AX39950" s="80"/>
      <c r="AY39950" s="80"/>
      <c r="AZ39950" s="80"/>
      <c r="BA39950" s="80"/>
      <c r="BB39950" s="80"/>
    </row>
    <row r="39951" spans="9:54" x14ac:dyDescent="0.25">
      <c r="I39951" s="80"/>
      <c r="AX39951" s="80"/>
      <c r="AY39951" s="80"/>
      <c r="AZ39951" s="80"/>
      <c r="BA39951" s="80"/>
      <c r="BB39951" s="80"/>
    </row>
    <row r="39952" spans="9:54" x14ac:dyDescent="0.25">
      <c r="I39952" s="80"/>
      <c r="AX39952" s="80"/>
      <c r="AY39952" s="80"/>
      <c r="AZ39952" s="80"/>
      <c r="BA39952" s="80"/>
      <c r="BB39952" s="80"/>
    </row>
    <row r="39953" spans="9:54" x14ac:dyDescent="0.25">
      <c r="I39953" s="80"/>
      <c r="AX39953" s="80"/>
      <c r="AY39953" s="80"/>
      <c r="AZ39953" s="80"/>
      <c r="BA39953" s="80"/>
      <c r="BB39953" s="80"/>
    </row>
    <row r="39954" spans="9:54" x14ac:dyDescent="0.25">
      <c r="I39954" s="80"/>
      <c r="AX39954" s="80"/>
      <c r="AY39954" s="80"/>
      <c r="AZ39954" s="80"/>
      <c r="BA39954" s="80"/>
      <c r="BB39954" s="80"/>
    </row>
    <row r="39955" spans="9:54" x14ac:dyDescent="0.25">
      <c r="I39955" s="80"/>
      <c r="AX39955" s="80"/>
      <c r="AY39955" s="80"/>
      <c r="AZ39955" s="80"/>
      <c r="BA39955" s="80"/>
      <c r="BB39955" s="80"/>
    </row>
    <row r="39956" spans="9:54" x14ac:dyDescent="0.25">
      <c r="I39956" s="80"/>
      <c r="AX39956" s="80"/>
      <c r="AY39956" s="80"/>
      <c r="AZ39956" s="80"/>
      <c r="BA39956" s="80"/>
      <c r="BB39956" s="80"/>
    </row>
    <row r="39957" spans="9:54" x14ac:dyDescent="0.25">
      <c r="I39957" s="80"/>
      <c r="AX39957" s="80"/>
      <c r="AY39957" s="80"/>
      <c r="AZ39957" s="80"/>
      <c r="BA39957" s="80"/>
      <c r="BB39957" s="80"/>
    </row>
    <row r="39958" spans="9:54" x14ac:dyDescent="0.25">
      <c r="I39958" s="80"/>
      <c r="AX39958" s="80"/>
      <c r="AY39958" s="80"/>
      <c r="AZ39958" s="80"/>
      <c r="BA39958" s="80"/>
      <c r="BB39958" s="80"/>
    </row>
    <row r="39959" spans="9:54" x14ac:dyDescent="0.25">
      <c r="I39959" s="80"/>
      <c r="AX39959" s="80"/>
      <c r="AY39959" s="80"/>
      <c r="AZ39959" s="80"/>
      <c r="BA39959" s="80"/>
      <c r="BB39959" s="80"/>
    </row>
    <row r="39960" spans="9:54" x14ac:dyDescent="0.25">
      <c r="I39960" s="80"/>
      <c r="AX39960" s="80"/>
      <c r="AY39960" s="80"/>
      <c r="AZ39960" s="80"/>
      <c r="BA39960" s="80"/>
      <c r="BB39960" s="80"/>
    </row>
    <row r="39961" spans="9:54" x14ac:dyDescent="0.25">
      <c r="I39961" s="80"/>
      <c r="AX39961" s="80"/>
      <c r="AY39961" s="80"/>
      <c r="AZ39961" s="80"/>
      <c r="BA39961" s="80"/>
      <c r="BB39961" s="80"/>
    </row>
    <row r="39962" spans="9:54" x14ac:dyDescent="0.25">
      <c r="I39962" s="80"/>
      <c r="AX39962" s="80"/>
      <c r="AY39962" s="80"/>
      <c r="AZ39962" s="80"/>
      <c r="BA39962" s="80"/>
      <c r="BB39962" s="80"/>
    </row>
    <row r="39963" spans="9:54" x14ac:dyDescent="0.25">
      <c r="I39963" s="80"/>
      <c r="AX39963" s="80"/>
      <c r="AY39963" s="80"/>
      <c r="AZ39963" s="80"/>
      <c r="BA39963" s="80"/>
      <c r="BB39963" s="80"/>
    </row>
    <row r="39964" spans="9:54" x14ac:dyDescent="0.25">
      <c r="I39964" s="80"/>
      <c r="AX39964" s="80"/>
      <c r="AY39964" s="80"/>
      <c r="AZ39964" s="80"/>
      <c r="BA39964" s="80"/>
      <c r="BB39964" s="80"/>
    </row>
    <row r="39965" spans="9:54" x14ac:dyDescent="0.25">
      <c r="I39965" s="80"/>
      <c r="AX39965" s="80"/>
      <c r="AY39965" s="80"/>
      <c r="AZ39965" s="80"/>
      <c r="BA39965" s="80"/>
      <c r="BB39965" s="80"/>
    </row>
    <row r="39966" spans="9:54" x14ac:dyDescent="0.25">
      <c r="I39966" s="80"/>
      <c r="AX39966" s="80"/>
      <c r="AY39966" s="80"/>
      <c r="AZ39966" s="80"/>
      <c r="BA39966" s="80"/>
      <c r="BB39966" s="80"/>
    </row>
    <row r="39967" spans="9:54" x14ac:dyDescent="0.25">
      <c r="I39967" s="80"/>
      <c r="AX39967" s="80"/>
      <c r="AY39967" s="80"/>
      <c r="AZ39967" s="80"/>
      <c r="BA39967" s="80"/>
      <c r="BB39967" s="80"/>
    </row>
    <row r="39968" spans="9:54" x14ac:dyDescent="0.25">
      <c r="I39968" s="80"/>
      <c r="AX39968" s="80"/>
      <c r="AY39968" s="80"/>
      <c r="AZ39968" s="80"/>
      <c r="BA39968" s="80"/>
      <c r="BB39968" s="80"/>
    </row>
    <row r="39969" spans="9:54" x14ac:dyDescent="0.25">
      <c r="I39969" s="80"/>
      <c r="AX39969" s="80"/>
      <c r="AY39969" s="80"/>
      <c r="AZ39969" s="80"/>
      <c r="BA39969" s="80"/>
      <c r="BB39969" s="80"/>
    </row>
    <row r="39970" spans="9:54" x14ac:dyDescent="0.25">
      <c r="I39970" s="80"/>
      <c r="AX39970" s="80"/>
      <c r="AY39970" s="80"/>
      <c r="AZ39970" s="80"/>
      <c r="BA39970" s="80"/>
      <c r="BB39970" s="80"/>
    </row>
    <row r="39971" spans="9:54" x14ac:dyDescent="0.25">
      <c r="I39971" s="80"/>
      <c r="AX39971" s="80"/>
      <c r="AY39971" s="80"/>
      <c r="AZ39971" s="80"/>
      <c r="BA39971" s="80"/>
      <c r="BB39971" s="80"/>
    </row>
    <row r="39972" spans="9:54" x14ac:dyDescent="0.25">
      <c r="I39972" s="80"/>
      <c r="AX39972" s="80"/>
      <c r="AY39972" s="80"/>
      <c r="AZ39972" s="80"/>
      <c r="BA39972" s="80"/>
      <c r="BB39972" s="80"/>
    </row>
    <row r="39973" spans="9:54" x14ac:dyDescent="0.25">
      <c r="I39973" s="80"/>
      <c r="AX39973" s="80"/>
      <c r="AY39973" s="80"/>
      <c r="AZ39973" s="80"/>
      <c r="BA39973" s="80"/>
      <c r="BB39973" s="80"/>
    </row>
    <row r="39974" spans="9:54" x14ac:dyDescent="0.25">
      <c r="I39974" s="80"/>
      <c r="AX39974" s="80"/>
      <c r="AY39974" s="80"/>
      <c r="AZ39974" s="80"/>
      <c r="BA39974" s="80"/>
      <c r="BB39974" s="80"/>
    </row>
    <row r="39975" spans="9:54" x14ac:dyDescent="0.25">
      <c r="I39975" s="80"/>
      <c r="AX39975" s="80"/>
      <c r="AY39975" s="80"/>
      <c r="AZ39975" s="80"/>
      <c r="BA39975" s="80"/>
      <c r="BB39975" s="80"/>
    </row>
    <row r="39976" spans="9:54" x14ac:dyDescent="0.25">
      <c r="I39976" s="80"/>
      <c r="AX39976" s="80"/>
      <c r="AY39976" s="80"/>
      <c r="AZ39976" s="80"/>
      <c r="BA39976" s="80"/>
      <c r="BB39976" s="80"/>
    </row>
    <row r="39977" spans="9:54" x14ac:dyDescent="0.25">
      <c r="I39977" s="80"/>
      <c r="AX39977" s="80"/>
      <c r="AY39977" s="80"/>
      <c r="AZ39977" s="80"/>
      <c r="BA39977" s="80"/>
      <c r="BB39977" s="80"/>
    </row>
    <row r="39978" spans="9:54" x14ac:dyDescent="0.25">
      <c r="I39978" s="80"/>
      <c r="AX39978" s="80"/>
      <c r="AY39978" s="80"/>
      <c r="AZ39978" s="80"/>
      <c r="BA39978" s="80"/>
      <c r="BB39978" s="80"/>
    </row>
    <row r="39979" spans="9:54" x14ac:dyDescent="0.25">
      <c r="I39979" s="80"/>
      <c r="AX39979" s="80"/>
      <c r="AY39979" s="80"/>
      <c r="AZ39979" s="80"/>
      <c r="BA39979" s="80"/>
      <c r="BB39979" s="80"/>
    </row>
    <row r="39980" spans="9:54" x14ac:dyDescent="0.25">
      <c r="I39980" s="80"/>
      <c r="AX39980" s="80"/>
      <c r="AY39980" s="80"/>
      <c r="AZ39980" s="80"/>
      <c r="BA39980" s="80"/>
      <c r="BB39980" s="80"/>
    </row>
    <row r="39981" spans="9:54" x14ac:dyDescent="0.25">
      <c r="I39981" s="80"/>
      <c r="AX39981" s="80"/>
      <c r="AY39981" s="80"/>
      <c r="AZ39981" s="80"/>
      <c r="BA39981" s="80"/>
      <c r="BB39981" s="80"/>
    </row>
    <row r="39982" spans="9:54" x14ac:dyDescent="0.25">
      <c r="I39982" s="80"/>
      <c r="AX39982" s="80"/>
      <c r="AY39982" s="80"/>
      <c r="AZ39982" s="80"/>
      <c r="BA39982" s="80"/>
      <c r="BB39982" s="80"/>
    </row>
    <row r="39983" spans="9:54" x14ac:dyDescent="0.25">
      <c r="I39983" s="80"/>
      <c r="AX39983" s="80"/>
      <c r="AY39983" s="80"/>
      <c r="AZ39983" s="80"/>
      <c r="BA39983" s="80"/>
      <c r="BB39983" s="80"/>
    </row>
    <row r="39984" spans="9:54" x14ac:dyDescent="0.25">
      <c r="I39984" s="80"/>
      <c r="AX39984" s="80"/>
      <c r="AY39984" s="80"/>
      <c r="AZ39984" s="80"/>
      <c r="BA39984" s="80"/>
      <c r="BB39984" s="80"/>
    </row>
    <row r="39985" spans="9:54" x14ac:dyDescent="0.25">
      <c r="I39985" s="80"/>
      <c r="AX39985" s="80"/>
      <c r="AY39985" s="80"/>
      <c r="AZ39985" s="80"/>
      <c r="BA39985" s="80"/>
      <c r="BB39985" s="80"/>
    </row>
    <row r="39986" spans="9:54" x14ac:dyDescent="0.25">
      <c r="I39986" s="80"/>
      <c r="AX39986" s="80"/>
      <c r="AY39986" s="80"/>
      <c r="AZ39986" s="80"/>
      <c r="BA39986" s="80"/>
      <c r="BB39986" s="80"/>
    </row>
    <row r="39987" spans="9:54" x14ac:dyDescent="0.25">
      <c r="I39987" s="80"/>
      <c r="AX39987" s="80"/>
      <c r="AY39987" s="80"/>
      <c r="AZ39987" s="80"/>
      <c r="BA39987" s="80"/>
      <c r="BB39987" s="80"/>
    </row>
    <row r="39988" spans="9:54" x14ac:dyDescent="0.25">
      <c r="I39988" s="80"/>
      <c r="AX39988" s="80"/>
      <c r="AY39988" s="80"/>
      <c r="AZ39988" s="80"/>
      <c r="BA39988" s="80"/>
      <c r="BB39988" s="80"/>
    </row>
    <row r="39989" spans="9:54" x14ac:dyDescent="0.25">
      <c r="I39989" s="80"/>
      <c r="AX39989" s="80"/>
      <c r="AY39989" s="80"/>
      <c r="AZ39989" s="80"/>
      <c r="BA39989" s="80"/>
      <c r="BB39989" s="80"/>
    </row>
    <row r="39990" spans="9:54" x14ac:dyDescent="0.25">
      <c r="I39990" s="80"/>
      <c r="AX39990" s="80"/>
      <c r="AY39990" s="80"/>
      <c r="AZ39990" s="80"/>
      <c r="BA39990" s="80"/>
      <c r="BB39990" s="80"/>
    </row>
    <row r="39991" spans="9:54" x14ac:dyDescent="0.25">
      <c r="I39991" s="80"/>
      <c r="AX39991" s="80"/>
      <c r="AY39991" s="80"/>
      <c r="AZ39991" s="80"/>
      <c r="BA39991" s="80"/>
      <c r="BB39991" s="80"/>
    </row>
    <row r="39992" spans="9:54" x14ac:dyDescent="0.25">
      <c r="I39992" s="80"/>
      <c r="AX39992" s="80"/>
      <c r="AY39992" s="80"/>
      <c r="AZ39992" s="80"/>
      <c r="BA39992" s="80"/>
      <c r="BB39992" s="80"/>
    </row>
    <row r="39993" spans="9:54" x14ac:dyDescent="0.25">
      <c r="I39993" s="80"/>
      <c r="AX39993" s="80"/>
      <c r="AY39993" s="80"/>
      <c r="AZ39993" s="80"/>
      <c r="BA39993" s="80"/>
      <c r="BB39993" s="80"/>
    </row>
    <row r="39994" spans="9:54" x14ac:dyDescent="0.25">
      <c r="I39994" s="80"/>
      <c r="AX39994" s="80"/>
      <c r="AY39994" s="80"/>
      <c r="AZ39994" s="80"/>
      <c r="BA39994" s="80"/>
      <c r="BB39994" s="80"/>
    </row>
    <row r="39995" spans="9:54" x14ac:dyDescent="0.25">
      <c r="I39995" s="80"/>
      <c r="AX39995" s="80"/>
      <c r="AY39995" s="80"/>
      <c r="AZ39995" s="80"/>
      <c r="BA39995" s="80"/>
      <c r="BB39995" s="80"/>
    </row>
    <row r="39996" spans="9:54" x14ac:dyDescent="0.25">
      <c r="I39996" s="80"/>
      <c r="AX39996" s="80"/>
      <c r="AY39996" s="80"/>
      <c r="AZ39996" s="80"/>
      <c r="BA39996" s="80"/>
      <c r="BB39996" s="80"/>
    </row>
    <row r="39997" spans="9:54" x14ac:dyDescent="0.25">
      <c r="I39997" s="80"/>
      <c r="AX39997" s="80"/>
      <c r="AY39997" s="80"/>
      <c r="AZ39997" s="80"/>
      <c r="BA39997" s="80"/>
      <c r="BB39997" s="80"/>
    </row>
    <row r="39998" spans="9:54" x14ac:dyDescent="0.25">
      <c r="I39998" s="80"/>
      <c r="AX39998" s="80"/>
      <c r="AY39998" s="80"/>
      <c r="AZ39998" s="80"/>
      <c r="BA39998" s="80"/>
      <c r="BB39998" s="80"/>
    </row>
    <row r="39999" spans="9:54" x14ac:dyDescent="0.25">
      <c r="I39999" s="80"/>
      <c r="AX39999" s="80"/>
      <c r="AY39999" s="80"/>
      <c r="AZ39999" s="80"/>
      <c r="BA39999" s="80"/>
      <c r="BB39999" s="80"/>
    </row>
    <row r="40000" spans="9:54" x14ac:dyDescent="0.25">
      <c r="I40000" s="80"/>
      <c r="AX40000" s="80"/>
      <c r="AY40000" s="80"/>
      <c r="AZ40000" s="80"/>
      <c r="BA40000" s="80"/>
      <c r="BB40000" s="80"/>
    </row>
    <row r="40001" spans="9:54" x14ac:dyDescent="0.25">
      <c r="I40001" s="80"/>
      <c r="AX40001" s="80"/>
      <c r="AY40001" s="80"/>
      <c r="AZ40001" s="80"/>
      <c r="BA40001" s="80"/>
      <c r="BB40001" s="80"/>
    </row>
    <row r="40002" spans="9:54" x14ac:dyDescent="0.25">
      <c r="I40002" s="80"/>
      <c r="AX40002" s="80"/>
      <c r="AY40002" s="80"/>
      <c r="AZ40002" s="80"/>
      <c r="BA40002" s="80"/>
      <c r="BB40002" s="80"/>
    </row>
    <row r="40003" spans="9:54" x14ac:dyDescent="0.25">
      <c r="I40003" s="80"/>
      <c r="AX40003" s="80"/>
      <c r="AY40003" s="80"/>
      <c r="AZ40003" s="80"/>
      <c r="BA40003" s="80"/>
      <c r="BB40003" s="80"/>
    </row>
    <row r="40004" spans="9:54" x14ac:dyDescent="0.25">
      <c r="I40004" s="80"/>
      <c r="AX40004" s="80"/>
      <c r="AY40004" s="80"/>
      <c r="AZ40004" s="80"/>
      <c r="BA40004" s="80"/>
      <c r="BB40004" s="80"/>
    </row>
    <row r="40005" spans="9:54" x14ac:dyDescent="0.25">
      <c r="I40005" s="80"/>
      <c r="AX40005" s="80"/>
      <c r="AY40005" s="80"/>
      <c r="AZ40005" s="80"/>
      <c r="BA40005" s="80"/>
      <c r="BB40005" s="80"/>
    </row>
    <row r="40006" spans="9:54" x14ac:dyDescent="0.25">
      <c r="I40006" s="80"/>
      <c r="AX40006" s="80"/>
      <c r="AY40006" s="80"/>
      <c r="AZ40006" s="80"/>
      <c r="BA40006" s="80"/>
      <c r="BB40006" s="80"/>
    </row>
    <row r="40007" spans="9:54" x14ac:dyDescent="0.25">
      <c r="I40007" s="80"/>
      <c r="AX40007" s="80"/>
      <c r="AY40007" s="80"/>
      <c r="AZ40007" s="80"/>
      <c r="BA40007" s="80"/>
      <c r="BB40007" s="80"/>
    </row>
    <row r="40008" spans="9:54" x14ac:dyDescent="0.25">
      <c r="I40008" s="80"/>
      <c r="AX40008" s="80"/>
      <c r="AY40008" s="80"/>
      <c r="AZ40008" s="80"/>
      <c r="BA40008" s="80"/>
      <c r="BB40008" s="80"/>
    </row>
    <row r="40009" spans="9:54" x14ac:dyDescent="0.25">
      <c r="I40009" s="80"/>
      <c r="AX40009" s="80"/>
      <c r="AY40009" s="80"/>
      <c r="AZ40009" s="80"/>
      <c r="BA40009" s="80"/>
      <c r="BB40009" s="80"/>
    </row>
    <row r="40010" spans="9:54" x14ac:dyDescent="0.25">
      <c r="I40010" s="80"/>
      <c r="AX40010" s="80"/>
      <c r="AY40010" s="80"/>
      <c r="AZ40010" s="80"/>
      <c r="BA40010" s="80"/>
      <c r="BB40010" s="80"/>
    </row>
    <row r="40011" spans="9:54" x14ac:dyDescent="0.25">
      <c r="I40011" s="80"/>
      <c r="AX40011" s="80"/>
      <c r="AY40011" s="80"/>
      <c r="AZ40011" s="80"/>
      <c r="BA40011" s="80"/>
      <c r="BB40011" s="80"/>
    </row>
    <row r="40012" spans="9:54" x14ac:dyDescent="0.25">
      <c r="I40012" s="80"/>
      <c r="AX40012" s="80"/>
      <c r="AY40012" s="80"/>
      <c r="AZ40012" s="80"/>
      <c r="BA40012" s="80"/>
      <c r="BB40012" s="80"/>
    </row>
    <row r="40013" spans="9:54" x14ac:dyDescent="0.25">
      <c r="I40013" s="80"/>
      <c r="AX40013" s="80"/>
      <c r="AY40013" s="80"/>
      <c r="AZ40013" s="80"/>
      <c r="BA40013" s="80"/>
      <c r="BB40013" s="80"/>
    </row>
    <row r="40014" spans="9:54" x14ac:dyDescent="0.25">
      <c r="I40014" s="80"/>
      <c r="AX40014" s="80"/>
      <c r="AY40014" s="80"/>
      <c r="AZ40014" s="80"/>
      <c r="BA40014" s="80"/>
      <c r="BB40014" s="80"/>
    </row>
    <row r="40015" spans="9:54" x14ac:dyDescent="0.25">
      <c r="I40015" s="80"/>
      <c r="AX40015" s="80"/>
      <c r="AY40015" s="80"/>
      <c r="AZ40015" s="80"/>
      <c r="BA40015" s="80"/>
      <c r="BB40015" s="80"/>
    </row>
    <row r="40016" spans="9:54" x14ac:dyDescent="0.25">
      <c r="I40016" s="80"/>
      <c r="AX40016" s="80"/>
      <c r="AY40016" s="80"/>
      <c r="AZ40016" s="80"/>
      <c r="BA40016" s="80"/>
      <c r="BB40016" s="80"/>
    </row>
    <row r="40017" spans="9:54" x14ac:dyDescent="0.25">
      <c r="I40017" s="80"/>
      <c r="AX40017" s="80"/>
      <c r="AY40017" s="80"/>
      <c r="AZ40017" s="80"/>
      <c r="BA40017" s="80"/>
      <c r="BB40017" s="80"/>
    </row>
    <row r="40018" spans="9:54" x14ac:dyDescent="0.25">
      <c r="I40018" s="80"/>
      <c r="AX40018" s="80"/>
      <c r="AY40018" s="80"/>
      <c r="AZ40018" s="80"/>
      <c r="BA40018" s="80"/>
      <c r="BB40018" s="80"/>
    </row>
    <row r="40019" spans="9:54" x14ac:dyDescent="0.25">
      <c r="I40019" s="80"/>
      <c r="AX40019" s="80"/>
      <c r="AY40019" s="80"/>
      <c r="AZ40019" s="80"/>
      <c r="BA40019" s="80"/>
      <c r="BB40019" s="80"/>
    </row>
    <row r="40020" spans="9:54" x14ac:dyDescent="0.25">
      <c r="I40020" s="80"/>
      <c r="AX40020" s="80"/>
      <c r="AY40020" s="80"/>
      <c r="AZ40020" s="80"/>
      <c r="BA40020" s="80"/>
      <c r="BB40020" s="80"/>
    </row>
    <row r="40021" spans="9:54" x14ac:dyDescent="0.25">
      <c r="I40021" s="80"/>
      <c r="AX40021" s="80"/>
      <c r="AY40021" s="80"/>
      <c r="AZ40021" s="80"/>
      <c r="BA40021" s="80"/>
      <c r="BB40021" s="80"/>
    </row>
    <row r="40022" spans="9:54" x14ac:dyDescent="0.25">
      <c r="I40022" s="80"/>
      <c r="AX40022" s="80"/>
      <c r="AY40022" s="80"/>
      <c r="AZ40022" s="80"/>
      <c r="BA40022" s="80"/>
      <c r="BB40022" s="80"/>
    </row>
    <row r="40023" spans="9:54" x14ac:dyDescent="0.25">
      <c r="I40023" s="80"/>
      <c r="AX40023" s="80"/>
      <c r="AY40023" s="80"/>
      <c r="AZ40023" s="80"/>
      <c r="BA40023" s="80"/>
      <c r="BB40023" s="80"/>
    </row>
    <row r="40024" spans="9:54" x14ac:dyDescent="0.25">
      <c r="I40024" s="80"/>
      <c r="AX40024" s="80"/>
      <c r="AY40024" s="80"/>
      <c r="AZ40024" s="80"/>
      <c r="BA40024" s="80"/>
      <c r="BB40024" s="80"/>
    </row>
    <row r="40025" spans="9:54" x14ac:dyDescent="0.25">
      <c r="I40025" s="80"/>
      <c r="AX40025" s="80"/>
      <c r="AY40025" s="80"/>
      <c r="AZ40025" s="80"/>
      <c r="BA40025" s="80"/>
      <c r="BB40025" s="80"/>
    </row>
    <row r="40026" spans="9:54" x14ac:dyDescent="0.25">
      <c r="I40026" s="80"/>
      <c r="AX40026" s="80"/>
      <c r="AY40026" s="80"/>
      <c r="AZ40026" s="80"/>
      <c r="BA40026" s="80"/>
      <c r="BB40026" s="80"/>
    </row>
    <row r="40027" spans="9:54" x14ac:dyDescent="0.25">
      <c r="I40027" s="80"/>
      <c r="AX40027" s="80"/>
      <c r="AY40027" s="80"/>
      <c r="AZ40027" s="80"/>
      <c r="BA40027" s="80"/>
      <c r="BB40027" s="80"/>
    </row>
    <row r="40028" spans="9:54" x14ac:dyDescent="0.25">
      <c r="I40028" s="80"/>
      <c r="AX40028" s="80"/>
      <c r="AY40028" s="80"/>
      <c r="AZ40028" s="80"/>
      <c r="BA40028" s="80"/>
      <c r="BB40028" s="80"/>
    </row>
    <row r="40029" spans="9:54" x14ac:dyDescent="0.25">
      <c r="I40029" s="80"/>
      <c r="AX40029" s="80"/>
      <c r="AY40029" s="80"/>
      <c r="AZ40029" s="80"/>
      <c r="BA40029" s="80"/>
      <c r="BB40029" s="80"/>
    </row>
    <row r="40030" spans="9:54" x14ac:dyDescent="0.25">
      <c r="I40030" s="80"/>
      <c r="AX40030" s="80"/>
      <c r="AY40030" s="80"/>
      <c r="AZ40030" s="80"/>
      <c r="BA40030" s="80"/>
      <c r="BB40030" s="80"/>
    </row>
    <row r="40031" spans="9:54" x14ac:dyDescent="0.25">
      <c r="I40031" s="80"/>
      <c r="AX40031" s="80"/>
      <c r="AY40031" s="80"/>
      <c r="AZ40031" s="80"/>
      <c r="BA40031" s="80"/>
      <c r="BB40031" s="80"/>
    </row>
    <row r="40032" spans="9:54" x14ac:dyDescent="0.25">
      <c r="I40032" s="80"/>
      <c r="AX40032" s="80"/>
      <c r="AY40032" s="80"/>
      <c r="AZ40032" s="80"/>
      <c r="BA40032" s="80"/>
      <c r="BB40032" s="80"/>
    </row>
    <row r="40033" spans="9:54" x14ac:dyDescent="0.25">
      <c r="I40033" s="80"/>
      <c r="AX40033" s="80"/>
      <c r="AY40033" s="80"/>
      <c r="AZ40033" s="80"/>
      <c r="BA40033" s="80"/>
      <c r="BB40033" s="80"/>
    </row>
    <row r="40034" spans="9:54" x14ac:dyDescent="0.25">
      <c r="I40034" s="80"/>
      <c r="AX40034" s="80"/>
      <c r="AY40034" s="80"/>
      <c r="AZ40034" s="80"/>
      <c r="BA40034" s="80"/>
      <c r="BB40034" s="80"/>
    </row>
    <row r="40035" spans="9:54" x14ac:dyDescent="0.25">
      <c r="I40035" s="80"/>
      <c r="AX40035" s="80"/>
      <c r="AY40035" s="80"/>
      <c r="AZ40035" s="80"/>
      <c r="BA40035" s="80"/>
      <c r="BB40035" s="80"/>
    </row>
    <row r="40036" spans="9:54" x14ac:dyDescent="0.25">
      <c r="I40036" s="80"/>
      <c r="AX40036" s="80"/>
      <c r="AY40036" s="80"/>
      <c r="AZ40036" s="80"/>
      <c r="BA40036" s="80"/>
      <c r="BB40036" s="80"/>
    </row>
    <row r="40037" spans="9:54" x14ac:dyDescent="0.25">
      <c r="I40037" s="80"/>
      <c r="AX40037" s="80"/>
      <c r="AY40037" s="80"/>
      <c r="AZ40037" s="80"/>
      <c r="BA40037" s="80"/>
      <c r="BB40037" s="80"/>
    </row>
    <row r="40038" spans="9:54" x14ac:dyDescent="0.25">
      <c r="I40038" s="80"/>
      <c r="AX40038" s="80"/>
      <c r="AY40038" s="80"/>
      <c r="AZ40038" s="80"/>
      <c r="BA40038" s="80"/>
      <c r="BB40038" s="80"/>
    </row>
    <row r="40039" spans="9:54" x14ac:dyDescent="0.25">
      <c r="I40039" s="80"/>
      <c r="AX40039" s="80"/>
      <c r="AY40039" s="80"/>
      <c r="AZ40039" s="80"/>
      <c r="BA40039" s="80"/>
      <c r="BB40039" s="80"/>
    </row>
    <row r="40040" spans="9:54" x14ac:dyDescent="0.25">
      <c r="I40040" s="80"/>
      <c r="AX40040" s="80"/>
      <c r="AY40040" s="80"/>
      <c r="AZ40040" s="80"/>
      <c r="BA40040" s="80"/>
      <c r="BB40040" s="80"/>
    </row>
    <row r="40041" spans="9:54" x14ac:dyDescent="0.25">
      <c r="I40041" s="80"/>
      <c r="AX40041" s="80"/>
      <c r="AY40041" s="80"/>
      <c r="AZ40041" s="80"/>
      <c r="BA40041" s="80"/>
      <c r="BB40041" s="80"/>
    </row>
    <row r="40042" spans="9:54" x14ac:dyDescent="0.25">
      <c r="I40042" s="80"/>
      <c r="AX40042" s="80"/>
      <c r="AY40042" s="80"/>
      <c r="AZ40042" s="80"/>
      <c r="BA40042" s="80"/>
      <c r="BB40042" s="80"/>
    </row>
    <row r="40043" spans="9:54" x14ac:dyDescent="0.25">
      <c r="I40043" s="80"/>
      <c r="AX40043" s="80"/>
      <c r="AY40043" s="80"/>
      <c r="AZ40043" s="80"/>
      <c r="BA40043" s="80"/>
      <c r="BB40043" s="80"/>
    </row>
    <row r="40044" spans="9:54" x14ac:dyDescent="0.25">
      <c r="I40044" s="80"/>
      <c r="AX40044" s="80"/>
      <c r="AY40044" s="80"/>
      <c r="AZ40044" s="80"/>
      <c r="BA40044" s="80"/>
      <c r="BB40044" s="80"/>
    </row>
    <row r="40045" spans="9:54" x14ac:dyDescent="0.25">
      <c r="I40045" s="80"/>
      <c r="AX40045" s="80"/>
      <c r="AY40045" s="80"/>
      <c r="AZ40045" s="80"/>
      <c r="BA40045" s="80"/>
      <c r="BB40045" s="80"/>
    </row>
    <row r="40046" spans="9:54" x14ac:dyDescent="0.25">
      <c r="I40046" s="80"/>
      <c r="AX40046" s="80"/>
      <c r="AY40046" s="80"/>
      <c r="AZ40046" s="80"/>
      <c r="BA40046" s="80"/>
      <c r="BB40046" s="80"/>
    </row>
    <row r="40047" spans="9:54" x14ac:dyDescent="0.25">
      <c r="I40047" s="80"/>
      <c r="AX40047" s="80"/>
      <c r="AY40047" s="80"/>
      <c r="AZ40047" s="80"/>
      <c r="BA40047" s="80"/>
      <c r="BB40047" s="80"/>
    </row>
    <row r="40048" spans="9:54" x14ac:dyDescent="0.25">
      <c r="I40048" s="80"/>
      <c r="AX40048" s="80"/>
      <c r="AY40048" s="80"/>
      <c r="AZ40048" s="80"/>
      <c r="BA40048" s="80"/>
      <c r="BB40048" s="80"/>
    </row>
    <row r="40049" spans="9:54" x14ac:dyDescent="0.25">
      <c r="I40049" s="80"/>
      <c r="AX40049" s="80"/>
      <c r="AY40049" s="80"/>
      <c r="AZ40049" s="80"/>
      <c r="BA40049" s="80"/>
      <c r="BB40049" s="80"/>
    </row>
    <row r="40050" spans="9:54" x14ac:dyDescent="0.25">
      <c r="I40050" s="80"/>
      <c r="AX40050" s="80"/>
      <c r="AY40050" s="80"/>
      <c r="AZ40050" s="80"/>
      <c r="BA40050" s="80"/>
      <c r="BB40050" s="80"/>
    </row>
    <row r="40051" spans="9:54" x14ac:dyDescent="0.25">
      <c r="I40051" s="80"/>
      <c r="AX40051" s="80"/>
      <c r="AY40051" s="80"/>
      <c r="AZ40051" s="80"/>
      <c r="BA40051" s="80"/>
      <c r="BB40051" s="80"/>
    </row>
    <row r="40052" spans="9:54" x14ac:dyDescent="0.25">
      <c r="I40052" s="80"/>
      <c r="AX40052" s="80"/>
      <c r="AY40052" s="80"/>
      <c r="AZ40052" s="80"/>
      <c r="BA40052" s="80"/>
      <c r="BB40052" s="80"/>
    </row>
    <row r="40053" spans="9:54" x14ac:dyDescent="0.25">
      <c r="I40053" s="80"/>
      <c r="AX40053" s="80"/>
      <c r="AY40053" s="80"/>
      <c r="AZ40053" s="80"/>
      <c r="BA40053" s="80"/>
      <c r="BB40053" s="80"/>
    </row>
    <row r="40054" spans="9:54" x14ac:dyDescent="0.25">
      <c r="I40054" s="80"/>
      <c r="AX40054" s="80"/>
      <c r="AY40054" s="80"/>
      <c r="AZ40054" s="80"/>
      <c r="BA40054" s="80"/>
      <c r="BB40054" s="80"/>
    </row>
    <row r="40055" spans="9:54" x14ac:dyDescent="0.25">
      <c r="I40055" s="80"/>
      <c r="AX40055" s="80"/>
      <c r="AY40055" s="80"/>
      <c r="AZ40055" s="80"/>
      <c r="BA40055" s="80"/>
      <c r="BB40055" s="80"/>
    </row>
    <row r="40056" spans="9:54" x14ac:dyDescent="0.25">
      <c r="I40056" s="80"/>
      <c r="AX40056" s="80"/>
      <c r="AY40056" s="80"/>
      <c r="AZ40056" s="80"/>
      <c r="BA40056" s="80"/>
      <c r="BB40056" s="80"/>
    </row>
    <row r="40057" spans="9:54" x14ac:dyDescent="0.25">
      <c r="I40057" s="80"/>
      <c r="AX40057" s="80"/>
      <c r="AY40057" s="80"/>
      <c r="AZ40057" s="80"/>
      <c r="BA40057" s="80"/>
      <c r="BB40057" s="80"/>
    </row>
    <row r="40058" spans="9:54" x14ac:dyDescent="0.25">
      <c r="I40058" s="80"/>
      <c r="AX40058" s="80"/>
      <c r="AY40058" s="80"/>
      <c r="AZ40058" s="80"/>
      <c r="BA40058" s="80"/>
      <c r="BB40058" s="80"/>
    </row>
    <row r="40059" spans="9:54" x14ac:dyDescent="0.25">
      <c r="I40059" s="80"/>
      <c r="AX40059" s="80"/>
      <c r="AY40059" s="80"/>
      <c r="AZ40059" s="80"/>
      <c r="BA40059" s="80"/>
      <c r="BB40059" s="80"/>
    </row>
    <row r="40060" spans="9:54" x14ac:dyDescent="0.25">
      <c r="I40060" s="80"/>
      <c r="AX40060" s="80"/>
      <c r="AY40060" s="80"/>
      <c r="AZ40060" s="80"/>
      <c r="BA40060" s="80"/>
      <c r="BB40060" s="80"/>
    </row>
    <row r="40061" spans="9:54" x14ac:dyDescent="0.25">
      <c r="I40061" s="80"/>
      <c r="AX40061" s="80"/>
      <c r="AY40061" s="80"/>
      <c r="AZ40061" s="80"/>
      <c r="BA40061" s="80"/>
      <c r="BB40061" s="80"/>
    </row>
    <row r="40062" spans="9:54" x14ac:dyDescent="0.25">
      <c r="I40062" s="80"/>
      <c r="AX40062" s="80"/>
      <c r="AY40062" s="80"/>
      <c r="AZ40062" s="80"/>
      <c r="BA40062" s="80"/>
      <c r="BB40062" s="80"/>
    </row>
    <row r="40063" spans="9:54" x14ac:dyDescent="0.25">
      <c r="I40063" s="80"/>
      <c r="AX40063" s="80"/>
      <c r="AY40063" s="80"/>
      <c r="AZ40063" s="80"/>
      <c r="BA40063" s="80"/>
      <c r="BB40063" s="80"/>
    </row>
    <row r="40064" spans="9:54" x14ac:dyDescent="0.25">
      <c r="I40064" s="80"/>
      <c r="AX40064" s="80"/>
      <c r="AY40064" s="80"/>
      <c r="AZ40064" s="80"/>
      <c r="BA40064" s="80"/>
      <c r="BB40064" s="80"/>
    </row>
    <row r="40065" spans="9:54" x14ac:dyDescent="0.25">
      <c r="I40065" s="80"/>
      <c r="AX40065" s="80"/>
      <c r="AY40065" s="80"/>
      <c r="AZ40065" s="80"/>
      <c r="BA40065" s="80"/>
      <c r="BB40065" s="80"/>
    </row>
    <row r="40066" spans="9:54" x14ac:dyDescent="0.25">
      <c r="I40066" s="80"/>
      <c r="AX40066" s="80"/>
      <c r="AY40066" s="80"/>
      <c r="AZ40066" s="80"/>
      <c r="BA40066" s="80"/>
      <c r="BB40066" s="80"/>
    </row>
    <row r="40067" spans="9:54" x14ac:dyDescent="0.25">
      <c r="I40067" s="80"/>
      <c r="AX40067" s="80"/>
      <c r="AY40067" s="80"/>
      <c r="AZ40067" s="80"/>
      <c r="BA40067" s="80"/>
      <c r="BB40067" s="80"/>
    </row>
    <row r="40068" spans="9:54" x14ac:dyDescent="0.25">
      <c r="I40068" s="80"/>
      <c r="AX40068" s="80"/>
      <c r="AY40068" s="80"/>
      <c r="AZ40068" s="80"/>
      <c r="BA40068" s="80"/>
      <c r="BB40068" s="80"/>
    </row>
    <row r="40069" spans="9:54" x14ac:dyDescent="0.25">
      <c r="I40069" s="80"/>
      <c r="AX40069" s="80"/>
      <c r="AY40069" s="80"/>
      <c r="AZ40069" s="80"/>
      <c r="BA40069" s="80"/>
      <c r="BB40069" s="80"/>
    </row>
    <row r="40070" spans="9:54" x14ac:dyDescent="0.25">
      <c r="I40070" s="80"/>
      <c r="AX40070" s="80"/>
      <c r="AY40070" s="80"/>
      <c r="AZ40070" s="80"/>
      <c r="BA40070" s="80"/>
      <c r="BB40070" s="80"/>
    </row>
    <row r="40071" spans="9:54" x14ac:dyDescent="0.25">
      <c r="I40071" s="80"/>
      <c r="AX40071" s="80"/>
      <c r="AY40071" s="80"/>
      <c r="AZ40071" s="80"/>
      <c r="BA40071" s="80"/>
      <c r="BB40071" s="80"/>
    </row>
    <row r="40072" spans="9:54" x14ac:dyDescent="0.25">
      <c r="I40072" s="80"/>
      <c r="AX40072" s="80"/>
      <c r="AY40072" s="80"/>
      <c r="AZ40072" s="80"/>
      <c r="BA40072" s="80"/>
      <c r="BB40072" s="80"/>
    </row>
    <row r="40073" spans="9:54" x14ac:dyDescent="0.25">
      <c r="I40073" s="80"/>
      <c r="AX40073" s="80"/>
      <c r="AY40073" s="80"/>
      <c r="AZ40073" s="80"/>
      <c r="BA40073" s="80"/>
      <c r="BB40073" s="80"/>
    </row>
    <row r="40074" spans="9:54" x14ac:dyDescent="0.25">
      <c r="I40074" s="80"/>
      <c r="AX40074" s="80"/>
      <c r="AY40074" s="80"/>
      <c r="AZ40074" s="80"/>
      <c r="BA40074" s="80"/>
      <c r="BB40074" s="80"/>
    </row>
    <row r="40075" spans="9:54" x14ac:dyDescent="0.25">
      <c r="I40075" s="80"/>
      <c r="AX40075" s="80"/>
      <c r="AY40075" s="80"/>
      <c r="AZ40075" s="80"/>
      <c r="BA40075" s="80"/>
      <c r="BB40075" s="80"/>
    </row>
    <row r="40076" spans="9:54" x14ac:dyDescent="0.25">
      <c r="I40076" s="80"/>
      <c r="AX40076" s="80"/>
      <c r="AY40076" s="80"/>
      <c r="AZ40076" s="80"/>
      <c r="BA40076" s="80"/>
      <c r="BB40076" s="80"/>
    </row>
    <row r="40077" spans="9:54" x14ac:dyDescent="0.25">
      <c r="I40077" s="80"/>
      <c r="AX40077" s="80"/>
      <c r="AY40077" s="80"/>
      <c r="AZ40077" s="80"/>
      <c r="BA40077" s="80"/>
      <c r="BB40077" s="80"/>
    </row>
    <row r="40078" spans="9:54" x14ac:dyDescent="0.25">
      <c r="I40078" s="80"/>
      <c r="AX40078" s="80"/>
      <c r="AY40078" s="80"/>
      <c r="AZ40078" s="80"/>
      <c r="BA40078" s="80"/>
      <c r="BB40078" s="80"/>
    </row>
    <row r="40079" spans="9:54" x14ac:dyDescent="0.25">
      <c r="I40079" s="80"/>
      <c r="AX40079" s="80"/>
      <c r="AY40079" s="80"/>
      <c r="AZ40079" s="80"/>
      <c r="BA40079" s="80"/>
      <c r="BB40079" s="80"/>
    </row>
    <row r="40080" spans="9:54" x14ac:dyDescent="0.25">
      <c r="I40080" s="80"/>
      <c r="AX40080" s="80"/>
      <c r="AY40080" s="80"/>
      <c r="AZ40080" s="80"/>
      <c r="BA40080" s="80"/>
      <c r="BB40080" s="80"/>
    </row>
    <row r="40081" spans="9:54" x14ac:dyDescent="0.25">
      <c r="I40081" s="80"/>
      <c r="AX40081" s="80"/>
      <c r="AY40081" s="80"/>
      <c r="AZ40081" s="80"/>
      <c r="BA40081" s="80"/>
      <c r="BB40081" s="80"/>
    </row>
    <row r="40082" spans="9:54" x14ac:dyDescent="0.25">
      <c r="I40082" s="80"/>
      <c r="AX40082" s="80"/>
      <c r="AY40082" s="80"/>
      <c r="AZ40082" s="80"/>
      <c r="BA40082" s="80"/>
      <c r="BB40082" s="80"/>
    </row>
    <row r="40083" spans="9:54" x14ac:dyDescent="0.25">
      <c r="I40083" s="80"/>
      <c r="AX40083" s="80"/>
      <c r="AY40083" s="80"/>
      <c r="AZ40083" s="80"/>
      <c r="BA40083" s="80"/>
      <c r="BB40083" s="80"/>
    </row>
    <row r="40084" spans="9:54" x14ac:dyDescent="0.25">
      <c r="I40084" s="80"/>
      <c r="AX40084" s="80"/>
      <c r="AY40084" s="80"/>
      <c r="AZ40084" s="80"/>
      <c r="BA40084" s="80"/>
      <c r="BB40084" s="80"/>
    </row>
    <row r="40085" spans="9:54" x14ac:dyDescent="0.25">
      <c r="I40085" s="80"/>
      <c r="AX40085" s="80"/>
      <c r="AY40085" s="80"/>
      <c r="AZ40085" s="80"/>
      <c r="BA40085" s="80"/>
      <c r="BB40085" s="80"/>
    </row>
    <row r="40086" spans="9:54" x14ac:dyDescent="0.25">
      <c r="I40086" s="80"/>
      <c r="AX40086" s="80"/>
      <c r="AY40086" s="80"/>
      <c r="AZ40086" s="80"/>
      <c r="BA40086" s="80"/>
      <c r="BB40086" s="80"/>
    </row>
    <row r="40087" spans="9:54" x14ac:dyDescent="0.25">
      <c r="I40087" s="80"/>
      <c r="AX40087" s="80"/>
      <c r="AY40087" s="80"/>
      <c r="AZ40087" s="80"/>
      <c r="BA40087" s="80"/>
      <c r="BB40087" s="80"/>
    </row>
    <row r="40088" spans="9:54" x14ac:dyDescent="0.25">
      <c r="I40088" s="80"/>
      <c r="AX40088" s="80"/>
      <c r="AY40088" s="80"/>
      <c r="AZ40088" s="80"/>
      <c r="BA40088" s="80"/>
      <c r="BB40088" s="80"/>
    </row>
    <row r="40089" spans="9:54" x14ac:dyDescent="0.25">
      <c r="I40089" s="80"/>
      <c r="AX40089" s="80"/>
      <c r="AY40089" s="80"/>
      <c r="AZ40089" s="80"/>
      <c r="BA40089" s="80"/>
      <c r="BB40089" s="80"/>
    </row>
    <row r="40090" spans="9:54" x14ac:dyDescent="0.25">
      <c r="I40090" s="80"/>
      <c r="AX40090" s="80"/>
      <c r="AY40090" s="80"/>
      <c r="AZ40090" s="80"/>
      <c r="BA40090" s="80"/>
      <c r="BB40090" s="80"/>
    </row>
    <row r="40091" spans="9:54" x14ac:dyDescent="0.25">
      <c r="I40091" s="80"/>
      <c r="AX40091" s="80"/>
      <c r="AY40091" s="80"/>
      <c r="AZ40091" s="80"/>
      <c r="BA40091" s="80"/>
      <c r="BB40091" s="80"/>
    </row>
    <row r="40092" spans="9:54" x14ac:dyDescent="0.25">
      <c r="I40092" s="80"/>
      <c r="AX40092" s="80"/>
      <c r="AY40092" s="80"/>
      <c r="AZ40092" s="80"/>
      <c r="BA40092" s="80"/>
      <c r="BB40092" s="80"/>
    </row>
    <row r="40093" spans="9:54" x14ac:dyDescent="0.25">
      <c r="I40093" s="80"/>
      <c r="AX40093" s="80"/>
      <c r="AY40093" s="80"/>
      <c r="AZ40093" s="80"/>
      <c r="BA40093" s="80"/>
      <c r="BB40093" s="80"/>
    </row>
    <row r="40094" spans="9:54" x14ac:dyDescent="0.25">
      <c r="I40094" s="80"/>
      <c r="AX40094" s="80"/>
      <c r="AY40094" s="80"/>
      <c r="AZ40094" s="80"/>
      <c r="BA40094" s="80"/>
      <c r="BB40094" s="80"/>
    </row>
    <row r="40095" spans="9:54" x14ac:dyDescent="0.25">
      <c r="I40095" s="80"/>
      <c r="AX40095" s="80"/>
      <c r="AY40095" s="80"/>
      <c r="AZ40095" s="80"/>
      <c r="BA40095" s="80"/>
      <c r="BB40095" s="80"/>
    </row>
    <row r="40096" spans="9:54" x14ac:dyDescent="0.25">
      <c r="I40096" s="80"/>
      <c r="AX40096" s="80"/>
      <c r="AY40096" s="80"/>
      <c r="AZ40096" s="80"/>
      <c r="BA40096" s="80"/>
      <c r="BB40096" s="80"/>
    </row>
    <row r="40097" spans="9:54" x14ac:dyDescent="0.25">
      <c r="I40097" s="80"/>
      <c r="AX40097" s="80"/>
      <c r="AY40097" s="80"/>
      <c r="AZ40097" s="80"/>
      <c r="BA40097" s="80"/>
      <c r="BB40097" s="80"/>
    </row>
    <row r="40098" spans="9:54" x14ac:dyDescent="0.25">
      <c r="I40098" s="80"/>
      <c r="AX40098" s="80"/>
      <c r="AY40098" s="80"/>
      <c r="AZ40098" s="80"/>
      <c r="BA40098" s="80"/>
      <c r="BB40098" s="80"/>
    </row>
    <row r="40099" spans="9:54" x14ac:dyDescent="0.25">
      <c r="I40099" s="80"/>
      <c r="AX40099" s="80"/>
      <c r="AY40099" s="80"/>
      <c r="AZ40099" s="80"/>
      <c r="BA40099" s="80"/>
      <c r="BB40099" s="80"/>
    </row>
    <row r="40100" spans="9:54" x14ac:dyDescent="0.25">
      <c r="I40100" s="80"/>
      <c r="AX40100" s="80"/>
      <c r="AY40100" s="80"/>
      <c r="AZ40100" s="80"/>
      <c r="BA40100" s="80"/>
      <c r="BB40100" s="80"/>
    </row>
    <row r="40101" spans="9:54" x14ac:dyDescent="0.25">
      <c r="I40101" s="80"/>
      <c r="AX40101" s="80"/>
      <c r="AY40101" s="80"/>
      <c r="AZ40101" s="80"/>
      <c r="BA40101" s="80"/>
      <c r="BB40101" s="80"/>
    </row>
    <row r="40102" spans="9:54" x14ac:dyDescent="0.25">
      <c r="I40102" s="80"/>
      <c r="AX40102" s="80"/>
      <c r="AY40102" s="80"/>
      <c r="AZ40102" s="80"/>
      <c r="BA40102" s="80"/>
      <c r="BB40102" s="80"/>
    </row>
    <row r="40103" spans="9:54" x14ac:dyDescent="0.25">
      <c r="I40103" s="80"/>
      <c r="AX40103" s="80"/>
      <c r="AY40103" s="80"/>
      <c r="AZ40103" s="80"/>
      <c r="BA40103" s="80"/>
      <c r="BB40103" s="80"/>
    </row>
    <row r="40104" spans="9:54" x14ac:dyDescent="0.25">
      <c r="I40104" s="80"/>
      <c r="AX40104" s="80"/>
      <c r="AY40104" s="80"/>
      <c r="AZ40104" s="80"/>
      <c r="BA40104" s="80"/>
      <c r="BB40104" s="80"/>
    </row>
    <row r="40105" spans="9:54" x14ac:dyDescent="0.25">
      <c r="I40105" s="80"/>
      <c r="AX40105" s="80"/>
      <c r="AY40105" s="80"/>
      <c r="AZ40105" s="80"/>
      <c r="BA40105" s="80"/>
      <c r="BB40105" s="80"/>
    </row>
    <row r="40106" spans="9:54" x14ac:dyDescent="0.25">
      <c r="I40106" s="80"/>
      <c r="AX40106" s="80"/>
      <c r="AY40106" s="80"/>
      <c r="AZ40106" s="80"/>
      <c r="BA40106" s="80"/>
      <c r="BB40106" s="80"/>
    </row>
    <row r="40107" spans="9:54" x14ac:dyDescent="0.25">
      <c r="I40107" s="80"/>
      <c r="AX40107" s="80"/>
      <c r="AY40107" s="80"/>
      <c r="AZ40107" s="80"/>
      <c r="BA40107" s="80"/>
      <c r="BB40107" s="80"/>
    </row>
    <row r="40108" spans="9:54" x14ac:dyDescent="0.25">
      <c r="I40108" s="80"/>
      <c r="AX40108" s="80"/>
      <c r="AY40108" s="80"/>
      <c r="AZ40108" s="80"/>
      <c r="BA40108" s="80"/>
      <c r="BB40108" s="80"/>
    </row>
    <row r="40109" spans="9:54" x14ac:dyDescent="0.25">
      <c r="I40109" s="80"/>
      <c r="AX40109" s="80"/>
      <c r="AY40109" s="80"/>
      <c r="AZ40109" s="80"/>
      <c r="BA40109" s="80"/>
      <c r="BB40109" s="80"/>
    </row>
    <row r="40110" spans="9:54" x14ac:dyDescent="0.25">
      <c r="I40110" s="80"/>
      <c r="AX40110" s="80"/>
      <c r="AY40110" s="80"/>
      <c r="AZ40110" s="80"/>
      <c r="BA40110" s="80"/>
      <c r="BB40110" s="80"/>
    </row>
    <row r="40111" spans="9:54" x14ac:dyDescent="0.25">
      <c r="I40111" s="80"/>
      <c r="AX40111" s="80"/>
      <c r="AY40111" s="80"/>
      <c r="AZ40111" s="80"/>
      <c r="BA40111" s="80"/>
      <c r="BB40111" s="80"/>
    </row>
    <row r="40112" spans="9:54" x14ac:dyDescent="0.25">
      <c r="I40112" s="80"/>
      <c r="AX40112" s="80"/>
      <c r="AY40112" s="80"/>
      <c r="AZ40112" s="80"/>
      <c r="BA40112" s="80"/>
      <c r="BB40112" s="80"/>
    </row>
    <row r="40113" spans="9:54" x14ac:dyDescent="0.25">
      <c r="I40113" s="80"/>
      <c r="AX40113" s="80"/>
      <c r="AY40113" s="80"/>
      <c r="AZ40113" s="80"/>
      <c r="BA40113" s="80"/>
      <c r="BB40113" s="80"/>
    </row>
    <row r="40114" spans="9:54" x14ac:dyDescent="0.25">
      <c r="I40114" s="80"/>
      <c r="AX40114" s="80"/>
      <c r="AY40114" s="80"/>
      <c r="AZ40114" s="80"/>
      <c r="BA40114" s="80"/>
      <c r="BB40114" s="80"/>
    </row>
    <row r="40115" spans="9:54" x14ac:dyDescent="0.25">
      <c r="I40115" s="80"/>
      <c r="AX40115" s="80"/>
      <c r="AY40115" s="80"/>
      <c r="AZ40115" s="80"/>
      <c r="BA40115" s="80"/>
      <c r="BB40115" s="80"/>
    </row>
    <row r="40116" spans="9:54" x14ac:dyDescent="0.25">
      <c r="I40116" s="80"/>
      <c r="AX40116" s="80"/>
      <c r="AY40116" s="80"/>
      <c r="AZ40116" s="80"/>
      <c r="BA40116" s="80"/>
      <c r="BB40116" s="80"/>
    </row>
    <row r="40117" spans="9:54" x14ac:dyDescent="0.25">
      <c r="I40117" s="80"/>
      <c r="AX40117" s="80"/>
      <c r="AY40117" s="80"/>
      <c r="AZ40117" s="80"/>
      <c r="BA40117" s="80"/>
      <c r="BB40117" s="80"/>
    </row>
    <row r="40118" spans="9:54" x14ac:dyDescent="0.25">
      <c r="I40118" s="80"/>
      <c r="AX40118" s="80"/>
      <c r="AY40118" s="80"/>
      <c r="AZ40118" s="80"/>
      <c r="BA40118" s="80"/>
      <c r="BB40118" s="80"/>
    </row>
    <row r="40119" spans="9:54" x14ac:dyDescent="0.25">
      <c r="I40119" s="80"/>
      <c r="AX40119" s="80"/>
      <c r="AY40119" s="80"/>
      <c r="AZ40119" s="80"/>
      <c r="BA40119" s="80"/>
      <c r="BB40119" s="80"/>
    </row>
    <row r="40120" spans="9:54" x14ac:dyDescent="0.25">
      <c r="I40120" s="80"/>
      <c r="AX40120" s="80"/>
      <c r="AY40120" s="80"/>
      <c r="AZ40120" s="80"/>
      <c r="BA40120" s="80"/>
      <c r="BB40120" s="80"/>
    </row>
    <row r="40121" spans="9:54" x14ac:dyDescent="0.25">
      <c r="I40121" s="80"/>
      <c r="AX40121" s="80"/>
      <c r="AY40121" s="80"/>
      <c r="AZ40121" s="80"/>
      <c r="BA40121" s="80"/>
      <c r="BB40121" s="80"/>
    </row>
    <row r="40122" spans="9:54" x14ac:dyDescent="0.25">
      <c r="I40122" s="80"/>
      <c r="AX40122" s="80"/>
      <c r="AY40122" s="80"/>
      <c r="AZ40122" s="80"/>
      <c r="BA40122" s="80"/>
      <c r="BB40122" s="80"/>
    </row>
    <row r="40123" spans="9:54" x14ac:dyDescent="0.25">
      <c r="I40123" s="80"/>
      <c r="AX40123" s="80"/>
      <c r="AY40123" s="80"/>
      <c r="AZ40123" s="80"/>
      <c r="BA40123" s="80"/>
      <c r="BB40123" s="80"/>
    </row>
    <row r="40124" spans="9:54" x14ac:dyDescent="0.25">
      <c r="I40124" s="80"/>
      <c r="AX40124" s="80"/>
      <c r="AY40124" s="80"/>
      <c r="AZ40124" s="80"/>
      <c r="BA40124" s="80"/>
      <c r="BB40124" s="80"/>
    </row>
    <row r="40125" spans="9:54" x14ac:dyDescent="0.25">
      <c r="I40125" s="80"/>
      <c r="AX40125" s="80"/>
      <c r="AY40125" s="80"/>
      <c r="AZ40125" s="80"/>
      <c r="BA40125" s="80"/>
      <c r="BB40125" s="80"/>
    </row>
    <row r="40126" spans="9:54" x14ac:dyDescent="0.25">
      <c r="I40126" s="80"/>
      <c r="AX40126" s="80"/>
      <c r="AY40126" s="80"/>
      <c r="AZ40126" s="80"/>
      <c r="BA40126" s="80"/>
      <c r="BB40126" s="80"/>
    </row>
    <row r="40127" spans="9:54" x14ac:dyDescent="0.25">
      <c r="I40127" s="80"/>
      <c r="AX40127" s="80"/>
      <c r="AY40127" s="80"/>
      <c r="AZ40127" s="80"/>
      <c r="BA40127" s="80"/>
      <c r="BB40127" s="80"/>
    </row>
    <row r="40128" spans="9:54" x14ac:dyDescent="0.25">
      <c r="I40128" s="80"/>
      <c r="AX40128" s="80"/>
      <c r="AY40128" s="80"/>
      <c r="AZ40128" s="80"/>
      <c r="BA40128" s="80"/>
      <c r="BB40128" s="80"/>
    </row>
    <row r="40129" spans="9:54" x14ac:dyDescent="0.25">
      <c r="I40129" s="80"/>
      <c r="AX40129" s="80"/>
      <c r="AY40129" s="80"/>
      <c r="AZ40129" s="80"/>
      <c r="BA40129" s="80"/>
      <c r="BB40129" s="80"/>
    </row>
    <row r="40130" spans="9:54" x14ac:dyDescent="0.25">
      <c r="I40130" s="80"/>
      <c r="AX40130" s="80"/>
      <c r="AY40130" s="80"/>
      <c r="AZ40130" s="80"/>
      <c r="BA40130" s="80"/>
      <c r="BB40130" s="80"/>
    </row>
    <row r="40131" spans="9:54" x14ac:dyDescent="0.25">
      <c r="I40131" s="80"/>
      <c r="AX40131" s="80"/>
      <c r="AY40131" s="80"/>
      <c r="AZ40131" s="80"/>
      <c r="BA40131" s="80"/>
      <c r="BB40131" s="80"/>
    </row>
    <row r="40132" spans="9:54" x14ac:dyDescent="0.25">
      <c r="I40132" s="80"/>
      <c r="AX40132" s="80"/>
      <c r="AY40132" s="80"/>
      <c r="AZ40132" s="80"/>
      <c r="BA40132" s="80"/>
      <c r="BB40132" s="80"/>
    </row>
    <row r="40133" spans="9:54" x14ac:dyDescent="0.25">
      <c r="I40133" s="80"/>
      <c r="AX40133" s="80"/>
      <c r="AY40133" s="80"/>
      <c r="AZ40133" s="80"/>
      <c r="BA40133" s="80"/>
      <c r="BB40133" s="80"/>
    </row>
    <row r="40134" spans="9:54" x14ac:dyDescent="0.25">
      <c r="I40134" s="80"/>
      <c r="AX40134" s="80"/>
      <c r="AY40134" s="80"/>
      <c r="AZ40134" s="80"/>
      <c r="BA40134" s="80"/>
      <c r="BB40134" s="80"/>
    </row>
    <row r="40135" spans="9:54" x14ac:dyDescent="0.25">
      <c r="I40135" s="80"/>
      <c r="AX40135" s="80"/>
      <c r="AY40135" s="80"/>
      <c r="AZ40135" s="80"/>
      <c r="BA40135" s="80"/>
      <c r="BB40135" s="80"/>
    </row>
    <row r="40136" spans="9:54" x14ac:dyDescent="0.25">
      <c r="I40136" s="80"/>
      <c r="AX40136" s="80"/>
      <c r="AY40136" s="80"/>
      <c r="AZ40136" s="80"/>
      <c r="BA40136" s="80"/>
      <c r="BB40136" s="80"/>
    </row>
    <row r="40137" spans="9:54" x14ac:dyDescent="0.25">
      <c r="I40137" s="80"/>
      <c r="AX40137" s="80"/>
      <c r="AY40137" s="80"/>
      <c r="AZ40137" s="80"/>
      <c r="BA40137" s="80"/>
      <c r="BB40137" s="80"/>
    </row>
    <row r="40138" spans="9:54" x14ac:dyDescent="0.25">
      <c r="I40138" s="80"/>
      <c r="AX40138" s="80"/>
      <c r="AY40138" s="80"/>
      <c r="AZ40138" s="80"/>
      <c r="BA40138" s="80"/>
      <c r="BB40138" s="80"/>
    </row>
    <row r="40139" spans="9:54" x14ac:dyDescent="0.25">
      <c r="I40139" s="80"/>
      <c r="AX40139" s="80"/>
      <c r="AY40139" s="80"/>
      <c r="AZ40139" s="80"/>
      <c r="BA40139" s="80"/>
      <c r="BB40139" s="80"/>
    </row>
    <row r="40140" spans="9:54" x14ac:dyDescent="0.25">
      <c r="I40140" s="80"/>
      <c r="AX40140" s="80"/>
      <c r="AY40140" s="80"/>
      <c r="AZ40140" s="80"/>
      <c r="BA40140" s="80"/>
      <c r="BB40140" s="80"/>
    </row>
    <row r="40141" spans="9:54" x14ac:dyDescent="0.25">
      <c r="I40141" s="80"/>
      <c r="AX40141" s="80"/>
      <c r="AY40141" s="80"/>
      <c r="AZ40141" s="80"/>
      <c r="BA40141" s="80"/>
      <c r="BB40141" s="80"/>
    </row>
    <row r="40142" spans="9:54" x14ac:dyDescent="0.25">
      <c r="I40142" s="80"/>
      <c r="AX40142" s="80"/>
      <c r="AY40142" s="80"/>
      <c r="AZ40142" s="80"/>
      <c r="BA40142" s="80"/>
      <c r="BB40142" s="80"/>
    </row>
    <row r="40143" spans="9:54" x14ac:dyDescent="0.25">
      <c r="I40143" s="80"/>
      <c r="AX40143" s="80"/>
      <c r="AY40143" s="80"/>
      <c r="AZ40143" s="80"/>
      <c r="BA40143" s="80"/>
      <c r="BB40143" s="80"/>
    </row>
    <row r="40144" spans="9:54" x14ac:dyDescent="0.25">
      <c r="I40144" s="80"/>
      <c r="AX40144" s="80"/>
      <c r="AY40144" s="80"/>
      <c r="AZ40144" s="80"/>
      <c r="BA40144" s="80"/>
      <c r="BB40144" s="80"/>
    </row>
    <row r="40145" spans="9:54" x14ac:dyDescent="0.25">
      <c r="I40145" s="80"/>
      <c r="AX40145" s="80"/>
      <c r="AY40145" s="80"/>
      <c r="AZ40145" s="80"/>
      <c r="BA40145" s="80"/>
      <c r="BB40145" s="80"/>
    </row>
    <row r="40146" spans="9:54" x14ac:dyDescent="0.25">
      <c r="I40146" s="80"/>
      <c r="AX40146" s="80"/>
      <c r="AY40146" s="80"/>
      <c r="AZ40146" s="80"/>
      <c r="BA40146" s="80"/>
      <c r="BB40146" s="80"/>
    </row>
    <row r="40147" spans="9:54" x14ac:dyDescent="0.25">
      <c r="I40147" s="80"/>
      <c r="AX40147" s="80"/>
      <c r="AY40147" s="80"/>
      <c r="AZ40147" s="80"/>
      <c r="BA40147" s="80"/>
      <c r="BB40147" s="80"/>
    </row>
    <row r="40148" spans="9:54" x14ac:dyDescent="0.25">
      <c r="I40148" s="80"/>
      <c r="AX40148" s="80"/>
      <c r="AY40148" s="80"/>
      <c r="AZ40148" s="80"/>
      <c r="BA40148" s="80"/>
      <c r="BB40148" s="80"/>
    </row>
    <row r="40149" spans="9:54" x14ac:dyDescent="0.25">
      <c r="I40149" s="80"/>
      <c r="AX40149" s="80"/>
      <c r="AY40149" s="80"/>
      <c r="AZ40149" s="80"/>
      <c r="BA40149" s="80"/>
      <c r="BB40149" s="80"/>
    </row>
    <row r="40150" spans="9:54" x14ac:dyDescent="0.25">
      <c r="I40150" s="80"/>
      <c r="AX40150" s="80"/>
      <c r="AY40150" s="80"/>
      <c r="AZ40150" s="80"/>
      <c r="BA40150" s="80"/>
      <c r="BB40150" s="80"/>
    </row>
    <row r="40151" spans="9:54" x14ac:dyDescent="0.25">
      <c r="I40151" s="80"/>
      <c r="AX40151" s="80"/>
      <c r="AY40151" s="80"/>
      <c r="AZ40151" s="80"/>
      <c r="BA40151" s="80"/>
      <c r="BB40151" s="80"/>
    </row>
    <row r="40152" spans="9:54" x14ac:dyDescent="0.25">
      <c r="I40152" s="80"/>
      <c r="AX40152" s="80"/>
      <c r="AY40152" s="80"/>
      <c r="AZ40152" s="80"/>
      <c r="BA40152" s="80"/>
      <c r="BB40152" s="80"/>
    </row>
    <row r="40153" spans="9:54" x14ac:dyDescent="0.25">
      <c r="I40153" s="80"/>
      <c r="AX40153" s="80"/>
      <c r="AY40153" s="80"/>
      <c r="AZ40153" s="80"/>
      <c r="BA40153" s="80"/>
      <c r="BB40153" s="80"/>
    </row>
    <row r="40154" spans="9:54" x14ac:dyDescent="0.25">
      <c r="I40154" s="80"/>
      <c r="AX40154" s="80"/>
      <c r="AY40154" s="80"/>
      <c r="AZ40154" s="80"/>
      <c r="BA40154" s="80"/>
      <c r="BB40154" s="80"/>
    </row>
    <row r="40155" spans="9:54" x14ac:dyDescent="0.25">
      <c r="I40155" s="80"/>
      <c r="AX40155" s="80"/>
      <c r="AY40155" s="80"/>
      <c r="AZ40155" s="80"/>
      <c r="BA40155" s="80"/>
      <c r="BB40155" s="80"/>
    </row>
    <row r="40156" spans="9:54" x14ac:dyDescent="0.25">
      <c r="I40156" s="80"/>
      <c r="AX40156" s="80"/>
      <c r="AY40156" s="80"/>
      <c r="AZ40156" s="80"/>
      <c r="BA40156" s="80"/>
      <c r="BB40156" s="80"/>
    </row>
    <row r="40157" spans="9:54" x14ac:dyDescent="0.25">
      <c r="I40157" s="80"/>
      <c r="AX40157" s="80"/>
      <c r="AY40157" s="80"/>
      <c r="AZ40157" s="80"/>
      <c r="BA40157" s="80"/>
      <c r="BB40157" s="80"/>
    </row>
    <row r="40158" spans="9:54" x14ac:dyDescent="0.25">
      <c r="I40158" s="80"/>
      <c r="AX40158" s="80"/>
      <c r="AY40158" s="80"/>
      <c r="AZ40158" s="80"/>
      <c r="BA40158" s="80"/>
      <c r="BB40158" s="80"/>
    </row>
    <row r="40159" spans="9:54" x14ac:dyDescent="0.25">
      <c r="I40159" s="80"/>
      <c r="AX40159" s="80"/>
      <c r="AY40159" s="80"/>
      <c r="AZ40159" s="80"/>
      <c r="BA40159" s="80"/>
      <c r="BB40159" s="80"/>
    </row>
    <row r="40160" spans="9:54" x14ac:dyDescent="0.25">
      <c r="I40160" s="80"/>
      <c r="AX40160" s="80"/>
      <c r="AY40160" s="80"/>
      <c r="AZ40160" s="80"/>
      <c r="BA40160" s="80"/>
      <c r="BB40160" s="80"/>
    </row>
    <row r="40161" spans="9:54" x14ac:dyDescent="0.25">
      <c r="I40161" s="80"/>
      <c r="AX40161" s="80"/>
      <c r="AY40161" s="80"/>
      <c r="AZ40161" s="80"/>
      <c r="BA40161" s="80"/>
      <c r="BB40161" s="80"/>
    </row>
    <row r="40162" spans="9:54" x14ac:dyDescent="0.25">
      <c r="I40162" s="80"/>
      <c r="AX40162" s="80"/>
      <c r="AY40162" s="80"/>
      <c r="AZ40162" s="80"/>
      <c r="BA40162" s="80"/>
      <c r="BB40162" s="80"/>
    </row>
    <row r="40163" spans="9:54" x14ac:dyDescent="0.25">
      <c r="I40163" s="80"/>
      <c r="AX40163" s="80"/>
      <c r="AY40163" s="80"/>
      <c r="AZ40163" s="80"/>
      <c r="BA40163" s="80"/>
      <c r="BB40163" s="80"/>
    </row>
    <row r="40164" spans="9:54" x14ac:dyDescent="0.25">
      <c r="I40164" s="80"/>
      <c r="AX40164" s="80"/>
      <c r="AY40164" s="80"/>
      <c r="AZ40164" s="80"/>
      <c r="BA40164" s="80"/>
      <c r="BB40164" s="80"/>
    </row>
    <row r="40165" spans="9:54" x14ac:dyDescent="0.25">
      <c r="I40165" s="80"/>
      <c r="AX40165" s="80"/>
      <c r="AY40165" s="80"/>
      <c r="AZ40165" s="80"/>
      <c r="BA40165" s="80"/>
      <c r="BB40165" s="80"/>
    </row>
    <row r="40166" spans="9:54" x14ac:dyDescent="0.25">
      <c r="I40166" s="80"/>
      <c r="AX40166" s="80"/>
      <c r="AY40166" s="80"/>
      <c r="AZ40166" s="80"/>
      <c r="BA40166" s="80"/>
      <c r="BB40166" s="80"/>
    </row>
    <row r="40167" spans="9:54" x14ac:dyDescent="0.25">
      <c r="I40167" s="80"/>
      <c r="AX40167" s="80"/>
      <c r="AY40167" s="80"/>
      <c r="AZ40167" s="80"/>
      <c r="BA40167" s="80"/>
      <c r="BB40167" s="80"/>
    </row>
    <row r="40168" spans="9:54" x14ac:dyDescent="0.25">
      <c r="I40168" s="80"/>
      <c r="AX40168" s="80"/>
      <c r="AY40168" s="80"/>
      <c r="AZ40168" s="80"/>
      <c r="BA40168" s="80"/>
      <c r="BB40168" s="80"/>
    </row>
    <row r="40169" spans="9:54" x14ac:dyDescent="0.25">
      <c r="I40169" s="80"/>
      <c r="AX40169" s="80"/>
      <c r="AY40169" s="80"/>
      <c r="AZ40169" s="80"/>
      <c r="BA40169" s="80"/>
      <c r="BB40169" s="80"/>
    </row>
    <row r="40170" spans="9:54" x14ac:dyDescent="0.25">
      <c r="I40170" s="80"/>
      <c r="AX40170" s="80"/>
      <c r="AY40170" s="80"/>
      <c r="AZ40170" s="80"/>
      <c r="BA40170" s="80"/>
      <c r="BB40170" s="80"/>
    </row>
    <row r="40171" spans="9:54" x14ac:dyDescent="0.25">
      <c r="I40171" s="80"/>
      <c r="AX40171" s="80"/>
      <c r="AY40171" s="80"/>
      <c r="AZ40171" s="80"/>
      <c r="BA40171" s="80"/>
      <c r="BB40171" s="80"/>
    </row>
    <row r="40172" spans="9:54" x14ac:dyDescent="0.25">
      <c r="I40172" s="80"/>
      <c r="AX40172" s="80"/>
      <c r="AY40172" s="80"/>
      <c r="AZ40172" s="80"/>
      <c r="BA40172" s="80"/>
      <c r="BB40172" s="80"/>
    </row>
    <row r="40173" spans="9:54" x14ac:dyDescent="0.25">
      <c r="I40173" s="80"/>
      <c r="AX40173" s="80"/>
      <c r="AY40173" s="80"/>
      <c r="AZ40173" s="80"/>
      <c r="BA40173" s="80"/>
      <c r="BB40173" s="80"/>
    </row>
    <row r="40174" spans="9:54" x14ac:dyDescent="0.25">
      <c r="I40174" s="80"/>
      <c r="AX40174" s="80"/>
      <c r="AY40174" s="80"/>
      <c r="AZ40174" s="80"/>
      <c r="BA40174" s="80"/>
      <c r="BB40174" s="80"/>
    </row>
    <row r="40175" spans="9:54" x14ac:dyDescent="0.25">
      <c r="I40175" s="80"/>
      <c r="AX40175" s="80"/>
      <c r="AY40175" s="80"/>
      <c r="AZ40175" s="80"/>
      <c r="BA40175" s="80"/>
      <c r="BB40175" s="80"/>
    </row>
    <row r="40176" spans="9:54" x14ac:dyDescent="0.25">
      <c r="I40176" s="80"/>
      <c r="AX40176" s="80"/>
      <c r="AY40176" s="80"/>
      <c r="AZ40176" s="80"/>
      <c r="BA40176" s="80"/>
      <c r="BB40176" s="80"/>
    </row>
    <row r="40177" spans="9:54" x14ac:dyDescent="0.25">
      <c r="I40177" s="80"/>
      <c r="AX40177" s="80"/>
      <c r="AY40177" s="80"/>
      <c r="AZ40177" s="80"/>
      <c r="BA40177" s="80"/>
      <c r="BB40177" s="80"/>
    </row>
    <row r="40178" spans="9:54" x14ac:dyDescent="0.25">
      <c r="I40178" s="80"/>
      <c r="AX40178" s="80"/>
      <c r="AY40178" s="80"/>
      <c r="AZ40178" s="80"/>
      <c r="BA40178" s="80"/>
      <c r="BB40178" s="80"/>
    </row>
    <row r="40179" spans="9:54" x14ac:dyDescent="0.25">
      <c r="I40179" s="80"/>
      <c r="AX40179" s="80"/>
      <c r="AY40179" s="80"/>
      <c r="AZ40179" s="80"/>
      <c r="BA40179" s="80"/>
      <c r="BB40179" s="80"/>
    </row>
    <row r="40180" spans="9:54" x14ac:dyDescent="0.25">
      <c r="I40180" s="80"/>
      <c r="AX40180" s="80"/>
      <c r="AY40180" s="80"/>
      <c r="AZ40180" s="80"/>
      <c r="BA40180" s="80"/>
      <c r="BB40180" s="80"/>
    </row>
    <row r="40181" spans="9:54" x14ac:dyDescent="0.25">
      <c r="I40181" s="80"/>
      <c r="AX40181" s="80"/>
      <c r="AY40181" s="80"/>
      <c r="AZ40181" s="80"/>
      <c r="BA40181" s="80"/>
      <c r="BB40181" s="80"/>
    </row>
    <row r="40182" spans="9:54" x14ac:dyDescent="0.25">
      <c r="I40182" s="80"/>
      <c r="AX40182" s="80"/>
      <c r="AY40182" s="80"/>
      <c r="AZ40182" s="80"/>
      <c r="BA40182" s="80"/>
      <c r="BB40182" s="80"/>
    </row>
    <row r="40183" spans="9:54" x14ac:dyDescent="0.25">
      <c r="I40183" s="80"/>
      <c r="AX40183" s="80"/>
      <c r="AY40183" s="80"/>
      <c r="AZ40183" s="80"/>
      <c r="BA40183" s="80"/>
      <c r="BB40183" s="80"/>
    </row>
    <row r="40184" spans="9:54" x14ac:dyDescent="0.25">
      <c r="I40184" s="80"/>
      <c r="AX40184" s="80"/>
      <c r="AY40184" s="80"/>
      <c r="AZ40184" s="80"/>
      <c r="BA40184" s="80"/>
      <c r="BB40184" s="80"/>
    </row>
    <row r="40185" spans="9:54" x14ac:dyDescent="0.25">
      <c r="I40185" s="80"/>
      <c r="AX40185" s="80"/>
      <c r="AY40185" s="80"/>
      <c r="AZ40185" s="80"/>
      <c r="BA40185" s="80"/>
      <c r="BB40185" s="80"/>
    </row>
    <row r="40186" spans="9:54" x14ac:dyDescent="0.25">
      <c r="I40186" s="80"/>
      <c r="AX40186" s="80"/>
      <c r="AY40186" s="80"/>
      <c r="AZ40186" s="80"/>
      <c r="BA40186" s="80"/>
      <c r="BB40186" s="80"/>
    </row>
    <row r="40187" spans="9:54" x14ac:dyDescent="0.25">
      <c r="I40187" s="80"/>
      <c r="AX40187" s="80"/>
      <c r="AY40187" s="80"/>
      <c r="AZ40187" s="80"/>
      <c r="BA40187" s="80"/>
      <c r="BB40187" s="80"/>
    </row>
    <row r="40188" spans="9:54" x14ac:dyDescent="0.25">
      <c r="I40188" s="80"/>
      <c r="AX40188" s="80"/>
      <c r="AY40188" s="80"/>
      <c r="AZ40188" s="80"/>
      <c r="BA40188" s="80"/>
      <c r="BB40188" s="80"/>
    </row>
    <row r="40189" spans="9:54" x14ac:dyDescent="0.25">
      <c r="I40189" s="80"/>
      <c r="AX40189" s="80"/>
      <c r="AY40189" s="80"/>
      <c r="AZ40189" s="80"/>
      <c r="BA40189" s="80"/>
      <c r="BB40189" s="80"/>
    </row>
    <row r="40190" spans="9:54" x14ac:dyDescent="0.25">
      <c r="I40190" s="80"/>
      <c r="AX40190" s="80"/>
      <c r="AY40190" s="80"/>
      <c r="AZ40190" s="80"/>
      <c r="BA40190" s="80"/>
      <c r="BB40190" s="80"/>
    </row>
    <row r="40191" spans="9:54" x14ac:dyDescent="0.25">
      <c r="I40191" s="80"/>
      <c r="AX40191" s="80"/>
      <c r="AY40191" s="80"/>
      <c r="AZ40191" s="80"/>
      <c r="BA40191" s="80"/>
      <c r="BB40191" s="80"/>
    </row>
    <row r="40192" spans="9:54" x14ac:dyDescent="0.25">
      <c r="I40192" s="80"/>
      <c r="AX40192" s="80"/>
      <c r="AY40192" s="80"/>
      <c r="AZ40192" s="80"/>
      <c r="BA40192" s="80"/>
      <c r="BB40192" s="80"/>
    </row>
    <row r="40193" spans="9:54" x14ac:dyDescent="0.25">
      <c r="I40193" s="80"/>
      <c r="AX40193" s="80"/>
      <c r="AY40193" s="80"/>
      <c r="AZ40193" s="80"/>
      <c r="BA40193" s="80"/>
      <c r="BB40193" s="80"/>
    </row>
    <row r="40194" spans="9:54" x14ac:dyDescent="0.25">
      <c r="I40194" s="80"/>
      <c r="AX40194" s="80"/>
      <c r="AY40194" s="80"/>
      <c r="AZ40194" s="80"/>
      <c r="BA40194" s="80"/>
      <c r="BB40194" s="80"/>
    </row>
    <row r="40195" spans="9:54" x14ac:dyDescent="0.25">
      <c r="I40195" s="80"/>
      <c r="AX40195" s="80"/>
      <c r="AY40195" s="80"/>
      <c r="AZ40195" s="80"/>
      <c r="BA40195" s="80"/>
      <c r="BB40195" s="80"/>
    </row>
    <row r="40196" spans="9:54" x14ac:dyDescent="0.25">
      <c r="I40196" s="80"/>
      <c r="AX40196" s="80"/>
      <c r="AY40196" s="80"/>
      <c r="AZ40196" s="80"/>
      <c r="BA40196" s="80"/>
      <c r="BB40196" s="80"/>
    </row>
    <row r="40197" spans="9:54" x14ac:dyDescent="0.25">
      <c r="I40197" s="80"/>
      <c r="AX40197" s="80"/>
      <c r="AY40197" s="80"/>
      <c r="AZ40197" s="80"/>
      <c r="BA40197" s="80"/>
      <c r="BB40197" s="80"/>
    </row>
    <row r="40198" spans="9:54" x14ac:dyDescent="0.25">
      <c r="I40198" s="80"/>
      <c r="AX40198" s="80"/>
      <c r="AY40198" s="80"/>
      <c r="AZ40198" s="80"/>
      <c r="BA40198" s="80"/>
      <c r="BB40198" s="80"/>
    </row>
    <row r="40199" spans="9:54" x14ac:dyDescent="0.25">
      <c r="I40199" s="80"/>
      <c r="AX40199" s="80"/>
      <c r="AY40199" s="80"/>
      <c r="AZ40199" s="80"/>
      <c r="BA40199" s="80"/>
      <c r="BB40199" s="80"/>
    </row>
    <row r="40200" spans="9:54" x14ac:dyDescent="0.25">
      <c r="I40200" s="80"/>
      <c r="AX40200" s="80"/>
      <c r="AY40200" s="80"/>
      <c r="AZ40200" s="80"/>
      <c r="BA40200" s="80"/>
      <c r="BB40200" s="80"/>
    </row>
    <row r="40201" spans="9:54" x14ac:dyDescent="0.25">
      <c r="I40201" s="80"/>
      <c r="AX40201" s="80"/>
      <c r="AY40201" s="80"/>
      <c r="AZ40201" s="80"/>
      <c r="BA40201" s="80"/>
      <c r="BB40201" s="80"/>
    </row>
    <row r="40202" spans="9:54" x14ac:dyDescent="0.25">
      <c r="I40202" s="80"/>
      <c r="AX40202" s="80"/>
      <c r="AY40202" s="80"/>
      <c r="AZ40202" s="80"/>
      <c r="BA40202" s="80"/>
      <c r="BB40202" s="80"/>
    </row>
    <row r="40203" spans="9:54" x14ac:dyDescent="0.25">
      <c r="I40203" s="80"/>
      <c r="AX40203" s="80"/>
      <c r="AY40203" s="80"/>
      <c r="AZ40203" s="80"/>
      <c r="BA40203" s="80"/>
      <c r="BB40203" s="80"/>
    </row>
    <row r="40204" spans="9:54" x14ac:dyDescent="0.25">
      <c r="I40204" s="80"/>
      <c r="AX40204" s="80"/>
      <c r="AY40204" s="80"/>
      <c r="AZ40204" s="80"/>
      <c r="BA40204" s="80"/>
      <c r="BB40204" s="80"/>
    </row>
    <row r="40205" spans="9:54" x14ac:dyDescent="0.25">
      <c r="I40205" s="80"/>
      <c r="AX40205" s="80"/>
      <c r="AY40205" s="80"/>
      <c r="AZ40205" s="80"/>
      <c r="BA40205" s="80"/>
      <c r="BB40205" s="80"/>
    </row>
    <row r="40206" spans="9:54" x14ac:dyDescent="0.25">
      <c r="I40206" s="80"/>
      <c r="AX40206" s="80"/>
      <c r="AY40206" s="80"/>
      <c r="AZ40206" s="80"/>
      <c r="BA40206" s="80"/>
      <c r="BB40206" s="80"/>
    </row>
    <row r="40207" spans="9:54" x14ac:dyDescent="0.25">
      <c r="I40207" s="80"/>
      <c r="AX40207" s="80"/>
      <c r="AY40207" s="80"/>
      <c r="AZ40207" s="80"/>
      <c r="BA40207" s="80"/>
      <c r="BB40207" s="80"/>
    </row>
    <row r="40208" spans="9:54" x14ac:dyDescent="0.25">
      <c r="I40208" s="80"/>
      <c r="AX40208" s="80"/>
      <c r="AY40208" s="80"/>
      <c r="AZ40208" s="80"/>
      <c r="BA40208" s="80"/>
      <c r="BB40208" s="80"/>
    </row>
    <row r="40209" spans="9:54" x14ac:dyDescent="0.25">
      <c r="I40209" s="80"/>
      <c r="AX40209" s="80"/>
      <c r="AY40209" s="80"/>
      <c r="AZ40209" s="80"/>
      <c r="BA40209" s="80"/>
      <c r="BB40209" s="80"/>
    </row>
    <row r="40210" spans="9:54" x14ac:dyDescent="0.25">
      <c r="I40210" s="80"/>
      <c r="AX40210" s="80"/>
      <c r="AY40210" s="80"/>
      <c r="AZ40210" s="80"/>
      <c r="BA40210" s="80"/>
      <c r="BB40210" s="80"/>
    </row>
    <row r="40211" spans="9:54" x14ac:dyDescent="0.25">
      <c r="I40211" s="80"/>
      <c r="AX40211" s="80"/>
      <c r="AY40211" s="80"/>
      <c r="AZ40211" s="80"/>
      <c r="BA40211" s="80"/>
      <c r="BB40211" s="80"/>
    </row>
    <row r="40212" spans="9:54" x14ac:dyDescent="0.25">
      <c r="I40212" s="80"/>
      <c r="AX40212" s="80"/>
      <c r="AY40212" s="80"/>
      <c r="AZ40212" s="80"/>
      <c r="BA40212" s="80"/>
      <c r="BB40212" s="80"/>
    </row>
    <row r="40213" spans="9:54" x14ac:dyDescent="0.25">
      <c r="I40213" s="80"/>
      <c r="AX40213" s="80"/>
      <c r="AY40213" s="80"/>
      <c r="AZ40213" s="80"/>
      <c r="BA40213" s="80"/>
      <c r="BB40213" s="80"/>
    </row>
    <row r="40214" spans="9:54" x14ac:dyDescent="0.25">
      <c r="I40214" s="80"/>
      <c r="AX40214" s="80"/>
      <c r="AY40214" s="80"/>
      <c r="AZ40214" s="80"/>
      <c r="BA40214" s="80"/>
      <c r="BB40214" s="80"/>
    </row>
    <row r="40215" spans="9:54" x14ac:dyDescent="0.25">
      <c r="I40215" s="80"/>
      <c r="AX40215" s="80"/>
      <c r="AY40215" s="80"/>
      <c r="AZ40215" s="80"/>
      <c r="BA40215" s="80"/>
      <c r="BB40215" s="80"/>
    </row>
    <row r="40216" spans="9:54" x14ac:dyDescent="0.25">
      <c r="I40216" s="80"/>
      <c r="AX40216" s="80"/>
      <c r="AY40216" s="80"/>
      <c r="AZ40216" s="80"/>
      <c r="BA40216" s="80"/>
      <c r="BB40216" s="80"/>
    </row>
    <row r="40217" spans="9:54" x14ac:dyDescent="0.25">
      <c r="I40217" s="80"/>
      <c r="AX40217" s="80"/>
      <c r="AY40217" s="80"/>
      <c r="AZ40217" s="80"/>
      <c r="BA40217" s="80"/>
      <c r="BB40217" s="80"/>
    </row>
    <row r="40218" spans="9:54" x14ac:dyDescent="0.25">
      <c r="I40218" s="80"/>
      <c r="AX40218" s="80"/>
      <c r="AY40218" s="80"/>
      <c r="AZ40218" s="80"/>
      <c r="BA40218" s="80"/>
      <c r="BB40218" s="80"/>
    </row>
    <row r="40219" spans="9:54" x14ac:dyDescent="0.25">
      <c r="I40219" s="80"/>
      <c r="AX40219" s="80"/>
      <c r="AY40219" s="80"/>
      <c r="AZ40219" s="80"/>
      <c r="BA40219" s="80"/>
      <c r="BB40219" s="80"/>
    </row>
    <row r="40220" spans="9:54" x14ac:dyDescent="0.25">
      <c r="I40220" s="80"/>
      <c r="AX40220" s="80"/>
      <c r="AY40220" s="80"/>
      <c r="AZ40220" s="80"/>
      <c r="BA40220" s="80"/>
      <c r="BB40220" s="80"/>
    </row>
    <row r="40221" spans="9:54" x14ac:dyDescent="0.25">
      <c r="I40221" s="80"/>
      <c r="AX40221" s="80"/>
      <c r="AY40221" s="80"/>
      <c r="AZ40221" s="80"/>
      <c r="BA40221" s="80"/>
      <c r="BB40221" s="80"/>
    </row>
    <row r="40222" spans="9:54" x14ac:dyDescent="0.25">
      <c r="I40222" s="80"/>
      <c r="AX40222" s="80"/>
      <c r="AY40222" s="80"/>
      <c r="AZ40222" s="80"/>
      <c r="BA40222" s="80"/>
      <c r="BB40222" s="80"/>
    </row>
    <row r="40223" spans="9:54" x14ac:dyDescent="0.25">
      <c r="I40223" s="80"/>
      <c r="AX40223" s="80"/>
      <c r="AY40223" s="80"/>
      <c r="AZ40223" s="80"/>
      <c r="BA40223" s="80"/>
      <c r="BB40223" s="80"/>
    </row>
    <row r="40224" spans="9:54" x14ac:dyDescent="0.25">
      <c r="I40224" s="80"/>
      <c r="AX40224" s="80"/>
      <c r="AY40224" s="80"/>
      <c r="AZ40224" s="80"/>
      <c r="BA40224" s="80"/>
      <c r="BB40224" s="80"/>
    </row>
    <row r="40225" spans="9:54" x14ac:dyDescent="0.25">
      <c r="I40225" s="80"/>
      <c r="AX40225" s="80"/>
      <c r="AY40225" s="80"/>
      <c r="AZ40225" s="80"/>
      <c r="BA40225" s="80"/>
      <c r="BB40225" s="80"/>
    </row>
    <row r="40226" spans="9:54" x14ac:dyDescent="0.25">
      <c r="I40226" s="80"/>
      <c r="AX40226" s="80"/>
      <c r="AY40226" s="80"/>
      <c r="AZ40226" s="80"/>
      <c r="BA40226" s="80"/>
      <c r="BB40226" s="80"/>
    </row>
    <row r="40227" spans="9:54" x14ac:dyDescent="0.25">
      <c r="I40227" s="80"/>
      <c r="AX40227" s="80"/>
      <c r="AY40227" s="80"/>
      <c r="AZ40227" s="80"/>
      <c r="BA40227" s="80"/>
      <c r="BB40227" s="80"/>
    </row>
    <row r="40228" spans="9:54" x14ac:dyDescent="0.25">
      <c r="I40228" s="80"/>
      <c r="AX40228" s="80"/>
      <c r="AY40228" s="80"/>
      <c r="AZ40228" s="80"/>
      <c r="BA40228" s="80"/>
      <c r="BB40228" s="80"/>
    </row>
    <row r="40229" spans="9:54" x14ac:dyDescent="0.25">
      <c r="I40229" s="80"/>
      <c r="AX40229" s="80"/>
      <c r="AY40229" s="80"/>
      <c r="AZ40229" s="80"/>
      <c r="BA40229" s="80"/>
      <c r="BB40229" s="80"/>
    </row>
    <row r="40230" spans="9:54" x14ac:dyDescent="0.25">
      <c r="I40230" s="80"/>
      <c r="AX40230" s="80"/>
      <c r="AY40230" s="80"/>
      <c r="AZ40230" s="80"/>
      <c r="BA40230" s="80"/>
      <c r="BB40230" s="80"/>
    </row>
    <row r="40231" spans="9:54" x14ac:dyDescent="0.25">
      <c r="I40231" s="80"/>
      <c r="AX40231" s="80"/>
      <c r="AY40231" s="80"/>
      <c r="AZ40231" s="80"/>
      <c r="BA40231" s="80"/>
      <c r="BB40231" s="80"/>
    </row>
    <row r="40232" spans="9:54" x14ac:dyDescent="0.25">
      <c r="I40232" s="80"/>
      <c r="AX40232" s="80"/>
      <c r="AY40232" s="80"/>
      <c r="AZ40232" s="80"/>
      <c r="BA40232" s="80"/>
      <c r="BB40232" s="80"/>
    </row>
    <row r="40233" spans="9:54" x14ac:dyDescent="0.25">
      <c r="I40233" s="80"/>
      <c r="AX40233" s="80"/>
      <c r="AY40233" s="80"/>
      <c r="AZ40233" s="80"/>
      <c r="BA40233" s="80"/>
      <c r="BB40233" s="80"/>
    </row>
    <row r="40234" spans="9:54" x14ac:dyDescent="0.25">
      <c r="I40234" s="80"/>
      <c r="AX40234" s="80"/>
      <c r="AY40234" s="80"/>
      <c r="AZ40234" s="80"/>
      <c r="BA40234" s="80"/>
      <c r="BB40234" s="80"/>
    </row>
    <row r="40235" spans="9:54" x14ac:dyDescent="0.25">
      <c r="I40235" s="80"/>
      <c r="AX40235" s="80"/>
      <c r="AY40235" s="80"/>
      <c r="AZ40235" s="80"/>
      <c r="BA40235" s="80"/>
      <c r="BB40235" s="80"/>
    </row>
    <row r="40236" spans="9:54" x14ac:dyDescent="0.25">
      <c r="I40236" s="80"/>
      <c r="AX40236" s="80"/>
      <c r="AY40236" s="80"/>
      <c r="AZ40236" s="80"/>
      <c r="BA40236" s="80"/>
      <c r="BB40236" s="80"/>
    </row>
    <row r="40237" spans="9:54" x14ac:dyDescent="0.25">
      <c r="I40237" s="80"/>
      <c r="AX40237" s="80"/>
      <c r="AY40237" s="80"/>
      <c r="AZ40237" s="80"/>
      <c r="BA40237" s="80"/>
      <c r="BB40237" s="80"/>
    </row>
    <row r="40238" spans="9:54" x14ac:dyDescent="0.25">
      <c r="I40238" s="80"/>
      <c r="AX40238" s="80"/>
      <c r="AY40238" s="80"/>
      <c r="AZ40238" s="80"/>
      <c r="BA40238" s="80"/>
      <c r="BB40238" s="80"/>
    </row>
    <row r="40239" spans="9:54" x14ac:dyDescent="0.25">
      <c r="I40239" s="80"/>
      <c r="AX40239" s="80"/>
      <c r="AY40239" s="80"/>
      <c r="AZ40239" s="80"/>
      <c r="BA40239" s="80"/>
      <c r="BB40239" s="80"/>
    </row>
    <row r="40240" spans="9:54" x14ac:dyDescent="0.25">
      <c r="I40240" s="80"/>
      <c r="AX40240" s="80"/>
      <c r="AY40240" s="80"/>
      <c r="AZ40240" s="80"/>
      <c r="BA40240" s="80"/>
      <c r="BB40240" s="80"/>
    </row>
    <row r="40241" spans="9:54" x14ac:dyDescent="0.25">
      <c r="I40241" s="80"/>
      <c r="AX40241" s="80"/>
      <c r="AY40241" s="80"/>
      <c r="AZ40241" s="80"/>
      <c r="BA40241" s="80"/>
      <c r="BB40241" s="80"/>
    </row>
    <row r="40242" spans="9:54" x14ac:dyDescent="0.25">
      <c r="I40242" s="80"/>
      <c r="AX40242" s="80"/>
      <c r="AY40242" s="80"/>
      <c r="AZ40242" s="80"/>
      <c r="BA40242" s="80"/>
      <c r="BB40242" s="80"/>
    </row>
    <row r="40243" spans="9:54" x14ac:dyDescent="0.25">
      <c r="I40243" s="80"/>
      <c r="AX40243" s="80"/>
      <c r="AY40243" s="80"/>
      <c r="AZ40243" s="80"/>
      <c r="BA40243" s="80"/>
      <c r="BB40243" s="80"/>
    </row>
    <row r="40244" spans="9:54" x14ac:dyDescent="0.25">
      <c r="I40244" s="80"/>
      <c r="AX40244" s="80"/>
      <c r="AY40244" s="80"/>
      <c r="AZ40244" s="80"/>
      <c r="BA40244" s="80"/>
      <c r="BB40244" s="80"/>
    </row>
    <row r="40245" spans="9:54" x14ac:dyDescent="0.25">
      <c r="I40245" s="80"/>
      <c r="AX40245" s="80"/>
      <c r="AY40245" s="80"/>
      <c r="AZ40245" s="80"/>
      <c r="BA40245" s="80"/>
      <c r="BB40245" s="80"/>
    </row>
    <row r="40246" spans="9:54" x14ac:dyDescent="0.25">
      <c r="I40246" s="80"/>
      <c r="AX40246" s="80"/>
      <c r="AY40246" s="80"/>
      <c r="AZ40246" s="80"/>
      <c r="BA40246" s="80"/>
      <c r="BB40246" s="80"/>
    </row>
    <row r="40247" spans="9:54" x14ac:dyDescent="0.25">
      <c r="I40247" s="80"/>
      <c r="AX40247" s="80"/>
      <c r="AY40247" s="80"/>
      <c r="AZ40247" s="80"/>
      <c r="BA40247" s="80"/>
      <c r="BB40247" s="80"/>
    </row>
    <row r="40248" spans="9:54" x14ac:dyDescent="0.25">
      <c r="I40248" s="80"/>
      <c r="AX40248" s="80"/>
      <c r="AY40248" s="80"/>
      <c r="AZ40248" s="80"/>
      <c r="BA40248" s="80"/>
      <c r="BB40248" s="80"/>
    </row>
    <row r="40249" spans="9:54" x14ac:dyDescent="0.25">
      <c r="I40249" s="80"/>
      <c r="AX40249" s="80"/>
      <c r="AY40249" s="80"/>
      <c r="AZ40249" s="80"/>
      <c r="BA40249" s="80"/>
      <c r="BB40249" s="80"/>
    </row>
    <row r="40250" spans="9:54" x14ac:dyDescent="0.25">
      <c r="I40250" s="80"/>
      <c r="AX40250" s="80"/>
      <c r="AY40250" s="80"/>
      <c r="AZ40250" s="80"/>
      <c r="BA40250" s="80"/>
      <c r="BB40250" s="80"/>
    </row>
    <row r="40251" spans="9:54" x14ac:dyDescent="0.25">
      <c r="I40251" s="80"/>
      <c r="AX40251" s="80"/>
      <c r="AY40251" s="80"/>
      <c r="AZ40251" s="80"/>
      <c r="BA40251" s="80"/>
      <c r="BB40251" s="80"/>
    </row>
    <row r="40252" spans="9:54" x14ac:dyDescent="0.25">
      <c r="I40252" s="80"/>
      <c r="AX40252" s="80"/>
      <c r="AY40252" s="80"/>
      <c r="AZ40252" s="80"/>
      <c r="BA40252" s="80"/>
      <c r="BB40252" s="80"/>
    </row>
    <row r="40253" spans="9:54" x14ac:dyDescent="0.25">
      <c r="I40253" s="80"/>
      <c r="AX40253" s="80"/>
      <c r="AY40253" s="80"/>
      <c r="AZ40253" s="80"/>
      <c r="BA40253" s="80"/>
      <c r="BB40253" s="80"/>
    </row>
    <row r="40254" spans="9:54" x14ac:dyDescent="0.25">
      <c r="I40254" s="80"/>
      <c r="AX40254" s="80"/>
      <c r="AY40254" s="80"/>
      <c r="AZ40254" s="80"/>
      <c r="BA40254" s="80"/>
      <c r="BB40254" s="80"/>
    </row>
    <row r="40255" spans="9:54" x14ac:dyDescent="0.25">
      <c r="I40255" s="80"/>
      <c r="AX40255" s="80"/>
      <c r="AY40255" s="80"/>
      <c r="AZ40255" s="80"/>
      <c r="BA40255" s="80"/>
      <c r="BB40255" s="80"/>
    </row>
    <row r="40256" spans="9:54" x14ac:dyDescent="0.25">
      <c r="I40256" s="80"/>
      <c r="AX40256" s="80"/>
      <c r="AY40256" s="80"/>
      <c r="AZ40256" s="80"/>
      <c r="BA40256" s="80"/>
      <c r="BB40256" s="80"/>
    </row>
    <row r="40257" spans="9:54" x14ac:dyDescent="0.25">
      <c r="I40257" s="80"/>
      <c r="AX40257" s="80"/>
      <c r="AY40257" s="80"/>
      <c r="AZ40257" s="80"/>
      <c r="BA40257" s="80"/>
      <c r="BB40257" s="80"/>
    </row>
    <row r="40258" spans="9:54" x14ac:dyDescent="0.25">
      <c r="I40258" s="80"/>
      <c r="AX40258" s="80"/>
      <c r="AY40258" s="80"/>
      <c r="AZ40258" s="80"/>
      <c r="BA40258" s="80"/>
      <c r="BB40258" s="80"/>
    </row>
    <row r="40259" spans="9:54" x14ac:dyDescent="0.25">
      <c r="I40259" s="80"/>
      <c r="AX40259" s="80"/>
      <c r="AY40259" s="80"/>
      <c r="AZ40259" s="80"/>
      <c r="BA40259" s="80"/>
      <c r="BB40259" s="80"/>
    </row>
    <row r="40260" spans="9:54" x14ac:dyDescent="0.25">
      <c r="I40260" s="80"/>
      <c r="AX40260" s="80"/>
      <c r="AY40260" s="80"/>
      <c r="AZ40260" s="80"/>
      <c r="BA40260" s="80"/>
      <c r="BB40260" s="80"/>
    </row>
    <row r="40261" spans="9:54" x14ac:dyDescent="0.25">
      <c r="I40261" s="80"/>
      <c r="AX40261" s="80"/>
      <c r="AY40261" s="80"/>
      <c r="AZ40261" s="80"/>
      <c r="BA40261" s="80"/>
      <c r="BB40261" s="80"/>
    </row>
    <row r="40262" spans="9:54" x14ac:dyDescent="0.25">
      <c r="I40262" s="80"/>
      <c r="AX40262" s="80"/>
      <c r="AY40262" s="80"/>
      <c r="AZ40262" s="80"/>
      <c r="BA40262" s="80"/>
      <c r="BB40262" s="80"/>
    </row>
    <row r="40263" spans="9:54" x14ac:dyDescent="0.25">
      <c r="I40263" s="80"/>
      <c r="AX40263" s="80"/>
      <c r="AY40263" s="80"/>
      <c r="AZ40263" s="80"/>
      <c r="BA40263" s="80"/>
      <c r="BB40263" s="80"/>
    </row>
    <row r="40264" spans="9:54" x14ac:dyDescent="0.25">
      <c r="I40264" s="80"/>
      <c r="AX40264" s="80"/>
      <c r="AY40264" s="80"/>
      <c r="AZ40264" s="80"/>
      <c r="BA40264" s="80"/>
      <c r="BB40264" s="80"/>
    </row>
    <row r="40265" spans="9:54" x14ac:dyDescent="0.25">
      <c r="I40265" s="80"/>
      <c r="AX40265" s="80"/>
      <c r="AY40265" s="80"/>
      <c r="AZ40265" s="80"/>
      <c r="BA40265" s="80"/>
      <c r="BB40265" s="80"/>
    </row>
    <row r="40266" spans="9:54" x14ac:dyDescent="0.25">
      <c r="I40266" s="80"/>
      <c r="AX40266" s="80"/>
      <c r="AY40266" s="80"/>
      <c r="AZ40266" s="80"/>
      <c r="BA40266" s="80"/>
      <c r="BB40266" s="80"/>
    </row>
    <row r="40267" spans="9:54" x14ac:dyDescent="0.25">
      <c r="I40267" s="80"/>
      <c r="AX40267" s="80"/>
      <c r="AY40267" s="80"/>
      <c r="AZ40267" s="80"/>
      <c r="BA40267" s="80"/>
      <c r="BB40267" s="80"/>
    </row>
    <row r="40268" spans="9:54" x14ac:dyDescent="0.25">
      <c r="I40268" s="80"/>
      <c r="AX40268" s="80"/>
      <c r="AY40268" s="80"/>
      <c r="AZ40268" s="80"/>
      <c r="BA40268" s="80"/>
      <c r="BB40268" s="80"/>
    </row>
    <row r="40269" spans="9:54" x14ac:dyDescent="0.25">
      <c r="I40269" s="80"/>
      <c r="AX40269" s="80"/>
      <c r="AY40269" s="80"/>
      <c r="AZ40269" s="80"/>
      <c r="BA40269" s="80"/>
      <c r="BB40269" s="80"/>
    </row>
    <row r="40270" spans="9:54" x14ac:dyDescent="0.25">
      <c r="I40270" s="80"/>
      <c r="AX40270" s="80"/>
      <c r="AY40270" s="80"/>
      <c r="AZ40270" s="80"/>
      <c r="BA40270" s="80"/>
      <c r="BB40270" s="80"/>
    </row>
    <row r="40271" spans="9:54" x14ac:dyDescent="0.25">
      <c r="I40271" s="80"/>
      <c r="AX40271" s="80"/>
      <c r="AY40271" s="80"/>
      <c r="AZ40271" s="80"/>
      <c r="BA40271" s="80"/>
      <c r="BB40271" s="80"/>
    </row>
    <row r="40272" spans="9:54" x14ac:dyDescent="0.25">
      <c r="I40272" s="80"/>
      <c r="AX40272" s="80"/>
      <c r="AY40272" s="80"/>
      <c r="AZ40272" s="80"/>
      <c r="BA40272" s="80"/>
      <c r="BB40272" s="80"/>
    </row>
    <row r="40273" spans="9:54" x14ac:dyDescent="0.25">
      <c r="I40273" s="80"/>
      <c r="AX40273" s="80"/>
      <c r="AY40273" s="80"/>
      <c r="AZ40273" s="80"/>
      <c r="BA40273" s="80"/>
      <c r="BB40273" s="80"/>
    </row>
    <row r="40274" spans="9:54" x14ac:dyDescent="0.25">
      <c r="I40274" s="80"/>
      <c r="AX40274" s="80"/>
      <c r="AY40274" s="80"/>
      <c r="AZ40274" s="80"/>
      <c r="BA40274" s="80"/>
      <c r="BB40274" s="80"/>
    </row>
    <row r="40275" spans="9:54" x14ac:dyDescent="0.25">
      <c r="I40275" s="80"/>
      <c r="AX40275" s="80"/>
      <c r="AY40275" s="80"/>
      <c r="AZ40275" s="80"/>
      <c r="BA40275" s="80"/>
      <c r="BB40275" s="80"/>
    </row>
    <row r="40276" spans="9:54" x14ac:dyDescent="0.25">
      <c r="I40276" s="80"/>
      <c r="AX40276" s="80"/>
      <c r="AY40276" s="80"/>
      <c r="AZ40276" s="80"/>
      <c r="BA40276" s="80"/>
      <c r="BB40276" s="80"/>
    </row>
    <row r="40277" spans="9:54" x14ac:dyDescent="0.25">
      <c r="I40277" s="80"/>
      <c r="AX40277" s="80"/>
      <c r="AY40277" s="80"/>
      <c r="AZ40277" s="80"/>
      <c r="BA40277" s="80"/>
      <c r="BB40277" s="80"/>
    </row>
    <row r="40278" spans="9:54" x14ac:dyDescent="0.25">
      <c r="I40278" s="80"/>
      <c r="AX40278" s="80"/>
      <c r="AY40278" s="80"/>
      <c r="AZ40278" s="80"/>
      <c r="BA40278" s="80"/>
      <c r="BB40278" s="80"/>
    </row>
    <row r="40279" spans="9:54" x14ac:dyDescent="0.25">
      <c r="I40279" s="80"/>
      <c r="AX40279" s="80"/>
      <c r="AY40279" s="80"/>
      <c r="AZ40279" s="80"/>
      <c r="BA40279" s="80"/>
      <c r="BB40279" s="80"/>
    </row>
    <row r="40280" spans="9:54" x14ac:dyDescent="0.25">
      <c r="I40280" s="80"/>
      <c r="AX40280" s="80"/>
      <c r="AY40280" s="80"/>
      <c r="AZ40280" s="80"/>
      <c r="BA40280" s="80"/>
      <c r="BB40280" s="80"/>
    </row>
    <row r="40281" spans="9:54" x14ac:dyDescent="0.25">
      <c r="I40281" s="80"/>
      <c r="AX40281" s="80"/>
      <c r="AY40281" s="80"/>
      <c r="AZ40281" s="80"/>
      <c r="BA40281" s="80"/>
      <c r="BB40281" s="80"/>
    </row>
    <row r="40282" spans="9:54" x14ac:dyDescent="0.25">
      <c r="I40282" s="80"/>
      <c r="AX40282" s="80"/>
      <c r="AY40282" s="80"/>
      <c r="AZ40282" s="80"/>
      <c r="BA40282" s="80"/>
      <c r="BB40282" s="80"/>
    </row>
    <row r="40283" spans="9:54" x14ac:dyDescent="0.25">
      <c r="I40283" s="80"/>
      <c r="AX40283" s="80"/>
      <c r="AY40283" s="80"/>
      <c r="AZ40283" s="80"/>
      <c r="BA40283" s="80"/>
      <c r="BB40283" s="80"/>
    </row>
    <row r="40284" spans="9:54" x14ac:dyDescent="0.25">
      <c r="I40284" s="80"/>
      <c r="AX40284" s="80"/>
      <c r="AY40284" s="80"/>
      <c r="AZ40284" s="80"/>
      <c r="BA40284" s="80"/>
      <c r="BB40284" s="80"/>
    </row>
    <row r="40285" spans="9:54" x14ac:dyDescent="0.25">
      <c r="I40285" s="80"/>
      <c r="AX40285" s="80"/>
      <c r="AY40285" s="80"/>
      <c r="AZ40285" s="80"/>
      <c r="BA40285" s="80"/>
      <c r="BB40285" s="80"/>
    </row>
    <row r="40286" spans="9:54" x14ac:dyDescent="0.25">
      <c r="I40286" s="80"/>
      <c r="AX40286" s="80"/>
      <c r="AY40286" s="80"/>
      <c r="AZ40286" s="80"/>
      <c r="BA40286" s="80"/>
      <c r="BB40286" s="80"/>
    </row>
    <row r="40287" spans="9:54" x14ac:dyDescent="0.25">
      <c r="I40287" s="80"/>
      <c r="AX40287" s="80"/>
      <c r="AY40287" s="80"/>
      <c r="AZ40287" s="80"/>
      <c r="BA40287" s="80"/>
      <c r="BB40287" s="80"/>
    </row>
    <row r="40288" spans="9:54" x14ac:dyDescent="0.25">
      <c r="I40288" s="80"/>
      <c r="AX40288" s="80"/>
      <c r="AY40288" s="80"/>
      <c r="AZ40288" s="80"/>
      <c r="BA40288" s="80"/>
      <c r="BB40288" s="80"/>
    </row>
    <row r="40289" spans="9:54" x14ac:dyDescent="0.25">
      <c r="I40289" s="80"/>
      <c r="AX40289" s="80"/>
      <c r="AY40289" s="80"/>
      <c r="AZ40289" s="80"/>
      <c r="BA40289" s="80"/>
      <c r="BB40289" s="80"/>
    </row>
    <row r="40290" spans="9:54" x14ac:dyDescent="0.25">
      <c r="I40290" s="80"/>
      <c r="AX40290" s="80"/>
      <c r="AY40290" s="80"/>
      <c r="AZ40290" s="80"/>
      <c r="BA40290" s="80"/>
      <c r="BB40290" s="80"/>
    </row>
    <row r="40291" spans="9:54" x14ac:dyDescent="0.25">
      <c r="I40291" s="80"/>
      <c r="AX40291" s="80"/>
      <c r="AY40291" s="80"/>
      <c r="AZ40291" s="80"/>
      <c r="BA40291" s="80"/>
      <c r="BB40291" s="80"/>
    </row>
    <row r="40292" spans="9:54" x14ac:dyDescent="0.25">
      <c r="I40292" s="80"/>
      <c r="AX40292" s="80"/>
      <c r="AY40292" s="80"/>
      <c r="AZ40292" s="80"/>
      <c r="BA40292" s="80"/>
      <c r="BB40292" s="80"/>
    </row>
    <row r="40293" spans="9:54" x14ac:dyDescent="0.25">
      <c r="I40293" s="80"/>
      <c r="AX40293" s="80"/>
      <c r="AY40293" s="80"/>
      <c r="AZ40293" s="80"/>
      <c r="BA40293" s="80"/>
      <c r="BB40293" s="80"/>
    </row>
    <row r="40294" spans="9:54" x14ac:dyDescent="0.25">
      <c r="I40294" s="80"/>
      <c r="AX40294" s="80"/>
      <c r="AY40294" s="80"/>
      <c r="AZ40294" s="80"/>
      <c r="BA40294" s="80"/>
      <c r="BB40294" s="80"/>
    </row>
    <row r="40295" spans="9:54" x14ac:dyDescent="0.25">
      <c r="I40295" s="80"/>
      <c r="AX40295" s="80"/>
      <c r="AY40295" s="80"/>
      <c r="AZ40295" s="80"/>
      <c r="BA40295" s="80"/>
      <c r="BB40295" s="80"/>
    </row>
    <row r="40296" spans="9:54" x14ac:dyDescent="0.25">
      <c r="I40296" s="80"/>
      <c r="AX40296" s="80"/>
      <c r="AY40296" s="80"/>
      <c r="AZ40296" s="80"/>
      <c r="BA40296" s="80"/>
      <c r="BB40296" s="80"/>
    </row>
    <row r="40297" spans="9:54" x14ac:dyDescent="0.25">
      <c r="I40297" s="80"/>
      <c r="AX40297" s="80"/>
      <c r="AY40297" s="80"/>
      <c r="AZ40297" s="80"/>
      <c r="BA40297" s="80"/>
      <c r="BB40297" s="80"/>
    </row>
    <row r="40298" spans="9:54" x14ac:dyDescent="0.25">
      <c r="I40298" s="80"/>
      <c r="AX40298" s="80"/>
      <c r="AY40298" s="80"/>
      <c r="AZ40298" s="80"/>
      <c r="BA40298" s="80"/>
      <c r="BB40298" s="80"/>
    </row>
    <row r="40299" spans="9:54" x14ac:dyDescent="0.25">
      <c r="I40299" s="80"/>
      <c r="AX40299" s="80"/>
      <c r="AY40299" s="80"/>
      <c r="AZ40299" s="80"/>
      <c r="BA40299" s="80"/>
      <c r="BB40299" s="80"/>
    </row>
    <row r="40300" spans="9:54" x14ac:dyDescent="0.25">
      <c r="I40300" s="80"/>
      <c r="AX40300" s="80"/>
      <c r="AY40300" s="80"/>
      <c r="AZ40300" s="80"/>
      <c r="BA40300" s="80"/>
      <c r="BB40300" s="80"/>
    </row>
    <row r="40301" spans="9:54" x14ac:dyDescent="0.25">
      <c r="I40301" s="80"/>
      <c r="AX40301" s="80"/>
      <c r="AY40301" s="80"/>
      <c r="AZ40301" s="80"/>
      <c r="BA40301" s="80"/>
      <c r="BB40301" s="80"/>
    </row>
    <row r="40302" spans="9:54" x14ac:dyDescent="0.25">
      <c r="I40302" s="80"/>
      <c r="AX40302" s="80"/>
      <c r="AY40302" s="80"/>
      <c r="AZ40302" s="80"/>
      <c r="BA40302" s="80"/>
      <c r="BB40302" s="80"/>
    </row>
    <row r="40303" spans="9:54" x14ac:dyDescent="0.25">
      <c r="I40303" s="80"/>
      <c r="AX40303" s="80"/>
      <c r="AY40303" s="80"/>
      <c r="AZ40303" s="80"/>
      <c r="BA40303" s="80"/>
      <c r="BB40303" s="80"/>
    </row>
    <row r="40304" spans="9:54" x14ac:dyDescent="0.25">
      <c r="I40304" s="80"/>
      <c r="AX40304" s="80"/>
      <c r="AY40304" s="80"/>
      <c r="AZ40304" s="80"/>
      <c r="BA40304" s="80"/>
      <c r="BB40304" s="80"/>
    </row>
    <row r="40305" spans="9:54" x14ac:dyDescent="0.25">
      <c r="I40305" s="80"/>
      <c r="AX40305" s="80"/>
      <c r="AY40305" s="80"/>
      <c r="AZ40305" s="80"/>
      <c r="BA40305" s="80"/>
      <c r="BB40305" s="80"/>
    </row>
    <row r="40306" spans="9:54" x14ac:dyDescent="0.25">
      <c r="I40306" s="80"/>
      <c r="AX40306" s="80"/>
      <c r="AY40306" s="80"/>
      <c r="AZ40306" s="80"/>
      <c r="BA40306" s="80"/>
      <c r="BB40306" s="80"/>
    </row>
    <row r="40307" spans="9:54" x14ac:dyDescent="0.25">
      <c r="I40307" s="80"/>
      <c r="AX40307" s="80"/>
      <c r="AY40307" s="80"/>
      <c r="AZ40307" s="80"/>
      <c r="BA40307" s="80"/>
      <c r="BB40307" s="80"/>
    </row>
    <row r="40308" spans="9:54" x14ac:dyDescent="0.25">
      <c r="I40308" s="80"/>
      <c r="AX40308" s="80"/>
      <c r="AY40308" s="80"/>
      <c r="AZ40308" s="80"/>
      <c r="BA40308" s="80"/>
      <c r="BB40308" s="80"/>
    </row>
    <row r="40309" spans="9:54" x14ac:dyDescent="0.25">
      <c r="I40309" s="80"/>
      <c r="AX40309" s="80"/>
      <c r="AY40309" s="80"/>
      <c r="AZ40309" s="80"/>
      <c r="BA40309" s="80"/>
      <c r="BB40309" s="80"/>
    </row>
    <row r="40310" spans="9:54" x14ac:dyDescent="0.25">
      <c r="I40310" s="80"/>
      <c r="AX40310" s="80"/>
      <c r="AY40310" s="80"/>
      <c r="AZ40310" s="80"/>
      <c r="BA40310" s="80"/>
      <c r="BB40310" s="80"/>
    </row>
    <row r="40311" spans="9:54" x14ac:dyDescent="0.25">
      <c r="I40311" s="80"/>
      <c r="AX40311" s="80"/>
      <c r="AY40311" s="80"/>
      <c r="AZ40311" s="80"/>
      <c r="BA40311" s="80"/>
      <c r="BB40311" s="80"/>
    </row>
    <row r="40312" spans="9:54" x14ac:dyDescent="0.25">
      <c r="I40312" s="80"/>
      <c r="AX40312" s="80"/>
      <c r="AY40312" s="80"/>
      <c r="AZ40312" s="80"/>
      <c r="BA40312" s="80"/>
      <c r="BB40312" s="80"/>
    </row>
    <row r="40313" spans="9:54" x14ac:dyDescent="0.25">
      <c r="I40313" s="80"/>
      <c r="AX40313" s="80"/>
      <c r="AY40313" s="80"/>
      <c r="AZ40313" s="80"/>
      <c r="BA40313" s="80"/>
      <c r="BB40313" s="80"/>
    </row>
    <row r="40314" spans="9:54" x14ac:dyDescent="0.25">
      <c r="I40314" s="80"/>
      <c r="AX40314" s="80"/>
      <c r="AY40314" s="80"/>
      <c r="AZ40314" s="80"/>
      <c r="BA40314" s="80"/>
      <c r="BB40314" s="80"/>
    </row>
    <row r="40315" spans="9:54" x14ac:dyDescent="0.25">
      <c r="I40315" s="80"/>
      <c r="AX40315" s="80"/>
      <c r="AY40315" s="80"/>
      <c r="AZ40315" s="80"/>
      <c r="BA40315" s="80"/>
      <c r="BB40315" s="80"/>
    </row>
    <row r="40316" spans="9:54" x14ac:dyDescent="0.25">
      <c r="I40316" s="80"/>
      <c r="AX40316" s="80"/>
      <c r="AY40316" s="80"/>
      <c r="AZ40316" s="80"/>
      <c r="BA40316" s="80"/>
      <c r="BB40316" s="80"/>
    </row>
    <row r="40317" spans="9:54" x14ac:dyDescent="0.25">
      <c r="I40317" s="80"/>
      <c r="AX40317" s="80"/>
      <c r="AY40317" s="80"/>
      <c r="AZ40317" s="80"/>
      <c r="BA40317" s="80"/>
      <c r="BB40317" s="80"/>
    </row>
    <row r="40318" spans="9:54" x14ac:dyDescent="0.25">
      <c r="I40318" s="80"/>
      <c r="AX40318" s="80"/>
      <c r="AY40318" s="80"/>
      <c r="AZ40318" s="80"/>
      <c r="BA40318" s="80"/>
      <c r="BB40318" s="80"/>
    </row>
    <row r="40319" spans="9:54" x14ac:dyDescent="0.25">
      <c r="I40319" s="80"/>
      <c r="AX40319" s="80"/>
      <c r="AY40319" s="80"/>
      <c r="AZ40319" s="80"/>
      <c r="BA40319" s="80"/>
      <c r="BB40319" s="80"/>
    </row>
    <row r="40320" spans="9:54" x14ac:dyDescent="0.25">
      <c r="I40320" s="80"/>
      <c r="AX40320" s="80"/>
      <c r="AY40320" s="80"/>
      <c r="AZ40320" s="80"/>
      <c r="BA40320" s="80"/>
      <c r="BB40320" s="80"/>
    </row>
    <row r="40321" spans="9:54" x14ac:dyDescent="0.25">
      <c r="I40321" s="80"/>
      <c r="AX40321" s="80"/>
      <c r="AY40321" s="80"/>
      <c r="AZ40321" s="80"/>
      <c r="BA40321" s="80"/>
      <c r="BB40321" s="80"/>
    </row>
    <row r="40322" spans="9:54" x14ac:dyDescent="0.25">
      <c r="I40322" s="80"/>
      <c r="AX40322" s="80"/>
      <c r="AY40322" s="80"/>
      <c r="AZ40322" s="80"/>
      <c r="BA40322" s="80"/>
      <c r="BB40322" s="80"/>
    </row>
    <row r="40323" spans="9:54" x14ac:dyDescent="0.25">
      <c r="I40323" s="80"/>
      <c r="AX40323" s="80"/>
      <c r="AY40323" s="80"/>
      <c r="AZ40323" s="80"/>
      <c r="BA40323" s="80"/>
      <c r="BB40323" s="80"/>
    </row>
    <row r="40324" spans="9:54" x14ac:dyDescent="0.25">
      <c r="I40324" s="80"/>
      <c r="AX40324" s="80"/>
      <c r="AY40324" s="80"/>
      <c r="AZ40324" s="80"/>
      <c r="BA40324" s="80"/>
      <c r="BB40324" s="80"/>
    </row>
    <row r="40325" spans="9:54" x14ac:dyDescent="0.25">
      <c r="I40325" s="80"/>
      <c r="AX40325" s="80"/>
      <c r="AY40325" s="80"/>
      <c r="AZ40325" s="80"/>
      <c r="BA40325" s="80"/>
      <c r="BB40325" s="80"/>
    </row>
    <row r="40326" spans="9:54" x14ac:dyDescent="0.25">
      <c r="I40326" s="80"/>
      <c r="AX40326" s="80"/>
      <c r="AY40326" s="80"/>
      <c r="AZ40326" s="80"/>
      <c r="BA40326" s="80"/>
      <c r="BB40326" s="80"/>
    </row>
    <row r="40327" spans="9:54" x14ac:dyDescent="0.25">
      <c r="I40327" s="80"/>
      <c r="AX40327" s="80"/>
      <c r="AY40327" s="80"/>
      <c r="AZ40327" s="80"/>
      <c r="BA40327" s="80"/>
      <c r="BB40327" s="80"/>
    </row>
    <row r="40328" spans="9:54" x14ac:dyDescent="0.25">
      <c r="I40328" s="80"/>
      <c r="AX40328" s="80"/>
      <c r="AY40328" s="80"/>
      <c r="AZ40328" s="80"/>
      <c r="BA40328" s="80"/>
      <c r="BB40328" s="80"/>
    </row>
    <row r="40329" spans="9:54" x14ac:dyDescent="0.25">
      <c r="I40329" s="80"/>
      <c r="AX40329" s="80"/>
      <c r="AY40329" s="80"/>
      <c r="AZ40329" s="80"/>
      <c r="BA40329" s="80"/>
      <c r="BB40329" s="80"/>
    </row>
    <row r="40330" spans="9:54" x14ac:dyDescent="0.25">
      <c r="I40330" s="80"/>
      <c r="AX40330" s="80"/>
      <c r="AY40330" s="80"/>
      <c r="AZ40330" s="80"/>
      <c r="BA40330" s="80"/>
      <c r="BB40330" s="80"/>
    </row>
    <row r="40331" spans="9:54" x14ac:dyDescent="0.25">
      <c r="I40331" s="80"/>
      <c r="AX40331" s="80"/>
      <c r="AY40331" s="80"/>
      <c r="AZ40331" s="80"/>
      <c r="BA40331" s="80"/>
      <c r="BB40331" s="80"/>
    </row>
    <row r="40332" spans="9:54" x14ac:dyDescent="0.25">
      <c r="I40332" s="80"/>
      <c r="AX40332" s="80"/>
      <c r="AY40332" s="80"/>
      <c r="AZ40332" s="80"/>
      <c r="BA40332" s="80"/>
      <c r="BB40332" s="80"/>
    </row>
    <row r="40333" spans="9:54" x14ac:dyDescent="0.25">
      <c r="I40333" s="80"/>
      <c r="AX40333" s="80"/>
      <c r="AY40333" s="80"/>
      <c r="AZ40333" s="80"/>
      <c r="BA40333" s="80"/>
      <c r="BB40333" s="80"/>
    </row>
    <row r="40334" spans="9:54" x14ac:dyDescent="0.25">
      <c r="I40334" s="80"/>
      <c r="AX40334" s="80"/>
      <c r="AY40334" s="80"/>
      <c r="AZ40334" s="80"/>
      <c r="BA40334" s="80"/>
      <c r="BB40334" s="80"/>
    </row>
    <row r="40335" spans="9:54" x14ac:dyDescent="0.25">
      <c r="I40335" s="80"/>
      <c r="AX40335" s="80"/>
      <c r="AY40335" s="80"/>
      <c r="AZ40335" s="80"/>
      <c r="BA40335" s="80"/>
      <c r="BB40335" s="80"/>
    </row>
    <row r="40336" spans="9:54" x14ac:dyDescent="0.25">
      <c r="I40336" s="80"/>
      <c r="AX40336" s="80"/>
      <c r="AY40336" s="80"/>
      <c r="AZ40336" s="80"/>
      <c r="BA40336" s="80"/>
      <c r="BB40336" s="80"/>
    </row>
    <row r="40337" spans="9:54" x14ac:dyDescent="0.25">
      <c r="I40337" s="80"/>
      <c r="AX40337" s="80"/>
      <c r="AY40337" s="80"/>
      <c r="AZ40337" s="80"/>
      <c r="BA40337" s="80"/>
      <c r="BB40337" s="80"/>
    </row>
    <row r="40338" spans="9:54" x14ac:dyDescent="0.25">
      <c r="I40338" s="80"/>
      <c r="AX40338" s="80"/>
      <c r="AY40338" s="80"/>
      <c r="AZ40338" s="80"/>
      <c r="BA40338" s="80"/>
      <c r="BB40338" s="80"/>
    </row>
    <row r="40339" spans="9:54" x14ac:dyDescent="0.25">
      <c r="I40339" s="80"/>
      <c r="AX40339" s="80"/>
      <c r="AY40339" s="80"/>
      <c r="AZ40339" s="80"/>
      <c r="BA40339" s="80"/>
      <c r="BB40339" s="80"/>
    </row>
    <row r="40340" spans="9:54" x14ac:dyDescent="0.25">
      <c r="I40340" s="80"/>
      <c r="AX40340" s="80"/>
      <c r="AY40340" s="80"/>
      <c r="AZ40340" s="80"/>
      <c r="BA40340" s="80"/>
      <c r="BB40340" s="80"/>
    </row>
    <row r="40341" spans="9:54" x14ac:dyDescent="0.25">
      <c r="I40341" s="80"/>
      <c r="AX40341" s="80"/>
      <c r="AY40341" s="80"/>
      <c r="AZ40341" s="80"/>
      <c r="BA40341" s="80"/>
      <c r="BB40341" s="80"/>
    </row>
    <row r="40342" spans="9:54" x14ac:dyDescent="0.25">
      <c r="I40342" s="80"/>
      <c r="AX40342" s="80"/>
      <c r="AY40342" s="80"/>
      <c r="AZ40342" s="80"/>
      <c r="BA40342" s="80"/>
      <c r="BB40342" s="80"/>
    </row>
    <row r="40343" spans="9:54" x14ac:dyDescent="0.25">
      <c r="I40343" s="80"/>
      <c r="AX40343" s="80"/>
      <c r="AY40343" s="80"/>
      <c r="AZ40343" s="80"/>
      <c r="BA40343" s="80"/>
      <c r="BB40343" s="80"/>
    </row>
    <row r="40344" spans="9:54" x14ac:dyDescent="0.25">
      <c r="I40344" s="80"/>
      <c r="AX40344" s="80"/>
      <c r="AY40344" s="80"/>
      <c r="AZ40344" s="80"/>
      <c r="BA40344" s="80"/>
      <c r="BB40344" s="80"/>
    </row>
    <row r="40345" spans="9:54" x14ac:dyDescent="0.25">
      <c r="I40345" s="80"/>
      <c r="AX40345" s="80"/>
      <c r="AY40345" s="80"/>
      <c r="AZ40345" s="80"/>
      <c r="BA40345" s="80"/>
      <c r="BB40345" s="80"/>
    </row>
    <row r="40346" spans="9:54" x14ac:dyDescent="0.25">
      <c r="I40346" s="80"/>
      <c r="AX40346" s="80"/>
      <c r="AY40346" s="80"/>
      <c r="AZ40346" s="80"/>
      <c r="BA40346" s="80"/>
      <c r="BB40346" s="80"/>
    </row>
    <row r="40347" spans="9:54" x14ac:dyDescent="0.25">
      <c r="I40347" s="80"/>
      <c r="AX40347" s="80"/>
      <c r="AY40347" s="80"/>
      <c r="AZ40347" s="80"/>
      <c r="BA40347" s="80"/>
      <c r="BB40347" s="80"/>
    </row>
    <row r="40348" spans="9:54" x14ac:dyDescent="0.25">
      <c r="I40348" s="80"/>
      <c r="AX40348" s="80"/>
      <c r="AY40348" s="80"/>
      <c r="AZ40348" s="80"/>
      <c r="BA40348" s="80"/>
      <c r="BB40348" s="80"/>
    </row>
    <row r="40349" spans="9:54" x14ac:dyDescent="0.25">
      <c r="I40349" s="80"/>
      <c r="AX40349" s="80"/>
      <c r="AY40349" s="80"/>
      <c r="AZ40349" s="80"/>
      <c r="BA40349" s="80"/>
      <c r="BB40349" s="80"/>
    </row>
    <row r="40350" spans="9:54" x14ac:dyDescent="0.25">
      <c r="I40350" s="80"/>
      <c r="AX40350" s="80"/>
      <c r="AY40350" s="80"/>
      <c r="AZ40350" s="80"/>
      <c r="BA40350" s="80"/>
      <c r="BB40350" s="80"/>
    </row>
    <row r="40351" spans="9:54" x14ac:dyDescent="0.25">
      <c r="I40351" s="80"/>
      <c r="AX40351" s="80"/>
      <c r="AY40351" s="80"/>
      <c r="AZ40351" s="80"/>
      <c r="BA40351" s="80"/>
      <c r="BB40351" s="80"/>
    </row>
    <row r="40352" spans="9:54" x14ac:dyDescent="0.25">
      <c r="I40352" s="80"/>
      <c r="AX40352" s="80"/>
      <c r="AY40352" s="80"/>
      <c r="AZ40352" s="80"/>
      <c r="BA40352" s="80"/>
      <c r="BB40352" s="80"/>
    </row>
    <row r="40353" spans="9:54" x14ac:dyDescent="0.25">
      <c r="I40353" s="80"/>
      <c r="AX40353" s="80"/>
      <c r="AY40353" s="80"/>
      <c r="AZ40353" s="80"/>
      <c r="BA40353" s="80"/>
      <c r="BB40353" s="80"/>
    </row>
    <row r="40354" spans="9:54" x14ac:dyDescent="0.25">
      <c r="I40354" s="80"/>
      <c r="AX40354" s="80"/>
      <c r="AY40354" s="80"/>
      <c r="AZ40354" s="80"/>
      <c r="BA40354" s="80"/>
      <c r="BB40354" s="80"/>
    </row>
    <row r="40355" spans="9:54" x14ac:dyDescent="0.25">
      <c r="I40355" s="80"/>
      <c r="AX40355" s="80"/>
      <c r="AY40355" s="80"/>
      <c r="AZ40355" s="80"/>
      <c r="BA40355" s="80"/>
      <c r="BB40355" s="80"/>
    </row>
    <row r="40356" spans="9:54" x14ac:dyDescent="0.25">
      <c r="I40356" s="80"/>
      <c r="AX40356" s="80"/>
      <c r="AY40356" s="80"/>
      <c r="AZ40356" s="80"/>
      <c r="BA40356" s="80"/>
      <c r="BB40356" s="80"/>
    </row>
    <row r="40357" spans="9:54" x14ac:dyDescent="0.25">
      <c r="I40357" s="80"/>
      <c r="AX40357" s="80"/>
      <c r="AY40357" s="80"/>
      <c r="AZ40357" s="80"/>
      <c r="BA40357" s="80"/>
      <c r="BB40357" s="80"/>
    </row>
    <row r="40358" spans="9:54" x14ac:dyDescent="0.25">
      <c r="I40358" s="80"/>
      <c r="AX40358" s="80"/>
      <c r="AY40358" s="80"/>
      <c r="AZ40358" s="80"/>
      <c r="BA40358" s="80"/>
      <c r="BB40358" s="80"/>
    </row>
    <row r="40359" spans="9:54" x14ac:dyDescent="0.25">
      <c r="I40359" s="80"/>
      <c r="AX40359" s="80"/>
      <c r="AY40359" s="80"/>
      <c r="AZ40359" s="80"/>
      <c r="BA40359" s="80"/>
      <c r="BB40359" s="80"/>
    </row>
    <row r="40360" spans="9:54" x14ac:dyDescent="0.25">
      <c r="I40360" s="80"/>
      <c r="AX40360" s="80"/>
      <c r="AY40360" s="80"/>
      <c r="AZ40360" s="80"/>
      <c r="BA40360" s="80"/>
      <c r="BB40360" s="80"/>
    </row>
    <row r="40361" spans="9:54" x14ac:dyDescent="0.25">
      <c r="I40361" s="80"/>
      <c r="AX40361" s="80"/>
      <c r="AY40361" s="80"/>
      <c r="AZ40361" s="80"/>
      <c r="BA40361" s="80"/>
      <c r="BB40361" s="80"/>
    </row>
    <row r="40362" spans="9:54" x14ac:dyDescent="0.25">
      <c r="I40362" s="80"/>
      <c r="AX40362" s="80"/>
      <c r="AY40362" s="80"/>
      <c r="AZ40362" s="80"/>
      <c r="BA40362" s="80"/>
      <c r="BB40362" s="80"/>
    </row>
    <row r="40363" spans="9:54" x14ac:dyDescent="0.25">
      <c r="I40363" s="80"/>
      <c r="AX40363" s="80"/>
      <c r="AY40363" s="80"/>
      <c r="AZ40363" s="80"/>
      <c r="BA40363" s="80"/>
      <c r="BB40363" s="80"/>
    </row>
    <row r="40364" spans="9:54" x14ac:dyDescent="0.25">
      <c r="I40364" s="80"/>
      <c r="AX40364" s="80"/>
      <c r="AY40364" s="80"/>
      <c r="AZ40364" s="80"/>
      <c r="BA40364" s="80"/>
      <c r="BB40364" s="80"/>
    </row>
    <row r="40365" spans="9:54" x14ac:dyDescent="0.25">
      <c r="I40365" s="80"/>
      <c r="AX40365" s="80"/>
      <c r="AY40365" s="80"/>
      <c r="AZ40365" s="80"/>
      <c r="BA40365" s="80"/>
      <c r="BB40365" s="80"/>
    </row>
    <row r="40366" spans="9:54" x14ac:dyDescent="0.25">
      <c r="I40366" s="80"/>
      <c r="AX40366" s="80"/>
      <c r="AY40366" s="80"/>
      <c r="AZ40366" s="80"/>
      <c r="BA40366" s="80"/>
      <c r="BB40366" s="80"/>
    </row>
    <row r="40367" spans="9:54" x14ac:dyDescent="0.25">
      <c r="I40367" s="80"/>
      <c r="AX40367" s="80"/>
      <c r="AY40367" s="80"/>
      <c r="AZ40367" s="80"/>
      <c r="BA40367" s="80"/>
      <c r="BB40367" s="80"/>
    </row>
    <row r="40368" spans="9:54" x14ac:dyDescent="0.25">
      <c r="I40368" s="80"/>
      <c r="AX40368" s="80"/>
      <c r="AY40368" s="80"/>
      <c r="AZ40368" s="80"/>
      <c r="BA40368" s="80"/>
      <c r="BB40368" s="80"/>
    </row>
    <row r="40369" spans="9:54" x14ac:dyDescent="0.25">
      <c r="I40369" s="80"/>
      <c r="AX40369" s="80"/>
      <c r="AY40369" s="80"/>
      <c r="AZ40369" s="80"/>
      <c r="BA40369" s="80"/>
      <c r="BB40369" s="80"/>
    </row>
    <row r="40370" spans="9:54" x14ac:dyDescent="0.25">
      <c r="I40370" s="80"/>
      <c r="AX40370" s="80"/>
      <c r="AY40370" s="80"/>
      <c r="AZ40370" s="80"/>
      <c r="BA40370" s="80"/>
      <c r="BB40370" s="80"/>
    </row>
    <row r="40371" spans="9:54" x14ac:dyDescent="0.25">
      <c r="I40371" s="80"/>
      <c r="AX40371" s="80"/>
      <c r="AY40371" s="80"/>
      <c r="AZ40371" s="80"/>
      <c r="BA40371" s="80"/>
      <c r="BB40371" s="80"/>
    </row>
    <row r="40372" spans="9:54" x14ac:dyDescent="0.25">
      <c r="I40372" s="80"/>
      <c r="AX40372" s="80"/>
      <c r="AY40372" s="80"/>
      <c r="AZ40372" s="80"/>
      <c r="BA40372" s="80"/>
      <c r="BB40372" s="80"/>
    </row>
    <row r="40373" spans="9:54" x14ac:dyDescent="0.25">
      <c r="I40373" s="80"/>
      <c r="AX40373" s="80"/>
      <c r="AY40373" s="80"/>
      <c r="AZ40373" s="80"/>
      <c r="BA40373" s="80"/>
      <c r="BB40373" s="80"/>
    </row>
    <row r="40374" spans="9:54" x14ac:dyDescent="0.25">
      <c r="I40374" s="80"/>
      <c r="AX40374" s="80"/>
      <c r="AY40374" s="80"/>
      <c r="AZ40374" s="80"/>
      <c r="BA40374" s="80"/>
      <c r="BB40374" s="80"/>
    </row>
    <row r="40375" spans="9:54" x14ac:dyDescent="0.25">
      <c r="I40375" s="80"/>
      <c r="AX40375" s="80"/>
      <c r="AY40375" s="80"/>
      <c r="AZ40375" s="80"/>
      <c r="BA40375" s="80"/>
      <c r="BB40375" s="80"/>
    </row>
    <row r="40376" spans="9:54" x14ac:dyDescent="0.25">
      <c r="I40376" s="80"/>
      <c r="AX40376" s="80"/>
      <c r="AY40376" s="80"/>
      <c r="AZ40376" s="80"/>
      <c r="BA40376" s="80"/>
      <c r="BB40376" s="80"/>
    </row>
    <row r="40377" spans="9:54" x14ac:dyDescent="0.25">
      <c r="I40377" s="80"/>
      <c r="AX40377" s="80"/>
      <c r="AY40377" s="80"/>
      <c r="AZ40377" s="80"/>
      <c r="BA40377" s="80"/>
      <c r="BB40377" s="80"/>
    </row>
    <row r="40378" spans="9:54" x14ac:dyDescent="0.25">
      <c r="I40378" s="80"/>
      <c r="AX40378" s="80"/>
      <c r="AY40378" s="80"/>
      <c r="AZ40378" s="80"/>
      <c r="BA40378" s="80"/>
      <c r="BB40378" s="80"/>
    </row>
    <row r="40379" spans="9:54" x14ac:dyDescent="0.25">
      <c r="I40379" s="80"/>
      <c r="AX40379" s="80"/>
      <c r="AY40379" s="80"/>
      <c r="AZ40379" s="80"/>
      <c r="BA40379" s="80"/>
      <c r="BB40379" s="80"/>
    </row>
    <row r="40380" spans="9:54" x14ac:dyDescent="0.25">
      <c r="I40380" s="80"/>
      <c r="AX40380" s="80"/>
      <c r="AY40380" s="80"/>
      <c r="AZ40380" s="80"/>
      <c r="BA40380" s="80"/>
      <c r="BB40380" s="80"/>
    </row>
    <row r="40381" spans="9:54" x14ac:dyDescent="0.25">
      <c r="I40381" s="80"/>
      <c r="AX40381" s="80"/>
      <c r="AY40381" s="80"/>
      <c r="AZ40381" s="80"/>
      <c r="BA40381" s="80"/>
      <c r="BB40381" s="80"/>
    </row>
    <row r="40382" spans="9:54" x14ac:dyDescent="0.25">
      <c r="I40382" s="80"/>
      <c r="AX40382" s="80"/>
      <c r="AY40382" s="80"/>
      <c r="AZ40382" s="80"/>
      <c r="BA40382" s="80"/>
      <c r="BB40382" s="80"/>
    </row>
    <row r="40383" spans="9:54" x14ac:dyDescent="0.25">
      <c r="I40383" s="80"/>
      <c r="AX40383" s="80"/>
      <c r="AY40383" s="80"/>
      <c r="AZ40383" s="80"/>
      <c r="BA40383" s="80"/>
      <c r="BB40383" s="80"/>
    </row>
    <row r="40384" spans="9:54" x14ac:dyDescent="0.25">
      <c r="I40384" s="80"/>
      <c r="AX40384" s="80"/>
      <c r="AY40384" s="80"/>
      <c r="AZ40384" s="80"/>
      <c r="BA40384" s="80"/>
      <c r="BB40384" s="80"/>
    </row>
    <row r="40385" spans="9:54" x14ac:dyDescent="0.25">
      <c r="I40385" s="80"/>
      <c r="AX40385" s="80"/>
      <c r="AY40385" s="80"/>
      <c r="AZ40385" s="80"/>
      <c r="BA40385" s="80"/>
      <c r="BB40385" s="80"/>
    </row>
    <row r="40386" spans="9:54" x14ac:dyDescent="0.25">
      <c r="I40386" s="80"/>
      <c r="AX40386" s="80"/>
      <c r="AY40386" s="80"/>
      <c r="AZ40386" s="80"/>
      <c r="BA40386" s="80"/>
      <c r="BB40386" s="80"/>
    </row>
    <row r="40387" spans="9:54" x14ac:dyDescent="0.25">
      <c r="I40387" s="80"/>
      <c r="AX40387" s="80"/>
      <c r="AY40387" s="80"/>
      <c r="AZ40387" s="80"/>
      <c r="BA40387" s="80"/>
      <c r="BB40387" s="80"/>
    </row>
    <row r="40388" spans="9:54" x14ac:dyDescent="0.25">
      <c r="I40388" s="80"/>
      <c r="AX40388" s="80"/>
      <c r="AY40388" s="80"/>
      <c r="AZ40388" s="80"/>
      <c r="BA40388" s="80"/>
      <c r="BB40388" s="80"/>
    </row>
    <row r="40389" spans="9:54" x14ac:dyDescent="0.25">
      <c r="I40389" s="80"/>
      <c r="AX40389" s="80"/>
      <c r="AY40389" s="80"/>
      <c r="AZ40389" s="80"/>
      <c r="BA40389" s="80"/>
      <c r="BB40389" s="80"/>
    </row>
    <row r="40390" spans="9:54" x14ac:dyDescent="0.25">
      <c r="I40390" s="80"/>
      <c r="AX40390" s="80"/>
      <c r="AY40390" s="80"/>
      <c r="AZ40390" s="80"/>
      <c r="BA40390" s="80"/>
      <c r="BB40390" s="80"/>
    </row>
    <row r="40391" spans="9:54" x14ac:dyDescent="0.25">
      <c r="I40391" s="80"/>
      <c r="AX40391" s="80"/>
      <c r="AY40391" s="80"/>
      <c r="AZ40391" s="80"/>
      <c r="BA40391" s="80"/>
      <c r="BB40391" s="80"/>
    </row>
    <row r="40392" spans="9:54" x14ac:dyDescent="0.25">
      <c r="I40392" s="80"/>
      <c r="AX40392" s="80"/>
      <c r="AY40392" s="80"/>
      <c r="AZ40392" s="80"/>
      <c r="BA40392" s="80"/>
      <c r="BB40392" s="80"/>
    </row>
    <row r="40393" spans="9:54" x14ac:dyDescent="0.25">
      <c r="I40393" s="80"/>
      <c r="AX40393" s="80"/>
      <c r="AY40393" s="80"/>
      <c r="AZ40393" s="80"/>
      <c r="BA40393" s="80"/>
      <c r="BB40393" s="80"/>
    </row>
    <row r="40394" spans="9:54" x14ac:dyDescent="0.25">
      <c r="I40394" s="80"/>
      <c r="AX40394" s="80"/>
      <c r="AY40394" s="80"/>
      <c r="AZ40394" s="80"/>
      <c r="BA40394" s="80"/>
      <c r="BB40394" s="80"/>
    </row>
    <row r="40395" spans="9:54" x14ac:dyDescent="0.25">
      <c r="I40395" s="80"/>
      <c r="AX40395" s="80"/>
      <c r="AY40395" s="80"/>
      <c r="AZ40395" s="80"/>
      <c r="BA40395" s="80"/>
      <c r="BB40395" s="80"/>
    </row>
    <row r="40396" spans="9:54" x14ac:dyDescent="0.25">
      <c r="I40396" s="80"/>
      <c r="AX40396" s="80"/>
      <c r="AY40396" s="80"/>
      <c r="AZ40396" s="80"/>
      <c r="BA40396" s="80"/>
      <c r="BB40396" s="80"/>
    </row>
    <row r="40397" spans="9:54" x14ac:dyDescent="0.25">
      <c r="I40397" s="80"/>
      <c r="AX40397" s="80"/>
      <c r="AY40397" s="80"/>
      <c r="AZ40397" s="80"/>
      <c r="BA40397" s="80"/>
      <c r="BB40397" s="80"/>
    </row>
    <row r="40398" spans="9:54" x14ac:dyDescent="0.25">
      <c r="I40398" s="80"/>
      <c r="AX40398" s="80"/>
      <c r="AY40398" s="80"/>
      <c r="AZ40398" s="80"/>
      <c r="BA40398" s="80"/>
      <c r="BB40398" s="80"/>
    </row>
    <row r="40399" spans="9:54" x14ac:dyDescent="0.25">
      <c r="I40399" s="80"/>
      <c r="AX40399" s="80"/>
      <c r="AY40399" s="80"/>
      <c r="AZ40399" s="80"/>
      <c r="BA40399" s="80"/>
      <c r="BB40399" s="80"/>
    </row>
    <row r="40400" spans="9:54" x14ac:dyDescent="0.25">
      <c r="I40400" s="80"/>
      <c r="AX40400" s="80"/>
      <c r="AY40400" s="80"/>
      <c r="AZ40400" s="80"/>
      <c r="BA40400" s="80"/>
      <c r="BB40400" s="80"/>
    </row>
    <row r="40401" spans="9:54" x14ac:dyDescent="0.25">
      <c r="I40401" s="80"/>
      <c r="AX40401" s="80"/>
      <c r="AY40401" s="80"/>
      <c r="AZ40401" s="80"/>
      <c r="BA40401" s="80"/>
      <c r="BB40401" s="80"/>
    </row>
    <row r="40402" spans="9:54" x14ac:dyDescent="0.25">
      <c r="I40402" s="80"/>
      <c r="AX40402" s="80"/>
      <c r="AY40402" s="80"/>
      <c r="AZ40402" s="80"/>
      <c r="BA40402" s="80"/>
      <c r="BB40402" s="80"/>
    </row>
    <row r="40403" spans="9:54" x14ac:dyDescent="0.25">
      <c r="I40403" s="80"/>
      <c r="AX40403" s="80"/>
      <c r="AY40403" s="80"/>
      <c r="AZ40403" s="80"/>
      <c r="BA40403" s="80"/>
      <c r="BB40403" s="80"/>
    </row>
    <row r="40404" spans="9:54" x14ac:dyDescent="0.25">
      <c r="I40404" s="80"/>
      <c r="AX40404" s="80"/>
      <c r="AY40404" s="80"/>
      <c r="AZ40404" s="80"/>
      <c r="BA40404" s="80"/>
      <c r="BB40404" s="80"/>
    </row>
    <row r="40405" spans="9:54" x14ac:dyDescent="0.25">
      <c r="I40405" s="80"/>
      <c r="AX40405" s="80"/>
      <c r="AY40405" s="80"/>
      <c r="AZ40405" s="80"/>
      <c r="BA40405" s="80"/>
      <c r="BB40405" s="80"/>
    </row>
    <row r="40406" spans="9:54" x14ac:dyDescent="0.25">
      <c r="I40406" s="80"/>
      <c r="AX40406" s="80"/>
      <c r="AY40406" s="80"/>
      <c r="AZ40406" s="80"/>
      <c r="BA40406" s="80"/>
      <c r="BB40406" s="80"/>
    </row>
    <row r="40407" spans="9:54" x14ac:dyDescent="0.25">
      <c r="I40407" s="80"/>
      <c r="AX40407" s="80"/>
      <c r="AY40407" s="80"/>
      <c r="AZ40407" s="80"/>
      <c r="BA40407" s="80"/>
      <c r="BB40407" s="80"/>
    </row>
    <row r="40408" spans="9:54" x14ac:dyDescent="0.25">
      <c r="I40408" s="80"/>
      <c r="AX40408" s="80"/>
      <c r="AY40408" s="80"/>
      <c r="AZ40408" s="80"/>
      <c r="BA40408" s="80"/>
      <c r="BB40408" s="80"/>
    </row>
    <row r="40409" spans="9:54" x14ac:dyDescent="0.25">
      <c r="I40409" s="80"/>
      <c r="AX40409" s="80"/>
      <c r="AY40409" s="80"/>
      <c r="AZ40409" s="80"/>
      <c r="BA40409" s="80"/>
      <c r="BB40409" s="80"/>
    </row>
    <row r="40410" spans="9:54" x14ac:dyDescent="0.25">
      <c r="I40410" s="80"/>
      <c r="AX40410" s="80"/>
      <c r="AY40410" s="80"/>
      <c r="AZ40410" s="80"/>
      <c r="BA40410" s="80"/>
      <c r="BB40410" s="80"/>
    </row>
    <row r="40411" spans="9:54" x14ac:dyDescent="0.25">
      <c r="I40411" s="80"/>
      <c r="AX40411" s="80"/>
      <c r="AY40411" s="80"/>
      <c r="AZ40411" s="80"/>
      <c r="BA40411" s="80"/>
      <c r="BB40411" s="80"/>
    </row>
    <row r="40412" spans="9:54" x14ac:dyDescent="0.25">
      <c r="I40412" s="80"/>
      <c r="AX40412" s="80"/>
      <c r="AY40412" s="80"/>
      <c r="AZ40412" s="80"/>
      <c r="BA40412" s="80"/>
      <c r="BB40412" s="80"/>
    </row>
    <row r="40413" spans="9:54" x14ac:dyDescent="0.25">
      <c r="I40413" s="80"/>
      <c r="AX40413" s="80"/>
      <c r="AY40413" s="80"/>
      <c r="AZ40413" s="80"/>
      <c r="BA40413" s="80"/>
      <c r="BB40413" s="80"/>
    </row>
    <row r="40414" spans="9:54" x14ac:dyDescent="0.25">
      <c r="I40414" s="80"/>
      <c r="AX40414" s="80"/>
      <c r="AY40414" s="80"/>
      <c r="AZ40414" s="80"/>
      <c r="BA40414" s="80"/>
      <c r="BB40414" s="80"/>
    </row>
    <row r="40415" spans="9:54" x14ac:dyDescent="0.25">
      <c r="I40415" s="80"/>
      <c r="AX40415" s="80"/>
      <c r="AY40415" s="80"/>
      <c r="AZ40415" s="80"/>
      <c r="BA40415" s="80"/>
      <c r="BB40415" s="80"/>
    </row>
    <row r="40416" spans="9:54" x14ac:dyDescent="0.25">
      <c r="I40416" s="80"/>
      <c r="AX40416" s="80"/>
      <c r="AY40416" s="80"/>
      <c r="AZ40416" s="80"/>
      <c r="BA40416" s="80"/>
      <c r="BB40416" s="80"/>
    </row>
    <row r="40417" spans="9:54" x14ac:dyDescent="0.25">
      <c r="I40417" s="80"/>
      <c r="AX40417" s="80"/>
      <c r="AY40417" s="80"/>
      <c r="AZ40417" s="80"/>
      <c r="BA40417" s="80"/>
      <c r="BB40417" s="80"/>
    </row>
    <row r="40418" spans="9:54" x14ac:dyDescent="0.25">
      <c r="I40418" s="80"/>
      <c r="AX40418" s="80"/>
      <c r="AY40418" s="80"/>
      <c r="AZ40418" s="80"/>
      <c r="BA40418" s="80"/>
      <c r="BB40418" s="80"/>
    </row>
    <row r="40419" spans="9:54" x14ac:dyDescent="0.25">
      <c r="I40419" s="80"/>
      <c r="AX40419" s="80"/>
      <c r="AY40419" s="80"/>
      <c r="AZ40419" s="80"/>
      <c r="BA40419" s="80"/>
      <c r="BB40419" s="80"/>
    </row>
    <row r="40420" spans="9:54" x14ac:dyDescent="0.25">
      <c r="I40420" s="80"/>
      <c r="AX40420" s="80"/>
      <c r="AY40420" s="80"/>
      <c r="AZ40420" s="80"/>
      <c r="BA40420" s="80"/>
      <c r="BB40420" s="80"/>
    </row>
    <row r="40421" spans="9:54" x14ac:dyDescent="0.25">
      <c r="I40421" s="80"/>
      <c r="AX40421" s="80"/>
      <c r="AY40421" s="80"/>
      <c r="AZ40421" s="80"/>
      <c r="BA40421" s="80"/>
      <c r="BB40421" s="80"/>
    </row>
    <row r="40422" spans="9:54" x14ac:dyDescent="0.25">
      <c r="I40422" s="80"/>
      <c r="AX40422" s="80"/>
      <c r="AY40422" s="80"/>
      <c r="AZ40422" s="80"/>
      <c r="BA40422" s="80"/>
      <c r="BB40422" s="80"/>
    </row>
    <row r="40423" spans="9:54" x14ac:dyDescent="0.25">
      <c r="I40423" s="80"/>
      <c r="AX40423" s="80"/>
      <c r="AY40423" s="80"/>
      <c r="AZ40423" s="80"/>
      <c r="BA40423" s="80"/>
      <c r="BB40423" s="80"/>
    </row>
    <row r="40424" spans="9:54" x14ac:dyDescent="0.25">
      <c r="I40424" s="80"/>
      <c r="AX40424" s="80"/>
      <c r="AY40424" s="80"/>
      <c r="AZ40424" s="80"/>
      <c r="BA40424" s="80"/>
      <c r="BB40424" s="80"/>
    </row>
    <row r="40425" spans="9:54" x14ac:dyDescent="0.25">
      <c r="I40425" s="80"/>
      <c r="AX40425" s="80"/>
      <c r="AY40425" s="80"/>
      <c r="AZ40425" s="80"/>
      <c r="BA40425" s="80"/>
      <c r="BB40425" s="80"/>
    </row>
    <row r="40426" spans="9:54" x14ac:dyDescent="0.25">
      <c r="I40426" s="80"/>
      <c r="AX40426" s="80"/>
      <c r="AY40426" s="80"/>
      <c r="AZ40426" s="80"/>
      <c r="BA40426" s="80"/>
      <c r="BB40426" s="80"/>
    </row>
    <row r="40427" spans="9:54" x14ac:dyDescent="0.25">
      <c r="I40427" s="80"/>
      <c r="AX40427" s="80"/>
      <c r="AY40427" s="80"/>
      <c r="AZ40427" s="80"/>
      <c r="BA40427" s="80"/>
      <c r="BB40427" s="80"/>
    </row>
    <row r="40428" spans="9:54" x14ac:dyDescent="0.25">
      <c r="I40428" s="80"/>
      <c r="AX40428" s="80"/>
      <c r="AY40428" s="80"/>
      <c r="AZ40428" s="80"/>
      <c r="BA40428" s="80"/>
      <c r="BB40428" s="80"/>
    </row>
    <row r="40429" spans="9:54" x14ac:dyDescent="0.25">
      <c r="I40429" s="80"/>
      <c r="AX40429" s="80"/>
      <c r="AY40429" s="80"/>
      <c r="AZ40429" s="80"/>
      <c r="BA40429" s="80"/>
      <c r="BB40429" s="80"/>
    </row>
    <row r="40430" spans="9:54" x14ac:dyDescent="0.25">
      <c r="I40430" s="80"/>
      <c r="AX40430" s="80"/>
      <c r="AY40430" s="80"/>
      <c r="AZ40430" s="80"/>
      <c r="BA40430" s="80"/>
      <c r="BB40430" s="80"/>
    </row>
    <row r="40431" spans="9:54" x14ac:dyDescent="0.25">
      <c r="I40431" s="80"/>
      <c r="AX40431" s="80"/>
      <c r="AY40431" s="80"/>
      <c r="AZ40431" s="80"/>
      <c r="BA40431" s="80"/>
      <c r="BB40431" s="80"/>
    </row>
    <row r="40432" spans="9:54" x14ac:dyDescent="0.25">
      <c r="I40432" s="80"/>
      <c r="AX40432" s="80"/>
      <c r="AY40432" s="80"/>
      <c r="AZ40432" s="80"/>
      <c r="BA40432" s="80"/>
      <c r="BB40432" s="80"/>
    </row>
    <row r="40433" spans="9:54" x14ac:dyDescent="0.25">
      <c r="I40433" s="80"/>
      <c r="AX40433" s="80"/>
      <c r="AY40433" s="80"/>
      <c r="AZ40433" s="80"/>
      <c r="BA40433" s="80"/>
      <c r="BB40433" s="80"/>
    </row>
    <row r="40434" spans="9:54" x14ac:dyDescent="0.25">
      <c r="I40434" s="80"/>
      <c r="AX40434" s="80"/>
      <c r="AY40434" s="80"/>
      <c r="AZ40434" s="80"/>
      <c r="BA40434" s="80"/>
      <c r="BB40434" s="80"/>
    </row>
    <row r="40435" spans="9:54" x14ac:dyDescent="0.25">
      <c r="I40435" s="80"/>
      <c r="AX40435" s="80"/>
      <c r="AY40435" s="80"/>
      <c r="AZ40435" s="80"/>
      <c r="BA40435" s="80"/>
      <c r="BB40435" s="80"/>
    </row>
    <row r="40436" spans="9:54" x14ac:dyDescent="0.25">
      <c r="I40436" s="80"/>
      <c r="AX40436" s="80"/>
      <c r="AY40436" s="80"/>
      <c r="AZ40436" s="80"/>
      <c r="BA40436" s="80"/>
      <c r="BB40436" s="80"/>
    </row>
    <row r="40437" spans="9:54" x14ac:dyDescent="0.25">
      <c r="I40437" s="80"/>
      <c r="AX40437" s="80"/>
      <c r="AY40437" s="80"/>
      <c r="AZ40437" s="80"/>
      <c r="BA40437" s="80"/>
      <c r="BB40437" s="80"/>
    </row>
    <row r="40438" spans="9:54" x14ac:dyDescent="0.25">
      <c r="I40438" s="80"/>
      <c r="AX40438" s="80"/>
      <c r="AY40438" s="80"/>
      <c r="AZ40438" s="80"/>
      <c r="BA40438" s="80"/>
      <c r="BB40438" s="80"/>
    </row>
    <row r="40439" spans="9:54" x14ac:dyDescent="0.25">
      <c r="I40439" s="80"/>
      <c r="AX40439" s="80"/>
      <c r="AY40439" s="80"/>
      <c r="AZ40439" s="80"/>
      <c r="BA40439" s="80"/>
      <c r="BB40439" s="80"/>
    </row>
    <row r="40440" spans="9:54" x14ac:dyDescent="0.25">
      <c r="I40440" s="80"/>
      <c r="AX40440" s="80"/>
      <c r="AY40440" s="80"/>
      <c r="AZ40440" s="80"/>
      <c r="BA40440" s="80"/>
      <c r="BB40440" s="80"/>
    </row>
    <row r="40441" spans="9:54" x14ac:dyDescent="0.25">
      <c r="I40441" s="80"/>
      <c r="AX40441" s="80"/>
      <c r="AY40441" s="80"/>
      <c r="AZ40441" s="80"/>
      <c r="BA40441" s="80"/>
      <c r="BB40441" s="80"/>
    </row>
    <row r="40442" spans="9:54" x14ac:dyDescent="0.25">
      <c r="I40442" s="80"/>
      <c r="AX40442" s="80"/>
      <c r="AY40442" s="80"/>
      <c r="AZ40442" s="80"/>
      <c r="BA40442" s="80"/>
      <c r="BB40442" s="80"/>
    </row>
    <row r="40443" spans="9:54" x14ac:dyDescent="0.25">
      <c r="I40443" s="80"/>
      <c r="AX40443" s="80"/>
      <c r="AY40443" s="80"/>
      <c r="AZ40443" s="80"/>
      <c r="BA40443" s="80"/>
      <c r="BB40443" s="80"/>
    </row>
    <row r="40444" spans="9:54" x14ac:dyDescent="0.25">
      <c r="I40444" s="80"/>
      <c r="AX40444" s="80"/>
      <c r="AY40444" s="80"/>
      <c r="AZ40444" s="80"/>
      <c r="BA40444" s="80"/>
      <c r="BB40444" s="80"/>
    </row>
    <row r="40445" spans="9:54" x14ac:dyDescent="0.25">
      <c r="I40445" s="80"/>
      <c r="AX40445" s="80"/>
      <c r="AY40445" s="80"/>
      <c r="AZ40445" s="80"/>
      <c r="BA40445" s="80"/>
      <c r="BB40445" s="80"/>
    </row>
    <row r="40446" spans="9:54" x14ac:dyDescent="0.25">
      <c r="I40446" s="80"/>
      <c r="AX40446" s="80"/>
      <c r="AY40446" s="80"/>
      <c r="AZ40446" s="80"/>
      <c r="BA40446" s="80"/>
      <c r="BB40446" s="80"/>
    </row>
    <row r="40447" spans="9:54" x14ac:dyDescent="0.25">
      <c r="I40447" s="80"/>
      <c r="AX40447" s="80"/>
      <c r="AY40447" s="80"/>
      <c r="AZ40447" s="80"/>
      <c r="BA40447" s="80"/>
      <c r="BB40447" s="80"/>
    </row>
    <row r="40448" spans="9:54" x14ac:dyDescent="0.25">
      <c r="I40448" s="80"/>
      <c r="AX40448" s="80"/>
      <c r="AY40448" s="80"/>
      <c r="AZ40448" s="80"/>
      <c r="BA40448" s="80"/>
      <c r="BB40448" s="80"/>
    </row>
    <row r="40449" spans="9:54" x14ac:dyDescent="0.25">
      <c r="I40449" s="80"/>
      <c r="AX40449" s="80"/>
      <c r="AY40449" s="80"/>
      <c r="AZ40449" s="80"/>
      <c r="BA40449" s="80"/>
      <c r="BB40449" s="80"/>
    </row>
    <row r="40450" spans="9:54" x14ac:dyDescent="0.25">
      <c r="I40450" s="80"/>
      <c r="AX40450" s="80"/>
      <c r="AY40450" s="80"/>
      <c r="AZ40450" s="80"/>
      <c r="BA40450" s="80"/>
      <c r="BB40450" s="80"/>
    </row>
    <row r="40451" spans="9:54" x14ac:dyDescent="0.25">
      <c r="I40451" s="80"/>
      <c r="AX40451" s="80"/>
      <c r="AY40451" s="80"/>
      <c r="AZ40451" s="80"/>
      <c r="BA40451" s="80"/>
      <c r="BB40451" s="80"/>
    </row>
    <row r="40452" spans="9:54" x14ac:dyDescent="0.25">
      <c r="I40452" s="80"/>
      <c r="AX40452" s="80"/>
      <c r="AY40452" s="80"/>
      <c r="AZ40452" s="80"/>
      <c r="BA40452" s="80"/>
      <c r="BB40452" s="80"/>
    </row>
    <row r="40453" spans="9:54" x14ac:dyDescent="0.25">
      <c r="I40453" s="80"/>
      <c r="AX40453" s="80"/>
      <c r="AY40453" s="80"/>
      <c r="AZ40453" s="80"/>
      <c r="BA40453" s="80"/>
      <c r="BB40453" s="80"/>
    </row>
    <row r="40454" spans="9:54" x14ac:dyDescent="0.25">
      <c r="I40454" s="80"/>
      <c r="AX40454" s="80"/>
      <c r="AY40454" s="80"/>
      <c r="AZ40454" s="80"/>
      <c r="BA40454" s="80"/>
      <c r="BB40454" s="80"/>
    </row>
    <row r="40455" spans="9:54" x14ac:dyDescent="0.25">
      <c r="I40455" s="80"/>
      <c r="AX40455" s="80"/>
      <c r="AY40455" s="80"/>
      <c r="AZ40455" s="80"/>
      <c r="BA40455" s="80"/>
      <c r="BB40455" s="80"/>
    </row>
    <row r="40456" spans="9:54" x14ac:dyDescent="0.25">
      <c r="I40456" s="80"/>
      <c r="AX40456" s="80"/>
      <c r="AY40456" s="80"/>
      <c r="AZ40456" s="80"/>
      <c r="BA40456" s="80"/>
      <c r="BB40456" s="80"/>
    </row>
    <row r="40457" spans="9:54" x14ac:dyDescent="0.25">
      <c r="I40457" s="80"/>
      <c r="AX40457" s="80"/>
      <c r="AY40457" s="80"/>
      <c r="AZ40457" s="80"/>
      <c r="BA40457" s="80"/>
      <c r="BB40457" s="80"/>
    </row>
    <row r="40458" spans="9:54" x14ac:dyDescent="0.25">
      <c r="I40458" s="80"/>
      <c r="AX40458" s="80"/>
      <c r="AY40458" s="80"/>
      <c r="AZ40458" s="80"/>
      <c r="BA40458" s="80"/>
      <c r="BB40458" s="80"/>
    </row>
    <row r="40459" spans="9:54" x14ac:dyDescent="0.25">
      <c r="I40459" s="80"/>
      <c r="AX40459" s="80"/>
      <c r="AY40459" s="80"/>
      <c r="AZ40459" s="80"/>
      <c r="BA40459" s="80"/>
      <c r="BB40459" s="80"/>
    </row>
    <row r="40460" spans="9:54" x14ac:dyDescent="0.25">
      <c r="I40460" s="80"/>
      <c r="AX40460" s="80"/>
      <c r="AY40460" s="80"/>
      <c r="AZ40460" s="80"/>
      <c r="BA40460" s="80"/>
      <c r="BB40460" s="80"/>
    </row>
    <row r="40461" spans="9:54" x14ac:dyDescent="0.25">
      <c r="I40461" s="80"/>
      <c r="AX40461" s="80"/>
      <c r="AY40461" s="80"/>
      <c r="AZ40461" s="80"/>
      <c r="BA40461" s="80"/>
      <c r="BB40461" s="80"/>
    </row>
    <row r="40462" spans="9:54" x14ac:dyDescent="0.25">
      <c r="I40462" s="80"/>
      <c r="AX40462" s="80"/>
      <c r="AY40462" s="80"/>
      <c r="AZ40462" s="80"/>
      <c r="BA40462" s="80"/>
      <c r="BB40462" s="80"/>
    </row>
    <row r="40463" spans="9:54" x14ac:dyDescent="0.25">
      <c r="I40463" s="80"/>
      <c r="AX40463" s="80"/>
      <c r="AY40463" s="80"/>
      <c r="AZ40463" s="80"/>
      <c r="BA40463" s="80"/>
      <c r="BB40463" s="80"/>
    </row>
    <row r="40464" spans="9:54" x14ac:dyDescent="0.25">
      <c r="I40464" s="80"/>
      <c r="AX40464" s="80"/>
      <c r="AY40464" s="80"/>
      <c r="AZ40464" s="80"/>
      <c r="BA40464" s="80"/>
      <c r="BB40464" s="80"/>
    </row>
    <row r="40465" spans="9:54" x14ac:dyDescent="0.25">
      <c r="I40465" s="80"/>
      <c r="AX40465" s="80"/>
      <c r="AY40465" s="80"/>
      <c r="AZ40465" s="80"/>
      <c r="BA40465" s="80"/>
      <c r="BB40465" s="80"/>
    </row>
    <row r="40466" spans="9:54" x14ac:dyDescent="0.25">
      <c r="I40466" s="80"/>
      <c r="AX40466" s="80"/>
      <c r="AY40466" s="80"/>
      <c r="AZ40466" s="80"/>
      <c r="BA40466" s="80"/>
      <c r="BB40466" s="80"/>
    </row>
    <row r="40467" spans="9:54" x14ac:dyDescent="0.25">
      <c r="I40467" s="80"/>
      <c r="AX40467" s="80"/>
      <c r="AY40467" s="80"/>
      <c r="AZ40467" s="80"/>
      <c r="BA40467" s="80"/>
      <c r="BB40467" s="80"/>
    </row>
    <row r="40468" spans="9:54" x14ac:dyDescent="0.25">
      <c r="I40468" s="80"/>
      <c r="AX40468" s="80"/>
      <c r="AY40468" s="80"/>
      <c r="AZ40468" s="80"/>
      <c r="BA40468" s="80"/>
      <c r="BB40468" s="80"/>
    </row>
    <row r="40469" spans="9:54" x14ac:dyDescent="0.25">
      <c r="I40469" s="80"/>
      <c r="AX40469" s="80"/>
      <c r="AY40469" s="80"/>
      <c r="AZ40469" s="80"/>
      <c r="BA40469" s="80"/>
      <c r="BB40469" s="80"/>
    </row>
    <row r="40470" spans="9:54" x14ac:dyDescent="0.25">
      <c r="I40470" s="80"/>
      <c r="AX40470" s="80"/>
      <c r="AY40470" s="80"/>
      <c r="AZ40470" s="80"/>
      <c r="BA40470" s="80"/>
      <c r="BB40470" s="80"/>
    </row>
    <row r="40471" spans="9:54" x14ac:dyDescent="0.25">
      <c r="I40471" s="80"/>
      <c r="AX40471" s="80"/>
      <c r="AY40471" s="80"/>
      <c r="AZ40471" s="80"/>
      <c r="BA40471" s="80"/>
      <c r="BB40471" s="80"/>
    </row>
    <row r="40472" spans="9:54" x14ac:dyDescent="0.25">
      <c r="I40472" s="80"/>
      <c r="AX40472" s="80"/>
      <c r="AY40472" s="80"/>
      <c r="AZ40472" s="80"/>
      <c r="BA40472" s="80"/>
      <c r="BB40472" s="80"/>
    </row>
    <row r="40473" spans="9:54" x14ac:dyDescent="0.25">
      <c r="I40473" s="80"/>
      <c r="AX40473" s="80"/>
      <c r="AY40473" s="80"/>
      <c r="AZ40473" s="80"/>
      <c r="BA40473" s="80"/>
      <c r="BB40473" s="80"/>
    </row>
    <row r="40474" spans="9:54" x14ac:dyDescent="0.25">
      <c r="I40474" s="80"/>
      <c r="AX40474" s="80"/>
      <c r="AY40474" s="80"/>
      <c r="AZ40474" s="80"/>
      <c r="BA40474" s="80"/>
      <c r="BB40474" s="80"/>
    </row>
    <row r="40475" spans="9:54" x14ac:dyDescent="0.25">
      <c r="I40475" s="80"/>
      <c r="AX40475" s="80"/>
      <c r="AY40475" s="80"/>
      <c r="AZ40475" s="80"/>
      <c r="BA40475" s="80"/>
      <c r="BB40475" s="80"/>
    </row>
    <row r="40476" spans="9:54" x14ac:dyDescent="0.25">
      <c r="I40476" s="80"/>
      <c r="AX40476" s="80"/>
      <c r="AY40476" s="80"/>
      <c r="AZ40476" s="80"/>
      <c r="BA40476" s="80"/>
      <c r="BB40476" s="80"/>
    </row>
    <row r="40477" spans="9:54" x14ac:dyDescent="0.25">
      <c r="I40477" s="80"/>
      <c r="AX40477" s="80"/>
      <c r="AY40477" s="80"/>
      <c r="AZ40477" s="80"/>
      <c r="BA40477" s="80"/>
      <c r="BB40477" s="80"/>
    </row>
    <row r="40478" spans="9:54" x14ac:dyDescent="0.25">
      <c r="I40478" s="80"/>
      <c r="AX40478" s="80"/>
      <c r="AY40478" s="80"/>
      <c r="AZ40478" s="80"/>
      <c r="BA40478" s="80"/>
      <c r="BB40478" s="80"/>
    </row>
    <row r="40479" spans="9:54" x14ac:dyDescent="0.25">
      <c r="I40479" s="80"/>
      <c r="AX40479" s="80"/>
      <c r="AY40479" s="80"/>
      <c r="AZ40479" s="80"/>
      <c r="BA40479" s="80"/>
      <c r="BB40479" s="80"/>
    </row>
    <row r="40480" spans="9:54" x14ac:dyDescent="0.25">
      <c r="I40480" s="80"/>
      <c r="AX40480" s="80"/>
      <c r="AY40480" s="80"/>
      <c r="AZ40480" s="80"/>
      <c r="BA40480" s="80"/>
      <c r="BB40480" s="80"/>
    </row>
    <row r="40481" spans="9:54" x14ac:dyDescent="0.25">
      <c r="I40481" s="80"/>
      <c r="AX40481" s="80"/>
      <c r="AY40481" s="80"/>
      <c r="AZ40481" s="80"/>
      <c r="BA40481" s="80"/>
      <c r="BB40481" s="80"/>
    </row>
    <row r="40482" spans="9:54" x14ac:dyDescent="0.25">
      <c r="I40482" s="80"/>
      <c r="AX40482" s="80"/>
      <c r="AY40482" s="80"/>
      <c r="AZ40482" s="80"/>
      <c r="BA40482" s="80"/>
      <c r="BB40482" s="80"/>
    </row>
    <row r="40483" spans="9:54" x14ac:dyDescent="0.25">
      <c r="I40483" s="80"/>
      <c r="AX40483" s="80"/>
      <c r="AY40483" s="80"/>
      <c r="AZ40483" s="80"/>
      <c r="BA40483" s="80"/>
      <c r="BB40483" s="80"/>
    </row>
    <row r="40484" spans="9:54" x14ac:dyDescent="0.25">
      <c r="I40484" s="80"/>
      <c r="AX40484" s="80"/>
      <c r="AY40484" s="80"/>
      <c r="AZ40484" s="80"/>
      <c r="BA40484" s="80"/>
      <c r="BB40484" s="80"/>
    </row>
    <row r="40485" spans="9:54" x14ac:dyDescent="0.25">
      <c r="I40485" s="80"/>
      <c r="AX40485" s="80"/>
      <c r="AY40485" s="80"/>
      <c r="AZ40485" s="80"/>
      <c r="BA40485" s="80"/>
      <c r="BB40485" s="80"/>
    </row>
    <row r="40486" spans="9:54" x14ac:dyDescent="0.25">
      <c r="I40486" s="80"/>
      <c r="AX40486" s="80"/>
      <c r="AY40486" s="80"/>
      <c r="AZ40486" s="80"/>
      <c r="BA40486" s="80"/>
      <c r="BB40486" s="80"/>
    </row>
    <row r="40487" spans="9:54" x14ac:dyDescent="0.25">
      <c r="I40487" s="80"/>
      <c r="AX40487" s="80"/>
      <c r="AY40487" s="80"/>
      <c r="AZ40487" s="80"/>
      <c r="BA40487" s="80"/>
      <c r="BB40487" s="80"/>
    </row>
    <row r="40488" spans="9:54" x14ac:dyDescent="0.25">
      <c r="I40488" s="80"/>
      <c r="AX40488" s="80"/>
      <c r="AY40488" s="80"/>
      <c r="AZ40488" s="80"/>
      <c r="BA40488" s="80"/>
      <c r="BB40488" s="80"/>
    </row>
    <row r="40489" spans="9:54" x14ac:dyDescent="0.25">
      <c r="I40489" s="80"/>
      <c r="AX40489" s="80"/>
      <c r="AY40489" s="80"/>
      <c r="AZ40489" s="80"/>
      <c r="BA40489" s="80"/>
      <c r="BB40489" s="80"/>
    </row>
    <row r="40490" spans="9:54" x14ac:dyDescent="0.25">
      <c r="I40490" s="80"/>
      <c r="AX40490" s="80"/>
      <c r="AY40490" s="80"/>
      <c r="AZ40490" s="80"/>
      <c r="BA40490" s="80"/>
      <c r="BB40490" s="80"/>
    </row>
    <row r="40491" spans="9:54" x14ac:dyDescent="0.25">
      <c r="I40491" s="80"/>
      <c r="AX40491" s="80"/>
      <c r="AY40491" s="80"/>
      <c r="AZ40491" s="80"/>
      <c r="BA40491" s="80"/>
      <c r="BB40491" s="80"/>
    </row>
    <row r="40492" spans="9:54" x14ac:dyDescent="0.25">
      <c r="I40492" s="80"/>
      <c r="AX40492" s="80"/>
      <c r="AY40492" s="80"/>
      <c r="AZ40492" s="80"/>
      <c r="BA40492" s="80"/>
      <c r="BB40492" s="80"/>
    </row>
    <row r="40493" spans="9:54" x14ac:dyDescent="0.25">
      <c r="I40493" s="80"/>
      <c r="AX40493" s="80"/>
      <c r="AY40493" s="80"/>
      <c r="AZ40493" s="80"/>
      <c r="BA40493" s="80"/>
      <c r="BB40493" s="80"/>
    </row>
    <row r="40494" spans="9:54" x14ac:dyDescent="0.25">
      <c r="I40494" s="80"/>
      <c r="AX40494" s="80"/>
      <c r="AY40494" s="80"/>
      <c r="AZ40494" s="80"/>
      <c r="BA40494" s="80"/>
      <c r="BB40494" s="80"/>
    </row>
    <row r="40495" spans="9:54" x14ac:dyDescent="0.25">
      <c r="I40495" s="80"/>
      <c r="AX40495" s="80"/>
      <c r="AY40495" s="80"/>
      <c r="AZ40495" s="80"/>
      <c r="BA40495" s="80"/>
      <c r="BB40495" s="80"/>
    </row>
    <row r="40496" spans="9:54" x14ac:dyDescent="0.25">
      <c r="I40496" s="80"/>
      <c r="AX40496" s="80"/>
      <c r="AY40496" s="80"/>
      <c r="AZ40496" s="80"/>
      <c r="BA40496" s="80"/>
      <c r="BB40496" s="80"/>
    </row>
    <row r="40497" spans="9:54" x14ac:dyDescent="0.25">
      <c r="I40497" s="80"/>
      <c r="AX40497" s="80"/>
      <c r="AY40497" s="80"/>
      <c r="AZ40497" s="80"/>
      <c r="BA40497" s="80"/>
      <c r="BB40497" s="80"/>
    </row>
    <row r="40498" spans="9:54" x14ac:dyDescent="0.25">
      <c r="I40498" s="80"/>
      <c r="AX40498" s="80"/>
      <c r="AY40498" s="80"/>
      <c r="AZ40498" s="80"/>
      <c r="BA40498" s="80"/>
      <c r="BB40498" s="80"/>
    </row>
    <row r="40499" spans="9:54" x14ac:dyDescent="0.25">
      <c r="I40499" s="80"/>
      <c r="AX40499" s="80"/>
      <c r="AY40499" s="80"/>
      <c r="AZ40499" s="80"/>
      <c r="BA40499" s="80"/>
      <c r="BB40499" s="80"/>
    </row>
    <row r="40500" spans="9:54" x14ac:dyDescent="0.25">
      <c r="I40500" s="80"/>
      <c r="AX40500" s="80"/>
      <c r="AY40500" s="80"/>
      <c r="AZ40500" s="80"/>
      <c r="BA40500" s="80"/>
      <c r="BB40500" s="80"/>
    </row>
    <row r="40501" spans="9:54" x14ac:dyDescent="0.25">
      <c r="I40501" s="80"/>
      <c r="AX40501" s="80"/>
      <c r="AY40501" s="80"/>
      <c r="AZ40501" s="80"/>
      <c r="BA40501" s="80"/>
      <c r="BB40501" s="80"/>
    </row>
    <row r="40502" spans="9:54" x14ac:dyDescent="0.25">
      <c r="I40502" s="80"/>
      <c r="AX40502" s="80"/>
      <c r="AY40502" s="80"/>
      <c r="AZ40502" s="80"/>
      <c r="BA40502" s="80"/>
      <c r="BB40502" s="80"/>
    </row>
    <row r="40503" spans="9:54" x14ac:dyDescent="0.25">
      <c r="I40503" s="80"/>
      <c r="AX40503" s="80"/>
      <c r="AY40503" s="80"/>
      <c r="AZ40503" s="80"/>
      <c r="BA40503" s="80"/>
      <c r="BB40503" s="80"/>
    </row>
    <row r="40504" spans="9:54" x14ac:dyDescent="0.25">
      <c r="I40504" s="80"/>
      <c r="AX40504" s="80"/>
      <c r="AY40504" s="80"/>
      <c r="AZ40504" s="80"/>
      <c r="BA40504" s="80"/>
      <c r="BB40504" s="80"/>
    </row>
    <row r="40505" spans="9:54" x14ac:dyDescent="0.25">
      <c r="I40505" s="80"/>
      <c r="AX40505" s="80"/>
      <c r="AY40505" s="80"/>
      <c r="AZ40505" s="80"/>
      <c r="BA40505" s="80"/>
      <c r="BB40505" s="80"/>
    </row>
    <row r="40506" spans="9:54" x14ac:dyDescent="0.25">
      <c r="I40506" s="80"/>
      <c r="AX40506" s="80"/>
      <c r="AY40506" s="80"/>
      <c r="AZ40506" s="80"/>
      <c r="BA40506" s="80"/>
      <c r="BB40506" s="80"/>
    </row>
    <row r="40507" spans="9:54" x14ac:dyDescent="0.25">
      <c r="I40507" s="80"/>
      <c r="AX40507" s="80"/>
      <c r="AY40507" s="80"/>
      <c r="AZ40507" s="80"/>
      <c r="BA40507" s="80"/>
      <c r="BB40507" s="80"/>
    </row>
    <row r="40508" spans="9:54" x14ac:dyDescent="0.25">
      <c r="I40508" s="80"/>
      <c r="AX40508" s="80"/>
      <c r="AY40508" s="80"/>
      <c r="AZ40508" s="80"/>
      <c r="BA40508" s="80"/>
      <c r="BB40508" s="80"/>
    </row>
    <row r="40509" spans="9:54" x14ac:dyDescent="0.25">
      <c r="I40509" s="80"/>
      <c r="AX40509" s="80"/>
      <c r="AY40509" s="80"/>
      <c r="AZ40509" s="80"/>
      <c r="BA40509" s="80"/>
      <c r="BB40509" s="80"/>
    </row>
    <row r="40510" spans="9:54" x14ac:dyDescent="0.25">
      <c r="I40510" s="80"/>
      <c r="AX40510" s="80"/>
      <c r="AY40510" s="80"/>
      <c r="AZ40510" s="80"/>
      <c r="BA40510" s="80"/>
      <c r="BB40510" s="80"/>
    </row>
    <row r="40511" spans="9:54" x14ac:dyDescent="0.25">
      <c r="I40511" s="80"/>
      <c r="AX40511" s="80"/>
      <c r="AY40511" s="80"/>
      <c r="AZ40511" s="80"/>
      <c r="BA40511" s="80"/>
      <c r="BB40511" s="80"/>
    </row>
    <row r="40512" spans="9:54" x14ac:dyDescent="0.25">
      <c r="I40512" s="80"/>
      <c r="AX40512" s="80"/>
      <c r="AY40512" s="80"/>
      <c r="AZ40512" s="80"/>
      <c r="BA40512" s="80"/>
      <c r="BB40512" s="80"/>
    </row>
    <row r="40513" spans="9:54" x14ac:dyDescent="0.25">
      <c r="I40513" s="80"/>
      <c r="AX40513" s="80"/>
      <c r="AY40513" s="80"/>
      <c r="AZ40513" s="80"/>
      <c r="BA40513" s="80"/>
      <c r="BB40513" s="80"/>
    </row>
    <row r="40514" spans="9:54" x14ac:dyDescent="0.25">
      <c r="I40514" s="80"/>
      <c r="AX40514" s="80"/>
      <c r="AY40514" s="80"/>
      <c r="AZ40514" s="80"/>
      <c r="BA40514" s="80"/>
      <c r="BB40514" s="80"/>
    </row>
    <row r="40515" spans="9:54" x14ac:dyDescent="0.25">
      <c r="I40515" s="80"/>
      <c r="AX40515" s="80"/>
      <c r="AY40515" s="80"/>
      <c r="AZ40515" s="80"/>
      <c r="BA40515" s="80"/>
      <c r="BB40515" s="80"/>
    </row>
    <row r="40516" spans="9:54" x14ac:dyDescent="0.25">
      <c r="I40516" s="80"/>
      <c r="AX40516" s="80"/>
      <c r="AY40516" s="80"/>
      <c r="AZ40516" s="80"/>
      <c r="BA40516" s="80"/>
      <c r="BB40516" s="80"/>
    </row>
    <row r="40517" spans="9:54" x14ac:dyDescent="0.25">
      <c r="I40517" s="80"/>
      <c r="AX40517" s="80"/>
      <c r="AY40517" s="80"/>
      <c r="AZ40517" s="80"/>
      <c r="BA40517" s="80"/>
      <c r="BB40517" s="80"/>
    </row>
    <row r="40518" spans="9:54" x14ac:dyDescent="0.25">
      <c r="I40518" s="80"/>
      <c r="AX40518" s="80"/>
      <c r="AY40518" s="80"/>
      <c r="AZ40518" s="80"/>
      <c r="BA40518" s="80"/>
      <c r="BB40518" s="80"/>
    </row>
    <row r="40519" spans="9:54" x14ac:dyDescent="0.25">
      <c r="I40519" s="80"/>
      <c r="AX40519" s="80"/>
      <c r="AY40519" s="80"/>
      <c r="AZ40519" s="80"/>
      <c r="BA40519" s="80"/>
      <c r="BB40519" s="80"/>
    </row>
    <row r="40520" spans="9:54" x14ac:dyDescent="0.25">
      <c r="I40520" s="80"/>
      <c r="AX40520" s="80"/>
      <c r="AY40520" s="80"/>
      <c r="AZ40520" s="80"/>
      <c r="BA40520" s="80"/>
      <c r="BB40520" s="80"/>
    </row>
    <row r="40521" spans="9:54" x14ac:dyDescent="0.25">
      <c r="I40521" s="80"/>
      <c r="AX40521" s="80"/>
      <c r="AY40521" s="80"/>
      <c r="AZ40521" s="80"/>
      <c r="BA40521" s="80"/>
      <c r="BB40521" s="80"/>
    </row>
    <row r="40522" spans="9:54" x14ac:dyDescent="0.25">
      <c r="I40522" s="80"/>
      <c r="AX40522" s="80"/>
      <c r="AY40522" s="80"/>
      <c r="AZ40522" s="80"/>
      <c r="BA40522" s="80"/>
      <c r="BB40522" s="80"/>
    </row>
    <row r="40523" spans="9:54" x14ac:dyDescent="0.25">
      <c r="I40523" s="80"/>
      <c r="AX40523" s="80"/>
      <c r="AY40523" s="80"/>
      <c r="AZ40523" s="80"/>
      <c r="BA40523" s="80"/>
      <c r="BB40523" s="80"/>
    </row>
    <row r="40524" spans="9:54" x14ac:dyDescent="0.25">
      <c r="I40524" s="80"/>
      <c r="AX40524" s="80"/>
      <c r="AY40524" s="80"/>
      <c r="AZ40524" s="80"/>
      <c r="BA40524" s="80"/>
      <c r="BB40524" s="80"/>
    </row>
    <row r="40525" spans="9:54" x14ac:dyDescent="0.25">
      <c r="I40525" s="80"/>
      <c r="AX40525" s="80"/>
      <c r="AY40525" s="80"/>
      <c r="AZ40525" s="80"/>
      <c r="BA40525" s="80"/>
      <c r="BB40525" s="80"/>
    </row>
    <row r="40526" spans="9:54" x14ac:dyDescent="0.25">
      <c r="I40526" s="80"/>
      <c r="AX40526" s="80"/>
      <c r="AY40526" s="80"/>
      <c r="AZ40526" s="80"/>
      <c r="BA40526" s="80"/>
      <c r="BB40526" s="80"/>
    </row>
    <row r="40527" spans="9:54" x14ac:dyDescent="0.25">
      <c r="I40527" s="80"/>
      <c r="AX40527" s="80"/>
      <c r="AY40527" s="80"/>
      <c r="AZ40527" s="80"/>
      <c r="BA40527" s="80"/>
      <c r="BB40527" s="80"/>
    </row>
    <row r="40528" spans="9:54" x14ac:dyDescent="0.25">
      <c r="I40528" s="80"/>
      <c r="AX40528" s="80"/>
      <c r="AY40528" s="80"/>
      <c r="AZ40528" s="80"/>
      <c r="BA40528" s="80"/>
      <c r="BB40528" s="80"/>
    </row>
    <row r="40529" spans="9:54" x14ac:dyDescent="0.25">
      <c r="I40529" s="80"/>
      <c r="AX40529" s="80"/>
      <c r="AY40529" s="80"/>
      <c r="AZ40529" s="80"/>
      <c r="BA40529" s="80"/>
      <c r="BB40529" s="80"/>
    </row>
    <row r="40530" spans="9:54" x14ac:dyDescent="0.25">
      <c r="I40530" s="80"/>
      <c r="AX40530" s="80"/>
      <c r="AY40530" s="80"/>
      <c r="AZ40530" s="80"/>
      <c r="BA40530" s="80"/>
      <c r="BB40530" s="80"/>
    </row>
    <row r="40531" spans="9:54" x14ac:dyDescent="0.25">
      <c r="I40531" s="80"/>
      <c r="AX40531" s="80"/>
      <c r="AY40531" s="80"/>
      <c r="AZ40531" s="80"/>
      <c r="BA40531" s="80"/>
      <c r="BB40531" s="80"/>
    </row>
    <row r="40532" spans="9:54" x14ac:dyDescent="0.25">
      <c r="I40532" s="80"/>
      <c r="AX40532" s="80"/>
      <c r="AY40532" s="80"/>
      <c r="AZ40532" s="80"/>
      <c r="BA40532" s="80"/>
      <c r="BB40532" s="80"/>
    </row>
    <row r="40533" spans="9:54" x14ac:dyDescent="0.25">
      <c r="I40533" s="80"/>
      <c r="AX40533" s="80"/>
      <c r="AY40533" s="80"/>
      <c r="AZ40533" s="80"/>
      <c r="BA40533" s="80"/>
      <c r="BB40533" s="80"/>
    </row>
    <row r="40534" spans="9:54" x14ac:dyDescent="0.25">
      <c r="I40534" s="80"/>
      <c r="AX40534" s="80"/>
      <c r="AY40534" s="80"/>
      <c r="AZ40534" s="80"/>
      <c r="BA40534" s="80"/>
      <c r="BB40534" s="80"/>
    </row>
    <row r="40535" spans="9:54" x14ac:dyDescent="0.25">
      <c r="I40535" s="80"/>
      <c r="AX40535" s="80"/>
      <c r="AY40535" s="80"/>
      <c r="AZ40535" s="80"/>
      <c r="BA40535" s="80"/>
      <c r="BB40535" s="80"/>
    </row>
    <row r="40536" spans="9:54" x14ac:dyDescent="0.25">
      <c r="I40536" s="80"/>
      <c r="AX40536" s="80"/>
      <c r="AY40536" s="80"/>
      <c r="AZ40536" s="80"/>
      <c r="BA40536" s="80"/>
      <c r="BB40536" s="80"/>
    </row>
    <row r="40537" spans="9:54" x14ac:dyDescent="0.25">
      <c r="I40537" s="80"/>
      <c r="AX40537" s="80"/>
      <c r="AY40537" s="80"/>
      <c r="AZ40537" s="80"/>
      <c r="BA40537" s="80"/>
      <c r="BB40537" s="80"/>
    </row>
    <row r="40538" spans="9:54" x14ac:dyDescent="0.25">
      <c r="I40538" s="80"/>
      <c r="AX40538" s="80"/>
      <c r="AY40538" s="80"/>
      <c r="AZ40538" s="80"/>
      <c r="BA40538" s="80"/>
      <c r="BB40538" s="80"/>
    </row>
    <row r="40539" spans="9:54" x14ac:dyDescent="0.25">
      <c r="I40539" s="80"/>
      <c r="AX40539" s="80"/>
      <c r="AY40539" s="80"/>
      <c r="AZ40539" s="80"/>
      <c r="BA40539" s="80"/>
      <c r="BB40539" s="80"/>
    </row>
    <row r="40540" spans="9:54" x14ac:dyDescent="0.25">
      <c r="I40540" s="80"/>
      <c r="AX40540" s="80"/>
      <c r="AY40540" s="80"/>
      <c r="AZ40540" s="80"/>
      <c r="BA40540" s="80"/>
      <c r="BB40540" s="80"/>
    </row>
    <row r="40541" spans="9:54" x14ac:dyDescent="0.25">
      <c r="I40541" s="80"/>
      <c r="AX40541" s="80"/>
      <c r="AY40541" s="80"/>
      <c r="AZ40541" s="80"/>
      <c r="BA40541" s="80"/>
      <c r="BB40541" s="80"/>
    </row>
    <row r="40542" spans="9:54" x14ac:dyDescent="0.25">
      <c r="I40542" s="80"/>
      <c r="AX40542" s="80"/>
      <c r="AY40542" s="80"/>
      <c r="AZ40542" s="80"/>
      <c r="BA40542" s="80"/>
      <c r="BB40542" s="80"/>
    </row>
    <row r="40543" spans="9:54" x14ac:dyDescent="0.25">
      <c r="I40543" s="80"/>
      <c r="AX40543" s="80"/>
      <c r="AY40543" s="80"/>
      <c r="AZ40543" s="80"/>
      <c r="BA40543" s="80"/>
      <c r="BB40543" s="80"/>
    </row>
    <row r="40544" spans="9:54" x14ac:dyDescent="0.25">
      <c r="I40544" s="80"/>
      <c r="AX40544" s="80"/>
      <c r="AY40544" s="80"/>
      <c r="AZ40544" s="80"/>
      <c r="BA40544" s="80"/>
      <c r="BB40544" s="80"/>
    </row>
    <row r="40545" spans="9:54" x14ac:dyDescent="0.25">
      <c r="I40545" s="80"/>
      <c r="AX40545" s="80"/>
      <c r="AY40545" s="80"/>
      <c r="AZ40545" s="80"/>
      <c r="BA40545" s="80"/>
      <c r="BB40545" s="80"/>
    </row>
    <row r="40546" spans="9:54" x14ac:dyDescent="0.25">
      <c r="I40546" s="80"/>
      <c r="AX40546" s="80"/>
      <c r="AY40546" s="80"/>
      <c r="AZ40546" s="80"/>
      <c r="BA40546" s="80"/>
      <c r="BB40546" s="80"/>
    </row>
    <row r="40547" spans="9:54" x14ac:dyDescent="0.25">
      <c r="I40547" s="80"/>
      <c r="AX40547" s="80"/>
      <c r="AY40547" s="80"/>
      <c r="AZ40547" s="80"/>
      <c r="BA40547" s="80"/>
      <c r="BB40547" s="80"/>
    </row>
    <row r="40548" spans="9:54" x14ac:dyDescent="0.25">
      <c r="I40548" s="80"/>
      <c r="AX40548" s="80"/>
      <c r="AY40548" s="80"/>
      <c r="AZ40548" s="80"/>
      <c r="BA40548" s="80"/>
      <c r="BB40548" s="80"/>
    </row>
    <row r="40549" spans="9:54" x14ac:dyDescent="0.25">
      <c r="I40549" s="80"/>
      <c r="AX40549" s="80"/>
      <c r="AY40549" s="80"/>
      <c r="AZ40549" s="80"/>
      <c r="BA40549" s="80"/>
      <c r="BB40549" s="80"/>
    </row>
    <row r="40550" spans="9:54" x14ac:dyDescent="0.25">
      <c r="I40550" s="80"/>
      <c r="AX40550" s="80"/>
      <c r="AY40550" s="80"/>
      <c r="AZ40550" s="80"/>
      <c r="BA40550" s="80"/>
      <c r="BB40550" s="80"/>
    </row>
    <row r="40551" spans="9:54" x14ac:dyDescent="0.25">
      <c r="I40551" s="80"/>
      <c r="AX40551" s="80"/>
      <c r="AY40551" s="80"/>
      <c r="AZ40551" s="80"/>
      <c r="BA40551" s="80"/>
      <c r="BB40551" s="80"/>
    </row>
    <row r="40552" spans="9:54" x14ac:dyDescent="0.25">
      <c r="I40552" s="80"/>
      <c r="AX40552" s="80"/>
      <c r="AY40552" s="80"/>
      <c r="AZ40552" s="80"/>
      <c r="BA40552" s="80"/>
      <c r="BB40552" s="80"/>
    </row>
    <row r="40553" spans="9:54" x14ac:dyDescent="0.25">
      <c r="I40553" s="80"/>
      <c r="AX40553" s="80"/>
      <c r="AY40553" s="80"/>
      <c r="AZ40553" s="80"/>
      <c r="BA40553" s="80"/>
      <c r="BB40553" s="80"/>
    </row>
    <row r="40554" spans="9:54" x14ac:dyDescent="0.25">
      <c r="I40554" s="80"/>
      <c r="AX40554" s="80"/>
      <c r="AY40554" s="80"/>
      <c r="AZ40554" s="80"/>
      <c r="BA40554" s="80"/>
      <c r="BB40554" s="80"/>
    </row>
    <row r="40555" spans="9:54" x14ac:dyDescent="0.25">
      <c r="I40555" s="80"/>
      <c r="AX40555" s="80"/>
      <c r="AY40555" s="80"/>
      <c r="AZ40555" s="80"/>
      <c r="BA40555" s="80"/>
      <c r="BB40555" s="80"/>
    </row>
    <row r="40556" spans="9:54" x14ac:dyDescent="0.25">
      <c r="I40556" s="80"/>
      <c r="AX40556" s="80"/>
      <c r="AY40556" s="80"/>
      <c r="AZ40556" s="80"/>
      <c r="BA40556" s="80"/>
      <c r="BB40556" s="80"/>
    </row>
    <row r="40557" spans="9:54" x14ac:dyDescent="0.25">
      <c r="I40557" s="80"/>
      <c r="AX40557" s="80"/>
      <c r="AY40557" s="80"/>
      <c r="AZ40557" s="80"/>
      <c r="BA40557" s="80"/>
      <c r="BB40557" s="80"/>
    </row>
    <row r="40558" spans="9:54" x14ac:dyDescent="0.25">
      <c r="I40558" s="80"/>
      <c r="AX40558" s="80"/>
      <c r="AY40558" s="80"/>
      <c r="AZ40558" s="80"/>
      <c r="BA40558" s="80"/>
      <c r="BB40558" s="80"/>
    </row>
    <row r="40559" spans="9:54" x14ac:dyDescent="0.25">
      <c r="I40559" s="80"/>
      <c r="AX40559" s="80"/>
      <c r="AY40559" s="80"/>
      <c r="AZ40559" s="80"/>
      <c r="BA40559" s="80"/>
      <c r="BB40559" s="80"/>
    </row>
    <row r="40560" spans="9:54" x14ac:dyDescent="0.25">
      <c r="I40560" s="80"/>
      <c r="AX40560" s="80"/>
      <c r="AY40560" s="80"/>
      <c r="AZ40560" s="80"/>
      <c r="BA40560" s="80"/>
      <c r="BB40560" s="80"/>
    </row>
    <row r="40561" spans="9:54" x14ac:dyDescent="0.25">
      <c r="I40561" s="80"/>
      <c r="AX40561" s="80"/>
      <c r="AY40561" s="80"/>
      <c r="AZ40561" s="80"/>
      <c r="BA40561" s="80"/>
      <c r="BB40561" s="80"/>
    </row>
    <row r="40562" spans="9:54" x14ac:dyDescent="0.25">
      <c r="I40562" s="80"/>
      <c r="AX40562" s="80"/>
      <c r="AY40562" s="80"/>
      <c r="AZ40562" s="80"/>
      <c r="BA40562" s="80"/>
      <c r="BB40562" s="80"/>
    </row>
    <row r="40563" spans="9:54" x14ac:dyDescent="0.25">
      <c r="I40563" s="80"/>
      <c r="AX40563" s="80"/>
      <c r="AY40563" s="80"/>
      <c r="AZ40563" s="80"/>
      <c r="BA40563" s="80"/>
      <c r="BB40563" s="80"/>
    </row>
    <row r="40564" spans="9:54" x14ac:dyDescent="0.25">
      <c r="I40564" s="80"/>
      <c r="AX40564" s="80"/>
      <c r="AY40564" s="80"/>
      <c r="AZ40564" s="80"/>
      <c r="BA40564" s="80"/>
      <c r="BB40564" s="80"/>
    </row>
    <row r="40565" spans="9:54" x14ac:dyDescent="0.25">
      <c r="I40565" s="80"/>
      <c r="AX40565" s="80"/>
      <c r="AY40565" s="80"/>
      <c r="AZ40565" s="80"/>
      <c r="BA40565" s="80"/>
      <c r="BB40565" s="80"/>
    </row>
    <row r="40566" spans="9:54" x14ac:dyDescent="0.25">
      <c r="I40566" s="80"/>
      <c r="AX40566" s="80"/>
      <c r="AY40566" s="80"/>
      <c r="AZ40566" s="80"/>
      <c r="BA40566" s="80"/>
      <c r="BB40566" s="80"/>
    </row>
    <row r="40567" spans="9:54" x14ac:dyDescent="0.25">
      <c r="I40567" s="80"/>
      <c r="AX40567" s="80"/>
      <c r="AY40567" s="80"/>
      <c r="AZ40567" s="80"/>
      <c r="BA40567" s="80"/>
      <c r="BB40567" s="80"/>
    </row>
    <row r="40568" spans="9:54" x14ac:dyDescent="0.25">
      <c r="I40568" s="80"/>
      <c r="AX40568" s="80"/>
      <c r="AY40568" s="80"/>
      <c r="AZ40568" s="80"/>
      <c r="BA40568" s="80"/>
      <c r="BB40568" s="80"/>
    </row>
    <row r="40569" spans="9:54" x14ac:dyDescent="0.25">
      <c r="I40569" s="80"/>
      <c r="AX40569" s="80"/>
      <c r="AY40569" s="80"/>
      <c r="AZ40569" s="80"/>
      <c r="BA40569" s="80"/>
      <c r="BB40569" s="80"/>
    </row>
    <row r="40570" spans="9:54" x14ac:dyDescent="0.25">
      <c r="I40570" s="80"/>
      <c r="AX40570" s="80"/>
      <c r="AY40570" s="80"/>
      <c r="AZ40570" s="80"/>
      <c r="BA40570" s="80"/>
      <c r="BB40570" s="80"/>
    </row>
    <row r="40571" spans="9:54" x14ac:dyDescent="0.25">
      <c r="I40571" s="80"/>
      <c r="AX40571" s="80"/>
      <c r="AY40571" s="80"/>
      <c r="AZ40571" s="80"/>
      <c r="BA40571" s="80"/>
      <c r="BB40571" s="80"/>
    </row>
    <row r="40572" spans="9:54" x14ac:dyDescent="0.25">
      <c r="I40572" s="80"/>
      <c r="AX40572" s="80"/>
      <c r="AY40572" s="80"/>
      <c r="AZ40572" s="80"/>
      <c r="BA40572" s="80"/>
      <c r="BB40572" s="80"/>
    </row>
    <row r="40573" spans="9:54" x14ac:dyDescent="0.25">
      <c r="I40573" s="80"/>
      <c r="AX40573" s="80"/>
      <c r="AY40573" s="80"/>
      <c r="AZ40573" s="80"/>
      <c r="BA40573" s="80"/>
      <c r="BB40573" s="80"/>
    </row>
    <row r="40574" spans="9:54" x14ac:dyDescent="0.25">
      <c r="I40574" s="80"/>
      <c r="AX40574" s="80"/>
      <c r="AY40574" s="80"/>
      <c r="AZ40574" s="80"/>
      <c r="BA40574" s="80"/>
      <c r="BB40574" s="80"/>
    </row>
    <row r="40575" spans="9:54" x14ac:dyDescent="0.25">
      <c r="I40575" s="80"/>
      <c r="AX40575" s="80"/>
      <c r="AY40575" s="80"/>
      <c r="AZ40575" s="80"/>
      <c r="BA40575" s="80"/>
      <c r="BB40575" s="80"/>
    </row>
    <row r="40576" spans="9:54" x14ac:dyDescent="0.25">
      <c r="I40576" s="80"/>
      <c r="AX40576" s="80"/>
      <c r="AY40576" s="80"/>
      <c r="AZ40576" s="80"/>
      <c r="BA40576" s="80"/>
      <c r="BB40576" s="80"/>
    </row>
    <row r="40577" spans="9:54" x14ac:dyDescent="0.25">
      <c r="I40577" s="80"/>
      <c r="AX40577" s="80"/>
      <c r="AY40577" s="80"/>
      <c r="AZ40577" s="80"/>
      <c r="BA40577" s="80"/>
      <c r="BB40577" s="80"/>
    </row>
    <row r="40578" spans="9:54" x14ac:dyDescent="0.25">
      <c r="I40578" s="80"/>
      <c r="AX40578" s="80"/>
      <c r="AY40578" s="80"/>
      <c r="AZ40578" s="80"/>
      <c r="BA40578" s="80"/>
      <c r="BB40578" s="80"/>
    </row>
    <row r="40579" spans="9:54" x14ac:dyDescent="0.25">
      <c r="I40579" s="80"/>
      <c r="AX40579" s="80"/>
      <c r="AY40579" s="80"/>
      <c r="AZ40579" s="80"/>
      <c r="BA40579" s="80"/>
      <c r="BB40579" s="80"/>
    </row>
    <row r="40580" spans="9:54" x14ac:dyDescent="0.25">
      <c r="I40580" s="80"/>
      <c r="AX40580" s="80"/>
      <c r="AY40580" s="80"/>
      <c r="AZ40580" s="80"/>
      <c r="BA40580" s="80"/>
      <c r="BB40580" s="80"/>
    </row>
    <row r="40581" spans="9:54" x14ac:dyDescent="0.25">
      <c r="I40581" s="80"/>
      <c r="AX40581" s="80"/>
      <c r="AY40581" s="80"/>
      <c r="AZ40581" s="80"/>
      <c r="BA40581" s="80"/>
      <c r="BB40581" s="80"/>
    </row>
    <row r="40582" spans="9:54" x14ac:dyDescent="0.25">
      <c r="I40582" s="80"/>
      <c r="AX40582" s="80"/>
      <c r="AY40582" s="80"/>
      <c r="AZ40582" s="80"/>
      <c r="BA40582" s="80"/>
      <c r="BB40582" s="80"/>
    </row>
    <row r="40583" spans="9:54" x14ac:dyDescent="0.25">
      <c r="I40583" s="80"/>
      <c r="AX40583" s="80"/>
      <c r="AY40583" s="80"/>
      <c r="AZ40583" s="80"/>
      <c r="BA40583" s="80"/>
      <c r="BB40583" s="80"/>
    </row>
    <row r="40584" spans="9:54" x14ac:dyDescent="0.25">
      <c r="I40584" s="80"/>
      <c r="AX40584" s="80"/>
      <c r="AY40584" s="80"/>
      <c r="AZ40584" s="80"/>
      <c r="BA40584" s="80"/>
      <c r="BB40584" s="80"/>
    </row>
    <row r="40585" spans="9:54" x14ac:dyDescent="0.25">
      <c r="I40585" s="80"/>
      <c r="AX40585" s="80"/>
      <c r="AY40585" s="80"/>
      <c r="AZ40585" s="80"/>
      <c r="BA40585" s="80"/>
      <c r="BB40585" s="80"/>
    </row>
    <row r="40586" spans="9:54" x14ac:dyDescent="0.25">
      <c r="I40586" s="80"/>
      <c r="AX40586" s="80"/>
      <c r="AY40586" s="80"/>
      <c r="AZ40586" s="80"/>
      <c r="BA40586" s="80"/>
      <c r="BB40586" s="80"/>
    </row>
    <row r="40587" spans="9:54" x14ac:dyDescent="0.25">
      <c r="I40587" s="80"/>
      <c r="AX40587" s="80"/>
      <c r="AY40587" s="80"/>
      <c r="AZ40587" s="80"/>
      <c r="BA40587" s="80"/>
      <c r="BB40587" s="80"/>
    </row>
    <row r="40588" spans="9:54" x14ac:dyDescent="0.25">
      <c r="I40588" s="80"/>
      <c r="AX40588" s="80"/>
      <c r="AY40588" s="80"/>
      <c r="AZ40588" s="80"/>
      <c r="BA40588" s="80"/>
      <c r="BB40588" s="80"/>
    </row>
    <row r="40589" spans="9:54" x14ac:dyDescent="0.25">
      <c r="I40589" s="80"/>
      <c r="AX40589" s="80"/>
      <c r="AY40589" s="80"/>
      <c r="AZ40589" s="80"/>
      <c r="BA40589" s="80"/>
      <c r="BB40589" s="80"/>
    </row>
    <row r="40590" spans="9:54" x14ac:dyDescent="0.25">
      <c r="I40590" s="80"/>
      <c r="AX40590" s="80"/>
      <c r="AY40590" s="80"/>
      <c r="AZ40590" s="80"/>
      <c r="BA40590" s="80"/>
      <c r="BB40590" s="80"/>
    </row>
    <row r="40591" spans="9:54" x14ac:dyDescent="0.25">
      <c r="I40591" s="80"/>
      <c r="AX40591" s="80"/>
      <c r="AY40591" s="80"/>
      <c r="AZ40591" s="80"/>
      <c r="BA40591" s="80"/>
      <c r="BB40591" s="80"/>
    </row>
    <row r="40592" spans="9:54" x14ac:dyDescent="0.25">
      <c r="I40592" s="80"/>
      <c r="AX40592" s="80"/>
      <c r="AY40592" s="80"/>
      <c r="AZ40592" s="80"/>
      <c r="BA40592" s="80"/>
      <c r="BB40592" s="80"/>
    </row>
    <row r="40593" spans="9:54" x14ac:dyDescent="0.25">
      <c r="I40593" s="80"/>
      <c r="AX40593" s="80"/>
      <c r="AY40593" s="80"/>
      <c r="AZ40593" s="80"/>
      <c r="BA40593" s="80"/>
      <c r="BB40593" s="80"/>
    </row>
    <row r="40594" spans="9:54" x14ac:dyDescent="0.25">
      <c r="I40594" s="80"/>
      <c r="AX40594" s="80"/>
      <c r="AY40594" s="80"/>
      <c r="AZ40594" s="80"/>
      <c r="BA40594" s="80"/>
      <c r="BB40594" s="80"/>
    </row>
    <row r="40595" spans="9:54" x14ac:dyDescent="0.25">
      <c r="I40595" s="80"/>
      <c r="AX40595" s="80"/>
      <c r="AY40595" s="80"/>
      <c r="AZ40595" s="80"/>
      <c r="BA40595" s="80"/>
      <c r="BB40595" s="80"/>
    </row>
    <row r="40596" spans="9:54" x14ac:dyDescent="0.25">
      <c r="I40596" s="80"/>
      <c r="AX40596" s="80"/>
      <c r="AY40596" s="80"/>
      <c r="AZ40596" s="80"/>
      <c r="BA40596" s="80"/>
      <c r="BB40596" s="80"/>
    </row>
    <row r="40597" spans="9:54" x14ac:dyDescent="0.25">
      <c r="I40597" s="80"/>
      <c r="AX40597" s="80"/>
      <c r="AY40597" s="80"/>
      <c r="AZ40597" s="80"/>
      <c r="BA40597" s="80"/>
      <c r="BB40597" s="80"/>
    </row>
    <row r="40598" spans="9:54" x14ac:dyDescent="0.25">
      <c r="I40598" s="80"/>
      <c r="AX40598" s="80"/>
      <c r="AY40598" s="80"/>
      <c r="AZ40598" s="80"/>
      <c r="BA40598" s="80"/>
      <c r="BB40598" s="80"/>
    </row>
    <row r="40599" spans="9:54" x14ac:dyDescent="0.25">
      <c r="I40599" s="80"/>
      <c r="AX40599" s="80"/>
      <c r="AY40599" s="80"/>
      <c r="AZ40599" s="80"/>
      <c r="BA40599" s="80"/>
      <c r="BB40599" s="80"/>
    </row>
    <row r="40600" spans="9:54" x14ac:dyDescent="0.25">
      <c r="I40600" s="80"/>
      <c r="AX40600" s="80"/>
      <c r="AY40600" s="80"/>
      <c r="AZ40600" s="80"/>
      <c r="BA40600" s="80"/>
      <c r="BB40600" s="80"/>
    </row>
    <row r="40601" spans="9:54" x14ac:dyDescent="0.25">
      <c r="I40601" s="80"/>
      <c r="AX40601" s="80"/>
      <c r="AY40601" s="80"/>
      <c r="AZ40601" s="80"/>
      <c r="BA40601" s="80"/>
      <c r="BB40601" s="80"/>
    </row>
    <row r="40602" spans="9:54" x14ac:dyDescent="0.25">
      <c r="I40602" s="80"/>
      <c r="AX40602" s="80"/>
      <c r="AY40602" s="80"/>
      <c r="AZ40602" s="80"/>
      <c r="BA40602" s="80"/>
      <c r="BB40602" s="80"/>
    </row>
    <row r="40603" spans="9:54" x14ac:dyDescent="0.25">
      <c r="I40603" s="80"/>
      <c r="AX40603" s="80"/>
      <c r="AY40603" s="80"/>
      <c r="AZ40603" s="80"/>
      <c r="BA40603" s="80"/>
      <c r="BB40603" s="80"/>
    </row>
    <row r="40604" spans="9:54" x14ac:dyDescent="0.25">
      <c r="I40604" s="80"/>
      <c r="AX40604" s="80"/>
      <c r="AY40604" s="80"/>
      <c r="AZ40604" s="80"/>
      <c r="BA40604" s="80"/>
      <c r="BB40604" s="80"/>
    </row>
    <row r="40605" spans="9:54" x14ac:dyDescent="0.25">
      <c r="I40605" s="80"/>
      <c r="AX40605" s="80"/>
      <c r="AY40605" s="80"/>
      <c r="AZ40605" s="80"/>
      <c r="BA40605" s="80"/>
      <c r="BB40605" s="80"/>
    </row>
    <row r="40606" spans="9:54" x14ac:dyDescent="0.25">
      <c r="I40606" s="80"/>
      <c r="AX40606" s="80"/>
      <c r="AY40606" s="80"/>
      <c r="AZ40606" s="80"/>
      <c r="BA40606" s="80"/>
      <c r="BB40606" s="80"/>
    </row>
    <row r="40607" spans="9:54" x14ac:dyDescent="0.25">
      <c r="I40607" s="80"/>
      <c r="AX40607" s="80"/>
      <c r="AY40607" s="80"/>
      <c r="AZ40607" s="80"/>
      <c r="BA40607" s="80"/>
      <c r="BB40607" s="80"/>
    </row>
    <row r="40608" spans="9:54" x14ac:dyDescent="0.25">
      <c r="I40608" s="80"/>
      <c r="AX40608" s="80"/>
      <c r="AY40608" s="80"/>
      <c r="AZ40608" s="80"/>
      <c r="BA40608" s="80"/>
      <c r="BB40608" s="80"/>
    </row>
    <row r="40609" spans="9:54" x14ac:dyDescent="0.25">
      <c r="I40609" s="80"/>
      <c r="AX40609" s="80"/>
      <c r="AY40609" s="80"/>
      <c r="AZ40609" s="80"/>
      <c r="BA40609" s="80"/>
      <c r="BB40609" s="80"/>
    </row>
    <row r="40610" spans="9:54" x14ac:dyDescent="0.25">
      <c r="I40610" s="80"/>
      <c r="AX40610" s="80"/>
      <c r="AY40610" s="80"/>
      <c r="AZ40610" s="80"/>
      <c r="BA40610" s="80"/>
      <c r="BB40610" s="80"/>
    </row>
    <row r="40611" spans="9:54" x14ac:dyDescent="0.25">
      <c r="I40611" s="80"/>
      <c r="AX40611" s="80"/>
      <c r="AY40611" s="80"/>
      <c r="AZ40611" s="80"/>
      <c r="BA40611" s="80"/>
      <c r="BB40611" s="80"/>
    </row>
    <row r="40612" spans="9:54" x14ac:dyDescent="0.25">
      <c r="I40612" s="80"/>
      <c r="AX40612" s="80"/>
      <c r="AY40612" s="80"/>
      <c r="AZ40612" s="80"/>
      <c r="BA40612" s="80"/>
      <c r="BB40612" s="80"/>
    </row>
    <row r="40613" spans="9:54" x14ac:dyDescent="0.25">
      <c r="I40613" s="80"/>
      <c r="AX40613" s="80"/>
      <c r="AY40613" s="80"/>
      <c r="AZ40613" s="80"/>
      <c r="BA40613" s="80"/>
      <c r="BB40613" s="80"/>
    </row>
    <row r="40614" spans="9:54" x14ac:dyDescent="0.25">
      <c r="I40614" s="80"/>
      <c r="AX40614" s="80"/>
      <c r="AY40614" s="80"/>
      <c r="AZ40614" s="80"/>
      <c r="BA40614" s="80"/>
      <c r="BB40614" s="80"/>
    </row>
    <row r="40615" spans="9:54" x14ac:dyDescent="0.25">
      <c r="I40615" s="80"/>
      <c r="AX40615" s="80"/>
      <c r="AY40615" s="80"/>
      <c r="AZ40615" s="80"/>
      <c r="BA40615" s="80"/>
      <c r="BB40615" s="80"/>
    </row>
    <row r="40616" spans="9:54" x14ac:dyDescent="0.25">
      <c r="I40616" s="80"/>
      <c r="AX40616" s="80"/>
      <c r="AY40616" s="80"/>
      <c r="AZ40616" s="80"/>
      <c r="BA40616" s="80"/>
      <c r="BB40616" s="80"/>
    </row>
    <row r="40617" spans="9:54" x14ac:dyDescent="0.25">
      <c r="I40617" s="80"/>
      <c r="AX40617" s="80"/>
      <c r="AY40617" s="80"/>
      <c r="AZ40617" s="80"/>
      <c r="BA40617" s="80"/>
      <c r="BB40617" s="80"/>
    </row>
    <row r="40618" spans="9:54" x14ac:dyDescent="0.25">
      <c r="I40618" s="80"/>
      <c r="AX40618" s="80"/>
      <c r="AY40618" s="80"/>
      <c r="AZ40618" s="80"/>
      <c r="BA40618" s="80"/>
      <c r="BB40618" s="80"/>
    </row>
    <row r="40619" spans="9:54" x14ac:dyDescent="0.25">
      <c r="I40619" s="80"/>
      <c r="AX40619" s="80"/>
      <c r="AY40619" s="80"/>
      <c r="AZ40619" s="80"/>
      <c r="BA40619" s="80"/>
      <c r="BB40619" s="80"/>
    </row>
    <row r="40620" spans="9:54" x14ac:dyDescent="0.25">
      <c r="I40620" s="80"/>
      <c r="AX40620" s="80"/>
      <c r="AY40620" s="80"/>
      <c r="AZ40620" s="80"/>
      <c r="BA40620" s="80"/>
      <c r="BB40620" s="80"/>
    </row>
    <row r="40621" spans="9:54" x14ac:dyDescent="0.25">
      <c r="I40621" s="80"/>
      <c r="AX40621" s="80"/>
      <c r="AY40621" s="80"/>
      <c r="AZ40621" s="80"/>
      <c r="BA40621" s="80"/>
      <c r="BB40621" s="80"/>
    </row>
    <row r="40622" spans="9:54" x14ac:dyDescent="0.25">
      <c r="I40622" s="80"/>
      <c r="AX40622" s="80"/>
      <c r="AY40622" s="80"/>
      <c r="AZ40622" s="80"/>
      <c r="BA40622" s="80"/>
      <c r="BB40622" s="80"/>
    </row>
    <row r="40623" spans="9:54" x14ac:dyDescent="0.25">
      <c r="I40623" s="80"/>
      <c r="AX40623" s="80"/>
      <c r="AY40623" s="80"/>
      <c r="AZ40623" s="80"/>
      <c r="BA40623" s="80"/>
      <c r="BB40623" s="80"/>
    </row>
    <row r="40624" spans="9:54" x14ac:dyDescent="0.25">
      <c r="I40624" s="80"/>
      <c r="AX40624" s="80"/>
      <c r="AY40624" s="80"/>
      <c r="AZ40624" s="80"/>
      <c r="BA40624" s="80"/>
      <c r="BB40624" s="80"/>
    </row>
    <row r="40625" spans="9:54" x14ac:dyDescent="0.25">
      <c r="I40625" s="80"/>
      <c r="AX40625" s="80"/>
      <c r="AY40625" s="80"/>
      <c r="AZ40625" s="80"/>
      <c r="BA40625" s="80"/>
      <c r="BB40625" s="80"/>
    </row>
    <row r="40626" spans="9:54" x14ac:dyDescent="0.25">
      <c r="I40626" s="80"/>
      <c r="AX40626" s="80"/>
      <c r="AY40626" s="80"/>
      <c r="AZ40626" s="80"/>
      <c r="BA40626" s="80"/>
      <c r="BB40626" s="80"/>
    </row>
    <row r="40627" spans="9:54" x14ac:dyDescent="0.25">
      <c r="I40627" s="80"/>
      <c r="AX40627" s="80"/>
      <c r="AY40627" s="80"/>
      <c r="AZ40627" s="80"/>
      <c r="BA40627" s="80"/>
      <c r="BB40627" s="80"/>
    </row>
    <row r="40628" spans="9:54" x14ac:dyDescent="0.25">
      <c r="I40628" s="80"/>
      <c r="AX40628" s="80"/>
      <c r="AY40628" s="80"/>
      <c r="AZ40628" s="80"/>
      <c r="BA40628" s="80"/>
      <c r="BB40628" s="80"/>
    </row>
    <row r="40629" spans="9:54" x14ac:dyDescent="0.25">
      <c r="I40629" s="80"/>
      <c r="AX40629" s="80"/>
      <c r="AY40629" s="80"/>
      <c r="AZ40629" s="80"/>
      <c r="BA40629" s="80"/>
      <c r="BB40629" s="80"/>
    </row>
    <row r="40630" spans="9:54" x14ac:dyDescent="0.25">
      <c r="I40630" s="80"/>
      <c r="AX40630" s="80"/>
      <c r="AY40630" s="80"/>
      <c r="AZ40630" s="80"/>
      <c r="BA40630" s="80"/>
      <c r="BB40630" s="80"/>
    </row>
    <row r="40631" spans="9:54" x14ac:dyDescent="0.25">
      <c r="I40631" s="80"/>
      <c r="AX40631" s="80"/>
      <c r="AY40631" s="80"/>
      <c r="AZ40631" s="80"/>
      <c r="BA40631" s="80"/>
      <c r="BB40631" s="80"/>
    </row>
    <row r="40632" spans="9:54" x14ac:dyDescent="0.25">
      <c r="I40632" s="80"/>
      <c r="AX40632" s="80"/>
      <c r="AY40632" s="80"/>
      <c r="AZ40632" s="80"/>
      <c r="BA40632" s="80"/>
      <c r="BB40632" s="80"/>
    </row>
    <row r="40633" spans="9:54" x14ac:dyDescent="0.25">
      <c r="I40633" s="80"/>
      <c r="AX40633" s="80"/>
      <c r="AY40633" s="80"/>
      <c r="AZ40633" s="80"/>
      <c r="BA40633" s="80"/>
      <c r="BB40633" s="80"/>
    </row>
    <row r="40634" spans="9:54" x14ac:dyDescent="0.25">
      <c r="I40634" s="80"/>
      <c r="AX40634" s="80"/>
      <c r="AY40634" s="80"/>
      <c r="AZ40634" s="80"/>
      <c r="BA40634" s="80"/>
      <c r="BB40634" s="80"/>
    </row>
    <row r="40635" spans="9:54" x14ac:dyDescent="0.25">
      <c r="I40635" s="80"/>
      <c r="AX40635" s="80"/>
      <c r="AY40635" s="80"/>
      <c r="AZ40635" s="80"/>
      <c r="BA40635" s="80"/>
      <c r="BB40635" s="80"/>
    </row>
    <row r="40636" spans="9:54" x14ac:dyDescent="0.25">
      <c r="I40636" s="80"/>
      <c r="AX40636" s="80"/>
      <c r="AY40636" s="80"/>
      <c r="AZ40636" s="80"/>
      <c r="BA40636" s="80"/>
      <c r="BB40636" s="80"/>
    </row>
    <row r="40637" spans="9:54" x14ac:dyDescent="0.25">
      <c r="I40637" s="80"/>
      <c r="AX40637" s="80"/>
      <c r="AY40637" s="80"/>
      <c r="AZ40637" s="80"/>
      <c r="BA40637" s="80"/>
      <c r="BB40637" s="80"/>
    </row>
    <row r="40638" spans="9:54" x14ac:dyDescent="0.25">
      <c r="I40638" s="80"/>
      <c r="AX40638" s="80"/>
      <c r="AY40638" s="80"/>
      <c r="AZ40638" s="80"/>
      <c r="BA40638" s="80"/>
      <c r="BB40638" s="80"/>
    </row>
    <row r="40639" spans="9:54" x14ac:dyDescent="0.25">
      <c r="I40639" s="80"/>
      <c r="AX40639" s="80"/>
      <c r="AY40639" s="80"/>
      <c r="AZ40639" s="80"/>
      <c r="BA40639" s="80"/>
      <c r="BB40639" s="80"/>
    </row>
    <row r="40640" spans="9:54" x14ac:dyDescent="0.25">
      <c r="I40640" s="80"/>
      <c r="AX40640" s="80"/>
      <c r="AY40640" s="80"/>
      <c r="AZ40640" s="80"/>
      <c r="BA40640" s="80"/>
      <c r="BB40640" s="80"/>
    </row>
    <row r="40641" spans="9:54" x14ac:dyDescent="0.25">
      <c r="I40641" s="80"/>
      <c r="AX40641" s="80"/>
      <c r="AY40641" s="80"/>
      <c r="AZ40641" s="80"/>
      <c r="BA40641" s="80"/>
      <c r="BB40641" s="80"/>
    </row>
    <row r="40642" spans="9:54" x14ac:dyDescent="0.25">
      <c r="I40642" s="80"/>
      <c r="AX40642" s="80"/>
      <c r="AY40642" s="80"/>
      <c r="AZ40642" s="80"/>
      <c r="BA40642" s="80"/>
      <c r="BB40642" s="80"/>
    </row>
    <row r="40643" spans="9:54" x14ac:dyDescent="0.25">
      <c r="I40643" s="80"/>
      <c r="AX40643" s="80"/>
      <c r="AY40643" s="80"/>
      <c r="AZ40643" s="80"/>
      <c r="BA40643" s="80"/>
      <c r="BB40643" s="80"/>
    </row>
    <row r="40644" spans="9:54" x14ac:dyDescent="0.25">
      <c r="I40644" s="80"/>
      <c r="AX40644" s="80"/>
      <c r="AY40644" s="80"/>
      <c r="AZ40644" s="80"/>
      <c r="BA40644" s="80"/>
      <c r="BB40644" s="80"/>
    </row>
    <row r="40645" spans="9:54" x14ac:dyDescent="0.25">
      <c r="I40645" s="80"/>
      <c r="AX40645" s="80"/>
      <c r="AY40645" s="80"/>
      <c r="AZ40645" s="80"/>
      <c r="BA40645" s="80"/>
      <c r="BB40645" s="80"/>
    </row>
    <row r="40646" spans="9:54" x14ac:dyDescent="0.25">
      <c r="I40646" s="80"/>
      <c r="AX40646" s="80"/>
      <c r="AY40646" s="80"/>
      <c r="AZ40646" s="80"/>
      <c r="BA40646" s="80"/>
      <c r="BB40646" s="80"/>
    </row>
    <row r="40647" spans="9:54" x14ac:dyDescent="0.25">
      <c r="I40647" s="80"/>
      <c r="AX40647" s="80"/>
      <c r="AY40647" s="80"/>
      <c r="AZ40647" s="80"/>
      <c r="BA40647" s="80"/>
      <c r="BB40647" s="80"/>
    </row>
    <row r="40648" spans="9:54" x14ac:dyDescent="0.25">
      <c r="I40648" s="80"/>
      <c r="AX40648" s="80"/>
      <c r="AY40648" s="80"/>
      <c r="AZ40648" s="80"/>
      <c r="BA40648" s="80"/>
      <c r="BB40648" s="80"/>
    </row>
    <row r="40649" spans="9:54" x14ac:dyDescent="0.25">
      <c r="I40649" s="80"/>
      <c r="AX40649" s="80"/>
      <c r="AY40649" s="80"/>
      <c r="AZ40649" s="80"/>
      <c r="BA40649" s="80"/>
      <c r="BB40649" s="80"/>
    </row>
    <row r="40650" spans="9:54" x14ac:dyDescent="0.25">
      <c r="I40650" s="80"/>
      <c r="AX40650" s="80"/>
      <c r="AY40650" s="80"/>
      <c r="AZ40650" s="80"/>
      <c r="BA40650" s="80"/>
      <c r="BB40650" s="80"/>
    </row>
    <row r="40651" spans="9:54" x14ac:dyDescent="0.25">
      <c r="I40651" s="80"/>
      <c r="AX40651" s="80"/>
      <c r="AY40651" s="80"/>
      <c r="AZ40651" s="80"/>
      <c r="BA40651" s="80"/>
      <c r="BB40651" s="80"/>
    </row>
    <row r="40652" spans="9:54" x14ac:dyDescent="0.25">
      <c r="I40652" s="80"/>
      <c r="AX40652" s="80"/>
      <c r="AY40652" s="80"/>
      <c r="AZ40652" s="80"/>
      <c r="BA40652" s="80"/>
      <c r="BB40652" s="80"/>
    </row>
    <row r="40653" spans="9:54" x14ac:dyDescent="0.25">
      <c r="I40653" s="80"/>
      <c r="AX40653" s="80"/>
      <c r="AY40653" s="80"/>
      <c r="AZ40653" s="80"/>
      <c r="BA40653" s="80"/>
      <c r="BB40653" s="80"/>
    </row>
    <row r="40654" spans="9:54" x14ac:dyDescent="0.25">
      <c r="I40654" s="80"/>
      <c r="AX40654" s="80"/>
      <c r="AY40654" s="80"/>
      <c r="AZ40654" s="80"/>
      <c r="BA40654" s="80"/>
      <c r="BB40654" s="80"/>
    </row>
    <row r="40655" spans="9:54" x14ac:dyDescent="0.25">
      <c r="I40655" s="80"/>
      <c r="AX40655" s="80"/>
      <c r="AY40655" s="80"/>
      <c r="AZ40655" s="80"/>
      <c r="BA40655" s="80"/>
      <c r="BB40655" s="80"/>
    </row>
    <row r="40656" spans="9:54" x14ac:dyDescent="0.25">
      <c r="I40656" s="80"/>
      <c r="AX40656" s="80"/>
      <c r="AY40656" s="80"/>
      <c r="AZ40656" s="80"/>
      <c r="BA40656" s="80"/>
      <c r="BB40656" s="80"/>
    </row>
    <row r="40657" spans="9:54" x14ac:dyDescent="0.25">
      <c r="I40657" s="80"/>
      <c r="AX40657" s="80"/>
      <c r="AY40657" s="80"/>
      <c r="AZ40657" s="80"/>
      <c r="BA40657" s="80"/>
      <c r="BB40657" s="80"/>
    </row>
    <row r="40658" spans="9:54" x14ac:dyDescent="0.25">
      <c r="I40658" s="80"/>
      <c r="AX40658" s="80"/>
      <c r="AY40658" s="80"/>
      <c r="AZ40658" s="80"/>
      <c r="BA40658" s="80"/>
      <c r="BB40658" s="80"/>
    </row>
    <row r="40659" spans="9:54" x14ac:dyDescent="0.25">
      <c r="I40659" s="80"/>
      <c r="AX40659" s="80"/>
      <c r="AY40659" s="80"/>
      <c r="AZ40659" s="80"/>
      <c r="BA40659" s="80"/>
      <c r="BB40659" s="80"/>
    </row>
    <row r="40660" spans="9:54" x14ac:dyDescent="0.25">
      <c r="I40660" s="80"/>
      <c r="AX40660" s="80"/>
      <c r="AY40660" s="80"/>
      <c r="AZ40660" s="80"/>
      <c r="BA40660" s="80"/>
      <c r="BB40660" s="80"/>
    </row>
    <row r="40661" spans="9:54" x14ac:dyDescent="0.25">
      <c r="I40661" s="80"/>
      <c r="AX40661" s="80"/>
      <c r="AY40661" s="80"/>
      <c r="AZ40661" s="80"/>
      <c r="BA40661" s="80"/>
      <c r="BB40661" s="80"/>
    </row>
    <row r="40662" spans="9:54" x14ac:dyDescent="0.25">
      <c r="I40662" s="80"/>
      <c r="AX40662" s="80"/>
      <c r="AY40662" s="80"/>
      <c r="AZ40662" s="80"/>
      <c r="BA40662" s="80"/>
      <c r="BB40662" s="80"/>
    </row>
    <row r="40663" spans="9:54" x14ac:dyDescent="0.25">
      <c r="I40663" s="80"/>
      <c r="AX40663" s="80"/>
      <c r="AY40663" s="80"/>
      <c r="AZ40663" s="80"/>
      <c r="BA40663" s="80"/>
      <c r="BB40663" s="80"/>
    </row>
    <row r="40664" spans="9:54" x14ac:dyDescent="0.25">
      <c r="I40664" s="80"/>
      <c r="AX40664" s="80"/>
      <c r="AY40664" s="80"/>
      <c r="AZ40664" s="80"/>
      <c r="BA40664" s="80"/>
      <c r="BB40664" s="80"/>
    </row>
    <row r="40665" spans="9:54" x14ac:dyDescent="0.25">
      <c r="I40665" s="80"/>
      <c r="AX40665" s="80"/>
      <c r="AY40665" s="80"/>
      <c r="AZ40665" s="80"/>
      <c r="BA40665" s="80"/>
      <c r="BB40665" s="80"/>
    </row>
    <row r="40666" spans="9:54" x14ac:dyDescent="0.25">
      <c r="I40666" s="80"/>
      <c r="AX40666" s="80"/>
      <c r="AY40666" s="80"/>
      <c r="AZ40666" s="80"/>
      <c r="BA40666" s="80"/>
      <c r="BB40666" s="80"/>
    </row>
    <row r="40667" spans="9:54" x14ac:dyDescent="0.25">
      <c r="I40667" s="80"/>
      <c r="AX40667" s="80"/>
      <c r="AY40667" s="80"/>
      <c r="AZ40667" s="80"/>
      <c r="BA40667" s="80"/>
      <c r="BB40667" s="80"/>
    </row>
    <row r="40668" spans="9:54" x14ac:dyDescent="0.25">
      <c r="I40668" s="80"/>
      <c r="AX40668" s="80"/>
      <c r="AY40668" s="80"/>
      <c r="AZ40668" s="80"/>
      <c r="BA40668" s="80"/>
      <c r="BB40668" s="80"/>
    </row>
    <row r="40669" spans="9:54" x14ac:dyDescent="0.25">
      <c r="I40669" s="80"/>
      <c r="AX40669" s="80"/>
      <c r="AY40669" s="80"/>
      <c r="AZ40669" s="80"/>
      <c r="BA40669" s="80"/>
      <c r="BB40669" s="80"/>
    </row>
    <row r="40670" spans="9:54" x14ac:dyDescent="0.25">
      <c r="I40670" s="80"/>
      <c r="AX40670" s="80"/>
      <c r="AY40670" s="80"/>
      <c r="AZ40670" s="80"/>
      <c r="BA40670" s="80"/>
      <c r="BB40670" s="80"/>
    </row>
    <row r="40671" spans="9:54" x14ac:dyDescent="0.25">
      <c r="I40671" s="80"/>
      <c r="AX40671" s="80"/>
      <c r="AY40671" s="80"/>
      <c r="AZ40671" s="80"/>
      <c r="BA40671" s="80"/>
      <c r="BB40671" s="80"/>
    </row>
    <row r="40672" spans="9:54" x14ac:dyDescent="0.25">
      <c r="I40672" s="80"/>
      <c r="AX40672" s="80"/>
      <c r="AY40672" s="80"/>
      <c r="AZ40672" s="80"/>
      <c r="BA40672" s="80"/>
      <c r="BB40672" s="80"/>
    </row>
    <row r="40673" spans="9:54" x14ac:dyDescent="0.25">
      <c r="I40673" s="80"/>
      <c r="AX40673" s="80"/>
      <c r="AY40673" s="80"/>
      <c r="AZ40673" s="80"/>
      <c r="BA40673" s="80"/>
      <c r="BB40673" s="80"/>
    </row>
    <row r="40674" spans="9:54" x14ac:dyDescent="0.25">
      <c r="I40674" s="80"/>
      <c r="AX40674" s="80"/>
      <c r="AY40674" s="80"/>
      <c r="AZ40674" s="80"/>
      <c r="BA40674" s="80"/>
      <c r="BB40674" s="80"/>
    </row>
    <row r="40675" spans="9:54" x14ac:dyDescent="0.25">
      <c r="I40675" s="80"/>
      <c r="AX40675" s="80"/>
      <c r="AY40675" s="80"/>
      <c r="AZ40675" s="80"/>
      <c r="BA40675" s="80"/>
      <c r="BB40675" s="80"/>
    </row>
    <row r="40676" spans="9:54" x14ac:dyDescent="0.25">
      <c r="I40676" s="80"/>
      <c r="AX40676" s="80"/>
      <c r="AY40676" s="80"/>
      <c r="AZ40676" s="80"/>
      <c r="BA40676" s="80"/>
      <c r="BB40676" s="80"/>
    </row>
    <row r="40677" spans="9:54" x14ac:dyDescent="0.25">
      <c r="I40677" s="80"/>
      <c r="AX40677" s="80"/>
      <c r="AY40677" s="80"/>
      <c r="AZ40677" s="80"/>
      <c r="BA40677" s="80"/>
      <c r="BB40677" s="80"/>
    </row>
    <row r="40678" spans="9:54" x14ac:dyDescent="0.25">
      <c r="I40678" s="80"/>
      <c r="AX40678" s="80"/>
      <c r="AY40678" s="80"/>
      <c r="AZ40678" s="80"/>
      <c r="BA40678" s="80"/>
      <c r="BB40678" s="80"/>
    </row>
    <row r="40679" spans="9:54" x14ac:dyDescent="0.25">
      <c r="I40679" s="80"/>
      <c r="AX40679" s="80"/>
      <c r="AY40679" s="80"/>
      <c r="AZ40679" s="80"/>
      <c r="BA40679" s="80"/>
      <c r="BB40679" s="80"/>
    </row>
    <row r="40680" spans="9:54" x14ac:dyDescent="0.25">
      <c r="I40680" s="80"/>
      <c r="AX40680" s="80"/>
      <c r="AY40680" s="80"/>
      <c r="AZ40680" s="80"/>
      <c r="BA40680" s="80"/>
      <c r="BB40680" s="80"/>
    </row>
    <row r="40681" spans="9:54" x14ac:dyDescent="0.25">
      <c r="I40681" s="80"/>
      <c r="AX40681" s="80"/>
      <c r="AY40681" s="80"/>
      <c r="AZ40681" s="80"/>
      <c r="BA40681" s="80"/>
      <c r="BB40681" s="80"/>
    </row>
    <row r="40682" spans="9:54" x14ac:dyDescent="0.25">
      <c r="I40682" s="80"/>
      <c r="AX40682" s="80"/>
      <c r="AY40682" s="80"/>
      <c r="AZ40682" s="80"/>
      <c r="BA40682" s="80"/>
      <c r="BB40682" s="80"/>
    </row>
    <row r="40683" spans="9:54" x14ac:dyDescent="0.25">
      <c r="I40683" s="80"/>
      <c r="AX40683" s="80"/>
      <c r="AY40683" s="80"/>
      <c r="AZ40683" s="80"/>
      <c r="BA40683" s="80"/>
      <c r="BB40683" s="80"/>
    </row>
    <row r="40684" spans="9:54" x14ac:dyDescent="0.25">
      <c r="I40684" s="80"/>
      <c r="AX40684" s="80"/>
      <c r="AY40684" s="80"/>
      <c r="AZ40684" s="80"/>
      <c r="BA40684" s="80"/>
      <c r="BB40684" s="80"/>
    </row>
    <row r="40685" spans="9:54" x14ac:dyDescent="0.25">
      <c r="I40685" s="80"/>
      <c r="AX40685" s="80"/>
      <c r="AY40685" s="80"/>
      <c r="AZ40685" s="80"/>
      <c r="BA40685" s="80"/>
      <c r="BB40685" s="80"/>
    </row>
    <row r="40686" spans="9:54" x14ac:dyDescent="0.25">
      <c r="I40686" s="80"/>
      <c r="AX40686" s="80"/>
      <c r="AY40686" s="80"/>
      <c r="AZ40686" s="80"/>
      <c r="BA40686" s="80"/>
      <c r="BB40686" s="80"/>
    </row>
    <row r="40687" spans="9:54" x14ac:dyDescent="0.25">
      <c r="I40687" s="80"/>
      <c r="AX40687" s="80"/>
      <c r="AY40687" s="80"/>
      <c r="AZ40687" s="80"/>
      <c r="BA40687" s="80"/>
      <c r="BB40687" s="80"/>
    </row>
    <row r="40688" spans="9:54" x14ac:dyDescent="0.25">
      <c r="I40688" s="80"/>
      <c r="AX40688" s="80"/>
      <c r="AY40688" s="80"/>
      <c r="AZ40688" s="80"/>
      <c r="BA40688" s="80"/>
      <c r="BB40688" s="80"/>
    </row>
    <row r="40689" spans="9:54" x14ac:dyDescent="0.25">
      <c r="I40689" s="80"/>
      <c r="AX40689" s="80"/>
      <c r="AY40689" s="80"/>
      <c r="AZ40689" s="80"/>
      <c r="BA40689" s="80"/>
      <c r="BB40689" s="80"/>
    </row>
    <row r="40690" spans="9:54" x14ac:dyDescent="0.25">
      <c r="I40690" s="80"/>
      <c r="AX40690" s="80"/>
      <c r="AY40690" s="80"/>
      <c r="AZ40690" s="80"/>
      <c r="BA40690" s="80"/>
      <c r="BB40690" s="80"/>
    </row>
    <row r="40691" spans="9:54" x14ac:dyDescent="0.25">
      <c r="I40691" s="80"/>
      <c r="AX40691" s="80"/>
      <c r="AY40691" s="80"/>
      <c r="AZ40691" s="80"/>
      <c r="BA40691" s="80"/>
      <c r="BB40691" s="80"/>
    </row>
    <row r="40692" spans="9:54" x14ac:dyDescent="0.25">
      <c r="I40692" s="80"/>
      <c r="AX40692" s="80"/>
      <c r="AY40692" s="80"/>
      <c r="AZ40692" s="80"/>
      <c r="BA40692" s="80"/>
      <c r="BB40692" s="80"/>
    </row>
    <row r="40693" spans="9:54" x14ac:dyDescent="0.25">
      <c r="I40693" s="80"/>
      <c r="AX40693" s="80"/>
      <c r="AY40693" s="80"/>
      <c r="AZ40693" s="80"/>
      <c r="BA40693" s="80"/>
      <c r="BB40693" s="80"/>
    </row>
    <row r="40694" spans="9:54" x14ac:dyDescent="0.25">
      <c r="I40694" s="80"/>
      <c r="AX40694" s="80"/>
      <c r="AY40694" s="80"/>
      <c r="AZ40694" s="80"/>
      <c r="BA40694" s="80"/>
      <c r="BB40694" s="80"/>
    </row>
    <row r="40695" spans="9:54" x14ac:dyDescent="0.25">
      <c r="I40695" s="80"/>
      <c r="AX40695" s="80"/>
      <c r="AY40695" s="80"/>
      <c r="AZ40695" s="80"/>
      <c r="BA40695" s="80"/>
      <c r="BB40695" s="80"/>
    </row>
    <row r="40696" spans="9:54" x14ac:dyDescent="0.25">
      <c r="I40696" s="80"/>
      <c r="AX40696" s="80"/>
      <c r="AY40696" s="80"/>
      <c r="AZ40696" s="80"/>
      <c r="BA40696" s="80"/>
      <c r="BB40696" s="80"/>
    </row>
    <row r="40697" spans="9:54" x14ac:dyDescent="0.25">
      <c r="I40697" s="80"/>
      <c r="AX40697" s="80"/>
      <c r="AY40697" s="80"/>
      <c r="AZ40697" s="80"/>
      <c r="BA40697" s="80"/>
      <c r="BB40697" s="80"/>
    </row>
    <row r="40698" spans="9:54" x14ac:dyDescent="0.25">
      <c r="I40698" s="80"/>
      <c r="AX40698" s="80"/>
      <c r="AY40698" s="80"/>
      <c r="AZ40698" s="80"/>
      <c r="BA40698" s="80"/>
      <c r="BB40698" s="80"/>
    </row>
    <row r="40699" spans="9:54" x14ac:dyDescent="0.25">
      <c r="I40699" s="80"/>
      <c r="AX40699" s="80"/>
      <c r="AY40699" s="80"/>
      <c r="AZ40699" s="80"/>
      <c r="BA40699" s="80"/>
      <c r="BB40699" s="80"/>
    </row>
    <row r="40700" spans="9:54" x14ac:dyDescent="0.25">
      <c r="I40700" s="80"/>
      <c r="AX40700" s="80"/>
      <c r="AY40700" s="80"/>
      <c r="AZ40700" s="80"/>
      <c r="BA40700" s="80"/>
      <c r="BB40700" s="80"/>
    </row>
    <row r="40701" spans="9:54" x14ac:dyDescent="0.25">
      <c r="I40701" s="80"/>
      <c r="AX40701" s="80"/>
      <c r="AY40701" s="80"/>
      <c r="AZ40701" s="80"/>
      <c r="BA40701" s="80"/>
      <c r="BB40701" s="80"/>
    </row>
    <row r="40702" spans="9:54" x14ac:dyDescent="0.25">
      <c r="I40702" s="80"/>
      <c r="AX40702" s="80"/>
      <c r="AY40702" s="80"/>
      <c r="AZ40702" s="80"/>
      <c r="BA40702" s="80"/>
      <c r="BB40702" s="80"/>
    </row>
    <row r="40703" spans="9:54" x14ac:dyDescent="0.25">
      <c r="I40703" s="80"/>
      <c r="AX40703" s="80"/>
      <c r="AY40703" s="80"/>
      <c r="AZ40703" s="80"/>
      <c r="BA40703" s="80"/>
      <c r="BB40703" s="80"/>
    </row>
    <row r="40704" spans="9:54" x14ac:dyDescent="0.25">
      <c r="I40704" s="80"/>
      <c r="AX40704" s="80"/>
      <c r="AY40704" s="80"/>
      <c r="AZ40704" s="80"/>
      <c r="BA40704" s="80"/>
      <c r="BB40704" s="80"/>
    </row>
    <row r="40705" spans="9:54" x14ac:dyDescent="0.25">
      <c r="I40705" s="80"/>
      <c r="AX40705" s="80"/>
      <c r="AY40705" s="80"/>
      <c r="AZ40705" s="80"/>
      <c r="BA40705" s="80"/>
      <c r="BB40705" s="80"/>
    </row>
    <row r="40706" spans="9:54" x14ac:dyDescent="0.25">
      <c r="I40706" s="80"/>
      <c r="AX40706" s="80"/>
      <c r="AY40706" s="80"/>
      <c r="AZ40706" s="80"/>
      <c r="BA40706" s="80"/>
      <c r="BB40706" s="80"/>
    </row>
    <row r="40707" spans="9:54" x14ac:dyDescent="0.25">
      <c r="I40707" s="80"/>
      <c r="AX40707" s="80"/>
      <c r="AY40707" s="80"/>
      <c r="AZ40707" s="80"/>
      <c r="BA40707" s="80"/>
      <c r="BB40707" s="80"/>
    </row>
    <row r="40708" spans="9:54" x14ac:dyDescent="0.25">
      <c r="I40708" s="80"/>
      <c r="AX40708" s="80"/>
      <c r="AY40708" s="80"/>
      <c r="AZ40708" s="80"/>
      <c r="BA40708" s="80"/>
      <c r="BB40708" s="80"/>
    </row>
    <row r="40709" spans="9:54" x14ac:dyDescent="0.25">
      <c r="I40709" s="80"/>
      <c r="AX40709" s="80"/>
      <c r="AY40709" s="80"/>
      <c r="AZ40709" s="80"/>
      <c r="BA40709" s="80"/>
      <c r="BB40709" s="80"/>
    </row>
    <row r="40710" spans="9:54" x14ac:dyDescent="0.25">
      <c r="I40710" s="80"/>
      <c r="AX40710" s="80"/>
      <c r="AY40710" s="80"/>
      <c r="AZ40710" s="80"/>
      <c r="BA40710" s="80"/>
      <c r="BB40710" s="80"/>
    </row>
    <row r="40711" spans="9:54" x14ac:dyDescent="0.25">
      <c r="I40711" s="80"/>
      <c r="AX40711" s="80"/>
      <c r="AY40711" s="80"/>
      <c r="AZ40711" s="80"/>
      <c r="BA40711" s="80"/>
      <c r="BB40711" s="80"/>
    </row>
    <row r="40712" spans="9:54" x14ac:dyDescent="0.25">
      <c r="I40712" s="80"/>
      <c r="AX40712" s="80"/>
      <c r="AY40712" s="80"/>
      <c r="AZ40712" s="80"/>
      <c r="BA40712" s="80"/>
      <c r="BB40712" s="80"/>
    </row>
    <row r="40713" spans="9:54" x14ac:dyDescent="0.25">
      <c r="I40713" s="80"/>
      <c r="AX40713" s="80"/>
      <c r="AY40713" s="80"/>
      <c r="AZ40713" s="80"/>
      <c r="BA40713" s="80"/>
      <c r="BB40713" s="80"/>
    </row>
    <row r="40714" spans="9:54" x14ac:dyDescent="0.25">
      <c r="I40714" s="80"/>
      <c r="AX40714" s="80"/>
      <c r="AY40714" s="80"/>
      <c r="AZ40714" s="80"/>
      <c r="BA40714" s="80"/>
      <c r="BB40714" s="80"/>
    </row>
    <row r="40715" spans="9:54" x14ac:dyDescent="0.25">
      <c r="I40715" s="80"/>
      <c r="AX40715" s="80"/>
      <c r="AY40715" s="80"/>
      <c r="AZ40715" s="80"/>
      <c r="BA40715" s="80"/>
      <c r="BB40715" s="80"/>
    </row>
    <row r="40716" spans="9:54" x14ac:dyDescent="0.25">
      <c r="I40716" s="80"/>
      <c r="AX40716" s="80"/>
      <c r="AY40716" s="80"/>
      <c r="AZ40716" s="80"/>
      <c r="BA40716" s="80"/>
      <c r="BB40716" s="80"/>
    </row>
    <row r="40717" spans="9:54" x14ac:dyDescent="0.25">
      <c r="I40717" s="80"/>
      <c r="AX40717" s="80"/>
      <c r="AY40717" s="80"/>
      <c r="AZ40717" s="80"/>
      <c r="BA40717" s="80"/>
      <c r="BB40717" s="80"/>
    </row>
    <row r="40718" spans="9:54" x14ac:dyDescent="0.25">
      <c r="I40718" s="80"/>
      <c r="AX40718" s="80"/>
      <c r="AY40718" s="80"/>
      <c r="AZ40718" s="80"/>
      <c r="BA40718" s="80"/>
      <c r="BB40718" s="80"/>
    </row>
    <row r="40719" spans="9:54" x14ac:dyDescent="0.25">
      <c r="I40719" s="80"/>
      <c r="AX40719" s="80"/>
      <c r="AY40719" s="80"/>
      <c r="AZ40719" s="80"/>
      <c r="BA40719" s="80"/>
      <c r="BB40719" s="80"/>
    </row>
    <row r="40720" spans="9:54" x14ac:dyDescent="0.25">
      <c r="I40720" s="80"/>
      <c r="AX40720" s="80"/>
      <c r="AY40720" s="80"/>
      <c r="AZ40720" s="80"/>
      <c r="BA40720" s="80"/>
      <c r="BB40720" s="80"/>
    </row>
    <row r="40721" spans="9:54" x14ac:dyDescent="0.25">
      <c r="I40721" s="80"/>
      <c r="AX40721" s="80"/>
      <c r="AY40721" s="80"/>
      <c r="AZ40721" s="80"/>
      <c r="BA40721" s="80"/>
      <c r="BB40721" s="80"/>
    </row>
    <row r="40722" spans="9:54" x14ac:dyDescent="0.25">
      <c r="I40722" s="80"/>
      <c r="AX40722" s="80"/>
      <c r="AY40722" s="80"/>
      <c r="AZ40722" s="80"/>
      <c r="BA40722" s="80"/>
      <c r="BB40722" s="80"/>
    </row>
    <row r="40723" spans="9:54" x14ac:dyDescent="0.25">
      <c r="I40723" s="80"/>
      <c r="AX40723" s="80"/>
      <c r="AY40723" s="80"/>
      <c r="AZ40723" s="80"/>
      <c r="BA40723" s="80"/>
      <c r="BB40723" s="80"/>
    </row>
    <row r="40724" spans="9:54" x14ac:dyDescent="0.25">
      <c r="I40724" s="80"/>
      <c r="AX40724" s="80"/>
      <c r="AY40724" s="80"/>
      <c r="AZ40724" s="80"/>
      <c r="BA40724" s="80"/>
      <c r="BB40724" s="80"/>
    </row>
    <row r="40725" spans="9:54" x14ac:dyDescent="0.25">
      <c r="I40725" s="80"/>
      <c r="AX40725" s="80"/>
      <c r="AY40725" s="80"/>
      <c r="AZ40725" s="80"/>
      <c r="BA40725" s="80"/>
      <c r="BB40725" s="80"/>
    </row>
    <row r="40726" spans="9:54" x14ac:dyDescent="0.25">
      <c r="I40726" s="80"/>
      <c r="AX40726" s="80"/>
      <c r="AY40726" s="80"/>
      <c r="AZ40726" s="80"/>
      <c r="BA40726" s="80"/>
      <c r="BB40726" s="80"/>
    </row>
    <row r="40727" spans="9:54" x14ac:dyDescent="0.25">
      <c r="I40727" s="80"/>
      <c r="AX40727" s="80"/>
      <c r="AY40727" s="80"/>
      <c r="AZ40727" s="80"/>
      <c r="BA40727" s="80"/>
      <c r="BB40727" s="80"/>
    </row>
    <row r="40728" spans="9:54" x14ac:dyDescent="0.25">
      <c r="I40728" s="80"/>
      <c r="AX40728" s="80"/>
      <c r="AY40728" s="80"/>
      <c r="AZ40728" s="80"/>
      <c r="BA40728" s="80"/>
      <c r="BB40728" s="80"/>
    </row>
    <row r="40729" spans="9:54" x14ac:dyDescent="0.25">
      <c r="I40729" s="80"/>
      <c r="AX40729" s="80"/>
      <c r="AY40729" s="80"/>
      <c r="AZ40729" s="80"/>
      <c r="BA40729" s="80"/>
      <c r="BB40729" s="80"/>
    </row>
    <row r="40730" spans="9:54" x14ac:dyDescent="0.25">
      <c r="I40730" s="80"/>
      <c r="AX40730" s="80"/>
      <c r="AY40730" s="80"/>
      <c r="AZ40730" s="80"/>
      <c r="BA40730" s="80"/>
      <c r="BB40730" s="80"/>
    </row>
    <row r="40731" spans="9:54" x14ac:dyDescent="0.25">
      <c r="I40731" s="80"/>
      <c r="AX40731" s="80"/>
      <c r="AY40731" s="80"/>
      <c r="AZ40731" s="80"/>
      <c r="BA40731" s="80"/>
      <c r="BB40731" s="80"/>
    </row>
    <row r="40732" spans="9:54" x14ac:dyDescent="0.25">
      <c r="I40732" s="80"/>
      <c r="AX40732" s="80"/>
      <c r="AY40732" s="80"/>
      <c r="AZ40732" s="80"/>
      <c r="BA40732" s="80"/>
      <c r="BB40732" s="80"/>
    </row>
    <row r="40733" spans="9:54" x14ac:dyDescent="0.25">
      <c r="I40733" s="80"/>
      <c r="AX40733" s="80"/>
      <c r="AY40733" s="80"/>
      <c r="AZ40733" s="80"/>
      <c r="BA40733" s="80"/>
      <c r="BB40733" s="80"/>
    </row>
    <row r="40734" spans="9:54" x14ac:dyDescent="0.25">
      <c r="I40734" s="80"/>
      <c r="AX40734" s="80"/>
      <c r="AY40734" s="80"/>
      <c r="AZ40734" s="80"/>
      <c r="BA40734" s="80"/>
      <c r="BB40734" s="80"/>
    </row>
    <row r="40735" spans="9:54" x14ac:dyDescent="0.25">
      <c r="I40735" s="80"/>
      <c r="AX40735" s="80"/>
      <c r="AY40735" s="80"/>
      <c r="AZ40735" s="80"/>
      <c r="BA40735" s="80"/>
      <c r="BB40735" s="80"/>
    </row>
    <row r="40736" spans="9:54" x14ac:dyDescent="0.25">
      <c r="I40736" s="80"/>
      <c r="AX40736" s="80"/>
      <c r="AY40736" s="80"/>
      <c r="AZ40736" s="80"/>
      <c r="BA40736" s="80"/>
      <c r="BB40736" s="80"/>
    </row>
    <row r="40737" spans="9:54" x14ac:dyDescent="0.25">
      <c r="I40737" s="80"/>
      <c r="AX40737" s="80"/>
      <c r="AY40737" s="80"/>
      <c r="AZ40737" s="80"/>
      <c r="BA40737" s="80"/>
      <c r="BB40737" s="80"/>
    </row>
    <row r="40738" spans="9:54" x14ac:dyDescent="0.25">
      <c r="I40738" s="80"/>
      <c r="AX40738" s="80"/>
      <c r="AY40738" s="80"/>
      <c r="AZ40738" s="80"/>
      <c r="BA40738" s="80"/>
      <c r="BB40738" s="80"/>
    </row>
    <row r="40739" spans="9:54" x14ac:dyDescent="0.25">
      <c r="I40739" s="80"/>
      <c r="AX40739" s="80"/>
      <c r="AY40739" s="80"/>
      <c r="AZ40739" s="80"/>
      <c r="BA40739" s="80"/>
      <c r="BB40739" s="80"/>
    </row>
    <row r="40740" spans="9:54" x14ac:dyDescent="0.25">
      <c r="I40740" s="80"/>
      <c r="AX40740" s="80"/>
      <c r="AY40740" s="80"/>
      <c r="AZ40740" s="80"/>
      <c r="BA40740" s="80"/>
      <c r="BB40740" s="80"/>
    </row>
    <row r="40741" spans="9:54" x14ac:dyDescent="0.25">
      <c r="I40741" s="80"/>
      <c r="AX40741" s="80"/>
      <c r="AY40741" s="80"/>
      <c r="AZ40741" s="80"/>
      <c r="BA40741" s="80"/>
      <c r="BB40741" s="80"/>
    </row>
    <row r="40742" spans="9:54" x14ac:dyDescent="0.25">
      <c r="I40742" s="80"/>
      <c r="AX40742" s="80"/>
      <c r="AY40742" s="80"/>
      <c r="AZ40742" s="80"/>
      <c r="BA40742" s="80"/>
      <c r="BB40742" s="80"/>
    </row>
    <row r="40743" spans="9:54" x14ac:dyDescent="0.25">
      <c r="I40743" s="80"/>
      <c r="AX40743" s="80"/>
      <c r="AY40743" s="80"/>
      <c r="AZ40743" s="80"/>
      <c r="BA40743" s="80"/>
      <c r="BB40743" s="80"/>
    </row>
    <row r="40744" spans="9:54" x14ac:dyDescent="0.25">
      <c r="I40744" s="80"/>
      <c r="AX40744" s="80"/>
      <c r="AY40744" s="80"/>
      <c r="AZ40744" s="80"/>
      <c r="BA40744" s="80"/>
      <c r="BB40744" s="80"/>
    </row>
    <row r="40745" spans="9:54" x14ac:dyDescent="0.25">
      <c r="I40745" s="80"/>
      <c r="AX40745" s="80"/>
      <c r="AY40745" s="80"/>
      <c r="AZ40745" s="80"/>
      <c r="BA40745" s="80"/>
      <c r="BB40745" s="80"/>
    </row>
    <row r="40746" spans="9:54" x14ac:dyDescent="0.25">
      <c r="I40746" s="80"/>
      <c r="AX40746" s="80"/>
      <c r="AY40746" s="80"/>
      <c r="AZ40746" s="80"/>
      <c r="BA40746" s="80"/>
      <c r="BB40746" s="80"/>
    </row>
    <row r="40747" spans="9:54" x14ac:dyDescent="0.25">
      <c r="I40747" s="80"/>
      <c r="AX40747" s="80"/>
      <c r="AY40747" s="80"/>
      <c r="AZ40747" s="80"/>
      <c r="BA40747" s="80"/>
      <c r="BB40747" s="80"/>
    </row>
    <row r="40748" spans="9:54" x14ac:dyDescent="0.25">
      <c r="I40748" s="80"/>
      <c r="AX40748" s="80"/>
      <c r="AY40748" s="80"/>
      <c r="AZ40748" s="80"/>
      <c r="BA40748" s="80"/>
      <c r="BB40748" s="80"/>
    </row>
    <row r="40749" spans="9:54" x14ac:dyDescent="0.25">
      <c r="I40749" s="80"/>
      <c r="AX40749" s="80"/>
      <c r="AY40749" s="80"/>
      <c r="AZ40749" s="80"/>
      <c r="BA40749" s="80"/>
      <c r="BB40749" s="80"/>
    </row>
    <row r="40750" spans="9:54" x14ac:dyDescent="0.25">
      <c r="I40750" s="80"/>
      <c r="AX40750" s="80"/>
      <c r="AY40750" s="80"/>
      <c r="AZ40750" s="80"/>
      <c r="BA40750" s="80"/>
      <c r="BB40750" s="80"/>
    </row>
    <row r="40751" spans="9:54" x14ac:dyDescent="0.25">
      <c r="I40751" s="80"/>
      <c r="AX40751" s="80"/>
      <c r="AY40751" s="80"/>
      <c r="AZ40751" s="80"/>
      <c r="BA40751" s="80"/>
      <c r="BB40751" s="80"/>
    </row>
    <row r="40752" spans="9:54" x14ac:dyDescent="0.25">
      <c r="I40752" s="80"/>
      <c r="AX40752" s="80"/>
      <c r="AY40752" s="80"/>
      <c r="AZ40752" s="80"/>
      <c r="BA40752" s="80"/>
      <c r="BB40752" s="80"/>
    </row>
    <row r="40753" spans="9:54" x14ac:dyDescent="0.25">
      <c r="I40753" s="80"/>
      <c r="AX40753" s="80"/>
      <c r="AY40753" s="80"/>
      <c r="AZ40753" s="80"/>
      <c r="BA40753" s="80"/>
      <c r="BB40753" s="80"/>
    </row>
    <row r="40754" spans="9:54" x14ac:dyDescent="0.25">
      <c r="I40754" s="80"/>
      <c r="AX40754" s="80"/>
      <c r="AY40754" s="80"/>
      <c r="AZ40754" s="80"/>
      <c r="BA40754" s="80"/>
      <c r="BB40754" s="80"/>
    </row>
    <row r="40755" spans="9:54" x14ac:dyDescent="0.25">
      <c r="I40755" s="80"/>
      <c r="AX40755" s="80"/>
      <c r="AY40755" s="80"/>
      <c r="AZ40755" s="80"/>
      <c r="BA40755" s="80"/>
      <c r="BB40755" s="80"/>
    </row>
    <row r="40756" spans="9:54" x14ac:dyDescent="0.25">
      <c r="I40756" s="80"/>
      <c r="AX40756" s="80"/>
      <c r="AY40756" s="80"/>
      <c r="AZ40756" s="80"/>
      <c r="BA40756" s="80"/>
      <c r="BB40756" s="80"/>
    </row>
    <row r="40757" spans="9:54" x14ac:dyDescent="0.25">
      <c r="I40757" s="80"/>
      <c r="AX40757" s="80"/>
      <c r="AY40757" s="80"/>
      <c r="AZ40757" s="80"/>
      <c r="BA40757" s="80"/>
      <c r="BB40757" s="80"/>
    </row>
    <row r="40758" spans="9:54" x14ac:dyDescent="0.25">
      <c r="I40758" s="80"/>
      <c r="AX40758" s="80"/>
      <c r="AY40758" s="80"/>
      <c r="AZ40758" s="80"/>
      <c r="BA40758" s="80"/>
      <c r="BB40758" s="80"/>
    </row>
    <row r="40759" spans="9:54" x14ac:dyDescent="0.25">
      <c r="I40759" s="80"/>
      <c r="AX40759" s="80"/>
      <c r="AY40759" s="80"/>
      <c r="AZ40759" s="80"/>
      <c r="BA40759" s="80"/>
      <c r="BB40759" s="80"/>
    </row>
    <row r="40760" spans="9:54" x14ac:dyDescent="0.25">
      <c r="I40760" s="80"/>
      <c r="AX40760" s="80"/>
      <c r="AY40760" s="80"/>
      <c r="AZ40760" s="80"/>
      <c r="BA40760" s="80"/>
      <c r="BB40760" s="80"/>
    </row>
    <row r="40761" spans="9:54" x14ac:dyDescent="0.25">
      <c r="I40761" s="80"/>
      <c r="AX40761" s="80"/>
      <c r="AY40761" s="80"/>
      <c r="AZ40761" s="80"/>
      <c r="BA40761" s="80"/>
      <c r="BB40761" s="80"/>
    </row>
    <row r="40762" spans="9:54" x14ac:dyDescent="0.25">
      <c r="I40762" s="80"/>
      <c r="AX40762" s="80"/>
      <c r="AY40762" s="80"/>
      <c r="AZ40762" s="80"/>
      <c r="BA40762" s="80"/>
      <c r="BB40762" s="80"/>
    </row>
    <row r="40763" spans="9:54" x14ac:dyDescent="0.25">
      <c r="I40763" s="80"/>
      <c r="AX40763" s="80"/>
      <c r="AY40763" s="80"/>
      <c r="AZ40763" s="80"/>
      <c r="BA40763" s="80"/>
      <c r="BB40763" s="80"/>
    </row>
    <row r="40764" spans="9:54" x14ac:dyDescent="0.25">
      <c r="I40764" s="80"/>
      <c r="AX40764" s="80"/>
      <c r="AY40764" s="80"/>
      <c r="AZ40764" s="80"/>
      <c r="BA40764" s="80"/>
      <c r="BB40764" s="80"/>
    </row>
    <row r="40765" spans="9:54" x14ac:dyDescent="0.25">
      <c r="I40765" s="80"/>
      <c r="AX40765" s="80"/>
      <c r="AY40765" s="80"/>
      <c r="AZ40765" s="80"/>
      <c r="BA40765" s="80"/>
      <c r="BB40765" s="80"/>
    </row>
    <row r="40766" spans="9:54" x14ac:dyDescent="0.25">
      <c r="I40766" s="80"/>
      <c r="AX40766" s="80"/>
      <c r="AY40766" s="80"/>
      <c r="AZ40766" s="80"/>
      <c r="BA40766" s="80"/>
      <c r="BB40766" s="80"/>
    </row>
    <row r="40767" spans="9:54" x14ac:dyDescent="0.25">
      <c r="I40767" s="80"/>
      <c r="AX40767" s="80"/>
      <c r="AY40767" s="80"/>
      <c r="AZ40767" s="80"/>
      <c r="BA40767" s="80"/>
      <c r="BB40767" s="80"/>
    </row>
    <row r="40768" spans="9:54" x14ac:dyDescent="0.25">
      <c r="I40768" s="80"/>
      <c r="AX40768" s="80"/>
      <c r="AY40768" s="80"/>
      <c r="AZ40768" s="80"/>
      <c r="BA40768" s="80"/>
      <c r="BB40768" s="80"/>
    </row>
    <row r="40769" spans="9:54" x14ac:dyDescent="0.25">
      <c r="I40769" s="80"/>
      <c r="AX40769" s="80"/>
      <c r="AY40769" s="80"/>
      <c r="AZ40769" s="80"/>
      <c r="BA40769" s="80"/>
      <c r="BB40769" s="80"/>
    </row>
    <row r="40770" spans="9:54" x14ac:dyDescent="0.25">
      <c r="I40770" s="80"/>
      <c r="AX40770" s="80"/>
      <c r="AY40770" s="80"/>
      <c r="AZ40770" s="80"/>
      <c r="BA40770" s="80"/>
      <c r="BB40770" s="80"/>
    </row>
    <row r="40771" spans="9:54" x14ac:dyDescent="0.25">
      <c r="I40771" s="80"/>
      <c r="AX40771" s="80"/>
      <c r="AY40771" s="80"/>
      <c r="AZ40771" s="80"/>
      <c r="BA40771" s="80"/>
      <c r="BB40771" s="80"/>
    </row>
    <row r="40772" spans="9:54" x14ac:dyDescent="0.25">
      <c r="I40772" s="80"/>
      <c r="AX40772" s="80"/>
      <c r="AY40772" s="80"/>
      <c r="AZ40772" s="80"/>
      <c r="BA40772" s="80"/>
      <c r="BB40772" s="80"/>
    </row>
    <row r="40773" spans="9:54" x14ac:dyDescent="0.25">
      <c r="I40773" s="80"/>
      <c r="AX40773" s="80"/>
      <c r="AY40773" s="80"/>
      <c r="AZ40773" s="80"/>
      <c r="BA40773" s="80"/>
      <c r="BB40773" s="80"/>
    </row>
    <row r="40774" spans="9:54" x14ac:dyDescent="0.25">
      <c r="I40774" s="80"/>
      <c r="AX40774" s="80"/>
      <c r="AY40774" s="80"/>
      <c r="AZ40774" s="80"/>
      <c r="BA40774" s="80"/>
      <c r="BB40774" s="80"/>
    </row>
    <row r="40775" spans="9:54" x14ac:dyDescent="0.25">
      <c r="I40775" s="80"/>
      <c r="AX40775" s="80"/>
      <c r="AY40775" s="80"/>
      <c r="AZ40775" s="80"/>
      <c r="BA40775" s="80"/>
      <c r="BB40775" s="80"/>
    </row>
    <row r="40776" spans="9:54" x14ac:dyDescent="0.25">
      <c r="I40776" s="80"/>
      <c r="AX40776" s="80"/>
      <c r="AY40776" s="80"/>
      <c r="AZ40776" s="80"/>
      <c r="BA40776" s="80"/>
      <c r="BB40776" s="80"/>
    </row>
    <row r="40777" spans="9:54" x14ac:dyDescent="0.25">
      <c r="I40777" s="80"/>
      <c r="AX40777" s="80"/>
      <c r="AY40777" s="80"/>
      <c r="AZ40777" s="80"/>
      <c r="BA40777" s="80"/>
      <c r="BB40777" s="80"/>
    </row>
    <row r="40778" spans="9:54" x14ac:dyDescent="0.25">
      <c r="I40778" s="80"/>
      <c r="AX40778" s="80"/>
      <c r="AY40778" s="80"/>
      <c r="AZ40778" s="80"/>
      <c r="BA40778" s="80"/>
      <c r="BB40778" s="80"/>
    </row>
    <row r="40779" spans="9:54" x14ac:dyDescent="0.25">
      <c r="I40779" s="80"/>
      <c r="AX40779" s="80"/>
      <c r="AY40779" s="80"/>
      <c r="AZ40779" s="80"/>
      <c r="BA40779" s="80"/>
      <c r="BB40779" s="80"/>
    </row>
    <row r="40780" spans="9:54" x14ac:dyDescent="0.25">
      <c r="I40780" s="80"/>
      <c r="AX40780" s="80"/>
      <c r="AY40780" s="80"/>
      <c r="AZ40780" s="80"/>
      <c r="BA40780" s="80"/>
      <c r="BB40780" s="80"/>
    </row>
    <row r="40781" spans="9:54" x14ac:dyDescent="0.25">
      <c r="I40781" s="80"/>
      <c r="AX40781" s="80"/>
      <c r="AY40781" s="80"/>
      <c r="AZ40781" s="80"/>
      <c r="BA40781" s="80"/>
      <c r="BB40781" s="80"/>
    </row>
    <row r="40782" spans="9:54" x14ac:dyDescent="0.25">
      <c r="I40782" s="80"/>
      <c r="AX40782" s="80"/>
      <c r="AY40782" s="80"/>
      <c r="AZ40782" s="80"/>
      <c r="BA40782" s="80"/>
      <c r="BB40782" s="80"/>
    </row>
    <row r="40783" spans="9:54" x14ac:dyDescent="0.25">
      <c r="I40783" s="80"/>
      <c r="AX40783" s="80"/>
      <c r="AY40783" s="80"/>
      <c r="AZ40783" s="80"/>
      <c r="BA40783" s="80"/>
      <c r="BB40783" s="80"/>
    </row>
    <row r="40784" spans="9:54" x14ac:dyDescent="0.25">
      <c r="I40784" s="80"/>
      <c r="AX40784" s="80"/>
      <c r="AY40784" s="80"/>
      <c r="AZ40784" s="80"/>
      <c r="BA40784" s="80"/>
      <c r="BB40784" s="80"/>
    </row>
    <row r="40785" spans="9:54" x14ac:dyDescent="0.25">
      <c r="I40785" s="80"/>
      <c r="AX40785" s="80"/>
      <c r="AY40785" s="80"/>
      <c r="AZ40785" s="80"/>
      <c r="BA40785" s="80"/>
      <c r="BB40785" s="80"/>
    </row>
    <row r="40786" spans="9:54" x14ac:dyDescent="0.25">
      <c r="I40786" s="80"/>
      <c r="AX40786" s="80"/>
      <c r="AY40786" s="80"/>
      <c r="AZ40786" s="80"/>
      <c r="BA40786" s="80"/>
      <c r="BB40786" s="80"/>
    </row>
    <row r="40787" spans="9:54" x14ac:dyDescent="0.25">
      <c r="I40787" s="80"/>
      <c r="AX40787" s="80"/>
      <c r="AY40787" s="80"/>
      <c r="AZ40787" s="80"/>
      <c r="BA40787" s="80"/>
      <c r="BB40787" s="80"/>
    </row>
    <row r="40788" spans="9:54" x14ac:dyDescent="0.25">
      <c r="I40788" s="80"/>
      <c r="AX40788" s="80"/>
      <c r="AY40788" s="80"/>
      <c r="AZ40788" s="80"/>
      <c r="BA40788" s="80"/>
      <c r="BB40788" s="80"/>
    </row>
    <row r="40789" spans="9:54" x14ac:dyDescent="0.25">
      <c r="I40789" s="80"/>
      <c r="AX40789" s="80"/>
      <c r="AY40789" s="80"/>
      <c r="AZ40789" s="80"/>
      <c r="BA40789" s="80"/>
      <c r="BB40789" s="80"/>
    </row>
    <row r="40790" spans="9:54" x14ac:dyDescent="0.25">
      <c r="I40790" s="80"/>
      <c r="AX40790" s="80"/>
      <c r="AY40790" s="80"/>
      <c r="AZ40790" s="80"/>
      <c r="BA40790" s="80"/>
      <c r="BB40790" s="80"/>
    </row>
    <row r="40791" spans="9:54" x14ac:dyDescent="0.25">
      <c r="I40791" s="80"/>
      <c r="AX40791" s="80"/>
      <c r="AY40791" s="80"/>
      <c r="AZ40791" s="80"/>
      <c r="BA40791" s="80"/>
      <c r="BB40791" s="80"/>
    </row>
    <row r="40792" spans="9:54" x14ac:dyDescent="0.25">
      <c r="I40792" s="80"/>
      <c r="AX40792" s="80"/>
      <c r="AY40792" s="80"/>
      <c r="AZ40792" s="80"/>
      <c r="BA40792" s="80"/>
      <c r="BB40792" s="80"/>
    </row>
    <row r="40793" spans="9:54" x14ac:dyDescent="0.25">
      <c r="I40793" s="80"/>
      <c r="AX40793" s="80"/>
      <c r="AY40793" s="80"/>
      <c r="AZ40793" s="80"/>
      <c r="BA40793" s="80"/>
      <c r="BB40793" s="80"/>
    </row>
    <row r="40794" spans="9:54" x14ac:dyDescent="0.25">
      <c r="I40794" s="80"/>
      <c r="AX40794" s="80"/>
      <c r="AY40794" s="80"/>
      <c r="AZ40794" s="80"/>
      <c r="BA40794" s="80"/>
      <c r="BB40794" s="80"/>
    </row>
    <row r="40795" spans="9:54" x14ac:dyDescent="0.25">
      <c r="I40795" s="80"/>
      <c r="AX40795" s="80"/>
      <c r="AY40795" s="80"/>
      <c r="AZ40795" s="80"/>
      <c r="BA40795" s="80"/>
      <c r="BB40795" s="80"/>
    </row>
    <row r="40796" spans="9:54" x14ac:dyDescent="0.25">
      <c r="I40796" s="80"/>
      <c r="AX40796" s="80"/>
      <c r="AY40796" s="80"/>
      <c r="AZ40796" s="80"/>
      <c r="BA40796" s="80"/>
      <c r="BB40796" s="80"/>
    </row>
    <row r="40797" spans="9:54" x14ac:dyDescent="0.25">
      <c r="I40797" s="80"/>
      <c r="AX40797" s="80"/>
      <c r="AY40797" s="80"/>
      <c r="AZ40797" s="80"/>
      <c r="BA40797" s="80"/>
      <c r="BB40797" s="80"/>
    </row>
    <row r="40798" spans="9:54" x14ac:dyDescent="0.25">
      <c r="I40798" s="80"/>
      <c r="AX40798" s="80"/>
      <c r="AY40798" s="80"/>
      <c r="AZ40798" s="80"/>
      <c r="BA40798" s="80"/>
      <c r="BB40798" s="80"/>
    </row>
    <row r="40799" spans="9:54" x14ac:dyDescent="0.25">
      <c r="I40799" s="80"/>
      <c r="AX40799" s="80"/>
      <c r="AY40799" s="80"/>
      <c r="AZ40799" s="80"/>
      <c r="BA40799" s="80"/>
      <c r="BB40799" s="80"/>
    </row>
    <row r="40800" spans="9:54" x14ac:dyDescent="0.25">
      <c r="I40800" s="80"/>
      <c r="AX40800" s="80"/>
      <c r="AY40800" s="80"/>
      <c r="AZ40800" s="80"/>
      <c r="BA40800" s="80"/>
      <c r="BB40800" s="80"/>
    </row>
    <row r="40801" spans="9:54" x14ac:dyDescent="0.25">
      <c r="I40801" s="80"/>
      <c r="AX40801" s="80"/>
      <c r="AY40801" s="80"/>
      <c r="AZ40801" s="80"/>
      <c r="BA40801" s="80"/>
      <c r="BB40801" s="80"/>
    </row>
    <row r="40802" spans="9:54" x14ac:dyDescent="0.25">
      <c r="I40802" s="80"/>
      <c r="AX40802" s="80"/>
      <c r="AY40802" s="80"/>
      <c r="AZ40802" s="80"/>
      <c r="BA40802" s="80"/>
      <c r="BB40802" s="80"/>
    </row>
    <row r="40803" spans="9:54" x14ac:dyDescent="0.25">
      <c r="I40803" s="80"/>
      <c r="AX40803" s="80"/>
      <c r="AY40803" s="80"/>
      <c r="AZ40803" s="80"/>
      <c r="BA40803" s="80"/>
      <c r="BB40803" s="80"/>
    </row>
    <row r="40804" spans="9:54" x14ac:dyDescent="0.25">
      <c r="I40804" s="80"/>
      <c r="AX40804" s="80"/>
      <c r="AY40804" s="80"/>
      <c r="AZ40804" s="80"/>
      <c r="BA40804" s="80"/>
      <c r="BB40804" s="80"/>
    </row>
    <row r="40805" spans="9:54" x14ac:dyDescent="0.25">
      <c r="I40805" s="80"/>
      <c r="AX40805" s="80"/>
      <c r="AY40805" s="80"/>
      <c r="AZ40805" s="80"/>
      <c r="BA40805" s="80"/>
      <c r="BB40805" s="80"/>
    </row>
    <row r="40806" spans="9:54" x14ac:dyDescent="0.25">
      <c r="I40806" s="80"/>
      <c r="AX40806" s="80"/>
      <c r="AY40806" s="80"/>
      <c r="AZ40806" s="80"/>
      <c r="BA40806" s="80"/>
      <c r="BB40806" s="80"/>
    </row>
    <row r="40807" spans="9:54" x14ac:dyDescent="0.25">
      <c r="I40807" s="80"/>
      <c r="AX40807" s="80"/>
      <c r="AY40807" s="80"/>
      <c r="AZ40807" s="80"/>
      <c r="BA40807" s="80"/>
      <c r="BB40807" s="80"/>
    </row>
    <row r="40808" spans="9:54" x14ac:dyDescent="0.25">
      <c r="I40808" s="80"/>
      <c r="AX40808" s="80"/>
      <c r="AY40808" s="80"/>
      <c r="AZ40808" s="80"/>
      <c r="BA40808" s="80"/>
      <c r="BB40808" s="80"/>
    </row>
    <row r="40809" spans="9:54" x14ac:dyDescent="0.25">
      <c r="I40809" s="80"/>
      <c r="AX40809" s="80"/>
      <c r="AY40809" s="80"/>
      <c r="AZ40809" s="80"/>
      <c r="BA40809" s="80"/>
      <c r="BB40809" s="80"/>
    </row>
    <row r="40810" spans="9:54" x14ac:dyDescent="0.25">
      <c r="I40810" s="80"/>
      <c r="AX40810" s="80"/>
      <c r="AY40810" s="80"/>
      <c r="AZ40810" s="80"/>
      <c r="BA40810" s="80"/>
      <c r="BB40810" s="80"/>
    </row>
    <row r="40811" spans="9:54" x14ac:dyDescent="0.25">
      <c r="I40811" s="80"/>
      <c r="AX40811" s="80"/>
      <c r="AY40811" s="80"/>
      <c r="AZ40811" s="80"/>
      <c r="BA40811" s="80"/>
      <c r="BB40811" s="80"/>
    </row>
    <row r="40812" spans="9:54" x14ac:dyDescent="0.25">
      <c r="I40812" s="80"/>
      <c r="AX40812" s="80"/>
      <c r="AY40812" s="80"/>
      <c r="AZ40812" s="80"/>
      <c r="BA40812" s="80"/>
      <c r="BB40812" s="80"/>
    </row>
    <row r="40813" spans="9:54" x14ac:dyDescent="0.25">
      <c r="I40813" s="80"/>
      <c r="AX40813" s="80"/>
      <c r="AY40813" s="80"/>
      <c r="AZ40813" s="80"/>
      <c r="BA40813" s="80"/>
      <c r="BB40813" s="80"/>
    </row>
    <row r="40814" spans="9:54" x14ac:dyDescent="0.25">
      <c r="I40814" s="80"/>
      <c r="AX40814" s="80"/>
      <c r="AY40814" s="80"/>
      <c r="AZ40814" s="80"/>
      <c r="BA40814" s="80"/>
      <c r="BB40814" s="80"/>
    </row>
    <row r="40815" spans="9:54" x14ac:dyDescent="0.25">
      <c r="I40815" s="80"/>
      <c r="AX40815" s="80"/>
      <c r="AY40815" s="80"/>
      <c r="AZ40815" s="80"/>
      <c r="BA40815" s="80"/>
      <c r="BB40815" s="80"/>
    </row>
    <row r="40816" spans="9:54" x14ac:dyDescent="0.25">
      <c r="I40816" s="80"/>
      <c r="AX40816" s="80"/>
      <c r="AY40816" s="80"/>
      <c r="AZ40816" s="80"/>
      <c r="BA40816" s="80"/>
      <c r="BB40816" s="80"/>
    </row>
    <row r="40817" spans="9:54" x14ac:dyDescent="0.25">
      <c r="I40817" s="80"/>
      <c r="AX40817" s="80"/>
      <c r="AY40817" s="80"/>
      <c r="AZ40817" s="80"/>
      <c r="BA40817" s="80"/>
      <c r="BB40817" s="80"/>
    </row>
    <row r="40818" spans="9:54" x14ac:dyDescent="0.25">
      <c r="I40818" s="80"/>
      <c r="AX40818" s="80"/>
      <c r="AY40818" s="80"/>
      <c r="AZ40818" s="80"/>
      <c r="BA40818" s="80"/>
      <c r="BB40818" s="80"/>
    </row>
    <row r="40819" spans="9:54" x14ac:dyDescent="0.25">
      <c r="I40819" s="80"/>
      <c r="AX40819" s="80"/>
      <c r="AY40819" s="80"/>
      <c r="AZ40819" s="80"/>
      <c r="BA40819" s="80"/>
      <c r="BB40819" s="80"/>
    </row>
    <row r="40820" spans="9:54" x14ac:dyDescent="0.25">
      <c r="I40820" s="80"/>
      <c r="AX40820" s="80"/>
      <c r="AY40820" s="80"/>
      <c r="AZ40820" s="80"/>
      <c r="BA40820" s="80"/>
      <c r="BB40820" s="80"/>
    </row>
    <row r="40821" spans="9:54" x14ac:dyDescent="0.25">
      <c r="I40821" s="80"/>
      <c r="AX40821" s="80"/>
      <c r="AY40821" s="80"/>
      <c r="AZ40821" s="80"/>
      <c r="BA40821" s="80"/>
      <c r="BB40821" s="80"/>
    </row>
    <row r="40822" spans="9:54" x14ac:dyDescent="0.25">
      <c r="I40822" s="80"/>
      <c r="AX40822" s="80"/>
      <c r="AY40822" s="80"/>
      <c r="AZ40822" s="80"/>
      <c r="BA40822" s="80"/>
      <c r="BB40822" s="80"/>
    </row>
    <row r="40823" spans="9:54" x14ac:dyDescent="0.25">
      <c r="I40823" s="80"/>
      <c r="AX40823" s="80"/>
      <c r="AY40823" s="80"/>
      <c r="AZ40823" s="80"/>
      <c r="BA40823" s="80"/>
      <c r="BB40823" s="80"/>
    </row>
    <row r="40824" spans="9:54" x14ac:dyDescent="0.25">
      <c r="I40824" s="80"/>
      <c r="AX40824" s="80"/>
      <c r="AY40824" s="80"/>
      <c r="AZ40824" s="80"/>
      <c r="BA40824" s="80"/>
      <c r="BB40824" s="80"/>
    </row>
    <row r="40825" spans="9:54" x14ac:dyDescent="0.25">
      <c r="I40825" s="80"/>
      <c r="AX40825" s="80"/>
      <c r="AY40825" s="80"/>
      <c r="AZ40825" s="80"/>
      <c r="BA40825" s="80"/>
      <c r="BB40825" s="80"/>
    </row>
    <row r="40826" spans="9:54" x14ac:dyDescent="0.25">
      <c r="I40826" s="80"/>
      <c r="AX40826" s="80"/>
      <c r="AY40826" s="80"/>
      <c r="AZ40826" s="80"/>
      <c r="BA40826" s="80"/>
      <c r="BB40826" s="80"/>
    </row>
    <row r="40827" spans="9:54" x14ac:dyDescent="0.25">
      <c r="I40827" s="80"/>
      <c r="AX40827" s="80"/>
      <c r="AY40827" s="80"/>
      <c r="AZ40827" s="80"/>
      <c r="BA40827" s="80"/>
      <c r="BB40827" s="80"/>
    </row>
    <row r="40828" spans="9:54" x14ac:dyDescent="0.25">
      <c r="I40828" s="80"/>
      <c r="AX40828" s="80"/>
      <c r="AY40828" s="80"/>
      <c r="AZ40828" s="80"/>
      <c r="BA40828" s="80"/>
      <c r="BB40828" s="80"/>
    </row>
    <row r="40829" spans="9:54" x14ac:dyDescent="0.25">
      <c r="I40829" s="80"/>
      <c r="AX40829" s="80"/>
      <c r="AY40829" s="80"/>
      <c r="AZ40829" s="80"/>
      <c r="BA40829" s="80"/>
      <c r="BB40829" s="80"/>
    </row>
    <row r="40830" spans="9:54" x14ac:dyDescent="0.25">
      <c r="I40830" s="80"/>
      <c r="AX40830" s="80"/>
      <c r="AY40830" s="80"/>
      <c r="AZ40830" s="80"/>
      <c r="BA40830" s="80"/>
      <c r="BB40830" s="80"/>
    </row>
    <row r="40831" spans="9:54" x14ac:dyDescent="0.25">
      <c r="I40831" s="80"/>
      <c r="AX40831" s="80"/>
      <c r="AY40831" s="80"/>
      <c r="AZ40831" s="80"/>
      <c r="BA40831" s="80"/>
      <c r="BB40831" s="80"/>
    </row>
    <row r="40832" spans="9:54" x14ac:dyDescent="0.25">
      <c r="I40832" s="80"/>
      <c r="AX40832" s="80"/>
      <c r="AY40832" s="80"/>
      <c r="AZ40832" s="80"/>
      <c r="BA40832" s="80"/>
      <c r="BB40832" s="80"/>
    </row>
    <row r="40833" spans="9:54" x14ac:dyDescent="0.25">
      <c r="I40833" s="80"/>
      <c r="AX40833" s="80"/>
      <c r="AY40833" s="80"/>
      <c r="AZ40833" s="80"/>
      <c r="BA40833" s="80"/>
      <c r="BB40833" s="80"/>
    </row>
    <row r="40834" spans="9:54" x14ac:dyDescent="0.25">
      <c r="I40834" s="80"/>
      <c r="AX40834" s="80"/>
      <c r="AY40834" s="80"/>
      <c r="AZ40834" s="80"/>
      <c r="BA40834" s="80"/>
      <c r="BB40834" s="80"/>
    </row>
    <row r="40835" spans="9:54" x14ac:dyDescent="0.25">
      <c r="I40835" s="80"/>
      <c r="AX40835" s="80"/>
      <c r="AY40835" s="80"/>
      <c r="AZ40835" s="80"/>
      <c r="BA40835" s="80"/>
      <c r="BB40835" s="80"/>
    </row>
    <row r="40836" spans="9:54" x14ac:dyDescent="0.25">
      <c r="I40836" s="80"/>
      <c r="AX40836" s="80"/>
      <c r="AY40836" s="80"/>
      <c r="AZ40836" s="80"/>
      <c r="BA40836" s="80"/>
      <c r="BB40836" s="80"/>
    </row>
    <row r="40837" spans="9:54" x14ac:dyDescent="0.25">
      <c r="I40837" s="80"/>
      <c r="AX40837" s="80"/>
      <c r="AY40837" s="80"/>
      <c r="AZ40837" s="80"/>
      <c r="BA40837" s="80"/>
      <c r="BB40837" s="80"/>
    </row>
    <row r="40838" spans="9:54" x14ac:dyDescent="0.25">
      <c r="I40838" s="80"/>
      <c r="AX40838" s="80"/>
      <c r="AY40838" s="80"/>
      <c r="AZ40838" s="80"/>
      <c r="BA40838" s="80"/>
      <c r="BB40838" s="80"/>
    </row>
    <row r="40839" spans="9:54" x14ac:dyDescent="0.25">
      <c r="I40839" s="80"/>
      <c r="AX40839" s="80"/>
      <c r="AY40839" s="80"/>
      <c r="AZ40839" s="80"/>
      <c r="BA40839" s="80"/>
      <c r="BB40839" s="80"/>
    </row>
    <row r="40840" spans="9:54" x14ac:dyDescent="0.25">
      <c r="I40840" s="80"/>
      <c r="AX40840" s="80"/>
      <c r="AY40840" s="80"/>
      <c r="AZ40840" s="80"/>
      <c r="BA40840" s="80"/>
      <c r="BB40840" s="80"/>
    </row>
    <row r="40841" spans="9:54" x14ac:dyDescent="0.25">
      <c r="I40841" s="80"/>
      <c r="AX40841" s="80"/>
      <c r="AY40841" s="80"/>
      <c r="AZ40841" s="80"/>
      <c r="BA40841" s="80"/>
      <c r="BB40841" s="80"/>
    </row>
    <row r="40842" spans="9:54" x14ac:dyDescent="0.25">
      <c r="I40842" s="80"/>
      <c r="AX40842" s="80"/>
      <c r="AY40842" s="80"/>
      <c r="AZ40842" s="80"/>
      <c r="BA40842" s="80"/>
      <c r="BB40842" s="80"/>
    </row>
    <row r="40843" spans="9:54" x14ac:dyDescent="0.25">
      <c r="I40843" s="80"/>
      <c r="AX40843" s="80"/>
      <c r="AY40843" s="80"/>
      <c r="AZ40843" s="80"/>
      <c r="BA40843" s="80"/>
      <c r="BB40843" s="80"/>
    </row>
    <row r="40844" spans="9:54" x14ac:dyDescent="0.25">
      <c r="I40844" s="80"/>
      <c r="AX40844" s="80"/>
      <c r="AY40844" s="80"/>
      <c r="AZ40844" s="80"/>
      <c r="BA40844" s="80"/>
      <c r="BB40844" s="80"/>
    </row>
    <row r="40845" spans="9:54" x14ac:dyDescent="0.25">
      <c r="I40845" s="80"/>
      <c r="AX40845" s="80"/>
      <c r="AY40845" s="80"/>
      <c r="AZ40845" s="80"/>
      <c r="BA40845" s="80"/>
      <c r="BB40845" s="80"/>
    </row>
    <row r="40846" spans="9:54" x14ac:dyDescent="0.25">
      <c r="I40846" s="80"/>
      <c r="AX40846" s="80"/>
      <c r="AY40846" s="80"/>
      <c r="AZ40846" s="80"/>
      <c r="BA40846" s="80"/>
      <c r="BB40846" s="80"/>
    </row>
    <row r="40847" spans="9:54" x14ac:dyDescent="0.25">
      <c r="I40847" s="80"/>
      <c r="AX40847" s="80"/>
      <c r="AY40847" s="80"/>
      <c r="AZ40847" s="80"/>
      <c r="BA40847" s="80"/>
      <c r="BB40847" s="80"/>
    </row>
    <row r="40848" spans="9:54" x14ac:dyDescent="0.25">
      <c r="I40848" s="80"/>
      <c r="AX40848" s="80"/>
      <c r="AY40848" s="80"/>
      <c r="AZ40848" s="80"/>
      <c r="BA40848" s="80"/>
      <c r="BB40848" s="80"/>
    </row>
    <row r="40849" spans="9:54" x14ac:dyDescent="0.25">
      <c r="I40849" s="80"/>
      <c r="AX40849" s="80"/>
      <c r="AY40849" s="80"/>
      <c r="AZ40849" s="80"/>
      <c r="BA40849" s="80"/>
      <c r="BB40849" s="80"/>
    </row>
    <row r="40850" spans="9:54" x14ac:dyDescent="0.25">
      <c r="I40850" s="80"/>
      <c r="AX40850" s="80"/>
      <c r="AY40850" s="80"/>
      <c r="AZ40850" s="80"/>
      <c r="BA40850" s="80"/>
      <c r="BB40850" s="80"/>
    </row>
    <row r="40851" spans="9:54" x14ac:dyDescent="0.25">
      <c r="I40851" s="80"/>
      <c r="AX40851" s="80"/>
      <c r="AY40851" s="80"/>
      <c r="AZ40851" s="80"/>
      <c r="BA40851" s="80"/>
      <c r="BB40851" s="80"/>
    </row>
    <row r="40852" spans="9:54" x14ac:dyDescent="0.25">
      <c r="I40852" s="80"/>
      <c r="AX40852" s="80"/>
      <c r="AY40852" s="80"/>
      <c r="AZ40852" s="80"/>
      <c r="BA40852" s="80"/>
      <c r="BB40852" s="80"/>
    </row>
    <row r="40853" spans="9:54" x14ac:dyDescent="0.25">
      <c r="I40853" s="80"/>
      <c r="AX40853" s="80"/>
      <c r="AY40853" s="80"/>
      <c r="AZ40853" s="80"/>
      <c r="BA40853" s="80"/>
      <c r="BB40853" s="80"/>
    </row>
    <row r="40854" spans="9:54" x14ac:dyDescent="0.25">
      <c r="I40854" s="80"/>
      <c r="AX40854" s="80"/>
      <c r="AY40854" s="80"/>
      <c r="AZ40854" s="80"/>
      <c r="BA40854" s="80"/>
      <c r="BB40854" s="80"/>
    </row>
    <row r="40855" spans="9:54" x14ac:dyDescent="0.25">
      <c r="I40855" s="80"/>
      <c r="AX40855" s="80"/>
      <c r="AY40855" s="80"/>
      <c r="AZ40855" s="80"/>
      <c r="BA40855" s="80"/>
      <c r="BB40855" s="80"/>
    </row>
    <row r="40856" spans="9:54" x14ac:dyDescent="0.25">
      <c r="I40856" s="80"/>
      <c r="AX40856" s="80"/>
      <c r="AY40856" s="80"/>
      <c r="AZ40856" s="80"/>
      <c r="BA40856" s="80"/>
      <c r="BB40856" s="80"/>
    </row>
    <row r="40857" spans="9:54" x14ac:dyDescent="0.25">
      <c r="I40857" s="80"/>
      <c r="AX40857" s="80"/>
      <c r="AY40857" s="80"/>
      <c r="AZ40857" s="80"/>
      <c r="BA40857" s="80"/>
      <c r="BB40857" s="80"/>
    </row>
    <row r="40858" spans="9:54" x14ac:dyDescent="0.25">
      <c r="I40858" s="80"/>
      <c r="AX40858" s="80"/>
      <c r="AY40858" s="80"/>
      <c r="AZ40858" s="80"/>
      <c r="BA40858" s="80"/>
      <c r="BB40858" s="80"/>
    </row>
    <row r="40859" spans="9:54" x14ac:dyDescent="0.25">
      <c r="I40859" s="80"/>
      <c r="AX40859" s="80"/>
      <c r="AY40859" s="80"/>
      <c r="AZ40859" s="80"/>
      <c r="BA40859" s="80"/>
      <c r="BB40859" s="80"/>
    </row>
    <row r="40860" spans="9:54" x14ac:dyDescent="0.25">
      <c r="I40860" s="80"/>
      <c r="AX40860" s="80"/>
      <c r="AY40860" s="80"/>
      <c r="AZ40860" s="80"/>
      <c r="BA40860" s="80"/>
      <c r="BB40860" s="80"/>
    </row>
    <row r="40861" spans="9:54" x14ac:dyDescent="0.25">
      <c r="I40861" s="80"/>
      <c r="AX40861" s="80"/>
      <c r="AY40861" s="80"/>
      <c r="AZ40861" s="80"/>
      <c r="BA40861" s="80"/>
      <c r="BB40861" s="80"/>
    </row>
    <row r="40862" spans="9:54" x14ac:dyDescent="0.25">
      <c r="I40862" s="80"/>
      <c r="AX40862" s="80"/>
      <c r="AY40862" s="80"/>
      <c r="AZ40862" s="80"/>
      <c r="BA40862" s="80"/>
      <c r="BB40862" s="80"/>
    </row>
    <row r="40863" spans="9:54" x14ac:dyDescent="0.25">
      <c r="I40863" s="80"/>
      <c r="AX40863" s="80"/>
      <c r="AY40863" s="80"/>
      <c r="AZ40863" s="80"/>
      <c r="BA40863" s="80"/>
      <c r="BB40863" s="80"/>
    </row>
    <row r="40864" spans="9:54" x14ac:dyDescent="0.25">
      <c r="I40864" s="80"/>
      <c r="AX40864" s="80"/>
      <c r="AY40864" s="80"/>
      <c r="AZ40864" s="80"/>
      <c r="BA40864" s="80"/>
      <c r="BB40864" s="80"/>
    </row>
    <row r="40865" spans="9:54" x14ac:dyDescent="0.25">
      <c r="I40865" s="80"/>
      <c r="AX40865" s="80"/>
      <c r="AY40865" s="80"/>
      <c r="AZ40865" s="80"/>
      <c r="BA40865" s="80"/>
      <c r="BB40865" s="80"/>
    </row>
    <row r="40866" spans="9:54" x14ac:dyDescent="0.25">
      <c r="I40866" s="80"/>
      <c r="AX40866" s="80"/>
      <c r="AY40866" s="80"/>
      <c r="AZ40866" s="80"/>
      <c r="BA40866" s="80"/>
      <c r="BB40866" s="80"/>
    </row>
    <row r="40867" spans="9:54" x14ac:dyDescent="0.25">
      <c r="I40867" s="80"/>
      <c r="AX40867" s="80"/>
      <c r="AY40867" s="80"/>
      <c r="AZ40867" s="80"/>
      <c r="BA40867" s="80"/>
      <c r="BB40867" s="80"/>
    </row>
    <row r="40868" spans="9:54" x14ac:dyDescent="0.25">
      <c r="I40868" s="80"/>
      <c r="AX40868" s="80"/>
      <c r="AY40868" s="80"/>
      <c r="AZ40868" s="80"/>
      <c r="BA40868" s="80"/>
      <c r="BB40868" s="80"/>
    </row>
    <row r="40869" spans="9:54" x14ac:dyDescent="0.25">
      <c r="I40869" s="80"/>
      <c r="AX40869" s="80"/>
      <c r="AY40869" s="80"/>
      <c r="AZ40869" s="80"/>
      <c r="BA40869" s="80"/>
      <c r="BB40869" s="80"/>
    </row>
    <row r="40870" spans="9:54" x14ac:dyDescent="0.25">
      <c r="I40870" s="80"/>
      <c r="AX40870" s="80"/>
      <c r="AY40870" s="80"/>
      <c r="AZ40870" s="80"/>
      <c r="BA40870" s="80"/>
      <c r="BB40870" s="80"/>
    </row>
    <row r="40871" spans="9:54" x14ac:dyDescent="0.25">
      <c r="I40871" s="80"/>
      <c r="AX40871" s="80"/>
      <c r="AY40871" s="80"/>
      <c r="AZ40871" s="80"/>
      <c r="BA40871" s="80"/>
      <c r="BB40871" s="80"/>
    </row>
    <row r="40872" spans="9:54" x14ac:dyDescent="0.25">
      <c r="I40872" s="80"/>
      <c r="AX40872" s="80"/>
      <c r="AY40872" s="80"/>
      <c r="AZ40872" s="80"/>
      <c r="BA40872" s="80"/>
      <c r="BB40872" s="80"/>
    </row>
    <row r="40873" spans="9:54" x14ac:dyDescent="0.25">
      <c r="I40873" s="80"/>
      <c r="AX40873" s="80"/>
      <c r="AY40873" s="80"/>
      <c r="AZ40873" s="80"/>
      <c r="BA40873" s="80"/>
      <c r="BB40873" s="80"/>
    </row>
    <row r="40874" spans="9:54" x14ac:dyDescent="0.25">
      <c r="I40874" s="80"/>
      <c r="AX40874" s="80"/>
      <c r="AY40874" s="80"/>
      <c r="AZ40874" s="80"/>
      <c r="BA40874" s="80"/>
      <c r="BB40874" s="80"/>
    </row>
    <row r="40875" spans="9:54" x14ac:dyDescent="0.25">
      <c r="I40875" s="80"/>
      <c r="AX40875" s="80"/>
      <c r="AY40875" s="80"/>
      <c r="AZ40875" s="80"/>
      <c r="BA40875" s="80"/>
      <c r="BB40875" s="80"/>
    </row>
    <row r="40876" spans="9:54" x14ac:dyDescent="0.25">
      <c r="I40876" s="80"/>
      <c r="AX40876" s="80"/>
      <c r="AY40876" s="80"/>
      <c r="AZ40876" s="80"/>
      <c r="BA40876" s="80"/>
      <c r="BB40876" s="80"/>
    </row>
    <row r="40877" spans="9:54" x14ac:dyDescent="0.25">
      <c r="I40877" s="80"/>
      <c r="AX40877" s="80"/>
      <c r="AY40877" s="80"/>
      <c r="AZ40877" s="80"/>
      <c r="BA40877" s="80"/>
      <c r="BB40877" s="80"/>
    </row>
    <row r="40878" spans="9:54" x14ac:dyDescent="0.25">
      <c r="I40878" s="80"/>
      <c r="AX40878" s="80"/>
      <c r="AY40878" s="80"/>
      <c r="AZ40878" s="80"/>
      <c r="BA40878" s="80"/>
      <c r="BB40878" s="80"/>
    </row>
    <row r="40879" spans="9:54" x14ac:dyDescent="0.25">
      <c r="I40879" s="80"/>
      <c r="AX40879" s="80"/>
      <c r="AY40879" s="80"/>
      <c r="AZ40879" s="80"/>
      <c r="BA40879" s="80"/>
      <c r="BB40879" s="80"/>
    </row>
    <row r="40880" spans="9:54" x14ac:dyDescent="0.25">
      <c r="I40880" s="80"/>
      <c r="AX40880" s="80"/>
      <c r="AY40880" s="80"/>
      <c r="AZ40880" s="80"/>
      <c r="BA40880" s="80"/>
      <c r="BB40880" s="80"/>
    </row>
    <row r="40881" spans="9:54" x14ac:dyDescent="0.25">
      <c r="I40881" s="80"/>
      <c r="AX40881" s="80"/>
      <c r="AY40881" s="80"/>
      <c r="AZ40881" s="80"/>
      <c r="BA40881" s="80"/>
      <c r="BB40881" s="80"/>
    </row>
    <row r="40882" spans="9:54" x14ac:dyDescent="0.25">
      <c r="I40882" s="80"/>
      <c r="AX40882" s="80"/>
      <c r="AY40882" s="80"/>
      <c r="AZ40882" s="80"/>
      <c r="BA40882" s="80"/>
      <c r="BB40882" s="80"/>
    </row>
    <row r="40883" spans="9:54" x14ac:dyDescent="0.25">
      <c r="I40883" s="80"/>
      <c r="AX40883" s="80"/>
      <c r="AY40883" s="80"/>
      <c r="AZ40883" s="80"/>
      <c r="BA40883" s="80"/>
      <c r="BB40883" s="80"/>
    </row>
    <row r="40884" spans="9:54" x14ac:dyDescent="0.25">
      <c r="I40884" s="80"/>
      <c r="AX40884" s="80"/>
      <c r="AY40884" s="80"/>
      <c r="AZ40884" s="80"/>
      <c r="BA40884" s="80"/>
      <c r="BB40884" s="80"/>
    </row>
    <row r="40885" spans="9:54" x14ac:dyDescent="0.25">
      <c r="I40885" s="80"/>
      <c r="AX40885" s="80"/>
      <c r="AY40885" s="80"/>
      <c r="AZ40885" s="80"/>
      <c r="BA40885" s="80"/>
      <c r="BB40885" s="80"/>
    </row>
    <row r="40886" spans="9:54" x14ac:dyDescent="0.25">
      <c r="I40886" s="80"/>
      <c r="AX40886" s="80"/>
      <c r="AY40886" s="80"/>
      <c r="AZ40886" s="80"/>
      <c r="BA40886" s="80"/>
      <c r="BB40886" s="80"/>
    </row>
    <row r="40887" spans="9:54" x14ac:dyDescent="0.25">
      <c r="I40887" s="80"/>
      <c r="AX40887" s="80"/>
      <c r="AY40887" s="80"/>
      <c r="AZ40887" s="80"/>
      <c r="BA40887" s="80"/>
      <c r="BB40887" s="80"/>
    </row>
    <row r="40888" spans="9:54" x14ac:dyDescent="0.25">
      <c r="I40888" s="80"/>
      <c r="AX40888" s="80"/>
      <c r="AY40888" s="80"/>
      <c r="AZ40888" s="80"/>
      <c r="BA40888" s="80"/>
      <c r="BB40888" s="80"/>
    </row>
    <row r="40889" spans="9:54" x14ac:dyDescent="0.25">
      <c r="I40889" s="80"/>
      <c r="AX40889" s="80"/>
      <c r="AY40889" s="80"/>
      <c r="AZ40889" s="80"/>
      <c r="BA40889" s="80"/>
      <c r="BB40889" s="80"/>
    </row>
    <row r="40890" spans="9:54" x14ac:dyDescent="0.25">
      <c r="I40890" s="80"/>
      <c r="AX40890" s="80"/>
      <c r="AY40890" s="80"/>
      <c r="AZ40890" s="80"/>
      <c r="BA40890" s="80"/>
      <c r="BB40890" s="80"/>
    </row>
    <row r="40891" spans="9:54" x14ac:dyDescent="0.25">
      <c r="I40891" s="80"/>
      <c r="AX40891" s="80"/>
      <c r="AY40891" s="80"/>
      <c r="AZ40891" s="80"/>
      <c r="BA40891" s="80"/>
      <c r="BB40891" s="80"/>
    </row>
    <row r="40892" spans="9:54" x14ac:dyDescent="0.25">
      <c r="I40892" s="80"/>
      <c r="AX40892" s="80"/>
      <c r="AY40892" s="80"/>
      <c r="AZ40892" s="80"/>
      <c r="BA40892" s="80"/>
      <c r="BB40892" s="80"/>
    </row>
    <row r="40893" spans="9:54" x14ac:dyDescent="0.25">
      <c r="I40893" s="80"/>
      <c r="AX40893" s="80"/>
      <c r="AY40893" s="80"/>
      <c r="AZ40893" s="80"/>
      <c r="BA40893" s="80"/>
      <c r="BB40893" s="80"/>
    </row>
    <row r="40894" spans="9:54" x14ac:dyDescent="0.25">
      <c r="I40894" s="80"/>
      <c r="AX40894" s="80"/>
      <c r="AY40894" s="80"/>
      <c r="AZ40894" s="80"/>
      <c r="BA40894" s="80"/>
      <c r="BB40894" s="80"/>
    </row>
    <row r="40895" spans="9:54" x14ac:dyDescent="0.25">
      <c r="I40895" s="80"/>
      <c r="AX40895" s="80"/>
      <c r="AY40895" s="80"/>
      <c r="AZ40895" s="80"/>
      <c r="BA40895" s="80"/>
      <c r="BB40895" s="80"/>
    </row>
    <row r="40896" spans="9:54" x14ac:dyDescent="0.25">
      <c r="I40896" s="80"/>
      <c r="AX40896" s="80"/>
      <c r="AY40896" s="80"/>
      <c r="AZ40896" s="80"/>
      <c r="BA40896" s="80"/>
      <c r="BB40896" s="80"/>
    </row>
    <row r="40897" spans="9:54" x14ac:dyDescent="0.25">
      <c r="I40897" s="80"/>
      <c r="AX40897" s="80"/>
      <c r="AY40897" s="80"/>
      <c r="AZ40897" s="80"/>
      <c r="BA40897" s="80"/>
      <c r="BB40897" s="80"/>
    </row>
    <row r="40898" spans="9:54" x14ac:dyDescent="0.25">
      <c r="I40898" s="80"/>
      <c r="AX40898" s="80"/>
      <c r="AY40898" s="80"/>
      <c r="AZ40898" s="80"/>
      <c r="BA40898" s="80"/>
      <c r="BB40898" s="80"/>
    </row>
    <row r="40899" spans="9:54" x14ac:dyDescent="0.25">
      <c r="I40899" s="80"/>
      <c r="AX40899" s="80"/>
      <c r="AY40899" s="80"/>
      <c r="AZ40899" s="80"/>
      <c r="BA40899" s="80"/>
      <c r="BB40899" s="80"/>
    </row>
    <row r="40900" spans="9:54" x14ac:dyDescent="0.25">
      <c r="I40900" s="80"/>
      <c r="AX40900" s="80"/>
      <c r="AY40900" s="80"/>
      <c r="AZ40900" s="80"/>
      <c r="BA40900" s="80"/>
      <c r="BB40900" s="80"/>
    </row>
    <row r="40901" spans="9:54" x14ac:dyDescent="0.25">
      <c r="I40901" s="80"/>
      <c r="AX40901" s="80"/>
      <c r="AY40901" s="80"/>
      <c r="AZ40901" s="80"/>
      <c r="BA40901" s="80"/>
      <c r="BB40901" s="80"/>
    </row>
    <row r="40902" spans="9:54" x14ac:dyDescent="0.25">
      <c r="I40902" s="80"/>
      <c r="AX40902" s="80"/>
      <c r="AY40902" s="80"/>
      <c r="AZ40902" s="80"/>
      <c r="BA40902" s="80"/>
      <c r="BB40902" s="80"/>
    </row>
    <row r="40903" spans="9:54" x14ac:dyDescent="0.25">
      <c r="I40903" s="80"/>
      <c r="AX40903" s="80"/>
      <c r="AY40903" s="80"/>
      <c r="AZ40903" s="80"/>
      <c r="BA40903" s="80"/>
      <c r="BB40903" s="80"/>
    </row>
    <row r="40904" spans="9:54" x14ac:dyDescent="0.25">
      <c r="I40904" s="80"/>
      <c r="AX40904" s="80"/>
      <c r="AY40904" s="80"/>
      <c r="AZ40904" s="80"/>
      <c r="BA40904" s="80"/>
      <c r="BB40904" s="80"/>
    </row>
    <row r="40905" spans="9:54" x14ac:dyDescent="0.25">
      <c r="I40905" s="80"/>
      <c r="AX40905" s="80"/>
      <c r="AY40905" s="80"/>
      <c r="AZ40905" s="80"/>
      <c r="BA40905" s="80"/>
      <c r="BB40905" s="80"/>
    </row>
    <row r="40906" spans="9:54" x14ac:dyDescent="0.25">
      <c r="I40906" s="80"/>
      <c r="AX40906" s="80"/>
      <c r="AY40906" s="80"/>
      <c r="AZ40906" s="80"/>
      <c r="BA40906" s="80"/>
      <c r="BB40906" s="80"/>
    </row>
    <row r="40907" spans="9:54" x14ac:dyDescent="0.25">
      <c r="I40907" s="80"/>
      <c r="AX40907" s="80"/>
      <c r="AY40907" s="80"/>
      <c r="AZ40907" s="80"/>
      <c r="BA40907" s="80"/>
      <c r="BB40907" s="80"/>
    </row>
    <row r="40908" spans="9:54" x14ac:dyDescent="0.25">
      <c r="I40908" s="80"/>
      <c r="AX40908" s="80"/>
      <c r="AY40908" s="80"/>
      <c r="AZ40908" s="80"/>
      <c r="BA40908" s="80"/>
      <c r="BB40908" s="80"/>
    </row>
    <row r="40909" spans="9:54" x14ac:dyDescent="0.25">
      <c r="I40909" s="80"/>
      <c r="AX40909" s="80"/>
      <c r="AY40909" s="80"/>
      <c r="AZ40909" s="80"/>
      <c r="BA40909" s="80"/>
      <c r="BB40909" s="80"/>
    </row>
    <row r="40910" spans="9:54" x14ac:dyDescent="0.25">
      <c r="I40910" s="80"/>
      <c r="AX40910" s="80"/>
      <c r="AY40910" s="80"/>
      <c r="AZ40910" s="80"/>
      <c r="BA40910" s="80"/>
      <c r="BB40910" s="80"/>
    </row>
    <row r="40911" spans="9:54" x14ac:dyDescent="0.25">
      <c r="I40911" s="80"/>
      <c r="AX40911" s="80"/>
      <c r="AY40911" s="80"/>
      <c r="AZ40911" s="80"/>
      <c r="BA40911" s="80"/>
      <c r="BB40911" s="80"/>
    </row>
    <row r="40912" spans="9:54" x14ac:dyDescent="0.25">
      <c r="I40912" s="80"/>
      <c r="AX40912" s="80"/>
      <c r="AY40912" s="80"/>
      <c r="AZ40912" s="80"/>
      <c r="BA40912" s="80"/>
      <c r="BB40912" s="80"/>
    </row>
    <row r="40913" spans="9:54" x14ac:dyDescent="0.25">
      <c r="I40913" s="80"/>
      <c r="AX40913" s="80"/>
      <c r="AY40913" s="80"/>
      <c r="AZ40913" s="80"/>
      <c r="BA40913" s="80"/>
      <c r="BB40913" s="80"/>
    </row>
    <row r="40914" spans="9:54" x14ac:dyDescent="0.25">
      <c r="I40914" s="80"/>
      <c r="AX40914" s="80"/>
      <c r="AY40914" s="80"/>
      <c r="AZ40914" s="80"/>
      <c r="BA40914" s="80"/>
      <c r="BB40914" s="80"/>
    </row>
    <row r="40915" spans="9:54" x14ac:dyDescent="0.25">
      <c r="I40915" s="80"/>
      <c r="AX40915" s="80"/>
      <c r="AY40915" s="80"/>
      <c r="AZ40915" s="80"/>
      <c r="BA40915" s="80"/>
      <c r="BB40915" s="80"/>
    </row>
    <row r="40916" spans="9:54" x14ac:dyDescent="0.25">
      <c r="I40916" s="80"/>
      <c r="AX40916" s="80"/>
      <c r="AY40916" s="80"/>
      <c r="AZ40916" s="80"/>
      <c r="BA40916" s="80"/>
      <c r="BB40916" s="80"/>
    </row>
    <row r="40917" spans="9:54" x14ac:dyDescent="0.25">
      <c r="I40917" s="80"/>
      <c r="AX40917" s="80"/>
      <c r="AY40917" s="80"/>
      <c r="AZ40917" s="80"/>
      <c r="BA40917" s="80"/>
      <c r="BB40917" s="80"/>
    </row>
    <row r="40918" spans="9:54" x14ac:dyDescent="0.25">
      <c r="I40918" s="80"/>
      <c r="AX40918" s="80"/>
      <c r="AY40918" s="80"/>
      <c r="AZ40918" s="80"/>
      <c r="BA40918" s="80"/>
      <c r="BB40918" s="80"/>
    </row>
    <row r="40919" spans="9:54" x14ac:dyDescent="0.25">
      <c r="I40919" s="80"/>
      <c r="AX40919" s="80"/>
      <c r="AY40919" s="80"/>
      <c r="AZ40919" s="80"/>
      <c r="BA40919" s="80"/>
      <c r="BB40919" s="80"/>
    </row>
    <row r="40920" spans="9:54" x14ac:dyDescent="0.25">
      <c r="I40920" s="80"/>
      <c r="AX40920" s="80"/>
      <c r="AY40920" s="80"/>
      <c r="AZ40920" s="80"/>
      <c r="BA40920" s="80"/>
      <c r="BB40920" s="80"/>
    </row>
    <row r="40921" spans="9:54" x14ac:dyDescent="0.25">
      <c r="I40921" s="80"/>
      <c r="AX40921" s="80"/>
      <c r="AY40921" s="80"/>
      <c r="AZ40921" s="80"/>
      <c r="BA40921" s="80"/>
      <c r="BB40921" s="80"/>
    </row>
    <row r="40922" spans="9:54" x14ac:dyDescent="0.25">
      <c r="I40922" s="80"/>
      <c r="AX40922" s="80"/>
      <c r="AY40922" s="80"/>
      <c r="AZ40922" s="80"/>
      <c r="BA40922" s="80"/>
      <c r="BB40922" s="80"/>
    </row>
    <row r="40923" spans="9:54" x14ac:dyDescent="0.25">
      <c r="I40923" s="80"/>
      <c r="AX40923" s="80"/>
      <c r="AY40923" s="80"/>
      <c r="AZ40923" s="80"/>
      <c r="BA40923" s="80"/>
      <c r="BB40923" s="80"/>
    </row>
    <row r="40924" spans="9:54" x14ac:dyDescent="0.25">
      <c r="I40924" s="80"/>
      <c r="AX40924" s="80"/>
      <c r="AY40924" s="80"/>
      <c r="AZ40924" s="80"/>
      <c r="BA40924" s="80"/>
      <c r="BB40924" s="80"/>
    </row>
    <row r="40925" spans="9:54" x14ac:dyDescent="0.25">
      <c r="I40925" s="80"/>
      <c r="AX40925" s="80"/>
      <c r="AY40925" s="80"/>
      <c r="AZ40925" s="80"/>
      <c r="BA40925" s="80"/>
      <c r="BB40925" s="80"/>
    </row>
    <row r="40926" spans="9:54" x14ac:dyDescent="0.25">
      <c r="I40926" s="80"/>
      <c r="AX40926" s="80"/>
      <c r="AY40926" s="80"/>
      <c r="AZ40926" s="80"/>
      <c r="BA40926" s="80"/>
      <c r="BB40926" s="80"/>
    </row>
    <row r="40927" spans="9:54" x14ac:dyDescent="0.25">
      <c r="I40927" s="80"/>
      <c r="AX40927" s="80"/>
      <c r="AY40927" s="80"/>
      <c r="AZ40927" s="80"/>
      <c r="BA40927" s="80"/>
      <c r="BB40927" s="80"/>
    </row>
    <row r="40928" spans="9:54" x14ac:dyDescent="0.25">
      <c r="I40928" s="80"/>
      <c r="AX40928" s="80"/>
      <c r="AY40928" s="80"/>
      <c r="AZ40928" s="80"/>
      <c r="BA40928" s="80"/>
      <c r="BB40928" s="80"/>
    </row>
    <row r="40929" spans="9:54" x14ac:dyDescent="0.25">
      <c r="I40929" s="80"/>
      <c r="AX40929" s="80"/>
      <c r="AY40929" s="80"/>
      <c r="AZ40929" s="80"/>
      <c r="BA40929" s="80"/>
      <c r="BB40929" s="80"/>
    </row>
    <row r="40930" spans="9:54" x14ac:dyDescent="0.25">
      <c r="I40930" s="80"/>
      <c r="AX40930" s="80"/>
      <c r="AY40930" s="80"/>
      <c r="AZ40930" s="80"/>
      <c r="BA40930" s="80"/>
      <c r="BB40930" s="80"/>
    </row>
    <row r="40931" spans="9:54" x14ac:dyDescent="0.25">
      <c r="I40931" s="80"/>
      <c r="AX40931" s="80"/>
      <c r="AY40931" s="80"/>
      <c r="AZ40931" s="80"/>
      <c r="BA40931" s="80"/>
      <c r="BB40931" s="80"/>
    </row>
    <row r="40932" spans="9:54" x14ac:dyDescent="0.25">
      <c r="I40932" s="80"/>
      <c r="AX40932" s="80"/>
      <c r="AY40932" s="80"/>
      <c r="AZ40932" s="80"/>
      <c r="BA40932" s="80"/>
      <c r="BB40932" s="80"/>
    </row>
    <row r="40933" spans="9:54" x14ac:dyDescent="0.25">
      <c r="I40933" s="80"/>
      <c r="AX40933" s="80"/>
      <c r="AY40933" s="80"/>
      <c r="AZ40933" s="80"/>
      <c r="BA40933" s="80"/>
      <c r="BB40933" s="80"/>
    </row>
    <row r="40934" spans="9:54" x14ac:dyDescent="0.25">
      <c r="I40934" s="80"/>
      <c r="AX40934" s="80"/>
      <c r="AY40934" s="80"/>
      <c r="AZ40934" s="80"/>
      <c r="BA40934" s="80"/>
      <c r="BB40934" s="80"/>
    </row>
    <row r="40935" spans="9:54" x14ac:dyDescent="0.25">
      <c r="I40935" s="80"/>
      <c r="AX40935" s="80"/>
      <c r="AY40935" s="80"/>
      <c r="AZ40935" s="80"/>
      <c r="BA40935" s="80"/>
      <c r="BB40935" s="80"/>
    </row>
    <row r="40936" spans="9:54" x14ac:dyDescent="0.25">
      <c r="I40936" s="80"/>
      <c r="AX40936" s="80"/>
      <c r="AY40936" s="80"/>
      <c r="AZ40936" s="80"/>
      <c r="BA40936" s="80"/>
      <c r="BB40936" s="80"/>
    </row>
    <row r="40937" spans="9:54" x14ac:dyDescent="0.25">
      <c r="I40937" s="80"/>
      <c r="AX40937" s="80"/>
      <c r="AY40937" s="80"/>
      <c r="AZ40937" s="80"/>
      <c r="BA40937" s="80"/>
      <c r="BB40937" s="80"/>
    </row>
    <row r="40938" spans="9:54" x14ac:dyDescent="0.25">
      <c r="I40938" s="80"/>
      <c r="AX40938" s="80"/>
      <c r="AY40938" s="80"/>
      <c r="AZ40938" s="80"/>
      <c r="BA40938" s="80"/>
      <c r="BB40938" s="80"/>
    </row>
    <row r="40939" spans="9:54" x14ac:dyDescent="0.25">
      <c r="I40939" s="80"/>
      <c r="AX40939" s="80"/>
      <c r="AY40939" s="80"/>
      <c r="AZ40939" s="80"/>
      <c r="BA40939" s="80"/>
      <c r="BB40939" s="80"/>
    </row>
    <row r="40940" spans="9:54" x14ac:dyDescent="0.25">
      <c r="I40940" s="80"/>
      <c r="AX40940" s="80"/>
      <c r="AY40940" s="80"/>
      <c r="AZ40940" s="80"/>
      <c r="BA40940" s="80"/>
      <c r="BB40940" s="80"/>
    </row>
    <row r="40941" spans="9:54" x14ac:dyDescent="0.25">
      <c r="I40941" s="80"/>
      <c r="AX40941" s="80"/>
      <c r="AY40941" s="80"/>
      <c r="AZ40941" s="80"/>
      <c r="BA40941" s="80"/>
      <c r="BB40941" s="80"/>
    </row>
    <row r="40942" spans="9:54" x14ac:dyDescent="0.25">
      <c r="I40942" s="80"/>
      <c r="AX40942" s="80"/>
      <c r="AY40942" s="80"/>
      <c r="AZ40942" s="80"/>
      <c r="BA40942" s="80"/>
      <c r="BB40942" s="80"/>
    </row>
    <row r="40943" spans="9:54" x14ac:dyDescent="0.25">
      <c r="I40943" s="80"/>
      <c r="AX40943" s="80"/>
      <c r="AY40943" s="80"/>
      <c r="AZ40943" s="80"/>
      <c r="BA40943" s="80"/>
      <c r="BB40943" s="80"/>
    </row>
    <row r="40944" spans="9:54" x14ac:dyDescent="0.25">
      <c r="I40944" s="80"/>
      <c r="AX40944" s="80"/>
      <c r="AY40944" s="80"/>
      <c r="AZ40944" s="80"/>
      <c r="BA40944" s="80"/>
      <c r="BB40944" s="80"/>
    </row>
    <row r="40945" spans="9:54" x14ac:dyDescent="0.25">
      <c r="I40945" s="80"/>
      <c r="AX40945" s="80"/>
      <c r="AY40945" s="80"/>
      <c r="AZ40945" s="80"/>
      <c r="BA40945" s="80"/>
      <c r="BB40945" s="80"/>
    </row>
    <row r="40946" spans="9:54" x14ac:dyDescent="0.25">
      <c r="I40946" s="80"/>
      <c r="AX40946" s="80"/>
      <c r="AY40946" s="80"/>
      <c r="AZ40946" s="80"/>
      <c r="BA40946" s="80"/>
      <c r="BB40946" s="80"/>
    </row>
    <row r="40947" spans="9:54" x14ac:dyDescent="0.25">
      <c r="I40947" s="80"/>
      <c r="AX40947" s="80"/>
      <c r="AY40947" s="80"/>
      <c r="AZ40947" s="80"/>
      <c r="BA40947" s="80"/>
      <c r="BB40947" s="80"/>
    </row>
    <row r="40948" spans="9:54" x14ac:dyDescent="0.25">
      <c r="I40948" s="80"/>
      <c r="AX40948" s="80"/>
      <c r="AY40948" s="80"/>
      <c r="AZ40948" s="80"/>
      <c r="BA40948" s="80"/>
      <c r="BB40948" s="80"/>
    </row>
    <row r="40949" spans="9:54" x14ac:dyDescent="0.25">
      <c r="I40949" s="80"/>
      <c r="AX40949" s="80"/>
      <c r="AY40949" s="80"/>
      <c r="AZ40949" s="80"/>
      <c r="BA40949" s="80"/>
      <c r="BB40949" s="80"/>
    </row>
    <row r="40950" spans="9:54" x14ac:dyDescent="0.25">
      <c r="I40950" s="80"/>
      <c r="AX40950" s="80"/>
      <c r="AY40950" s="80"/>
      <c r="AZ40950" s="80"/>
      <c r="BA40950" s="80"/>
      <c r="BB40950" s="80"/>
    </row>
    <row r="40951" spans="9:54" x14ac:dyDescent="0.25">
      <c r="I40951" s="80"/>
      <c r="AX40951" s="80"/>
      <c r="AY40951" s="80"/>
      <c r="AZ40951" s="80"/>
      <c r="BA40951" s="80"/>
      <c r="BB40951" s="80"/>
    </row>
    <row r="40952" spans="9:54" x14ac:dyDescent="0.25">
      <c r="I40952" s="80"/>
      <c r="AX40952" s="80"/>
      <c r="AY40952" s="80"/>
      <c r="AZ40952" s="80"/>
      <c r="BA40952" s="80"/>
      <c r="BB40952" s="80"/>
    </row>
    <row r="40953" spans="9:54" x14ac:dyDescent="0.25">
      <c r="I40953" s="80"/>
      <c r="AX40953" s="80"/>
      <c r="AY40953" s="80"/>
      <c r="AZ40953" s="80"/>
      <c r="BA40953" s="80"/>
      <c r="BB40953" s="80"/>
    </row>
    <row r="40954" spans="9:54" x14ac:dyDescent="0.25">
      <c r="I40954" s="80"/>
      <c r="AX40954" s="80"/>
      <c r="AY40954" s="80"/>
      <c r="AZ40954" s="80"/>
      <c r="BA40954" s="80"/>
      <c r="BB40954" s="80"/>
    </row>
    <row r="40955" spans="9:54" x14ac:dyDescent="0.25">
      <c r="I40955" s="80"/>
      <c r="AX40955" s="80"/>
      <c r="AY40955" s="80"/>
      <c r="AZ40955" s="80"/>
      <c r="BA40955" s="80"/>
      <c r="BB40955" s="80"/>
    </row>
    <row r="40956" spans="9:54" x14ac:dyDescent="0.25">
      <c r="I40956" s="80"/>
      <c r="AX40956" s="80"/>
      <c r="AY40956" s="80"/>
      <c r="AZ40956" s="80"/>
      <c r="BA40956" s="80"/>
      <c r="BB40956" s="80"/>
    </row>
    <row r="40957" spans="9:54" x14ac:dyDescent="0.25">
      <c r="I40957" s="80"/>
      <c r="AX40957" s="80"/>
      <c r="AY40957" s="80"/>
      <c r="AZ40957" s="80"/>
      <c r="BA40957" s="80"/>
      <c r="BB40957" s="80"/>
    </row>
    <row r="40958" spans="9:54" x14ac:dyDescent="0.25">
      <c r="I40958" s="80"/>
      <c r="AX40958" s="80"/>
      <c r="AY40958" s="80"/>
      <c r="AZ40958" s="80"/>
      <c r="BA40958" s="80"/>
      <c r="BB40958" s="80"/>
    </row>
    <row r="40959" spans="9:54" x14ac:dyDescent="0.25">
      <c r="I40959" s="80"/>
      <c r="AX40959" s="80"/>
      <c r="AY40959" s="80"/>
      <c r="AZ40959" s="80"/>
      <c r="BA40959" s="80"/>
      <c r="BB40959" s="80"/>
    </row>
    <row r="40960" spans="9:54" x14ac:dyDescent="0.25">
      <c r="I40960" s="80"/>
      <c r="AX40960" s="80"/>
      <c r="AY40960" s="80"/>
      <c r="AZ40960" s="80"/>
      <c r="BA40960" s="80"/>
      <c r="BB40960" s="80"/>
    </row>
    <row r="40961" spans="9:54" x14ac:dyDescent="0.25">
      <c r="I40961" s="80"/>
      <c r="AX40961" s="80"/>
      <c r="AY40961" s="80"/>
      <c r="AZ40961" s="80"/>
      <c r="BA40961" s="80"/>
      <c r="BB40961" s="80"/>
    </row>
    <row r="40962" spans="9:54" x14ac:dyDescent="0.25">
      <c r="I40962" s="80"/>
      <c r="AX40962" s="80"/>
      <c r="AY40962" s="80"/>
      <c r="AZ40962" s="80"/>
      <c r="BA40962" s="80"/>
      <c r="BB40962" s="80"/>
    </row>
    <row r="40963" spans="9:54" x14ac:dyDescent="0.25">
      <c r="I40963" s="80"/>
      <c r="AX40963" s="80"/>
      <c r="AY40963" s="80"/>
      <c r="AZ40963" s="80"/>
      <c r="BA40963" s="80"/>
      <c r="BB40963" s="80"/>
    </row>
    <row r="40964" spans="9:54" x14ac:dyDescent="0.25">
      <c r="I40964" s="80"/>
      <c r="AX40964" s="80"/>
      <c r="AY40964" s="80"/>
      <c r="AZ40964" s="80"/>
      <c r="BA40964" s="80"/>
      <c r="BB40964" s="80"/>
    </row>
    <row r="40965" spans="9:54" x14ac:dyDescent="0.25">
      <c r="I40965" s="80"/>
      <c r="AX40965" s="80"/>
      <c r="AY40965" s="80"/>
      <c r="AZ40965" s="80"/>
      <c r="BA40965" s="80"/>
      <c r="BB40965" s="80"/>
    </row>
    <row r="40966" spans="9:54" x14ac:dyDescent="0.25">
      <c r="I40966" s="80"/>
      <c r="AX40966" s="80"/>
      <c r="AY40966" s="80"/>
      <c r="AZ40966" s="80"/>
      <c r="BA40966" s="80"/>
      <c r="BB40966" s="80"/>
    </row>
    <row r="40967" spans="9:54" x14ac:dyDescent="0.25">
      <c r="I40967" s="80"/>
      <c r="AX40967" s="80"/>
      <c r="AY40967" s="80"/>
      <c r="AZ40967" s="80"/>
      <c r="BA40967" s="80"/>
      <c r="BB40967" s="80"/>
    </row>
    <row r="40968" spans="9:54" x14ac:dyDescent="0.25">
      <c r="I40968" s="80"/>
      <c r="AX40968" s="80"/>
      <c r="AY40968" s="80"/>
      <c r="AZ40968" s="80"/>
      <c r="BA40968" s="80"/>
      <c r="BB40968" s="80"/>
    </row>
    <row r="40969" spans="9:54" x14ac:dyDescent="0.25">
      <c r="I40969" s="80"/>
      <c r="AX40969" s="80"/>
      <c r="AY40969" s="80"/>
      <c r="AZ40969" s="80"/>
      <c r="BA40969" s="80"/>
      <c r="BB40969" s="80"/>
    </row>
    <row r="40970" spans="9:54" x14ac:dyDescent="0.25">
      <c r="I40970" s="80"/>
      <c r="AX40970" s="80"/>
      <c r="AY40970" s="80"/>
      <c r="AZ40970" s="80"/>
      <c r="BA40970" s="80"/>
      <c r="BB40970" s="80"/>
    </row>
    <row r="40971" spans="9:54" x14ac:dyDescent="0.25">
      <c r="I40971" s="80"/>
      <c r="AX40971" s="80"/>
      <c r="AY40971" s="80"/>
      <c r="AZ40971" s="80"/>
      <c r="BA40971" s="80"/>
      <c r="BB40971" s="80"/>
    </row>
    <row r="40972" spans="9:54" x14ac:dyDescent="0.25">
      <c r="I40972" s="80"/>
      <c r="AX40972" s="80"/>
      <c r="AY40972" s="80"/>
      <c r="AZ40972" s="80"/>
      <c r="BA40972" s="80"/>
      <c r="BB40972" s="80"/>
    </row>
    <row r="40973" spans="9:54" x14ac:dyDescent="0.25">
      <c r="I40973" s="80"/>
      <c r="AX40973" s="80"/>
      <c r="AY40973" s="80"/>
      <c r="AZ40973" s="80"/>
      <c r="BA40973" s="80"/>
      <c r="BB40973" s="80"/>
    </row>
    <row r="40974" spans="9:54" x14ac:dyDescent="0.25">
      <c r="I40974" s="80"/>
      <c r="AX40974" s="80"/>
      <c r="AY40974" s="80"/>
      <c r="AZ40974" s="80"/>
      <c r="BA40974" s="80"/>
      <c r="BB40974" s="80"/>
    </row>
    <row r="40975" spans="9:54" x14ac:dyDescent="0.25">
      <c r="I40975" s="80"/>
      <c r="AX40975" s="80"/>
      <c r="AY40975" s="80"/>
      <c r="AZ40975" s="80"/>
      <c r="BA40975" s="80"/>
      <c r="BB40975" s="80"/>
    </row>
    <row r="40976" spans="9:54" x14ac:dyDescent="0.25">
      <c r="I40976" s="80"/>
      <c r="AX40976" s="80"/>
      <c r="AY40976" s="80"/>
      <c r="AZ40976" s="80"/>
      <c r="BA40976" s="80"/>
      <c r="BB40976" s="80"/>
    </row>
    <row r="40977" spans="9:54" x14ac:dyDescent="0.25">
      <c r="I40977" s="80"/>
      <c r="AX40977" s="80"/>
      <c r="AY40977" s="80"/>
      <c r="AZ40977" s="80"/>
      <c r="BA40977" s="80"/>
      <c r="BB40977" s="80"/>
    </row>
    <row r="40978" spans="9:54" x14ac:dyDescent="0.25">
      <c r="I40978" s="80"/>
      <c r="AX40978" s="80"/>
      <c r="AY40978" s="80"/>
      <c r="AZ40978" s="80"/>
      <c r="BA40978" s="80"/>
      <c r="BB40978" s="80"/>
    </row>
    <row r="40979" spans="9:54" x14ac:dyDescent="0.25">
      <c r="I40979" s="80"/>
      <c r="AX40979" s="80"/>
      <c r="AY40979" s="80"/>
      <c r="AZ40979" s="80"/>
      <c r="BA40979" s="80"/>
      <c r="BB40979" s="80"/>
    </row>
    <row r="40980" spans="9:54" x14ac:dyDescent="0.25">
      <c r="I40980" s="80"/>
      <c r="AX40980" s="80"/>
      <c r="AY40980" s="80"/>
      <c r="AZ40980" s="80"/>
      <c r="BA40980" s="80"/>
      <c r="BB40980" s="80"/>
    </row>
    <row r="40981" spans="9:54" x14ac:dyDescent="0.25">
      <c r="I40981" s="80"/>
      <c r="AX40981" s="80"/>
      <c r="AY40981" s="80"/>
      <c r="AZ40981" s="80"/>
      <c r="BA40981" s="80"/>
      <c r="BB40981" s="80"/>
    </row>
    <row r="40982" spans="9:54" x14ac:dyDescent="0.25">
      <c r="I40982" s="80"/>
      <c r="AX40982" s="80"/>
      <c r="AY40982" s="80"/>
      <c r="AZ40982" s="80"/>
      <c r="BA40982" s="80"/>
      <c r="BB40982" s="80"/>
    </row>
    <row r="40983" spans="9:54" x14ac:dyDescent="0.25">
      <c r="I40983" s="80"/>
      <c r="AX40983" s="80"/>
      <c r="AY40983" s="80"/>
      <c r="AZ40983" s="80"/>
      <c r="BA40983" s="80"/>
      <c r="BB40983" s="80"/>
    </row>
    <row r="40984" spans="9:54" x14ac:dyDescent="0.25">
      <c r="I40984" s="80"/>
      <c r="AX40984" s="80"/>
      <c r="AY40984" s="80"/>
      <c r="AZ40984" s="80"/>
      <c r="BA40984" s="80"/>
      <c r="BB40984" s="80"/>
    </row>
    <row r="40985" spans="9:54" x14ac:dyDescent="0.25">
      <c r="I40985" s="80"/>
      <c r="AX40985" s="80"/>
      <c r="AY40985" s="80"/>
      <c r="AZ40985" s="80"/>
      <c r="BA40985" s="80"/>
      <c r="BB40985" s="80"/>
    </row>
    <row r="40986" spans="9:54" x14ac:dyDescent="0.25">
      <c r="I40986" s="80"/>
      <c r="AX40986" s="80"/>
      <c r="AY40986" s="80"/>
      <c r="AZ40986" s="80"/>
      <c r="BA40986" s="80"/>
      <c r="BB40986" s="80"/>
    </row>
    <row r="40987" spans="9:54" x14ac:dyDescent="0.25">
      <c r="I40987" s="80"/>
      <c r="AX40987" s="80"/>
      <c r="AY40987" s="80"/>
      <c r="AZ40987" s="80"/>
      <c r="BA40987" s="80"/>
      <c r="BB40987" s="80"/>
    </row>
    <row r="40988" spans="9:54" x14ac:dyDescent="0.25">
      <c r="I40988" s="80"/>
      <c r="AX40988" s="80"/>
      <c r="AY40988" s="80"/>
      <c r="AZ40988" s="80"/>
      <c r="BA40988" s="80"/>
      <c r="BB40988" s="80"/>
    </row>
    <row r="40989" spans="9:54" x14ac:dyDescent="0.25">
      <c r="I40989" s="80"/>
      <c r="AX40989" s="80"/>
      <c r="AY40989" s="80"/>
      <c r="AZ40989" s="80"/>
      <c r="BA40989" s="80"/>
      <c r="BB40989" s="80"/>
    </row>
    <row r="40990" spans="9:54" x14ac:dyDescent="0.25">
      <c r="I40990" s="80"/>
      <c r="AX40990" s="80"/>
      <c r="AY40990" s="80"/>
      <c r="AZ40990" s="80"/>
      <c r="BA40990" s="80"/>
      <c r="BB40990" s="80"/>
    </row>
    <row r="40991" spans="9:54" x14ac:dyDescent="0.25">
      <c r="I40991" s="80"/>
      <c r="AX40991" s="80"/>
      <c r="AY40991" s="80"/>
      <c r="AZ40991" s="80"/>
      <c r="BA40991" s="80"/>
      <c r="BB40991" s="80"/>
    </row>
    <row r="40992" spans="9:54" x14ac:dyDescent="0.25">
      <c r="I40992" s="80"/>
      <c r="AX40992" s="80"/>
      <c r="AY40992" s="80"/>
      <c r="AZ40992" s="80"/>
      <c r="BA40992" s="80"/>
      <c r="BB40992" s="80"/>
    </row>
    <row r="40993" spans="9:54" x14ac:dyDescent="0.25">
      <c r="I40993" s="80"/>
      <c r="AX40993" s="80"/>
      <c r="AY40993" s="80"/>
      <c r="AZ40993" s="80"/>
      <c r="BA40993" s="80"/>
      <c r="BB40993" s="80"/>
    </row>
    <row r="40994" spans="9:54" x14ac:dyDescent="0.25">
      <c r="I40994" s="80"/>
      <c r="AX40994" s="80"/>
      <c r="AY40994" s="80"/>
      <c r="AZ40994" s="80"/>
      <c r="BA40994" s="80"/>
      <c r="BB40994" s="80"/>
    </row>
    <row r="40995" spans="9:54" x14ac:dyDescent="0.25">
      <c r="I40995" s="80"/>
      <c r="AX40995" s="80"/>
      <c r="AY40995" s="80"/>
      <c r="AZ40995" s="80"/>
      <c r="BA40995" s="80"/>
      <c r="BB40995" s="80"/>
    </row>
    <row r="40996" spans="9:54" x14ac:dyDescent="0.25">
      <c r="I40996" s="80"/>
      <c r="AX40996" s="80"/>
      <c r="AY40996" s="80"/>
      <c r="AZ40996" s="80"/>
      <c r="BA40996" s="80"/>
      <c r="BB40996" s="80"/>
    </row>
    <row r="40997" spans="9:54" x14ac:dyDescent="0.25">
      <c r="I40997" s="80"/>
      <c r="AX40997" s="80"/>
      <c r="AY40997" s="80"/>
      <c r="AZ40997" s="80"/>
      <c r="BA40997" s="80"/>
      <c r="BB40997" s="80"/>
    </row>
    <row r="40998" spans="9:54" x14ac:dyDescent="0.25">
      <c r="I40998" s="80"/>
      <c r="AX40998" s="80"/>
      <c r="AY40998" s="80"/>
      <c r="AZ40998" s="80"/>
      <c r="BA40998" s="80"/>
      <c r="BB40998" s="80"/>
    </row>
    <row r="40999" spans="9:54" x14ac:dyDescent="0.25">
      <c r="I40999" s="80"/>
      <c r="AX40999" s="80"/>
      <c r="AY40999" s="80"/>
      <c r="AZ40999" s="80"/>
      <c r="BA40999" s="80"/>
      <c r="BB40999" s="80"/>
    </row>
    <row r="41000" spans="9:54" x14ac:dyDescent="0.25">
      <c r="I41000" s="80"/>
      <c r="AX41000" s="80"/>
      <c r="AY41000" s="80"/>
      <c r="AZ41000" s="80"/>
      <c r="BA41000" s="80"/>
      <c r="BB41000" s="80"/>
    </row>
    <row r="41001" spans="9:54" x14ac:dyDescent="0.25">
      <c r="I41001" s="80"/>
      <c r="AX41001" s="80"/>
      <c r="AY41001" s="80"/>
      <c r="AZ41001" s="80"/>
      <c r="BA41001" s="80"/>
      <c r="BB41001" s="80"/>
    </row>
    <row r="41002" spans="9:54" x14ac:dyDescent="0.25">
      <c r="I41002" s="80"/>
      <c r="AX41002" s="80"/>
      <c r="AY41002" s="80"/>
      <c r="AZ41002" s="80"/>
      <c r="BA41002" s="80"/>
      <c r="BB41002" s="80"/>
    </row>
    <row r="41003" spans="9:54" x14ac:dyDescent="0.25">
      <c r="I41003" s="80"/>
      <c r="AX41003" s="80"/>
      <c r="AY41003" s="80"/>
      <c r="AZ41003" s="80"/>
      <c r="BA41003" s="80"/>
      <c r="BB41003" s="80"/>
    </row>
    <row r="41004" spans="9:54" x14ac:dyDescent="0.25">
      <c r="I41004" s="80"/>
      <c r="AX41004" s="80"/>
      <c r="AY41004" s="80"/>
      <c r="AZ41004" s="80"/>
      <c r="BA41004" s="80"/>
      <c r="BB41004" s="80"/>
    </row>
    <row r="41005" spans="9:54" x14ac:dyDescent="0.25">
      <c r="I41005" s="80"/>
      <c r="AX41005" s="80"/>
      <c r="AY41005" s="80"/>
      <c r="AZ41005" s="80"/>
      <c r="BA41005" s="80"/>
      <c r="BB41005" s="80"/>
    </row>
    <row r="41006" spans="9:54" x14ac:dyDescent="0.25">
      <c r="I41006" s="80"/>
      <c r="AX41006" s="80"/>
      <c r="AY41006" s="80"/>
      <c r="AZ41006" s="80"/>
      <c r="BA41006" s="80"/>
      <c r="BB41006" s="80"/>
    </row>
    <row r="41007" spans="9:54" x14ac:dyDescent="0.25">
      <c r="I41007" s="80"/>
      <c r="AX41007" s="80"/>
      <c r="AY41007" s="80"/>
      <c r="AZ41007" s="80"/>
      <c r="BA41007" s="80"/>
      <c r="BB41007" s="80"/>
    </row>
    <row r="41008" spans="9:54" x14ac:dyDescent="0.25">
      <c r="I41008" s="80"/>
      <c r="AX41008" s="80"/>
      <c r="AY41008" s="80"/>
      <c r="AZ41008" s="80"/>
      <c r="BA41008" s="80"/>
      <c r="BB41008" s="80"/>
    </row>
    <row r="41009" spans="9:54" x14ac:dyDescent="0.25">
      <c r="I41009" s="80"/>
      <c r="AX41009" s="80"/>
      <c r="AY41009" s="80"/>
      <c r="AZ41009" s="80"/>
      <c r="BA41009" s="80"/>
      <c r="BB41009" s="80"/>
    </row>
    <row r="41010" spans="9:54" x14ac:dyDescent="0.25">
      <c r="I41010" s="80"/>
      <c r="AX41010" s="80"/>
      <c r="AY41010" s="80"/>
      <c r="AZ41010" s="80"/>
      <c r="BA41010" s="80"/>
      <c r="BB41010" s="80"/>
    </row>
    <row r="41011" spans="9:54" x14ac:dyDescent="0.25">
      <c r="I41011" s="80"/>
      <c r="AX41011" s="80"/>
      <c r="AY41011" s="80"/>
      <c r="AZ41011" s="80"/>
      <c r="BA41011" s="80"/>
      <c r="BB41011" s="80"/>
    </row>
    <row r="41012" spans="9:54" x14ac:dyDescent="0.25">
      <c r="I41012" s="80"/>
      <c r="AX41012" s="80"/>
      <c r="AY41012" s="80"/>
      <c r="AZ41012" s="80"/>
      <c r="BA41012" s="80"/>
      <c r="BB41012" s="80"/>
    </row>
    <row r="41013" spans="9:54" x14ac:dyDescent="0.25">
      <c r="I41013" s="80"/>
      <c r="AX41013" s="80"/>
      <c r="AY41013" s="80"/>
      <c r="AZ41013" s="80"/>
      <c r="BA41013" s="80"/>
      <c r="BB41013" s="80"/>
    </row>
    <row r="41014" spans="9:54" x14ac:dyDescent="0.25">
      <c r="I41014" s="80"/>
      <c r="AX41014" s="80"/>
      <c r="AY41014" s="80"/>
      <c r="AZ41014" s="80"/>
      <c r="BA41014" s="80"/>
      <c r="BB41014" s="80"/>
    </row>
    <row r="41015" spans="9:54" x14ac:dyDescent="0.25">
      <c r="I41015" s="80"/>
      <c r="AX41015" s="80"/>
      <c r="AY41015" s="80"/>
      <c r="AZ41015" s="80"/>
      <c r="BA41015" s="80"/>
      <c r="BB41015" s="80"/>
    </row>
    <row r="41016" spans="9:54" x14ac:dyDescent="0.25">
      <c r="I41016" s="80"/>
      <c r="AX41016" s="80"/>
      <c r="AY41016" s="80"/>
      <c r="AZ41016" s="80"/>
      <c r="BA41016" s="80"/>
      <c r="BB41016" s="80"/>
    </row>
    <row r="41017" spans="9:54" x14ac:dyDescent="0.25">
      <c r="I41017" s="80"/>
      <c r="AX41017" s="80"/>
      <c r="AY41017" s="80"/>
      <c r="AZ41017" s="80"/>
      <c r="BA41017" s="80"/>
      <c r="BB41017" s="80"/>
    </row>
    <row r="41018" spans="9:54" x14ac:dyDescent="0.25">
      <c r="I41018" s="80"/>
      <c r="AX41018" s="80"/>
      <c r="AY41018" s="80"/>
      <c r="AZ41018" s="80"/>
      <c r="BA41018" s="80"/>
      <c r="BB41018" s="80"/>
    </row>
    <row r="41019" spans="9:54" x14ac:dyDescent="0.25">
      <c r="I41019" s="80"/>
      <c r="AX41019" s="80"/>
      <c r="AY41019" s="80"/>
      <c r="AZ41019" s="80"/>
      <c r="BA41019" s="80"/>
      <c r="BB41019" s="80"/>
    </row>
    <row r="41020" spans="9:54" x14ac:dyDescent="0.25">
      <c r="I41020" s="80"/>
      <c r="AX41020" s="80"/>
      <c r="AY41020" s="80"/>
      <c r="AZ41020" s="80"/>
      <c r="BA41020" s="80"/>
      <c r="BB41020" s="80"/>
    </row>
    <row r="41021" spans="9:54" x14ac:dyDescent="0.25">
      <c r="I41021" s="80"/>
      <c r="AX41021" s="80"/>
      <c r="AY41021" s="80"/>
      <c r="AZ41021" s="80"/>
      <c r="BA41021" s="80"/>
      <c r="BB41021" s="80"/>
    </row>
    <row r="41022" spans="9:54" x14ac:dyDescent="0.25">
      <c r="I41022" s="80"/>
      <c r="AX41022" s="80"/>
      <c r="AY41022" s="80"/>
      <c r="AZ41022" s="80"/>
      <c r="BA41022" s="80"/>
      <c r="BB41022" s="80"/>
    </row>
    <row r="41023" spans="9:54" x14ac:dyDescent="0.25">
      <c r="I41023" s="80"/>
      <c r="AX41023" s="80"/>
      <c r="AY41023" s="80"/>
      <c r="AZ41023" s="80"/>
      <c r="BA41023" s="80"/>
      <c r="BB41023" s="80"/>
    </row>
    <row r="41024" spans="9:54" x14ac:dyDescent="0.25">
      <c r="I41024" s="80"/>
      <c r="AX41024" s="80"/>
      <c r="AY41024" s="80"/>
      <c r="AZ41024" s="80"/>
      <c r="BA41024" s="80"/>
      <c r="BB41024" s="80"/>
    </row>
    <row r="41025" spans="9:54" x14ac:dyDescent="0.25">
      <c r="I41025" s="80"/>
      <c r="AX41025" s="80"/>
      <c r="AY41025" s="80"/>
      <c r="AZ41025" s="80"/>
      <c r="BA41025" s="80"/>
      <c r="BB41025" s="80"/>
    </row>
    <row r="41026" spans="9:54" x14ac:dyDescent="0.25">
      <c r="I41026" s="80"/>
      <c r="AX41026" s="80"/>
      <c r="AY41026" s="80"/>
      <c r="AZ41026" s="80"/>
      <c r="BA41026" s="80"/>
      <c r="BB41026" s="80"/>
    </row>
    <row r="41027" spans="9:54" x14ac:dyDescent="0.25">
      <c r="I41027" s="80"/>
      <c r="AX41027" s="80"/>
      <c r="AY41027" s="80"/>
      <c r="AZ41027" s="80"/>
      <c r="BA41027" s="80"/>
      <c r="BB41027" s="80"/>
    </row>
    <row r="41028" spans="9:54" x14ac:dyDescent="0.25">
      <c r="I41028" s="80"/>
      <c r="AX41028" s="80"/>
      <c r="AY41028" s="80"/>
      <c r="AZ41028" s="80"/>
      <c r="BA41028" s="80"/>
      <c r="BB41028" s="80"/>
    </row>
    <row r="41029" spans="9:54" x14ac:dyDescent="0.25">
      <c r="I41029" s="80"/>
      <c r="AX41029" s="80"/>
      <c r="AY41029" s="80"/>
      <c r="AZ41029" s="80"/>
      <c r="BA41029" s="80"/>
      <c r="BB41029" s="80"/>
    </row>
    <row r="41030" spans="9:54" x14ac:dyDescent="0.25">
      <c r="I41030" s="80"/>
      <c r="AX41030" s="80"/>
      <c r="AY41030" s="80"/>
      <c r="AZ41030" s="80"/>
      <c r="BA41030" s="80"/>
      <c r="BB41030" s="80"/>
    </row>
    <row r="41031" spans="9:54" x14ac:dyDescent="0.25">
      <c r="I41031" s="80"/>
      <c r="AX41031" s="80"/>
      <c r="AY41031" s="80"/>
      <c r="AZ41031" s="80"/>
      <c r="BA41031" s="80"/>
      <c r="BB41031" s="80"/>
    </row>
    <row r="41032" spans="9:54" x14ac:dyDescent="0.25">
      <c r="I41032" s="80"/>
      <c r="AX41032" s="80"/>
      <c r="AY41032" s="80"/>
      <c r="AZ41032" s="80"/>
      <c r="BA41032" s="80"/>
      <c r="BB41032" s="80"/>
    </row>
    <row r="41033" spans="9:54" x14ac:dyDescent="0.25">
      <c r="I41033" s="80"/>
      <c r="AX41033" s="80"/>
      <c r="AY41033" s="80"/>
      <c r="AZ41033" s="80"/>
      <c r="BA41033" s="80"/>
      <c r="BB41033" s="80"/>
    </row>
    <row r="41034" spans="9:54" x14ac:dyDescent="0.25">
      <c r="I41034" s="80"/>
      <c r="AX41034" s="80"/>
      <c r="AY41034" s="80"/>
      <c r="AZ41034" s="80"/>
      <c r="BA41034" s="80"/>
      <c r="BB41034" s="80"/>
    </row>
    <row r="41035" spans="9:54" x14ac:dyDescent="0.25">
      <c r="I41035" s="80"/>
      <c r="AX41035" s="80"/>
      <c r="AY41035" s="80"/>
      <c r="AZ41035" s="80"/>
      <c r="BA41035" s="80"/>
      <c r="BB41035" s="80"/>
    </row>
    <row r="41036" spans="9:54" x14ac:dyDescent="0.25">
      <c r="I41036" s="80"/>
      <c r="AX41036" s="80"/>
      <c r="AY41036" s="80"/>
      <c r="AZ41036" s="80"/>
      <c r="BA41036" s="80"/>
      <c r="BB41036" s="80"/>
    </row>
    <row r="41037" spans="9:54" x14ac:dyDescent="0.25">
      <c r="I41037" s="80"/>
      <c r="AX41037" s="80"/>
      <c r="AY41037" s="80"/>
      <c r="AZ41037" s="80"/>
      <c r="BA41037" s="80"/>
      <c r="BB41037" s="80"/>
    </row>
    <row r="41038" spans="9:54" x14ac:dyDescent="0.25">
      <c r="I41038" s="80"/>
      <c r="AX41038" s="80"/>
      <c r="AY41038" s="80"/>
      <c r="AZ41038" s="80"/>
      <c r="BA41038" s="80"/>
      <c r="BB41038" s="80"/>
    </row>
    <row r="41039" spans="9:54" x14ac:dyDescent="0.25">
      <c r="I41039" s="80"/>
      <c r="AX41039" s="80"/>
      <c r="AY41039" s="80"/>
      <c r="AZ41039" s="80"/>
      <c r="BA41039" s="80"/>
      <c r="BB41039" s="80"/>
    </row>
    <row r="41040" spans="9:54" x14ac:dyDescent="0.25">
      <c r="I41040" s="80"/>
      <c r="AX41040" s="80"/>
      <c r="AY41040" s="80"/>
      <c r="AZ41040" s="80"/>
      <c r="BA41040" s="80"/>
      <c r="BB41040" s="80"/>
    </row>
    <row r="41041" spans="9:54" x14ac:dyDescent="0.25">
      <c r="I41041" s="80"/>
      <c r="AX41041" s="80"/>
      <c r="AY41041" s="80"/>
      <c r="AZ41041" s="80"/>
      <c r="BA41041" s="80"/>
      <c r="BB41041" s="80"/>
    </row>
    <row r="41042" spans="9:54" x14ac:dyDescent="0.25">
      <c r="I41042" s="80"/>
      <c r="AX41042" s="80"/>
      <c r="AY41042" s="80"/>
      <c r="AZ41042" s="80"/>
      <c r="BA41042" s="80"/>
      <c r="BB41042" s="80"/>
    </row>
    <row r="41043" spans="9:54" x14ac:dyDescent="0.25">
      <c r="I41043" s="80"/>
      <c r="AX41043" s="80"/>
      <c r="AY41043" s="80"/>
      <c r="AZ41043" s="80"/>
      <c r="BA41043" s="80"/>
      <c r="BB41043" s="80"/>
    </row>
    <row r="41044" spans="9:54" x14ac:dyDescent="0.25">
      <c r="I41044" s="80"/>
      <c r="AX41044" s="80"/>
      <c r="AY41044" s="80"/>
      <c r="AZ41044" s="80"/>
      <c r="BA41044" s="80"/>
      <c r="BB41044" s="80"/>
    </row>
    <row r="41045" spans="9:54" x14ac:dyDescent="0.25">
      <c r="I41045" s="80"/>
      <c r="AX41045" s="80"/>
      <c r="AY41045" s="80"/>
      <c r="AZ41045" s="80"/>
      <c r="BA41045" s="80"/>
      <c r="BB41045" s="80"/>
    </row>
    <row r="41046" spans="9:54" x14ac:dyDescent="0.25">
      <c r="I41046" s="80"/>
      <c r="AX41046" s="80"/>
      <c r="AY41046" s="80"/>
      <c r="AZ41046" s="80"/>
      <c r="BA41046" s="80"/>
      <c r="BB41046" s="80"/>
    </row>
    <row r="41047" spans="9:54" x14ac:dyDescent="0.25">
      <c r="I41047" s="80"/>
      <c r="AX41047" s="80"/>
      <c r="AY41047" s="80"/>
      <c r="AZ41047" s="80"/>
      <c r="BA41047" s="80"/>
      <c r="BB41047" s="80"/>
    </row>
    <row r="41048" spans="9:54" x14ac:dyDescent="0.25">
      <c r="I41048" s="80"/>
      <c r="AX41048" s="80"/>
      <c r="AY41048" s="80"/>
      <c r="AZ41048" s="80"/>
      <c r="BA41048" s="80"/>
      <c r="BB41048" s="80"/>
    </row>
    <row r="41049" spans="9:54" x14ac:dyDescent="0.25">
      <c r="I41049" s="80"/>
      <c r="AX41049" s="80"/>
      <c r="AY41049" s="80"/>
      <c r="AZ41049" s="80"/>
      <c r="BA41049" s="80"/>
      <c r="BB41049" s="80"/>
    </row>
    <row r="41050" spans="9:54" x14ac:dyDescent="0.25">
      <c r="I41050" s="80"/>
      <c r="AX41050" s="80"/>
      <c r="AY41050" s="80"/>
      <c r="AZ41050" s="80"/>
      <c r="BA41050" s="80"/>
      <c r="BB41050" s="80"/>
    </row>
    <row r="41051" spans="9:54" x14ac:dyDescent="0.25">
      <c r="I41051" s="80"/>
      <c r="AX41051" s="80"/>
      <c r="AY41051" s="80"/>
      <c r="AZ41051" s="80"/>
      <c r="BA41051" s="80"/>
      <c r="BB41051" s="80"/>
    </row>
    <row r="41052" spans="9:54" x14ac:dyDescent="0.25">
      <c r="I41052" s="80"/>
      <c r="AX41052" s="80"/>
      <c r="AY41052" s="80"/>
      <c r="AZ41052" s="80"/>
      <c r="BA41052" s="80"/>
      <c r="BB41052" s="80"/>
    </row>
    <row r="41053" spans="9:54" x14ac:dyDescent="0.25">
      <c r="I41053" s="80"/>
      <c r="AX41053" s="80"/>
      <c r="AY41053" s="80"/>
      <c r="AZ41053" s="80"/>
      <c r="BA41053" s="80"/>
      <c r="BB41053" s="80"/>
    </row>
    <row r="41054" spans="9:54" x14ac:dyDescent="0.25">
      <c r="I41054" s="80"/>
      <c r="AX41054" s="80"/>
      <c r="AY41054" s="80"/>
      <c r="AZ41054" s="80"/>
      <c r="BA41054" s="80"/>
      <c r="BB41054" s="80"/>
    </row>
    <row r="41055" spans="9:54" x14ac:dyDescent="0.25">
      <c r="I41055" s="80"/>
      <c r="AX41055" s="80"/>
      <c r="AY41055" s="80"/>
      <c r="AZ41055" s="80"/>
      <c r="BA41055" s="80"/>
      <c r="BB41055" s="80"/>
    </row>
    <row r="41056" spans="9:54" x14ac:dyDescent="0.25">
      <c r="I41056" s="80"/>
      <c r="AX41056" s="80"/>
      <c r="AY41056" s="80"/>
      <c r="AZ41056" s="80"/>
      <c r="BA41056" s="80"/>
      <c r="BB41056" s="80"/>
    </row>
    <row r="41057" spans="9:54" x14ac:dyDescent="0.25">
      <c r="I41057" s="80"/>
      <c r="AX41057" s="80"/>
      <c r="AY41057" s="80"/>
      <c r="AZ41057" s="80"/>
      <c r="BA41057" s="80"/>
      <c r="BB41057" s="80"/>
    </row>
    <row r="41058" spans="9:54" x14ac:dyDescent="0.25">
      <c r="I41058" s="80"/>
      <c r="AX41058" s="80"/>
      <c r="AY41058" s="80"/>
      <c r="AZ41058" s="80"/>
      <c r="BA41058" s="80"/>
      <c r="BB41058" s="80"/>
    </row>
    <row r="41059" spans="9:54" x14ac:dyDescent="0.25">
      <c r="I41059" s="80"/>
      <c r="AX41059" s="80"/>
      <c r="AY41059" s="80"/>
      <c r="AZ41059" s="80"/>
      <c r="BA41059" s="80"/>
      <c r="BB41059" s="80"/>
    </row>
    <row r="41060" spans="9:54" x14ac:dyDescent="0.25">
      <c r="I41060" s="80"/>
      <c r="AX41060" s="80"/>
      <c r="AY41060" s="80"/>
      <c r="AZ41060" s="80"/>
      <c r="BA41060" s="80"/>
      <c r="BB41060" s="80"/>
    </row>
    <row r="41061" spans="9:54" x14ac:dyDescent="0.25">
      <c r="I41061" s="80"/>
      <c r="AX41061" s="80"/>
      <c r="AY41061" s="80"/>
      <c r="AZ41061" s="80"/>
      <c r="BA41061" s="80"/>
      <c r="BB41061" s="80"/>
    </row>
    <row r="41062" spans="9:54" x14ac:dyDescent="0.25">
      <c r="I41062" s="80"/>
      <c r="AX41062" s="80"/>
      <c r="AY41062" s="80"/>
      <c r="AZ41062" s="80"/>
      <c r="BA41062" s="80"/>
      <c r="BB41062" s="80"/>
    </row>
    <row r="41063" spans="9:54" x14ac:dyDescent="0.25">
      <c r="I41063" s="80"/>
      <c r="AX41063" s="80"/>
      <c r="AY41063" s="80"/>
      <c r="AZ41063" s="80"/>
      <c r="BA41063" s="80"/>
      <c r="BB41063" s="80"/>
    </row>
    <row r="41064" spans="9:54" x14ac:dyDescent="0.25">
      <c r="I41064" s="80"/>
      <c r="AX41064" s="80"/>
      <c r="AY41064" s="80"/>
      <c r="AZ41064" s="80"/>
      <c r="BA41064" s="80"/>
      <c r="BB41064" s="80"/>
    </row>
    <row r="41065" spans="9:54" x14ac:dyDescent="0.25">
      <c r="I41065" s="80"/>
      <c r="AX41065" s="80"/>
      <c r="AY41065" s="80"/>
      <c r="AZ41065" s="80"/>
      <c r="BA41065" s="80"/>
      <c r="BB41065" s="80"/>
    </row>
    <row r="41066" spans="9:54" x14ac:dyDescent="0.25">
      <c r="I41066" s="80"/>
      <c r="AX41066" s="80"/>
      <c r="AY41066" s="80"/>
      <c r="AZ41066" s="80"/>
      <c r="BA41066" s="80"/>
      <c r="BB41066" s="80"/>
    </row>
    <row r="41067" spans="9:54" x14ac:dyDescent="0.25">
      <c r="I41067" s="80"/>
      <c r="AX41067" s="80"/>
      <c r="AY41067" s="80"/>
      <c r="AZ41067" s="80"/>
      <c r="BA41067" s="80"/>
      <c r="BB41067" s="80"/>
    </row>
    <row r="41068" spans="9:54" x14ac:dyDescent="0.25">
      <c r="I41068" s="80"/>
      <c r="AX41068" s="80"/>
      <c r="AY41068" s="80"/>
      <c r="AZ41068" s="80"/>
      <c r="BA41068" s="80"/>
      <c r="BB41068" s="80"/>
    </row>
    <row r="41069" spans="9:54" x14ac:dyDescent="0.25">
      <c r="I41069" s="80"/>
      <c r="AX41069" s="80"/>
      <c r="AY41069" s="80"/>
      <c r="AZ41069" s="80"/>
      <c r="BA41069" s="80"/>
      <c r="BB41069" s="80"/>
    </row>
    <row r="41070" spans="9:54" x14ac:dyDescent="0.25">
      <c r="I41070" s="80"/>
      <c r="AX41070" s="80"/>
      <c r="AY41070" s="80"/>
      <c r="AZ41070" s="80"/>
      <c r="BA41070" s="80"/>
      <c r="BB41070" s="80"/>
    </row>
    <row r="41071" spans="9:54" x14ac:dyDescent="0.25">
      <c r="I41071" s="80"/>
      <c r="AX41071" s="80"/>
      <c r="AY41071" s="80"/>
      <c r="AZ41071" s="80"/>
      <c r="BA41071" s="80"/>
      <c r="BB41071" s="80"/>
    </row>
    <row r="41072" spans="9:54" x14ac:dyDescent="0.25">
      <c r="I41072" s="80"/>
      <c r="AX41072" s="80"/>
      <c r="AY41072" s="80"/>
      <c r="AZ41072" s="80"/>
      <c r="BA41072" s="80"/>
      <c r="BB41072" s="80"/>
    </row>
    <row r="41073" spans="9:54" x14ac:dyDescent="0.25">
      <c r="I41073" s="80"/>
      <c r="AX41073" s="80"/>
      <c r="AY41073" s="80"/>
      <c r="AZ41073" s="80"/>
      <c r="BA41073" s="80"/>
      <c r="BB41073" s="80"/>
    </row>
    <row r="41074" spans="9:54" x14ac:dyDescent="0.25">
      <c r="I41074" s="80"/>
      <c r="AX41074" s="80"/>
      <c r="AY41074" s="80"/>
      <c r="AZ41074" s="80"/>
      <c r="BA41074" s="80"/>
      <c r="BB41074" s="80"/>
    </row>
    <row r="41075" spans="9:54" x14ac:dyDescent="0.25">
      <c r="I41075" s="80"/>
      <c r="AX41075" s="80"/>
      <c r="AY41075" s="80"/>
      <c r="AZ41075" s="80"/>
      <c r="BA41075" s="80"/>
      <c r="BB41075" s="80"/>
    </row>
    <row r="41076" spans="9:54" x14ac:dyDescent="0.25">
      <c r="I41076" s="80"/>
      <c r="AX41076" s="80"/>
      <c r="AY41076" s="80"/>
      <c r="AZ41076" s="80"/>
      <c r="BA41076" s="80"/>
      <c r="BB41076" s="80"/>
    </row>
    <row r="41077" spans="9:54" x14ac:dyDescent="0.25">
      <c r="I41077" s="80"/>
      <c r="AX41077" s="80"/>
      <c r="AY41077" s="80"/>
      <c r="AZ41077" s="80"/>
      <c r="BA41077" s="80"/>
      <c r="BB41077" s="80"/>
    </row>
    <row r="41078" spans="9:54" x14ac:dyDescent="0.25">
      <c r="I41078" s="80"/>
      <c r="AX41078" s="80"/>
      <c r="AY41078" s="80"/>
      <c r="AZ41078" s="80"/>
      <c r="BA41078" s="80"/>
      <c r="BB41078" s="80"/>
    </row>
    <row r="41079" spans="9:54" x14ac:dyDescent="0.25">
      <c r="I41079" s="80"/>
      <c r="AX41079" s="80"/>
      <c r="AY41079" s="80"/>
      <c r="AZ41079" s="80"/>
      <c r="BA41079" s="80"/>
      <c r="BB41079" s="80"/>
    </row>
    <row r="41080" spans="9:54" x14ac:dyDescent="0.25">
      <c r="I41080" s="80"/>
      <c r="AX41080" s="80"/>
      <c r="AY41080" s="80"/>
      <c r="AZ41080" s="80"/>
      <c r="BA41080" s="80"/>
      <c r="BB41080" s="80"/>
    </row>
    <row r="41081" spans="9:54" x14ac:dyDescent="0.25">
      <c r="I41081" s="80"/>
      <c r="AX41081" s="80"/>
      <c r="AY41081" s="80"/>
      <c r="AZ41081" s="80"/>
      <c r="BA41081" s="80"/>
      <c r="BB41081" s="80"/>
    </row>
    <row r="41082" spans="9:54" x14ac:dyDescent="0.25">
      <c r="I41082" s="80"/>
      <c r="AX41082" s="80"/>
      <c r="AY41082" s="80"/>
      <c r="AZ41082" s="80"/>
      <c r="BA41082" s="80"/>
      <c r="BB41082" s="80"/>
    </row>
    <row r="41083" spans="9:54" x14ac:dyDescent="0.25">
      <c r="I41083" s="80"/>
      <c r="AX41083" s="80"/>
      <c r="AY41083" s="80"/>
      <c r="AZ41083" s="80"/>
      <c r="BA41083" s="80"/>
      <c r="BB41083" s="80"/>
    </row>
    <row r="41084" spans="9:54" x14ac:dyDescent="0.25">
      <c r="I41084" s="80"/>
      <c r="AX41084" s="80"/>
      <c r="AY41084" s="80"/>
      <c r="AZ41084" s="80"/>
      <c r="BA41084" s="80"/>
      <c r="BB41084" s="80"/>
    </row>
    <row r="41085" spans="9:54" x14ac:dyDescent="0.25">
      <c r="I41085" s="80"/>
      <c r="AX41085" s="80"/>
      <c r="AY41085" s="80"/>
      <c r="AZ41085" s="80"/>
      <c r="BA41085" s="80"/>
      <c r="BB41085" s="80"/>
    </row>
    <row r="41086" spans="9:54" x14ac:dyDescent="0.25">
      <c r="I41086" s="80"/>
      <c r="AX41086" s="80"/>
      <c r="AY41086" s="80"/>
      <c r="AZ41086" s="80"/>
      <c r="BA41086" s="80"/>
      <c r="BB41086" s="80"/>
    </row>
    <row r="41087" spans="9:54" x14ac:dyDescent="0.25">
      <c r="I41087" s="80"/>
      <c r="AX41087" s="80"/>
      <c r="AY41087" s="80"/>
      <c r="AZ41087" s="80"/>
      <c r="BA41087" s="80"/>
      <c r="BB41087" s="80"/>
    </row>
    <row r="41088" spans="9:54" x14ac:dyDescent="0.25">
      <c r="I41088" s="80"/>
      <c r="AX41088" s="80"/>
      <c r="AY41088" s="80"/>
      <c r="AZ41088" s="80"/>
      <c r="BA41088" s="80"/>
      <c r="BB41088" s="80"/>
    </row>
    <row r="41089" spans="9:54" x14ac:dyDescent="0.25">
      <c r="I41089" s="80"/>
      <c r="AX41089" s="80"/>
      <c r="AY41089" s="80"/>
      <c r="AZ41089" s="80"/>
      <c r="BA41089" s="80"/>
      <c r="BB41089" s="80"/>
    </row>
    <row r="41090" spans="9:54" x14ac:dyDescent="0.25">
      <c r="I41090" s="80"/>
      <c r="AX41090" s="80"/>
      <c r="AY41090" s="80"/>
      <c r="AZ41090" s="80"/>
      <c r="BA41090" s="80"/>
      <c r="BB41090" s="80"/>
    </row>
    <row r="41091" spans="9:54" x14ac:dyDescent="0.25">
      <c r="I41091" s="80"/>
      <c r="AX41091" s="80"/>
      <c r="AY41091" s="80"/>
      <c r="AZ41091" s="80"/>
      <c r="BA41091" s="80"/>
      <c r="BB41091" s="80"/>
    </row>
    <row r="41092" spans="9:54" x14ac:dyDescent="0.25">
      <c r="I41092" s="80"/>
      <c r="AX41092" s="80"/>
      <c r="AY41092" s="80"/>
      <c r="AZ41092" s="80"/>
      <c r="BA41092" s="80"/>
      <c r="BB41092" s="80"/>
    </row>
    <row r="41093" spans="9:54" x14ac:dyDescent="0.25">
      <c r="I41093" s="80"/>
      <c r="AX41093" s="80"/>
      <c r="AY41093" s="80"/>
      <c r="AZ41093" s="80"/>
      <c r="BA41093" s="80"/>
      <c r="BB41093" s="80"/>
    </row>
    <row r="41094" spans="9:54" x14ac:dyDescent="0.25">
      <c r="I41094" s="80"/>
      <c r="AX41094" s="80"/>
      <c r="AY41094" s="80"/>
      <c r="AZ41094" s="80"/>
      <c r="BA41094" s="80"/>
      <c r="BB41094" s="80"/>
    </row>
    <row r="41095" spans="9:54" x14ac:dyDescent="0.25">
      <c r="I41095" s="80"/>
      <c r="AX41095" s="80"/>
      <c r="AY41095" s="80"/>
      <c r="AZ41095" s="80"/>
      <c r="BA41095" s="80"/>
      <c r="BB41095" s="80"/>
    </row>
    <row r="41096" spans="9:54" x14ac:dyDescent="0.25">
      <c r="I41096" s="80"/>
      <c r="AX41096" s="80"/>
      <c r="AY41096" s="80"/>
      <c r="AZ41096" s="80"/>
      <c r="BA41096" s="80"/>
      <c r="BB41096" s="80"/>
    </row>
    <row r="41097" spans="9:54" x14ac:dyDescent="0.25">
      <c r="I41097" s="80"/>
      <c r="AX41097" s="80"/>
      <c r="AY41097" s="80"/>
      <c r="AZ41097" s="80"/>
      <c r="BA41097" s="80"/>
      <c r="BB41097" s="80"/>
    </row>
    <row r="41098" spans="9:54" x14ac:dyDescent="0.25">
      <c r="I41098" s="80"/>
      <c r="AX41098" s="80"/>
      <c r="AY41098" s="80"/>
      <c r="AZ41098" s="80"/>
      <c r="BA41098" s="80"/>
      <c r="BB41098" s="80"/>
    </row>
    <row r="41099" spans="9:54" x14ac:dyDescent="0.25">
      <c r="I41099" s="80"/>
      <c r="AX41099" s="80"/>
      <c r="AY41099" s="80"/>
      <c r="AZ41099" s="80"/>
      <c r="BA41099" s="80"/>
      <c r="BB41099" s="80"/>
    </row>
    <row r="41100" spans="9:54" x14ac:dyDescent="0.25">
      <c r="I41100" s="80"/>
      <c r="AX41100" s="80"/>
      <c r="AY41100" s="80"/>
      <c r="AZ41100" s="80"/>
      <c r="BA41100" s="80"/>
      <c r="BB41100" s="80"/>
    </row>
    <row r="41101" spans="9:54" x14ac:dyDescent="0.25">
      <c r="I41101" s="80"/>
      <c r="AX41101" s="80"/>
      <c r="AY41101" s="80"/>
      <c r="AZ41101" s="80"/>
      <c r="BA41101" s="80"/>
      <c r="BB41101" s="80"/>
    </row>
    <row r="41102" spans="9:54" x14ac:dyDescent="0.25">
      <c r="I41102" s="80"/>
      <c r="AX41102" s="80"/>
      <c r="AY41102" s="80"/>
      <c r="AZ41102" s="80"/>
      <c r="BA41102" s="80"/>
      <c r="BB41102" s="80"/>
    </row>
    <row r="41103" spans="9:54" x14ac:dyDescent="0.25">
      <c r="I41103" s="80"/>
      <c r="AX41103" s="80"/>
      <c r="AY41103" s="80"/>
      <c r="AZ41103" s="80"/>
      <c r="BA41103" s="80"/>
      <c r="BB41103" s="80"/>
    </row>
    <row r="41104" spans="9:54" x14ac:dyDescent="0.25">
      <c r="I41104" s="80"/>
      <c r="AX41104" s="80"/>
      <c r="AY41104" s="80"/>
      <c r="AZ41104" s="80"/>
      <c r="BA41104" s="80"/>
      <c r="BB41104" s="80"/>
    </row>
    <row r="41105" spans="9:54" x14ac:dyDescent="0.25">
      <c r="I41105" s="80"/>
      <c r="AX41105" s="80"/>
      <c r="AY41105" s="80"/>
      <c r="AZ41105" s="80"/>
      <c r="BA41105" s="80"/>
      <c r="BB41105" s="80"/>
    </row>
    <row r="41106" spans="9:54" x14ac:dyDescent="0.25">
      <c r="I41106" s="80"/>
      <c r="AX41106" s="80"/>
      <c r="AY41106" s="80"/>
      <c r="AZ41106" s="80"/>
      <c r="BA41106" s="80"/>
      <c r="BB41106" s="80"/>
    </row>
    <row r="41107" spans="9:54" x14ac:dyDescent="0.25">
      <c r="I41107" s="80"/>
      <c r="AX41107" s="80"/>
      <c r="AY41107" s="80"/>
      <c r="AZ41107" s="80"/>
      <c r="BA41107" s="80"/>
      <c r="BB41107" s="80"/>
    </row>
    <row r="41108" spans="9:54" x14ac:dyDescent="0.25">
      <c r="I41108" s="80"/>
      <c r="AX41108" s="80"/>
      <c r="AY41108" s="80"/>
      <c r="AZ41108" s="80"/>
      <c r="BA41108" s="80"/>
      <c r="BB41108" s="80"/>
    </row>
    <row r="41109" spans="9:54" x14ac:dyDescent="0.25">
      <c r="I41109" s="80"/>
      <c r="AX41109" s="80"/>
      <c r="AY41109" s="80"/>
      <c r="AZ41109" s="80"/>
      <c r="BA41109" s="80"/>
      <c r="BB41109" s="80"/>
    </row>
    <row r="41110" spans="9:54" x14ac:dyDescent="0.25">
      <c r="I41110" s="80"/>
      <c r="AX41110" s="80"/>
      <c r="AY41110" s="80"/>
      <c r="AZ41110" s="80"/>
      <c r="BA41110" s="80"/>
      <c r="BB41110" s="80"/>
    </row>
    <row r="41111" spans="9:54" x14ac:dyDescent="0.25">
      <c r="I41111" s="80"/>
      <c r="AX41111" s="80"/>
      <c r="AY41111" s="80"/>
      <c r="AZ41111" s="80"/>
      <c r="BA41111" s="80"/>
      <c r="BB41111" s="80"/>
    </row>
    <row r="41112" spans="9:54" x14ac:dyDescent="0.25">
      <c r="I41112" s="80"/>
      <c r="AX41112" s="80"/>
      <c r="AY41112" s="80"/>
      <c r="AZ41112" s="80"/>
      <c r="BA41112" s="80"/>
      <c r="BB41112" s="80"/>
    </row>
    <row r="41113" spans="9:54" x14ac:dyDescent="0.25">
      <c r="I41113" s="80"/>
      <c r="AX41113" s="80"/>
      <c r="AY41113" s="80"/>
      <c r="AZ41113" s="80"/>
      <c r="BA41113" s="80"/>
      <c r="BB41113" s="80"/>
    </row>
    <row r="41114" spans="9:54" x14ac:dyDescent="0.25">
      <c r="I41114" s="80"/>
      <c r="AX41114" s="80"/>
      <c r="AY41114" s="80"/>
      <c r="AZ41114" s="80"/>
      <c r="BA41114" s="80"/>
      <c r="BB41114" s="80"/>
    </row>
    <row r="41115" spans="9:54" x14ac:dyDescent="0.25">
      <c r="I41115" s="80"/>
      <c r="AX41115" s="80"/>
      <c r="AY41115" s="80"/>
      <c r="AZ41115" s="80"/>
      <c r="BA41115" s="80"/>
      <c r="BB41115" s="80"/>
    </row>
    <row r="41116" spans="9:54" x14ac:dyDescent="0.25">
      <c r="I41116" s="80"/>
      <c r="AX41116" s="80"/>
      <c r="AY41116" s="80"/>
      <c r="AZ41116" s="80"/>
      <c r="BA41116" s="80"/>
      <c r="BB41116" s="80"/>
    </row>
    <row r="41117" spans="9:54" x14ac:dyDescent="0.25">
      <c r="I41117" s="80"/>
      <c r="AX41117" s="80"/>
      <c r="AY41117" s="80"/>
      <c r="AZ41117" s="80"/>
      <c r="BA41117" s="80"/>
      <c r="BB41117" s="80"/>
    </row>
    <row r="41118" spans="9:54" x14ac:dyDescent="0.25">
      <c r="I41118" s="80"/>
      <c r="AX41118" s="80"/>
      <c r="AY41118" s="80"/>
      <c r="AZ41118" s="80"/>
      <c r="BA41118" s="80"/>
      <c r="BB41118" s="80"/>
    </row>
    <row r="41119" spans="9:54" x14ac:dyDescent="0.25">
      <c r="I41119" s="80"/>
      <c r="AX41119" s="80"/>
      <c r="AY41119" s="80"/>
      <c r="AZ41119" s="80"/>
      <c r="BA41119" s="80"/>
      <c r="BB41119" s="80"/>
    </row>
    <row r="41120" spans="9:54" x14ac:dyDescent="0.25">
      <c r="I41120" s="80"/>
      <c r="AX41120" s="80"/>
      <c r="AY41120" s="80"/>
      <c r="AZ41120" s="80"/>
      <c r="BA41120" s="80"/>
      <c r="BB41120" s="80"/>
    </row>
    <row r="41121" spans="9:54" x14ac:dyDescent="0.25">
      <c r="I41121" s="80"/>
      <c r="AX41121" s="80"/>
      <c r="AY41121" s="80"/>
      <c r="AZ41121" s="80"/>
      <c r="BA41121" s="80"/>
      <c r="BB41121" s="80"/>
    </row>
    <row r="41122" spans="9:54" x14ac:dyDescent="0.25">
      <c r="I41122" s="80"/>
      <c r="AX41122" s="80"/>
      <c r="AY41122" s="80"/>
      <c r="AZ41122" s="80"/>
      <c r="BA41122" s="80"/>
      <c r="BB41122" s="80"/>
    </row>
    <row r="41123" spans="9:54" x14ac:dyDescent="0.25">
      <c r="I41123" s="80"/>
      <c r="AX41123" s="80"/>
      <c r="AY41123" s="80"/>
      <c r="AZ41123" s="80"/>
      <c r="BA41123" s="80"/>
      <c r="BB41123" s="80"/>
    </row>
    <row r="41124" spans="9:54" x14ac:dyDescent="0.25">
      <c r="I41124" s="80"/>
      <c r="AX41124" s="80"/>
      <c r="AY41124" s="80"/>
      <c r="AZ41124" s="80"/>
      <c r="BA41124" s="80"/>
      <c r="BB41124" s="80"/>
    </row>
    <row r="41125" spans="9:54" x14ac:dyDescent="0.25">
      <c r="I41125" s="80"/>
      <c r="AX41125" s="80"/>
      <c r="AY41125" s="80"/>
      <c r="AZ41125" s="80"/>
      <c r="BA41125" s="80"/>
      <c r="BB41125" s="80"/>
    </row>
    <row r="41126" spans="9:54" x14ac:dyDescent="0.25">
      <c r="I41126" s="80"/>
      <c r="AX41126" s="80"/>
      <c r="AY41126" s="80"/>
      <c r="AZ41126" s="80"/>
      <c r="BA41126" s="80"/>
      <c r="BB41126" s="80"/>
    </row>
    <row r="41127" spans="9:54" x14ac:dyDescent="0.25">
      <c r="I41127" s="80"/>
      <c r="AX41127" s="80"/>
      <c r="AY41127" s="80"/>
      <c r="AZ41127" s="80"/>
      <c r="BA41127" s="80"/>
      <c r="BB41127" s="80"/>
    </row>
    <row r="41128" spans="9:54" x14ac:dyDescent="0.25">
      <c r="I41128" s="80"/>
      <c r="AX41128" s="80"/>
      <c r="AY41128" s="80"/>
      <c r="AZ41128" s="80"/>
      <c r="BA41128" s="80"/>
      <c r="BB41128" s="80"/>
    </row>
    <row r="41129" spans="9:54" x14ac:dyDescent="0.25">
      <c r="I41129" s="80"/>
      <c r="AX41129" s="80"/>
      <c r="AY41129" s="80"/>
      <c r="AZ41129" s="80"/>
      <c r="BA41129" s="80"/>
      <c r="BB41129" s="80"/>
    </row>
    <row r="41130" spans="9:54" x14ac:dyDescent="0.25">
      <c r="I41130" s="80"/>
      <c r="AX41130" s="80"/>
      <c r="AY41130" s="80"/>
      <c r="AZ41130" s="80"/>
      <c r="BA41130" s="80"/>
      <c r="BB41130" s="80"/>
    </row>
    <row r="41131" spans="9:54" x14ac:dyDescent="0.25">
      <c r="I41131" s="80"/>
      <c r="AX41131" s="80"/>
      <c r="AY41131" s="80"/>
      <c r="AZ41131" s="80"/>
      <c r="BA41131" s="80"/>
      <c r="BB41131" s="80"/>
    </row>
    <row r="41132" spans="9:54" x14ac:dyDescent="0.25">
      <c r="I41132" s="80"/>
      <c r="AX41132" s="80"/>
      <c r="AY41132" s="80"/>
      <c r="AZ41132" s="80"/>
      <c r="BA41132" s="80"/>
      <c r="BB41132" s="80"/>
    </row>
    <row r="41133" spans="9:54" x14ac:dyDescent="0.25">
      <c r="I41133" s="80"/>
      <c r="AX41133" s="80"/>
      <c r="AY41133" s="80"/>
      <c r="AZ41133" s="80"/>
      <c r="BA41133" s="80"/>
      <c r="BB41133" s="80"/>
    </row>
    <row r="41134" spans="9:54" x14ac:dyDescent="0.25">
      <c r="I41134" s="80"/>
      <c r="AX41134" s="80"/>
      <c r="AY41134" s="80"/>
      <c r="AZ41134" s="80"/>
      <c r="BA41134" s="80"/>
      <c r="BB41134" s="80"/>
    </row>
    <row r="41135" spans="9:54" x14ac:dyDescent="0.25">
      <c r="I41135" s="80"/>
      <c r="AX41135" s="80"/>
      <c r="AY41135" s="80"/>
      <c r="AZ41135" s="80"/>
      <c r="BA41135" s="80"/>
      <c r="BB41135" s="80"/>
    </row>
    <row r="41136" spans="9:54" x14ac:dyDescent="0.25">
      <c r="I41136" s="80"/>
      <c r="AX41136" s="80"/>
      <c r="AY41136" s="80"/>
      <c r="AZ41136" s="80"/>
      <c r="BA41136" s="80"/>
      <c r="BB41136" s="80"/>
    </row>
    <row r="41137" spans="9:54" x14ac:dyDescent="0.25">
      <c r="I41137" s="80"/>
      <c r="AX41137" s="80"/>
      <c r="AY41137" s="80"/>
      <c r="AZ41137" s="80"/>
      <c r="BA41137" s="80"/>
      <c r="BB41137" s="80"/>
    </row>
    <row r="41138" spans="9:54" x14ac:dyDescent="0.25">
      <c r="I41138" s="80"/>
      <c r="AX41138" s="80"/>
      <c r="AY41138" s="80"/>
      <c r="AZ41138" s="80"/>
      <c r="BA41138" s="80"/>
      <c r="BB41138" s="80"/>
    </row>
    <row r="41139" spans="9:54" x14ac:dyDescent="0.25">
      <c r="I41139" s="80"/>
      <c r="AX41139" s="80"/>
      <c r="AY41139" s="80"/>
      <c r="AZ41139" s="80"/>
      <c r="BA41139" s="80"/>
      <c r="BB41139" s="80"/>
    </row>
    <row r="41140" spans="9:54" x14ac:dyDescent="0.25">
      <c r="I41140" s="80"/>
      <c r="AX41140" s="80"/>
      <c r="AY41140" s="80"/>
      <c r="AZ41140" s="80"/>
      <c r="BA41140" s="80"/>
      <c r="BB41140" s="80"/>
    </row>
    <row r="41141" spans="9:54" x14ac:dyDescent="0.25">
      <c r="I41141" s="80"/>
      <c r="AX41141" s="80"/>
      <c r="AY41141" s="80"/>
      <c r="AZ41141" s="80"/>
      <c r="BA41141" s="80"/>
      <c r="BB41141" s="80"/>
    </row>
    <row r="41142" spans="9:54" x14ac:dyDescent="0.25">
      <c r="I41142" s="80"/>
      <c r="AX41142" s="80"/>
      <c r="AY41142" s="80"/>
      <c r="AZ41142" s="80"/>
      <c r="BA41142" s="80"/>
      <c r="BB41142" s="80"/>
    </row>
    <row r="41143" spans="9:54" x14ac:dyDescent="0.25">
      <c r="I41143" s="80"/>
      <c r="AX41143" s="80"/>
      <c r="AY41143" s="80"/>
      <c r="AZ41143" s="80"/>
      <c r="BA41143" s="80"/>
      <c r="BB41143" s="80"/>
    </row>
    <row r="41144" spans="9:54" x14ac:dyDescent="0.25">
      <c r="I41144" s="80"/>
      <c r="AX41144" s="80"/>
      <c r="AY41144" s="80"/>
      <c r="AZ41144" s="80"/>
      <c r="BA41144" s="80"/>
      <c r="BB41144" s="80"/>
    </row>
    <row r="41145" spans="9:54" x14ac:dyDescent="0.25">
      <c r="I41145" s="80"/>
      <c r="AX41145" s="80"/>
      <c r="AY41145" s="80"/>
      <c r="AZ41145" s="80"/>
      <c r="BA41145" s="80"/>
      <c r="BB41145" s="80"/>
    </row>
    <row r="41146" spans="9:54" x14ac:dyDescent="0.25">
      <c r="I41146" s="80"/>
      <c r="AX41146" s="80"/>
      <c r="AY41146" s="80"/>
      <c r="AZ41146" s="80"/>
      <c r="BA41146" s="80"/>
      <c r="BB41146" s="80"/>
    </row>
    <row r="41147" spans="9:54" x14ac:dyDescent="0.25">
      <c r="I41147" s="80"/>
      <c r="AX41147" s="80"/>
      <c r="AY41147" s="80"/>
      <c r="AZ41147" s="80"/>
      <c r="BA41147" s="80"/>
      <c r="BB41147" s="80"/>
    </row>
    <row r="41148" spans="9:54" x14ac:dyDescent="0.25">
      <c r="I41148" s="80"/>
      <c r="AX41148" s="80"/>
      <c r="AY41148" s="80"/>
      <c r="AZ41148" s="80"/>
      <c r="BA41148" s="80"/>
      <c r="BB41148" s="80"/>
    </row>
    <row r="41149" spans="9:54" x14ac:dyDescent="0.25">
      <c r="I41149" s="80"/>
      <c r="AX41149" s="80"/>
      <c r="AY41149" s="80"/>
      <c r="AZ41149" s="80"/>
      <c r="BA41149" s="80"/>
      <c r="BB41149" s="80"/>
    </row>
    <row r="41150" spans="9:54" x14ac:dyDescent="0.25">
      <c r="I41150" s="80"/>
      <c r="AX41150" s="80"/>
      <c r="AY41150" s="80"/>
      <c r="AZ41150" s="80"/>
      <c r="BA41150" s="80"/>
      <c r="BB41150" s="80"/>
    </row>
    <row r="41151" spans="9:54" x14ac:dyDescent="0.25">
      <c r="I41151" s="80"/>
      <c r="AX41151" s="80"/>
      <c r="AY41151" s="80"/>
      <c r="AZ41151" s="80"/>
      <c r="BA41151" s="80"/>
      <c r="BB41151" s="80"/>
    </row>
    <row r="41152" spans="9:54" x14ac:dyDescent="0.25">
      <c r="I41152" s="80"/>
      <c r="AX41152" s="80"/>
      <c r="AY41152" s="80"/>
      <c r="AZ41152" s="80"/>
      <c r="BA41152" s="80"/>
      <c r="BB41152" s="80"/>
    </row>
    <row r="41153" spans="9:54" x14ac:dyDescent="0.25">
      <c r="I41153" s="80"/>
      <c r="AX41153" s="80"/>
      <c r="AY41153" s="80"/>
      <c r="AZ41153" s="80"/>
      <c r="BA41153" s="80"/>
      <c r="BB41153" s="80"/>
    </row>
    <row r="41154" spans="9:54" x14ac:dyDescent="0.25">
      <c r="I41154" s="80"/>
      <c r="AX41154" s="80"/>
      <c r="AY41154" s="80"/>
      <c r="AZ41154" s="80"/>
      <c r="BA41154" s="80"/>
      <c r="BB41154" s="80"/>
    </row>
    <row r="41155" spans="9:54" x14ac:dyDescent="0.25">
      <c r="I41155" s="80"/>
      <c r="AX41155" s="80"/>
      <c r="AY41155" s="80"/>
      <c r="AZ41155" s="80"/>
      <c r="BA41155" s="80"/>
      <c r="BB41155" s="80"/>
    </row>
    <row r="41156" spans="9:54" x14ac:dyDescent="0.25">
      <c r="I41156" s="80"/>
      <c r="AX41156" s="80"/>
      <c r="AY41156" s="80"/>
      <c r="AZ41156" s="80"/>
      <c r="BA41156" s="80"/>
      <c r="BB41156" s="80"/>
    </row>
    <row r="41157" spans="9:54" x14ac:dyDescent="0.25">
      <c r="I41157" s="80"/>
      <c r="AX41157" s="80"/>
      <c r="AY41157" s="80"/>
      <c r="AZ41157" s="80"/>
      <c r="BA41157" s="80"/>
      <c r="BB41157" s="80"/>
    </row>
    <row r="41158" spans="9:54" x14ac:dyDescent="0.25">
      <c r="I41158" s="80"/>
      <c r="AX41158" s="80"/>
      <c r="AY41158" s="80"/>
      <c r="AZ41158" s="80"/>
      <c r="BA41158" s="80"/>
      <c r="BB41158" s="80"/>
    </row>
    <row r="41159" spans="9:54" x14ac:dyDescent="0.25">
      <c r="I41159" s="80"/>
      <c r="AX41159" s="80"/>
      <c r="AY41159" s="80"/>
      <c r="AZ41159" s="80"/>
      <c r="BA41159" s="80"/>
      <c r="BB41159" s="80"/>
    </row>
    <row r="41160" spans="9:54" x14ac:dyDescent="0.25">
      <c r="I41160" s="80"/>
      <c r="AX41160" s="80"/>
      <c r="AY41160" s="80"/>
      <c r="AZ41160" s="80"/>
      <c r="BA41160" s="80"/>
      <c r="BB41160" s="80"/>
    </row>
    <row r="41161" spans="9:54" x14ac:dyDescent="0.25">
      <c r="I41161" s="80"/>
      <c r="AX41161" s="80"/>
      <c r="AY41161" s="80"/>
      <c r="AZ41161" s="80"/>
      <c r="BA41161" s="80"/>
      <c r="BB41161" s="80"/>
    </row>
    <row r="41162" spans="9:54" x14ac:dyDescent="0.25">
      <c r="I41162" s="80"/>
      <c r="AX41162" s="80"/>
      <c r="AY41162" s="80"/>
      <c r="AZ41162" s="80"/>
      <c r="BA41162" s="80"/>
      <c r="BB41162" s="80"/>
    </row>
    <row r="41163" spans="9:54" x14ac:dyDescent="0.25">
      <c r="I41163" s="80"/>
      <c r="AX41163" s="80"/>
      <c r="AY41163" s="80"/>
      <c r="AZ41163" s="80"/>
      <c r="BA41163" s="80"/>
      <c r="BB41163" s="80"/>
    </row>
    <row r="41164" spans="9:54" x14ac:dyDescent="0.25">
      <c r="I41164" s="80"/>
      <c r="AX41164" s="80"/>
      <c r="AY41164" s="80"/>
      <c r="AZ41164" s="80"/>
      <c r="BA41164" s="80"/>
      <c r="BB41164" s="80"/>
    </row>
    <row r="41165" spans="9:54" x14ac:dyDescent="0.25">
      <c r="I41165" s="80"/>
      <c r="AX41165" s="80"/>
      <c r="AY41165" s="80"/>
      <c r="AZ41165" s="80"/>
      <c r="BA41165" s="80"/>
      <c r="BB41165" s="80"/>
    </row>
    <row r="41166" spans="9:54" x14ac:dyDescent="0.25">
      <c r="I41166" s="80"/>
      <c r="AX41166" s="80"/>
      <c r="AY41166" s="80"/>
      <c r="AZ41166" s="80"/>
      <c r="BA41166" s="80"/>
      <c r="BB41166" s="80"/>
    </row>
    <row r="41167" spans="9:54" x14ac:dyDescent="0.25">
      <c r="I41167" s="80"/>
      <c r="AX41167" s="80"/>
      <c r="AY41167" s="80"/>
      <c r="AZ41167" s="80"/>
      <c r="BA41167" s="80"/>
      <c r="BB41167" s="80"/>
    </row>
    <row r="41168" spans="9:54" x14ac:dyDescent="0.25">
      <c r="I41168" s="80"/>
      <c r="AX41168" s="80"/>
      <c r="AY41168" s="80"/>
      <c r="AZ41168" s="80"/>
      <c r="BA41168" s="80"/>
      <c r="BB41168" s="80"/>
    </row>
    <row r="41169" spans="9:54" x14ac:dyDescent="0.25">
      <c r="I41169" s="80"/>
      <c r="AX41169" s="80"/>
      <c r="AY41169" s="80"/>
      <c r="AZ41169" s="80"/>
      <c r="BA41169" s="80"/>
      <c r="BB41169" s="80"/>
    </row>
    <row r="41170" spans="9:54" x14ac:dyDescent="0.25">
      <c r="I41170" s="80"/>
      <c r="AX41170" s="80"/>
      <c r="AY41170" s="80"/>
      <c r="AZ41170" s="80"/>
      <c r="BA41170" s="80"/>
      <c r="BB41170" s="80"/>
    </row>
    <row r="41171" spans="9:54" x14ac:dyDescent="0.25">
      <c r="I41171" s="80"/>
      <c r="AX41171" s="80"/>
      <c r="AY41171" s="80"/>
      <c r="AZ41171" s="80"/>
      <c r="BA41171" s="80"/>
      <c r="BB41171" s="80"/>
    </row>
    <row r="41172" spans="9:54" x14ac:dyDescent="0.25">
      <c r="I41172" s="80"/>
      <c r="AX41172" s="80"/>
      <c r="AY41172" s="80"/>
      <c r="AZ41172" s="80"/>
      <c r="BA41172" s="80"/>
      <c r="BB41172" s="80"/>
    </row>
    <row r="41173" spans="9:54" x14ac:dyDescent="0.25">
      <c r="I41173" s="80"/>
      <c r="AX41173" s="80"/>
      <c r="AY41173" s="80"/>
      <c r="AZ41173" s="80"/>
      <c r="BA41173" s="80"/>
      <c r="BB41173" s="80"/>
    </row>
    <row r="41174" spans="9:54" x14ac:dyDescent="0.25">
      <c r="I41174" s="80"/>
      <c r="AX41174" s="80"/>
      <c r="AY41174" s="80"/>
      <c r="AZ41174" s="80"/>
      <c r="BA41174" s="80"/>
      <c r="BB41174" s="80"/>
    </row>
    <row r="41175" spans="9:54" x14ac:dyDescent="0.25">
      <c r="I41175" s="80"/>
      <c r="AX41175" s="80"/>
      <c r="AY41175" s="80"/>
      <c r="AZ41175" s="80"/>
      <c r="BA41175" s="80"/>
      <c r="BB41175" s="80"/>
    </row>
    <row r="41176" spans="9:54" x14ac:dyDescent="0.25">
      <c r="I41176" s="80"/>
      <c r="AX41176" s="80"/>
      <c r="AY41176" s="80"/>
      <c r="AZ41176" s="80"/>
      <c r="BA41176" s="80"/>
      <c r="BB41176" s="80"/>
    </row>
    <row r="41177" spans="9:54" x14ac:dyDescent="0.25">
      <c r="I41177" s="80"/>
      <c r="AX41177" s="80"/>
      <c r="AY41177" s="80"/>
      <c r="AZ41177" s="80"/>
      <c r="BA41177" s="80"/>
      <c r="BB41177" s="80"/>
    </row>
    <row r="41178" spans="9:54" x14ac:dyDescent="0.25">
      <c r="I41178" s="80"/>
      <c r="AX41178" s="80"/>
      <c r="AY41178" s="80"/>
      <c r="AZ41178" s="80"/>
      <c r="BA41178" s="80"/>
      <c r="BB41178" s="80"/>
    </row>
    <row r="41179" spans="9:54" x14ac:dyDescent="0.25">
      <c r="I41179" s="80"/>
      <c r="AX41179" s="80"/>
      <c r="AY41179" s="80"/>
      <c r="AZ41179" s="80"/>
      <c r="BA41179" s="80"/>
      <c r="BB41179" s="80"/>
    </row>
    <row r="41180" spans="9:54" x14ac:dyDescent="0.25">
      <c r="I41180" s="80"/>
      <c r="AX41180" s="80"/>
      <c r="AY41180" s="80"/>
      <c r="AZ41180" s="80"/>
      <c r="BA41180" s="80"/>
      <c r="BB41180" s="80"/>
    </row>
    <row r="41181" spans="9:54" x14ac:dyDescent="0.25">
      <c r="I41181" s="80"/>
      <c r="AX41181" s="80"/>
      <c r="AY41181" s="80"/>
      <c r="AZ41181" s="80"/>
      <c r="BA41181" s="80"/>
      <c r="BB41181" s="80"/>
    </row>
    <row r="41182" spans="9:54" x14ac:dyDescent="0.25">
      <c r="I41182" s="80"/>
      <c r="AX41182" s="80"/>
      <c r="AY41182" s="80"/>
      <c r="AZ41182" s="80"/>
      <c r="BA41182" s="80"/>
      <c r="BB41182" s="80"/>
    </row>
    <row r="41183" spans="9:54" x14ac:dyDescent="0.25">
      <c r="I41183" s="80"/>
      <c r="AX41183" s="80"/>
      <c r="AY41183" s="80"/>
      <c r="AZ41183" s="80"/>
      <c r="BA41183" s="80"/>
      <c r="BB41183" s="80"/>
    </row>
    <row r="41184" spans="9:54" x14ac:dyDescent="0.25">
      <c r="I41184" s="80"/>
      <c r="AX41184" s="80"/>
      <c r="AY41184" s="80"/>
      <c r="AZ41184" s="80"/>
      <c r="BA41184" s="80"/>
      <c r="BB41184" s="80"/>
    </row>
    <row r="41185" spans="9:54" x14ac:dyDescent="0.25">
      <c r="I41185" s="80"/>
      <c r="AX41185" s="80"/>
      <c r="AY41185" s="80"/>
      <c r="AZ41185" s="80"/>
      <c r="BA41185" s="80"/>
      <c r="BB41185" s="80"/>
    </row>
    <row r="41186" spans="9:54" x14ac:dyDescent="0.25">
      <c r="I41186" s="80"/>
      <c r="AX41186" s="80"/>
      <c r="AY41186" s="80"/>
      <c r="AZ41186" s="80"/>
      <c r="BA41186" s="80"/>
      <c r="BB41186" s="80"/>
    </row>
    <row r="41187" spans="9:54" x14ac:dyDescent="0.25">
      <c r="I41187" s="80"/>
      <c r="AX41187" s="80"/>
      <c r="AY41187" s="80"/>
      <c r="AZ41187" s="80"/>
      <c r="BA41187" s="80"/>
      <c r="BB41187" s="80"/>
    </row>
    <row r="41188" spans="9:54" x14ac:dyDescent="0.25">
      <c r="I41188" s="80"/>
      <c r="AX41188" s="80"/>
      <c r="AY41188" s="80"/>
      <c r="AZ41188" s="80"/>
      <c r="BA41188" s="80"/>
      <c r="BB41188" s="80"/>
    </row>
    <row r="41189" spans="9:54" x14ac:dyDescent="0.25">
      <c r="I41189" s="80"/>
      <c r="AX41189" s="80"/>
      <c r="AY41189" s="80"/>
      <c r="AZ41189" s="80"/>
      <c r="BA41189" s="80"/>
      <c r="BB41189" s="80"/>
    </row>
    <row r="41190" spans="9:54" x14ac:dyDescent="0.25">
      <c r="I41190" s="80"/>
      <c r="AX41190" s="80"/>
      <c r="AY41190" s="80"/>
      <c r="AZ41190" s="80"/>
      <c r="BA41190" s="80"/>
      <c r="BB41190" s="80"/>
    </row>
    <row r="41191" spans="9:54" x14ac:dyDescent="0.25">
      <c r="I41191" s="80"/>
      <c r="AX41191" s="80"/>
      <c r="AY41191" s="80"/>
      <c r="AZ41191" s="80"/>
      <c r="BA41191" s="80"/>
      <c r="BB41191" s="80"/>
    </row>
    <row r="41192" spans="9:54" x14ac:dyDescent="0.25">
      <c r="I41192" s="80"/>
      <c r="AX41192" s="80"/>
      <c r="AY41192" s="80"/>
      <c r="AZ41192" s="80"/>
      <c r="BA41192" s="80"/>
      <c r="BB41192" s="80"/>
    </row>
    <row r="41193" spans="9:54" x14ac:dyDescent="0.25">
      <c r="I41193" s="80"/>
      <c r="AX41193" s="80"/>
      <c r="AY41193" s="80"/>
      <c r="AZ41193" s="80"/>
      <c r="BA41193" s="80"/>
      <c r="BB41193" s="80"/>
    </row>
    <row r="41194" spans="9:54" x14ac:dyDescent="0.25">
      <c r="I41194" s="80"/>
      <c r="AX41194" s="80"/>
      <c r="AY41194" s="80"/>
      <c r="AZ41194" s="80"/>
      <c r="BA41194" s="80"/>
      <c r="BB41194" s="80"/>
    </row>
    <row r="41195" spans="9:54" x14ac:dyDescent="0.25">
      <c r="I41195" s="80"/>
      <c r="AX41195" s="80"/>
      <c r="AY41195" s="80"/>
      <c r="AZ41195" s="80"/>
      <c r="BA41195" s="80"/>
      <c r="BB41195" s="80"/>
    </row>
    <row r="41196" spans="9:54" x14ac:dyDescent="0.25">
      <c r="I41196" s="80"/>
      <c r="AX41196" s="80"/>
      <c r="AY41196" s="80"/>
      <c r="AZ41196" s="80"/>
      <c r="BA41196" s="80"/>
      <c r="BB41196" s="80"/>
    </row>
    <row r="41197" spans="9:54" x14ac:dyDescent="0.25">
      <c r="I41197" s="80"/>
      <c r="AX41197" s="80"/>
      <c r="AY41197" s="80"/>
      <c r="AZ41197" s="80"/>
      <c r="BA41197" s="80"/>
      <c r="BB41197" s="80"/>
    </row>
    <row r="41198" spans="9:54" x14ac:dyDescent="0.25">
      <c r="I41198" s="80"/>
      <c r="AX41198" s="80"/>
      <c r="AY41198" s="80"/>
      <c r="AZ41198" s="80"/>
      <c r="BA41198" s="80"/>
      <c r="BB41198" s="80"/>
    </row>
    <row r="41199" spans="9:54" x14ac:dyDescent="0.25">
      <c r="I41199" s="80"/>
      <c r="AX41199" s="80"/>
      <c r="AY41199" s="80"/>
      <c r="AZ41199" s="80"/>
      <c r="BA41199" s="80"/>
      <c r="BB41199" s="80"/>
    </row>
    <row r="41200" spans="9:54" x14ac:dyDescent="0.25">
      <c r="I41200" s="80"/>
      <c r="AX41200" s="80"/>
      <c r="AY41200" s="80"/>
      <c r="AZ41200" s="80"/>
      <c r="BA41200" s="80"/>
      <c r="BB41200" s="80"/>
    </row>
    <row r="41201" spans="9:54" x14ac:dyDescent="0.25">
      <c r="I41201" s="80"/>
      <c r="AX41201" s="80"/>
      <c r="AY41201" s="80"/>
      <c r="AZ41201" s="80"/>
      <c r="BA41201" s="80"/>
      <c r="BB41201" s="80"/>
    </row>
    <row r="41202" spans="9:54" x14ac:dyDescent="0.25">
      <c r="I41202" s="80"/>
      <c r="AX41202" s="80"/>
      <c r="AY41202" s="80"/>
      <c r="AZ41202" s="80"/>
      <c r="BA41202" s="80"/>
      <c r="BB41202" s="80"/>
    </row>
    <row r="41203" spans="9:54" x14ac:dyDescent="0.25">
      <c r="I41203" s="80"/>
      <c r="AX41203" s="80"/>
      <c r="AY41203" s="80"/>
      <c r="AZ41203" s="80"/>
      <c r="BA41203" s="80"/>
      <c r="BB41203" s="80"/>
    </row>
    <row r="41204" spans="9:54" x14ac:dyDescent="0.25">
      <c r="I41204" s="80"/>
      <c r="AX41204" s="80"/>
      <c r="AY41204" s="80"/>
      <c r="AZ41204" s="80"/>
      <c r="BA41204" s="80"/>
      <c r="BB41204" s="80"/>
    </row>
    <row r="41205" spans="9:54" x14ac:dyDescent="0.25">
      <c r="I41205" s="80"/>
      <c r="AX41205" s="80"/>
      <c r="AY41205" s="80"/>
      <c r="AZ41205" s="80"/>
      <c r="BA41205" s="80"/>
      <c r="BB41205" s="80"/>
    </row>
    <row r="41206" spans="9:54" x14ac:dyDescent="0.25">
      <c r="I41206" s="80"/>
      <c r="AX41206" s="80"/>
      <c r="AY41206" s="80"/>
      <c r="AZ41206" s="80"/>
      <c r="BA41206" s="80"/>
      <c r="BB41206" s="80"/>
    </row>
    <row r="41207" spans="9:54" x14ac:dyDescent="0.25">
      <c r="I41207" s="80"/>
      <c r="AX41207" s="80"/>
      <c r="AY41207" s="80"/>
      <c r="AZ41207" s="80"/>
      <c r="BA41207" s="80"/>
      <c r="BB41207" s="80"/>
    </row>
    <row r="41208" spans="9:54" x14ac:dyDescent="0.25">
      <c r="I41208" s="80"/>
      <c r="AX41208" s="80"/>
      <c r="AY41208" s="80"/>
      <c r="AZ41208" s="80"/>
      <c r="BA41208" s="80"/>
      <c r="BB41208" s="80"/>
    </row>
    <row r="41209" spans="9:54" x14ac:dyDescent="0.25">
      <c r="I41209" s="80"/>
      <c r="AX41209" s="80"/>
      <c r="AY41209" s="80"/>
      <c r="AZ41209" s="80"/>
      <c r="BA41209" s="80"/>
      <c r="BB41209" s="80"/>
    </row>
    <row r="41210" spans="9:54" x14ac:dyDescent="0.25">
      <c r="I41210" s="80"/>
      <c r="AX41210" s="80"/>
      <c r="AY41210" s="80"/>
      <c r="AZ41210" s="80"/>
      <c r="BA41210" s="80"/>
      <c r="BB41210" s="80"/>
    </row>
    <row r="41211" spans="9:54" x14ac:dyDescent="0.25">
      <c r="I41211" s="80"/>
      <c r="AX41211" s="80"/>
      <c r="AY41211" s="80"/>
      <c r="AZ41211" s="80"/>
      <c r="BA41211" s="80"/>
      <c r="BB41211" s="80"/>
    </row>
    <row r="41212" spans="9:54" x14ac:dyDescent="0.25">
      <c r="I41212" s="80"/>
      <c r="AX41212" s="80"/>
      <c r="AY41212" s="80"/>
      <c r="AZ41212" s="80"/>
      <c r="BA41212" s="80"/>
      <c r="BB41212" s="80"/>
    </row>
    <row r="41213" spans="9:54" x14ac:dyDescent="0.25">
      <c r="I41213" s="80"/>
      <c r="AX41213" s="80"/>
      <c r="AY41213" s="80"/>
      <c r="AZ41213" s="80"/>
      <c r="BA41213" s="80"/>
      <c r="BB41213" s="80"/>
    </row>
    <row r="41214" spans="9:54" x14ac:dyDescent="0.25">
      <c r="I41214" s="80"/>
      <c r="AX41214" s="80"/>
      <c r="AY41214" s="80"/>
      <c r="AZ41214" s="80"/>
      <c r="BA41214" s="80"/>
      <c r="BB41214" s="80"/>
    </row>
    <row r="41215" spans="9:54" x14ac:dyDescent="0.25">
      <c r="I41215" s="80"/>
      <c r="AX41215" s="80"/>
      <c r="AY41215" s="80"/>
      <c r="AZ41215" s="80"/>
      <c r="BA41215" s="80"/>
      <c r="BB41215" s="80"/>
    </row>
    <row r="41216" spans="9:54" x14ac:dyDescent="0.25">
      <c r="I41216" s="80"/>
      <c r="AX41216" s="80"/>
      <c r="AY41216" s="80"/>
      <c r="AZ41216" s="80"/>
      <c r="BA41216" s="80"/>
      <c r="BB41216" s="80"/>
    </row>
    <row r="41217" spans="9:54" x14ac:dyDescent="0.25">
      <c r="I41217" s="80"/>
      <c r="AX41217" s="80"/>
      <c r="AY41217" s="80"/>
      <c r="AZ41217" s="80"/>
      <c r="BA41217" s="80"/>
      <c r="BB41217" s="80"/>
    </row>
    <row r="41218" spans="9:54" x14ac:dyDescent="0.25">
      <c r="I41218" s="80"/>
      <c r="AX41218" s="80"/>
      <c r="AY41218" s="80"/>
      <c r="AZ41218" s="80"/>
      <c r="BA41218" s="80"/>
      <c r="BB41218" s="80"/>
    </row>
    <row r="41219" spans="9:54" x14ac:dyDescent="0.25">
      <c r="I41219" s="80"/>
      <c r="AX41219" s="80"/>
      <c r="AY41219" s="80"/>
      <c r="AZ41219" s="80"/>
      <c r="BA41219" s="80"/>
      <c r="BB41219" s="80"/>
    </row>
    <row r="41220" spans="9:54" x14ac:dyDescent="0.25">
      <c r="I41220" s="80"/>
      <c r="AX41220" s="80"/>
      <c r="AY41220" s="80"/>
      <c r="AZ41220" s="80"/>
      <c r="BA41220" s="80"/>
      <c r="BB41220" s="80"/>
    </row>
    <row r="41221" spans="9:54" x14ac:dyDescent="0.25">
      <c r="I41221" s="80"/>
      <c r="AX41221" s="80"/>
      <c r="AY41221" s="80"/>
      <c r="AZ41221" s="80"/>
      <c r="BA41221" s="80"/>
      <c r="BB41221" s="80"/>
    </row>
    <row r="41222" spans="9:54" x14ac:dyDescent="0.25">
      <c r="I41222" s="80"/>
      <c r="AX41222" s="80"/>
      <c r="AY41222" s="80"/>
      <c r="AZ41222" s="80"/>
      <c r="BA41222" s="80"/>
      <c r="BB41222" s="80"/>
    </row>
    <row r="41223" spans="9:54" x14ac:dyDescent="0.25">
      <c r="I41223" s="80"/>
      <c r="AX41223" s="80"/>
      <c r="AY41223" s="80"/>
      <c r="AZ41223" s="80"/>
      <c r="BA41223" s="80"/>
      <c r="BB41223" s="80"/>
    </row>
    <row r="41224" spans="9:54" x14ac:dyDescent="0.25">
      <c r="I41224" s="80"/>
      <c r="AX41224" s="80"/>
      <c r="AY41224" s="80"/>
      <c r="AZ41224" s="80"/>
      <c r="BA41224" s="80"/>
      <c r="BB41224" s="80"/>
    </row>
    <row r="41225" spans="9:54" x14ac:dyDescent="0.25">
      <c r="I41225" s="80"/>
      <c r="AX41225" s="80"/>
      <c r="AY41225" s="80"/>
      <c r="AZ41225" s="80"/>
      <c r="BA41225" s="80"/>
      <c r="BB41225" s="80"/>
    </row>
    <row r="41226" spans="9:54" x14ac:dyDescent="0.25">
      <c r="I41226" s="80"/>
      <c r="AX41226" s="80"/>
      <c r="AY41226" s="80"/>
      <c r="AZ41226" s="80"/>
      <c r="BA41226" s="80"/>
      <c r="BB41226" s="80"/>
    </row>
    <row r="41227" spans="9:54" x14ac:dyDescent="0.25">
      <c r="I41227" s="80"/>
      <c r="AX41227" s="80"/>
      <c r="AY41227" s="80"/>
      <c r="AZ41227" s="80"/>
      <c r="BA41227" s="80"/>
      <c r="BB41227" s="80"/>
    </row>
    <row r="41228" spans="9:54" x14ac:dyDescent="0.25">
      <c r="I41228" s="80"/>
      <c r="AX41228" s="80"/>
      <c r="AY41228" s="80"/>
      <c r="AZ41228" s="80"/>
      <c r="BA41228" s="80"/>
      <c r="BB41228" s="80"/>
    </row>
    <row r="41229" spans="9:54" x14ac:dyDescent="0.25">
      <c r="I41229" s="80"/>
      <c r="AX41229" s="80"/>
      <c r="AY41229" s="80"/>
      <c r="AZ41229" s="80"/>
      <c r="BA41229" s="80"/>
      <c r="BB41229" s="80"/>
    </row>
    <row r="41230" spans="9:54" x14ac:dyDescent="0.25">
      <c r="I41230" s="80"/>
      <c r="AX41230" s="80"/>
      <c r="AY41230" s="80"/>
      <c r="AZ41230" s="80"/>
      <c r="BA41230" s="80"/>
      <c r="BB41230" s="80"/>
    </row>
    <row r="41231" spans="9:54" x14ac:dyDescent="0.25">
      <c r="I41231" s="80"/>
      <c r="AX41231" s="80"/>
      <c r="AY41231" s="80"/>
      <c r="AZ41231" s="80"/>
      <c r="BA41231" s="80"/>
      <c r="BB41231" s="80"/>
    </row>
    <row r="41232" spans="9:54" x14ac:dyDescent="0.25">
      <c r="I41232" s="80"/>
      <c r="AX41232" s="80"/>
      <c r="AY41232" s="80"/>
      <c r="AZ41232" s="80"/>
      <c r="BA41232" s="80"/>
      <c r="BB41232" s="80"/>
    </row>
    <row r="41233" spans="9:54" x14ac:dyDescent="0.25">
      <c r="I41233" s="80"/>
      <c r="AX41233" s="80"/>
      <c r="AY41233" s="80"/>
      <c r="AZ41233" s="80"/>
      <c r="BA41233" s="80"/>
      <c r="BB41233" s="80"/>
    </row>
    <row r="41234" spans="9:54" x14ac:dyDescent="0.25">
      <c r="I41234" s="80"/>
      <c r="AX41234" s="80"/>
      <c r="AY41234" s="80"/>
      <c r="AZ41234" s="80"/>
      <c r="BA41234" s="80"/>
      <c r="BB41234" s="80"/>
    </row>
    <row r="41235" spans="9:54" x14ac:dyDescent="0.25">
      <c r="I41235" s="80"/>
      <c r="AX41235" s="80"/>
      <c r="AY41235" s="80"/>
      <c r="AZ41235" s="80"/>
      <c r="BA41235" s="80"/>
      <c r="BB41235" s="80"/>
    </row>
    <row r="41236" spans="9:54" x14ac:dyDescent="0.25">
      <c r="I41236" s="80"/>
      <c r="AX41236" s="80"/>
      <c r="AY41236" s="80"/>
      <c r="AZ41236" s="80"/>
      <c r="BA41236" s="80"/>
      <c r="BB41236" s="80"/>
    </row>
    <row r="41237" spans="9:54" x14ac:dyDescent="0.25">
      <c r="I41237" s="80"/>
      <c r="AX41237" s="80"/>
      <c r="AY41237" s="80"/>
      <c r="AZ41237" s="80"/>
      <c r="BA41237" s="80"/>
      <c r="BB41237" s="80"/>
    </row>
    <row r="41238" spans="9:54" x14ac:dyDescent="0.25">
      <c r="I41238" s="80"/>
      <c r="AX41238" s="80"/>
      <c r="AY41238" s="80"/>
      <c r="AZ41238" s="80"/>
      <c r="BA41238" s="80"/>
      <c r="BB41238" s="80"/>
    </row>
    <row r="41239" spans="9:54" x14ac:dyDescent="0.25">
      <c r="I41239" s="80"/>
      <c r="AX41239" s="80"/>
      <c r="AY41239" s="80"/>
      <c r="AZ41239" s="80"/>
      <c r="BA41239" s="80"/>
      <c r="BB41239" s="80"/>
    </row>
    <row r="41240" spans="9:54" x14ac:dyDescent="0.25">
      <c r="I41240" s="80"/>
      <c r="AX41240" s="80"/>
      <c r="AY41240" s="80"/>
      <c r="AZ41240" s="80"/>
      <c r="BA41240" s="80"/>
      <c r="BB41240" s="80"/>
    </row>
    <row r="41241" spans="9:54" x14ac:dyDescent="0.25">
      <c r="I41241" s="80"/>
      <c r="AX41241" s="80"/>
      <c r="AY41241" s="80"/>
      <c r="AZ41241" s="80"/>
      <c r="BA41241" s="80"/>
      <c r="BB41241" s="80"/>
    </row>
    <row r="41242" spans="9:54" x14ac:dyDescent="0.25">
      <c r="I41242" s="80"/>
      <c r="AX41242" s="80"/>
      <c r="AY41242" s="80"/>
      <c r="AZ41242" s="80"/>
      <c r="BA41242" s="80"/>
      <c r="BB41242" s="80"/>
    </row>
    <row r="41243" spans="9:54" x14ac:dyDescent="0.25">
      <c r="I41243" s="80"/>
      <c r="AX41243" s="80"/>
      <c r="AY41243" s="80"/>
      <c r="AZ41243" s="80"/>
      <c r="BA41243" s="80"/>
      <c r="BB41243" s="80"/>
    </row>
    <row r="41244" spans="9:54" x14ac:dyDescent="0.25">
      <c r="I41244" s="80"/>
      <c r="AX41244" s="80"/>
      <c r="AY41244" s="80"/>
      <c r="AZ41244" s="80"/>
      <c r="BA41244" s="80"/>
      <c r="BB41244" s="80"/>
    </row>
    <row r="41245" spans="9:54" x14ac:dyDescent="0.25">
      <c r="I41245" s="80"/>
      <c r="AX41245" s="80"/>
      <c r="AY41245" s="80"/>
      <c r="AZ41245" s="80"/>
      <c r="BA41245" s="80"/>
      <c r="BB41245" s="80"/>
    </row>
    <row r="41246" spans="9:54" x14ac:dyDescent="0.25">
      <c r="I41246" s="80"/>
      <c r="AX41246" s="80"/>
      <c r="AY41246" s="80"/>
      <c r="AZ41246" s="80"/>
      <c r="BA41246" s="80"/>
      <c r="BB41246" s="80"/>
    </row>
    <row r="41247" spans="9:54" x14ac:dyDescent="0.25">
      <c r="I41247" s="80"/>
      <c r="AX41247" s="80"/>
      <c r="AY41247" s="80"/>
      <c r="AZ41247" s="80"/>
      <c r="BA41247" s="80"/>
      <c r="BB41247" s="80"/>
    </row>
    <row r="41248" spans="9:54" x14ac:dyDescent="0.25">
      <c r="I41248" s="80"/>
      <c r="AX41248" s="80"/>
      <c r="AY41248" s="80"/>
      <c r="AZ41248" s="80"/>
      <c r="BA41248" s="80"/>
      <c r="BB41248" s="80"/>
    </row>
    <row r="41249" spans="9:54" x14ac:dyDescent="0.25">
      <c r="I41249" s="80"/>
      <c r="AX41249" s="80"/>
      <c r="AY41249" s="80"/>
      <c r="AZ41249" s="80"/>
      <c r="BA41249" s="80"/>
      <c r="BB41249" s="80"/>
    </row>
    <row r="41250" spans="9:54" x14ac:dyDescent="0.25">
      <c r="I41250" s="80"/>
      <c r="AX41250" s="80"/>
      <c r="AY41250" s="80"/>
      <c r="AZ41250" s="80"/>
      <c r="BA41250" s="80"/>
      <c r="BB41250" s="80"/>
    </row>
    <row r="41251" spans="9:54" x14ac:dyDescent="0.25">
      <c r="I41251" s="80"/>
      <c r="AX41251" s="80"/>
      <c r="AY41251" s="80"/>
      <c r="AZ41251" s="80"/>
      <c r="BA41251" s="80"/>
      <c r="BB41251" s="80"/>
    </row>
    <row r="41252" spans="9:54" x14ac:dyDescent="0.25">
      <c r="I41252" s="80"/>
      <c r="AX41252" s="80"/>
      <c r="AY41252" s="80"/>
      <c r="AZ41252" s="80"/>
      <c r="BA41252" s="80"/>
      <c r="BB41252" s="80"/>
    </row>
    <row r="41253" spans="9:54" x14ac:dyDescent="0.25">
      <c r="I41253" s="80"/>
      <c r="AX41253" s="80"/>
      <c r="AY41253" s="80"/>
      <c r="AZ41253" s="80"/>
      <c r="BA41253" s="80"/>
      <c r="BB41253" s="80"/>
    </row>
    <row r="41254" spans="9:54" x14ac:dyDescent="0.25">
      <c r="I41254" s="80"/>
      <c r="AX41254" s="80"/>
      <c r="AY41254" s="80"/>
      <c r="AZ41254" s="80"/>
      <c r="BA41254" s="80"/>
      <c r="BB41254" s="80"/>
    </row>
    <row r="41255" spans="9:54" x14ac:dyDescent="0.25">
      <c r="I41255" s="80"/>
      <c r="AX41255" s="80"/>
      <c r="AY41255" s="80"/>
      <c r="AZ41255" s="80"/>
      <c r="BA41255" s="80"/>
      <c r="BB41255" s="80"/>
    </row>
    <row r="41256" spans="9:54" x14ac:dyDescent="0.25">
      <c r="I41256" s="80"/>
      <c r="AX41256" s="80"/>
      <c r="AY41256" s="80"/>
      <c r="AZ41256" s="80"/>
      <c r="BA41256" s="80"/>
      <c r="BB41256" s="80"/>
    </row>
    <row r="41257" spans="9:54" x14ac:dyDescent="0.25">
      <c r="I41257" s="80"/>
      <c r="AX41257" s="80"/>
      <c r="AY41257" s="80"/>
      <c r="AZ41257" s="80"/>
      <c r="BA41257" s="80"/>
      <c r="BB41257" s="80"/>
    </row>
    <row r="41258" spans="9:54" x14ac:dyDescent="0.25">
      <c r="I41258" s="80"/>
      <c r="AX41258" s="80"/>
      <c r="AY41258" s="80"/>
      <c r="AZ41258" s="80"/>
      <c r="BA41258" s="80"/>
      <c r="BB41258" s="80"/>
    </row>
    <row r="41259" spans="9:54" x14ac:dyDescent="0.25">
      <c r="I41259" s="80"/>
      <c r="AX41259" s="80"/>
      <c r="AY41259" s="80"/>
      <c r="AZ41259" s="80"/>
      <c r="BA41259" s="80"/>
      <c r="BB41259" s="80"/>
    </row>
    <row r="41260" spans="9:54" x14ac:dyDescent="0.25">
      <c r="I41260" s="80"/>
      <c r="AX41260" s="80"/>
      <c r="AY41260" s="80"/>
      <c r="AZ41260" s="80"/>
      <c r="BA41260" s="80"/>
      <c r="BB41260" s="80"/>
    </row>
    <row r="41261" spans="9:54" x14ac:dyDescent="0.25">
      <c r="I41261" s="80"/>
      <c r="AX41261" s="80"/>
      <c r="AY41261" s="80"/>
      <c r="AZ41261" s="80"/>
      <c r="BA41261" s="80"/>
      <c r="BB41261" s="80"/>
    </row>
    <row r="41262" spans="9:54" x14ac:dyDescent="0.25">
      <c r="I41262" s="80"/>
      <c r="AX41262" s="80"/>
      <c r="AY41262" s="80"/>
      <c r="AZ41262" s="80"/>
      <c r="BA41262" s="80"/>
      <c r="BB41262" s="80"/>
    </row>
    <row r="41263" spans="9:54" x14ac:dyDescent="0.25">
      <c r="I41263" s="80"/>
      <c r="AX41263" s="80"/>
      <c r="AY41263" s="80"/>
      <c r="AZ41263" s="80"/>
      <c r="BA41263" s="80"/>
      <c r="BB41263" s="80"/>
    </row>
    <row r="41264" spans="9:54" x14ac:dyDescent="0.25">
      <c r="I41264" s="80"/>
      <c r="AX41264" s="80"/>
      <c r="AY41264" s="80"/>
      <c r="AZ41264" s="80"/>
      <c r="BA41264" s="80"/>
      <c r="BB41264" s="80"/>
    </row>
    <row r="41265" spans="9:54" x14ac:dyDescent="0.25">
      <c r="I41265" s="80"/>
      <c r="AX41265" s="80"/>
      <c r="AY41265" s="80"/>
      <c r="AZ41265" s="80"/>
      <c r="BA41265" s="80"/>
      <c r="BB41265" s="80"/>
    </row>
    <row r="41266" spans="9:54" x14ac:dyDescent="0.25">
      <c r="I41266" s="80"/>
      <c r="AX41266" s="80"/>
      <c r="AY41266" s="80"/>
      <c r="AZ41266" s="80"/>
      <c r="BA41266" s="80"/>
      <c r="BB41266" s="80"/>
    </row>
    <row r="41267" spans="9:54" x14ac:dyDescent="0.25">
      <c r="I41267" s="80"/>
      <c r="AX41267" s="80"/>
      <c r="AY41267" s="80"/>
      <c r="AZ41267" s="80"/>
      <c r="BA41267" s="80"/>
      <c r="BB41267" s="80"/>
    </row>
    <row r="41268" spans="9:54" x14ac:dyDescent="0.25">
      <c r="I41268" s="80"/>
      <c r="AX41268" s="80"/>
      <c r="AY41268" s="80"/>
      <c r="AZ41268" s="80"/>
      <c r="BA41268" s="80"/>
      <c r="BB41268" s="80"/>
    </row>
    <row r="41269" spans="9:54" x14ac:dyDescent="0.25">
      <c r="I41269" s="80"/>
      <c r="AX41269" s="80"/>
      <c r="AY41269" s="80"/>
      <c r="AZ41269" s="80"/>
      <c r="BA41269" s="80"/>
      <c r="BB41269" s="80"/>
    </row>
    <row r="41270" spans="9:54" x14ac:dyDescent="0.25">
      <c r="I41270" s="80"/>
      <c r="AX41270" s="80"/>
      <c r="AY41270" s="80"/>
      <c r="AZ41270" s="80"/>
      <c r="BA41270" s="80"/>
      <c r="BB41270" s="80"/>
    </row>
    <row r="41271" spans="9:54" x14ac:dyDescent="0.25">
      <c r="I41271" s="80"/>
      <c r="AX41271" s="80"/>
      <c r="AY41271" s="80"/>
      <c r="AZ41271" s="80"/>
      <c r="BA41271" s="80"/>
      <c r="BB41271" s="80"/>
    </row>
    <row r="41272" spans="9:54" x14ac:dyDescent="0.25">
      <c r="I41272" s="80"/>
      <c r="AX41272" s="80"/>
      <c r="AY41272" s="80"/>
      <c r="AZ41272" s="80"/>
      <c r="BA41272" s="80"/>
      <c r="BB41272" s="80"/>
    </row>
    <row r="41273" spans="9:54" x14ac:dyDescent="0.25">
      <c r="I41273" s="80"/>
      <c r="AX41273" s="80"/>
      <c r="AY41273" s="80"/>
      <c r="AZ41273" s="80"/>
      <c r="BA41273" s="80"/>
      <c r="BB41273" s="80"/>
    </row>
    <row r="41274" spans="9:54" x14ac:dyDescent="0.25">
      <c r="I41274" s="80"/>
      <c r="AX41274" s="80"/>
      <c r="AY41274" s="80"/>
      <c r="AZ41274" s="80"/>
      <c r="BA41274" s="80"/>
      <c r="BB41274" s="80"/>
    </row>
    <row r="41275" spans="9:54" x14ac:dyDescent="0.25">
      <c r="I41275" s="80"/>
      <c r="AX41275" s="80"/>
      <c r="AY41275" s="80"/>
      <c r="AZ41275" s="80"/>
      <c r="BA41275" s="80"/>
      <c r="BB41275" s="80"/>
    </row>
    <row r="41276" spans="9:54" x14ac:dyDescent="0.25">
      <c r="I41276" s="80"/>
      <c r="AX41276" s="80"/>
      <c r="AY41276" s="80"/>
      <c r="AZ41276" s="80"/>
      <c r="BA41276" s="80"/>
      <c r="BB41276" s="80"/>
    </row>
    <row r="41277" spans="9:54" x14ac:dyDescent="0.25">
      <c r="I41277" s="80"/>
      <c r="AX41277" s="80"/>
      <c r="AY41277" s="80"/>
      <c r="AZ41277" s="80"/>
      <c r="BA41277" s="80"/>
      <c r="BB41277" s="80"/>
    </row>
    <row r="41278" spans="9:54" x14ac:dyDescent="0.25">
      <c r="I41278" s="80"/>
      <c r="AX41278" s="80"/>
      <c r="AY41278" s="80"/>
      <c r="AZ41278" s="80"/>
      <c r="BA41278" s="80"/>
      <c r="BB41278" s="80"/>
    </row>
    <row r="41279" spans="9:54" x14ac:dyDescent="0.25">
      <c r="I41279" s="80"/>
      <c r="AX41279" s="80"/>
      <c r="AY41279" s="80"/>
      <c r="AZ41279" s="80"/>
      <c r="BA41279" s="80"/>
      <c r="BB41279" s="80"/>
    </row>
    <row r="41280" spans="9:54" x14ac:dyDescent="0.25">
      <c r="I41280" s="80"/>
      <c r="AX41280" s="80"/>
      <c r="AY41280" s="80"/>
      <c r="AZ41280" s="80"/>
      <c r="BA41280" s="80"/>
      <c r="BB41280" s="80"/>
    </row>
    <row r="41281" spans="9:54" x14ac:dyDescent="0.25">
      <c r="I41281" s="80"/>
      <c r="AX41281" s="80"/>
      <c r="AY41281" s="80"/>
      <c r="AZ41281" s="80"/>
      <c r="BA41281" s="80"/>
      <c r="BB41281" s="80"/>
    </row>
    <row r="41282" spans="9:54" x14ac:dyDescent="0.25">
      <c r="I41282" s="80"/>
      <c r="AX41282" s="80"/>
      <c r="AY41282" s="80"/>
      <c r="AZ41282" s="80"/>
      <c r="BA41282" s="80"/>
      <c r="BB41282" s="80"/>
    </row>
    <row r="41283" spans="9:54" x14ac:dyDescent="0.25">
      <c r="I41283" s="80"/>
      <c r="AX41283" s="80"/>
      <c r="AY41283" s="80"/>
      <c r="AZ41283" s="80"/>
      <c r="BA41283" s="80"/>
      <c r="BB41283" s="80"/>
    </row>
    <row r="41284" spans="9:54" x14ac:dyDescent="0.25">
      <c r="I41284" s="80"/>
      <c r="AX41284" s="80"/>
      <c r="AY41284" s="80"/>
      <c r="AZ41284" s="80"/>
      <c r="BA41284" s="80"/>
      <c r="BB41284" s="80"/>
    </row>
    <row r="41285" spans="9:54" x14ac:dyDescent="0.25">
      <c r="I41285" s="80"/>
      <c r="AX41285" s="80"/>
      <c r="AY41285" s="80"/>
      <c r="AZ41285" s="80"/>
      <c r="BA41285" s="80"/>
      <c r="BB41285" s="80"/>
    </row>
    <row r="41286" spans="9:54" x14ac:dyDescent="0.25">
      <c r="I41286" s="80"/>
      <c r="AX41286" s="80"/>
      <c r="AY41286" s="80"/>
      <c r="AZ41286" s="80"/>
      <c r="BA41286" s="80"/>
      <c r="BB41286" s="80"/>
    </row>
    <row r="41287" spans="9:54" x14ac:dyDescent="0.25">
      <c r="I41287" s="80"/>
      <c r="AX41287" s="80"/>
      <c r="AY41287" s="80"/>
      <c r="AZ41287" s="80"/>
      <c r="BA41287" s="80"/>
      <c r="BB41287" s="80"/>
    </row>
    <row r="41288" spans="9:54" x14ac:dyDescent="0.25">
      <c r="I41288" s="80"/>
      <c r="AX41288" s="80"/>
      <c r="AY41288" s="80"/>
      <c r="AZ41288" s="80"/>
      <c r="BA41288" s="80"/>
      <c r="BB41288" s="80"/>
    </row>
    <row r="41289" spans="9:54" x14ac:dyDescent="0.25">
      <c r="I41289" s="80"/>
      <c r="AX41289" s="80"/>
      <c r="AY41289" s="80"/>
      <c r="AZ41289" s="80"/>
      <c r="BA41289" s="80"/>
      <c r="BB41289" s="80"/>
    </row>
    <row r="41290" spans="9:54" x14ac:dyDescent="0.25">
      <c r="I41290" s="80"/>
      <c r="AX41290" s="80"/>
      <c r="AY41290" s="80"/>
      <c r="AZ41290" s="80"/>
      <c r="BA41290" s="80"/>
      <c r="BB41290" s="80"/>
    </row>
    <row r="41291" spans="9:54" x14ac:dyDescent="0.25">
      <c r="I41291" s="80"/>
      <c r="AX41291" s="80"/>
      <c r="AY41291" s="80"/>
      <c r="AZ41291" s="80"/>
      <c r="BA41291" s="80"/>
      <c r="BB41291" s="80"/>
    </row>
    <row r="41292" spans="9:54" x14ac:dyDescent="0.25">
      <c r="I41292" s="80"/>
      <c r="AX41292" s="80"/>
      <c r="AY41292" s="80"/>
      <c r="AZ41292" s="80"/>
      <c r="BA41292" s="80"/>
      <c r="BB41292" s="80"/>
    </row>
    <row r="41293" spans="9:54" x14ac:dyDescent="0.25">
      <c r="I41293" s="80"/>
      <c r="AX41293" s="80"/>
      <c r="AY41293" s="80"/>
      <c r="AZ41293" s="80"/>
      <c r="BA41293" s="80"/>
      <c r="BB41293" s="80"/>
    </row>
    <row r="41294" spans="9:54" x14ac:dyDescent="0.25">
      <c r="I41294" s="80"/>
      <c r="AX41294" s="80"/>
      <c r="AY41294" s="80"/>
      <c r="AZ41294" s="80"/>
      <c r="BA41294" s="80"/>
      <c r="BB41294" s="80"/>
    </row>
    <row r="41295" spans="9:54" x14ac:dyDescent="0.25">
      <c r="I41295" s="80"/>
      <c r="AX41295" s="80"/>
      <c r="AY41295" s="80"/>
      <c r="AZ41295" s="80"/>
      <c r="BA41295" s="80"/>
      <c r="BB41295" s="80"/>
    </row>
    <row r="41296" spans="9:54" x14ac:dyDescent="0.25">
      <c r="I41296" s="80"/>
      <c r="AX41296" s="80"/>
      <c r="AY41296" s="80"/>
      <c r="AZ41296" s="80"/>
      <c r="BA41296" s="80"/>
      <c r="BB41296" s="80"/>
    </row>
    <row r="41297" spans="9:54" x14ac:dyDescent="0.25">
      <c r="I41297" s="80"/>
      <c r="AX41297" s="80"/>
      <c r="AY41297" s="80"/>
      <c r="AZ41297" s="80"/>
      <c r="BA41297" s="80"/>
      <c r="BB41297" s="80"/>
    </row>
    <row r="41298" spans="9:54" x14ac:dyDescent="0.25">
      <c r="I41298" s="80"/>
      <c r="AX41298" s="80"/>
      <c r="AY41298" s="80"/>
      <c r="AZ41298" s="80"/>
      <c r="BA41298" s="80"/>
      <c r="BB41298" s="80"/>
    </row>
    <row r="41299" spans="9:54" x14ac:dyDescent="0.25">
      <c r="I41299" s="80"/>
      <c r="AX41299" s="80"/>
      <c r="AY41299" s="80"/>
      <c r="AZ41299" s="80"/>
      <c r="BA41299" s="80"/>
      <c r="BB41299" s="80"/>
    </row>
    <row r="41300" spans="9:54" x14ac:dyDescent="0.25">
      <c r="I41300" s="80"/>
      <c r="AX41300" s="80"/>
      <c r="AY41300" s="80"/>
      <c r="AZ41300" s="80"/>
      <c r="BA41300" s="80"/>
      <c r="BB41300" s="80"/>
    </row>
    <row r="41301" spans="9:54" x14ac:dyDescent="0.25">
      <c r="I41301" s="80"/>
      <c r="AX41301" s="80"/>
      <c r="AY41301" s="80"/>
      <c r="AZ41301" s="80"/>
      <c r="BA41301" s="80"/>
      <c r="BB41301" s="80"/>
    </row>
    <row r="41302" spans="9:54" x14ac:dyDescent="0.25">
      <c r="I41302" s="80"/>
      <c r="AX41302" s="80"/>
      <c r="AY41302" s="80"/>
      <c r="AZ41302" s="80"/>
      <c r="BA41302" s="80"/>
      <c r="BB41302" s="80"/>
    </row>
    <row r="41303" spans="9:54" x14ac:dyDescent="0.25">
      <c r="I41303" s="80"/>
      <c r="AX41303" s="80"/>
      <c r="AY41303" s="80"/>
      <c r="AZ41303" s="80"/>
      <c r="BA41303" s="80"/>
      <c r="BB41303" s="80"/>
    </row>
    <row r="41304" spans="9:54" x14ac:dyDescent="0.25">
      <c r="I41304" s="80"/>
      <c r="AX41304" s="80"/>
      <c r="AY41304" s="80"/>
      <c r="AZ41304" s="80"/>
      <c r="BA41304" s="80"/>
      <c r="BB41304" s="80"/>
    </row>
    <row r="41305" spans="9:54" x14ac:dyDescent="0.25">
      <c r="I41305" s="80"/>
      <c r="AX41305" s="80"/>
      <c r="AY41305" s="80"/>
      <c r="AZ41305" s="80"/>
      <c r="BA41305" s="80"/>
      <c r="BB41305" s="80"/>
    </row>
    <row r="41306" spans="9:54" x14ac:dyDescent="0.25">
      <c r="I41306" s="80"/>
      <c r="AX41306" s="80"/>
      <c r="AY41306" s="80"/>
      <c r="AZ41306" s="80"/>
      <c r="BA41306" s="80"/>
      <c r="BB41306" s="80"/>
    </row>
    <row r="41307" spans="9:54" x14ac:dyDescent="0.25">
      <c r="I41307" s="80"/>
      <c r="AX41307" s="80"/>
      <c r="AY41307" s="80"/>
      <c r="AZ41307" s="80"/>
      <c r="BA41307" s="80"/>
      <c r="BB41307" s="80"/>
    </row>
    <row r="41308" spans="9:54" x14ac:dyDescent="0.25">
      <c r="I41308" s="80"/>
      <c r="AX41308" s="80"/>
      <c r="AY41308" s="80"/>
      <c r="AZ41308" s="80"/>
      <c r="BA41308" s="80"/>
      <c r="BB41308" s="80"/>
    </row>
    <row r="41309" spans="9:54" x14ac:dyDescent="0.25">
      <c r="I41309" s="80"/>
      <c r="AX41309" s="80"/>
      <c r="AY41309" s="80"/>
      <c r="AZ41309" s="80"/>
      <c r="BA41309" s="80"/>
      <c r="BB41309" s="80"/>
    </row>
    <row r="41310" spans="9:54" x14ac:dyDescent="0.25">
      <c r="I41310" s="80"/>
      <c r="AX41310" s="80"/>
      <c r="AY41310" s="80"/>
      <c r="AZ41310" s="80"/>
      <c r="BA41310" s="80"/>
      <c r="BB41310" s="80"/>
    </row>
    <row r="41311" spans="9:54" x14ac:dyDescent="0.25">
      <c r="I41311" s="80"/>
      <c r="AX41311" s="80"/>
      <c r="AY41311" s="80"/>
      <c r="AZ41311" s="80"/>
      <c r="BA41311" s="80"/>
      <c r="BB41311" s="80"/>
    </row>
    <row r="41312" spans="9:54" x14ac:dyDescent="0.25">
      <c r="I41312" s="80"/>
      <c r="AX41312" s="80"/>
      <c r="AY41312" s="80"/>
      <c r="AZ41312" s="80"/>
      <c r="BA41312" s="80"/>
      <c r="BB41312" s="80"/>
    </row>
    <row r="41313" spans="9:54" x14ac:dyDescent="0.25">
      <c r="I41313" s="80"/>
      <c r="AX41313" s="80"/>
      <c r="AY41313" s="80"/>
      <c r="AZ41313" s="80"/>
      <c r="BA41313" s="80"/>
      <c r="BB41313" s="80"/>
    </row>
    <row r="41314" spans="9:54" x14ac:dyDescent="0.25">
      <c r="I41314" s="80"/>
      <c r="AX41314" s="80"/>
      <c r="AY41314" s="80"/>
      <c r="AZ41314" s="80"/>
      <c r="BA41314" s="80"/>
      <c r="BB41314" s="80"/>
    </row>
    <row r="41315" spans="9:54" x14ac:dyDescent="0.25">
      <c r="I41315" s="80"/>
      <c r="AX41315" s="80"/>
      <c r="AY41315" s="80"/>
      <c r="AZ41315" s="80"/>
      <c r="BA41315" s="80"/>
      <c r="BB41315" s="80"/>
    </row>
    <row r="41316" spans="9:54" x14ac:dyDescent="0.25">
      <c r="I41316" s="80"/>
      <c r="AX41316" s="80"/>
      <c r="AY41316" s="80"/>
      <c r="AZ41316" s="80"/>
      <c r="BA41316" s="80"/>
      <c r="BB41316" s="80"/>
    </row>
    <row r="41317" spans="9:54" x14ac:dyDescent="0.25">
      <c r="I41317" s="80"/>
      <c r="AX41317" s="80"/>
      <c r="AY41317" s="80"/>
      <c r="AZ41317" s="80"/>
      <c r="BA41317" s="80"/>
      <c r="BB41317" s="80"/>
    </row>
    <row r="41318" spans="9:54" x14ac:dyDescent="0.25">
      <c r="I41318" s="80"/>
      <c r="AX41318" s="80"/>
      <c r="AY41318" s="80"/>
      <c r="AZ41318" s="80"/>
      <c r="BA41318" s="80"/>
      <c r="BB41318" s="80"/>
    </row>
    <row r="41319" spans="9:54" x14ac:dyDescent="0.25">
      <c r="I41319" s="80"/>
      <c r="AX41319" s="80"/>
      <c r="AY41319" s="80"/>
      <c r="AZ41319" s="80"/>
      <c r="BA41319" s="80"/>
      <c r="BB41319" s="80"/>
    </row>
    <row r="41320" spans="9:54" x14ac:dyDescent="0.25">
      <c r="I41320" s="80"/>
      <c r="AX41320" s="80"/>
      <c r="AY41320" s="80"/>
      <c r="AZ41320" s="80"/>
      <c r="BA41320" s="80"/>
      <c r="BB41320" s="80"/>
    </row>
    <row r="41321" spans="9:54" x14ac:dyDescent="0.25">
      <c r="I41321" s="80"/>
      <c r="AX41321" s="80"/>
      <c r="AY41321" s="80"/>
      <c r="AZ41321" s="80"/>
      <c r="BA41321" s="80"/>
      <c r="BB41321" s="80"/>
    </row>
    <row r="41322" spans="9:54" x14ac:dyDescent="0.25">
      <c r="I41322" s="80"/>
      <c r="AX41322" s="80"/>
      <c r="AY41322" s="80"/>
      <c r="AZ41322" s="80"/>
      <c r="BA41322" s="80"/>
      <c r="BB41322" s="80"/>
    </row>
    <row r="41323" spans="9:54" x14ac:dyDescent="0.25">
      <c r="I41323" s="80"/>
      <c r="AX41323" s="80"/>
      <c r="AY41323" s="80"/>
      <c r="AZ41323" s="80"/>
      <c r="BA41323" s="80"/>
      <c r="BB41323" s="80"/>
    </row>
    <row r="41324" spans="9:54" x14ac:dyDescent="0.25">
      <c r="I41324" s="80"/>
      <c r="AX41324" s="80"/>
      <c r="AY41324" s="80"/>
      <c r="AZ41324" s="80"/>
      <c r="BA41324" s="80"/>
      <c r="BB41324" s="80"/>
    </row>
    <row r="41325" spans="9:54" x14ac:dyDescent="0.25">
      <c r="I41325" s="80"/>
      <c r="AX41325" s="80"/>
      <c r="AY41325" s="80"/>
      <c r="AZ41325" s="80"/>
      <c r="BA41325" s="80"/>
      <c r="BB41325" s="80"/>
    </row>
    <row r="41326" spans="9:54" x14ac:dyDescent="0.25">
      <c r="I41326" s="80"/>
      <c r="AX41326" s="80"/>
      <c r="AY41326" s="80"/>
      <c r="AZ41326" s="80"/>
      <c r="BA41326" s="80"/>
      <c r="BB41326" s="80"/>
    </row>
    <row r="41327" spans="9:54" x14ac:dyDescent="0.25">
      <c r="I41327" s="80"/>
      <c r="AX41327" s="80"/>
      <c r="AY41327" s="80"/>
      <c r="AZ41327" s="80"/>
      <c r="BA41327" s="80"/>
      <c r="BB41327" s="80"/>
    </row>
    <row r="41328" spans="9:54" x14ac:dyDescent="0.25">
      <c r="I41328" s="80"/>
      <c r="AX41328" s="80"/>
      <c r="AY41328" s="80"/>
      <c r="AZ41328" s="80"/>
      <c r="BA41328" s="80"/>
      <c r="BB41328" s="80"/>
    </row>
    <row r="41329" spans="9:54" x14ac:dyDescent="0.25">
      <c r="I41329" s="80"/>
      <c r="AX41329" s="80"/>
      <c r="AY41329" s="80"/>
      <c r="AZ41329" s="80"/>
      <c r="BA41329" s="80"/>
      <c r="BB41329" s="80"/>
    </row>
    <row r="41330" spans="9:54" x14ac:dyDescent="0.25">
      <c r="I41330" s="80"/>
      <c r="AX41330" s="80"/>
      <c r="AY41330" s="80"/>
      <c r="AZ41330" s="80"/>
      <c r="BA41330" s="80"/>
      <c r="BB41330" s="80"/>
    </row>
    <row r="41331" spans="9:54" x14ac:dyDescent="0.25">
      <c r="I41331" s="80"/>
      <c r="AX41331" s="80"/>
      <c r="AY41331" s="80"/>
      <c r="AZ41331" s="80"/>
      <c r="BA41331" s="80"/>
      <c r="BB41331" s="80"/>
    </row>
    <row r="41332" spans="9:54" x14ac:dyDescent="0.25">
      <c r="I41332" s="80"/>
      <c r="AX41332" s="80"/>
      <c r="AY41332" s="80"/>
      <c r="AZ41332" s="80"/>
      <c r="BA41332" s="80"/>
      <c r="BB41332" s="80"/>
    </row>
    <row r="41333" spans="9:54" x14ac:dyDescent="0.25">
      <c r="I41333" s="80"/>
      <c r="AX41333" s="80"/>
      <c r="AY41333" s="80"/>
      <c r="AZ41333" s="80"/>
      <c r="BA41333" s="80"/>
      <c r="BB41333" s="80"/>
    </row>
    <row r="41334" spans="9:54" x14ac:dyDescent="0.25">
      <c r="I41334" s="80"/>
      <c r="AX41334" s="80"/>
      <c r="AY41334" s="80"/>
      <c r="AZ41334" s="80"/>
      <c r="BA41334" s="80"/>
      <c r="BB41334" s="80"/>
    </row>
    <row r="41335" spans="9:54" x14ac:dyDescent="0.25">
      <c r="I41335" s="80"/>
      <c r="AX41335" s="80"/>
      <c r="AY41335" s="80"/>
      <c r="AZ41335" s="80"/>
      <c r="BA41335" s="80"/>
      <c r="BB41335" s="80"/>
    </row>
    <row r="41336" spans="9:54" x14ac:dyDescent="0.25">
      <c r="I41336" s="80"/>
      <c r="AX41336" s="80"/>
      <c r="AY41336" s="80"/>
      <c r="AZ41336" s="80"/>
      <c r="BA41336" s="80"/>
      <c r="BB41336" s="80"/>
    </row>
    <row r="41337" spans="9:54" x14ac:dyDescent="0.25">
      <c r="I41337" s="80"/>
      <c r="AX41337" s="80"/>
      <c r="AY41337" s="80"/>
      <c r="AZ41337" s="80"/>
      <c r="BA41337" s="80"/>
      <c r="BB41337" s="80"/>
    </row>
    <row r="41338" spans="9:54" x14ac:dyDescent="0.25">
      <c r="I41338" s="80"/>
      <c r="AX41338" s="80"/>
      <c r="AY41338" s="80"/>
      <c r="AZ41338" s="80"/>
      <c r="BA41338" s="80"/>
      <c r="BB41338" s="80"/>
    </row>
    <row r="41339" spans="9:54" x14ac:dyDescent="0.25">
      <c r="I41339" s="80"/>
      <c r="AX41339" s="80"/>
      <c r="AY41339" s="80"/>
      <c r="AZ41339" s="80"/>
      <c r="BA41339" s="80"/>
      <c r="BB41339" s="80"/>
    </row>
    <row r="41340" spans="9:54" x14ac:dyDescent="0.25">
      <c r="I41340" s="80"/>
      <c r="AX41340" s="80"/>
      <c r="AY41340" s="80"/>
      <c r="AZ41340" s="80"/>
      <c r="BA41340" s="80"/>
      <c r="BB41340" s="80"/>
    </row>
    <row r="41341" spans="9:54" x14ac:dyDescent="0.25">
      <c r="I41341" s="80"/>
      <c r="AX41341" s="80"/>
      <c r="AY41341" s="80"/>
      <c r="AZ41341" s="80"/>
      <c r="BA41341" s="80"/>
      <c r="BB41341" s="80"/>
    </row>
    <row r="41342" spans="9:54" x14ac:dyDescent="0.25">
      <c r="I41342" s="80"/>
      <c r="AX41342" s="80"/>
      <c r="AY41342" s="80"/>
      <c r="AZ41342" s="80"/>
      <c r="BA41342" s="80"/>
      <c r="BB41342" s="80"/>
    </row>
    <row r="41343" spans="9:54" x14ac:dyDescent="0.25">
      <c r="I41343" s="80"/>
      <c r="AX41343" s="80"/>
      <c r="AY41343" s="80"/>
      <c r="AZ41343" s="80"/>
      <c r="BA41343" s="80"/>
      <c r="BB41343" s="80"/>
    </row>
    <row r="41344" spans="9:54" x14ac:dyDescent="0.25">
      <c r="I41344" s="80"/>
      <c r="AX41344" s="80"/>
      <c r="AY41344" s="80"/>
      <c r="AZ41344" s="80"/>
      <c r="BA41344" s="80"/>
      <c r="BB41344" s="80"/>
    </row>
    <row r="41345" spans="9:54" x14ac:dyDescent="0.25">
      <c r="I41345" s="80"/>
      <c r="AX41345" s="80"/>
      <c r="AY41345" s="80"/>
      <c r="AZ41345" s="80"/>
      <c r="BA41345" s="80"/>
      <c r="BB41345" s="80"/>
    </row>
    <row r="41346" spans="9:54" x14ac:dyDescent="0.25">
      <c r="I41346" s="80"/>
      <c r="AX41346" s="80"/>
      <c r="AY41346" s="80"/>
      <c r="AZ41346" s="80"/>
      <c r="BA41346" s="80"/>
      <c r="BB41346" s="80"/>
    </row>
    <row r="41347" spans="9:54" x14ac:dyDescent="0.25">
      <c r="I41347" s="80"/>
      <c r="AX41347" s="80"/>
      <c r="AY41347" s="80"/>
      <c r="AZ41347" s="80"/>
      <c r="BA41347" s="80"/>
      <c r="BB41347" s="80"/>
    </row>
    <row r="41348" spans="9:54" x14ac:dyDescent="0.25">
      <c r="I41348" s="80"/>
      <c r="AX41348" s="80"/>
      <c r="AY41348" s="80"/>
      <c r="AZ41348" s="80"/>
      <c r="BA41348" s="80"/>
      <c r="BB41348" s="80"/>
    </row>
    <row r="41349" spans="9:54" x14ac:dyDescent="0.25">
      <c r="I41349" s="80"/>
      <c r="AX41349" s="80"/>
      <c r="AY41349" s="80"/>
      <c r="AZ41349" s="80"/>
      <c r="BA41349" s="80"/>
      <c r="BB41349" s="80"/>
    </row>
    <row r="41350" spans="9:54" x14ac:dyDescent="0.25">
      <c r="I41350" s="80"/>
      <c r="AX41350" s="80"/>
      <c r="AY41350" s="80"/>
      <c r="AZ41350" s="80"/>
      <c r="BA41350" s="80"/>
      <c r="BB41350" s="80"/>
    </row>
    <row r="41351" spans="9:54" x14ac:dyDescent="0.25">
      <c r="I41351" s="80"/>
      <c r="AX41351" s="80"/>
      <c r="AY41351" s="80"/>
      <c r="AZ41351" s="80"/>
      <c r="BA41351" s="80"/>
      <c r="BB41351" s="80"/>
    </row>
    <row r="41352" spans="9:54" x14ac:dyDescent="0.25">
      <c r="I41352" s="80"/>
      <c r="AX41352" s="80"/>
      <c r="AY41352" s="80"/>
      <c r="AZ41352" s="80"/>
      <c r="BA41352" s="80"/>
      <c r="BB41352" s="80"/>
    </row>
    <row r="41353" spans="9:54" x14ac:dyDescent="0.25">
      <c r="I41353" s="80"/>
      <c r="AX41353" s="80"/>
      <c r="AY41353" s="80"/>
      <c r="AZ41353" s="80"/>
      <c r="BA41353" s="80"/>
      <c r="BB41353" s="80"/>
    </row>
    <row r="41354" spans="9:54" x14ac:dyDescent="0.25">
      <c r="I41354" s="80"/>
      <c r="AX41354" s="80"/>
      <c r="AY41354" s="80"/>
      <c r="AZ41354" s="80"/>
      <c r="BA41354" s="80"/>
      <c r="BB41354" s="80"/>
    </row>
    <row r="41355" spans="9:54" x14ac:dyDescent="0.25">
      <c r="I41355" s="80"/>
      <c r="AX41355" s="80"/>
      <c r="AY41355" s="80"/>
      <c r="AZ41355" s="80"/>
      <c r="BA41355" s="80"/>
      <c r="BB41355" s="80"/>
    </row>
    <row r="41356" spans="9:54" x14ac:dyDescent="0.25">
      <c r="I41356" s="80"/>
      <c r="AX41356" s="80"/>
      <c r="AY41356" s="80"/>
      <c r="AZ41356" s="80"/>
      <c r="BA41356" s="80"/>
      <c r="BB41356" s="80"/>
    </row>
    <row r="41357" spans="9:54" x14ac:dyDescent="0.25">
      <c r="I41357" s="80"/>
      <c r="AX41357" s="80"/>
      <c r="AY41357" s="80"/>
      <c r="AZ41357" s="80"/>
      <c r="BA41357" s="80"/>
      <c r="BB41357" s="80"/>
    </row>
    <row r="41358" spans="9:54" x14ac:dyDescent="0.25">
      <c r="I41358" s="80"/>
      <c r="AX41358" s="80"/>
      <c r="AY41358" s="80"/>
      <c r="AZ41358" s="80"/>
      <c r="BA41358" s="80"/>
      <c r="BB41358" s="80"/>
    </row>
    <row r="41359" spans="9:54" x14ac:dyDescent="0.25">
      <c r="I41359" s="80"/>
      <c r="AX41359" s="80"/>
      <c r="AY41359" s="80"/>
      <c r="AZ41359" s="80"/>
      <c r="BA41359" s="80"/>
      <c r="BB41359" s="80"/>
    </row>
    <row r="41360" spans="9:54" x14ac:dyDescent="0.25">
      <c r="I41360" s="80"/>
      <c r="AX41360" s="80"/>
      <c r="AY41360" s="80"/>
      <c r="AZ41360" s="80"/>
      <c r="BA41360" s="80"/>
      <c r="BB41360" s="80"/>
    </row>
    <row r="41361" spans="9:54" x14ac:dyDescent="0.25">
      <c r="I41361" s="80"/>
      <c r="AX41361" s="80"/>
      <c r="AY41361" s="80"/>
      <c r="AZ41361" s="80"/>
      <c r="BA41361" s="80"/>
      <c r="BB41361" s="80"/>
    </row>
    <row r="41362" spans="9:54" x14ac:dyDescent="0.25">
      <c r="I41362" s="80"/>
      <c r="AX41362" s="80"/>
      <c r="AY41362" s="80"/>
      <c r="AZ41362" s="80"/>
      <c r="BA41362" s="80"/>
      <c r="BB41362" s="80"/>
    </row>
    <row r="41363" spans="9:54" x14ac:dyDescent="0.25">
      <c r="I41363" s="80"/>
      <c r="AX41363" s="80"/>
      <c r="AY41363" s="80"/>
      <c r="AZ41363" s="80"/>
      <c r="BA41363" s="80"/>
      <c r="BB41363" s="80"/>
    </row>
    <row r="41364" spans="9:54" x14ac:dyDescent="0.25">
      <c r="I41364" s="80"/>
      <c r="AX41364" s="80"/>
      <c r="AY41364" s="80"/>
      <c r="AZ41364" s="80"/>
      <c r="BA41364" s="80"/>
      <c r="BB41364" s="80"/>
    </row>
    <row r="41365" spans="9:54" x14ac:dyDescent="0.25">
      <c r="I41365" s="80"/>
      <c r="AX41365" s="80"/>
      <c r="AY41365" s="80"/>
      <c r="AZ41365" s="80"/>
      <c r="BA41365" s="80"/>
      <c r="BB41365" s="80"/>
    </row>
    <row r="41366" spans="9:54" x14ac:dyDescent="0.25">
      <c r="I41366" s="80"/>
      <c r="AX41366" s="80"/>
      <c r="AY41366" s="80"/>
      <c r="AZ41366" s="80"/>
      <c r="BA41366" s="80"/>
      <c r="BB41366" s="80"/>
    </row>
    <row r="41367" spans="9:54" x14ac:dyDescent="0.25">
      <c r="I41367" s="80"/>
      <c r="AX41367" s="80"/>
      <c r="AY41367" s="80"/>
      <c r="AZ41367" s="80"/>
      <c r="BA41367" s="80"/>
      <c r="BB41367" s="80"/>
    </row>
    <row r="41368" spans="9:54" x14ac:dyDescent="0.25">
      <c r="I41368" s="80"/>
      <c r="AX41368" s="80"/>
      <c r="AY41368" s="80"/>
      <c r="AZ41368" s="80"/>
      <c r="BA41368" s="80"/>
      <c r="BB41368" s="80"/>
    </row>
    <row r="41369" spans="9:54" x14ac:dyDescent="0.25">
      <c r="I41369" s="80"/>
      <c r="AX41369" s="80"/>
      <c r="AY41369" s="80"/>
      <c r="AZ41369" s="80"/>
      <c r="BA41369" s="80"/>
      <c r="BB41369" s="80"/>
    </row>
    <row r="41370" spans="9:54" x14ac:dyDescent="0.25">
      <c r="I41370" s="80"/>
      <c r="AX41370" s="80"/>
      <c r="AY41370" s="80"/>
      <c r="AZ41370" s="80"/>
      <c r="BA41370" s="80"/>
      <c r="BB41370" s="80"/>
    </row>
    <row r="41371" spans="9:54" x14ac:dyDescent="0.25">
      <c r="I41371" s="80"/>
      <c r="AX41371" s="80"/>
      <c r="AY41371" s="80"/>
      <c r="AZ41371" s="80"/>
      <c r="BA41371" s="80"/>
      <c r="BB41371" s="80"/>
    </row>
    <row r="41372" spans="9:54" x14ac:dyDescent="0.25">
      <c r="I41372" s="80"/>
      <c r="AX41372" s="80"/>
      <c r="AY41372" s="80"/>
      <c r="AZ41372" s="80"/>
      <c r="BA41372" s="80"/>
      <c r="BB41372" s="80"/>
    </row>
    <row r="41373" spans="9:54" x14ac:dyDescent="0.25">
      <c r="I41373" s="80"/>
      <c r="AX41373" s="80"/>
      <c r="AY41373" s="80"/>
      <c r="AZ41373" s="80"/>
      <c r="BA41373" s="80"/>
      <c r="BB41373" s="80"/>
    </row>
    <row r="41374" spans="9:54" x14ac:dyDescent="0.25">
      <c r="I41374" s="80"/>
      <c r="AX41374" s="80"/>
      <c r="AY41374" s="80"/>
      <c r="AZ41374" s="80"/>
      <c r="BA41374" s="80"/>
      <c r="BB41374" s="80"/>
    </row>
    <row r="41375" spans="9:54" x14ac:dyDescent="0.25">
      <c r="I41375" s="80"/>
      <c r="AX41375" s="80"/>
      <c r="AY41375" s="80"/>
      <c r="AZ41375" s="80"/>
      <c r="BA41375" s="80"/>
      <c r="BB41375" s="80"/>
    </row>
    <row r="41376" spans="9:54" x14ac:dyDescent="0.25">
      <c r="I41376" s="80"/>
      <c r="AX41376" s="80"/>
      <c r="AY41376" s="80"/>
      <c r="AZ41376" s="80"/>
      <c r="BA41376" s="80"/>
      <c r="BB41376" s="80"/>
    </row>
    <row r="41377" spans="9:54" x14ac:dyDescent="0.25">
      <c r="I41377" s="80"/>
      <c r="AX41377" s="80"/>
      <c r="AY41377" s="80"/>
      <c r="AZ41377" s="80"/>
      <c r="BA41377" s="80"/>
      <c r="BB41377" s="80"/>
    </row>
    <row r="41378" spans="9:54" x14ac:dyDescent="0.25">
      <c r="I41378" s="80"/>
      <c r="AX41378" s="80"/>
      <c r="AY41378" s="80"/>
      <c r="AZ41378" s="80"/>
      <c r="BA41378" s="80"/>
      <c r="BB41378" s="80"/>
    </row>
    <row r="41379" spans="9:54" x14ac:dyDescent="0.25">
      <c r="I41379" s="80"/>
      <c r="AX41379" s="80"/>
      <c r="AY41379" s="80"/>
      <c r="AZ41379" s="80"/>
      <c r="BA41379" s="80"/>
      <c r="BB41379" s="80"/>
    </row>
    <row r="41380" spans="9:54" x14ac:dyDescent="0.25">
      <c r="I41380" s="80"/>
      <c r="AX41380" s="80"/>
      <c r="AY41380" s="80"/>
      <c r="AZ41380" s="80"/>
      <c r="BA41380" s="80"/>
      <c r="BB41380" s="80"/>
    </row>
    <row r="41381" spans="9:54" x14ac:dyDescent="0.25">
      <c r="I41381" s="80"/>
      <c r="AX41381" s="80"/>
      <c r="AY41381" s="80"/>
      <c r="AZ41381" s="80"/>
      <c r="BA41381" s="80"/>
      <c r="BB41381" s="80"/>
    </row>
    <row r="41382" spans="9:54" x14ac:dyDescent="0.25">
      <c r="I41382" s="80"/>
      <c r="AX41382" s="80"/>
      <c r="AY41382" s="80"/>
      <c r="AZ41382" s="80"/>
      <c r="BA41382" s="80"/>
      <c r="BB41382" s="80"/>
    </row>
    <row r="41383" spans="9:54" x14ac:dyDescent="0.25">
      <c r="I41383" s="80"/>
      <c r="AX41383" s="80"/>
      <c r="AY41383" s="80"/>
      <c r="AZ41383" s="80"/>
      <c r="BA41383" s="80"/>
      <c r="BB41383" s="80"/>
    </row>
    <row r="41384" spans="9:54" x14ac:dyDescent="0.25">
      <c r="I41384" s="80"/>
      <c r="AX41384" s="80"/>
      <c r="AY41384" s="80"/>
      <c r="AZ41384" s="80"/>
      <c r="BA41384" s="80"/>
      <c r="BB41384" s="80"/>
    </row>
    <row r="41385" spans="9:54" x14ac:dyDescent="0.25">
      <c r="I41385" s="80"/>
      <c r="AX41385" s="80"/>
      <c r="AY41385" s="80"/>
      <c r="AZ41385" s="80"/>
      <c r="BA41385" s="80"/>
      <c r="BB41385" s="80"/>
    </row>
    <row r="41386" spans="9:54" x14ac:dyDescent="0.25">
      <c r="I41386" s="80"/>
      <c r="AX41386" s="80"/>
      <c r="AY41386" s="80"/>
      <c r="AZ41386" s="80"/>
      <c r="BA41386" s="80"/>
      <c r="BB41386" s="80"/>
    </row>
    <row r="41387" spans="9:54" x14ac:dyDescent="0.25">
      <c r="I41387" s="80"/>
      <c r="AX41387" s="80"/>
      <c r="AY41387" s="80"/>
      <c r="AZ41387" s="80"/>
      <c r="BA41387" s="80"/>
      <c r="BB41387" s="80"/>
    </row>
    <row r="41388" spans="9:54" x14ac:dyDescent="0.25">
      <c r="I41388" s="80"/>
      <c r="AX41388" s="80"/>
      <c r="AY41388" s="80"/>
      <c r="AZ41388" s="80"/>
      <c r="BA41388" s="80"/>
      <c r="BB41388" s="80"/>
    </row>
    <row r="41389" spans="9:54" x14ac:dyDescent="0.25">
      <c r="I41389" s="80"/>
      <c r="AX41389" s="80"/>
      <c r="AY41389" s="80"/>
      <c r="AZ41389" s="80"/>
      <c r="BA41389" s="80"/>
      <c r="BB41389" s="80"/>
    </row>
    <row r="41390" spans="9:54" x14ac:dyDescent="0.25">
      <c r="I41390" s="80"/>
      <c r="AX41390" s="80"/>
      <c r="AY41390" s="80"/>
      <c r="AZ41390" s="80"/>
      <c r="BA41390" s="80"/>
      <c r="BB41390" s="80"/>
    </row>
    <row r="41391" spans="9:54" x14ac:dyDescent="0.25">
      <c r="I41391" s="80"/>
      <c r="AX41391" s="80"/>
      <c r="AY41391" s="80"/>
      <c r="AZ41391" s="80"/>
      <c r="BA41391" s="80"/>
      <c r="BB41391" s="80"/>
    </row>
    <row r="41392" spans="9:54" x14ac:dyDescent="0.25">
      <c r="I41392" s="80"/>
      <c r="AX41392" s="80"/>
      <c r="AY41392" s="80"/>
      <c r="AZ41392" s="80"/>
      <c r="BA41392" s="80"/>
      <c r="BB41392" s="80"/>
    </row>
    <row r="41393" spans="9:54" x14ac:dyDescent="0.25">
      <c r="I41393" s="80"/>
      <c r="AX41393" s="80"/>
      <c r="AY41393" s="80"/>
      <c r="AZ41393" s="80"/>
      <c r="BA41393" s="80"/>
      <c r="BB41393" s="80"/>
    </row>
    <row r="41394" spans="9:54" x14ac:dyDescent="0.25">
      <c r="I41394" s="80"/>
      <c r="AX41394" s="80"/>
      <c r="AY41394" s="80"/>
      <c r="AZ41394" s="80"/>
      <c r="BA41394" s="80"/>
      <c r="BB41394" s="80"/>
    </row>
    <row r="41395" spans="9:54" x14ac:dyDescent="0.25">
      <c r="I41395" s="80"/>
      <c r="AX41395" s="80"/>
      <c r="AY41395" s="80"/>
      <c r="AZ41395" s="80"/>
      <c r="BA41395" s="80"/>
      <c r="BB41395" s="80"/>
    </row>
    <row r="41396" spans="9:54" x14ac:dyDescent="0.25">
      <c r="I41396" s="80"/>
      <c r="AX41396" s="80"/>
      <c r="AY41396" s="80"/>
      <c r="AZ41396" s="80"/>
      <c r="BA41396" s="80"/>
      <c r="BB41396" s="80"/>
    </row>
    <row r="41397" spans="9:54" x14ac:dyDescent="0.25">
      <c r="I41397" s="80"/>
      <c r="AX41397" s="80"/>
      <c r="AY41397" s="80"/>
      <c r="AZ41397" s="80"/>
      <c r="BA41397" s="80"/>
      <c r="BB41397" s="80"/>
    </row>
    <row r="41398" spans="9:54" x14ac:dyDescent="0.25">
      <c r="I41398" s="80"/>
      <c r="AX41398" s="80"/>
      <c r="AY41398" s="80"/>
      <c r="AZ41398" s="80"/>
      <c r="BA41398" s="80"/>
      <c r="BB41398" s="80"/>
    </row>
    <row r="41399" spans="9:54" x14ac:dyDescent="0.25">
      <c r="I41399" s="80"/>
      <c r="AX41399" s="80"/>
      <c r="AY41399" s="80"/>
      <c r="AZ41399" s="80"/>
      <c r="BA41399" s="80"/>
      <c r="BB41399" s="80"/>
    </row>
    <row r="41400" spans="9:54" x14ac:dyDescent="0.25">
      <c r="I41400" s="80"/>
      <c r="AX41400" s="80"/>
      <c r="AY41400" s="80"/>
      <c r="AZ41400" s="80"/>
      <c r="BA41400" s="80"/>
      <c r="BB41400" s="80"/>
    </row>
    <row r="41401" spans="9:54" x14ac:dyDescent="0.25">
      <c r="I41401" s="80"/>
      <c r="AX41401" s="80"/>
      <c r="AY41401" s="80"/>
      <c r="AZ41401" s="80"/>
      <c r="BA41401" s="80"/>
      <c r="BB41401" s="80"/>
    </row>
    <row r="41402" spans="9:54" x14ac:dyDescent="0.25">
      <c r="I41402" s="80"/>
      <c r="AX41402" s="80"/>
      <c r="AY41402" s="80"/>
      <c r="AZ41402" s="80"/>
      <c r="BA41402" s="80"/>
      <c r="BB41402" s="80"/>
    </row>
    <row r="41403" spans="9:54" x14ac:dyDescent="0.25">
      <c r="I41403" s="80"/>
      <c r="AX41403" s="80"/>
      <c r="AY41403" s="80"/>
      <c r="AZ41403" s="80"/>
      <c r="BA41403" s="80"/>
      <c r="BB41403" s="80"/>
    </row>
    <row r="41404" spans="9:54" x14ac:dyDescent="0.25">
      <c r="I41404" s="80"/>
      <c r="AX41404" s="80"/>
      <c r="AY41404" s="80"/>
      <c r="AZ41404" s="80"/>
      <c r="BA41404" s="80"/>
      <c r="BB41404" s="80"/>
    </row>
    <row r="41405" spans="9:54" x14ac:dyDescent="0.25">
      <c r="I41405" s="80"/>
      <c r="AX41405" s="80"/>
      <c r="AY41405" s="80"/>
      <c r="AZ41405" s="80"/>
      <c r="BA41405" s="80"/>
      <c r="BB41405" s="80"/>
    </row>
    <row r="41406" spans="9:54" x14ac:dyDescent="0.25">
      <c r="I41406" s="80"/>
      <c r="AX41406" s="80"/>
      <c r="AY41406" s="80"/>
      <c r="AZ41406" s="80"/>
      <c r="BA41406" s="80"/>
      <c r="BB41406" s="80"/>
    </row>
    <row r="41407" spans="9:54" x14ac:dyDescent="0.25">
      <c r="I41407" s="80"/>
      <c r="AX41407" s="80"/>
      <c r="AY41407" s="80"/>
      <c r="AZ41407" s="80"/>
      <c r="BA41407" s="80"/>
      <c r="BB41407" s="80"/>
    </row>
    <row r="41408" spans="9:54" x14ac:dyDescent="0.25">
      <c r="I41408" s="80"/>
      <c r="AX41408" s="80"/>
      <c r="AY41408" s="80"/>
      <c r="AZ41408" s="80"/>
      <c r="BA41408" s="80"/>
      <c r="BB41408" s="80"/>
    </row>
    <row r="41409" spans="9:54" x14ac:dyDescent="0.25">
      <c r="I41409" s="80"/>
      <c r="AX41409" s="80"/>
      <c r="AY41409" s="80"/>
      <c r="AZ41409" s="80"/>
      <c r="BA41409" s="80"/>
      <c r="BB41409" s="80"/>
    </row>
    <row r="41410" spans="9:54" x14ac:dyDescent="0.25">
      <c r="I41410" s="80"/>
      <c r="AX41410" s="80"/>
      <c r="AY41410" s="80"/>
      <c r="AZ41410" s="80"/>
      <c r="BA41410" s="80"/>
      <c r="BB41410" s="80"/>
    </row>
    <row r="41411" spans="9:54" x14ac:dyDescent="0.25">
      <c r="I41411" s="80"/>
      <c r="AX41411" s="80"/>
      <c r="AY41411" s="80"/>
      <c r="AZ41411" s="80"/>
      <c r="BA41411" s="80"/>
      <c r="BB41411" s="80"/>
    </row>
    <row r="41412" spans="9:54" x14ac:dyDescent="0.25">
      <c r="I41412" s="80"/>
      <c r="AX41412" s="80"/>
      <c r="AY41412" s="80"/>
      <c r="AZ41412" s="80"/>
      <c r="BA41412" s="80"/>
      <c r="BB41412" s="80"/>
    </row>
    <row r="41413" spans="9:54" x14ac:dyDescent="0.25">
      <c r="I41413" s="80"/>
      <c r="AX41413" s="80"/>
      <c r="AY41413" s="80"/>
      <c r="AZ41413" s="80"/>
      <c r="BA41413" s="80"/>
      <c r="BB41413" s="80"/>
    </row>
    <row r="41414" spans="9:54" x14ac:dyDescent="0.25">
      <c r="I41414" s="80"/>
      <c r="AX41414" s="80"/>
      <c r="AY41414" s="80"/>
      <c r="AZ41414" s="80"/>
      <c r="BA41414" s="80"/>
      <c r="BB41414" s="80"/>
    </row>
    <row r="41415" spans="9:54" x14ac:dyDescent="0.25">
      <c r="I41415" s="80"/>
      <c r="AX41415" s="80"/>
      <c r="AY41415" s="80"/>
      <c r="AZ41415" s="80"/>
      <c r="BA41415" s="80"/>
      <c r="BB41415" s="80"/>
    </row>
    <row r="41416" spans="9:54" x14ac:dyDescent="0.25">
      <c r="I41416" s="80"/>
      <c r="AX41416" s="80"/>
      <c r="AY41416" s="80"/>
      <c r="AZ41416" s="80"/>
      <c r="BA41416" s="80"/>
      <c r="BB41416" s="80"/>
    </row>
    <row r="41417" spans="9:54" x14ac:dyDescent="0.25">
      <c r="I41417" s="80"/>
      <c r="AX41417" s="80"/>
      <c r="AY41417" s="80"/>
      <c r="AZ41417" s="80"/>
      <c r="BA41417" s="80"/>
      <c r="BB41417" s="80"/>
    </row>
    <row r="41418" spans="9:54" x14ac:dyDescent="0.25">
      <c r="I41418" s="80"/>
      <c r="AX41418" s="80"/>
      <c r="AY41418" s="80"/>
      <c r="AZ41418" s="80"/>
      <c r="BA41418" s="80"/>
      <c r="BB41418" s="80"/>
    </row>
    <row r="41419" spans="9:54" x14ac:dyDescent="0.25">
      <c r="I41419" s="80"/>
      <c r="AX41419" s="80"/>
      <c r="AY41419" s="80"/>
      <c r="AZ41419" s="80"/>
      <c r="BA41419" s="80"/>
      <c r="BB41419" s="80"/>
    </row>
    <row r="41420" spans="9:54" x14ac:dyDescent="0.25">
      <c r="I41420" s="80"/>
      <c r="AX41420" s="80"/>
      <c r="AY41420" s="80"/>
      <c r="AZ41420" s="80"/>
      <c r="BA41420" s="80"/>
      <c r="BB41420" s="80"/>
    </row>
    <row r="41421" spans="9:54" x14ac:dyDescent="0.25">
      <c r="I41421" s="80"/>
      <c r="AX41421" s="80"/>
      <c r="AY41421" s="80"/>
      <c r="AZ41421" s="80"/>
      <c r="BA41421" s="80"/>
      <c r="BB41421" s="80"/>
    </row>
    <row r="41422" spans="9:54" x14ac:dyDescent="0.25">
      <c r="I41422" s="80"/>
      <c r="AX41422" s="80"/>
      <c r="AY41422" s="80"/>
      <c r="AZ41422" s="80"/>
      <c r="BA41422" s="80"/>
      <c r="BB41422" s="80"/>
    </row>
    <row r="41423" spans="9:54" x14ac:dyDescent="0.25">
      <c r="I41423" s="80"/>
      <c r="AX41423" s="80"/>
      <c r="AY41423" s="80"/>
      <c r="AZ41423" s="80"/>
      <c r="BA41423" s="80"/>
      <c r="BB41423" s="80"/>
    </row>
    <row r="41424" spans="9:54" x14ac:dyDescent="0.25">
      <c r="I41424" s="80"/>
      <c r="AX41424" s="80"/>
      <c r="AY41424" s="80"/>
      <c r="AZ41424" s="80"/>
      <c r="BA41424" s="80"/>
      <c r="BB41424" s="80"/>
    </row>
    <row r="41425" spans="9:54" x14ac:dyDescent="0.25">
      <c r="I41425" s="80"/>
      <c r="AX41425" s="80"/>
      <c r="AY41425" s="80"/>
      <c r="AZ41425" s="80"/>
      <c r="BA41425" s="80"/>
      <c r="BB41425" s="80"/>
    </row>
    <row r="41426" spans="9:54" x14ac:dyDescent="0.25">
      <c r="I41426" s="80"/>
      <c r="AX41426" s="80"/>
      <c r="AY41426" s="80"/>
      <c r="AZ41426" s="80"/>
      <c r="BA41426" s="80"/>
      <c r="BB41426" s="80"/>
    </row>
    <row r="41427" spans="9:54" x14ac:dyDescent="0.25">
      <c r="I41427" s="80"/>
      <c r="AX41427" s="80"/>
      <c r="AY41427" s="80"/>
      <c r="AZ41427" s="80"/>
      <c r="BA41427" s="80"/>
      <c r="BB41427" s="80"/>
    </row>
    <row r="41428" spans="9:54" x14ac:dyDescent="0.25">
      <c r="I41428" s="80"/>
      <c r="AX41428" s="80"/>
      <c r="AY41428" s="80"/>
      <c r="AZ41428" s="80"/>
      <c r="BA41428" s="80"/>
      <c r="BB41428" s="80"/>
    </row>
    <row r="41429" spans="9:54" x14ac:dyDescent="0.25">
      <c r="I41429" s="80"/>
      <c r="AX41429" s="80"/>
      <c r="AY41429" s="80"/>
      <c r="AZ41429" s="80"/>
      <c r="BA41429" s="80"/>
      <c r="BB41429" s="80"/>
    </row>
    <row r="41430" spans="9:54" x14ac:dyDescent="0.25">
      <c r="I41430" s="80"/>
      <c r="AX41430" s="80"/>
      <c r="AY41430" s="80"/>
      <c r="AZ41430" s="80"/>
      <c r="BA41430" s="80"/>
      <c r="BB41430" s="80"/>
    </row>
    <row r="41431" spans="9:54" x14ac:dyDescent="0.25">
      <c r="I41431" s="80"/>
      <c r="AX41431" s="80"/>
      <c r="AY41431" s="80"/>
      <c r="AZ41431" s="80"/>
      <c r="BA41431" s="80"/>
      <c r="BB41431" s="80"/>
    </row>
    <row r="41432" spans="9:54" x14ac:dyDescent="0.25">
      <c r="I41432" s="80"/>
      <c r="AX41432" s="80"/>
      <c r="AY41432" s="80"/>
      <c r="AZ41432" s="80"/>
      <c r="BA41432" s="80"/>
      <c r="BB41432" s="80"/>
    </row>
    <row r="41433" spans="9:54" x14ac:dyDescent="0.25">
      <c r="I41433" s="80"/>
      <c r="AX41433" s="80"/>
      <c r="AY41433" s="80"/>
      <c r="AZ41433" s="80"/>
      <c r="BA41433" s="80"/>
      <c r="BB41433" s="80"/>
    </row>
    <row r="41434" spans="9:54" x14ac:dyDescent="0.25">
      <c r="I41434" s="80"/>
      <c r="AX41434" s="80"/>
      <c r="AY41434" s="80"/>
      <c r="AZ41434" s="80"/>
      <c r="BA41434" s="80"/>
      <c r="BB41434" s="80"/>
    </row>
    <row r="41435" spans="9:54" x14ac:dyDescent="0.25">
      <c r="I41435" s="80"/>
      <c r="AX41435" s="80"/>
      <c r="AY41435" s="80"/>
      <c r="AZ41435" s="80"/>
      <c r="BA41435" s="80"/>
      <c r="BB41435" s="80"/>
    </row>
    <row r="41436" spans="9:54" x14ac:dyDescent="0.25">
      <c r="I41436" s="80"/>
      <c r="AX41436" s="80"/>
      <c r="AY41436" s="80"/>
      <c r="AZ41436" s="80"/>
      <c r="BA41436" s="80"/>
      <c r="BB41436" s="80"/>
    </row>
    <row r="41437" spans="9:54" x14ac:dyDescent="0.25">
      <c r="I41437" s="80"/>
      <c r="AX41437" s="80"/>
      <c r="AY41437" s="80"/>
      <c r="AZ41437" s="80"/>
      <c r="BA41437" s="80"/>
      <c r="BB41437" s="80"/>
    </row>
    <row r="41438" spans="9:54" x14ac:dyDescent="0.25">
      <c r="I41438" s="80"/>
      <c r="AX41438" s="80"/>
      <c r="AY41438" s="80"/>
      <c r="AZ41438" s="80"/>
      <c r="BA41438" s="80"/>
      <c r="BB41438" s="80"/>
    </row>
    <row r="41439" spans="9:54" x14ac:dyDescent="0.25">
      <c r="I41439" s="80"/>
      <c r="AX41439" s="80"/>
      <c r="AY41439" s="80"/>
      <c r="AZ41439" s="80"/>
      <c r="BA41439" s="80"/>
      <c r="BB41439" s="80"/>
    </row>
    <row r="41440" spans="9:54" x14ac:dyDescent="0.25">
      <c r="I41440" s="80"/>
      <c r="AX41440" s="80"/>
      <c r="AY41440" s="80"/>
      <c r="AZ41440" s="80"/>
      <c r="BA41440" s="80"/>
      <c r="BB41440" s="80"/>
    </row>
    <row r="41441" spans="9:54" x14ac:dyDescent="0.25">
      <c r="I41441" s="80"/>
      <c r="AX41441" s="80"/>
      <c r="AY41441" s="80"/>
      <c r="AZ41441" s="80"/>
      <c r="BA41441" s="80"/>
      <c r="BB41441" s="80"/>
    </row>
    <row r="41442" spans="9:54" x14ac:dyDescent="0.25">
      <c r="I41442" s="80"/>
      <c r="AX41442" s="80"/>
      <c r="AY41442" s="80"/>
      <c r="AZ41442" s="80"/>
      <c r="BA41442" s="80"/>
      <c r="BB41442" s="80"/>
    </row>
    <row r="41443" spans="9:54" x14ac:dyDescent="0.25">
      <c r="I41443" s="80"/>
      <c r="AX41443" s="80"/>
      <c r="AY41443" s="80"/>
      <c r="AZ41443" s="80"/>
      <c r="BA41443" s="80"/>
      <c r="BB41443" s="80"/>
    </row>
    <row r="41444" spans="9:54" x14ac:dyDescent="0.25">
      <c r="I41444" s="80"/>
      <c r="AX41444" s="80"/>
      <c r="AY41444" s="80"/>
      <c r="AZ41444" s="80"/>
      <c r="BA41444" s="80"/>
      <c r="BB41444" s="80"/>
    </row>
    <row r="41445" spans="9:54" x14ac:dyDescent="0.25">
      <c r="I41445" s="80"/>
      <c r="AX41445" s="80"/>
      <c r="AY41445" s="80"/>
      <c r="AZ41445" s="80"/>
      <c r="BA41445" s="80"/>
      <c r="BB41445" s="80"/>
    </row>
    <row r="41446" spans="9:54" x14ac:dyDescent="0.25">
      <c r="I41446" s="80"/>
      <c r="AX41446" s="80"/>
      <c r="AY41446" s="80"/>
      <c r="AZ41446" s="80"/>
      <c r="BA41446" s="80"/>
      <c r="BB41446" s="80"/>
    </row>
    <row r="41447" spans="9:54" x14ac:dyDescent="0.25">
      <c r="I41447" s="80"/>
      <c r="AX41447" s="80"/>
      <c r="AY41447" s="80"/>
      <c r="AZ41447" s="80"/>
      <c r="BA41447" s="80"/>
      <c r="BB41447" s="80"/>
    </row>
    <row r="41448" spans="9:54" x14ac:dyDescent="0.25">
      <c r="I41448" s="80"/>
      <c r="AX41448" s="80"/>
      <c r="AY41448" s="80"/>
      <c r="AZ41448" s="80"/>
      <c r="BA41448" s="80"/>
      <c r="BB41448" s="80"/>
    </row>
    <row r="41449" spans="9:54" x14ac:dyDescent="0.25">
      <c r="I41449" s="80"/>
      <c r="AX41449" s="80"/>
      <c r="AY41449" s="80"/>
      <c r="AZ41449" s="80"/>
      <c r="BA41449" s="80"/>
      <c r="BB41449" s="80"/>
    </row>
    <row r="41450" spans="9:54" x14ac:dyDescent="0.25">
      <c r="I41450" s="80"/>
      <c r="AX41450" s="80"/>
      <c r="AY41450" s="80"/>
      <c r="AZ41450" s="80"/>
      <c r="BA41450" s="80"/>
      <c r="BB41450" s="80"/>
    </row>
    <row r="41451" spans="9:54" x14ac:dyDescent="0.25">
      <c r="I41451" s="80"/>
      <c r="AX41451" s="80"/>
      <c r="AY41451" s="80"/>
      <c r="AZ41451" s="80"/>
      <c r="BA41451" s="80"/>
      <c r="BB41451" s="80"/>
    </row>
    <row r="41452" spans="9:54" x14ac:dyDescent="0.25">
      <c r="I41452" s="80"/>
      <c r="AX41452" s="80"/>
      <c r="AY41452" s="80"/>
      <c r="AZ41452" s="80"/>
      <c r="BA41452" s="80"/>
      <c r="BB41452" s="80"/>
    </row>
    <row r="41453" spans="9:54" x14ac:dyDescent="0.25">
      <c r="I41453" s="80"/>
      <c r="AX41453" s="80"/>
      <c r="AY41453" s="80"/>
      <c r="AZ41453" s="80"/>
      <c r="BA41453" s="80"/>
      <c r="BB41453" s="80"/>
    </row>
    <row r="41454" spans="9:54" x14ac:dyDescent="0.25">
      <c r="I41454" s="80"/>
      <c r="AX41454" s="80"/>
      <c r="AY41454" s="80"/>
      <c r="AZ41454" s="80"/>
      <c r="BA41454" s="80"/>
      <c r="BB41454" s="80"/>
    </row>
    <row r="41455" spans="9:54" x14ac:dyDescent="0.25">
      <c r="I41455" s="80"/>
      <c r="AX41455" s="80"/>
      <c r="AY41455" s="80"/>
      <c r="AZ41455" s="80"/>
      <c r="BA41455" s="80"/>
      <c r="BB41455" s="80"/>
    </row>
    <row r="41456" spans="9:54" x14ac:dyDescent="0.25">
      <c r="I41456" s="80"/>
      <c r="AX41456" s="80"/>
      <c r="AY41456" s="80"/>
      <c r="AZ41456" s="80"/>
      <c r="BA41456" s="80"/>
      <c r="BB41456" s="80"/>
    </row>
    <row r="41457" spans="9:54" x14ac:dyDescent="0.25">
      <c r="I41457" s="80"/>
      <c r="AX41457" s="80"/>
      <c r="AY41457" s="80"/>
      <c r="AZ41457" s="80"/>
      <c r="BA41457" s="80"/>
      <c r="BB41457" s="80"/>
    </row>
    <row r="41458" spans="9:54" x14ac:dyDescent="0.25">
      <c r="I41458" s="80"/>
      <c r="AX41458" s="80"/>
      <c r="AY41458" s="80"/>
      <c r="AZ41458" s="80"/>
      <c r="BA41458" s="80"/>
      <c r="BB41458" s="80"/>
    </row>
    <row r="41459" spans="9:54" x14ac:dyDescent="0.25">
      <c r="I41459" s="80"/>
      <c r="AX41459" s="80"/>
      <c r="AY41459" s="80"/>
      <c r="AZ41459" s="80"/>
      <c r="BA41459" s="80"/>
      <c r="BB41459" s="80"/>
    </row>
    <row r="41460" spans="9:54" x14ac:dyDescent="0.25">
      <c r="I41460" s="80"/>
      <c r="AX41460" s="80"/>
      <c r="AY41460" s="80"/>
      <c r="AZ41460" s="80"/>
      <c r="BA41460" s="80"/>
      <c r="BB41460" s="80"/>
    </row>
    <row r="41461" spans="9:54" x14ac:dyDescent="0.25">
      <c r="I41461" s="80"/>
      <c r="AX41461" s="80"/>
      <c r="AY41461" s="80"/>
      <c r="AZ41461" s="80"/>
      <c r="BA41461" s="80"/>
      <c r="BB41461" s="80"/>
    </row>
    <row r="41462" spans="9:54" x14ac:dyDescent="0.25">
      <c r="I41462" s="80"/>
      <c r="AX41462" s="80"/>
      <c r="AY41462" s="80"/>
      <c r="AZ41462" s="80"/>
      <c r="BA41462" s="80"/>
      <c r="BB41462" s="80"/>
    </row>
    <row r="41463" spans="9:54" x14ac:dyDescent="0.25">
      <c r="I41463" s="80"/>
      <c r="AX41463" s="80"/>
      <c r="AY41463" s="80"/>
      <c r="AZ41463" s="80"/>
      <c r="BA41463" s="80"/>
      <c r="BB41463" s="80"/>
    </row>
    <row r="41464" spans="9:54" x14ac:dyDescent="0.25">
      <c r="I41464" s="80"/>
      <c r="AX41464" s="80"/>
      <c r="AY41464" s="80"/>
      <c r="AZ41464" s="80"/>
      <c r="BA41464" s="80"/>
      <c r="BB41464" s="80"/>
    </row>
    <row r="41465" spans="9:54" x14ac:dyDescent="0.25">
      <c r="I41465" s="80"/>
      <c r="AX41465" s="80"/>
      <c r="AY41465" s="80"/>
      <c r="AZ41465" s="80"/>
      <c r="BA41465" s="80"/>
      <c r="BB41465" s="80"/>
    </row>
    <row r="41466" spans="9:54" x14ac:dyDescent="0.25">
      <c r="I41466" s="80"/>
      <c r="AX41466" s="80"/>
      <c r="AY41466" s="80"/>
      <c r="AZ41466" s="80"/>
      <c r="BA41466" s="80"/>
      <c r="BB41466" s="80"/>
    </row>
    <row r="41467" spans="9:54" x14ac:dyDescent="0.25">
      <c r="I41467" s="80"/>
      <c r="AX41467" s="80"/>
      <c r="AY41467" s="80"/>
      <c r="AZ41467" s="80"/>
      <c r="BA41467" s="80"/>
      <c r="BB41467" s="80"/>
    </row>
    <row r="41468" spans="9:54" x14ac:dyDescent="0.25">
      <c r="I41468" s="80"/>
      <c r="AX41468" s="80"/>
      <c r="AY41468" s="80"/>
      <c r="AZ41468" s="80"/>
      <c r="BA41468" s="80"/>
      <c r="BB41468" s="80"/>
    </row>
    <row r="41469" spans="9:54" x14ac:dyDescent="0.25">
      <c r="I41469" s="80"/>
      <c r="AX41469" s="80"/>
      <c r="AY41469" s="80"/>
      <c r="AZ41469" s="80"/>
      <c r="BA41469" s="80"/>
      <c r="BB41469" s="80"/>
    </row>
    <row r="41470" spans="9:54" x14ac:dyDescent="0.25">
      <c r="I41470" s="80"/>
      <c r="AX41470" s="80"/>
      <c r="AY41470" s="80"/>
      <c r="AZ41470" s="80"/>
      <c r="BA41470" s="80"/>
      <c r="BB41470" s="80"/>
    </row>
    <row r="41471" spans="9:54" x14ac:dyDescent="0.25">
      <c r="I41471" s="80"/>
      <c r="AX41471" s="80"/>
      <c r="AY41471" s="80"/>
      <c r="AZ41471" s="80"/>
      <c r="BA41471" s="80"/>
      <c r="BB41471" s="80"/>
    </row>
    <row r="41472" spans="9:54" x14ac:dyDescent="0.25">
      <c r="I41472" s="80"/>
      <c r="AX41472" s="80"/>
      <c r="AY41472" s="80"/>
      <c r="AZ41472" s="80"/>
      <c r="BA41472" s="80"/>
      <c r="BB41472" s="80"/>
    </row>
    <row r="41473" spans="9:54" x14ac:dyDescent="0.25">
      <c r="I41473" s="80"/>
      <c r="AX41473" s="80"/>
      <c r="AY41473" s="80"/>
      <c r="AZ41473" s="80"/>
      <c r="BA41473" s="80"/>
      <c r="BB41473" s="80"/>
    </row>
    <row r="41474" spans="9:54" x14ac:dyDescent="0.25">
      <c r="I41474" s="80"/>
      <c r="AX41474" s="80"/>
      <c r="AY41474" s="80"/>
      <c r="AZ41474" s="80"/>
      <c r="BA41474" s="80"/>
      <c r="BB41474" s="80"/>
    </row>
    <row r="41475" spans="9:54" x14ac:dyDescent="0.25">
      <c r="I41475" s="80"/>
      <c r="AX41475" s="80"/>
      <c r="AY41475" s="80"/>
      <c r="AZ41475" s="80"/>
      <c r="BA41475" s="80"/>
      <c r="BB41475" s="80"/>
    </row>
    <row r="41476" spans="9:54" x14ac:dyDescent="0.25">
      <c r="I41476" s="80"/>
      <c r="AX41476" s="80"/>
      <c r="AY41476" s="80"/>
      <c r="AZ41476" s="80"/>
      <c r="BA41476" s="80"/>
      <c r="BB41476" s="80"/>
    </row>
    <row r="41477" spans="9:54" x14ac:dyDescent="0.25">
      <c r="I41477" s="80"/>
      <c r="AX41477" s="80"/>
      <c r="AY41477" s="80"/>
      <c r="AZ41477" s="80"/>
      <c r="BA41477" s="80"/>
      <c r="BB41477" s="80"/>
    </row>
    <row r="41478" spans="9:54" x14ac:dyDescent="0.25">
      <c r="I41478" s="80"/>
      <c r="AX41478" s="80"/>
      <c r="AY41478" s="80"/>
      <c r="AZ41478" s="80"/>
      <c r="BA41478" s="80"/>
      <c r="BB41478" s="80"/>
    </row>
    <row r="41479" spans="9:54" x14ac:dyDescent="0.25">
      <c r="I41479" s="80"/>
      <c r="AX41479" s="80"/>
      <c r="AY41479" s="80"/>
      <c r="AZ41479" s="80"/>
      <c r="BA41479" s="80"/>
      <c r="BB41479" s="80"/>
    </row>
    <row r="41480" spans="9:54" x14ac:dyDescent="0.25">
      <c r="I41480" s="80"/>
      <c r="AX41480" s="80"/>
      <c r="AY41480" s="80"/>
      <c r="AZ41480" s="80"/>
      <c r="BA41480" s="80"/>
      <c r="BB41480" s="80"/>
    </row>
    <row r="41481" spans="9:54" x14ac:dyDescent="0.25">
      <c r="I41481" s="80"/>
      <c r="AX41481" s="80"/>
      <c r="AY41481" s="80"/>
      <c r="AZ41481" s="80"/>
      <c r="BA41481" s="80"/>
      <c r="BB41481" s="80"/>
    </row>
    <row r="41482" spans="9:54" x14ac:dyDescent="0.25">
      <c r="I41482" s="80"/>
      <c r="AX41482" s="80"/>
      <c r="AY41482" s="80"/>
      <c r="AZ41482" s="80"/>
      <c r="BA41482" s="80"/>
      <c r="BB41482" s="80"/>
    </row>
    <row r="41483" spans="9:54" x14ac:dyDescent="0.25">
      <c r="I41483" s="80"/>
      <c r="AX41483" s="80"/>
      <c r="AY41483" s="80"/>
      <c r="AZ41483" s="80"/>
      <c r="BA41483" s="80"/>
      <c r="BB41483" s="80"/>
    </row>
    <row r="41484" spans="9:54" x14ac:dyDescent="0.25">
      <c r="I41484" s="80"/>
      <c r="AX41484" s="80"/>
      <c r="AY41484" s="80"/>
      <c r="AZ41484" s="80"/>
      <c r="BA41484" s="80"/>
      <c r="BB41484" s="80"/>
    </row>
    <row r="41485" spans="9:54" x14ac:dyDescent="0.25">
      <c r="I41485" s="80"/>
      <c r="AX41485" s="80"/>
      <c r="AY41485" s="80"/>
      <c r="AZ41485" s="80"/>
      <c r="BA41485" s="80"/>
      <c r="BB41485" s="80"/>
    </row>
    <row r="41486" spans="9:54" x14ac:dyDescent="0.25">
      <c r="I41486" s="80"/>
      <c r="AX41486" s="80"/>
      <c r="AY41486" s="80"/>
      <c r="AZ41486" s="80"/>
      <c r="BA41486" s="80"/>
      <c r="BB41486" s="80"/>
    </row>
    <row r="41487" spans="9:54" x14ac:dyDescent="0.25">
      <c r="I41487" s="80"/>
      <c r="AX41487" s="80"/>
      <c r="AY41487" s="80"/>
      <c r="AZ41487" s="80"/>
      <c r="BA41487" s="80"/>
      <c r="BB41487" s="80"/>
    </row>
    <row r="41488" spans="9:54" x14ac:dyDescent="0.25">
      <c r="I41488" s="80"/>
      <c r="AX41488" s="80"/>
      <c r="AY41488" s="80"/>
      <c r="AZ41488" s="80"/>
      <c r="BA41488" s="80"/>
      <c r="BB41488" s="80"/>
    </row>
    <row r="41489" spans="9:54" x14ac:dyDescent="0.25">
      <c r="I41489" s="80"/>
      <c r="AX41489" s="80"/>
      <c r="AY41489" s="80"/>
      <c r="AZ41489" s="80"/>
      <c r="BA41489" s="80"/>
      <c r="BB41489" s="80"/>
    </row>
    <row r="41490" spans="9:54" x14ac:dyDescent="0.25">
      <c r="I41490" s="80"/>
      <c r="AX41490" s="80"/>
      <c r="AY41490" s="80"/>
      <c r="AZ41490" s="80"/>
      <c r="BA41490" s="80"/>
      <c r="BB41490" s="80"/>
    </row>
    <row r="41491" spans="9:54" x14ac:dyDescent="0.25">
      <c r="I41491" s="80"/>
      <c r="AX41491" s="80"/>
      <c r="AY41491" s="80"/>
      <c r="AZ41491" s="80"/>
      <c r="BA41491" s="80"/>
      <c r="BB41491" s="80"/>
    </row>
    <row r="41492" spans="9:54" x14ac:dyDescent="0.25">
      <c r="I41492" s="80"/>
      <c r="AX41492" s="80"/>
      <c r="AY41492" s="80"/>
      <c r="AZ41492" s="80"/>
      <c r="BA41492" s="80"/>
      <c r="BB41492" s="80"/>
    </row>
    <row r="41493" spans="9:54" x14ac:dyDescent="0.25">
      <c r="I41493" s="80"/>
      <c r="AX41493" s="80"/>
      <c r="AY41493" s="80"/>
      <c r="AZ41493" s="80"/>
      <c r="BA41493" s="80"/>
      <c r="BB41493" s="80"/>
    </row>
    <row r="41494" spans="9:54" x14ac:dyDescent="0.25">
      <c r="I41494" s="80"/>
      <c r="AX41494" s="80"/>
      <c r="AY41494" s="80"/>
      <c r="AZ41494" s="80"/>
      <c r="BA41494" s="80"/>
      <c r="BB41494" s="80"/>
    </row>
    <row r="41495" spans="9:54" x14ac:dyDescent="0.25">
      <c r="I41495" s="80"/>
      <c r="AX41495" s="80"/>
      <c r="AY41495" s="80"/>
      <c r="AZ41495" s="80"/>
      <c r="BA41495" s="80"/>
      <c r="BB41495" s="80"/>
    </row>
    <row r="41496" spans="9:54" x14ac:dyDescent="0.25">
      <c r="I41496" s="80"/>
      <c r="AX41496" s="80"/>
      <c r="AY41496" s="80"/>
      <c r="AZ41496" s="80"/>
      <c r="BA41496" s="80"/>
      <c r="BB41496" s="80"/>
    </row>
    <row r="41497" spans="9:54" x14ac:dyDescent="0.25">
      <c r="I41497" s="80"/>
      <c r="AX41497" s="80"/>
      <c r="AY41497" s="80"/>
      <c r="AZ41497" s="80"/>
      <c r="BA41497" s="80"/>
      <c r="BB41497" s="80"/>
    </row>
    <row r="41498" spans="9:54" x14ac:dyDescent="0.25">
      <c r="I41498" s="80"/>
      <c r="AX41498" s="80"/>
      <c r="AY41498" s="80"/>
      <c r="AZ41498" s="80"/>
      <c r="BA41498" s="80"/>
      <c r="BB41498" s="80"/>
    </row>
    <row r="41499" spans="9:54" x14ac:dyDescent="0.25">
      <c r="I41499" s="80"/>
      <c r="AX41499" s="80"/>
      <c r="AY41499" s="80"/>
      <c r="AZ41499" s="80"/>
      <c r="BA41499" s="80"/>
      <c r="BB41499" s="80"/>
    </row>
    <row r="41500" spans="9:54" x14ac:dyDescent="0.25">
      <c r="I41500" s="80"/>
      <c r="AX41500" s="80"/>
      <c r="AY41500" s="80"/>
      <c r="AZ41500" s="80"/>
      <c r="BA41500" s="80"/>
      <c r="BB41500" s="80"/>
    </row>
    <row r="41501" spans="9:54" x14ac:dyDescent="0.25">
      <c r="I41501" s="80"/>
      <c r="AX41501" s="80"/>
      <c r="AY41501" s="80"/>
      <c r="AZ41501" s="80"/>
      <c r="BA41501" s="80"/>
      <c r="BB41501" s="80"/>
    </row>
    <row r="41502" spans="9:54" x14ac:dyDescent="0.25">
      <c r="I41502" s="80"/>
      <c r="AX41502" s="80"/>
      <c r="AY41502" s="80"/>
      <c r="AZ41502" s="80"/>
      <c r="BA41502" s="80"/>
      <c r="BB41502" s="80"/>
    </row>
    <row r="41503" spans="9:54" x14ac:dyDescent="0.25">
      <c r="I41503" s="80"/>
      <c r="AX41503" s="80"/>
      <c r="AY41503" s="80"/>
      <c r="AZ41503" s="80"/>
      <c r="BA41503" s="80"/>
      <c r="BB41503" s="80"/>
    </row>
    <row r="41504" spans="9:54" x14ac:dyDescent="0.25">
      <c r="I41504" s="80"/>
      <c r="AX41504" s="80"/>
      <c r="AY41504" s="80"/>
      <c r="AZ41504" s="80"/>
      <c r="BA41504" s="80"/>
      <c r="BB41504" s="80"/>
    </row>
    <row r="41505" spans="9:54" x14ac:dyDescent="0.25">
      <c r="I41505" s="80"/>
      <c r="AX41505" s="80"/>
      <c r="AY41505" s="80"/>
      <c r="AZ41505" s="80"/>
      <c r="BA41505" s="80"/>
      <c r="BB41505" s="80"/>
    </row>
    <row r="41506" spans="9:54" x14ac:dyDescent="0.25">
      <c r="I41506" s="80"/>
      <c r="AX41506" s="80"/>
      <c r="AY41506" s="80"/>
      <c r="AZ41506" s="80"/>
      <c r="BA41506" s="80"/>
      <c r="BB41506" s="80"/>
    </row>
    <row r="41507" spans="9:54" x14ac:dyDescent="0.25">
      <c r="I41507" s="80"/>
      <c r="AX41507" s="80"/>
      <c r="AY41507" s="80"/>
      <c r="AZ41507" s="80"/>
      <c r="BA41507" s="80"/>
      <c r="BB41507" s="80"/>
    </row>
    <row r="41508" spans="9:54" x14ac:dyDescent="0.25">
      <c r="I41508" s="80"/>
      <c r="AX41508" s="80"/>
      <c r="AY41508" s="80"/>
      <c r="AZ41508" s="80"/>
      <c r="BA41508" s="80"/>
      <c r="BB41508" s="80"/>
    </row>
    <row r="41509" spans="9:54" x14ac:dyDescent="0.25">
      <c r="I41509" s="80"/>
      <c r="AX41509" s="80"/>
      <c r="AY41509" s="80"/>
      <c r="AZ41509" s="80"/>
      <c r="BA41509" s="80"/>
      <c r="BB41509" s="80"/>
    </row>
    <row r="41510" spans="9:54" x14ac:dyDescent="0.25">
      <c r="I41510" s="80"/>
      <c r="AX41510" s="80"/>
      <c r="AY41510" s="80"/>
      <c r="AZ41510" s="80"/>
      <c r="BA41510" s="80"/>
      <c r="BB41510" s="80"/>
    </row>
    <row r="41511" spans="9:54" x14ac:dyDescent="0.25">
      <c r="I41511" s="80"/>
      <c r="AX41511" s="80"/>
      <c r="AY41511" s="80"/>
      <c r="AZ41511" s="80"/>
      <c r="BA41511" s="80"/>
      <c r="BB41511" s="80"/>
    </row>
    <row r="41512" spans="9:54" x14ac:dyDescent="0.25">
      <c r="I41512" s="80"/>
      <c r="AX41512" s="80"/>
      <c r="AY41512" s="80"/>
      <c r="AZ41512" s="80"/>
      <c r="BA41512" s="80"/>
      <c r="BB41512" s="80"/>
    </row>
    <row r="41513" spans="9:54" x14ac:dyDescent="0.25">
      <c r="I41513" s="80"/>
      <c r="AX41513" s="80"/>
      <c r="AY41513" s="80"/>
      <c r="AZ41513" s="80"/>
      <c r="BA41513" s="80"/>
      <c r="BB41513" s="80"/>
    </row>
    <row r="41514" spans="9:54" x14ac:dyDescent="0.25">
      <c r="I41514" s="80"/>
      <c r="AX41514" s="80"/>
      <c r="AY41514" s="80"/>
      <c r="AZ41514" s="80"/>
      <c r="BA41514" s="80"/>
      <c r="BB41514" s="80"/>
    </row>
    <row r="41515" spans="9:54" x14ac:dyDescent="0.25">
      <c r="I41515" s="80"/>
      <c r="AX41515" s="80"/>
      <c r="AY41515" s="80"/>
      <c r="AZ41515" s="80"/>
      <c r="BA41515" s="80"/>
      <c r="BB41515" s="80"/>
    </row>
    <row r="41516" spans="9:54" x14ac:dyDescent="0.25">
      <c r="I41516" s="80"/>
      <c r="AX41516" s="80"/>
      <c r="AY41516" s="80"/>
      <c r="AZ41516" s="80"/>
      <c r="BA41516" s="80"/>
      <c r="BB41516" s="80"/>
    </row>
    <row r="41517" spans="9:54" x14ac:dyDescent="0.25">
      <c r="I41517" s="80"/>
      <c r="AX41517" s="80"/>
      <c r="AY41517" s="80"/>
      <c r="AZ41517" s="80"/>
      <c r="BA41517" s="80"/>
      <c r="BB41517" s="80"/>
    </row>
    <row r="41518" spans="9:54" x14ac:dyDescent="0.25">
      <c r="I41518" s="80"/>
      <c r="AX41518" s="80"/>
      <c r="AY41518" s="80"/>
      <c r="AZ41518" s="80"/>
      <c r="BA41518" s="80"/>
      <c r="BB41518" s="80"/>
    </row>
    <row r="41519" spans="9:54" x14ac:dyDescent="0.25">
      <c r="I41519" s="80"/>
      <c r="AX41519" s="80"/>
      <c r="AY41519" s="80"/>
      <c r="AZ41519" s="80"/>
      <c r="BA41519" s="80"/>
      <c r="BB41519" s="80"/>
    </row>
    <row r="41520" spans="9:54" x14ac:dyDescent="0.25">
      <c r="I41520" s="80"/>
      <c r="AX41520" s="80"/>
      <c r="AY41520" s="80"/>
      <c r="AZ41520" s="80"/>
      <c r="BA41520" s="80"/>
      <c r="BB41520" s="80"/>
    </row>
    <row r="41521" spans="9:54" x14ac:dyDescent="0.25">
      <c r="I41521" s="80"/>
      <c r="AX41521" s="80"/>
      <c r="AY41521" s="80"/>
      <c r="AZ41521" s="80"/>
      <c r="BA41521" s="80"/>
      <c r="BB41521" s="80"/>
    </row>
    <row r="41522" spans="9:54" x14ac:dyDescent="0.25">
      <c r="I41522" s="80"/>
      <c r="AX41522" s="80"/>
      <c r="AY41522" s="80"/>
      <c r="AZ41522" s="80"/>
      <c r="BA41522" s="80"/>
      <c r="BB41522" s="80"/>
    </row>
    <row r="41523" spans="9:54" x14ac:dyDescent="0.25">
      <c r="I41523" s="80"/>
      <c r="AX41523" s="80"/>
      <c r="AY41523" s="80"/>
      <c r="AZ41523" s="80"/>
      <c r="BA41523" s="80"/>
      <c r="BB41523" s="80"/>
    </row>
    <row r="41524" spans="9:54" x14ac:dyDescent="0.25">
      <c r="I41524" s="80"/>
      <c r="AX41524" s="80"/>
      <c r="AY41524" s="80"/>
      <c r="AZ41524" s="80"/>
      <c r="BA41524" s="80"/>
      <c r="BB41524" s="80"/>
    </row>
    <row r="41525" spans="9:54" x14ac:dyDescent="0.25">
      <c r="I41525" s="80"/>
      <c r="AX41525" s="80"/>
      <c r="AY41525" s="80"/>
      <c r="AZ41525" s="80"/>
      <c r="BA41525" s="80"/>
      <c r="BB41525" s="80"/>
    </row>
    <row r="41526" spans="9:54" x14ac:dyDescent="0.25">
      <c r="I41526" s="80"/>
      <c r="AX41526" s="80"/>
      <c r="AY41526" s="80"/>
      <c r="AZ41526" s="80"/>
      <c r="BA41526" s="80"/>
      <c r="BB41526" s="80"/>
    </row>
    <row r="41527" spans="9:54" x14ac:dyDescent="0.25">
      <c r="I41527" s="80"/>
      <c r="AX41527" s="80"/>
      <c r="AY41527" s="80"/>
      <c r="AZ41527" s="80"/>
      <c r="BA41527" s="80"/>
      <c r="BB41527" s="80"/>
    </row>
    <row r="41528" spans="9:54" x14ac:dyDescent="0.25">
      <c r="I41528" s="80"/>
      <c r="AX41528" s="80"/>
      <c r="AY41528" s="80"/>
      <c r="AZ41528" s="80"/>
      <c r="BA41528" s="80"/>
      <c r="BB41528" s="80"/>
    </row>
    <row r="41529" spans="9:54" x14ac:dyDescent="0.25">
      <c r="I41529" s="80"/>
      <c r="AX41529" s="80"/>
      <c r="AY41529" s="80"/>
      <c r="AZ41529" s="80"/>
      <c r="BA41529" s="80"/>
      <c r="BB41529" s="80"/>
    </row>
    <row r="41530" spans="9:54" x14ac:dyDescent="0.25">
      <c r="I41530" s="80"/>
      <c r="AX41530" s="80"/>
      <c r="AY41530" s="80"/>
      <c r="AZ41530" s="80"/>
      <c r="BA41530" s="80"/>
      <c r="BB41530" s="80"/>
    </row>
    <row r="41531" spans="9:54" x14ac:dyDescent="0.25">
      <c r="I41531" s="80"/>
      <c r="AX41531" s="80"/>
      <c r="AY41531" s="80"/>
      <c r="AZ41531" s="80"/>
      <c r="BA41531" s="80"/>
      <c r="BB41531" s="80"/>
    </row>
    <row r="41532" spans="9:54" x14ac:dyDescent="0.25">
      <c r="I41532" s="80"/>
      <c r="AX41532" s="80"/>
      <c r="AY41532" s="80"/>
      <c r="AZ41532" s="80"/>
      <c r="BA41532" s="80"/>
      <c r="BB41532" s="80"/>
    </row>
    <row r="41533" spans="9:54" x14ac:dyDescent="0.25">
      <c r="I41533" s="80"/>
      <c r="AX41533" s="80"/>
      <c r="AY41533" s="80"/>
      <c r="AZ41533" s="80"/>
      <c r="BA41533" s="80"/>
      <c r="BB41533" s="80"/>
    </row>
    <row r="41534" spans="9:54" x14ac:dyDescent="0.25">
      <c r="I41534" s="80"/>
      <c r="AX41534" s="80"/>
      <c r="AY41534" s="80"/>
      <c r="AZ41534" s="80"/>
      <c r="BA41534" s="80"/>
      <c r="BB41534" s="80"/>
    </row>
    <row r="41535" spans="9:54" x14ac:dyDescent="0.25">
      <c r="I41535" s="80"/>
      <c r="AX41535" s="80"/>
      <c r="AY41535" s="80"/>
      <c r="AZ41535" s="80"/>
      <c r="BA41535" s="80"/>
      <c r="BB41535" s="80"/>
    </row>
    <row r="41536" spans="9:54" x14ac:dyDescent="0.25">
      <c r="I41536" s="80"/>
      <c r="AX41536" s="80"/>
      <c r="AY41536" s="80"/>
      <c r="AZ41536" s="80"/>
      <c r="BA41536" s="80"/>
      <c r="BB41536" s="80"/>
    </row>
    <row r="41537" spans="9:54" x14ac:dyDescent="0.25">
      <c r="I41537" s="80"/>
      <c r="AX41537" s="80"/>
      <c r="AY41537" s="80"/>
      <c r="AZ41537" s="80"/>
      <c r="BA41537" s="80"/>
      <c r="BB41537" s="80"/>
    </row>
    <row r="41538" spans="9:54" x14ac:dyDescent="0.25">
      <c r="I41538" s="80"/>
      <c r="AX41538" s="80"/>
      <c r="AY41538" s="80"/>
      <c r="AZ41538" s="80"/>
      <c r="BA41538" s="80"/>
      <c r="BB41538" s="80"/>
    </row>
    <row r="41539" spans="9:54" x14ac:dyDescent="0.25">
      <c r="I41539" s="80"/>
      <c r="AX41539" s="80"/>
      <c r="AY41539" s="80"/>
      <c r="AZ41539" s="80"/>
      <c r="BA41539" s="80"/>
      <c r="BB41539" s="80"/>
    </row>
    <row r="41540" spans="9:54" x14ac:dyDescent="0.25">
      <c r="I41540" s="80"/>
      <c r="AX41540" s="80"/>
      <c r="AY41540" s="80"/>
      <c r="AZ41540" s="80"/>
      <c r="BA41540" s="80"/>
      <c r="BB41540" s="80"/>
    </row>
    <row r="41541" spans="9:54" x14ac:dyDescent="0.25">
      <c r="I41541" s="80"/>
      <c r="AX41541" s="80"/>
      <c r="AY41541" s="80"/>
      <c r="AZ41541" s="80"/>
      <c r="BA41541" s="80"/>
      <c r="BB41541" s="80"/>
    </row>
    <row r="41542" spans="9:54" x14ac:dyDescent="0.25">
      <c r="I41542" s="80"/>
      <c r="AX41542" s="80"/>
      <c r="AY41542" s="80"/>
      <c r="AZ41542" s="80"/>
      <c r="BA41542" s="80"/>
      <c r="BB41542" s="80"/>
    </row>
    <row r="41543" spans="9:54" x14ac:dyDescent="0.25">
      <c r="I41543" s="80"/>
      <c r="AX41543" s="80"/>
      <c r="AY41543" s="80"/>
      <c r="AZ41543" s="80"/>
      <c r="BA41543" s="80"/>
      <c r="BB41543" s="80"/>
    </row>
    <row r="41544" spans="9:54" x14ac:dyDescent="0.25">
      <c r="I41544" s="80"/>
      <c r="AX41544" s="80"/>
      <c r="AY41544" s="80"/>
      <c r="AZ41544" s="80"/>
      <c r="BA41544" s="80"/>
      <c r="BB41544" s="80"/>
    </row>
    <row r="41545" spans="9:54" x14ac:dyDescent="0.25">
      <c r="I41545" s="80"/>
      <c r="AX41545" s="80"/>
      <c r="AY41545" s="80"/>
      <c r="AZ41545" s="80"/>
      <c r="BA41545" s="80"/>
      <c r="BB41545" s="80"/>
    </row>
    <row r="41546" spans="9:54" x14ac:dyDescent="0.25">
      <c r="I41546" s="80"/>
      <c r="AX41546" s="80"/>
      <c r="AY41546" s="80"/>
      <c r="AZ41546" s="80"/>
      <c r="BA41546" s="80"/>
      <c r="BB41546" s="80"/>
    </row>
    <row r="41547" spans="9:54" x14ac:dyDescent="0.25">
      <c r="I41547" s="80"/>
      <c r="AX41547" s="80"/>
      <c r="AY41547" s="80"/>
      <c r="AZ41547" s="80"/>
      <c r="BA41547" s="80"/>
      <c r="BB41547" s="80"/>
    </row>
    <row r="41548" spans="9:54" x14ac:dyDescent="0.25">
      <c r="I41548" s="80"/>
      <c r="AX41548" s="80"/>
      <c r="AY41548" s="80"/>
      <c r="AZ41548" s="80"/>
      <c r="BA41548" s="80"/>
      <c r="BB41548" s="80"/>
    </row>
    <row r="41549" spans="9:54" x14ac:dyDescent="0.25">
      <c r="I41549" s="80"/>
      <c r="AX41549" s="80"/>
      <c r="AY41549" s="80"/>
      <c r="AZ41549" s="80"/>
      <c r="BA41549" s="80"/>
      <c r="BB41549" s="80"/>
    </row>
    <row r="41550" spans="9:54" x14ac:dyDescent="0.25">
      <c r="I41550" s="80"/>
      <c r="AX41550" s="80"/>
      <c r="AY41550" s="80"/>
      <c r="AZ41550" s="80"/>
      <c r="BA41550" s="80"/>
      <c r="BB41550" s="80"/>
    </row>
    <row r="41551" spans="9:54" x14ac:dyDescent="0.25">
      <c r="I41551" s="80"/>
      <c r="AX41551" s="80"/>
      <c r="AY41551" s="80"/>
      <c r="AZ41551" s="80"/>
      <c r="BA41551" s="80"/>
      <c r="BB41551" s="80"/>
    </row>
    <row r="41552" spans="9:54" x14ac:dyDescent="0.25">
      <c r="I41552" s="80"/>
      <c r="AX41552" s="80"/>
      <c r="AY41552" s="80"/>
      <c r="AZ41552" s="80"/>
      <c r="BA41552" s="80"/>
      <c r="BB41552" s="80"/>
    </row>
    <row r="41553" spans="9:54" x14ac:dyDescent="0.25">
      <c r="I41553" s="80"/>
      <c r="AX41553" s="80"/>
      <c r="AY41553" s="80"/>
      <c r="AZ41553" s="80"/>
      <c r="BA41553" s="80"/>
      <c r="BB41553" s="80"/>
    </row>
    <row r="41554" spans="9:54" x14ac:dyDescent="0.25">
      <c r="I41554" s="80"/>
      <c r="AX41554" s="80"/>
      <c r="AY41554" s="80"/>
      <c r="AZ41554" s="80"/>
      <c r="BA41554" s="80"/>
      <c r="BB41554" s="80"/>
    </row>
    <row r="41555" spans="9:54" x14ac:dyDescent="0.25">
      <c r="I41555" s="80"/>
      <c r="AX41555" s="80"/>
      <c r="AY41555" s="80"/>
      <c r="AZ41555" s="80"/>
      <c r="BA41555" s="80"/>
      <c r="BB41555" s="80"/>
    </row>
    <row r="41556" spans="9:54" x14ac:dyDescent="0.25">
      <c r="I41556" s="80"/>
      <c r="AX41556" s="80"/>
      <c r="AY41556" s="80"/>
      <c r="AZ41556" s="80"/>
      <c r="BA41556" s="80"/>
      <c r="BB41556" s="80"/>
    </row>
    <row r="41557" spans="9:54" x14ac:dyDescent="0.25">
      <c r="I41557" s="80"/>
      <c r="AX41557" s="80"/>
      <c r="AY41557" s="80"/>
      <c r="AZ41557" s="80"/>
      <c r="BA41557" s="80"/>
      <c r="BB41557" s="80"/>
    </row>
    <row r="41558" spans="9:54" x14ac:dyDescent="0.25">
      <c r="I41558" s="80"/>
      <c r="AX41558" s="80"/>
      <c r="AY41558" s="80"/>
      <c r="AZ41558" s="80"/>
      <c r="BA41558" s="80"/>
      <c r="BB41558" s="80"/>
    </row>
    <row r="41559" spans="9:54" x14ac:dyDescent="0.25">
      <c r="I41559" s="80"/>
      <c r="AX41559" s="80"/>
      <c r="AY41559" s="80"/>
      <c r="AZ41559" s="80"/>
      <c r="BA41559" s="80"/>
      <c r="BB41559" s="80"/>
    </row>
    <row r="41560" spans="9:54" x14ac:dyDescent="0.25">
      <c r="I41560" s="80"/>
      <c r="AX41560" s="80"/>
      <c r="AY41560" s="80"/>
      <c r="AZ41560" s="80"/>
      <c r="BA41560" s="80"/>
      <c r="BB41560" s="80"/>
    </row>
    <row r="41561" spans="9:54" x14ac:dyDescent="0.25">
      <c r="I41561" s="80"/>
      <c r="AX41561" s="80"/>
      <c r="AY41561" s="80"/>
      <c r="AZ41561" s="80"/>
      <c r="BA41561" s="80"/>
      <c r="BB41561" s="80"/>
    </row>
    <row r="41562" spans="9:54" x14ac:dyDescent="0.25">
      <c r="I41562" s="80"/>
      <c r="AX41562" s="80"/>
      <c r="AY41562" s="80"/>
      <c r="AZ41562" s="80"/>
      <c r="BA41562" s="80"/>
      <c r="BB41562" s="80"/>
    </row>
    <row r="41563" spans="9:54" x14ac:dyDescent="0.25">
      <c r="I41563" s="80"/>
      <c r="AX41563" s="80"/>
      <c r="AY41563" s="80"/>
      <c r="AZ41563" s="80"/>
      <c r="BA41563" s="80"/>
      <c r="BB41563" s="80"/>
    </row>
    <row r="41564" spans="9:54" x14ac:dyDescent="0.25">
      <c r="I41564" s="80"/>
      <c r="AX41564" s="80"/>
      <c r="AY41564" s="80"/>
      <c r="AZ41564" s="80"/>
      <c r="BA41564" s="80"/>
      <c r="BB41564" s="80"/>
    </row>
    <row r="41565" spans="9:54" x14ac:dyDescent="0.25">
      <c r="I41565" s="80"/>
      <c r="AX41565" s="80"/>
      <c r="AY41565" s="80"/>
      <c r="AZ41565" s="80"/>
      <c r="BA41565" s="80"/>
      <c r="BB41565" s="80"/>
    </row>
    <row r="41566" spans="9:54" x14ac:dyDescent="0.25">
      <c r="I41566" s="80"/>
      <c r="AX41566" s="80"/>
      <c r="AY41566" s="80"/>
      <c r="AZ41566" s="80"/>
      <c r="BA41566" s="80"/>
      <c r="BB41566" s="80"/>
    </row>
    <row r="41567" spans="9:54" x14ac:dyDescent="0.25">
      <c r="I41567" s="80"/>
      <c r="AX41567" s="80"/>
      <c r="AY41567" s="80"/>
      <c r="AZ41567" s="80"/>
      <c r="BA41567" s="80"/>
      <c r="BB41567" s="80"/>
    </row>
    <row r="41568" spans="9:54" x14ac:dyDescent="0.25">
      <c r="I41568" s="80"/>
      <c r="AX41568" s="80"/>
      <c r="AY41568" s="80"/>
      <c r="AZ41568" s="80"/>
      <c r="BA41568" s="80"/>
      <c r="BB41568" s="80"/>
    </row>
    <row r="41569" spans="9:54" x14ac:dyDescent="0.25">
      <c r="I41569" s="80"/>
      <c r="AX41569" s="80"/>
      <c r="AY41569" s="80"/>
      <c r="AZ41569" s="80"/>
      <c r="BA41569" s="80"/>
      <c r="BB41569" s="80"/>
    </row>
    <row r="41570" spans="9:54" x14ac:dyDescent="0.25">
      <c r="I41570" s="80"/>
      <c r="AX41570" s="80"/>
      <c r="AY41570" s="80"/>
      <c r="AZ41570" s="80"/>
      <c r="BA41570" s="80"/>
      <c r="BB41570" s="80"/>
    </row>
    <row r="41571" spans="9:54" x14ac:dyDescent="0.25">
      <c r="I41571" s="80"/>
      <c r="AX41571" s="80"/>
      <c r="AY41571" s="80"/>
      <c r="AZ41571" s="80"/>
      <c r="BA41571" s="80"/>
      <c r="BB41571" s="80"/>
    </row>
    <row r="41572" spans="9:54" x14ac:dyDescent="0.25">
      <c r="I41572" s="80"/>
      <c r="AX41572" s="80"/>
      <c r="AY41572" s="80"/>
      <c r="AZ41572" s="80"/>
      <c r="BA41572" s="80"/>
      <c r="BB41572" s="80"/>
    </row>
    <row r="41573" spans="9:54" x14ac:dyDescent="0.25">
      <c r="I41573" s="80"/>
      <c r="AX41573" s="80"/>
      <c r="AY41573" s="80"/>
      <c r="AZ41573" s="80"/>
      <c r="BA41573" s="80"/>
      <c r="BB41573" s="80"/>
    </row>
    <row r="41574" spans="9:54" x14ac:dyDescent="0.25">
      <c r="I41574" s="80"/>
      <c r="AX41574" s="80"/>
      <c r="AY41574" s="80"/>
      <c r="AZ41574" s="80"/>
      <c r="BA41574" s="80"/>
      <c r="BB41574" s="80"/>
    </row>
    <row r="41575" spans="9:54" x14ac:dyDescent="0.25">
      <c r="I41575" s="80"/>
      <c r="AX41575" s="80"/>
      <c r="AY41575" s="80"/>
      <c r="AZ41575" s="80"/>
      <c r="BA41575" s="80"/>
      <c r="BB41575" s="80"/>
    </row>
    <row r="41576" spans="9:54" x14ac:dyDescent="0.25">
      <c r="I41576" s="80"/>
      <c r="AX41576" s="80"/>
      <c r="AY41576" s="80"/>
      <c r="AZ41576" s="80"/>
      <c r="BA41576" s="80"/>
      <c r="BB41576" s="80"/>
    </row>
    <row r="41577" spans="9:54" x14ac:dyDescent="0.25">
      <c r="I41577" s="80"/>
      <c r="AX41577" s="80"/>
      <c r="AY41577" s="80"/>
      <c r="AZ41577" s="80"/>
      <c r="BA41577" s="80"/>
      <c r="BB41577" s="80"/>
    </row>
    <row r="41578" spans="9:54" x14ac:dyDescent="0.25">
      <c r="I41578" s="80"/>
      <c r="AX41578" s="80"/>
      <c r="AY41578" s="80"/>
      <c r="AZ41578" s="80"/>
      <c r="BA41578" s="80"/>
      <c r="BB41578" s="80"/>
    </row>
    <row r="41579" spans="9:54" x14ac:dyDescent="0.25">
      <c r="I41579" s="80"/>
      <c r="AX41579" s="80"/>
      <c r="AY41579" s="80"/>
      <c r="AZ41579" s="80"/>
      <c r="BA41579" s="80"/>
      <c r="BB41579" s="80"/>
    </row>
    <row r="41580" spans="9:54" x14ac:dyDescent="0.25">
      <c r="I41580" s="80"/>
      <c r="AX41580" s="80"/>
      <c r="AY41580" s="80"/>
      <c r="AZ41580" s="80"/>
      <c r="BA41580" s="80"/>
      <c r="BB41580" s="80"/>
    </row>
    <row r="41581" spans="9:54" x14ac:dyDescent="0.25">
      <c r="I41581" s="80"/>
      <c r="AX41581" s="80"/>
      <c r="AY41581" s="80"/>
      <c r="AZ41581" s="80"/>
      <c r="BA41581" s="80"/>
      <c r="BB41581" s="80"/>
    </row>
    <row r="41582" spans="9:54" x14ac:dyDescent="0.25">
      <c r="I41582" s="80"/>
      <c r="AX41582" s="80"/>
      <c r="AY41582" s="80"/>
      <c r="AZ41582" s="80"/>
      <c r="BA41582" s="80"/>
      <c r="BB41582" s="80"/>
    </row>
    <row r="41583" spans="9:54" x14ac:dyDescent="0.25">
      <c r="I41583" s="80"/>
      <c r="AX41583" s="80"/>
      <c r="AY41583" s="80"/>
      <c r="AZ41583" s="80"/>
      <c r="BA41583" s="80"/>
      <c r="BB41583" s="80"/>
    </row>
    <row r="41584" spans="9:54" x14ac:dyDescent="0.25">
      <c r="I41584" s="80"/>
      <c r="AX41584" s="80"/>
      <c r="AY41584" s="80"/>
      <c r="AZ41584" s="80"/>
      <c r="BA41584" s="80"/>
      <c r="BB41584" s="80"/>
    </row>
    <row r="41585" spans="9:54" x14ac:dyDescent="0.25">
      <c r="I41585" s="80"/>
      <c r="AX41585" s="80"/>
      <c r="AY41585" s="80"/>
      <c r="AZ41585" s="80"/>
      <c r="BA41585" s="80"/>
      <c r="BB41585" s="80"/>
    </row>
    <row r="41586" spans="9:54" x14ac:dyDescent="0.25">
      <c r="I41586" s="80"/>
      <c r="AX41586" s="80"/>
      <c r="AY41586" s="80"/>
      <c r="AZ41586" s="80"/>
      <c r="BA41586" s="80"/>
      <c r="BB41586" s="80"/>
    </row>
    <row r="41587" spans="9:54" x14ac:dyDescent="0.25">
      <c r="I41587" s="80"/>
      <c r="AX41587" s="80"/>
      <c r="AY41587" s="80"/>
      <c r="AZ41587" s="80"/>
      <c r="BA41587" s="80"/>
      <c r="BB41587" s="80"/>
    </row>
    <row r="41588" spans="9:54" x14ac:dyDescent="0.25">
      <c r="I41588" s="80"/>
      <c r="AX41588" s="80"/>
      <c r="AY41588" s="80"/>
      <c r="AZ41588" s="80"/>
      <c r="BA41588" s="80"/>
      <c r="BB41588" s="80"/>
    </row>
    <row r="41589" spans="9:54" x14ac:dyDescent="0.25">
      <c r="I41589" s="80"/>
      <c r="AX41589" s="80"/>
      <c r="AY41589" s="80"/>
      <c r="AZ41589" s="80"/>
      <c r="BA41589" s="80"/>
      <c r="BB41589" s="80"/>
    </row>
    <row r="41590" spans="9:54" x14ac:dyDescent="0.25">
      <c r="I41590" s="80"/>
      <c r="AX41590" s="80"/>
      <c r="AY41590" s="80"/>
      <c r="AZ41590" s="80"/>
      <c r="BA41590" s="80"/>
      <c r="BB41590" s="80"/>
    </row>
    <row r="41591" spans="9:54" x14ac:dyDescent="0.25">
      <c r="I41591" s="80"/>
      <c r="AX41591" s="80"/>
      <c r="AY41591" s="80"/>
      <c r="AZ41591" s="80"/>
      <c r="BA41591" s="80"/>
      <c r="BB41591" s="80"/>
    </row>
    <row r="41592" spans="9:54" x14ac:dyDescent="0.25">
      <c r="I41592" s="80"/>
      <c r="AX41592" s="80"/>
      <c r="AY41592" s="80"/>
      <c r="AZ41592" s="80"/>
      <c r="BA41592" s="80"/>
      <c r="BB41592" s="80"/>
    </row>
    <row r="41593" spans="9:54" x14ac:dyDescent="0.25">
      <c r="I41593" s="80"/>
      <c r="AX41593" s="80"/>
      <c r="AY41593" s="80"/>
      <c r="AZ41593" s="80"/>
      <c r="BA41593" s="80"/>
      <c r="BB41593" s="80"/>
    </row>
    <row r="41594" spans="9:54" x14ac:dyDescent="0.25">
      <c r="I41594" s="80"/>
      <c r="AX41594" s="80"/>
      <c r="AY41594" s="80"/>
      <c r="AZ41594" s="80"/>
      <c r="BA41594" s="80"/>
      <c r="BB41594" s="80"/>
    </row>
    <row r="41595" spans="9:54" x14ac:dyDescent="0.25">
      <c r="I41595" s="80"/>
      <c r="AX41595" s="80"/>
      <c r="AY41595" s="80"/>
      <c r="AZ41595" s="80"/>
      <c r="BA41595" s="80"/>
      <c r="BB41595" s="80"/>
    </row>
    <row r="41596" spans="9:54" x14ac:dyDescent="0.25">
      <c r="I41596" s="80"/>
      <c r="AX41596" s="80"/>
      <c r="AY41596" s="80"/>
      <c r="AZ41596" s="80"/>
      <c r="BA41596" s="80"/>
      <c r="BB41596" s="80"/>
    </row>
    <row r="41597" spans="9:54" x14ac:dyDescent="0.25">
      <c r="I41597" s="80"/>
      <c r="AX41597" s="80"/>
      <c r="AY41597" s="80"/>
      <c r="AZ41597" s="80"/>
      <c r="BA41597" s="80"/>
      <c r="BB41597" s="80"/>
    </row>
    <row r="41598" spans="9:54" x14ac:dyDescent="0.25">
      <c r="I41598" s="80"/>
      <c r="AX41598" s="80"/>
      <c r="AY41598" s="80"/>
      <c r="AZ41598" s="80"/>
      <c r="BA41598" s="80"/>
      <c r="BB41598" s="80"/>
    </row>
    <row r="41599" spans="9:54" x14ac:dyDescent="0.25">
      <c r="I41599" s="80"/>
      <c r="AX41599" s="80"/>
      <c r="AY41599" s="80"/>
      <c r="AZ41599" s="80"/>
      <c r="BA41599" s="80"/>
      <c r="BB41599" s="80"/>
    </row>
    <row r="41600" spans="9:54" x14ac:dyDescent="0.25">
      <c r="I41600" s="80"/>
      <c r="AX41600" s="80"/>
      <c r="AY41600" s="80"/>
      <c r="AZ41600" s="80"/>
      <c r="BA41600" s="80"/>
      <c r="BB41600" s="80"/>
    </row>
    <row r="41601" spans="9:54" x14ac:dyDescent="0.25">
      <c r="I41601" s="80"/>
      <c r="AX41601" s="80"/>
      <c r="AY41601" s="80"/>
      <c r="AZ41601" s="80"/>
      <c r="BA41601" s="80"/>
      <c r="BB41601" s="80"/>
    </row>
    <row r="41602" spans="9:54" x14ac:dyDescent="0.25">
      <c r="I41602" s="80"/>
      <c r="AX41602" s="80"/>
      <c r="AY41602" s="80"/>
      <c r="AZ41602" s="80"/>
      <c r="BA41602" s="80"/>
      <c r="BB41602" s="80"/>
    </row>
    <row r="41603" spans="9:54" x14ac:dyDescent="0.25">
      <c r="I41603" s="80"/>
      <c r="AX41603" s="80"/>
      <c r="AY41603" s="80"/>
      <c r="AZ41603" s="80"/>
      <c r="BA41603" s="80"/>
      <c r="BB41603" s="80"/>
    </row>
    <row r="41604" spans="9:54" x14ac:dyDescent="0.25">
      <c r="I41604" s="80"/>
      <c r="AX41604" s="80"/>
      <c r="AY41604" s="80"/>
      <c r="AZ41604" s="80"/>
      <c r="BA41604" s="80"/>
      <c r="BB41604" s="80"/>
    </row>
    <row r="41605" spans="9:54" x14ac:dyDescent="0.25">
      <c r="I41605" s="80"/>
      <c r="AX41605" s="80"/>
      <c r="AY41605" s="80"/>
      <c r="AZ41605" s="80"/>
      <c r="BA41605" s="80"/>
      <c r="BB41605" s="80"/>
    </row>
    <row r="41606" spans="9:54" x14ac:dyDescent="0.25">
      <c r="I41606" s="80"/>
      <c r="AX41606" s="80"/>
      <c r="AY41606" s="80"/>
      <c r="AZ41606" s="80"/>
      <c r="BA41606" s="80"/>
      <c r="BB41606" s="80"/>
    </row>
    <row r="41607" spans="9:54" x14ac:dyDescent="0.25">
      <c r="I41607" s="80"/>
      <c r="AX41607" s="80"/>
      <c r="AY41607" s="80"/>
      <c r="AZ41607" s="80"/>
      <c r="BA41607" s="80"/>
      <c r="BB41607" s="80"/>
    </row>
    <row r="41608" spans="9:54" x14ac:dyDescent="0.25">
      <c r="I41608" s="80"/>
      <c r="AX41608" s="80"/>
      <c r="AY41608" s="80"/>
      <c r="AZ41608" s="80"/>
      <c r="BA41608" s="80"/>
      <c r="BB41608" s="80"/>
    </row>
    <row r="41609" spans="9:54" x14ac:dyDescent="0.25">
      <c r="I41609" s="80"/>
      <c r="AX41609" s="80"/>
      <c r="AY41609" s="80"/>
      <c r="AZ41609" s="80"/>
      <c r="BA41609" s="80"/>
      <c r="BB41609" s="80"/>
    </row>
    <row r="41610" spans="9:54" x14ac:dyDescent="0.25">
      <c r="I41610" s="80"/>
      <c r="AX41610" s="80"/>
      <c r="AY41610" s="80"/>
      <c r="AZ41610" s="80"/>
      <c r="BA41610" s="80"/>
      <c r="BB41610" s="80"/>
    </row>
    <row r="41611" spans="9:54" x14ac:dyDescent="0.25">
      <c r="I41611" s="80"/>
      <c r="AX41611" s="80"/>
      <c r="AY41611" s="80"/>
      <c r="AZ41611" s="80"/>
      <c r="BA41611" s="80"/>
      <c r="BB41611" s="80"/>
    </row>
    <row r="41612" spans="9:54" x14ac:dyDescent="0.25">
      <c r="I41612" s="80"/>
      <c r="AX41612" s="80"/>
      <c r="AY41612" s="80"/>
      <c r="AZ41612" s="80"/>
      <c r="BA41612" s="80"/>
      <c r="BB41612" s="80"/>
    </row>
    <row r="41613" spans="9:54" x14ac:dyDescent="0.25">
      <c r="I41613" s="80"/>
      <c r="AX41613" s="80"/>
      <c r="AY41613" s="80"/>
      <c r="AZ41613" s="80"/>
      <c r="BA41613" s="80"/>
      <c r="BB41613" s="80"/>
    </row>
    <row r="41614" spans="9:54" x14ac:dyDescent="0.25">
      <c r="I41614" s="80"/>
      <c r="AX41614" s="80"/>
      <c r="AY41614" s="80"/>
      <c r="AZ41614" s="80"/>
      <c r="BA41614" s="80"/>
      <c r="BB41614" s="80"/>
    </row>
    <row r="41615" spans="9:54" x14ac:dyDescent="0.25">
      <c r="I41615" s="80"/>
      <c r="AX41615" s="80"/>
      <c r="AY41615" s="80"/>
      <c r="AZ41615" s="80"/>
      <c r="BA41615" s="80"/>
      <c r="BB41615" s="80"/>
    </row>
    <row r="41616" spans="9:54" x14ac:dyDescent="0.25">
      <c r="I41616" s="80"/>
      <c r="AX41616" s="80"/>
      <c r="AY41616" s="80"/>
      <c r="AZ41616" s="80"/>
      <c r="BA41616" s="80"/>
      <c r="BB41616" s="80"/>
    </row>
    <row r="41617" spans="9:54" x14ac:dyDescent="0.25">
      <c r="I41617" s="80"/>
      <c r="AX41617" s="80"/>
      <c r="AY41617" s="80"/>
      <c r="AZ41617" s="80"/>
      <c r="BA41617" s="80"/>
      <c r="BB41617" s="80"/>
    </row>
    <row r="41618" spans="9:54" x14ac:dyDescent="0.25">
      <c r="I41618" s="80"/>
      <c r="AX41618" s="80"/>
      <c r="AY41618" s="80"/>
      <c r="AZ41618" s="80"/>
      <c r="BA41618" s="80"/>
      <c r="BB41618" s="80"/>
    </row>
    <row r="41619" spans="9:54" x14ac:dyDescent="0.25">
      <c r="I41619" s="80"/>
      <c r="AX41619" s="80"/>
      <c r="AY41619" s="80"/>
      <c r="AZ41619" s="80"/>
      <c r="BA41619" s="80"/>
      <c r="BB41619" s="80"/>
    </row>
    <row r="41620" spans="9:54" x14ac:dyDescent="0.25">
      <c r="I41620" s="80"/>
      <c r="AX41620" s="80"/>
      <c r="AY41620" s="80"/>
      <c r="AZ41620" s="80"/>
      <c r="BA41620" s="80"/>
      <c r="BB41620" s="80"/>
    </row>
    <row r="41621" spans="9:54" x14ac:dyDescent="0.25">
      <c r="I41621" s="80"/>
      <c r="AX41621" s="80"/>
      <c r="AY41621" s="80"/>
      <c r="AZ41621" s="80"/>
      <c r="BA41621" s="80"/>
      <c r="BB41621" s="80"/>
    </row>
    <row r="41622" spans="9:54" x14ac:dyDescent="0.25">
      <c r="I41622" s="80"/>
      <c r="AX41622" s="80"/>
      <c r="AY41622" s="80"/>
      <c r="AZ41622" s="80"/>
      <c r="BA41622" s="80"/>
      <c r="BB41622" s="80"/>
    </row>
    <row r="41623" spans="9:54" x14ac:dyDescent="0.25">
      <c r="I41623" s="80"/>
      <c r="AX41623" s="80"/>
      <c r="AY41623" s="80"/>
      <c r="AZ41623" s="80"/>
      <c r="BA41623" s="80"/>
      <c r="BB41623" s="80"/>
    </row>
    <row r="41624" spans="9:54" x14ac:dyDescent="0.25">
      <c r="I41624" s="80"/>
      <c r="AX41624" s="80"/>
      <c r="AY41624" s="80"/>
      <c r="AZ41624" s="80"/>
      <c r="BA41624" s="80"/>
      <c r="BB41624" s="80"/>
    </row>
    <row r="41625" spans="9:54" x14ac:dyDescent="0.25">
      <c r="I41625" s="80"/>
      <c r="AX41625" s="80"/>
      <c r="AY41625" s="80"/>
      <c r="AZ41625" s="80"/>
      <c r="BA41625" s="80"/>
      <c r="BB41625" s="80"/>
    </row>
    <row r="41626" spans="9:54" x14ac:dyDescent="0.25">
      <c r="I41626" s="80"/>
      <c r="AX41626" s="80"/>
      <c r="AY41626" s="80"/>
      <c r="AZ41626" s="80"/>
      <c r="BA41626" s="80"/>
      <c r="BB41626" s="80"/>
    </row>
    <row r="41627" spans="9:54" x14ac:dyDescent="0.25">
      <c r="I41627" s="80"/>
      <c r="AX41627" s="80"/>
      <c r="AY41627" s="80"/>
      <c r="AZ41627" s="80"/>
      <c r="BA41627" s="80"/>
      <c r="BB41627" s="80"/>
    </row>
    <row r="41628" spans="9:54" x14ac:dyDescent="0.25">
      <c r="I41628" s="80"/>
      <c r="AX41628" s="80"/>
      <c r="AY41628" s="80"/>
      <c r="AZ41628" s="80"/>
      <c r="BA41628" s="80"/>
      <c r="BB41628" s="80"/>
    </row>
    <row r="41629" spans="9:54" x14ac:dyDescent="0.25">
      <c r="I41629" s="80"/>
      <c r="AX41629" s="80"/>
      <c r="AY41629" s="80"/>
      <c r="AZ41629" s="80"/>
      <c r="BA41629" s="80"/>
      <c r="BB41629" s="80"/>
    </row>
    <row r="41630" spans="9:54" x14ac:dyDescent="0.25">
      <c r="I41630" s="80"/>
      <c r="AX41630" s="80"/>
      <c r="AY41630" s="80"/>
      <c r="AZ41630" s="80"/>
      <c r="BA41630" s="80"/>
      <c r="BB41630" s="80"/>
    </row>
    <row r="41631" spans="9:54" x14ac:dyDescent="0.25">
      <c r="I41631" s="80"/>
      <c r="AX41631" s="80"/>
      <c r="AY41631" s="80"/>
      <c r="AZ41631" s="80"/>
      <c r="BA41631" s="80"/>
      <c r="BB41631" s="80"/>
    </row>
    <row r="41632" spans="9:54" x14ac:dyDescent="0.25">
      <c r="I41632" s="80"/>
      <c r="AX41632" s="80"/>
      <c r="AY41632" s="80"/>
      <c r="AZ41632" s="80"/>
      <c r="BA41632" s="80"/>
      <c r="BB41632" s="80"/>
    </row>
    <row r="41633" spans="9:54" x14ac:dyDescent="0.25">
      <c r="I41633" s="80"/>
      <c r="AX41633" s="80"/>
      <c r="AY41633" s="80"/>
      <c r="AZ41633" s="80"/>
      <c r="BA41633" s="80"/>
      <c r="BB41633" s="80"/>
    </row>
    <row r="41634" spans="9:54" x14ac:dyDescent="0.25">
      <c r="I41634" s="80"/>
      <c r="AX41634" s="80"/>
      <c r="AY41634" s="80"/>
      <c r="AZ41634" s="80"/>
      <c r="BA41634" s="80"/>
      <c r="BB41634" s="80"/>
    </row>
    <row r="41635" spans="9:54" x14ac:dyDescent="0.25">
      <c r="I41635" s="80"/>
      <c r="AX41635" s="80"/>
      <c r="AY41635" s="80"/>
      <c r="AZ41635" s="80"/>
      <c r="BA41635" s="80"/>
      <c r="BB41635" s="80"/>
    </row>
    <row r="41636" spans="9:54" x14ac:dyDescent="0.25">
      <c r="I41636" s="80"/>
      <c r="AX41636" s="80"/>
      <c r="AY41636" s="80"/>
      <c r="AZ41636" s="80"/>
      <c r="BA41636" s="80"/>
      <c r="BB41636" s="80"/>
    </row>
    <row r="41637" spans="9:54" x14ac:dyDescent="0.25">
      <c r="I41637" s="80"/>
      <c r="AX41637" s="80"/>
      <c r="AY41637" s="80"/>
      <c r="AZ41637" s="80"/>
      <c r="BA41637" s="80"/>
      <c r="BB41637" s="80"/>
    </row>
    <row r="41638" spans="9:54" x14ac:dyDescent="0.25">
      <c r="I41638" s="80"/>
      <c r="AX41638" s="80"/>
      <c r="AY41638" s="80"/>
      <c r="AZ41638" s="80"/>
      <c r="BA41638" s="80"/>
      <c r="BB41638" s="80"/>
    </row>
    <row r="41639" spans="9:54" x14ac:dyDescent="0.25">
      <c r="I41639" s="80"/>
      <c r="AX41639" s="80"/>
      <c r="AY41639" s="80"/>
      <c r="AZ41639" s="80"/>
      <c r="BA41639" s="80"/>
      <c r="BB41639" s="80"/>
    </row>
    <row r="41640" spans="9:54" x14ac:dyDescent="0.25">
      <c r="I41640" s="80"/>
      <c r="AX41640" s="80"/>
      <c r="AY41640" s="80"/>
      <c r="AZ41640" s="80"/>
      <c r="BA41640" s="80"/>
      <c r="BB41640" s="80"/>
    </row>
    <row r="41641" spans="9:54" x14ac:dyDescent="0.25">
      <c r="I41641" s="80"/>
      <c r="AX41641" s="80"/>
      <c r="AY41641" s="80"/>
      <c r="AZ41641" s="80"/>
      <c r="BA41641" s="80"/>
      <c r="BB41641" s="80"/>
    </row>
    <row r="41642" spans="9:54" x14ac:dyDescent="0.25">
      <c r="I41642" s="80"/>
      <c r="AX41642" s="80"/>
      <c r="AY41642" s="80"/>
      <c r="AZ41642" s="80"/>
      <c r="BA41642" s="80"/>
      <c r="BB41642" s="80"/>
    </row>
    <row r="41643" spans="9:54" x14ac:dyDescent="0.25">
      <c r="I41643" s="80"/>
      <c r="AX41643" s="80"/>
      <c r="AY41643" s="80"/>
      <c r="AZ41643" s="80"/>
      <c r="BA41643" s="80"/>
      <c r="BB41643" s="80"/>
    </row>
    <row r="41644" spans="9:54" x14ac:dyDescent="0.25">
      <c r="I41644" s="80"/>
      <c r="AX41644" s="80"/>
      <c r="AY41644" s="80"/>
      <c r="AZ41644" s="80"/>
      <c r="BA41644" s="80"/>
      <c r="BB41644" s="80"/>
    </row>
    <row r="41645" spans="9:54" x14ac:dyDescent="0.25">
      <c r="I41645" s="80"/>
      <c r="AX41645" s="80"/>
      <c r="AY41645" s="80"/>
      <c r="AZ41645" s="80"/>
      <c r="BA41645" s="80"/>
      <c r="BB41645" s="80"/>
    </row>
    <row r="41646" spans="9:54" x14ac:dyDescent="0.25">
      <c r="I41646" s="80"/>
      <c r="AX41646" s="80"/>
      <c r="AY41646" s="80"/>
      <c r="AZ41646" s="80"/>
      <c r="BA41646" s="80"/>
      <c r="BB41646" s="80"/>
    </row>
    <row r="41647" spans="9:54" x14ac:dyDescent="0.25">
      <c r="I41647" s="80"/>
      <c r="AX41647" s="80"/>
      <c r="AY41647" s="80"/>
      <c r="AZ41647" s="80"/>
      <c r="BA41647" s="80"/>
      <c r="BB41647" s="80"/>
    </row>
    <row r="41648" spans="9:54" x14ac:dyDescent="0.25">
      <c r="I41648" s="80"/>
      <c r="AX41648" s="80"/>
      <c r="AY41648" s="80"/>
      <c r="AZ41648" s="80"/>
      <c r="BA41648" s="80"/>
      <c r="BB41648" s="80"/>
    </row>
    <row r="41649" spans="9:54" x14ac:dyDescent="0.25">
      <c r="I41649" s="80"/>
      <c r="AX41649" s="80"/>
      <c r="AY41649" s="80"/>
      <c r="AZ41649" s="80"/>
      <c r="BA41649" s="80"/>
      <c r="BB41649" s="80"/>
    </row>
    <row r="41650" spans="9:54" x14ac:dyDescent="0.25">
      <c r="I41650" s="80"/>
      <c r="AX41650" s="80"/>
      <c r="AY41650" s="80"/>
      <c r="AZ41650" s="80"/>
      <c r="BA41650" s="80"/>
      <c r="BB41650" s="80"/>
    </row>
    <row r="41651" spans="9:54" x14ac:dyDescent="0.25">
      <c r="I41651" s="80"/>
      <c r="AX41651" s="80"/>
      <c r="AY41651" s="80"/>
      <c r="AZ41651" s="80"/>
      <c r="BA41651" s="80"/>
      <c r="BB41651" s="80"/>
    </row>
    <row r="41652" spans="9:54" x14ac:dyDescent="0.25">
      <c r="I41652" s="80"/>
      <c r="AX41652" s="80"/>
      <c r="AY41652" s="80"/>
      <c r="AZ41652" s="80"/>
      <c r="BA41652" s="80"/>
      <c r="BB41652" s="80"/>
    </row>
    <row r="41653" spans="9:54" x14ac:dyDescent="0.25">
      <c r="I41653" s="80"/>
      <c r="AX41653" s="80"/>
      <c r="AY41653" s="80"/>
      <c r="AZ41653" s="80"/>
      <c r="BA41653" s="80"/>
      <c r="BB41653" s="80"/>
    </row>
    <row r="41654" spans="9:54" x14ac:dyDescent="0.25">
      <c r="I41654" s="80"/>
      <c r="AX41654" s="80"/>
      <c r="AY41654" s="80"/>
      <c r="AZ41654" s="80"/>
      <c r="BA41654" s="80"/>
      <c r="BB41654" s="80"/>
    </row>
    <row r="41655" spans="9:54" x14ac:dyDescent="0.25">
      <c r="I41655" s="80"/>
      <c r="AX41655" s="80"/>
      <c r="AY41655" s="80"/>
      <c r="AZ41655" s="80"/>
      <c r="BA41655" s="80"/>
      <c r="BB41655" s="80"/>
    </row>
    <row r="41656" spans="9:54" x14ac:dyDescent="0.25">
      <c r="I41656" s="80"/>
      <c r="AX41656" s="80"/>
      <c r="AY41656" s="80"/>
      <c r="AZ41656" s="80"/>
      <c r="BA41656" s="80"/>
      <c r="BB41656" s="80"/>
    </row>
    <row r="41657" spans="9:54" x14ac:dyDescent="0.25">
      <c r="I41657" s="80"/>
      <c r="AX41657" s="80"/>
      <c r="AY41657" s="80"/>
      <c r="AZ41657" s="80"/>
      <c r="BA41657" s="80"/>
      <c r="BB41657" s="80"/>
    </row>
    <row r="41658" spans="9:54" x14ac:dyDescent="0.25">
      <c r="I41658" s="80"/>
      <c r="AX41658" s="80"/>
      <c r="AY41658" s="80"/>
      <c r="AZ41658" s="80"/>
      <c r="BA41658" s="80"/>
      <c r="BB41658" s="80"/>
    </row>
    <row r="41659" spans="9:54" x14ac:dyDescent="0.25">
      <c r="I41659" s="80"/>
      <c r="AX41659" s="80"/>
      <c r="AY41659" s="80"/>
      <c r="AZ41659" s="80"/>
      <c r="BA41659" s="80"/>
      <c r="BB41659" s="80"/>
    </row>
    <row r="41660" spans="9:54" x14ac:dyDescent="0.25">
      <c r="I41660" s="80"/>
      <c r="AX41660" s="80"/>
      <c r="AY41660" s="80"/>
      <c r="AZ41660" s="80"/>
      <c r="BA41660" s="80"/>
      <c r="BB41660" s="80"/>
    </row>
    <row r="41661" spans="9:54" x14ac:dyDescent="0.25">
      <c r="I41661" s="80"/>
      <c r="AX41661" s="80"/>
      <c r="AY41661" s="80"/>
      <c r="AZ41661" s="80"/>
      <c r="BA41661" s="80"/>
      <c r="BB41661" s="80"/>
    </row>
    <row r="41662" spans="9:54" x14ac:dyDescent="0.25">
      <c r="I41662" s="80"/>
      <c r="AX41662" s="80"/>
      <c r="AY41662" s="80"/>
      <c r="AZ41662" s="80"/>
      <c r="BA41662" s="80"/>
      <c r="BB41662" s="80"/>
    </row>
    <row r="41663" spans="9:54" x14ac:dyDescent="0.25">
      <c r="I41663" s="80"/>
      <c r="AX41663" s="80"/>
      <c r="AY41663" s="80"/>
      <c r="AZ41663" s="80"/>
      <c r="BA41663" s="80"/>
      <c r="BB41663" s="80"/>
    </row>
    <row r="41664" spans="9:54" x14ac:dyDescent="0.25">
      <c r="I41664" s="80"/>
      <c r="AX41664" s="80"/>
      <c r="AY41664" s="80"/>
      <c r="AZ41664" s="80"/>
      <c r="BA41664" s="80"/>
      <c r="BB41664" s="80"/>
    </row>
    <row r="41665" spans="9:54" x14ac:dyDescent="0.25">
      <c r="I41665" s="80"/>
      <c r="AX41665" s="80"/>
      <c r="AY41665" s="80"/>
      <c r="AZ41665" s="80"/>
      <c r="BA41665" s="80"/>
      <c r="BB41665" s="80"/>
    </row>
    <row r="41666" spans="9:54" x14ac:dyDescent="0.25">
      <c r="I41666" s="80"/>
      <c r="AX41666" s="80"/>
      <c r="AY41666" s="80"/>
      <c r="AZ41666" s="80"/>
      <c r="BA41666" s="80"/>
      <c r="BB41666" s="80"/>
    </row>
    <row r="41667" spans="9:54" x14ac:dyDescent="0.25">
      <c r="I41667" s="80"/>
      <c r="AX41667" s="80"/>
      <c r="AY41667" s="80"/>
      <c r="AZ41667" s="80"/>
      <c r="BA41667" s="80"/>
      <c r="BB41667" s="80"/>
    </row>
    <row r="41668" spans="9:54" x14ac:dyDescent="0.25">
      <c r="I41668" s="80"/>
      <c r="AX41668" s="80"/>
      <c r="AY41668" s="80"/>
      <c r="AZ41668" s="80"/>
      <c r="BA41668" s="80"/>
      <c r="BB41668" s="80"/>
    </row>
    <row r="41669" spans="9:54" x14ac:dyDescent="0.25">
      <c r="I41669" s="80"/>
      <c r="AX41669" s="80"/>
      <c r="AY41669" s="80"/>
      <c r="AZ41669" s="80"/>
      <c r="BA41669" s="80"/>
      <c r="BB41669" s="80"/>
    </row>
    <row r="41670" spans="9:54" x14ac:dyDescent="0.25">
      <c r="I41670" s="80"/>
      <c r="AX41670" s="80"/>
      <c r="AY41670" s="80"/>
      <c r="AZ41670" s="80"/>
      <c r="BA41670" s="80"/>
      <c r="BB41670" s="80"/>
    </row>
    <row r="41671" spans="9:54" x14ac:dyDescent="0.25">
      <c r="I41671" s="80"/>
      <c r="AX41671" s="80"/>
      <c r="AY41671" s="80"/>
      <c r="AZ41671" s="80"/>
      <c r="BA41671" s="80"/>
      <c r="BB41671" s="80"/>
    </row>
    <row r="41672" spans="9:54" x14ac:dyDescent="0.25">
      <c r="I41672" s="80"/>
      <c r="AX41672" s="80"/>
      <c r="AY41672" s="80"/>
      <c r="AZ41672" s="80"/>
      <c r="BA41672" s="80"/>
      <c r="BB41672" s="80"/>
    </row>
    <row r="41673" spans="9:54" x14ac:dyDescent="0.25">
      <c r="I41673" s="80"/>
      <c r="AX41673" s="80"/>
      <c r="AY41673" s="80"/>
      <c r="AZ41673" s="80"/>
      <c r="BA41673" s="80"/>
      <c r="BB41673" s="80"/>
    </row>
    <row r="41674" spans="9:54" x14ac:dyDescent="0.25">
      <c r="I41674" s="80"/>
      <c r="AX41674" s="80"/>
      <c r="AY41674" s="80"/>
      <c r="AZ41674" s="80"/>
      <c r="BA41674" s="80"/>
      <c r="BB41674" s="80"/>
    </row>
    <row r="41675" spans="9:54" x14ac:dyDescent="0.25">
      <c r="I41675" s="80"/>
      <c r="AX41675" s="80"/>
      <c r="AY41675" s="80"/>
      <c r="AZ41675" s="80"/>
      <c r="BA41675" s="80"/>
      <c r="BB41675" s="80"/>
    </row>
    <row r="41676" spans="9:54" x14ac:dyDescent="0.25">
      <c r="I41676" s="80"/>
      <c r="AX41676" s="80"/>
      <c r="AY41676" s="80"/>
      <c r="AZ41676" s="80"/>
      <c r="BA41676" s="80"/>
      <c r="BB41676" s="80"/>
    </row>
    <row r="41677" spans="9:54" x14ac:dyDescent="0.25">
      <c r="I41677" s="80"/>
      <c r="AX41677" s="80"/>
      <c r="AY41677" s="80"/>
      <c r="AZ41677" s="80"/>
      <c r="BA41677" s="80"/>
      <c r="BB41677" s="80"/>
    </row>
    <row r="41678" spans="9:54" x14ac:dyDescent="0.25">
      <c r="I41678" s="80"/>
      <c r="AX41678" s="80"/>
      <c r="AY41678" s="80"/>
      <c r="AZ41678" s="80"/>
      <c r="BA41678" s="80"/>
      <c r="BB41678" s="80"/>
    </row>
    <row r="41679" spans="9:54" x14ac:dyDescent="0.25">
      <c r="I41679" s="80"/>
      <c r="AX41679" s="80"/>
      <c r="AY41679" s="80"/>
      <c r="AZ41679" s="80"/>
      <c r="BA41679" s="80"/>
      <c r="BB41679" s="80"/>
    </row>
    <row r="41680" spans="9:54" x14ac:dyDescent="0.25">
      <c r="I41680" s="80"/>
      <c r="AX41680" s="80"/>
      <c r="AY41680" s="80"/>
      <c r="AZ41680" s="80"/>
      <c r="BA41680" s="80"/>
      <c r="BB41680" s="80"/>
    </row>
    <row r="41681" spans="9:54" x14ac:dyDescent="0.25">
      <c r="I41681" s="80"/>
      <c r="AX41681" s="80"/>
      <c r="AY41681" s="80"/>
      <c r="AZ41681" s="80"/>
      <c r="BA41681" s="80"/>
      <c r="BB41681" s="80"/>
    </row>
    <row r="41682" spans="9:54" x14ac:dyDescent="0.25">
      <c r="I41682" s="80"/>
      <c r="AX41682" s="80"/>
      <c r="AY41682" s="80"/>
      <c r="AZ41682" s="80"/>
      <c r="BA41682" s="80"/>
      <c r="BB41682" s="80"/>
    </row>
    <row r="41683" spans="9:54" x14ac:dyDescent="0.25">
      <c r="I41683" s="80"/>
      <c r="AX41683" s="80"/>
      <c r="AY41683" s="80"/>
      <c r="AZ41683" s="80"/>
      <c r="BA41683" s="80"/>
      <c r="BB41683" s="80"/>
    </row>
    <row r="41684" spans="9:54" x14ac:dyDescent="0.25">
      <c r="I41684" s="80"/>
      <c r="AX41684" s="80"/>
      <c r="AY41684" s="80"/>
      <c r="AZ41684" s="80"/>
      <c r="BA41684" s="80"/>
      <c r="BB41684" s="80"/>
    </row>
    <row r="41685" spans="9:54" x14ac:dyDescent="0.25">
      <c r="I41685" s="80"/>
      <c r="AX41685" s="80"/>
      <c r="AY41685" s="80"/>
      <c r="AZ41685" s="80"/>
      <c r="BA41685" s="80"/>
      <c r="BB41685" s="80"/>
    </row>
    <row r="41686" spans="9:54" x14ac:dyDescent="0.25">
      <c r="I41686" s="80"/>
      <c r="AX41686" s="80"/>
      <c r="AY41686" s="80"/>
      <c r="AZ41686" s="80"/>
      <c r="BA41686" s="80"/>
      <c r="BB41686" s="80"/>
    </row>
    <row r="41687" spans="9:54" x14ac:dyDescent="0.25">
      <c r="I41687" s="80"/>
      <c r="AX41687" s="80"/>
      <c r="AY41687" s="80"/>
      <c r="AZ41687" s="80"/>
      <c r="BA41687" s="80"/>
      <c r="BB41687" s="80"/>
    </row>
    <row r="41688" spans="9:54" x14ac:dyDescent="0.25">
      <c r="I41688" s="80"/>
      <c r="AX41688" s="80"/>
      <c r="AY41688" s="80"/>
      <c r="AZ41688" s="80"/>
      <c r="BA41688" s="80"/>
      <c r="BB41688" s="80"/>
    </row>
    <row r="41689" spans="9:54" x14ac:dyDescent="0.25">
      <c r="I41689" s="80"/>
      <c r="AX41689" s="80"/>
      <c r="AY41689" s="80"/>
      <c r="AZ41689" s="80"/>
      <c r="BA41689" s="80"/>
      <c r="BB41689" s="80"/>
    </row>
    <row r="41690" spans="9:54" x14ac:dyDescent="0.25">
      <c r="I41690" s="80"/>
      <c r="AX41690" s="80"/>
      <c r="AY41690" s="80"/>
      <c r="AZ41690" s="80"/>
      <c r="BA41690" s="80"/>
      <c r="BB41690" s="80"/>
    </row>
    <row r="41691" spans="9:54" x14ac:dyDescent="0.25">
      <c r="I41691" s="80"/>
      <c r="AX41691" s="80"/>
      <c r="AY41691" s="80"/>
      <c r="AZ41691" s="80"/>
      <c r="BA41691" s="80"/>
      <c r="BB41691" s="80"/>
    </row>
    <row r="41692" spans="9:54" x14ac:dyDescent="0.25">
      <c r="I41692" s="80"/>
      <c r="AX41692" s="80"/>
      <c r="AY41692" s="80"/>
      <c r="AZ41692" s="80"/>
      <c r="BA41692" s="80"/>
      <c r="BB41692" s="80"/>
    </row>
    <row r="41693" spans="9:54" x14ac:dyDescent="0.25">
      <c r="I41693" s="80"/>
      <c r="AX41693" s="80"/>
      <c r="AY41693" s="80"/>
      <c r="AZ41693" s="80"/>
      <c r="BA41693" s="80"/>
      <c r="BB41693" s="80"/>
    </row>
    <row r="41694" spans="9:54" x14ac:dyDescent="0.25">
      <c r="I41694" s="80"/>
      <c r="AX41694" s="80"/>
      <c r="AY41694" s="80"/>
      <c r="AZ41694" s="80"/>
      <c r="BA41694" s="80"/>
      <c r="BB41694" s="80"/>
    </row>
    <row r="41695" spans="9:54" x14ac:dyDescent="0.25">
      <c r="I41695" s="80"/>
      <c r="AX41695" s="80"/>
      <c r="AY41695" s="80"/>
      <c r="AZ41695" s="80"/>
      <c r="BA41695" s="80"/>
      <c r="BB41695" s="80"/>
    </row>
    <row r="41696" spans="9:54" x14ac:dyDescent="0.25">
      <c r="I41696" s="80"/>
      <c r="AX41696" s="80"/>
      <c r="AY41696" s="80"/>
      <c r="AZ41696" s="80"/>
      <c r="BA41696" s="80"/>
      <c r="BB41696" s="80"/>
    </row>
    <row r="41697" spans="9:54" x14ac:dyDescent="0.25">
      <c r="I41697" s="80"/>
      <c r="AX41697" s="80"/>
      <c r="AY41697" s="80"/>
      <c r="AZ41697" s="80"/>
      <c r="BA41697" s="80"/>
      <c r="BB41697" s="80"/>
    </row>
    <row r="41698" spans="9:54" x14ac:dyDescent="0.25">
      <c r="I41698" s="80"/>
      <c r="AX41698" s="80"/>
      <c r="AY41698" s="80"/>
      <c r="AZ41698" s="80"/>
      <c r="BA41698" s="80"/>
      <c r="BB41698" s="80"/>
    </row>
    <row r="41699" spans="9:54" x14ac:dyDescent="0.25">
      <c r="I41699" s="80"/>
      <c r="AX41699" s="80"/>
      <c r="AY41699" s="80"/>
      <c r="AZ41699" s="80"/>
      <c r="BA41699" s="80"/>
      <c r="BB41699" s="80"/>
    </row>
    <row r="41700" spans="9:54" x14ac:dyDescent="0.25">
      <c r="I41700" s="80"/>
      <c r="AX41700" s="80"/>
      <c r="AY41700" s="80"/>
      <c r="AZ41700" s="80"/>
      <c r="BA41700" s="80"/>
      <c r="BB41700" s="80"/>
    </row>
    <row r="41701" spans="9:54" x14ac:dyDescent="0.25">
      <c r="I41701" s="80"/>
      <c r="AX41701" s="80"/>
      <c r="AY41701" s="80"/>
      <c r="AZ41701" s="80"/>
      <c r="BA41701" s="80"/>
      <c r="BB41701" s="80"/>
    </row>
    <row r="41702" spans="9:54" x14ac:dyDescent="0.25">
      <c r="I41702" s="80"/>
      <c r="AX41702" s="80"/>
      <c r="AY41702" s="80"/>
      <c r="AZ41702" s="80"/>
      <c r="BA41702" s="80"/>
      <c r="BB41702" s="80"/>
    </row>
    <row r="41703" spans="9:54" x14ac:dyDescent="0.25">
      <c r="I41703" s="80"/>
      <c r="AX41703" s="80"/>
      <c r="AY41703" s="80"/>
      <c r="AZ41703" s="80"/>
      <c r="BA41703" s="80"/>
      <c r="BB41703" s="80"/>
    </row>
    <row r="41704" spans="9:54" x14ac:dyDescent="0.25">
      <c r="I41704" s="80"/>
      <c r="AX41704" s="80"/>
      <c r="AY41704" s="80"/>
      <c r="AZ41704" s="80"/>
      <c r="BA41704" s="80"/>
      <c r="BB41704" s="80"/>
    </row>
    <row r="41705" spans="9:54" x14ac:dyDescent="0.25">
      <c r="I41705" s="80"/>
      <c r="AX41705" s="80"/>
      <c r="AY41705" s="80"/>
      <c r="AZ41705" s="80"/>
      <c r="BA41705" s="80"/>
      <c r="BB41705" s="80"/>
    </row>
    <row r="41706" spans="9:54" x14ac:dyDescent="0.25">
      <c r="I41706" s="80"/>
      <c r="AX41706" s="80"/>
      <c r="AY41706" s="80"/>
      <c r="AZ41706" s="80"/>
      <c r="BA41706" s="80"/>
      <c r="BB41706" s="80"/>
    </row>
    <row r="41707" spans="9:54" x14ac:dyDescent="0.25">
      <c r="I41707" s="80"/>
      <c r="AX41707" s="80"/>
      <c r="AY41707" s="80"/>
      <c r="AZ41707" s="80"/>
      <c r="BA41707" s="80"/>
      <c r="BB41707" s="80"/>
    </row>
    <row r="41708" spans="9:54" x14ac:dyDescent="0.25">
      <c r="I41708" s="80"/>
      <c r="AX41708" s="80"/>
      <c r="AY41708" s="80"/>
      <c r="AZ41708" s="80"/>
      <c r="BA41708" s="80"/>
      <c r="BB41708" s="80"/>
    </row>
    <row r="41709" spans="9:54" x14ac:dyDescent="0.25">
      <c r="I41709" s="80"/>
      <c r="AX41709" s="80"/>
      <c r="AY41709" s="80"/>
      <c r="AZ41709" s="80"/>
      <c r="BA41709" s="80"/>
      <c r="BB41709" s="80"/>
    </row>
    <row r="41710" spans="9:54" x14ac:dyDescent="0.25">
      <c r="I41710" s="80"/>
      <c r="AX41710" s="80"/>
      <c r="AY41710" s="80"/>
      <c r="AZ41710" s="80"/>
      <c r="BA41710" s="80"/>
      <c r="BB41710" s="80"/>
    </row>
    <row r="41711" spans="9:54" x14ac:dyDescent="0.25">
      <c r="I41711" s="80"/>
      <c r="AX41711" s="80"/>
      <c r="AY41711" s="80"/>
      <c r="AZ41711" s="80"/>
      <c r="BA41711" s="80"/>
      <c r="BB41711" s="80"/>
    </row>
    <row r="41712" spans="9:54" x14ac:dyDescent="0.25">
      <c r="I41712" s="80"/>
      <c r="AX41712" s="80"/>
      <c r="AY41712" s="80"/>
      <c r="AZ41712" s="80"/>
      <c r="BA41712" s="80"/>
      <c r="BB41712" s="80"/>
    </row>
    <row r="41713" spans="9:54" x14ac:dyDescent="0.25">
      <c r="I41713" s="80"/>
      <c r="AX41713" s="80"/>
      <c r="AY41713" s="80"/>
      <c r="AZ41713" s="80"/>
      <c r="BA41713" s="80"/>
      <c r="BB41713" s="80"/>
    </row>
    <row r="41714" spans="9:54" x14ac:dyDescent="0.25">
      <c r="I41714" s="80"/>
      <c r="AX41714" s="80"/>
      <c r="AY41714" s="80"/>
      <c r="AZ41714" s="80"/>
      <c r="BA41714" s="80"/>
      <c r="BB41714" s="80"/>
    </row>
    <row r="41715" spans="9:54" x14ac:dyDescent="0.25">
      <c r="I41715" s="80"/>
      <c r="AX41715" s="80"/>
      <c r="AY41715" s="80"/>
      <c r="AZ41715" s="80"/>
      <c r="BA41715" s="80"/>
      <c r="BB41715" s="80"/>
    </row>
    <row r="41716" spans="9:54" x14ac:dyDescent="0.25">
      <c r="I41716" s="80"/>
      <c r="AX41716" s="80"/>
      <c r="AY41716" s="80"/>
      <c r="AZ41716" s="80"/>
      <c r="BA41716" s="80"/>
      <c r="BB41716" s="80"/>
    </row>
    <row r="41717" spans="9:54" x14ac:dyDescent="0.25">
      <c r="I41717" s="80"/>
      <c r="AX41717" s="80"/>
      <c r="AY41717" s="80"/>
      <c r="AZ41717" s="80"/>
      <c r="BA41717" s="80"/>
      <c r="BB41717" s="80"/>
    </row>
    <row r="41718" spans="9:54" x14ac:dyDescent="0.25">
      <c r="I41718" s="80"/>
      <c r="AX41718" s="80"/>
      <c r="AY41718" s="80"/>
      <c r="AZ41718" s="80"/>
      <c r="BA41718" s="80"/>
      <c r="BB41718" s="80"/>
    </row>
    <row r="41719" spans="9:54" x14ac:dyDescent="0.25">
      <c r="I41719" s="80"/>
      <c r="AX41719" s="80"/>
      <c r="AY41719" s="80"/>
      <c r="AZ41719" s="80"/>
      <c r="BA41719" s="80"/>
      <c r="BB41719" s="80"/>
    </row>
    <row r="41720" spans="9:54" x14ac:dyDescent="0.25">
      <c r="I41720" s="80"/>
      <c r="AX41720" s="80"/>
      <c r="AY41720" s="80"/>
      <c r="AZ41720" s="80"/>
      <c r="BA41720" s="80"/>
      <c r="BB41720" s="80"/>
    </row>
    <row r="41721" spans="9:54" x14ac:dyDescent="0.25">
      <c r="I41721" s="80"/>
      <c r="AX41721" s="80"/>
      <c r="AY41721" s="80"/>
      <c r="AZ41721" s="80"/>
      <c r="BA41721" s="80"/>
      <c r="BB41721" s="80"/>
    </row>
    <row r="41722" spans="9:54" x14ac:dyDescent="0.25">
      <c r="I41722" s="80"/>
      <c r="AX41722" s="80"/>
      <c r="AY41722" s="80"/>
      <c r="AZ41722" s="80"/>
      <c r="BA41722" s="80"/>
      <c r="BB41722" s="80"/>
    </row>
    <row r="41723" spans="9:54" x14ac:dyDescent="0.25">
      <c r="I41723" s="80"/>
      <c r="AX41723" s="80"/>
      <c r="AY41723" s="80"/>
      <c r="AZ41723" s="80"/>
      <c r="BA41723" s="80"/>
      <c r="BB41723" s="80"/>
    </row>
    <row r="41724" spans="9:54" x14ac:dyDescent="0.25">
      <c r="I41724" s="80"/>
      <c r="AX41724" s="80"/>
      <c r="AY41724" s="80"/>
      <c r="AZ41724" s="80"/>
      <c r="BA41724" s="80"/>
      <c r="BB41724" s="80"/>
    </row>
    <row r="41725" spans="9:54" x14ac:dyDescent="0.25">
      <c r="I41725" s="80"/>
      <c r="AX41725" s="80"/>
      <c r="AY41725" s="80"/>
      <c r="AZ41725" s="80"/>
      <c r="BA41725" s="80"/>
      <c r="BB41725" s="80"/>
    </row>
    <row r="41726" spans="9:54" x14ac:dyDescent="0.25">
      <c r="I41726" s="80"/>
      <c r="AX41726" s="80"/>
      <c r="AY41726" s="80"/>
      <c r="AZ41726" s="80"/>
      <c r="BA41726" s="80"/>
      <c r="BB41726" s="80"/>
    </row>
    <row r="41727" spans="9:54" x14ac:dyDescent="0.25">
      <c r="I41727" s="80"/>
      <c r="AX41727" s="80"/>
      <c r="AY41727" s="80"/>
      <c r="AZ41727" s="80"/>
      <c r="BA41727" s="80"/>
      <c r="BB41727" s="80"/>
    </row>
    <row r="41728" spans="9:54" x14ac:dyDescent="0.25">
      <c r="I41728" s="80"/>
      <c r="AX41728" s="80"/>
      <c r="AY41728" s="80"/>
      <c r="AZ41728" s="80"/>
      <c r="BA41728" s="80"/>
      <c r="BB41728" s="80"/>
    </row>
    <row r="41729" spans="9:54" x14ac:dyDescent="0.25">
      <c r="I41729" s="80"/>
      <c r="AX41729" s="80"/>
      <c r="AY41729" s="80"/>
      <c r="AZ41729" s="80"/>
      <c r="BA41729" s="80"/>
      <c r="BB41729" s="80"/>
    </row>
    <row r="41730" spans="9:54" x14ac:dyDescent="0.25">
      <c r="I41730" s="80"/>
      <c r="AX41730" s="80"/>
      <c r="AY41730" s="80"/>
      <c r="AZ41730" s="80"/>
      <c r="BA41730" s="80"/>
      <c r="BB41730" s="80"/>
    </row>
    <row r="41731" spans="9:54" x14ac:dyDescent="0.25">
      <c r="I41731" s="80"/>
      <c r="AX41731" s="80"/>
      <c r="AY41731" s="80"/>
      <c r="AZ41731" s="80"/>
      <c r="BA41731" s="80"/>
      <c r="BB41731" s="80"/>
    </row>
    <row r="41732" spans="9:54" x14ac:dyDescent="0.25">
      <c r="I41732" s="80"/>
      <c r="AX41732" s="80"/>
      <c r="AY41732" s="80"/>
      <c r="AZ41732" s="80"/>
      <c r="BA41732" s="80"/>
      <c r="BB41732" s="80"/>
    </row>
    <row r="41733" spans="9:54" x14ac:dyDescent="0.25">
      <c r="I41733" s="80"/>
      <c r="AX41733" s="80"/>
      <c r="AY41733" s="80"/>
      <c r="AZ41733" s="80"/>
      <c r="BA41733" s="80"/>
      <c r="BB41733" s="80"/>
    </row>
    <row r="41734" spans="9:54" x14ac:dyDescent="0.25">
      <c r="I41734" s="80"/>
      <c r="AX41734" s="80"/>
      <c r="AY41734" s="80"/>
      <c r="AZ41734" s="80"/>
      <c r="BA41734" s="80"/>
      <c r="BB41734" s="80"/>
    </row>
    <row r="41735" spans="9:54" x14ac:dyDescent="0.25">
      <c r="I41735" s="80"/>
      <c r="AX41735" s="80"/>
      <c r="AY41735" s="80"/>
      <c r="AZ41735" s="80"/>
      <c r="BA41735" s="80"/>
      <c r="BB41735" s="80"/>
    </row>
    <row r="41736" spans="9:54" x14ac:dyDescent="0.25">
      <c r="I41736" s="80"/>
      <c r="AX41736" s="80"/>
      <c r="AY41736" s="80"/>
      <c r="AZ41736" s="80"/>
      <c r="BA41736" s="80"/>
      <c r="BB41736" s="80"/>
    </row>
    <row r="41737" spans="9:54" x14ac:dyDescent="0.25">
      <c r="I41737" s="80"/>
      <c r="AX41737" s="80"/>
      <c r="AY41737" s="80"/>
      <c r="AZ41737" s="80"/>
      <c r="BA41737" s="80"/>
      <c r="BB41737" s="80"/>
    </row>
    <row r="41738" spans="9:54" x14ac:dyDescent="0.25">
      <c r="I41738" s="80"/>
      <c r="AX41738" s="80"/>
      <c r="AY41738" s="80"/>
      <c r="AZ41738" s="80"/>
      <c r="BA41738" s="80"/>
      <c r="BB41738" s="80"/>
    </row>
    <row r="41739" spans="9:54" x14ac:dyDescent="0.25">
      <c r="I41739" s="80"/>
      <c r="AX41739" s="80"/>
      <c r="AY41739" s="80"/>
      <c r="AZ41739" s="80"/>
      <c r="BA41739" s="80"/>
      <c r="BB41739" s="80"/>
    </row>
    <row r="41740" spans="9:54" x14ac:dyDescent="0.25">
      <c r="I41740" s="80"/>
      <c r="AX41740" s="80"/>
      <c r="AY41740" s="80"/>
      <c r="AZ41740" s="80"/>
      <c r="BA41740" s="80"/>
      <c r="BB41740" s="80"/>
    </row>
    <row r="41741" spans="9:54" x14ac:dyDescent="0.25">
      <c r="I41741" s="80"/>
      <c r="AX41741" s="80"/>
      <c r="AY41741" s="80"/>
      <c r="AZ41741" s="80"/>
      <c r="BA41741" s="80"/>
      <c r="BB41741" s="80"/>
    </row>
    <row r="41742" spans="9:54" x14ac:dyDescent="0.25">
      <c r="I41742" s="80"/>
      <c r="AX41742" s="80"/>
      <c r="AY41742" s="80"/>
      <c r="AZ41742" s="80"/>
      <c r="BA41742" s="80"/>
      <c r="BB41742" s="80"/>
    </row>
    <row r="41743" spans="9:54" x14ac:dyDescent="0.25">
      <c r="I41743" s="80"/>
      <c r="AX41743" s="80"/>
      <c r="AY41743" s="80"/>
      <c r="AZ41743" s="80"/>
      <c r="BA41743" s="80"/>
      <c r="BB41743" s="80"/>
    </row>
    <row r="41744" spans="9:54" x14ac:dyDescent="0.25">
      <c r="I41744" s="80"/>
      <c r="AX41744" s="80"/>
      <c r="AY41744" s="80"/>
      <c r="AZ41744" s="80"/>
      <c r="BA41744" s="80"/>
      <c r="BB41744" s="80"/>
    </row>
    <row r="41745" spans="9:54" x14ac:dyDescent="0.25">
      <c r="I41745" s="80"/>
      <c r="AX41745" s="80"/>
      <c r="AY41745" s="80"/>
      <c r="AZ41745" s="80"/>
      <c r="BA41745" s="80"/>
      <c r="BB41745" s="80"/>
    </row>
    <row r="41746" spans="9:54" x14ac:dyDescent="0.25">
      <c r="I41746" s="80"/>
      <c r="AX41746" s="80"/>
      <c r="AY41746" s="80"/>
      <c r="AZ41746" s="80"/>
      <c r="BA41746" s="80"/>
      <c r="BB41746" s="80"/>
    </row>
    <row r="41747" spans="9:54" x14ac:dyDescent="0.25">
      <c r="I41747" s="80"/>
      <c r="AX41747" s="80"/>
      <c r="AY41747" s="80"/>
      <c r="AZ41747" s="80"/>
      <c r="BA41747" s="80"/>
      <c r="BB41747" s="80"/>
    </row>
    <row r="41748" spans="9:54" x14ac:dyDescent="0.25">
      <c r="I41748" s="80"/>
      <c r="AX41748" s="80"/>
      <c r="AY41748" s="80"/>
      <c r="AZ41748" s="80"/>
      <c r="BA41748" s="80"/>
      <c r="BB41748" s="80"/>
    </row>
    <row r="41749" spans="9:54" x14ac:dyDescent="0.25">
      <c r="I41749" s="80"/>
      <c r="AX41749" s="80"/>
      <c r="AY41749" s="80"/>
      <c r="AZ41749" s="80"/>
      <c r="BA41749" s="80"/>
      <c r="BB41749" s="80"/>
    </row>
    <row r="41750" spans="9:54" x14ac:dyDescent="0.25">
      <c r="I41750" s="80"/>
      <c r="AX41750" s="80"/>
      <c r="AY41750" s="80"/>
      <c r="AZ41750" s="80"/>
      <c r="BA41750" s="80"/>
      <c r="BB41750" s="80"/>
    </row>
    <row r="41751" spans="9:54" x14ac:dyDescent="0.25">
      <c r="I41751" s="80"/>
      <c r="AX41751" s="80"/>
      <c r="AY41751" s="80"/>
      <c r="AZ41751" s="80"/>
      <c r="BA41751" s="80"/>
      <c r="BB41751" s="80"/>
    </row>
    <row r="41752" spans="9:54" x14ac:dyDescent="0.25">
      <c r="I41752" s="80"/>
      <c r="AX41752" s="80"/>
      <c r="AY41752" s="80"/>
      <c r="AZ41752" s="80"/>
      <c r="BA41752" s="80"/>
      <c r="BB41752" s="80"/>
    </row>
    <row r="41753" spans="9:54" x14ac:dyDescent="0.25">
      <c r="I41753" s="80"/>
      <c r="AX41753" s="80"/>
      <c r="AY41753" s="80"/>
      <c r="AZ41753" s="80"/>
      <c r="BA41753" s="80"/>
      <c r="BB41753" s="80"/>
    </row>
    <row r="41754" spans="9:54" x14ac:dyDescent="0.25">
      <c r="I41754" s="80"/>
      <c r="AX41754" s="80"/>
      <c r="AY41754" s="80"/>
      <c r="AZ41754" s="80"/>
      <c r="BA41754" s="80"/>
      <c r="BB41754" s="80"/>
    </row>
    <row r="41755" spans="9:54" x14ac:dyDescent="0.25">
      <c r="I41755" s="80"/>
      <c r="AX41755" s="80"/>
      <c r="AY41755" s="80"/>
      <c r="AZ41755" s="80"/>
      <c r="BA41755" s="80"/>
      <c r="BB41755" s="80"/>
    </row>
    <row r="41756" spans="9:54" x14ac:dyDescent="0.25">
      <c r="I41756" s="80"/>
      <c r="AX41756" s="80"/>
      <c r="AY41756" s="80"/>
      <c r="AZ41756" s="80"/>
      <c r="BA41756" s="80"/>
      <c r="BB41756" s="80"/>
    </row>
    <row r="41757" spans="9:54" x14ac:dyDescent="0.25">
      <c r="I41757" s="80"/>
      <c r="AX41757" s="80"/>
      <c r="AY41757" s="80"/>
      <c r="AZ41757" s="80"/>
      <c r="BA41757" s="80"/>
      <c r="BB41757" s="80"/>
    </row>
    <row r="41758" spans="9:54" x14ac:dyDescent="0.25">
      <c r="I41758" s="80"/>
      <c r="AX41758" s="80"/>
      <c r="AY41758" s="80"/>
      <c r="AZ41758" s="80"/>
      <c r="BA41758" s="80"/>
      <c r="BB41758" s="80"/>
    </row>
    <row r="41759" spans="9:54" x14ac:dyDescent="0.25">
      <c r="I41759" s="80"/>
      <c r="AX41759" s="80"/>
      <c r="AY41759" s="80"/>
      <c r="AZ41759" s="80"/>
      <c r="BA41759" s="80"/>
      <c r="BB41759" s="80"/>
    </row>
    <row r="41760" spans="9:54" x14ac:dyDescent="0.25">
      <c r="I41760" s="80"/>
      <c r="AX41760" s="80"/>
      <c r="AY41760" s="80"/>
      <c r="AZ41760" s="80"/>
      <c r="BA41760" s="80"/>
      <c r="BB41760" s="80"/>
    </row>
    <row r="41761" spans="9:54" x14ac:dyDescent="0.25">
      <c r="I41761" s="80"/>
      <c r="AX41761" s="80"/>
      <c r="AY41761" s="80"/>
      <c r="AZ41761" s="80"/>
      <c r="BA41761" s="80"/>
      <c r="BB41761" s="80"/>
    </row>
    <row r="41762" spans="9:54" x14ac:dyDescent="0.25">
      <c r="I41762" s="80"/>
      <c r="AX41762" s="80"/>
      <c r="AY41762" s="80"/>
      <c r="AZ41762" s="80"/>
      <c r="BA41762" s="80"/>
      <c r="BB41762" s="80"/>
    </row>
    <row r="41763" spans="9:54" x14ac:dyDescent="0.25">
      <c r="I41763" s="80"/>
      <c r="AX41763" s="80"/>
      <c r="AY41763" s="80"/>
      <c r="AZ41763" s="80"/>
      <c r="BA41763" s="80"/>
      <c r="BB41763" s="80"/>
    </row>
    <row r="41764" spans="9:54" x14ac:dyDescent="0.25">
      <c r="I41764" s="80"/>
      <c r="AX41764" s="80"/>
      <c r="AY41764" s="80"/>
      <c r="AZ41764" s="80"/>
      <c r="BA41764" s="80"/>
      <c r="BB41764" s="80"/>
    </row>
    <row r="41765" spans="9:54" x14ac:dyDescent="0.25">
      <c r="I41765" s="80"/>
      <c r="AX41765" s="80"/>
      <c r="AY41765" s="80"/>
      <c r="AZ41765" s="80"/>
      <c r="BA41765" s="80"/>
      <c r="BB41765" s="80"/>
    </row>
    <row r="41766" spans="9:54" x14ac:dyDescent="0.25">
      <c r="I41766" s="80"/>
      <c r="AX41766" s="80"/>
      <c r="AY41766" s="80"/>
      <c r="AZ41766" s="80"/>
      <c r="BA41766" s="80"/>
      <c r="BB41766" s="80"/>
    </row>
    <row r="41767" spans="9:54" x14ac:dyDescent="0.25">
      <c r="I41767" s="80"/>
      <c r="AX41767" s="80"/>
      <c r="AY41767" s="80"/>
      <c r="AZ41767" s="80"/>
      <c r="BA41767" s="80"/>
      <c r="BB41767" s="80"/>
    </row>
    <row r="41768" spans="9:54" x14ac:dyDescent="0.25">
      <c r="I41768" s="80"/>
      <c r="AX41768" s="80"/>
      <c r="AY41768" s="80"/>
      <c r="AZ41768" s="80"/>
      <c r="BA41768" s="80"/>
      <c r="BB41768" s="80"/>
    </row>
    <row r="41769" spans="9:54" x14ac:dyDescent="0.25">
      <c r="I41769" s="80"/>
      <c r="AX41769" s="80"/>
      <c r="AY41769" s="80"/>
      <c r="AZ41769" s="80"/>
      <c r="BA41769" s="80"/>
      <c r="BB41769" s="80"/>
    </row>
    <row r="41770" spans="9:54" x14ac:dyDescent="0.25">
      <c r="I41770" s="80"/>
      <c r="AX41770" s="80"/>
      <c r="AY41770" s="80"/>
      <c r="AZ41770" s="80"/>
      <c r="BA41770" s="80"/>
      <c r="BB41770" s="80"/>
    </row>
    <row r="41771" spans="9:54" x14ac:dyDescent="0.25">
      <c r="I41771" s="80"/>
      <c r="AX41771" s="80"/>
      <c r="AY41771" s="80"/>
      <c r="AZ41771" s="80"/>
      <c r="BA41771" s="80"/>
      <c r="BB41771" s="80"/>
    </row>
    <row r="41772" spans="9:54" x14ac:dyDescent="0.25">
      <c r="I41772" s="80"/>
      <c r="AX41772" s="80"/>
      <c r="AY41772" s="80"/>
      <c r="AZ41772" s="80"/>
      <c r="BA41772" s="80"/>
      <c r="BB41772" s="80"/>
    </row>
    <row r="41773" spans="9:54" x14ac:dyDescent="0.25">
      <c r="I41773" s="80"/>
      <c r="AX41773" s="80"/>
      <c r="AY41773" s="80"/>
      <c r="AZ41773" s="80"/>
      <c r="BA41773" s="80"/>
      <c r="BB41773" s="80"/>
    </row>
    <row r="41774" spans="9:54" x14ac:dyDescent="0.25">
      <c r="I41774" s="80"/>
      <c r="AX41774" s="80"/>
      <c r="AY41774" s="80"/>
      <c r="AZ41774" s="80"/>
      <c r="BA41774" s="80"/>
      <c r="BB41774" s="80"/>
    </row>
    <row r="41775" spans="9:54" x14ac:dyDescent="0.25">
      <c r="I41775" s="80"/>
      <c r="AX41775" s="80"/>
      <c r="AY41775" s="80"/>
      <c r="AZ41775" s="80"/>
      <c r="BA41775" s="80"/>
      <c r="BB41775" s="80"/>
    </row>
    <row r="41776" spans="9:54" x14ac:dyDescent="0.25">
      <c r="I41776" s="80"/>
      <c r="AX41776" s="80"/>
      <c r="AY41776" s="80"/>
      <c r="AZ41776" s="80"/>
      <c r="BA41776" s="80"/>
      <c r="BB41776" s="80"/>
    </row>
    <row r="41777" spans="9:54" x14ac:dyDescent="0.25">
      <c r="I41777" s="80"/>
      <c r="AX41777" s="80"/>
      <c r="AY41777" s="80"/>
      <c r="AZ41777" s="80"/>
      <c r="BA41777" s="80"/>
      <c r="BB41777" s="80"/>
    </row>
    <row r="41778" spans="9:54" x14ac:dyDescent="0.25">
      <c r="I41778" s="80"/>
      <c r="AX41778" s="80"/>
      <c r="AY41778" s="80"/>
      <c r="AZ41778" s="80"/>
      <c r="BA41778" s="80"/>
      <c r="BB41778" s="80"/>
    </row>
    <row r="41779" spans="9:54" x14ac:dyDescent="0.25">
      <c r="I41779" s="80"/>
      <c r="AX41779" s="80"/>
      <c r="AY41779" s="80"/>
      <c r="AZ41779" s="80"/>
      <c r="BA41779" s="80"/>
      <c r="BB41779" s="80"/>
    </row>
    <row r="41780" spans="9:54" x14ac:dyDescent="0.25">
      <c r="I41780" s="80"/>
      <c r="AX41780" s="80"/>
      <c r="AY41780" s="80"/>
      <c r="AZ41780" s="80"/>
      <c r="BA41780" s="80"/>
      <c r="BB41780" s="80"/>
    </row>
    <row r="41781" spans="9:54" x14ac:dyDescent="0.25">
      <c r="I41781" s="80"/>
      <c r="AX41781" s="80"/>
      <c r="AY41781" s="80"/>
      <c r="AZ41781" s="80"/>
      <c r="BA41781" s="80"/>
      <c r="BB41781" s="80"/>
    </row>
    <row r="41782" spans="9:54" x14ac:dyDescent="0.25">
      <c r="I41782" s="80"/>
      <c r="AX41782" s="80"/>
      <c r="AY41782" s="80"/>
      <c r="AZ41782" s="80"/>
      <c r="BA41782" s="80"/>
      <c r="BB41782" s="80"/>
    </row>
    <row r="41783" spans="9:54" x14ac:dyDescent="0.25">
      <c r="I41783" s="80"/>
      <c r="AX41783" s="80"/>
      <c r="AY41783" s="80"/>
      <c r="AZ41783" s="80"/>
      <c r="BA41783" s="80"/>
      <c r="BB41783" s="80"/>
    </row>
    <row r="41784" spans="9:54" x14ac:dyDescent="0.25">
      <c r="I41784" s="80"/>
      <c r="AX41784" s="80"/>
      <c r="AY41784" s="80"/>
      <c r="AZ41784" s="80"/>
      <c r="BA41784" s="80"/>
      <c r="BB41784" s="80"/>
    </row>
    <row r="41785" spans="9:54" x14ac:dyDescent="0.25">
      <c r="I41785" s="80"/>
      <c r="AX41785" s="80"/>
      <c r="AY41785" s="80"/>
      <c r="AZ41785" s="80"/>
      <c r="BA41785" s="80"/>
      <c r="BB41785" s="80"/>
    </row>
    <row r="41786" spans="9:54" x14ac:dyDescent="0.25">
      <c r="I41786" s="80"/>
      <c r="AX41786" s="80"/>
      <c r="AY41786" s="80"/>
      <c r="AZ41786" s="80"/>
      <c r="BA41786" s="80"/>
      <c r="BB41786" s="80"/>
    </row>
    <row r="41787" spans="9:54" x14ac:dyDescent="0.25">
      <c r="I41787" s="80"/>
      <c r="AX41787" s="80"/>
      <c r="AY41787" s="80"/>
      <c r="AZ41787" s="80"/>
      <c r="BA41787" s="80"/>
      <c r="BB41787" s="80"/>
    </row>
    <row r="41788" spans="9:54" x14ac:dyDescent="0.25">
      <c r="I41788" s="80"/>
      <c r="AX41788" s="80"/>
      <c r="AY41788" s="80"/>
      <c r="AZ41788" s="80"/>
      <c r="BA41788" s="80"/>
      <c r="BB41788" s="80"/>
    </row>
    <row r="41789" spans="9:54" x14ac:dyDescent="0.25">
      <c r="I41789" s="80"/>
      <c r="AX41789" s="80"/>
      <c r="AY41789" s="80"/>
      <c r="AZ41789" s="80"/>
      <c r="BA41789" s="80"/>
      <c r="BB41789" s="80"/>
    </row>
    <row r="41790" spans="9:54" x14ac:dyDescent="0.25">
      <c r="I41790" s="80"/>
      <c r="AX41790" s="80"/>
      <c r="AY41790" s="80"/>
      <c r="AZ41790" s="80"/>
      <c r="BA41790" s="80"/>
      <c r="BB41790" s="80"/>
    </row>
    <row r="41791" spans="9:54" x14ac:dyDescent="0.25">
      <c r="I41791" s="80"/>
      <c r="AX41791" s="80"/>
      <c r="AY41791" s="80"/>
      <c r="AZ41791" s="80"/>
      <c r="BA41791" s="80"/>
      <c r="BB41791" s="80"/>
    </row>
    <row r="41792" spans="9:54" x14ac:dyDescent="0.25">
      <c r="I41792" s="80"/>
      <c r="AX41792" s="80"/>
      <c r="AY41792" s="80"/>
      <c r="AZ41792" s="80"/>
      <c r="BA41792" s="80"/>
      <c r="BB41792" s="80"/>
    </row>
    <row r="41793" spans="9:54" x14ac:dyDescent="0.25">
      <c r="I41793" s="80"/>
      <c r="AX41793" s="80"/>
      <c r="AY41793" s="80"/>
      <c r="AZ41793" s="80"/>
      <c r="BA41793" s="80"/>
      <c r="BB41793" s="80"/>
    </row>
    <row r="41794" spans="9:54" x14ac:dyDescent="0.25">
      <c r="I41794" s="80"/>
      <c r="AX41794" s="80"/>
      <c r="AY41794" s="80"/>
      <c r="AZ41794" s="80"/>
      <c r="BA41794" s="80"/>
      <c r="BB41794" s="80"/>
    </row>
    <row r="41795" spans="9:54" x14ac:dyDescent="0.25">
      <c r="I41795" s="80"/>
      <c r="AX41795" s="80"/>
      <c r="AY41795" s="80"/>
      <c r="AZ41795" s="80"/>
      <c r="BA41795" s="80"/>
      <c r="BB41795" s="80"/>
    </row>
    <row r="41796" spans="9:54" x14ac:dyDescent="0.25">
      <c r="I41796" s="80"/>
      <c r="AX41796" s="80"/>
      <c r="AY41796" s="80"/>
      <c r="AZ41796" s="80"/>
      <c r="BA41796" s="80"/>
      <c r="BB41796" s="80"/>
    </row>
    <row r="41797" spans="9:54" x14ac:dyDescent="0.25">
      <c r="I41797" s="80"/>
      <c r="AX41797" s="80"/>
      <c r="AY41797" s="80"/>
      <c r="AZ41797" s="80"/>
      <c r="BA41797" s="80"/>
      <c r="BB41797" s="80"/>
    </row>
    <row r="41798" spans="9:54" x14ac:dyDescent="0.25">
      <c r="I41798" s="80"/>
      <c r="AX41798" s="80"/>
      <c r="AY41798" s="80"/>
      <c r="AZ41798" s="80"/>
      <c r="BA41798" s="80"/>
      <c r="BB41798" s="80"/>
    </row>
    <row r="41799" spans="9:54" x14ac:dyDescent="0.25">
      <c r="I41799" s="80"/>
      <c r="AX41799" s="80"/>
      <c r="AY41799" s="80"/>
      <c r="AZ41799" s="80"/>
      <c r="BA41799" s="80"/>
      <c r="BB41799" s="80"/>
    </row>
    <row r="41800" spans="9:54" x14ac:dyDescent="0.25">
      <c r="I41800" s="80"/>
      <c r="AX41800" s="80"/>
      <c r="AY41800" s="80"/>
      <c r="AZ41800" s="80"/>
      <c r="BA41800" s="80"/>
      <c r="BB41800" s="80"/>
    </row>
    <row r="41801" spans="9:54" x14ac:dyDescent="0.25">
      <c r="I41801" s="80"/>
      <c r="AX41801" s="80"/>
      <c r="AY41801" s="80"/>
      <c r="AZ41801" s="80"/>
      <c r="BA41801" s="80"/>
      <c r="BB41801" s="80"/>
    </row>
    <row r="41802" spans="9:54" x14ac:dyDescent="0.25">
      <c r="I41802" s="80"/>
      <c r="AX41802" s="80"/>
      <c r="AY41802" s="80"/>
      <c r="AZ41802" s="80"/>
      <c r="BA41802" s="80"/>
      <c r="BB41802" s="80"/>
    </row>
    <row r="41803" spans="9:54" x14ac:dyDescent="0.25">
      <c r="I41803" s="80"/>
      <c r="AX41803" s="80"/>
      <c r="AY41803" s="80"/>
      <c r="AZ41803" s="80"/>
      <c r="BA41803" s="80"/>
      <c r="BB41803" s="80"/>
    </row>
    <row r="41804" spans="9:54" x14ac:dyDescent="0.25">
      <c r="I41804" s="80"/>
      <c r="AX41804" s="80"/>
      <c r="AY41804" s="80"/>
      <c r="AZ41804" s="80"/>
      <c r="BA41804" s="80"/>
      <c r="BB41804" s="80"/>
    </row>
    <row r="41805" spans="9:54" x14ac:dyDescent="0.25">
      <c r="I41805" s="80"/>
      <c r="AX41805" s="80"/>
      <c r="AY41805" s="80"/>
      <c r="AZ41805" s="80"/>
      <c r="BA41805" s="80"/>
      <c r="BB41805" s="80"/>
    </row>
    <row r="41806" spans="9:54" x14ac:dyDescent="0.25">
      <c r="I41806" s="80"/>
      <c r="AX41806" s="80"/>
      <c r="AY41806" s="80"/>
      <c r="AZ41806" s="80"/>
      <c r="BA41806" s="80"/>
      <c r="BB41806" s="80"/>
    </row>
    <row r="41807" spans="9:54" x14ac:dyDescent="0.25">
      <c r="I41807" s="80"/>
      <c r="AX41807" s="80"/>
      <c r="AY41807" s="80"/>
      <c r="AZ41807" s="80"/>
      <c r="BA41807" s="80"/>
      <c r="BB41807" s="80"/>
    </row>
    <row r="41808" spans="9:54" x14ac:dyDescent="0.25">
      <c r="I41808" s="80"/>
      <c r="AX41808" s="80"/>
      <c r="AY41808" s="80"/>
      <c r="AZ41808" s="80"/>
      <c r="BA41808" s="80"/>
      <c r="BB41808" s="80"/>
    </row>
    <row r="41809" spans="9:54" x14ac:dyDescent="0.25">
      <c r="I41809" s="80"/>
      <c r="AX41809" s="80"/>
      <c r="AY41809" s="80"/>
      <c r="AZ41809" s="80"/>
      <c r="BA41809" s="80"/>
      <c r="BB41809" s="80"/>
    </row>
    <row r="41810" spans="9:54" x14ac:dyDescent="0.25">
      <c r="I41810" s="80"/>
      <c r="AX41810" s="80"/>
      <c r="AY41810" s="80"/>
      <c r="AZ41810" s="80"/>
      <c r="BA41810" s="80"/>
      <c r="BB41810" s="80"/>
    </row>
    <row r="41811" spans="9:54" x14ac:dyDescent="0.25">
      <c r="I41811" s="80"/>
      <c r="AX41811" s="80"/>
      <c r="AY41811" s="80"/>
      <c r="AZ41811" s="80"/>
      <c r="BA41811" s="80"/>
      <c r="BB41811" s="80"/>
    </row>
    <row r="41812" spans="9:54" x14ac:dyDescent="0.25">
      <c r="I41812" s="80"/>
      <c r="AX41812" s="80"/>
      <c r="AY41812" s="80"/>
      <c r="AZ41812" s="80"/>
      <c r="BA41812" s="80"/>
      <c r="BB41812" s="80"/>
    </row>
    <row r="41813" spans="9:54" x14ac:dyDescent="0.25">
      <c r="I41813" s="80"/>
      <c r="AX41813" s="80"/>
      <c r="AY41813" s="80"/>
      <c r="AZ41813" s="80"/>
      <c r="BA41813" s="80"/>
      <c r="BB41813" s="80"/>
    </row>
    <row r="41814" spans="9:54" x14ac:dyDescent="0.25">
      <c r="I41814" s="80"/>
      <c r="AX41814" s="80"/>
      <c r="AY41814" s="80"/>
      <c r="AZ41814" s="80"/>
      <c r="BA41814" s="80"/>
      <c r="BB41814" s="80"/>
    </row>
    <row r="41815" spans="9:54" x14ac:dyDescent="0.25">
      <c r="I41815" s="80"/>
      <c r="AX41815" s="80"/>
      <c r="AY41815" s="80"/>
      <c r="AZ41815" s="80"/>
      <c r="BA41815" s="80"/>
      <c r="BB41815" s="80"/>
    </row>
    <row r="41816" spans="9:54" x14ac:dyDescent="0.25">
      <c r="I41816" s="80"/>
      <c r="AX41816" s="80"/>
      <c r="AY41816" s="80"/>
      <c r="AZ41816" s="80"/>
      <c r="BA41816" s="80"/>
      <c r="BB41816" s="80"/>
    </row>
    <row r="41817" spans="9:54" x14ac:dyDescent="0.25">
      <c r="I41817" s="80"/>
      <c r="AX41817" s="80"/>
      <c r="AY41817" s="80"/>
      <c r="AZ41817" s="80"/>
      <c r="BA41817" s="80"/>
      <c r="BB41817" s="80"/>
    </row>
    <row r="41818" spans="9:54" x14ac:dyDescent="0.25">
      <c r="I41818" s="80"/>
      <c r="AX41818" s="80"/>
      <c r="AY41818" s="80"/>
      <c r="AZ41818" s="80"/>
      <c r="BA41818" s="80"/>
      <c r="BB41818" s="80"/>
    </row>
    <row r="41819" spans="9:54" x14ac:dyDescent="0.25">
      <c r="I41819" s="80"/>
      <c r="AX41819" s="80"/>
      <c r="AY41819" s="80"/>
      <c r="AZ41819" s="80"/>
      <c r="BA41819" s="80"/>
      <c r="BB41819" s="80"/>
    </row>
    <row r="41820" spans="9:54" x14ac:dyDescent="0.25">
      <c r="I41820" s="80"/>
      <c r="AX41820" s="80"/>
      <c r="AY41820" s="80"/>
      <c r="AZ41820" s="80"/>
      <c r="BA41820" s="80"/>
      <c r="BB41820" s="80"/>
    </row>
    <row r="41821" spans="9:54" x14ac:dyDescent="0.25">
      <c r="I41821" s="80"/>
      <c r="AX41821" s="80"/>
      <c r="AY41821" s="80"/>
      <c r="AZ41821" s="80"/>
      <c r="BA41821" s="80"/>
      <c r="BB41821" s="80"/>
    </row>
    <row r="41822" spans="9:54" x14ac:dyDescent="0.25">
      <c r="I41822" s="80"/>
      <c r="AX41822" s="80"/>
      <c r="AY41822" s="80"/>
      <c r="AZ41822" s="80"/>
      <c r="BA41822" s="80"/>
      <c r="BB41822" s="80"/>
    </row>
    <row r="41823" spans="9:54" x14ac:dyDescent="0.25">
      <c r="I41823" s="80"/>
      <c r="AX41823" s="80"/>
      <c r="AY41823" s="80"/>
      <c r="AZ41823" s="80"/>
      <c r="BA41823" s="80"/>
      <c r="BB41823" s="80"/>
    </row>
    <row r="41824" spans="9:54" x14ac:dyDescent="0.25">
      <c r="I41824" s="80"/>
      <c r="AX41824" s="80"/>
      <c r="AY41824" s="80"/>
      <c r="AZ41824" s="80"/>
      <c r="BA41824" s="80"/>
      <c r="BB41824" s="80"/>
    </row>
    <row r="41825" spans="9:54" x14ac:dyDescent="0.25">
      <c r="I41825" s="80"/>
      <c r="AX41825" s="80"/>
      <c r="AY41825" s="80"/>
      <c r="AZ41825" s="80"/>
      <c r="BA41825" s="80"/>
      <c r="BB41825" s="80"/>
    </row>
    <row r="41826" spans="9:54" x14ac:dyDescent="0.25">
      <c r="I41826" s="80"/>
      <c r="AX41826" s="80"/>
      <c r="AY41826" s="80"/>
      <c r="AZ41826" s="80"/>
      <c r="BA41826" s="80"/>
      <c r="BB41826" s="80"/>
    </row>
    <row r="41827" spans="9:54" x14ac:dyDescent="0.25">
      <c r="I41827" s="80"/>
      <c r="AX41827" s="80"/>
      <c r="AY41827" s="80"/>
      <c r="AZ41827" s="80"/>
      <c r="BA41827" s="80"/>
      <c r="BB41827" s="80"/>
    </row>
    <row r="41828" spans="9:54" x14ac:dyDescent="0.25">
      <c r="I41828" s="80"/>
      <c r="AX41828" s="80"/>
      <c r="AY41828" s="80"/>
      <c r="AZ41828" s="80"/>
      <c r="BA41828" s="80"/>
      <c r="BB41828" s="80"/>
    </row>
    <row r="41829" spans="9:54" x14ac:dyDescent="0.25">
      <c r="I41829" s="80"/>
      <c r="AX41829" s="80"/>
      <c r="AY41829" s="80"/>
      <c r="AZ41829" s="80"/>
      <c r="BA41829" s="80"/>
      <c r="BB41829" s="80"/>
    </row>
    <row r="41830" spans="9:54" x14ac:dyDescent="0.25">
      <c r="I41830" s="80"/>
      <c r="AX41830" s="80"/>
      <c r="AY41830" s="80"/>
      <c r="AZ41830" s="80"/>
      <c r="BA41830" s="80"/>
      <c r="BB41830" s="80"/>
    </row>
    <row r="41831" spans="9:54" x14ac:dyDescent="0.25">
      <c r="I41831" s="80"/>
      <c r="AX41831" s="80"/>
      <c r="AY41831" s="80"/>
      <c r="AZ41831" s="80"/>
      <c r="BA41831" s="80"/>
      <c r="BB41831" s="80"/>
    </row>
    <row r="41832" spans="9:54" x14ac:dyDescent="0.25">
      <c r="I41832" s="80"/>
      <c r="AX41832" s="80"/>
      <c r="AY41832" s="80"/>
      <c r="AZ41832" s="80"/>
      <c r="BA41832" s="80"/>
      <c r="BB41832" s="80"/>
    </row>
    <row r="41833" spans="9:54" x14ac:dyDescent="0.25">
      <c r="I41833" s="80"/>
      <c r="AX41833" s="80"/>
      <c r="AY41833" s="80"/>
      <c r="AZ41833" s="80"/>
      <c r="BA41833" s="80"/>
      <c r="BB41833" s="80"/>
    </row>
    <row r="41834" spans="9:54" x14ac:dyDescent="0.25">
      <c r="I41834" s="80"/>
      <c r="AX41834" s="80"/>
      <c r="AY41834" s="80"/>
      <c r="AZ41834" s="80"/>
      <c r="BA41834" s="80"/>
      <c r="BB41834" s="80"/>
    </row>
    <row r="41835" spans="9:54" x14ac:dyDescent="0.25">
      <c r="I41835" s="80"/>
      <c r="AX41835" s="80"/>
      <c r="AY41835" s="80"/>
      <c r="AZ41835" s="80"/>
      <c r="BA41835" s="80"/>
      <c r="BB41835" s="80"/>
    </row>
    <row r="41836" spans="9:54" x14ac:dyDescent="0.25">
      <c r="I41836" s="80"/>
      <c r="AX41836" s="80"/>
      <c r="AY41836" s="80"/>
      <c r="AZ41836" s="80"/>
      <c r="BA41836" s="80"/>
      <c r="BB41836" s="80"/>
    </row>
    <row r="41837" spans="9:54" x14ac:dyDescent="0.25">
      <c r="I41837" s="80"/>
      <c r="AX41837" s="80"/>
      <c r="AY41837" s="80"/>
      <c r="AZ41837" s="80"/>
      <c r="BA41837" s="80"/>
      <c r="BB41837" s="80"/>
    </row>
    <row r="41838" spans="9:54" x14ac:dyDescent="0.25">
      <c r="I41838" s="80"/>
      <c r="AX41838" s="80"/>
      <c r="AY41838" s="80"/>
      <c r="AZ41838" s="80"/>
      <c r="BA41838" s="80"/>
      <c r="BB41838" s="80"/>
    </row>
    <row r="41839" spans="9:54" x14ac:dyDescent="0.25">
      <c r="I41839" s="80"/>
      <c r="AX41839" s="80"/>
      <c r="AY41839" s="80"/>
      <c r="AZ41839" s="80"/>
      <c r="BA41839" s="80"/>
      <c r="BB41839" s="80"/>
    </row>
    <row r="41840" spans="9:54" x14ac:dyDescent="0.25">
      <c r="I41840" s="80"/>
      <c r="AX41840" s="80"/>
      <c r="AY41840" s="80"/>
      <c r="AZ41840" s="80"/>
      <c r="BA41840" s="80"/>
      <c r="BB41840" s="80"/>
    </row>
    <row r="41841" spans="9:54" x14ac:dyDescent="0.25">
      <c r="I41841" s="80"/>
      <c r="AX41841" s="80"/>
      <c r="AY41841" s="80"/>
      <c r="AZ41841" s="80"/>
      <c r="BA41841" s="80"/>
      <c r="BB41841" s="80"/>
    </row>
    <row r="41842" spans="9:54" x14ac:dyDescent="0.25">
      <c r="I41842" s="80"/>
      <c r="AX41842" s="80"/>
      <c r="AY41842" s="80"/>
      <c r="AZ41842" s="80"/>
      <c r="BA41842" s="80"/>
      <c r="BB41842" s="80"/>
    </row>
    <row r="41843" spans="9:54" x14ac:dyDescent="0.25">
      <c r="I41843" s="80"/>
      <c r="AX41843" s="80"/>
      <c r="AY41843" s="80"/>
      <c r="AZ41843" s="80"/>
      <c r="BA41843" s="80"/>
      <c r="BB41843" s="80"/>
    </row>
    <row r="41844" spans="9:54" x14ac:dyDescent="0.25">
      <c r="I41844" s="80"/>
      <c r="AX41844" s="80"/>
      <c r="AY41844" s="80"/>
      <c r="AZ41844" s="80"/>
      <c r="BA41844" s="80"/>
      <c r="BB41844" s="80"/>
    </row>
    <row r="41845" spans="9:54" x14ac:dyDescent="0.25">
      <c r="I41845" s="80"/>
      <c r="AX41845" s="80"/>
      <c r="AY41845" s="80"/>
      <c r="AZ41845" s="80"/>
      <c r="BA41845" s="80"/>
      <c r="BB41845" s="80"/>
    </row>
    <row r="41846" spans="9:54" x14ac:dyDescent="0.25">
      <c r="I41846" s="80"/>
      <c r="AX41846" s="80"/>
      <c r="AY41846" s="80"/>
      <c r="AZ41846" s="80"/>
      <c r="BA41846" s="80"/>
      <c r="BB41846" s="80"/>
    </row>
    <row r="41847" spans="9:54" x14ac:dyDescent="0.25">
      <c r="I41847" s="80"/>
      <c r="AX41847" s="80"/>
      <c r="AY41847" s="80"/>
      <c r="AZ41847" s="80"/>
      <c r="BA41847" s="80"/>
      <c r="BB41847" s="80"/>
    </row>
    <row r="41848" spans="9:54" x14ac:dyDescent="0.25">
      <c r="I41848" s="80"/>
      <c r="AX41848" s="80"/>
      <c r="AY41848" s="80"/>
      <c r="AZ41848" s="80"/>
      <c r="BA41848" s="80"/>
      <c r="BB41848" s="80"/>
    </row>
    <row r="41849" spans="9:54" x14ac:dyDescent="0.25">
      <c r="I41849" s="80"/>
      <c r="AX41849" s="80"/>
      <c r="AY41849" s="80"/>
      <c r="AZ41849" s="80"/>
      <c r="BA41849" s="80"/>
      <c r="BB41849" s="80"/>
    </row>
    <row r="41850" spans="9:54" x14ac:dyDescent="0.25">
      <c r="I41850" s="80"/>
      <c r="AX41850" s="80"/>
      <c r="AY41850" s="80"/>
      <c r="AZ41850" s="80"/>
      <c r="BA41850" s="80"/>
      <c r="BB41850" s="80"/>
    </row>
    <row r="41851" spans="9:54" x14ac:dyDescent="0.25">
      <c r="I41851" s="80"/>
      <c r="AX41851" s="80"/>
      <c r="AY41851" s="80"/>
      <c r="AZ41851" s="80"/>
      <c r="BA41851" s="80"/>
      <c r="BB41851" s="80"/>
    </row>
    <row r="41852" spans="9:54" x14ac:dyDescent="0.25">
      <c r="I41852" s="80"/>
      <c r="AX41852" s="80"/>
      <c r="AY41852" s="80"/>
      <c r="AZ41852" s="80"/>
      <c r="BA41852" s="80"/>
      <c r="BB41852" s="80"/>
    </row>
    <row r="41853" spans="9:54" x14ac:dyDescent="0.25">
      <c r="I41853" s="80"/>
      <c r="AX41853" s="80"/>
      <c r="AY41853" s="80"/>
      <c r="AZ41853" s="80"/>
      <c r="BA41853" s="80"/>
      <c r="BB41853" s="80"/>
    </row>
    <row r="41854" spans="9:54" x14ac:dyDescent="0.25">
      <c r="I41854" s="80"/>
      <c r="AX41854" s="80"/>
      <c r="AY41854" s="80"/>
      <c r="AZ41854" s="80"/>
      <c r="BA41854" s="80"/>
      <c r="BB41854" s="80"/>
    </row>
    <row r="41855" spans="9:54" x14ac:dyDescent="0.25">
      <c r="I41855" s="80"/>
      <c r="AX41855" s="80"/>
      <c r="AY41855" s="80"/>
      <c r="AZ41855" s="80"/>
      <c r="BA41855" s="80"/>
      <c r="BB41855" s="80"/>
    </row>
    <row r="41856" spans="9:54" x14ac:dyDescent="0.25">
      <c r="I41856" s="80"/>
      <c r="AX41856" s="80"/>
      <c r="AY41856" s="80"/>
      <c r="AZ41856" s="80"/>
      <c r="BA41856" s="80"/>
      <c r="BB41856" s="80"/>
    </row>
    <row r="41857" spans="9:54" x14ac:dyDescent="0.25">
      <c r="I41857" s="80"/>
      <c r="AX41857" s="80"/>
      <c r="AY41857" s="80"/>
      <c r="AZ41857" s="80"/>
      <c r="BA41857" s="80"/>
      <c r="BB41857" s="80"/>
    </row>
    <row r="41858" spans="9:54" x14ac:dyDescent="0.25">
      <c r="I41858" s="80"/>
      <c r="AX41858" s="80"/>
      <c r="AY41858" s="80"/>
      <c r="AZ41858" s="80"/>
      <c r="BA41858" s="80"/>
      <c r="BB41858" s="80"/>
    </row>
    <row r="41859" spans="9:54" x14ac:dyDescent="0.25">
      <c r="I41859" s="80"/>
      <c r="AX41859" s="80"/>
      <c r="AY41859" s="80"/>
      <c r="AZ41859" s="80"/>
      <c r="BA41859" s="80"/>
      <c r="BB41859" s="80"/>
    </row>
    <row r="41860" spans="9:54" x14ac:dyDescent="0.25">
      <c r="I41860" s="80"/>
      <c r="AX41860" s="80"/>
      <c r="AY41860" s="80"/>
      <c r="AZ41860" s="80"/>
      <c r="BA41860" s="80"/>
      <c r="BB41860" s="80"/>
    </row>
    <row r="41861" spans="9:54" x14ac:dyDescent="0.25">
      <c r="I41861" s="80"/>
      <c r="AX41861" s="80"/>
      <c r="AY41861" s="80"/>
      <c r="AZ41861" s="80"/>
      <c r="BA41861" s="80"/>
      <c r="BB41861" s="80"/>
    </row>
    <row r="41862" spans="9:54" x14ac:dyDescent="0.25">
      <c r="I41862" s="80"/>
      <c r="AX41862" s="80"/>
      <c r="AY41862" s="80"/>
      <c r="AZ41862" s="80"/>
      <c r="BA41862" s="80"/>
      <c r="BB41862" s="80"/>
    </row>
    <row r="41863" spans="9:54" x14ac:dyDescent="0.25">
      <c r="I41863" s="80"/>
      <c r="AX41863" s="80"/>
      <c r="AY41863" s="80"/>
      <c r="AZ41863" s="80"/>
      <c r="BA41863" s="80"/>
      <c r="BB41863" s="80"/>
    </row>
    <row r="41864" spans="9:54" x14ac:dyDescent="0.25">
      <c r="I41864" s="80"/>
      <c r="AX41864" s="80"/>
      <c r="AY41864" s="80"/>
      <c r="AZ41864" s="80"/>
      <c r="BA41864" s="80"/>
      <c r="BB41864" s="80"/>
    </row>
    <row r="41865" spans="9:54" x14ac:dyDescent="0.25">
      <c r="I41865" s="80"/>
      <c r="AX41865" s="80"/>
      <c r="AY41865" s="80"/>
      <c r="AZ41865" s="80"/>
      <c r="BA41865" s="80"/>
      <c r="BB41865" s="80"/>
    </row>
    <row r="41866" spans="9:54" x14ac:dyDescent="0.25">
      <c r="I41866" s="80"/>
      <c r="AX41866" s="80"/>
      <c r="AY41866" s="80"/>
      <c r="AZ41866" s="80"/>
      <c r="BA41866" s="80"/>
      <c r="BB41866" s="80"/>
    </row>
    <row r="41867" spans="9:54" x14ac:dyDescent="0.25">
      <c r="I41867" s="80"/>
      <c r="AX41867" s="80"/>
      <c r="AY41867" s="80"/>
      <c r="AZ41867" s="80"/>
      <c r="BA41867" s="80"/>
      <c r="BB41867" s="80"/>
    </row>
    <row r="41868" spans="9:54" x14ac:dyDescent="0.25">
      <c r="I41868" s="80"/>
      <c r="AX41868" s="80"/>
      <c r="AY41868" s="80"/>
      <c r="AZ41868" s="80"/>
      <c r="BA41868" s="80"/>
      <c r="BB41868" s="80"/>
    </row>
    <row r="41869" spans="9:54" x14ac:dyDescent="0.25">
      <c r="I41869" s="80"/>
      <c r="AX41869" s="80"/>
      <c r="AY41869" s="80"/>
      <c r="AZ41869" s="80"/>
      <c r="BA41869" s="80"/>
      <c r="BB41869" s="80"/>
    </row>
    <row r="41870" spans="9:54" x14ac:dyDescent="0.25">
      <c r="I41870" s="80"/>
      <c r="AX41870" s="80"/>
      <c r="AY41870" s="80"/>
      <c r="AZ41870" s="80"/>
      <c r="BA41870" s="80"/>
      <c r="BB41870" s="80"/>
    </row>
    <row r="41871" spans="9:54" x14ac:dyDescent="0.25">
      <c r="I41871" s="80"/>
      <c r="AX41871" s="80"/>
      <c r="AY41871" s="80"/>
      <c r="AZ41871" s="80"/>
      <c r="BA41871" s="80"/>
      <c r="BB41871" s="80"/>
    </row>
    <row r="41872" spans="9:54" x14ac:dyDescent="0.25">
      <c r="I41872" s="80"/>
      <c r="AX41872" s="80"/>
      <c r="AY41872" s="80"/>
      <c r="AZ41872" s="80"/>
      <c r="BA41872" s="80"/>
      <c r="BB41872" s="80"/>
    </row>
    <row r="41873" spans="9:54" x14ac:dyDescent="0.25">
      <c r="I41873" s="80"/>
      <c r="AX41873" s="80"/>
      <c r="AY41873" s="80"/>
      <c r="AZ41873" s="80"/>
      <c r="BA41873" s="80"/>
      <c r="BB41873" s="80"/>
    </row>
    <row r="41874" spans="9:54" x14ac:dyDescent="0.25">
      <c r="I41874" s="80"/>
      <c r="AX41874" s="80"/>
      <c r="AY41874" s="80"/>
      <c r="AZ41874" s="80"/>
      <c r="BA41874" s="80"/>
      <c r="BB41874" s="80"/>
    </row>
    <row r="41875" spans="9:54" x14ac:dyDescent="0.25">
      <c r="I41875" s="80"/>
      <c r="AX41875" s="80"/>
      <c r="AY41875" s="80"/>
      <c r="AZ41875" s="80"/>
      <c r="BA41875" s="80"/>
      <c r="BB41875" s="80"/>
    </row>
    <row r="41876" spans="9:54" x14ac:dyDescent="0.25">
      <c r="I41876" s="80"/>
      <c r="AX41876" s="80"/>
      <c r="AY41876" s="80"/>
      <c r="AZ41876" s="80"/>
      <c r="BA41876" s="80"/>
      <c r="BB41876" s="80"/>
    </row>
    <row r="41877" spans="9:54" x14ac:dyDescent="0.25">
      <c r="I41877" s="80"/>
      <c r="AX41877" s="80"/>
      <c r="AY41877" s="80"/>
      <c r="AZ41877" s="80"/>
      <c r="BA41877" s="80"/>
      <c r="BB41877" s="80"/>
    </row>
    <row r="41878" spans="9:54" x14ac:dyDescent="0.25">
      <c r="I41878" s="80"/>
      <c r="AX41878" s="80"/>
      <c r="AY41878" s="80"/>
      <c r="AZ41878" s="80"/>
      <c r="BA41878" s="80"/>
      <c r="BB41878" s="80"/>
    </row>
    <row r="41879" spans="9:54" x14ac:dyDescent="0.25">
      <c r="I41879" s="80"/>
      <c r="AX41879" s="80"/>
      <c r="AY41879" s="80"/>
      <c r="AZ41879" s="80"/>
      <c r="BA41879" s="80"/>
      <c r="BB41879" s="80"/>
    </row>
    <row r="41880" spans="9:54" x14ac:dyDescent="0.25">
      <c r="I41880" s="80"/>
      <c r="AX41880" s="80"/>
      <c r="AY41880" s="80"/>
      <c r="AZ41880" s="80"/>
      <c r="BA41880" s="80"/>
      <c r="BB41880" s="80"/>
    </row>
    <row r="41881" spans="9:54" x14ac:dyDescent="0.25">
      <c r="I41881" s="80"/>
      <c r="AX41881" s="80"/>
      <c r="AY41881" s="80"/>
      <c r="AZ41881" s="80"/>
      <c r="BA41881" s="80"/>
      <c r="BB41881" s="80"/>
    </row>
    <row r="41882" spans="9:54" x14ac:dyDescent="0.25">
      <c r="I41882" s="80"/>
      <c r="AX41882" s="80"/>
      <c r="AY41882" s="80"/>
      <c r="AZ41882" s="80"/>
      <c r="BA41882" s="80"/>
      <c r="BB41882" s="80"/>
    </row>
    <row r="41883" spans="9:54" x14ac:dyDescent="0.25">
      <c r="I41883" s="80"/>
      <c r="AX41883" s="80"/>
      <c r="AY41883" s="80"/>
      <c r="AZ41883" s="80"/>
      <c r="BA41883" s="80"/>
      <c r="BB41883" s="80"/>
    </row>
    <row r="41884" spans="9:54" x14ac:dyDescent="0.25">
      <c r="I41884" s="80"/>
      <c r="AX41884" s="80"/>
      <c r="AY41884" s="80"/>
      <c r="AZ41884" s="80"/>
      <c r="BA41884" s="80"/>
      <c r="BB41884" s="80"/>
    </row>
    <row r="41885" spans="9:54" x14ac:dyDescent="0.25">
      <c r="I41885" s="80"/>
      <c r="AX41885" s="80"/>
      <c r="AY41885" s="80"/>
      <c r="AZ41885" s="80"/>
      <c r="BA41885" s="80"/>
      <c r="BB41885" s="80"/>
    </row>
    <row r="41886" spans="9:54" x14ac:dyDescent="0.25">
      <c r="I41886" s="80"/>
      <c r="AX41886" s="80"/>
      <c r="AY41886" s="80"/>
      <c r="AZ41886" s="80"/>
      <c r="BA41886" s="80"/>
      <c r="BB41886" s="80"/>
    </row>
    <row r="41887" spans="9:54" x14ac:dyDescent="0.25">
      <c r="I41887" s="80"/>
      <c r="AX41887" s="80"/>
      <c r="AY41887" s="80"/>
      <c r="AZ41887" s="80"/>
      <c r="BA41887" s="80"/>
      <c r="BB41887" s="80"/>
    </row>
    <row r="41888" spans="9:54" x14ac:dyDescent="0.25">
      <c r="I41888" s="80"/>
      <c r="AX41888" s="80"/>
      <c r="AY41888" s="80"/>
      <c r="AZ41888" s="80"/>
      <c r="BA41888" s="80"/>
      <c r="BB41888" s="80"/>
    </row>
    <row r="41889" spans="9:54" x14ac:dyDescent="0.25">
      <c r="I41889" s="80"/>
      <c r="AX41889" s="80"/>
      <c r="AY41889" s="80"/>
      <c r="AZ41889" s="80"/>
      <c r="BA41889" s="80"/>
      <c r="BB41889" s="80"/>
    </row>
    <row r="41890" spans="9:54" x14ac:dyDescent="0.25">
      <c r="I41890" s="80"/>
      <c r="AX41890" s="80"/>
      <c r="AY41890" s="80"/>
      <c r="AZ41890" s="80"/>
      <c r="BA41890" s="80"/>
      <c r="BB41890" s="80"/>
    </row>
    <row r="41891" spans="9:54" x14ac:dyDescent="0.25">
      <c r="I41891" s="80"/>
      <c r="AX41891" s="80"/>
      <c r="AY41891" s="80"/>
      <c r="AZ41891" s="80"/>
      <c r="BA41891" s="80"/>
      <c r="BB41891" s="80"/>
    </row>
    <row r="41892" spans="9:54" x14ac:dyDescent="0.25">
      <c r="I41892" s="80"/>
      <c r="AX41892" s="80"/>
      <c r="AY41892" s="80"/>
      <c r="AZ41892" s="80"/>
      <c r="BA41892" s="80"/>
      <c r="BB41892" s="80"/>
    </row>
    <row r="41893" spans="9:54" x14ac:dyDescent="0.25">
      <c r="I41893" s="80"/>
      <c r="AX41893" s="80"/>
      <c r="AY41893" s="80"/>
      <c r="AZ41893" s="80"/>
      <c r="BA41893" s="80"/>
      <c r="BB41893" s="80"/>
    </row>
    <row r="41894" spans="9:54" x14ac:dyDescent="0.25">
      <c r="I41894" s="80"/>
      <c r="AX41894" s="80"/>
      <c r="AY41894" s="80"/>
      <c r="AZ41894" s="80"/>
      <c r="BA41894" s="80"/>
      <c r="BB41894" s="80"/>
    </row>
    <row r="41895" spans="9:54" x14ac:dyDescent="0.25">
      <c r="I41895" s="80"/>
      <c r="AX41895" s="80"/>
      <c r="AY41895" s="80"/>
      <c r="AZ41895" s="80"/>
      <c r="BA41895" s="80"/>
      <c r="BB41895" s="80"/>
    </row>
    <row r="41896" spans="9:54" x14ac:dyDescent="0.25">
      <c r="I41896" s="80"/>
      <c r="AX41896" s="80"/>
      <c r="AY41896" s="80"/>
      <c r="AZ41896" s="80"/>
      <c r="BA41896" s="80"/>
      <c r="BB41896" s="80"/>
    </row>
    <row r="41897" spans="9:54" x14ac:dyDescent="0.25">
      <c r="I41897" s="80"/>
      <c r="AX41897" s="80"/>
      <c r="AY41897" s="80"/>
      <c r="AZ41897" s="80"/>
      <c r="BA41897" s="80"/>
      <c r="BB41897" s="80"/>
    </row>
    <row r="41898" spans="9:54" x14ac:dyDescent="0.25">
      <c r="I41898" s="80"/>
      <c r="AX41898" s="80"/>
      <c r="AY41898" s="80"/>
      <c r="AZ41898" s="80"/>
      <c r="BA41898" s="80"/>
      <c r="BB41898" s="80"/>
    </row>
    <row r="41899" spans="9:54" x14ac:dyDescent="0.25">
      <c r="I41899" s="80"/>
      <c r="AX41899" s="80"/>
      <c r="AY41899" s="80"/>
      <c r="AZ41899" s="80"/>
      <c r="BA41899" s="80"/>
      <c r="BB41899" s="80"/>
    </row>
    <row r="41900" spans="9:54" x14ac:dyDescent="0.25">
      <c r="I41900" s="80"/>
      <c r="AX41900" s="80"/>
      <c r="AY41900" s="80"/>
      <c r="AZ41900" s="80"/>
      <c r="BA41900" s="80"/>
      <c r="BB41900" s="80"/>
    </row>
    <row r="41901" spans="9:54" x14ac:dyDescent="0.25">
      <c r="I41901" s="80"/>
      <c r="AX41901" s="80"/>
      <c r="AY41901" s="80"/>
      <c r="AZ41901" s="80"/>
      <c r="BA41901" s="80"/>
      <c r="BB41901" s="80"/>
    </row>
    <row r="41902" spans="9:54" x14ac:dyDescent="0.25">
      <c r="I41902" s="80"/>
      <c r="AX41902" s="80"/>
      <c r="AY41902" s="80"/>
      <c r="AZ41902" s="80"/>
      <c r="BA41902" s="80"/>
      <c r="BB41902" s="80"/>
    </row>
    <row r="41903" spans="9:54" x14ac:dyDescent="0.25">
      <c r="I41903" s="80"/>
      <c r="AX41903" s="80"/>
      <c r="AY41903" s="80"/>
      <c r="AZ41903" s="80"/>
      <c r="BA41903" s="80"/>
      <c r="BB41903" s="80"/>
    </row>
    <row r="41904" spans="9:54" x14ac:dyDescent="0.25">
      <c r="I41904" s="80"/>
      <c r="AX41904" s="80"/>
      <c r="AY41904" s="80"/>
      <c r="AZ41904" s="80"/>
      <c r="BA41904" s="80"/>
      <c r="BB41904" s="80"/>
    </row>
    <row r="41905" spans="9:54" x14ac:dyDescent="0.25">
      <c r="I41905" s="80"/>
      <c r="AX41905" s="80"/>
      <c r="AY41905" s="80"/>
      <c r="AZ41905" s="80"/>
      <c r="BA41905" s="80"/>
      <c r="BB41905" s="80"/>
    </row>
    <row r="41906" spans="9:54" x14ac:dyDescent="0.25">
      <c r="I41906" s="80"/>
      <c r="AX41906" s="80"/>
      <c r="AY41906" s="80"/>
      <c r="AZ41906" s="80"/>
      <c r="BA41906" s="80"/>
      <c r="BB41906" s="80"/>
    </row>
    <row r="41907" spans="9:54" x14ac:dyDescent="0.25">
      <c r="I41907" s="80"/>
      <c r="AX41907" s="80"/>
      <c r="AY41907" s="80"/>
      <c r="AZ41907" s="80"/>
      <c r="BA41907" s="80"/>
      <c r="BB41907" s="80"/>
    </row>
    <row r="41908" spans="9:54" x14ac:dyDescent="0.25">
      <c r="I41908" s="80"/>
      <c r="AX41908" s="80"/>
      <c r="AY41908" s="80"/>
      <c r="AZ41908" s="80"/>
      <c r="BA41908" s="80"/>
      <c r="BB41908" s="80"/>
    </row>
    <row r="41909" spans="9:54" x14ac:dyDescent="0.25">
      <c r="I41909" s="80"/>
      <c r="AX41909" s="80"/>
      <c r="AY41909" s="80"/>
      <c r="AZ41909" s="80"/>
      <c r="BA41909" s="80"/>
      <c r="BB41909" s="80"/>
    </row>
    <row r="41910" spans="9:54" x14ac:dyDescent="0.25">
      <c r="I41910" s="80"/>
      <c r="AX41910" s="80"/>
      <c r="AY41910" s="80"/>
      <c r="AZ41910" s="80"/>
      <c r="BA41910" s="80"/>
      <c r="BB41910" s="80"/>
    </row>
    <row r="41911" spans="9:54" x14ac:dyDescent="0.25">
      <c r="I41911" s="80"/>
      <c r="AX41911" s="80"/>
      <c r="AY41911" s="80"/>
      <c r="AZ41911" s="80"/>
      <c r="BA41911" s="80"/>
      <c r="BB41911" s="80"/>
    </row>
    <row r="41912" spans="9:54" x14ac:dyDescent="0.25">
      <c r="I41912" s="80"/>
      <c r="AX41912" s="80"/>
      <c r="AY41912" s="80"/>
      <c r="AZ41912" s="80"/>
      <c r="BA41912" s="80"/>
      <c r="BB41912" s="80"/>
    </row>
    <row r="41913" spans="9:54" x14ac:dyDescent="0.25">
      <c r="I41913" s="80"/>
      <c r="AX41913" s="80"/>
      <c r="AY41913" s="80"/>
      <c r="AZ41913" s="80"/>
      <c r="BA41913" s="80"/>
      <c r="BB41913" s="80"/>
    </row>
    <row r="41914" spans="9:54" x14ac:dyDescent="0.25">
      <c r="I41914" s="80"/>
      <c r="AX41914" s="80"/>
      <c r="AY41914" s="80"/>
      <c r="AZ41914" s="80"/>
      <c r="BA41914" s="80"/>
      <c r="BB41914" s="80"/>
    </row>
    <row r="41915" spans="9:54" x14ac:dyDescent="0.25">
      <c r="I41915" s="80"/>
      <c r="AX41915" s="80"/>
      <c r="AY41915" s="80"/>
      <c r="AZ41915" s="80"/>
      <c r="BA41915" s="80"/>
      <c r="BB41915" s="80"/>
    </row>
    <row r="41916" spans="9:54" x14ac:dyDescent="0.25">
      <c r="I41916" s="80"/>
      <c r="AX41916" s="80"/>
      <c r="AY41916" s="80"/>
      <c r="AZ41916" s="80"/>
      <c r="BA41916" s="80"/>
      <c r="BB41916" s="80"/>
    </row>
    <row r="41917" spans="9:54" x14ac:dyDescent="0.25">
      <c r="I41917" s="80"/>
      <c r="AX41917" s="80"/>
      <c r="AY41917" s="80"/>
      <c r="AZ41917" s="80"/>
      <c r="BA41917" s="80"/>
      <c r="BB41917" s="80"/>
    </row>
    <row r="41918" spans="9:54" x14ac:dyDescent="0.25">
      <c r="I41918" s="80"/>
      <c r="AX41918" s="80"/>
      <c r="AY41918" s="80"/>
      <c r="AZ41918" s="80"/>
      <c r="BA41918" s="80"/>
      <c r="BB41918" s="80"/>
    </row>
    <row r="41919" spans="9:54" x14ac:dyDescent="0.25">
      <c r="I41919" s="80"/>
      <c r="AX41919" s="80"/>
      <c r="AY41919" s="80"/>
      <c r="AZ41919" s="80"/>
      <c r="BA41919" s="80"/>
      <c r="BB41919" s="80"/>
    </row>
    <row r="41920" spans="9:54" x14ac:dyDescent="0.25">
      <c r="I41920" s="80"/>
      <c r="AX41920" s="80"/>
      <c r="AY41920" s="80"/>
      <c r="AZ41920" s="80"/>
      <c r="BA41920" s="80"/>
      <c r="BB41920" s="80"/>
    </row>
    <row r="41921" spans="9:54" x14ac:dyDescent="0.25">
      <c r="I41921" s="80"/>
      <c r="AX41921" s="80"/>
      <c r="AY41921" s="80"/>
      <c r="AZ41921" s="80"/>
      <c r="BA41921" s="80"/>
      <c r="BB41921" s="80"/>
    </row>
    <row r="41922" spans="9:54" x14ac:dyDescent="0.25">
      <c r="I41922" s="80"/>
      <c r="AX41922" s="80"/>
      <c r="AY41922" s="80"/>
      <c r="AZ41922" s="80"/>
      <c r="BA41922" s="80"/>
      <c r="BB41922" s="80"/>
    </row>
    <row r="41923" spans="9:54" x14ac:dyDescent="0.25">
      <c r="I41923" s="80"/>
      <c r="AX41923" s="80"/>
      <c r="AY41923" s="80"/>
      <c r="AZ41923" s="80"/>
      <c r="BA41923" s="80"/>
      <c r="BB41923" s="80"/>
    </row>
    <row r="41924" spans="9:54" x14ac:dyDescent="0.25">
      <c r="I41924" s="80"/>
      <c r="AX41924" s="80"/>
      <c r="AY41924" s="80"/>
      <c r="AZ41924" s="80"/>
      <c r="BA41924" s="80"/>
      <c r="BB41924" s="80"/>
    </row>
    <row r="41925" spans="9:54" x14ac:dyDescent="0.25">
      <c r="I41925" s="80"/>
      <c r="AX41925" s="80"/>
      <c r="AY41925" s="80"/>
      <c r="AZ41925" s="80"/>
      <c r="BA41925" s="80"/>
      <c r="BB41925" s="80"/>
    </row>
    <row r="41926" spans="9:54" x14ac:dyDescent="0.25">
      <c r="I41926" s="80"/>
      <c r="AX41926" s="80"/>
      <c r="AY41926" s="80"/>
      <c r="AZ41926" s="80"/>
      <c r="BA41926" s="80"/>
      <c r="BB41926" s="80"/>
    </row>
    <row r="41927" spans="9:54" x14ac:dyDescent="0.25">
      <c r="I41927" s="80"/>
      <c r="AX41927" s="80"/>
      <c r="AY41927" s="80"/>
      <c r="AZ41927" s="80"/>
      <c r="BA41927" s="80"/>
      <c r="BB41927" s="80"/>
    </row>
    <row r="41928" spans="9:54" x14ac:dyDescent="0.25">
      <c r="I41928" s="80"/>
      <c r="AX41928" s="80"/>
      <c r="AY41928" s="80"/>
      <c r="AZ41928" s="80"/>
      <c r="BA41928" s="80"/>
      <c r="BB41928" s="80"/>
    </row>
    <row r="41929" spans="9:54" x14ac:dyDescent="0.25">
      <c r="I41929" s="80"/>
      <c r="AX41929" s="80"/>
      <c r="AY41929" s="80"/>
      <c r="AZ41929" s="80"/>
      <c r="BA41929" s="80"/>
      <c r="BB41929" s="80"/>
    </row>
    <row r="41930" spans="9:54" x14ac:dyDescent="0.25">
      <c r="I41930" s="80"/>
      <c r="AX41930" s="80"/>
      <c r="AY41930" s="80"/>
      <c r="AZ41930" s="80"/>
      <c r="BA41930" s="80"/>
      <c r="BB41930" s="80"/>
    </row>
    <row r="41931" spans="9:54" x14ac:dyDescent="0.25">
      <c r="I41931" s="80"/>
      <c r="AX41931" s="80"/>
      <c r="AY41931" s="80"/>
      <c r="AZ41931" s="80"/>
      <c r="BA41931" s="80"/>
      <c r="BB41931" s="80"/>
    </row>
    <row r="41932" spans="9:54" x14ac:dyDescent="0.25">
      <c r="I41932" s="80"/>
      <c r="AX41932" s="80"/>
      <c r="AY41932" s="80"/>
      <c r="AZ41932" s="80"/>
      <c r="BA41932" s="80"/>
      <c r="BB41932" s="80"/>
    </row>
    <row r="41933" spans="9:54" x14ac:dyDescent="0.25">
      <c r="I41933" s="80"/>
      <c r="AX41933" s="80"/>
      <c r="AY41933" s="80"/>
      <c r="AZ41933" s="80"/>
      <c r="BA41933" s="80"/>
      <c r="BB41933" s="80"/>
    </row>
    <row r="41934" spans="9:54" x14ac:dyDescent="0.25">
      <c r="I41934" s="80"/>
      <c r="AX41934" s="80"/>
      <c r="AY41934" s="80"/>
      <c r="AZ41934" s="80"/>
      <c r="BA41934" s="80"/>
      <c r="BB41934" s="80"/>
    </row>
    <row r="41935" spans="9:54" x14ac:dyDescent="0.25">
      <c r="I41935" s="80"/>
      <c r="AX41935" s="80"/>
      <c r="AY41935" s="80"/>
      <c r="AZ41935" s="80"/>
      <c r="BA41935" s="80"/>
      <c r="BB41935" s="80"/>
    </row>
    <row r="41936" spans="9:54" x14ac:dyDescent="0.25">
      <c r="I41936" s="80"/>
      <c r="AX41936" s="80"/>
      <c r="AY41936" s="80"/>
      <c r="AZ41936" s="80"/>
      <c r="BA41936" s="80"/>
      <c r="BB41936" s="80"/>
    </row>
    <row r="41937" spans="9:54" x14ac:dyDescent="0.25">
      <c r="I41937" s="80"/>
      <c r="AX41937" s="80"/>
      <c r="AY41937" s="80"/>
      <c r="AZ41937" s="80"/>
      <c r="BA41937" s="80"/>
      <c r="BB41937" s="80"/>
    </row>
    <row r="41938" spans="9:54" x14ac:dyDescent="0.25">
      <c r="I41938" s="80"/>
      <c r="AX41938" s="80"/>
      <c r="AY41938" s="80"/>
      <c r="AZ41938" s="80"/>
      <c r="BA41938" s="80"/>
      <c r="BB41938" s="80"/>
    </row>
    <row r="41939" spans="9:54" x14ac:dyDescent="0.25">
      <c r="I41939" s="80"/>
      <c r="AX41939" s="80"/>
      <c r="AY41939" s="80"/>
      <c r="AZ41939" s="80"/>
      <c r="BA41939" s="80"/>
      <c r="BB41939" s="80"/>
    </row>
    <row r="41940" spans="9:54" x14ac:dyDescent="0.25">
      <c r="I41940" s="80"/>
      <c r="AX41940" s="80"/>
      <c r="AY41940" s="80"/>
      <c r="AZ41940" s="80"/>
      <c r="BA41940" s="80"/>
      <c r="BB41940" s="80"/>
    </row>
    <row r="41941" spans="9:54" x14ac:dyDescent="0.25">
      <c r="I41941" s="80"/>
      <c r="AX41941" s="80"/>
      <c r="AY41941" s="80"/>
      <c r="AZ41941" s="80"/>
      <c r="BA41941" s="80"/>
      <c r="BB41941" s="80"/>
    </row>
    <row r="41942" spans="9:54" x14ac:dyDescent="0.25">
      <c r="I41942" s="80"/>
      <c r="AX41942" s="80"/>
      <c r="AY41942" s="80"/>
      <c r="AZ41942" s="80"/>
      <c r="BA41942" s="80"/>
      <c r="BB41942" s="80"/>
    </row>
    <row r="41943" spans="9:54" x14ac:dyDescent="0.25">
      <c r="I41943" s="80"/>
      <c r="AX41943" s="80"/>
      <c r="AY41943" s="80"/>
      <c r="AZ41943" s="80"/>
      <c r="BA41943" s="80"/>
      <c r="BB41943" s="80"/>
    </row>
    <row r="41944" spans="9:54" x14ac:dyDescent="0.25">
      <c r="I41944" s="80"/>
      <c r="AX41944" s="80"/>
      <c r="AY41944" s="80"/>
      <c r="AZ41944" s="80"/>
      <c r="BA41944" s="80"/>
      <c r="BB41944" s="80"/>
    </row>
    <row r="41945" spans="9:54" x14ac:dyDescent="0.25">
      <c r="I41945" s="80"/>
      <c r="AX41945" s="80"/>
      <c r="AY41945" s="80"/>
      <c r="AZ41945" s="80"/>
      <c r="BA41945" s="80"/>
      <c r="BB41945" s="80"/>
    </row>
    <row r="41946" spans="9:54" x14ac:dyDescent="0.25">
      <c r="I41946" s="80"/>
      <c r="AX41946" s="80"/>
      <c r="AY41946" s="80"/>
      <c r="AZ41946" s="80"/>
      <c r="BA41946" s="80"/>
      <c r="BB41946" s="80"/>
    </row>
    <row r="41947" spans="9:54" x14ac:dyDescent="0.25">
      <c r="I41947" s="80"/>
      <c r="AX41947" s="80"/>
      <c r="AY41947" s="80"/>
      <c r="AZ41947" s="80"/>
      <c r="BA41947" s="80"/>
      <c r="BB41947" s="80"/>
    </row>
    <row r="41948" spans="9:54" x14ac:dyDescent="0.25">
      <c r="I41948" s="80"/>
      <c r="AX41948" s="80"/>
      <c r="AY41948" s="80"/>
      <c r="AZ41948" s="80"/>
      <c r="BA41948" s="80"/>
      <c r="BB41948" s="80"/>
    </row>
    <row r="41949" spans="9:54" x14ac:dyDescent="0.25">
      <c r="I41949" s="80"/>
      <c r="AX41949" s="80"/>
      <c r="AY41949" s="80"/>
      <c r="AZ41949" s="80"/>
      <c r="BA41949" s="80"/>
      <c r="BB41949" s="80"/>
    </row>
    <row r="41950" spans="9:54" x14ac:dyDescent="0.25">
      <c r="I41950" s="80"/>
      <c r="AX41950" s="80"/>
      <c r="AY41950" s="80"/>
      <c r="AZ41950" s="80"/>
      <c r="BA41950" s="80"/>
      <c r="BB41950" s="80"/>
    </row>
    <row r="41951" spans="9:54" x14ac:dyDescent="0.25">
      <c r="I41951" s="80"/>
      <c r="AX41951" s="80"/>
      <c r="AY41951" s="80"/>
      <c r="AZ41951" s="80"/>
      <c r="BA41951" s="80"/>
      <c r="BB41951" s="80"/>
    </row>
    <row r="41952" spans="9:54" x14ac:dyDescent="0.25">
      <c r="I41952" s="80"/>
      <c r="AX41952" s="80"/>
      <c r="AY41952" s="80"/>
      <c r="AZ41952" s="80"/>
      <c r="BA41952" s="80"/>
      <c r="BB41952" s="80"/>
    </row>
    <row r="41953" spans="9:54" x14ac:dyDescent="0.25">
      <c r="I41953" s="80"/>
      <c r="AX41953" s="80"/>
      <c r="AY41953" s="80"/>
      <c r="AZ41953" s="80"/>
      <c r="BA41953" s="80"/>
      <c r="BB41953" s="80"/>
    </row>
    <row r="41954" spans="9:54" x14ac:dyDescent="0.25">
      <c r="I41954" s="80"/>
      <c r="AX41954" s="80"/>
      <c r="AY41954" s="80"/>
      <c r="AZ41954" s="80"/>
      <c r="BA41954" s="80"/>
      <c r="BB41954" s="80"/>
    </row>
    <row r="41955" spans="9:54" x14ac:dyDescent="0.25">
      <c r="I41955" s="80"/>
      <c r="AX41955" s="80"/>
      <c r="AY41955" s="80"/>
      <c r="AZ41955" s="80"/>
      <c r="BA41955" s="80"/>
      <c r="BB41955" s="80"/>
    </row>
    <row r="41956" spans="9:54" x14ac:dyDescent="0.25">
      <c r="I41956" s="80"/>
      <c r="AX41956" s="80"/>
      <c r="AY41956" s="80"/>
      <c r="AZ41956" s="80"/>
      <c r="BA41956" s="80"/>
      <c r="BB41956" s="80"/>
    </row>
    <row r="41957" spans="9:54" x14ac:dyDescent="0.25">
      <c r="I41957" s="80"/>
      <c r="AX41957" s="80"/>
      <c r="AY41957" s="80"/>
      <c r="AZ41957" s="80"/>
      <c r="BA41957" s="80"/>
      <c r="BB41957" s="80"/>
    </row>
    <row r="41958" spans="9:54" x14ac:dyDescent="0.25">
      <c r="I41958" s="80"/>
      <c r="AX41958" s="80"/>
      <c r="AY41958" s="80"/>
      <c r="AZ41958" s="80"/>
      <c r="BA41958" s="80"/>
      <c r="BB41958" s="80"/>
    </row>
    <row r="41959" spans="9:54" x14ac:dyDescent="0.25">
      <c r="I41959" s="80"/>
      <c r="AX41959" s="80"/>
      <c r="AY41959" s="80"/>
      <c r="AZ41959" s="80"/>
      <c r="BA41959" s="80"/>
      <c r="BB41959" s="80"/>
    </row>
    <row r="41960" spans="9:54" x14ac:dyDescent="0.25">
      <c r="I41960" s="80"/>
      <c r="AX41960" s="80"/>
      <c r="AY41960" s="80"/>
      <c r="AZ41960" s="80"/>
      <c r="BA41960" s="80"/>
      <c r="BB41960" s="80"/>
    </row>
    <row r="41961" spans="9:54" x14ac:dyDescent="0.25">
      <c r="I41961" s="80"/>
      <c r="AX41961" s="80"/>
      <c r="AY41961" s="80"/>
      <c r="AZ41961" s="80"/>
      <c r="BA41961" s="80"/>
      <c r="BB41961" s="80"/>
    </row>
    <row r="41962" spans="9:54" x14ac:dyDescent="0.25">
      <c r="I41962" s="80"/>
      <c r="AX41962" s="80"/>
      <c r="AY41962" s="80"/>
      <c r="AZ41962" s="80"/>
      <c r="BA41962" s="80"/>
      <c r="BB41962" s="80"/>
    </row>
    <row r="41963" spans="9:54" x14ac:dyDescent="0.25">
      <c r="I41963" s="80"/>
      <c r="AX41963" s="80"/>
      <c r="AY41963" s="80"/>
      <c r="AZ41963" s="80"/>
      <c r="BA41963" s="80"/>
      <c r="BB41963" s="80"/>
    </row>
    <row r="41964" spans="9:54" x14ac:dyDescent="0.25">
      <c r="I41964" s="80"/>
      <c r="AX41964" s="80"/>
      <c r="AY41964" s="80"/>
      <c r="AZ41964" s="80"/>
      <c r="BA41964" s="80"/>
      <c r="BB41964" s="80"/>
    </row>
    <row r="41965" spans="9:54" x14ac:dyDescent="0.25">
      <c r="I41965" s="80"/>
      <c r="AX41965" s="80"/>
      <c r="AY41965" s="80"/>
      <c r="AZ41965" s="80"/>
      <c r="BA41965" s="80"/>
      <c r="BB41965" s="80"/>
    </row>
    <row r="41966" spans="9:54" x14ac:dyDescent="0.25">
      <c r="I41966" s="80"/>
      <c r="AX41966" s="80"/>
      <c r="AY41966" s="80"/>
      <c r="AZ41966" s="80"/>
      <c r="BA41966" s="80"/>
      <c r="BB41966" s="80"/>
    </row>
    <row r="41967" spans="9:54" x14ac:dyDescent="0.25">
      <c r="I41967" s="80"/>
      <c r="AX41967" s="80"/>
      <c r="AY41967" s="80"/>
      <c r="AZ41967" s="80"/>
      <c r="BA41967" s="80"/>
      <c r="BB41967" s="80"/>
    </row>
    <row r="41968" spans="9:54" x14ac:dyDescent="0.25">
      <c r="I41968" s="80"/>
      <c r="AX41968" s="80"/>
      <c r="AY41968" s="80"/>
      <c r="AZ41968" s="80"/>
      <c r="BA41968" s="80"/>
      <c r="BB41968" s="80"/>
    </row>
    <row r="41969" spans="9:54" x14ac:dyDescent="0.25">
      <c r="I41969" s="80"/>
      <c r="AX41969" s="80"/>
      <c r="AY41969" s="80"/>
      <c r="AZ41969" s="80"/>
      <c r="BA41969" s="80"/>
      <c r="BB41969" s="80"/>
    </row>
    <row r="41970" spans="9:54" x14ac:dyDescent="0.25">
      <c r="I41970" s="80"/>
      <c r="AX41970" s="80"/>
      <c r="AY41970" s="80"/>
      <c r="AZ41970" s="80"/>
      <c r="BA41970" s="80"/>
      <c r="BB41970" s="80"/>
    </row>
    <row r="41971" spans="9:54" x14ac:dyDescent="0.25">
      <c r="I41971" s="80"/>
      <c r="AX41971" s="80"/>
      <c r="AY41971" s="80"/>
      <c r="AZ41971" s="80"/>
      <c r="BA41971" s="80"/>
      <c r="BB41971" s="80"/>
    </row>
    <row r="41972" spans="9:54" x14ac:dyDescent="0.25">
      <c r="I41972" s="80"/>
      <c r="AX41972" s="80"/>
      <c r="AY41972" s="80"/>
      <c r="AZ41972" s="80"/>
      <c r="BA41972" s="80"/>
      <c r="BB41972" s="80"/>
    </row>
    <row r="41973" spans="9:54" x14ac:dyDescent="0.25">
      <c r="I41973" s="80"/>
      <c r="AX41973" s="80"/>
      <c r="AY41973" s="80"/>
      <c r="AZ41973" s="80"/>
      <c r="BA41973" s="80"/>
      <c r="BB41973" s="80"/>
    </row>
    <row r="41974" spans="9:54" x14ac:dyDescent="0.25">
      <c r="I41974" s="80"/>
      <c r="AX41974" s="80"/>
      <c r="AY41974" s="80"/>
      <c r="AZ41974" s="80"/>
      <c r="BA41974" s="80"/>
      <c r="BB41974" s="80"/>
    </row>
    <row r="41975" spans="9:54" x14ac:dyDescent="0.25">
      <c r="I41975" s="80"/>
      <c r="AX41975" s="80"/>
      <c r="AY41975" s="80"/>
      <c r="AZ41975" s="80"/>
      <c r="BA41975" s="80"/>
      <c r="BB41975" s="80"/>
    </row>
    <row r="41976" spans="9:54" x14ac:dyDescent="0.25">
      <c r="I41976" s="80"/>
      <c r="AX41976" s="80"/>
      <c r="AY41976" s="80"/>
      <c r="AZ41976" s="80"/>
      <c r="BA41976" s="80"/>
      <c r="BB41976" s="80"/>
    </row>
    <row r="41977" spans="9:54" x14ac:dyDescent="0.25">
      <c r="I41977" s="80"/>
      <c r="AX41977" s="80"/>
      <c r="AY41977" s="80"/>
      <c r="AZ41977" s="80"/>
      <c r="BA41977" s="80"/>
      <c r="BB41977" s="80"/>
    </row>
    <row r="41978" spans="9:54" x14ac:dyDescent="0.25">
      <c r="I41978" s="80"/>
      <c r="AX41978" s="80"/>
      <c r="AY41978" s="80"/>
      <c r="AZ41978" s="80"/>
      <c r="BA41978" s="80"/>
      <c r="BB41978" s="80"/>
    </row>
    <row r="41979" spans="9:54" x14ac:dyDescent="0.25">
      <c r="I41979" s="80"/>
      <c r="AX41979" s="80"/>
      <c r="AY41979" s="80"/>
      <c r="AZ41979" s="80"/>
      <c r="BA41979" s="80"/>
      <c r="BB41979" s="80"/>
    </row>
    <row r="41980" spans="9:54" x14ac:dyDescent="0.25">
      <c r="I41980" s="80"/>
      <c r="AX41980" s="80"/>
      <c r="AY41980" s="80"/>
      <c r="AZ41980" s="80"/>
      <c r="BA41980" s="80"/>
      <c r="BB41980" s="80"/>
    </row>
    <row r="41981" spans="9:54" x14ac:dyDescent="0.25">
      <c r="I41981" s="80"/>
      <c r="AX41981" s="80"/>
      <c r="AY41981" s="80"/>
      <c r="AZ41981" s="80"/>
      <c r="BA41981" s="80"/>
      <c r="BB41981" s="80"/>
    </row>
    <row r="41982" spans="9:54" x14ac:dyDescent="0.25">
      <c r="I41982" s="80"/>
      <c r="AX41982" s="80"/>
      <c r="AY41982" s="80"/>
      <c r="AZ41982" s="80"/>
      <c r="BA41982" s="80"/>
      <c r="BB41982" s="80"/>
    </row>
    <row r="41983" spans="9:54" x14ac:dyDescent="0.25">
      <c r="I41983" s="80"/>
      <c r="AX41983" s="80"/>
      <c r="AY41983" s="80"/>
      <c r="AZ41983" s="80"/>
      <c r="BA41983" s="80"/>
      <c r="BB41983" s="80"/>
    </row>
    <row r="41984" spans="9:54" x14ac:dyDescent="0.25">
      <c r="I41984" s="80"/>
      <c r="AX41984" s="80"/>
      <c r="AY41984" s="80"/>
      <c r="AZ41984" s="80"/>
      <c r="BA41984" s="80"/>
      <c r="BB41984" s="80"/>
    </row>
    <row r="41985" spans="9:54" x14ac:dyDescent="0.25">
      <c r="I41985" s="80"/>
      <c r="AX41985" s="80"/>
      <c r="AY41985" s="80"/>
      <c r="AZ41985" s="80"/>
      <c r="BA41985" s="80"/>
      <c r="BB41985" s="80"/>
    </row>
    <row r="41986" spans="9:54" x14ac:dyDescent="0.25">
      <c r="I41986" s="80"/>
      <c r="AX41986" s="80"/>
      <c r="AY41986" s="80"/>
      <c r="AZ41986" s="80"/>
      <c r="BA41986" s="80"/>
      <c r="BB41986" s="80"/>
    </row>
    <row r="41987" spans="9:54" x14ac:dyDescent="0.25">
      <c r="I41987" s="80"/>
      <c r="AX41987" s="80"/>
      <c r="AY41987" s="80"/>
      <c r="AZ41987" s="80"/>
      <c r="BA41987" s="80"/>
      <c r="BB41987" s="80"/>
    </row>
    <row r="41988" spans="9:54" x14ac:dyDescent="0.25">
      <c r="I41988" s="80"/>
      <c r="AX41988" s="80"/>
      <c r="AY41988" s="80"/>
      <c r="AZ41988" s="80"/>
      <c r="BA41988" s="80"/>
      <c r="BB41988" s="80"/>
    </row>
    <row r="41989" spans="9:54" x14ac:dyDescent="0.25">
      <c r="I41989" s="80"/>
      <c r="AX41989" s="80"/>
      <c r="AY41989" s="80"/>
      <c r="AZ41989" s="80"/>
      <c r="BA41989" s="80"/>
      <c r="BB41989" s="80"/>
    </row>
    <row r="41990" spans="9:54" x14ac:dyDescent="0.25">
      <c r="I41990" s="80"/>
      <c r="AX41990" s="80"/>
      <c r="AY41990" s="80"/>
      <c r="AZ41990" s="80"/>
      <c r="BA41990" s="80"/>
      <c r="BB41990" s="80"/>
    </row>
    <row r="41991" spans="9:54" x14ac:dyDescent="0.25">
      <c r="I41991" s="80"/>
      <c r="AX41991" s="80"/>
      <c r="AY41991" s="80"/>
      <c r="AZ41991" s="80"/>
      <c r="BA41991" s="80"/>
      <c r="BB41991" s="80"/>
    </row>
    <row r="41992" spans="9:54" x14ac:dyDescent="0.25">
      <c r="I41992" s="80"/>
      <c r="AX41992" s="80"/>
      <c r="AY41992" s="80"/>
      <c r="AZ41992" s="80"/>
      <c r="BA41992" s="80"/>
      <c r="BB41992" s="80"/>
    </row>
    <row r="41993" spans="9:54" x14ac:dyDescent="0.25">
      <c r="I41993" s="80"/>
      <c r="AX41993" s="80"/>
      <c r="AY41993" s="80"/>
      <c r="AZ41993" s="80"/>
      <c r="BA41993" s="80"/>
      <c r="BB41993" s="80"/>
    </row>
    <row r="41994" spans="9:54" x14ac:dyDescent="0.25">
      <c r="I41994" s="80"/>
      <c r="AX41994" s="80"/>
      <c r="AY41994" s="80"/>
      <c r="AZ41994" s="80"/>
      <c r="BA41994" s="80"/>
      <c r="BB41994" s="80"/>
    </row>
    <row r="41995" spans="9:54" x14ac:dyDescent="0.25">
      <c r="I41995" s="80"/>
      <c r="AX41995" s="80"/>
      <c r="AY41995" s="80"/>
      <c r="AZ41995" s="80"/>
      <c r="BA41995" s="80"/>
      <c r="BB41995" s="80"/>
    </row>
    <row r="41996" spans="9:54" x14ac:dyDescent="0.25">
      <c r="I41996" s="80"/>
      <c r="AX41996" s="80"/>
      <c r="AY41996" s="80"/>
      <c r="AZ41996" s="80"/>
      <c r="BA41996" s="80"/>
      <c r="BB41996" s="80"/>
    </row>
    <row r="41997" spans="9:54" x14ac:dyDescent="0.25">
      <c r="I41997" s="80"/>
      <c r="AX41997" s="80"/>
      <c r="AY41997" s="80"/>
      <c r="AZ41997" s="80"/>
      <c r="BA41997" s="80"/>
      <c r="BB41997" s="80"/>
    </row>
    <row r="41998" spans="9:54" x14ac:dyDescent="0.25">
      <c r="I41998" s="80"/>
      <c r="AX41998" s="80"/>
      <c r="AY41998" s="80"/>
      <c r="AZ41998" s="80"/>
      <c r="BA41998" s="80"/>
      <c r="BB41998" s="80"/>
    </row>
    <row r="41999" spans="9:54" x14ac:dyDescent="0.25">
      <c r="I41999" s="80"/>
      <c r="AX41999" s="80"/>
      <c r="AY41999" s="80"/>
      <c r="AZ41999" s="80"/>
      <c r="BA41999" s="80"/>
      <c r="BB41999" s="80"/>
    </row>
    <row r="42000" spans="9:54" x14ac:dyDescent="0.25">
      <c r="I42000" s="80"/>
      <c r="AX42000" s="80"/>
      <c r="AY42000" s="80"/>
      <c r="AZ42000" s="80"/>
      <c r="BA42000" s="80"/>
      <c r="BB42000" s="80"/>
    </row>
    <row r="42001" spans="9:54" x14ac:dyDescent="0.25">
      <c r="I42001" s="80"/>
      <c r="AX42001" s="80"/>
      <c r="AY42001" s="80"/>
      <c r="AZ42001" s="80"/>
      <c r="BA42001" s="80"/>
      <c r="BB42001" s="80"/>
    </row>
    <row r="42002" spans="9:54" x14ac:dyDescent="0.25">
      <c r="I42002" s="80"/>
      <c r="AX42002" s="80"/>
      <c r="AY42002" s="80"/>
      <c r="AZ42002" s="80"/>
      <c r="BA42002" s="80"/>
      <c r="BB42002" s="80"/>
    </row>
    <row r="42003" spans="9:54" x14ac:dyDescent="0.25">
      <c r="I42003" s="80"/>
      <c r="AX42003" s="80"/>
      <c r="AY42003" s="80"/>
      <c r="AZ42003" s="80"/>
      <c r="BA42003" s="80"/>
      <c r="BB42003" s="80"/>
    </row>
    <row r="42004" spans="9:54" x14ac:dyDescent="0.25">
      <c r="I42004" s="80"/>
      <c r="AX42004" s="80"/>
      <c r="AY42004" s="80"/>
      <c r="AZ42004" s="80"/>
      <c r="BA42004" s="80"/>
      <c r="BB42004" s="80"/>
    </row>
    <row r="42005" spans="9:54" x14ac:dyDescent="0.25">
      <c r="I42005" s="80"/>
      <c r="AX42005" s="80"/>
      <c r="AY42005" s="80"/>
      <c r="AZ42005" s="80"/>
      <c r="BA42005" s="80"/>
      <c r="BB42005" s="80"/>
    </row>
    <row r="42006" spans="9:54" x14ac:dyDescent="0.25">
      <c r="I42006" s="80"/>
      <c r="AX42006" s="80"/>
      <c r="AY42006" s="80"/>
      <c r="AZ42006" s="80"/>
      <c r="BA42006" s="80"/>
      <c r="BB42006" s="80"/>
    </row>
    <row r="42007" spans="9:54" x14ac:dyDescent="0.25">
      <c r="I42007" s="80"/>
      <c r="AX42007" s="80"/>
      <c r="AY42007" s="80"/>
      <c r="AZ42007" s="80"/>
      <c r="BA42007" s="80"/>
      <c r="BB42007" s="80"/>
    </row>
    <row r="42008" spans="9:54" x14ac:dyDescent="0.25">
      <c r="I42008" s="80"/>
      <c r="AX42008" s="80"/>
      <c r="AY42008" s="80"/>
      <c r="AZ42008" s="80"/>
      <c r="BA42008" s="80"/>
      <c r="BB42008" s="80"/>
    </row>
    <row r="42009" spans="9:54" x14ac:dyDescent="0.25">
      <c r="I42009" s="80"/>
      <c r="AX42009" s="80"/>
      <c r="AY42009" s="80"/>
      <c r="AZ42009" s="80"/>
      <c r="BA42009" s="80"/>
      <c r="BB42009" s="80"/>
    </row>
    <row r="42010" spans="9:54" x14ac:dyDescent="0.25">
      <c r="I42010" s="80"/>
      <c r="AX42010" s="80"/>
      <c r="AY42010" s="80"/>
      <c r="AZ42010" s="80"/>
      <c r="BA42010" s="80"/>
      <c r="BB42010" s="80"/>
    </row>
    <row r="42011" spans="9:54" x14ac:dyDescent="0.25">
      <c r="I42011" s="80"/>
      <c r="AX42011" s="80"/>
      <c r="AY42011" s="80"/>
      <c r="AZ42011" s="80"/>
      <c r="BA42011" s="80"/>
      <c r="BB42011" s="80"/>
    </row>
    <row r="42012" spans="9:54" x14ac:dyDescent="0.25">
      <c r="I42012" s="80"/>
      <c r="AX42012" s="80"/>
      <c r="AY42012" s="80"/>
      <c r="AZ42012" s="80"/>
      <c r="BA42012" s="80"/>
      <c r="BB42012" s="80"/>
    </row>
    <row r="42013" spans="9:54" x14ac:dyDescent="0.25">
      <c r="I42013" s="80"/>
      <c r="AX42013" s="80"/>
      <c r="AY42013" s="80"/>
      <c r="AZ42013" s="80"/>
      <c r="BA42013" s="80"/>
      <c r="BB42013" s="80"/>
    </row>
    <row r="42014" spans="9:54" x14ac:dyDescent="0.25">
      <c r="I42014" s="80"/>
      <c r="AX42014" s="80"/>
      <c r="AY42014" s="80"/>
      <c r="AZ42014" s="80"/>
      <c r="BA42014" s="80"/>
      <c r="BB42014" s="80"/>
    </row>
    <row r="42015" spans="9:54" x14ac:dyDescent="0.25">
      <c r="I42015" s="80"/>
      <c r="AX42015" s="80"/>
      <c r="AY42015" s="80"/>
      <c r="AZ42015" s="80"/>
      <c r="BA42015" s="80"/>
      <c r="BB42015" s="80"/>
    </row>
    <row r="42016" spans="9:54" x14ac:dyDescent="0.25">
      <c r="I42016" s="80"/>
      <c r="AX42016" s="80"/>
      <c r="AY42016" s="80"/>
      <c r="AZ42016" s="80"/>
      <c r="BA42016" s="80"/>
      <c r="BB42016" s="80"/>
    </row>
    <row r="42017" spans="9:54" x14ac:dyDescent="0.25">
      <c r="I42017" s="80"/>
      <c r="AX42017" s="80"/>
      <c r="AY42017" s="80"/>
      <c r="AZ42017" s="80"/>
      <c r="BA42017" s="80"/>
      <c r="BB42017" s="80"/>
    </row>
    <row r="42018" spans="9:54" x14ac:dyDescent="0.25">
      <c r="I42018" s="80"/>
      <c r="AX42018" s="80"/>
      <c r="AY42018" s="80"/>
      <c r="AZ42018" s="80"/>
      <c r="BA42018" s="80"/>
      <c r="BB42018" s="80"/>
    </row>
    <row r="42019" spans="9:54" x14ac:dyDescent="0.25">
      <c r="I42019" s="80"/>
      <c r="AX42019" s="80"/>
      <c r="AY42019" s="80"/>
      <c r="AZ42019" s="80"/>
      <c r="BA42019" s="80"/>
      <c r="BB42019" s="80"/>
    </row>
    <row r="42020" spans="9:54" x14ac:dyDescent="0.25">
      <c r="I42020" s="80"/>
      <c r="AX42020" s="80"/>
      <c r="AY42020" s="80"/>
      <c r="AZ42020" s="80"/>
      <c r="BA42020" s="80"/>
      <c r="BB42020" s="80"/>
    </row>
    <row r="42021" spans="9:54" x14ac:dyDescent="0.25">
      <c r="I42021" s="80"/>
      <c r="AX42021" s="80"/>
      <c r="AY42021" s="80"/>
      <c r="AZ42021" s="80"/>
      <c r="BA42021" s="80"/>
      <c r="BB42021" s="80"/>
    </row>
    <row r="42022" spans="9:54" x14ac:dyDescent="0.25">
      <c r="I42022" s="80"/>
      <c r="AX42022" s="80"/>
      <c r="AY42022" s="80"/>
      <c r="AZ42022" s="80"/>
      <c r="BA42022" s="80"/>
      <c r="BB42022" s="80"/>
    </row>
    <row r="42023" spans="9:54" x14ac:dyDescent="0.25">
      <c r="I42023" s="80"/>
      <c r="AX42023" s="80"/>
      <c r="AY42023" s="80"/>
      <c r="AZ42023" s="80"/>
      <c r="BA42023" s="80"/>
      <c r="BB42023" s="80"/>
    </row>
    <row r="42024" spans="9:54" x14ac:dyDescent="0.25">
      <c r="I42024" s="80"/>
      <c r="AX42024" s="80"/>
      <c r="AY42024" s="80"/>
      <c r="AZ42024" s="80"/>
      <c r="BA42024" s="80"/>
      <c r="BB42024" s="80"/>
    </row>
    <row r="42025" spans="9:54" x14ac:dyDescent="0.25">
      <c r="I42025" s="80"/>
      <c r="AX42025" s="80"/>
      <c r="AY42025" s="80"/>
      <c r="AZ42025" s="80"/>
      <c r="BA42025" s="80"/>
      <c r="BB42025" s="80"/>
    </row>
    <row r="42026" spans="9:54" x14ac:dyDescent="0.25">
      <c r="I42026" s="80"/>
      <c r="AX42026" s="80"/>
      <c r="AY42026" s="80"/>
      <c r="AZ42026" s="80"/>
      <c r="BA42026" s="80"/>
      <c r="BB42026" s="80"/>
    </row>
    <row r="42027" spans="9:54" x14ac:dyDescent="0.25">
      <c r="I42027" s="80"/>
      <c r="AX42027" s="80"/>
      <c r="AY42027" s="80"/>
      <c r="AZ42027" s="80"/>
      <c r="BA42027" s="80"/>
      <c r="BB42027" s="80"/>
    </row>
    <row r="42028" spans="9:54" x14ac:dyDescent="0.25">
      <c r="I42028" s="80"/>
      <c r="AX42028" s="80"/>
      <c r="AY42028" s="80"/>
      <c r="AZ42028" s="80"/>
      <c r="BA42028" s="80"/>
      <c r="BB42028" s="80"/>
    </row>
    <row r="42029" spans="9:54" x14ac:dyDescent="0.25">
      <c r="I42029" s="80"/>
      <c r="AX42029" s="80"/>
      <c r="AY42029" s="80"/>
      <c r="AZ42029" s="80"/>
      <c r="BA42029" s="80"/>
      <c r="BB42029" s="80"/>
    </row>
    <row r="42030" spans="9:54" x14ac:dyDescent="0.25">
      <c r="I42030" s="80"/>
      <c r="AX42030" s="80"/>
      <c r="AY42030" s="80"/>
      <c r="AZ42030" s="80"/>
      <c r="BA42030" s="80"/>
      <c r="BB42030" s="80"/>
    </row>
    <row r="42031" spans="9:54" x14ac:dyDescent="0.25">
      <c r="I42031" s="80"/>
      <c r="AX42031" s="80"/>
      <c r="AY42031" s="80"/>
      <c r="AZ42031" s="80"/>
      <c r="BA42031" s="80"/>
      <c r="BB42031" s="80"/>
    </row>
    <row r="42032" spans="9:54" x14ac:dyDescent="0.25">
      <c r="I42032" s="80"/>
      <c r="AX42032" s="80"/>
      <c r="AY42032" s="80"/>
      <c r="AZ42032" s="80"/>
      <c r="BA42032" s="80"/>
      <c r="BB42032" s="80"/>
    </row>
    <row r="42033" spans="9:54" x14ac:dyDescent="0.25">
      <c r="I42033" s="80"/>
      <c r="AX42033" s="80"/>
      <c r="AY42033" s="80"/>
      <c r="AZ42033" s="80"/>
      <c r="BA42033" s="80"/>
      <c r="BB42033" s="80"/>
    </row>
    <row r="42034" spans="9:54" x14ac:dyDescent="0.25">
      <c r="I42034" s="80"/>
      <c r="AX42034" s="80"/>
      <c r="AY42034" s="80"/>
      <c r="AZ42034" s="80"/>
      <c r="BA42034" s="80"/>
      <c r="BB42034" s="80"/>
    </row>
    <row r="42035" spans="9:54" x14ac:dyDescent="0.25">
      <c r="I42035" s="80"/>
      <c r="AX42035" s="80"/>
      <c r="AY42035" s="80"/>
      <c r="AZ42035" s="80"/>
      <c r="BA42035" s="80"/>
      <c r="BB42035" s="80"/>
    </row>
    <row r="42036" spans="9:54" x14ac:dyDescent="0.25">
      <c r="I42036" s="80"/>
      <c r="AX42036" s="80"/>
      <c r="AY42036" s="80"/>
      <c r="AZ42036" s="80"/>
      <c r="BA42036" s="80"/>
      <c r="BB42036" s="80"/>
    </row>
    <row r="42037" spans="9:54" x14ac:dyDescent="0.25">
      <c r="I42037" s="80"/>
      <c r="AX42037" s="80"/>
      <c r="AY42037" s="80"/>
      <c r="AZ42037" s="80"/>
      <c r="BA42037" s="80"/>
      <c r="BB42037" s="80"/>
    </row>
    <row r="42038" spans="9:54" x14ac:dyDescent="0.25">
      <c r="I42038" s="80"/>
      <c r="AX42038" s="80"/>
      <c r="AY42038" s="80"/>
      <c r="AZ42038" s="80"/>
      <c r="BA42038" s="80"/>
      <c r="BB42038" s="80"/>
    </row>
    <row r="42039" spans="9:54" x14ac:dyDescent="0.25">
      <c r="I42039" s="80"/>
      <c r="AX42039" s="80"/>
      <c r="AY42039" s="80"/>
      <c r="AZ42039" s="80"/>
      <c r="BA42039" s="80"/>
      <c r="BB42039" s="80"/>
    </row>
    <row r="42040" spans="9:54" x14ac:dyDescent="0.25">
      <c r="I42040" s="80"/>
      <c r="AX42040" s="80"/>
      <c r="AY42040" s="80"/>
      <c r="AZ42040" s="80"/>
      <c r="BA42040" s="80"/>
      <c r="BB42040" s="80"/>
    </row>
    <row r="42041" spans="9:54" x14ac:dyDescent="0.25">
      <c r="I42041" s="80"/>
      <c r="AX42041" s="80"/>
      <c r="AY42041" s="80"/>
      <c r="AZ42041" s="80"/>
      <c r="BA42041" s="80"/>
      <c r="BB42041" s="80"/>
    </row>
    <row r="42042" spans="9:54" x14ac:dyDescent="0.25">
      <c r="I42042" s="80"/>
      <c r="AX42042" s="80"/>
      <c r="AY42042" s="80"/>
      <c r="AZ42042" s="80"/>
      <c r="BA42042" s="80"/>
      <c r="BB42042" s="80"/>
    </row>
    <row r="42043" spans="9:54" x14ac:dyDescent="0.25">
      <c r="I42043" s="80"/>
      <c r="AX42043" s="80"/>
      <c r="AY42043" s="80"/>
      <c r="AZ42043" s="80"/>
      <c r="BA42043" s="80"/>
      <c r="BB42043" s="80"/>
    </row>
    <row r="42044" spans="9:54" x14ac:dyDescent="0.25">
      <c r="I42044" s="80"/>
      <c r="AX42044" s="80"/>
      <c r="AY42044" s="80"/>
      <c r="AZ42044" s="80"/>
      <c r="BA42044" s="80"/>
      <c r="BB42044" s="80"/>
    </row>
    <row r="42045" spans="9:54" x14ac:dyDescent="0.25">
      <c r="I42045" s="80"/>
      <c r="AX42045" s="80"/>
      <c r="AY42045" s="80"/>
      <c r="AZ42045" s="80"/>
      <c r="BA42045" s="80"/>
      <c r="BB42045" s="80"/>
    </row>
    <row r="42046" spans="9:54" x14ac:dyDescent="0.25">
      <c r="I42046" s="80"/>
      <c r="AX42046" s="80"/>
      <c r="AY42046" s="80"/>
      <c r="AZ42046" s="80"/>
      <c r="BA42046" s="80"/>
      <c r="BB42046" s="80"/>
    </row>
    <row r="42047" spans="9:54" x14ac:dyDescent="0.25">
      <c r="I42047" s="80"/>
      <c r="AX42047" s="80"/>
      <c r="AY42047" s="80"/>
      <c r="AZ42047" s="80"/>
      <c r="BA42047" s="80"/>
      <c r="BB42047" s="80"/>
    </row>
    <row r="42048" spans="9:54" x14ac:dyDescent="0.25">
      <c r="I42048" s="80"/>
      <c r="AX42048" s="80"/>
      <c r="AY42048" s="80"/>
      <c r="AZ42048" s="80"/>
      <c r="BA42048" s="80"/>
      <c r="BB42048" s="80"/>
    </row>
    <row r="42049" spans="9:54" x14ac:dyDescent="0.25">
      <c r="I42049" s="80"/>
      <c r="AX42049" s="80"/>
      <c r="AY42049" s="80"/>
      <c r="AZ42049" s="80"/>
      <c r="BA42049" s="80"/>
      <c r="BB42049" s="80"/>
    </row>
    <row r="42050" spans="9:54" x14ac:dyDescent="0.25">
      <c r="I42050" s="80"/>
      <c r="AX42050" s="80"/>
      <c r="AY42050" s="80"/>
      <c r="AZ42050" s="80"/>
      <c r="BA42050" s="80"/>
      <c r="BB42050" s="80"/>
    </row>
    <row r="42051" spans="9:54" x14ac:dyDescent="0.25">
      <c r="I42051" s="80"/>
      <c r="AX42051" s="80"/>
      <c r="AY42051" s="80"/>
      <c r="AZ42051" s="80"/>
      <c r="BA42051" s="80"/>
      <c r="BB42051" s="80"/>
    </row>
    <row r="42052" spans="9:54" x14ac:dyDescent="0.25">
      <c r="I42052" s="80"/>
      <c r="AX42052" s="80"/>
      <c r="AY42052" s="80"/>
      <c r="AZ42052" s="80"/>
      <c r="BA42052" s="80"/>
      <c r="BB42052" s="80"/>
    </row>
    <row r="42053" spans="9:54" x14ac:dyDescent="0.25">
      <c r="I42053" s="80"/>
      <c r="AX42053" s="80"/>
      <c r="AY42053" s="80"/>
      <c r="AZ42053" s="80"/>
      <c r="BA42053" s="80"/>
      <c r="BB42053" s="80"/>
    </row>
    <row r="42054" spans="9:54" x14ac:dyDescent="0.25">
      <c r="I42054" s="80"/>
      <c r="AX42054" s="80"/>
      <c r="AY42054" s="80"/>
      <c r="AZ42054" s="80"/>
      <c r="BA42054" s="80"/>
      <c r="BB42054" s="80"/>
    </row>
    <row r="42055" spans="9:54" x14ac:dyDescent="0.25">
      <c r="I42055" s="80"/>
      <c r="AX42055" s="80"/>
      <c r="AY42055" s="80"/>
      <c r="AZ42055" s="80"/>
      <c r="BA42055" s="80"/>
      <c r="BB42055" s="80"/>
    </row>
    <row r="42056" spans="9:54" x14ac:dyDescent="0.25">
      <c r="I42056" s="80"/>
      <c r="AX42056" s="80"/>
      <c r="AY42056" s="80"/>
      <c r="AZ42056" s="80"/>
      <c r="BA42056" s="80"/>
      <c r="BB42056" s="80"/>
    </row>
    <row r="42057" spans="9:54" x14ac:dyDescent="0.25">
      <c r="I42057" s="80"/>
      <c r="AX42057" s="80"/>
      <c r="AY42057" s="80"/>
      <c r="AZ42057" s="80"/>
      <c r="BA42057" s="80"/>
      <c r="BB42057" s="80"/>
    </row>
    <row r="42058" spans="9:54" x14ac:dyDescent="0.25">
      <c r="I42058" s="80"/>
      <c r="AX42058" s="80"/>
      <c r="AY42058" s="80"/>
      <c r="AZ42058" s="80"/>
      <c r="BA42058" s="80"/>
      <c r="BB42058" s="80"/>
    </row>
    <row r="42059" spans="9:54" x14ac:dyDescent="0.25">
      <c r="I42059" s="80"/>
      <c r="AX42059" s="80"/>
      <c r="AY42059" s="80"/>
      <c r="AZ42059" s="80"/>
      <c r="BA42059" s="80"/>
      <c r="BB42059" s="80"/>
    </row>
    <row r="42060" spans="9:54" x14ac:dyDescent="0.25">
      <c r="I42060" s="80"/>
      <c r="AX42060" s="80"/>
      <c r="AY42060" s="80"/>
      <c r="AZ42060" s="80"/>
      <c r="BA42060" s="80"/>
      <c r="BB42060" s="80"/>
    </row>
    <row r="42061" spans="9:54" x14ac:dyDescent="0.25">
      <c r="I42061" s="80"/>
      <c r="AX42061" s="80"/>
      <c r="AY42061" s="80"/>
      <c r="AZ42061" s="80"/>
      <c r="BA42061" s="80"/>
      <c r="BB42061" s="80"/>
    </row>
    <row r="42062" spans="9:54" x14ac:dyDescent="0.25">
      <c r="I42062" s="80"/>
      <c r="AX42062" s="80"/>
      <c r="AY42062" s="80"/>
      <c r="AZ42062" s="80"/>
      <c r="BA42062" s="80"/>
      <c r="BB42062" s="80"/>
    </row>
    <row r="42063" spans="9:54" x14ac:dyDescent="0.25">
      <c r="I42063" s="80"/>
      <c r="AX42063" s="80"/>
      <c r="AY42063" s="80"/>
      <c r="AZ42063" s="80"/>
      <c r="BA42063" s="80"/>
      <c r="BB42063" s="80"/>
    </row>
    <row r="42064" spans="9:54" x14ac:dyDescent="0.25">
      <c r="I42064" s="80"/>
      <c r="AX42064" s="80"/>
      <c r="AY42064" s="80"/>
      <c r="AZ42064" s="80"/>
      <c r="BA42064" s="80"/>
      <c r="BB42064" s="80"/>
    </row>
    <row r="42065" spans="9:54" x14ac:dyDescent="0.25">
      <c r="I42065" s="80"/>
      <c r="AX42065" s="80"/>
      <c r="AY42065" s="80"/>
      <c r="AZ42065" s="80"/>
      <c r="BA42065" s="80"/>
      <c r="BB42065" s="80"/>
    </row>
    <row r="42066" spans="9:54" x14ac:dyDescent="0.25">
      <c r="I42066" s="80"/>
      <c r="AX42066" s="80"/>
      <c r="AY42066" s="80"/>
      <c r="AZ42066" s="80"/>
      <c r="BA42066" s="80"/>
      <c r="BB42066" s="80"/>
    </row>
    <row r="42067" spans="9:54" x14ac:dyDescent="0.25">
      <c r="I42067" s="80"/>
      <c r="AX42067" s="80"/>
      <c r="AY42067" s="80"/>
      <c r="AZ42067" s="80"/>
      <c r="BA42067" s="80"/>
      <c r="BB42067" s="80"/>
    </row>
    <row r="42068" spans="9:54" x14ac:dyDescent="0.25">
      <c r="I42068" s="80"/>
      <c r="AX42068" s="80"/>
      <c r="AY42068" s="80"/>
      <c r="AZ42068" s="80"/>
      <c r="BA42068" s="80"/>
      <c r="BB42068" s="80"/>
    </row>
    <row r="42069" spans="9:54" x14ac:dyDescent="0.25">
      <c r="I42069" s="80"/>
      <c r="AX42069" s="80"/>
      <c r="AY42069" s="80"/>
      <c r="AZ42069" s="80"/>
      <c r="BA42069" s="80"/>
      <c r="BB42069" s="80"/>
    </row>
    <row r="42070" spans="9:54" x14ac:dyDescent="0.25">
      <c r="I42070" s="80"/>
      <c r="AX42070" s="80"/>
      <c r="AY42070" s="80"/>
      <c r="AZ42070" s="80"/>
      <c r="BA42070" s="80"/>
      <c r="BB42070" s="80"/>
    </row>
    <row r="42071" spans="9:54" x14ac:dyDescent="0.25">
      <c r="I42071" s="80"/>
      <c r="AX42071" s="80"/>
      <c r="AY42071" s="80"/>
      <c r="AZ42071" s="80"/>
      <c r="BA42071" s="80"/>
      <c r="BB42071" s="80"/>
    </row>
    <row r="42072" spans="9:54" x14ac:dyDescent="0.25">
      <c r="I42072" s="80"/>
      <c r="AX42072" s="80"/>
      <c r="AY42072" s="80"/>
      <c r="AZ42072" s="80"/>
      <c r="BA42072" s="80"/>
      <c r="BB42072" s="80"/>
    </row>
    <row r="42073" spans="9:54" x14ac:dyDescent="0.25">
      <c r="I42073" s="80"/>
      <c r="AX42073" s="80"/>
      <c r="AY42073" s="80"/>
      <c r="AZ42073" s="80"/>
      <c r="BA42073" s="80"/>
      <c r="BB42073" s="80"/>
    </row>
    <row r="42074" spans="9:54" x14ac:dyDescent="0.25">
      <c r="I42074" s="80"/>
      <c r="AX42074" s="80"/>
      <c r="AY42074" s="80"/>
      <c r="AZ42074" s="80"/>
      <c r="BA42074" s="80"/>
      <c r="BB42074" s="80"/>
    </row>
    <row r="42075" spans="9:54" x14ac:dyDescent="0.25">
      <c r="I42075" s="80"/>
      <c r="AX42075" s="80"/>
      <c r="AY42075" s="80"/>
      <c r="AZ42075" s="80"/>
      <c r="BA42075" s="80"/>
      <c r="BB42075" s="80"/>
    </row>
    <row r="42076" spans="9:54" x14ac:dyDescent="0.25">
      <c r="I42076" s="80"/>
      <c r="AX42076" s="80"/>
      <c r="AY42076" s="80"/>
      <c r="AZ42076" s="80"/>
      <c r="BA42076" s="80"/>
      <c r="BB42076" s="80"/>
    </row>
    <row r="42077" spans="9:54" x14ac:dyDescent="0.25">
      <c r="I42077" s="80"/>
      <c r="AX42077" s="80"/>
      <c r="AY42077" s="80"/>
      <c r="AZ42077" s="80"/>
      <c r="BA42077" s="80"/>
      <c r="BB42077" s="80"/>
    </row>
    <row r="42078" spans="9:54" x14ac:dyDescent="0.25">
      <c r="I42078" s="80"/>
      <c r="AX42078" s="80"/>
      <c r="AY42078" s="80"/>
      <c r="AZ42078" s="80"/>
      <c r="BA42078" s="80"/>
      <c r="BB42078" s="80"/>
    </row>
    <row r="42079" spans="9:54" x14ac:dyDescent="0.25">
      <c r="I42079" s="80"/>
      <c r="AX42079" s="80"/>
      <c r="AY42079" s="80"/>
      <c r="AZ42079" s="80"/>
      <c r="BA42079" s="80"/>
      <c r="BB42079" s="80"/>
    </row>
    <row r="42080" spans="9:54" x14ac:dyDescent="0.25">
      <c r="I42080" s="80"/>
      <c r="AX42080" s="80"/>
      <c r="AY42080" s="80"/>
      <c r="AZ42080" s="80"/>
      <c r="BA42080" s="80"/>
      <c r="BB42080" s="80"/>
    </row>
    <row r="42081" spans="9:54" x14ac:dyDescent="0.25">
      <c r="I42081" s="80"/>
      <c r="AX42081" s="80"/>
      <c r="AY42081" s="80"/>
      <c r="AZ42081" s="80"/>
      <c r="BA42081" s="80"/>
      <c r="BB42081" s="80"/>
    </row>
    <row r="42082" spans="9:54" x14ac:dyDescent="0.25">
      <c r="I42082" s="80"/>
      <c r="AX42082" s="80"/>
      <c r="AY42082" s="80"/>
      <c r="AZ42082" s="80"/>
      <c r="BA42082" s="80"/>
      <c r="BB42082" s="80"/>
    </row>
    <row r="42083" spans="9:54" x14ac:dyDescent="0.25">
      <c r="I42083" s="80"/>
      <c r="AX42083" s="80"/>
      <c r="AY42083" s="80"/>
      <c r="AZ42083" s="80"/>
      <c r="BA42083" s="80"/>
      <c r="BB42083" s="80"/>
    </row>
    <row r="42084" spans="9:54" x14ac:dyDescent="0.25">
      <c r="I42084" s="80"/>
      <c r="AX42084" s="80"/>
      <c r="AY42084" s="80"/>
      <c r="AZ42084" s="80"/>
      <c r="BA42084" s="80"/>
      <c r="BB42084" s="80"/>
    </row>
    <row r="42085" spans="9:54" x14ac:dyDescent="0.25">
      <c r="I42085" s="80"/>
      <c r="AX42085" s="80"/>
      <c r="AY42085" s="80"/>
      <c r="AZ42085" s="80"/>
      <c r="BA42085" s="80"/>
      <c r="BB42085" s="80"/>
    </row>
    <row r="42086" spans="9:54" x14ac:dyDescent="0.25">
      <c r="I42086" s="80"/>
      <c r="AX42086" s="80"/>
      <c r="AY42086" s="80"/>
      <c r="AZ42086" s="80"/>
      <c r="BA42086" s="80"/>
      <c r="BB42086" s="80"/>
    </row>
    <row r="42087" spans="9:54" x14ac:dyDescent="0.25">
      <c r="I42087" s="80"/>
      <c r="AX42087" s="80"/>
      <c r="AY42087" s="80"/>
      <c r="AZ42087" s="80"/>
      <c r="BA42087" s="80"/>
      <c r="BB42087" s="80"/>
    </row>
    <row r="42088" spans="9:54" x14ac:dyDescent="0.25">
      <c r="I42088" s="80"/>
      <c r="AX42088" s="80"/>
      <c r="AY42088" s="80"/>
      <c r="AZ42088" s="80"/>
      <c r="BA42088" s="80"/>
      <c r="BB42088" s="80"/>
    </row>
    <row r="42089" spans="9:54" x14ac:dyDescent="0.25">
      <c r="I42089" s="80"/>
      <c r="AX42089" s="80"/>
      <c r="AY42089" s="80"/>
      <c r="AZ42089" s="80"/>
      <c r="BA42089" s="80"/>
      <c r="BB42089" s="80"/>
    </row>
    <row r="42090" spans="9:54" x14ac:dyDescent="0.25">
      <c r="I42090" s="80"/>
      <c r="AX42090" s="80"/>
      <c r="AY42090" s="80"/>
      <c r="AZ42090" s="80"/>
      <c r="BA42090" s="80"/>
      <c r="BB42090" s="80"/>
    </row>
    <row r="42091" spans="9:54" x14ac:dyDescent="0.25">
      <c r="I42091" s="80"/>
      <c r="AX42091" s="80"/>
      <c r="AY42091" s="80"/>
      <c r="AZ42091" s="80"/>
      <c r="BA42091" s="80"/>
      <c r="BB42091" s="80"/>
    </row>
    <row r="42092" spans="9:54" x14ac:dyDescent="0.25">
      <c r="I42092" s="80"/>
      <c r="AX42092" s="80"/>
      <c r="AY42092" s="80"/>
      <c r="AZ42092" s="80"/>
      <c r="BA42092" s="80"/>
      <c r="BB42092" s="80"/>
    </row>
    <row r="42093" spans="9:54" x14ac:dyDescent="0.25">
      <c r="I42093" s="80"/>
      <c r="AX42093" s="80"/>
      <c r="AY42093" s="80"/>
      <c r="AZ42093" s="80"/>
      <c r="BA42093" s="80"/>
      <c r="BB42093" s="80"/>
    </row>
    <row r="42094" spans="9:54" x14ac:dyDescent="0.25">
      <c r="I42094" s="80"/>
      <c r="AX42094" s="80"/>
      <c r="AY42094" s="80"/>
      <c r="AZ42094" s="80"/>
      <c r="BA42094" s="80"/>
      <c r="BB42094" s="80"/>
    </row>
    <row r="42095" spans="9:54" x14ac:dyDescent="0.25">
      <c r="I42095" s="80"/>
      <c r="AX42095" s="80"/>
      <c r="AY42095" s="80"/>
      <c r="AZ42095" s="80"/>
      <c r="BA42095" s="80"/>
      <c r="BB42095" s="80"/>
    </row>
    <row r="42096" spans="9:54" x14ac:dyDescent="0.25">
      <c r="I42096" s="80"/>
      <c r="AX42096" s="80"/>
      <c r="AY42096" s="80"/>
      <c r="AZ42096" s="80"/>
      <c r="BA42096" s="80"/>
      <c r="BB42096" s="80"/>
    </row>
    <row r="42097" spans="9:54" x14ac:dyDescent="0.25">
      <c r="I42097" s="80"/>
      <c r="AX42097" s="80"/>
      <c r="AY42097" s="80"/>
      <c r="AZ42097" s="80"/>
      <c r="BA42097" s="80"/>
      <c r="BB42097" s="80"/>
    </row>
    <row r="42098" spans="9:54" x14ac:dyDescent="0.25">
      <c r="I42098" s="80"/>
      <c r="AX42098" s="80"/>
      <c r="AY42098" s="80"/>
      <c r="AZ42098" s="80"/>
      <c r="BA42098" s="80"/>
      <c r="BB42098" s="80"/>
    </row>
    <row r="42099" spans="9:54" x14ac:dyDescent="0.25">
      <c r="I42099" s="80"/>
      <c r="AX42099" s="80"/>
      <c r="AY42099" s="80"/>
      <c r="AZ42099" s="80"/>
      <c r="BA42099" s="80"/>
      <c r="BB42099" s="80"/>
    </row>
    <row r="42100" spans="9:54" x14ac:dyDescent="0.25">
      <c r="I42100" s="80"/>
      <c r="AX42100" s="80"/>
      <c r="AY42100" s="80"/>
      <c r="AZ42100" s="80"/>
      <c r="BA42100" s="80"/>
      <c r="BB42100" s="80"/>
    </row>
    <row r="42101" spans="9:54" x14ac:dyDescent="0.25">
      <c r="I42101" s="80"/>
      <c r="AX42101" s="80"/>
      <c r="AY42101" s="80"/>
      <c r="AZ42101" s="80"/>
      <c r="BA42101" s="80"/>
      <c r="BB42101" s="80"/>
    </row>
    <row r="42102" spans="9:54" x14ac:dyDescent="0.25">
      <c r="I42102" s="80"/>
      <c r="AX42102" s="80"/>
      <c r="AY42102" s="80"/>
      <c r="AZ42102" s="80"/>
      <c r="BA42102" s="80"/>
      <c r="BB42102" s="80"/>
    </row>
    <row r="42103" spans="9:54" x14ac:dyDescent="0.25">
      <c r="I42103" s="80"/>
      <c r="AX42103" s="80"/>
      <c r="AY42103" s="80"/>
      <c r="AZ42103" s="80"/>
      <c r="BA42103" s="80"/>
      <c r="BB42103" s="80"/>
    </row>
    <row r="42104" spans="9:54" x14ac:dyDescent="0.25">
      <c r="I42104" s="80"/>
      <c r="AX42104" s="80"/>
      <c r="AY42104" s="80"/>
      <c r="AZ42104" s="80"/>
      <c r="BA42104" s="80"/>
      <c r="BB42104" s="80"/>
    </row>
    <row r="42105" spans="9:54" x14ac:dyDescent="0.25">
      <c r="I42105" s="80"/>
      <c r="AX42105" s="80"/>
      <c r="AY42105" s="80"/>
      <c r="AZ42105" s="80"/>
      <c r="BA42105" s="80"/>
      <c r="BB42105" s="80"/>
    </row>
    <row r="42106" spans="9:54" x14ac:dyDescent="0.25">
      <c r="I42106" s="80"/>
      <c r="AX42106" s="80"/>
      <c r="AY42106" s="80"/>
      <c r="AZ42106" s="80"/>
      <c r="BA42106" s="80"/>
      <c r="BB42106" s="80"/>
    </row>
    <row r="42107" spans="9:54" x14ac:dyDescent="0.25">
      <c r="I42107" s="80"/>
      <c r="AX42107" s="80"/>
      <c r="AY42107" s="80"/>
      <c r="AZ42107" s="80"/>
      <c r="BA42107" s="80"/>
      <c r="BB42107" s="80"/>
    </row>
    <row r="42108" spans="9:54" x14ac:dyDescent="0.25">
      <c r="I42108" s="80"/>
      <c r="AX42108" s="80"/>
      <c r="AY42108" s="80"/>
      <c r="AZ42108" s="80"/>
      <c r="BA42108" s="80"/>
      <c r="BB42108" s="80"/>
    </row>
    <row r="42109" spans="9:54" x14ac:dyDescent="0.25">
      <c r="I42109" s="80"/>
      <c r="AX42109" s="80"/>
      <c r="AY42109" s="80"/>
      <c r="AZ42109" s="80"/>
      <c r="BA42109" s="80"/>
      <c r="BB42109" s="80"/>
    </row>
    <row r="42110" spans="9:54" x14ac:dyDescent="0.25">
      <c r="I42110" s="80"/>
      <c r="AX42110" s="80"/>
      <c r="AY42110" s="80"/>
      <c r="AZ42110" s="80"/>
      <c r="BA42110" s="80"/>
      <c r="BB42110" s="80"/>
    </row>
    <row r="42111" spans="9:54" x14ac:dyDescent="0.25">
      <c r="I42111" s="80"/>
      <c r="AX42111" s="80"/>
      <c r="AY42111" s="80"/>
      <c r="AZ42111" s="80"/>
      <c r="BA42111" s="80"/>
      <c r="BB42111" s="80"/>
    </row>
    <row r="42112" spans="9:54" x14ac:dyDescent="0.25">
      <c r="I42112" s="80"/>
      <c r="AX42112" s="80"/>
      <c r="AY42112" s="80"/>
      <c r="AZ42112" s="80"/>
      <c r="BA42112" s="80"/>
      <c r="BB42112" s="80"/>
    </row>
    <row r="42113" spans="9:54" x14ac:dyDescent="0.25">
      <c r="I42113" s="80"/>
      <c r="AX42113" s="80"/>
      <c r="AY42113" s="80"/>
      <c r="AZ42113" s="80"/>
      <c r="BA42113" s="80"/>
      <c r="BB42113" s="80"/>
    </row>
    <row r="42114" spans="9:54" x14ac:dyDescent="0.25">
      <c r="I42114" s="80"/>
      <c r="AX42114" s="80"/>
      <c r="AY42114" s="80"/>
      <c r="AZ42114" s="80"/>
      <c r="BA42114" s="80"/>
      <c r="BB42114" s="80"/>
    </row>
    <row r="42115" spans="9:54" x14ac:dyDescent="0.25">
      <c r="I42115" s="80"/>
      <c r="AX42115" s="80"/>
      <c r="AY42115" s="80"/>
      <c r="AZ42115" s="80"/>
      <c r="BA42115" s="80"/>
      <c r="BB42115" s="80"/>
    </row>
    <row r="42116" spans="9:54" x14ac:dyDescent="0.25">
      <c r="I42116" s="80"/>
      <c r="AX42116" s="80"/>
      <c r="AY42116" s="80"/>
      <c r="AZ42116" s="80"/>
      <c r="BA42116" s="80"/>
      <c r="BB42116" s="80"/>
    </row>
    <row r="42117" spans="9:54" x14ac:dyDescent="0.25">
      <c r="I42117" s="80"/>
      <c r="AX42117" s="80"/>
      <c r="AY42117" s="80"/>
      <c r="AZ42117" s="80"/>
      <c r="BA42117" s="80"/>
      <c r="BB42117" s="80"/>
    </row>
    <row r="42118" spans="9:54" x14ac:dyDescent="0.25">
      <c r="I42118" s="80"/>
      <c r="AX42118" s="80"/>
      <c r="AY42118" s="80"/>
      <c r="AZ42118" s="80"/>
      <c r="BA42118" s="80"/>
      <c r="BB42118" s="80"/>
    </row>
    <row r="42119" spans="9:54" x14ac:dyDescent="0.25">
      <c r="I42119" s="80"/>
      <c r="AX42119" s="80"/>
      <c r="AY42119" s="80"/>
      <c r="AZ42119" s="80"/>
      <c r="BA42119" s="80"/>
      <c r="BB42119" s="80"/>
    </row>
    <row r="42120" spans="9:54" x14ac:dyDescent="0.25">
      <c r="I42120" s="80"/>
      <c r="AX42120" s="80"/>
      <c r="AY42120" s="80"/>
      <c r="AZ42120" s="80"/>
      <c r="BA42120" s="80"/>
      <c r="BB42120" s="80"/>
    </row>
    <row r="42121" spans="9:54" x14ac:dyDescent="0.25">
      <c r="I42121" s="80"/>
      <c r="AX42121" s="80"/>
      <c r="AY42121" s="80"/>
      <c r="AZ42121" s="80"/>
      <c r="BA42121" s="80"/>
      <c r="BB42121" s="80"/>
    </row>
    <row r="42122" spans="9:54" x14ac:dyDescent="0.25">
      <c r="I42122" s="80"/>
      <c r="AX42122" s="80"/>
      <c r="AY42122" s="80"/>
      <c r="AZ42122" s="80"/>
      <c r="BA42122" s="80"/>
      <c r="BB42122" s="80"/>
    </row>
    <row r="42123" spans="9:54" x14ac:dyDescent="0.25">
      <c r="I42123" s="80"/>
      <c r="AX42123" s="80"/>
      <c r="AY42123" s="80"/>
      <c r="AZ42123" s="80"/>
      <c r="BA42123" s="80"/>
      <c r="BB42123" s="80"/>
    </row>
    <row r="42124" spans="9:54" x14ac:dyDescent="0.25">
      <c r="I42124" s="80"/>
      <c r="AX42124" s="80"/>
      <c r="AY42124" s="80"/>
      <c r="AZ42124" s="80"/>
      <c r="BA42124" s="80"/>
      <c r="BB42124" s="80"/>
    </row>
    <row r="42125" spans="9:54" x14ac:dyDescent="0.25">
      <c r="I42125" s="80"/>
      <c r="AX42125" s="80"/>
      <c r="AY42125" s="80"/>
      <c r="AZ42125" s="80"/>
      <c r="BA42125" s="80"/>
      <c r="BB42125" s="80"/>
    </row>
    <row r="42126" spans="9:54" x14ac:dyDescent="0.25">
      <c r="I42126" s="80"/>
      <c r="AX42126" s="80"/>
      <c r="AY42126" s="80"/>
      <c r="AZ42126" s="80"/>
      <c r="BA42126" s="80"/>
      <c r="BB42126" s="80"/>
    </row>
    <row r="42127" spans="9:54" x14ac:dyDescent="0.25">
      <c r="I42127" s="80"/>
      <c r="AX42127" s="80"/>
      <c r="AY42127" s="80"/>
      <c r="AZ42127" s="80"/>
      <c r="BA42127" s="80"/>
      <c r="BB42127" s="80"/>
    </row>
    <row r="42128" spans="9:54" x14ac:dyDescent="0.25">
      <c r="I42128" s="80"/>
      <c r="AX42128" s="80"/>
      <c r="AY42128" s="80"/>
      <c r="AZ42128" s="80"/>
      <c r="BA42128" s="80"/>
      <c r="BB42128" s="80"/>
    </row>
    <row r="42129" spans="9:54" x14ac:dyDescent="0.25">
      <c r="I42129" s="80"/>
      <c r="AX42129" s="80"/>
      <c r="AY42129" s="80"/>
      <c r="AZ42129" s="80"/>
      <c r="BA42129" s="80"/>
      <c r="BB42129" s="80"/>
    </row>
    <row r="42130" spans="9:54" x14ac:dyDescent="0.25">
      <c r="I42130" s="80"/>
      <c r="AX42130" s="80"/>
      <c r="AY42130" s="80"/>
      <c r="AZ42130" s="80"/>
      <c r="BA42130" s="80"/>
      <c r="BB42130" s="80"/>
    </row>
    <row r="42131" spans="9:54" x14ac:dyDescent="0.25">
      <c r="I42131" s="80"/>
      <c r="AX42131" s="80"/>
      <c r="AY42131" s="80"/>
      <c r="AZ42131" s="80"/>
      <c r="BA42131" s="80"/>
      <c r="BB42131" s="80"/>
    </row>
    <row r="42132" spans="9:54" x14ac:dyDescent="0.25">
      <c r="I42132" s="80"/>
      <c r="AX42132" s="80"/>
      <c r="AY42132" s="80"/>
      <c r="AZ42132" s="80"/>
      <c r="BA42132" s="80"/>
      <c r="BB42132" s="80"/>
    </row>
    <row r="42133" spans="9:54" x14ac:dyDescent="0.25">
      <c r="I42133" s="80"/>
      <c r="AX42133" s="80"/>
      <c r="AY42133" s="80"/>
      <c r="AZ42133" s="80"/>
      <c r="BA42133" s="80"/>
      <c r="BB42133" s="80"/>
    </row>
    <row r="42134" spans="9:54" x14ac:dyDescent="0.25">
      <c r="I42134" s="80"/>
      <c r="AX42134" s="80"/>
      <c r="AY42134" s="80"/>
      <c r="AZ42134" s="80"/>
      <c r="BA42134" s="80"/>
      <c r="BB42134" s="80"/>
    </row>
    <row r="42135" spans="9:54" x14ac:dyDescent="0.25">
      <c r="I42135" s="80"/>
      <c r="AX42135" s="80"/>
      <c r="AY42135" s="80"/>
      <c r="AZ42135" s="80"/>
      <c r="BA42135" s="80"/>
      <c r="BB42135" s="80"/>
    </row>
    <row r="42136" spans="9:54" x14ac:dyDescent="0.25">
      <c r="I42136" s="80"/>
      <c r="AX42136" s="80"/>
      <c r="AY42136" s="80"/>
      <c r="AZ42136" s="80"/>
      <c r="BA42136" s="80"/>
      <c r="BB42136" s="80"/>
    </row>
    <row r="42137" spans="9:54" x14ac:dyDescent="0.25">
      <c r="I42137" s="80"/>
      <c r="AX42137" s="80"/>
      <c r="AY42137" s="80"/>
      <c r="AZ42137" s="80"/>
      <c r="BA42137" s="80"/>
      <c r="BB42137" s="80"/>
    </row>
    <row r="42138" spans="9:54" x14ac:dyDescent="0.25">
      <c r="I42138" s="80"/>
      <c r="AX42138" s="80"/>
      <c r="AY42138" s="80"/>
      <c r="AZ42138" s="80"/>
      <c r="BA42138" s="80"/>
      <c r="BB42138" s="80"/>
    </row>
    <row r="42139" spans="9:54" x14ac:dyDescent="0.25">
      <c r="I42139" s="80"/>
      <c r="AX42139" s="80"/>
      <c r="AY42139" s="80"/>
      <c r="AZ42139" s="80"/>
      <c r="BA42139" s="80"/>
      <c r="BB42139" s="80"/>
    </row>
    <row r="42140" spans="9:54" x14ac:dyDescent="0.25">
      <c r="I42140" s="80"/>
      <c r="AX42140" s="80"/>
      <c r="AY42140" s="80"/>
      <c r="AZ42140" s="80"/>
      <c r="BA42140" s="80"/>
      <c r="BB42140" s="80"/>
    </row>
    <row r="42141" spans="9:54" x14ac:dyDescent="0.25">
      <c r="I42141" s="80"/>
      <c r="AX42141" s="80"/>
      <c r="AY42141" s="80"/>
      <c r="AZ42141" s="80"/>
      <c r="BA42141" s="80"/>
      <c r="BB42141" s="80"/>
    </row>
    <row r="42142" spans="9:54" x14ac:dyDescent="0.25">
      <c r="I42142" s="80"/>
      <c r="AX42142" s="80"/>
      <c r="AY42142" s="80"/>
      <c r="AZ42142" s="80"/>
      <c r="BA42142" s="80"/>
      <c r="BB42142" s="80"/>
    </row>
    <row r="42143" spans="9:54" x14ac:dyDescent="0.25">
      <c r="I42143" s="80"/>
      <c r="AX42143" s="80"/>
      <c r="AY42143" s="80"/>
      <c r="AZ42143" s="80"/>
      <c r="BA42143" s="80"/>
      <c r="BB42143" s="80"/>
    </row>
    <row r="42144" spans="9:54" x14ac:dyDescent="0.25">
      <c r="I42144" s="80"/>
      <c r="AX42144" s="80"/>
      <c r="AY42144" s="80"/>
      <c r="AZ42144" s="80"/>
      <c r="BA42144" s="80"/>
      <c r="BB42144" s="80"/>
    </row>
    <row r="42145" spans="9:54" x14ac:dyDescent="0.25">
      <c r="I42145" s="80"/>
      <c r="AX42145" s="80"/>
      <c r="AY42145" s="80"/>
      <c r="AZ42145" s="80"/>
      <c r="BA42145" s="80"/>
      <c r="BB42145" s="80"/>
    </row>
    <row r="42146" spans="9:54" x14ac:dyDescent="0.25">
      <c r="I42146" s="80"/>
      <c r="AX42146" s="80"/>
      <c r="AY42146" s="80"/>
      <c r="AZ42146" s="80"/>
      <c r="BA42146" s="80"/>
      <c r="BB42146" s="80"/>
    </row>
    <row r="42147" spans="9:54" x14ac:dyDescent="0.25">
      <c r="I42147" s="80"/>
      <c r="AX42147" s="80"/>
      <c r="AY42147" s="80"/>
      <c r="AZ42147" s="80"/>
      <c r="BA42147" s="80"/>
      <c r="BB42147" s="80"/>
    </row>
    <row r="42148" spans="9:54" x14ac:dyDescent="0.25">
      <c r="I42148" s="80"/>
      <c r="AX42148" s="80"/>
      <c r="AY42148" s="80"/>
      <c r="AZ42148" s="80"/>
      <c r="BA42148" s="80"/>
      <c r="BB42148" s="80"/>
    </row>
    <row r="42149" spans="9:54" x14ac:dyDescent="0.25">
      <c r="I42149" s="80"/>
      <c r="AX42149" s="80"/>
      <c r="AY42149" s="80"/>
      <c r="AZ42149" s="80"/>
      <c r="BA42149" s="80"/>
      <c r="BB42149" s="80"/>
    </row>
    <row r="42150" spans="9:54" x14ac:dyDescent="0.25">
      <c r="I42150" s="80"/>
      <c r="AX42150" s="80"/>
      <c r="AY42150" s="80"/>
      <c r="AZ42150" s="80"/>
      <c r="BA42150" s="80"/>
      <c r="BB42150" s="80"/>
    </row>
    <row r="42151" spans="9:54" x14ac:dyDescent="0.25">
      <c r="I42151" s="80"/>
      <c r="AX42151" s="80"/>
      <c r="AY42151" s="80"/>
      <c r="AZ42151" s="80"/>
      <c r="BA42151" s="80"/>
      <c r="BB42151" s="80"/>
    </row>
    <row r="42152" spans="9:54" x14ac:dyDescent="0.25">
      <c r="I42152" s="80"/>
      <c r="AX42152" s="80"/>
      <c r="AY42152" s="80"/>
      <c r="AZ42152" s="80"/>
      <c r="BA42152" s="80"/>
      <c r="BB42152" s="80"/>
    </row>
    <row r="42153" spans="9:54" x14ac:dyDescent="0.25">
      <c r="I42153" s="80"/>
      <c r="AX42153" s="80"/>
      <c r="AY42153" s="80"/>
      <c r="AZ42153" s="80"/>
      <c r="BA42153" s="80"/>
      <c r="BB42153" s="80"/>
    </row>
    <row r="42154" spans="9:54" x14ac:dyDescent="0.25">
      <c r="I42154" s="80"/>
      <c r="AX42154" s="80"/>
      <c r="AY42154" s="80"/>
      <c r="AZ42154" s="80"/>
      <c r="BA42154" s="80"/>
      <c r="BB42154" s="80"/>
    </row>
    <row r="42155" spans="9:54" x14ac:dyDescent="0.25">
      <c r="I42155" s="80"/>
      <c r="AX42155" s="80"/>
      <c r="AY42155" s="80"/>
      <c r="AZ42155" s="80"/>
      <c r="BA42155" s="80"/>
      <c r="BB42155" s="80"/>
    </row>
    <row r="42156" spans="9:54" x14ac:dyDescent="0.25">
      <c r="I42156" s="80"/>
      <c r="AX42156" s="80"/>
      <c r="AY42156" s="80"/>
      <c r="AZ42156" s="80"/>
      <c r="BA42156" s="80"/>
      <c r="BB42156" s="80"/>
    </row>
    <row r="42157" spans="9:54" x14ac:dyDescent="0.25">
      <c r="I42157" s="80"/>
      <c r="AX42157" s="80"/>
      <c r="AY42157" s="80"/>
      <c r="AZ42157" s="80"/>
      <c r="BA42157" s="80"/>
      <c r="BB42157" s="80"/>
    </row>
    <row r="42158" spans="9:54" x14ac:dyDescent="0.25">
      <c r="I42158" s="80"/>
      <c r="AX42158" s="80"/>
      <c r="AY42158" s="80"/>
      <c r="AZ42158" s="80"/>
      <c r="BA42158" s="80"/>
      <c r="BB42158" s="80"/>
    </row>
    <row r="42159" spans="9:54" x14ac:dyDescent="0.25">
      <c r="I42159" s="80"/>
      <c r="AX42159" s="80"/>
      <c r="AY42159" s="80"/>
      <c r="AZ42159" s="80"/>
      <c r="BA42159" s="80"/>
      <c r="BB42159" s="80"/>
    </row>
    <row r="42160" spans="9:54" x14ac:dyDescent="0.25">
      <c r="I42160" s="80"/>
      <c r="AX42160" s="80"/>
      <c r="AY42160" s="80"/>
      <c r="AZ42160" s="80"/>
      <c r="BA42160" s="80"/>
      <c r="BB42160" s="80"/>
    </row>
    <row r="42161" spans="9:54" x14ac:dyDescent="0.25">
      <c r="I42161" s="80"/>
      <c r="AX42161" s="80"/>
      <c r="AY42161" s="80"/>
      <c r="AZ42161" s="80"/>
      <c r="BA42161" s="80"/>
      <c r="BB42161" s="80"/>
    </row>
    <row r="42162" spans="9:54" x14ac:dyDescent="0.25">
      <c r="I42162" s="80"/>
      <c r="AX42162" s="80"/>
      <c r="AY42162" s="80"/>
      <c r="AZ42162" s="80"/>
      <c r="BA42162" s="80"/>
      <c r="BB42162" s="80"/>
    </row>
    <row r="42163" spans="9:54" x14ac:dyDescent="0.25">
      <c r="I42163" s="80"/>
      <c r="AX42163" s="80"/>
      <c r="AY42163" s="80"/>
      <c r="AZ42163" s="80"/>
      <c r="BA42163" s="80"/>
      <c r="BB42163" s="80"/>
    </row>
    <row r="42164" spans="9:54" x14ac:dyDescent="0.25">
      <c r="I42164" s="80"/>
      <c r="AX42164" s="80"/>
      <c r="AY42164" s="80"/>
      <c r="AZ42164" s="80"/>
      <c r="BA42164" s="80"/>
      <c r="BB42164" s="80"/>
    </row>
    <row r="42165" spans="9:54" x14ac:dyDescent="0.25">
      <c r="I42165" s="80"/>
      <c r="AX42165" s="80"/>
      <c r="AY42165" s="80"/>
      <c r="AZ42165" s="80"/>
      <c r="BA42165" s="80"/>
      <c r="BB42165" s="80"/>
    </row>
    <row r="42166" spans="9:54" x14ac:dyDescent="0.25">
      <c r="I42166" s="80"/>
      <c r="AX42166" s="80"/>
      <c r="AY42166" s="80"/>
      <c r="AZ42166" s="80"/>
      <c r="BA42166" s="80"/>
      <c r="BB42166" s="80"/>
    </row>
    <row r="42167" spans="9:54" x14ac:dyDescent="0.25">
      <c r="I42167" s="80"/>
      <c r="AX42167" s="80"/>
      <c r="AY42167" s="80"/>
      <c r="AZ42167" s="80"/>
      <c r="BA42167" s="80"/>
      <c r="BB42167" s="80"/>
    </row>
    <row r="42168" spans="9:54" x14ac:dyDescent="0.25">
      <c r="I42168" s="80"/>
      <c r="AX42168" s="80"/>
      <c r="AY42168" s="80"/>
      <c r="AZ42168" s="80"/>
      <c r="BA42168" s="80"/>
      <c r="BB42168" s="80"/>
    </row>
    <row r="42169" spans="9:54" x14ac:dyDescent="0.25">
      <c r="I42169" s="80"/>
      <c r="AX42169" s="80"/>
      <c r="AY42169" s="80"/>
      <c r="AZ42169" s="80"/>
      <c r="BA42169" s="80"/>
      <c r="BB42169" s="80"/>
    </row>
    <row r="42170" spans="9:54" x14ac:dyDescent="0.25">
      <c r="I42170" s="80"/>
      <c r="AX42170" s="80"/>
      <c r="AY42170" s="80"/>
      <c r="AZ42170" s="80"/>
      <c r="BA42170" s="80"/>
      <c r="BB42170" s="80"/>
    </row>
    <row r="42171" spans="9:54" x14ac:dyDescent="0.25">
      <c r="I42171" s="80"/>
      <c r="AX42171" s="80"/>
      <c r="AY42171" s="80"/>
      <c r="AZ42171" s="80"/>
      <c r="BA42171" s="80"/>
      <c r="BB42171" s="80"/>
    </row>
    <row r="42172" spans="9:54" x14ac:dyDescent="0.25">
      <c r="I42172" s="80"/>
      <c r="AX42172" s="80"/>
      <c r="AY42172" s="80"/>
      <c r="AZ42172" s="80"/>
      <c r="BA42172" s="80"/>
      <c r="BB42172" s="80"/>
    </row>
    <row r="42173" spans="9:54" x14ac:dyDescent="0.25">
      <c r="I42173" s="80"/>
      <c r="AX42173" s="80"/>
      <c r="AY42173" s="80"/>
      <c r="AZ42173" s="80"/>
      <c r="BA42173" s="80"/>
      <c r="BB42173" s="80"/>
    </row>
    <row r="42174" spans="9:54" x14ac:dyDescent="0.25">
      <c r="I42174" s="80"/>
      <c r="AX42174" s="80"/>
      <c r="AY42174" s="80"/>
      <c r="AZ42174" s="80"/>
      <c r="BA42174" s="80"/>
      <c r="BB42174" s="80"/>
    </row>
    <row r="42175" spans="9:54" x14ac:dyDescent="0.25">
      <c r="I42175" s="80"/>
      <c r="AX42175" s="80"/>
      <c r="AY42175" s="80"/>
      <c r="AZ42175" s="80"/>
      <c r="BA42175" s="80"/>
      <c r="BB42175" s="80"/>
    </row>
    <row r="42176" spans="9:54" x14ac:dyDescent="0.25">
      <c r="I42176" s="80"/>
      <c r="AX42176" s="80"/>
      <c r="AY42176" s="80"/>
      <c r="AZ42176" s="80"/>
      <c r="BA42176" s="80"/>
      <c r="BB42176" s="80"/>
    </row>
    <row r="42177" spans="9:54" x14ac:dyDescent="0.25">
      <c r="I42177" s="80"/>
      <c r="AX42177" s="80"/>
      <c r="AY42177" s="80"/>
      <c r="AZ42177" s="80"/>
      <c r="BA42177" s="80"/>
      <c r="BB42177" s="80"/>
    </row>
    <row r="42178" spans="9:54" x14ac:dyDescent="0.25">
      <c r="I42178" s="80"/>
      <c r="AX42178" s="80"/>
      <c r="AY42178" s="80"/>
      <c r="AZ42178" s="80"/>
      <c r="BA42178" s="80"/>
      <c r="BB42178" s="80"/>
    </row>
    <row r="42179" spans="9:54" x14ac:dyDescent="0.25">
      <c r="I42179" s="80"/>
      <c r="AX42179" s="80"/>
      <c r="AY42179" s="80"/>
      <c r="AZ42179" s="80"/>
      <c r="BA42179" s="80"/>
      <c r="BB42179" s="80"/>
    </row>
    <row r="42180" spans="9:54" x14ac:dyDescent="0.25">
      <c r="I42180" s="80"/>
      <c r="AX42180" s="80"/>
      <c r="AY42180" s="80"/>
      <c r="AZ42180" s="80"/>
      <c r="BA42180" s="80"/>
      <c r="BB42180" s="80"/>
    </row>
    <row r="42181" spans="9:54" x14ac:dyDescent="0.25">
      <c r="I42181" s="80"/>
      <c r="AX42181" s="80"/>
      <c r="AY42181" s="80"/>
      <c r="AZ42181" s="80"/>
      <c r="BA42181" s="80"/>
      <c r="BB42181" s="80"/>
    </row>
    <row r="42182" spans="9:54" x14ac:dyDescent="0.25">
      <c r="I42182" s="80"/>
      <c r="AX42182" s="80"/>
      <c r="AY42182" s="80"/>
      <c r="AZ42182" s="80"/>
      <c r="BA42182" s="80"/>
      <c r="BB42182" s="80"/>
    </row>
    <row r="42183" spans="9:54" x14ac:dyDescent="0.25">
      <c r="I42183" s="80"/>
      <c r="AX42183" s="80"/>
      <c r="AY42183" s="80"/>
      <c r="AZ42183" s="80"/>
      <c r="BA42183" s="80"/>
      <c r="BB42183" s="80"/>
    </row>
    <row r="42184" spans="9:54" x14ac:dyDescent="0.25">
      <c r="I42184" s="80"/>
      <c r="AX42184" s="80"/>
      <c r="AY42184" s="80"/>
      <c r="AZ42184" s="80"/>
      <c r="BA42184" s="80"/>
      <c r="BB42184" s="80"/>
    </row>
    <row r="42185" spans="9:54" x14ac:dyDescent="0.25">
      <c r="I42185" s="80"/>
      <c r="AX42185" s="80"/>
      <c r="AY42185" s="80"/>
      <c r="AZ42185" s="80"/>
      <c r="BA42185" s="80"/>
      <c r="BB42185" s="80"/>
    </row>
    <row r="42186" spans="9:54" x14ac:dyDescent="0.25">
      <c r="I42186" s="80"/>
      <c r="AX42186" s="80"/>
      <c r="AY42186" s="80"/>
      <c r="AZ42186" s="80"/>
      <c r="BA42186" s="80"/>
      <c r="BB42186" s="80"/>
    </row>
    <row r="42187" spans="9:54" x14ac:dyDescent="0.25">
      <c r="I42187" s="80"/>
      <c r="AX42187" s="80"/>
      <c r="AY42187" s="80"/>
      <c r="AZ42187" s="80"/>
      <c r="BA42187" s="80"/>
      <c r="BB42187" s="80"/>
    </row>
    <row r="42188" spans="9:54" x14ac:dyDescent="0.25">
      <c r="I42188" s="80"/>
      <c r="AX42188" s="80"/>
      <c r="AY42188" s="80"/>
      <c r="AZ42188" s="80"/>
      <c r="BA42188" s="80"/>
      <c r="BB42188" s="80"/>
    </row>
    <row r="42189" spans="9:54" x14ac:dyDescent="0.25">
      <c r="I42189" s="80"/>
      <c r="AX42189" s="80"/>
      <c r="AY42189" s="80"/>
      <c r="AZ42189" s="80"/>
      <c r="BA42189" s="80"/>
      <c r="BB42189" s="80"/>
    </row>
    <row r="42190" spans="9:54" x14ac:dyDescent="0.25">
      <c r="I42190" s="80"/>
      <c r="AX42190" s="80"/>
      <c r="AY42190" s="80"/>
      <c r="AZ42190" s="80"/>
      <c r="BA42190" s="80"/>
      <c r="BB42190" s="80"/>
    </row>
    <row r="42191" spans="9:54" x14ac:dyDescent="0.25">
      <c r="I42191" s="80"/>
      <c r="AX42191" s="80"/>
      <c r="AY42191" s="80"/>
      <c r="AZ42191" s="80"/>
      <c r="BA42191" s="80"/>
      <c r="BB42191" s="80"/>
    </row>
    <row r="42192" spans="9:54" x14ac:dyDescent="0.25">
      <c r="I42192" s="80"/>
      <c r="AX42192" s="80"/>
      <c r="AY42192" s="80"/>
      <c r="AZ42192" s="80"/>
      <c r="BA42192" s="80"/>
      <c r="BB42192" s="80"/>
    </row>
    <row r="42193" spans="9:54" x14ac:dyDescent="0.25">
      <c r="I42193" s="80"/>
      <c r="AX42193" s="80"/>
      <c r="AY42193" s="80"/>
      <c r="AZ42193" s="80"/>
      <c r="BA42193" s="80"/>
      <c r="BB42193" s="80"/>
    </row>
    <row r="42194" spans="9:54" x14ac:dyDescent="0.25">
      <c r="I42194" s="80"/>
      <c r="AX42194" s="80"/>
      <c r="AY42194" s="80"/>
      <c r="AZ42194" s="80"/>
      <c r="BA42194" s="80"/>
      <c r="BB42194" s="80"/>
    </row>
    <row r="42195" spans="9:54" x14ac:dyDescent="0.25">
      <c r="I42195" s="80"/>
      <c r="AX42195" s="80"/>
      <c r="AY42195" s="80"/>
      <c r="AZ42195" s="80"/>
      <c r="BA42195" s="80"/>
      <c r="BB42195" s="80"/>
    </row>
    <row r="42196" spans="9:54" x14ac:dyDescent="0.25">
      <c r="I42196" s="80"/>
      <c r="AX42196" s="80"/>
      <c r="AY42196" s="80"/>
      <c r="AZ42196" s="80"/>
      <c r="BA42196" s="80"/>
      <c r="BB42196" s="80"/>
    </row>
    <row r="42197" spans="9:54" x14ac:dyDescent="0.25">
      <c r="I42197" s="80"/>
      <c r="AX42197" s="80"/>
      <c r="AY42197" s="80"/>
      <c r="AZ42197" s="80"/>
      <c r="BA42197" s="80"/>
      <c r="BB42197" s="80"/>
    </row>
    <row r="42198" spans="9:54" x14ac:dyDescent="0.25">
      <c r="I42198" s="80"/>
      <c r="AX42198" s="80"/>
      <c r="AY42198" s="80"/>
      <c r="AZ42198" s="80"/>
      <c r="BA42198" s="80"/>
      <c r="BB42198" s="80"/>
    </row>
    <row r="42199" spans="9:54" x14ac:dyDescent="0.25">
      <c r="I42199" s="80"/>
      <c r="AX42199" s="80"/>
      <c r="AY42199" s="80"/>
      <c r="AZ42199" s="80"/>
      <c r="BA42199" s="80"/>
      <c r="BB42199" s="80"/>
    </row>
    <row r="42200" spans="9:54" x14ac:dyDescent="0.25">
      <c r="I42200" s="80"/>
      <c r="AX42200" s="80"/>
      <c r="AY42200" s="80"/>
      <c r="AZ42200" s="80"/>
      <c r="BA42200" s="80"/>
      <c r="BB42200" s="80"/>
    </row>
    <row r="42201" spans="9:54" x14ac:dyDescent="0.25">
      <c r="I42201" s="80"/>
      <c r="AX42201" s="80"/>
      <c r="AY42201" s="80"/>
      <c r="AZ42201" s="80"/>
      <c r="BA42201" s="80"/>
      <c r="BB42201" s="80"/>
    </row>
    <row r="42202" spans="9:54" x14ac:dyDescent="0.25">
      <c r="I42202" s="80"/>
      <c r="AX42202" s="80"/>
      <c r="AY42202" s="80"/>
      <c r="AZ42202" s="80"/>
      <c r="BA42202" s="80"/>
      <c r="BB42202" s="80"/>
    </row>
    <row r="42203" spans="9:54" x14ac:dyDescent="0.25">
      <c r="I42203" s="80"/>
      <c r="AX42203" s="80"/>
      <c r="AY42203" s="80"/>
      <c r="AZ42203" s="80"/>
      <c r="BA42203" s="80"/>
      <c r="BB42203" s="80"/>
    </row>
    <row r="42204" spans="9:54" x14ac:dyDescent="0.25">
      <c r="I42204" s="80"/>
      <c r="AX42204" s="80"/>
      <c r="AY42204" s="80"/>
      <c r="AZ42204" s="80"/>
      <c r="BA42204" s="80"/>
      <c r="BB42204" s="80"/>
    </row>
    <row r="42205" spans="9:54" x14ac:dyDescent="0.25">
      <c r="I42205" s="80"/>
      <c r="AX42205" s="80"/>
      <c r="AY42205" s="80"/>
      <c r="AZ42205" s="80"/>
      <c r="BA42205" s="80"/>
      <c r="BB42205" s="80"/>
    </row>
    <row r="42206" spans="9:54" x14ac:dyDescent="0.25">
      <c r="I42206" s="80"/>
      <c r="AX42206" s="80"/>
      <c r="AY42206" s="80"/>
      <c r="AZ42206" s="80"/>
      <c r="BA42206" s="80"/>
      <c r="BB42206" s="80"/>
    </row>
    <row r="42207" spans="9:54" x14ac:dyDescent="0.25">
      <c r="I42207" s="80"/>
      <c r="AX42207" s="80"/>
      <c r="AY42207" s="80"/>
      <c r="AZ42207" s="80"/>
      <c r="BA42207" s="80"/>
      <c r="BB42207" s="80"/>
    </row>
    <row r="42208" spans="9:54" x14ac:dyDescent="0.25">
      <c r="I42208" s="80"/>
      <c r="AX42208" s="80"/>
      <c r="AY42208" s="80"/>
      <c r="AZ42208" s="80"/>
      <c r="BA42208" s="80"/>
      <c r="BB42208" s="80"/>
    </row>
    <row r="42209" spans="9:54" x14ac:dyDescent="0.25">
      <c r="I42209" s="80"/>
      <c r="AX42209" s="80"/>
      <c r="AY42209" s="80"/>
      <c r="AZ42209" s="80"/>
      <c r="BA42209" s="80"/>
      <c r="BB42209" s="80"/>
    </row>
    <row r="42210" spans="9:54" x14ac:dyDescent="0.25">
      <c r="I42210" s="80"/>
      <c r="AX42210" s="80"/>
      <c r="AY42210" s="80"/>
      <c r="AZ42210" s="80"/>
      <c r="BA42210" s="80"/>
      <c r="BB42210" s="80"/>
    </row>
    <row r="42211" spans="9:54" x14ac:dyDescent="0.25">
      <c r="I42211" s="80"/>
      <c r="AX42211" s="80"/>
      <c r="AY42211" s="80"/>
      <c r="AZ42211" s="80"/>
      <c r="BA42211" s="80"/>
      <c r="BB42211" s="80"/>
    </row>
    <row r="42212" spans="9:54" x14ac:dyDescent="0.25">
      <c r="I42212" s="80"/>
      <c r="AX42212" s="80"/>
      <c r="AY42212" s="80"/>
      <c r="AZ42212" s="80"/>
      <c r="BA42212" s="80"/>
      <c r="BB42212" s="80"/>
    </row>
    <row r="42213" spans="9:54" x14ac:dyDescent="0.25">
      <c r="I42213" s="80"/>
      <c r="AX42213" s="80"/>
      <c r="AY42213" s="80"/>
      <c r="AZ42213" s="80"/>
      <c r="BA42213" s="80"/>
      <c r="BB42213" s="80"/>
    </row>
    <row r="42214" spans="9:54" x14ac:dyDescent="0.25">
      <c r="I42214" s="80"/>
      <c r="AX42214" s="80"/>
      <c r="AY42214" s="80"/>
      <c r="AZ42214" s="80"/>
      <c r="BA42214" s="80"/>
      <c r="BB42214" s="80"/>
    </row>
    <row r="42215" spans="9:54" x14ac:dyDescent="0.25">
      <c r="I42215" s="80"/>
      <c r="AX42215" s="80"/>
      <c r="AY42215" s="80"/>
      <c r="AZ42215" s="80"/>
      <c r="BA42215" s="80"/>
      <c r="BB42215" s="80"/>
    </row>
    <row r="42216" spans="9:54" x14ac:dyDescent="0.25">
      <c r="I42216" s="80"/>
      <c r="AX42216" s="80"/>
      <c r="AY42216" s="80"/>
      <c r="AZ42216" s="80"/>
      <c r="BA42216" s="80"/>
      <c r="BB42216" s="80"/>
    </row>
    <row r="42217" spans="9:54" x14ac:dyDescent="0.25">
      <c r="I42217" s="80"/>
      <c r="AX42217" s="80"/>
      <c r="AY42217" s="80"/>
      <c r="AZ42217" s="80"/>
      <c r="BA42217" s="80"/>
      <c r="BB42217" s="80"/>
    </row>
    <row r="42218" spans="9:54" x14ac:dyDescent="0.25">
      <c r="I42218" s="80"/>
      <c r="AX42218" s="80"/>
      <c r="AY42218" s="80"/>
      <c r="AZ42218" s="80"/>
      <c r="BA42218" s="80"/>
      <c r="BB42218" s="80"/>
    </row>
    <row r="42219" spans="9:54" x14ac:dyDescent="0.25">
      <c r="I42219" s="80"/>
      <c r="AX42219" s="80"/>
      <c r="AY42219" s="80"/>
      <c r="AZ42219" s="80"/>
      <c r="BA42219" s="80"/>
      <c r="BB42219" s="80"/>
    </row>
    <row r="42220" spans="9:54" x14ac:dyDescent="0.25">
      <c r="I42220" s="80"/>
      <c r="AX42220" s="80"/>
      <c r="AY42220" s="80"/>
      <c r="AZ42220" s="80"/>
      <c r="BA42220" s="80"/>
      <c r="BB42220" s="80"/>
    </row>
    <row r="42221" spans="9:54" x14ac:dyDescent="0.25">
      <c r="I42221" s="80"/>
      <c r="AX42221" s="80"/>
      <c r="AY42221" s="80"/>
      <c r="AZ42221" s="80"/>
      <c r="BA42221" s="80"/>
      <c r="BB42221" s="80"/>
    </row>
    <row r="42222" spans="9:54" x14ac:dyDescent="0.25">
      <c r="I42222" s="80"/>
      <c r="AX42222" s="80"/>
      <c r="AY42222" s="80"/>
      <c r="AZ42222" s="80"/>
      <c r="BA42222" s="80"/>
      <c r="BB42222" s="80"/>
    </row>
    <row r="42223" spans="9:54" x14ac:dyDescent="0.25">
      <c r="I42223" s="80"/>
      <c r="AX42223" s="80"/>
      <c r="AY42223" s="80"/>
      <c r="AZ42223" s="80"/>
      <c r="BA42223" s="80"/>
      <c r="BB42223" s="80"/>
    </row>
    <row r="42224" spans="9:54" x14ac:dyDescent="0.25">
      <c r="I42224" s="80"/>
      <c r="AX42224" s="80"/>
      <c r="AY42224" s="80"/>
      <c r="AZ42224" s="80"/>
      <c r="BA42224" s="80"/>
      <c r="BB42224" s="80"/>
    </row>
    <row r="42225" spans="9:54" x14ac:dyDescent="0.25">
      <c r="I42225" s="80"/>
      <c r="AX42225" s="80"/>
      <c r="AY42225" s="80"/>
      <c r="AZ42225" s="80"/>
      <c r="BA42225" s="80"/>
      <c r="BB42225" s="80"/>
    </row>
    <row r="42226" spans="9:54" x14ac:dyDescent="0.25">
      <c r="I42226" s="80"/>
      <c r="AX42226" s="80"/>
      <c r="AY42226" s="80"/>
      <c r="AZ42226" s="80"/>
      <c r="BA42226" s="80"/>
      <c r="BB42226" s="80"/>
    </row>
    <row r="42227" spans="9:54" x14ac:dyDescent="0.25">
      <c r="I42227" s="80"/>
      <c r="AX42227" s="80"/>
      <c r="AY42227" s="80"/>
      <c r="AZ42227" s="80"/>
      <c r="BA42227" s="80"/>
      <c r="BB42227" s="80"/>
    </row>
    <row r="42228" spans="9:54" x14ac:dyDescent="0.25">
      <c r="I42228" s="80"/>
      <c r="AX42228" s="80"/>
      <c r="AY42228" s="80"/>
      <c r="AZ42228" s="80"/>
      <c r="BA42228" s="80"/>
      <c r="BB42228" s="80"/>
    </row>
    <row r="42229" spans="9:54" x14ac:dyDescent="0.25">
      <c r="I42229" s="80"/>
      <c r="AX42229" s="80"/>
      <c r="AY42229" s="80"/>
      <c r="AZ42229" s="80"/>
      <c r="BA42229" s="80"/>
      <c r="BB42229" s="80"/>
    </row>
    <row r="42230" spans="9:54" x14ac:dyDescent="0.25">
      <c r="I42230" s="80"/>
      <c r="AX42230" s="80"/>
      <c r="AY42230" s="80"/>
      <c r="AZ42230" s="80"/>
      <c r="BA42230" s="80"/>
      <c r="BB42230" s="80"/>
    </row>
    <row r="42231" spans="9:54" x14ac:dyDescent="0.25">
      <c r="I42231" s="80"/>
      <c r="AX42231" s="80"/>
      <c r="AY42231" s="80"/>
      <c r="AZ42231" s="80"/>
      <c r="BA42231" s="80"/>
      <c r="BB42231" s="80"/>
    </row>
    <row r="42232" spans="9:54" x14ac:dyDescent="0.25">
      <c r="I42232" s="80"/>
      <c r="AX42232" s="80"/>
      <c r="AY42232" s="80"/>
      <c r="AZ42232" s="80"/>
      <c r="BA42232" s="80"/>
      <c r="BB42232" s="80"/>
    </row>
    <row r="42233" spans="9:54" x14ac:dyDescent="0.25">
      <c r="I42233" s="80"/>
      <c r="AX42233" s="80"/>
      <c r="AY42233" s="80"/>
      <c r="AZ42233" s="80"/>
      <c r="BA42233" s="80"/>
      <c r="BB42233" s="80"/>
    </row>
    <row r="42234" spans="9:54" x14ac:dyDescent="0.25">
      <c r="I42234" s="80"/>
      <c r="AX42234" s="80"/>
      <c r="AY42234" s="80"/>
      <c r="AZ42234" s="80"/>
      <c r="BA42234" s="80"/>
      <c r="BB42234" s="80"/>
    </row>
    <row r="42235" spans="9:54" x14ac:dyDescent="0.25">
      <c r="I42235" s="80"/>
      <c r="AX42235" s="80"/>
      <c r="AY42235" s="80"/>
      <c r="AZ42235" s="80"/>
      <c r="BA42235" s="80"/>
      <c r="BB42235" s="80"/>
    </row>
    <row r="42236" spans="9:54" x14ac:dyDescent="0.25">
      <c r="I42236" s="80"/>
      <c r="AX42236" s="80"/>
      <c r="AY42236" s="80"/>
      <c r="AZ42236" s="80"/>
      <c r="BA42236" s="80"/>
      <c r="BB42236" s="80"/>
    </row>
    <row r="42237" spans="9:54" x14ac:dyDescent="0.25">
      <c r="I42237" s="80"/>
      <c r="AX42237" s="80"/>
      <c r="AY42237" s="80"/>
      <c r="AZ42237" s="80"/>
      <c r="BA42237" s="80"/>
      <c r="BB42237" s="80"/>
    </row>
    <row r="42238" spans="9:54" x14ac:dyDescent="0.25">
      <c r="I42238" s="80"/>
      <c r="AX42238" s="80"/>
      <c r="AY42238" s="80"/>
      <c r="AZ42238" s="80"/>
      <c r="BA42238" s="80"/>
      <c r="BB42238" s="80"/>
    </row>
    <row r="42239" spans="9:54" x14ac:dyDescent="0.25">
      <c r="I42239" s="80"/>
      <c r="AX42239" s="80"/>
      <c r="AY42239" s="80"/>
      <c r="AZ42239" s="80"/>
      <c r="BA42239" s="80"/>
      <c r="BB42239" s="80"/>
    </row>
    <row r="42240" spans="9:54" x14ac:dyDescent="0.25">
      <c r="I42240" s="80"/>
      <c r="AX42240" s="80"/>
      <c r="AY42240" s="80"/>
      <c r="AZ42240" s="80"/>
      <c r="BA42240" s="80"/>
      <c r="BB42240" s="80"/>
    </row>
    <row r="42241" spans="9:54" x14ac:dyDescent="0.25">
      <c r="I42241" s="80"/>
      <c r="AX42241" s="80"/>
      <c r="AY42241" s="80"/>
      <c r="AZ42241" s="80"/>
      <c r="BA42241" s="80"/>
      <c r="BB42241" s="80"/>
    </row>
    <row r="42242" spans="9:54" x14ac:dyDescent="0.25">
      <c r="I42242" s="80"/>
      <c r="AX42242" s="80"/>
      <c r="AY42242" s="80"/>
      <c r="AZ42242" s="80"/>
      <c r="BA42242" s="80"/>
      <c r="BB42242" s="80"/>
    </row>
    <row r="42243" spans="9:54" x14ac:dyDescent="0.25">
      <c r="I42243" s="80"/>
      <c r="AX42243" s="80"/>
      <c r="AY42243" s="80"/>
      <c r="AZ42243" s="80"/>
      <c r="BA42243" s="80"/>
      <c r="BB42243" s="80"/>
    </row>
    <row r="42244" spans="9:54" x14ac:dyDescent="0.25">
      <c r="I42244" s="80"/>
      <c r="AX42244" s="80"/>
      <c r="AY42244" s="80"/>
      <c r="AZ42244" s="80"/>
      <c r="BA42244" s="80"/>
      <c r="BB42244" s="80"/>
    </row>
    <row r="42245" spans="9:54" x14ac:dyDescent="0.25">
      <c r="I42245" s="80"/>
      <c r="AX42245" s="80"/>
      <c r="AY42245" s="80"/>
      <c r="AZ42245" s="80"/>
      <c r="BA42245" s="80"/>
      <c r="BB42245" s="80"/>
    </row>
    <row r="42246" spans="9:54" x14ac:dyDescent="0.25">
      <c r="I42246" s="80"/>
      <c r="AX42246" s="80"/>
      <c r="AY42246" s="80"/>
      <c r="AZ42246" s="80"/>
      <c r="BA42246" s="80"/>
      <c r="BB42246" s="80"/>
    </row>
    <row r="42247" spans="9:54" x14ac:dyDescent="0.25">
      <c r="I42247" s="80"/>
      <c r="AX42247" s="80"/>
      <c r="AY42247" s="80"/>
      <c r="AZ42247" s="80"/>
      <c r="BA42247" s="80"/>
      <c r="BB42247" s="80"/>
    </row>
    <row r="42248" spans="9:54" x14ac:dyDescent="0.25">
      <c r="I42248" s="80"/>
      <c r="AX42248" s="80"/>
      <c r="AY42248" s="80"/>
      <c r="AZ42248" s="80"/>
      <c r="BA42248" s="80"/>
      <c r="BB42248" s="80"/>
    </row>
    <row r="42249" spans="9:54" x14ac:dyDescent="0.25">
      <c r="I42249" s="80"/>
      <c r="AX42249" s="80"/>
      <c r="AY42249" s="80"/>
      <c r="AZ42249" s="80"/>
      <c r="BA42249" s="80"/>
      <c r="BB42249" s="80"/>
    </row>
    <row r="42250" spans="9:54" x14ac:dyDescent="0.25">
      <c r="I42250" s="80"/>
      <c r="AX42250" s="80"/>
      <c r="AY42250" s="80"/>
      <c r="AZ42250" s="80"/>
      <c r="BA42250" s="80"/>
      <c r="BB42250" s="80"/>
    </row>
    <row r="42251" spans="9:54" x14ac:dyDescent="0.25">
      <c r="I42251" s="80"/>
      <c r="AX42251" s="80"/>
      <c r="AY42251" s="80"/>
      <c r="AZ42251" s="80"/>
      <c r="BA42251" s="80"/>
      <c r="BB42251" s="80"/>
    </row>
    <row r="42252" spans="9:54" x14ac:dyDescent="0.25">
      <c r="I42252" s="80"/>
      <c r="AX42252" s="80"/>
      <c r="AY42252" s="80"/>
      <c r="AZ42252" s="80"/>
      <c r="BA42252" s="80"/>
      <c r="BB42252" s="80"/>
    </row>
    <row r="42253" spans="9:54" x14ac:dyDescent="0.25">
      <c r="I42253" s="80"/>
      <c r="AX42253" s="80"/>
      <c r="AY42253" s="80"/>
      <c r="AZ42253" s="80"/>
      <c r="BA42253" s="80"/>
      <c r="BB42253" s="80"/>
    </row>
    <row r="42254" spans="9:54" x14ac:dyDescent="0.25">
      <c r="I42254" s="80"/>
      <c r="AX42254" s="80"/>
      <c r="AY42254" s="80"/>
      <c r="AZ42254" s="80"/>
      <c r="BA42254" s="80"/>
      <c r="BB42254" s="80"/>
    </row>
    <row r="42255" spans="9:54" x14ac:dyDescent="0.25">
      <c r="I42255" s="80"/>
      <c r="AX42255" s="80"/>
      <c r="AY42255" s="80"/>
      <c r="AZ42255" s="80"/>
      <c r="BA42255" s="80"/>
      <c r="BB42255" s="80"/>
    </row>
    <row r="42256" spans="9:54" x14ac:dyDescent="0.25">
      <c r="I42256" s="80"/>
      <c r="AX42256" s="80"/>
      <c r="AY42256" s="80"/>
      <c r="AZ42256" s="80"/>
      <c r="BA42256" s="80"/>
      <c r="BB42256" s="80"/>
    </row>
    <row r="42257" spans="9:54" x14ac:dyDescent="0.25">
      <c r="I42257" s="80"/>
      <c r="AX42257" s="80"/>
      <c r="AY42257" s="80"/>
      <c r="AZ42257" s="80"/>
      <c r="BA42257" s="80"/>
      <c r="BB42257" s="80"/>
    </row>
    <row r="42258" spans="9:54" x14ac:dyDescent="0.25">
      <c r="I42258" s="80"/>
      <c r="AX42258" s="80"/>
      <c r="AY42258" s="80"/>
      <c r="AZ42258" s="80"/>
      <c r="BA42258" s="80"/>
      <c r="BB42258" s="80"/>
    </row>
    <row r="42259" spans="9:54" x14ac:dyDescent="0.25">
      <c r="I42259" s="80"/>
      <c r="AX42259" s="80"/>
      <c r="AY42259" s="80"/>
      <c r="AZ42259" s="80"/>
      <c r="BA42259" s="80"/>
      <c r="BB42259" s="80"/>
    </row>
    <row r="42260" spans="9:54" x14ac:dyDescent="0.25">
      <c r="I42260" s="80"/>
      <c r="AX42260" s="80"/>
      <c r="AY42260" s="80"/>
      <c r="AZ42260" s="80"/>
      <c r="BA42260" s="80"/>
      <c r="BB42260" s="80"/>
    </row>
    <row r="42261" spans="9:54" x14ac:dyDescent="0.25">
      <c r="I42261" s="80"/>
      <c r="AX42261" s="80"/>
      <c r="AY42261" s="80"/>
      <c r="AZ42261" s="80"/>
      <c r="BA42261" s="80"/>
      <c r="BB42261" s="80"/>
    </row>
    <row r="42262" spans="9:54" x14ac:dyDescent="0.25">
      <c r="I42262" s="80"/>
      <c r="AX42262" s="80"/>
      <c r="AY42262" s="80"/>
      <c r="AZ42262" s="80"/>
      <c r="BA42262" s="80"/>
      <c r="BB42262" s="80"/>
    </row>
    <row r="42263" spans="9:54" x14ac:dyDescent="0.25">
      <c r="I42263" s="80"/>
      <c r="AX42263" s="80"/>
      <c r="AY42263" s="80"/>
      <c r="AZ42263" s="80"/>
      <c r="BA42263" s="80"/>
      <c r="BB42263" s="80"/>
    </row>
    <row r="42264" spans="9:54" x14ac:dyDescent="0.25">
      <c r="I42264" s="80"/>
      <c r="AX42264" s="80"/>
      <c r="AY42264" s="80"/>
      <c r="AZ42264" s="80"/>
      <c r="BA42264" s="80"/>
      <c r="BB42264" s="80"/>
    </row>
    <row r="42265" spans="9:54" x14ac:dyDescent="0.25">
      <c r="I42265" s="80"/>
      <c r="AX42265" s="80"/>
      <c r="AY42265" s="80"/>
      <c r="AZ42265" s="80"/>
      <c r="BA42265" s="80"/>
      <c r="BB42265" s="80"/>
    </row>
    <row r="42266" spans="9:54" x14ac:dyDescent="0.25">
      <c r="I42266" s="80"/>
      <c r="AX42266" s="80"/>
      <c r="AY42266" s="80"/>
      <c r="AZ42266" s="80"/>
      <c r="BA42266" s="80"/>
      <c r="BB42266" s="80"/>
    </row>
    <row r="42267" spans="9:54" x14ac:dyDescent="0.25">
      <c r="I42267" s="80"/>
      <c r="AX42267" s="80"/>
      <c r="AY42267" s="80"/>
      <c r="AZ42267" s="80"/>
      <c r="BA42267" s="80"/>
      <c r="BB42267" s="80"/>
    </row>
    <row r="42268" spans="9:54" x14ac:dyDescent="0.25">
      <c r="I42268" s="80"/>
      <c r="AX42268" s="80"/>
      <c r="AY42268" s="80"/>
      <c r="AZ42268" s="80"/>
      <c r="BA42268" s="80"/>
      <c r="BB42268" s="80"/>
    </row>
    <row r="42269" spans="9:54" x14ac:dyDescent="0.25">
      <c r="I42269" s="80"/>
      <c r="AX42269" s="80"/>
      <c r="AY42269" s="80"/>
      <c r="AZ42269" s="80"/>
      <c r="BA42269" s="80"/>
      <c r="BB42269" s="80"/>
    </row>
    <row r="42270" spans="9:54" x14ac:dyDescent="0.25">
      <c r="I42270" s="80"/>
      <c r="AX42270" s="80"/>
      <c r="AY42270" s="80"/>
      <c r="AZ42270" s="80"/>
      <c r="BA42270" s="80"/>
      <c r="BB42270" s="80"/>
    </row>
    <row r="42271" spans="9:54" x14ac:dyDescent="0.25">
      <c r="I42271" s="80"/>
      <c r="AX42271" s="80"/>
      <c r="AY42271" s="80"/>
      <c r="AZ42271" s="80"/>
      <c r="BA42271" s="80"/>
      <c r="BB42271" s="80"/>
    </row>
    <row r="42272" spans="9:54" x14ac:dyDescent="0.25">
      <c r="I42272" s="80"/>
      <c r="AX42272" s="80"/>
      <c r="AY42272" s="80"/>
      <c r="AZ42272" s="80"/>
      <c r="BA42272" s="80"/>
      <c r="BB42272" s="80"/>
    </row>
    <row r="42273" spans="9:54" x14ac:dyDescent="0.25">
      <c r="I42273" s="80"/>
      <c r="AX42273" s="80"/>
      <c r="AY42273" s="80"/>
      <c r="AZ42273" s="80"/>
      <c r="BA42273" s="80"/>
      <c r="BB42273" s="80"/>
    </row>
    <row r="42274" spans="9:54" x14ac:dyDescent="0.25">
      <c r="I42274" s="80"/>
      <c r="AX42274" s="80"/>
      <c r="AY42274" s="80"/>
      <c r="AZ42274" s="80"/>
      <c r="BA42274" s="80"/>
      <c r="BB42274" s="80"/>
    </row>
    <row r="42275" spans="9:54" x14ac:dyDescent="0.25">
      <c r="I42275" s="80"/>
      <c r="AX42275" s="80"/>
      <c r="AY42275" s="80"/>
      <c r="AZ42275" s="80"/>
      <c r="BA42275" s="80"/>
      <c r="BB42275" s="80"/>
    </row>
    <row r="42276" spans="9:54" x14ac:dyDescent="0.25">
      <c r="I42276" s="80"/>
      <c r="AX42276" s="80"/>
      <c r="AY42276" s="80"/>
      <c r="AZ42276" s="80"/>
      <c r="BA42276" s="80"/>
      <c r="BB42276" s="80"/>
    </row>
    <row r="42277" spans="9:54" x14ac:dyDescent="0.25">
      <c r="I42277" s="80"/>
      <c r="AX42277" s="80"/>
      <c r="AY42277" s="80"/>
      <c r="AZ42277" s="80"/>
      <c r="BA42277" s="80"/>
      <c r="BB42277" s="80"/>
    </row>
    <row r="42278" spans="9:54" x14ac:dyDescent="0.25">
      <c r="I42278" s="80"/>
      <c r="AX42278" s="80"/>
      <c r="AY42278" s="80"/>
      <c r="AZ42278" s="80"/>
      <c r="BA42278" s="80"/>
      <c r="BB42278" s="80"/>
    </row>
    <row r="42279" spans="9:54" x14ac:dyDescent="0.25">
      <c r="I42279" s="80"/>
      <c r="AX42279" s="80"/>
      <c r="AY42279" s="80"/>
      <c r="AZ42279" s="80"/>
      <c r="BA42279" s="80"/>
      <c r="BB42279" s="80"/>
    </row>
    <row r="42280" spans="9:54" x14ac:dyDescent="0.25">
      <c r="I42280" s="80"/>
      <c r="AX42280" s="80"/>
      <c r="AY42280" s="80"/>
      <c r="AZ42280" s="80"/>
      <c r="BA42280" s="80"/>
      <c r="BB42280" s="80"/>
    </row>
    <row r="42281" spans="9:54" x14ac:dyDescent="0.25">
      <c r="I42281" s="80"/>
      <c r="AX42281" s="80"/>
      <c r="AY42281" s="80"/>
      <c r="AZ42281" s="80"/>
      <c r="BA42281" s="80"/>
      <c r="BB42281" s="80"/>
    </row>
    <row r="42282" spans="9:54" x14ac:dyDescent="0.25">
      <c r="I42282" s="80"/>
      <c r="AX42282" s="80"/>
      <c r="AY42282" s="80"/>
      <c r="AZ42282" s="80"/>
      <c r="BA42282" s="80"/>
      <c r="BB42282" s="80"/>
    </row>
    <row r="42283" spans="9:54" x14ac:dyDescent="0.25">
      <c r="I42283" s="80"/>
      <c r="AX42283" s="80"/>
      <c r="AY42283" s="80"/>
      <c r="AZ42283" s="80"/>
      <c r="BA42283" s="80"/>
      <c r="BB42283" s="80"/>
    </row>
    <row r="42284" spans="9:54" x14ac:dyDescent="0.25">
      <c r="I42284" s="80"/>
      <c r="AX42284" s="80"/>
      <c r="AY42284" s="80"/>
      <c r="AZ42284" s="80"/>
      <c r="BA42284" s="80"/>
      <c r="BB42284" s="80"/>
    </row>
    <row r="42285" spans="9:54" x14ac:dyDescent="0.25">
      <c r="I42285" s="80"/>
      <c r="AX42285" s="80"/>
      <c r="AY42285" s="80"/>
      <c r="AZ42285" s="80"/>
      <c r="BA42285" s="80"/>
      <c r="BB42285" s="80"/>
    </row>
    <row r="42286" spans="9:54" x14ac:dyDescent="0.25">
      <c r="I42286" s="80"/>
      <c r="AX42286" s="80"/>
      <c r="AY42286" s="80"/>
      <c r="AZ42286" s="80"/>
      <c r="BA42286" s="80"/>
      <c r="BB42286" s="80"/>
    </row>
    <row r="42287" spans="9:54" x14ac:dyDescent="0.25">
      <c r="I42287" s="80"/>
      <c r="AX42287" s="80"/>
      <c r="AY42287" s="80"/>
      <c r="AZ42287" s="80"/>
      <c r="BA42287" s="80"/>
      <c r="BB42287" s="80"/>
    </row>
    <row r="42288" spans="9:54" x14ac:dyDescent="0.25">
      <c r="I42288" s="80"/>
      <c r="AX42288" s="80"/>
      <c r="AY42288" s="80"/>
      <c r="AZ42288" s="80"/>
      <c r="BA42288" s="80"/>
      <c r="BB42288" s="80"/>
    </row>
    <row r="42289" spans="9:54" x14ac:dyDescent="0.25">
      <c r="I42289" s="80"/>
      <c r="AX42289" s="80"/>
      <c r="AY42289" s="80"/>
      <c r="AZ42289" s="80"/>
      <c r="BA42289" s="80"/>
      <c r="BB42289" s="80"/>
    </row>
    <row r="42290" spans="9:54" x14ac:dyDescent="0.25">
      <c r="I42290" s="80"/>
      <c r="AX42290" s="80"/>
      <c r="AY42290" s="80"/>
      <c r="AZ42290" s="80"/>
      <c r="BA42290" s="80"/>
      <c r="BB42290" s="80"/>
    </row>
    <row r="42291" spans="9:54" x14ac:dyDescent="0.25">
      <c r="I42291" s="80"/>
      <c r="AX42291" s="80"/>
      <c r="AY42291" s="80"/>
      <c r="AZ42291" s="80"/>
      <c r="BA42291" s="80"/>
      <c r="BB42291" s="80"/>
    </row>
    <row r="42292" spans="9:54" x14ac:dyDescent="0.25">
      <c r="I42292" s="80"/>
      <c r="AX42292" s="80"/>
      <c r="AY42292" s="80"/>
      <c r="AZ42292" s="80"/>
      <c r="BA42292" s="80"/>
      <c r="BB42292" s="80"/>
    </row>
    <row r="42293" spans="9:54" x14ac:dyDescent="0.25">
      <c r="I42293" s="80"/>
      <c r="AX42293" s="80"/>
      <c r="AY42293" s="80"/>
      <c r="AZ42293" s="80"/>
      <c r="BA42293" s="80"/>
      <c r="BB42293" s="80"/>
    </row>
    <row r="42294" spans="9:54" x14ac:dyDescent="0.25">
      <c r="I42294" s="80"/>
      <c r="AX42294" s="80"/>
      <c r="AY42294" s="80"/>
      <c r="AZ42294" s="80"/>
      <c r="BA42294" s="80"/>
      <c r="BB42294" s="80"/>
    </row>
    <row r="42295" spans="9:54" x14ac:dyDescent="0.25">
      <c r="I42295" s="80"/>
      <c r="AX42295" s="80"/>
      <c r="AY42295" s="80"/>
      <c r="AZ42295" s="80"/>
      <c r="BA42295" s="80"/>
      <c r="BB42295" s="80"/>
    </row>
    <row r="42296" spans="9:54" x14ac:dyDescent="0.25">
      <c r="I42296" s="80"/>
      <c r="AX42296" s="80"/>
      <c r="AY42296" s="80"/>
      <c r="AZ42296" s="80"/>
      <c r="BA42296" s="80"/>
      <c r="BB42296" s="80"/>
    </row>
    <row r="42297" spans="9:54" x14ac:dyDescent="0.25">
      <c r="I42297" s="80"/>
      <c r="AX42297" s="80"/>
      <c r="AY42297" s="80"/>
      <c r="AZ42297" s="80"/>
      <c r="BA42297" s="80"/>
      <c r="BB42297" s="80"/>
    </row>
    <row r="42298" spans="9:54" x14ac:dyDescent="0.25">
      <c r="I42298" s="80"/>
      <c r="AX42298" s="80"/>
      <c r="AY42298" s="80"/>
      <c r="AZ42298" s="80"/>
      <c r="BA42298" s="80"/>
      <c r="BB42298" s="80"/>
    </row>
    <row r="42299" spans="9:54" x14ac:dyDescent="0.25">
      <c r="I42299" s="80"/>
      <c r="AX42299" s="80"/>
      <c r="AY42299" s="80"/>
      <c r="AZ42299" s="80"/>
      <c r="BA42299" s="80"/>
      <c r="BB42299" s="80"/>
    </row>
    <row r="42300" spans="9:54" x14ac:dyDescent="0.25">
      <c r="I42300" s="80"/>
      <c r="AX42300" s="80"/>
      <c r="AY42300" s="80"/>
      <c r="AZ42300" s="80"/>
      <c r="BA42300" s="80"/>
      <c r="BB42300" s="80"/>
    </row>
    <row r="42301" spans="9:54" x14ac:dyDescent="0.25">
      <c r="I42301" s="80"/>
      <c r="AX42301" s="80"/>
      <c r="AY42301" s="80"/>
      <c r="AZ42301" s="80"/>
      <c r="BA42301" s="80"/>
      <c r="BB42301" s="80"/>
    </row>
    <row r="42302" spans="9:54" x14ac:dyDescent="0.25">
      <c r="I42302" s="80"/>
      <c r="AX42302" s="80"/>
      <c r="AY42302" s="80"/>
      <c r="AZ42302" s="80"/>
      <c r="BA42302" s="80"/>
      <c r="BB42302" s="80"/>
    </row>
    <row r="42303" spans="9:54" x14ac:dyDescent="0.25">
      <c r="I42303" s="80"/>
      <c r="AX42303" s="80"/>
      <c r="AY42303" s="80"/>
      <c r="AZ42303" s="80"/>
      <c r="BA42303" s="80"/>
      <c r="BB42303" s="80"/>
    </row>
    <row r="42304" spans="9:54" x14ac:dyDescent="0.25">
      <c r="I42304" s="80"/>
      <c r="AX42304" s="80"/>
      <c r="AY42304" s="80"/>
      <c r="AZ42304" s="80"/>
      <c r="BA42304" s="80"/>
      <c r="BB42304" s="80"/>
    </row>
    <row r="42305" spans="9:54" x14ac:dyDescent="0.25">
      <c r="I42305" s="80"/>
      <c r="AX42305" s="80"/>
      <c r="AY42305" s="80"/>
      <c r="AZ42305" s="80"/>
      <c r="BA42305" s="80"/>
      <c r="BB42305" s="80"/>
    </row>
    <row r="42306" spans="9:54" x14ac:dyDescent="0.25">
      <c r="I42306" s="80"/>
      <c r="AX42306" s="80"/>
      <c r="AY42306" s="80"/>
      <c r="AZ42306" s="80"/>
      <c r="BA42306" s="80"/>
      <c r="BB42306" s="80"/>
    </row>
    <row r="42307" spans="9:54" x14ac:dyDescent="0.25">
      <c r="I42307" s="80"/>
      <c r="AX42307" s="80"/>
      <c r="AY42307" s="80"/>
      <c r="AZ42307" s="80"/>
      <c r="BA42307" s="80"/>
      <c r="BB42307" s="80"/>
    </row>
    <row r="42308" spans="9:54" x14ac:dyDescent="0.25">
      <c r="I42308" s="80"/>
      <c r="AX42308" s="80"/>
      <c r="AY42308" s="80"/>
      <c r="AZ42308" s="80"/>
      <c r="BA42308" s="80"/>
      <c r="BB42308" s="80"/>
    </row>
    <row r="42309" spans="9:54" x14ac:dyDescent="0.25">
      <c r="I42309" s="80"/>
      <c r="AX42309" s="80"/>
      <c r="AY42309" s="80"/>
      <c r="AZ42309" s="80"/>
      <c r="BA42309" s="80"/>
      <c r="BB42309" s="80"/>
    </row>
    <row r="42310" spans="9:54" x14ac:dyDescent="0.25">
      <c r="I42310" s="80"/>
      <c r="AX42310" s="80"/>
      <c r="AY42310" s="80"/>
      <c r="AZ42310" s="80"/>
      <c r="BA42310" s="80"/>
      <c r="BB42310" s="80"/>
    </row>
    <row r="42311" spans="9:54" x14ac:dyDescent="0.25">
      <c r="I42311" s="80"/>
      <c r="AX42311" s="80"/>
      <c r="AY42311" s="80"/>
      <c r="AZ42311" s="80"/>
      <c r="BA42311" s="80"/>
      <c r="BB42311" s="80"/>
    </row>
    <row r="42312" spans="9:54" x14ac:dyDescent="0.25">
      <c r="I42312" s="80"/>
      <c r="AX42312" s="80"/>
      <c r="AY42312" s="80"/>
      <c r="AZ42312" s="80"/>
      <c r="BA42312" s="80"/>
      <c r="BB42312" s="80"/>
    </row>
    <row r="42313" spans="9:54" x14ac:dyDescent="0.25">
      <c r="I42313" s="80"/>
      <c r="AX42313" s="80"/>
      <c r="AY42313" s="80"/>
      <c r="AZ42313" s="80"/>
      <c r="BA42313" s="80"/>
      <c r="BB42313" s="80"/>
    </row>
    <row r="42314" spans="9:54" x14ac:dyDescent="0.25">
      <c r="I42314" s="80"/>
      <c r="AX42314" s="80"/>
      <c r="AY42314" s="80"/>
      <c r="AZ42314" s="80"/>
      <c r="BA42314" s="80"/>
      <c r="BB42314" s="80"/>
    </row>
    <row r="42315" spans="9:54" x14ac:dyDescent="0.25">
      <c r="I42315" s="80"/>
      <c r="AX42315" s="80"/>
      <c r="AY42315" s="80"/>
      <c r="AZ42315" s="80"/>
      <c r="BA42315" s="80"/>
      <c r="BB42315" s="80"/>
    </row>
    <row r="42316" spans="9:54" x14ac:dyDescent="0.25">
      <c r="I42316" s="80"/>
      <c r="AX42316" s="80"/>
      <c r="AY42316" s="80"/>
      <c r="AZ42316" s="80"/>
      <c r="BA42316" s="80"/>
      <c r="BB42316" s="80"/>
    </row>
    <row r="42317" spans="9:54" x14ac:dyDescent="0.25">
      <c r="I42317" s="80"/>
      <c r="AX42317" s="80"/>
      <c r="AY42317" s="80"/>
      <c r="AZ42317" s="80"/>
      <c r="BA42317" s="80"/>
      <c r="BB42317" s="80"/>
    </row>
    <row r="42318" spans="9:54" x14ac:dyDescent="0.25">
      <c r="I42318" s="80"/>
      <c r="AX42318" s="80"/>
      <c r="AY42318" s="80"/>
      <c r="AZ42318" s="80"/>
      <c r="BA42318" s="80"/>
      <c r="BB42318" s="80"/>
    </row>
    <row r="42319" spans="9:54" x14ac:dyDescent="0.25">
      <c r="I42319" s="80"/>
      <c r="AX42319" s="80"/>
      <c r="AY42319" s="80"/>
      <c r="AZ42319" s="80"/>
      <c r="BA42319" s="80"/>
      <c r="BB42319" s="80"/>
    </row>
    <row r="42320" spans="9:54" x14ac:dyDescent="0.25">
      <c r="I42320" s="80"/>
      <c r="AX42320" s="80"/>
      <c r="AY42320" s="80"/>
      <c r="AZ42320" s="80"/>
      <c r="BA42320" s="80"/>
      <c r="BB42320" s="80"/>
    </row>
    <row r="42321" spans="9:54" x14ac:dyDescent="0.25">
      <c r="I42321" s="80"/>
      <c r="AX42321" s="80"/>
      <c r="AY42321" s="80"/>
      <c r="AZ42321" s="80"/>
      <c r="BA42321" s="80"/>
      <c r="BB42321" s="80"/>
    </row>
    <row r="42322" spans="9:54" x14ac:dyDescent="0.25">
      <c r="I42322" s="80"/>
      <c r="AX42322" s="80"/>
      <c r="AY42322" s="80"/>
      <c r="AZ42322" s="80"/>
      <c r="BA42322" s="80"/>
      <c r="BB42322" s="80"/>
    </row>
    <row r="42323" spans="9:54" x14ac:dyDescent="0.25">
      <c r="I42323" s="80"/>
      <c r="AX42323" s="80"/>
      <c r="AY42323" s="80"/>
      <c r="AZ42323" s="80"/>
      <c r="BA42323" s="80"/>
      <c r="BB42323" s="80"/>
    </row>
    <row r="42324" spans="9:54" x14ac:dyDescent="0.25">
      <c r="I42324" s="80"/>
      <c r="AX42324" s="80"/>
      <c r="AY42324" s="80"/>
      <c r="AZ42324" s="80"/>
      <c r="BA42324" s="80"/>
      <c r="BB42324" s="80"/>
    </row>
    <row r="42325" spans="9:54" x14ac:dyDescent="0.25">
      <c r="I42325" s="80"/>
      <c r="AX42325" s="80"/>
      <c r="AY42325" s="80"/>
      <c r="AZ42325" s="80"/>
      <c r="BA42325" s="80"/>
      <c r="BB42325" s="80"/>
    </row>
    <row r="42326" spans="9:54" x14ac:dyDescent="0.25">
      <c r="I42326" s="80"/>
      <c r="AX42326" s="80"/>
      <c r="AY42326" s="80"/>
      <c r="AZ42326" s="80"/>
      <c r="BA42326" s="80"/>
      <c r="BB42326" s="80"/>
    </row>
    <row r="42327" spans="9:54" x14ac:dyDescent="0.25">
      <c r="I42327" s="80"/>
      <c r="AX42327" s="80"/>
      <c r="AY42327" s="80"/>
      <c r="AZ42327" s="80"/>
      <c r="BA42327" s="80"/>
      <c r="BB42327" s="80"/>
    </row>
    <row r="42328" spans="9:54" x14ac:dyDescent="0.25">
      <c r="I42328" s="80"/>
      <c r="AX42328" s="80"/>
      <c r="AY42328" s="80"/>
      <c r="AZ42328" s="80"/>
      <c r="BA42328" s="80"/>
      <c r="BB42328" s="80"/>
    </row>
    <row r="42329" spans="9:54" x14ac:dyDescent="0.25">
      <c r="I42329" s="80"/>
      <c r="AX42329" s="80"/>
      <c r="AY42329" s="80"/>
      <c r="AZ42329" s="80"/>
      <c r="BA42329" s="80"/>
      <c r="BB42329" s="80"/>
    </row>
    <row r="42330" spans="9:54" x14ac:dyDescent="0.25">
      <c r="I42330" s="80"/>
      <c r="AX42330" s="80"/>
      <c r="AY42330" s="80"/>
      <c r="AZ42330" s="80"/>
      <c r="BA42330" s="80"/>
      <c r="BB42330" s="80"/>
    </row>
    <row r="42331" spans="9:54" x14ac:dyDescent="0.25">
      <c r="I42331" s="80"/>
      <c r="AX42331" s="80"/>
      <c r="AY42331" s="80"/>
      <c r="AZ42331" s="80"/>
      <c r="BA42331" s="80"/>
      <c r="BB42331" s="80"/>
    </row>
    <row r="42332" spans="9:54" x14ac:dyDescent="0.25">
      <c r="I42332" s="80"/>
      <c r="AX42332" s="80"/>
      <c r="AY42332" s="80"/>
      <c r="AZ42332" s="80"/>
      <c r="BA42332" s="80"/>
      <c r="BB42332" s="80"/>
    </row>
    <row r="42333" spans="9:54" x14ac:dyDescent="0.25">
      <c r="I42333" s="80"/>
      <c r="AX42333" s="80"/>
      <c r="AY42333" s="80"/>
      <c r="AZ42333" s="80"/>
      <c r="BA42333" s="80"/>
      <c r="BB42333" s="80"/>
    </row>
    <row r="42334" spans="9:54" x14ac:dyDescent="0.25">
      <c r="I42334" s="80"/>
      <c r="AX42334" s="80"/>
      <c r="AY42334" s="80"/>
      <c r="AZ42334" s="80"/>
      <c r="BA42334" s="80"/>
      <c r="BB42334" s="80"/>
    </row>
    <row r="42335" spans="9:54" x14ac:dyDescent="0.25">
      <c r="I42335" s="80"/>
      <c r="AX42335" s="80"/>
      <c r="AY42335" s="80"/>
      <c r="AZ42335" s="80"/>
      <c r="BA42335" s="80"/>
      <c r="BB42335" s="80"/>
    </row>
    <row r="42336" spans="9:54" x14ac:dyDescent="0.25">
      <c r="I42336" s="80"/>
      <c r="AX42336" s="80"/>
      <c r="AY42336" s="80"/>
      <c r="AZ42336" s="80"/>
      <c r="BA42336" s="80"/>
      <c r="BB42336" s="80"/>
    </row>
    <row r="42337" spans="9:54" x14ac:dyDescent="0.25">
      <c r="I42337" s="80"/>
      <c r="AX42337" s="80"/>
      <c r="AY42337" s="80"/>
      <c r="AZ42337" s="80"/>
      <c r="BA42337" s="80"/>
      <c r="BB42337" s="80"/>
    </row>
    <row r="42338" spans="9:54" x14ac:dyDescent="0.25">
      <c r="I42338" s="80"/>
      <c r="AX42338" s="80"/>
      <c r="AY42338" s="80"/>
      <c r="AZ42338" s="80"/>
      <c r="BA42338" s="80"/>
      <c r="BB42338" s="80"/>
    </row>
    <row r="42339" spans="9:54" x14ac:dyDescent="0.25">
      <c r="I42339" s="80"/>
      <c r="AX42339" s="80"/>
      <c r="AY42339" s="80"/>
      <c r="AZ42339" s="80"/>
      <c r="BA42339" s="80"/>
      <c r="BB42339" s="80"/>
    </row>
    <row r="42340" spans="9:54" x14ac:dyDescent="0.25">
      <c r="I42340" s="80"/>
      <c r="AX42340" s="80"/>
      <c r="AY42340" s="80"/>
      <c r="AZ42340" s="80"/>
      <c r="BA42340" s="80"/>
      <c r="BB42340" s="80"/>
    </row>
    <row r="42341" spans="9:54" x14ac:dyDescent="0.25">
      <c r="I42341" s="80"/>
      <c r="AX42341" s="80"/>
      <c r="AY42341" s="80"/>
      <c r="AZ42341" s="80"/>
      <c r="BA42341" s="80"/>
      <c r="BB42341" s="80"/>
    </row>
    <row r="42342" spans="9:54" x14ac:dyDescent="0.25">
      <c r="I42342" s="80"/>
      <c r="AX42342" s="80"/>
      <c r="AY42342" s="80"/>
      <c r="AZ42342" s="80"/>
      <c r="BA42342" s="80"/>
      <c r="BB42342" s="80"/>
    </row>
    <row r="42343" spans="9:54" x14ac:dyDescent="0.25">
      <c r="I42343" s="80"/>
      <c r="AX42343" s="80"/>
      <c r="AY42343" s="80"/>
      <c r="AZ42343" s="80"/>
      <c r="BA42343" s="80"/>
      <c r="BB42343" s="80"/>
    </row>
    <row r="42344" spans="9:54" x14ac:dyDescent="0.25">
      <c r="I42344" s="80"/>
      <c r="AX42344" s="80"/>
      <c r="AY42344" s="80"/>
      <c r="AZ42344" s="80"/>
      <c r="BA42344" s="80"/>
      <c r="BB42344" s="80"/>
    </row>
    <row r="42345" spans="9:54" x14ac:dyDescent="0.25">
      <c r="I42345" s="80"/>
      <c r="AX42345" s="80"/>
      <c r="AY42345" s="80"/>
      <c r="AZ42345" s="80"/>
      <c r="BA42345" s="80"/>
      <c r="BB42345" s="80"/>
    </row>
    <row r="42346" spans="9:54" x14ac:dyDescent="0.25">
      <c r="I42346" s="80"/>
      <c r="AX42346" s="80"/>
      <c r="AY42346" s="80"/>
      <c r="AZ42346" s="80"/>
      <c r="BA42346" s="80"/>
      <c r="BB42346" s="80"/>
    </row>
    <row r="42347" spans="9:54" x14ac:dyDescent="0.25">
      <c r="I42347" s="80"/>
      <c r="AX42347" s="80"/>
      <c r="AY42347" s="80"/>
      <c r="AZ42347" s="80"/>
      <c r="BA42347" s="80"/>
      <c r="BB42347" s="80"/>
    </row>
    <row r="42348" spans="9:54" x14ac:dyDescent="0.25">
      <c r="I42348" s="80"/>
      <c r="AX42348" s="80"/>
      <c r="AY42348" s="80"/>
      <c r="AZ42348" s="80"/>
      <c r="BA42348" s="80"/>
      <c r="BB42348" s="80"/>
    </row>
    <row r="42349" spans="9:54" x14ac:dyDescent="0.25">
      <c r="I42349" s="80"/>
      <c r="AX42349" s="80"/>
      <c r="AY42349" s="80"/>
      <c r="AZ42349" s="80"/>
      <c r="BA42349" s="80"/>
      <c r="BB42349" s="80"/>
    </row>
    <row r="42350" spans="9:54" x14ac:dyDescent="0.25">
      <c r="I42350" s="80"/>
      <c r="AX42350" s="80"/>
      <c r="AY42350" s="80"/>
      <c r="AZ42350" s="80"/>
      <c r="BA42350" s="80"/>
      <c r="BB42350" s="80"/>
    </row>
    <row r="42351" spans="9:54" x14ac:dyDescent="0.25">
      <c r="I42351" s="80"/>
      <c r="AX42351" s="80"/>
      <c r="AY42351" s="80"/>
      <c r="AZ42351" s="80"/>
      <c r="BA42351" s="80"/>
      <c r="BB42351" s="80"/>
    </row>
    <row r="42352" spans="9:54" x14ac:dyDescent="0.25">
      <c r="I42352" s="80"/>
      <c r="AX42352" s="80"/>
      <c r="AY42352" s="80"/>
      <c r="AZ42352" s="80"/>
      <c r="BA42352" s="80"/>
      <c r="BB42352" s="80"/>
    </row>
    <row r="42353" spans="9:54" x14ac:dyDescent="0.25">
      <c r="I42353" s="80"/>
      <c r="AX42353" s="80"/>
      <c r="AY42353" s="80"/>
      <c r="AZ42353" s="80"/>
      <c r="BA42353" s="80"/>
      <c r="BB42353" s="80"/>
    </row>
    <row r="42354" spans="9:54" x14ac:dyDescent="0.25">
      <c r="I42354" s="80"/>
      <c r="AX42354" s="80"/>
      <c r="AY42354" s="80"/>
      <c r="AZ42354" s="80"/>
      <c r="BA42354" s="80"/>
      <c r="BB42354" s="80"/>
    </row>
    <row r="42355" spans="9:54" x14ac:dyDescent="0.25">
      <c r="I42355" s="80"/>
      <c r="AX42355" s="80"/>
      <c r="AY42355" s="80"/>
      <c r="AZ42355" s="80"/>
      <c r="BA42355" s="80"/>
      <c r="BB42355" s="80"/>
    </row>
    <row r="42356" spans="9:54" x14ac:dyDescent="0.25">
      <c r="I42356" s="80"/>
      <c r="AX42356" s="80"/>
      <c r="AY42356" s="80"/>
      <c r="AZ42356" s="80"/>
      <c r="BA42356" s="80"/>
      <c r="BB42356" s="80"/>
    </row>
    <row r="42357" spans="9:54" x14ac:dyDescent="0.25">
      <c r="I42357" s="80"/>
      <c r="AX42357" s="80"/>
      <c r="AY42357" s="80"/>
      <c r="AZ42357" s="80"/>
      <c r="BA42357" s="80"/>
      <c r="BB42357" s="80"/>
    </row>
    <row r="42358" spans="9:54" x14ac:dyDescent="0.25">
      <c r="I42358" s="80"/>
      <c r="AX42358" s="80"/>
      <c r="AY42358" s="80"/>
      <c r="AZ42358" s="80"/>
      <c r="BA42358" s="80"/>
      <c r="BB42358" s="80"/>
    </row>
    <row r="42359" spans="9:54" x14ac:dyDescent="0.25">
      <c r="I42359" s="80"/>
      <c r="AX42359" s="80"/>
      <c r="AY42359" s="80"/>
      <c r="AZ42359" s="80"/>
      <c r="BA42359" s="80"/>
      <c r="BB42359" s="80"/>
    </row>
    <row r="42360" spans="9:54" x14ac:dyDescent="0.25">
      <c r="I42360" s="80"/>
      <c r="AX42360" s="80"/>
      <c r="AY42360" s="80"/>
      <c r="AZ42360" s="80"/>
      <c r="BA42360" s="80"/>
      <c r="BB42360" s="80"/>
    </row>
    <row r="42361" spans="9:54" x14ac:dyDescent="0.25">
      <c r="I42361" s="80"/>
      <c r="AX42361" s="80"/>
      <c r="AY42361" s="80"/>
      <c r="AZ42361" s="80"/>
      <c r="BA42361" s="80"/>
      <c r="BB42361" s="80"/>
    </row>
    <row r="42362" spans="9:54" x14ac:dyDescent="0.25">
      <c r="I42362" s="80"/>
      <c r="AX42362" s="80"/>
      <c r="AY42362" s="80"/>
      <c r="AZ42362" s="80"/>
      <c r="BA42362" s="80"/>
      <c r="BB42362" s="80"/>
    </row>
    <row r="42363" spans="9:54" x14ac:dyDescent="0.25">
      <c r="I42363" s="80"/>
      <c r="AX42363" s="80"/>
      <c r="AY42363" s="80"/>
      <c r="AZ42363" s="80"/>
      <c r="BA42363" s="80"/>
      <c r="BB42363" s="80"/>
    </row>
    <row r="42364" spans="9:54" x14ac:dyDescent="0.25">
      <c r="I42364" s="80"/>
      <c r="AX42364" s="80"/>
      <c r="AY42364" s="80"/>
      <c r="AZ42364" s="80"/>
      <c r="BA42364" s="80"/>
      <c r="BB42364" s="80"/>
    </row>
    <row r="42365" spans="9:54" x14ac:dyDescent="0.25">
      <c r="I42365" s="80"/>
      <c r="AX42365" s="80"/>
      <c r="AY42365" s="80"/>
      <c r="AZ42365" s="80"/>
      <c r="BA42365" s="80"/>
      <c r="BB42365" s="80"/>
    </row>
    <row r="42366" spans="9:54" x14ac:dyDescent="0.25">
      <c r="I42366" s="80"/>
      <c r="AX42366" s="80"/>
      <c r="AY42366" s="80"/>
      <c r="AZ42366" s="80"/>
      <c r="BA42366" s="80"/>
      <c r="BB42366" s="80"/>
    </row>
    <row r="42367" spans="9:54" x14ac:dyDescent="0.25">
      <c r="I42367" s="80"/>
      <c r="AX42367" s="80"/>
      <c r="AY42367" s="80"/>
      <c r="AZ42367" s="80"/>
      <c r="BA42367" s="80"/>
      <c r="BB42367" s="80"/>
    </row>
    <row r="42368" spans="9:54" x14ac:dyDescent="0.25">
      <c r="I42368" s="80"/>
      <c r="AX42368" s="80"/>
      <c r="AY42368" s="80"/>
      <c r="AZ42368" s="80"/>
      <c r="BA42368" s="80"/>
      <c r="BB42368" s="80"/>
    </row>
    <row r="42369" spans="9:54" x14ac:dyDescent="0.25">
      <c r="I42369" s="80"/>
      <c r="AX42369" s="80"/>
      <c r="AY42369" s="80"/>
      <c r="AZ42369" s="80"/>
      <c r="BA42369" s="80"/>
      <c r="BB42369" s="80"/>
    </row>
    <row r="42370" spans="9:54" x14ac:dyDescent="0.25">
      <c r="I42370" s="80"/>
      <c r="AX42370" s="80"/>
      <c r="AY42370" s="80"/>
      <c r="AZ42370" s="80"/>
      <c r="BA42370" s="80"/>
      <c r="BB42370" s="80"/>
    </row>
    <row r="42371" spans="9:54" x14ac:dyDescent="0.25">
      <c r="I42371" s="80"/>
      <c r="AX42371" s="80"/>
      <c r="AY42371" s="80"/>
      <c r="AZ42371" s="80"/>
      <c r="BA42371" s="80"/>
      <c r="BB42371" s="80"/>
    </row>
    <row r="42372" spans="9:54" x14ac:dyDescent="0.25">
      <c r="I42372" s="80"/>
      <c r="AX42372" s="80"/>
      <c r="AY42372" s="80"/>
      <c r="AZ42372" s="80"/>
      <c r="BA42372" s="80"/>
      <c r="BB42372" s="80"/>
    </row>
    <row r="42373" spans="9:54" x14ac:dyDescent="0.25">
      <c r="I42373" s="80"/>
      <c r="AX42373" s="80"/>
      <c r="AY42373" s="80"/>
      <c r="AZ42373" s="80"/>
      <c r="BA42373" s="80"/>
      <c r="BB42373" s="80"/>
    </row>
    <row r="42374" spans="9:54" x14ac:dyDescent="0.25">
      <c r="I42374" s="80"/>
      <c r="AX42374" s="80"/>
      <c r="AY42374" s="80"/>
      <c r="AZ42374" s="80"/>
      <c r="BA42374" s="80"/>
      <c r="BB42374" s="80"/>
    </row>
    <row r="42375" spans="9:54" x14ac:dyDescent="0.25">
      <c r="I42375" s="80"/>
      <c r="AX42375" s="80"/>
      <c r="AY42375" s="80"/>
      <c r="AZ42375" s="80"/>
      <c r="BA42375" s="80"/>
      <c r="BB42375" s="80"/>
    </row>
    <row r="42376" spans="9:54" x14ac:dyDescent="0.25">
      <c r="I42376" s="80"/>
      <c r="AX42376" s="80"/>
      <c r="AY42376" s="80"/>
      <c r="AZ42376" s="80"/>
      <c r="BA42376" s="80"/>
      <c r="BB42376" s="80"/>
    </row>
    <row r="42377" spans="9:54" x14ac:dyDescent="0.25">
      <c r="I42377" s="80"/>
      <c r="AX42377" s="80"/>
      <c r="AY42377" s="80"/>
      <c r="AZ42377" s="80"/>
      <c r="BA42377" s="80"/>
      <c r="BB42377" s="80"/>
    </row>
    <row r="42378" spans="9:54" x14ac:dyDescent="0.25">
      <c r="I42378" s="80"/>
      <c r="AX42378" s="80"/>
      <c r="AY42378" s="80"/>
      <c r="AZ42378" s="80"/>
      <c r="BA42378" s="80"/>
      <c r="BB42378" s="80"/>
    </row>
    <row r="42379" spans="9:54" x14ac:dyDescent="0.25">
      <c r="I42379" s="80"/>
      <c r="AX42379" s="80"/>
      <c r="AY42379" s="80"/>
      <c r="AZ42379" s="80"/>
      <c r="BA42379" s="80"/>
      <c r="BB42379" s="80"/>
    </row>
    <row r="42380" spans="9:54" x14ac:dyDescent="0.25">
      <c r="I42380" s="80"/>
      <c r="AX42380" s="80"/>
      <c r="AY42380" s="80"/>
      <c r="AZ42380" s="80"/>
      <c r="BA42380" s="80"/>
      <c r="BB42380" s="80"/>
    </row>
    <row r="42381" spans="9:54" x14ac:dyDescent="0.25">
      <c r="I42381" s="80"/>
      <c r="AX42381" s="80"/>
      <c r="AY42381" s="80"/>
      <c r="AZ42381" s="80"/>
      <c r="BA42381" s="80"/>
      <c r="BB42381" s="80"/>
    </row>
    <row r="42382" spans="9:54" x14ac:dyDescent="0.25">
      <c r="I42382" s="80"/>
      <c r="AX42382" s="80"/>
      <c r="AY42382" s="80"/>
      <c r="AZ42382" s="80"/>
      <c r="BA42382" s="80"/>
      <c r="BB42382" s="80"/>
    </row>
    <row r="42383" spans="9:54" x14ac:dyDescent="0.25">
      <c r="I42383" s="80"/>
      <c r="AX42383" s="80"/>
      <c r="AY42383" s="80"/>
      <c r="AZ42383" s="80"/>
      <c r="BA42383" s="80"/>
      <c r="BB42383" s="80"/>
    </row>
    <row r="42384" spans="9:54" x14ac:dyDescent="0.25">
      <c r="I42384" s="80"/>
      <c r="AX42384" s="80"/>
      <c r="AY42384" s="80"/>
      <c r="AZ42384" s="80"/>
      <c r="BA42384" s="80"/>
      <c r="BB42384" s="80"/>
    </row>
    <row r="42385" spans="9:54" x14ac:dyDescent="0.25">
      <c r="I42385" s="80"/>
      <c r="AX42385" s="80"/>
      <c r="AY42385" s="80"/>
      <c r="AZ42385" s="80"/>
      <c r="BA42385" s="80"/>
      <c r="BB42385" s="80"/>
    </row>
    <row r="42386" spans="9:54" x14ac:dyDescent="0.25">
      <c r="I42386" s="80"/>
      <c r="AX42386" s="80"/>
      <c r="AY42386" s="80"/>
      <c r="AZ42386" s="80"/>
      <c r="BA42386" s="80"/>
      <c r="BB42386" s="80"/>
    </row>
    <row r="42387" spans="9:54" x14ac:dyDescent="0.25">
      <c r="I42387" s="80"/>
      <c r="AX42387" s="80"/>
      <c r="AY42387" s="80"/>
      <c r="AZ42387" s="80"/>
      <c r="BA42387" s="80"/>
      <c r="BB42387" s="80"/>
    </row>
    <row r="42388" spans="9:54" x14ac:dyDescent="0.25">
      <c r="I42388" s="80"/>
      <c r="AX42388" s="80"/>
      <c r="AY42388" s="80"/>
      <c r="AZ42388" s="80"/>
      <c r="BA42388" s="80"/>
      <c r="BB42388" s="80"/>
    </row>
    <row r="42389" spans="9:54" x14ac:dyDescent="0.25">
      <c r="I42389" s="80"/>
      <c r="AX42389" s="80"/>
      <c r="AY42389" s="80"/>
      <c r="AZ42389" s="80"/>
      <c r="BA42389" s="80"/>
      <c r="BB42389" s="80"/>
    </row>
    <row r="42390" spans="9:54" x14ac:dyDescent="0.25">
      <c r="I42390" s="80"/>
      <c r="AX42390" s="80"/>
      <c r="AY42390" s="80"/>
      <c r="AZ42390" s="80"/>
      <c r="BA42390" s="80"/>
      <c r="BB42390" s="80"/>
    </row>
    <row r="42391" spans="9:54" x14ac:dyDescent="0.25">
      <c r="I42391" s="80"/>
      <c r="AX42391" s="80"/>
      <c r="AY42391" s="80"/>
      <c r="AZ42391" s="80"/>
      <c r="BA42391" s="80"/>
      <c r="BB42391" s="80"/>
    </row>
    <row r="42392" spans="9:54" x14ac:dyDescent="0.25">
      <c r="I42392" s="80"/>
      <c r="AX42392" s="80"/>
      <c r="AY42392" s="80"/>
      <c r="AZ42392" s="80"/>
      <c r="BA42392" s="80"/>
      <c r="BB42392" s="80"/>
    </row>
    <row r="42393" spans="9:54" x14ac:dyDescent="0.25">
      <c r="I42393" s="80"/>
      <c r="AX42393" s="80"/>
      <c r="AY42393" s="80"/>
      <c r="AZ42393" s="80"/>
      <c r="BA42393" s="80"/>
      <c r="BB42393" s="80"/>
    </row>
    <row r="42394" spans="9:54" x14ac:dyDescent="0.25">
      <c r="I42394" s="80"/>
      <c r="AX42394" s="80"/>
      <c r="AY42394" s="80"/>
      <c r="AZ42394" s="80"/>
      <c r="BA42394" s="80"/>
      <c r="BB42394" s="80"/>
    </row>
    <row r="42395" spans="9:54" x14ac:dyDescent="0.25">
      <c r="I42395" s="80"/>
      <c r="AX42395" s="80"/>
      <c r="AY42395" s="80"/>
      <c r="AZ42395" s="80"/>
      <c r="BA42395" s="80"/>
      <c r="BB42395" s="80"/>
    </row>
    <row r="42396" spans="9:54" x14ac:dyDescent="0.25">
      <c r="I42396" s="80"/>
      <c r="AX42396" s="80"/>
      <c r="AY42396" s="80"/>
      <c r="AZ42396" s="80"/>
      <c r="BA42396" s="80"/>
      <c r="BB42396" s="80"/>
    </row>
    <row r="42397" spans="9:54" x14ac:dyDescent="0.25">
      <c r="I42397" s="80"/>
      <c r="AX42397" s="80"/>
      <c r="AY42397" s="80"/>
      <c r="AZ42397" s="80"/>
      <c r="BA42397" s="80"/>
      <c r="BB42397" s="80"/>
    </row>
    <row r="42398" spans="9:54" x14ac:dyDescent="0.25">
      <c r="I42398" s="80"/>
      <c r="AX42398" s="80"/>
      <c r="AY42398" s="80"/>
      <c r="AZ42398" s="80"/>
      <c r="BA42398" s="80"/>
      <c r="BB42398" s="80"/>
    </row>
    <row r="42399" spans="9:54" x14ac:dyDescent="0.25">
      <c r="I42399" s="80"/>
      <c r="AX42399" s="80"/>
      <c r="AY42399" s="80"/>
      <c r="AZ42399" s="80"/>
      <c r="BA42399" s="80"/>
      <c r="BB42399" s="80"/>
    </row>
    <row r="42400" spans="9:54" x14ac:dyDescent="0.25">
      <c r="I42400" s="80"/>
      <c r="AX42400" s="80"/>
      <c r="AY42400" s="80"/>
      <c r="AZ42400" s="80"/>
      <c r="BA42400" s="80"/>
      <c r="BB42400" s="80"/>
    </row>
    <row r="42401" spans="9:54" x14ac:dyDescent="0.25">
      <c r="I42401" s="80"/>
      <c r="AX42401" s="80"/>
      <c r="AY42401" s="80"/>
      <c r="AZ42401" s="80"/>
      <c r="BA42401" s="80"/>
      <c r="BB42401" s="80"/>
    </row>
    <row r="42402" spans="9:54" x14ac:dyDescent="0.25">
      <c r="I42402" s="80"/>
      <c r="AX42402" s="80"/>
      <c r="AY42402" s="80"/>
      <c r="AZ42402" s="80"/>
      <c r="BA42402" s="80"/>
      <c r="BB42402" s="80"/>
    </row>
    <row r="42403" spans="9:54" x14ac:dyDescent="0.25">
      <c r="I42403" s="80"/>
      <c r="AX42403" s="80"/>
      <c r="AY42403" s="80"/>
      <c r="AZ42403" s="80"/>
      <c r="BA42403" s="80"/>
      <c r="BB42403" s="80"/>
    </row>
    <row r="42404" spans="9:54" x14ac:dyDescent="0.25">
      <c r="I42404" s="80"/>
      <c r="AX42404" s="80"/>
      <c r="AY42404" s="80"/>
      <c r="AZ42404" s="80"/>
      <c r="BA42404" s="80"/>
      <c r="BB42404" s="80"/>
    </row>
    <row r="42405" spans="9:54" x14ac:dyDescent="0.25">
      <c r="I42405" s="80"/>
      <c r="AX42405" s="80"/>
      <c r="AY42405" s="80"/>
      <c r="AZ42405" s="80"/>
      <c r="BA42405" s="80"/>
      <c r="BB42405" s="80"/>
    </row>
    <row r="42406" spans="9:54" x14ac:dyDescent="0.25">
      <c r="I42406" s="80"/>
      <c r="AX42406" s="80"/>
      <c r="AY42406" s="80"/>
      <c r="AZ42406" s="80"/>
      <c r="BA42406" s="80"/>
      <c r="BB42406" s="80"/>
    </row>
    <row r="42407" spans="9:54" x14ac:dyDescent="0.25">
      <c r="I42407" s="80"/>
      <c r="AX42407" s="80"/>
      <c r="AY42407" s="80"/>
      <c r="AZ42407" s="80"/>
      <c r="BA42407" s="80"/>
      <c r="BB42407" s="80"/>
    </row>
    <row r="42408" spans="9:54" x14ac:dyDescent="0.25">
      <c r="I42408" s="80"/>
      <c r="AX42408" s="80"/>
      <c r="AY42408" s="80"/>
      <c r="AZ42408" s="80"/>
      <c r="BA42408" s="80"/>
      <c r="BB42408" s="80"/>
    </row>
    <row r="42409" spans="9:54" x14ac:dyDescent="0.25">
      <c r="I42409" s="80"/>
      <c r="AX42409" s="80"/>
      <c r="AY42409" s="80"/>
      <c r="AZ42409" s="80"/>
      <c r="BA42409" s="80"/>
      <c r="BB42409" s="80"/>
    </row>
    <row r="42410" spans="9:54" x14ac:dyDescent="0.25">
      <c r="I42410" s="80"/>
      <c r="AX42410" s="80"/>
      <c r="AY42410" s="80"/>
      <c r="AZ42410" s="80"/>
      <c r="BA42410" s="80"/>
      <c r="BB42410" s="80"/>
    </row>
    <row r="42411" spans="9:54" x14ac:dyDescent="0.25">
      <c r="I42411" s="80"/>
      <c r="AX42411" s="80"/>
      <c r="AY42411" s="80"/>
      <c r="AZ42411" s="80"/>
      <c r="BA42411" s="80"/>
      <c r="BB42411" s="80"/>
    </row>
    <row r="42412" spans="9:54" x14ac:dyDescent="0.25">
      <c r="I42412" s="80"/>
      <c r="AX42412" s="80"/>
      <c r="AY42412" s="80"/>
      <c r="AZ42412" s="80"/>
      <c r="BA42412" s="80"/>
      <c r="BB42412" s="80"/>
    </row>
    <row r="42413" spans="9:54" x14ac:dyDescent="0.25">
      <c r="I42413" s="80"/>
      <c r="AX42413" s="80"/>
      <c r="AY42413" s="80"/>
      <c r="AZ42413" s="80"/>
      <c r="BA42413" s="80"/>
      <c r="BB42413" s="80"/>
    </row>
    <row r="42414" spans="9:54" x14ac:dyDescent="0.25">
      <c r="I42414" s="80"/>
      <c r="AX42414" s="80"/>
      <c r="AY42414" s="80"/>
      <c r="AZ42414" s="80"/>
      <c r="BA42414" s="80"/>
      <c r="BB42414" s="80"/>
    </row>
    <row r="42415" spans="9:54" x14ac:dyDescent="0.25">
      <c r="I42415" s="80"/>
      <c r="AX42415" s="80"/>
      <c r="AY42415" s="80"/>
      <c r="AZ42415" s="80"/>
      <c r="BA42415" s="80"/>
      <c r="BB42415" s="80"/>
    </row>
    <row r="42416" spans="9:54" x14ac:dyDescent="0.25">
      <c r="I42416" s="80"/>
      <c r="AX42416" s="80"/>
      <c r="AY42416" s="80"/>
      <c r="AZ42416" s="80"/>
      <c r="BA42416" s="80"/>
      <c r="BB42416" s="80"/>
    </row>
    <row r="42417" spans="9:54" x14ac:dyDescent="0.25">
      <c r="I42417" s="80"/>
      <c r="AX42417" s="80"/>
      <c r="AY42417" s="80"/>
      <c r="AZ42417" s="80"/>
      <c r="BA42417" s="80"/>
      <c r="BB42417" s="80"/>
    </row>
    <row r="42418" spans="9:54" x14ac:dyDescent="0.25">
      <c r="I42418" s="80"/>
      <c r="AX42418" s="80"/>
      <c r="AY42418" s="80"/>
      <c r="AZ42418" s="80"/>
      <c r="BA42418" s="80"/>
      <c r="BB42418" s="80"/>
    </row>
    <row r="42419" spans="9:54" x14ac:dyDescent="0.25">
      <c r="I42419" s="80"/>
      <c r="AX42419" s="80"/>
      <c r="AY42419" s="80"/>
      <c r="AZ42419" s="80"/>
      <c r="BA42419" s="80"/>
      <c r="BB42419" s="80"/>
    </row>
    <row r="42420" spans="9:54" x14ac:dyDescent="0.25">
      <c r="I42420" s="80"/>
      <c r="AX42420" s="80"/>
      <c r="AY42420" s="80"/>
      <c r="AZ42420" s="80"/>
      <c r="BA42420" s="80"/>
      <c r="BB42420" s="80"/>
    </row>
    <row r="42421" spans="9:54" x14ac:dyDescent="0.25">
      <c r="I42421" s="80"/>
      <c r="AX42421" s="80"/>
      <c r="AY42421" s="80"/>
      <c r="AZ42421" s="80"/>
      <c r="BA42421" s="80"/>
      <c r="BB42421" s="80"/>
    </row>
    <row r="42422" spans="9:54" x14ac:dyDescent="0.25">
      <c r="I42422" s="80"/>
      <c r="AX42422" s="80"/>
      <c r="AY42422" s="80"/>
      <c r="AZ42422" s="80"/>
      <c r="BA42422" s="80"/>
      <c r="BB42422" s="80"/>
    </row>
    <row r="42423" spans="9:54" x14ac:dyDescent="0.25">
      <c r="I42423" s="80"/>
      <c r="AX42423" s="80"/>
      <c r="AY42423" s="80"/>
      <c r="AZ42423" s="80"/>
      <c r="BA42423" s="80"/>
      <c r="BB42423" s="80"/>
    </row>
    <row r="42424" spans="9:54" x14ac:dyDescent="0.25">
      <c r="I42424" s="80"/>
      <c r="AX42424" s="80"/>
      <c r="AY42424" s="80"/>
      <c r="AZ42424" s="80"/>
      <c r="BA42424" s="80"/>
      <c r="BB42424" s="80"/>
    </row>
    <row r="42425" spans="9:54" x14ac:dyDescent="0.25">
      <c r="I42425" s="80"/>
      <c r="AX42425" s="80"/>
      <c r="AY42425" s="80"/>
      <c r="AZ42425" s="80"/>
      <c r="BA42425" s="80"/>
      <c r="BB42425" s="80"/>
    </row>
    <row r="42426" spans="9:54" x14ac:dyDescent="0.25">
      <c r="I42426" s="80"/>
      <c r="AX42426" s="80"/>
      <c r="AY42426" s="80"/>
      <c r="AZ42426" s="80"/>
      <c r="BA42426" s="80"/>
      <c r="BB42426" s="80"/>
    </row>
    <row r="42427" spans="9:54" x14ac:dyDescent="0.25">
      <c r="I42427" s="80"/>
      <c r="AX42427" s="80"/>
      <c r="AY42427" s="80"/>
      <c r="AZ42427" s="80"/>
      <c r="BA42427" s="80"/>
      <c r="BB42427" s="80"/>
    </row>
    <row r="42428" spans="9:54" x14ac:dyDescent="0.25">
      <c r="I42428" s="80"/>
      <c r="AX42428" s="80"/>
      <c r="AY42428" s="80"/>
      <c r="AZ42428" s="80"/>
      <c r="BA42428" s="80"/>
      <c r="BB42428" s="80"/>
    </row>
    <row r="42429" spans="9:54" x14ac:dyDescent="0.25">
      <c r="I42429" s="80"/>
      <c r="AX42429" s="80"/>
      <c r="AY42429" s="80"/>
      <c r="AZ42429" s="80"/>
      <c r="BA42429" s="80"/>
      <c r="BB42429" s="80"/>
    </row>
    <row r="42430" spans="9:54" x14ac:dyDescent="0.25">
      <c r="I42430" s="80"/>
      <c r="AX42430" s="80"/>
      <c r="AY42430" s="80"/>
      <c r="AZ42430" s="80"/>
      <c r="BA42430" s="80"/>
      <c r="BB42430" s="80"/>
    </row>
    <row r="42431" spans="9:54" x14ac:dyDescent="0.25">
      <c r="I42431" s="80"/>
      <c r="AX42431" s="80"/>
      <c r="AY42431" s="80"/>
      <c r="AZ42431" s="80"/>
      <c r="BA42431" s="80"/>
      <c r="BB42431" s="80"/>
    </row>
    <row r="42432" spans="9:54" x14ac:dyDescent="0.25">
      <c r="I42432" s="80"/>
      <c r="AX42432" s="80"/>
      <c r="AY42432" s="80"/>
      <c r="AZ42432" s="80"/>
      <c r="BA42432" s="80"/>
      <c r="BB42432" s="80"/>
    </row>
    <row r="42433" spans="9:54" x14ac:dyDescent="0.25">
      <c r="I42433" s="80"/>
      <c r="AX42433" s="80"/>
      <c r="AY42433" s="80"/>
      <c r="AZ42433" s="80"/>
      <c r="BA42433" s="80"/>
      <c r="BB42433" s="80"/>
    </row>
    <row r="42434" spans="9:54" x14ac:dyDescent="0.25">
      <c r="I42434" s="80"/>
      <c r="AX42434" s="80"/>
      <c r="AY42434" s="80"/>
      <c r="AZ42434" s="80"/>
      <c r="BA42434" s="80"/>
      <c r="BB42434" s="80"/>
    </row>
    <row r="42435" spans="9:54" x14ac:dyDescent="0.25">
      <c r="I42435" s="80"/>
      <c r="AX42435" s="80"/>
      <c r="AY42435" s="80"/>
      <c r="AZ42435" s="80"/>
      <c r="BA42435" s="80"/>
      <c r="BB42435" s="80"/>
    </row>
    <row r="42436" spans="9:54" x14ac:dyDescent="0.25">
      <c r="I42436" s="80"/>
      <c r="AX42436" s="80"/>
      <c r="AY42436" s="80"/>
      <c r="AZ42436" s="80"/>
      <c r="BA42436" s="80"/>
      <c r="BB42436" s="80"/>
    </row>
    <row r="42437" spans="9:54" x14ac:dyDescent="0.25">
      <c r="I42437" s="80"/>
      <c r="AX42437" s="80"/>
      <c r="AY42437" s="80"/>
      <c r="AZ42437" s="80"/>
      <c r="BA42437" s="80"/>
      <c r="BB42437" s="80"/>
    </row>
    <row r="42438" spans="9:54" x14ac:dyDescent="0.25">
      <c r="I42438" s="80"/>
      <c r="AX42438" s="80"/>
      <c r="AY42438" s="80"/>
      <c r="AZ42438" s="80"/>
      <c r="BA42438" s="80"/>
      <c r="BB42438" s="80"/>
    </row>
    <row r="42439" spans="9:54" x14ac:dyDescent="0.25">
      <c r="I42439" s="80"/>
      <c r="AX42439" s="80"/>
      <c r="AY42439" s="80"/>
      <c r="AZ42439" s="80"/>
      <c r="BA42439" s="80"/>
      <c r="BB42439" s="80"/>
    </row>
    <row r="42440" spans="9:54" x14ac:dyDescent="0.25">
      <c r="I42440" s="80"/>
      <c r="AX42440" s="80"/>
      <c r="AY42440" s="80"/>
      <c r="AZ42440" s="80"/>
      <c r="BA42440" s="80"/>
      <c r="BB42440" s="80"/>
    </row>
    <row r="42441" spans="9:54" x14ac:dyDescent="0.25">
      <c r="I42441" s="80"/>
      <c r="AX42441" s="80"/>
      <c r="AY42441" s="80"/>
      <c r="AZ42441" s="80"/>
      <c r="BA42441" s="80"/>
      <c r="BB42441" s="80"/>
    </row>
    <row r="42442" spans="9:54" x14ac:dyDescent="0.25">
      <c r="I42442" s="80"/>
      <c r="AX42442" s="80"/>
      <c r="AY42442" s="80"/>
      <c r="AZ42442" s="80"/>
      <c r="BA42442" s="80"/>
      <c r="BB42442" s="80"/>
    </row>
    <row r="42443" spans="9:54" x14ac:dyDescent="0.25">
      <c r="I42443" s="80"/>
      <c r="AX42443" s="80"/>
      <c r="AY42443" s="80"/>
      <c r="AZ42443" s="80"/>
      <c r="BA42443" s="80"/>
      <c r="BB42443" s="80"/>
    </row>
    <row r="42444" spans="9:54" x14ac:dyDescent="0.25">
      <c r="I42444" s="80"/>
      <c r="AX42444" s="80"/>
      <c r="AY42444" s="80"/>
      <c r="AZ42444" s="80"/>
      <c r="BA42444" s="80"/>
      <c r="BB42444" s="80"/>
    </row>
    <row r="42445" spans="9:54" x14ac:dyDescent="0.25">
      <c r="I42445" s="80"/>
      <c r="AX42445" s="80"/>
      <c r="AY42445" s="80"/>
      <c r="AZ42445" s="80"/>
      <c r="BA42445" s="80"/>
      <c r="BB42445" s="80"/>
    </row>
    <row r="42446" spans="9:54" x14ac:dyDescent="0.25">
      <c r="I42446" s="80"/>
      <c r="AX42446" s="80"/>
      <c r="AY42446" s="80"/>
      <c r="AZ42446" s="80"/>
      <c r="BA42446" s="80"/>
      <c r="BB42446" s="80"/>
    </row>
    <row r="42447" spans="9:54" x14ac:dyDescent="0.25">
      <c r="I42447" s="80"/>
      <c r="AX42447" s="80"/>
      <c r="AY42447" s="80"/>
      <c r="AZ42447" s="80"/>
      <c r="BA42447" s="80"/>
      <c r="BB42447" s="80"/>
    </row>
    <row r="42448" spans="9:54" x14ac:dyDescent="0.25">
      <c r="I42448" s="80"/>
      <c r="AX42448" s="80"/>
      <c r="AY42448" s="80"/>
      <c r="AZ42448" s="80"/>
      <c r="BA42448" s="80"/>
      <c r="BB42448" s="80"/>
    </row>
    <row r="42449" spans="9:54" x14ac:dyDescent="0.25">
      <c r="I42449" s="80"/>
      <c r="AX42449" s="80"/>
      <c r="AY42449" s="80"/>
      <c r="AZ42449" s="80"/>
      <c r="BA42449" s="80"/>
      <c r="BB42449" s="80"/>
    </row>
    <row r="42450" spans="9:54" x14ac:dyDescent="0.25">
      <c r="I42450" s="80"/>
      <c r="AX42450" s="80"/>
      <c r="AY42450" s="80"/>
      <c r="AZ42450" s="80"/>
      <c r="BA42450" s="80"/>
      <c r="BB42450" s="80"/>
    </row>
    <row r="42451" spans="9:54" x14ac:dyDescent="0.25">
      <c r="I42451" s="80"/>
      <c r="AX42451" s="80"/>
      <c r="AY42451" s="80"/>
      <c r="AZ42451" s="80"/>
      <c r="BA42451" s="80"/>
      <c r="BB42451" s="80"/>
    </row>
    <row r="42452" spans="9:54" x14ac:dyDescent="0.25">
      <c r="I42452" s="80"/>
      <c r="AX42452" s="80"/>
      <c r="AY42452" s="80"/>
      <c r="AZ42452" s="80"/>
      <c r="BA42452" s="80"/>
      <c r="BB42452" s="80"/>
    </row>
    <row r="42453" spans="9:54" x14ac:dyDescent="0.25">
      <c r="I42453" s="80"/>
      <c r="AX42453" s="80"/>
      <c r="AY42453" s="80"/>
      <c r="AZ42453" s="80"/>
      <c r="BA42453" s="80"/>
      <c r="BB42453" s="80"/>
    </row>
    <row r="42454" spans="9:54" x14ac:dyDescent="0.25">
      <c r="I42454" s="80"/>
      <c r="AX42454" s="80"/>
      <c r="AY42454" s="80"/>
      <c r="AZ42454" s="80"/>
      <c r="BA42454" s="80"/>
      <c r="BB42454" s="80"/>
    </row>
    <row r="42455" spans="9:54" x14ac:dyDescent="0.25">
      <c r="I42455" s="80"/>
      <c r="AX42455" s="80"/>
      <c r="AY42455" s="80"/>
      <c r="AZ42455" s="80"/>
      <c r="BA42455" s="80"/>
      <c r="BB42455" s="80"/>
    </row>
    <row r="42456" spans="9:54" x14ac:dyDescent="0.25">
      <c r="I42456" s="80"/>
      <c r="AX42456" s="80"/>
      <c r="AY42456" s="80"/>
      <c r="AZ42456" s="80"/>
      <c r="BA42456" s="80"/>
      <c r="BB42456" s="80"/>
    </row>
    <row r="42457" spans="9:54" x14ac:dyDescent="0.25">
      <c r="I42457" s="80"/>
      <c r="AX42457" s="80"/>
      <c r="AY42457" s="80"/>
      <c r="AZ42457" s="80"/>
      <c r="BA42457" s="80"/>
      <c r="BB42457" s="80"/>
    </row>
    <row r="42458" spans="9:54" x14ac:dyDescent="0.25">
      <c r="I42458" s="80"/>
      <c r="AX42458" s="80"/>
      <c r="AY42458" s="80"/>
      <c r="AZ42458" s="80"/>
      <c r="BA42458" s="80"/>
      <c r="BB42458" s="80"/>
    </row>
    <row r="42459" spans="9:54" x14ac:dyDescent="0.25">
      <c r="I42459" s="80"/>
      <c r="AX42459" s="80"/>
      <c r="AY42459" s="80"/>
      <c r="AZ42459" s="80"/>
      <c r="BA42459" s="80"/>
      <c r="BB42459" s="80"/>
    </row>
    <row r="42460" spans="9:54" x14ac:dyDescent="0.25">
      <c r="I42460" s="80"/>
      <c r="AX42460" s="80"/>
      <c r="AY42460" s="80"/>
      <c r="AZ42460" s="80"/>
      <c r="BA42460" s="80"/>
      <c r="BB42460" s="80"/>
    </row>
    <row r="42461" spans="9:54" x14ac:dyDescent="0.25">
      <c r="I42461" s="80"/>
      <c r="AX42461" s="80"/>
      <c r="AY42461" s="80"/>
      <c r="AZ42461" s="80"/>
      <c r="BA42461" s="80"/>
      <c r="BB42461" s="80"/>
    </row>
    <row r="42462" spans="9:54" x14ac:dyDescent="0.25">
      <c r="I42462" s="80"/>
      <c r="AX42462" s="80"/>
      <c r="AY42462" s="80"/>
      <c r="AZ42462" s="80"/>
      <c r="BA42462" s="80"/>
      <c r="BB42462" s="80"/>
    </row>
    <row r="42463" spans="9:54" x14ac:dyDescent="0.25">
      <c r="I42463" s="80"/>
      <c r="AX42463" s="80"/>
      <c r="AY42463" s="80"/>
      <c r="AZ42463" s="80"/>
      <c r="BA42463" s="80"/>
      <c r="BB42463" s="80"/>
    </row>
    <row r="42464" spans="9:54" x14ac:dyDescent="0.25">
      <c r="I42464" s="80"/>
      <c r="AX42464" s="80"/>
      <c r="AY42464" s="80"/>
      <c r="AZ42464" s="80"/>
      <c r="BA42464" s="80"/>
      <c r="BB42464" s="80"/>
    </row>
    <row r="42465" spans="9:54" x14ac:dyDescent="0.25">
      <c r="I42465" s="80"/>
      <c r="AX42465" s="80"/>
      <c r="AY42465" s="80"/>
      <c r="AZ42465" s="80"/>
      <c r="BA42465" s="80"/>
      <c r="BB42465" s="80"/>
    </row>
    <row r="42466" spans="9:54" x14ac:dyDescent="0.25">
      <c r="I42466" s="80"/>
      <c r="AX42466" s="80"/>
      <c r="AY42466" s="80"/>
      <c r="AZ42466" s="80"/>
      <c r="BA42466" s="80"/>
      <c r="BB42466" s="80"/>
    </row>
    <row r="42467" spans="9:54" x14ac:dyDescent="0.25">
      <c r="I42467" s="80"/>
      <c r="AX42467" s="80"/>
      <c r="AY42467" s="80"/>
      <c r="AZ42467" s="80"/>
      <c r="BA42467" s="80"/>
      <c r="BB42467" s="80"/>
    </row>
    <row r="42468" spans="9:54" x14ac:dyDescent="0.25">
      <c r="I42468" s="80"/>
      <c r="AX42468" s="80"/>
      <c r="AY42468" s="80"/>
      <c r="AZ42468" s="80"/>
      <c r="BA42468" s="80"/>
      <c r="BB42468" s="80"/>
    </row>
    <row r="42469" spans="9:54" x14ac:dyDescent="0.25">
      <c r="I42469" s="80"/>
      <c r="AX42469" s="80"/>
      <c r="AY42469" s="80"/>
      <c r="AZ42469" s="80"/>
      <c r="BA42469" s="80"/>
      <c r="BB42469" s="80"/>
    </row>
    <row r="42470" spans="9:54" x14ac:dyDescent="0.25">
      <c r="I42470" s="80"/>
      <c r="AX42470" s="80"/>
      <c r="AY42470" s="80"/>
      <c r="AZ42470" s="80"/>
      <c r="BA42470" s="80"/>
      <c r="BB42470" s="80"/>
    </row>
    <row r="42471" spans="9:54" x14ac:dyDescent="0.25">
      <c r="I42471" s="80"/>
      <c r="AX42471" s="80"/>
      <c r="AY42471" s="80"/>
      <c r="AZ42471" s="80"/>
      <c r="BA42471" s="80"/>
      <c r="BB42471" s="80"/>
    </row>
    <row r="42472" spans="9:54" x14ac:dyDescent="0.25">
      <c r="I42472" s="80"/>
      <c r="AX42472" s="80"/>
      <c r="AY42472" s="80"/>
      <c r="AZ42472" s="80"/>
      <c r="BA42472" s="80"/>
      <c r="BB42472" s="80"/>
    </row>
    <row r="42473" spans="9:54" x14ac:dyDescent="0.25">
      <c r="I42473" s="80"/>
      <c r="AX42473" s="80"/>
      <c r="AY42473" s="80"/>
      <c r="AZ42473" s="80"/>
      <c r="BA42473" s="80"/>
      <c r="BB42473" s="80"/>
    </row>
    <row r="42474" spans="9:54" x14ac:dyDescent="0.25">
      <c r="I42474" s="80"/>
      <c r="AX42474" s="80"/>
      <c r="AY42474" s="80"/>
      <c r="AZ42474" s="80"/>
      <c r="BA42474" s="80"/>
      <c r="BB42474" s="80"/>
    </row>
    <row r="42475" spans="9:54" x14ac:dyDescent="0.25">
      <c r="I42475" s="80"/>
      <c r="AX42475" s="80"/>
      <c r="AY42475" s="80"/>
      <c r="AZ42475" s="80"/>
      <c r="BA42475" s="80"/>
      <c r="BB42475" s="80"/>
    </row>
    <row r="42476" spans="9:54" x14ac:dyDescent="0.25">
      <c r="I42476" s="80"/>
      <c r="AX42476" s="80"/>
      <c r="AY42476" s="80"/>
      <c r="AZ42476" s="80"/>
      <c r="BA42476" s="80"/>
      <c r="BB42476" s="80"/>
    </row>
    <row r="42477" spans="9:54" x14ac:dyDescent="0.25">
      <c r="I42477" s="80"/>
      <c r="AX42477" s="80"/>
      <c r="AY42477" s="80"/>
      <c r="AZ42477" s="80"/>
      <c r="BA42477" s="80"/>
      <c r="BB42477" s="80"/>
    </row>
    <row r="42478" spans="9:54" x14ac:dyDescent="0.25">
      <c r="I42478" s="80"/>
      <c r="AX42478" s="80"/>
      <c r="AY42478" s="80"/>
      <c r="AZ42478" s="80"/>
      <c r="BA42478" s="80"/>
      <c r="BB42478" s="80"/>
    </row>
    <row r="42479" spans="9:54" x14ac:dyDescent="0.25">
      <c r="I42479" s="80"/>
      <c r="AX42479" s="80"/>
      <c r="AY42479" s="80"/>
      <c r="AZ42479" s="80"/>
      <c r="BA42479" s="80"/>
      <c r="BB42479" s="80"/>
    </row>
    <row r="42480" spans="9:54" x14ac:dyDescent="0.25">
      <c r="I42480" s="80"/>
      <c r="AX42480" s="80"/>
      <c r="AY42480" s="80"/>
      <c r="AZ42480" s="80"/>
      <c r="BA42480" s="80"/>
      <c r="BB42480" s="80"/>
    </row>
    <row r="42481" spans="9:54" x14ac:dyDescent="0.25">
      <c r="I42481" s="80"/>
      <c r="AX42481" s="80"/>
      <c r="AY42481" s="80"/>
      <c r="AZ42481" s="80"/>
      <c r="BA42481" s="80"/>
      <c r="BB42481" s="80"/>
    </row>
    <row r="42482" spans="9:54" x14ac:dyDescent="0.25">
      <c r="I42482" s="80"/>
      <c r="AX42482" s="80"/>
      <c r="AY42482" s="80"/>
      <c r="AZ42482" s="80"/>
      <c r="BA42482" s="80"/>
      <c r="BB42482" s="80"/>
    </row>
    <row r="42483" spans="9:54" x14ac:dyDescent="0.25">
      <c r="I42483" s="80"/>
      <c r="AX42483" s="80"/>
      <c r="AY42483" s="80"/>
      <c r="AZ42483" s="80"/>
      <c r="BA42483" s="80"/>
      <c r="BB42483" s="80"/>
    </row>
    <row r="42484" spans="9:54" x14ac:dyDescent="0.25">
      <c r="I42484" s="80"/>
      <c r="AX42484" s="80"/>
      <c r="AY42484" s="80"/>
      <c r="AZ42484" s="80"/>
      <c r="BA42484" s="80"/>
      <c r="BB42484" s="80"/>
    </row>
    <row r="42485" spans="9:54" x14ac:dyDescent="0.25">
      <c r="I42485" s="80"/>
      <c r="AX42485" s="80"/>
      <c r="AY42485" s="80"/>
      <c r="AZ42485" s="80"/>
      <c r="BA42485" s="80"/>
      <c r="BB42485" s="80"/>
    </row>
    <row r="42486" spans="9:54" x14ac:dyDescent="0.25">
      <c r="I42486" s="80"/>
      <c r="AX42486" s="80"/>
      <c r="AY42486" s="80"/>
      <c r="AZ42486" s="80"/>
      <c r="BA42486" s="80"/>
      <c r="BB42486" s="80"/>
    </row>
    <row r="42487" spans="9:54" x14ac:dyDescent="0.25">
      <c r="I42487" s="80"/>
      <c r="AX42487" s="80"/>
      <c r="AY42487" s="80"/>
      <c r="AZ42487" s="80"/>
      <c r="BA42487" s="80"/>
      <c r="BB42487" s="80"/>
    </row>
    <row r="42488" spans="9:54" x14ac:dyDescent="0.25">
      <c r="I42488" s="80"/>
      <c r="AX42488" s="80"/>
      <c r="AY42488" s="80"/>
      <c r="AZ42488" s="80"/>
      <c r="BA42488" s="80"/>
      <c r="BB42488" s="80"/>
    </row>
    <row r="42489" spans="9:54" x14ac:dyDescent="0.25">
      <c r="I42489" s="80"/>
      <c r="AX42489" s="80"/>
      <c r="AY42489" s="80"/>
      <c r="AZ42489" s="80"/>
      <c r="BA42489" s="80"/>
      <c r="BB42489" s="80"/>
    </row>
    <row r="42490" spans="9:54" x14ac:dyDescent="0.25">
      <c r="I42490" s="80"/>
      <c r="AX42490" s="80"/>
      <c r="AY42490" s="80"/>
      <c r="AZ42490" s="80"/>
      <c r="BA42490" s="80"/>
      <c r="BB42490" s="80"/>
    </row>
    <row r="42491" spans="9:54" x14ac:dyDescent="0.25">
      <c r="I42491" s="80"/>
      <c r="AX42491" s="80"/>
      <c r="AY42491" s="80"/>
      <c r="AZ42491" s="80"/>
      <c r="BA42491" s="80"/>
      <c r="BB42491" s="80"/>
    </row>
    <row r="42492" spans="9:54" x14ac:dyDescent="0.25">
      <c r="I42492" s="80"/>
      <c r="AX42492" s="80"/>
      <c r="AY42492" s="80"/>
      <c r="AZ42492" s="80"/>
      <c r="BA42492" s="80"/>
      <c r="BB42492" s="80"/>
    </row>
    <row r="42493" spans="9:54" x14ac:dyDescent="0.25">
      <c r="I42493" s="80"/>
      <c r="AX42493" s="80"/>
      <c r="AY42493" s="80"/>
      <c r="AZ42493" s="80"/>
      <c r="BA42493" s="80"/>
      <c r="BB42493" s="80"/>
    </row>
    <row r="42494" spans="9:54" x14ac:dyDescent="0.25">
      <c r="I42494" s="80"/>
      <c r="AX42494" s="80"/>
      <c r="AY42494" s="80"/>
      <c r="AZ42494" s="80"/>
      <c r="BA42494" s="80"/>
      <c r="BB42494" s="80"/>
    </row>
    <row r="42495" spans="9:54" x14ac:dyDescent="0.25">
      <c r="I42495" s="80"/>
      <c r="AX42495" s="80"/>
      <c r="AY42495" s="80"/>
      <c r="AZ42495" s="80"/>
      <c r="BA42495" s="80"/>
      <c r="BB42495" s="80"/>
    </row>
    <row r="42496" spans="9:54" x14ac:dyDescent="0.25">
      <c r="I42496" s="80"/>
      <c r="AX42496" s="80"/>
      <c r="AY42496" s="80"/>
      <c r="AZ42496" s="80"/>
      <c r="BA42496" s="80"/>
      <c r="BB42496" s="80"/>
    </row>
    <row r="42497" spans="9:54" x14ac:dyDescent="0.25">
      <c r="I42497" s="80"/>
      <c r="AX42497" s="80"/>
      <c r="AY42497" s="80"/>
      <c r="AZ42497" s="80"/>
      <c r="BA42497" s="80"/>
      <c r="BB42497" s="80"/>
    </row>
    <row r="42498" spans="9:54" x14ac:dyDescent="0.25">
      <c r="I42498" s="80"/>
      <c r="AX42498" s="80"/>
      <c r="AY42498" s="80"/>
      <c r="AZ42498" s="80"/>
      <c r="BA42498" s="80"/>
      <c r="BB42498" s="80"/>
    </row>
    <row r="42499" spans="9:54" x14ac:dyDescent="0.25">
      <c r="I42499" s="80"/>
      <c r="AX42499" s="80"/>
      <c r="AY42499" s="80"/>
      <c r="AZ42499" s="80"/>
      <c r="BA42499" s="80"/>
      <c r="BB42499" s="80"/>
    </row>
    <row r="42500" spans="9:54" x14ac:dyDescent="0.25">
      <c r="I42500" s="80"/>
      <c r="AX42500" s="80"/>
      <c r="AY42500" s="80"/>
      <c r="AZ42500" s="80"/>
      <c r="BA42500" s="80"/>
      <c r="BB42500" s="80"/>
    </row>
    <row r="42501" spans="9:54" x14ac:dyDescent="0.25">
      <c r="I42501" s="80"/>
      <c r="AX42501" s="80"/>
      <c r="AY42501" s="80"/>
      <c r="AZ42501" s="80"/>
      <c r="BA42501" s="80"/>
      <c r="BB42501" s="80"/>
    </row>
    <row r="42502" spans="9:54" x14ac:dyDescent="0.25">
      <c r="I42502" s="80"/>
      <c r="AX42502" s="80"/>
      <c r="AY42502" s="80"/>
      <c r="AZ42502" s="80"/>
      <c r="BA42502" s="80"/>
      <c r="BB42502" s="80"/>
    </row>
    <row r="42503" spans="9:54" x14ac:dyDescent="0.25">
      <c r="I42503" s="80"/>
      <c r="AX42503" s="80"/>
      <c r="AY42503" s="80"/>
      <c r="AZ42503" s="80"/>
      <c r="BA42503" s="80"/>
      <c r="BB42503" s="80"/>
    </row>
    <row r="42504" spans="9:54" x14ac:dyDescent="0.25">
      <c r="I42504" s="80"/>
      <c r="AX42504" s="80"/>
      <c r="AY42504" s="80"/>
      <c r="AZ42504" s="80"/>
      <c r="BA42504" s="80"/>
      <c r="BB42504" s="80"/>
    </row>
    <row r="42505" spans="9:54" x14ac:dyDescent="0.25">
      <c r="I42505" s="80"/>
      <c r="AX42505" s="80"/>
      <c r="AY42505" s="80"/>
      <c r="AZ42505" s="80"/>
      <c r="BA42505" s="80"/>
      <c r="BB42505" s="80"/>
    </row>
    <row r="42506" spans="9:54" x14ac:dyDescent="0.25">
      <c r="I42506" s="80"/>
      <c r="AX42506" s="80"/>
      <c r="AY42506" s="80"/>
      <c r="AZ42506" s="80"/>
      <c r="BA42506" s="80"/>
      <c r="BB42506" s="80"/>
    </row>
    <row r="42507" spans="9:54" x14ac:dyDescent="0.25">
      <c r="I42507" s="80"/>
      <c r="AX42507" s="80"/>
      <c r="AY42507" s="80"/>
      <c r="AZ42507" s="80"/>
      <c r="BA42507" s="80"/>
      <c r="BB42507" s="80"/>
    </row>
    <row r="42508" spans="9:54" x14ac:dyDescent="0.25">
      <c r="I42508" s="80"/>
      <c r="AX42508" s="80"/>
      <c r="AY42508" s="80"/>
      <c r="AZ42508" s="80"/>
      <c r="BA42508" s="80"/>
      <c r="BB42508" s="80"/>
    </row>
    <row r="42509" spans="9:54" x14ac:dyDescent="0.25">
      <c r="I42509" s="80"/>
      <c r="AX42509" s="80"/>
      <c r="AY42509" s="80"/>
      <c r="AZ42509" s="80"/>
      <c r="BA42509" s="80"/>
      <c r="BB42509" s="80"/>
    </row>
    <row r="42510" spans="9:54" x14ac:dyDescent="0.25">
      <c r="I42510" s="80"/>
      <c r="AX42510" s="80"/>
      <c r="AY42510" s="80"/>
      <c r="AZ42510" s="80"/>
      <c r="BA42510" s="80"/>
      <c r="BB42510" s="80"/>
    </row>
    <row r="42511" spans="9:54" x14ac:dyDescent="0.25">
      <c r="I42511" s="80"/>
      <c r="AX42511" s="80"/>
      <c r="AY42511" s="80"/>
      <c r="AZ42511" s="80"/>
      <c r="BA42511" s="80"/>
      <c r="BB42511" s="80"/>
    </row>
    <row r="42512" spans="9:54" x14ac:dyDescent="0.25">
      <c r="I42512" s="80"/>
      <c r="AX42512" s="80"/>
      <c r="AY42512" s="80"/>
      <c r="AZ42512" s="80"/>
      <c r="BA42512" s="80"/>
      <c r="BB42512" s="80"/>
    </row>
    <row r="42513" spans="9:54" x14ac:dyDescent="0.25">
      <c r="I42513" s="80"/>
      <c r="AX42513" s="80"/>
      <c r="AY42513" s="80"/>
      <c r="AZ42513" s="80"/>
      <c r="BA42513" s="80"/>
      <c r="BB42513" s="80"/>
    </row>
    <row r="42514" spans="9:54" x14ac:dyDescent="0.25">
      <c r="I42514" s="80"/>
      <c r="AX42514" s="80"/>
      <c r="AY42514" s="80"/>
      <c r="AZ42514" s="80"/>
      <c r="BA42514" s="80"/>
      <c r="BB42514" s="80"/>
    </row>
    <row r="42515" spans="9:54" x14ac:dyDescent="0.25">
      <c r="I42515" s="80"/>
      <c r="AX42515" s="80"/>
      <c r="AY42515" s="80"/>
      <c r="AZ42515" s="80"/>
      <c r="BA42515" s="80"/>
      <c r="BB42515" s="80"/>
    </row>
    <row r="42516" spans="9:54" x14ac:dyDescent="0.25">
      <c r="I42516" s="80"/>
      <c r="AX42516" s="80"/>
      <c r="AY42516" s="80"/>
      <c r="AZ42516" s="80"/>
      <c r="BA42516" s="80"/>
      <c r="BB42516" s="80"/>
    </row>
    <row r="42517" spans="9:54" x14ac:dyDescent="0.25">
      <c r="I42517" s="80"/>
      <c r="AX42517" s="80"/>
      <c r="AY42517" s="80"/>
      <c r="AZ42517" s="80"/>
      <c r="BA42517" s="80"/>
      <c r="BB42517" s="80"/>
    </row>
    <row r="42518" spans="9:54" x14ac:dyDescent="0.25">
      <c r="I42518" s="80"/>
      <c r="AX42518" s="80"/>
      <c r="AY42518" s="80"/>
      <c r="AZ42518" s="80"/>
      <c r="BA42518" s="80"/>
      <c r="BB42518" s="80"/>
    </row>
    <row r="42519" spans="9:54" x14ac:dyDescent="0.25">
      <c r="I42519" s="80"/>
      <c r="AX42519" s="80"/>
      <c r="AY42519" s="80"/>
      <c r="AZ42519" s="80"/>
      <c r="BA42519" s="80"/>
      <c r="BB42519" s="80"/>
    </row>
    <row r="42520" spans="9:54" x14ac:dyDescent="0.25">
      <c r="I42520" s="80"/>
      <c r="AX42520" s="80"/>
      <c r="AY42520" s="80"/>
      <c r="AZ42520" s="80"/>
      <c r="BA42520" s="80"/>
      <c r="BB42520" s="80"/>
    </row>
    <row r="42521" spans="9:54" x14ac:dyDescent="0.25">
      <c r="I42521" s="80"/>
      <c r="AX42521" s="80"/>
      <c r="AY42521" s="80"/>
      <c r="AZ42521" s="80"/>
      <c r="BA42521" s="80"/>
      <c r="BB42521" s="80"/>
    </row>
    <row r="42522" spans="9:54" x14ac:dyDescent="0.25">
      <c r="I42522" s="80"/>
      <c r="AX42522" s="80"/>
      <c r="AY42522" s="80"/>
      <c r="AZ42522" s="80"/>
      <c r="BA42522" s="80"/>
      <c r="BB42522" s="80"/>
    </row>
    <row r="42523" spans="9:54" x14ac:dyDescent="0.25">
      <c r="I42523" s="80"/>
      <c r="AX42523" s="80"/>
      <c r="AY42523" s="80"/>
      <c r="AZ42523" s="80"/>
      <c r="BA42523" s="80"/>
      <c r="BB42523" s="80"/>
    </row>
    <row r="42524" spans="9:54" x14ac:dyDescent="0.25">
      <c r="I42524" s="80"/>
      <c r="AX42524" s="80"/>
      <c r="AY42524" s="80"/>
      <c r="AZ42524" s="80"/>
      <c r="BA42524" s="80"/>
      <c r="BB42524" s="80"/>
    </row>
    <row r="42525" spans="9:54" x14ac:dyDescent="0.25">
      <c r="I42525" s="80"/>
      <c r="AX42525" s="80"/>
      <c r="AY42525" s="80"/>
      <c r="AZ42525" s="80"/>
      <c r="BA42525" s="80"/>
      <c r="BB42525" s="80"/>
    </row>
    <row r="42526" spans="9:54" x14ac:dyDescent="0.25">
      <c r="I42526" s="80"/>
      <c r="AX42526" s="80"/>
      <c r="AY42526" s="80"/>
      <c r="AZ42526" s="80"/>
      <c r="BA42526" s="80"/>
      <c r="BB42526" s="80"/>
    </row>
    <row r="42527" spans="9:54" x14ac:dyDescent="0.25">
      <c r="I42527" s="80"/>
      <c r="AX42527" s="80"/>
      <c r="AY42527" s="80"/>
      <c r="AZ42527" s="80"/>
      <c r="BA42527" s="80"/>
      <c r="BB42527" s="80"/>
    </row>
    <row r="42528" spans="9:54" x14ac:dyDescent="0.25">
      <c r="I42528" s="80"/>
      <c r="AX42528" s="80"/>
      <c r="AY42528" s="80"/>
      <c r="AZ42528" s="80"/>
      <c r="BA42528" s="80"/>
      <c r="BB42528" s="80"/>
    </row>
    <row r="42529" spans="9:54" x14ac:dyDescent="0.25">
      <c r="I42529" s="80"/>
      <c r="AX42529" s="80"/>
      <c r="AY42529" s="80"/>
      <c r="AZ42529" s="80"/>
      <c r="BA42529" s="80"/>
      <c r="BB42529" s="80"/>
    </row>
    <row r="42530" spans="9:54" x14ac:dyDescent="0.25">
      <c r="I42530" s="80"/>
      <c r="AX42530" s="80"/>
      <c r="AY42530" s="80"/>
      <c r="AZ42530" s="80"/>
      <c r="BA42530" s="80"/>
      <c r="BB42530" s="80"/>
    </row>
    <row r="42531" spans="9:54" x14ac:dyDescent="0.25">
      <c r="I42531" s="80"/>
      <c r="AX42531" s="80"/>
      <c r="AY42531" s="80"/>
      <c r="AZ42531" s="80"/>
      <c r="BA42531" s="80"/>
      <c r="BB42531" s="80"/>
    </row>
    <row r="42532" spans="9:54" x14ac:dyDescent="0.25">
      <c r="I42532" s="80"/>
      <c r="AX42532" s="80"/>
      <c r="AY42532" s="80"/>
      <c r="AZ42532" s="80"/>
      <c r="BA42532" s="80"/>
      <c r="BB42532" s="80"/>
    </row>
    <row r="42533" spans="9:54" x14ac:dyDescent="0.25">
      <c r="I42533" s="80"/>
      <c r="AX42533" s="80"/>
      <c r="AY42533" s="80"/>
      <c r="AZ42533" s="80"/>
      <c r="BA42533" s="80"/>
      <c r="BB42533" s="80"/>
    </row>
    <row r="42534" spans="9:54" x14ac:dyDescent="0.25">
      <c r="I42534" s="80"/>
      <c r="AX42534" s="80"/>
      <c r="AY42534" s="80"/>
      <c r="AZ42534" s="80"/>
      <c r="BA42534" s="80"/>
      <c r="BB42534" s="80"/>
    </row>
    <row r="42535" spans="9:54" x14ac:dyDescent="0.25">
      <c r="I42535" s="80"/>
      <c r="AX42535" s="80"/>
      <c r="AY42535" s="80"/>
      <c r="AZ42535" s="80"/>
      <c r="BA42535" s="80"/>
      <c r="BB42535" s="80"/>
    </row>
    <row r="42536" spans="9:54" x14ac:dyDescent="0.25">
      <c r="I42536" s="80"/>
      <c r="AX42536" s="80"/>
      <c r="AY42536" s="80"/>
      <c r="AZ42536" s="80"/>
      <c r="BA42536" s="80"/>
      <c r="BB42536" s="80"/>
    </row>
    <row r="42537" spans="9:54" x14ac:dyDescent="0.25">
      <c r="I42537" s="80"/>
      <c r="AX42537" s="80"/>
      <c r="AY42537" s="80"/>
      <c r="AZ42537" s="80"/>
      <c r="BA42537" s="80"/>
      <c r="BB42537" s="80"/>
    </row>
    <row r="42538" spans="9:54" x14ac:dyDescent="0.25">
      <c r="I42538" s="80"/>
      <c r="AX42538" s="80"/>
      <c r="AY42538" s="80"/>
      <c r="AZ42538" s="80"/>
      <c r="BA42538" s="80"/>
      <c r="BB42538" s="80"/>
    </row>
    <row r="42539" spans="9:54" x14ac:dyDescent="0.25">
      <c r="I42539" s="80"/>
      <c r="AX42539" s="80"/>
      <c r="AY42539" s="80"/>
      <c r="AZ42539" s="80"/>
      <c r="BA42539" s="80"/>
      <c r="BB42539" s="80"/>
    </row>
    <row r="42540" spans="9:54" x14ac:dyDescent="0.25">
      <c r="I42540" s="80"/>
      <c r="AX42540" s="80"/>
      <c r="AY42540" s="80"/>
      <c r="AZ42540" s="80"/>
      <c r="BA42540" s="80"/>
      <c r="BB42540" s="80"/>
    </row>
    <row r="42541" spans="9:54" x14ac:dyDescent="0.25">
      <c r="I42541" s="80"/>
      <c r="AX42541" s="80"/>
      <c r="AY42541" s="80"/>
      <c r="AZ42541" s="80"/>
      <c r="BA42541" s="80"/>
      <c r="BB42541" s="80"/>
    </row>
    <row r="42542" spans="9:54" x14ac:dyDescent="0.25">
      <c r="I42542" s="80"/>
      <c r="AX42542" s="80"/>
      <c r="AY42542" s="80"/>
      <c r="AZ42542" s="80"/>
      <c r="BA42542" s="80"/>
      <c r="BB42542" s="80"/>
    </row>
    <row r="42543" spans="9:54" x14ac:dyDescent="0.25">
      <c r="I42543" s="80"/>
      <c r="AX42543" s="80"/>
      <c r="AY42543" s="80"/>
      <c r="AZ42543" s="80"/>
      <c r="BA42543" s="80"/>
      <c r="BB42543" s="80"/>
    </row>
    <row r="42544" spans="9:54" x14ac:dyDescent="0.25">
      <c r="I42544" s="80"/>
      <c r="AX42544" s="80"/>
      <c r="AY42544" s="80"/>
      <c r="AZ42544" s="80"/>
      <c r="BA42544" s="80"/>
      <c r="BB42544" s="80"/>
    </row>
    <row r="42545" spans="9:54" x14ac:dyDescent="0.25">
      <c r="I42545" s="80"/>
      <c r="AX42545" s="80"/>
      <c r="AY42545" s="80"/>
      <c r="AZ42545" s="80"/>
      <c r="BA42545" s="80"/>
      <c r="BB42545" s="80"/>
    </row>
    <row r="42546" spans="9:54" x14ac:dyDescent="0.25">
      <c r="I42546" s="80"/>
      <c r="AX42546" s="80"/>
      <c r="AY42546" s="80"/>
      <c r="AZ42546" s="80"/>
      <c r="BA42546" s="80"/>
      <c r="BB42546" s="80"/>
    </row>
    <row r="42547" spans="9:54" x14ac:dyDescent="0.25">
      <c r="I42547" s="80"/>
      <c r="AX42547" s="80"/>
      <c r="AY42547" s="80"/>
      <c r="AZ42547" s="80"/>
      <c r="BA42547" s="80"/>
      <c r="BB42547" s="80"/>
    </row>
    <row r="42548" spans="9:54" x14ac:dyDescent="0.25">
      <c r="I42548" s="80"/>
      <c r="AX42548" s="80"/>
      <c r="AY42548" s="80"/>
      <c r="AZ42548" s="80"/>
      <c r="BA42548" s="80"/>
      <c r="BB42548" s="80"/>
    </row>
    <row r="42549" spans="9:54" x14ac:dyDescent="0.25">
      <c r="I42549" s="80"/>
      <c r="AX42549" s="80"/>
      <c r="AY42549" s="80"/>
      <c r="AZ42549" s="80"/>
      <c r="BA42549" s="80"/>
      <c r="BB42549" s="80"/>
    </row>
    <row r="42550" spans="9:54" x14ac:dyDescent="0.25">
      <c r="I42550" s="80"/>
      <c r="AX42550" s="80"/>
      <c r="AY42550" s="80"/>
      <c r="AZ42550" s="80"/>
      <c r="BA42550" s="80"/>
      <c r="BB42550" s="80"/>
    </row>
    <row r="42551" spans="9:54" x14ac:dyDescent="0.25">
      <c r="I42551" s="80"/>
      <c r="AX42551" s="80"/>
      <c r="AY42551" s="80"/>
      <c r="AZ42551" s="80"/>
      <c r="BA42551" s="80"/>
      <c r="BB42551" s="80"/>
    </row>
    <row r="42552" spans="9:54" x14ac:dyDescent="0.25">
      <c r="I42552" s="80"/>
      <c r="AX42552" s="80"/>
      <c r="AY42552" s="80"/>
      <c r="AZ42552" s="80"/>
      <c r="BA42552" s="80"/>
      <c r="BB42552" s="80"/>
    </row>
    <row r="42553" spans="9:54" x14ac:dyDescent="0.25">
      <c r="I42553" s="80"/>
      <c r="AX42553" s="80"/>
      <c r="AY42553" s="80"/>
      <c r="AZ42553" s="80"/>
      <c r="BA42553" s="80"/>
      <c r="BB42553" s="80"/>
    </row>
    <row r="42554" spans="9:54" x14ac:dyDescent="0.25">
      <c r="I42554" s="80"/>
      <c r="AX42554" s="80"/>
      <c r="AY42554" s="80"/>
      <c r="AZ42554" s="80"/>
      <c r="BA42554" s="80"/>
      <c r="BB42554" s="80"/>
    </row>
    <row r="42555" spans="9:54" x14ac:dyDescent="0.25">
      <c r="I42555" s="80"/>
      <c r="AX42555" s="80"/>
      <c r="AY42555" s="80"/>
      <c r="AZ42555" s="80"/>
      <c r="BA42555" s="80"/>
      <c r="BB42555" s="80"/>
    </row>
    <row r="42556" spans="9:54" x14ac:dyDescent="0.25">
      <c r="I42556" s="80"/>
      <c r="AX42556" s="80"/>
      <c r="AY42556" s="80"/>
      <c r="AZ42556" s="80"/>
      <c r="BA42556" s="80"/>
      <c r="BB42556" s="80"/>
    </row>
    <row r="42557" spans="9:54" x14ac:dyDescent="0.25">
      <c r="I42557" s="80"/>
      <c r="AX42557" s="80"/>
      <c r="AY42557" s="80"/>
      <c r="AZ42557" s="80"/>
      <c r="BA42557" s="80"/>
      <c r="BB42557" s="80"/>
    </row>
    <row r="42558" spans="9:54" x14ac:dyDescent="0.25">
      <c r="I42558" s="80"/>
      <c r="AX42558" s="80"/>
      <c r="AY42558" s="80"/>
      <c r="AZ42558" s="80"/>
      <c r="BA42558" s="80"/>
      <c r="BB42558" s="80"/>
    </row>
    <row r="42559" spans="9:54" x14ac:dyDescent="0.25">
      <c r="I42559" s="80"/>
      <c r="AX42559" s="80"/>
      <c r="AY42559" s="80"/>
      <c r="AZ42559" s="80"/>
      <c r="BA42559" s="80"/>
      <c r="BB42559" s="80"/>
    </row>
    <row r="42560" spans="9:54" x14ac:dyDescent="0.25">
      <c r="I42560" s="80"/>
      <c r="AX42560" s="80"/>
      <c r="AY42560" s="80"/>
      <c r="AZ42560" s="80"/>
      <c r="BA42560" s="80"/>
      <c r="BB42560" s="80"/>
    </row>
    <row r="42561" spans="9:54" x14ac:dyDescent="0.25">
      <c r="I42561" s="80"/>
      <c r="AX42561" s="80"/>
      <c r="AY42561" s="80"/>
      <c r="AZ42561" s="80"/>
      <c r="BA42561" s="80"/>
      <c r="BB42561" s="80"/>
    </row>
    <row r="42562" spans="9:54" x14ac:dyDescent="0.25">
      <c r="I42562" s="80"/>
      <c r="AX42562" s="80"/>
      <c r="AY42562" s="80"/>
      <c r="AZ42562" s="80"/>
      <c r="BA42562" s="80"/>
      <c r="BB42562" s="80"/>
    </row>
    <row r="42563" spans="9:54" x14ac:dyDescent="0.25">
      <c r="I42563" s="80"/>
      <c r="AX42563" s="80"/>
      <c r="AY42563" s="80"/>
      <c r="AZ42563" s="80"/>
      <c r="BA42563" s="80"/>
      <c r="BB42563" s="80"/>
    </row>
    <row r="42564" spans="9:54" x14ac:dyDescent="0.25">
      <c r="I42564" s="80"/>
      <c r="AX42564" s="80"/>
      <c r="AY42564" s="80"/>
      <c r="AZ42564" s="80"/>
      <c r="BA42564" s="80"/>
      <c r="BB42564" s="80"/>
    </row>
    <row r="42565" spans="9:54" x14ac:dyDescent="0.25">
      <c r="I42565" s="80"/>
      <c r="AX42565" s="80"/>
      <c r="AY42565" s="80"/>
      <c r="AZ42565" s="80"/>
      <c r="BA42565" s="80"/>
      <c r="BB42565" s="80"/>
    </row>
    <row r="42566" spans="9:54" x14ac:dyDescent="0.25">
      <c r="I42566" s="80"/>
      <c r="AX42566" s="80"/>
      <c r="AY42566" s="80"/>
      <c r="AZ42566" s="80"/>
      <c r="BA42566" s="80"/>
      <c r="BB42566" s="80"/>
    </row>
    <row r="42567" spans="9:54" x14ac:dyDescent="0.25">
      <c r="I42567" s="80"/>
      <c r="AX42567" s="80"/>
      <c r="AY42567" s="80"/>
      <c r="AZ42567" s="80"/>
      <c r="BA42567" s="80"/>
      <c r="BB42567" s="80"/>
    </row>
    <row r="42568" spans="9:54" x14ac:dyDescent="0.25">
      <c r="I42568" s="80"/>
      <c r="AX42568" s="80"/>
      <c r="AY42568" s="80"/>
      <c r="AZ42568" s="80"/>
      <c r="BA42568" s="80"/>
      <c r="BB42568" s="80"/>
    </row>
    <row r="42569" spans="9:54" x14ac:dyDescent="0.25">
      <c r="I42569" s="80"/>
      <c r="AX42569" s="80"/>
      <c r="AY42569" s="80"/>
      <c r="AZ42569" s="80"/>
      <c r="BA42569" s="80"/>
      <c r="BB42569" s="80"/>
    </row>
    <row r="42570" spans="9:54" x14ac:dyDescent="0.25">
      <c r="I42570" s="80"/>
      <c r="AX42570" s="80"/>
      <c r="AY42570" s="80"/>
      <c r="AZ42570" s="80"/>
      <c r="BA42570" s="80"/>
      <c r="BB42570" s="80"/>
    </row>
    <row r="42571" spans="9:54" x14ac:dyDescent="0.25">
      <c r="I42571" s="80"/>
      <c r="AX42571" s="80"/>
      <c r="AY42571" s="80"/>
      <c r="AZ42571" s="80"/>
      <c r="BA42571" s="80"/>
      <c r="BB42571" s="80"/>
    </row>
    <row r="42572" spans="9:54" x14ac:dyDescent="0.25">
      <c r="I42572" s="80"/>
      <c r="AX42572" s="80"/>
      <c r="AY42572" s="80"/>
      <c r="AZ42572" s="80"/>
      <c r="BA42572" s="80"/>
      <c r="BB42572" s="80"/>
    </row>
    <row r="42573" spans="9:54" x14ac:dyDescent="0.25">
      <c r="I42573" s="80"/>
      <c r="AX42573" s="80"/>
      <c r="AY42573" s="80"/>
      <c r="AZ42573" s="80"/>
      <c r="BA42573" s="80"/>
      <c r="BB42573" s="80"/>
    </row>
    <row r="42574" spans="9:54" x14ac:dyDescent="0.25">
      <c r="I42574" s="80"/>
      <c r="AX42574" s="80"/>
      <c r="AY42574" s="80"/>
      <c r="AZ42574" s="80"/>
      <c r="BA42574" s="80"/>
      <c r="BB42574" s="80"/>
    </row>
    <row r="42575" spans="9:54" x14ac:dyDescent="0.25">
      <c r="I42575" s="80"/>
      <c r="AX42575" s="80"/>
      <c r="AY42575" s="80"/>
      <c r="AZ42575" s="80"/>
      <c r="BA42575" s="80"/>
      <c r="BB42575" s="80"/>
    </row>
    <row r="42576" spans="9:54" x14ac:dyDescent="0.25">
      <c r="I42576" s="80"/>
      <c r="AX42576" s="80"/>
      <c r="AY42576" s="80"/>
      <c r="AZ42576" s="80"/>
      <c r="BA42576" s="80"/>
      <c r="BB42576" s="80"/>
    </row>
    <row r="42577" spans="9:54" x14ac:dyDescent="0.25">
      <c r="I42577" s="80"/>
      <c r="AX42577" s="80"/>
      <c r="AY42577" s="80"/>
      <c r="AZ42577" s="80"/>
      <c r="BA42577" s="80"/>
      <c r="BB42577" s="80"/>
    </row>
    <row r="42578" spans="9:54" x14ac:dyDescent="0.25">
      <c r="I42578" s="80"/>
      <c r="AX42578" s="80"/>
      <c r="AY42578" s="80"/>
      <c r="AZ42578" s="80"/>
      <c r="BA42578" s="80"/>
      <c r="BB42578" s="80"/>
    </row>
    <row r="42579" spans="9:54" x14ac:dyDescent="0.25">
      <c r="I42579" s="80"/>
      <c r="AX42579" s="80"/>
      <c r="AY42579" s="80"/>
      <c r="AZ42579" s="80"/>
      <c r="BA42579" s="80"/>
      <c r="BB42579" s="80"/>
    </row>
    <row r="42580" spans="9:54" x14ac:dyDescent="0.25">
      <c r="I42580" s="80"/>
      <c r="AX42580" s="80"/>
      <c r="AY42580" s="80"/>
      <c r="AZ42580" s="80"/>
      <c r="BA42580" s="80"/>
      <c r="BB42580" s="80"/>
    </row>
    <row r="42581" spans="9:54" x14ac:dyDescent="0.25">
      <c r="I42581" s="80"/>
      <c r="AX42581" s="80"/>
      <c r="AY42581" s="80"/>
      <c r="AZ42581" s="80"/>
      <c r="BA42581" s="80"/>
      <c r="BB42581" s="80"/>
    </row>
    <row r="42582" spans="9:54" x14ac:dyDescent="0.25">
      <c r="I42582" s="80"/>
      <c r="AX42582" s="80"/>
      <c r="AY42582" s="80"/>
      <c r="AZ42582" s="80"/>
      <c r="BA42582" s="80"/>
      <c r="BB42582" s="80"/>
    </row>
    <row r="42583" spans="9:54" x14ac:dyDescent="0.25">
      <c r="I42583" s="80"/>
      <c r="AX42583" s="80"/>
      <c r="AY42583" s="80"/>
      <c r="AZ42583" s="80"/>
      <c r="BA42583" s="80"/>
      <c r="BB42583" s="80"/>
    </row>
    <row r="42584" spans="9:54" x14ac:dyDescent="0.25">
      <c r="I42584" s="80"/>
      <c r="AX42584" s="80"/>
      <c r="AY42584" s="80"/>
      <c r="AZ42584" s="80"/>
      <c r="BA42584" s="80"/>
      <c r="BB42584" s="80"/>
    </row>
    <row r="42585" spans="9:54" x14ac:dyDescent="0.25">
      <c r="I42585" s="80"/>
      <c r="AX42585" s="80"/>
      <c r="AY42585" s="80"/>
      <c r="AZ42585" s="80"/>
      <c r="BA42585" s="80"/>
      <c r="BB42585" s="80"/>
    </row>
    <row r="42586" spans="9:54" x14ac:dyDescent="0.25">
      <c r="I42586" s="80"/>
      <c r="AX42586" s="80"/>
      <c r="AY42586" s="80"/>
      <c r="AZ42586" s="80"/>
      <c r="BA42586" s="80"/>
      <c r="BB42586" s="80"/>
    </row>
    <row r="42587" spans="9:54" x14ac:dyDescent="0.25">
      <c r="I42587" s="80"/>
      <c r="AX42587" s="80"/>
      <c r="AY42587" s="80"/>
      <c r="AZ42587" s="80"/>
      <c r="BA42587" s="80"/>
      <c r="BB42587" s="80"/>
    </row>
    <row r="42588" spans="9:54" x14ac:dyDescent="0.25">
      <c r="I42588" s="80"/>
      <c r="AX42588" s="80"/>
      <c r="AY42588" s="80"/>
      <c r="AZ42588" s="80"/>
      <c r="BA42588" s="80"/>
      <c r="BB42588" s="80"/>
    </row>
    <row r="42589" spans="9:54" x14ac:dyDescent="0.25">
      <c r="I42589" s="80"/>
      <c r="AX42589" s="80"/>
      <c r="AY42589" s="80"/>
      <c r="AZ42589" s="80"/>
      <c r="BA42589" s="80"/>
      <c r="BB42589" s="80"/>
    </row>
    <row r="42590" spans="9:54" x14ac:dyDescent="0.25">
      <c r="I42590" s="80"/>
      <c r="AX42590" s="80"/>
      <c r="AY42590" s="80"/>
      <c r="AZ42590" s="80"/>
      <c r="BA42590" s="80"/>
      <c r="BB42590" s="80"/>
    </row>
    <row r="42591" spans="9:54" x14ac:dyDescent="0.25">
      <c r="I42591" s="80"/>
      <c r="AX42591" s="80"/>
      <c r="AY42591" s="80"/>
      <c r="AZ42591" s="80"/>
      <c r="BA42591" s="80"/>
      <c r="BB42591" s="80"/>
    </row>
    <row r="42592" spans="9:54" x14ac:dyDescent="0.25">
      <c r="I42592" s="80"/>
      <c r="AX42592" s="80"/>
      <c r="AY42592" s="80"/>
      <c r="AZ42592" s="80"/>
      <c r="BA42592" s="80"/>
      <c r="BB42592" s="80"/>
    </row>
    <row r="42593" spans="9:54" x14ac:dyDescent="0.25">
      <c r="I42593" s="80"/>
      <c r="AX42593" s="80"/>
      <c r="AY42593" s="80"/>
      <c r="AZ42593" s="80"/>
      <c r="BA42593" s="80"/>
      <c r="BB42593" s="80"/>
    </row>
    <row r="42594" spans="9:54" x14ac:dyDescent="0.25">
      <c r="I42594" s="80"/>
      <c r="AX42594" s="80"/>
      <c r="AY42594" s="80"/>
      <c r="AZ42594" s="80"/>
      <c r="BA42594" s="80"/>
      <c r="BB42594" s="80"/>
    </row>
    <row r="42595" spans="9:54" x14ac:dyDescent="0.25">
      <c r="I42595" s="80"/>
      <c r="AX42595" s="80"/>
      <c r="AY42595" s="80"/>
      <c r="AZ42595" s="80"/>
      <c r="BA42595" s="80"/>
      <c r="BB42595" s="80"/>
    </row>
    <row r="42596" spans="9:54" x14ac:dyDescent="0.25">
      <c r="I42596" s="80"/>
      <c r="AX42596" s="80"/>
      <c r="AY42596" s="80"/>
      <c r="AZ42596" s="80"/>
      <c r="BA42596" s="80"/>
      <c r="BB42596" s="80"/>
    </row>
    <row r="42597" spans="9:54" x14ac:dyDescent="0.25">
      <c r="I42597" s="80"/>
      <c r="AX42597" s="80"/>
      <c r="AY42597" s="80"/>
      <c r="AZ42597" s="80"/>
      <c r="BA42597" s="80"/>
      <c r="BB42597" s="80"/>
    </row>
    <row r="42598" spans="9:54" x14ac:dyDescent="0.25">
      <c r="I42598" s="80"/>
      <c r="AX42598" s="80"/>
      <c r="AY42598" s="80"/>
      <c r="AZ42598" s="80"/>
      <c r="BA42598" s="80"/>
      <c r="BB42598" s="80"/>
    </row>
    <row r="42599" spans="9:54" x14ac:dyDescent="0.25">
      <c r="I42599" s="80"/>
      <c r="AX42599" s="80"/>
      <c r="AY42599" s="80"/>
      <c r="AZ42599" s="80"/>
      <c r="BA42599" s="80"/>
      <c r="BB42599" s="80"/>
    </row>
    <row r="42600" spans="9:54" x14ac:dyDescent="0.25">
      <c r="I42600" s="80"/>
      <c r="AX42600" s="80"/>
      <c r="AY42600" s="80"/>
      <c r="AZ42600" s="80"/>
      <c r="BA42600" s="80"/>
      <c r="BB42600" s="80"/>
    </row>
    <row r="42601" spans="9:54" x14ac:dyDescent="0.25">
      <c r="I42601" s="80"/>
      <c r="AX42601" s="80"/>
      <c r="AY42601" s="80"/>
      <c r="AZ42601" s="80"/>
      <c r="BA42601" s="80"/>
      <c r="BB42601" s="80"/>
    </row>
    <row r="42602" spans="9:54" x14ac:dyDescent="0.25">
      <c r="I42602" s="80"/>
      <c r="AX42602" s="80"/>
      <c r="AY42602" s="80"/>
      <c r="AZ42602" s="80"/>
      <c r="BA42602" s="80"/>
      <c r="BB42602" s="80"/>
    </row>
    <row r="42603" spans="9:54" x14ac:dyDescent="0.25">
      <c r="I42603" s="80"/>
      <c r="AX42603" s="80"/>
      <c r="AY42603" s="80"/>
      <c r="AZ42603" s="80"/>
      <c r="BA42603" s="80"/>
      <c r="BB42603" s="80"/>
    </row>
    <row r="42604" spans="9:54" x14ac:dyDescent="0.25">
      <c r="I42604" s="80"/>
      <c r="AX42604" s="80"/>
      <c r="AY42604" s="80"/>
      <c r="AZ42604" s="80"/>
      <c r="BA42604" s="80"/>
      <c r="BB42604" s="80"/>
    </row>
    <row r="42605" spans="9:54" x14ac:dyDescent="0.25">
      <c r="I42605" s="80"/>
      <c r="AX42605" s="80"/>
      <c r="AY42605" s="80"/>
      <c r="AZ42605" s="80"/>
      <c r="BA42605" s="80"/>
      <c r="BB42605" s="80"/>
    </row>
    <row r="42606" spans="9:54" x14ac:dyDescent="0.25">
      <c r="I42606" s="80"/>
      <c r="AX42606" s="80"/>
      <c r="AY42606" s="80"/>
      <c r="AZ42606" s="80"/>
      <c r="BA42606" s="80"/>
      <c r="BB42606" s="80"/>
    </row>
    <row r="42607" spans="9:54" x14ac:dyDescent="0.25">
      <c r="I42607" s="80"/>
      <c r="AX42607" s="80"/>
      <c r="AY42607" s="80"/>
      <c r="AZ42607" s="80"/>
      <c r="BA42607" s="80"/>
      <c r="BB42607" s="80"/>
    </row>
    <row r="42608" spans="9:54" x14ac:dyDescent="0.25">
      <c r="I42608" s="80"/>
      <c r="AX42608" s="80"/>
      <c r="AY42608" s="80"/>
      <c r="AZ42608" s="80"/>
      <c r="BA42608" s="80"/>
      <c r="BB42608" s="80"/>
    </row>
    <row r="42609" spans="9:54" x14ac:dyDescent="0.25">
      <c r="I42609" s="80"/>
      <c r="AX42609" s="80"/>
      <c r="AY42609" s="80"/>
      <c r="AZ42609" s="80"/>
      <c r="BA42609" s="80"/>
      <c r="BB42609" s="80"/>
    </row>
    <row r="42610" spans="9:54" x14ac:dyDescent="0.25">
      <c r="I42610" s="80"/>
      <c r="AX42610" s="80"/>
      <c r="AY42610" s="80"/>
      <c r="AZ42610" s="80"/>
      <c r="BA42610" s="80"/>
      <c r="BB42610" s="80"/>
    </row>
    <row r="42611" spans="9:54" x14ac:dyDescent="0.25">
      <c r="I42611" s="80"/>
      <c r="AX42611" s="80"/>
      <c r="AY42611" s="80"/>
      <c r="AZ42611" s="80"/>
      <c r="BA42611" s="80"/>
      <c r="BB42611" s="80"/>
    </row>
    <row r="42612" spans="9:54" x14ac:dyDescent="0.25">
      <c r="I42612" s="80"/>
      <c r="AX42612" s="80"/>
      <c r="AY42612" s="80"/>
      <c r="AZ42612" s="80"/>
      <c r="BA42612" s="80"/>
      <c r="BB42612" s="80"/>
    </row>
    <row r="42613" spans="9:54" x14ac:dyDescent="0.25">
      <c r="I42613" s="80"/>
      <c r="AX42613" s="80"/>
      <c r="AY42613" s="80"/>
      <c r="AZ42613" s="80"/>
      <c r="BA42613" s="80"/>
      <c r="BB42613" s="80"/>
    </row>
    <row r="42614" spans="9:54" x14ac:dyDescent="0.25">
      <c r="I42614" s="80"/>
      <c r="AX42614" s="80"/>
      <c r="AY42614" s="80"/>
      <c r="AZ42614" s="80"/>
      <c r="BA42614" s="80"/>
      <c r="BB42614" s="80"/>
    </row>
    <row r="42615" spans="9:54" x14ac:dyDescent="0.25">
      <c r="I42615" s="80"/>
      <c r="AX42615" s="80"/>
      <c r="AY42615" s="80"/>
      <c r="AZ42615" s="80"/>
      <c r="BA42615" s="80"/>
      <c r="BB42615" s="80"/>
    </row>
    <row r="42616" spans="9:54" x14ac:dyDescent="0.25">
      <c r="I42616" s="80"/>
      <c r="AX42616" s="80"/>
      <c r="AY42616" s="80"/>
      <c r="AZ42616" s="80"/>
      <c r="BA42616" s="80"/>
      <c r="BB42616" s="80"/>
    </row>
    <row r="42617" spans="9:54" x14ac:dyDescent="0.25">
      <c r="I42617" s="80"/>
      <c r="AX42617" s="80"/>
      <c r="AY42617" s="80"/>
      <c r="AZ42617" s="80"/>
      <c r="BA42617" s="80"/>
      <c r="BB42617" s="80"/>
    </row>
    <row r="42618" spans="9:54" x14ac:dyDescent="0.25">
      <c r="I42618" s="80"/>
      <c r="AX42618" s="80"/>
      <c r="AY42618" s="80"/>
      <c r="AZ42618" s="80"/>
      <c r="BA42618" s="80"/>
      <c r="BB42618" s="80"/>
    </row>
    <row r="42619" spans="9:54" x14ac:dyDescent="0.25">
      <c r="I42619" s="80"/>
      <c r="AX42619" s="80"/>
      <c r="AY42619" s="80"/>
      <c r="AZ42619" s="80"/>
      <c r="BA42619" s="80"/>
      <c r="BB42619" s="80"/>
    </row>
    <row r="42620" spans="9:54" x14ac:dyDescent="0.25">
      <c r="I42620" s="80"/>
      <c r="AX42620" s="80"/>
      <c r="AY42620" s="80"/>
      <c r="AZ42620" s="80"/>
      <c r="BA42620" s="80"/>
      <c r="BB42620" s="80"/>
    </row>
    <row r="42621" spans="9:54" x14ac:dyDescent="0.25">
      <c r="I42621" s="80"/>
      <c r="AX42621" s="80"/>
      <c r="AY42621" s="80"/>
      <c r="AZ42621" s="80"/>
      <c r="BA42621" s="80"/>
      <c r="BB42621" s="80"/>
    </row>
    <row r="42622" spans="9:54" x14ac:dyDescent="0.25">
      <c r="I42622" s="80"/>
      <c r="AX42622" s="80"/>
      <c r="AY42622" s="80"/>
      <c r="AZ42622" s="80"/>
      <c r="BA42622" s="80"/>
      <c r="BB42622" s="80"/>
    </row>
    <row r="42623" spans="9:54" x14ac:dyDescent="0.25">
      <c r="I42623" s="80"/>
      <c r="AX42623" s="80"/>
      <c r="AY42623" s="80"/>
      <c r="AZ42623" s="80"/>
      <c r="BA42623" s="80"/>
      <c r="BB42623" s="80"/>
    </row>
    <row r="42624" spans="9:54" x14ac:dyDescent="0.25">
      <c r="I42624" s="80"/>
      <c r="AX42624" s="80"/>
      <c r="AY42624" s="80"/>
      <c r="AZ42624" s="80"/>
      <c r="BA42624" s="80"/>
      <c r="BB42624" s="80"/>
    </row>
    <row r="42625" spans="9:54" x14ac:dyDescent="0.25">
      <c r="I42625" s="80"/>
      <c r="AX42625" s="80"/>
      <c r="AY42625" s="80"/>
      <c r="AZ42625" s="80"/>
      <c r="BA42625" s="80"/>
      <c r="BB42625" s="80"/>
    </row>
    <row r="42626" spans="9:54" x14ac:dyDescent="0.25">
      <c r="I42626" s="80"/>
      <c r="AX42626" s="80"/>
      <c r="AY42626" s="80"/>
      <c r="AZ42626" s="80"/>
      <c r="BA42626" s="80"/>
      <c r="BB42626" s="80"/>
    </row>
    <row r="42627" spans="9:54" x14ac:dyDescent="0.25">
      <c r="I42627" s="80"/>
      <c r="AX42627" s="80"/>
      <c r="AY42627" s="80"/>
      <c r="AZ42627" s="80"/>
      <c r="BA42627" s="80"/>
      <c r="BB42627" s="80"/>
    </row>
    <row r="42628" spans="9:54" x14ac:dyDescent="0.25">
      <c r="I42628" s="80"/>
      <c r="AX42628" s="80"/>
      <c r="AY42628" s="80"/>
      <c r="AZ42628" s="80"/>
      <c r="BA42628" s="80"/>
      <c r="BB42628" s="80"/>
    </row>
    <row r="42629" spans="9:54" x14ac:dyDescent="0.25">
      <c r="I42629" s="80"/>
      <c r="AX42629" s="80"/>
      <c r="AY42629" s="80"/>
      <c r="AZ42629" s="80"/>
      <c r="BA42629" s="80"/>
      <c r="BB42629" s="80"/>
    </row>
    <row r="42630" spans="9:54" x14ac:dyDescent="0.25">
      <c r="I42630" s="80"/>
      <c r="AX42630" s="80"/>
      <c r="AY42630" s="80"/>
      <c r="AZ42630" s="80"/>
      <c r="BA42630" s="80"/>
      <c r="BB42630" s="80"/>
    </row>
    <row r="42631" spans="9:54" x14ac:dyDescent="0.25">
      <c r="I42631" s="80"/>
      <c r="AX42631" s="80"/>
      <c r="AY42631" s="80"/>
      <c r="AZ42631" s="80"/>
      <c r="BA42631" s="80"/>
      <c r="BB42631" s="80"/>
    </row>
    <row r="42632" spans="9:54" x14ac:dyDescent="0.25">
      <c r="I42632" s="80"/>
      <c r="AX42632" s="80"/>
      <c r="AY42632" s="80"/>
      <c r="AZ42632" s="80"/>
      <c r="BA42632" s="80"/>
      <c r="BB42632" s="80"/>
    </row>
    <row r="42633" spans="9:54" x14ac:dyDescent="0.25">
      <c r="I42633" s="80"/>
      <c r="AX42633" s="80"/>
      <c r="AY42633" s="80"/>
      <c r="AZ42633" s="80"/>
      <c r="BA42633" s="80"/>
      <c r="BB42633" s="80"/>
    </row>
    <row r="42634" spans="9:54" x14ac:dyDescent="0.25">
      <c r="I42634" s="80"/>
      <c r="AX42634" s="80"/>
      <c r="AY42634" s="80"/>
      <c r="AZ42634" s="80"/>
      <c r="BA42634" s="80"/>
      <c r="BB42634" s="80"/>
    </row>
    <row r="42635" spans="9:54" x14ac:dyDescent="0.25">
      <c r="I42635" s="80"/>
      <c r="AX42635" s="80"/>
      <c r="AY42635" s="80"/>
      <c r="AZ42635" s="80"/>
      <c r="BA42635" s="80"/>
      <c r="BB42635" s="80"/>
    </row>
    <row r="42636" spans="9:54" x14ac:dyDescent="0.25">
      <c r="I42636" s="80"/>
      <c r="AX42636" s="80"/>
      <c r="AY42636" s="80"/>
      <c r="AZ42636" s="80"/>
      <c r="BA42636" s="80"/>
      <c r="BB42636" s="80"/>
    </row>
    <row r="42637" spans="9:54" x14ac:dyDescent="0.25">
      <c r="I42637" s="80"/>
      <c r="AX42637" s="80"/>
      <c r="AY42637" s="80"/>
      <c r="AZ42637" s="80"/>
      <c r="BA42637" s="80"/>
      <c r="BB42637" s="80"/>
    </row>
    <row r="42638" spans="9:54" x14ac:dyDescent="0.25">
      <c r="I42638" s="80"/>
      <c r="AX42638" s="80"/>
      <c r="AY42638" s="80"/>
      <c r="AZ42638" s="80"/>
      <c r="BA42638" s="80"/>
      <c r="BB42638" s="80"/>
    </row>
    <row r="42639" spans="9:54" x14ac:dyDescent="0.25">
      <c r="I42639" s="80"/>
      <c r="AX42639" s="80"/>
      <c r="AY42639" s="80"/>
      <c r="AZ42639" s="80"/>
      <c r="BA42639" s="80"/>
      <c r="BB42639" s="80"/>
    </row>
    <row r="42640" spans="9:54" x14ac:dyDescent="0.25">
      <c r="I42640" s="80"/>
      <c r="AX42640" s="80"/>
      <c r="AY42640" s="80"/>
      <c r="AZ42640" s="80"/>
      <c r="BA42640" s="80"/>
      <c r="BB42640" s="80"/>
    </row>
    <row r="42641" spans="9:54" x14ac:dyDescent="0.25">
      <c r="I42641" s="80"/>
      <c r="AX42641" s="80"/>
      <c r="AY42641" s="80"/>
      <c r="AZ42641" s="80"/>
      <c r="BA42641" s="80"/>
      <c r="BB42641" s="80"/>
    </row>
    <row r="42642" spans="9:54" x14ac:dyDescent="0.25">
      <c r="I42642" s="80"/>
      <c r="AX42642" s="80"/>
      <c r="AY42642" s="80"/>
      <c r="AZ42642" s="80"/>
      <c r="BA42642" s="80"/>
      <c r="BB42642" s="80"/>
    </row>
    <row r="42643" spans="9:54" x14ac:dyDescent="0.25">
      <c r="I42643" s="80"/>
      <c r="AX42643" s="80"/>
      <c r="AY42643" s="80"/>
      <c r="AZ42643" s="80"/>
      <c r="BA42643" s="80"/>
      <c r="BB42643" s="80"/>
    </row>
    <row r="42644" spans="9:54" x14ac:dyDescent="0.25">
      <c r="I42644" s="80"/>
      <c r="AX42644" s="80"/>
      <c r="AY42644" s="80"/>
      <c r="AZ42644" s="80"/>
      <c r="BA42644" s="80"/>
      <c r="BB42644" s="80"/>
    </row>
    <row r="42645" spans="9:54" x14ac:dyDescent="0.25">
      <c r="I42645" s="80"/>
      <c r="AX42645" s="80"/>
      <c r="AY42645" s="80"/>
      <c r="AZ42645" s="80"/>
      <c r="BA42645" s="80"/>
      <c r="BB42645" s="80"/>
    </row>
    <row r="42646" spans="9:54" x14ac:dyDescent="0.25">
      <c r="I42646" s="80"/>
      <c r="AX42646" s="80"/>
      <c r="AY42646" s="80"/>
      <c r="AZ42646" s="80"/>
      <c r="BA42646" s="80"/>
      <c r="BB42646" s="80"/>
    </row>
    <row r="42647" spans="9:54" x14ac:dyDescent="0.25">
      <c r="I42647" s="80"/>
      <c r="AX42647" s="80"/>
      <c r="AY42647" s="80"/>
      <c r="AZ42647" s="80"/>
      <c r="BA42647" s="80"/>
      <c r="BB42647" s="80"/>
    </row>
    <row r="42648" spans="9:54" x14ac:dyDescent="0.25">
      <c r="I42648" s="80"/>
      <c r="AX42648" s="80"/>
      <c r="AY42648" s="80"/>
      <c r="AZ42648" s="80"/>
      <c r="BA42648" s="80"/>
      <c r="BB42648" s="80"/>
    </row>
    <row r="42649" spans="9:54" x14ac:dyDescent="0.25">
      <c r="I42649" s="80"/>
      <c r="AX42649" s="80"/>
      <c r="AY42649" s="80"/>
      <c r="AZ42649" s="80"/>
      <c r="BA42649" s="80"/>
      <c r="BB42649" s="80"/>
    </row>
    <row r="42650" spans="9:54" x14ac:dyDescent="0.25">
      <c r="I42650" s="80"/>
      <c r="AX42650" s="80"/>
      <c r="AY42650" s="80"/>
      <c r="AZ42650" s="80"/>
      <c r="BA42650" s="80"/>
      <c r="BB42650" s="80"/>
    </row>
    <row r="42651" spans="9:54" x14ac:dyDescent="0.25">
      <c r="I42651" s="80"/>
      <c r="AX42651" s="80"/>
      <c r="AY42651" s="80"/>
      <c r="AZ42651" s="80"/>
      <c r="BA42651" s="80"/>
      <c r="BB42651" s="80"/>
    </row>
    <row r="42652" spans="9:54" x14ac:dyDescent="0.25">
      <c r="I42652" s="80"/>
      <c r="AX42652" s="80"/>
      <c r="AY42652" s="80"/>
      <c r="AZ42652" s="80"/>
      <c r="BA42652" s="80"/>
      <c r="BB42652" s="80"/>
    </row>
    <row r="42653" spans="9:54" x14ac:dyDescent="0.25">
      <c r="I42653" s="80"/>
      <c r="AX42653" s="80"/>
      <c r="AY42653" s="80"/>
      <c r="AZ42653" s="80"/>
      <c r="BA42653" s="80"/>
      <c r="BB42653" s="80"/>
    </row>
    <row r="42654" spans="9:54" x14ac:dyDescent="0.25">
      <c r="I42654" s="80"/>
      <c r="AX42654" s="80"/>
      <c r="AY42654" s="80"/>
      <c r="AZ42654" s="80"/>
      <c r="BA42654" s="80"/>
      <c r="BB42654" s="80"/>
    </row>
    <row r="42655" spans="9:54" x14ac:dyDescent="0.25">
      <c r="I42655" s="80"/>
      <c r="AX42655" s="80"/>
      <c r="AY42655" s="80"/>
      <c r="AZ42655" s="80"/>
      <c r="BA42655" s="80"/>
      <c r="BB42655" s="80"/>
    </row>
    <row r="42656" spans="9:54" x14ac:dyDescent="0.25">
      <c r="I42656" s="80"/>
      <c r="AX42656" s="80"/>
      <c r="AY42656" s="80"/>
      <c r="AZ42656" s="80"/>
      <c r="BA42656" s="80"/>
      <c r="BB42656" s="80"/>
    </row>
    <row r="42657" spans="9:54" x14ac:dyDescent="0.25">
      <c r="I42657" s="80"/>
      <c r="AX42657" s="80"/>
      <c r="AY42657" s="80"/>
      <c r="AZ42657" s="80"/>
      <c r="BA42657" s="80"/>
      <c r="BB42657" s="80"/>
    </row>
    <row r="42658" spans="9:54" x14ac:dyDescent="0.25">
      <c r="I42658" s="80"/>
      <c r="AX42658" s="80"/>
      <c r="AY42658" s="80"/>
      <c r="AZ42658" s="80"/>
      <c r="BA42658" s="80"/>
      <c r="BB42658" s="80"/>
    </row>
    <row r="42659" spans="9:54" x14ac:dyDescent="0.25">
      <c r="I42659" s="80"/>
      <c r="AX42659" s="80"/>
      <c r="AY42659" s="80"/>
      <c r="AZ42659" s="80"/>
      <c r="BA42659" s="80"/>
      <c r="BB42659" s="80"/>
    </row>
    <row r="42660" spans="9:54" x14ac:dyDescent="0.25">
      <c r="I42660" s="80"/>
      <c r="AX42660" s="80"/>
      <c r="AY42660" s="80"/>
      <c r="AZ42660" s="80"/>
      <c r="BA42660" s="80"/>
      <c r="BB42660" s="80"/>
    </row>
    <row r="42661" spans="9:54" x14ac:dyDescent="0.25">
      <c r="I42661" s="80"/>
      <c r="AX42661" s="80"/>
      <c r="AY42661" s="80"/>
      <c r="AZ42661" s="80"/>
      <c r="BA42661" s="80"/>
      <c r="BB42661" s="80"/>
    </row>
    <row r="42662" spans="9:54" x14ac:dyDescent="0.25">
      <c r="I42662" s="80"/>
      <c r="AX42662" s="80"/>
      <c r="AY42662" s="80"/>
      <c r="AZ42662" s="80"/>
      <c r="BA42662" s="80"/>
      <c r="BB42662" s="80"/>
    </row>
    <row r="42663" spans="9:54" x14ac:dyDescent="0.25">
      <c r="I42663" s="80"/>
      <c r="AX42663" s="80"/>
      <c r="AY42663" s="80"/>
      <c r="AZ42663" s="80"/>
      <c r="BA42663" s="80"/>
      <c r="BB42663" s="80"/>
    </row>
    <row r="42664" spans="9:54" x14ac:dyDescent="0.25">
      <c r="I42664" s="80"/>
      <c r="AX42664" s="80"/>
      <c r="AY42664" s="80"/>
      <c r="AZ42664" s="80"/>
      <c r="BA42664" s="80"/>
      <c r="BB42664" s="80"/>
    </row>
    <row r="42665" spans="9:54" x14ac:dyDescent="0.25">
      <c r="I42665" s="80"/>
      <c r="AX42665" s="80"/>
      <c r="AY42665" s="80"/>
      <c r="AZ42665" s="80"/>
      <c r="BA42665" s="80"/>
      <c r="BB42665" s="80"/>
    </row>
    <row r="42666" spans="9:54" x14ac:dyDescent="0.25">
      <c r="I42666" s="80"/>
      <c r="AX42666" s="80"/>
      <c r="AY42666" s="80"/>
      <c r="AZ42666" s="80"/>
      <c r="BA42666" s="80"/>
      <c r="BB42666" s="80"/>
    </row>
    <row r="42667" spans="9:54" x14ac:dyDescent="0.25">
      <c r="I42667" s="80"/>
      <c r="AX42667" s="80"/>
      <c r="AY42667" s="80"/>
      <c r="AZ42667" s="80"/>
      <c r="BA42667" s="80"/>
      <c r="BB42667" s="80"/>
    </row>
    <row r="42668" spans="9:54" x14ac:dyDescent="0.25">
      <c r="I42668" s="80"/>
      <c r="AX42668" s="80"/>
      <c r="AY42668" s="80"/>
      <c r="AZ42668" s="80"/>
      <c r="BA42668" s="80"/>
      <c r="BB42668" s="80"/>
    </row>
    <row r="42669" spans="9:54" x14ac:dyDescent="0.25">
      <c r="I42669" s="80"/>
      <c r="AX42669" s="80"/>
      <c r="AY42669" s="80"/>
      <c r="AZ42669" s="80"/>
      <c r="BA42669" s="80"/>
      <c r="BB42669" s="80"/>
    </row>
    <row r="42670" spans="9:54" x14ac:dyDescent="0.25">
      <c r="I42670" s="80"/>
      <c r="AX42670" s="80"/>
      <c r="AY42670" s="80"/>
      <c r="AZ42670" s="80"/>
      <c r="BA42670" s="80"/>
      <c r="BB42670" s="80"/>
    </row>
    <row r="42671" spans="9:54" x14ac:dyDescent="0.25">
      <c r="I42671" s="80"/>
      <c r="AX42671" s="80"/>
      <c r="AY42671" s="80"/>
      <c r="AZ42671" s="80"/>
      <c r="BA42671" s="80"/>
      <c r="BB42671" s="80"/>
    </row>
    <row r="42672" spans="9:54" x14ac:dyDescent="0.25">
      <c r="I42672" s="80"/>
      <c r="AX42672" s="80"/>
      <c r="AY42672" s="80"/>
      <c r="AZ42672" s="80"/>
      <c r="BA42672" s="80"/>
      <c r="BB42672" s="80"/>
    </row>
    <row r="42673" spans="9:54" x14ac:dyDescent="0.25">
      <c r="I42673" s="80"/>
      <c r="AX42673" s="80"/>
      <c r="AY42673" s="80"/>
      <c r="AZ42673" s="80"/>
      <c r="BA42673" s="80"/>
      <c r="BB42673" s="80"/>
    </row>
    <row r="42674" spans="9:54" x14ac:dyDescent="0.25">
      <c r="I42674" s="80"/>
      <c r="AX42674" s="80"/>
      <c r="AY42674" s="80"/>
      <c r="AZ42674" s="80"/>
      <c r="BA42674" s="80"/>
      <c r="BB42674" s="80"/>
    </row>
    <row r="42675" spans="9:54" x14ac:dyDescent="0.25">
      <c r="I42675" s="80"/>
      <c r="AX42675" s="80"/>
      <c r="AY42675" s="80"/>
      <c r="AZ42675" s="80"/>
      <c r="BA42675" s="80"/>
      <c r="BB42675" s="80"/>
    </row>
    <row r="42676" spans="9:54" x14ac:dyDescent="0.25">
      <c r="I42676" s="80"/>
      <c r="AX42676" s="80"/>
      <c r="AY42676" s="80"/>
      <c r="AZ42676" s="80"/>
      <c r="BA42676" s="80"/>
      <c r="BB42676" s="80"/>
    </row>
    <row r="42677" spans="9:54" x14ac:dyDescent="0.25">
      <c r="I42677" s="80"/>
      <c r="AX42677" s="80"/>
      <c r="AY42677" s="80"/>
      <c r="AZ42677" s="80"/>
      <c r="BA42677" s="80"/>
      <c r="BB42677" s="80"/>
    </row>
    <row r="42678" spans="9:54" x14ac:dyDescent="0.25">
      <c r="I42678" s="80"/>
      <c r="AX42678" s="80"/>
      <c r="AY42678" s="80"/>
      <c r="AZ42678" s="80"/>
      <c r="BA42678" s="80"/>
      <c r="BB42678" s="80"/>
    </row>
    <row r="42679" spans="9:54" x14ac:dyDescent="0.25">
      <c r="I42679" s="80"/>
      <c r="AX42679" s="80"/>
      <c r="AY42679" s="80"/>
      <c r="AZ42679" s="80"/>
      <c r="BA42679" s="80"/>
      <c r="BB42679" s="80"/>
    </row>
    <row r="42680" spans="9:54" x14ac:dyDescent="0.25">
      <c r="I42680" s="80"/>
      <c r="AX42680" s="80"/>
      <c r="AY42680" s="80"/>
      <c r="AZ42680" s="80"/>
      <c r="BA42680" s="80"/>
      <c r="BB42680" s="80"/>
    </row>
    <row r="42681" spans="9:54" x14ac:dyDescent="0.25">
      <c r="I42681" s="80"/>
      <c r="AX42681" s="80"/>
      <c r="AY42681" s="80"/>
      <c r="AZ42681" s="80"/>
      <c r="BA42681" s="80"/>
      <c r="BB42681" s="80"/>
    </row>
    <row r="42682" spans="9:54" x14ac:dyDescent="0.25">
      <c r="I42682" s="80"/>
      <c r="AX42682" s="80"/>
      <c r="AY42682" s="80"/>
      <c r="AZ42682" s="80"/>
      <c r="BA42682" s="80"/>
      <c r="BB42682" s="80"/>
    </row>
    <row r="42683" spans="9:54" x14ac:dyDescent="0.25">
      <c r="I42683" s="80"/>
      <c r="AX42683" s="80"/>
      <c r="AY42683" s="80"/>
      <c r="AZ42683" s="80"/>
      <c r="BA42683" s="80"/>
      <c r="BB42683" s="80"/>
    </row>
    <row r="42684" spans="9:54" x14ac:dyDescent="0.25">
      <c r="I42684" s="80"/>
      <c r="AX42684" s="80"/>
      <c r="AY42684" s="80"/>
      <c r="AZ42684" s="80"/>
      <c r="BA42684" s="80"/>
      <c r="BB42684" s="80"/>
    </row>
    <row r="42685" spans="9:54" x14ac:dyDescent="0.25">
      <c r="I42685" s="80"/>
      <c r="AX42685" s="80"/>
      <c r="AY42685" s="80"/>
      <c r="AZ42685" s="80"/>
      <c r="BA42685" s="80"/>
      <c r="BB42685" s="80"/>
    </row>
    <row r="42686" spans="9:54" x14ac:dyDescent="0.25">
      <c r="I42686" s="80"/>
      <c r="AX42686" s="80"/>
      <c r="AY42686" s="80"/>
      <c r="AZ42686" s="80"/>
      <c r="BA42686" s="80"/>
      <c r="BB42686" s="80"/>
    </row>
    <row r="42687" spans="9:54" x14ac:dyDescent="0.25">
      <c r="I42687" s="80"/>
      <c r="AX42687" s="80"/>
      <c r="AY42687" s="80"/>
      <c r="AZ42687" s="80"/>
      <c r="BA42687" s="80"/>
      <c r="BB42687" s="80"/>
    </row>
    <row r="42688" spans="9:54" x14ac:dyDescent="0.25">
      <c r="I42688" s="80"/>
      <c r="AX42688" s="80"/>
      <c r="AY42688" s="80"/>
      <c r="AZ42688" s="80"/>
      <c r="BA42688" s="80"/>
      <c r="BB42688" s="80"/>
    </row>
    <row r="42689" spans="9:54" x14ac:dyDescent="0.25">
      <c r="I42689" s="80"/>
      <c r="AX42689" s="80"/>
      <c r="AY42689" s="80"/>
      <c r="AZ42689" s="80"/>
      <c r="BA42689" s="80"/>
      <c r="BB42689" s="80"/>
    </row>
    <row r="42690" spans="9:54" x14ac:dyDescent="0.25">
      <c r="I42690" s="80"/>
      <c r="AX42690" s="80"/>
      <c r="AY42690" s="80"/>
      <c r="AZ42690" s="80"/>
      <c r="BA42690" s="80"/>
      <c r="BB42690" s="80"/>
    </row>
    <row r="42691" spans="9:54" x14ac:dyDescent="0.25">
      <c r="I42691" s="80"/>
      <c r="AX42691" s="80"/>
      <c r="AY42691" s="80"/>
      <c r="AZ42691" s="80"/>
      <c r="BA42691" s="80"/>
      <c r="BB42691" s="80"/>
    </row>
    <row r="42692" spans="9:54" x14ac:dyDescent="0.25">
      <c r="I42692" s="80"/>
      <c r="AX42692" s="80"/>
      <c r="AY42692" s="80"/>
      <c r="AZ42692" s="80"/>
      <c r="BA42692" s="80"/>
      <c r="BB42692" s="80"/>
    </row>
    <row r="42693" spans="9:54" x14ac:dyDescent="0.25">
      <c r="I42693" s="80"/>
      <c r="AX42693" s="80"/>
      <c r="AY42693" s="80"/>
      <c r="AZ42693" s="80"/>
      <c r="BA42693" s="80"/>
      <c r="BB42693" s="80"/>
    </row>
    <row r="42694" spans="9:54" x14ac:dyDescent="0.25">
      <c r="I42694" s="80"/>
      <c r="AX42694" s="80"/>
      <c r="AY42694" s="80"/>
      <c r="AZ42694" s="80"/>
      <c r="BA42694" s="80"/>
      <c r="BB42694" s="80"/>
    </row>
    <row r="42695" spans="9:54" x14ac:dyDescent="0.25">
      <c r="I42695" s="80"/>
      <c r="AX42695" s="80"/>
      <c r="AY42695" s="80"/>
      <c r="AZ42695" s="80"/>
      <c r="BA42695" s="80"/>
      <c r="BB42695" s="80"/>
    </row>
    <row r="42696" spans="9:54" x14ac:dyDescent="0.25">
      <c r="I42696" s="80"/>
      <c r="AX42696" s="80"/>
      <c r="AY42696" s="80"/>
      <c r="AZ42696" s="80"/>
      <c r="BA42696" s="80"/>
      <c r="BB42696" s="80"/>
    </row>
    <row r="42697" spans="9:54" x14ac:dyDescent="0.25">
      <c r="I42697" s="80"/>
      <c r="AX42697" s="80"/>
      <c r="AY42697" s="80"/>
      <c r="AZ42697" s="80"/>
      <c r="BA42697" s="80"/>
      <c r="BB42697" s="80"/>
    </row>
    <row r="42698" spans="9:54" x14ac:dyDescent="0.25">
      <c r="I42698" s="80"/>
      <c r="AX42698" s="80"/>
      <c r="AY42698" s="80"/>
      <c r="AZ42698" s="80"/>
      <c r="BA42698" s="80"/>
      <c r="BB42698" s="80"/>
    </row>
    <row r="42699" spans="9:54" x14ac:dyDescent="0.25">
      <c r="I42699" s="80"/>
      <c r="AX42699" s="80"/>
      <c r="AY42699" s="80"/>
      <c r="AZ42699" s="80"/>
      <c r="BA42699" s="80"/>
      <c r="BB42699" s="80"/>
    </row>
    <row r="42700" spans="9:54" x14ac:dyDescent="0.25">
      <c r="I42700" s="80"/>
      <c r="AX42700" s="80"/>
      <c r="AY42700" s="80"/>
      <c r="AZ42700" s="80"/>
      <c r="BA42700" s="80"/>
      <c r="BB42700" s="80"/>
    </row>
    <row r="42701" spans="9:54" x14ac:dyDescent="0.25">
      <c r="I42701" s="80"/>
      <c r="AX42701" s="80"/>
      <c r="AY42701" s="80"/>
      <c r="AZ42701" s="80"/>
      <c r="BA42701" s="80"/>
      <c r="BB42701" s="80"/>
    </row>
    <row r="42702" spans="9:54" x14ac:dyDescent="0.25">
      <c r="I42702" s="80"/>
      <c r="AX42702" s="80"/>
      <c r="AY42702" s="80"/>
      <c r="AZ42702" s="80"/>
      <c r="BA42702" s="80"/>
      <c r="BB42702" s="80"/>
    </row>
    <row r="42703" spans="9:54" x14ac:dyDescent="0.25">
      <c r="I42703" s="80"/>
      <c r="AX42703" s="80"/>
      <c r="AY42703" s="80"/>
      <c r="AZ42703" s="80"/>
      <c r="BA42703" s="80"/>
      <c r="BB42703" s="80"/>
    </row>
    <row r="42704" spans="9:54" x14ac:dyDescent="0.25">
      <c r="I42704" s="80"/>
      <c r="AX42704" s="80"/>
      <c r="AY42704" s="80"/>
      <c r="AZ42704" s="80"/>
      <c r="BA42704" s="80"/>
      <c r="BB42704" s="80"/>
    </row>
    <row r="42705" spans="9:54" x14ac:dyDescent="0.25">
      <c r="I42705" s="80"/>
      <c r="AX42705" s="80"/>
      <c r="AY42705" s="80"/>
      <c r="AZ42705" s="80"/>
      <c r="BA42705" s="80"/>
      <c r="BB42705" s="80"/>
    </row>
    <row r="42706" spans="9:54" x14ac:dyDescent="0.25">
      <c r="I42706" s="80"/>
      <c r="AX42706" s="80"/>
      <c r="AY42706" s="80"/>
      <c r="AZ42706" s="80"/>
      <c r="BA42706" s="80"/>
      <c r="BB42706" s="80"/>
    </row>
    <row r="42707" spans="9:54" x14ac:dyDescent="0.25">
      <c r="I42707" s="80"/>
      <c r="AX42707" s="80"/>
      <c r="AY42707" s="80"/>
      <c r="AZ42707" s="80"/>
      <c r="BA42707" s="80"/>
      <c r="BB42707" s="80"/>
    </row>
    <row r="42708" spans="9:54" x14ac:dyDescent="0.25">
      <c r="I42708" s="80"/>
      <c r="AX42708" s="80"/>
      <c r="AY42708" s="80"/>
      <c r="AZ42708" s="80"/>
      <c r="BA42708" s="80"/>
      <c r="BB42708" s="80"/>
    </row>
    <row r="42709" spans="9:54" x14ac:dyDescent="0.25">
      <c r="I42709" s="80"/>
      <c r="AX42709" s="80"/>
      <c r="AY42709" s="80"/>
      <c r="AZ42709" s="80"/>
      <c r="BA42709" s="80"/>
      <c r="BB42709" s="80"/>
    </row>
    <row r="42710" spans="9:54" x14ac:dyDescent="0.25">
      <c r="I42710" s="80"/>
      <c r="AX42710" s="80"/>
      <c r="AY42710" s="80"/>
      <c r="AZ42710" s="80"/>
      <c r="BA42710" s="80"/>
      <c r="BB42710" s="80"/>
    </row>
    <row r="42711" spans="9:54" x14ac:dyDescent="0.25">
      <c r="I42711" s="80"/>
      <c r="AX42711" s="80"/>
      <c r="AY42711" s="80"/>
      <c r="AZ42711" s="80"/>
      <c r="BA42711" s="80"/>
      <c r="BB42711" s="80"/>
    </row>
    <row r="42712" spans="9:54" x14ac:dyDescent="0.25">
      <c r="I42712" s="80"/>
      <c r="AX42712" s="80"/>
      <c r="AY42712" s="80"/>
      <c r="AZ42712" s="80"/>
      <c r="BA42712" s="80"/>
      <c r="BB42712" s="80"/>
    </row>
    <row r="42713" spans="9:54" x14ac:dyDescent="0.25">
      <c r="I42713" s="80"/>
      <c r="AX42713" s="80"/>
      <c r="AY42713" s="80"/>
      <c r="AZ42713" s="80"/>
      <c r="BA42713" s="80"/>
      <c r="BB42713" s="80"/>
    </row>
    <row r="42714" spans="9:54" x14ac:dyDescent="0.25">
      <c r="I42714" s="80"/>
      <c r="AX42714" s="80"/>
      <c r="AY42714" s="80"/>
      <c r="AZ42714" s="80"/>
      <c r="BA42714" s="80"/>
      <c r="BB42714" s="80"/>
    </row>
    <row r="42715" spans="9:54" x14ac:dyDescent="0.25">
      <c r="I42715" s="80"/>
      <c r="AX42715" s="80"/>
      <c r="AY42715" s="80"/>
      <c r="AZ42715" s="80"/>
      <c r="BA42715" s="80"/>
      <c r="BB42715" s="80"/>
    </row>
    <row r="42716" spans="9:54" x14ac:dyDescent="0.25">
      <c r="I42716" s="80"/>
      <c r="AX42716" s="80"/>
      <c r="AY42716" s="80"/>
      <c r="AZ42716" s="80"/>
      <c r="BA42716" s="80"/>
      <c r="BB42716" s="80"/>
    </row>
    <row r="42717" spans="9:54" x14ac:dyDescent="0.25">
      <c r="I42717" s="80"/>
      <c r="AX42717" s="80"/>
      <c r="AY42717" s="80"/>
      <c r="AZ42717" s="80"/>
      <c r="BA42717" s="80"/>
      <c r="BB42717" s="80"/>
    </row>
    <row r="42718" spans="9:54" x14ac:dyDescent="0.25">
      <c r="I42718" s="80"/>
      <c r="AX42718" s="80"/>
      <c r="AY42718" s="80"/>
      <c r="AZ42718" s="80"/>
      <c r="BA42718" s="80"/>
      <c r="BB42718" s="80"/>
    </row>
    <row r="42719" spans="9:54" x14ac:dyDescent="0.25">
      <c r="I42719" s="80"/>
      <c r="AX42719" s="80"/>
      <c r="AY42719" s="80"/>
      <c r="AZ42719" s="80"/>
      <c r="BA42719" s="80"/>
      <c r="BB42719" s="80"/>
    </row>
    <row r="42720" spans="9:54" x14ac:dyDescent="0.25">
      <c r="I42720" s="80"/>
      <c r="AX42720" s="80"/>
      <c r="AY42720" s="80"/>
      <c r="AZ42720" s="80"/>
      <c r="BA42720" s="80"/>
      <c r="BB42720" s="80"/>
    </row>
    <row r="42721" spans="9:54" x14ac:dyDescent="0.25">
      <c r="I42721" s="80"/>
      <c r="AX42721" s="80"/>
      <c r="AY42721" s="80"/>
      <c r="AZ42721" s="80"/>
      <c r="BA42721" s="80"/>
      <c r="BB42721" s="80"/>
    </row>
    <row r="42722" spans="9:54" x14ac:dyDescent="0.25">
      <c r="I42722" s="80"/>
      <c r="AX42722" s="80"/>
      <c r="AY42722" s="80"/>
      <c r="AZ42722" s="80"/>
      <c r="BA42722" s="80"/>
      <c r="BB42722" s="80"/>
    </row>
    <row r="42723" spans="9:54" x14ac:dyDescent="0.25">
      <c r="I42723" s="80"/>
      <c r="AX42723" s="80"/>
      <c r="AY42723" s="80"/>
      <c r="AZ42723" s="80"/>
      <c r="BA42723" s="80"/>
      <c r="BB42723" s="80"/>
    </row>
    <row r="42724" spans="9:54" x14ac:dyDescent="0.25">
      <c r="I42724" s="80"/>
      <c r="AX42724" s="80"/>
      <c r="AY42724" s="80"/>
      <c r="AZ42724" s="80"/>
      <c r="BA42724" s="80"/>
      <c r="BB42724" s="80"/>
    </row>
    <row r="42725" spans="9:54" x14ac:dyDescent="0.25">
      <c r="I42725" s="80"/>
      <c r="AX42725" s="80"/>
      <c r="AY42725" s="80"/>
      <c r="AZ42725" s="80"/>
      <c r="BA42725" s="80"/>
      <c r="BB42725" s="80"/>
    </row>
    <row r="42726" spans="9:54" x14ac:dyDescent="0.25">
      <c r="I42726" s="80"/>
      <c r="AX42726" s="80"/>
      <c r="AY42726" s="80"/>
      <c r="AZ42726" s="80"/>
      <c r="BA42726" s="80"/>
      <c r="BB42726" s="80"/>
    </row>
    <row r="42727" spans="9:54" x14ac:dyDescent="0.25">
      <c r="I42727" s="80"/>
      <c r="AX42727" s="80"/>
      <c r="AY42727" s="80"/>
      <c r="AZ42727" s="80"/>
      <c r="BA42727" s="80"/>
      <c r="BB42727" s="80"/>
    </row>
    <row r="42728" spans="9:54" x14ac:dyDescent="0.25">
      <c r="I42728" s="80"/>
      <c r="AX42728" s="80"/>
      <c r="AY42728" s="80"/>
      <c r="AZ42728" s="80"/>
      <c r="BA42728" s="80"/>
      <c r="BB42728" s="80"/>
    </row>
    <row r="42729" spans="9:54" x14ac:dyDescent="0.25">
      <c r="I42729" s="80"/>
      <c r="AX42729" s="80"/>
      <c r="AY42729" s="80"/>
      <c r="AZ42729" s="80"/>
      <c r="BA42729" s="80"/>
      <c r="BB42729" s="80"/>
    </row>
    <row r="42730" spans="9:54" x14ac:dyDescent="0.25">
      <c r="I42730" s="80"/>
      <c r="AX42730" s="80"/>
      <c r="AY42730" s="80"/>
      <c r="AZ42730" s="80"/>
      <c r="BA42730" s="80"/>
      <c r="BB42730" s="80"/>
    </row>
    <row r="42731" spans="9:54" x14ac:dyDescent="0.25">
      <c r="I42731" s="80"/>
      <c r="AX42731" s="80"/>
      <c r="AY42731" s="80"/>
      <c r="AZ42731" s="80"/>
      <c r="BA42731" s="80"/>
      <c r="BB42731" s="80"/>
    </row>
    <row r="42732" spans="9:54" x14ac:dyDescent="0.25">
      <c r="I42732" s="80"/>
      <c r="AX42732" s="80"/>
      <c r="AY42732" s="80"/>
      <c r="AZ42732" s="80"/>
      <c r="BA42732" s="80"/>
      <c r="BB42732" s="80"/>
    </row>
    <row r="42733" spans="9:54" x14ac:dyDescent="0.25">
      <c r="I42733" s="80"/>
      <c r="AX42733" s="80"/>
      <c r="AY42733" s="80"/>
      <c r="AZ42733" s="80"/>
      <c r="BA42733" s="80"/>
      <c r="BB42733" s="80"/>
    </row>
    <row r="42734" spans="9:54" x14ac:dyDescent="0.25">
      <c r="I42734" s="80"/>
      <c r="AX42734" s="80"/>
      <c r="AY42734" s="80"/>
      <c r="AZ42734" s="80"/>
      <c r="BA42734" s="80"/>
      <c r="BB42734" s="80"/>
    </row>
    <row r="42735" spans="9:54" x14ac:dyDescent="0.25">
      <c r="I42735" s="80"/>
      <c r="AX42735" s="80"/>
      <c r="AY42735" s="80"/>
      <c r="AZ42735" s="80"/>
      <c r="BA42735" s="80"/>
      <c r="BB42735" s="80"/>
    </row>
    <row r="42736" spans="9:54" x14ac:dyDescent="0.25">
      <c r="I42736" s="80"/>
      <c r="AX42736" s="80"/>
      <c r="AY42736" s="80"/>
      <c r="AZ42736" s="80"/>
      <c r="BA42736" s="80"/>
      <c r="BB42736" s="80"/>
    </row>
    <row r="42737" spans="9:54" x14ac:dyDescent="0.25">
      <c r="I42737" s="80"/>
      <c r="AX42737" s="80"/>
      <c r="AY42737" s="80"/>
      <c r="AZ42737" s="80"/>
      <c r="BA42737" s="80"/>
      <c r="BB42737" s="80"/>
    </row>
    <row r="42738" spans="9:54" x14ac:dyDescent="0.25">
      <c r="I42738" s="80"/>
      <c r="AX42738" s="80"/>
      <c r="AY42738" s="80"/>
      <c r="AZ42738" s="80"/>
      <c r="BA42738" s="80"/>
      <c r="BB42738" s="80"/>
    </row>
    <row r="42739" spans="9:54" x14ac:dyDescent="0.25">
      <c r="I42739" s="80"/>
      <c r="AX42739" s="80"/>
      <c r="AY42739" s="80"/>
      <c r="AZ42739" s="80"/>
      <c r="BA42739" s="80"/>
      <c r="BB42739" s="80"/>
    </row>
    <row r="42740" spans="9:54" x14ac:dyDescent="0.25">
      <c r="I42740" s="80"/>
      <c r="AX42740" s="80"/>
      <c r="AY42740" s="80"/>
      <c r="AZ42740" s="80"/>
      <c r="BA42740" s="80"/>
      <c r="BB42740" s="80"/>
    </row>
    <row r="42741" spans="9:54" x14ac:dyDescent="0.25">
      <c r="I42741" s="80"/>
      <c r="AX42741" s="80"/>
      <c r="AY42741" s="80"/>
      <c r="AZ42741" s="80"/>
      <c r="BA42741" s="80"/>
      <c r="BB42741" s="80"/>
    </row>
    <row r="42742" spans="9:54" x14ac:dyDescent="0.25">
      <c r="I42742" s="80"/>
      <c r="AX42742" s="80"/>
      <c r="AY42742" s="80"/>
      <c r="AZ42742" s="80"/>
      <c r="BA42742" s="80"/>
      <c r="BB42742" s="80"/>
    </row>
    <row r="42743" spans="9:54" x14ac:dyDescent="0.25">
      <c r="I42743" s="80"/>
      <c r="AX42743" s="80"/>
      <c r="AY42743" s="80"/>
      <c r="AZ42743" s="80"/>
      <c r="BA42743" s="80"/>
      <c r="BB42743" s="80"/>
    </row>
    <row r="42744" spans="9:54" x14ac:dyDescent="0.25">
      <c r="I42744" s="80"/>
      <c r="AX42744" s="80"/>
      <c r="AY42744" s="80"/>
      <c r="AZ42744" s="80"/>
      <c r="BA42744" s="80"/>
      <c r="BB42744" s="80"/>
    </row>
    <row r="42745" spans="9:54" x14ac:dyDescent="0.25">
      <c r="I42745" s="80"/>
      <c r="AX42745" s="80"/>
      <c r="AY42745" s="80"/>
      <c r="AZ42745" s="80"/>
      <c r="BA42745" s="80"/>
      <c r="BB42745" s="80"/>
    </row>
    <row r="42746" spans="9:54" x14ac:dyDescent="0.25">
      <c r="I42746" s="80"/>
      <c r="AX42746" s="80"/>
      <c r="AY42746" s="80"/>
      <c r="AZ42746" s="80"/>
      <c r="BA42746" s="80"/>
      <c r="BB42746" s="80"/>
    </row>
    <row r="42747" spans="9:54" x14ac:dyDescent="0.25">
      <c r="I42747" s="80"/>
      <c r="AX42747" s="80"/>
      <c r="AY42747" s="80"/>
      <c r="AZ42747" s="80"/>
      <c r="BA42747" s="80"/>
      <c r="BB42747" s="80"/>
    </row>
    <row r="42748" spans="9:54" x14ac:dyDescent="0.25">
      <c r="I42748" s="80"/>
      <c r="AX42748" s="80"/>
      <c r="AY42748" s="80"/>
      <c r="AZ42748" s="80"/>
      <c r="BA42748" s="80"/>
      <c r="BB42748" s="80"/>
    </row>
    <row r="42749" spans="9:54" x14ac:dyDescent="0.25">
      <c r="I42749" s="80"/>
      <c r="AX42749" s="80"/>
      <c r="AY42749" s="80"/>
      <c r="AZ42749" s="80"/>
      <c r="BA42749" s="80"/>
      <c r="BB42749" s="80"/>
    </row>
    <row r="42750" spans="9:54" x14ac:dyDescent="0.25">
      <c r="I42750" s="80"/>
      <c r="AX42750" s="80"/>
      <c r="AY42750" s="80"/>
      <c r="AZ42750" s="80"/>
      <c r="BA42750" s="80"/>
      <c r="BB42750" s="80"/>
    </row>
    <row r="42751" spans="9:54" x14ac:dyDescent="0.25">
      <c r="I42751" s="80"/>
      <c r="AX42751" s="80"/>
      <c r="AY42751" s="80"/>
      <c r="AZ42751" s="80"/>
      <c r="BA42751" s="80"/>
      <c r="BB42751" s="80"/>
    </row>
    <row r="42752" spans="9:54" x14ac:dyDescent="0.25">
      <c r="I42752" s="80"/>
      <c r="AX42752" s="80"/>
      <c r="AY42752" s="80"/>
      <c r="AZ42752" s="80"/>
      <c r="BA42752" s="80"/>
      <c r="BB42752" s="80"/>
    </row>
    <row r="42753" spans="9:54" x14ac:dyDescent="0.25">
      <c r="I42753" s="80"/>
      <c r="AX42753" s="80"/>
      <c r="AY42753" s="80"/>
      <c r="AZ42753" s="80"/>
      <c r="BA42753" s="80"/>
      <c r="BB42753" s="80"/>
    </row>
    <row r="42754" spans="9:54" x14ac:dyDescent="0.25">
      <c r="I42754" s="80"/>
      <c r="AX42754" s="80"/>
      <c r="AY42754" s="80"/>
      <c r="AZ42754" s="80"/>
      <c r="BA42754" s="80"/>
      <c r="BB42754" s="80"/>
    </row>
    <row r="42755" spans="9:54" x14ac:dyDescent="0.25">
      <c r="I42755" s="80"/>
      <c r="AX42755" s="80"/>
      <c r="AY42755" s="80"/>
      <c r="AZ42755" s="80"/>
      <c r="BA42755" s="80"/>
      <c r="BB42755" s="80"/>
    </row>
    <row r="42756" spans="9:54" x14ac:dyDescent="0.25">
      <c r="I42756" s="80"/>
      <c r="AX42756" s="80"/>
      <c r="AY42756" s="80"/>
      <c r="AZ42756" s="80"/>
      <c r="BA42756" s="80"/>
      <c r="BB42756" s="80"/>
    </row>
    <row r="42757" spans="9:54" x14ac:dyDescent="0.25">
      <c r="I42757" s="80"/>
      <c r="AX42757" s="80"/>
      <c r="AY42757" s="80"/>
      <c r="AZ42757" s="80"/>
      <c r="BA42757" s="80"/>
      <c r="BB42757" s="80"/>
    </row>
    <row r="42758" spans="9:54" x14ac:dyDescent="0.25">
      <c r="I42758" s="80"/>
      <c r="AX42758" s="80"/>
      <c r="AY42758" s="80"/>
      <c r="AZ42758" s="80"/>
      <c r="BA42758" s="80"/>
      <c r="BB42758" s="80"/>
    </row>
    <row r="42759" spans="9:54" x14ac:dyDescent="0.25">
      <c r="I42759" s="80"/>
      <c r="AX42759" s="80"/>
      <c r="AY42759" s="80"/>
      <c r="AZ42759" s="80"/>
      <c r="BA42759" s="80"/>
      <c r="BB42759" s="80"/>
    </row>
    <row r="42760" spans="9:54" x14ac:dyDescent="0.25">
      <c r="I42760" s="80"/>
      <c r="AX42760" s="80"/>
      <c r="AY42760" s="80"/>
      <c r="AZ42760" s="80"/>
      <c r="BA42760" s="80"/>
      <c r="BB42760" s="80"/>
    </row>
    <row r="42761" spans="9:54" x14ac:dyDescent="0.25">
      <c r="I42761" s="80"/>
      <c r="AX42761" s="80"/>
      <c r="AY42761" s="80"/>
      <c r="AZ42761" s="80"/>
      <c r="BA42761" s="80"/>
      <c r="BB42761" s="80"/>
    </row>
    <row r="42762" spans="9:54" x14ac:dyDescent="0.25">
      <c r="I42762" s="80"/>
      <c r="AX42762" s="80"/>
      <c r="AY42762" s="80"/>
      <c r="AZ42762" s="80"/>
      <c r="BA42762" s="80"/>
      <c r="BB42762" s="80"/>
    </row>
    <row r="42763" spans="9:54" x14ac:dyDescent="0.25">
      <c r="I42763" s="80"/>
      <c r="AX42763" s="80"/>
      <c r="AY42763" s="80"/>
      <c r="AZ42763" s="80"/>
      <c r="BA42763" s="80"/>
      <c r="BB42763" s="80"/>
    </row>
    <row r="42764" spans="9:54" x14ac:dyDescent="0.25">
      <c r="I42764" s="80"/>
      <c r="AX42764" s="80"/>
      <c r="AY42764" s="80"/>
      <c r="AZ42764" s="80"/>
      <c r="BA42764" s="80"/>
      <c r="BB42764" s="80"/>
    </row>
    <row r="42765" spans="9:54" x14ac:dyDescent="0.25">
      <c r="I42765" s="80"/>
      <c r="AX42765" s="80"/>
      <c r="AY42765" s="80"/>
      <c r="AZ42765" s="80"/>
      <c r="BA42765" s="80"/>
      <c r="BB42765" s="80"/>
    </row>
    <row r="42766" spans="9:54" x14ac:dyDescent="0.25">
      <c r="I42766" s="80"/>
      <c r="AX42766" s="80"/>
      <c r="AY42766" s="80"/>
      <c r="AZ42766" s="80"/>
      <c r="BA42766" s="80"/>
      <c r="BB42766" s="80"/>
    </row>
    <row r="42767" spans="9:54" x14ac:dyDescent="0.25">
      <c r="I42767" s="80"/>
      <c r="AX42767" s="80"/>
      <c r="AY42767" s="80"/>
      <c r="AZ42767" s="80"/>
      <c r="BA42767" s="80"/>
      <c r="BB42767" s="80"/>
    </row>
    <row r="42768" spans="9:54" x14ac:dyDescent="0.25">
      <c r="I42768" s="80"/>
      <c r="AX42768" s="80"/>
      <c r="AY42768" s="80"/>
      <c r="AZ42768" s="80"/>
      <c r="BA42768" s="80"/>
      <c r="BB42768" s="80"/>
    </row>
    <row r="42769" spans="9:54" x14ac:dyDescent="0.25">
      <c r="I42769" s="80"/>
      <c r="AX42769" s="80"/>
      <c r="AY42769" s="80"/>
      <c r="AZ42769" s="80"/>
      <c r="BA42769" s="80"/>
      <c r="BB42769" s="80"/>
    </row>
    <row r="42770" spans="9:54" x14ac:dyDescent="0.25">
      <c r="I42770" s="80"/>
      <c r="AX42770" s="80"/>
      <c r="AY42770" s="80"/>
      <c r="AZ42770" s="80"/>
      <c r="BA42770" s="80"/>
      <c r="BB42770" s="80"/>
    </row>
    <row r="42771" spans="9:54" x14ac:dyDescent="0.25">
      <c r="I42771" s="80"/>
      <c r="AX42771" s="80"/>
      <c r="AY42771" s="80"/>
      <c r="AZ42771" s="80"/>
      <c r="BA42771" s="80"/>
      <c r="BB42771" s="80"/>
    </row>
    <row r="42772" spans="9:54" x14ac:dyDescent="0.25">
      <c r="I42772" s="80"/>
      <c r="AX42772" s="80"/>
      <c r="AY42772" s="80"/>
      <c r="AZ42772" s="80"/>
      <c r="BA42772" s="80"/>
      <c r="BB42772" s="80"/>
    </row>
    <row r="42773" spans="9:54" x14ac:dyDescent="0.25">
      <c r="I42773" s="80"/>
      <c r="AX42773" s="80"/>
      <c r="AY42773" s="80"/>
      <c r="AZ42773" s="80"/>
      <c r="BA42773" s="80"/>
      <c r="BB42773" s="80"/>
    </row>
    <row r="42774" spans="9:54" x14ac:dyDescent="0.25">
      <c r="I42774" s="80"/>
      <c r="AX42774" s="80"/>
      <c r="AY42774" s="80"/>
      <c r="AZ42774" s="80"/>
      <c r="BA42774" s="80"/>
      <c r="BB42774" s="80"/>
    </row>
    <row r="42775" spans="9:54" x14ac:dyDescent="0.25">
      <c r="I42775" s="80"/>
      <c r="AX42775" s="80"/>
      <c r="AY42775" s="80"/>
      <c r="AZ42775" s="80"/>
      <c r="BA42775" s="80"/>
      <c r="BB42775" s="80"/>
    </row>
    <row r="42776" spans="9:54" x14ac:dyDescent="0.25">
      <c r="I42776" s="80"/>
      <c r="AX42776" s="80"/>
      <c r="AY42776" s="80"/>
      <c r="AZ42776" s="80"/>
      <c r="BA42776" s="80"/>
      <c r="BB42776" s="80"/>
    </row>
    <row r="42777" spans="9:54" x14ac:dyDescent="0.25">
      <c r="I42777" s="80"/>
      <c r="AX42777" s="80"/>
      <c r="AY42777" s="80"/>
      <c r="AZ42777" s="80"/>
      <c r="BA42777" s="80"/>
      <c r="BB42777" s="80"/>
    </row>
    <row r="42778" spans="9:54" x14ac:dyDescent="0.25">
      <c r="I42778" s="80"/>
      <c r="AX42778" s="80"/>
      <c r="AY42778" s="80"/>
      <c r="AZ42778" s="80"/>
      <c r="BA42778" s="80"/>
      <c r="BB42778" s="80"/>
    </row>
    <row r="42779" spans="9:54" x14ac:dyDescent="0.25">
      <c r="I42779" s="80"/>
      <c r="AX42779" s="80"/>
      <c r="AY42779" s="80"/>
      <c r="AZ42779" s="80"/>
      <c r="BA42779" s="80"/>
      <c r="BB42779" s="80"/>
    </row>
    <row r="42780" spans="9:54" x14ac:dyDescent="0.25">
      <c r="I42780" s="80"/>
      <c r="AX42780" s="80"/>
      <c r="AY42780" s="80"/>
      <c r="AZ42780" s="80"/>
      <c r="BA42780" s="80"/>
      <c r="BB42780" s="80"/>
    </row>
    <row r="42781" spans="9:54" x14ac:dyDescent="0.25">
      <c r="I42781" s="80"/>
      <c r="AX42781" s="80"/>
      <c r="AY42781" s="80"/>
      <c r="AZ42781" s="80"/>
      <c r="BA42781" s="80"/>
      <c r="BB42781" s="80"/>
    </row>
    <row r="42782" spans="9:54" x14ac:dyDescent="0.25">
      <c r="I42782" s="80"/>
      <c r="AX42782" s="80"/>
      <c r="AY42782" s="80"/>
      <c r="AZ42782" s="80"/>
      <c r="BA42782" s="80"/>
      <c r="BB42782" s="80"/>
    </row>
    <row r="42783" spans="9:54" x14ac:dyDescent="0.25">
      <c r="I42783" s="80"/>
      <c r="AX42783" s="80"/>
      <c r="AY42783" s="80"/>
      <c r="AZ42783" s="80"/>
      <c r="BA42783" s="80"/>
      <c r="BB42783" s="80"/>
    </row>
    <row r="42784" spans="9:54" x14ac:dyDescent="0.25">
      <c r="I42784" s="80"/>
      <c r="AX42784" s="80"/>
      <c r="AY42784" s="80"/>
      <c r="AZ42784" s="80"/>
      <c r="BA42784" s="80"/>
      <c r="BB42784" s="80"/>
    </row>
    <row r="42785" spans="9:54" x14ac:dyDescent="0.25">
      <c r="I42785" s="80"/>
      <c r="AX42785" s="80"/>
      <c r="AY42785" s="80"/>
      <c r="AZ42785" s="80"/>
      <c r="BA42785" s="80"/>
      <c r="BB42785" s="80"/>
    </row>
    <row r="42786" spans="9:54" x14ac:dyDescent="0.25">
      <c r="I42786" s="80"/>
      <c r="AX42786" s="80"/>
      <c r="AY42786" s="80"/>
      <c r="AZ42786" s="80"/>
      <c r="BA42786" s="80"/>
      <c r="BB42786" s="80"/>
    </row>
    <row r="42787" spans="9:54" x14ac:dyDescent="0.25">
      <c r="I42787" s="80"/>
      <c r="AX42787" s="80"/>
      <c r="AY42787" s="80"/>
      <c r="AZ42787" s="80"/>
      <c r="BA42787" s="80"/>
      <c r="BB42787" s="80"/>
    </row>
    <row r="42788" spans="9:54" x14ac:dyDescent="0.25">
      <c r="I42788" s="80"/>
      <c r="AX42788" s="80"/>
      <c r="AY42788" s="80"/>
      <c r="AZ42788" s="80"/>
      <c r="BA42788" s="80"/>
      <c r="BB42788" s="80"/>
    </row>
    <row r="42789" spans="9:54" x14ac:dyDescent="0.25">
      <c r="I42789" s="80"/>
      <c r="AX42789" s="80"/>
      <c r="AY42789" s="80"/>
      <c r="AZ42789" s="80"/>
      <c r="BA42789" s="80"/>
      <c r="BB42789" s="80"/>
    </row>
    <row r="42790" spans="9:54" x14ac:dyDescent="0.25">
      <c r="I42790" s="80"/>
      <c r="AX42790" s="80"/>
      <c r="AY42790" s="80"/>
      <c r="AZ42790" s="80"/>
      <c r="BA42790" s="80"/>
      <c r="BB42790" s="80"/>
    </row>
    <row r="42791" spans="9:54" x14ac:dyDescent="0.25">
      <c r="I42791" s="80"/>
      <c r="AX42791" s="80"/>
      <c r="AY42791" s="80"/>
      <c r="AZ42791" s="80"/>
      <c r="BA42791" s="80"/>
      <c r="BB42791" s="80"/>
    </row>
    <row r="42792" spans="9:54" x14ac:dyDescent="0.25">
      <c r="I42792" s="80"/>
      <c r="AX42792" s="80"/>
      <c r="AY42792" s="80"/>
      <c r="AZ42792" s="80"/>
      <c r="BA42792" s="80"/>
      <c r="BB42792" s="80"/>
    </row>
    <row r="42793" spans="9:54" x14ac:dyDescent="0.25">
      <c r="I42793" s="80"/>
      <c r="AX42793" s="80"/>
      <c r="AY42793" s="80"/>
      <c r="AZ42793" s="80"/>
      <c r="BA42793" s="80"/>
      <c r="BB42793" s="80"/>
    </row>
    <row r="42794" spans="9:54" x14ac:dyDescent="0.25">
      <c r="I42794" s="80"/>
      <c r="AX42794" s="80"/>
      <c r="AY42794" s="80"/>
      <c r="AZ42794" s="80"/>
      <c r="BA42794" s="80"/>
      <c r="BB42794" s="80"/>
    </row>
    <row r="42795" spans="9:54" x14ac:dyDescent="0.25">
      <c r="I42795" s="80"/>
      <c r="AX42795" s="80"/>
      <c r="AY42795" s="80"/>
      <c r="AZ42795" s="80"/>
      <c r="BA42795" s="80"/>
      <c r="BB42795" s="80"/>
    </row>
    <row r="42796" spans="9:54" x14ac:dyDescent="0.25">
      <c r="I42796" s="80"/>
      <c r="AX42796" s="80"/>
      <c r="AY42796" s="80"/>
      <c r="AZ42796" s="80"/>
      <c r="BA42796" s="80"/>
      <c r="BB42796" s="80"/>
    </row>
    <row r="42797" spans="9:54" x14ac:dyDescent="0.25">
      <c r="I42797" s="80"/>
      <c r="AX42797" s="80"/>
      <c r="AY42797" s="80"/>
      <c r="AZ42797" s="80"/>
      <c r="BA42797" s="80"/>
      <c r="BB42797" s="80"/>
    </row>
    <row r="42798" spans="9:54" x14ac:dyDescent="0.25">
      <c r="I42798" s="80"/>
      <c r="AX42798" s="80"/>
      <c r="AY42798" s="80"/>
      <c r="AZ42798" s="80"/>
      <c r="BA42798" s="80"/>
      <c r="BB42798" s="80"/>
    </row>
    <row r="42799" spans="9:54" x14ac:dyDescent="0.25">
      <c r="I42799" s="80"/>
      <c r="AX42799" s="80"/>
      <c r="AY42799" s="80"/>
      <c r="AZ42799" s="80"/>
      <c r="BA42799" s="80"/>
      <c r="BB42799" s="80"/>
    </row>
    <row r="42800" spans="9:54" x14ac:dyDescent="0.25">
      <c r="I42800" s="80"/>
      <c r="AX42800" s="80"/>
      <c r="AY42800" s="80"/>
      <c r="AZ42800" s="80"/>
      <c r="BA42800" s="80"/>
      <c r="BB42800" s="80"/>
    </row>
    <row r="42801" spans="9:54" x14ac:dyDescent="0.25">
      <c r="I42801" s="80"/>
      <c r="AX42801" s="80"/>
      <c r="AY42801" s="80"/>
      <c r="AZ42801" s="80"/>
      <c r="BA42801" s="80"/>
      <c r="BB42801" s="80"/>
    </row>
    <row r="42802" spans="9:54" x14ac:dyDescent="0.25">
      <c r="I42802" s="80"/>
      <c r="AX42802" s="80"/>
      <c r="AY42802" s="80"/>
      <c r="AZ42802" s="80"/>
      <c r="BA42802" s="80"/>
      <c r="BB42802" s="80"/>
    </row>
    <row r="42803" spans="9:54" x14ac:dyDescent="0.25">
      <c r="I42803" s="80"/>
      <c r="AX42803" s="80"/>
      <c r="AY42803" s="80"/>
      <c r="AZ42803" s="80"/>
      <c r="BA42803" s="80"/>
      <c r="BB42803" s="80"/>
    </row>
    <row r="42804" spans="9:54" x14ac:dyDescent="0.25">
      <c r="I42804" s="80"/>
      <c r="AX42804" s="80"/>
      <c r="AY42804" s="80"/>
      <c r="AZ42804" s="80"/>
      <c r="BA42804" s="80"/>
      <c r="BB42804" s="80"/>
    </row>
    <row r="42805" spans="9:54" x14ac:dyDescent="0.25">
      <c r="I42805" s="80"/>
      <c r="AX42805" s="80"/>
      <c r="AY42805" s="80"/>
      <c r="AZ42805" s="80"/>
      <c r="BA42805" s="80"/>
      <c r="BB42805" s="80"/>
    </row>
    <row r="42806" spans="9:54" x14ac:dyDescent="0.25">
      <c r="I42806" s="80"/>
      <c r="AX42806" s="80"/>
      <c r="AY42806" s="80"/>
      <c r="AZ42806" s="80"/>
      <c r="BA42806" s="80"/>
      <c r="BB42806" s="80"/>
    </row>
    <row r="42807" spans="9:54" x14ac:dyDescent="0.25">
      <c r="I42807" s="80"/>
      <c r="AX42807" s="80"/>
      <c r="AY42807" s="80"/>
      <c r="AZ42807" s="80"/>
      <c r="BA42807" s="80"/>
      <c r="BB42807" s="80"/>
    </row>
    <row r="42808" spans="9:54" x14ac:dyDescent="0.25">
      <c r="I42808" s="80"/>
      <c r="AX42808" s="80"/>
      <c r="AY42808" s="80"/>
      <c r="AZ42808" s="80"/>
      <c r="BA42808" s="80"/>
      <c r="BB42808" s="80"/>
    </row>
    <row r="42809" spans="9:54" x14ac:dyDescent="0.25">
      <c r="I42809" s="80"/>
      <c r="AX42809" s="80"/>
      <c r="AY42809" s="80"/>
      <c r="AZ42809" s="80"/>
      <c r="BA42809" s="80"/>
      <c r="BB42809" s="80"/>
    </row>
    <row r="42810" spans="9:54" x14ac:dyDescent="0.25">
      <c r="I42810" s="80"/>
      <c r="AX42810" s="80"/>
      <c r="AY42810" s="80"/>
      <c r="AZ42810" s="80"/>
      <c r="BA42810" s="80"/>
      <c r="BB42810" s="80"/>
    </row>
    <row r="42811" spans="9:54" x14ac:dyDescent="0.25">
      <c r="I42811" s="80"/>
      <c r="AX42811" s="80"/>
      <c r="AY42811" s="80"/>
      <c r="AZ42811" s="80"/>
      <c r="BA42811" s="80"/>
      <c r="BB42811" s="80"/>
    </row>
    <row r="42812" spans="9:54" x14ac:dyDescent="0.25">
      <c r="I42812" s="80"/>
      <c r="AX42812" s="80"/>
      <c r="AY42812" s="80"/>
      <c r="AZ42812" s="80"/>
      <c r="BA42812" s="80"/>
      <c r="BB42812" s="80"/>
    </row>
    <row r="42813" spans="9:54" x14ac:dyDescent="0.25">
      <c r="I42813" s="80"/>
      <c r="AX42813" s="80"/>
      <c r="AY42813" s="80"/>
      <c r="AZ42813" s="80"/>
      <c r="BA42813" s="80"/>
      <c r="BB42813" s="80"/>
    </row>
    <row r="42814" spans="9:54" x14ac:dyDescent="0.25">
      <c r="I42814" s="80"/>
      <c r="AX42814" s="80"/>
      <c r="AY42814" s="80"/>
      <c r="AZ42814" s="80"/>
      <c r="BA42814" s="80"/>
      <c r="BB42814" s="80"/>
    </row>
    <row r="42815" spans="9:54" x14ac:dyDescent="0.25">
      <c r="I42815" s="80"/>
      <c r="AX42815" s="80"/>
      <c r="AY42815" s="80"/>
      <c r="AZ42815" s="80"/>
      <c r="BA42815" s="80"/>
      <c r="BB42815" s="80"/>
    </row>
    <row r="42816" spans="9:54" x14ac:dyDescent="0.25">
      <c r="I42816" s="80"/>
      <c r="AX42816" s="80"/>
      <c r="AY42816" s="80"/>
      <c r="AZ42816" s="80"/>
      <c r="BA42816" s="80"/>
      <c r="BB42816" s="80"/>
    </row>
    <row r="42817" spans="9:54" x14ac:dyDescent="0.25">
      <c r="I42817" s="80"/>
      <c r="AX42817" s="80"/>
      <c r="AY42817" s="80"/>
      <c r="AZ42817" s="80"/>
      <c r="BA42817" s="80"/>
      <c r="BB42817" s="80"/>
    </row>
    <row r="42818" spans="9:54" x14ac:dyDescent="0.25">
      <c r="I42818" s="80"/>
      <c r="AX42818" s="80"/>
      <c r="AY42818" s="80"/>
      <c r="AZ42818" s="80"/>
      <c r="BA42818" s="80"/>
      <c r="BB42818" s="80"/>
    </row>
    <row r="42819" spans="9:54" x14ac:dyDescent="0.25">
      <c r="I42819" s="80"/>
      <c r="AX42819" s="80"/>
      <c r="AY42819" s="80"/>
      <c r="AZ42819" s="80"/>
      <c r="BA42819" s="80"/>
      <c r="BB42819" s="80"/>
    </row>
    <row r="42820" spans="9:54" x14ac:dyDescent="0.25">
      <c r="I42820" s="80"/>
      <c r="AX42820" s="80"/>
      <c r="AY42820" s="80"/>
      <c r="AZ42820" s="80"/>
      <c r="BA42820" s="80"/>
      <c r="BB42820" s="80"/>
    </row>
    <row r="42821" spans="9:54" x14ac:dyDescent="0.25">
      <c r="I42821" s="80"/>
      <c r="AX42821" s="80"/>
      <c r="AY42821" s="80"/>
      <c r="AZ42821" s="80"/>
      <c r="BA42821" s="80"/>
      <c r="BB42821" s="80"/>
    </row>
    <row r="42822" spans="9:54" x14ac:dyDescent="0.25">
      <c r="I42822" s="80"/>
      <c r="AX42822" s="80"/>
      <c r="AY42822" s="80"/>
      <c r="AZ42822" s="80"/>
      <c r="BA42822" s="80"/>
      <c r="BB42822" s="80"/>
    </row>
    <row r="42823" spans="9:54" x14ac:dyDescent="0.25">
      <c r="I42823" s="80"/>
      <c r="AX42823" s="80"/>
      <c r="AY42823" s="80"/>
      <c r="AZ42823" s="80"/>
      <c r="BA42823" s="80"/>
      <c r="BB42823" s="80"/>
    </row>
    <row r="42824" spans="9:54" x14ac:dyDescent="0.25">
      <c r="I42824" s="80"/>
      <c r="AX42824" s="80"/>
      <c r="AY42824" s="80"/>
      <c r="AZ42824" s="80"/>
      <c r="BA42824" s="80"/>
      <c r="BB42824" s="80"/>
    </row>
    <row r="42825" spans="9:54" x14ac:dyDescent="0.25">
      <c r="I42825" s="80"/>
      <c r="AX42825" s="80"/>
      <c r="AY42825" s="80"/>
      <c r="AZ42825" s="80"/>
      <c r="BA42825" s="80"/>
      <c r="BB42825" s="80"/>
    </row>
    <row r="42826" spans="9:54" x14ac:dyDescent="0.25">
      <c r="I42826" s="80"/>
      <c r="AX42826" s="80"/>
      <c r="AY42826" s="80"/>
      <c r="AZ42826" s="80"/>
      <c r="BA42826" s="80"/>
      <c r="BB42826" s="80"/>
    </row>
    <row r="42827" spans="9:54" x14ac:dyDescent="0.25">
      <c r="I42827" s="80"/>
      <c r="AX42827" s="80"/>
      <c r="AY42827" s="80"/>
      <c r="AZ42827" s="80"/>
      <c r="BA42827" s="80"/>
      <c r="BB42827" s="80"/>
    </row>
    <row r="42828" spans="9:54" x14ac:dyDescent="0.25">
      <c r="I42828" s="80"/>
      <c r="AX42828" s="80"/>
      <c r="AY42828" s="80"/>
      <c r="AZ42828" s="80"/>
      <c r="BA42828" s="80"/>
      <c r="BB42828" s="80"/>
    </row>
    <row r="42829" spans="9:54" x14ac:dyDescent="0.25">
      <c r="I42829" s="80"/>
      <c r="AX42829" s="80"/>
      <c r="AY42829" s="80"/>
      <c r="AZ42829" s="80"/>
      <c r="BA42829" s="80"/>
      <c r="BB42829" s="80"/>
    </row>
    <row r="42830" spans="9:54" x14ac:dyDescent="0.25">
      <c r="I42830" s="80"/>
      <c r="AX42830" s="80"/>
      <c r="AY42830" s="80"/>
      <c r="AZ42830" s="80"/>
      <c r="BA42830" s="80"/>
      <c r="BB42830" s="80"/>
    </row>
    <row r="42831" spans="9:54" x14ac:dyDescent="0.25">
      <c r="I42831" s="80"/>
      <c r="AX42831" s="80"/>
      <c r="AY42831" s="80"/>
      <c r="AZ42831" s="80"/>
      <c r="BA42831" s="80"/>
      <c r="BB42831" s="80"/>
    </row>
    <row r="42832" spans="9:54" x14ac:dyDescent="0.25">
      <c r="I42832" s="80"/>
      <c r="AX42832" s="80"/>
      <c r="AY42832" s="80"/>
      <c r="AZ42832" s="80"/>
      <c r="BA42832" s="80"/>
      <c r="BB42832" s="80"/>
    </row>
    <row r="42833" spans="9:54" x14ac:dyDescent="0.25">
      <c r="I42833" s="80"/>
      <c r="AX42833" s="80"/>
      <c r="AY42833" s="80"/>
      <c r="AZ42833" s="80"/>
      <c r="BA42833" s="80"/>
      <c r="BB42833" s="80"/>
    </row>
    <row r="42834" spans="9:54" x14ac:dyDescent="0.25">
      <c r="I42834" s="80"/>
      <c r="AX42834" s="80"/>
      <c r="AY42834" s="80"/>
      <c r="AZ42834" s="80"/>
      <c r="BA42834" s="80"/>
      <c r="BB42834" s="80"/>
    </row>
    <row r="42835" spans="9:54" x14ac:dyDescent="0.25">
      <c r="I42835" s="80"/>
      <c r="AX42835" s="80"/>
      <c r="AY42835" s="80"/>
      <c r="AZ42835" s="80"/>
      <c r="BA42835" s="80"/>
      <c r="BB42835" s="80"/>
    </row>
    <row r="42836" spans="9:54" x14ac:dyDescent="0.25">
      <c r="I42836" s="80"/>
      <c r="AX42836" s="80"/>
      <c r="AY42836" s="80"/>
      <c r="AZ42836" s="80"/>
      <c r="BA42836" s="80"/>
      <c r="BB42836" s="80"/>
    </row>
    <row r="42837" spans="9:54" x14ac:dyDescent="0.25">
      <c r="I42837" s="80"/>
      <c r="AX42837" s="80"/>
      <c r="AY42837" s="80"/>
      <c r="AZ42837" s="80"/>
      <c r="BA42837" s="80"/>
      <c r="BB42837" s="80"/>
    </row>
    <row r="42838" spans="9:54" x14ac:dyDescent="0.25">
      <c r="I42838" s="80"/>
      <c r="AX42838" s="80"/>
      <c r="AY42838" s="80"/>
      <c r="AZ42838" s="80"/>
      <c r="BA42838" s="80"/>
      <c r="BB42838" s="80"/>
    </row>
    <row r="42839" spans="9:54" x14ac:dyDescent="0.25">
      <c r="I42839" s="80"/>
      <c r="AX42839" s="80"/>
      <c r="AY42839" s="80"/>
      <c r="AZ42839" s="80"/>
      <c r="BA42839" s="80"/>
      <c r="BB42839" s="80"/>
    </row>
    <row r="42840" spans="9:54" x14ac:dyDescent="0.25">
      <c r="I42840" s="80"/>
      <c r="AX42840" s="80"/>
      <c r="AY42840" s="80"/>
      <c r="AZ42840" s="80"/>
      <c r="BA42840" s="80"/>
      <c r="BB42840" s="80"/>
    </row>
    <row r="42841" spans="9:54" x14ac:dyDescent="0.25">
      <c r="I42841" s="80"/>
      <c r="AX42841" s="80"/>
      <c r="AY42841" s="80"/>
      <c r="AZ42841" s="80"/>
      <c r="BA42841" s="80"/>
      <c r="BB42841" s="80"/>
    </row>
    <row r="42842" spans="9:54" x14ac:dyDescent="0.25">
      <c r="I42842" s="80"/>
      <c r="AX42842" s="80"/>
      <c r="AY42842" s="80"/>
      <c r="AZ42842" s="80"/>
      <c r="BA42842" s="80"/>
      <c r="BB42842" s="80"/>
    </row>
    <row r="42843" spans="9:54" x14ac:dyDescent="0.25">
      <c r="I42843" s="80"/>
      <c r="AX42843" s="80"/>
      <c r="AY42843" s="80"/>
      <c r="AZ42843" s="80"/>
      <c r="BA42843" s="80"/>
      <c r="BB42843" s="80"/>
    </row>
    <row r="42844" spans="9:54" x14ac:dyDescent="0.25">
      <c r="I42844" s="80"/>
      <c r="AX42844" s="80"/>
      <c r="AY42844" s="80"/>
      <c r="AZ42844" s="80"/>
      <c r="BA42844" s="80"/>
      <c r="BB42844" s="80"/>
    </row>
    <row r="42845" spans="9:54" x14ac:dyDescent="0.25">
      <c r="I42845" s="80"/>
      <c r="AX42845" s="80"/>
      <c r="AY42845" s="80"/>
      <c r="AZ42845" s="80"/>
      <c r="BA42845" s="80"/>
      <c r="BB42845" s="80"/>
    </row>
    <row r="42846" spans="9:54" x14ac:dyDescent="0.25">
      <c r="I42846" s="80"/>
      <c r="AX42846" s="80"/>
      <c r="AY42846" s="80"/>
      <c r="AZ42846" s="80"/>
      <c r="BA42846" s="80"/>
      <c r="BB42846" s="80"/>
    </row>
    <row r="42847" spans="9:54" x14ac:dyDescent="0.25">
      <c r="I42847" s="80"/>
      <c r="AX42847" s="80"/>
      <c r="AY42847" s="80"/>
      <c r="AZ42847" s="80"/>
      <c r="BA42847" s="80"/>
      <c r="BB42847" s="80"/>
    </row>
    <row r="42848" spans="9:54" x14ac:dyDescent="0.25">
      <c r="I42848" s="80"/>
      <c r="AX42848" s="80"/>
      <c r="AY42848" s="80"/>
      <c r="AZ42848" s="80"/>
      <c r="BA42848" s="80"/>
      <c r="BB42848" s="80"/>
    </row>
    <row r="42849" spans="9:54" x14ac:dyDescent="0.25">
      <c r="I42849" s="80"/>
      <c r="AX42849" s="80"/>
      <c r="AY42849" s="80"/>
      <c r="AZ42849" s="80"/>
      <c r="BA42849" s="80"/>
      <c r="BB42849" s="80"/>
    </row>
    <row r="42850" spans="9:54" x14ac:dyDescent="0.25">
      <c r="I42850" s="80"/>
      <c r="AX42850" s="80"/>
      <c r="AY42850" s="80"/>
      <c r="AZ42850" s="80"/>
      <c r="BA42850" s="80"/>
      <c r="BB42850" s="80"/>
    </row>
    <row r="42851" spans="9:54" x14ac:dyDescent="0.25">
      <c r="I42851" s="80"/>
      <c r="AX42851" s="80"/>
      <c r="AY42851" s="80"/>
      <c r="AZ42851" s="80"/>
      <c r="BA42851" s="80"/>
      <c r="BB42851" s="80"/>
    </row>
    <row r="42852" spans="9:54" x14ac:dyDescent="0.25">
      <c r="I42852" s="80"/>
      <c r="AX42852" s="80"/>
      <c r="AY42852" s="80"/>
      <c r="AZ42852" s="80"/>
      <c r="BA42852" s="80"/>
      <c r="BB42852" s="80"/>
    </row>
    <row r="42853" spans="9:54" x14ac:dyDescent="0.25">
      <c r="I42853" s="80"/>
      <c r="AX42853" s="80"/>
      <c r="AY42853" s="80"/>
      <c r="AZ42853" s="80"/>
      <c r="BA42853" s="80"/>
      <c r="BB42853" s="80"/>
    </row>
    <row r="42854" spans="9:54" x14ac:dyDescent="0.25">
      <c r="I42854" s="80"/>
      <c r="AX42854" s="80"/>
      <c r="AY42854" s="80"/>
      <c r="AZ42854" s="80"/>
      <c r="BA42854" s="80"/>
      <c r="BB42854" s="80"/>
    </row>
    <row r="42855" spans="9:54" x14ac:dyDescent="0.25">
      <c r="I42855" s="80"/>
      <c r="AX42855" s="80"/>
      <c r="AY42855" s="80"/>
      <c r="AZ42855" s="80"/>
      <c r="BA42855" s="80"/>
      <c r="BB42855" s="80"/>
    </row>
    <row r="42856" spans="9:54" x14ac:dyDescent="0.25">
      <c r="I42856" s="80"/>
      <c r="AX42856" s="80"/>
      <c r="AY42856" s="80"/>
      <c r="AZ42856" s="80"/>
      <c r="BA42856" s="80"/>
      <c r="BB42856" s="80"/>
    </row>
    <row r="42857" spans="9:54" x14ac:dyDescent="0.25">
      <c r="I42857" s="80"/>
      <c r="AX42857" s="80"/>
      <c r="AY42857" s="80"/>
      <c r="AZ42857" s="80"/>
      <c r="BA42857" s="80"/>
      <c r="BB42857" s="80"/>
    </row>
    <row r="42858" spans="9:54" x14ac:dyDescent="0.25">
      <c r="I42858" s="80"/>
      <c r="AX42858" s="80"/>
      <c r="AY42858" s="80"/>
      <c r="AZ42858" s="80"/>
      <c r="BA42858" s="80"/>
      <c r="BB42858" s="80"/>
    </row>
    <row r="42859" spans="9:54" x14ac:dyDescent="0.25">
      <c r="I42859" s="80"/>
      <c r="AX42859" s="80"/>
      <c r="AY42859" s="80"/>
      <c r="AZ42859" s="80"/>
      <c r="BA42859" s="80"/>
      <c r="BB42859" s="80"/>
    </row>
    <row r="42860" spans="9:54" x14ac:dyDescent="0.25">
      <c r="I42860" s="80"/>
      <c r="AX42860" s="80"/>
      <c r="AY42860" s="80"/>
      <c r="AZ42860" s="80"/>
      <c r="BA42860" s="80"/>
      <c r="BB42860" s="80"/>
    </row>
    <row r="42861" spans="9:54" x14ac:dyDescent="0.25">
      <c r="I42861" s="80"/>
      <c r="AX42861" s="80"/>
      <c r="AY42861" s="80"/>
      <c r="AZ42861" s="80"/>
      <c r="BA42861" s="80"/>
      <c r="BB42861" s="80"/>
    </row>
    <row r="42862" spans="9:54" x14ac:dyDescent="0.25">
      <c r="I42862" s="80"/>
      <c r="AX42862" s="80"/>
      <c r="AY42862" s="80"/>
      <c r="AZ42862" s="80"/>
      <c r="BA42862" s="80"/>
      <c r="BB42862" s="80"/>
    </row>
    <row r="42863" spans="9:54" x14ac:dyDescent="0.25">
      <c r="I42863" s="80"/>
      <c r="AX42863" s="80"/>
      <c r="AY42863" s="80"/>
      <c r="AZ42863" s="80"/>
      <c r="BA42863" s="80"/>
      <c r="BB42863" s="80"/>
    </row>
    <row r="42864" spans="9:54" x14ac:dyDescent="0.25">
      <c r="I42864" s="80"/>
      <c r="AX42864" s="80"/>
      <c r="AY42864" s="80"/>
      <c r="AZ42864" s="80"/>
      <c r="BA42864" s="80"/>
      <c r="BB42864" s="80"/>
    </row>
    <row r="42865" spans="9:54" x14ac:dyDescent="0.25">
      <c r="I42865" s="80"/>
      <c r="AX42865" s="80"/>
      <c r="AY42865" s="80"/>
      <c r="AZ42865" s="80"/>
      <c r="BA42865" s="80"/>
      <c r="BB42865" s="80"/>
    </row>
    <row r="42866" spans="9:54" x14ac:dyDescent="0.25">
      <c r="I42866" s="80"/>
      <c r="AX42866" s="80"/>
      <c r="AY42866" s="80"/>
      <c r="AZ42866" s="80"/>
      <c r="BA42866" s="80"/>
      <c r="BB42866" s="80"/>
    </row>
    <row r="42867" spans="9:54" x14ac:dyDescent="0.25">
      <c r="I42867" s="80"/>
      <c r="AX42867" s="80"/>
      <c r="AY42867" s="80"/>
      <c r="AZ42867" s="80"/>
      <c r="BA42867" s="80"/>
      <c r="BB42867" s="80"/>
    </row>
    <row r="42868" spans="9:54" x14ac:dyDescent="0.25">
      <c r="I42868" s="80"/>
      <c r="AX42868" s="80"/>
      <c r="AY42868" s="80"/>
      <c r="AZ42868" s="80"/>
      <c r="BA42868" s="80"/>
      <c r="BB42868" s="80"/>
    </row>
    <row r="42869" spans="9:54" x14ac:dyDescent="0.25">
      <c r="I42869" s="80"/>
      <c r="AX42869" s="80"/>
      <c r="AY42869" s="80"/>
      <c r="AZ42869" s="80"/>
      <c r="BA42869" s="80"/>
      <c r="BB42869" s="80"/>
    </row>
    <row r="42870" spans="9:54" x14ac:dyDescent="0.25">
      <c r="I42870" s="80"/>
      <c r="AX42870" s="80"/>
      <c r="AY42870" s="80"/>
      <c r="AZ42870" s="80"/>
      <c r="BA42870" s="80"/>
      <c r="BB42870" s="80"/>
    </row>
    <row r="42871" spans="9:54" x14ac:dyDescent="0.25">
      <c r="I42871" s="80"/>
      <c r="AX42871" s="80"/>
      <c r="AY42871" s="80"/>
      <c r="AZ42871" s="80"/>
      <c r="BA42871" s="80"/>
      <c r="BB42871" s="80"/>
    </row>
    <row r="42872" spans="9:54" x14ac:dyDescent="0.25">
      <c r="I42872" s="80"/>
      <c r="AX42872" s="80"/>
      <c r="AY42872" s="80"/>
      <c r="AZ42872" s="80"/>
      <c r="BA42872" s="80"/>
      <c r="BB42872" s="80"/>
    </row>
    <row r="42873" spans="9:54" x14ac:dyDescent="0.25">
      <c r="I42873" s="80"/>
      <c r="AX42873" s="80"/>
      <c r="AY42873" s="80"/>
      <c r="AZ42873" s="80"/>
      <c r="BA42873" s="80"/>
      <c r="BB42873" s="80"/>
    </row>
    <row r="42874" spans="9:54" x14ac:dyDescent="0.25">
      <c r="I42874" s="80"/>
      <c r="AX42874" s="80"/>
      <c r="AY42874" s="80"/>
      <c r="AZ42874" s="80"/>
      <c r="BA42874" s="80"/>
      <c r="BB42874" s="80"/>
    </row>
    <row r="42875" spans="9:54" x14ac:dyDescent="0.25">
      <c r="I42875" s="80"/>
      <c r="AX42875" s="80"/>
      <c r="AY42875" s="80"/>
      <c r="AZ42875" s="80"/>
      <c r="BA42875" s="80"/>
      <c r="BB42875" s="80"/>
    </row>
    <row r="42876" spans="9:54" x14ac:dyDescent="0.25">
      <c r="I42876" s="80"/>
      <c r="AX42876" s="80"/>
      <c r="AY42876" s="80"/>
      <c r="AZ42876" s="80"/>
      <c r="BA42876" s="80"/>
      <c r="BB42876" s="80"/>
    </row>
    <row r="42877" spans="9:54" x14ac:dyDescent="0.25">
      <c r="I42877" s="80"/>
      <c r="AX42877" s="80"/>
      <c r="AY42877" s="80"/>
      <c r="AZ42877" s="80"/>
      <c r="BA42877" s="80"/>
      <c r="BB42877" s="80"/>
    </row>
    <row r="42878" spans="9:54" x14ac:dyDescent="0.25">
      <c r="I42878" s="80"/>
      <c r="AX42878" s="80"/>
      <c r="AY42878" s="80"/>
      <c r="AZ42878" s="80"/>
      <c r="BA42878" s="80"/>
      <c r="BB42878" s="80"/>
    </row>
    <row r="42879" spans="9:54" x14ac:dyDescent="0.25">
      <c r="I42879" s="80"/>
      <c r="AX42879" s="80"/>
      <c r="AY42879" s="80"/>
      <c r="AZ42879" s="80"/>
      <c r="BA42879" s="80"/>
      <c r="BB42879" s="80"/>
    </row>
    <row r="42880" spans="9:54" x14ac:dyDescent="0.25">
      <c r="I42880" s="80"/>
      <c r="AX42880" s="80"/>
      <c r="AY42880" s="80"/>
      <c r="AZ42880" s="80"/>
      <c r="BA42880" s="80"/>
      <c r="BB42880" s="80"/>
    </row>
    <row r="42881" spans="9:54" x14ac:dyDescent="0.25">
      <c r="I42881" s="80"/>
      <c r="AX42881" s="80"/>
      <c r="AY42881" s="80"/>
      <c r="AZ42881" s="80"/>
      <c r="BA42881" s="80"/>
      <c r="BB42881" s="80"/>
    </row>
    <row r="42882" spans="9:54" x14ac:dyDescent="0.25">
      <c r="I42882" s="80"/>
      <c r="AX42882" s="80"/>
      <c r="AY42882" s="80"/>
      <c r="AZ42882" s="80"/>
      <c r="BA42882" s="80"/>
      <c r="BB42882" s="80"/>
    </row>
    <row r="42883" spans="9:54" x14ac:dyDescent="0.25">
      <c r="I42883" s="80"/>
      <c r="AX42883" s="80"/>
      <c r="AY42883" s="80"/>
      <c r="AZ42883" s="80"/>
      <c r="BA42883" s="80"/>
      <c r="BB42883" s="80"/>
    </row>
    <row r="42884" spans="9:54" x14ac:dyDescent="0.25">
      <c r="I42884" s="80"/>
      <c r="AX42884" s="80"/>
      <c r="AY42884" s="80"/>
      <c r="AZ42884" s="80"/>
      <c r="BA42884" s="80"/>
      <c r="BB42884" s="80"/>
    </row>
    <row r="42885" spans="9:54" x14ac:dyDescent="0.25">
      <c r="I42885" s="80"/>
      <c r="AX42885" s="80"/>
      <c r="AY42885" s="80"/>
      <c r="AZ42885" s="80"/>
      <c r="BA42885" s="80"/>
      <c r="BB42885" s="80"/>
    </row>
    <row r="42886" spans="9:54" x14ac:dyDescent="0.25">
      <c r="I42886" s="80"/>
      <c r="AX42886" s="80"/>
      <c r="AY42886" s="80"/>
      <c r="AZ42886" s="80"/>
      <c r="BA42886" s="80"/>
      <c r="BB42886" s="80"/>
    </row>
    <row r="42887" spans="9:54" x14ac:dyDescent="0.25">
      <c r="I42887" s="80"/>
      <c r="AX42887" s="80"/>
      <c r="AY42887" s="80"/>
      <c r="AZ42887" s="80"/>
      <c r="BA42887" s="80"/>
      <c r="BB42887" s="80"/>
    </row>
    <row r="42888" spans="9:54" x14ac:dyDescent="0.25">
      <c r="I42888" s="80"/>
      <c r="AX42888" s="80"/>
      <c r="AY42888" s="80"/>
      <c r="AZ42888" s="80"/>
      <c r="BA42888" s="80"/>
      <c r="BB42888" s="80"/>
    </row>
    <row r="42889" spans="9:54" x14ac:dyDescent="0.25">
      <c r="I42889" s="80"/>
      <c r="AX42889" s="80"/>
      <c r="AY42889" s="80"/>
      <c r="AZ42889" s="80"/>
      <c r="BA42889" s="80"/>
      <c r="BB42889" s="80"/>
    </row>
    <row r="42890" spans="9:54" x14ac:dyDescent="0.25">
      <c r="I42890" s="80"/>
      <c r="AX42890" s="80"/>
      <c r="AY42890" s="80"/>
      <c r="AZ42890" s="80"/>
      <c r="BA42890" s="80"/>
      <c r="BB42890" s="80"/>
    </row>
    <row r="42891" spans="9:54" x14ac:dyDescent="0.25">
      <c r="I42891" s="80"/>
      <c r="AX42891" s="80"/>
      <c r="AY42891" s="80"/>
      <c r="AZ42891" s="80"/>
      <c r="BA42891" s="80"/>
      <c r="BB42891" s="80"/>
    </row>
    <row r="42892" spans="9:54" x14ac:dyDescent="0.25">
      <c r="I42892" s="80"/>
      <c r="AX42892" s="80"/>
      <c r="AY42892" s="80"/>
      <c r="AZ42892" s="80"/>
      <c r="BA42892" s="80"/>
      <c r="BB42892" s="80"/>
    </row>
    <row r="42893" spans="9:54" x14ac:dyDescent="0.25">
      <c r="I42893" s="80"/>
      <c r="AX42893" s="80"/>
      <c r="AY42893" s="80"/>
      <c r="AZ42893" s="80"/>
      <c r="BA42893" s="80"/>
      <c r="BB42893" s="80"/>
    </row>
    <row r="42894" spans="9:54" x14ac:dyDescent="0.25">
      <c r="I42894" s="80"/>
      <c r="AX42894" s="80"/>
      <c r="AY42894" s="80"/>
      <c r="AZ42894" s="80"/>
      <c r="BA42894" s="80"/>
      <c r="BB42894" s="80"/>
    </row>
    <row r="42895" spans="9:54" x14ac:dyDescent="0.25">
      <c r="I42895" s="80"/>
      <c r="AX42895" s="80"/>
      <c r="AY42895" s="80"/>
      <c r="AZ42895" s="80"/>
      <c r="BA42895" s="80"/>
      <c r="BB42895" s="80"/>
    </row>
    <row r="42896" spans="9:54" x14ac:dyDescent="0.25">
      <c r="I42896" s="80"/>
      <c r="AX42896" s="80"/>
      <c r="AY42896" s="80"/>
      <c r="AZ42896" s="80"/>
      <c r="BA42896" s="80"/>
      <c r="BB42896" s="80"/>
    </row>
    <row r="42897" spans="9:54" x14ac:dyDescent="0.25">
      <c r="I42897" s="80"/>
      <c r="AX42897" s="80"/>
      <c r="AY42897" s="80"/>
      <c r="AZ42897" s="80"/>
      <c r="BA42897" s="80"/>
      <c r="BB42897" s="80"/>
    </row>
    <row r="42898" spans="9:54" x14ac:dyDescent="0.25">
      <c r="I42898" s="80"/>
      <c r="AX42898" s="80"/>
      <c r="AY42898" s="80"/>
      <c r="AZ42898" s="80"/>
      <c r="BA42898" s="80"/>
      <c r="BB42898" s="80"/>
    </row>
    <row r="42899" spans="9:54" x14ac:dyDescent="0.25">
      <c r="I42899" s="80"/>
      <c r="AX42899" s="80"/>
      <c r="AY42899" s="80"/>
      <c r="AZ42899" s="80"/>
      <c r="BA42899" s="80"/>
      <c r="BB42899" s="80"/>
    </row>
    <row r="42900" spans="9:54" x14ac:dyDescent="0.25">
      <c r="I42900" s="80"/>
      <c r="AX42900" s="80"/>
      <c r="AY42900" s="80"/>
      <c r="AZ42900" s="80"/>
      <c r="BA42900" s="80"/>
      <c r="BB42900" s="80"/>
    </row>
    <row r="42901" spans="9:54" x14ac:dyDescent="0.25">
      <c r="I42901" s="80"/>
      <c r="AX42901" s="80"/>
      <c r="AY42901" s="80"/>
      <c r="AZ42901" s="80"/>
      <c r="BA42901" s="80"/>
      <c r="BB42901" s="80"/>
    </row>
    <row r="42902" spans="9:54" x14ac:dyDescent="0.25">
      <c r="I42902" s="80"/>
      <c r="AX42902" s="80"/>
      <c r="AY42902" s="80"/>
      <c r="AZ42902" s="80"/>
      <c r="BA42902" s="80"/>
      <c r="BB42902" s="80"/>
    </row>
    <row r="42903" spans="9:54" x14ac:dyDescent="0.25">
      <c r="I42903" s="80"/>
      <c r="AX42903" s="80"/>
      <c r="AY42903" s="80"/>
      <c r="AZ42903" s="80"/>
      <c r="BA42903" s="80"/>
      <c r="BB42903" s="80"/>
    </row>
    <row r="42904" spans="9:54" x14ac:dyDescent="0.25">
      <c r="I42904" s="80"/>
      <c r="AX42904" s="80"/>
      <c r="AY42904" s="80"/>
      <c r="AZ42904" s="80"/>
      <c r="BA42904" s="80"/>
      <c r="BB42904" s="80"/>
    </row>
    <row r="42905" spans="9:54" x14ac:dyDescent="0.25">
      <c r="I42905" s="80"/>
      <c r="AX42905" s="80"/>
      <c r="AY42905" s="80"/>
      <c r="AZ42905" s="80"/>
      <c r="BA42905" s="80"/>
      <c r="BB42905" s="80"/>
    </row>
    <row r="42906" spans="9:54" x14ac:dyDescent="0.25">
      <c r="I42906" s="80"/>
      <c r="AX42906" s="80"/>
      <c r="AY42906" s="80"/>
      <c r="AZ42906" s="80"/>
      <c r="BA42906" s="80"/>
      <c r="BB42906" s="80"/>
    </row>
    <row r="42907" spans="9:54" x14ac:dyDescent="0.25">
      <c r="I42907" s="80"/>
      <c r="AX42907" s="80"/>
      <c r="AY42907" s="80"/>
      <c r="AZ42907" s="80"/>
      <c r="BA42907" s="80"/>
      <c r="BB42907" s="80"/>
    </row>
    <row r="42908" spans="9:54" x14ac:dyDescent="0.25">
      <c r="I42908" s="80"/>
      <c r="AX42908" s="80"/>
      <c r="AY42908" s="80"/>
      <c r="AZ42908" s="80"/>
      <c r="BA42908" s="80"/>
      <c r="BB42908" s="80"/>
    </row>
    <row r="42909" spans="9:54" x14ac:dyDescent="0.25">
      <c r="I42909" s="80"/>
      <c r="AX42909" s="80"/>
      <c r="AY42909" s="80"/>
      <c r="AZ42909" s="80"/>
      <c r="BA42909" s="80"/>
      <c r="BB42909" s="80"/>
    </row>
    <row r="42910" spans="9:54" x14ac:dyDescent="0.25">
      <c r="I42910" s="80"/>
      <c r="AX42910" s="80"/>
      <c r="AY42910" s="80"/>
      <c r="AZ42910" s="80"/>
      <c r="BA42910" s="80"/>
      <c r="BB42910" s="80"/>
    </row>
    <row r="42911" spans="9:54" x14ac:dyDescent="0.25">
      <c r="I42911" s="80"/>
      <c r="AX42911" s="80"/>
      <c r="AY42911" s="80"/>
      <c r="AZ42911" s="80"/>
      <c r="BA42911" s="80"/>
      <c r="BB42911" s="80"/>
    </row>
    <row r="42912" spans="9:54" x14ac:dyDescent="0.25">
      <c r="I42912" s="80"/>
      <c r="AX42912" s="80"/>
      <c r="AY42912" s="80"/>
      <c r="AZ42912" s="80"/>
      <c r="BA42912" s="80"/>
      <c r="BB42912" s="80"/>
    </row>
    <row r="42913" spans="9:54" x14ac:dyDescent="0.25">
      <c r="I42913" s="80"/>
      <c r="AX42913" s="80"/>
      <c r="AY42913" s="80"/>
      <c r="AZ42913" s="80"/>
      <c r="BA42913" s="80"/>
      <c r="BB42913" s="80"/>
    </row>
    <row r="42914" spans="9:54" x14ac:dyDescent="0.25">
      <c r="I42914" s="80"/>
      <c r="AX42914" s="80"/>
      <c r="AY42914" s="80"/>
      <c r="AZ42914" s="80"/>
      <c r="BA42914" s="80"/>
      <c r="BB42914" s="80"/>
    </row>
    <row r="42915" spans="9:54" x14ac:dyDescent="0.25">
      <c r="I42915" s="80"/>
      <c r="AX42915" s="80"/>
      <c r="AY42915" s="80"/>
      <c r="AZ42915" s="80"/>
      <c r="BA42915" s="80"/>
      <c r="BB42915" s="80"/>
    </row>
    <row r="42916" spans="9:54" x14ac:dyDescent="0.25">
      <c r="I42916" s="80"/>
      <c r="AX42916" s="80"/>
      <c r="AY42916" s="80"/>
      <c r="AZ42916" s="80"/>
      <c r="BA42916" s="80"/>
      <c r="BB42916" s="80"/>
    </row>
    <row r="42917" spans="9:54" x14ac:dyDescent="0.25">
      <c r="I42917" s="80"/>
      <c r="AX42917" s="80"/>
      <c r="AY42917" s="80"/>
      <c r="AZ42917" s="80"/>
      <c r="BA42917" s="80"/>
      <c r="BB42917" s="80"/>
    </row>
    <row r="42918" spans="9:54" x14ac:dyDescent="0.25">
      <c r="I42918" s="80"/>
      <c r="AX42918" s="80"/>
      <c r="AY42918" s="80"/>
      <c r="AZ42918" s="80"/>
      <c r="BA42918" s="80"/>
      <c r="BB42918" s="80"/>
    </row>
    <row r="42919" spans="9:54" x14ac:dyDescent="0.25">
      <c r="I42919" s="80"/>
      <c r="AX42919" s="80"/>
      <c r="AY42919" s="80"/>
      <c r="AZ42919" s="80"/>
      <c r="BA42919" s="80"/>
      <c r="BB42919" s="80"/>
    </row>
    <row r="42920" spans="9:54" x14ac:dyDescent="0.25">
      <c r="I42920" s="80"/>
      <c r="AX42920" s="80"/>
      <c r="AY42920" s="80"/>
      <c r="AZ42920" s="80"/>
      <c r="BA42920" s="80"/>
      <c r="BB42920" s="80"/>
    </row>
    <row r="42921" spans="9:54" x14ac:dyDescent="0.25">
      <c r="I42921" s="80"/>
      <c r="AX42921" s="80"/>
      <c r="AY42921" s="80"/>
      <c r="AZ42921" s="80"/>
      <c r="BA42921" s="80"/>
      <c r="BB42921" s="80"/>
    </row>
    <row r="42922" spans="9:54" x14ac:dyDescent="0.25">
      <c r="I42922" s="80"/>
      <c r="AX42922" s="80"/>
      <c r="AY42922" s="80"/>
      <c r="AZ42922" s="80"/>
      <c r="BA42922" s="80"/>
      <c r="BB42922" s="80"/>
    </row>
    <row r="42923" spans="9:54" x14ac:dyDescent="0.25">
      <c r="I42923" s="80"/>
      <c r="AX42923" s="80"/>
      <c r="AY42923" s="80"/>
      <c r="AZ42923" s="80"/>
      <c r="BA42923" s="80"/>
      <c r="BB42923" s="80"/>
    </row>
    <row r="42924" spans="9:54" x14ac:dyDescent="0.25">
      <c r="I42924" s="80"/>
      <c r="AX42924" s="80"/>
      <c r="AY42924" s="80"/>
      <c r="AZ42924" s="80"/>
      <c r="BA42924" s="80"/>
      <c r="BB42924" s="80"/>
    </row>
    <row r="42925" spans="9:54" x14ac:dyDescent="0.25">
      <c r="I42925" s="80"/>
      <c r="AX42925" s="80"/>
      <c r="AY42925" s="80"/>
      <c r="AZ42925" s="80"/>
      <c r="BA42925" s="80"/>
      <c r="BB42925" s="80"/>
    </row>
    <row r="42926" spans="9:54" x14ac:dyDescent="0.25">
      <c r="I42926" s="80"/>
      <c r="AX42926" s="80"/>
      <c r="AY42926" s="80"/>
      <c r="AZ42926" s="80"/>
      <c r="BA42926" s="80"/>
      <c r="BB42926" s="80"/>
    </row>
    <row r="42927" spans="9:54" x14ac:dyDescent="0.25">
      <c r="I42927" s="80"/>
      <c r="AX42927" s="80"/>
      <c r="AY42927" s="80"/>
      <c r="AZ42927" s="80"/>
      <c r="BA42927" s="80"/>
      <c r="BB42927" s="80"/>
    </row>
    <row r="42928" spans="9:54" x14ac:dyDescent="0.25">
      <c r="I42928" s="80"/>
      <c r="AX42928" s="80"/>
      <c r="AY42928" s="80"/>
      <c r="AZ42928" s="80"/>
      <c r="BA42928" s="80"/>
      <c r="BB42928" s="80"/>
    </row>
    <row r="42929" spans="9:54" x14ac:dyDescent="0.25">
      <c r="I42929" s="80"/>
      <c r="AX42929" s="80"/>
      <c r="AY42929" s="80"/>
      <c r="AZ42929" s="80"/>
      <c r="BA42929" s="80"/>
      <c r="BB42929" s="80"/>
    </row>
    <row r="42930" spans="9:54" x14ac:dyDescent="0.25">
      <c r="I42930" s="80"/>
      <c r="AX42930" s="80"/>
      <c r="AY42930" s="80"/>
      <c r="AZ42930" s="80"/>
      <c r="BA42930" s="80"/>
      <c r="BB42930" s="80"/>
    </row>
    <row r="42931" spans="9:54" x14ac:dyDescent="0.25">
      <c r="I42931" s="80"/>
      <c r="AX42931" s="80"/>
      <c r="AY42931" s="80"/>
      <c r="AZ42931" s="80"/>
      <c r="BA42931" s="80"/>
      <c r="BB42931" s="80"/>
    </row>
    <row r="42932" spans="9:54" x14ac:dyDescent="0.25">
      <c r="I42932" s="80"/>
      <c r="AX42932" s="80"/>
      <c r="AY42932" s="80"/>
      <c r="AZ42932" s="80"/>
      <c r="BA42932" s="80"/>
      <c r="BB42932" s="80"/>
    </row>
    <row r="42933" spans="9:54" x14ac:dyDescent="0.25">
      <c r="I42933" s="80"/>
      <c r="AX42933" s="80"/>
      <c r="AY42933" s="80"/>
      <c r="AZ42933" s="80"/>
      <c r="BA42933" s="80"/>
      <c r="BB42933" s="80"/>
    </row>
    <row r="42934" spans="9:54" x14ac:dyDescent="0.25">
      <c r="I42934" s="80"/>
      <c r="AX42934" s="80"/>
      <c r="AY42934" s="80"/>
      <c r="AZ42934" s="80"/>
      <c r="BA42934" s="80"/>
      <c r="BB42934" s="80"/>
    </row>
    <row r="42935" spans="9:54" x14ac:dyDescent="0.25">
      <c r="I42935" s="80"/>
      <c r="AX42935" s="80"/>
      <c r="AY42935" s="80"/>
      <c r="AZ42935" s="80"/>
      <c r="BA42935" s="80"/>
      <c r="BB42935" s="80"/>
    </row>
    <row r="42936" spans="9:54" x14ac:dyDescent="0.25">
      <c r="I42936" s="80"/>
      <c r="AX42936" s="80"/>
      <c r="AY42936" s="80"/>
      <c r="AZ42936" s="80"/>
      <c r="BA42936" s="80"/>
      <c r="BB42936" s="80"/>
    </row>
    <row r="42937" spans="9:54" x14ac:dyDescent="0.25">
      <c r="I42937" s="80"/>
      <c r="AX42937" s="80"/>
      <c r="AY42937" s="80"/>
      <c r="AZ42937" s="80"/>
      <c r="BA42937" s="80"/>
      <c r="BB42937" s="80"/>
    </row>
    <row r="42938" spans="9:54" x14ac:dyDescent="0.25">
      <c r="I42938" s="80"/>
      <c r="AX42938" s="80"/>
      <c r="AY42938" s="80"/>
      <c r="AZ42938" s="80"/>
      <c r="BA42938" s="80"/>
      <c r="BB42938" s="80"/>
    </row>
    <row r="42939" spans="9:54" x14ac:dyDescent="0.25">
      <c r="I42939" s="80"/>
      <c r="AX42939" s="80"/>
      <c r="AY42939" s="80"/>
      <c r="AZ42939" s="80"/>
      <c r="BA42939" s="80"/>
      <c r="BB42939" s="80"/>
    </row>
    <row r="42940" spans="9:54" x14ac:dyDescent="0.25">
      <c r="I42940" s="80"/>
      <c r="AX42940" s="80"/>
      <c r="AY42940" s="80"/>
      <c r="AZ42940" s="80"/>
      <c r="BA42940" s="80"/>
      <c r="BB42940" s="80"/>
    </row>
    <row r="42941" spans="9:54" x14ac:dyDescent="0.25">
      <c r="I42941" s="80"/>
      <c r="AX42941" s="80"/>
      <c r="AY42941" s="80"/>
      <c r="AZ42941" s="80"/>
      <c r="BA42941" s="80"/>
      <c r="BB42941" s="80"/>
    </row>
    <row r="42942" spans="9:54" x14ac:dyDescent="0.25">
      <c r="I42942" s="80"/>
      <c r="AX42942" s="80"/>
      <c r="AY42942" s="80"/>
      <c r="AZ42942" s="80"/>
      <c r="BA42942" s="80"/>
      <c r="BB42942" s="80"/>
    </row>
    <row r="42943" spans="9:54" x14ac:dyDescent="0.25">
      <c r="I42943" s="80"/>
      <c r="AX42943" s="80"/>
      <c r="AY42943" s="80"/>
      <c r="AZ42943" s="80"/>
      <c r="BA42943" s="80"/>
      <c r="BB42943" s="80"/>
    </row>
    <row r="42944" spans="9:54" x14ac:dyDescent="0.25">
      <c r="I42944" s="80"/>
      <c r="AX42944" s="80"/>
      <c r="AY42944" s="80"/>
      <c r="AZ42944" s="80"/>
      <c r="BA42944" s="80"/>
      <c r="BB42944" s="80"/>
    </row>
    <row r="42945" spans="9:54" x14ac:dyDescent="0.25">
      <c r="I42945" s="80"/>
      <c r="AX42945" s="80"/>
      <c r="AY42945" s="80"/>
      <c r="AZ42945" s="80"/>
      <c r="BA42945" s="80"/>
      <c r="BB42945" s="80"/>
    </row>
    <row r="42946" spans="9:54" x14ac:dyDescent="0.25">
      <c r="I42946" s="80"/>
      <c r="AX42946" s="80"/>
      <c r="AY42946" s="80"/>
      <c r="AZ42946" s="80"/>
      <c r="BA42946" s="80"/>
      <c r="BB42946" s="80"/>
    </row>
    <row r="42947" spans="9:54" x14ac:dyDescent="0.25">
      <c r="I42947" s="80"/>
      <c r="AX42947" s="80"/>
      <c r="AY42947" s="80"/>
      <c r="AZ42947" s="80"/>
      <c r="BA42947" s="80"/>
      <c r="BB42947" s="80"/>
    </row>
    <row r="42948" spans="9:54" x14ac:dyDescent="0.25">
      <c r="I42948" s="80"/>
      <c r="AX42948" s="80"/>
      <c r="AY42948" s="80"/>
      <c r="AZ42948" s="80"/>
      <c r="BA42948" s="80"/>
      <c r="BB42948" s="80"/>
    </row>
    <row r="42949" spans="9:54" x14ac:dyDescent="0.25">
      <c r="I42949" s="80"/>
      <c r="AX42949" s="80"/>
      <c r="AY42949" s="80"/>
      <c r="AZ42949" s="80"/>
      <c r="BA42949" s="80"/>
      <c r="BB42949" s="80"/>
    </row>
    <row r="42950" spans="9:54" x14ac:dyDescent="0.25">
      <c r="I42950" s="80"/>
      <c r="AX42950" s="80"/>
      <c r="AY42950" s="80"/>
      <c r="AZ42950" s="80"/>
      <c r="BA42950" s="80"/>
      <c r="BB42950" s="80"/>
    </row>
    <row r="42951" spans="9:54" x14ac:dyDescent="0.25">
      <c r="I42951" s="80"/>
      <c r="AX42951" s="80"/>
      <c r="AY42951" s="80"/>
      <c r="AZ42951" s="80"/>
      <c r="BA42951" s="80"/>
      <c r="BB42951" s="80"/>
    </row>
    <row r="42952" spans="9:54" x14ac:dyDescent="0.25">
      <c r="I42952" s="80"/>
      <c r="AX42952" s="80"/>
      <c r="AY42952" s="80"/>
      <c r="AZ42952" s="80"/>
      <c r="BA42952" s="80"/>
      <c r="BB42952" s="80"/>
    </row>
    <row r="42953" spans="9:54" x14ac:dyDescent="0.25">
      <c r="I42953" s="80"/>
      <c r="AX42953" s="80"/>
      <c r="AY42953" s="80"/>
      <c r="AZ42953" s="80"/>
      <c r="BA42953" s="80"/>
      <c r="BB42953" s="80"/>
    </row>
    <row r="42954" spans="9:54" x14ac:dyDescent="0.25">
      <c r="I42954" s="80"/>
      <c r="AX42954" s="80"/>
      <c r="AY42954" s="80"/>
      <c r="AZ42954" s="80"/>
      <c r="BA42954" s="80"/>
      <c r="BB42954" s="80"/>
    </row>
    <row r="42955" spans="9:54" x14ac:dyDescent="0.25">
      <c r="I42955" s="80"/>
      <c r="AX42955" s="80"/>
      <c r="AY42955" s="80"/>
      <c r="AZ42955" s="80"/>
      <c r="BA42955" s="80"/>
      <c r="BB42955" s="80"/>
    </row>
    <row r="42956" spans="9:54" x14ac:dyDescent="0.25">
      <c r="I42956" s="80"/>
      <c r="AX42956" s="80"/>
      <c r="AY42956" s="80"/>
      <c r="AZ42956" s="80"/>
      <c r="BA42956" s="80"/>
      <c r="BB42956" s="80"/>
    </row>
    <row r="42957" spans="9:54" x14ac:dyDescent="0.25">
      <c r="I42957" s="80"/>
      <c r="AX42957" s="80"/>
      <c r="AY42957" s="80"/>
      <c r="AZ42957" s="80"/>
      <c r="BA42957" s="80"/>
      <c r="BB42957" s="80"/>
    </row>
    <row r="42958" spans="9:54" x14ac:dyDescent="0.25">
      <c r="I42958" s="80"/>
      <c r="AX42958" s="80"/>
      <c r="AY42958" s="80"/>
      <c r="AZ42958" s="80"/>
      <c r="BA42958" s="80"/>
      <c r="BB42958" s="80"/>
    </row>
    <row r="42959" spans="9:54" x14ac:dyDescent="0.25">
      <c r="I42959" s="80"/>
      <c r="AX42959" s="80"/>
      <c r="AY42959" s="80"/>
      <c r="AZ42959" s="80"/>
      <c r="BA42959" s="80"/>
      <c r="BB42959" s="80"/>
    </row>
    <row r="42960" spans="9:54" x14ac:dyDescent="0.25">
      <c r="I42960" s="80"/>
      <c r="AX42960" s="80"/>
      <c r="AY42960" s="80"/>
      <c r="AZ42960" s="80"/>
      <c r="BA42960" s="80"/>
      <c r="BB42960" s="80"/>
    </row>
    <row r="42961" spans="9:54" x14ac:dyDescent="0.25">
      <c r="I42961" s="80"/>
      <c r="AX42961" s="80"/>
      <c r="AY42961" s="80"/>
      <c r="AZ42961" s="80"/>
      <c r="BA42961" s="80"/>
      <c r="BB42961" s="80"/>
    </row>
    <row r="42962" spans="9:54" x14ac:dyDescent="0.25">
      <c r="I42962" s="80"/>
      <c r="AX42962" s="80"/>
      <c r="AY42962" s="80"/>
      <c r="AZ42962" s="80"/>
      <c r="BA42962" s="80"/>
      <c r="BB42962" s="80"/>
    </row>
    <row r="42963" spans="9:54" x14ac:dyDescent="0.25">
      <c r="I42963" s="80"/>
      <c r="AX42963" s="80"/>
      <c r="AY42963" s="80"/>
      <c r="AZ42963" s="80"/>
      <c r="BA42963" s="80"/>
      <c r="BB42963" s="80"/>
    </row>
    <row r="42964" spans="9:54" x14ac:dyDescent="0.25">
      <c r="I42964" s="80"/>
      <c r="AX42964" s="80"/>
      <c r="AY42964" s="80"/>
      <c r="AZ42964" s="80"/>
      <c r="BA42964" s="80"/>
      <c r="BB42964" s="80"/>
    </row>
    <row r="42965" spans="9:54" x14ac:dyDescent="0.25">
      <c r="I42965" s="80"/>
      <c r="AX42965" s="80"/>
      <c r="AY42965" s="80"/>
      <c r="AZ42965" s="80"/>
      <c r="BA42965" s="80"/>
      <c r="BB42965" s="80"/>
    </row>
    <row r="42966" spans="9:54" x14ac:dyDescent="0.25">
      <c r="I42966" s="80"/>
      <c r="AX42966" s="80"/>
      <c r="AY42966" s="80"/>
      <c r="AZ42966" s="80"/>
      <c r="BA42966" s="80"/>
      <c r="BB42966" s="80"/>
    </row>
    <row r="42967" spans="9:54" x14ac:dyDescent="0.25">
      <c r="I42967" s="80"/>
      <c r="AX42967" s="80"/>
      <c r="AY42967" s="80"/>
      <c r="AZ42967" s="80"/>
      <c r="BA42967" s="80"/>
      <c r="BB42967" s="80"/>
    </row>
    <row r="42968" spans="9:54" x14ac:dyDescent="0.25">
      <c r="I42968" s="80"/>
      <c r="AX42968" s="80"/>
      <c r="AY42968" s="80"/>
      <c r="AZ42968" s="80"/>
      <c r="BA42968" s="80"/>
      <c r="BB42968" s="80"/>
    </row>
    <row r="42969" spans="9:54" x14ac:dyDescent="0.25">
      <c r="I42969" s="80"/>
      <c r="AX42969" s="80"/>
      <c r="AY42969" s="80"/>
      <c r="AZ42969" s="80"/>
      <c r="BA42969" s="80"/>
      <c r="BB42969" s="80"/>
    </row>
    <row r="42970" spans="9:54" x14ac:dyDescent="0.25">
      <c r="I42970" s="80"/>
      <c r="AX42970" s="80"/>
      <c r="AY42970" s="80"/>
      <c r="AZ42970" s="80"/>
      <c r="BA42970" s="80"/>
      <c r="BB42970" s="80"/>
    </row>
    <row r="42971" spans="9:54" x14ac:dyDescent="0.25">
      <c r="I42971" s="80"/>
      <c r="AX42971" s="80"/>
      <c r="AY42971" s="80"/>
      <c r="AZ42971" s="80"/>
      <c r="BA42971" s="80"/>
      <c r="BB42971" s="80"/>
    </row>
    <row r="42972" spans="9:54" x14ac:dyDescent="0.25">
      <c r="I42972" s="80"/>
      <c r="AX42972" s="80"/>
      <c r="AY42972" s="80"/>
      <c r="AZ42972" s="80"/>
      <c r="BA42972" s="80"/>
      <c r="BB42972" s="80"/>
    </row>
    <row r="42973" spans="9:54" x14ac:dyDescent="0.25">
      <c r="I42973" s="80"/>
      <c r="AX42973" s="80"/>
      <c r="AY42973" s="80"/>
      <c r="AZ42973" s="80"/>
      <c r="BA42973" s="80"/>
      <c r="BB42973" s="80"/>
    </row>
    <row r="42974" spans="9:54" x14ac:dyDescent="0.25">
      <c r="I42974" s="80"/>
      <c r="AX42974" s="80"/>
      <c r="AY42974" s="80"/>
      <c r="AZ42974" s="80"/>
      <c r="BA42974" s="80"/>
      <c r="BB42974" s="80"/>
    </row>
    <row r="42975" spans="9:54" x14ac:dyDescent="0.25">
      <c r="I42975" s="80"/>
      <c r="AX42975" s="80"/>
      <c r="AY42975" s="80"/>
      <c r="AZ42975" s="80"/>
      <c r="BA42975" s="80"/>
      <c r="BB42975" s="80"/>
    </row>
    <row r="42976" spans="9:54" x14ac:dyDescent="0.25">
      <c r="I42976" s="80"/>
      <c r="AX42976" s="80"/>
      <c r="AY42976" s="80"/>
      <c r="AZ42976" s="80"/>
      <c r="BA42976" s="80"/>
      <c r="BB42976" s="80"/>
    </row>
    <row r="42977" spans="9:54" x14ac:dyDescent="0.25">
      <c r="I42977" s="80"/>
      <c r="AX42977" s="80"/>
      <c r="AY42977" s="80"/>
      <c r="AZ42977" s="80"/>
      <c r="BA42977" s="80"/>
      <c r="BB42977" s="80"/>
    </row>
    <row r="42978" spans="9:54" x14ac:dyDescent="0.25">
      <c r="I42978" s="80"/>
      <c r="AX42978" s="80"/>
      <c r="AY42978" s="80"/>
      <c r="AZ42978" s="80"/>
      <c r="BA42978" s="80"/>
      <c r="BB42978" s="80"/>
    </row>
    <row r="42979" spans="9:54" x14ac:dyDescent="0.25">
      <c r="I42979" s="80"/>
      <c r="AX42979" s="80"/>
      <c r="AY42979" s="80"/>
      <c r="AZ42979" s="80"/>
      <c r="BA42979" s="80"/>
      <c r="BB42979" s="80"/>
    </row>
    <row r="42980" spans="9:54" x14ac:dyDescent="0.25">
      <c r="I42980" s="80"/>
      <c r="AX42980" s="80"/>
      <c r="AY42980" s="80"/>
      <c r="AZ42980" s="80"/>
      <c r="BA42980" s="80"/>
      <c r="BB42980" s="80"/>
    </row>
    <row r="42981" spans="9:54" x14ac:dyDescent="0.25">
      <c r="I42981" s="80"/>
      <c r="AX42981" s="80"/>
      <c r="AY42981" s="80"/>
      <c r="AZ42981" s="80"/>
      <c r="BA42981" s="80"/>
      <c r="BB42981" s="80"/>
    </row>
    <row r="42982" spans="9:54" x14ac:dyDescent="0.25">
      <c r="I42982" s="80"/>
      <c r="AX42982" s="80"/>
      <c r="AY42982" s="80"/>
      <c r="AZ42982" s="80"/>
      <c r="BA42982" s="80"/>
      <c r="BB42982" s="80"/>
    </row>
    <row r="42983" spans="9:54" x14ac:dyDescent="0.25">
      <c r="I42983" s="80"/>
      <c r="AX42983" s="80"/>
      <c r="AY42983" s="80"/>
      <c r="AZ42983" s="80"/>
      <c r="BA42983" s="80"/>
      <c r="BB42983" s="80"/>
    </row>
    <row r="42984" spans="9:54" x14ac:dyDescent="0.25">
      <c r="I42984" s="80"/>
      <c r="AX42984" s="80"/>
      <c r="AY42984" s="80"/>
      <c r="AZ42984" s="80"/>
      <c r="BA42984" s="80"/>
      <c r="BB42984" s="80"/>
    </row>
    <row r="42985" spans="9:54" x14ac:dyDescent="0.25">
      <c r="I42985" s="80"/>
      <c r="AX42985" s="80"/>
      <c r="AY42985" s="80"/>
      <c r="AZ42985" s="80"/>
      <c r="BA42985" s="80"/>
      <c r="BB42985" s="80"/>
    </row>
    <row r="42986" spans="9:54" x14ac:dyDescent="0.25">
      <c r="I42986" s="80"/>
      <c r="AX42986" s="80"/>
      <c r="AY42986" s="80"/>
      <c r="AZ42986" s="80"/>
      <c r="BA42986" s="80"/>
      <c r="BB42986" s="80"/>
    </row>
    <row r="42987" spans="9:54" x14ac:dyDescent="0.25">
      <c r="I42987" s="80"/>
      <c r="AX42987" s="80"/>
      <c r="AY42987" s="80"/>
      <c r="AZ42987" s="80"/>
      <c r="BA42987" s="80"/>
      <c r="BB42987" s="80"/>
    </row>
    <row r="42988" spans="9:54" x14ac:dyDescent="0.25">
      <c r="I42988" s="80"/>
      <c r="AX42988" s="80"/>
      <c r="AY42988" s="80"/>
      <c r="AZ42988" s="80"/>
      <c r="BA42988" s="80"/>
      <c r="BB42988" s="80"/>
    </row>
    <row r="42989" spans="9:54" x14ac:dyDescent="0.25">
      <c r="I42989" s="80"/>
      <c r="AX42989" s="80"/>
      <c r="AY42989" s="80"/>
      <c r="AZ42989" s="80"/>
      <c r="BA42989" s="80"/>
      <c r="BB42989" s="80"/>
    </row>
    <row r="42990" spans="9:54" x14ac:dyDescent="0.25">
      <c r="I42990" s="80"/>
      <c r="AX42990" s="80"/>
      <c r="AY42990" s="80"/>
      <c r="AZ42990" s="80"/>
      <c r="BA42990" s="80"/>
      <c r="BB42990" s="80"/>
    </row>
    <row r="42991" spans="9:54" x14ac:dyDescent="0.25">
      <c r="I42991" s="80"/>
      <c r="AX42991" s="80"/>
      <c r="AY42991" s="80"/>
      <c r="AZ42991" s="80"/>
      <c r="BA42991" s="80"/>
      <c r="BB42991" s="80"/>
    </row>
    <row r="42992" spans="9:54" x14ac:dyDescent="0.25">
      <c r="I42992" s="80"/>
      <c r="AX42992" s="80"/>
      <c r="AY42992" s="80"/>
      <c r="AZ42992" s="80"/>
      <c r="BA42992" s="80"/>
      <c r="BB42992" s="80"/>
    </row>
    <row r="42993" spans="9:54" x14ac:dyDescent="0.25">
      <c r="I42993" s="80"/>
      <c r="AX42993" s="80"/>
      <c r="AY42993" s="80"/>
      <c r="AZ42993" s="80"/>
      <c r="BA42993" s="80"/>
      <c r="BB42993" s="80"/>
    </row>
    <row r="42994" spans="9:54" x14ac:dyDescent="0.25">
      <c r="I42994" s="80"/>
      <c r="AX42994" s="80"/>
      <c r="AY42994" s="80"/>
      <c r="AZ42994" s="80"/>
      <c r="BA42994" s="80"/>
      <c r="BB42994" s="80"/>
    </row>
    <row r="42995" spans="9:54" x14ac:dyDescent="0.25">
      <c r="I42995" s="80"/>
      <c r="AX42995" s="80"/>
      <c r="AY42995" s="80"/>
      <c r="AZ42995" s="80"/>
      <c r="BA42995" s="80"/>
      <c r="BB42995" s="80"/>
    </row>
    <row r="42996" spans="9:54" x14ac:dyDescent="0.25">
      <c r="I42996" s="80"/>
      <c r="AX42996" s="80"/>
      <c r="AY42996" s="80"/>
      <c r="AZ42996" s="80"/>
      <c r="BA42996" s="80"/>
      <c r="BB42996" s="80"/>
    </row>
    <row r="42997" spans="9:54" x14ac:dyDescent="0.25">
      <c r="I42997" s="80"/>
      <c r="AX42997" s="80"/>
      <c r="AY42997" s="80"/>
      <c r="AZ42997" s="80"/>
      <c r="BA42997" s="80"/>
      <c r="BB42997" s="80"/>
    </row>
    <row r="42998" spans="9:54" x14ac:dyDescent="0.25">
      <c r="I42998" s="80"/>
      <c r="AX42998" s="80"/>
      <c r="AY42998" s="80"/>
      <c r="AZ42998" s="80"/>
      <c r="BA42998" s="80"/>
      <c r="BB42998" s="80"/>
    </row>
    <row r="42999" spans="9:54" x14ac:dyDescent="0.25">
      <c r="I42999" s="80"/>
      <c r="AX42999" s="80"/>
      <c r="AY42999" s="80"/>
      <c r="AZ42999" s="80"/>
      <c r="BA42999" s="80"/>
      <c r="BB42999" s="80"/>
    </row>
    <row r="43000" spans="9:54" x14ac:dyDescent="0.25">
      <c r="I43000" s="80"/>
      <c r="AX43000" s="80"/>
      <c r="AY43000" s="80"/>
      <c r="AZ43000" s="80"/>
      <c r="BA43000" s="80"/>
      <c r="BB43000" s="80"/>
    </row>
    <row r="43001" spans="9:54" x14ac:dyDescent="0.25">
      <c r="I43001" s="80"/>
      <c r="AX43001" s="80"/>
      <c r="AY43001" s="80"/>
      <c r="AZ43001" s="80"/>
      <c r="BA43001" s="80"/>
      <c r="BB43001" s="80"/>
    </row>
    <row r="43002" spans="9:54" x14ac:dyDescent="0.25">
      <c r="I43002" s="80"/>
      <c r="AX43002" s="80"/>
      <c r="AY43002" s="80"/>
      <c r="AZ43002" s="80"/>
      <c r="BA43002" s="80"/>
      <c r="BB43002" s="80"/>
    </row>
    <row r="43003" spans="9:54" x14ac:dyDescent="0.25">
      <c r="I43003" s="80"/>
      <c r="AX43003" s="80"/>
      <c r="AY43003" s="80"/>
      <c r="AZ43003" s="80"/>
      <c r="BA43003" s="80"/>
      <c r="BB43003" s="80"/>
    </row>
    <row r="43004" spans="9:54" x14ac:dyDescent="0.25">
      <c r="I43004" s="80"/>
      <c r="AX43004" s="80"/>
      <c r="AY43004" s="80"/>
      <c r="AZ43004" s="80"/>
      <c r="BA43004" s="80"/>
      <c r="BB43004" s="80"/>
    </row>
    <row r="43005" spans="9:54" x14ac:dyDescent="0.25">
      <c r="I43005" s="80"/>
      <c r="AX43005" s="80"/>
      <c r="AY43005" s="80"/>
      <c r="AZ43005" s="80"/>
      <c r="BA43005" s="80"/>
      <c r="BB43005" s="80"/>
    </row>
    <row r="43006" spans="9:54" x14ac:dyDescent="0.25">
      <c r="I43006" s="80"/>
      <c r="AX43006" s="80"/>
      <c r="AY43006" s="80"/>
      <c r="AZ43006" s="80"/>
      <c r="BA43006" s="80"/>
      <c r="BB43006" s="80"/>
    </row>
    <row r="43007" spans="9:54" x14ac:dyDescent="0.25">
      <c r="I43007" s="80"/>
      <c r="AX43007" s="80"/>
      <c r="AY43007" s="80"/>
      <c r="AZ43007" s="80"/>
      <c r="BA43007" s="80"/>
      <c r="BB43007" s="80"/>
    </row>
    <row r="43008" spans="9:54" x14ac:dyDescent="0.25">
      <c r="I43008" s="80"/>
      <c r="AX43008" s="80"/>
      <c r="AY43008" s="80"/>
      <c r="AZ43008" s="80"/>
      <c r="BA43008" s="80"/>
      <c r="BB43008" s="80"/>
    </row>
    <row r="43009" spans="9:54" x14ac:dyDescent="0.25">
      <c r="I43009" s="80"/>
      <c r="AX43009" s="80"/>
      <c r="AY43009" s="80"/>
      <c r="AZ43009" s="80"/>
      <c r="BA43009" s="80"/>
      <c r="BB43009" s="80"/>
    </row>
    <row r="43010" spans="9:54" x14ac:dyDescent="0.25">
      <c r="I43010" s="80"/>
      <c r="AX43010" s="80"/>
      <c r="AY43010" s="80"/>
      <c r="AZ43010" s="80"/>
      <c r="BA43010" s="80"/>
      <c r="BB43010" s="80"/>
    </row>
    <row r="43011" spans="9:54" x14ac:dyDescent="0.25">
      <c r="I43011" s="80"/>
      <c r="AX43011" s="80"/>
      <c r="AY43011" s="80"/>
      <c r="AZ43011" s="80"/>
      <c r="BA43011" s="80"/>
      <c r="BB43011" s="80"/>
    </row>
    <row r="43012" spans="9:54" x14ac:dyDescent="0.25">
      <c r="I43012" s="80"/>
      <c r="AX43012" s="80"/>
      <c r="AY43012" s="80"/>
      <c r="AZ43012" s="80"/>
      <c r="BA43012" s="80"/>
      <c r="BB43012" s="80"/>
    </row>
    <row r="43013" spans="9:54" x14ac:dyDescent="0.25">
      <c r="I43013" s="80"/>
      <c r="AX43013" s="80"/>
      <c r="AY43013" s="80"/>
      <c r="AZ43013" s="80"/>
      <c r="BA43013" s="80"/>
      <c r="BB43013" s="80"/>
    </row>
    <row r="43014" spans="9:54" x14ac:dyDescent="0.25">
      <c r="I43014" s="80"/>
      <c r="AX43014" s="80"/>
      <c r="AY43014" s="80"/>
      <c r="AZ43014" s="80"/>
      <c r="BA43014" s="80"/>
      <c r="BB43014" s="80"/>
    </row>
    <row r="43015" spans="9:54" x14ac:dyDescent="0.25">
      <c r="I43015" s="80"/>
      <c r="AX43015" s="80"/>
      <c r="AY43015" s="80"/>
      <c r="AZ43015" s="80"/>
      <c r="BA43015" s="80"/>
      <c r="BB43015" s="80"/>
    </row>
    <row r="43016" spans="9:54" x14ac:dyDescent="0.25">
      <c r="I43016" s="80"/>
      <c r="AX43016" s="80"/>
      <c r="AY43016" s="80"/>
      <c r="AZ43016" s="80"/>
      <c r="BA43016" s="80"/>
      <c r="BB43016" s="80"/>
    </row>
    <row r="43017" spans="9:54" x14ac:dyDescent="0.25">
      <c r="I43017" s="80"/>
      <c r="AX43017" s="80"/>
      <c r="AY43017" s="80"/>
      <c r="AZ43017" s="80"/>
      <c r="BA43017" s="80"/>
      <c r="BB43017" s="80"/>
    </row>
    <row r="43018" spans="9:54" x14ac:dyDescent="0.25">
      <c r="I43018" s="80"/>
      <c r="AX43018" s="80"/>
      <c r="AY43018" s="80"/>
      <c r="AZ43018" s="80"/>
      <c r="BA43018" s="80"/>
      <c r="BB43018" s="80"/>
    </row>
    <row r="43019" spans="9:54" x14ac:dyDescent="0.25">
      <c r="I43019" s="80"/>
      <c r="AX43019" s="80"/>
      <c r="AY43019" s="80"/>
      <c r="AZ43019" s="80"/>
      <c r="BA43019" s="80"/>
      <c r="BB43019" s="80"/>
    </row>
    <row r="43020" spans="9:54" x14ac:dyDescent="0.25">
      <c r="I43020" s="80"/>
      <c r="AX43020" s="80"/>
      <c r="AY43020" s="80"/>
      <c r="AZ43020" s="80"/>
      <c r="BA43020" s="80"/>
      <c r="BB43020" s="80"/>
    </row>
    <row r="43021" spans="9:54" x14ac:dyDescent="0.25">
      <c r="I43021" s="80"/>
      <c r="AX43021" s="80"/>
      <c r="AY43021" s="80"/>
      <c r="AZ43021" s="80"/>
      <c r="BA43021" s="80"/>
      <c r="BB43021" s="80"/>
    </row>
    <row r="43022" spans="9:54" x14ac:dyDescent="0.25">
      <c r="I43022" s="80"/>
      <c r="AX43022" s="80"/>
      <c r="AY43022" s="80"/>
      <c r="AZ43022" s="80"/>
      <c r="BA43022" s="80"/>
      <c r="BB43022" s="80"/>
    </row>
    <row r="43023" spans="9:54" x14ac:dyDescent="0.25">
      <c r="I43023" s="80"/>
      <c r="AX43023" s="80"/>
      <c r="AY43023" s="80"/>
      <c r="AZ43023" s="80"/>
      <c r="BA43023" s="80"/>
      <c r="BB43023" s="80"/>
    </row>
    <row r="43024" spans="9:54" x14ac:dyDescent="0.25">
      <c r="I43024" s="80"/>
      <c r="AX43024" s="80"/>
      <c r="AY43024" s="80"/>
      <c r="AZ43024" s="80"/>
      <c r="BA43024" s="80"/>
      <c r="BB43024" s="80"/>
    </row>
    <row r="43025" spans="9:54" x14ac:dyDescent="0.25">
      <c r="I43025" s="80"/>
      <c r="AX43025" s="80"/>
      <c r="AY43025" s="80"/>
      <c r="AZ43025" s="80"/>
      <c r="BA43025" s="80"/>
      <c r="BB43025" s="80"/>
    </row>
    <row r="43026" spans="9:54" x14ac:dyDescent="0.25">
      <c r="I43026" s="80"/>
      <c r="AX43026" s="80"/>
      <c r="AY43026" s="80"/>
      <c r="AZ43026" s="80"/>
      <c r="BA43026" s="80"/>
      <c r="BB43026" s="80"/>
    </row>
    <row r="43027" spans="9:54" x14ac:dyDescent="0.25">
      <c r="I43027" s="80"/>
      <c r="AX43027" s="80"/>
      <c r="AY43027" s="80"/>
      <c r="AZ43027" s="80"/>
      <c r="BA43027" s="80"/>
      <c r="BB43027" s="80"/>
    </row>
    <row r="43028" spans="9:54" x14ac:dyDescent="0.25">
      <c r="I43028" s="80"/>
      <c r="AX43028" s="80"/>
      <c r="AY43028" s="80"/>
      <c r="AZ43028" s="80"/>
      <c r="BA43028" s="80"/>
      <c r="BB43028" s="80"/>
    </row>
    <row r="43029" spans="9:54" x14ac:dyDescent="0.25">
      <c r="I43029" s="80"/>
      <c r="AX43029" s="80"/>
      <c r="AY43029" s="80"/>
      <c r="AZ43029" s="80"/>
      <c r="BA43029" s="80"/>
      <c r="BB43029" s="80"/>
    </row>
    <row r="43030" spans="9:54" x14ac:dyDescent="0.25">
      <c r="I43030" s="80"/>
      <c r="AX43030" s="80"/>
      <c r="AY43030" s="80"/>
      <c r="AZ43030" s="80"/>
      <c r="BA43030" s="80"/>
      <c r="BB43030" s="80"/>
    </row>
    <row r="43031" spans="9:54" x14ac:dyDescent="0.25">
      <c r="I43031" s="80"/>
      <c r="AX43031" s="80"/>
      <c r="AY43031" s="80"/>
      <c r="AZ43031" s="80"/>
      <c r="BA43031" s="80"/>
      <c r="BB43031" s="80"/>
    </row>
    <row r="43032" spans="9:54" x14ac:dyDescent="0.25">
      <c r="I43032" s="80"/>
      <c r="AX43032" s="80"/>
      <c r="AY43032" s="80"/>
      <c r="AZ43032" s="80"/>
      <c r="BA43032" s="80"/>
      <c r="BB43032" s="80"/>
    </row>
    <row r="43033" spans="9:54" x14ac:dyDescent="0.25">
      <c r="I43033" s="80"/>
      <c r="AX43033" s="80"/>
      <c r="AY43033" s="80"/>
      <c r="AZ43033" s="80"/>
      <c r="BA43033" s="80"/>
      <c r="BB43033" s="80"/>
    </row>
    <row r="43034" spans="9:54" x14ac:dyDescent="0.25">
      <c r="I43034" s="80"/>
      <c r="AX43034" s="80"/>
      <c r="AY43034" s="80"/>
      <c r="AZ43034" s="80"/>
      <c r="BA43034" s="80"/>
      <c r="BB43034" s="80"/>
    </row>
    <row r="43035" spans="9:54" x14ac:dyDescent="0.25">
      <c r="I43035" s="80"/>
      <c r="AX43035" s="80"/>
      <c r="AY43035" s="80"/>
      <c r="AZ43035" s="80"/>
      <c r="BA43035" s="80"/>
      <c r="BB43035" s="80"/>
    </row>
    <row r="43036" spans="9:54" x14ac:dyDescent="0.25">
      <c r="I43036" s="80"/>
      <c r="AX43036" s="80"/>
      <c r="AY43036" s="80"/>
      <c r="AZ43036" s="80"/>
      <c r="BA43036" s="80"/>
      <c r="BB43036" s="80"/>
    </row>
    <row r="43037" spans="9:54" x14ac:dyDescent="0.25">
      <c r="I43037" s="80"/>
      <c r="AX43037" s="80"/>
      <c r="AY43037" s="80"/>
      <c r="AZ43037" s="80"/>
      <c r="BA43037" s="80"/>
      <c r="BB43037" s="80"/>
    </row>
    <row r="43038" spans="9:54" x14ac:dyDescent="0.25">
      <c r="I43038" s="80"/>
      <c r="AX43038" s="80"/>
      <c r="AY43038" s="80"/>
      <c r="AZ43038" s="80"/>
      <c r="BA43038" s="80"/>
      <c r="BB43038" s="80"/>
    </row>
    <row r="43039" spans="9:54" x14ac:dyDescent="0.25">
      <c r="I43039" s="80"/>
      <c r="AX43039" s="80"/>
      <c r="AY43039" s="80"/>
      <c r="AZ43039" s="80"/>
      <c r="BA43039" s="80"/>
      <c r="BB43039" s="80"/>
    </row>
    <row r="43040" spans="9:54" x14ac:dyDescent="0.25">
      <c r="I43040" s="80"/>
      <c r="AX43040" s="80"/>
      <c r="AY43040" s="80"/>
      <c r="AZ43040" s="80"/>
      <c r="BA43040" s="80"/>
      <c r="BB43040" s="80"/>
    </row>
    <row r="43041" spans="9:54" x14ac:dyDescent="0.25">
      <c r="I43041" s="80"/>
      <c r="AX43041" s="80"/>
      <c r="AY43041" s="80"/>
      <c r="AZ43041" s="80"/>
      <c r="BA43041" s="80"/>
      <c r="BB43041" s="80"/>
    </row>
    <row r="43042" spans="9:54" x14ac:dyDescent="0.25">
      <c r="I43042" s="80"/>
      <c r="AX43042" s="80"/>
      <c r="AY43042" s="80"/>
      <c r="AZ43042" s="80"/>
      <c r="BA43042" s="80"/>
      <c r="BB43042" s="80"/>
    </row>
    <row r="43043" spans="9:54" x14ac:dyDescent="0.25">
      <c r="I43043" s="80"/>
      <c r="AX43043" s="80"/>
      <c r="AY43043" s="80"/>
      <c r="AZ43043" s="80"/>
      <c r="BA43043" s="80"/>
      <c r="BB43043" s="80"/>
    </row>
    <row r="43044" spans="9:54" x14ac:dyDescent="0.25">
      <c r="I43044" s="80"/>
      <c r="AX43044" s="80"/>
      <c r="AY43044" s="80"/>
      <c r="AZ43044" s="80"/>
      <c r="BA43044" s="80"/>
      <c r="BB43044" s="80"/>
    </row>
    <row r="43045" spans="9:54" x14ac:dyDescent="0.25">
      <c r="I43045" s="80"/>
      <c r="AX43045" s="80"/>
      <c r="AY43045" s="80"/>
      <c r="AZ43045" s="80"/>
      <c r="BA43045" s="80"/>
      <c r="BB43045" s="80"/>
    </row>
    <row r="43046" spans="9:54" x14ac:dyDescent="0.25">
      <c r="I43046" s="80"/>
      <c r="AX43046" s="80"/>
      <c r="AY43046" s="80"/>
      <c r="AZ43046" s="80"/>
      <c r="BA43046" s="80"/>
      <c r="BB43046" s="80"/>
    </row>
    <row r="43047" spans="9:54" x14ac:dyDescent="0.25">
      <c r="I43047" s="80"/>
      <c r="AX43047" s="80"/>
      <c r="AY43047" s="80"/>
      <c r="AZ43047" s="80"/>
      <c r="BA43047" s="80"/>
      <c r="BB43047" s="80"/>
    </row>
    <row r="43048" spans="9:54" x14ac:dyDescent="0.25">
      <c r="I43048" s="80"/>
      <c r="AX43048" s="80"/>
      <c r="AY43048" s="80"/>
      <c r="AZ43048" s="80"/>
      <c r="BA43048" s="80"/>
      <c r="BB43048" s="80"/>
    </row>
    <row r="43049" spans="9:54" x14ac:dyDescent="0.25">
      <c r="I43049" s="80"/>
      <c r="AX43049" s="80"/>
      <c r="AY43049" s="80"/>
      <c r="AZ43049" s="80"/>
      <c r="BA43049" s="80"/>
      <c r="BB43049" s="80"/>
    </row>
    <row r="43050" spans="9:54" x14ac:dyDescent="0.25">
      <c r="I43050" s="80"/>
      <c r="AX43050" s="80"/>
      <c r="AY43050" s="80"/>
      <c r="AZ43050" s="80"/>
      <c r="BA43050" s="80"/>
      <c r="BB43050" s="80"/>
    </row>
    <row r="43051" spans="9:54" x14ac:dyDescent="0.25">
      <c r="I43051" s="80"/>
      <c r="AX43051" s="80"/>
      <c r="AY43051" s="80"/>
      <c r="AZ43051" s="80"/>
      <c r="BA43051" s="80"/>
      <c r="BB43051" s="80"/>
    </row>
    <row r="43052" spans="9:54" x14ac:dyDescent="0.25">
      <c r="I43052" s="80"/>
      <c r="AX43052" s="80"/>
      <c r="AY43052" s="80"/>
      <c r="AZ43052" s="80"/>
      <c r="BA43052" s="80"/>
      <c r="BB43052" s="80"/>
    </row>
    <row r="43053" spans="9:54" x14ac:dyDescent="0.25">
      <c r="I43053" s="80"/>
      <c r="AX43053" s="80"/>
      <c r="AY43053" s="80"/>
      <c r="AZ43053" s="80"/>
      <c r="BA43053" s="80"/>
      <c r="BB43053" s="80"/>
    </row>
    <row r="43054" spans="9:54" x14ac:dyDescent="0.25">
      <c r="I43054" s="80"/>
      <c r="AX43054" s="80"/>
      <c r="AY43054" s="80"/>
      <c r="AZ43054" s="80"/>
      <c r="BA43054" s="80"/>
      <c r="BB43054" s="80"/>
    </row>
    <row r="43055" spans="9:54" x14ac:dyDescent="0.25">
      <c r="I43055" s="80"/>
      <c r="AX43055" s="80"/>
      <c r="AY43055" s="80"/>
      <c r="AZ43055" s="80"/>
      <c r="BA43055" s="80"/>
      <c r="BB43055" s="80"/>
    </row>
    <row r="43056" spans="9:54" x14ac:dyDescent="0.25">
      <c r="I43056" s="80"/>
      <c r="AX43056" s="80"/>
      <c r="AY43056" s="80"/>
      <c r="AZ43056" s="80"/>
      <c r="BA43056" s="80"/>
      <c r="BB43056" s="80"/>
    </row>
    <row r="43057" spans="9:54" x14ac:dyDescent="0.25">
      <c r="I43057" s="80"/>
      <c r="AX43057" s="80"/>
      <c r="AY43057" s="80"/>
      <c r="AZ43057" s="80"/>
      <c r="BA43057" s="80"/>
      <c r="BB43057" s="80"/>
    </row>
    <row r="43058" spans="9:54" x14ac:dyDescent="0.25">
      <c r="I43058" s="80"/>
      <c r="AX43058" s="80"/>
      <c r="AY43058" s="80"/>
      <c r="AZ43058" s="80"/>
      <c r="BA43058" s="80"/>
      <c r="BB43058" s="80"/>
    </row>
    <row r="43059" spans="9:54" x14ac:dyDescent="0.25">
      <c r="I43059" s="80"/>
      <c r="AX43059" s="80"/>
      <c r="AY43059" s="80"/>
      <c r="AZ43059" s="80"/>
      <c r="BA43059" s="80"/>
      <c r="BB43059" s="80"/>
    </row>
    <row r="43060" spans="9:54" x14ac:dyDescent="0.25">
      <c r="I43060" s="80"/>
      <c r="AX43060" s="80"/>
      <c r="AY43060" s="80"/>
      <c r="AZ43060" s="80"/>
      <c r="BA43060" s="80"/>
      <c r="BB43060" s="80"/>
    </row>
    <row r="43061" spans="9:54" x14ac:dyDescent="0.25">
      <c r="I43061" s="80"/>
      <c r="AX43061" s="80"/>
      <c r="AY43061" s="80"/>
      <c r="AZ43061" s="80"/>
      <c r="BA43061" s="80"/>
      <c r="BB43061" s="80"/>
    </row>
    <row r="43062" spans="9:54" x14ac:dyDescent="0.25">
      <c r="I43062" s="80"/>
      <c r="AX43062" s="80"/>
      <c r="AY43062" s="80"/>
      <c r="AZ43062" s="80"/>
      <c r="BA43062" s="80"/>
      <c r="BB43062" s="80"/>
    </row>
    <row r="43063" spans="9:54" x14ac:dyDescent="0.25">
      <c r="I43063" s="80"/>
      <c r="AX43063" s="80"/>
      <c r="AY43063" s="80"/>
      <c r="AZ43063" s="80"/>
      <c r="BA43063" s="80"/>
      <c r="BB43063" s="80"/>
    </row>
    <row r="43064" spans="9:54" x14ac:dyDescent="0.25">
      <c r="I43064" s="80"/>
      <c r="AX43064" s="80"/>
      <c r="AY43064" s="80"/>
      <c r="AZ43064" s="80"/>
      <c r="BA43064" s="80"/>
      <c r="BB43064" s="80"/>
    </row>
    <row r="43065" spans="9:54" x14ac:dyDescent="0.25">
      <c r="I43065" s="80"/>
      <c r="AX43065" s="80"/>
      <c r="AY43065" s="80"/>
      <c r="AZ43065" s="80"/>
      <c r="BA43065" s="80"/>
      <c r="BB43065" s="80"/>
    </row>
    <row r="43066" spans="9:54" x14ac:dyDescent="0.25">
      <c r="I43066" s="80"/>
      <c r="AX43066" s="80"/>
      <c r="AY43066" s="80"/>
      <c r="AZ43066" s="80"/>
      <c r="BA43066" s="80"/>
      <c r="BB43066" s="80"/>
    </row>
    <row r="43067" spans="9:54" x14ac:dyDescent="0.25">
      <c r="I43067" s="80"/>
      <c r="AX43067" s="80"/>
      <c r="AY43067" s="80"/>
      <c r="AZ43067" s="80"/>
      <c r="BA43067" s="80"/>
      <c r="BB43067" s="80"/>
    </row>
    <row r="43068" spans="9:54" x14ac:dyDescent="0.25">
      <c r="I43068" s="80"/>
      <c r="AX43068" s="80"/>
      <c r="AY43068" s="80"/>
      <c r="AZ43068" s="80"/>
      <c r="BA43068" s="80"/>
      <c r="BB43068" s="80"/>
    </row>
    <row r="43069" spans="9:54" x14ac:dyDescent="0.25">
      <c r="I43069" s="80"/>
      <c r="AX43069" s="80"/>
      <c r="AY43069" s="80"/>
      <c r="AZ43069" s="80"/>
      <c r="BA43069" s="80"/>
      <c r="BB43069" s="80"/>
    </row>
    <row r="43070" spans="9:54" x14ac:dyDescent="0.25">
      <c r="I43070" s="80"/>
      <c r="AX43070" s="80"/>
      <c r="AY43070" s="80"/>
      <c r="AZ43070" s="80"/>
      <c r="BA43070" s="80"/>
      <c r="BB43070" s="80"/>
    </row>
    <row r="43071" spans="9:54" x14ac:dyDescent="0.25">
      <c r="I43071" s="80"/>
      <c r="AX43071" s="80"/>
      <c r="AY43071" s="80"/>
      <c r="AZ43071" s="80"/>
      <c r="BA43071" s="80"/>
      <c r="BB43071" s="80"/>
    </row>
    <row r="43072" spans="9:54" x14ac:dyDescent="0.25">
      <c r="I43072" s="80"/>
      <c r="AX43072" s="80"/>
      <c r="AY43072" s="80"/>
      <c r="AZ43072" s="80"/>
      <c r="BA43072" s="80"/>
      <c r="BB43072" s="80"/>
    </row>
    <row r="43073" spans="9:54" x14ac:dyDescent="0.25">
      <c r="I43073" s="80"/>
      <c r="AX43073" s="80"/>
      <c r="AY43073" s="80"/>
      <c r="AZ43073" s="80"/>
      <c r="BA43073" s="80"/>
      <c r="BB43073" s="80"/>
    </row>
    <row r="43074" spans="9:54" x14ac:dyDescent="0.25">
      <c r="I43074" s="80"/>
      <c r="AX43074" s="80"/>
      <c r="AY43074" s="80"/>
      <c r="AZ43074" s="80"/>
      <c r="BA43074" s="80"/>
      <c r="BB43074" s="80"/>
    </row>
    <row r="43075" spans="9:54" x14ac:dyDescent="0.25">
      <c r="I43075" s="80"/>
      <c r="AX43075" s="80"/>
      <c r="AY43075" s="80"/>
      <c r="AZ43075" s="80"/>
      <c r="BA43075" s="80"/>
      <c r="BB43075" s="80"/>
    </row>
    <row r="43076" spans="9:54" x14ac:dyDescent="0.25">
      <c r="I43076" s="80"/>
      <c r="AX43076" s="80"/>
      <c r="AY43076" s="80"/>
      <c r="AZ43076" s="80"/>
      <c r="BA43076" s="80"/>
      <c r="BB43076" s="80"/>
    </row>
    <row r="43077" spans="9:54" x14ac:dyDescent="0.25">
      <c r="I43077" s="80"/>
      <c r="AX43077" s="80"/>
      <c r="AY43077" s="80"/>
      <c r="AZ43077" s="80"/>
      <c r="BA43077" s="80"/>
      <c r="BB43077" s="80"/>
    </row>
    <row r="43078" spans="9:54" x14ac:dyDescent="0.25">
      <c r="I43078" s="80"/>
      <c r="AX43078" s="80"/>
      <c r="AY43078" s="80"/>
      <c r="AZ43078" s="80"/>
      <c r="BA43078" s="80"/>
      <c r="BB43078" s="80"/>
    </row>
    <row r="43079" spans="9:54" x14ac:dyDescent="0.25">
      <c r="I43079" s="80"/>
      <c r="AX43079" s="80"/>
      <c r="AY43079" s="80"/>
      <c r="AZ43079" s="80"/>
      <c r="BA43079" s="80"/>
      <c r="BB43079" s="80"/>
    </row>
    <row r="43080" spans="9:54" x14ac:dyDescent="0.25">
      <c r="I43080" s="80"/>
      <c r="AX43080" s="80"/>
      <c r="AY43080" s="80"/>
      <c r="AZ43080" s="80"/>
      <c r="BA43080" s="80"/>
      <c r="BB43080" s="80"/>
    </row>
    <row r="43081" spans="9:54" x14ac:dyDescent="0.25">
      <c r="I43081" s="80"/>
      <c r="AX43081" s="80"/>
      <c r="AY43081" s="80"/>
      <c r="AZ43081" s="80"/>
      <c r="BA43081" s="80"/>
      <c r="BB43081" s="80"/>
    </row>
    <row r="43082" spans="9:54" x14ac:dyDescent="0.25">
      <c r="I43082" s="80"/>
      <c r="AX43082" s="80"/>
      <c r="AY43082" s="80"/>
      <c r="AZ43082" s="80"/>
      <c r="BA43082" s="80"/>
      <c r="BB43082" s="80"/>
    </row>
    <row r="43083" spans="9:54" x14ac:dyDescent="0.25">
      <c r="I43083" s="80"/>
      <c r="AX43083" s="80"/>
      <c r="AY43083" s="80"/>
      <c r="AZ43083" s="80"/>
      <c r="BA43083" s="80"/>
      <c r="BB43083" s="80"/>
    </row>
    <row r="43084" spans="9:54" x14ac:dyDescent="0.25">
      <c r="I43084" s="80"/>
      <c r="AX43084" s="80"/>
      <c r="AY43084" s="80"/>
      <c r="AZ43084" s="80"/>
      <c r="BA43084" s="80"/>
      <c r="BB43084" s="80"/>
    </row>
    <row r="43085" spans="9:54" x14ac:dyDescent="0.25">
      <c r="I43085" s="80"/>
      <c r="AX43085" s="80"/>
      <c r="AY43085" s="80"/>
      <c r="AZ43085" s="80"/>
      <c r="BA43085" s="80"/>
      <c r="BB43085" s="80"/>
    </row>
    <row r="43086" spans="9:54" x14ac:dyDescent="0.25">
      <c r="I43086" s="80"/>
      <c r="AX43086" s="80"/>
      <c r="AY43086" s="80"/>
      <c r="AZ43086" s="80"/>
      <c r="BA43086" s="80"/>
      <c r="BB43086" s="80"/>
    </row>
    <row r="43087" spans="9:54" x14ac:dyDescent="0.25">
      <c r="I43087" s="80"/>
      <c r="AX43087" s="80"/>
      <c r="AY43087" s="80"/>
      <c r="AZ43087" s="80"/>
      <c r="BA43087" s="80"/>
      <c r="BB43087" s="80"/>
    </row>
    <row r="43088" spans="9:54" x14ac:dyDescent="0.25">
      <c r="I43088" s="80"/>
      <c r="AX43088" s="80"/>
      <c r="AY43088" s="80"/>
      <c r="AZ43088" s="80"/>
      <c r="BA43088" s="80"/>
      <c r="BB43088" s="80"/>
    </row>
    <row r="43089" spans="9:54" x14ac:dyDescent="0.25">
      <c r="I43089" s="80"/>
      <c r="AX43089" s="80"/>
      <c r="AY43089" s="80"/>
      <c r="AZ43089" s="80"/>
      <c r="BA43089" s="80"/>
      <c r="BB43089" s="80"/>
    </row>
    <row r="43090" spans="9:54" x14ac:dyDescent="0.25">
      <c r="I43090" s="80"/>
      <c r="AX43090" s="80"/>
      <c r="AY43090" s="80"/>
      <c r="AZ43090" s="80"/>
      <c r="BA43090" s="80"/>
      <c r="BB43090" s="80"/>
    </row>
    <row r="43091" spans="9:54" x14ac:dyDescent="0.25">
      <c r="I43091" s="80"/>
      <c r="AX43091" s="80"/>
      <c r="AY43091" s="80"/>
      <c r="AZ43091" s="80"/>
      <c r="BA43091" s="80"/>
      <c r="BB43091" s="80"/>
    </row>
    <row r="43092" spans="9:54" x14ac:dyDescent="0.25">
      <c r="I43092" s="80"/>
      <c r="AX43092" s="80"/>
      <c r="AY43092" s="80"/>
      <c r="AZ43092" s="80"/>
      <c r="BA43092" s="80"/>
      <c r="BB43092" s="80"/>
    </row>
    <row r="43093" spans="9:54" x14ac:dyDescent="0.25">
      <c r="I43093" s="80"/>
      <c r="AX43093" s="80"/>
      <c r="AY43093" s="80"/>
      <c r="AZ43093" s="80"/>
      <c r="BA43093" s="80"/>
      <c r="BB43093" s="80"/>
    </row>
    <row r="43094" spans="9:54" x14ac:dyDescent="0.25">
      <c r="I43094" s="80"/>
      <c r="AX43094" s="80"/>
      <c r="AY43094" s="80"/>
      <c r="AZ43094" s="80"/>
      <c r="BA43094" s="80"/>
      <c r="BB43094" s="80"/>
    </row>
    <row r="43095" spans="9:54" x14ac:dyDescent="0.25">
      <c r="I43095" s="80"/>
      <c r="AX43095" s="80"/>
      <c r="AY43095" s="80"/>
      <c r="AZ43095" s="80"/>
      <c r="BA43095" s="80"/>
      <c r="BB43095" s="80"/>
    </row>
    <row r="43096" spans="9:54" x14ac:dyDescent="0.25">
      <c r="I43096" s="80"/>
      <c r="AX43096" s="80"/>
      <c r="AY43096" s="80"/>
      <c r="AZ43096" s="80"/>
      <c r="BA43096" s="80"/>
      <c r="BB43096" s="80"/>
    </row>
    <row r="43097" spans="9:54" x14ac:dyDescent="0.25">
      <c r="I43097" s="80"/>
      <c r="AX43097" s="80"/>
      <c r="AY43097" s="80"/>
      <c r="AZ43097" s="80"/>
      <c r="BA43097" s="80"/>
      <c r="BB43097" s="80"/>
    </row>
    <row r="43098" spans="9:54" x14ac:dyDescent="0.25">
      <c r="I43098" s="80"/>
      <c r="AX43098" s="80"/>
      <c r="AY43098" s="80"/>
      <c r="AZ43098" s="80"/>
      <c r="BA43098" s="80"/>
      <c r="BB43098" s="80"/>
    </row>
    <row r="43099" spans="9:54" x14ac:dyDescent="0.25">
      <c r="I43099" s="80"/>
      <c r="AX43099" s="80"/>
      <c r="AY43099" s="80"/>
      <c r="AZ43099" s="80"/>
      <c r="BA43099" s="80"/>
      <c r="BB43099" s="80"/>
    </row>
    <row r="43100" spans="9:54" x14ac:dyDescent="0.25">
      <c r="I43100" s="80"/>
      <c r="AX43100" s="80"/>
      <c r="AY43100" s="80"/>
      <c r="AZ43100" s="80"/>
      <c r="BA43100" s="80"/>
      <c r="BB43100" s="80"/>
    </row>
    <row r="43101" spans="9:54" x14ac:dyDescent="0.25">
      <c r="I43101" s="80"/>
      <c r="AX43101" s="80"/>
      <c r="AY43101" s="80"/>
      <c r="AZ43101" s="80"/>
      <c r="BA43101" s="80"/>
      <c r="BB43101" s="80"/>
    </row>
    <row r="43102" spans="9:54" x14ac:dyDescent="0.25">
      <c r="I43102" s="80"/>
      <c r="AX43102" s="80"/>
      <c r="AY43102" s="80"/>
      <c r="AZ43102" s="80"/>
      <c r="BA43102" s="80"/>
      <c r="BB43102" s="80"/>
    </row>
    <row r="43103" spans="9:54" x14ac:dyDescent="0.25">
      <c r="I43103" s="80"/>
      <c r="AX43103" s="80"/>
      <c r="AY43103" s="80"/>
      <c r="AZ43103" s="80"/>
      <c r="BA43103" s="80"/>
      <c r="BB43103" s="80"/>
    </row>
    <row r="43104" spans="9:54" x14ac:dyDescent="0.25">
      <c r="I43104" s="80"/>
      <c r="AX43104" s="80"/>
      <c r="AY43104" s="80"/>
      <c r="AZ43104" s="80"/>
      <c r="BA43104" s="80"/>
      <c r="BB43104" s="80"/>
    </row>
    <row r="43105" spans="9:54" x14ac:dyDescent="0.25">
      <c r="I43105" s="80"/>
      <c r="AX43105" s="80"/>
      <c r="AY43105" s="80"/>
      <c r="AZ43105" s="80"/>
      <c r="BA43105" s="80"/>
      <c r="BB43105" s="80"/>
    </row>
    <row r="43106" spans="9:54" x14ac:dyDescent="0.25">
      <c r="I43106" s="80"/>
      <c r="AX43106" s="80"/>
      <c r="AY43106" s="80"/>
      <c r="AZ43106" s="80"/>
      <c r="BA43106" s="80"/>
      <c r="BB43106" s="80"/>
    </row>
    <row r="43107" spans="9:54" x14ac:dyDescent="0.25">
      <c r="I43107" s="80"/>
      <c r="AX43107" s="80"/>
      <c r="AY43107" s="80"/>
      <c r="AZ43107" s="80"/>
      <c r="BA43107" s="80"/>
      <c r="BB43107" s="80"/>
    </row>
    <row r="43108" spans="9:54" x14ac:dyDescent="0.25">
      <c r="I43108" s="80"/>
      <c r="AX43108" s="80"/>
      <c r="AY43108" s="80"/>
      <c r="AZ43108" s="80"/>
      <c r="BA43108" s="80"/>
      <c r="BB43108" s="80"/>
    </row>
    <row r="43109" spans="9:54" x14ac:dyDescent="0.25">
      <c r="I43109" s="80"/>
      <c r="AX43109" s="80"/>
      <c r="AY43109" s="80"/>
      <c r="AZ43109" s="80"/>
      <c r="BA43109" s="80"/>
      <c r="BB43109" s="80"/>
    </row>
    <row r="43110" spans="9:54" x14ac:dyDescent="0.25">
      <c r="I43110" s="80"/>
      <c r="AX43110" s="80"/>
      <c r="AY43110" s="80"/>
      <c r="AZ43110" s="80"/>
      <c r="BA43110" s="80"/>
      <c r="BB43110" s="80"/>
    </row>
    <row r="43111" spans="9:54" x14ac:dyDescent="0.25">
      <c r="I43111" s="80"/>
      <c r="AX43111" s="80"/>
      <c r="AY43111" s="80"/>
      <c r="AZ43111" s="80"/>
      <c r="BA43111" s="80"/>
      <c r="BB43111" s="80"/>
    </row>
    <row r="43112" spans="9:54" x14ac:dyDescent="0.25">
      <c r="I43112" s="80"/>
      <c r="AX43112" s="80"/>
      <c r="AY43112" s="80"/>
      <c r="AZ43112" s="80"/>
      <c r="BA43112" s="80"/>
      <c r="BB43112" s="80"/>
    </row>
    <row r="43113" spans="9:54" x14ac:dyDescent="0.25">
      <c r="I43113" s="80"/>
      <c r="AX43113" s="80"/>
      <c r="AY43113" s="80"/>
      <c r="AZ43113" s="80"/>
      <c r="BA43113" s="80"/>
      <c r="BB43113" s="80"/>
    </row>
    <row r="43114" spans="9:54" x14ac:dyDescent="0.25">
      <c r="I43114" s="80"/>
      <c r="AX43114" s="80"/>
      <c r="AY43114" s="80"/>
      <c r="AZ43114" s="80"/>
      <c r="BA43114" s="80"/>
      <c r="BB43114" s="80"/>
    </row>
    <row r="43115" spans="9:54" x14ac:dyDescent="0.25">
      <c r="I43115" s="80"/>
      <c r="AX43115" s="80"/>
      <c r="AY43115" s="80"/>
      <c r="AZ43115" s="80"/>
      <c r="BA43115" s="80"/>
      <c r="BB43115" s="80"/>
    </row>
    <row r="43116" spans="9:54" x14ac:dyDescent="0.25">
      <c r="I43116" s="80"/>
      <c r="AX43116" s="80"/>
      <c r="AY43116" s="80"/>
      <c r="AZ43116" s="80"/>
      <c r="BA43116" s="80"/>
      <c r="BB43116" s="80"/>
    </row>
    <row r="43117" spans="9:54" x14ac:dyDescent="0.25">
      <c r="I43117" s="80"/>
      <c r="AX43117" s="80"/>
      <c r="AY43117" s="80"/>
      <c r="AZ43117" s="80"/>
      <c r="BA43117" s="80"/>
      <c r="BB43117" s="80"/>
    </row>
    <row r="43118" spans="9:54" x14ac:dyDescent="0.25">
      <c r="I43118" s="80"/>
      <c r="AX43118" s="80"/>
      <c r="AY43118" s="80"/>
      <c r="AZ43118" s="80"/>
      <c r="BA43118" s="80"/>
      <c r="BB43118" s="80"/>
    </row>
    <row r="43119" spans="9:54" x14ac:dyDescent="0.25">
      <c r="I43119" s="80"/>
      <c r="AX43119" s="80"/>
      <c r="AY43119" s="80"/>
      <c r="AZ43119" s="80"/>
      <c r="BA43119" s="80"/>
      <c r="BB43119" s="80"/>
    </row>
    <row r="43120" spans="9:54" x14ac:dyDescent="0.25">
      <c r="I43120" s="80"/>
      <c r="AX43120" s="80"/>
      <c r="AY43120" s="80"/>
      <c r="AZ43120" s="80"/>
      <c r="BA43120" s="80"/>
      <c r="BB43120" s="80"/>
    </row>
    <row r="43121" spans="9:54" x14ac:dyDescent="0.25">
      <c r="I43121" s="80"/>
      <c r="AX43121" s="80"/>
      <c r="AY43121" s="80"/>
      <c r="AZ43121" s="80"/>
      <c r="BA43121" s="80"/>
      <c r="BB43121" s="80"/>
    </row>
    <row r="43122" spans="9:54" x14ac:dyDescent="0.25">
      <c r="I43122" s="80"/>
      <c r="AX43122" s="80"/>
      <c r="AY43122" s="80"/>
      <c r="AZ43122" s="80"/>
      <c r="BA43122" s="80"/>
      <c r="BB43122" s="80"/>
    </row>
    <row r="43123" spans="9:54" x14ac:dyDescent="0.25">
      <c r="I43123" s="80"/>
      <c r="AX43123" s="80"/>
      <c r="AY43123" s="80"/>
      <c r="AZ43123" s="80"/>
      <c r="BA43123" s="80"/>
      <c r="BB43123" s="80"/>
    </row>
    <row r="43124" spans="9:54" x14ac:dyDescent="0.25">
      <c r="I43124" s="80"/>
      <c r="AX43124" s="80"/>
      <c r="AY43124" s="80"/>
      <c r="AZ43124" s="80"/>
      <c r="BA43124" s="80"/>
      <c r="BB43124" s="80"/>
    </row>
    <row r="43125" spans="9:54" x14ac:dyDescent="0.25">
      <c r="I43125" s="80"/>
      <c r="AX43125" s="80"/>
      <c r="AY43125" s="80"/>
      <c r="AZ43125" s="80"/>
      <c r="BA43125" s="80"/>
      <c r="BB43125" s="80"/>
    </row>
    <row r="43126" spans="9:54" x14ac:dyDescent="0.25">
      <c r="I43126" s="80"/>
      <c r="AX43126" s="80"/>
      <c r="AY43126" s="80"/>
      <c r="AZ43126" s="80"/>
      <c r="BA43126" s="80"/>
      <c r="BB43126" s="80"/>
    </row>
    <row r="43127" spans="9:54" x14ac:dyDescent="0.25">
      <c r="I43127" s="80"/>
      <c r="AX43127" s="80"/>
      <c r="AY43127" s="80"/>
      <c r="AZ43127" s="80"/>
      <c r="BA43127" s="80"/>
      <c r="BB43127" s="80"/>
    </row>
    <row r="43128" spans="9:54" x14ac:dyDescent="0.25">
      <c r="I43128" s="80"/>
      <c r="AX43128" s="80"/>
      <c r="AY43128" s="80"/>
      <c r="AZ43128" s="80"/>
      <c r="BA43128" s="80"/>
      <c r="BB43128" s="80"/>
    </row>
    <row r="43129" spans="9:54" x14ac:dyDescent="0.25">
      <c r="I43129" s="80"/>
      <c r="AX43129" s="80"/>
      <c r="AY43129" s="80"/>
      <c r="AZ43129" s="80"/>
      <c r="BA43129" s="80"/>
      <c r="BB43129" s="80"/>
    </row>
    <row r="43130" spans="9:54" x14ac:dyDescent="0.25">
      <c r="I43130" s="80"/>
      <c r="AX43130" s="80"/>
      <c r="AY43130" s="80"/>
      <c r="AZ43130" s="80"/>
      <c r="BA43130" s="80"/>
      <c r="BB43130" s="80"/>
    </row>
    <row r="43131" spans="9:54" x14ac:dyDescent="0.25">
      <c r="I43131" s="80"/>
      <c r="AX43131" s="80"/>
      <c r="AY43131" s="80"/>
      <c r="AZ43131" s="80"/>
      <c r="BA43131" s="80"/>
      <c r="BB43131" s="80"/>
    </row>
    <row r="43132" spans="9:54" x14ac:dyDescent="0.25">
      <c r="I43132" s="80"/>
      <c r="AX43132" s="80"/>
      <c r="AY43132" s="80"/>
      <c r="AZ43132" s="80"/>
      <c r="BA43132" s="80"/>
      <c r="BB43132" s="80"/>
    </row>
    <row r="43133" spans="9:54" x14ac:dyDescent="0.25">
      <c r="I43133" s="80"/>
      <c r="AX43133" s="80"/>
      <c r="AY43133" s="80"/>
      <c r="AZ43133" s="80"/>
      <c r="BA43133" s="80"/>
      <c r="BB43133" s="80"/>
    </row>
    <row r="43134" spans="9:54" x14ac:dyDescent="0.25">
      <c r="I43134" s="80"/>
      <c r="AX43134" s="80"/>
      <c r="AY43134" s="80"/>
      <c r="AZ43134" s="80"/>
      <c r="BA43134" s="80"/>
      <c r="BB43134" s="80"/>
    </row>
    <row r="43135" spans="9:54" x14ac:dyDescent="0.25">
      <c r="I43135" s="80"/>
      <c r="AX43135" s="80"/>
      <c r="AY43135" s="80"/>
      <c r="AZ43135" s="80"/>
      <c r="BA43135" s="80"/>
      <c r="BB43135" s="80"/>
    </row>
    <row r="43136" spans="9:54" x14ac:dyDescent="0.25">
      <c r="I43136" s="80"/>
      <c r="AX43136" s="80"/>
      <c r="AY43136" s="80"/>
      <c r="AZ43136" s="80"/>
      <c r="BA43136" s="80"/>
      <c r="BB43136" s="80"/>
    </row>
    <row r="43137" spans="9:54" x14ac:dyDescent="0.25">
      <c r="I43137" s="80"/>
      <c r="AX43137" s="80"/>
      <c r="AY43137" s="80"/>
      <c r="AZ43137" s="80"/>
      <c r="BA43137" s="80"/>
      <c r="BB43137" s="80"/>
    </row>
    <row r="43138" spans="9:54" x14ac:dyDescent="0.25">
      <c r="I43138" s="80"/>
      <c r="AX43138" s="80"/>
      <c r="AY43138" s="80"/>
      <c r="AZ43138" s="80"/>
      <c r="BA43138" s="80"/>
      <c r="BB43138" s="80"/>
    </row>
    <row r="43139" spans="9:54" x14ac:dyDescent="0.25">
      <c r="I43139" s="80"/>
      <c r="AX43139" s="80"/>
      <c r="AY43139" s="80"/>
      <c r="AZ43139" s="80"/>
      <c r="BA43139" s="80"/>
      <c r="BB43139" s="80"/>
    </row>
    <row r="43140" spans="9:54" x14ac:dyDescent="0.25">
      <c r="I43140" s="80"/>
      <c r="AX43140" s="80"/>
      <c r="AY43140" s="80"/>
      <c r="AZ43140" s="80"/>
      <c r="BA43140" s="80"/>
      <c r="BB43140" s="80"/>
    </row>
    <row r="43141" spans="9:54" x14ac:dyDescent="0.25">
      <c r="I43141" s="80"/>
      <c r="AX43141" s="80"/>
      <c r="AY43141" s="80"/>
      <c r="AZ43141" s="80"/>
      <c r="BA43141" s="80"/>
      <c r="BB43141" s="80"/>
    </row>
    <row r="43142" spans="9:54" x14ac:dyDescent="0.25">
      <c r="I43142" s="80"/>
      <c r="AX43142" s="80"/>
      <c r="AY43142" s="80"/>
      <c r="AZ43142" s="80"/>
      <c r="BA43142" s="80"/>
      <c r="BB43142" s="80"/>
    </row>
    <row r="43143" spans="9:54" x14ac:dyDescent="0.25">
      <c r="I43143" s="80"/>
      <c r="AX43143" s="80"/>
      <c r="AY43143" s="80"/>
      <c r="AZ43143" s="80"/>
      <c r="BA43143" s="80"/>
      <c r="BB43143" s="80"/>
    </row>
    <row r="43144" spans="9:54" x14ac:dyDescent="0.25">
      <c r="I43144" s="80"/>
      <c r="AX43144" s="80"/>
      <c r="AY43144" s="80"/>
      <c r="AZ43144" s="80"/>
      <c r="BA43144" s="80"/>
      <c r="BB43144" s="80"/>
    </row>
    <row r="43145" spans="9:54" x14ac:dyDescent="0.25">
      <c r="I43145" s="80"/>
      <c r="AX43145" s="80"/>
      <c r="AY43145" s="80"/>
      <c r="AZ43145" s="80"/>
      <c r="BA43145" s="80"/>
      <c r="BB43145" s="80"/>
    </row>
    <row r="43146" spans="9:54" x14ac:dyDescent="0.25">
      <c r="I43146" s="80"/>
      <c r="AX43146" s="80"/>
      <c r="AY43146" s="80"/>
      <c r="AZ43146" s="80"/>
      <c r="BA43146" s="80"/>
      <c r="BB43146" s="80"/>
    </row>
    <row r="43147" spans="9:54" x14ac:dyDescent="0.25">
      <c r="I43147" s="80"/>
      <c r="AX43147" s="80"/>
      <c r="AY43147" s="80"/>
      <c r="AZ43147" s="80"/>
      <c r="BA43147" s="80"/>
      <c r="BB43147" s="80"/>
    </row>
    <row r="43148" spans="9:54" x14ac:dyDescent="0.25">
      <c r="I43148" s="80"/>
      <c r="AX43148" s="80"/>
      <c r="AY43148" s="80"/>
      <c r="AZ43148" s="80"/>
      <c r="BA43148" s="80"/>
      <c r="BB43148" s="80"/>
    </row>
    <row r="43149" spans="9:54" x14ac:dyDescent="0.25">
      <c r="I43149" s="80"/>
      <c r="AX43149" s="80"/>
      <c r="AY43149" s="80"/>
      <c r="AZ43149" s="80"/>
      <c r="BA43149" s="80"/>
      <c r="BB43149" s="80"/>
    </row>
    <row r="43150" spans="9:54" x14ac:dyDescent="0.25">
      <c r="I43150" s="80"/>
      <c r="AX43150" s="80"/>
      <c r="AY43150" s="80"/>
      <c r="AZ43150" s="80"/>
      <c r="BA43150" s="80"/>
      <c r="BB43150" s="80"/>
    </row>
    <row r="43151" spans="9:54" x14ac:dyDescent="0.25">
      <c r="I43151" s="80"/>
      <c r="AX43151" s="80"/>
      <c r="AY43151" s="80"/>
      <c r="AZ43151" s="80"/>
      <c r="BA43151" s="80"/>
      <c r="BB43151" s="80"/>
    </row>
    <row r="43152" spans="9:54" x14ac:dyDescent="0.25">
      <c r="I43152" s="80"/>
      <c r="AX43152" s="80"/>
      <c r="AY43152" s="80"/>
      <c r="AZ43152" s="80"/>
      <c r="BA43152" s="80"/>
      <c r="BB43152" s="80"/>
    </row>
    <row r="43153" spans="9:54" x14ac:dyDescent="0.25">
      <c r="I43153" s="80"/>
      <c r="AX43153" s="80"/>
      <c r="AY43153" s="80"/>
      <c r="AZ43153" s="80"/>
      <c r="BA43153" s="80"/>
      <c r="BB43153" s="80"/>
    </row>
    <row r="43154" spans="9:54" x14ac:dyDescent="0.25">
      <c r="I43154" s="80"/>
      <c r="AX43154" s="80"/>
      <c r="AY43154" s="80"/>
      <c r="AZ43154" s="80"/>
      <c r="BA43154" s="80"/>
      <c r="BB43154" s="80"/>
    </row>
    <row r="43155" spans="9:54" x14ac:dyDescent="0.25">
      <c r="I43155" s="80"/>
      <c r="AX43155" s="80"/>
      <c r="AY43155" s="80"/>
      <c r="AZ43155" s="80"/>
      <c r="BA43155" s="80"/>
      <c r="BB43155" s="80"/>
    </row>
    <row r="43156" spans="9:54" x14ac:dyDescent="0.25">
      <c r="I43156" s="80"/>
      <c r="AX43156" s="80"/>
      <c r="AY43156" s="80"/>
      <c r="AZ43156" s="80"/>
      <c r="BA43156" s="80"/>
      <c r="BB43156" s="80"/>
    </row>
    <row r="43157" spans="9:54" x14ac:dyDescent="0.25">
      <c r="I43157" s="80"/>
      <c r="AX43157" s="80"/>
      <c r="AY43157" s="80"/>
      <c r="AZ43157" s="80"/>
      <c r="BA43157" s="80"/>
      <c r="BB43157" s="80"/>
    </row>
    <row r="43158" spans="9:54" x14ac:dyDescent="0.25">
      <c r="I43158" s="80"/>
      <c r="AX43158" s="80"/>
      <c r="AY43158" s="80"/>
      <c r="AZ43158" s="80"/>
      <c r="BA43158" s="80"/>
      <c r="BB43158" s="80"/>
    </row>
    <row r="43159" spans="9:54" x14ac:dyDescent="0.25">
      <c r="I43159" s="80"/>
      <c r="AX43159" s="80"/>
      <c r="AY43159" s="80"/>
      <c r="AZ43159" s="80"/>
      <c r="BA43159" s="80"/>
      <c r="BB43159" s="80"/>
    </row>
    <row r="43160" spans="9:54" x14ac:dyDescent="0.25">
      <c r="I43160" s="80"/>
      <c r="AX43160" s="80"/>
      <c r="AY43160" s="80"/>
      <c r="AZ43160" s="80"/>
      <c r="BA43160" s="80"/>
      <c r="BB43160" s="80"/>
    </row>
    <row r="43161" spans="9:54" x14ac:dyDescent="0.25">
      <c r="I43161" s="80"/>
      <c r="AX43161" s="80"/>
      <c r="AY43161" s="80"/>
      <c r="AZ43161" s="80"/>
      <c r="BA43161" s="80"/>
      <c r="BB43161" s="80"/>
    </row>
    <row r="43162" spans="9:54" x14ac:dyDescent="0.25">
      <c r="I43162" s="80"/>
      <c r="AX43162" s="80"/>
      <c r="AY43162" s="80"/>
      <c r="AZ43162" s="80"/>
      <c r="BA43162" s="80"/>
      <c r="BB43162" s="80"/>
    </row>
    <row r="43163" spans="9:54" x14ac:dyDescent="0.25">
      <c r="I43163" s="80"/>
      <c r="AX43163" s="80"/>
      <c r="AY43163" s="80"/>
      <c r="AZ43163" s="80"/>
      <c r="BA43163" s="80"/>
      <c r="BB43163" s="80"/>
    </row>
    <row r="43164" spans="9:54" x14ac:dyDescent="0.25">
      <c r="I43164" s="80"/>
      <c r="AX43164" s="80"/>
      <c r="AY43164" s="80"/>
      <c r="AZ43164" s="80"/>
      <c r="BA43164" s="80"/>
      <c r="BB43164" s="80"/>
    </row>
    <row r="43165" spans="9:54" x14ac:dyDescent="0.25">
      <c r="I43165" s="80"/>
      <c r="AX43165" s="80"/>
      <c r="AY43165" s="80"/>
      <c r="AZ43165" s="80"/>
      <c r="BA43165" s="80"/>
      <c r="BB43165" s="80"/>
    </row>
    <row r="43166" spans="9:54" x14ac:dyDescent="0.25">
      <c r="I43166" s="80"/>
      <c r="AX43166" s="80"/>
      <c r="AY43166" s="80"/>
      <c r="AZ43166" s="80"/>
      <c r="BA43166" s="80"/>
      <c r="BB43166" s="80"/>
    </row>
    <row r="43167" spans="9:54" x14ac:dyDescent="0.25">
      <c r="I43167" s="80"/>
      <c r="AX43167" s="80"/>
      <c r="AY43167" s="80"/>
      <c r="AZ43167" s="80"/>
      <c r="BA43167" s="80"/>
      <c r="BB43167" s="80"/>
    </row>
    <row r="43168" spans="9:54" x14ac:dyDescent="0.25">
      <c r="I43168" s="80"/>
      <c r="AX43168" s="80"/>
      <c r="AY43168" s="80"/>
      <c r="AZ43168" s="80"/>
      <c r="BA43168" s="80"/>
      <c r="BB43168" s="80"/>
    </row>
    <row r="43169" spans="9:54" x14ac:dyDescent="0.25">
      <c r="I43169" s="80"/>
      <c r="AX43169" s="80"/>
      <c r="AY43169" s="80"/>
      <c r="AZ43169" s="80"/>
      <c r="BA43169" s="80"/>
      <c r="BB43169" s="80"/>
    </row>
    <row r="43170" spans="9:54" x14ac:dyDescent="0.25">
      <c r="I43170" s="80"/>
      <c r="AX43170" s="80"/>
      <c r="AY43170" s="80"/>
      <c r="AZ43170" s="80"/>
      <c r="BA43170" s="80"/>
      <c r="BB43170" s="80"/>
    </row>
    <row r="43171" spans="9:54" x14ac:dyDescent="0.25">
      <c r="I43171" s="80"/>
      <c r="AX43171" s="80"/>
      <c r="AY43171" s="80"/>
      <c r="AZ43171" s="80"/>
      <c r="BA43171" s="80"/>
      <c r="BB43171" s="80"/>
    </row>
    <row r="43172" spans="9:54" x14ac:dyDescent="0.25">
      <c r="I43172" s="80"/>
      <c r="AX43172" s="80"/>
      <c r="AY43172" s="80"/>
      <c r="AZ43172" s="80"/>
      <c r="BA43172" s="80"/>
      <c r="BB43172" s="80"/>
    </row>
    <row r="43173" spans="9:54" x14ac:dyDescent="0.25">
      <c r="I43173" s="80"/>
      <c r="AX43173" s="80"/>
      <c r="AY43173" s="80"/>
      <c r="AZ43173" s="80"/>
      <c r="BA43173" s="80"/>
      <c r="BB43173" s="80"/>
    </row>
    <row r="43174" spans="9:54" x14ac:dyDescent="0.25">
      <c r="I43174" s="80"/>
      <c r="AX43174" s="80"/>
      <c r="AY43174" s="80"/>
      <c r="AZ43174" s="80"/>
      <c r="BA43174" s="80"/>
      <c r="BB43174" s="80"/>
    </row>
    <row r="43175" spans="9:54" x14ac:dyDescent="0.25">
      <c r="I43175" s="80"/>
      <c r="AX43175" s="80"/>
      <c r="AY43175" s="80"/>
      <c r="AZ43175" s="80"/>
      <c r="BA43175" s="80"/>
      <c r="BB43175" s="80"/>
    </row>
    <row r="43176" spans="9:54" x14ac:dyDescent="0.25">
      <c r="I43176" s="80"/>
      <c r="AX43176" s="80"/>
      <c r="AY43176" s="80"/>
      <c r="AZ43176" s="80"/>
      <c r="BA43176" s="80"/>
      <c r="BB43176" s="80"/>
    </row>
    <row r="43177" spans="9:54" x14ac:dyDescent="0.25">
      <c r="I43177" s="80"/>
      <c r="AX43177" s="80"/>
      <c r="AY43177" s="80"/>
      <c r="AZ43177" s="80"/>
      <c r="BA43177" s="80"/>
      <c r="BB43177" s="80"/>
    </row>
    <row r="43178" spans="9:54" x14ac:dyDescent="0.25">
      <c r="I43178" s="80"/>
      <c r="AX43178" s="80"/>
      <c r="AY43178" s="80"/>
      <c r="AZ43178" s="80"/>
      <c r="BA43178" s="80"/>
      <c r="BB43178" s="80"/>
    </row>
    <row r="43179" spans="9:54" x14ac:dyDescent="0.25">
      <c r="I43179" s="80"/>
      <c r="AX43179" s="80"/>
      <c r="AY43179" s="80"/>
      <c r="AZ43179" s="80"/>
      <c r="BA43179" s="80"/>
      <c r="BB43179" s="80"/>
    </row>
    <row r="43180" spans="9:54" x14ac:dyDescent="0.25">
      <c r="I43180" s="80"/>
      <c r="AX43180" s="80"/>
      <c r="AY43180" s="80"/>
      <c r="AZ43180" s="80"/>
      <c r="BA43180" s="80"/>
      <c r="BB43180" s="80"/>
    </row>
    <row r="43181" spans="9:54" x14ac:dyDescent="0.25">
      <c r="I43181" s="80"/>
      <c r="AX43181" s="80"/>
      <c r="AY43181" s="80"/>
      <c r="AZ43181" s="80"/>
      <c r="BA43181" s="80"/>
      <c r="BB43181" s="80"/>
    </row>
    <row r="43182" spans="9:54" x14ac:dyDescent="0.25">
      <c r="I43182" s="80"/>
      <c r="AX43182" s="80"/>
      <c r="AY43182" s="80"/>
      <c r="AZ43182" s="80"/>
      <c r="BA43182" s="80"/>
      <c r="BB43182" s="80"/>
    </row>
    <row r="43183" spans="9:54" x14ac:dyDescent="0.25">
      <c r="I43183" s="80"/>
      <c r="AX43183" s="80"/>
      <c r="AY43183" s="80"/>
      <c r="AZ43183" s="80"/>
      <c r="BA43183" s="80"/>
      <c r="BB43183" s="80"/>
    </row>
    <row r="43184" spans="9:54" x14ac:dyDescent="0.25">
      <c r="I43184" s="80"/>
      <c r="AX43184" s="80"/>
      <c r="AY43184" s="80"/>
      <c r="AZ43184" s="80"/>
      <c r="BA43184" s="80"/>
      <c r="BB43184" s="80"/>
    </row>
    <row r="43185" spans="9:54" x14ac:dyDescent="0.25">
      <c r="I43185" s="80"/>
      <c r="AX43185" s="80"/>
      <c r="AY43185" s="80"/>
      <c r="AZ43185" s="80"/>
      <c r="BA43185" s="80"/>
      <c r="BB43185" s="80"/>
    </row>
    <row r="43186" spans="9:54" x14ac:dyDescent="0.25">
      <c r="I43186" s="80"/>
      <c r="AX43186" s="80"/>
      <c r="AY43186" s="80"/>
      <c r="AZ43186" s="80"/>
      <c r="BA43186" s="80"/>
      <c r="BB43186" s="80"/>
    </row>
    <row r="43187" spans="9:54" x14ac:dyDescent="0.25">
      <c r="I43187" s="80"/>
      <c r="AX43187" s="80"/>
      <c r="AY43187" s="80"/>
      <c r="AZ43187" s="80"/>
      <c r="BA43187" s="80"/>
      <c r="BB43187" s="80"/>
    </row>
    <row r="43188" spans="9:54" x14ac:dyDescent="0.25">
      <c r="I43188" s="80"/>
      <c r="AX43188" s="80"/>
      <c r="AY43188" s="80"/>
      <c r="AZ43188" s="80"/>
      <c r="BA43188" s="80"/>
      <c r="BB43188" s="80"/>
    </row>
    <row r="43189" spans="9:54" x14ac:dyDescent="0.25">
      <c r="I43189" s="80"/>
      <c r="AX43189" s="80"/>
      <c r="AY43189" s="80"/>
      <c r="AZ43189" s="80"/>
      <c r="BA43189" s="80"/>
      <c r="BB43189" s="80"/>
    </row>
    <row r="43190" spans="9:54" x14ac:dyDescent="0.25">
      <c r="I43190" s="80"/>
      <c r="AX43190" s="80"/>
      <c r="AY43190" s="80"/>
      <c r="AZ43190" s="80"/>
      <c r="BA43190" s="80"/>
      <c r="BB43190" s="80"/>
    </row>
    <row r="43191" spans="9:54" x14ac:dyDescent="0.25">
      <c r="I43191" s="80"/>
      <c r="AX43191" s="80"/>
      <c r="AY43191" s="80"/>
      <c r="AZ43191" s="80"/>
      <c r="BA43191" s="80"/>
      <c r="BB43191" s="80"/>
    </row>
    <row r="43192" spans="9:54" x14ac:dyDescent="0.25">
      <c r="I43192" s="80"/>
      <c r="AX43192" s="80"/>
      <c r="AY43192" s="80"/>
      <c r="AZ43192" s="80"/>
      <c r="BA43192" s="80"/>
      <c r="BB43192" s="80"/>
    </row>
    <row r="43193" spans="9:54" x14ac:dyDescent="0.25">
      <c r="I43193" s="80"/>
      <c r="AX43193" s="80"/>
      <c r="AY43193" s="80"/>
      <c r="AZ43193" s="80"/>
      <c r="BA43193" s="80"/>
      <c r="BB43193" s="80"/>
    </row>
    <row r="43194" spans="9:54" x14ac:dyDescent="0.25">
      <c r="I43194" s="80"/>
      <c r="AX43194" s="80"/>
      <c r="AY43194" s="80"/>
      <c r="AZ43194" s="80"/>
      <c r="BA43194" s="80"/>
      <c r="BB43194" s="80"/>
    </row>
    <row r="43195" spans="9:54" x14ac:dyDescent="0.25">
      <c r="I43195" s="80"/>
      <c r="AX43195" s="80"/>
      <c r="AY43195" s="80"/>
      <c r="AZ43195" s="80"/>
      <c r="BA43195" s="80"/>
      <c r="BB43195" s="80"/>
    </row>
    <row r="43196" spans="9:54" x14ac:dyDescent="0.25">
      <c r="I43196" s="80"/>
      <c r="AX43196" s="80"/>
      <c r="AY43196" s="80"/>
      <c r="AZ43196" s="80"/>
      <c r="BA43196" s="80"/>
      <c r="BB43196" s="80"/>
    </row>
    <row r="43197" spans="9:54" x14ac:dyDescent="0.25">
      <c r="I43197" s="80"/>
      <c r="AX43197" s="80"/>
      <c r="AY43197" s="80"/>
      <c r="AZ43197" s="80"/>
      <c r="BA43197" s="80"/>
      <c r="BB43197" s="80"/>
    </row>
    <row r="43198" spans="9:54" x14ac:dyDescent="0.25">
      <c r="I43198" s="80"/>
      <c r="AX43198" s="80"/>
      <c r="AY43198" s="80"/>
      <c r="AZ43198" s="80"/>
      <c r="BA43198" s="80"/>
      <c r="BB43198" s="80"/>
    </row>
    <row r="43199" spans="9:54" x14ac:dyDescent="0.25">
      <c r="I43199" s="80"/>
      <c r="AX43199" s="80"/>
      <c r="AY43199" s="80"/>
      <c r="AZ43199" s="80"/>
      <c r="BA43199" s="80"/>
      <c r="BB43199" s="80"/>
    </row>
    <row r="43200" spans="9:54" x14ac:dyDescent="0.25">
      <c r="I43200" s="80"/>
      <c r="AX43200" s="80"/>
      <c r="AY43200" s="80"/>
      <c r="AZ43200" s="80"/>
      <c r="BA43200" s="80"/>
      <c r="BB43200" s="80"/>
    </row>
    <row r="43201" spans="9:54" x14ac:dyDescent="0.25">
      <c r="I43201" s="80"/>
      <c r="AX43201" s="80"/>
      <c r="AY43201" s="80"/>
      <c r="AZ43201" s="80"/>
      <c r="BA43201" s="80"/>
      <c r="BB43201" s="80"/>
    </row>
    <row r="43202" spans="9:54" x14ac:dyDescent="0.25">
      <c r="I43202" s="80"/>
      <c r="AX43202" s="80"/>
      <c r="AY43202" s="80"/>
      <c r="AZ43202" s="80"/>
      <c r="BA43202" s="80"/>
      <c r="BB43202" s="80"/>
    </row>
    <row r="43203" spans="9:54" x14ac:dyDescent="0.25">
      <c r="I43203" s="80"/>
      <c r="AX43203" s="80"/>
      <c r="AY43203" s="80"/>
      <c r="AZ43203" s="80"/>
      <c r="BA43203" s="80"/>
      <c r="BB43203" s="80"/>
    </row>
    <row r="43204" spans="9:54" x14ac:dyDescent="0.25">
      <c r="I43204" s="80"/>
      <c r="AX43204" s="80"/>
      <c r="AY43204" s="80"/>
      <c r="AZ43204" s="80"/>
      <c r="BA43204" s="80"/>
      <c r="BB43204" s="80"/>
    </row>
    <row r="43205" spans="9:54" x14ac:dyDescent="0.25">
      <c r="I43205" s="80"/>
      <c r="AX43205" s="80"/>
      <c r="AY43205" s="80"/>
      <c r="AZ43205" s="80"/>
      <c r="BA43205" s="80"/>
      <c r="BB43205" s="80"/>
    </row>
    <row r="43206" spans="9:54" x14ac:dyDescent="0.25">
      <c r="I43206" s="80"/>
      <c r="AX43206" s="80"/>
      <c r="AY43206" s="80"/>
      <c r="AZ43206" s="80"/>
      <c r="BA43206" s="80"/>
      <c r="BB43206" s="80"/>
    </row>
    <row r="43207" spans="9:54" x14ac:dyDescent="0.25">
      <c r="I43207" s="80"/>
      <c r="AX43207" s="80"/>
      <c r="AY43207" s="80"/>
      <c r="AZ43207" s="80"/>
      <c r="BA43207" s="80"/>
      <c r="BB43207" s="80"/>
    </row>
    <row r="43208" spans="9:54" x14ac:dyDescent="0.25">
      <c r="I43208" s="80"/>
      <c r="AX43208" s="80"/>
      <c r="AY43208" s="80"/>
      <c r="AZ43208" s="80"/>
      <c r="BA43208" s="80"/>
      <c r="BB43208" s="80"/>
    </row>
    <row r="43209" spans="9:54" x14ac:dyDescent="0.25">
      <c r="I43209" s="80"/>
      <c r="AX43209" s="80"/>
      <c r="AY43209" s="80"/>
      <c r="AZ43209" s="80"/>
      <c r="BA43209" s="80"/>
      <c r="BB43209" s="80"/>
    </row>
    <row r="43210" spans="9:54" x14ac:dyDescent="0.25">
      <c r="I43210" s="80"/>
      <c r="AX43210" s="80"/>
      <c r="AY43210" s="80"/>
      <c r="AZ43210" s="80"/>
      <c r="BA43210" s="80"/>
      <c r="BB43210" s="80"/>
    </row>
    <row r="43211" spans="9:54" x14ac:dyDescent="0.25">
      <c r="I43211" s="80"/>
      <c r="AX43211" s="80"/>
      <c r="AY43211" s="80"/>
      <c r="AZ43211" s="80"/>
      <c r="BA43211" s="80"/>
      <c r="BB43211" s="80"/>
    </row>
    <row r="43212" spans="9:54" x14ac:dyDescent="0.25">
      <c r="I43212" s="80"/>
      <c r="AX43212" s="80"/>
      <c r="AY43212" s="80"/>
      <c r="AZ43212" s="80"/>
      <c r="BA43212" s="80"/>
      <c r="BB43212" s="80"/>
    </row>
    <row r="43213" spans="9:54" x14ac:dyDescent="0.25">
      <c r="I43213" s="80"/>
      <c r="AX43213" s="80"/>
      <c r="AY43213" s="80"/>
      <c r="AZ43213" s="80"/>
      <c r="BA43213" s="80"/>
      <c r="BB43213" s="80"/>
    </row>
    <row r="43214" spans="9:54" x14ac:dyDescent="0.25">
      <c r="I43214" s="80"/>
      <c r="AX43214" s="80"/>
      <c r="AY43214" s="80"/>
      <c r="AZ43214" s="80"/>
      <c r="BA43214" s="80"/>
      <c r="BB43214" s="80"/>
    </row>
    <row r="43215" spans="9:54" x14ac:dyDescent="0.25">
      <c r="I43215" s="80"/>
      <c r="AX43215" s="80"/>
      <c r="AY43215" s="80"/>
      <c r="AZ43215" s="80"/>
      <c r="BA43215" s="80"/>
      <c r="BB43215" s="80"/>
    </row>
    <row r="43216" spans="9:54" x14ac:dyDescent="0.25">
      <c r="I43216" s="80"/>
      <c r="AX43216" s="80"/>
      <c r="AY43216" s="80"/>
      <c r="AZ43216" s="80"/>
      <c r="BA43216" s="80"/>
      <c r="BB43216" s="80"/>
    </row>
    <row r="43217" spans="9:54" x14ac:dyDescent="0.25">
      <c r="I43217" s="80"/>
      <c r="AX43217" s="80"/>
      <c r="AY43217" s="80"/>
      <c r="AZ43217" s="80"/>
      <c r="BA43217" s="80"/>
      <c r="BB43217" s="80"/>
    </row>
    <row r="43218" spans="9:54" x14ac:dyDescent="0.25">
      <c r="I43218" s="80"/>
      <c r="AX43218" s="80"/>
      <c r="AY43218" s="80"/>
      <c r="AZ43218" s="80"/>
      <c r="BA43218" s="80"/>
      <c r="BB43218" s="80"/>
    </row>
    <row r="43219" spans="9:54" x14ac:dyDescent="0.25">
      <c r="I43219" s="80"/>
      <c r="AX43219" s="80"/>
      <c r="AY43219" s="80"/>
      <c r="AZ43219" s="80"/>
      <c r="BA43219" s="80"/>
      <c r="BB43219" s="80"/>
    </row>
    <row r="43220" spans="9:54" x14ac:dyDescent="0.25">
      <c r="I43220" s="80"/>
      <c r="AX43220" s="80"/>
      <c r="AY43220" s="80"/>
      <c r="AZ43220" s="80"/>
      <c r="BA43220" s="80"/>
      <c r="BB43220" s="80"/>
    </row>
    <row r="43221" spans="9:54" x14ac:dyDescent="0.25">
      <c r="I43221" s="80"/>
      <c r="AX43221" s="80"/>
      <c r="AY43221" s="80"/>
      <c r="AZ43221" s="80"/>
      <c r="BA43221" s="80"/>
      <c r="BB43221" s="80"/>
    </row>
    <row r="43222" spans="9:54" x14ac:dyDescent="0.25">
      <c r="I43222" s="80"/>
      <c r="AX43222" s="80"/>
      <c r="AY43222" s="80"/>
      <c r="AZ43222" s="80"/>
      <c r="BA43222" s="80"/>
      <c r="BB43222" s="80"/>
    </row>
    <row r="43223" spans="9:54" x14ac:dyDescent="0.25">
      <c r="I43223" s="80"/>
      <c r="AX43223" s="80"/>
      <c r="AY43223" s="80"/>
      <c r="AZ43223" s="80"/>
      <c r="BA43223" s="80"/>
      <c r="BB43223" s="80"/>
    </row>
    <row r="43224" spans="9:54" x14ac:dyDescent="0.25">
      <c r="I43224" s="80"/>
      <c r="AX43224" s="80"/>
      <c r="AY43224" s="80"/>
      <c r="AZ43224" s="80"/>
      <c r="BA43224" s="80"/>
      <c r="BB43224" s="80"/>
    </row>
    <row r="43225" spans="9:54" x14ac:dyDescent="0.25">
      <c r="I43225" s="80"/>
      <c r="AX43225" s="80"/>
      <c r="AY43225" s="80"/>
      <c r="AZ43225" s="80"/>
      <c r="BA43225" s="80"/>
      <c r="BB43225" s="80"/>
    </row>
    <row r="43226" spans="9:54" x14ac:dyDescent="0.25">
      <c r="I43226" s="80"/>
      <c r="AX43226" s="80"/>
      <c r="AY43226" s="80"/>
      <c r="AZ43226" s="80"/>
      <c r="BA43226" s="80"/>
      <c r="BB43226" s="80"/>
    </row>
    <row r="43227" spans="9:54" x14ac:dyDescent="0.25">
      <c r="I43227" s="80"/>
      <c r="AX43227" s="80"/>
      <c r="AY43227" s="80"/>
      <c r="AZ43227" s="80"/>
      <c r="BA43227" s="80"/>
      <c r="BB43227" s="80"/>
    </row>
    <row r="43228" spans="9:54" x14ac:dyDescent="0.25">
      <c r="I43228" s="80"/>
      <c r="AX43228" s="80"/>
      <c r="AY43228" s="80"/>
      <c r="AZ43228" s="80"/>
      <c r="BA43228" s="80"/>
      <c r="BB43228" s="80"/>
    </row>
    <row r="43229" spans="9:54" x14ac:dyDescent="0.25">
      <c r="I43229" s="80"/>
      <c r="AX43229" s="80"/>
      <c r="AY43229" s="80"/>
      <c r="AZ43229" s="80"/>
      <c r="BA43229" s="80"/>
      <c r="BB43229" s="80"/>
    </row>
    <row r="43230" spans="9:54" x14ac:dyDescent="0.25">
      <c r="I43230" s="80"/>
      <c r="AX43230" s="80"/>
      <c r="AY43230" s="80"/>
      <c r="AZ43230" s="80"/>
      <c r="BA43230" s="80"/>
      <c r="BB43230" s="80"/>
    </row>
    <row r="43231" spans="9:54" x14ac:dyDescent="0.25">
      <c r="I43231" s="80"/>
      <c r="AX43231" s="80"/>
      <c r="AY43231" s="80"/>
      <c r="AZ43231" s="80"/>
      <c r="BA43231" s="80"/>
      <c r="BB43231" s="80"/>
    </row>
    <row r="43232" spans="9:54" x14ac:dyDescent="0.25">
      <c r="I43232" s="80"/>
      <c r="AX43232" s="80"/>
      <c r="AY43232" s="80"/>
      <c r="AZ43232" s="80"/>
      <c r="BA43232" s="80"/>
      <c r="BB43232" s="80"/>
    </row>
    <row r="43233" spans="9:54" x14ac:dyDescent="0.25">
      <c r="I43233" s="80"/>
      <c r="AX43233" s="80"/>
      <c r="AY43233" s="80"/>
      <c r="AZ43233" s="80"/>
      <c r="BA43233" s="80"/>
      <c r="BB43233" s="80"/>
    </row>
    <row r="43234" spans="9:54" x14ac:dyDescent="0.25">
      <c r="I43234" s="80"/>
      <c r="AX43234" s="80"/>
      <c r="AY43234" s="80"/>
      <c r="AZ43234" s="80"/>
      <c r="BA43234" s="80"/>
      <c r="BB43234" s="80"/>
    </row>
    <row r="43235" spans="9:54" x14ac:dyDescent="0.25">
      <c r="I43235" s="80"/>
      <c r="AX43235" s="80"/>
      <c r="AY43235" s="80"/>
      <c r="AZ43235" s="80"/>
      <c r="BA43235" s="80"/>
      <c r="BB43235" s="80"/>
    </row>
    <row r="43236" spans="9:54" x14ac:dyDescent="0.25">
      <c r="I43236" s="80"/>
      <c r="AX43236" s="80"/>
      <c r="AY43236" s="80"/>
      <c r="AZ43236" s="80"/>
      <c r="BA43236" s="80"/>
      <c r="BB43236" s="80"/>
    </row>
    <row r="43237" spans="9:54" x14ac:dyDescent="0.25">
      <c r="I43237" s="80"/>
      <c r="AX43237" s="80"/>
      <c r="AY43237" s="80"/>
      <c r="AZ43237" s="80"/>
      <c r="BA43237" s="80"/>
      <c r="BB43237" s="80"/>
    </row>
    <row r="43238" spans="9:54" x14ac:dyDescent="0.25">
      <c r="I43238" s="80"/>
      <c r="AX43238" s="80"/>
      <c r="AY43238" s="80"/>
      <c r="AZ43238" s="80"/>
      <c r="BA43238" s="80"/>
      <c r="BB43238" s="80"/>
    </row>
    <row r="43239" spans="9:54" x14ac:dyDescent="0.25">
      <c r="I43239" s="80"/>
      <c r="AX43239" s="80"/>
      <c r="AY43239" s="80"/>
      <c r="AZ43239" s="80"/>
      <c r="BA43239" s="80"/>
      <c r="BB43239" s="80"/>
    </row>
    <row r="43240" spans="9:54" x14ac:dyDescent="0.25">
      <c r="I43240" s="80"/>
      <c r="AX43240" s="80"/>
      <c r="AY43240" s="80"/>
      <c r="AZ43240" s="80"/>
      <c r="BA43240" s="80"/>
      <c r="BB43240" s="80"/>
    </row>
    <row r="43241" spans="9:54" x14ac:dyDescent="0.25">
      <c r="I43241" s="80"/>
      <c r="AX43241" s="80"/>
      <c r="AY43241" s="80"/>
      <c r="AZ43241" s="80"/>
      <c r="BA43241" s="80"/>
      <c r="BB43241" s="80"/>
    </row>
    <row r="43242" spans="9:54" x14ac:dyDescent="0.25">
      <c r="I43242" s="80"/>
      <c r="AX43242" s="80"/>
      <c r="AY43242" s="80"/>
      <c r="AZ43242" s="80"/>
      <c r="BA43242" s="80"/>
      <c r="BB43242" s="80"/>
    </row>
    <row r="43243" spans="9:54" x14ac:dyDescent="0.25">
      <c r="I43243" s="80"/>
      <c r="AX43243" s="80"/>
      <c r="AY43243" s="80"/>
      <c r="AZ43243" s="80"/>
      <c r="BA43243" s="80"/>
      <c r="BB43243" s="80"/>
    </row>
    <row r="43244" spans="9:54" x14ac:dyDescent="0.25">
      <c r="I43244" s="80"/>
      <c r="AX43244" s="80"/>
      <c r="AY43244" s="80"/>
      <c r="AZ43244" s="80"/>
      <c r="BA43244" s="80"/>
      <c r="BB43244" s="80"/>
    </row>
    <row r="43245" spans="9:54" x14ac:dyDescent="0.25">
      <c r="I43245" s="80"/>
      <c r="AX43245" s="80"/>
      <c r="AY43245" s="80"/>
      <c r="AZ43245" s="80"/>
      <c r="BA43245" s="80"/>
      <c r="BB43245" s="80"/>
    </row>
    <row r="43246" spans="9:54" x14ac:dyDescent="0.25">
      <c r="I43246" s="80"/>
      <c r="AX43246" s="80"/>
      <c r="AY43246" s="80"/>
      <c r="AZ43246" s="80"/>
      <c r="BA43246" s="80"/>
      <c r="BB43246" s="80"/>
    </row>
    <row r="43247" spans="9:54" x14ac:dyDescent="0.25">
      <c r="I43247" s="80"/>
      <c r="AX43247" s="80"/>
      <c r="AY43247" s="80"/>
      <c r="AZ43247" s="80"/>
      <c r="BA43247" s="80"/>
      <c r="BB43247" s="80"/>
    </row>
    <row r="43248" spans="9:54" x14ac:dyDescent="0.25">
      <c r="I43248" s="80"/>
      <c r="AX43248" s="80"/>
      <c r="AY43248" s="80"/>
      <c r="AZ43248" s="80"/>
      <c r="BA43248" s="80"/>
      <c r="BB43248" s="80"/>
    </row>
    <row r="43249" spans="9:54" x14ac:dyDescent="0.25">
      <c r="I43249" s="80"/>
      <c r="AX43249" s="80"/>
      <c r="AY43249" s="80"/>
      <c r="AZ43249" s="80"/>
      <c r="BA43249" s="80"/>
      <c r="BB43249" s="80"/>
    </row>
    <row r="43250" spans="9:54" x14ac:dyDescent="0.25">
      <c r="I43250" s="80"/>
      <c r="AX43250" s="80"/>
      <c r="AY43250" s="80"/>
      <c r="AZ43250" s="80"/>
      <c r="BA43250" s="80"/>
      <c r="BB43250" s="80"/>
    </row>
    <row r="43251" spans="9:54" x14ac:dyDescent="0.25">
      <c r="I43251" s="80"/>
      <c r="AX43251" s="80"/>
      <c r="AY43251" s="80"/>
      <c r="AZ43251" s="80"/>
      <c r="BA43251" s="80"/>
      <c r="BB43251" s="80"/>
    </row>
    <row r="43252" spans="9:54" x14ac:dyDescent="0.25">
      <c r="I43252" s="80"/>
      <c r="AX43252" s="80"/>
      <c r="AY43252" s="80"/>
      <c r="AZ43252" s="80"/>
      <c r="BA43252" s="80"/>
      <c r="BB43252" s="80"/>
    </row>
    <row r="43253" spans="9:54" x14ac:dyDescent="0.25">
      <c r="I43253" s="80"/>
      <c r="AX43253" s="80"/>
      <c r="AY43253" s="80"/>
      <c r="AZ43253" s="80"/>
      <c r="BA43253" s="80"/>
      <c r="BB43253" s="80"/>
    </row>
    <row r="43254" spans="9:54" x14ac:dyDescent="0.25">
      <c r="I43254" s="80"/>
      <c r="AX43254" s="80"/>
      <c r="AY43254" s="80"/>
      <c r="AZ43254" s="80"/>
      <c r="BA43254" s="80"/>
      <c r="BB43254" s="80"/>
    </row>
    <row r="43255" spans="9:54" x14ac:dyDescent="0.25">
      <c r="I43255" s="80"/>
      <c r="AX43255" s="80"/>
      <c r="AY43255" s="80"/>
      <c r="AZ43255" s="80"/>
      <c r="BA43255" s="80"/>
      <c r="BB43255" s="80"/>
    </row>
    <row r="43256" spans="9:54" x14ac:dyDescent="0.25">
      <c r="I43256" s="80"/>
      <c r="AX43256" s="80"/>
      <c r="AY43256" s="80"/>
      <c r="AZ43256" s="80"/>
      <c r="BA43256" s="80"/>
      <c r="BB43256" s="80"/>
    </row>
    <row r="43257" spans="9:54" x14ac:dyDescent="0.25">
      <c r="I43257" s="80"/>
      <c r="AX43257" s="80"/>
      <c r="AY43257" s="80"/>
      <c r="AZ43257" s="80"/>
      <c r="BA43257" s="80"/>
      <c r="BB43257" s="80"/>
    </row>
    <row r="43258" spans="9:54" x14ac:dyDescent="0.25">
      <c r="I43258" s="80"/>
      <c r="AX43258" s="80"/>
      <c r="AY43258" s="80"/>
      <c r="AZ43258" s="80"/>
      <c r="BA43258" s="80"/>
      <c r="BB43258" s="80"/>
    </row>
    <row r="43259" spans="9:54" x14ac:dyDescent="0.25">
      <c r="I43259" s="80"/>
      <c r="AX43259" s="80"/>
      <c r="AY43259" s="80"/>
      <c r="AZ43259" s="80"/>
      <c r="BA43259" s="80"/>
      <c r="BB43259" s="80"/>
    </row>
    <row r="43260" spans="9:54" x14ac:dyDescent="0.25">
      <c r="I43260" s="80"/>
      <c r="AX43260" s="80"/>
      <c r="AY43260" s="80"/>
      <c r="AZ43260" s="80"/>
      <c r="BA43260" s="80"/>
      <c r="BB43260" s="80"/>
    </row>
    <row r="43261" spans="9:54" x14ac:dyDescent="0.25">
      <c r="I43261" s="80"/>
      <c r="AX43261" s="80"/>
      <c r="AY43261" s="80"/>
      <c r="AZ43261" s="80"/>
      <c r="BA43261" s="80"/>
      <c r="BB43261" s="80"/>
    </row>
    <row r="43262" spans="9:54" x14ac:dyDescent="0.25">
      <c r="I43262" s="80"/>
      <c r="AX43262" s="80"/>
      <c r="AY43262" s="80"/>
      <c r="AZ43262" s="80"/>
      <c r="BA43262" s="80"/>
      <c r="BB43262" s="80"/>
    </row>
    <row r="43263" spans="9:54" x14ac:dyDescent="0.25">
      <c r="I43263" s="80"/>
      <c r="AX43263" s="80"/>
      <c r="AY43263" s="80"/>
      <c r="AZ43263" s="80"/>
      <c r="BA43263" s="80"/>
      <c r="BB43263" s="80"/>
    </row>
    <row r="43264" spans="9:54" x14ac:dyDescent="0.25">
      <c r="I43264" s="80"/>
      <c r="AX43264" s="80"/>
      <c r="AY43264" s="80"/>
      <c r="AZ43264" s="80"/>
      <c r="BA43264" s="80"/>
      <c r="BB43264" s="80"/>
    </row>
    <row r="43265" spans="9:54" x14ac:dyDescent="0.25">
      <c r="I43265" s="80"/>
      <c r="AX43265" s="80"/>
      <c r="AY43265" s="80"/>
      <c r="AZ43265" s="80"/>
      <c r="BA43265" s="80"/>
      <c r="BB43265" s="80"/>
    </row>
    <row r="43266" spans="9:54" x14ac:dyDescent="0.25">
      <c r="I43266" s="80"/>
      <c r="AX43266" s="80"/>
      <c r="AY43266" s="80"/>
      <c r="AZ43266" s="80"/>
      <c r="BA43266" s="80"/>
      <c r="BB43266" s="80"/>
    </row>
    <row r="43267" spans="9:54" x14ac:dyDescent="0.25">
      <c r="I43267" s="80"/>
      <c r="AX43267" s="80"/>
      <c r="AY43267" s="80"/>
      <c r="AZ43267" s="80"/>
      <c r="BA43267" s="80"/>
      <c r="BB43267" s="80"/>
    </row>
    <row r="43268" spans="9:54" x14ac:dyDescent="0.25">
      <c r="I43268" s="80"/>
      <c r="AX43268" s="80"/>
      <c r="AY43268" s="80"/>
      <c r="AZ43268" s="80"/>
      <c r="BA43268" s="80"/>
      <c r="BB43268" s="80"/>
    </row>
    <row r="43269" spans="9:54" x14ac:dyDescent="0.25">
      <c r="I43269" s="80"/>
      <c r="AX43269" s="80"/>
      <c r="AY43269" s="80"/>
      <c r="AZ43269" s="80"/>
      <c r="BA43269" s="80"/>
      <c r="BB43269" s="80"/>
    </row>
    <row r="43270" spans="9:54" x14ac:dyDescent="0.25">
      <c r="I43270" s="80"/>
      <c r="AX43270" s="80"/>
      <c r="AY43270" s="80"/>
      <c r="AZ43270" s="80"/>
      <c r="BA43270" s="80"/>
      <c r="BB43270" s="80"/>
    </row>
    <row r="43271" spans="9:54" x14ac:dyDescent="0.25">
      <c r="I43271" s="80"/>
      <c r="AX43271" s="80"/>
      <c r="AY43271" s="80"/>
      <c r="AZ43271" s="80"/>
      <c r="BA43271" s="80"/>
      <c r="BB43271" s="80"/>
    </row>
    <row r="43272" spans="9:54" x14ac:dyDescent="0.25">
      <c r="I43272" s="80"/>
      <c r="AX43272" s="80"/>
      <c r="AY43272" s="80"/>
      <c r="AZ43272" s="80"/>
      <c r="BA43272" s="80"/>
      <c r="BB43272" s="80"/>
    </row>
    <row r="43273" spans="9:54" x14ac:dyDescent="0.25">
      <c r="I43273" s="80"/>
      <c r="AX43273" s="80"/>
      <c r="AY43273" s="80"/>
      <c r="AZ43273" s="80"/>
      <c r="BA43273" s="80"/>
      <c r="BB43273" s="80"/>
    </row>
    <row r="43274" spans="9:54" x14ac:dyDescent="0.25">
      <c r="I43274" s="80"/>
      <c r="AX43274" s="80"/>
      <c r="AY43274" s="80"/>
      <c r="AZ43274" s="80"/>
      <c r="BA43274" s="80"/>
      <c r="BB43274" s="80"/>
    </row>
    <row r="43275" spans="9:54" x14ac:dyDescent="0.25">
      <c r="I43275" s="80"/>
      <c r="AX43275" s="80"/>
      <c r="AY43275" s="80"/>
      <c r="AZ43275" s="80"/>
      <c r="BA43275" s="80"/>
      <c r="BB43275" s="80"/>
    </row>
    <row r="43276" spans="9:54" x14ac:dyDescent="0.25">
      <c r="I43276" s="80"/>
      <c r="AX43276" s="80"/>
      <c r="AY43276" s="80"/>
      <c r="AZ43276" s="80"/>
      <c r="BA43276" s="80"/>
      <c r="BB43276" s="80"/>
    </row>
    <row r="43277" spans="9:54" x14ac:dyDescent="0.25">
      <c r="I43277" s="80"/>
      <c r="AX43277" s="80"/>
      <c r="AY43277" s="80"/>
      <c r="AZ43277" s="80"/>
      <c r="BA43277" s="80"/>
      <c r="BB43277" s="80"/>
    </row>
    <row r="43278" spans="9:54" x14ac:dyDescent="0.25">
      <c r="I43278" s="80"/>
      <c r="AX43278" s="80"/>
      <c r="AY43278" s="80"/>
      <c r="AZ43278" s="80"/>
      <c r="BA43278" s="80"/>
      <c r="BB43278" s="80"/>
    </row>
    <row r="43279" spans="9:54" x14ac:dyDescent="0.25">
      <c r="I43279" s="80"/>
      <c r="AX43279" s="80"/>
      <c r="AY43279" s="80"/>
      <c r="AZ43279" s="80"/>
      <c r="BA43279" s="80"/>
      <c r="BB43279" s="80"/>
    </row>
    <row r="43280" spans="9:54" x14ac:dyDescent="0.25">
      <c r="I43280" s="80"/>
      <c r="AX43280" s="80"/>
      <c r="AY43280" s="80"/>
      <c r="AZ43280" s="80"/>
      <c r="BA43280" s="80"/>
      <c r="BB43280" s="80"/>
    </row>
    <row r="43281" spans="9:54" x14ac:dyDescent="0.25">
      <c r="I43281" s="80"/>
      <c r="AX43281" s="80"/>
      <c r="AY43281" s="80"/>
      <c r="AZ43281" s="80"/>
      <c r="BA43281" s="80"/>
      <c r="BB43281" s="80"/>
    </row>
    <row r="43282" spans="9:54" x14ac:dyDescent="0.25">
      <c r="I43282" s="80"/>
      <c r="AX43282" s="80"/>
      <c r="AY43282" s="80"/>
      <c r="AZ43282" s="80"/>
      <c r="BA43282" s="80"/>
      <c r="BB43282" s="80"/>
    </row>
    <row r="43283" spans="9:54" x14ac:dyDescent="0.25">
      <c r="I43283" s="80"/>
      <c r="AX43283" s="80"/>
      <c r="AY43283" s="80"/>
      <c r="AZ43283" s="80"/>
      <c r="BA43283" s="80"/>
      <c r="BB43283" s="80"/>
    </row>
    <row r="43284" spans="9:54" x14ac:dyDescent="0.25">
      <c r="I43284" s="80"/>
      <c r="AX43284" s="80"/>
      <c r="AY43284" s="80"/>
      <c r="AZ43284" s="80"/>
      <c r="BA43284" s="80"/>
      <c r="BB43284" s="80"/>
    </row>
    <row r="43285" spans="9:54" x14ac:dyDescent="0.25">
      <c r="I43285" s="80"/>
      <c r="AX43285" s="80"/>
      <c r="AY43285" s="80"/>
      <c r="AZ43285" s="80"/>
      <c r="BA43285" s="80"/>
      <c r="BB43285" s="80"/>
    </row>
    <row r="43286" spans="9:54" x14ac:dyDescent="0.25">
      <c r="I43286" s="80"/>
      <c r="AX43286" s="80"/>
      <c r="AY43286" s="80"/>
      <c r="AZ43286" s="80"/>
      <c r="BA43286" s="80"/>
      <c r="BB43286" s="80"/>
    </row>
    <row r="43287" spans="9:54" x14ac:dyDescent="0.25">
      <c r="I43287" s="80"/>
      <c r="AX43287" s="80"/>
      <c r="AY43287" s="80"/>
      <c r="AZ43287" s="80"/>
      <c r="BA43287" s="80"/>
      <c r="BB43287" s="80"/>
    </row>
    <row r="43288" spans="9:54" x14ac:dyDescent="0.25">
      <c r="I43288" s="80"/>
      <c r="AX43288" s="80"/>
      <c r="AY43288" s="80"/>
      <c r="AZ43288" s="80"/>
      <c r="BA43288" s="80"/>
      <c r="BB43288" s="80"/>
    </row>
    <row r="43289" spans="9:54" x14ac:dyDescent="0.25">
      <c r="I43289" s="80"/>
      <c r="AX43289" s="80"/>
      <c r="AY43289" s="80"/>
      <c r="AZ43289" s="80"/>
      <c r="BA43289" s="80"/>
      <c r="BB43289" s="80"/>
    </row>
    <row r="43290" spans="9:54" x14ac:dyDescent="0.25">
      <c r="I43290" s="80"/>
      <c r="AX43290" s="80"/>
      <c r="AY43290" s="80"/>
      <c r="AZ43290" s="80"/>
      <c r="BA43290" s="80"/>
      <c r="BB43290" s="80"/>
    </row>
    <row r="43291" spans="9:54" x14ac:dyDescent="0.25">
      <c r="I43291" s="80"/>
      <c r="AX43291" s="80"/>
      <c r="AY43291" s="80"/>
      <c r="AZ43291" s="80"/>
      <c r="BA43291" s="80"/>
      <c r="BB43291" s="80"/>
    </row>
    <row r="43292" spans="9:54" x14ac:dyDescent="0.25">
      <c r="I43292" s="80"/>
      <c r="AX43292" s="80"/>
      <c r="AY43292" s="80"/>
      <c r="AZ43292" s="80"/>
      <c r="BA43292" s="80"/>
      <c r="BB43292" s="80"/>
    </row>
    <row r="43293" spans="9:54" x14ac:dyDescent="0.25">
      <c r="I43293" s="80"/>
      <c r="AX43293" s="80"/>
      <c r="AY43293" s="80"/>
      <c r="AZ43293" s="80"/>
      <c r="BA43293" s="80"/>
      <c r="BB43293" s="80"/>
    </row>
    <row r="43294" spans="9:54" x14ac:dyDescent="0.25">
      <c r="I43294" s="80"/>
      <c r="AX43294" s="80"/>
      <c r="AY43294" s="80"/>
      <c r="AZ43294" s="80"/>
      <c r="BA43294" s="80"/>
      <c r="BB43294" s="80"/>
    </row>
    <row r="43295" spans="9:54" x14ac:dyDescent="0.25">
      <c r="I43295" s="80"/>
      <c r="AX43295" s="80"/>
      <c r="AY43295" s="80"/>
      <c r="AZ43295" s="80"/>
      <c r="BA43295" s="80"/>
      <c r="BB43295" s="80"/>
    </row>
    <row r="43296" spans="9:54" x14ac:dyDescent="0.25">
      <c r="I43296" s="80"/>
      <c r="AX43296" s="80"/>
      <c r="AY43296" s="80"/>
      <c r="AZ43296" s="80"/>
      <c r="BA43296" s="80"/>
      <c r="BB43296" s="80"/>
    </row>
    <row r="43297" spans="9:54" x14ac:dyDescent="0.25">
      <c r="I43297" s="80"/>
      <c r="AX43297" s="80"/>
      <c r="AY43297" s="80"/>
      <c r="AZ43297" s="80"/>
      <c r="BA43297" s="80"/>
      <c r="BB43297" s="80"/>
    </row>
    <row r="43298" spans="9:54" x14ac:dyDescent="0.25">
      <c r="I43298" s="80"/>
      <c r="AX43298" s="80"/>
      <c r="AY43298" s="80"/>
      <c r="AZ43298" s="80"/>
      <c r="BA43298" s="80"/>
      <c r="BB43298" s="80"/>
    </row>
    <row r="43299" spans="9:54" x14ac:dyDescent="0.25">
      <c r="I43299" s="80"/>
      <c r="AX43299" s="80"/>
      <c r="AY43299" s="80"/>
      <c r="AZ43299" s="80"/>
      <c r="BA43299" s="80"/>
      <c r="BB43299" s="80"/>
    </row>
    <row r="43300" spans="9:54" x14ac:dyDescent="0.25">
      <c r="I43300" s="80"/>
      <c r="AX43300" s="80"/>
      <c r="AY43300" s="80"/>
      <c r="AZ43300" s="80"/>
      <c r="BA43300" s="80"/>
      <c r="BB43300" s="80"/>
    </row>
    <row r="43301" spans="9:54" x14ac:dyDescent="0.25">
      <c r="I43301" s="80"/>
      <c r="AX43301" s="80"/>
      <c r="AY43301" s="80"/>
      <c r="AZ43301" s="80"/>
      <c r="BA43301" s="80"/>
      <c r="BB43301" s="80"/>
    </row>
    <row r="43302" spans="9:54" x14ac:dyDescent="0.25">
      <c r="I43302" s="80"/>
      <c r="AX43302" s="80"/>
      <c r="AY43302" s="80"/>
      <c r="AZ43302" s="80"/>
      <c r="BA43302" s="80"/>
      <c r="BB43302" s="80"/>
    </row>
    <row r="43303" spans="9:54" x14ac:dyDescent="0.25">
      <c r="I43303" s="80"/>
      <c r="AX43303" s="80"/>
      <c r="AY43303" s="80"/>
      <c r="AZ43303" s="80"/>
      <c r="BA43303" s="80"/>
      <c r="BB43303" s="80"/>
    </row>
    <row r="43304" spans="9:54" x14ac:dyDescent="0.25">
      <c r="I43304" s="80"/>
      <c r="AX43304" s="80"/>
      <c r="AY43304" s="80"/>
      <c r="AZ43304" s="80"/>
      <c r="BA43304" s="80"/>
      <c r="BB43304" s="80"/>
    </row>
    <row r="43305" spans="9:54" x14ac:dyDescent="0.25">
      <c r="I43305" s="80"/>
      <c r="AX43305" s="80"/>
      <c r="AY43305" s="80"/>
      <c r="AZ43305" s="80"/>
      <c r="BA43305" s="80"/>
      <c r="BB43305" s="80"/>
    </row>
    <row r="43306" spans="9:54" x14ac:dyDescent="0.25">
      <c r="I43306" s="80"/>
      <c r="AX43306" s="80"/>
      <c r="AY43306" s="80"/>
      <c r="AZ43306" s="80"/>
      <c r="BA43306" s="80"/>
      <c r="BB43306" s="80"/>
    </row>
    <row r="43307" spans="9:54" x14ac:dyDescent="0.25">
      <c r="I43307" s="80"/>
      <c r="AX43307" s="80"/>
      <c r="AY43307" s="80"/>
      <c r="AZ43307" s="80"/>
      <c r="BA43307" s="80"/>
      <c r="BB43307" s="80"/>
    </row>
    <row r="43308" spans="9:54" x14ac:dyDescent="0.25">
      <c r="I43308" s="80"/>
      <c r="AX43308" s="80"/>
      <c r="AY43308" s="80"/>
      <c r="AZ43308" s="80"/>
      <c r="BA43308" s="80"/>
      <c r="BB43308" s="80"/>
    </row>
    <row r="43309" spans="9:54" x14ac:dyDescent="0.25">
      <c r="I43309" s="80"/>
      <c r="AX43309" s="80"/>
      <c r="AY43309" s="80"/>
      <c r="AZ43309" s="80"/>
      <c r="BA43309" s="80"/>
      <c r="BB43309" s="80"/>
    </row>
    <row r="43310" spans="9:54" x14ac:dyDescent="0.25">
      <c r="I43310" s="80"/>
      <c r="AX43310" s="80"/>
      <c r="AY43310" s="80"/>
      <c r="AZ43310" s="80"/>
      <c r="BA43310" s="80"/>
      <c r="BB43310" s="80"/>
    </row>
    <row r="43311" spans="9:54" x14ac:dyDescent="0.25">
      <c r="I43311" s="80"/>
      <c r="AX43311" s="80"/>
      <c r="AY43311" s="80"/>
      <c r="AZ43311" s="80"/>
      <c r="BA43311" s="80"/>
      <c r="BB43311" s="80"/>
    </row>
    <row r="43312" spans="9:54" x14ac:dyDescent="0.25">
      <c r="I43312" s="80"/>
      <c r="AX43312" s="80"/>
      <c r="AY43312" s="80"/>
      <c r="AZ43312" s="80"/>
      <c r="BA43312" s="80"/>
      <c r="BB43312" s="80"/>
    </row>
    <row r="43313" spans="9:54" x14ac:dyDescent="0.25">
      <c r="I43313" s="80"/>
      <c r="AX43313" s="80"/>
      <c r="AY43313" s="80"/>
      <c r="AZ43313" s="80"/>
      <c r="BA43313" s="80"/>
      <c r="BB43313" s="80"/>
    </row>
    <row r="43314" spans="9:54" x14ac:dyDescent="0.25">
      <c r="I43314" s="80"/>
      <c r="AX43314" s="80"/>
      <c r="AY43314" s="80"/>
      <c r="AZ43314" s="80"/>
      <c r="BA43314" s="80"/>
      <c r="BB43314" s="80"/>
    </row>
    <row r="43315" spans="9:54" x14ac:dyDescent="0.25">
      <c r="I43315" s="80"/>
      <c r="AX43315" s="80"/>
      <c r="AY43315" s="80"/>
      <c r="AZ43315" s="80"/>
      <c r="BA43315" s="80"/>
      <c r="BB43315" s="80"/>
    </row>
    <row r="43316" spans="9:54" x14ac:dyDescent="0.25">
      <c r="I43316" s="80"/>
      <c r="AX43316" s="80"/>
      <c r="AY43316" s="80"/>
      <c r="AZ43316" s="80"/>
      <c r="BA43316" s="80"/>
      <c r="BB43316" s="80"/>
    </row>
    <row r="43317" spans="9:54" x14ac:dyDescent="0.25">
      <c r="I43317" s="80"/>
      <c r="AX43317" s="80"/>
      <c r="AY43317" s="80"/>
      <c r="AZ43317" s="80"/>
      <c r="BA43317" s="80"/>
      <c r="BB43317" s="80"/>
    </row>
    <row r="43318" spans="9:54" x14ac:dyDescent="0.25">
      <c r="I43318" s="80"/>
      <c r="AX43318" s="80"/>
      <c r="AY43318" s="80"/>
      <c r="AZ43318" s="80"/>
      <c r="BA43318" s="80"/>
      <c r="BB43318" s="80"/>
    </row>
    <row r="43319" spans="9:54" x14ac:dyDescent="0.25">
      <c r="I43319" s="80"/>
      <c r="AX43319" s="80"/>
      <c r="AY43319" s="80"/>
      <c r="AZ43319" s="80"/>
      <c r="BA43319" s="80"/>
      <c r="BB43319" s="80"/>
    </row>
    <row r="43320" spans="9:54" x14ac:dyDescent="0.25">
      <c r="I43320" s="80"/>
      <c r="AX43320" s="80"/>
      <c r="AY43320" s="80"/>
      <c r="AZ43320" s="80"/>
      <c r="BA43320" s="80"/>
      <c r="BB43320" s="80"/>
    </row>
    <row r="43321" spans="9:54" x14ac:dyDescent="0.25">
      <c r="I43321" s="80"/>
      <c r="AX43321" s="80"/>
      <c r="AY43321" s="80"/>
      <c r="AZ43321" s="80"/>
      <c r="BA43321" s="80"/>
      <c r="BB43321" s="80"/>
    </row>
    <row r="43322" spans="9:54" x14ac:dyDescent="0.25">
      <c r="I43322" s="80"/>
      <c r="AX43322" s="80"/>
      <c r="AY43322" s="80"/>
      <c r="AZ43322" s="80"/>
      <c r="BA43322" s="80"/>
      <c r="BB43322" s="80"/>
    </row>
    <row r="43323" spans="9:54" x14ac:dyDescent="0.25">
      <c r="I43323" s="80"/>
      <c r="AX43323" s="80"/>
      <c r="AY43323" s="80"/>
      <c r="AZ43323" s="80"/>
      <c r="BA43323" s="80"/>
      <c r="BB43323" s="80"/>
    </row>
    <row r="43324" spans="9:54" x14ac:dyDescent="0.25">
      <c r="I43324" s="80"/>
      <c r="AX43324" s="80"/>
      <c r="AY43324" s="80"/>
      <c r="AZ43324" s="80"/>
      <c r="BA43324" s="80"/>
      <c r="BB43324" s="80"/>
    </row>
    <row r="43325" spans="9:54" x14ac:dyDescent="0.25">
      <c r="I43325" s="80"/>
      <c r="AX43325" s="80"/>
      <c r="AY43325" s="80"/>
      <c r="AZ43325" s="80"/>
      <c r="BA43325" s="80"/>
      <c r="BB43325" s="80"/>
    </row>
    <row r="43326" spans="9:54" x14ac:dyDescent="0.25">
      <c r="I43326" s="80"/>
      <c r="AX43326" s="80"/>
      <c r="AY43326" s="80"/>
      <c r="AZ43326" s="80"/>
      <c r="BA43326" s="80"/>
      <c r="BB43326" s="80"/>
    </row>
    <row r="43327" spans="9:54" x14ac:dyDescent="0.25">
      <c r="I43327" s="80"/>
      <c r="AX43327" s="80"/>
      <c r="AY43327" s="80"/>
      <c r="AZ43327" s="80"/>
      <c r="BA43327" s="80"/>
      <c r="BB43327" s="80"/>
    </row>
    <row r="43328" spans="9:54" x14ac:dyDescent="0.25">
      <c r="I43328" s="80"/>
      <c r="AX43328" s="80"/>
      <c r="AY43328" s="80"/>
      <c r="AZ43328" s="80"/>
      <c r="BA43328" s="80"/>
      <c r="BB43328" s="80"/>
    </row>
    <row r="43329" spans="9:54" x14ac:dyDescent="0.25">
      <c r="I43329" s="80"/>
      <c r="AX43329" s="80"/>
      <c r="AY43329" s="80"/>
      <c r="AZ43329" s="80"/>
      <c r="BA43329" s="80"/>
      <c r="BB43329" s="80"/>
    </row>
    <row r="43330" spans="9:54" x14ac:dyDescent="0.25">
      <c r="I43330" s="80"/>
      <c r="AX43330" s="80"/>
      <c r="AY43330" s="80"/>
      <c r="AZ43330" s="80"/>
      <c r="BA43330" s="80"/>
      <c r="BB43330" s="80"/>
    </row>
    <row r="43331" spans="9:54" x14ac:dyDescent="0.25">
      <c r="I43331" s="80"/>
      <c r="AX43331" s="80"/>
      <c r="AY43331" s="80"/>
      <c r="AZ43331" s="80"/>
      <c r="BA43331" s="80"/>
      <c r="BB43331" s="80"/>
    </row>
    <row r="43332" spans="9:54" x14ac:dyDescent="0.25">
      <c r="I43332" s="80"/>
      <c r="AX43332" s="80"/>
      <c r="AY43332" s="80"/>
      <c r="AZ43332" s="80"/>
      <c r="BA43332" s="80"/>
      <c r="BB43332" s="80"/>
    </row>
    <row r="43333" spans="9:54" x14ac:dyDescent="0.25">
      <c r="I43333" s="80"/>
      <c r="AX43333" s="80"/>
      <c r="AY43333" s="80"/>
      <c r="AZ43333" s="80"/>
      <c r="BA43333" s="80"/>
      <c r="BB43333" s="80"/>
    </row>
    <row r="43334" spans="9:54" x14ac:dyDescent="0.25">
      <c r="I43334" s="80"/>
      <c r="AX43334" s="80"/>
      <c r="AY43334" s="80"/>
      <c r="AZ43334" s="80"/>
      <c r="BA43334" s="80"/>
      <c r="BB43334" s="80"/>
    </row>
    <row r="43335" spans="9:54" x14ac:dyDescent="0.25">
      <c r="I43335" s="80"/>
      <c r="AX43335" s="80"/>
      <c r="AY43335" s="80"/>
      <c r="AZ43335" s="80"/>
      <c r="BA43335" s="80"/>
      <c r="BB43335" s="80"/>
    </row>
    <row r="43336" spans="9:54" x14ac:dyDescent="0.25">
      <c r="I43336" s="80"/>
      <c r="AX43336" s="80"/>
      <c r="AY43336" s="80"/>
      <c r="AZ43336" s="80"/>
      <c r="BA43336" s="80"/>
      <c r="BB43336" s="80"/>
    </row>
    <row r="43337" spans="9:54" x14ac:dyDescent="0.25">
      <c r="I43337" s="80"/>
      <c r="AX43337" s="80"/>
      <c r="AY43337" s="80"/>
      <c r="AZ43337" s="80"/>
      <c r="BA43337" s="80"/>
      <c r="BB43337" s="80"/>
    </row>
    <row r="43338" spans="9:54" x14ac:dyDescent="0.25">
      <c r="I43338" s="80"/>
      <c r="AX43338" s="80"/>
      <c r="AY43338" s="80"/>
      <c r="AZ43338" s="80"/>
      <c r="BA43338" s="80"/>
      <c r="BB43338" s="80"/>
    </row>
    <row r="43339" spans="9:54" x14ac:dyDescent="0.25">
      <c r="I43339" s="80"/>
      <c r="AX43339" s="80"/>
      <c r="AY43339" s="80"/>
      <c r="AZ43339" s="80"/>
      <c r="BA43339" s="80"/>
      <c r="BB43339" s="80"/>
    </row>
    <row r="43340" spans="9:54" x14ac:dyDescent="0.25">
      <c r="I43340" s="80"/>
      <c r="AX43340" s="80"/>
      <c r="AY43340" s="80"/>
      <c r="AZ43340" s="80"/>
      <c r="BA43340" s="80"/>
      <c r="BB43340" s="80"/>
    </row>
    <row r="43341" spans="9:54" x14ac:dyDescent="0.25">
      <c r="I43341" s="80"/>
      <c r="AX43341" s="80"/>
      <c r="AY43341" s="80"/>
      <c r="AZ43341" s="80"/>
      <c r="BA43341" s="80"/>
      <c r="BB43341" s="80"/>
    </row>
    <row r="43342" spans="9:54" x14ac:dyDescent="0.25">
      <c r="I43342" s="80"/>
      <c r="AX43342" s="80"/>
      <c r="AY43342" s="80"/>
      <c r="AZ43342" s="80"/>
      <c r="BA43342" s="80"/>
      <c r="BB43342" s="80"/>
    </row>
    <row r="43343" spans="9:54" x14ac:dyDescent="0.25">
      <c r="I43343" s="80"/>
      <c r="AX43343" s="80"/>
      <c r="AY43343" s="80"/>
      <c r="AZ43343" s="80"/>
      <c r="BA43343" s="80"/>
      <c r="BB43343" s="80"/>
    </row>
    <row r="43344" spans="9:54" x14ac:dyDescent="0.25">
      <c r="I43344" s="80"/>
      <c r="AX43344" s="80"/>
      <c r="AY43344" s="80"/>
      <c r="AZ43344" s="80"/>
      <c r="BA43344" s="80"/>
      <c r="BB43344" s="80"/>
    </row>
    <row r="43345" spans="9:54" x14ac:dyDescent="0.25">
      <c r="I43345" s="80"/>
      <c r="AX43345" s="80"/>
      <c r="AY43345" s="80"/>
      <c r="AZ43345" s="80"/>
      <c r="BA43345" s="80"/>
      <c r="BB43345" s="80"/>
    </row>
    <row r="43346" spans="9:54" x14ac:dyDescent="0.25">
      <c r="I43346" s="80"/>
      <c r="AX43346" s="80"/>
      <c r="AY43346" s="80"/>
      <c r="AZ43346" s="80"/>
      <c r="BA43346" s="80"/>
      <c r="BB43346" s="80"/>
    </row>
    <row r="43347" spans="9:54" x14ac:dyDescent="0.25">
      <c r="I43347" s="80"/>
      <c r="AX43347" s="80"/>
      <c r="AY43347" s="80"/>
      <c r="AZ43347" s="80"/>
      <c r="BA43347" s="80"/>
      <c r="BB43347" s="80"/>
    </row>
    <row r="43348" spans="9:54" x14ac:dyDescent="0.25">
      <c r="I43348" s="80"/>
      <c r="AX43348" s="80"/>
      <c r="AY43348" s="80"/>
      <c r="AZ43348" s="80"/>
      <c r="BA43348" s="80"/>
      <c r="BB43348" s="80"/>
    </row>
    <row r="43349" spans="9:54" x14ac:dyDescent="0.25">
      <c r="I43349" s="80"/>
      <c r="AX43349" s="80"/>
      <c r="AY43349" s="80"/>
      <c r="AZ43349" s="80"/>
      <c r="BA43349" s="80"/>
      <c r="BB43349" s="80"/>
    </row>
    <row r="43350" spans="9:54" x14ac:dyDescent="0.25">
      <c r="I43350" s="80"/>
      <c r="AX43350" s="80"/>
      <c r="AY43350" s="80"/>
      <c r="AZ43350" s="80"/>
      <c r="BA43350" s="80"/>
      <c r="BB43350" s="80"/>
    </row>
    <row r="43351" spans="9:54" x14ac:dyDescent="0.25">
      <c r="I43351" s="80"/>
      <c r="AX43351" s="80"/>
      <c r="AY43351" s="80"/>
      <c r="AZ43351" s="80"/>
      <c r="BA43351" s="80"/>
      <c r="BB43351" s="80"/>
    </row>
    <row r="43352" spans="9:54" x14ac:dyDescent="0.25">
      <c r="I43352" s="80"/>
      <c r="AX43352" s="80"/>
      <c r="AY43352" s="80"/>
      <c r="AZ43352" s="80"/>
      <c r="BA43352" s="80"/>
      <c r="BB43352" s="80"/>
    </row>
    <row r="43353" spans="9:54" x14ac:dyDescent="0.25">
      <c r="I43353" s="80"/>
      <c r="AX43353" s="80"/>
      <c r="AY43353" s="80"/>
      <c r="AZ43353" s="80"/>
      <c r="BA43353" s="80"/>
      <c r="BB43353" s="80"/>
    </row>
    <row r="43354" spans="9:54" x14ac:dyDescent="0.25">
      <c r="I43354" s="80"/>
      <c r="AX43354" s="80"/>
      <c r="AY43354" s="80"/>
      <c r="AZ43354" s="80"/>
      <c r="BA43354" s="80"/>
      <c r="BB43354" s="80"/>
    </row>
    <row r="43355" spans="9:54" x14ac:dyDescent="0.25">
      <c r="I43355" s="80"/>
      <c r="AX43355" s="80"/>
      <c r="AY43355" s="80"/>
      <c r="AZ43355" s="80"/>
      <c r="BA43355" s="80"/>
      <c r="BB43355" s="80"/>
    </row>
    <row r="43356" spans="9:54" x14ac:dyDescent="0.25">
      <c r="I43356" s="80"/>
      <c r="AX43356" s="80"/>
      <c r="AY43356" s="80"/>
      <c r="AZ43356" s="80"/>
      <c r="BA43356" s="80"/>
      <c r="BB43356" s="80"/>
    </row>
    <row r="43357" spans="9:54" x14ac:dyDescent="0.25">
      <c r="I43357" s="80"/>
      <c r="AX43357" s="80"/>
      <c r="AY43357" s="80"/>
      <c r="AZ43357" s="80"/>
      <c r="BA43357" s="80"/>
      <c r="BB43357" s="80"/>
    </row>
    <row r="43358" spans="9:54" x14ac:dyDescent="0.25">
      <c r="I43358" s="80"/>
      <c r="AX43358" s="80"/>
      <c r="AY43358" s="80"/>
      <c r="AZ43358" s="80"/>
      <c r="BA43358" s="80"/>
      <c r="BB43358" s="80"/>
    </row>
    <row r="43359" spans="9:54" x14ac:dyDescent="0.25">
      <c r="I43359" s="80"/>
      <c r="AX43359" s="80"/>
      <c r="AY43359" s="80"/>
      <c r="AZ43359" s="80"/>
      <c r="BA43359" s="80"/>
      <c r="BB43359" s="80"/>
    </row>
    <row r="43360" spans="9:54" x14ac:dyDescent="0.25">
      <c r="I43360" s="80"/>
      <c r="AX43360" s="80"/>
      <c r="AY43360" s="80"/>
      <c r="AZ43360" s="80"/>
      <c r="BA43360" s="80"/>
      <c r="BB43360" s="80"/>
    </row>
    <row r="43361" spans="9:54" x14ac:dyDescent="0.25">
      <c r="I43361" s="80"/>
      <c r="AX43361" s="80"/>
      <c r="AY43361" s="80"/>
      <c r="AZ43361" s="80"/>
      <c r="BA43361" s="80"/>
      <c r="BB43361" s="80"/>
    </row>
    <row r="43362" spans="9:54" x14ac:dyDescent="0.25">
      <c r="I43362" s="80"/>
      <c r="AX43362" s="80"/>
      <c r="AY43362" s="80"/>
      <c r="AZ43362" s="80"/>
      <c r="BA43362" s="80"/>
      <c r="BB43362" s="80"/>
    </row>
    <row r="43363" spans="9:54" x14ac:dyDescent="0.25">
      <c r="I43363" s="80"/>
      <c r="AX43363" s="80"/>
      <c r="AY43363" s="80"/>
      <c r="AZ43363" s="80"/>
      <c r="BA43363" s="80"/>
      <c r="BB43363" s="80"/>
    </row>
    <row r="43364" spans="9:54" x14ac:dyDescent="0.25">
      <c r="I43364" s="80"/>
      <c r="AX43364" s="80"/>
      <c r="AY43364" s="80"/>
      <c r="AZ43364" s="80"/>
      <c r="BA43364" s="80"/>
      <c r="BB43364" s="80"/>
    </row>
    <row r="43365" spans="9:54" x14ac:dyDescent="0.25">
      <c r="I43365" s="80"/>
      <c r="AX43365" s="80"/>
      <c r="AY43365" s="80"/>
      <c r="AZ43365" s="80"/>
      <c r="BA43365" s="80"/>
      <c r="BB43365" s="80"/>
    </row>
    <row r="43366" spans="9:54" x14ac:dyDescent="0.25">
      <c r="I43366" s="80"/>
      <c r="AX43366" s="80"/>
      <c r="AY43366" s="80"/>
      <c r="AZ43366" s="80"/>
      <c r="BA43366" s="80"/>
      <c r="BB43366" s="80"/>
    </row>
    <row r="43367" spans="9:54" x14ac:dyDescent="0.25">
      <c r="I43367" s="80"/>
      <c r="AX43367" s="80"/>
      <c r="AY43367" s="80"/>
      <c r="AZ43367" s="80"/>
      <c r="BA43367" s="80"/>
      <c r="BB43367" s="80"/>
    </row>
    <row r="43368" spans="9:54" x14ac:dyDescent="0.25">
      <c r="I43368" s="80"/>
      <c r="AX43368" s="80"/>
      <c r="AY43368" s="80"/>
      <c r="AZ43368" s="80"/>
      <c r="BA43368" s="80"/>
      <c r="BB43368" s="80"/>
    </row>
    <row r="43369" spans="9:54" x14ac:dyDescent="0.25">
      <c r="I43369" s="80"/>
      <c r="AX43369" s="80"/>
      <c r="AY43369" s="80"/>
      <c r="AZ43369" s="80"/>
      <c r="BA43369" s="80"/>
      <c r="BB43369" s="80"/>
    </row>
    <row r="43370" spans="9:54" x14ac:dyDescent="0.25">
      <c r="I43370" s="80"/>
      <c r="AX43370" s="80"/>
      <c r="AY43370" s="80"/>
      <c r="AZ43370" s="80"/>
      <c r="BA43370" s="80"/>
      <c r="BB43370" s="80"/>
    </row>
    <row r="43371" spans="9:54" x14ac:dyDescent="0.25">
      <c r="I43371" s="80"/>
      <c r="AX43371" s="80"/>
      <c r="AY43371" s="80"/>
      <c r="AZ43371" s="80"/>
      <c r="BA43371" s="80"/>
      <c r="BB43371" s="80"/>
    </row>
    <row r="43372" spans="9:54" x14ac:dyDescent="0.25">
      <c r="I43372" s="80"/>
      <c r="AX43372" s="80"/>
      <c r="AY43372" s="80"/>
      <c r="AZ43372" s="80"/>
      <c r="BA43372" s="80"/>
      <c r="BB43372" s="80"/>
    </row>
    <row r="43373" spans="9:54" x14ac:dyDescent="0.25">
      <c r="I43373" s="80"/>
      <c r="AX43373" s="80"/>
      <c r="AY43373" s="80"/>
      <c r="AZ43373" s="80"/>
      <c r="BA43373" s="80"/>
      <c r="BB43373" s="80"/>
    </row>
    <row r="43374" spans="9:54" x14ac:dyDescent="0.25">
      <c r="I43374" s="80"/>
      <c r="AX43374" s="80"/>
      <c r="AY43374" s="80"/>
      <c r="AZ43374" s="80"/>
      <c r="BA43374" s="80"/>
      <c r="BB43374" s="80"/>
    </row>
    <row r="43375" spans="9:54" x14ac:dyDescent="0.25">
      <c r="I43375" s="80"/>
      <c r="AX43375" s="80"/>
      <c r="AY43375" s="80"/>
      <c r="AZ43375" s="80"/>
      <c r="BA43375" s="80"/>
      <c r="BB43375" s="80"/>
    </row>
    <row r="43376" spans="9:54" x14ac:dyDescent="0.25">
      <c r="I43376" s="80"/>
      <c r="AX43376" s="80"/>
      <c r="AY43376" s="80"/>
      <c r="AZ43376" s="80"/>
      <c r="BA43376" s="80"/>
      <c r="BB43376" s="80"/>
    </row>
    <row r="43377" spans="9:54" x14ac:dyDescent="0.25">
      <c r="I43377" s="80"/>
      <c r="AX43377" s="80"/>
      <c r="AY43377" s="80"/>
      <c r="AZ43377" s="80"/>
      <c r="BA43377" s="80"/>
      <c r="BB43377" s="80"/>
    </row>
    <row r="43378" spans="9:54" x14ac:dyDescent="0.25">
      <c r="I43378" s="80"/>
      <c r="AX43378" s="80"/>
      <c r="AY43378" s="80"/>
      <c r="AZ43378" s="80"/>
      <c r="BA43378" s="80"/>
      <c r="BB43378" s="80"/>
    </row>
    <row r="43379" spans="9:54" x14ac:dyDescent="0.25">
      <c r="I43379" s="80"/>
      <c r="AX43379" s="80"/>
      <c r="AY43379" s="80"/>
      <c r="AZ43379" s="80"/>
      <c r="BA43379" s="80"/>
      <c r="BB43379" s="80"/>
    </row>
    <row r="43380" spans="9:54" x14ac:dyDescent="0.25">
      <c r="I43380" s="80"/>
      <c r="AX43380" s="80"/>
      <c r="AY43380" s="80"/>
      <c r="AZ43380" s="80"/>
      <c r="BA43380" s="80"/>
      <c r="BB43380" s="80"/>
    </row>
    <row r="43381" spans="9:54" x14ac:dyDescent="0.25">
      <c r="I43381" s="80"/>
      <c r="AX43381" s="80"/>
      <c r="AY43381" s="80"/>
      <c r="AZ43381" s="80"/>
      <c r="BA43381" s="80"/>
      <c r="BB43381" s="80"/>
    </row>
    <row r="43382" spans="9:54" x14ac:dyDescent="0.25">
      <c r="I43382" s="80"/>
      <c r="AX43382" s="80"/>
      <c r="AY43382" s="80"/>
      <c r="AZ43382" s="80"/>
      <c r="BA43382" s="80"/>
      <c r="BB43382" s="80"/>
    </row>
    <row r="43383" spans="9:54" x14ac:dyDescent="0.25">
      <c r="I43383" s="80"/>
      <c r="AX43383" s="80"/>
      <c r="AY43383" s="80"/>
      <c r="AZ43383" s="80"/>
      <c r="BA43383" s="80"/>
      <c r="BB43383" s="80"/>
    </row>
    <row r="43384" spans="9:54" x14ac:dyDescent="0.25">
      <c r="I43384" s="80"/>
      <c r="AX43384" s="80"/>
      <c r="AY43384" s="80"/>
      <c r="AZ43384" s="80"/>
      <c r="BA43384" s="80"/>
      <c r="BB43384" s="80"/>
    </row>
    <row r="43385" spans="9:54" x14ac:dyDescent="0.25">
      <c r="I43385" s="80"/>
      <c r="AX43385" s="80"/>
      <c r="AY43385" s="80"/>
      <c r="AZ43385" s="80"/>
      <c r="BA43385" s="80"/>
      <c r="BB43385" s="80"/>
    </row>
    <row r="43386" spans="9:54" x14ac:dyDescent="0.25">
      <c r="I43386" s="80"/>
      <c r="AX43386" s="80"/>
      <c r="AY43386" s="80"/>
      <c r="AZ43386" s="80"/>
      <c r="BA43386" s="80"/>
      <c r="BB43386" s="80"/>
    </row>
    <row r="43387" spans="9:54" x14ac:dyDescent="0.25">
      <c r="I43387" s="80"/>
      <c r="AX43387" s="80"/>
      <c r="AY43387" s="80"/>
      <c r="AZ43387" s="80"/>
      <c r="BA43387" s="80"/>
      <c r="BB43387" s="80"/>
    </row>
    <row r="43388" spans="9:54" x14ac:dyDescent="0.25">
      <c r="I43388" s="80"/>
      <c r="AX43388" s="80"/>
      <c r="AY43388" s="80"/>
      <c r="AZ43388" s="80"/>
      <c r="BA43388" s="80"/>
      <c r="BB43388" s="80"/>
    </row>
    <row r="43389" spans="9:54" x14ac:dyDescent="0.25">
      <c r="I43389" s="80"/>
      <c r="AX43389" s="80"/>
      <c r="AY43389" s="80"/>
      <c r="AZ43389" s="80"/>
      <c r="BA43389" s="80"/>
      <c r="BB43389" s="80"/>
    </row>
    <row r="43390" spans="9:54" x14ac:dyDescent="0.25">
      <c r="I43390" s="80"/>
      <c r="AX43390" s="80"/>
      <c r="AY43390" s="80"/>
      <c r="AZ43390" s="80"/>
      <c r="BA43390" s="80"/>
      <c r="BB43390" s="80"/>
    </row>
    <row r="43391" spans="9:54" x14ac:dyDescent="0.25">
      <c r="I43391" s="80"/>
      <c r="AX43391" s="80"/>
      <c r="AY43391" s="80"/>
      <c r="AZ43391" s="80"/>
      <c r="BA43391" s="80"/>
      <c r="BB43391" s="80"/>
    </row>
    <row r="43392" spans="9:54" x14ac:dyDescent="0.25">
      <c r="I43392" s="80"/>
      <c r="AX43392" s="80"/>
      <c r="AY43392" s="80"/>
      <c r="AZ43392" s="80"/>
      <c r="BA43392" s="80"/>
      <c r="BB43392" s="80"/>
    </row>
    <row r="43393" spans="9:54" x14ac:dyDescent="0.25">
      <c r="I43393" s="80"/>
      <c r="AX43393" s="80"/>
      <c r="AY43393" s="80"/>
      <c r="AZ43393" s="80"/>
      <c r="BA43393" s="80"/>
      <c r="BB43393" s="80"/>
    </row>
    <row r="43394" spans="9:54" x14ac:dyDescent="0.25">
      <c r="I43394" s="80"/>
      <c r="AX43394" s="80"/>
      <c r="AY43394" s="80"/>
      <c r="AZ43394" s="80"/>
      <c r="BA43394" s="80"/>
      <c r="BB43394" s="80"/>
    </row>
    <row r="43395" spans="9:54" x14ac:dyDescent="0.25">
      <c r="I43395" s="80"/>
      <c r="AX43395" s="80"/>
      <c r="AY43395" s="80"/>
      <c r="AZ43395" s="80"/>
      <c r="BA43395" s="80"/>
      <c r="BB43395" s="80"/>
    </row>
    <row r="43396" spans="9:54" x14ac:dyDescent="0.25">
      <c r="I43396" s="80"/>
      <c r="AX43396" s="80"/>
      <c r="AY43396" s="80"/>
      <c r="AZ43396" s="80"/>
      <c r="BA43396" s="80"/>
      <c r="BB43396" s="80"/>
    </row>
    <row r="43397" spans="9:54" x14ac:dyDescent="0.25">
      <c r="I43397" s="80"/>
      <c r="AX43397" s="80"/>
      <c r="AY43397" s="80"/>
      <c r="AZ43397" s="80"/>
      <c r="BA43397" s="80"/>
      <c r="BB43397" s="80"/>
    </row>
    <row r="43398" spans="9:54" x14ac:dyDescent="0.25">
      <c r="I43398" s="80"/>
      <c r="AX43398" s="80"/>
      <c r="AY43398" s="80"/>
      <c r="AZ43398" s="80"/>
      <c r="BA43398" s="80"/>
      <c r="BB43398" s="80"/>
    </row>
    <row r="43399" spans="9:54" x14ac:dyDescent="0.25">
      <c r="I43399" s="80"/>
      <c r="AX43399" s="80"/>
      <c r="AY43399" s="80"/>
      <c r="AZ43399" s="80"/>
      <c r="BA43399" s="80"/>
      <c r="BB43399" s="80"/>
    </row>
    <row r="43400" spans="9:54" x14ac:dyDescent="0.25">
      <c r="I43400" s="80"/>
      <c r="AX43400" s="80"/>
      <c r="AY43400" s="80"/>
      <c r="AZ43400" s="80"/>
      <c r="BA43400" s="80"/>
      <c r="BB43400" s="80"/>
    </row>
    <row r="43401" spans="9:54" x14ac:dyDescent="0.25">
      <c r="I43401" s="80"/>
      <c r="AX43401" s="80"/>
      <c r="AY43401" s="80"/>
      <c r="AZ43401" s="80"/>
      <c r="BA43401" s="80"/>
      <c r="BB43401" s="80"/>
    </row>
    <row r="43402" spans="9:54" x14ac:dyDescent="0.25">
      <c r="I43402" s="80"/>
      <c r="AX43402" s="80"/>
      <c r="AY43402" s="80"/>
      <c r="AZ43402" s="80"/>
      <c r="BA43402" s="80"/>
      <c r="BB43402" s="80"/>
    </row>
    <row r="43403" spans="9:54" x14ac:dyDescent="0.25">
      <c r="I43403" s="80"/>
      <c r="AX43403" s="80"/>
      <c r="AY43403" s="80"/>
      <c r="AZ43403" s="80"/>
      <c r="BA43403" s="80"/>
      <c r="BB43403" s="80"/>
    </row>
    <row r="43404" spans="9:54" x14ac:dyDescent="0.25">
      <c r="I43404" s="80"/>
      <c r="AX43404" s="80"/>
      <c r="AY43404" s="80"/>
      <c r="AZ43404" s="80"/>
      <c r="BA43404" s="80"/>
      <c r="BB43404" s="80"/>
    </row>
    <row r="43405" spans="9:54" x14ac:dyDescent="0.25">
      <c r="I43405" s="80"/>
      <c r="AX43405" s="80"/>
      <c r="AY43405" s="80"/>
      <c r="AZ43405" s="80"/>
      <c r="BA43405" s="80"/>
      <c r="BB43405" s="80"/>
    </row>
    <row r="43406" spans="9:54" x14ac:dyDescent="0.25">
      <c r="I43406" s="80"/>
      <c r="AX43406" s="80"/>
      <c r="AY43406" s="80"/>
      <c r="AZ43406" s="80"/>
      <c r="BA43406" s="80"/>
      <c r="BB43406" s="80"/>
    </row>
    <row r="43407" spans="9:54" x14ac:dyDescent="0.25">
      <c r="I43407" s="80"/>
      <c r="AX43407" s="80"/>
      <c r="AY43407" s="80"/>
      <c r="AZ43407" s="80"/>
      <c r="BA43407" s="80"/>
      <c r="BB43407" s="80"/>
    </row>
    <row r="43408" spans="9:54" x14ac:dyDescent="0.25">
      <c r="I43408" s="80"/>
      <c r="AX43408" s="80"/>
      <c r="AY43408" s="80"/>
      <c r="AZ43408" s="80"/>
      <c r="BA43408" s="80"/>
      <c r="BB43408" s="80"/>
    </row>
    <row r="43409" spans="9:54" x14ac:dyDescent="0.25">
      <c r="I43409" s="80"/>
      <c r="AX43409" s="80"/>
      <c r="AY43409" s="80"/>
      <c r="AZ43409" s="80"/>
      <c r="BA43409" s="80"/>
      <c r="BB43409" s="80"/>
    </row>
    <row r="43410" spans="9:54" x14ac:dyDescent="0.25">
      <c r="I43410" s="80"/>
      <c r="AX43410" s="80"/>
      <c r="AY43410" s="80"/>
      <c r="AZ43410" s="80"/>
      <c r="BA43410" s="80"/>
      <c r="BB43410" s="80"/>
    </row>
    <row r="43411" spans="9:54" x14ac:dyDescent="0.25">
      <c r="I43411" s="80"/>
      <c r="AX43411" s="80"/>
      <c r="AY43411" s="80"/>
      <c r="AZ43411" s="80"/>
      <c r="BA43411" s="80"/>
      <c r="BB43411" s="80"/>
    </row>
    <row r="43412" spans="9:54" x14ac:dyDescent="0.25">
      <c r="I43412" s="80"/>
      <c r="AX43412" s="80"/>
      <c r="AY43412" s="80"/>
      <c r="AZ43412" s="80"/>
      <c r="BA43412" s="80"/>
      <c r="BB43412" s="80"/>
    </row>
    <row r="43413" spans="9:54" x14ac:dyDescent="0.25">
      <c r="I43413" s="80"/>
      <c r="AX43413" s="80"/>
      <c r="AY43413" s="80"/>
      <c r="AZ43413" s="80"/>
      <c r="BA43413" s="80"/>
      <c r="BB43413" s="80"/>
    </row>
    <row r="43414" spans="9:54" x14ac:dyDescent="0.25">
      <c r="I43414" s="80"/>
      <c r="AX43414" s="80"/>
      <c r="AY43414" s="80"/>
      <c r="AZ43414" s="80"/>
      <c r="BA43414" s="80"/>
      <c r="BB43414" s="80"/>
    </row>
    <row r="43415" spans="9:54" x14ac:dyDescent="0.25">
      <c r="I43415" s="80"/>
      <c r="AX43415" s="80"/>
      <c r="AY43415" s="80"/>
      <c r="AZ43415" s="80"/>
      <c r="BA43415" s="80"/>
      <c r="BB43415" s="80"/>
    </row>
    <row r="43416" spans="9:54" x14ac:dyDescent="0.25">
      <c r="I43416" s="80"/>
      <c r="AX43416" s="80"/>
      <c r="AY43416" s="80"/>
      <c r="AZ43416" s="80"/>
      <c r="BA43416" s="80"/>
      <c r="BB43416" s="80"/>
    </row>
    <row r="43417" spans="9:54" x14ac:dyDescent="0.25">
      <c r="I43417" s="80"/>
      <c r="AX43417" s="80"/>
      <c r="AY43417" s="80"/>
      <c r="AZ43417" s="80"/>
      <c r="BA43417" s="80"/>
      <c r="BB43417" s="80"/>
    </row>
    <row r="43418" spans="9:54" x14ac:dyDescent="0.25">
      <c r="I43418" s="80"/>
      <c r="AX43418" s="80"/>
      <c r="AY43418" s="80"/>
      <c r="AZ43418" s="80"/>
      <c r="BA43418" s="80"/>
      <c r="BB43418" s="80"/>
    </row>
    <row r="43419" spans="9:54" x14ac:dyDescent="0.25">
      <c r="I43419" s="80"/>
      <c r="AX43419" s="80"/>
      <c r="AY43419" s="80"/>
      <c r="AZ43419" s="80"/>
      <c r="BA43419" s="80"/>
      <c r="BB43419" s="80"/>
    </row>
    <row r="43420" spans="9:54" x14ac:dyDescent="0.25">
      <c r="I43420" s="80"/>
      <c r="AX43420" s="80"/>
      <c r="AY43420" s="80"/>
      <c r="AZ43420" s="80"/>
      <c r="BA43420" s="80"/>
      <c r="BB43420" s="80"/>
    </row>
    <row r="43421" spans="9:54" x14ac:dyDescent="0.25">
      <c r="I43421" s="80"/>
      <c r="AX43421" s="80"/>
      <c r="AY43421" s="80"/>
      <c r="AZ43421" s="80"/>
      <c r="BA43421" s="80"/>
      <c r="BB43421" s="80"/>
    </row>
    <row r="43422" spans="9:54" x14ac:dyDescent="0.25">
      <c r="I43422" s="80"/>
      <c r="AX43422" s="80"/>
      <c r="AY43422" s="80"/>
      <c r="AZ43422" s="80"/>
      <c r="BA43422" s="80"/>
      <c r="BB43422" s="80"/>
    </row>
    <row r="43423" spans="9:54" x14ac:dyDescent="0.25">
      <c r="I43423" s="80"/>
      <c r="AX43423" s="80"/>
      <c r="AY43423" s="80"/>
      <c r="AZ43423" s="80"/>
      <c r="BA43423" s="80"/>
      <c r="BB43423" s="80"/>
    </row>
    <row r="43424" spans="9:54" x14ac:dyDescent="0.25">
      <c r="I43424" s="80"/>
      <c r="AX43424" s="80"/>
      <c r="AY43424" s="80"/>
      <c r="AZ43424" s="80"/>
      <c r="BA43424" s="80"/>
      <c r="BB43424" s="80"/>
    </row>
    <row r="43425" spans="9:54" x14ac:dyDescent="0.25">
      <c r="I43425" s="80"/>
      <c r="AX43425" s="80"/>
      <c r="AY43425" s="80"/>
      <c r="AZ43425" s="80"/>
      <c r="BA43425" s="80"/>
      <c r="BB43425" s="80"/>
    </row>
    <row r="43426" spans="9:54" x14ac:dyDescent="0.25">
      <c r="I43426" s="80"/>
      <c r="AX43426" s="80"/>
      <c r="AY43426" s="80"/>
      <c r="AZ43426" s="80"/>
      <c r="BA43426" s="80"/>
      <c r="BB43426" s="80"/>
    </row>
    <row r="43427" spans="9:54" x14ac:dyDescent="0.25">
      <c r="I43427" s="80"/>
      <c r="AX43427" s="80"/>
      <c r="AY43427" s="80"/>
      <c r="AZ43427" s="80"/>
      <c r="BA43427" s="80"/>
      <c r="BB43427" s="80"/>
    </row>
    <row r="43428" spans="9:54" x14ac:dyDescent="0.25">
      <c r="I43428" s="80"/>
      <c r="AX43428" s="80"/>
      <c r="AY43428" s="80"/>
      <c r="AZ43428" s="80"/>
      <c r="BA43428" s="80"/>
      <c r="BB43428" s="80"/>
    </row>
    <row r="43429" spans="9:54" x14ac:dyDescent="0.25">
      <c r="I43429" s="80"/>
      <c r="AX43429" s="80"/>
      <c r="AY43429" s="80"/>
      <c r="AZ43429" s="80"/>
      <c r="BA43429" s="80"/>
      <c r="BB43429" s="80"/>
    </row>
    <row r="43430" spans="9:54" x14ac:dyDescent="0.25">
      <c r="I43430" s="80"/>
      <c r="AX43430" s="80"/>
      <c r="AY43430" s="80"/>
      <c r="AZ43430" s="80"/>
      <c r="BA43430" s="80"/>
      <c r="BB43430" s="80"/>
    </row>
    <row r="43431" spans="9:54" x14ac:dyDescent="0.25">
      <c r="I43431" s="80"/>
      <c r="AX43431" s="80"/>
      <c r="AY43431" s="80"/>
      <c r="AZ43431" s="80"/>
      <c r="BA43431" s="80"/>
      <c r="BB43431" s="80"/>
    </row>
    <row r="43432" spans="9:54" x14ac:dyDescent="0.25">
      <c r="I43432" s="80"/>
      <c r="AX43432" s="80"/>
      <c r="AY43432" s="80"/>
      <c r="AZ43432" s="80"/>
      <c r="BA43432" s="80"/>
      <c r="BB43432" s="80"/>
    </row>
    <row r="43433" spans="9:54" x14ac:dyDescent="0.25">
      <c r="I43433" s="80"/>
      <c r="AX43433" s="80"/>
      <c r="AY43433" s="80"/>
      <c r="AZ43433" s="80"/>
      <c r="BA43433" s="80"/>
      <c r="BB43433" s="80"/>
    </row>
    <row r="43434" spans="9:54" x14ac:dyDescent="0.25">
      <c r="I43434" s="80"/>
      <c r="AX43434" s="80"/>
      <c r="AY43434" s="80"/>
      <c r="AZ43434" s="80"/>
      <c r="BA43434" s="80"/>
      <c r="BB43434" s="80"/>
    </row>
    <row r="43435" spans="9:54" x14ac:dyDescent="0.25">
      <c r="I43435" s="80"/>
      <c r="AX43435" s="80"/>
      <c r="AY43435" s="80"/>
      <c r="AZ43435" s="80"/>
      <c r="BA43435" s="80"/>
      <c r="BB43435" s="80"/>
    </row>
    <row r="43436" spans="9:54" x14ac:dyDescent="0.25">
      <c r="I43436" s="80"/>
      <c r="AX43436" s="80"/>
      <c r="AY43436" s="80"/>
      <c r="AZ43436" s="80"/>
      <c r="BA43436" s="80"/>
      <c r="BB43436" s="80"/>
    </row>
    <row r="43437" spans="9:54" x14ac:dyDescent="0.25">
      <c r="I43437" s="80"/>
      <c r="AX43437" s="80"/>
      <c r="AY43437" s="80"/>
      <c r="AZ43437" s="80"/>
      <c r="BA43437" s="80"/>
      <c r="BB43437" s="80"/>
    </row>
    <row r="43438" spans="9:54" x14ac:dyDescent="0.25">
      <c r="I43438" s="80"/>
      <c r="AX43438" s="80"/>
      <c r="AY43438" s="80"/>
      <c r="AZ43438" s="80"/>
      <c r="BA43438" s="80"/>
      <c r="BB43438" s="80"/>
    </row>
    <row r="43439" spans="9:54" x14ac:dyDescent="0.25">
      <c r="I43439" s="80"/>
      <c r="AX43439" s="80"/>
      <c r="AY43439" s="80"/>
      <c r="AZ43439" s="80"/>
      <c r="BA43439" s="80"/>
      <c r="BB43439" s="80"/>
    </row>
    <row r="43440" spans="9:54" x14ac:dyDescent="0.25">
      <c r="I43440" s="80"/>
      <c r="AX43440" s="80"/>
      <c r="AY43440" s="80"/>
      <c r="AZ43440" s="80"/>
      <c r="BA43440" s="80"/>
      <c r="BB43440" s="80"/>
    </row>
    <row r="43441" spans="9:54" x14ac:dyDescent="0.25">
      <c r="I43441" s="80"/>
      <c r="AX43441" s="80"/>
      <c r="AY43441" s="80"/>
      <c r="AZ43441" s="80"/>
      <c r="BA43441" s="80"/>
      <c r="BB43441" s="80"/>
    </row>
    <row r="43442" spans="9:54" x14ac:dyDescent="0.25">
      <c r="I43442" s="80"/>
      <c r="AX43442" s="80"/>
      <c r="AY43442" s="80"/>
      <c r="AZ43442" s="80"/>
      <c r="BA43442" s="80"/>
      <c r="BB43442" s="80"/>
    </row>
    <row r="43443" spans="9:54" x14ac:dyDescent="0.25">
      <c r="I43443" s="80"/>
      <c r="AX43443" s="80"/>
      <c r="AY43443" s="80"/>
      <c r="AZ43443" s="80"/>
      <c r="BA43443" s="80"/>
      <c r="BB43443" s="80"/>
    </row>
    <row r="43444" spans="9:54" x14ac:dyDescent="0.25">
      <c r="I43444" s="80"/>
      <c r="AX43444" s="80"/>
      <c r="AY43444" s="80"/>
      <c r="AZ43444" s="80"/>
      <c r="BA43444" s="80"/>
      <c r="BB43444" s="80"/>
    </row>
    <row r="43445" spans="9:54" x14ac:dyDescent="0.25">
      <c r="I43445" s="80"/>
      <c r="AX43445" s="80"/>
      <c r="AY43445" s="80"/>
      <c r="AZ43445" s="80"/>
      <c r="BA43445" s="80"/>
      <c r="BB43445" s="80"/>
    </row>
    <row r="43446" spans="9:54" x14ac:dyDescent="0.25">
      <c r="I43446" s="80"/>
      <c r="AX43446" s="80"/>
      <c r="AY43446" s="80"/>
      <c r="AZ43446" s="80"/>
      <c r="BA43446" s="80"/>
      <c r="BB43446" s="80"/>
    </row>
    <row r="43447" spans="9:54" x14ac:dyDescent="0.25">
      <c r="I43447" s="80"/>
      <c r="AX43447" s="80"/>
      <c r="AY43447" s="80"/>
      <c r="AZ43447" s="80"/>
      <c r="BA43447" s="80"/>
      <c r="BB43447" s="80"/>
    </row>
    <row r="43448" spans="9:54" x14ac:dyDescent="0.25">
      <c r="I43448" s="80"/>
      <c r="AX43448" s="80"/>
      <c r="AY43448" s="80"/>
      <c r="AZ43448" s="80"/>
      <c r="BA43448" s="80"/>
      <c r="BB43448" s="80"/>
    </row>
    <row r="43449" spans="9:54" x14ac:dyDescent="0.25">
      <c r="I43449" s="80"/>
      <c r="AX43449" s="80"/>
      <c r="AY43449" s="80"/>
      <c r="AZ43449" s="80"/>
      <c r="BA43449" s="80"/>
      <c r="BB43449" s="80"/>
    </row>
    <row r="43450" spans="9:54" x14ac:dyDescent="0.25">
      <c r="I43450" s="80"/>
      <c r="AX43450" s="80"/>
      <c r="AY43450" s="80"/>
      <c r="AZ43450" s="80"/>
      <c r="BA43450" s="80"/>
      <c r="BB43450" s="80"/>
    </row>
    <row r="43451" spans="9:54" x14ac:dyDescent="0.25">
      <c r="I43451" s="80"/>
      <c r="AX43451" s="80"/>
      <c r="AY43451" s="80"/>
      <c r="AZ43451" s="80"/>
      <c r="BA43451" s="80"/>
      <c r="BB43451" s="80"/>
    </row>
    <row r="43452" spans="9:54" x14ac:dyDescent="0.25">
      <c r="I43452" s="80"/>
      <c r="AX43452" s="80"/>
      <c r="AY43452" s="80"/>
      <c r="AZ43452" s="80"/>
      <c r="BA43452" s="80"/>
      <c r="BB43452" s="80"/>
    </row>
    <row r="43453" spans="9:54" x14ac:dyDescent="0.25">
      <c r="I43453" s="80"/>
      <c r="AX43453" s="80"/>
      <c r="AY43453" s="80"/>
      <c r="AZ43453" s="80"/>
      <c r="BA43453" s="80"/>
      <c r="BB43453" s="80"/>
    </row>
    <row r="43454" spans="9:54" x14ac:dyDescent="0.25">
      <c r="I43454" s="80"/>
      <c r="AX43454" s="80"/>
      <c r="AY43454" s="80"/>
      <c r="AZ43454" s="80"/>
      <c r="BA43454" s="80"/>
      <c r="BB43454" s="80"/>
    </row>
    <row r="43455" spans="9:54" x14ac:dyDescent="0.25">
      <c r="I43455" s="80"/>
      <c r="AX43455" s="80"/>
      <c r="AY43455" s="80"/>
      <c r="AZ43455" s="80"/>
      <c r="BA43455" s="80"/>
      <c r="BB43455" s="80"/>
    </row>
    <row r="43456" spans="9:54" x14ac:dyDescent="0.25">
      <c r="I43456" s="80"/>
      <c r="AX43456" s="80"/>
      <c r="AY43456" s="80"/>
      <c r="AZ43456" s="80"/>
      <c r="BA43456" s="80"/>
      <c r="BB43456" s="80"/>
    </row>
    <row r="43457" spans="9:54" x14ac:dyDescent="0.25">
      <c r="I43457" s="80"/>
      <c r="AX43457" s="80"/>
      <c r="AY43457" s="80"/>
      <c r="AZ43457" s="80"/>
      <c r="BA43457" s="80"/>
      <c r="BB43457" s="80"/>
    </row>
    <row r="43458" spans="9:54" x14ac:dyDescent="0.25">
      <c r="I43458" s="80"/>
      <c r="AX43458" s="80"/>
      <c r="AY43458" s="80"/>
      <c r="AZ43458" s="80"/>
      <c r="BA43458" s="80"/>
      <c r="BB43458" s="80"/>
    </row>
    <row r="43459" spans="9:54" x14ac:dyDescent="0.25">
      <c r="I43459" s="80"/>
      <c r="AX43459" s="80"/>
      <c r="AY43459" s="80"/>
      <c r="AZ43459" s="80"/>
      <c r="BA43459" s="80"/>
      <c r="BB43459" s="80"/>
    </row>
    <row r="43460" spans="9:54" x14ac:dyDescent="0.25">
      <c r="I43460" s="80"/>
      <c r="AX43460" s="80"/>
      <c r="AY43460" s="80"/>
      <c r="AZ43460" s="80"/>
      <c r="BA43460" s="80"/>
      <c r="BB43460" s="80"/>
    </row>
    <row r="43461" spans="9:54" x14ac:dyDescent="0.25">
      <c r="I43461" s="80"/>
      <c r="AX43461" s="80"/>
      <c r="AY43461" s="80"/>
      <c r="AZ43461" s="80"/>
      <c r="BA43461" s="80"/>
      <c r="BB43461" s="80"/>
    </row>
    <row r="43462" spans="9:54" x14ac:dyDescent="0.25">
      <c r="I43462" s="80"/>
      <c r="AX43462" s="80"/>
      <c r="AY43462" s="80"/>
      <c r="AZ43462" s="80"/>
      <c r="BA43462" s="80"/>
      <c r="BB43462" s="80"/>
    </row>
    <row r="43463" spans="9:54" x14ac:dyDescent="0.25">
      <c r="I43463" s="80"/>
      <c r="AX43463" s="80"/>
      <c r="AY43463" s="80"/>
      <c r="AZ43463" s="80"/>
      <c r="BA43463" s="80"/>
      <c r="BB43463" s="80"/>
    </row>
    <row r="43464" spans="9:54" x14ac:dyDescent="0.25">
      <c r="I43464" s="80"/>
      <c r="AX43464" s="80"/>
      <c r="AY43464" s="80"/>
      <c r="AZ43464" s="80"/>
      <c r="BA43464" s="80"/>
      <c r="BB43464" s="80"/>
    </row>
    <row r="43465" spans="9:54" x14ac:dyDescent="0.25">
      <c r="I43465" s="80"/>
      <c r="AX43465" s="80"/>
      <c r="AY43465" s="80"/>
      <c r="AZ43465" s="80"/>
      <c r="BA43465" s="80"/>
      <c r="BB43465" s="80"/>
    </row>
    <row r="43466" spans="9:54" x14ac:dyDescent="0.25">
      <c r="I43466" s="80"/>
      <c r="AX43466" s="80"/>
      <c r="AY43466" s="80"/>
      <c r="AZ43466" s="80"/>
      <c r="BA43466" s="80"/>
      <c r="BB43466" s="80"/>
    </row>
    <row r="43467" spans="9:54" x14ac:dyDescent="0.25">
      <c r="I43467" s="80"/>
      <c r="AX43467" s="80"/>
      <c r="AY43467" s="80"/>
      <c r="AZ43467" s="80"/>
      <c r="BA43467" s="80"/>
      <c r="BB43467" s="80"/>
    </row>
    <row r="43468" spans="9:54" x14ac:dyDescent="0.25">
      <c r="I43468" s="80"/>
      <c r="AX43468" s="80"/>
      <c r="AY43468" s="80"/>
      <c r="AZ43468" s="80"/>
      <c r="BA43468" s="80"/>
      <c r="BB43468" s="80"/>
    </row>
    <row r="43469" spans="9:54" x14ac:dyDescent="0.25">
      <c r="I43469" s="80"/>
      <c r="AX43469" s="80"/>
      <c r="AY43469" s="80"/>
      <c r="AZ43469" s="80"/>
      <c r="BA43469" s="80"/>
      <c r="BB43469" s="80"/>
    </row>
    <row r="43470" spans="9:54" x14ac:dyDescent="0.25">
      <c r="I43470" s="80"/>
      <c r="AX43470" s="80"/>
      <c r="AY43470" s="80"/>
      <c r="AZ43470" s="80"/>
      <c r="BA43470" s="80"/>
      <c r="BB43470" s="80"/>
    </row>
    <row r="43471" spans="9:54" x14ac:dyDescent="0.25">
      <c r="I43471" s="80"/>
      <c r="AX43471" s="80"/>
      <c r="AY43471" s="80"/>
      <c r="AZ43471" s="80"/>
      <c r="BA43471" s="80"/>
      <c r="BB43471" s="80"/>
    </row>
    <row r="43472" spans="9:54" x14ac:dyDescent="0.25">
      <c r="I43472" s="80"/>
      <c r="AX43472" s="80"/>
      <c r="AY43472" s="80"/>
      <c r="AZ43472" s="80"/>
      <c r="BA43472" s="80"/>
      <c r="BB43472" s="80"/>
    </row>
    <row r="43473" spans="9:54" x14ac:dyDescent="0.25">
      <c r="I43473" s="80"/>
      <c r="AX43473" s="80"/>
      <c r="AY43473" s="80"/>
      <c r="AZ43473" s="80"/>
      <c r="BA43473" s="80"/>
      <c r="BB43473" s="80"/>
    </row>
    <row r="43474" spans="9:54" x14ac:dyDescent="0.25">
      <c r="I43474" s="80"/>
      <c r="AX43474" s="80"/>
      <c r="AY43474" s="80"/>
      <c r="AZ43474" s="80"/>
      <c r="BA43474" s="80"/>
      <c r="BB43474" s="80"/>
    </row>
    <row r="43475" spans="9:54" x14ac:dyDescent="0.25">
      <c r="I43475" s="80"/>
      <c r="AX43475" s="80"/>
      <c r="AY43475" s="80"/>
      <c r="AZ43475" s="80"/>
      <c r="BA43475" s="80"/>
      <c r="BB43475" s="80"/>
    </row>
    <row r="43476" spans="9:54" x14ac:dyDescent="0.25">
      <c r="I43476" s="80"/>
      <c r="AX43476" s="80"/>
      <c r="AY43476" s="80"/>
      <c r="AZ43476" s="80"/>
      <c r="BA43476" s="80"/>
      <c r="BB43476" s="80"/>
    </row>
    <row r="43477" spans="9:54" x14ac:dyDescent="0.25">
      <c r="I43477" s="80"/>
      <c r="AX43477" s="80"/>
      <c r="AY43477" s="80"/>
      <c r="AZ43477" s="80"/>
      <c r="BA43477" s="80"/>
      <c r="BB43477" s="80"/>
    </row>
    <row r="43478" spans="9:54" x14ac:dyDescent="0.25">
      <c r="I43478" s="80"/>
      <c r="AX43478" s="80"/>
      <c r="AY43478" s="80"/>
      <c r="AZ43478" s="80"/>
      <c r="BA43478" s="80"/>
      <c r="BB43478" s="80"/>
    </row>
    <row r="43479" spans="9:54" x14ac:dyDescent="0.25">
      <c r="I43479" s="80"/>
      <c r="AX43479" s="80"/>
      <c r="AY43479" s="80"/>
      <c r="AZ43479" s="80"/>
      <c r="BA43479" s="80"/>
      <c r="BB43479" s="80"/>
    </row>
    <row r="43480" spans="9:54" x14ac:dyDescent="0.25">
      <c r="I43480" s="80"/>
      <c r="AX43480" s="80"/>
      <c r="AY43480" s="80"/>
      <c r="AZ43480" s="80"/>
      <c r="BA43480" s="80"/>
      <c r="BB43480" s="80"/>
    </row>
    <row r="43481" spans="9:54" x14ac:dyDescent="0.25">
      <c r="I43481" s="80"/>
      <c r="AX43481" s="80"/>
      <c r="AY43481" s="80"/>
      <c r="AZ43481" s="80"/>
      <c r="BA43481" s="80"/>
      <c r="BB43481" s="80"/>
    </row>
    <row r="43482" spans="9:54" x14ac:dyDescent="0.25">
      <c r="I43482" s="80"/>
      <c r="AX43482" s="80"/>
      <c r="AY43482" s="80"/>
      <c r="AZ43482" s="80"/>
      <c r="BA43482" s="80"/>
      <c r="BB43482" s="80"/>
    </row>
    <row r="43483" spans="9:54" x14ac:dyDescent="0.25">
      <c r="I43483" s="80"/>
      <c r="AX43483" s="80"/>
      <c r="AY43483" s="80"/>
      <c r="AZ43483" s="80"/>
      <c r="BA43483" s="80"/>
      <c r="BB43483" s="80"/>
    </row>
    <row r="43484" spans="9:54" x14ac:dyDescent="0.25">
      <c r="I43484" s="80"/>
      <c r="AX43484" s="80"/>
      <c r="AY43484" s="80"/>
      <c r="AZ43484" s="80"/>
      <c r="BA43484" s="80"/>
      <c r="BB43484" s="80"/>
    </row>
    <row r="43485" spans="9:54" x14ac:dyDescent="0.25">
      <c r="I43485" s="80"/>
      <c r="AX43485" s="80"/>
      <c r="AY43485" s="80"/>
      <c r="AZ43485" s="80"/>
      <c r="BA43485" s="80"/>
      <c r="BB43485" s="80"/>
    </row>
    <row r="43486" spans="9:54" x14ac:dyDescent="0.25">
      <c r="I43486" s="80"/>
      <c r="AX43486" s="80"/>
      <c r="AY43486" s="80"/>
      <c r="AZ43486" s="80"/>
      <c r="BA43486" s="80"/>
      <c r="BB43486" s="80"/>
    </row>
    <row r="43487" spans="9:54" x14ac:dyDescent="0.25">
      <c r="I43487" s="80"/>
      <c r="AX43487" s="80"/>
      <c r="AY43487" s="80"/>
      <c r="AZ43487" s="80"/>
      <c r="BA43487" s="80"/>
      <c r="BB43487" s="80"/>
    </row>
    <row r="43488" spans="9:54" x14ac:dyDescent="0.25">
      <c r="I43488" s="80"/>
      <c r="AX43488" s="80"/>
      <c r="AY43488" s="80"/>
      <c r="AZ43488" s="80"/>
      <c r="BA43488" s="80"/>
      <c r="BB43488" s="80"/>
    </row>
    <row r="43489" spans="9:54" x14ac:dyDescent="0.25">
      <c r="I43489" s="80"/>
      <c r="AX43489" s="80"/>
      <c r="AY43489" s="80"/>
      <c r="AZ43489" s="80"/>
      <c r="BA43489" s="80"/>
      <c r="BB43489" s="80"/>
    </row>
    <row r="43490" spans="9:54" x14ac:dyDescent="0.25">
      <c r="I43490" s="80"/>
      <c r="AX43490" s="80"/>
      <c r="AY43490" s="80"/>
      <c r="AZ43490" s="80"/>
      <c r="BA43490" s="80"/>
      <c r="BB43490" s="80"/>
    </row>
    <row r="43491" spans="9:54" x14ac:dyDescent="0.25">
      <c r="I43491" s="80"/>
      <c r="AX43491" s="80"/>
      <c r="AY43491" s="80"/>
      <c r="AZ43491" s="80"/>
      <c r="BA43491" s="80"/>
      <c r="BB43491" s="80"/>
    </row>
    <row r="43492" spans="9:54" x14ac:dyDescent="0.25">
      <c r="I43492" s="80"/>
      <c r="AX43492" s="80"/>
      <c r="AY43492" s="80"/>
      <c r="AZ43492" s="80"/>
      <c r="BA43492" s="80"/>
      <c r="BB43492" s="80"/>
    </row>
    <row r="43493" spans="9:54" x14ac:dyDescent="0.25">
      <c r="I43493" s="80"/>
      <c r="AX43493" s="80"/>
      <c r="AY43493" s="80"/>
      <c r="AZ43493" s="80"/>
      <c r="BA43493" s="80"/>
      <c r="BB43493" s="80"/>
    </row>
    <row r="43494" spans="9:54" x14ac:dyDescent="0.25">
      <c r="I43494" s="80"/>
      <c r="AX43494" s="80"/>
      <c r="AY43494" s="80"/>
      <c r="AZ43494" s="80"/>
      <c r="BA43494" s="80"/>
      <c r="BB43494" s="80"/>
    </row>
    <row r="43495" spans="9:54" x14ac:dyDescent="0.25">
      <c r="I43495" s="80"/>
      <c r="AX43495" s="80"/>
      <c r="AY43495" s="80"/>
      <c r="AZ43495" s="80"/>
      <c r="BA43495" s="80"/>
      <c r="BB43495" s="80"/>
    </row>
    <row r="43496" spans="9:54" x14ac:dyDescent="0.25">
      <c r="I43496" s="80"/>
      <c r="AX43496" s="80"/>
      <c r="AY43496" s="80"/>
      <c r="AZ43496" s="80"/>
      <c r="BA43496" s="80"/>
      <c r="BB43496" s="80"/>
    </row>
    <row r="43497" spans="9:54" x14ac:dyDescent="0.25">
      <c r="I43497" s="80"/>
      <c r="AX43497" s="80"/>
      <c r="AY43497" s="80"/>
      <c r="AZ43497" s="80"/>
      <c r="BA43497" s="80"/>
      <c r="BB43497" s="80"/>
    </row>
    <row r="43498" spans="9:54" x14ac:dyDescent="0.25">
      <c r="I43498" s="80"/>
      <c r="AX43498" s="80"/>
      <c r="AY43498" s="80"/>
      <c r="AZ43498" s="80"/>
      <c r="BA43498" s="80"/>
      <c r="BB43498" s="80"/>
    </row>
    <row r="43499" spans="9:54" x14ac:dyDescent="0.25">
      <c r="I43499" s="80"/>
      <c r="AX43499" s="80"/>
      <c r="AY43499" s="80"/>
      <c r="AZ43499" s="80"/>
      <c r="BA43499" s="80"/>
      <c r="BB43499" s="80"/>
    </row>
    <row r="43500" spans="9:54" x14ac:dyDescent="0.25">
      <c r="I43500" s="80"/>
      <c r="AX43500" s="80"/>
      <c r="AY43500" s="80"/>
      <c r="AZ43500" s="80"/>
      <c r="BA43500" s="80"/>
      <c r="BB43500" s="80"/>
    </row>
    <row r="43501" spans="9:54" x14ac:dyDescent="0.25">
      <c r="I43501" s="80"/>
      <c r="AX43501" s="80"/>
      <c r="AY43501" s="80"/>
      <c r="AZ43501" s="80"/>
      <c r="BA43501" s="80"/>
      <c r="BB43501" s="80"/>
    </row>
    <row r="43502" spans="9:54" x14ac:dyDescent="0.25">
      <c r="I43502" s="80"/>
      <c r="AX43502" s="80"/>
      <c r="AY43502" s="80"/>
      <c r="AZ43502" s="80"/>
      <c r="BA43502" s="80"/>
      <c r="BB43502" s="80"/>
    </row>
    <row r="43503" spans="9:54" x14ac:dyDescent="0.25">
      <c r="I43503" s="80"/>
      <c r="AX43503" s="80"/>
      <c r="AY43503" s="80"/>
      <c r="AZ43503" s="80"/>
      <c r="BA43503" s="80"/>
      <c r="BB43503" s="80"/>
    </row>
    <row r="43504" spans="9:54" x14ac:dyDescent="0.25">
      <c r="I43504" s="80"/>
      <c r="AX43504" s="80"/>
      <c r="AY43504" s="80"/>
      <c r="AZ43504" s="80"/>
      <c r="BA43504" s="80"/>
      <c r="BB43504" s="80"/>
    </row>
    <row r="43505" spans="9:54" x14ac:dyDescent="0.25">
      <c r="I43505" s="80"/>
      <c r="AX43505" s="80"/>
      <c r="AY43505" s="80"/>
      <c r="AZ43505" s="80"/>
      <c r="BA43505" s="80"/>
      <c r="BB43505" s="80"/>
    </row>
    <row r="43506" spans="9:54" x14ac:dyDescent="0.25">
      <c r="I43506" s="80"/>
      <c r="AX43506" s="80"/>
      <c r="AY43506" s="80"/>
      <c r="AZ43506" s="80"/>
      <c r="BA43506" s="80"/>
      <c r="BB43506" s="80"/>
    </row>
    <row r="43507" spans="9:54" x14ac:dyDescent="0.25">
      <c r="I43507" s="80"/>
      <c r="AX43507" s="80"/>
      <c r="AY43507" s="80"/>
      <c r="AZ43507" s="80"/>
      <c r="BA43507" s="80"/>
      <c r="BB43507" s="80"/>
    </row>
    <row r="43508" spans="9:54" x14ac:dyDescent="0.25">
      <c r="I43508" s="80"/>
      <c r="AX43508" s="80"/>
      <c r="AY43508" s="80"/>
      <c r="AZ43508" s="80"/>
      <c r="BA43508" s="80"/>
      <c r="BB43508" s="80"/>
    </row>
    <row r="43509" spans="9:54" x14ac:dyDescent="0.25">
      <c r="I43509" s="80"/>
      <c r="AX43509" s="80"/>
      <c r="AY43509" s="80"/>
      <c r="AZ43509" s="80"/>
      <c r="BA43509" s="80"/>
      <c r="BB43509" s="80"/>
    </row>
    <row r="43510" spans="9:54" x14ac:dyDescent="0.25">
      <c r="I43510" s="80"/>
      <c r="AX43510" s="80"/>
      <c r="AY43510" s="80"/>
      <c r="AZ43510" s="80"/>
      <c r="BA43510" s="80"/>
      <c r="BB43510" s="80"/>
    </row>
    <row r="43511" spans="9:54" x14ac:dyDescent="0.25">
      <c r="I43511" s="80"/>
      <c r="AX43511" s="80"/>
      <c r="AY43511" s="80"/>
      <c r="AZ43511" s="80"/>
      <c r="BA43511" s="80"/>
      <c r="BB43511" s="80"/>
    </row>
    <row r="43512" spans="9:54" x14ac:dyDescent="0.25">
      <c r="I43512" s="80"/>
      <c r="AX43512" s="80"/>
      <c r="AY43512" s="80"/>
      <c r="AZ43512" s="80"/>
      <c r="BA43512" s="80"/>
      <c r="BB43512" s="80"/>
    </row>
    <row r="43513" spans="9:54" x14ac:dyDescent="0.25">
      <c r="I43513" s="80"/>
      <c r="AX43513" s="80"/>
      <c r="AY43513" s="80"/>
      <c r="AZ43513" s="80"/>
      <c r="BA43513" s="80"/>
      <c r="BB43513" s="80"/>
    </row>
    <row r="43514" spans="9:54" x14ac:dyDescent="0.25">
      <c r="I43514" s="80"/>
      <c r="AX43514" s="80"/>
      <c r="AY43514" s="80"/>
      <c r="AZ43514" s="80"/>
      <c r="BA43514" s="80"/>
      <c r="BB43514" s="80"/>
    </row>
    <row r="43515" spans="9:54" x14ac:dyDescent="0.25">
      <c r="I43515" s="80"/>
      <c r="AX43515" s="80"/>
      <c r="AY43515" s="80"/>
      <c r="AZ43515" s="80"/>
      <c r="BA43515" s="80"/>
      <c r="BB43515" s="80"/>
    </row>
    <row r="43516" spans="9:54" x14ac:dyDescent="0.25">
      <c r="I43516" s="80"/>
      <c r="AX43516" s="80"/>
      <c r="AY43516" s="80"/>
      <c r="AZ43516" s="80"/>
      <c r="BA43516" s="80"/>
      <c r="BB43516" s="80"/>
    </row>
    <row r="43517" spans="9:54" x14ac:dyDescent="0.25">
      <c r="I43517" s="80"/>
      <c r="AX43517" s="80"/>
      <c r="AY43517" s="80"/>
      <c r="AZ43517" s="80"/>
      <c r="BA43517" s="80"/>
      <c r="BB43517" s="80"/>
    </row>
    <row r="43518" spans="9:54" x14ac:dyDescent="0.25">
      <c r="I43518" s="80"/>
      <c r="AX43518" s="80"/>
      <c r="AY43518" s="80"/>
      <c r="AZ43518" s="80"/>
      <c r="BA43518" s="80"/>
      <c r="BB43518" s="80"/>
    </row>
    <row r="43519" spans="9:54" x14ac:dyDescent="0.25">
      <c r="I43519" s="80"/>
      <c r="AX43519" s="80"/>
      <c r="AY43519" s="80"/>
      <c r="AZ43519" s="80"/>
      <c r="BA43519" s="80"/>
      <c r="BB43519" s="80"/>
    </row>
    <row r="43520" spans="9:54" x14ac:dyDescent="0.25">
      <c r="I43520" s="80"/>
      <c r="AX43520" s="80"/>
      <c r="AY43520" s="80"/>
      <c r="AZ43520" s="80"/>
      <c r="BA43520" s="80"/>
      <c r="BB43520" s="80"/>
    </row>
    <row r="43521" spans="9:54" x14ac:dyDescent="0.25">
      <c r="I43521" s="80"/>
      <c r="AX43521" s="80"/>
      <c r="AY43521" s="80"/>
      <c r="AZ43521" s="80"/>
      <c r="BA43521" s="80"/>
      <c r="BB43521" s="80"/>
    </row>
    <row r="43522" spans="9:54" x14ac:dyDescent="0.25">
      <c r="I43522" s="80"/>
      <c r="AX43522" s="80"/>
      <c r="AY43522" s="80"/>
      <c r="AZ43522" s="80"/>
      <c r="BA43522" s="80"/>
      <c r="BB43522" s="80"/>
    </row>
    <row r="43523" spans="9:54" x14ac:dyDescent="0.25">
      <c r="I43523" s="80"/>
      <c r="AX43523" s="80"/>
      <c r="AY43523" s="80"/>
      <c r="AZ43523" s="80"/>
      <c r="BA43523" s="80"/>
      <c r="BB43523" s="80"/>
    </row>
    <row r="43524" spans="9:54" x14ac:dyDescent="0.25">
      <c r="I43524" s="80"/>
      <c r="AX43524" s="80"/>
      <c r="AY43524" s="80"/>
      <c r="AZ43524" s="80"/>
      <c r="BA43524" s="80"/>
      <c r="BB43524" s="80"/>
    </row>
    <row r="43525" spans="9:54" x14ac:dyDescent="0.25">
      <c r="I43525" s="80"/>
      <c r="AX43525" s="80"/>
      <c r="AY43525" s="80"/>
      <c r="AZ43525" s="80"/>
      <c r="BA43525" s="80"/>
      <c r="BB43525" s="80"/>
    </row>
    <row r="43526" spans="9:54" x14ac:dyDescent="0.25">
      <c r="I43526" s="80"/>
      <c r="AX43526" s="80"/>
      <c r="AY43526" s="80"/>
      <c r="AZ43526" s="80"/>
      <c r="BA43526" s="80"/>
      <c r="BB43526" s="80"/>
    </row>
    <row r="43527" spans="9:54" x14ac:dyDescent="0.25">
      <c r="I43527" s="80"/>
      <c r="AX43527" s="80"/>
      <c r="AY43527" s="80"/>
      <c r="AZ43527" s="80"/>
      <c r="BA43527" s="80"/>
      <c r="BB43527" s="80"/>
    </row>
    <row r="43528" spans="9:54" x14ac:dyDescent="0.25">
      <c r="I43528" s="80"/>
      <c r="AX43528" s="80"/>
      <c r="AY43528" s="80"/>
      <c r="AZ43528" s="80"/>
      <c r="BA43528" s="80"/>
      <c r="BB43528" s="80"/>
    </row>
    <row r="43529" spans="9:54" x14ac:dyDescent="0.25">
      <c r="I43529" s="80"/>
      <c r="AX43529" s="80"/>
      <c r="AY43529" s="80"/>
      <c r="AZ43529" s="80"/>
      <c r="BA43529" s="80"/>
      <c r="BB43529" s="80"/>
    </row>
    <row r="43530" spans="9:54" x14ac:dyDescent="0.25">
      <c r="I43530" s="80"/>
      <c r="AX43530" s="80"/>
      <c r="AY43530" s="80"/>
      <c r="AZ43530" s="80"/>
      <c r="BA43530" s="80"/>
      <c r="BB43530" s="80"/>
    </row>
    <row r="43531" spans="9:54" x14ac:dyDescent="0.25">
      <c r="I43531" s="80"/>
      <c r="AX43531" s="80"/>
      <c r="AY43531" s="80"/>
      <c r="AZ43531" s="80"/>
      <c r="BA43531" s="80"/>
      <c r="BB43531" s="80"/>
    </row>
    <row r="43532" spans="9:54" x14ac:dyDescent="0.25">
      <c r="I43532" s="80"/>
      <c r="AX43532" s="80"/>
      <c r="AY43532" s="80"/>
      <c r="AZ43532" s="80"/>
      <c r="BA43532" s="80"/>
      <c r="BB43532" s="80"/>
    </row>
    <row r="43533" spans="9:54" x14ac:dyDescent="0.25">
      <c r="I43533" s="80"/>
      <c r="AX43533" s="80"/>
      <c r="AY43533" s="80"/>
      <c r="AZ43533" s="80"/>
      <c r="BA43533" s="80"/>
      <c r="BB43533" s="80"/>
    </row>
    <row r="43534" spans="9:54" x14ac:dyDescent="0.25">
      <c r="I43534" s="80"/>
      <c r="AX43534" s="80"/>
      <c r="AY43534" s="80"/>
      <c r="AZ43534" s="80"/>
      <c r="BA43534" s="80"/>
      <c r="BB43534" s="80"/>
    </row>
    <row r="43535" spans="9:54" x14ac:dyDescent="0.25">
      <c r="I43535" s="80"/>
      <c r="AX43535" s="80"/>
      <c r="AY43535" s="80"/>
      <c r="AZ43535" s="80"/>
      <c r="BA43535" s="80"/>
      <c r="BB43535" s="80"/>
    </row>
    <row r="43536" spans="9:54" x14ac:dyDescent="0.25">
      <c r="I43536" s="80"/>
      <c r="AX43536" s="80"/>
      <c r="AY43536" s="80"/>
      <c r="AZ43536" s="80"/>
      <c r="BA43536" s="80"/>
      <c r="BB43536" s="80"/>
    </row>
    <row r="43537" spans="9:54" x14ac:dyDescent="0.25">
      <c r="I43537" s="80"/>
      <c r="AX43537" s="80"/>
      <c r="AY43537" s="80"/>
      <c r="AZ43537" s="80"/>
      <c r="BA43537" s="80"/>
      <c r="BB43537" s="80"/>
    </row>
    <row r="43538" spans="9:54" x14ac:dyDescent="0.25">
      <c r="I43538" s="80"/>
      <c r="AX43538" s="80"/>
      <c r="AY43538" s="80"/>
      <c r="AZ43538" s="80"/>
      <c r="BA43538" s="80"/>
      <c r="BB43538" s="80"/>
    </row>
    <row r="43539" spans="9:54" x14ac:dyDescent="0.25">
      <c r="I43539" s="80"/>
      <c r="AX43539" s="80"/>
      <c r="AY43539" s="80"/>
      <c r="AZ43539" s="80"/>
      <c r="BA43539" s="80"/>
      <c r="BB43539" s="80"/>
    </row>
    <row r="43540" spans="9:54" x14ac:dyDescent="0.25">
      <c r="I43540" s="80"/>
      <c r="AX43540" s="80"/>
      <c r="AY43540" s="80"/>
      <c r="AZ43540" s="80"/>
      <c r="BA43540" s="80"/>
      <c r="BB43540" s="80"/>
    </row>
    <row r="43541" spans="9:54" x14ac:dyDescent="0.25">
      <c r="I43541" s="80"/>
      <c r="AX43541" s="80"/>
      <c r="AY43541" s="80"/>
      <c r="AZ43541" s="80"/>
      <c r="BA43541" s="80"/>
      <c r="BB43541" s="80"/>
    </row>
    <row r="43542" spans="9:54" x14ac:dyDescent="0.25">
      <c r="I43542" s="80"/>
      <c r="AX43542" s="80"/>
      <c r="AY43542" s="80"/>
      <c r="AZ43542" s="80"/>
      <c r="BA43542" s="80"/>
      <c r="BB43542" s="80"/>
    </row>
    <row r="43543" spans="9:54" x14ac:dyDescent="0.25">
      <c r="I43543" s="80"/>
      <c r="AX43543" s="80"/>
      <c r="AY43543" s="80"/>
      <c r="AZ43543" s="80"/>
      <c r="BA43543" s="80"/>
      <c r="BB43543" s="80"/>
    </row>
    <row r="43544" spans="9:54" x14ac:dyDescent="0.25">
      <c r="I43544" s="80"/>
      <c r="AX43544" s="80"/>
      <c r="AY43544" s="80"/>
      <c r="AZ43544" s="80"/>
      <c r="BA43544" s="80"/>
      <c r="BB43544" s="80"/>
    </row>
    <row r="43545" spans="9:54" x14ac:dyDescent="0.25">
      <c r="I43545" s="80"/>
      <c r="AX43545" s="80"/>
      <c r="AY43545" s="80"/>
      <c r="AZ43545" s="80"/>
      <c r="BA43545" s="80"/>
      <c r="BB43545" s="80"/>
    </row>
    <row r="43546" spans="9:54" x14ac:dyDescent="0.25">
      <c r="I43546" s="80"/>
      <c r="AX43546" s="80"/>
      <c r="AY43546" s="80"/>
      <c r="AZ43546" s="80"/>
      <c r="BA43546" s="80"/>
      <c r="BB43546" s="80"/>
    </row>
    <row r="43547" spans="9:54" x14ac:dyDescent="0.25">
      <c r="I43547" s="80"/>
      <c r="AX43547" s="80"/>
      <c r="AY43547" s="80"/>
      <c r="AZ43547" s="80"/>
      <c r="BA43547" s="80"/>
      <c r="BB43547" s="80"/>
    </row>
    <row r="43548" spans="9:54" x14ac:dyDescent="0.25">
      <c r="I43548" s="80"/>
      <c r="AX43548" s="80"/>
      <c r="AY43548" s="80"/>
      <c r="AZ43548" s="80"/>
      <c r="BA43548" s="80"/>
      <c r="BB43548" s="80"/>
    </row>
    <row r="43549" spans="9:54" x14ac:dyDescent="0.25">
      <c r="I43549" s="80"/>
      <c r="AX43549" s="80"/>
      <c r="AY43549" s="80"/>
      <c r="AZ43549" s="80"/>
      <c r="BA43549" s="80"/>
      <c r="BB43549" s="80"/>
    </row>
    <row r="43550" spans="9:54" x14ac:dyDescent="0.25">
      <c r="I43550" s="80"/>
      <c r="AX43550" s="80"/>
      <c r="AY43550" s="80"/>
      <c r="AZ43550" s="80"/>
      <c r="BA43550" s="80"/>
      <c r="BB43550" s="80"/>
    </row>
    <row r="43551" spans="9:54" x14ac:dyDescent="0.25">
      <c r="I43551" s="80"/>
      <c r="AX43551" s="80"/>
      <c r="AY43551" s="80"/>
      <c r="AZ43551" s="80"/>
      <c r="BA43551" s="80"/>
      <c r="BB43551" s="80"/>
    </row>
    <row r="43552" spans="9:54" x14ac:dyDescent="0.25">
      <c r="I43552" s="80"/>
      <c r="AX43552" s="80"/>
      <c r="AY43552" s="80"/>
      <c r="AZ43552" s="80"/>
      <c r="BA43552" s="80"/>
      <c r="BB43552" s="80"/>
    </row>
    <row r="43553" spans="9:54" x14ac:dyDescent="0.25">
      <c r="I43553" s="80"/>
      <c r="AX43553" s="80"/>
      <c r="AY43553" s="80"/>
      <c r="AZ43553" s="80"/>
      <c r="BA43553" s="80"/>
      <c r="BB43553" s="80"/>
    </row>
    <row r="43554" spans="9:54" x14ac:dyDescent="0.25">
      <c r="I43554" s="80"/>
      <c r="AX43554" s="80"/>
      <c r="AY43554" s="80"/>
      <c r="AZ43554" s="80"/>
      <c r="BA43554" s="80"/>
      <c r="BB43554" s="80"/>
    </row>
    <row r="43555" spans="9:54" x14ac:dyDescent="0.25">
      <c r="I43555" s="80"/>
      <c r="AX43555" s="80"/>
      <c r="AY43555" s="80"/>
      <c r="AZ43555" s="80"/>
      <c r="BA43555" s="80"/>
      <c r="BB43555" s="80"/>
    </row>
    <row r="43556" spans="9:54" x14ac:dyDescent="0.25">
      <c r="I43556" s="80"/>
      <c r="AX43556" s="80"/>
      <c r="AY43556" s="80"/>
      <c r="AZ43556" s="80"/>
      <c r="BA43556" s="80"/>
      <c r="BB43556" s="80"/>
    </row>
    <row r="43557" spans="9:54" x14ac:dyDescent="0.25">
      <c r="I43557" s="80"/>
      <c r="AX43557" s="80"/>
      <c r="AY43557" s="80"/>
      <c r="AZ43557" s="80"/>
      <c r="BA43557" s="80"/>
      <c r="BB43557" s="80"/>
    </row>
    <row r="43558" spans="9:54" x14ac:dyDescent="0.25">
      <c r="I43558" s="80"/>
      <c r="AX43558" s="80"/>
      <c r="AY43558" s="80"/>
      <c r="AZ43558" s="80"/>
      <c r="BA43558" s="80"/>
      <c r="BB43558" s="80"/>
    </row>
    <row r="43559" spans="9:54" x14ac:dyDescent="0.25">
      <c r="I43559" s="80"/>
      <c r="AX43559" s="80"/>
      <c r="AY43559" s="80"/>
      <c r="AZ43559" s="80"/>
      <c r="BA43559" s="80"/>
      <c r="BB43559" s="80"/>
    </row>
    <row r="43560" spans="9:54" x14ac:dyDescent="0.25">
      <c r="I43560" s="80"/>
      <c r="AX43560" s="80"/>
      <c r="AY43560" s="80"/>
      <c r="AZ43560" s="80"/>
      <c r="BA43560" s="80"/>
      <c r="BB43560" s="80"/>
    </row>
    <row r="43561" spans="9:54" x14ac:dyDescent="0.25">
      <c r="I43561" s="80"/>
      <c r="AX43561" s="80"/>
      <c r="AY43561" s="80"/>
      <c r="AZ43561" s="80"/>
      <c r="BA43561" s="80"/>
      <c r="BB43561" s="80"/>
    </row>
    <row r="43562" spans="9:54" x14ac:dyDescent="0.25">
      <c r="I43562" s="80"/>
      <c r="AX43562" s="80"/>
      <c r="AY43562" s="80"/>
      <c r="AZ43562" s="80"/>
      <c r="BA43562" s="80"/>
      <c r="BB43562" s="80"/>
    </row>
    <row r="43563" spans="9:54" x14ac:dyDescent="0.25">
      <c r="I43563" s="80"/>
      <c r="AX43563" s="80"/>
      <c r="AY43563" s="80"/>
      <c r="AZ43563" s="80"/>
      <c r="BA43563" s="80"/>
      <c r="BB43563" s="80"/>
    </row>
    <row r="43564" spans="9:54" x14ac:dyDescent="0.25">
      <c r="I43564" s="80"/>
      <c r="AX43564" s="80"/>
      <c r="AY43564" s="80"/>
      <c r="AZ43564" s="80"/>
      <c r="BA43564" s="80"/>
      <c r="BB43564" s="80"/>
    </row>
    <row r="43565" spans="9:54" x14ac:dyDescent="0.25">
      <c r="I43565" s="80"/>
      <c r="AX43565" s="80"/>
      <c r="AY43565" s="80"/>
      <c r="AZ43565" s="80"/>
      <c r="BA43565" s="80"/>
      <c r="BB43565" s="80"/>
    </row>
    <row r="43566" spans="9:54" x14ac:dyDescent="0.25">
      <c r="I43566" s="80"/>
      <c r="AX43566" s="80"/>
      <c r="AY43566" s="80"/>
      <c r="AZ43566" s="80"/>
      <c r="BA43566" s="80"/>
      <c r="BB43566" s="80"/>
    </row>
    <row r="43567" spans="9:54" x14ac:dyDescent="0.25">
      <c r="I43567" s="80"/>
      <c r="AX43567" s="80"/>
      <c r="AY43567" s="80"/>
      <c r="AZ43567" s="80"/>
      <c r="BA43567" s="80"/>
      <c r="BB43567" s="80"/>
    </row>
    <row r="43568" spans="9:54" x14ac:dyDescent="0.25">
      <c r="I43568" s="80"/>
      <c r="AX43568" s="80"/>
      <c r="AY43568" s="80"/>
      <c r="AZ43568" s="80"/>
      <c r="BA43568" s="80"/>
      <c r="BB43568" s="80"/>
    </row>
    <row r="43569" spans="9:54" x14ac:dyDescent="0.25">
      <c r="I43569" s="80"/>
      <c r="AX43569" s="80"/>
      <c r="AY43569" s="80"/>
      <c r="AZ43569" s="80"/>
      <c r="BA43569" s="80"/>
      <c r="BB43569" s="80"/>
    </row>
    <row r="43570" spans="9:54" x14ac:dyDescent="0.25">
      <c r="I43570" s="80"/>
      <c r="AX43570" s="80"/>
      <c r="AY43570" s="80"/>
      <c r="AZ43570" s="80"/>
      <c r="BA43570" s="80"/>
      <c r="BB43570" s="80"/>
    </row>
    <row r="43571" spans="9:54" x14ac:dyDescent="0.25">
      <c r="I43571" s="80"/>
      <c r="AX43571" s="80"/>
      <c r="AY43571" s="80"/>
      <c r="AZ43571" s="80"/>
      <c r="BA43571" s="80"/>
      <c r="BB43571" s="80"/>
    </row>
    <row r="43572" spans="9:54" x14ac:dyDescent="0.25">
      <c r="I43572" s="80"/>
      <c r="AX43572" s="80"/>
      <c r="AY43572" s="80"/>
      <c r="AZ43572" s="80"/>
      <c r="BA43572" s="80"/>
      <c r="BB43572" s="80"/>
    </row>
    <row r="43573" spans="9:54" x14ac:dyDescent="0.25">
      <c r="I43573" s="80"/>
      <c r="AX43573" s="80"/>
      <c r="AY43573" s="80"/>
      <c r="AZ43573" s="80"/>
      <c r="BA43573" s="80"/>
      <c r="BB43573" s="80"/>
    </row>
    <row r="43574" spans="9:54" x14ac:dyDescent="0.25">
      <c r="I43574" s="80"/>
      <c r="AX43574" s="80"/>
      <c r="AY43574" s="80"/>
      <c r="AZ43574" s="80"/>
      <c r="BA43574" s="80"/>
      <c r="BB43574" s="80"/>
    </row>
    <row r="43575" spans="9:54" x14ac:dyDescent="0.25">
      <c r="I43575" s="80"/>
      <c r="AX43575" s="80"/>
      <c r="AY43575" s="80"/>
      <c r="AZ43575" s="80"/>
      <c r="BA43575" s="80"/>
      <c r="BB43575" s="80"/>
    </row>
    <row r="43576" spans="9:54" x14ac:dyDescent="0.25">
      <c r="I43576" s="80"/>
      <c r="AX43576" s="80"/>
      <c r="AY43576" s="80"/>
      <c r="AZ43576" s="80"/>
      <c r="BA43576" s="80"/>
      <c r="BB43576" s="80"/>
    </row>
    <row r="43577" spans="9:54" x14ac:dyDescent="0.25">
      <c r="I43577" s="80"/>
      <c r="AX43577" s="80"/>
      <c r="AY43577" s="80"/>
      <c r="AZ43577" s="80"/>
      <c r="BA43577" s="80"/>
      <c r="BB43577" s="80"/>
    </row>
    <row r="43578" spans="9:54" x14ac:dyDescent="0.25">
      <c r="I43578" s="80"/>
      <c r="AX43578" s="80"/>
      <c r="AY43578" s="80"/>
      <c r="AZ43578" s="80"/>
      <c r="BA43578" s="80"/>
      <c r="BB43578" s="80"/>
    </row>
    <row r="43579" spans="9:54" x14ac:dyDescent="0.25">
      <c r="I43579" s="80"/>
      <c r="AX43579" s="80"/>
      <c r="AY43579" s="80"/>
      <c r="AZ43579" s="80"/>
      <c r="BA43579" s="80"/>
      <c r="BB43579" s="80"/>
    </row>
    <row r="43580" spans="9:54" x14ac:dyDescent="0.25">
      <c r="I43580" s="80"/>
      <c r="AX43580" s="80"/>
      <c r="AY43580" s="80"/>
      <c r="AZ43580" s="80"/>
      <c r="BA43580" s="80"/>
      <c r="BB43580" s="80"/>
    </row>
    <row r="43581" spans="9:54" x14ac:dyDescent="0.25">
      <c r="I43581" s="80"/>
      <c r="AX43581" s="80"/>
      <c r="AY43581" s="80"/>
      <c r="AZ43581" s="80"/>
      <c r="BA43581" s="80"/>
      <c r="BB43581" s="80"/>
    </row>
    <row r="43582" spans="9:54" x14ac:dyDescent="0.25">
      <c r="I43582" s="80"/>
      <c r="AX43582" s="80"/>
      <c r="AY43582" s="80"/>
      <c r="AZ43582" s="80"/>
      <c r="BA43582" s="80"/>
      <c r="BB43582" s="80"/>
    </row>
    <row r="43583" spans="9:54" x14ac:dyDescent="0.25">
      <c r="I43583" s="80"/>
      <c r="AX43583" s="80"/>
      <c r="AY43583" s="80"/>
      <c r="AZ43583" s="80"/>
      <c r="BA43583" s="80"/>
      <c r="BB43583" s="80"/>
    </row>
    <row r="43584" spans="9:54" x14ac:dyDescent="0.25">
      <c r="I43584" s="80"/>
      <c r="AX43584" s="80"/>
      <c r="AY43584" s="80"/>
      <c r="AZ43584" s="80"/>
      <c r="BA43584" s="80"/>
      <c r="BB43584" s="80"/>
    </row>
    <row r="43585" spans="9:54" x14ac:dyDescent="0.25">
      <c r="I43585" s="80"/>
      <c r="AX43585" s="80"/>
      <c r="AY43585" s="80"/>
      <c r="AZ43585" s="80"/>
      <c r="BA43585" s="80"/>
      <c r="BB43585" s="80"/>
    </row>
    <row r="43586" spans="9:54" x14ac:dyDescent="0.25">
      <c r="I43586" s="80"/>
      <c r="AX43586" s="80"/>
      <c r="AY43586" s="80"/>
      <c r="AZ43586" s="80"/>
      <c r="BA43586" s="80"/>
      <c r="BB43586" s="80"/>
    </row>
    <row r="43587" spans="9:54" x14ac:dyDescent="0.25">
      <c r="I43587" s="80"/>
      <c r="AX43587" s="80"/>
      <c r="AY43587" s="80"/>
      <c r="AZ43587" s="80"/>
      <c r="BA43587" s="80"/>
      <c r="BB43587" s="80"/>
    </row>
    <row r="43588" spans="9:54" x14ac:dyDescent="0.25">
      <c r="I43588" s="80"/>
      <c r="AX43588" s="80"/>
      <c r="AY43588" s="80"/>
      <c r="AZ43588" s="80"/>
      <c r="BA43588" s="80"/>
      <c r="BB43588" s="80"/>
    </row>
    <row r="43589" spans="9:54" x14ac:dyDescent="0.25">
      <c r="I43589" s="80"/>
      <c r="AX43589" s="80"/>
      <c r="AY43589" s="80"/>
      <c r="AZ43589" s="80"/>
      <c r="BA43589" s="80"/>
      <c r="BB43589" s="80"/>
    </row>
    <row r="43590" spans="9:54" x14ac:dyDescent="0.25">
      <c r="I43590" s="80"/>
      <c r="AX43590" s="80"/>
      <c r="AY43590" s="80"/>
      <c r="AZ43590" s="80"/>
      <c r="BA43590" s="80"/>
      <c r="BB43590" s="80"/>
    </row>
    <row r="43591" spans="9:54" x14ac:dyDescent="0.25">
      <c r="I43591" s="80"/>
      <c r="AX43591" s="80"/>
      <c r="AY43591" s="80"/>
      <c r="AZ43591" s="80"/>
      <c r="BA43591" s="80"/>
      <c r="BB43591" s="80"/>
    </row>
    <row r="43592" spans="9:54" x14ac:dyDescent="0.25">
      <c r="I43592" s="80"/>
      <c r="AX43592" s="80"/>
      <c r="AY43592" s="80"/>
      <c r="AZ43592" s="80"/>
      <c r="BA43592" s="80"/>
      <c r="BB43592" s="80"/>
    </row>
    <row r="43593" spans="9:54" x14ac:dyDescent="0.25">
      <c r="I43593" s="80"/>
      <c r="AX43593" s="80"/>
      <c r="AY43593" s="80"/>
      <c r="AZ43593" s="80"/>
      <c r="BA43593" s="80"/>
      <c r="BB43593" s="80"/>
    </row>
    <row r="43594" spans="9:54" x14ac:dyDescent="0.25">
      <c r="I43594" s="80"/>
      <c r="AX43594" s="80"/>
      <c r="AY43594" s="80"/>
      <c r="AZ43594" s="80"/>
      <c r="BA43594" s="80"/>
      <c r="BB43594" s="80"/>
    </row>
    <row r="43595" spans="9:54" x14ac:dyDescent="0.25">
      <c r="I43595" s="80"/>
      <c r="AX43595" s="80"/>
      <c r="AY43595" s="80"/>
      <c r="AZ43595" s="80"/>
      <c r="BA43595" s="80"/>
      <c r="BB43595" s="80"/>
    </row>
    <row r="43596" spans="9:54" x14ac:dyDescent="0.25">
      <c r="I43596" s="80"/>
      <c r="AX43596" s="80"/>
      <c r="AY43596" s="80"/>
      <c r="AZ43596" s="80"/>
      <c r="BA43596" s="80"/>
      <c r="BB43596" s="80"/>
    </row>
    <row r="43597" spans="9:54" x14ac:dyDescent="0.25">
      <c r="I43597" s="80"/>
      <c r="AX43597" s="80"/>
      <c r="AY43597" s="80"/>
      <c r="AZ43597" s="80"/>
      <c r="BA43597" s="80"/>
      <c r="BB43597" s="80"/>
    </row>
    <row r="43598" spans="9:54" x14ac:dyDescent="0.25">
      <c r="I43598" s="80"/>
      <c r="AX43598" s="80"/>
      <c r="AY43598" s="80"/>
      <c r="AZ43598" s="80"/>
      <c r="BA43598" s="80"/>
      <c r="BB43598" s="80"/>
    </row>
    <row r="43599" spans="9:54" x14ac:dyDescent="0.25">
      <c r="I43599" s="80"/>
      <c r="AX43599" s="80"/>
      <c r="AY43599" s="80"/>
      <c r="AZ43599" s="80"/>
      <c r="BA43599" s="80"/>
      <c r="BB43599" s="80"/>
    </row>
    <row r="43600" spans="9:54" x14ac:dyDescent="0.25">
      <c r="I43600" s="80"/>
      <c r="AX43600" s="80"/>
      <c r="AY43600" s="80"/>
      <c r="AZ43600" s="80"/>
      <c r="BA43600" s="80"/>
      <c r="BB43600" s="80"/>
    </row>
    <row r="43601" spans="9:54" x14ac:dyDescent="0.25">
      <c r="I43601" s="80"/>
      <c r="AX43601" s="80"/>
      <c r="AY43601" s="80"/>
      <c r="AZ43601" s="80"/>
      <c r="BA43601" s="80"/>
      <c r="BB43601" s="80"/>
    </row>
    <row r="43602" spans="9:54" x14ac:dyDescent="0.25">
      <c r="I43602" s="80"/>
      <c r="AX43602" s="80"/>
      <c r="AY43602" s="80"/>
      <c r="AZ43602" s="80"/>
      <c r="BA43602" s="80"/>
      <c r="BB43602" s="80"/>
    </row>
    <row r="43603" spans="9:54" x14ac:dyDescent="0.25">
      <c r="I43603" s="80"/>
      <c r="AX43603" s="80"/>
      <c r="AY43603" s="80"/>
      <c r="AZ43603" s="80"/>
      <c r="BA43603" s="80"/>
      <c r="BB43603" s="80"/>
    </row>
    <row r="43604" spans="9:54" x14ac:dyDescent="0.25">
      <c r="I43604" s="80"/>
      <c r="AX43604" s="80"/>
      <c r="AY43604" s="80"/>
      <c r="AZ43604" s="80"/>
      <c r="BA43604" s="80"/>
      <c r="BB43604" s="80"/>
    </row>
    <row r="43605" spans="9:54" x14ac:dyDescent="0.25">
      <c r="I43605" s="80"/>
      <c r="AX43605" s="80"/>
      <c r="AY43605" s="80"/>
      <c r="AZ43605" s="80"/>
      <c r="BA43605" s="80"/>
      <c r="BB43605" s="80"/>
    </row>
    <row r="43606" spans="9:54" x14ac:dyDescent="0.25">
      <c r="I43606" s="80"/>
      <c r="AX43606" s="80"/>
      <c r="AY43606" s="80"/>
      <c r="AZ43606" s="80"/>
      <c r="BA43606" s="80"/>
      <c r="BB43606" s="80"/>
    </row>
    <row r="43607" spans="9:54" x14ac:dyDescent="0.25">
      <c r="I43607" s="80"/>
      <c r="AX43607" s="80"/>
      <c r="AY43607" s="80"/>
      <c r="AZ43607" s="80"/>
      <c r="BA43607" s="80"/>
      <c r="BB43607" s="80"/>
    </row>
    <row r="43608" spans="9:54" x14ac:dyDescent="0.25">
      <c r="I43608" s="80"/>
      <c r="AX43608" s="80"/>
      <c r="AY43608" s="80"/>
      <c r="AZ43608" s="80"/>
      <c r="BA43608" s="80"/>
      <c r="BB43608" s="80"/>
    </row>
    <row r="43609" spans="9:54" x14ac:dyDescent="0.25">
      <c r="I43609" s="80"/>
      <c r="AX43609" s="80"/>
      <c r="AY43609" s="80"/>
      <c r="AZ43609" s="80"/>
      <c r="BA43609" s="80"/>
      <c r="BB43609" s="80"/>
    </row>
    <row r="43610" spans="9:54" x14ac:dyDescent="0.25">
      <c r="I43610" s="80"/>
      <c r="AX43610" s="80"/>
      <c r="AY43610" s="80"/>
      <c r="AZ43610" s="80"/>
      <c r="BA43610" s="80"/>
      <c r="BB43610" s="80"/>
    </row>
    <row r="43611" spans="9:54" x14ac:dyDescent="0.25">
      <c r="I43611" s="80"/>
      <c r="AX43611" s="80"/>
      <c r="AY43611" s="80"/>
      <c r="AZ43611" s="80"/>
      <c r="BA43611" s="80"/>
      <c r="BB43611" s="80"/>
    </row>
    <row r="43612" spans="9:54" x14ac:dyDescent="0.25">
      <c r="I43612" s="80"/>
      <c r="AX43612" s="80"/>
      <c r="AY43612" s="80"/>
      <c r="AZ43612" s="80"/>
      <c r="BA43612" s="80"/>
      <c r="BB43612" s="80"/>
    </row>
    <row r="43613" spans="9:54" x14ac:dyDescent="0.25">
      <c r="I43613" s="80"/>
      <c r="AX43613" s="80"/>
      <c r="AY43613" s="80"/>
      <c r="AZ43613" s="80"/>
      <c r="BA43613" s="80"/>
      <c r="BB43613" s="80"/>
    </row>
    <row r="43614" spans="9:54" x14ac:dyDescent="0.25">
      <c r="I43614" s="80"/>
      <c r="AX43614" s="80"/>
      <c r="AY43614" s="80"/>
      <c r="AZ43614" s="80"/>
      <c r="BA43614" s="80"/>
      <c r="BB43614" s="80"/>
    </row>
    <row r="43615" spans="9:54" x14ac:dyDescent="0.25">
      <c r="I43615" s="80"/>
      <c r="AX43615" s="80"/>
      <c r="AY43615" s="80"/>
      <c r="AZ43615" s="80"/>
      <c r="BA43615" s="80"/>
      <c r="BB43615" s="80"/>
    </row>
    <row r="43616" spans="9:54" x14ac:dyDescent="0.25">
      <c r="I43616" s="80"/>
      <c r="AX43616" s="80"/>
      <c r="AY43616" s="80"/>
      <c r="AZ43616" s="80"/>
      <c r="BA43616" s="80"/>
      <c r="BB43616" s="80"/>
    </row>
    <row r="43617" spans="9:54" x14ac:dyDescent="0.25">
      <c r="I43617" s="80"/>
      <c r="AX43617" s="80"/>
      <c r="AY43617" s="80"/>
      <c r="AZ43617" s="80"/>
      <c r="BA43617" s="80"/>
      <c r="BB43617" s="80"/>
    </row>
    <row r="43618" spans="9:54" x14ac:dyDescent="0.25">
      <c r="I43618" s="80"/>
      <c r="AX43618" s="80"/>
      <c r="AY43618" s="80"/>
      <c r="AZ43618" s="80"/>
      <c r="BA43618" s="80"/>
      <c r="BB43618" s="80"/>
    </row>
    <row r="43619" spans="9:54" x14ac:dyDescent="0.25">
      <c r="I43619" s="80"/>
      <c r="AX43619" s="80"/>
      <c r="AY43619" s="80"/>
      <c r="AZ43619" s="80"/>
      <c r="BA43619" s="80"/>
      <c r="BB43619" s="80"/>
    </row>
    <row r="43620" spans="9:54" x14ac:dyDescent="0.25">
      <c r="I43620" s="80"/>
      <c r="AX43620" s="80"/>
      <c r="AY43620" s="80"/>
      <c r="AZ43620" s="80"/>
      <c r="BA43620" s="80"/>
      <c r="BB43620" s="80"/>
    </row>
    <row r="43621" spans="9:54" x14ac:dyDescent="0.25">
      <c r="I43621" s="80"/>
      <c r="AX43621" s="80"/>
      <c r="AY43621" s="80"/>
      <c r="AZ43621" s="80"/>
      <c r="BA43621" s="80"/>
      <c r="BB43621" s="80"/>
    </row>
    <row r="43622" spans="9:54" x14ac:dyDescent="0.25">
      <c r="I43622" s="80"/>
      <c r="AX43622" s="80"/>
      <c r="AY43622" s="80"/>
      <c r="AZ43622" s="80"/>
      <c r="BA43622" s="80"/>
      <c r="BB43622" s="80"/>
    </row>
    <row r="43623" spans="9:54" x14ac:dyDescent="0.25">
      <c r="I43623" s="80"/>
      <c r="AX43623" s="80"/>
      <c r="AY43623" s="80"/>
      <c r="AZ43623" s="80"/>
      <c r="BA43623" s="80"/>
      <c r="BB43623" s="80"/>
    </row>
    <row r="43624" spans="9:54" x14ac:dyDescent="0.25">
      <c r="I43624" s="80"/>
      <c r="AX43624" s="80"/>
      <c r="AY43624" s="80"/>
      <c r="AZ43624" s="80"/>
      <c r="BA43624" s="80"/>
      <c r="BB43624" s="80"/>
    </row>
    <row r="43625" spans="9:54" x14ac:dyDescent="0.25">
      <c r="I43625" s="80"/>
      <c r="AX43625" s="80"/>
      <c r="AY43625" s="80"/>
      <c r="AZ43625" s="80"/>
      <c r="BA43625" s="80"/>
      <c r="BB43625" s="80"/>
    </row>
    <row r="43626" spans="9:54" x14ac:dyDescent="0.25">
      <c r="I43626" s="80"/>
      <c r="AX43626" s="80"/>
      <c r="AY43626" s="80"/>
      <c r="AZ43626" s="80"/>
      <c r="BA43626" s="80"/>
      <c r="BB43626" s="80"/>
    </row>
    <row r="43627" spans="9:54" x14ac:dyDescent="0.25">
      <c r="I43627" s="80"/>
      <c r="AX43627" s="80"/>
      <c r="AY43627" s="80"/>
      <c r="AZ43627" s="80"/>
      <c r="BA43627" s="80"/>
      <c r="BB43627" s="80"/>
    </row>
    <row r="43628" spans="9:54" x14ac:dyDescent="0.25">
      <c r="I43628" s="80"/>
      <c r="AX43628" s="80"/>
      <c r="AY43628" s="80"/>
      <c r="AZ43628" s="80"/>
      <c r="BA43628" s="80"/>
      <c r="BB43628" s="80"/>
    </row>
    <row r="43629" spans="9:54" x14ac:dyDescent="0.25">
      <c r="I43629" s="80"/>
      <c r="AX43629" s="80"/>
      <c r="AY43629" s="80"/>
      <c r="AZ43629" s="80"/>
      <c r="BA43629" s="80"/>
      <c r="BB43629" s="80"/>
    </row>
    <row r="43630" spans="9:54" x14ac:dyDescent="0.25">
      <c r="I43630" s="80"/>
      <c r="AX43630" s="80"/>
      <c r="AY43630" s="80"/>
      <c r="AZ43630" s="80"/>
      <c r="BA43630" s="80"/>
      <c r="BB43630" s="80"/>
    </row>
    <row r="43631" spans="9:54" x14ac:dyDescent="0.25">
      <c r="I43631" s="80"/>
      <c r="AX43631" s="80"/>
      <c r="AY43631" s="80"/>
      <c r="AZ43631" s="80"/>
      <c r="BA43631" s="80"/>
      <c r="BB43631" s="80"/>
    </row>
    <row r="43632" spans="9:54" x14ac:dyDescent="0.25">
      <c r="I43632" s="80"/>
      <c r="AX43632" s="80"/>
      <c r="AY43632" s="80"/>
      <c r="AZ43632" s="80"/>
      <c r="BA43632" s="80"/>
      <c r="BB43632" s="80"/>
    </row>
    <row r="43633" spans="9:54" x14ac:dyDescent="0.25">
      <c r="I43633" s="80"/>
      <c r="AX43633" s="80"/>
      <c r="AY43633" s="80"/>
      <c r="AZ43633" s="80"/>
      <c r="BA43633" s="80"/>
      <c r="BB43633" s="80"/>
    </row>
    <row r="43634" spans="9:54" x14ac:dyDescent="0.25">
      <c r="I43634" s="80"/>
      <c r="AX43634" s="80"/>
      <c r="AY43634" s="80"/>
      <c r="AZ43634" s="80"/>
      <c r="BA43634" s="80"/>
      <c r="BB43634" s="80"/>
    </row>
    <row r="43635" spans="9:54" x14ac:dyDescent="0.25">
      <c r="I43635" s="80"/>
      <c r="AX43635" s="80"/>
      <c r="AY43635" s="80"/>
      <c r="AZ43635" s="80"/>
      <c r="BA43635" s="80"/>
      <c r="BB43635" s="80"/>
    </row>
    <row r="43636" spans="9:54" x14ac:dyDescent="0.25">
      <c r="I43636" s="80"/>
      <c r="AX43636" s="80"/>
      <c r="AY43636" s="80"/>
      <c r="AZ43636" s="80"/>
      <c r="BA43636" s="80"/>
      <c r="BB43636" s="80"/>
    </row>
    <row r="43637" spans="9:54" x14ac:dyDescent="0.25">
      <c r="I43637" s="80"/>
      <c r="AX43637" s="80"/>
      <c r="AY43637" s="80"/>
      <c r="AZ43637" s="80"/>
      <c r="BA43637" s="80"/>
      <c r="BB43637" s="80"/>
    </row>
    <row r="43638" spans="9:54" x14ac:dyDescent="0.25">
      <c r="I43638" s="80"/>
      <c r="AX43638" s="80"/>
      <c r="AY43638" s="80"/>
      <c r="AZ43638" s="80"/>
      <c r="BA43638" s="80"/>
      <c r="BB43638" s="80"/>
    </row>
    <row r="43639" spans="9:54" x14ac:dyDescent="0.25">
      <c r="I43639" s="80"/>
      <c r="AX43639" s="80"/>
      <c r="AY43639" s="80"/>
      <c r="AZ43639" s="80"/>
      <c r="BA43639" s="80"/>
      <c r="BB43639" s="80"/>
    </row>
    <row r="43640" spans="9:54" x14ac:dyDescent="0.25">
      <c r="I43640" s="80"/>
      <c r="AX43640" s="80"/>
      <c r="AY43640" s="80"/>
      <c r="AZ43640" s="80"/>
      <c r="BA43640" s="80"/>
      <c r="BB43640" s="80"/>
    </row>
    <row r="43641" spans="9:54" x14ac:dyDescent="0.25">
      <c r="I43641" s="80"/>
      <c r="AX43641" s="80"/>
      <c r="AY43641" s="80"/>
      <c r="AZ43641" s="80"/>
      <c r="BA43641" s="80"/>
      <c r="BB43641" s="80"/>
    </row>
    <row r="43642" spans="9:54" x14ac:dyDescent="0.25">
      <c r="I43642" s="80"/>
      <c r="AX43642" s="80"/>
      <c r="AY43642" s="80"/>
      <c r="AZ43642" s="80"/>
      <c r="BA43642" s="80"/>
      <c r="BB43642" s="80"/>
    </row>
    <row r="43643" spans="9:54" x14ac:dyDescent="0.25">
      <c r="I43643" s="80"/>
      <c r="AX43643" s="80"/>
      <c r="AY43643" s="80"/>
      <c r="AZ43643" s="80"/>
      <c r="BA43643" s="80"/>
      <c r="BB43643" s="80"/>
    </row>
    <row r="43644" spans="9:54" x14ac:dyDescent="0.25">
      <c r="I43644" s="80"/>
      <c r="AX43644" s="80"/>
      <c r="AY43644" s="80"/>
      <c r="AZ43644" s="80"/>
      <c r="BA43644" s="80"/>
      <c r="BB43644" s="80"/>
    </row>
    <row r="43645" spans="9:54" x14ac:dyDescent="0.25">
      <c r="I43645" s="80"/>
      <c r="AX43645" s="80"/>
      <c r="AY43645" s="80"/>
      <c r="AZ43645" s="80"/>
      <c r="BA43645" s="80"/>
      <c r="BB43645" s="80"/>
    </row>
    <row r="43646" spans="9:54" x14ac:dyDescent="0.25">
      <c r="I43646" s="80"/>
      <c r="AX43646" s="80"/>
      <c r="AY43646" s="80"/>
      <c r="AZ43646" s="80"/>
      <c r="BA43646" s="80"/>
      <c r="BB43646" s="80"/>
    </row>
    <row r="43647" spans="9:54" x14ac:dyDescent="0.25">
      <c r="I43647" s="80"/>
      <c r="AX43647" s="80"/>
      <c r="AY43647" s="80"/>
      <c r="AZ43647" s="80"/>
      <c r="BA43647" s="80"/>
      <c r="BB43647" s="80"/>
    </row>
    <row r="43648" spans="9:54" x14ac:dyDescent="0.25">
      <c r="I43648" s="80"/>
      <c r="AX43648" s="80"/>
      <c r="AY43648" s="80"/>
      <c r="AZ43648" s="80"/>
      <c r="BA43648" s="80"/>
      <c r="BB43648" s="80"/>
    </row>
    <row r="43649" spans="9:54" x14ac:dyDescent="0.25">
      <c r="I43649" s="80"/>
      <c r="AX43649" s="80"/>
      <c r="AY43649" s="80"/>
      <c r="AZ43649" s="80"/>
      <c r="BA43649" s="80"/>
      <c r="BB43649" s="80"/>
    </row>
    <row r="43650" spans="9:54" x14ac:dyDescent="0.25">
      <c r="I43650" s="80"/>
      <c r="AX43650" s="80"/>
      <c r="AY43650" s="80"/>
      <c r="AZ43650" s="80"/>
      <c r="BA43650" s="80"/>
      <c r="BB43650" s="80"/>
    </row>
    <row r="43651" spans="9:54" x14ac:dyDescent="0.25">
      <c r="I43651" s="80"/>
      <c r="AX43651" s="80"/>
      <c r="AY43651" s="80"/>
      <c r="AZ43651" s="80"/>
      <c r="BA43651" s="80"/>
      <c r="BB43651" s="80"/>
    </row>
    <row r="43652" spans="9:54" x14ac:dyDescent="0.25">
      <c r="I43652" s="80"/>
      <c r="AX43652" s="80"/>
      <c r="AY43652" s="80"/>
      <c r="AZ43652" s="80"/>
      <c r="BA43652" s="80"/>
      <c r="BB43652" s="80"/>
    </row>
    <row r="43653" spans="9:54" x14ac:dyDescent="0.25">
      <c r="I43653" s="80"/>
      <c r="AX43653" s="80"/>
      <c r="AY43653" s="80"/>
      <c r="AZ43653" s="80"/>
      <c r="BA43653" s="80"/>
      <c r="BB43653" s="80"/>
    </row>
    <row r="43654" spans="9:54" x14ac:dyDescent="0.25">
      <c r="I43654" s="80"/>
      <c r="AX43654" s="80"/>
      <c r="AY43654" s="80"/>
      <c r="AZ43654" s="80"/>
      <c r="BA43654" s="80"/>
      <c r="BB43654" s="80"/>
    </row>
    <row r="43655" spans="9:54" x14ac:dyDescent="0.25">
      <c r="I43655" s="80"/>
      <c r="AX43655" s="80"/>
      <c r="AY43655" s="80"/>
      <c r="AZ43655" s="80"/>
      <c r="BA43655" s="80"/>
      <c r="BB43655" s="80"/>
    </row>
    <row r="43656" spans="9:54" x14ac:dyDescent="0.25">
      <c r="I43656" s="80"/>
      <c r="AX43656" s="80"/>
      <c r="AY43656" s="80"/>
      <c r="AZ43656" s="80"/>
      <c r="BA43656" s="80"/>
      <c r="BB43656" s="80"/>
    </row>
    <row r="43657" spans="9:54" x14ac:dyDescent="0.25">
      <c r="I43657" s="80"/>
      <c r="AX43657" s="80"/>
      <c r="AY43657" s="80"/>
      <c r="AZ43657" s="80"/>
      <c r="BA43657" s="80"/>
      <c r="BB43657" s="80"/>
    </row>
    <row r="43658" spans="9:54" x14ac:dyDescent="0.25">
      <c r="I43658" s="80"/>
      <c r="AX43658" s="80"/>
      <c r="AY43658" s="80"/>
      <c r="AZ43658" s="80"/>
      <c r="BA43658" s="80"/>
      <c r="BB43658" s="80"/>
    </row>
    <row r="43659" spans="9:54" x14ac:dyDescent="0.25">
      <c r="I43659" s="80"/>
      <c r="AX43659" s="80"/>
      <c r="AY43659" s="80"/>
      <c r="AZ43659" s="80"/>
      <c r="BA43659" s="80"/>
      <c r="BB43659" s="80"/>
    </row>
    <row r="43660" spans="9:54" x14ac:dyDescent="0.25">
      <c r="I43660" s="80"/>
      <c r="AX43660" s="80"/>
      <c r="AY43660" s="80"/>
      <c r="AZ43660" s="80"/>
      <c r="BA43660" s="80"/>
      <c r="BB43660" s="80"/>
    </row>
    <row r="43661" spans="9:54" x14ac:dyDescent="0.25">
      <c r="I43661" s="80"/>
      <c r="AX43661" s="80"/>
      <c r="AY43661" s="80"/>
      <c r="AZ43661" s="80"/>
      <c r="BA43661" s="80"/>
      <c r="BB43661" s="80"/>
    </row>
    <row r="43662" spans="9:54" x14ac:dyDescent="0.25">
      <c r="I43662" s="80"/>
      <c r="AX43662" s="80"/>
      <c r="AY43662" s="80"/>
      <c r="AZ43662" s="80"/>
      <c r="BA43662" s="80"/>
      <c r="BB43662" s="80"/>
    </row>
    <row r="43663" spans="9:54" x14ac:dyDescent="0.25">
      <c r="I43663" s="80"/>
      <c r="AX43663" s="80"/>
      <c r="AY43663" s="80"/>
      <c r="AZ43663" s="80"/>
      <c r="BA43663" s="80"/>
      <c r="BB43663" s="80"/>
    </row>
    <row r="43664" spans="9:54" x14ac:dyDescent="0.25">
      <c r="I43664" s="80"/>
      <c r="AX43664" s="80"/>
      <c r="AY43664" s="80"/>
      <c r="AZ43664" s="80"/>
      <c r="BA43664" s="80"/>
      <c r="BB43664" s="80"/>
    </row>
    <row r="43665" spans="9:54" x14ac:dyDescent="0.25">
      <c r="I43665" s="80"/>
      <c r="AX43665" s="80"/>
      <c r="AY43665" s="80"/>
      <c r="AZ43665" s="80"/>
      <c r="BA43665" s="80"/>
      <c r="BB43665" s="80"/>
    </row>
    <row r="43666" spans="9:54" x14ac:dyDescent="0.25">
      <c r="I43666" s="80"/>
      <c r="AX43666" s="80"/>
      <c r="AY43666" s="80"/>
      <c r="AZ43666" s="80"/>
      <c r="BA43666" s="80"/>
      <c r="BB43666" s="80"/>
    </row>
    <row r="43667" spans="9:54" x14ac:dyDescent="0.25">
      <c r="I43667" s="80"/>
      <c r="AX43667" s="80"/>
      <c r="AY43667" s="80"/>
      <c r="AZ43667" s="80"/>
      <c r="BA43667" s="80"/>
      <c r="BB43667" s="80"/>
    </row>
    <row r="43668" spans="9:54" x14ac:dyDescent="0.25">
      <c r="I43668" s="80"/>
      <c r="AX43668" s="80"/>
      <c r="AY43668" s="80"/>
      <c r="AZ43668" s="80"/>
      <c r="BA43668" s="80"/>
      <c r="BB43668" s="80"/>
    </row>
    <row r="43669" spans="9:54" x14ac:dyDescent="0.25">
      <c r="I43669" s="80"/>
      <c r="AX43669" s="80"/>
      <c r="AY43669" s="80"/>
      <c r="AZ43669" s="80"/>
      <c r="BA43669" s="80"/>
      <c r="BB43669" s="80"/>
    </row>
    <row r="43670" spans="9:54" x14ac:dyDescent="0.25">
      <c r="I43670" s="80"/>
      <c r="AX43670" s="80"/>
      <c r="AY43670" s="80"/>
      <c r="AZ43670" s="80"/>
      <c r="BA43670" s="80"/>
      <c r="BB43670" s="80"/>
    </row>
    <row r="43671" spans="9:54" x14ac:dyDescent="0.25">
      <c r="I43671" s="80"/>
      <c r="AX43671" s="80"/>
      <c r="AY43671" s="80"/>
      <c r="AZ43671" s="80"/>
      <c r="BA43671" s="80"/>
      <c r="BB43671" s="80"/>
    </row>
    <row r="43672" spans="9:54" x14ac:dyDescent="0.25">
      <c r="I43672" s="80"/>
      <c r="AX43672" s="80"/>
      <c r="AY43672" s="80"/>
      <c r="AZ43672" s="80"/>
      <c r="BA43672" s="80"/>
      <c r="BB43672" s="80"/>
    </row>
    <row r="43673" spans="9:54" x14ac:dyDescent="0.25">
      <c r="I43673" s="80"/>
      <c r="AX43673" s="80"/>
      <c r="AY43673" s="80"/>
      <c r="AZ43673" s="80"/>
      <c r="BA43673" s="80"/>
      <c r="BB43673" s="80"/>
    </row>
    <row r="43674" spans="9:54" x14ac:dyDescent="0.25">
      <c r="I43674" s="80"/>
      <c r="AX43674" s="80"/>
      <c r="AY43674" s="80"/>
      <c r="AZ43674" s="80"/>
      <c r="BA43674" s="80"/>
      <c r="BB43674" s="80"/>
    </row>
    <row r="43675" spans="9:54" x14ac:dyDescent="0.25">
      <c r="I43675" s="80"/>
      <c r="AX43675" s="80"/>
      <c r="AY43675" s="80"/>
      <c r="AZ43675" s="80"/>
      <c r="BA43675" s="80"/>
      <c r="BB43675" s="80"/>
    </row>
    <row r="43676" spans="9:54" x14ac:dyDescent="0.25">
      <c r="I43676" s="80"/>
      <c r="AX43676" s="80"/>
      <c r="AY43676" s="80"/>
      <c r="AZ43676" s="80"/>
      <c r="BA43676" s="80"/>
      <c r="BB43676" s="80"/>
    </row>
    <row r="43677" spans="9:54" x14ac:dyDescent="0.25">
      <c r="I43677" s="80"/>
      <c r="AX43677" s="80"/>
      <c r="AY43677" s="80"/>
      <c r="AZ43677" s="80"/>
      <c r="BA43677" s="80"/>
      <c r="BB43677" s="80"/>
    </row>
    <row r="43678" spans="9:54" x14ac:dyDescent="0.25">
      <c r="I43678" s="80"/>
      <c r="AX43678" s="80"/>
      <c r="AY43678" s="80"/>
      <c r="AZ43678" s="80"/>
      <c r="BA43678" s="80"/>
      <c r="BB43678" s="80"/>
    </row>
    <row r="43679" spans="9:54" x14ac:dyDescent="0.25">
      <c r="I43679" s="80"/>
      <c r="AX43679" s="80"/>
      <c r="AY43679" s="80"/>
      <c r="AZ43679" s="80"/>
      <c r="BA43679" s="80"/>
      <c r="BB43679" s="80"/>
    </row>
    <row r="43680" spans="9:54" x14ac:dyDescent="0.25">
      <c r="I43680" s="80"/>
      <c r="AX43680" s="80"/>
      <c r="AY43680" s="80"/>
      <c r="AZ43680" s="80"/>
      <c r="BA43680" s="80"/>
      <c r="BB43680" s="80"/>
    </row>
    <row r="43681" spans="9:54" x14ac:dyDescent="0.25">
      <c r="I43681" s="80"/>
      <c r="AX43681" s="80"/>
      <c r="AY43681" s="80"/>
      <c r="AZ43681" s="80"/>
      <c r="BA43681" s="80"/>
      <c r="BB43681" s="80"/>
    </row>
    <row r="43682" spans="9:54" x14ac:dyDescent="0.25">
      <c r="I43682" s="80"/>
      <c r="AX43682" s="80"/>
      <c r="AY43682" s="80"/>
      <c r="AZ43682" s="80"/>
      <c r="BA43682" s="80"/>
      <c r="BB43682" s="80"/>
    </row>
    <row r="43683" spans="9:54" x14ac:dyDescent="0.25">
      <c r="I43683" s="80"/>
      <c r="AX43683" s="80"/>
      <c r="AY43683" s="80"/>
      <c r="AZ43683" s="80"/>
      <c r="BA43683" s="80"/>
      <c r="BB43683" s="80"/>
    </row>
    <row r="43684" spans="9:54" x14ac:dyDescent="0.25">
      <c r="I43684" s="80"/>
      <c r="AX43684" s="80"/>
      <c r="AY43684" s="80"/>
      <c r="AZ43684" s="80"/>
      <c r="BA43684" s="80"/>
      <c r="BB43684" s="80"/>
    </row>
    <row r="43685" spans="9:54" x14ac:dyDescent="0.25">
      <c r="I43685" s="80"/>
      <c r="AX43685" s="80"/>
      <c r="AY43685" s="80"/>
      <c r="AZ43685" s="80"/>
      <c r="BA43685" s="80"/>
      <c r="BB43685" s="80"/>
    </row>
    <row r="43686" spans="9:54" x14ac:dyDescent="0.25">
      <c r="I43686" s="80"/>
      <c r="AX43686" s="80"/>
      <c r="AY43686" s="80"/>
      <c r="AZ43686" s="80"/>
      <c r="BA43686" s="80"/>
      <c r="BB43686" s="80"/>
    </row>
    <row r="43687" spans="9:54" x14ac:dyDescent="0.25">
      <c r="I43687" s="80"/>
      <c r="AX43687" s="80"/>
      <c r="AY43687" s="80"/>
      <c r="AZ43687" s="80"/>
      <c r="BA43687" s="80"/>
      <c r="BB43687" s="80"/>
    </row>
    <row r="43688" spans="9:54" x14ac:dyDescent="0.25">
      <c r="I43688" s="80"/>
      <c r="AX43688" s="80"/>
      <c r="AY43688" s="80"/>
      <c r="AZ43688" s="80"/>
      <c r="BA43688" s="80"/>
      <c r="BB43688" s="80"/>
    </row>
    <row r="43689" spans="9:54" x14ac:dyDescent="0.25">
      <c r="I43689" s="80"/>
      <c r="AX43689" s="80"/>
      <c r="AY43689" s="80"/>
      <c r="AZ43689" s="80"/>
      <c r="BA43689" s="80"/>
      <c r="BB43689" s="80"/>
    </row>
    <row r="43690" spans="9:54" x14ac:dyDescent="0.25">
      <c r="I43690" s="80"/>
      <c r="AX43690" s="80"/>
      <c r="AY43690" s="80"/>
      <c r="AZ43690" s="80"/>
      <c r="BA43690" s="80"/>
      <c r="BB43690" s="80"/>
    </row>
    <row r="43691" spans="9:54" x14ac:dyDescent="0.25">
      <c r="I43691" s="80"/>
      <c r="AX43691" s="80"/>
      <c r="AY43691" s="80"/>
      <c r="AZ43691" s="80"/>
      <c r="BA43691" s="80"/>
      <c r="BB43691" s="80"/>
    </row>
    <row r="43692" spans="9:54" x14ac:dyDescent="0.25">
      <c r="I43692" s="80"/>
      <c r="AX43692" s="80"/>
      <c r="AY43692" s="80"/>
      <c r="AZ43692" s="80"/>
      <c r="BA43692" s="80"/>
      <c r="BB43692" s="80"/>
    </row>
    <row r="43693" spans="9:54" x14ac:dyDescent="0.25">
      <c r="I43693" s="80"/>
      <c r="AX43693" s="80"/>
      <c r="AY43693" s="80"/>
      <c r="AZ43693" s="80"/>
      <c r="BA43693" s="80"/>
      <c r="BB43693" s="80"/>
    </row>
    <row r="43694" spans="9:54" x14ac:dyDescent="0.25">
      <c r="I43694" s="80"/>
      <c r="AX43694" s="80"/>
      <c r="AY43694" s="80"/>
      <c r="AZ43694" s="80"/>
      <c r="BA43694" s="80"/>
      <c r="BB43694" s="80"/>
    </row>
    <row r="43695" spans="9:54" x14ac:dyDescent="0.25">
      <c r="I43695" s="80"/>
      <c r="AX43695" s="80"/>
      <c r="AY43695" s="80"/>
      <c r="AZ43695" s="80"/>
      <c r="BA43695" s="80"/>
      <c r="BB43695" s="80"/>
    </row>
    <row r="43696" spans="9:54" x14ac:dyDescent="0.25">
      <c r="I43696" s="80"/>
      <c r="AX43696" s="80"/>
      <c r="AY43696" s="80"/>
      <c r="AZ43696" s="80"/>
      <c r="BA43696" s="80"/>
      <c r="BB43696" s="80"/>
    </row>
    <row r="43697" spans="9:54" x14ac:dyDescent="0.25">
      <c r="I43697" s="80"/>
      <c r="AX43697" s="80"/>
      <c r="AY43697" s="80"/>
      <c r="AZ43697" s="80"/>
      <c r="BA43697" s="80"/>
      <c r="BB43697" s="80"/>
    </row>
    <row r="43698" spans="9:54" x14ac:dyDescent="0.25">
      <c r="I43698" s="80"/>
      <c r="AX43698" s="80"/>
      <c r="AY43698" s="80"/>
      <c r="AZ43698" s="80"/>
      <c r="BA43698" s="80"/>
      <c r="BB43698" s="80"/>
    </row>
    <row r="43699" spans="9:54" x14ac:dyDescent="0.25">
      <c r="I43699" s="80"/>
      <c r="AX43699" s="80"/>
      <c r="AY43699" s="80"/>
      <c r="AZ43699" s="80"/>
      <c r="BA43699" s="80"/>
      <c r="BB43699" s="80"/>
    </row>
    <row r="43700" spans="9:54" x14ac:dyDescent="0.25">
      <c r="I43700" s="80"/>
      <c r="AX43700" s="80"/>
      <c r="AY43700" s="80"/>
      <c r="AZ43700" s="80"/>
      <c r="BA43700" s="80"/>
      <c r="BB43700" s="80"/>
    </row>
    <row r="43701" spans="9:54" x14ac:dyDescent="0.25">
      <c r="I43701" s="80"/>
      <c r="AX43701" s="80"/>
      <c r="AY43701" s="80"/>
      <c r="AZ43701" s="80"/>
      <c r="BA43701" s="80"/>
      <c r="BB43701" s="80"/>
    </row>
    <row r="43702" spans="9:54" x14ac:dyDescent="0.25">
      <c r="I43702" s="80"/>
      <c r="AX43702" s="80"/>
      <c r="AY43702" s="80"/>
      <c r="AZ43702" s="80"/>
      <c r="BA43702" s="80"/>
      <c r="BB43702" s="80"/>
    </row>
    <row r="43703" spans="9:54" x14ac:dyDescent="0.25">
      <c r="I43703" s="80"/>
      <c r="AX43703" s="80"/>
      <c r="AY43703" s="80"/>
      <c r="AZ43703" s="80"/>
      <c r="BA43703" s="80"/>
      <c r="BB43703" s="80"/>
    </row>
    <row r="43704" spans="9:54" x14ac:dyDescent="0.25">
      <c r="I43704" s="80"/>
      <c r="AX43704" s="80"/>
      <c r="AY43704" s="80"/>
      <c r="AZ43704" s="80"/>
      <c r="BA43704" s="80"/>
      <c r="BB43704" s="80"/>
    </row>
    <row r="43705" spans="9:54" x14ac:dyDescent="0.25">
      <c r="I43705" s="80"/>
      <c r="AX43705" s="80"/>
      <c r="AY43705" s="80"/>
      <c r="AZ43705" s="80"/>
      <c r="BA43705" s="80"/>
      <c r="BB43705" s="80"/>
    </row>
    <row r="43706" spans="9:54" x14ac:dyDescent="0.25">
      <c r="I43706" s="80"/>
      <c r="AX43706" s="80"/>
      <c r="AY43706" s="80"/>
      <c r="AZ43706" s="80"/>
      <c r="BA43706" s="80"/>
      <c r="BB43706" s="80"/>
    </row>
    <row r="43707" spans="9:54" x14ac:dyDescent="0.25">
      <c r="I43707" s="80"/>
      <c r="AX43707" s="80"/>
      <c r="AY43707" s="80"/>
      <c r="AZ43707" s="80"/>
      <c r="BA43707" s="80"/>
      <c r="BB43707" s="80"/>
    </row>
    <row r="43708" spans="9:54" x14ac:dyDescent="0.25">
      <c r="I43708" s="80"/>
      <c r="AX43708" s="80"/>
      <c r="AY43708" s="80"/>
      <c r="AZ43708" s="80"/>
      <c r="BA43708" s="80"/>
      <c r="BB43708" s="80"/>
    </row>
    <row r="43709" spans="9:54" x14ac:dyDescent="0.25">
      <c r="I43709" s="80"/>
      <c r="AX43709" s="80"/>
      <c r="AY43709" s="80"/>
      <c r="AZ43709" s="80"/>
      <c r="BA43709" s="80"/>
      <c r="BB43709" s="80"/>
    </row>
    <row r="43710" spans="9:54" x14ac:dyDescent="0.25">
      <c r="I43710" s="80"/>
      <c r="AX43710" s="80"/>
      <c r="AY43710" s="80"/>
      <c r="AZ43710" s="80"/>
      <c r="BA43710" s="80"/>
      <c r="BB43710" s="80"/>
    </row>
    <row r="43711" spans="9:54" x14ac:dyDescent="0.25">
      <c r="I43711" s="80"/>
      <c r="AX43711" s="80"/>
      <c r="AY43711" s="80"/>
      <c r="AZ43711" s="80"/>
      <c r="BA43711" s="80"/>
      <c r="BB43711" s="80"/>
    </row>
    <row r="43712" spans="9:54" x14ac:dyDescent="0.25">
      <c r="I43712" s="80"/>
      <c r="AX43712" s="80"/>
      <c r="AY43712" s="80"/>
      <c r="AZ43712" s="80"/>
      <c r="BA43712" s="80"/>
      <c r="BB43712" s="80"/>
    </row>
    <row r="43713" spans="9:54" x14ac:dyDescent="0.25">
      <c r="I43713" s="80"/>
      <c r="AX43713" s="80"/>
      <c r="AY43713" s="80"/>
      <c r="AZ43713" s="80"/>
      <c r="BA43713" s="80"/>
      <c r="BB43713" s="80"/>
    </row>
    <row r="43714" spans="9:54" x14ac:dyDescent="0.25">
      <c r="I43714" s="80"/>
      <c r="AX43714" s="80"/>
      <c r="AY43714" s="80"/>
      <c r="AZ43714" s="80"/>
      <c r="BA43714" s="80"/>
      <c r="BB43714" s="80"/>
    </row>
    <row r="43715" spans="9:54" x14ac:dyDescent="0.25">
      <c r="I43715" s="80"/>
      <c r="AX43715" s="80"/>
      <c r="AY43715" s="80"/>
      <c r="AZ43715" s="80"/>
      <c r="BA43715" s="80"/>
      <c r="BB43715" s="80"/>
    </row>
    <row r="43716" spans="9:54" x14ac:dyDescent="0.25">
      <c r="I43716" s="80"/>
      <c r="AX43716" s="80"/>
      <c r="AY43716" s="80"/>
      <c r="AZ43716" s="80"/>
      <c r="BA43716" s="80"/>
      <c r="BB43716" s="80"/>
    </row>
    <row r="43717" spans="9:54" x14ac:dyDescent="0.25">
      <c r="I43717" s="80"/>
      <c r="AX43717" s="80"/>
      <c r="AY43717" s="80"/>
      <c r="AZ43717" s="80"/>
      <c r="BA43717" s="80"/>
      <c r="BB43717" s="80"/>
    </row>
    <row r="43718" spans="9:54" x14ac:dyDescent="0.25">
      <c r="I43718" s="80"/>
      <c r="AX43718" s="80"/>
      <c r="AY43718" s="80"/>
      <c r="AZ43718" s="80"/>
      <c r="BA43718" s="80"/>
      <c r="BB43718" s="80"/>
    </row>
    <row r="43719" spans="9:54" x14ac:dyDescent="0.25">
      <c r="I43719" s="80"/>
      <c r="AX43719" s="80"/>
      <c r="AY43719" s="80"/>
      <c r="AZ43719" s="80"/>
      <c r="BA43719" s="80"/>
      <c r="BB43719" s="80"/>
    </row>
    <row r="43720" spans="9:54" x14ac:dyDescent="0.25">
      <c r="I43720" s="80"/>
      <c r="AX43720" s="80"/>
      <c r="AY43720" s="80"/>
      <c r="AZ43720" s="80"/>
      <c r="BA43720" s="80"/>
      <c r="BB43720" s="80"/>
    </row>
    <row r="43721" spans="9:54" x14ac:dyDescent="0.25">
      <c r="I43721" s="80"/>
      <c r="AX43721" s="80"/>
      <c r="AY43721" s="80"/>
      <c r="AZ43721" s="80"/>
      <c r="BA43721" s="80"/>
      <c r="BB43721" s="80"/>
    </row>
    <row r="43722" spans="9:54" x14ac:dyDescent="0.25">
      <c r="I43722" s="80"/>
      <c r="AX43722" s="80"/>
      <c r="AY43722" s="80"/>
      <c r="AZ43722" s="80"/>
      <c r="BA43722" s="80"/>
      <c r="BB43722" s="80"/>
    </row>
    <row r="43723" spans="9:54" x14ac:dyDescent="0.25">
      <c r="I43723" s="80"/>
      <c r="AX43723" s="80"/>
      <c r="AY43723" s="80"/>
      <c r="AZ43723" s="80"/>
      <c r="BA43723" s="80"/>
      <c r="BB43723" s="80"/>
    </row>
    <row r="43724" spans="9:54" x14ac:dyDescent="0.25">
      <c r="I43724" s="80"/>
      <c r="AX43724" s="80"/>
      <c r="AY43724" s="80"/>
      <c r="AZ43724" s="80"/>
      <c r="BA43724" s="80"/>
      <c r="BB43724" s="80"/>
    </row>
    <row r="43725" spans="9:54" x14ac:dyDescent="0.25">
      <c r="I43725" s="80"/>
      <c r="AX43725" s="80"/>
      <c r="AY43725" s="80"/>
      <c r="AZ43725" s="80"/>
      <c r="BA43725" s="80"/>
      <c r="BB43725" s="80"/>
    </row>
    <row r="43726" spans="9:54" x14ac:dyDescent="0.25">
      <c r="I43726" s="80"/>
      <c r="AX43726" s="80"/>
      <c r="AY43726" s="80"/>
      <c r="AZ43726" s="80"/>
      <c r="BA43726" s="80"/>
      <c r="BB43726" s="80"/>
    </row>
    <row r="43727" spans="9:54" x14ac:dyDescent="0.25">
      <c r="I43727" s="80"/>
      <c r="AX43727" s="80"/>
      <c r="AY43727" s="80"/>
      <c r="AZ43727" s="80"/>
      <c r="BA43727" s="80"/>
      <c r="BB43727" s="80"/>
    </row>
    <row r="43728" spans="9:54" x14ac:dyDescent="0.25">
      <c r="I43728" s="80"/>
      <c r="AX43728" s="80"/>
      <c r="AY43728" s="80"/>
      <c r="AZ43728" s="80"/>
      <c r="BA43728" s="80"/>
      <c r="BB43728" s="80"/>
    </row>
    <row r="43729" spans="9:54" x14ac:dyDescent="0.25">
      <c r="I43729" s="80"/>
      <c r="AX43729" s="80"/>
      <c r="AY43729" s="80"/>
      <c r="AZ43729" s="80"/>
      <c r="BA43729" s="80"/>
      <c r="BB43729" s="80"/>
    </row>
    <row r="43730" spans="9:54" x14ac:dyDescent="0.25">
      <c r="I43730" s="80"/>
      <c r="AX43730" s="80"/>
      <c r="AY43730" s="80"/>
      <c r="AZ43730" s="80"/>
      <c r="BA43730" s="80"/>
      <c r="BB43730" s="80"/>
    </row>
    <row r="43731" spans="9:54" x14ac:dyDescent="0.25">
      <c r="I43731" s="80"/>
      <c r="AX43731" s="80"/>
      <c r="AY43731" s="80"/>
      <c r="AZ43731" s="80"/>
      <c r="BA43731" s="80"/>
      <c r="BB43731" s="80"/>
    </row>
    <row r="43732" spans="9:54" x14ac:dyDescent="0.25">
      <c r="I43732" s="80"/>
      <c r="AX43732" s="80"/>
      <c r="AY43732" s="80"/>
      <c r="AZ43732" s="80"/>
      <c r="BA43732" s="80"/>
      <c r="BB43732" s="80"/>
    </row>
    <row r="43733" spans="9:54" x14ac:dyDescent="0.25">
      <c r="I43733" s="80"/>
      <c r="AX43733" s="80"/>
      <c r="AY43733" s="80"/>
      <c r="AZ43733" s="80"/>
      <c r="BA43733" s="80"/>
      <c r="BB43733" s="80"/>
    </row>
    <row r="43734" spans="9:54" x14ac:dyDescent="0.25">
      <c r="I43734" s="80"/>
      <c r="AX43734" s="80"/>
      <c r="AY43734" s="80"/>
      <c r="AZ43734" s="80"/>
      <c r="BA43734" s="80"/>
      <c r="BB43734" s="80"/>
    </row>
    <row r="43735" spans="9:54" x14ac:dyDescent="0.25">
      <c r="I43735" s="80"/>
      <c r="AX43735" s="80"/>
      <c r="AY43735" s="80"/>
      <c r="AZ43735" s="80"/>
      <c r="BA43735" s="80"/>
      <c r="BB43735" s="80"/>
    </row>
    <row r="43736" spans="9:54" x14ac:dyDescent="0.25">
      <c r="I43736" s="80"/>
      <c r="AX43736" s="80"/>
      <c r="AY43736" s="80"/>
      <c r="AZ43736" s="80"/>
      <c r="BA43736" s="80"/>
      <c r="BB43736" s="80"/>
    </row>
    <row r="43737" spans="9:54" x14ac:dyDescent="0.25">
      <c r="I43737" s="80"/>
      <c r="AX43737" s="80"/>
      <c r="AY43737" s="80"/>
      <c r="AZ43737" s="80"/>
      <c r="BA43737" s="80"/>
      <c r="BB43737" s="80"/>
    </row>
    <row r="43738" spans="9:54" x14ac:dyDescent="0.25">
      <c r="I43738" s="80"/>
      <c r="AX43738" s="80"/>
      <c r="AY43738" s="80"/>
      <c r="AZ43738" s="80"/>
      <c r="BA43738" s="80"/>
      <c r="BB43738" s="80"/>
    </row>
    <row r="43739" spans="9:54" x14ac:dyDescent="0.25">
      <c r="I43739" s="80"/>
      <c r="AX43739" s="80"/>
      <c r="AY43739" s="80"/>
      <c r="AZ43739" s="80"/>
      <c r="BA43739" s="80"/>
      <c r="BB43739" s="80"/>
    </row>
    <row r="43740" spans="9:54" x14ac:dyDescent="0.25">
      <c r="I43740" s="80"/>
      <c r="AX43740" s="80"/>
      <c r="AY43740" s="80"/>
      <c r="AZ43740" s="80"/>
      <c r="BA43740" s="80"/>
      <c r="BB43740" s="80"/>
    </row>
    <row r="43741" spans="9:54" x14ac:dyDescent="0.25">
      <c r="I43741" s="80"/>
      <c r="AX43741" s="80"/>
      <c r="AY43741" s="80"/>
      <c r="AZ43741" s="80"/>
      <c r="BA43741" s="80"/>
      <c r="BB43741" s="80"/>
    </row>
    <row r="43742" spans="9:54" x14ac:dyDescent="0.25">
      <c r="I43742" s="80"/>
      <c r="AX43742" s="80"/>
      <c r="AY43742" s="80"/>
      <c r="AZ43742" s="80"/>
      <c r="BA43742" s="80"/>
      <c r="BB43742" s="80"/>
    </row>
    <row r="43743" spans="9:54" x14ac:dyDescent="0.25">
      <c r="I43743" s="80"/>
      <c r="AX43743" s="80"/>
      <c r="AY43743" s="80"/>
      <c r="AZ43743" s="80"/>
      <c r="BA43743" s="80"/>
      <c r="BB43743" s="80"/>
    </row>
    <row r="43744" spans="9:54" x14ac:dyDescent="0.25">
      <c r="I43744" s="80"/>
      <c r="AX43744" s="80"/>
      <c r="AY43744" s="80"/>
      <c r="AZ43744" s="80"/>
      <c r="BA43744" s="80"/>
      <c r="BB43744" s="80"/>
    </row>
    <row r="43745" spans="9:54" x14ac:dyDescent="0.25">
      <c r="I43745" s="80"/>
      <c r="AX43745" s="80"/>
      <c r="AY43745" s="80"/>
      <c r="AZ43745" s="80"/>
      <c r="BA43745" s="80"/>
      <c r="BB43745" s="80"/>
    </row>
    <row r="43746" spans="9:54" x14ac:dyDescent="0.25">
      <c r="I43746" s="80"/>
      <c r="AX43746" s="80"/>
      <c r="AY43746" s="80"/>
      <c r="AZ43746" s="80"/>
      <c r="BA43746" s="80"/>
      <c r="BB43746" s="80"/>
    </row>
    <row r="43747" spans="9:54" x14ac:dyDescent="0.25">
      <c r="I43747" s="80"/>
      <c r="AX43747" s="80"/>
      <c r="AY43747" s="80"/>
      <c r="AZ43747" s="80"/>
      <c r="BA43747" s="80"/>
      <c r="BB43747" s="80"/>
    </row>
    <row r="43748" spans="9:54" x14ac:dyDescent="0.25">
      <c r="I43748" s="80"/>
      <c r="AX43748" s="80"/>
      <c r="AY43748" s="80"/>
      <c r="AZ43748" s="80"/>
      <c r="BA43748" s="80"/>
      <c r="BB43748" s="80"/>
    </row>
    <row r="43749" spans="9:54" x14ac:dyDescent="0.25">
      <c r="I43749" s="80"/>
      <c r="AX43749" s="80"/>
      <c r="AY43749" s="80"/>
      <c r="AZ43749" s="80"/>
      <c r="BA43749" s="80"/>
      <c r="BB43749" s="80"/>
    </row>
    <row r="43750" spans="9:54" x14ac:dyDescent="0.25">
      <c r="I43750" s="80"/>
      <c r="AX43750" s="80"/>
      <c r="AY43750" s="80"/>
      <c r="AZ43750" s="80"/>
      <c r="BA43750" s="80"/>
      <c r="BB43750" s="80"/>
    </row>
    <row r="43751" spans="9:54" x14ac:dyDescent="0.25">
      <c r="I43751" s="80"/>
      <c r="AX43751" s="80"/>
      <c r="AY43751" s="80"/>
      <c r="AZ43751" s="80"/>
      <c r="BA43751" s="80"/>
      <c r="BB43751" s="80"/>
    </row>
    <row r="43752" spans="9:54" x14ac:dyDescent="0.25">
      <c r="I43752" s="80"/>
      <c r="AX43752" s="80"/>
      <c r="AY43752" s="80"/>
      <c r="AZ43752" s="80"/>
      <c r="BA43752" s="80"/>
      <c r="BB43752" s="80"/>
    </row>
    <row r="43753" spans="9:54" x14ac:dyDescent="0.25">
      <c r="I43753" s="80"/>
      <c r="AX43753" s="80"/>
      <c r="AY43753" s="80"/>
      <c r="AZ43753" s="80"/>
      <c r="BA43753" s="80"/>
      <c r="BB43753" s="80"/>
    </row>
    <row r="43754" spans="9:54" x14ac:dyDescent="0.25">
      <c r="I43754" s="80"/>
      <c r="AX43754" s="80"/>
      <c r="AY43754" s="80"/>
      <c r="AZ43754" s="80"/>
      <c r="BA43754" s="80"/>
      <c r="BB43754" s="80"/>
    </row>
    <row r="43755" spans="9:54" x14ac:dyDescent="0.25">
      <c r="I43755" s="80"/>
      <c r="AX43755" s="80"/>
      <c r="AY43755" s="80"/>
      <c r="AZ43755" s="80"/>
      <c r="BA43755" s="80"/>
      <c r="BB43755" s="80"/>
    </row>
    <row r="43756" spans="9:54" x14ac:dyDescent="0.25">
      <c r="I43756" s="80"/>
      <c r="AX43756" s="80"/>
      <c r="AY43756" s="80"/>
      <c r="AZ43756" s="80"/>
      <c r="BA43756" s="80"/>
      <c r="BB43756" s="80"/>
    </row>
    <row r="43757" spans="9:54" x14ac:dyDescent="0.25">
      <c r="I43757" s="80"/>
      <c r="AX43757" s="80"/>
      <c r="AY43757" s="80"/>
      <c r="AZ43757" s="80"/>
      <c r="BA43757" s="80"/>
      <c r="BB43757" s="80"/>
    </row>
    <row r="43758" spans="9:54" x14ac:dyDescent="0.25">
      <c r="I43758" s="80"/>
      <c r="AX43758" s="80"/>
      <c r="AY43758" s="80"/>
      <c r="AZ43758" s="80"/>
      <c r="BA43758" s="80"/>
      <c r="BB43758" s="80"/>
    </row>
    <row r="43759" spans="9:54" x14ac:dyDescent="0.25">
      <c r="I43759" s="80"/>
      <c r="AX43759" s="80"/>
      <c r="AY43759" s="80"/>
      <c r="AZ43759" s="80"/>
      <c r="BA43759" s="80"/>
      <c r="BB43759" s="80"/>
    </row>
    <row r="43760" spans="9:54" x14ac:dyDescent="0.25">
      <c r="I43760" s="80"/>
      <c r="AX43760" s="80"/>
      <c r="AY43760" s="80"/>
      <c r="AZ43760" s="80"/>
      <c r="BA43760" s="80"/>
      <c r="BB43760" s="80"/>
    </row>
    <row r="43761" spans="9:54" x14ac:dyDescent="0.25">
      <c r="I43761" s="80"/>
      <c r="AX43761" s="80"/>
      <c r="AY43761" s="80"/>
      <c r="AZ43761" s="80"/>
      <c r="BA43761" s="80"/>
      <c r="BB43761" s="80"/>
    </row>
    <row r="43762" spans="9:54" x14ac:dyDescent="0.25">
      <c r="I43762" s="80"/>
      <c r="AX43762" s="80"/>
      <c r="AY43762" s="80"/>
      <c r="AZ43762" s="80"/>
      <c r="BA43762" s="80"/>
      <c r="BB43762" s="80"/>
    </row>
    <row r="43763" spans="9:54" x14ac:dyDescent="0.25">
      <c r="I43763" s="80"/>
      <c r="AX43763" s="80"/>
      <c r="AY43763" s="80"/>
      <c r="AZ43763" s="80"/>
      <c r="BA43763" s="80"/>
      <c r="BB43763" s="80"/>
    </row>
    <row r="43764" spans="9:54" x14ac:dyDescent="0.25">
      <c r="I43764" s="80"/>
      <c r="AX43764" s="80"/>
      <c r="AY43764" s="80"/>
      <c r="AZ43764" s="80"/>
      <c r="BA43764" s="80"/>
      <c r="BB43764" s="80"/>
    </row>
    <row r="43765" spans="9:54" x14ac:dyDescent="0.25">
      <c r="I43765" s="80"/>
      <c r="AX43765" s="80"/>
      <c r="AY43765" s="80"/>
      <c r="AZ43765" s="80"/>
      <c r="BA43765" s="80"/>
      <c r="BB43765" s="80"/>
    </row>
    <row r="43766" spans="9:54" x14ac:dyDescent="0.25">
      <c r="I43766" s="80"/>
      <c r="AX43766" s="80"/>
      <c r="AY43766" s="80"/>
      <c r="AZ43766" s="80"/>
      <c r="BA43766" s="80"/>
      <c r="BB43766" s="80"/>
    </row>
    <row r="43767" spans="9:54" x14ac:dyDescent="0.25">
      <c r="I43767" s="80"/>
      <c r="AX43767" s="80"/>
      <c r="AY43767" s="80"/>
      <c r="AZ43767" s="80"/>
      <c r="BA43767" s="80"/>
      <c r="BB43767" s="80"/>
    </row>
    <row r="43768" spans="9:54" x14ac:dyDescent="0.25">
      <c r="I43768" s="80"/>
      <c r="AX43768" s="80"/>
      <c r="AY43768" s="80"/>
      <c r="AZ43768" s="80"/>
      <c r="BA43768" s="80"/>
      <c r="BB43768" s="80"/>
    </row>
    <row r="43769" spans="9:54" x14ac:dyDescent="0.25">
      <c r="I43769" s="80"/>
      <c r="AX43769" s="80"/>
      <c r="AY43769" s="80"/>
      <c r="AZ43769" s="80"/>
      <c r="BA43769" s="80"/>
      <c r="BB43769" s="80"/>
    </row>
    <row r="43770" spans="9:54" x14ac:dyDescent="0.25">
      <c r="I43770" s="80"/>
      <c r="AX43770" s="80"/>
      <c r="AY43770" s="80"/>
      <c r="AZ43770" s="80"/>
      <c r="BA43770" s="80"/>
      <c r="BB43770" s="80"/>
    </row>
    <row r="43771" spans="9:54" x14ac:dyDescent="0.25">
      <c r="I43771" s="80"/>
      <c r="AX43771" s="80"/>
      <c r="AY43771" s="80"/>
      <c r="AZ43771" s="80"/>
      <c r="BA43771" s="80"/>
      <c r="BB43771" s="80"/>
    </row>
    <row r="43772" spans="9:54" x14ac:dyDescent="0.25">
      <c r="I43772" s="80"/>
      <c r="AX43772" s="80"/>
      <c r="AY43772" s="80"/>
      <c r="AZ43772" s="80"/>
      <c r="BA43772" s="80"/>
      <c r="BB43772" s="80"/>
    </row>
    <row r="43773" spans="9:54" x14ac:dyDescent="0.25">
      <c r="I43773" s="80"/>
      <c r="AX43773" s="80"/>
      <c r="AY43773" s="80"/>
      <c r="AZ43773" s="80"/>
      <c r="BA43773" s="80"/>
      <c r="BB43773" s="80"/>
    </row>
    <row r="43774" spans="9:54" x14ac:dyDescent="0.25">
      <c r="I43774" s="80"/>
      <c r="AX43774" s="80"/>
      <c r="AY43774" s="80"/>
      <c r="AZ43774" s="80"/>
      <c r="BA43774" s="80"/>
      <c r="BB43774" s="80"/>
    </row>
    <row r="43775" spans="9:54" x14ac:dyDescent="0.25">
      <c r="I43775" s="80"/>
      <c r="AX43775" s="80"/>
      <c r="AY43775" s="80"/>
      <c r="AZ43775" s="80"/>
      <c r="BA43775" s="80"/>
      <c r="BB43775" s="80"/>
    </row>
    <row r="43776" spans="9:54" x14ac:dyDescent="0.25">
      <c r="I43776" s="80"/>
      <c r="AX43776" s="80"/>
      <c r="AY43776" s="80"/>
      <c r="AZ43776" s="80"/>
      <c r="BA43776" s="80"/>
      <c r="BB43776" s="80"/>
    </row>
    <row r="43777" spans="9:54" x14ac:dyDescent="0.25">
      <c r="I43777" s="80"/>
      <c r="AX43777" s="80"/>
      <c r="AY43777" s="80"/>
      <c r="AZ43777" s="80"/>
      <c r="BA43777" s="80"/>
      <c r="BB43777" s="80"/>
    </row>
    <row r="43778" spans="9:54" x14ac:dyDescent="0.25">
      <c r="I43778" s="80"/>
      <c r="AX43778" s="80"/>
      <c r="AY43778" s="80"/>
      <c r="AZ43778" s="80"/>
      <c r="BA43778" s="80"/>
      <c r="BB43778" s="80"/>
    </row>
    <row r="43779" spans="9:54" x14ac:dyDescent="0.25">
      <c r="I43779" s="80"/>
      <c r="AX43779" s="80"/>
      <c r="AY43779" s="80"/>
      <c r="AZ43779" s="80"/>
      <c r="BA43779" s="80"/>
      <c r="BB43779" s="80"/>
    </row>
    <row r="43780" spans="9:54" x14ac:dyDescent="0.25">
      <c r="I43780" s="80"/>
      <c r="AX43780" s="80"/>
      <c r="AY43780" s="80"/>
      <c r="AZ43780" s="80"/>
      <c r="BA43780" s="80"/>
      <c r="BB43780" s="80"/>
    </row>
    <row r="43781" spans="9:54" x14ac:dyDescent="0.25">
      <c r="I43781" s="80"/>
      <c r="AX43781" s="80"/>
      <c r="AY43781" s="80"/>
      <c r="AZ43781" s="80"/>
      <c r="BA43781" s="80"/>
      <c r="BB43781" s="80"/>
    </row>
    <row r="43782" spans="9:54" x14ac:dyDescent="0.25">
      <c r="I43782" s="80"/>
      <c r="AX43782" s="80"/>
      <c r="AY43782" s="80"/>
      <c r="AZ43782" s="80"/>
      <c r="BA43782" s="80"/>
      <c r="BB43782" s="80"/>
    </row>
    <row r="43783" spans="9:54" x14ac:dyDescent="0.25">
      <c r="I43783" s="80"/>
      <c r="AX43783" s="80"/>
      <c r="AY43783" s="80"/>
      <c r="AZ43783" s="80"/>
      <c r="BA43783" s="80"/>
      <c r="BB43783" s="80"/>
    </row>
    <row r="43784" spans="9:54" x14ac:dyDescent="0.25">
      <c r="I43784" s="80"/>
      <c r="AX43784" s="80"/>
      <c r="AY43784" s="80"/>
      <c r="AZ43784" s="80"/>
      <c r="BA43784" s="80"/>
      <c r="BB43784" s="80"/>
    </row>
    <row r="43785" spans="9:54" x14ac:dyDescent="0.25">
      <c r="I43785" s="80"/>
      <c r="AX43785" s="80"/>
      <c r="AY43785" s="80"/>
      <c r="AZ43785" s="80"/>
      <c r="BA43785" s="80"/>
      <c r="BB43785" s="80"/>
    </row>
    <row r="43786" spans="9:54" x14ac:dyDescent="0.25">
      <c r="I43786" s="80"/>
      <c r="AX43786" s="80"/>
      <c r="AY43786" s="80"/>
      <c r="AZ43786" s="80"/>
      <c r="BA43786" s="80"/>
      <c r="BB43786" s="80"/>
    </row>
    <row r="43787" spans="9:54" x14ac:dyDescent="0.25">
      <c r="I43787" s="80"/>
      <c r="AX43787" s="80"/>
      <c r="AY43787" s="80"/>
      <c r="AZ43787" s="80"/>
      <c r="BA43787" s="80"/>
      <c r="BB43787" s="80"/>
    </row>
    <row r="43788" spans="9:54" x14ac:dyDescent="0.25">
      <c r="I43788" s="80"/>
      <c r="AX43788" s="80"/>
      <c r="AY43788" s="80"/>
      <c r="AZ43788" s="80"/>
      <c r="BA43788" s="80"/>
      <c r="BB43788" s="80"/>
    </row>
    <row r="43789" spans="9:54" x14ac:dyDescent="0.25">
      <c r="I43789" s="80"/>
      <c r="AX43789" s="80"/>
      <c r="AY43789" s="80"/>
      <c r="AZ43789" s="80"/>
      <c r="BA43789" s="80"/>
      <c r="BB43789" s="80"/>
    </row>
    <row r="43790" spans="9:54" x14ac:dyDescent="0.25">
      <c r="I43790" s="80"/>
      <c r="AX43790" s="80"/>
      <c r="AY43790" s="80"/>
      <c r="AZ43790" s="80"/>
      <c r="BA43790" s="80"/>
      <c r="BB43790" s="80"/>
    </row>
    <row r="43791" spans="9:54" x14ac:dyDescent="0.25">
      <c r="I43791" s="80"/>
      <c r="AX43791" s="80"/>
      <c r="AY43791" s="80"/>
      <c r="AZ43791" s="80"/>
      <c r="BA43791" s="80"/>
      <c r="BB43791" s="80"/>
    </row>
    <row r="43792" spans="9:54" x14ac:dyDescent="0.25">
      <c r="I43792" s="80"/>
      <c r="AX43792" s="80"/>
      <c r="AY43792" s="80"/>
      <c r="AZ43792" s="80"/>
      <c r="BA43792" s="80"/>
      <c r="BB43792" s="80"/>
    </row>
    <row r="43793" spans="9:54" x14ac:dyDescent="0.25">
      <c r="I43793" s="80"/>
      <c r="AX43793" s="80"/>
      <c r="AY43793" s="80"/>
      <c r="AZ43793" s="80"/>
      <c r="BA43793" s="80"/>
      <c r="BB43793" s="80"/>
    </row>
    <row r="43794" spans="9:54" x14ac:dyDescent="0.25">
      <c r="I43794" s="80"/>
      <c r="AX43794" s="80"/>
      <c r="AY43794" s="80"/>
      <c r="AZ43794" s="80"/>
      <c r="BA43794" s="80"/>
      <c r="BB43794" s="80"/>
    </row>
    <row r="43795" spans="9:54" x14ac:dyDescent="0.25">
      <c r="I43795" s="80"/>
      <c r="AX43795" s="80"/>
      <c r="AY43795" s="80"/>
      <c r="AZ43795" s="80"/>
      <c r="BA43795" s="80"/>
      <c r="BB43795" s="80"/>
    </row>
    <row r="43796" spans="9:54" x14ac:dyDescent="0.25">
      <c r="I43796" s="80"/>
      <c r="AX43796" s="80"/>
      <c r="AY43796" s="80"/>
      <c r="AZ43796" s="80"/>
      <c r="BA43796" s="80"/>
      <c r="BB43796" s="80"/>
    </row>
    <row r="43797" spans="9:54" x14ac:dyDescent="0.25">
      <c r="I43797" s="80"/>
      <c r="AX43797" s="80"/>
      <c r="AY43797" s="80"/>
      <c r="AZ43797" s="80"/>
      <c r="BA43797" s="80"/>
      <c r="BB43797" s="80"/>
    </row>
    <row r="43798" spans="9:54" x14ac:dyDescent="0.25">
      <c r="I43798" s="80"/>
      <c r="AX43798" s="80"/>
      <c r="AY43798" s="80"/>
      <c r="AZ43798" s="80"/>
      <c r="BA43798" s="80"/>
      <c r="BB43798" s="80"/>
    </row>
    <row r="43799" spans="9:54" x14ac:dyDescent="0.25">
      <c r="I43799" s="80"/>
      <c r="AX43799" s="80"/>
      <c r="AY43799" s="80"/>
      <c r="AZ43799" s="80"/>
      <c r="BA43799" s="80"/>
      <c r="BB43799" s="80"/>
    </row>
    <row r="43800" spans="9:54" x14ac:dyDescent="0.25">
      <c r="I43800" s="80"/>
      <c r="AX43800" s="80"/>
      <c r="AY43800" s="80"/>
      <c r="AZ43800" s="80"/>
      <c r="BA43800" s="80"/>
      <c r="BB43800" s="80"/>
    </row>
    <row r="43801" spans="9:54" x14ac:dyDescent="0.25">
      <c r="I43801" s="80"/>
      <c r="AX43801" s="80"/>
      <c r="AY43801" s="80"/>
      <c r="AZ43801" s="80"/>
      <c r="BA43801" s="80"/>
      <c r="BB43801" s="80"/>
    </row>
    <row r="43802" spans="9:54" x14ac:dyDescent="0.25">
      <c r="I43802" s="80"/>
      <c r="AX43802" s="80"/>
      <c r="AY43802" s="80"/>
      <c r="AZ43802" s="80"/>
      <c r="BA43802" s="80"/>
      <c r="BB43802" s="80"/>
    </row>
    <row r="43803" spans="9:54" x14ac:dyDescent="0.25">
      <c r="I43803" s="80"/>
      <c r="AX43803" s="80"/>
      <c r="AY43803" s="80"/>
      <c r="AZ43803" s="80"/>
      <c r="BA43803" s="80"/>
      <c r="BB43803" s="80"/>
    </row>
    <row r="43804" spans="9:54" x14ac:dyDescent="0.25">
      <c r="I43804" s="80"/>
      <c r="AX43804" s="80"/>
      <c r="AY43804" s="80"/>
      <c r="AZ43804" s="80"/>
      <c r="BA43804" s="80"/>
      <c r="BB43804" s="80"/>
    </row>
    <row r="43805" spans="9:54" x14ac:dyDescent="0.25">
      <c r="I43805" s="80"/>
      <c r="AX43805" s="80"/>
      <c r="AY43805" s="80"/>
      <c r="AZ43805" s="80"/>
      <c r="BA43805" s="80"/>
      <c r="BB43805" s="80"/>
    </row>
    <row r="43806" spans="9:54" x14ac:dyDescent="0.25">
      <c r="I43806" s="80"/>
      <c r="AX43806" s="80"/>
      <c r="AY43806" s="80"/>
      <c r="AZ43806" s="80"/>
      <c r="BA43806" s="80"/>
      <c r="BB43806" s="80"/>
    </row>
    <row r="43807" spans="9:54" x14ac:dyDescent="0.25">
      <c r="I43807" s="80"/>
      <c r="AX43807" s="80"/>
      <c r="AY43807" s="80"/>
      <c r="AZ43807" s="80"/>
      <c r="BA43807" s="80"/>
      <c r="BB43807" s="80"/>
    </row>
    <row r="43808" spans="9:54" x14ac:dyDescent="0.25">
      <c r="I43808" s="80"/>
      <c r="AX43808" s="80"/>
      <c r="AY43808" s="80"/>
      <c r="AZ43808" s="80"/>
      <c r="BA43808" s="80"/>
      <c r="BB43808" s="80"/>
    </row>
    <row r="43809" spans="9:54" x14ac:dyDescent="0.25">
      <c r="I43809" s="80"/>
      <c r="AX43809" s="80"/>
      <c r="AY43809" s="80"/>
      <c r="AZ43809" s="80"/>
      <c r="BA43809" s="80"/>
      <c r="BB43809" s="80"/>
    </row>
    <row r="43810" spans="9:54" x14ac:dyDescent="0.25">
      <c r="I43810" s="80"/>
      <c r="AX43810" s="80"/>
      <c r="AY43810" s="80"/>
      <c r="AZ43810" s="80"/>
      <c r="BA43810" s="80"/>
      <c r="BB43810" s="80"/>
    </row>
    <row r="43811" spans="9:54" x14ac:dyDescent="0.25">
      <c r="I43811" s="80"/>
      <c r="AX43811" s="80"/>
      <c r="AY43811" s="80"/>
      <c r="AZ43811" s="80"/>
      <c r="BA43811" s="80"/>
      <c r="BB43811" s="80"/>
    </row>
    <row r="43812" spans="9:54" x14ac:dyDescent="0.25">
      <c r="I43812" s="80"/>
      <c r="AX43812" s="80"/>
      <c r="AY43812" s="80"/>
      <c r="AZ43812" s="80"/>
      <c r="BA43812" s="80"/>
      <c r="BB43812" s="80"/>
    </row>
    <row r="43813" spans="9:54" x14ac:dyDescent="0.25">
      <c r="I43813" s="80"/>
      <c r="AX43813" s="80"/>
      <c r="AY43813" s="80"/>
      <c r="AZ43813" s="80"/>
      <c r="BA43813" s="80"/>
      <c r="BB43813" s="80"/>
    </row>
    <row r="43814" spans="9:54" x14ac:dyDescent="0.25">
      <c r="I43814" s="80"/>
      <c r="AX43814" s="80"/>
      <c r="AY43814" s="80"/>
      <c r="AZ43814" s="80"/>
      <c r="BA43814" s="80"/>
      <c r="BB43814" s="80"/>
    </row>
    <row r="43815" spans="9:54" x14ac:dyDescent="0.25">
      <c r="I43815" s="80"/>
      <c r="AX43815" s="80"/>
      <c r="AY43815" s="80"/>
      <c r="AZ43815" s="80"/>
      <c r="BA43815" s="80"/>
      <c r="BB43815" s="80"/>
    </row>
    <row r="43816" spans="9:54" x14ac:dyDescent="0.25">
      <c r="I43816" s="80"/>
      <c r="AX43816" s="80"/>
      <c r="AY43816" s="80"/>
      <c r="AZ43816" s="80"/>
      <c r="BA43816" s="80"/>
      <c r="BB43816" s="80"/>
    </row>
    <row r="43817" spans="9:54" x14ac:dyDescent="0.25">
      <c r="I43817" s="80"/>
      <c r="AX43817" s="80"/>
      <c r="AY43817" s="80"/>
      <c r="AZ43817" s="80"/>
      <c r="BA43817" s="80"/>
      <c r="BB43817" s="80"/>
    </row>
    <row r="43818" spans="9:54" x14ac:dyDescent="0.25">
      <c r="I43818" s="80"/>
      <c r="AX43818" s="80"/>
      <c r="AY43818" s="80"/>
      <c r="AZ43818" s="80"/>
      <c r="BA43818" s="80"/>
      <c r="BB43818" s="80"/>
    </row>
    <row r="43819" spans="9:54" x14ac:dyDescent="0.25">
      <c r="I43819" s="80"/>
      <c r="AX43819" s="80"/>
      <c r="AY43819" s="80"/>
      <c r="AZ43819" s="80"/>
      <c r="BA43819" s="80"/>
      <c r="BB43819" s="80"/>
    </row>
    <row r="43820" spans="9:54" x14ac:dyDescent="0.25">
      <c r="I43820" s="80"/>
      <c r="AX43820" s="80"/>
      <c r="AY43820" s="80"/>
      <c r="AZ43820" s="80"/>
      <c r="BA43820" s="80"/>
      <c r="BB43820" s="80"/>
    </row>
    <row r="43821" spans="9:54" x14ac:dyDescent="0.25">
      <c r="I43821" s="80"/>
      <c r="AX43821" s="80"/>
      <c r="AY43821" s="80"/>
      <c r="AZ43821" s="80"/>
      <c r="BA43821" s="80"/>
      <c r="BB43821" s="80"/>
    </row>
    <row r="43822" spans="9:54" x14ac:dyDescent="0.25">
      <c r="I43822" s="80"/>
      <c r="AX43822" s="80"/>
      <c r="AY43822" s="80"/>
      <c r="AZ43822" s="80"/>
      <c r="BA43822" s="80"/>
      <c r="BB43822" s="80"/>
    </row>
    <row r="43823" spans="9:54" x14ac:dyDescent="0.25">
      <c r="I43823" s="80"/>
      <c r="AX43823" s="80"/>
      <c r="AY43823" s="80"/>
      <c r="AZ43823" s="80"/>
      <c r="BA43823" s="80"/>
      <c r="BB43823" s="80"/>
    </row>
    <row r="43824" spans="9:54" x14ac:dyDescent="0.25">
      <c r="I43824" s="80"/>
      <c r="AX43824" s="80"/>
      <c r="AY43824" s="80"/>
      <c r="AZ43824" s="80"/>
      <c r="BA43824" s="80"/>
      <c r="BB43824" s="80"/>
    </row>
    <row r="43825" spans="9:54" x14ac:dyDescent="0.25">
      <c r="I43825" s="80"/>
      <c r="AX43825" s="80"/>
      <c r="AY43825" s="80"/>
      <c r="AZ43825" s="80"/>
      <c r="BA43825" s="80"/>
      <c r="BB43825" s="80"/>
    </row>
    <row r="43826" spans="9:54" x14ac:dyDescent="0.25">
      <c r="I43826" s="80"/>
      <c r="AX43826" s="80"/>
      <c r="AY43826" s="80"/>
      <c r="AZ43826" s="80"/>
      <c r="BA43826" s="80"/>
      <c r="BB43826" s="80"/>
    </row>
    <row r="43827" spans="9:54" x14ac:dyDescent="0.25">
      <c r="I43827" s="80"/>
      <c r="AX43827" s="80"/>
      <c r="AY43827" s="80"/>
      <c r="AZ43827" s="80"/>
      <c r="BA43827" s="80"/>
      <c r="BB43827" s="80"/>
    </row>
    <row r="43828" spans="9:54" x14ac:dyDescent="0.25">
      <c r="I43828" s="80"/>
      <c r="AX43828" s="80"/>
      <c r="AY43828" s="80"/>
      <c r="AZ43828" s="80"/>
      <c r="BA43828" s="80"/>
      <c r="BB43828" s="80"/>
    </row>
    <row r="43829" spans="9:54" x14ac:dyDescent="0.25">
      <c r="I43829" s="80"/>
      <c r="AX43829" s="80"/>
      <c r="AY43829" s="80"/>
      <c r="AZ43829" s="80"/>
      <c r="BA43829" s="80"/>
      <c r="BB43829" s="80"/>
    </row>
    <row r="43830" spans="9:54" x14ac:dyDescent="0.25">
      <c r="I43830" s="80"/>
      <c r="AX43830" s="80"/>
      <c r="AY43830" s="80"/>
      <c r="AZ43830" s="80"/>
      <c r="BA43830" s="80"/>
      <c r="BB43830" s="80"/>
    </row>
    <row r="43831" spans="9:54" x14ac:dyDescent="0.25">
      <c r="I43831" s="80"/>
      <c r="AX43831" s="80"/>
      <c r="AY43831" s="80"/>
      <c r="AZ43831" s="80"/>
      <c r="BA43831" s="80"/>
      <c r="BB43831" s="80"/>
    </row>
    <row r="43832" spans="9:54" x14ac:dyDescent="0.25">
      <c r="I43832" s="80"/>
      <c r="AX43832" s="80"/>
      <c r="AY43832" s="80"/>
      <c r="AZ43832" s="80"/>
      <c r="BA43832" s="80"/>
      <c r="BB43832" s="80"/>
    </row>
    <row r="43833" spans="9:54" x14ac:dyDescent="0.25">
      <c r="I43833" s="80"/>
      <c r="AX43833" s="80"/>
      <c r="AY43833" s="80"/>
      <c r="AZ43833" s="80"/>
      <c r="BA43833" s="80"/>
      <c r="BB43833" s="80"/>
    </row>
    <row r="43834" spans="9:54" x14ac:dyDescent="0.25">
      <c r="I43834" s="80"/>
      <c r="AX43834" s="80"/>
      <c r="AY43834" s="80"/>
      <c r="AZ43834" s="80"/>
      <c r="BA43834" s="80"/>
      <c r="BB43834" s="80"/>
    </row>
    <row r="43835" spans="9:54" x14ac:dyDescent="0.25">
      <c r="I43835" s="80"/>
      <c r="AX43835" s="80"/>
      <c r="AY43835" s="80"/>
      <c r="AZ43835" s="80"/>
      <c r="BA43835" s="80"/>
      <c r="BB43835" s="80"/>
    </row>
    <row r="43836" spans="9:54" x14ac:dyDescent="0.25">
      <c r="I43836" s="80"/>
      <c r="AX43836" s="80"/>
      <c r="AY43836" s="80"/>
      <c r="AZ43836" s="80"/>
      <c r="BA43836" s="80"/>
      <c r="BB43836" s="80"/>
    </row>
    <row r="43837" spans="9:54" x14ac:dyDescent="0.25">
      <c r="I43837" s="80"/>
      <c r="AX43837" s="80"/>
      <c r="AY43837" s="80"/>
      <c r="AZ43837" s="80"/>
      <c r="BA43837" s="80"/>
      <c r="BB43837" s="80"/>
    </row>
    <row r="43838" spans="9:54" x14ac:dyDescent="0.25">
      <c r="I43838" s="80"/>
      <c r="AX43838" s="80"/>
      <c r="AY43838" s="80"/>
      <c r="AZ43838" s="80"/>
      <c r="BA43838" s="80"/>
      <c r="BB43838" s="80"/>
    </row>
    <row r="43839" spans="9:54" x14ac:dyDescent="0.25">
      <c r="I43839" s="80"/>
      <c r="AX43839" s="80"/>
      <c r="AY43839" s="80"/>
      <c r="AZ43839" s="80"/>
      <c r="BA43839" s="80"/>
      <c r="BB43839" s="80"/>
    </row>
    <row r="43840" spans="9:54" x14ac:dyDescent="0.25">
      <c r="I43840" s="80"/>
      <c r="AX43840" s="80"/>
      <c r="AY43840" s="80"/>
      <c r="AZ43840" s="80"/>
      <c r="BA43840" s="80"/>
      <c r="BB43840" s="80"/>
    </row>
    <row r="43841" spans="9:54" x14ac:dyDescent="0.25">
      <c r="I43841" s="80"/>
      <c r="AX43841" s="80"/>
      <c r="AY43841" s="80"/>
      <c r="AZ43841" s="80"/>
      <c r="BA43841" s="80"/>
      <c r="BB43841" s="80"/>
    </row>
    <row r="43842" spans="9:54" x14ac:dyDescent="0.25">
      <c r="I43842" s="80"/>
      <c r="AX43842" s="80"/>
      <c r="AY43842" s="80"/>
      <c r="AZ43842" s="80"/>
      <c r="BA43842" s="80"/>
      <c r="BB43842" s="80"/>
    </row>
    <row r="43843" spans="9:54" x14ac:dyDescent="0.25">
      <c r="I43843" s="80"/>
      <c r="AX43843" s="80"/>
      <c r="AY43843" s="80"/>
      <c r="AZ43843" s="80"/>
      <c r="BA43843" s="80"/>
      <c r="BB43843" s="80"/>
    </row>
    <row r="43844" spans="9:54" x14ac:dyDescent="0.25">
      <c r="I43844" s="80"/>
      <c r="AX43844" s="80"/>
      <c r="AY43844" s="80"/>
      <c r="AZ43844" s="80"/>
      <c r="BA43844" s="80"/>
      <c r="BB43844" s="80"/>
    </row>
    <row r="43845" spans="9:54" x14ac:dyDescent="0.25">
      <c r="I43845" s="80"/>
      <c r="AX43845" s="80"/>
      <c r="AY43845" s="80"/>
      <c r="AZ43845" s="80"/>
      <c r="BA43845" s="80"/>
      <c r="BB43845" s="80"/>
    </row>
    <row r="43846" spans="9:54" x14ac:dyDescent="0.25">
      <c r="I43846" s="80"/>
      <c r="AX43846" s="80"/>
      <c r="AY43846" s="80"/>
      <c r="AZ43846" s="80"/>
      <c r="BA43846" s="80"/>
      <c r="BB43846" s="80"/>
    </row>
    <row r="43847" spans="9:54" x14ac:dyDescent="0.25">
      <c r="I43847" s="80"/>
      <c r="AX43847" s="80"/>
      <c r="AY43847" s="80"/>
      <c r="AZ43847" s="80"/>
      <c r="BA43847" s="80"/>
      <c r="BB43847" s="80"/>
    </row>
    <row r="43848" spans="9:54" x14ac:dyDescent="0.25">
      <c r="I43848" s="80"/>
      <c r="AX43848" s="80"/>
      <c r="AY43848" s="80"/>
      <c r="AZ43848" s="80"/>
      <c r="BA43848" s="80"/>
      <c r="BB43848" s="80"/>
    </row>
    <row r="43849" spans="9:54" x14ac:dyDescent="0.25">
      <c r="I43849" s="80"/>
      <c r="AX43849" s="80"/>
      <c r="AY43849" s="80"/>
      <c r="AZ43849" s="80"/>
      <c r="BA43849" s="80"/>
      <c r="BB43849" s="80"/>
    </row>
    <row r="43850" spans="9:54" x14ac:dyDescent="0.25">
      <c r="I43850" s="80"/>
      <c r="AX43850" s="80"/>
      <c r="AY43850" s="80"/>
      <c r="AZ43850" s="80"/>
      <c r="BA43850" s="80"/>
      <c r="BB43850" s="80"/>
    </row>
    <row r="43851" spans="9:54" x14ac:dyDescent="0.25">
      <c r="I43851" s="80"/>
      <c r="AX43851" s="80"/>
      <c r="AY43851" s="80"/>
      <c r="AZ43851" s="80"/>
      <c r="BA43851" s="80"/>
      <c r="BB43851" s="80"/>
    </row>
    <row r="43852" spans="9:54" x14ac:dyDescent="0.25">
      <c r="I43852" s="80"/>
      <c r="AX43852" s="80"/>
      <c r="AY43852" s="80"/>
      <c r="AZ43852" s="80"/>
      <c r="BA43852" s="80"/>
      <c r="BB43852" s="80"/>
    </row>
    <row r="43853" spans="9:54" x14ac:dyDescent="0.25">
      <c r="I43853" s="80"/>
      <c r="AX43853" s="80"/>
      <c r="AY43853" s="80"/>
      <c r="AZ43853" s="80"/>
      <c r="BA43853" s="80"/>
      <c r="BB43853" s="80"/>
    </row>
    <row r="43854" spans="9:54" x14ac:dyDescent="0.25">
      <c r="I43854" s="80"/>
      <c r="AX43854" s="80"/>
      <c r="AY43854" s="80"/>
      <c r="AZ43854" s="80"/>
      <c r="BA43854" s="80"/>
      <c r="BB43854" s="80"/>
    </row>
    <row r="43855" spans="9:54" x14ac:dyDescent="0.25">
      <c r="I43855" s="80"/>
      <c r="AX43855" s="80"/>
      <c r="AY43855" s="80"/>
      <c r="AZ43855" s="80"/>
      <c r="BA43855" s="80"/>
      <c r="BB43855" s="80"/>
    </row>
    <row r="43856" spans="9:54" x14ac:dyDescent="0.25">
      <c r="I43856" s="80"/>
      <c r="AX43856" s="80"/>
      <c r="AY43856" s="80"/>
      <c r="AZ43856" s="80"/>
      <c r="BA43856" s="80"/>
      <c r="BB43856" s="80"/>
    </row>
    <row r="43857" spans="9:54" x14ac:dyDescent="0.25">
      <c r="I43857" s="80"/>
      <c r="AX43857" s="80"/>
      <c r="AY43857" s="80"/>
      <c r="AZ43857" s="80"/>
      <c r="BA43857" s="80"/>
      <c r="BB43857" s="80"/>
    </row>
    <row r="43858" spans="9:54" x14ac:dyDescent="0.25">
      <c r="I43858" s="80"/>
      <c r="AX43858" s="80"/>
      <c r="AY43858" s="80"/>
      <c r="AZ43858" s="80"/>
      <c r="BA43858" s="80"/>
      <c r="BB43858" s="80"/>
    </row>
    <row r="43859" spans="9:54" x14ac:dyDescent="0.25">
      <c r="I43859" s="80"/>
      <c r="AX43859" s="80"/>
      <c r="AY43859" s="80"/>
      <c r="AZ43859" s="80"/>
      <c r="BA43859" s="80"/>
      <c r="BB43859" s="80"/>
    </row>
    <row r="43860" spans="9:54" x14ac:dyDescent="0.25">
      <c r="I43860" s="80"/>
      <c r="AX43860" s="80"/>
      <c r="AY43860" s="80"/>
      <c r="AZ43860" s="80"/>
      <c r="BA43860" s="80"/>
      <c r="BB43860" s="80"/>
    </row>
    <row r="43861" spans="9:54" x14ac:dyDescent="0.25">
      <c r="I43861" s="80"/>
      <c r="AX43861" s="80"/>
      <c r="AY43861" s="80"/>
      <c r="AZ43861" s="80"/>
      <c r="BA43861" s="80"/>
      <c r="BB43861" s="80"/>
    </row>
    <row r="43862" spans="9:54" x14ac:dyDescent="0.25">
      <c r="I43862" s="80"/>
      <c r="AX43862" s="80"/>
      <c r="AY43862" s="80"/>
      <c r="AZ43862" s="80"/>
      <c r="BA43862" s="80"/>
      <c r="BB43862" s="80"/>
    </row>
    <row r="43863" spans="9:54" x14ac:dyDescent="0.25">
      <c r="I43863" s="80"/>
      <c r="AX43863" s="80"/>
      <c r="AY43863" s="80"/>
      <c r="AZ43863" s="80"/>
      <c r="BA43863" s="80"/>
      <c r="BB43863" s="80"/>
    </row>
    <row r="43864" spans="9:54" x14ac:dyDescent="0.25">
      <c r="I43864" s="80"/>
      <c r="AX43864" s="80"/>
      <c r="AY43864" s="80"/>
      <c r="AZ43864" s="80"/>
      <c r="BA43864" s="80"/>
      <c r="BB43864" s="80"/>
    </row>
    <row r="43865" spans="9:54" x14ac:dyDescent="0.25">
      <c r="I43865" s="80"/>
      <c r="AX43865" s="80"/>
      <c r="AY43865" s="80"/>
      <c r="AZ43865" s="80"/>
      <c r="BA43865" s="80"/>
      <c r="BB43865" s="80"/>
    </row>
    <row r="43866" spans="9:54" x14ac:dyDescent="0.25">
      <c r="I43866" s="80"/>
      <c r="AX43866" s="80"/>
      <c r="AY43866" s="80"/>
      <c r="AZ43866" s="80"/>
      <c r="BA43866" s="80"/>
      <c r="BB43866" s="80"/>
    </row>
    <row r="43867" spans="9:54" x14ac:dyDescent="0.25">
      <c r="I43867" s="80"/>
      <c r="AX43867" s="80"/>
      <c r="AY43867" s="80"/>
      <c r="AZ43867" s="80"/>
      <c r="BA43867" s="80"/>
      <c r="BB43867" s="80"/>
    </row>
    <row r="43868" spans="9:54" x14ac:dyDescent="0.25">
      <c r="I43868" s="80"/>
      <c r="AX43868" s="80"/>
      <c r="AY43868" s="80"/>
      <c r="AZ43868" s="80"/>
      <c r="BA43868" s="80"/>
      <c r="BB43868" s="80"/>
    </row>
    <row r="43869" spans="9:54" x14ac:dyDescent="0.25">
      <c r="I43869" s="80"/>
      <c r="AX43869" s="80"/>
      <c r="AY43869" s="80"/>
      <c r="AZ43869" s="80"/>
      <c r="BA43869" s="80"/>
      <c r="BB43869" s="80"/>
    </row>
    <row r="43870" spans="9:54" x14ac:dyDescent="0.25">
      <c r="I43870" s="80"/>
      <c r="AX43870" s="80"/>
      <c r="AY43870" s="80"/>
      <c r="AZ43870" s="80"/>
      <c r="BA43870" s="80"/>
      <c r="BB43870" s="80"/>
    </row>
    <row r="43871" spans="9:54" x14ac:dyDescent="0.25">
      <c r="I43871" s="80"/>
      <c r="AX43871" s="80"/>
      <c r="AY43871" s="80"/>
      <c r="AZ43871" s="80"/>
      <c r="BA43871" s="80"/>
      <c r="BB43871" s="80"/>
    </row>
    <row r="43872" spans="9:54" x14ac:dyDescent="0.25">
      <c r="I43872" s="80"/>
      <c r="AX43872" s="80"/>
      <c r="AY43872" s="80"/>
      <c r="AZ43872" s="80"/>
      <c r="BA43872" s="80"/>
      <c r="BB43872" s="80"/>
    </row>
    <row r="43873" spans="9:54" x14ac:dyDescent="0.25">
      <c r="I43873" s="80"/>
      <c r="AX43873" s="80"/>
      <c r="AY43873" s="80"/>
      <c r="AZ43873" s="80"/>
      <c r="BA43873" s="80"/>
      <c r="BB43873" s="80"/>
    </row>
    <row r="43874" spans="9:54" x14ac:dyDescent="0.25">
      <c r="I43874" s="80"/>
      <c r="AX43874" s="80"/>
      <c r="AY43874" s="80"/>
      <c r="AZ43874" s="80"/>
      <c r="BA43874" s="80"/>
      <c r="BB43874" s="80"/>
    </row>
    <row r="43875" spans="9:54" x14ac:dyDescent="0.25">
      <c r="I43875" s="80"/>
      <c r="AX43875" s="80"/>
      <c r="AY43875" s="80"/>
      <c r="AZ43875" s="80"/>
      <c r="BA43875" s="80"/>
      <c r="BB43875" s="80"/>
    </row>
    <row r="43876" spans="9:54" x14ac:dyDescent="0.25">
      <c r="I43876" s="80"/>
      <c r="AX43876" s="80"/>
      <c r="AY43876" s="80"/>
      <c r="AZ43876" s="80"/>
      <c r="BA43876" s="80"/>
      <c r="BB43876" s="80"/>
    </row>
    <row r="43877" spans="9:54" x14ac:dyDescent="0.25">
      <c r="I43877" s="80"/>
      <c r="AX43877" s="80"/>
      <c r="AY43877" s="80"/>
      <c r="AZ43877" s="80"/>
      <c r="BA43877" s="80"/>
      <c r="BB43877" s="80"/>
    </row>
    <row r="43878" spans="9:54" x14ac:dyDescent="0.25">
      <c r="I43878" s="80"/>
      <c r="AX43878" s="80"/>
      <c r="AY43878" s="80"/>
      <c r="AZ43878" s="80"/>
      <c r="BA43878" s="80"/>
      <c r="BB43878" s="80"/>
    </row>
    <row r="43879" spans="9:54" x14ac:dyDescent="0.25">
      <c r="I43879" s="80"/>
      <c r="AX43879" s="80"/>
      <c r="AY43879" s="80"/>
      <c r="AZ43879" s="80"/>
      <c r="BA43879" s="80"/>
      <c r="BB43879" s="80"/>
    </row>
    <row r="43880" spans="9:54" x14ac:dyDescent="0.25">
      <c r="I43880" s="80"/>
      <c r="AX43880" s="80"/>
      <c r="AY43880" s="80"/>
      <c r="AZ43880" s="80"/>
      <c r="BA43880" s="80"/>
      <c r="BB43880" s="80"/>
    </row>
    <row r="43881" spans="9:54" x14ac:dyDescent="0.25">
      <c r="I43881" s="80"/>
      <c r="AX43881" s="80"/>
      <c r="AY43881" s="80"/>
      <c r="AZ43881" s="80"/>
      <c r="BA43881" s="80"/>
      <c r="BB43881" s="80"/>
    </row>
    <row r="43882" spans="9:54" x14ac:dyDescent="0.25">
      <c r="I43882" s="80"/>
      <c r="AX43882" s="80"/>
      <c r="AY43882" s="80"/>
      <c r="AZ43882" s="80"/>
      <c r="BA43882" s="80"/>
      <c r="BB43882" s="80"/>
    </row>
    <row r="43883" spans="9:54" x14ac:dyDescent="0.25">
      <c r="I43883" s="80"/>
      <c r="AX43883" s="80"/>
      <c r="AY43883" s="80"/>
      <c r="AZ43883" s="80"/>
      <c r="BA43883" s="80"/>
      <c r="BB43883" s="80"/>
    </row>
    <row r="43884" spans="9:54" x14ac:dyDescent="0.25">
      <c r="I43884" s="80"/>
      <c r="AX43884" s="80"/>
      <c r="AY43884" s="80"/>
      <c r="AZ43884" s="80"/>
      <c r="BA43884" s="80"/>
      <c r="BB43884" s="80"/>
    </row>
    <row r="43885" spans="9:54" x14ac:dyDescent="0.25">
      <c r="I43885" s="80"/>
      <c r="AX43885" s="80"/>
      <c r="AY43885" s="80"/>
      <c r="AZ43885" s="80"/>
      <c r="BA43885" s="80"/>
      <c r="BB43885" s="80"/>
    </row>
    <row r="43886" spans="9:54" x14ac:dyDescent="0.25">
      <c r="I43886" s="80"/>
      <c r="AX43886" s="80"/>
      <c r="AY43886" s="80"/>
      <c r="AZ43886" s="80"/>
      <c r="BA43886" s="80"/>
      <c r="BB43886" s="80"/>
    </row>
    <row r="43887" spans="9:54" x14ac:dyDescent="0.25">
      <c r="I43887" s="80"/>
      <c r="AX43887" s="80"/>
      <c r="AY43887" s="80"/>
      <c r="AZ43887" s="80"/>
      <c r="BA43887" s="80"/>
      <c r="BB43887" s="80"/>
    </row>
    <row r="43888" spans="9:54" x14ac:dyDescent="0.25">
      <c r="I43888" s="80"/>
      <c r="AX43888" s="80"/>
      <c r="AY43888" s="80"/>
      <c r="AZ43888" s="80"/>
      <c r="BA43888" s="80"/>
      <c r="BB43888" s="80"/>
    </row>
    <row r="43889" spans="9:54" x14ac:dyDescent="0.25">
      <c r="I43889" s="80"/>
      <c r="AX43889" s="80"/>
      <c r="AY43889" s="80"/>
      <c r="AZ43889" s="80"/>
      <c r="BA43889" s="80"/>
      <c r="BB43889" s="80"/>
    </row>
    <row r="43890" spans="9:54" x14ac:dyDescent="0.25">
      <c r="I43890" s="80"/>
      <c r="AX43890" s="80"/>
      <c r="AY43890" s="80"/>
      <c r="AZ43890" s="80"/>
      <c r="BA43890" s="80"/>
      <c r="BB43890" s="80"/>
    </row>
    <row r="43891" spans="9:54" x14ac:dyDescent="0.25">
      <c r="I43891" s="80"/>
      <c r="AX43891" s="80"/>
      <c r="AY43891" s="80"/>
      <c r="AZ43891" s="80"/>
      <c r="BA43891" s="80"/>
      <c r="BB43891" s="80"/>
    </row>
    <row r="43892" spans="9:54" x14ac:dyDescent="0.25">
      <c r="I43892" s="80"/>
      <c r="AX43892" s="80"/>
      <c r="AY43892" s="80"/>
      <c r="AZ43892" s="80"/>
      <c r="BA43892" s="80"/>
      <c r="BB43892" s="80"/>
    </row>
    <row r="43893" spans="9:54" x14ac:dyDescent="0.25">
      <c r="I43893" s="80"/>
      <c r="AX43893" s="80"/>
      <c r="AY43893" s="80"/>
      <c r="AZ43893" s="80"/>
      <c r="BA43893" s="80"/>
      <c r="BB43893" s="80"/>
    </row>
    <row r="43894" spans="9:54" x14ac:dyDescent="0.25">
      <c r="I43894" s="80"/>
      <c r="AX43894" s="80"/>
      <c r="AY43894" s="80"/>
      <c r="AZ43894" s="80"/>
      <c r="BA43894" s="80"/>
      <c r="BB43894" s="80"/>
    </row>
    <row r="43895" spans="9:54" x14ac:dyDescent="0.25">
      <c r="I43895" s="80"/>
      <c r="AX43895" s="80"/>
      <c r="AY43895" s="80"/>
      <c r="AZ43895" s="80"/>
      <c r="BA43895" s="80"/>
      <c r="BB43895" s="80"/>
    </row>
    <row r="43896" spans="9:54" x14ac:dyDescent="0.25">
      <c r="I43896" s="80"/>
      <c r="AX43896" s="80"/>
      <c r="AY43896" s="80"/>
      <c r="AZ43896" s="80"/>
      <c r="BA43896" s="80"/>
      <c r="BB43896" s="80"/>
    </row>
    <row r="43897" spans="9:54" x14ac:dyDescent="0.25">
      <c r="I43897" s="80"/>
      <c r="AX43897" s="80"/>
      <c r="AY43897" s="80"/>
      <c r="AZ43897" s="80"/>
      <c r="BA43897" s="80"/>
      <c r="BB43897" s="80"/>
    </row>
    <row r="43898" spans="9:54" x14ac:dyDescent="0.25">
      <c r="I43898" s="80"/>
      <c r="AX43898" s="80"/>
      <c r="AY43898" s="80"/>
      <c r="AZ43898" s="80"/>
      <c r="BA43898" s="80"/>
      <c r="BB43898" s="80"/>
    </row>
    <row r="43899" spans="9:54" x14ac:dyDescent="0.25">
      <c r="I43899" s="80"/>
      <c r="AX43899" s="80"/>
      <c r="AY43899" s="80"/>
      <c r="AZ43899" s="80"/>
      <c r="BA43899" s="80"/>
      <c r="BB43899" s="80"/>
    </row>
    <row r="43900" spans="9:54" x14ac:dyDescent="0.25">
      <c r="I43900" s="80"/>
      <c r="AX43900" s="80"/>
      <c r="AY43900" s="80"/>
      <c r="AZ43900" s="80"/>
      <c r="BA43900" s="80"/>
      <c r="BB43900" s="80"/>
    </row>
    <row r="43901" spans="9:54" x14ac:dyDescent="0.25">
      <c r="I43901" s="80"/>
      <c r="AX43901" s="80"/>
      <c r="AY43901" s="80"/>
      <c r="AZ43901" s="80"/>
      <c r="BA43901" s="80"/>
      <c r="BB43901" s="80"/>
    </row>
    <row r="43902" spans="9:54" x14ac:dyDescent="0.25">
      <c r="I43902" s="80"/>
      <c r="AX43902" s="80"/>
      <c r="AY43902" s="80"/>
      <c r="AZ43902" s="80"/>
      <c r="BA43902" s="80"/>
      <c r="BB43902" s="80"/>
    </row>
    <row r="43903" spans="9:54" x14ac:dyDescent="0.25">
      <c r="I43903" s="80"/>
      <c r="AX43903" s="80"/>
      <c r="AY43903" s="80"/>
      <c r="AZ43903" s="80"/>
      <c r="BA43903" s="80"/>
      <c r="BB43903" s="80"/>
    </row>
    <row r="43904" spans="9:54" x14ac:dyDescent="0.25">
      <c r="I43904" s="80"/>
      <c r="AX43904" s="80"/>
      <c r="AY43904" s="80"/>
      <c r="AZ43904" s="80"/>
      <c r="BA43904" s="80"/>
      <c r="BB43904" s="80"/>
    </row>
    <row r="43905" spans="9:54" x14ac:dyDescent="0.25">
      <c r="I43905" s="80"/>
      <c r="AX43905" s="80"/>
      <c r="AY43905" s="80"/>
      <c r="AZ43905" s="80"/>
      <c r="BA43905" s="80"/>
      <c r="BB43905" s="80"/>
    </row>
    <row r="43906" spans="9:54" x14ac:dyDescent="0.25">
      <c r="I43906" s="80"/>
      <c r="AX43906" s="80"/>
      <c r="AY43906" s="80"/>
      <c r="AZ43906" s="80"/>
      <c r="BA43906" s="80"/>
      <c r="BB43906" s="80"/>
    </row>
    <row r="43907" spans="9:54" x14ac:dyDescent="0.25">
      <c r="I43907" s="80"/>
      <c r="AX43907" s="80"/>
      <c r="AY43907" s="80"/>
      <c r="AZ43907" s="80"/>
      <c r="BA43907" s="80"/>
      <c r="BB43907" s="80"/>
    </row>
    <row r="43908" spans="9:54" x14ac:dyDescent="0.25">
      <c r="I43908" s="80"/>
      <c r="AX43908" s="80"/>
      <c r="AY43908" s="80"/>
      <c r="AZ43908" s="80"/>
      <c r="BA43908" s="80"/>
      <c r="BB43908" s="80"/>
    </row>
    <row r="43909" spans="9:54" x14ac:dyDescent="0.25">
      <c r="I43909" s="80"/>
      <c r="AX43909" s="80"/>
      <c r="AY43909" s="80"/>
      <c r="AZ43909" s="80"/>
      <c r="BA43909" s="80"/>
      <c r="BB43909" s="80"/>
    </row>
    <row r="43910" spans="9:54" x14ac:dyDescent="0.25">
      <c r="I43910" s="80"/>
      <c r="AX43910" s="80"/>
      <c r="AY43910" s="80"/>
      <c r="AZ43910" s="80"/>
      <c r="BA43910" s="80"/>
      <c r="BB43910" s="80"/>
    </row>
    <row r="43911" spans="9:54" x14ac:dyDescent="0.25">
      <c r="I43911" s="80"/>
      <c r="AX43911" s="80"/>
      <c r="AY43911" s="80"/>
      <c r="AZ43911" s="80"/>
      <c r="BA43911" s="80"/>
      <c r="BB43911" s="80"/>
    </row>
    <row r="43912" spans="9:54" x14ac:dyDescent="0.25">
      <c r="I43912" s="80"/>
      <c r="AX43912" s="80"/>
      <c r="AY43912" s="80"/>
      <c r="AZ43912" s="80"/>
      <c r="BA43912" s="80"/>
      <c r="BB43912" s="80"/>
    </row>
    <row r="43913" spans="9:54" x14ac:dyDescent="0.25">
      <c r="I43913" s="80"/>
      <c r="AX43913" s="80"/>
      <c r="AY43913" s="80"/>
      <c r="AZ43913" s="80"/>
      <c r="BA43913" s="80"/>
      <c r="BB43913" s="80"/>
    </row>
    <row r="43914" spans="9:54" x14ac:dyDescent="0.25">
      <c r="I43914" s="80"/>
      <c r="AX43914" s="80"/>
      <c r="AY43914" s="80"/>
      <c r="AZ43914" s="80"/>
      <c r="BA43914" s="80"/>
      <c r="BB43914" s="80"/>
    </row>
    <row r="43915" spans="9:54" x14ac:dyDescent="0.25">
      <c r="I43915" s="80"/>
      <c r="AX43915" s="80"/>
      <c r="AY43915" s="80"/>
      <c r="AZ43915" s="80"/>
      <c r="BA43915" s="80"/>
      <c r="BB43915" s="80"/>
    </row>
    <row r="43916" spans="9:54" x14ac:dyDescent="0.25">
      <c r="I43916" s="80"/>
      <c r="AX43916" s="80"/>
      <c r="AY43916" s="80"/>
      <c r="AZ43916" s="80"/>
      <c r="BA43916" s="80"/>
      <c r="BB43916" s="80"/>
    </row>
    <row r="43917" spans="9:54" x14ac:dyDescent="0.25">
      <c r="I43917" s="80"/>
      <c r="AX43917" s="80"/>
      <c r="AY43917" s="80"/>
      <c r="AZ43917" s="80"/>
      <c r="BA43917" s="80"/>
      <c r="BB43917" s="80"/>
    </row>
    <row r="43918" spans="9:54" x14ac:dyDescent="0.25">
      <c r="I43918" s="80"/>
      <c r="AX43918" s="80"/>
      <c r="AY43918" s="80"/>
      <c r="AZ43918" s="80"/>
      <c r="BA43918" s="80"/>
      <c r="BB43918" s="80"/>
    </row>
    <row r="43919" spans="9:54" x14ac:dyDescent="0.25">
      <c r="I43919" s="80"/>
      <c r="AX43919" s="80"/>
      <c r="AY43919" s="80"/>
      <c r="AZ43919" s="80"/>
      <c r="BA43919" s="80"/>
      <c r="BB43919" s="80"/>
    </row>
    <row r="43920" spans="9:54" x14ac:dyDescent="0.25">
      <c r="I43920" s="80"/>
      <c r="AX43920" s="80"/>
      <c r="AY43920" s="80"/>
      <c r="AZ43920" s="80"/>
      <c r="BA43920" s="80"/>
      <c r="BB43920" s="80"/>
    </row>
    <row r="43921" spans="9:54" x14ac:dyDescent="0.25">
      <c r="I43921" s="80"/>
      <c r="AX43921" s="80"/>
      <c r="AY43921" s="80"/>
      <c r="AZ43921" s="80"/>
      <c r="BA43921" s="80"/>
      <c r="BB43921" s="80"/>
    </row>
    <row r="43922" spans="9:54" x14ac:dyDescent="0.25">
      <c r="I43922" s="80"/>
      <c r="AX43922" s="80"/>
      <c r="AY43922" s="80"/>
      <c r="AZ43922" s="80"/>
      <c r="BA43922" s="80"/>
      <c r="BB43922" s="80"/>
    </row>
    <row r="43923" spans="9:54" x14ac:dyDescent="0.25">
      <c r="I43923" s="80"/>
      <c r="AX43923" s="80"/>
      <c r="AY43923" s="80"/>
      <c r="AZ43923" s="80"/>
      <c r="BA43923" s="80"/>
      <c r="BB43923" s="80"/>
    </row>
    <row r="43924" spans="9:54" x14ac:dyDescent="0.25">
      <c r="I43924" s="80"/>
      <c r="AX43924" s="80"/>
      <c r="AY43924" s="80"/>
      <c r="AZ43924" s="80"/>
      <c r="BA43924" s="80"/>
      <c r="BB43924" s="80"/>
    </row>
    <row r="43925" spans="9:54" x14ac:dyDescent="0.25">
      <c r="I43925" s="80"/>
      <c r="AX43925" s="80"/>
      <c r="AY43925" s="80"/>
      <c r="AZ43925" s="80"/>
      <c r="BA43925" s="80"/>
      <c r="BB43925" s="80"/>
    </row>
    <row r="43926" spans="9:54" x14ac:dyDescent="0.25">
      <c r="I43926" s="80"/>
      <c r="AX43926" s="80"/>
      <c r="AY43926" s="80"/>
      <c r="AZ43926" s="80"/>
      <c r="BA43926" s="80"/>
      <c r="BB43926" s="80"/>
    </row>
    <row r="43927" spans="9:54" x14ac:dyDescent="0.25">
      <c r="I43927" s="80"/>
      <c r="AX43927" s="80"/>
      <c r="AY43927" s="80"/>
      <c r="AZ43927" s="80"/>
      <c r="BA43927" s="80"/>
      <c r="BB43927" s="80"/>
    </row>
    <row r="43928" spans="9:54" x14ac:dyDescent="0.25">
      <c r="I43928" s="80"/>
      <c r="AX43928" s="80"/>
      <c r="AY43928" s="80"/>
      <c r="AZ43928" s="80"/>
      <c r="BA43928" s="80"/>
      <c r="BB43928" s="80"/>
    </row>
    <row r="43929" spans="9:54" x14ac:dyDescent="0.25">
      <c r="I43929" s="80"/>
      <c r="AX43929" s="80"/>
      <c r="AY43929" s="80"/>
      <c r="AZ43929" s="80"/>
      <c r="BA43929" s="80"/>
      <c r="BB43929" s="80"/>
    </row>
    <row r="43930" spans="9:54" x14ac:dyDescent="0.25">
      <c r="I43930" s="80"/>
      <c r="AX43930" s="80"/>
      <c r="AY43930" s="80"/>
      <c r="AZ43930" s="80"/>
      <c r="BA43930" s="80"/>
      <c r="BB43930" s="80"/>
    </row>
    <row r="43931" spans="9:54" x14ac:dyDescent="0.25">
      <c r="I43931" s="80"/>
      <c r="AX43931" s="80"/>
      <c r="AY43931" s="80"/>
      <c r="AZ43931" s="80"/>
      <c r="BA43931" s="80"/>
      <c r="BB43931" s="80"/>
    </row>
    <row r="43932" spans="9:54" x14ac:dyDescent="0.25">
      <c r="I43932" s="80"/>
      <c r="AX43932" s="80"/>
      <c r="AY43932" s="80"/>
      <c r="AZ43932" s="80"/>
      <c r="BA43932" s="80"/>
      <c r="BB43932" s="80"/>
    </row>
    <row r="43933" spans="9:54" x14ac:dyDescent="0.25">
      <c r="I43933" s="80"/>
      <c r="AX43933" s="80"/>
      <c r="AY43933" s="80"/>
      <c r="AZ43933" s="80"/>
      <c r="BA43933" s="80"/>
      <c r="BB43933" s="80"/>
    </row>
    <row r="43934" spans="9:54" x14ac:dyDescent="0.25">
      <c r="I43934" s="80"/>
      <c r="AX43934" s="80"/>
      <c r="AY43934" s="80"/>
      <c r="AZ43934" s="80"/>
      <c r="BA43934" s="80"/>
      <c r="BB43934" s="80"/>
    </row>
    <row r="43935" spans="9:54" x14ac:dyDescent="0.25">
      <c r="I43935" s="80"/>
      <c r="AX43935" s="80"/>
      <c r="AY43935" s="80"/>
      <c r="AZ43935" s="80"/>
      <c r="BA43935" s="80"/>
      <c r="BB43935" s="80"/>
    </row>
    <row r="43936" spans="9:54" x14ac:dyDescent="0.25">
      <c r="I43936" s="80"/>
      <c r="AX43936" s="80"/>
      <c r="AY43936" s="80"/>
      <c r="AZ43936" s="80"/>
      <c r="BA43936" s="80"/>
      <c r="BB43936" s="80"/>
    </row>
    <row r="43937" spans="9:54" x14ac:dyDescent="0.25">
      <c r="I43937" s="80"/>
      <c r="AX43937" s="80"/>
      <c r="AY43937" s="80"/>
      <c r="AZ43937" s="80"/>
      <c r="BA43937" s="80"/>
      <c r="BB43937" s="80"/>
    </row>
    <row r="43938" spans="9:54" x14ac:dyDescent="0.25">
      <c r="I43938" s="80"/>
      <c r="AX43938" s="80"/>
      <c r="AY43938" s="80"/>
      <c r="AZ43938" s="80"/>
      <c r="BA43938" s="80"/>
      <c r="BB43938" s="80"/>
    </row>
    <row r="43939" spans="9:54" x14ac:dyDescent="0.25">
      <c r="I43939" s="80"/>
      <c r="AX43939" s="80"/>
      <c r="AY43939" s="80"/>
      <c r="AZ43939" s="80"/>
      <c r="BA43939" s="80"/>
      <c r="BB43939" s="80"/>
    </row>
    <row r="43940" spans="9:54" x14ac:dyDescent="0.25">
      <c r="I43940" s="80"/>
      <c r="AX43940" s="80"/>
      <c r="AY43940" s="80"/>
      <c r="AZ43940" s="80"/>
      <c r="BA43940" s="80"/>
      <c r="BB43940" s="80"/>
    </row>
    <row r="43941" spans="9:54" x14ac:dyDescent="0.25">
      <c r="I43941" s="80"/>
      <c r="AX43941" s="80"/>
      <c r="AY43941" s="80"/>
      <c r="AZ43941" s="80"/>
      <c r="BA43941" s="80"/>
      <c r="BB43941" s="80"/>
    </row>
    <row r="43942" spans="9:54" x14ac:dyDescent="0.25">
      <c r="I43942" s="80"/>
      <c r="AX43942" s="80"/>
      <c r="AY43942" s="80"/>
      <c r="AZ43942" s="80"/>
      <c r="BA43942" s="80"/>
      <c r="BB43942" s="80"/>
    </row>
    <row r="43943" spans="9:54" x14ac:dyDescent="0.25">
      <c r="I43943" s="80"/>
      <c r="AX43943" s="80"/>
      <c r="AY43943" s="80"/>
      <c r="AZ43943" s="80"/>
      <c r="BA43943" s="80"/>
      <c r="BB43943" s="80"/>
    </row>
    <row r="43944" spans="9:54" x14ac:dyDescent="0.25">
      <c r="I43944" s="80"/>
      <c r="AX43944" s="80"/>
      <c r="AY43944" s="80"/>
      <c r="AZ43944" s="80"/>
      <c r="BA43944" s="80"/>
      <c r="BB43944" s="80"/>
    </row>
    <row r="43945" spans="9:54" x14ac:dyDescent="0.25">
      <c r="I43945" s="80"/>
      <c r="AX43945" s="80"/>
      <c r="AY43945" s="80"/>
      <c r="AZ43945" s="80"/>
      <c r="BA43945" s="80"/>
      <c r="BB43945" s="80"/>
    </row>
    <row r="43946" spans="9:54" x14ac:dyDescent="0.25">
      <c r="I43946" s="80"/>
      <c r="AX43946" s="80"/>
      <c r="AY43946" s="80"/>
      <c r="AZ43946" s="80"/>
      <c r="BA43946" s="80"/>
      <c r="BB43946" s="80"/>
    </row>
    <row r="43947" spans="9:54" x14ac:dyDescent="0.25">
      <c r="I43947" s="80"/>
      <c r="AX43947" s="80"/>
      <c r="AY43947" s="80"/>
      <c r="AZ43947" s="80"/>
      <c r="BA43947" s="80"/>
      <c r="BB43947" s="80"/>
    </row>
    <row r="43948" spans="9:54" x14ac:dyDescent="0.25">
      <c r="I43948" s="80"/>
      <c r="AX43948" s="80"/>
      <c r="AY43948" s="80"/>
      <c r="AZ43948" s="80"/>
      <c r="BA43948" s="80"/>
      <c r="BB43948" s="80"/>
    </row>
    <row r="43949" spans="9:54" x14ac:dyDescent="0.25">
      <c r="I43949" s="80"/>
      <c r="AX43949" s="80"/>
      <c r="AY43949" s="80"/>
      <c r="AZ43949" s="80"/>
      <c r="BA43949" s="80"/>
      <c r="BB43949" s="80"/>
    </row>
    <row r="43950" spans="9:54" x14ac:dyDescent="0.25">
      <c r="I43950" s="80"/>
      <c r="AX43950" s="80"/>
      <c r="AY43950" s="80"/>
      <c r="AZ43950" s="80"/>
      <c r="BA43950" s="80"/>
      <c r="BB43950" s="80"/>
    </row>
    <row r="43951" spans="9:54" x14ac:dyDescent="0.25">
      <c r="I43951" s="80"/>
      <c r="AX43951" s="80"/>
      <c r="AY43951" s="80"/>
      <c r="AZ43951" s="80"/>
      <c r="BA43951" s="80"/>
      <c r="BB43951" s="80"/>
    </row>
    <row r="43952" spans="9:54" x14ac:dyDescent="0.25">
      <c r="I43952" s="80"/>
      <c r="AX43952" s="80"/>
      <c r="AY43952" s="80"/>
      <c r="AZ43952" s="80"/>
      <c r="BA43952" s="80"/>
      <c r="BB43952" s="80"/>
    </row>
    <row r="43953" spans="9:54" x14ac:dyDescent="0.25">
      <c r="I43953" s="80"/>
      <c r="AX43953" s="80"/>
      <c r="AY43953" s="80"/>
      <c r="AZ43953" s="80"/>
      <c r="BA43953" s="80"/>
      <c r="BB43953" s="80"/>
    </row>
    <row r="43954" spans="9:54" x14ac:dyDescent="0.25">
      <c r="I43954" s="80"/>
      <c r="AX43954" s="80"/>
      <c r="AY43954" s="80"/>
      <c r="AZ43954" s="80"/>
      <c r="BA43954" s="80"/>
      <c r="BB43954" s="80"/>
    </row>
    <row r="43955" spans="9:54" x14ac:dyDescent="0.25">
      <c r="I43955" s="80"/>
      <c r="AX43955" s="80"/>
      <c r="AY43955" s="80"/>
      <c r="AZ43955" s="80"/>
      <c r="BA43955" s="80"/>
      <c r="BB43955" s="80"/>
    </row>
    <row r="43956" spans="9:54" x14ac:dyDescent="0.25">
      <c r="I43956" s="80"/>
      <c r="AX43956" s="80"/>
      <c r="AY43956" s="80"/>
      <c r="AZ43956" s="80"/>
      <c r="BA43956" s="80"/>
      <c r="BB43956" s="80"/>
    </row>
    <row r="43957" spans="9:54" x14ac:dyDescent="0.25">
      <c r="I43957" s="80"/>
      <c r="AX43957" s="80"/>
      <c r="AY43957" s="80"/>
      <c r="AZ43957" s="80"/>
      <c r="BA43957" s="80"/>
      <c r="BB43957" s="80"/>
    </row>
    <row r="43958" spans="9:54" x14ac:dyDescent="0.25">
      <c r="I43958" s="80"/>
      <c r="AX43958" s="80"/>
      <c r="AY43958" s="80"/>
      <c r="AZ43958" s="80"/>
      <c r="BA43958" s="80"/>
      <c r="BB43958" s="80"/>
    </row>
    <row r="43959" spans="9:54" x14ac:dyDescent="0.25">
      <c r="I43959" s="80"/>
      <c r="AX43959" s="80"/>
      <c r="AY43959" s="80"/>
      <c r="AZ43959" s="80"/>
      <c r="BA43959" s="80"/>
      <c r="BB43959" s="80"/>
    </row>
    <row r="43960" spans="9:54" x14ac:dyDescent="0.25">
      <c r="I43960" s="80"/>
      <c r="AX43960" s="80"/>
      <c r="AY43960" s="80"/>
      <c r="AZ43960" s="80"/>
      <c r="BA43960" s="80"/>
      <c r="BB43960" s="80"/>
    </row>
    <row r="43961" spans="9:54" x14ac:dyDescent="0.25">
      <c r="I43961" s="80"/>
      <c r="AX43961" s="80"/>
      <c r="AY43961" s="80"/>
      <c r="AZ43961" s="80"/>
      <c r="BA43961" s="80"/>
      <c r="BB43961" s="80"/>
    </row>
    <row r="43962" spans="9:54" x14ac:dyDescent="0.25">
      <c r="I43962" s="80"/>
      <c r="AX43962" s="80"/>
      <c r="AY43962" s="80"/>
      <c r="AZ43962" s="80"/>
      <c r="BA43962" s="80"/>
      <c r="BB43962" s="80"/>
    </row>
    <row r="43963" spans="9:54" x14ac:dyDescent="0.25">
      <c r="I43963" s="80"/>
      <c r="AX43963" s="80"/>
      <c r="AY43963" s="80"/>
      <c r="AZ43963" s="80"/>
      <c r="BA43963" s="80"/>
      <c r="BB43963" s="80"/>
    </row>
    <row r="43964" spans="9:54" x14ac:dyDescent="0.25">
      <c r="I43964" s="80"/>
      <c r="AX43964" s="80"/>
      <c r="AY43964" s="80"/>
      <c r="AZ43964" s="80"/>
      <c r="BA43964" s="80"/>
      <c r="BB43964" s="80"/>
    </row>
    <row r="43965" spans="9:54" x14ac:dyDescent="0.25">
      <c r="I43965" s="80"/>
      <c r="AX43965" s="80"/>
      <c r="AY43965" s="80"/>
      <c r="AZ43965" s="80"/>
      <c r="BA43965" s="80"/>
      <c r="BB43965" s="80"/>
    </row>
    <row r="43966" spans="9:54" x14ac:dyDescent="0.25">
      <c r="I43966" s="80"/>
      <c r="AX43966" s="80"/>
      <c r="AY43966" s="80"/>
      <c r="AZ43966" s="80"/>
      <c r="BA43966" s="80"/>
      <c r="BB43966" s="80"/>
    </row>
    <row r="43967" spans="9:54" x14ac:dyDescent="0.25">
      <c r="I43967" s="80"/>
      <c r="AX43967" s="80"/>
      <c r="AY43967" s="80"/>
      <c r="AZ43967" s="80"/>
      <c r="BA43967" s="80"/>
      <c r="BB43967" s="80"/>
    </row>
    <row r="43968" spans="9:54" x14ac:dyDescent="0.25">
      <c r="I43968" s="80"/>
      <c r="AX43968" s="80"/>
      <c r="AY43968" s="80"/>
      <c r="AZ43968" s="80"/>
      <c r="BA43968" s="80"/>
      <c r="BB43968" s="80"/>
    </row>
    <row r="43969" spans="9:54" x14ac:dyDescent="0.25">
      <c r="I43969" s="80"/>
      <c r="AX43969" s="80"/>
      <c r="AY43969" s="80"/>
      <c r="AZ43969" s="80"/>
      <c r="BA43969" s="80"/>
      <c r="BB43969" s="80"/>
    </row>
    <row r="43970" spans="9:54" x14ac:dyDescent="0.25">
      <c r="I43970" s="80"/>
      <c r="AX43970" s="80"/>
      <c r="AY43970" s="80"/>
      <c r="AZ43970" s="80"/>
      <c r="BA43970" s="80"/>
      <c r="BB43970" s="80"/>
    </row>
    <row r="43971" spans="9:54" x14ac:dyDescent="0.25">
      <c r="I43971" s="80"/>
      <c r="AX43971" s="80"/>
      <c r="AY43971" s="80"/>
      <c r="AZ43971" s="80"/>
      <c r="BA43971" s="80"/>
      <c r="BB43971" s="80"/>
    </row>
    <row r="43972" spans="9:54" x14ac:dyDescent="0.25">
      <c r="I43972" s="80"/>
      <c r="AX43972" s="80"/>
      <c r="AY43972" s="80"/>
      <c r="AZ43972" s="80"/>
      <c r="BA43972" s="80"/>
      <c r="BB43972" s="80"/>
    </row>
    <row r="43973" spans="9:54" x14ac:dyDescent="0.25">
      <c r="I43973" s="80"/>
      <c r="AX43973" s="80"/>
      <c r="AY43973" s="80"/>
      <c r="AZ43973" s="80"/>
      <c r="BA43973" s="80"/>
      <c r="BB43973" s="80"/>
    </row>
    <row r="43974" spans="9:54" x14ac:dyDescent="0.25">
      <c r="I43974" s="80"/>
      <c r="AX43974" s="80"/>
      <c r="AY43974" s="80"/>
      <c r="AZ43974" s="80"/>
      <c r="BA43974" s="80"/>
      <c r="BB43974" s="80"/>
    </row>
    <row r="43975" spans="9:54" x14ac:dyDescent="0.25">
      <c r="I43975" s="80"/>
      <c r="AX43975" s="80"/>
      <c r="AY43975" s="80"/>
      <c r="AZ43975" s="80"/>
      <c r="BA43975" s="80"/>
      <c r="BB43975" s="80"/>
    </row>
    <row r="43976" spans="9:54" x14ac:dyDescent="0.25">
      <c r="I43976" s="80"/>
      <c r="AX43976" s="80"/>
      <c r="AY43976" s="80"/>
      <c r="AZ43976" s="80"/>
      <c r="BA43976" s="80"/>
      <c r="BB43976" s="80"/>
    </row>
    <row r="43977" spans="9:54" x14ac:dyDescent="0.25">
      <c r="I43977" s="80"/>
      <c r="AX43977" s="80"/>
      <c r="AY43977" s="80"/>
      <c r="AZ43977" s="80"/>
      <c r="BA43977" s="80"/>
      <c r="BB43977" s="80"/>
    </row>
    <row r="43978" spans="9:54" x14ac:dyDescent="0.25">
      <c r="I43978" s="80"/>
      <c r="AX43978" s="80"/>
      <c r="AY43978" s="80"/>
      <c r="AZ43978" s="80"/>
      <c r="BA43978" s="80"/>
      <c r="BB43978" s="80"/>
    </row>
    <row r="43979" spans="9:54" x14ac:dyDescent="0.25">
      <c r="I43979" s="80"/>
      <c r="AX43979" s="80"/>
      <c r="AY43979" s="80"/>
      <c r="AZ43979" s="80"/>
      <c r="BA43979" s="80"/>
      <c r="BB43979" s="80"/>
    </row>
    <row r="43980" spans="9:54" x14ac:dyDescent="0.25">
      <c r="I43980" s="80"/>
      <c r="AX43980" s="80"/>
      <c r="AY43980" s="80"/>
      <c r="AZ43980" s="80"/>
      <c r="BA43980" s="80"/>
      <c r="BB43980" s="80"/>
    </row>
    <row r="43981" spans="9:54" x14ac:dyDescent="0.25">
      <c r="I43981" s="80"/>
      <c r="AX43981" s="80"/>
      <c r="AY43981" s="80"/>
      <c r="AZ43981" s="80"/>
      <c r="BA43981" s="80"/>
      <c r="BB43981" s="80"/>
    </row>
    <row r="43982" spans="9:54" x14ac:dyDescent="0.25">
      <c r="I43982" s="80"/>
      <c r="AX43982" s="80"/>
      <c r="AY43982" s="80"/>
      <c r="AZ43982" s="80"/>
      <c r="BA43982" s="80"/>
      <c r="BB43982" s="80"/>
    </row>
    <row r="43983" spans="9:54" x14ac:dyDescent="0.25">
      <c r="I43983" s="80"/>
      <c r="AX43983" s="80"/>
      <c r="AY43983" s="80"/>
      <c r="AZ43983" s="80"/>
      <c r="BA43983" s="80"/>
      <c r="BB43983" s="80"/>
    </row>
    <row r="43984" spans="9:54" x14ac:dyDescent="0.25">
      <c r="I43984" s="80"/>
      <c r="AX43984" s="80"/>
      <c r="AY43984" s="80"/>
      <c r="AZ43984" s="80"/>
      <c r="BA43984" s="80"/>
      <c r="BB43984" s="80"/>
    </row>
    <row r="43985" spans="9:54" x14ac:dyDescent="0.25">
      <c r="I43985" s="80"/>
      <c r="AX43985" s="80"/>
      <c r="AY43985" s="80"/>
      <c r="AZ43985" s="80"/>
      <c r="BA43985" s="80"/>
      <c r="BB43985" s="80"/>
    </row>
    <row r="43986" spans="9:54" x14ac:dyDescent="0.25">
      <c r="I43986" s="80"/>
      <c r="AX43986" s="80"/>
      <c r="AY43986" s="80"/>
      <c r="AZ43986" s="80"/>
      <c r="BA43986" s="80"/>
      <c r="BB43986" s="80"/>
    </row>
    <row r="43987" spans="9:54" x14ac:dyDescent="0.25">
      <c r="I43987" s="80"/>
      <c r="AX43987" s="80"/>
      <c r="AY43987" s="80"/>
      <c r="AZ43987" s="80"/>
      <c r="BA43987" s="80"/>
      <c r="BB43987" s="80"/>
    </row>
    <row r="43988" spans="9:54" x14ac:dyDescent="0.25">
      <c r="I43988" s="80"/>
      <c r="AX43988" s="80"/>
      <c r="AY43988" s="80"/>
      <c r="AZ43988" s="80"/>
      <c r="BA43988" s="80"/>
      <c r="BB43988" s="80"/>
    </row>
    <row r="43989" spans="9:54" x14ac:dyDescent="0.25">
      <c r="I43989" s="80"/>
      <c r="AX43989" s="80"/>
      <c r="AY43989" s="80"/>
      <c r="AZ43989" s="80"/>
      <c r="BA43989" s="80"/>
      <c r="BB43989" s="80"/>
    </row>
    <row r="43990" spans="9:54" x14ac:dyDescent="0.25">
      <c r="I43990" s="80"/>
      <c r="AX43990" s="80"/>
      <c r="AY43990" s="80"/>
      <c r="AZ43990" s="80"/>
      <c r="BA43990" s="80"/>
      <c r="BB43990" s="80"/>
    </row>
    <row r="43991" spans="9:54" x14ac:dyDescent="0.25">
      <c r="I43991" s="80"/>
      <c r="AX43991" s="80"/>
      <c r="AY43991" s="80"/>
      <c r="AZ43991" s="80"/>
      <c r="BA43991" s="80"/>
      <c r="BB43991" s="80"/>
    </row>
    <row r="43992" spans="9:54" x14ac:dyDescent="0.25">
      <c r="I43992" s="80"/>
      <c r="AX43992" s="80"/>
      <c r="AY43992" s="80"/>
      <c r="AZ43992" s="80"/>
      <c r="BA43992" s="80"/>
      <c r="BB43992" s="80"/>
    </row>
    <row r="43993" spans="9:54" x14ac:dyDescent="0.25">
      <c r="I43993" s="80"/>
      <c r="AX43993" s="80"/>
      <c r="AY43993" s="80"/>
      <c r="AZ43993" s="80"/>
      <c r="BA43993" s="80"/>
      <c r="BB43993" s="80"/>
    </row>
    <row r="43994" spans="9:54" x14ac:dyDescent="0.25">
      <c r="I43994" s="80"/>
      <c r="AX43994" s="80"/>
      <c r="AY43994" s="80"/>
      <c r="AZ43994" s="80"/>
      <c r="BA43994" s="80"/>
      <c r="BB43994" s="80"/>
    </row>
    <row r="43995" spans="9:54" x14ac:dyDescent="0.25">
      <c r="I43995" s="80"/>
      <c r="AX43995" s="80"/>
      <c r="AY43995" s="80"/>
      <c r="AZ43995" s="80"/>
      <c r="BA43995" s="80"/>
      <c r="BB43995" s="80"/>
    </row>
    <row r="43996" spans="9:54" x14ac:dyDescent="0.25">
      <c r="I43996" s="80"/>
      <c r="AX43996" s="80"/>
      <c r="AY43996" s="80"/>
      <c r="AZ43996" s="80"/>
      <c r="BA43996" s="80"/>
      <c r="BB43996" s="80"/>
    </row>
    <row r="43997" spans="9:54" x14ac:dyDescent="0.25">
      <c r="I43997" s="80"/>
      <c r="AX43997" s="80"/>
      <c r="AY43997" s="80"/>
      <c r="AZ43997" s="80"/>
      <c r="BA43997" s="80"/>
      <c r="BB43997" s="80"/>
    </row>
    <row r="43998" spans="9:54" x14ac:dyDescent="0.25">
      <c r="I43998" s="80"/>
      <c r="AX43998" s="80"/>
      <c r="AY43998" s="80"/>
      <c r="AZ43998" s="80"/>
      <c r="BA43998" s="80"/>
      <c r="BB43998" s="80"/>
    </row>
    <row r="43999" spans="9:54" x14ac:dyDescent="0.25">
      <c r="I43999" s="80"/>
      <c r="AX43999" s="80"/>
      <c r="AY43999" s="80"/>
      <c r="AZ43999" s="80"/>
      <c r="BA43999" s="80"/>
      <c r="BB43999" s="80"/>
    </row>
    <row r="44000" spans="9:54" x14ac:dyDescent="0.25">
      <c r="I44000" s="80"/>
      <c r="AX44000" s="80"/>
      <c r="AY44000" s="80"/>
      <c r="AZ44000" s="80"/>
      <c r="BA44000" s="80"/>
      <c r="BB44000" s="80"/>
    </row>
    <row r="44001" spans="9:54" x14ac:dyDescent="0.25">
      <c r="I44001" s="80"/>
      <c r="AX44001" s="80"/>
      <c r="AY44001" s="80"/>
      <c r="AZ44001" s="80"/>
      <c r="BA44001" s="80"/>
      <c r="BB44001" s="80"/>
    </row>
    <row r="44002" spans="9:54" x14ac:dyDescent="0.25">
      <c r="I44002" s="80"/>
      <c r="AX44002" s="80"/>
      <c r="AY44002" s="80"/>
      <c r="AZ44002" s="80"/>
      <c r="BA44002" s="80"/>
      <c r="BB44002" s="80"/>
    </row>
    <row r="44003" spans="9:54" x14ac:dyDescent="0.25">
      <c r="I44003" s="80"/>
      <c r="AX44003" s="80"/>
      <c r="AY44003" s="80"/>
      <c r="AZ44003" s="80"/>
      <c r="BA44003" s="80"/>
      <c r="BB44003" s="80"/>
    </row>
    <row r="44004" spans="9:54" x14ac:dyDescent="0.25">
      <c r="I44004" s="80"/>
      <c r="AX44004" s="80"/>
      <c r="AY44004" s="80"/>
      <c r="AZ44004" s="80"/>
      <c r="BA44004" s="80"/>
      <c r="BB44004" s="80"/>
    </row>
    <row r="44005" spans="9:54" x14ac:dyDescent="0.25">
      <c r="I44005" s="80"/>
      <c r="AX44005" s="80"/>
      <c r="AY44005" s="80"/>
      <c r="AZ44005" s="80"/>
      <c r="BA44005" s="80"/>
      <c r="BB44005" s="80"/>
    </row>
    <row r="44006" spans="9:54" x14ac:dyDescent="0.25">
      <c r="I44006" s="80"/>
      <c r="AX44006" s="80"/>
      <c r="AY44006" s="80"/>
      <c r="AZ44006" s="80"/>
      <c r="BA44006" s="80"/>
      <c r="BB44006" s="80"/>
    </row>
    <row r="44007" spans="9:54" x14ac:dyDescent="0.25">
      <c r="I44007" s="80"/>
      <c r="AX44007" s="80"/>
      <c r="AY44007" s="80"/>
      <c r="AZ44007" s="80"/>
      <c r="BA44007" s="80"/>
      <c r="BB44007" s="80"/>
    </row>
    <row r="44008" spans="9:54" x14ac:dyDescent="0.25">
      <c r="I44008" s="80"/>
      <c r="AX44008" s="80"/>
      <c r="AY44008" s="80"/>
      <c r="AZ44008" s="80"/>
      <c r="BA44008" s="80"/>
      <c r="BB44008" s="80"/>
    </row>
    <row r="44009" spans="9:54" x14ac:dyDescent="0.25">
      <c r="I44009" s="80"/>
      <c r="AX44009" s="80"/>
      <c r="AY44009" s="80"/>
      <c r="AZ44009" s="80"/>
      <c r="BA44009" s="80"/>
      <c r="BB44009" s="80"/>
    </row>
    <row r="44010" spans="9:54" x14ac:dyDescent="0.25">
      <c r="I44010" s="80"/>
      <c r="AX44010" s="80"/>
      <c r="AY44010" s="80"/>
      <c r="AZ44010" s="80"/>
      <c r="BA44010" s="80"/>
      <c r="BB44010" s="80"/>
    </row>
    <row r="44011" spans="9:54" x14ac:dyDescent="0.25">
      <c r="I44011" s="80"/>
      <c r="AX44011" s="80"/>
      <c r="AY44011" s="80"/>
      <c r="AZ44011" s="80"/>
      <c r="BA44011" s="80"/>
      <c r="BB44011" s="80"/>
    </row>
    <row r="44012" spans="9:54" x14ac:dyDescent="0.25">
      <c r="I44012" s="80"/>
      <c r="AX44012" s="80"/>
      <c r="AY44012" s="80"/>
      <c r="AZ44012" s="80"/>
      <c r="BA44012" s="80"/>
      <c r="BB44012" s="80"/>
    </row>
    <row r="44013" spans="9:54" x14ac:dyDescent="0.25">
      <c r="I44013" s="80"/>
      <c r="AX44013" s="80"/>
      <c r="AY44013" s="80"/>
      <c r="AZ44013" s="80"/>
      <c r="BA44013" s="80"/>
      <c r="BB44013" s="80"/>
    </row>
    <row r="44014" spans="9:54" x14ac:dyDescent="0.25">
      <c r="I44014" s="80"/>
      <c r="AX44014" s="80"/>
      <c r="AY44014" s="80"/>
      <c r="AZ44014" s="80"/>
      <c r="BA44014" s="80"/>
      <c r="BB44014" s="80"/>
    </row>
    <row r="44015" spans="9:54" x14ac:dyDescent="0.25">
      <c r="I44015" s="80"/>
      <c r="AX44015" s="80"/>
      <c r="AY44015" s="80"/>
      <c r="AZ44015" s="80"/>
      <c r="BA44015" s="80"/>
      <c r="BB44015" s="80"/>
    </row>
    <row r="44016" spans="9:54" x14ac:dyDescent="0.25">
      <c r="I44016" s="80"/>
      <c r="AX44016" s="80"/>
      <c r="AY44016" s="80"/>
      <c r="AZ44016" s="80"/>
      <c r="BA44016" s="80"/>
      <c r="BB44016" s="80"/>
    </row>
    <row r="44017" spans="9:54" x14ac:dyDescent="0.25">
      <c r="I44017" s="80"/>
      <c r="AX44017" s="80"/>
      <c r="AY44017" s="80"/>
      <c r="AZ44017" s="80"/>
      <c r="BA44017" s="80"/>
      <c r="BB44017" s="80"/>
    </row>
    <row r="44018" spans="9:54" x14ac:dyDescent="0.25">
      <c r="I44018" s="80"/>
      <c r="AX44018" s="80"/>
      <c r="AY44018" s="80"/>
      <c r="AZ44018" s="80"/>
      <c r="BA44018" s="80"/>
      <c r="BB44018" s="80"/>
    </row>
    <row r="44019" spans="9:54" x14ac:dyDescent="0.25">
      <c r="I44019" s="80"/>
      <c r="AX44019" s="80"/>
      <c r="AY44019" s="80"/>
      <c r="AZ44019" s="80"/>
      <c r="BA44019" s="80"/>
      <c r="BB44019" s="80"/>
    </row>
    <row r="44020" spans="9:54" x14ac:dyDescent="0.25">
      <c r="I44020" s="80"/>
      <c r="AX44020" s="80"/>
      <c r="AY44020" s="80"/>
      <c r="AZ44020" s="80"/>
      <c r="BA44020" s="80"/>
      <c r="BB44020" s="80"/>
    </row>
    <row r="44021" spans="9:54" x14ac:dyDescent="0.25">
      <c r="I44021" s="80"/>
      <c r="AX44021" s="80"/>
      <c r="AY44021" s="80"/>
      <c r="AZ44021" s="80"/>
      <c r="BA44021" s="80"/>
      <c r="BB44021" s="80"/>
    </row>
    <row r="44022" spans="9:54" x14ac:dyDescent="0.25">
      <c r="I44022" s="80"/>
      <c r="AX44022" s="80"/>
      <c r="AY44022" s="80"/>
      <c r="AZ44022" s="80"/>
      <c r="BA44022" s="80"/>
      <c r="BB44022" s="80"/>
    </row>
    <row r="44023" spans="9:54" x14ac:dyDescent="0.25">
      <c r="I44023" s="80"/>
      <c r="AX44023" s="80"/>
      <c r="AY44023" s="80"/>
      <c r="AZ44023" s="80"/>
      <c r="BA44023" s="80"/>
      <c r="BB44023" s="80"/>
    </row>
    <row r="44024" spans="9:54" x14ac:dyDescent="0.25">
      <c r="I44024" s="80"/>
      <c r="AX44024" s="80"/>
      <c r="AY44024" s="80"/>
      <c r="AZ44024" s="80"/>
      <c r="BA44024" s="80"/>
      <c r="BB44024" s="80"/>
    </row>
    <row r="44025" spans="9:54" x14ac:dyDescent="0.25">
      <c r="I44025" s="80"/>
      <c r="AX44025" s="80"/>
      <c r="AY44025" s="80"/>
      <c r="AZ44025" s="80"/>
      <c r="BA44025" s="80"/>
      <c r="BB44025" s="80"/>
    </row>
    <row r="44026" spans="9:54" x14ac:dyDescent="0.25">
      <c r="I44026" s="80"/>
      <c r="AX44026" s="80"/>
      <c r="AY44026" s="80"/>
      <c r="AZ44026" s="80"/>
      <c r="BA44026" s="80"/>
      <c r="BB44026" s="80"/>
    </row>
    <row r="44027" spans="9:54" x14ac:dyDescent="0.25">
      <c r="I44027" s="80"/>
      <c r="AX44027" s="80"/>
      <c r="AY44027" s="80"/>
      <c r="AZ44027" s="80"/>
      <c r="BA44027" s="80"/>
      <c r="BB44027" s="80"/>
    </row>
    <row r="44028" spans="9:54" x14ac:dyDescent="0.25">
      <c r="I44028" s="80"/>
      <c r="AX44028" s="80"/>
      <c r="AY44028" s="80"/>
      <c r="AZ44028" s="80"/>
      <c r="BA44028" s="80"/>
      <c r="BB44028" s="80"/>
    </row>
    <row r="44029" spans="9:54" x14ac:dyDescent="0.25">
      <c r="I44029" s="80"/>
      <c r="AX44029" s="80"/>
      <c r="AY44029" s="80"/>
      <c r="AZ44029" s="80"/>
      <c r="BA44029" s="80"/>
      <c r="BB44029" s="80"/>
    </row>
    <row r="44030" spans="9:54" x14ac:dyDescent="0.25">
      <c r="I44030" s="80"/>
      <c r="AX44030" s="80"/>
      <c r="AY44030" s="80"/>
      <c r="AZ44030" s="80"/>
      <c r="BA44030" s="80"/>
      <c r="BB44030" s="80"/>
    </row>
    <row r="44031" spans="9:54" x14ac:dyDescent="0.25">
      <c r="I44031" s="80"/>
      <c r="AX44031" s="80"/>
      <c r="AY44031" s="80"/>
      <c r="AZ44031" s="80"/>
      <c r="BA44031" s="80"/>
      <c r="BB44031" s="80"/>
    </row>
    <row r="44032" spans="9:54" x14ac:dyDescent="0.25">
      <c r="I44032" s="80"/>
      <c r="AX44032" s="80"/>
      <c r="AY44032" s="80"/>
      <c r="AZ44032" s="80"/>
      <c r="BA44032" s="80"/>
      <c r="BB44032" s="80"/>
    </row>
    <row r="44033" spans="9:54" x14ac:dyDescent="0.25">
      <c r="I44033" s="80"/>
      <c r="AX44033" s="80"/>
      <c r="AY44033" s="80"/>
      <c r="AZ44033" s="80"/>
      <c r="BA44033" s="80"/>
      <c r="BB44033" s="80"/>
    </row>
    <row r="44034" spans="9:54" x14ac:dyDescent="0.25">
      <c r="I44034" s="80"/>
      <c r="AX44034" s="80"/>
      <c r="AY44034" s="80"/>
      <c r="AZ44034" s="80"/>
      <c r="BA44034" s="80"/>
      <c r="BB44034" s="80"/>
    </row>
    <row r="44035" spans="9:54" x14ac:dyDescent="0.25">
      <c r="I44035" s="80"/>
      <c r="AX44035" s="80"/>
      <c r="AY44035" s="80"/>
      <c r="AZ44035" s="80"/>
      <c r="BA44035" s="80"/>
      <c r="BB44035" s="80"/>
    </row>
    <row r="44036" spans="9:54" x14ac:dyDescent="0.25">
      <c r="I44036" s="80"/>
      <c r="AX44036" s="80"/>
      <c r="AY44036" s="80"/>
      <c r="AZ44036" s="80"/>
      <c r="BA44036" s="80"/>
      <c r="BB44036" s="80"/>
    </row>
    <row r="44037" spans="9:54" x14ac:dyDescent="0.25">
      <c r="I44037" s="80"/>
      <c r="AX44037" s="80"/>
      <c r="AY44037" s="80"/>
      <c r="AZ44037" s="80"/>
      <c r="BA44037" s="80"/>
      <c r="BB44037" s="80"/>
    </row>
    <row r="44038" spans="9:54" x14ac:dyDescent="0.25">
      <c r="I44038" s="80"/>
      <c r="AX44038" s="80"/>
      <c r="AY44038" s="80"/>
      <c r="AZ44038" s="80"/>
      <c r="BA44038" s="80"/>
      <c r="BB44038" s="80"/>
    </row>
    <row r="44039" spans="9:54" x14ac:dyDescent="0.25">
      <c r="I44039" s="80"/>
      <c r="AX44039" s="80"/>
      <c r="AY44039" s="80"/>
      <c r="AZ44039" s="80"/>
      <c r="BA44039" s="80"/>
      <c r="BB44039" s="80"/>
    </row>
    <row r="44040" spans="9:54" x14ac:dyDescent="0.25">
      <c r="I44040" s="80"/>
      <c r="AX44040" s="80"/>
      <c r="AY44040" s="80"/>
      <c r="AZ44040" s="80"/>
      <c r="BA44040" s="80"/>
      <c r="BB44040" s="80"/>
    </row>
    <row r="44041" spans="9:54" x14ac:dyDescent="0.25">
      <c r="I44041" s="80"/>
      <c r="AX44041" s="80"/>
      <c r="AY44041" s="80"/>
      <c r="AZ44041" s="80"/>
      <c r="BA44041" s="80"/>
      <c r="BB44041" s="80"/>
    </row>
    <row r="44042" spans="9:54" x14ac:dyDescent="0.25">
      <c r="I44042" s="80"/>
      <c r="AX44042" s="80"/>
      <c r="AY44042" s="80"/>
      <c r="AZ44042" s="80"/>
      <c r="BA44042" s="80"/>
      <c r="BB44042" s="80"/>
    </row>
    <row r="44043" spans="9:54" x14ac:dyDescent="0.25">
      <c r="I44043" s="80"/>
      <c r="AX44043" s="80"/>
      <c r="AY44043" s="80"/>
      <c r="AZ44043" s="80"/>
      <c r="BA44043" s="80"/>
      <c r="BB44043" s="80"/>
    </row>
    <row r="44044" spans="9:54" x14ac:dyDescent="0.25">
      <c r="I44044" s="80"/>
      <c r="AX44044" s="80"/>
      <c r="AY44044" s="80"/>
      <c r="AZ44044" s="80"/>
      <c r="BA44044" s="80"/>
      <c r="BB44044" s="80"/>
    </row>
    <row r="44045" spans="9:54" x14ac:dyDescent="0.25">
      <c r="I44045" s="80"/>
      <c r="AX44045" s="80"/>
      <c r="AY44045" s="80"/>
      <c r="AZ44045" s="80"/>
      <c r="BA44045" s="80"/>
      <c r="BB44045" s="80"/>
    </row>
    <row r="44046" spans="9:54" x14ac:dyDescent="0.25">
      <c r="I44046" s="80"/>
      <c r="AX44046" s="80"/>
      <c r="AY44046" s="80"/>
      <c r="AZ44046" s="80"/>
      <c r="BA44046" s="80"/>
      <c r="BB44046" s="80"/>
    </row>
    <row r="44047" spans="9:54" x14ac:dyDescent="0.25">
      <c r="I44047" s="80"/>
      <c r="AX44047" s="80"/>
      <c r="AY44047" s="80"/>
      <c r="AZ44047" s="80"/>
      <c r="BA44047" s="80"/>
      <c r="BB44047" s="80"/>
    </row>
    <row r="44048" spans="9:54" x14ac:dyDescent="0.25">
      <c r="I44048" s="80"/>
      <c r="AX44048" s="80"/>
      <c r="AY44048" s="80"/>
      <c r="AZ44048" s="80"/>
      <c r="BA44048" s="80"/>
      <c r="BB44048" s="80"/>
    </row>
    <row r="44049" spans="9:54" x14ac:dyDescent="0.25">
      <c r="I44049" s="80"/>
      <c r="AX44049" s="80"/>
      <c r="AY44049" s="80"/>
      <c r="AZ44049" s="80"/>
      <c r="BA44049" s="80"/>
      <c r="BB44049" s="80"/>
    </row>
    <row r="44050" spans="9:54" x14ac:dyDescent="0.25">
      <c r="I44050" s="80"/>
      <c r="AX44050" s="80"/>
      <c r="AY44050" s="80"/>
      <c r="AZ44050" s="80"/>
      <c r="BA44050" s="80"/>
      <c r="BB44050" s="80"/>
    </row>
    <row r="44051" spans="9:54" x14ac:dyDescent="0.25">
      <c r="I44051" s="80"/>
      <c r="AX44051" s="80"/>
      <c r="AY44051" s="80"/>
      <c r="AZ44051" s="80"/>
      <c r="BA44051" s="80"/>
      <c r="BB44051" s="80"/>
    </row>
    <row r="44052" spans="9:54" x14ac:dyDescent="0.25">
      <c r="I44052" s="80"/>
      <c r="AX44052" s="80"/>
      <c r="AY44052" s="80"/>
      <c r="AZ44052" s="80"/>
      <c r="BA44052" s="80"/>
      <c r="BB44052" s="80"/>
    </row>
    <row r="44053" spans="9:54" x14ac:dyDescent="0.25">
      <c r="I44053" s="80"/>
      <c r="AX44053" s="80"/>
      <c r="AY44053" s="80"/>
      <c r="AZ44053" s="80"/>
      <c r="BA44053" s="80"/>
      <c r="BB44053" s="80"/>
    </row>
    <row r="44054" spans="9:54" x14ac:dyDescent="0.25">
      <c r="I44054" s="80"/>
      <c r="AX44054" s="80"/>
      <c r="AY44054" s="80"/>
      <c r="AZ44054" s="80"/>
      <c r="BA44054" s="80"/>
      <c r="BB44054" s="80"/>
    </row>
    <row r="44055" spans="9:54" x14ac:dyDescent="0.25">
      <c r="I44055" s="80"/>
      <c r="AX44055" s="80"/>
      <c r="AY44055" s="80"/>
      <c r="AZ44055" s="80"/>
      <c r="BA44055" s="80"/>
      <c r="BB44055" s="80"/>
    </row>
    <row r="44056" spans="9:54" x14ac:dyDescent="0.25">
      <c r="I44056" s="80"/>
      <c r="AX44056" s="80"/>
      <c r="AY44056" s="80"/>
      <c r="AZ44056" s="80"/>
      <c r="BA44056" s="80"/>
      <c r="BB44056" s="80"/>
    </row>
    <row r="44057" spans="9:54" x14ac:dyDescent="0.25">
      <c r="I44057" s="80"/>
      <c r="AX44057" s="80"/>
      <c r="AY44057" s="80"/>
      <c r="AZ44057" s="80"/>
      <c r="BA44057" s="80"/>
      <c r="BB44057" s="80"/>
    </row>
    <row r="44058" spans="9:54" x14ac:dyDescent="0.25">
      <c r="I44058" s="80"/>
      <c r="AX44058" s="80"/>
      <c r="AY44058" s="80"/>
      <c r="AZ44058" s="80"/>
      <c r="BA44058" s="80"/>
      <c r="BB44058" s="80"/>
    </row>
    <row r="44059" spans="9:54" x14ac:dyDescent="0.25">
      <c r="I44059" s="80"/>
      <c r="AX44059" s="80"/>
      <c r="AY44059" s="80"/>
      <c r="AZ44059" s="80"/>
      <c r="BA44059" s="80"/>
      <c r="BB44059" s="80"/>
    </row>
    <row r="44060" spans="9:54" x14ac:dyDescent="0.25">
      <c r="I44060" s="80"/>
      <c r="AX44060" s="80"/>
      <c r="AY44060" s="80"/>
      <c r="AZ44060" s="80"/>
      <c r="BA44060" s="80"/>
      <c r="BB44060" s="80"/>
    </row>
    <row r="44061" spans="9:54" x14ac:dyDescent="0.25">
      <c r="I44061" s="80"/>
      <c r="AX44061" s="80"/>
      <c r="AY44061" s="80"/>
      <c r="AZ44061" s="80"/>
      <c r="BA44061" s="80"/>
      <c r="BB44061" s="80"/>
    </row>
    <row r="44062" spans="9:54" x14ac:dyDescent="0.25">
      <c r="I44062" s="80"/>
      <c r="AX44062" s="80"/>
      <c r="AY44062" s="80"/>
      <c r="AZ44062" s="80"/>
      <c r="BA44062" s="80"/>
      <c r="BB44062" s="80"/>
    </row>
    <row r="44063" spans="9:54" x14ac:dyDescent="0.25">
      <c r="I44063" s="80"/>
      <c r="AX44063" s="80"/>
      <c r="AY44063" s="80"/>
      <c r="AZ44063" s="80"/>
      <c r="BA44063" s="80"/>
      <c r="BB44063" s="80"/>
    </row>
    <row r="44064" spans="9:54" x14ac:dyDescent="0.25">
      <c r="I44064" s="80"/>
      <c r="AX44064" s="80"/>
      <c r="AY44064" s="80"/>
      <c r="AZ44064" s="80"/>
      <c r="BA44064" s="80"/>
      <c r="BB44064" s="80"/>
    </row>
    <row r="44065" spans="9:54" x14ac:dyDescent="0.25">
      <c r="I44065" s="80"/>
      <c r="AX44065" s="80"/>
      <c r="AY44065" s="80"/>
      <c r="AZ44065" s="80"/>
      <c r="BA44065" s="80"/>
      <c r="BB44065" s="80"/>
    </row>
    <row r="44066" spans="9:54" x14ac:dyDescent="0.25">
      <c r="I44066" s="80"/>
      <c r="AX44066" s="80"/>
      <c r="AY44066" s="80"/>
      <c r="AZ44066" s="80"/>
      <c r="BA44066" s="80"/>
      <c r="BB44066" s="80"/>
    </row>
    <row r="44067" spans="9:54" x14ac:dyDescent="0.25">
      <c r="I44067" s="80"/>
      <c r="AX44067" s="80"/>
      <c r="AY44067" s="80"/>
      <c r="AZ44067" s="80"/>
      <c r="BA44067" s="80"/>
      <c r="BB44067" s="80"/>
    </row>
    <row r="44068" spans="9:54" x14ac:dyDescent="0.25">
      <c r="I44068" s="80"/>
      <c r="AX44068" s="80"/>
      <c r="AY44068" s="80"/>
      <c r="AZ44068" s="80"/>
      <c r="BA44068" s="80"/>
      <c r="BB44068" s="80"/>
    </row>
    <row r="44069" spans="9:54" x14ac:dyDescent="0.25">
      <c r="I44069" s="80"/>
      <c r="AX44069" s="80"/>
      <c r="AY44069" s="80"/>
      <c r="AZ44069" s="80"/>
      <c r="BA44069" s="80"/>
      <c r="BB44069" s="80"/>
    </row>
    <row r="44070" spans="9:54" x14ac:dyDescent="0.25">
      <c r="I44070" s="80"/>
      <c r="AX44070" s="80"/>
      <c r="AY44070" s="80"/>
      <c r="AZ44070" s="80"/>
      <c r="BA44070" s="80"/>
      <c r="BB44070" s="80"/>
    </row>
    <row r="44071" spans="9:54" x14ac:dyDescent="0.25">
      <c r="I44071" s="80"/>
      <c r="AX44071" s="80"/>
      <c r="AY44071" s="80"/>
      <c r="AZ44071" s="80"/>
      <c r="BA44071" s="80"/>
      <c r="BB44071" s="80"/>
    </row>
    <row r="44072" spans="9:54" x14ac:dyDescent="0.25">
      <c r="I44072" s="80"/>
      <c r="AX44072" s="80"/>
      <c r="AY44072" s="80"/>
      <c r="AZ44072" s="80"/>
      <c r="BA44072" s="80"/>
      <c r="BB44072" s="80"/>
    </row>
    <row r="44073" spans="9:54" x14ac:dyDescent="0.25">
      <c r="I44073" s="80"/>
      <c r="AX44073" s="80"/>
      <c r="AY44073" s="80"/>
      <c r="AZ44073" s="80"/>
      <c r="BA44073" s="80"/>
      <c r="BB44073" s="80"/>
    </row>
    <row r="44074" spans="9:54" x14ac:dyDescent="0.25">
      <c r="I44074" s="80"/>
      <c r="AX44074" s="80"/>
      <c r="AY44074" s="80"/>
      <c r="AZ44074" s="80"/>
      <c r="BA44074" s="80"/>
      <c r="BB44074" s="80"/>
    </row>
    <row r="44075" spans="9:54" x14ac:dyDescent="0.25">
      <c r="I44075" s="80"/>
      <c r="AX44075" s="80"/>
      <c r="AY44075" s="80"/>
      <c r="AZ44075" s="80"/>
      <c r="BA44075" s="80"/>
      <c r="BB44075" s="80"/>
    </row>
    <row r="44076" spans="9:54" x14ac:dyDescent="0.25">
      <c r="I44076" s="80"/>
      <c r="AX44076" s="80"/>
      <c r="AY44076" s="80"/>
      <c r="AZ44076" s="80"/>
      <c r="BA44076" s="80"/>
      <c r="BB44076" s="80"/>
    </row>
    <row r="44077" spans="9:54" x14ac:dyDescent="0.25">
      <c r="I44077" s="80"/>
      <c r="AX44077" s="80"/>
      <c r="AY44077" s="80"/>
      <c r="AZ44077" s="80"/>
      <c r="BA44077" s="80"/>
      <c r="BB44077" s="80"/>
    </row>
    <row r="44078" spans="9:54" x14ac:dyDescent="0.25">
      <c r="I44078" s="80"/>
      <c r="AX44078" s="80"/>
      <c r="AY44078" s="80"/>
      <c r="AZ44078" s="80"/>
      <c r="BA44078" s="80"/>
      <c r="BB44078" s="80"/>
    </row>
    <row r="44079" spans="9:54" x14ac:dyDescent="0.25">
      <c r="I44079" s="80"/>
      <c r="AX44079" s="80"/>
      <c r="AY44079" s="80"/>
      <c r="AZ44079" s="80"/>
      <c r="BA44079" s="80"/>
      <c r="BB44079" s="80"/>
    </row>
    <row r="44080" spans="9:54" x14ac:dyDescent="0.25">
      <c r="I44080" s="80"/>
      <c r="AX44080" s="80"/>
      <c r="AY44080" s="80"/>
      <c r="AZ44080" s="80"/>
      <c r="BA44080" s="80"/>
      <c r="BB44080" s="80"/>
    </row>
    <row r="44081" spans="9:54" x14ac:dyDescent="0.25">
      <c r="I44081" s="80"/>
      <c r="AX44081" s="80"/>
      <c r="AY44081" s="80"/>
      <c r="AZ44081" s="80"/>
      <c r="BA44081" s="80"/>
      <c r="BB44081" s="80"/>
    </row>
    <row r="44082" spans="9:54" x14ac:dyDescent="0.25">
      <c r="I44082" s="80"/>
      <c r="AX44082" s="80"/>
      <c r="AY44082" s="80"/>
      <c r="AZ44082" s="80"/>
      <c r="BA44082" s="80"/>
      <c r="BB44082" s="80"/>
    </row>
    <row r="44083" spans="9:54" x14ac:dyDescent="0.25">
      <c r="I44083" s="80"/>
      <c r="AX44083" s="80"/>
      <c r="AY44083" s="80"/>
      <c r="AZ44083" s="80"/>
      <c r="BA44083" s="80"/>
      <c r="BB44083" s="80"/>
    </row>
    <row r="44084" spans="9:54" x14ac:dyDescent="0.25">
      <c r="I44084" s="80"/>
      <c r="AX44084" s="80"/>
      <c r="AY44084" s="80"/>
      <c r="AZ44084" s="80"/>
      <c r="BA44084" s="80"/>
      <c r="BB44084" s="80"/>
    </row>
    <row r="44085" spans="9:54" x14ac:dyDescent="0.25">
      <c r="I44085" s="80"/>
      <c r="AX44085" s="80"/>
      <c r="AY44085" s="80"/>
      <c r="AZ44085" s="80"/>
      <c r="BA44085" s="80"/>
      <c r="BB44085" s="80"/>
    </row>
    <row r="44086" spans="9:54" x14ac:dyDescent="0.25">
      <c r="I44086" s="80"/>
      <c r="AX44086" s="80"/>
      <c r="AY44086" s="80"/>
      <c r="AZ44086" s="80"/>
      <c r="BA44086" s="80"/>
      <c r="BB44086" s="80"/>
    </row>
    <row r="44087" spans="9:54" x14ac:dyDescent="0.25">
      <c r="I44087" s="80"/>
      <c r="AX44087" s="80"/>
      <c r="AY44087" s="80"/>
      <c r="AZ44087" s="80"/>
      <c r="BA44087" s="80"/>
      <c r="BB44087" s="80"/>
    </row>
    <row r="44088" spans="9:54" x14ac:dyDescent="0.25">
      <c r="I44088" s="80"/>
      <c r="AX44088" s="80"/>
      <c r="AY44088" s="80"/>
      <c r="AZ44088" s="80"/>
      <c r="BA44088" s="80"/>
      <c r="BB44088" s="80"/>
    </row>
    <row r="44089" spans="9:54" x14ac:dyDescent="0.25">
      <c r="I44089" s="80"/>
      <c r="AX44089" s="80"/>
      <c r="AY44089" s="80"/>
      <c r="AZ44089" s="80"/>
      <c r="BA44089" s="80"/>
      <c r="BB44089" s="80"/>
    </row>
    <row r="44090" spans="9:54" x14ac:dyDescent="0.25">
      <c r="I44090" s="80"/>
      <c r="AX44090" s="80"/>
      <c r="AY44090" s="80"/>
      <c r="AZ44090" s="80"/>
      <c r="BA44090" s="80"/>
      <c r="BB44090" s="80"/>
    </row>
    <row r="44091" spans="9:54" x14ac:dyDescent="0.25">
      <c r="I44091" s="80"/>
      <c r="AX44091" s="80"/>
      <c r="AY44091" s="80"/>
      <c r="AZ44091" s="80"/>
      <c r="BA44091" s="80"/>
      <c r="BB44091" s="80"/>
    </row>
    <row r="44092" spans="9:54" x14ac:dyDescent="0.25">
      <c r="I44092" s="80"/>
      <c r="AX44092" s="80"/>
      <c r="AY44092" s="80"/>
      <c r="AZ44092" s="80"/>
      <c r="BA44092" s="80"/>
      <c r="BB44092" s="80"/>
    </row>
    <row r="44093" spans="9:54" x14ac:dyDescent="0.25">
      <c r="I44093" s="80"/>
      <c r="AX44093" s="80"/>
      <c r="AY44093" s="80"/>
      <c r="AZ44093" s="80"/>
      <c r="BA44093" s="80"/>
      <c r="BB44093" s="80"/>
    </row>
    <row r="44094" spans="9:54" x14ac:dyDescent="0.25">
      <c r="I44094" s="80"/>
      <c r="AX44094" s="80"/>
      <c r="AY44094" s="80"/>
      <c r="AZ44094" s="80"/>
      <c r="BA44094" s="80"/>
      <c r="BB44094" s="80"/>
    </row>
    <row r="44095" spans="9:54" x14ac:dyDescent="0.25">
      <c r="I44095" s="80"/>
      <c r="AX44095" s="80"/>
      <c r="AY44095" s="80"/>
      <c r="AZ44095" s="80"/>
      <c r="BA44095" s="80"/>
      <c r="BB44095" s="80"/>
    </row>
    <row r="44096" spans="9:54" x14ac:dyDescent="0.25">
      <c r="I44096" s="80"/>
      <c r="AX44096" s="80"/>
      <c r="AY44096" s="80"/>
      <c r="AZ44096" s="80"/>
      <c r="BA44096" s="80"/>
      <c r="BB44096" s="80"/>
    </row>
    <row r="44097" spans="9:54" x14ac:dyDescent="0.25">
      <c r="I44097" s="80"/>
      <c r="AX44097" s="80"/>
      <c r="AY44097" s="80"/>
      <c r="AZ44097" s="80"/>
      <c r="BA44097" s="80"/>
      <c r="BB44097" s="80"/>
    </row>
    <row r="44098" spans="9:54" x14ac:dyDescent="0.25">
      <c r="I44098" s="80"/>
      <c r="AX44098" s="80"/>
      <c r="AY44098" s="80"/>
      <c r="AZ44098" s="80"/>
      <c r="BA44098" s="80"/>
      <c r="BB44098" s="80"/>
    </row>
    <row r="44099" spans="9:54" x14ac:dyDescent="0.25">
      <c r="I44099" s="80"/>
      <c r="AX44099" s="80"/>
      <c r="AY44099" s="80"/>
      <c r="AZ44099" s="80"/>
      <c r="BA44099" s="80"/>
      <c r="BB44099" s="80"/>
    </row>
    <row r="44100" spans="9:54" x14ac:dyDescent="0.25">
      <c r="I44100" s="80"/>
      <c r="AX44100" s="80"/>
      <c r="AY44100" s="80"/>
      <c r="AZ44100" s="80"/>
      <c r="BA44100" s="80"/>
      <c r="BB44100" s="80"/>
    </row>
    <row r="44101" spans="9:54" x14ac:dyDescent="0.25">
      <c r="I44101" s="80"/>
      <c r="AX44101" s="80"/>
      <c r="AY44101" s="80"/>
      <c r="AZ44101" s="80"/>
      <c r="BA44101" s="80"/>
      <c r="BB44101" s="80"/>
    </row>
    <row r="44102" spans="9:54" x14ac:dyDescent="0.25">
      <c r="I44102" s="80"/>
      <c r="AX44102" s="80"/>
      <c r="AY44102" s="80"/>
      <c r="AZ44102" s="80"/>
      <c r="BA44102" s="80"/>
      <c r="BB44102" s="80"/>
    </row>
    <row r="44103" spans="9:54" x14ac:dyDescent="0.25">
      <c r="I44103" s="80"/>
      <c r="AX44103" s="80"/>
      <c r="AY44103" s="80"/>
      <c r="AZ44103" s="80"/>
      <c r="BA44103" s="80"/>
      <c r="BB44103" s="80"/>
    </row>
    <row r="44104" spans="9:54" x14ac:dyDescent="0.25">
      <c r="I44104" s="80"/>
      <c r="AX44104" s="80"/>
      <c r="AY44104" s="80"/>
      <c r="AZ44104" s="80"/>
      <c r="BA44104" s="80"/>
      <c r="BB44104" s="80"/>
    </row>
    <row r="44105" spans="9:54" x14ac:dyDescent="0.25">
      <c r="I44105" s="80"/>
      <c r="AX44105" s="80"/>
      <c r="AY44105" s="80"/>
      <c r="AZ44105" s="80"/>
      <c r="BA44105" s="80"/>
      <c r="BB44105" s="80"/>
    </row>
    <row r="44106" spans="9:54" x14ac:dyDescent="0.25">
      <c r="I44106" s="80"/>
      <c r="AX44106" s="80"/>
      <c r="AY44106" s="80"/>
      <c r="AZ44106" s="80"/>
      <c r="BA44106" s="80"/>
      <c r="BB44106" s="80"/>
    </row>
    <row r="44107" spans="9:54" x14ac:dyDescent="0.25">
      <c r="I44107" s="80"/>
      <c r="AX44107" s="80"/>
      <c r="AY44107" s="80"/>
      <c r="AZ44107" s="80"/>
      <c r="BA44107" s="80"/>
      <c r="BB44107" s="80"/>
    </row>
    <row r="44108" spans="9:54" x14ac:dyDescent="0.25">
      <c r="I44108" s="80"/>
      <c r="AX44108" s="80"/>
      <c r="AY44108" s="80"/>
      <c r="AZ44108" s="80"/>
      <c r="BA44108" s="80"/>
      <c r="BB44108" s="80"/>
    </row>
    <row r="44109" spans="9:54" x14ac:dyDescent="0.25">
      <c r="I44109" s="80"/>
      <c r="AX44109" s="80"/>
      <c r="AY44109" s="80"/>
      <c r="AZ44109" s="80"/>
      <c r="BA44109" s="80"/>
      <c r="BB44109" s="80"/>
    </row>
    <row r="44110" spans="9:54" x14ac:dyDescent="0.25">
      <c r="I44110" s="80"/>
      <c r="AX44110" s="80"/>
      <c r="AY44110" s="80"/>
      <c r="AZ44110" s="80"/>
      <c r="BA44110" s="80"/>
      <c r="BB44110" s="80"/>
    </row>
    <row r="44111" spans="9:54" x14ac:dyDescent="0.25">
      <c r="I44111" s="80"/>
      <c r="AX44111" s="80"/>
      <c r="AY44111" s="80"/>
      <c r="AZ44111" s="80"/>
      <c r="BA44111" s="80"/>
      <c r="BB44111" s="80"/>
    </row>
    <row r="44112" spans="9:54" x14ac:dyDescent="0.25">
      <c r="I44112" s="80"/>
      <c r="AX44112" s="80"/>
      <c r="AY44112" s="80"/>
      <c r="AZ44112" s="80"/>
      <c r="BA44112" s="80"/>
      <c r="BB44112" s="80"/>
    </row>
    <row r="44113" spans="9:54" x14ac:dyDescent="0.25">
      <c r="I44113" s="80"/>
      <c r="AX44113" s="80"/>
      <c r="AY44113" s="80"/>
      <c r="AZ44113" s="80"/>
      <c r="BA44113" s="80"/>
      <c r="BB44113" s="80"/>
    </row>
    <row r="44114" spans="9:54" x14ac:dyDescent="0.25">
      <c r="I44114" s="80"/>
      <c r="AX44114" s="80"/>
      <c r="AY44114" s="80"/>
      <c r="AZ44114" s="80"/>
      <c r="BA44114" s="80"/>
      <c r="BB44114" s="80"/>
    </row>
    <row r="44115" spans="9:54" x14ac:dyDescent="0.25">
      <c r="I44115" s="80"/>
      <c r="AX44115" s="80"/>
      <c r="AY44115" s="80"/>
      <c r="AZ44115" s="80"/>
      <c r="BA44115" s="80"/>
      <c r="BB44115" s="80"/>
    </row>
    <row r="44116" spans="9:54" x14ac:dyDescent="0.25">
      <c r="I44116" s="80"/>
      <c r="AX44116" s="80"/>
      <c r="AY44116" s="80"/>
      <c r="AZ44116" s="80"/>
      <c r="BA44116" s="80"/>
      <c r="BB44116" s="80"/>
    </row>
    <row r="44117" spans="9:54" x14ac:dyDescent="0.25">
      <c r="I44117" s="80"/>
      <c r="AX44117" s="80"/>
      <c r="AY44117" s="80"/>
      <c r="AZ44117" s="80"/>
      <c r="BA44117" s="80"/>
      <c r="BB44117" s="80"/>
    </row>
    <row r="44118" spans="9:54" x14ac:dyDescent="0.25">
      <c r="I44118" s="80"/>
      <c r="AX44118" s="80"/>
      <c r="AY44118" s="80"/>
      <c r="AZ44118" s="80"/>
      <c r="BA44118" s="80"/>
      <c r="BB44118" s="80"/>
    </row>
    <row r="44119" spans="9:54" x14ac:dyDescent="0.25">
      <c r="I44119" s="80"/>
      <c r="AX44119" s="80"/>
      <c r="AY44119" s="80"/>
      <c r="AZ44119" s="80"/>
      <c r="BA44119" s="80"/>
      <c r="BB44119" s="80"/>
    </row>
    <row r="44120" spans="9:54" x14ac:dyDescent="0.25">
      <c r="I44120" s="80"/>
      <c r="AX44120" s="80"/>
      <c r="AY44120" s="80"/>
      <c r="AZ44120" s="80"/>
      <c r="BA44120" s="80"/>
      <c r="BB44120" s="80"/>
    </row>
    <row r="44121" spans="9:54" x14ac:dyDescent="0.25">
      <c r="I44121" s="80"/>
      <c r="AX44121" s="80"/>
      <c r="AY44121" s="80"/>
      <c r="AZ44121" s="80"/>
      <c r="BA44121" s="80"/>
      <c r="BB44121" s="80"/>
    </row>
    <row r="44122" spans="9:54" x14ac:dyDescent="0.25">
      <c r="I44122" s="80"/>
      <c r="AX44122" s="80"/>
      <c r="AY44122" s="80"/>
      <c r="AZ44122" s="80"/>
      <c r="BA44122" s="80"/>
      <c r="BB44122" s="80"/>
    </row>
    <row r="44123" spans="9:54" x14ac:dyDescent="0.25">
      <c r="I44123" s="80"/>
      <c r="AX44123" s="80"/>
      <c r="AY44123" s="80"/>
      <c r="AZ44123" s="80"/>
      <c r="BA44123" s="80"/>
      <c r="BB44123" s="80"/>
    </row>
    <row r="44124" spans="9:54" x14ac:dyDescent="0.25">
      <c r="I44124" s="80"/>
      <c r="AX44124" s="80"/>
      <c r="AY44124" s="80"/>
      <c r="AZ44124" s="80"/>
      <c r="BA44124" s="80"/>
      <c r="BB44124" s="80"/>
    </row>
    <row r="44125" spans="9:54" x14ac:dyDescent="0.25">
      <c r="I44125" s="80"/>
      <c r="AX44125" s="80"/>
      <c r="AY44125" s="80"/>
      <c r="AZ44125" s="80"/>
      <c r="BA44125" s="80"/>
      <c r="BB44125" s="80"/>
    </row>
    <row r="44126" spans="9:54" x14ac:dyDescent="0.25">
      <c r="I44126" s="80"/>
      <c r="AX44126" s="80"/>
      <c r="AY44126" s="80"/>
      <c r="AZ44126" s="80"/>
      <c r="BA44126" s="80"/>
      <c r="BB44126" s="80"/>
    </row>
    <row r="44127" spans="9:54" x14ac:dyDescent="0.25">
      <c r="I44127" s="80"/>
      <c r="AX44127" s="80"/>
      <c r="AY44127" s="80"/>
      <c r="AZ44127" s="80"/>
      <c r="BA44127" s="80"/>
      <c r="BB44127" s="80"/>
    </row>
    <row r="44128" spans="9:54" x14ac:dyDescent="0.25">
      <c r="I44128" s="80"/>
      <c r="AX44128" s="80"/>
      <c r="AY44128" s="80"/>
      <c r="AZ44128" s="80"/>
      <c r="BA44128" s="80"/>
      <c r="BB44128" s="80"/>
    </row>
    <row r="44129" spans="9:54" x14ac:dyDescent="0.25">
      <c r="I44129" s="80"/>
      <c r="AX44129" s="80"/>
      <c r="AY44129" s="80"/>
      <c r="AZ44129" s="80"/>
      <c r="BA44129" s="80"/>
      <c r="BB44129" s="80"/>
    </row>
    <row r="44130" spans="9:54" x14ac:dyDescent="0.25">
      <c r="I44130" s="80"/>
      <c r="AX44130" s="80"/>
      <c r="AY44130" s="80"/>
      <c r="AZ44130" s="80"/>
      <c r="BA44130" s="80"/>
      <c r="BB44130" s="80"/>
    </row>
    <row r="44131" spans="9:54" x14ac:dyDescent="0.25">
      <c r="I44131" s="80"/>
      <c r="AX44131" s="80"/>
      <c r="AY44131" s="80"/>
      <c r="AZ44131" s="80"/>
      <c r="BA44131" s="80"/>
      <c r="BB44131" s="80"/>
    </row>
    <row r="44132" spans="9:54" x14ac:dyDescent="0.25">
      <c r="I44132" s="80"/>
      <c r="AX44132" s="80"/>
      <c r="AY44132" s="80"/>
      <c r="AZ44132" s="80"/>
      <c r="BA44132" s="80"/>
      <c r="BB44132" s="80"/>
    </row>
    <row r="44133" spans="9:54" x14ac:dyDescent="0.25">
      <c r="I44133" s="80"/>
      <c r="AX44133" s="80"/>
      <c r="AY44133" s="80"/>
      <c r="AZ44133" s="80"/>
      <c r="BA44133" s="80"/>
      <c r="BB44133" s="80"/>
    </row>
    <row r="44134" spans="9:54" x14ac:dyDescent="0.25">
      <c r="I44134" s="80"/>
      <c r="AX44134" s="80"/>
      <c r="AY44134" s="80"/>
      <c r="AZ44134" s="80"/>
      <c r="BA44134" s="80"/>
      <c r="BB44134" s="80"/>
    </row>
    <row r="44135" spans="9:54" x14ac:dyDescent="0.25">
      <c r="I44135" s="80"/>
      <c r="AX44135" s="80"/>
      <c r="AY44135" s="80"/>
      <c r="AZ44135" s="80"/>
      <c r="BA44135" s="80"/>
      <c r="BB44135" s="80"/>
    </row>
    <row r="44136" spans="9:54" x14ac:dyDescent="0.25">
      <c r="I44136" s="80"/>
      <c r="AX44136" s="80"/>
      <c r="AY44136" s="80"/>
      <c r="AZ44136" s="80"/>
      <c r="BA44136" s="80"/>
      <c r="BB44136" s="80"/>
    </row>
    <row r="44137" spans="9:54" x14ac:dyDescent="0.25">
      <c r="I44137" s="80"/>
      <c r="AX44137" s="80"/>
      <c r="AY44137" s="80"/>
      <c r="AZ44137" s="80"/>
      <c r="BA44137" s="80"/>
      <c r="BB44137" s="80"/>
    </row>
    <row r="44138" spans="9:54" x14ac:dyDescent="0.25">
      <c r="I44138" s="80"/>
      <c r="AX44138" s="80"/>
      <c r="AY44138" s="80"/>
      <c r="AZ44138" s="80"/>
      <c r="BA44138" s="80"/>
      <c r="BB44138" s="80"/>
    </row>
    <row r="44139" spans="9:54" x14ac:dyDescent="0.25">
      <c r="I44139" s="80"/>
      <c r="AX44139" s="80"/>
      <c r="AY44139" s="80"/>
      <c r="AZ44139" s="80"/>
      <c r="BA44139" s="80"/>
      <c r="BB44139" s="80"/>
    </row>
    <row r="44140" spans="9:54" x14ac:dyDescent="0.25">
      <c r="I44140" s="80"/>
      <c r="AX44140" s="80"/>
      <c r="AY44140" s="80"/>
      <c r="AZ44140" s="80"/>
      <c r="BA44140" s="80"/>
      <c r="BB44140" s="80"/>
    </row>
    <row r="44141" spans="9:54" x14ac:dyDescent="0.25">
      <c r="I44141" s="80"/>
      <c r="AX44141" s="80"/>
      <c r="AY44141" s="80"/>
      <c r="AZ44141" s="80"/>
      <c r="BA44141" s="80"/>
      <c r="BB44141" s="80"/>
    </row>
    <row r="44142" spans="9:54" x14ac:dyDescent="0.25">
      <c r="I44142" s="80"/>
      <c r="AX44142" s="80"/>
      <c r="AY44142" s="80"/>
      <c r="AZ44142" s="80"/>
      <c r="BA44142" s="80"/>
      <c r="BB44142" s="80"/>
    </row>
    <row r="44143" spans="9:54" x14ac:dyDescent="0.25">
      <c r="I44143" s="80"/>
      <c r="AX44143" s="80"/>
      <c r="AY44143" s="80"/>
      <c r="AZ44143" s="80"/>
      <c r="BA44143" s="80"/>
      <c r="BB44143" s="80"/>
    </row>
    <row r="44144" spans="9:54" x14ac:dyDescent="0.25">
      <c r="I44144" s="80"/>
      <c r="AX44144" s="80"/>
      <c r="AY44144" s="80"/>
      <c r="AZ44144" s="80"/>
      <c r="BA44144" s="80"/>
      <c r="BB44144" s="80"/>
    </row>
    <row r="44145" spans="9:54" x14ac:dyDescent="0.25">
      <c r="I44145" s="80"/>
      <c r="AX44145" s="80"/>
      <c r="AY44145" s="80"/>
      <c r="AZ44145" s="80"/>
      <c r="BA44145" s="80"/>
      <c r="BB44145" s="80"/>
    </row>
    <row r="44146" spans="9:54" x14ac:dyDescent="0.25">
      <c r="I44146" s="80"/>
      <c r="AX44146" s="80"/>
      <c r="AY44146" s="80"/>
      <c r="AZ44146" s="80"/>
      <c r="BA44146" s="80"/>
      <c r="BB44146" s="80"/>
    </row>
    <row r="44147" spans="9:54" x14ac:dyDescent="0.25">
      <c r="I44147" s="80"/>
      <c r="AX44147" s="80"/>
      <c r="AY44147" s="80"/>
      <c r="AZ44147" s="80"/>
      <c r="BA44147" s="80"/>
      <c r="BB44147" s="80"/>
    </row>
    <row r="44148" spans="9:54" x14ac:dyDescent="0.25">
      <c r="I44148" s="80"/>
      <c r="AX44148" s="80"/>
      <c r="AY44148" s="80"/>
      <c r="AZ44148" s="80"/>
      <c r="BA44148" s="80"/>
      <c r="BB44148" s="80"/>
    </row>
    <row r="44149" spans="9:54" x14ac:dyDescent="0.25">
      <c r="I44149" s="80"/>
      <c r="AX44149" s="80"/>
      <c r="AY44149" s="80"/>
      <c r="AZ44149" s="80"/>
      <c r="BA44149" s="80"/>
      <c r="BB44149" s="80"/>
    </row>
    <row r="44150" spans="9:54" x14ac:dyDescent="0.25">
      <c r="I44150" s="80"/>
      <c r="AX44150" s="80"/>
      <c r="AY44150" s="80"/>
      <c r="AZ44150" s="80"/>
      <c r="BA44150" s="80"/>
      <c r="BB44150" s="80"/>
    </row>
    <row r="44151" spans="9:54" x14ac:dyDescent="0.25">
      <c r="I44151" s="80"/>
      <c r="AX44151" s="80"/>
      <c r="AY44151" s="80"/>
      <c r="AZ44151" s="80"/>
      <c r="BA44151" s="80"/>
      <c r="BB44151" s="80"/>
    </row>
    <row r="44152" spans="9:54" x14ac:dyDescent="0.25">
      <c r="I44152" s="80"/>
      <c r="AX44152" s="80"/>
      <c r="AY44152" s="80"/>
      <c r="AZ44152" s="80"/>
      <c r="BA44152" s="80"/>
      <c r="BB44152" s="80"/>
    </row>
    <row r="44153" spans="9:54" x14ac:dyDescent="0.25">
      <c r="I44153" s="80"/>
      <c r="AX44153" s="80"/>
      <c r="AY44153" s="80"/>
      <c r="AZ44153" s="80"/>
      <c r="BA44153" s="80"/>
      <c r="BB44153" s="80"/>
    </row>
    <row r="44154" spans="9:54" x14ac:dyDescent="0.25">
      <c r="I44154" s="80"/>
      <c r="AX44154" s="80"/>
      <c r="AY44154" s="80"/>
      <c r="AZ44154" s="80"/>
      <c r="BA44154" s="80"/>
      <c r="BB44154" s="80"/>
    </row>
    <row r="44155" spans="9:54" x14ac:dyDescent="0.25">
      <c r="I44155" s="80"/>
      <c r="AX44155" s="80"/>
      <c r="AY44155" s="80"/>
      <c r="AZ44155" s="80"/>
      <c r="BA44155" s="80"/>
      <c r="BB44155" s="80"/>
    </row>
    <row r="44156" spans="9:54" x14ac:dyDescent="0.25">
      <c r="I44156" s="80"/>
      <c r="AX44156" s="80"/>
      <c r="AY44156" s="80"/>
      <c r="AZ44156" s="80"/>
      <c r="BA44156" s="80"/>
      <c r="BB44156" s="80"/>
    </row>
    <row r="44157" spans="9:54" x14ac:dyDescent="0.25">
      <c r="I44157" s="80"/>
      <c r="AX44157" s="80"/>
      <c r="AY44157" s="80"/>
      <c r="AZ44157" s="80"/>
      <c r="BA44157" s="80"/>
      <c r="BB44157" s="80"/>
    </row>
    <row r="44158" spans="9:54" x14ac:dyDescent="0.25">
      <c r="I44158" s="80"/>
      <c r="AX44158" s="80"/>
      <c r="AY44158" s="80"/>
      <c r="AZ44158" s="80"/>
      <c r="BA44158" s="80"/>
      <c r="BB44158" s="80"/>
    </row>
    <row r="44159" spans="9:54" x14ac:dyDescent="0.25">
      <c r="I44159" s="80"/>
      <c r="AX44159" s="80"/>
      <c r="AY44159" s="80"/>
      <c r="AZ44159" s="80"/>
      <c r="BA44159" s="80"/>
      <c r="BB44159" s="80"/>
    </row>
    <row r="44160" spans="9:54" x14ac:dyDescent="0.25">
      <c r="I44160" s="80"/>
      <c r="AX44160" s="80"/>
      <c r="AY44160" s="80"/>
      <c r="AZ44160" s="80"/>
      <c r="BA44160" s="80"/>
      <c r="BB44160" s="80"/>
    </row>
    <row r="44161" spans="9:54" x14ac:dyDescent="0.25">
      <c r="I44161" s="80"/>
      <c r="AX44161" s="80"/>
      <c r="AY44161" s="80"/>
      <c r="AZ44161" s="80"/>
      <c r="BA44161" s="80"/>
      <c r="BB44161" s="80"/>
    </row>
    <row r="44162" spans="9:54" x14ac:dyDescent="0.25">
      <c r="I44162" s="80"/>
      <c r="AX44162" s="80"/>
      <c r="AY44162" s="80"/>
      <c r="AZ44162" s="80"/>
      <c r="BA44162" s="80"/>
      <c r="BB44162" s="80"/>
    </row>
    <row r="44163" spans="9:54" x14ac:dyDescent="0.25">
      <c r="I44163" s="80"/>
      <c r="AX44163" s="80"/>
      <c r="AY44163" s="80"/>
      <c r="AZ44163" s="80"/>
      <c r="BA44163" s="80"/>
      <c r="BB44163" s="80"/>
    </row>
    <row r="44164" spans="9:54" x14ac:dyDescent="0.25">
      <c r="I44164" s="80"/>
      <c r="AX44164" s="80"/>
      <c r="AY44164" s="80"/>
      <c r="AZ44164" s="80"/>
      <c r="BA44164" s="80"/>
      <c r="BB44164" s="80"/>
    </row>
    <row r="44165" spans="9:54" x14ac:dyDescent="0.25">
      <c r="I44165" s="80"/>
      <c r="AX44165" s="80"/>
      <c r="AY44165" s="80"/>
      <c r="AZ44165" s="80"/>
      <c r="BA44165" s="80"/>
      <c r="BB44165" s="80"/>
    </row>
    <row r="44166" spans="9:54" x14ac:dyDescent="0.25">
      <c r="I44166" s="80"/>
      <c r="AX44166" s="80"/>
      <c r="AY44166" s="80"/>
      <c r="AZ44166" s="80"/>
      <c r="BA44166" s="80"/>
      <c r="BB44166" s="80"/>
    </row>
    <row r="44167" spans="9:54" x14ac:dyDescent="0.25">
      <c r="I44167" s="80"/>
      <c r="AX44167" s="80"/>
      <c r="AY44167" s="80"/>
      <c r="AZ44167" s="80"/>
      <c r="BA44167" s="80"/>
      <c r="BB44167" s="80"/>
    </row>
    <row r="44168" spans="9:54" x14ac:dyDescent="0.25">
      <c r="I44168" s="80"/>
      <c r="AX44168" s="80"/>
      <c r="AY44168" s="80"/>
      <c r="AZ44168" s="80"/>
      <c r="BA44168" s="80"/>
      <c r="BB44168" s="80"/>
    </row>
    <row r="44169" spans="9:54" x14ac:dyDescent="0.25">
      <c r="I44169" s="80"/>
      <c r="AX44169" s="80"/>
      <c r="AY44169" s="80"/>
      <c r="AZ44169" s="80"/>
      <c r="BA44169" s="80"/>
      <c r="BB44169" s="80"/>
    </row>
    <row r="44170" spans="9:54" x14ac:dyDescent="0.25">
      <c r="I44170" s="80"/>
      <c r="AX44170" s="80"/>
      <c r="AY44170" s="80"/>
      <c r="AZ44170" s="80"/>
      <c r="BA44170" s="80"/>
      <c r="BB44170" s="80"/>
    </row>
    <row r="44171" spans="9:54" x14ac:dyDescent="0.25">
      <c r="I44171" s="80"/>
      <c r="AX44171" s="80"/>
      <c r="AY44171" s="80"/>
      <c r="AZ44171" s="80"/>
      <c r="BA44171" s="80"/>
      <c r="BB44171" s="80"/>
    </row>
    <row r="44172" spans="9:54" x14ac:dyDescent="0.25">
      <c r="I44172" s="80"/>
      <c r="AX44172" s="80"/>
      <c r="AY44172" s="80"/>
      <c r="AZ44172" s="80"/>
      <c r="BA44172" s="80"/>
      <c r="BB44172" s="80"/>
    </row>
    <row r="44173" spans="9:54" x14ac:dyDescent="0.25">
      <c r="I44173" s="80"/>
      <c r="AX44173" s="80"/>
      <c r="AY44173" s="80"/>
      <c r="AZ44173" s="80"/>
      <c r="BA44173" s="80"/>
      <c r="BB44173" s="80"/>
    </row>
    <row r="44174" spans="9:54" x14ac:dyDescent="0.25">
      <c r="I44174" s="80"/>
      <c r="AX44174" s="80"/>
      <c r="AY44174" s="80"/>
      <c r="AZ44174" s="80"/>
      <c r="BA44174" s="80"/>
      <c r="BB44174" s="80"/>
    </row>
    <row r="44175" spans="9:54" x14ac:dyDescent="0.25">
      <c r="I44175" s="80"/>
      <c r="AX44175" s="80"/>
      <c r="AY44175" s="80"/>
      <c r="AZ44175" s="80"/>
      <c r="BA44175" s="80"/>
      <c r="BB44175" s="80"/>
    </row>
    <row r="44176" spans="9:54" x14ac:dyDescent="0.25">
      <c r="I44176" s="80"/>
      <c r="AX44176" s="80"/>
      <c r="AY44176" s="80"/>
      <c r="AZ44176" s="80"/>
      <c r="BA44176" s="80"/>
      <c r="BB44176" s="80"/>
    </row>
    <row r="44177" spans="9:54" x14ac:dyDescent="0.25">
      <c r="I44177" s="80"/>
      <c r="AX44177" s="80"/>
      <c r="AY44177" s="80"/>
      <c r="AZ44177" s="80"/>
      <c r="BA44177" s="80"/>
      <c r="BB44177" s="80"/>
    </row>
    <row r="44178" spans="9:54" x14ac:dyDescent="0.25">
      <c r="I44178" s="80"/>
      <c r="AX44178" s="80"/>
      <c r="AY44178" s="80"/>
      <c r="AZ44178" s="80"/>
      <c r="BA44178" s="80"/>
      <c r="BB44178" s="80"/>
    </row>
    <row r="44179" spans="9:54" x14ac:dyDescent="0.25">
      <c r="I44179" s="80"/>
      <c r="AX44179" s="80"/>
      <c r="AY44179" s="80"/>
      <c r="AZ44179" s="80"/>
      <c r="BA44179" s="80"/>
      <c r="BB44179" s="80"/>
    </row>
    <row r="44180" spans="9:54" x14ac:dyDescent="0.25">
      <c r="I44180" s="80"/>
      <c r="AX44180" s="80"/>
      <c r="AY44180" s="80"/>
      <c r="AZ44180" s="80"/>
      <c r="BA44180" s="80"/>
      <c r="BB44180" s="80"/>
    </row>
    <row r="44181" spans="9:54" x14ac:dyDescent="0.25">
      <c r="I44181" s="80"/>
      <c r="AX44181" s="80"/>
      <c r="AY44181" s="80"/>
      <c r="AZ44181" s="80"/>
      <c r="BA44181" s="80"/>
      <c r="BB44181" s="80"/>
    </row>
    <row r="44182" spans="9:54" x14ac:dyDescent="0.25">
      <c r="I44182" s="80"/>
      <c r="AX44182" s="80"/>
      <c r="AY44182" s="80"/>
      <c r="AZ44182" s="80"/>
      <c r="BA44182" s="80"/>
      <c r="BB44182" s="80"/>
    </row>
    <row r="44183" spans="9:54" x14ac:dyDescent="0.25">
      <c r="I44183" s="80"/>
      <c r="AX44183" s="80"/>
      <c r="AY44183" s="80"/>
      <c r="AZ44183" s="80"/>
      <c r="BA44183" s="80"/>
      <c r="BB44183" s="80"/>
    </row>
    <row r="44184" spans="9:54" x14ac:dyDescent="0.25">
      <c r="I44184" s="80"/>
      <c r="AX44184" s="80"/>
      <c r="AY44184" s="80"/>
      <c r="AZ44184" s="80"/>
      <c r="BA44184" s="80"/>
      <c r="BB44184" s="80"/>
    </row>
    <row r="44185" spans="9:54" x14ac:dyDescent="0.25">
      <c r="I44185" s="80"/>
      <c r="AX44185" s="80"/>
      <c r="AY44185" s="80"/>
      <c r="AZ44185" s="80"/>
      <c r="BA44185" s="80"/>
      <c r="BB44185" s="80"/>
    </row>
    <row r="44186" spans="9:54" x14ac:dyDescent="0.25">
      <c r="I44186" s="80"/>
      <c r="AX44186" s="80"/>
      <c r="AY44186" s="80"/>
      <c r="AZ44186" s="80"/>
      <c r="BA44186" s="80"/>
      <c r="BB44186" s="80"/>
    </row>
    <row r="44187" spans="9:54" x14ac:dyDescent="0.25">
      <c r="I44187" s="80"/>
      <c r="AX44187" s="80"/>
      <c r="AY44187" s="80"/>
      <c r="AZ44187" s="80"/>
      <c r="BA44187" s="80"/>
      <c r="BB44187" s="80"/>
    </row>
    <row r="44188" spans="9:54" x14ac:dyDescent="0.25">
      <c r="I44188" s="80"/>
      <c r="AX44188" s="80"/>
      <c r="AY44188" s="80"/>
      <c r="AZ44188" s="80"/>
      <c r="BA44188" s="80"/>
      <c r="BB44188" s="80"/>
    </row>
    <row r="44189" spans="9:54" x14ac:dyDescent="0.25">
      <c r="I44189" s="80"/>
      <c r="AX44189" s="80"/>
      <c r="AY44189" s="80"/>
      <c r="AZ44189" s="80"/>
      <c r="BA44189" s="80"/>
      <c r="BB44189" s="80"/>
    </row>
    <row r="44190" spans="9:54" x14ac:dyDescent="0.25">
      <c r="I44190" s="80"/>
      <c r="AX44190" s="80"/>
      <c r="AY44190" s="80"/>
      <c r="AZ44190" s="80"/>
      <c r="BA44190" s="80"/>
      <c r="BB44190" s="80"/>
    </row>
    <row r="44191" spans="9:54" x14ac:dyDescent="0.25">
      <c r="I44191" s="80"/>
      <c r="AX44191" s="80"/>
      <c r="AY44191" s="80"/>
      <c r="AZ44191" s="80"/>
      <c r="BA44191" s="80"/>
      <c r="BB44191" s="80"/>
    </row>
    <row r="44192" spans="9:54" x14ac:dyDescent="0.25">
      <c r="I44192" s="80"/>
      <c r="AX44192" s="80"/>
      <c r="AY44192" s="80"/>
      <c r="AZ44192" s="80"/>
      <c r="BA44192" s="80"/>
      <c r="BB44192" s="80"/>
    </row>
    <row r="44193" spans="9:54" x14ac:dyDescent="0.25">
      <c r="I44193" s="80"/>
      <c r="AX44193" s="80"/>
      <c r="AY44193" s="80"/>
      <c r="AZ44193" s="80"/>
      <c r="BA44193" s="80"/>
      <c r="BB44193" s="80"/>
    </row>
    <row r="44194" spans="9:54" x14ac:dyDescent="0.25">
      <c r="I44194" s="80"/>
      <c r="AX44194" s="80"/>
      <c r="AY44194" s="80"/>
      <c r="AZ44194" s="80"/>
      <c r="BA44194" s="80"/>
      <c r="BB44194" s="80"/>
    </row>
    <row r="44195" spans="9:54" x14ac:dyDescent="0.25">
      <c r="I44195" s="80"/>
      <c r="AX44195" s="80"/>
      <c r="AY44195" s="80"/>
      <c r="AZ44195" s="80"/>
      <c r="BA44195" s="80"/>
      <c r="BB44195" s="80"/>
    </row>
    <row r="44196" spans="9:54" x14ac:dyDescent="0.25">
      <c r="I44196" s="80"/>
      <c r="AX44196" s="80"/>
      <c r="AY44196" s="80"/>
      <c r="AZ44196" s="80"/>
      <c r="BA44196" s="80"/>
      <c r="BB44196" s="80"/>
    </row>
    <row r="44197" spans="9:54" x14ac:dyDescent="0.25">
      <c r="I44197" s="80"/>
      <c r="AX44197" s="80"/>
      <c r="AY44197" s="80"/>
      <c r="AZ44197" s="80"/>
      <c r="BA44197" s="80"/>
      <c r="BB44197" s="80"/>
    </row>
    <row r="44198" spans="9:54" x14ac:dyDescent="0.25">
      <c r="I44198" s="80"/>
      <c r="AX44198" s="80"/>
      <c r="AY44198" s="80"/>
      <c r="AZ44198" s="80"/>
      <c r="BA44198" s="80"/>
      <c r="BB44198" s="80"/>
    </row>
    <row r="44199" spans="9:54" x14ac:dyDescent="0.25">
      <c r="I44199" s="80"/>
      <c r="AX44199" s="80"/>
      <c r="AY44199" s="80"/>
      <c r="AZ44199" s="80"/>
      <c r="BA44199" s="80"/>
      <c r="BB44199" s="80"/>
    </row>
    <row r="44200" spans="9:54" x14ac:dyDescent="0.25">
      <c r="I44200" s="80"/>
      <c r="AX44200" s="80"/>
      <c r="AY44200" s="80"/>
      <c r="AZ44200" s="80"/>
      <c r="BA44200" s="80"/>
      <c r="BB44200" s="80"/>
    </row>
    <row r="44201" spans="9:54" x14ac:dyDescent="0.25">
      <c r="I44201" s="80"/>
      <c r="AX44201" s="80"/>
      <c r="AY44201" s="80"/>
      <c r="AZ44201" s="80"/>
      <c r="BA44201" s="80"/>
      <c r="BB44201" s="80"/>
    </row>
    <row r="44202" spans="9:54" x14ac:dyDescent="0.25">
      <c r="I44202" s="80"/>
      <c r="AX44202" s="80"/>
      <c r="AY44202" s="80"/>
      <c r="AZ44202" s="80"/>
      <c r="BA44202" s="80"/>
      <c r="BB44202" s="80"/>
    </row>
    <row r="44203" spans="9:54" x14ac:dyDescent="0.25">
      <c r="I44203" s="80"/>
      <c r="AX44203" s="80"/>
      <c r="AY44203" s="80"/>
      <c r="AZ44203" s="80"/>
      <c r="BA44203" s="80"/>
      <c r="BB44203" s="80"/>
    </row>
    <row r="44204" spans="9:54" x14ac:dyDescent="0.25">
      <c r="I44204" s="80"/>
      <c r="AX44204" s="80"/>
      <c r="AY44204" s="80"/>
      <c r="AZ44204" s="80"/>
      <c r="BA44204" s="80"/>
      <c r="BB44204" s="80"/>
    </row>
    <row r="44205" spans="9:54" x14ac:dyDescent="0.25">
      <c r="I44205" s="80"/>
      <c r="AX44205" s="80"/>
      <c r="AY44205" s="80"/>
      <c r="AZ44205" s="80"/>
      <c r="BA44205" s="80"/>
      <c r="BB44205" s="80"/>
    </row>
    <row r="44206" spans="9:54" x14ac:dyDescent="0.25">
      <c r="I44206" s="80"/>
      <c r="AX44206" s="80"/>
      <c r="AY44206" s="80"/>
      <c r="AZ44206" s="80"/>
      <c r="BA44206" s="80"/>
      <c r="BB44206" s="80"/>
    </row>
    <row r="44207" spans="9:54" x14ac:dyDescent="0.25">
      <c r="I44207" s="80"/>
      <c r="AX44207" s="80"/>
      <c r="AY44207" s="80"/>
      <c r="AZ44207" s="80"/>
      <c r="BA44207" s="80"/>
      <c r="BB44207" s="80"/>
    </row>
    <row r="44208" spans="9:54" x14ac:dyDescent="0.25">
      <c r="I44208" s="80"/>
      <c r="AX44208" s="80"/>
      <c r="AY44208" s="80"/>
      <c r="AZ44208" s="80"/>
      <c r="BA44208" s="80"/>
      <c r="BB44208" s="80"/>
    </row>
    <row r="44209" spans="9:54" x14ac:dyDescent="0.25">
      <c r="I44209" s="80"/>
      <c r="AX44209" s="80"/>
      <c r="AY44209" s="80"/>
      <c r="AZ44209" s="80"/>
      <c r="BA44209" s="80"/>
      <c r="BB44209" s="80"/>
    </row>
    <row r="44210" spans="9:54" x14ac:dyDescent="0.25">
      <c r="I44210" s="80"/>
      <c r="AX44210" s="80"/>
      <c r="AY44210" s="80"/>
      <c r="AZ44210" s="80"/>
      <c r="BA44210" s="80"/>
      <c r="BB44210" s="80"/>
    </row>
    <row r="44211" spans="9:54" x14ac:dyDescent="0.25">
      <c r="I44211" s="80"/>
      <c r="AX44211" s="80"/>
      <c r="AY44211" s="80"/>
      <c r="AZ44211" s="80"/>
      <c r="BA44211" s="80"/>
      <c r="BB44211" s="80"/>
    </row>
    <row r="44212" spans="9:54" x14ac:dyDescent="0.25">
      <c r="I44212" s="80"/>
      <c r="AX44212" s="80"/>
      <c r="AY44212" s="80"/>
      <c r="AZ44212" s="80"/>
      <c r="BA44212" s="80"/>
      <c r="BB44212" s="80"/>
    </row>
    <row r="44213" spans="9:54" x14ac:dyDescent="0.25">
      <c r="I44213" s="80"/>
      <c r="AX44213" s="80"/>
      <c r="AY44213" s="80"/>
      <c r="AZ44213" s="80"/>
      <c r="BA44213" s="80"/>
      <c r="BB44213" s="80"/>
    </row>
    <row r="44214" spans="9:54" x14ac:dyDescent="0.25">
      <c r="I44214" s="80"/>
      <c r="AX44214" s="80"/>
      <c r="AY44214" s="80"/>
      <c r="AZ44214" s="80"/>
      <c r="BA44214" s="80"/>
      <c r="BB44214" s="80"/>
    </row>
    <row r="44215" spans="9:54" x14ac:dyDescent="0.25">
      <c r="I44215" s="80"/>
      <c r="AX44215" s="80"/>
      <c r="AY44215" s="80"/>
      <c r="AZ44215" s="80"/>
      <c r="BA44215" s="80"/>
      <c r="BB44215" s="80"/>
    </row>
    <row r="44216" spans="9:54" x14ac:dyDescent="0.25">
      <c r="I44216" s="80"/>
      <c r="AX44216" s="80"/>
      <c r="AY44216" s="80"/>
      <c r="AZ44216" s="80"/>
      <c r="BA44216" s="80"/>
      <c r="BB44216" s="80"/>
    </row>
    <row r="44217" spans="9:54" x14ac:dyDescent="0.25">
      <c r="I44217" s="80"/>
      <c r="AX44217" s="80"/>
      <c r="AY44217" s="80"/>
      <c r="AZ44217" s="80"/>
      <c r="BA44217" s="80"/>
      <c r="BB44217" s="80"/>
    </row>
    <row r="44218" spans="9:54" x14ac:dyDescent="0.25">
      <c r="I44218" s="80"/>
      <c r="AX44218" s="80"/>
      <c r="AY44218" s="80"/>
      <c r="AZ44218" s="80"/>
      <c r="BA44218" s="80"/>
      <c r="BB44218" s="80"/>
    </row>
    <row r="44219" spans="9:54" x14ac:dyDescent="0.25">
      <c r="I44219" s="80"/>
      <c r="AX44219" s="80"/>
      <c r="AY44219" s="80"/>
      <c r="AZ44219" s="80"/>
      <c r="BA44219" s="80"/>
      <c r="BB44219" s="80"/>
    </row>
    <row r="44220" spans="9:54" x14ac:dyDescent="0.25">
      <c r="I44220" s="80"/>
      <c r="AX44220" s="80"/>
      <c r="AY44220" s="80"/>
      <c r="AZ44220" s="80"/>
      <c r="BA44220" s="80"/>
      <c r="BB44220" s="80"/>
    </row>
    <row r="44221" spans="9:54" x14ac:dyDescent="0.25">
      <c r="I44221" s="80"/>
      <c r="AX44221" s="80"/>
      <c r="AY44221" s="80"/>
      <c r="AZ44221" s="80"/>
      <c r="BA44221" s="80"/>
      <c r="BB44221" s="80"/>
    </row>
    <row r="44222" spans="9:54" x14ac:dyDescent="0.25">
      <c r="I44222" s="80"/>
      <c r="AX44222" s="80"/>
      <c r="AY44222" s="80"/>
      <c r="AZ44222" s="80"/>
      <c r="BA44222" s="80"/>
      <c r="BB44222" s="80"/>
    </row>
    <row r="44223" spans="9:54" x14ac:dyDescent="0.25">
      <c r="I44223" s="80"/>
      <c r="AX44223" s="80"/>
      <c r="AY44223" s="80"/>
      <c r="AZ44223" s="80"/>
      <c r="BA44223" s="80"/>
      <c r="BB44223" s="80"/>
    </row>
    <row r="44224" spans="9:54" x14ac:dyDescent="0.25">
      <c r="I44224" s="80"/>
      <c r="AX44224" s="80"/>
      <c r="AY44224" s="80"/>
      <c r="AZ44224" s="80"/>
      <c r="BA44224" s="80"/>
      <c r="BB44224" s="80"/>
    </row>
    <row r="44225" spans="9:54" x14ac:dyDescent="0.25">
      <c r="I44225" s="80"/>
      <c r="AX44225" s="80"/>
      <c r="AY44225" s="80"/>
      <c r="AZ44225" s="80"/>
      <c r="BA44225" s="80"/>
      <c r="BB44225" s="80"/>
    </row>
    <row r="44226" spans="9:54" x14ac:dyDescent="0.25">
      <c r="I44226" s="80"/>
      <c r="AX44226" s="80"/>
      <c r="AY44226" s="80"/>
      <c r="AZ44226" s="80"/>
      <c r="BA44226" s="80"/>
      <c r="BB44226" s="80"/>
    </row>
    <row r="44227" spans="9:54" x14ac:dyDescent="0.25">
      <c r="I44227" s="80"/>
      <c r="AX44227" s="80"/>
      <c r="AY44227" s="80"/>
      <c r="AZ44227" s="80"/>
      <c r="BA44227" s="80"/>
      <c r="BB44227" s="80"/>
    </row>
    <row r="44228" spans="9:54" x14ac:dyDescent="0.25">
      <c r="I44228" s="80"/>
      <c r="AX44228" s="80"/>
      <c r="AY44228" s="80"/>
      <c r="AZ44228" s="80"/>
      <c r="BA44228" s="80"/>
      <c r="BB44228" s="80"/>
    </row>
    <row r="44229" spans="9:54" x14ac:dyDescent="0.25">
      <c r="I44229" s="80"/>
      <c r="AX44229" s="80"/>
      <c r="AY44229" s="80"/>
      <c r="AZ44229" s="80"/>
      <c r="BA44229" s="80"/>
      <c r="BB44229" s="80"/>
    </row>
    <row r="44230" spans="9:54" x14ac:dyDescent="0.25">
      <c r="I44230" s="80"/>
      <c r="AX44230" s="80"/>
      <c r="AY44230" s="80"/>
      <c r="AZ44230" s="80"/>
      <c r="BA44230" s="80"/>
      <c r="BB44230" s="80"/>
    </row>
    <row r="44231" spans="9:54" x14ac:dyDescent="0.25">
      <c r="I44231" s="80"/>
      <c r="AX44231" s="80"/>
      <c r="AY44231" s="80"/>
      <c r="AZ44231" s="80"/>
      <c r="BA44231" s="80"/>
      <c r="BB44231" s="80"/>
    </row>
    <row r="44232" spans="9:54" x14ac:dyDescent="0.25">
      <c r="I44232" s="80"/>
      <c r="AX44232" s="80"/>
      <c r="AY44232" s="80"/>
      <c r="AZ44232" s="80"/>
      <c r="BA44232" s="80"/>
      <c r="BB44232" s="80"/>
    </row>
    <row r="44233" spans="9:54" x14ac:dyDescent="0.25">
      <c r="I44233" s="80"/>
      <c r="AX44233" s="80"/>
      <c r="AY44233" s="80"/>
      <c r="AZ44233" s="80"/>
      <c r="BA44233" s="80"/>
      <c r="BB44233" s="80"/>
    </row>
    <row r="44234" spans="9:54" x14ac:dyDescent="0.25">
      <c r="I44234" s="80"/>
      <c r="AX44234" s="80"/>
      <c r="AY44234" s="80"/>
      <c r="AZ44234" s="80"/>
      <c r="BA44234" s="80"/>
      <c r="BB44234" s="80"/>
    </row>
    <row r="44235" spans="9:54" x14ac:dyDescent="0.25">
      <c r="I44235" s="80"/>
      <c r="AX44235" s="80"/>
      <c r="AY44235" s="80"/>
      <c r="AZ44235" s="80"/>
      <c r="BA44235" s="80"/>
      <c r="BB44235" s="80"/>
    </row>
    <row r="44236" spans="9:54" x14ac:dyDescent="0.25">
      <c r="I44236" s="80"/>
      <c r="AX44236" s="80"/>
      <c r="AY44236" s="80"/>
      <c r="AZ44236" s="80"/>
      <c r="BA44236" s="80"/>
      <c r="BB44236" s="80"/>
    </row>
    <row r="44237" spans="9:54" x14ac:dyDescent="0.25">
      <c r="I44237" s="80"/>
      <c r="AX44237" s="80"/>
      <c r="AY44237" s="80"/>
      <c r="AZ44237" s="80"/>
      <c r="BA44237" s="80"/>
      <c r="BB44237" s="80"/>
    </row>
    <row r="44238" spans="9:54" x14ac:dyDescent="0.25">
      <c r="I44238" s="80"/>
      <c r="AX44238" s="80"/>
      <c r="AY44238" s="80"/>
      <c r="AZ44238" s="80"/>
      <c r="BA44238" s="80"/>
      <c r="BB44238" s="80"/>
    </row>
    <row r="44239" spans="9:54" x14ac:dyDescent="0.25">
      <c r="I44239" s="80"/>
      <c r="AX44239" s="80"/>
      <c r="AY44239" s="80"/>
      <c r="AZ44239" s="80"/>
      <c r="BA44239" s="80"/>
      <c r="BB44239" s="80"/>
    </row>
    <row r="44240" spans="9:54" x14ac:dyDescent="0.25">
      <c r="I44240" s="80"/>
      <c r="AX44240" s="80"/>
      <c r="AY44240" s="80"/>
      <c r="AZ44240" s="80"/>
      <c r="BA44240" s="80"/>
      <c r="BB44240" s="80"/>
    </row>
    <row r="44241" spans="9:54" x14ac:dyDescent="0.25">
      <c r="I44241" s="80"/>
      <c r="AX44241" s="80"/>
      <c r="AY44241" s="80"/>
      <c r="AZ44241" s="80"/>
      <c r="BA44241" s="80"/>
      <c r="BB44241" s="80"/>
    </row>
    <row r="44242" spans="9:54" x14ac:dyDescent="0.25">
      <c r="I44242" s="80"/>
      <c r="AX44242" s="80"/>
      <c r="AY44242" s="80"/>
      <c r="AZ44242" s="80"/>
      <c r="BA44242" s="80"/>
      <c r="BB44242" s="80"/>
    </row>
    <row r="44243" spans="9:54" x14ac:dyDescent="0.25">
      <c r="I44243" s="80"/>
      <c r="AX44243" s="80"/>
      <c r="AY44243" s="80"/>
      <c r="AZ44243" s="80"/>
      <c r="BA44243" s="80"/>
      <c r="BB44243" s="80"/>
    </row>
    <row r="44244" spans="9:54" x14ac:dyDescent="0.25">
      <c r="I44244" s="80"/>
      <c r="AX44244" s="80"/>
      <c r="AY44244" s="80"/>
      <c r="AZ44244" s="80"/>
      <c r="BA44244" s="80"/>
      <c r="BB44244" s="80"/>
    </row>
    <row r="44245" spans="9:54" x14ac:dyDescent="0.25">
      <c r="I44245" s="80"/>
      <c r="AX44245" s="80"/>
      <c r="AY44245" s="80"/>
      <c r="AZ44245" s="80"/>
      <c r="BA44245" s="80"/>
      <c r="BB44245" s="80"/>
    </row>
    <row r="44246" spans="9:54" x14ac:dyDescent="0.25">
      <c r="I44246" s="80"/>
      <c r="AX44246" s="80"/>
      <c r="AY44246" s="80"/>
      <c r="AZ44246" s="80"/>
      <c r="BA44246" s="80"/>
      <c r="BB44246" s="80"/>
    </row>
    <row r="44247" spans="9:54" x14ac:dyDescent="0.25">
      <c r="I44247" s="80"/>
      <c r="AX44247" s="80"/>
      <c r="AY44247" s="80"/>
      <c r="AZ44247" s="80"/>
      <c r="BA44247" s="80"/>
      <c r="BB44247" s="80"/>
    </row>
    <row r="44248" spans="9:54" x14ac:dyDescent="0.25">
      <c r="I44248" s="80"/>
      <c r="AX44248" s="80"/>
      <c r="AY44248" s="80"/>
      <c r="AZ44248" s="80"/>
      <c r="BA44248" s="80"/>
      <c r="BB44248" s="80"/>
    </row>
    <row r="44249" spans="9:54" x14ac:dyDescent="0.25">
      <c r="I44249" s="80"/>
      <c r="AX44249" s="80"/>
      <c r="AY44249" s="80"/>
      <c r="AZ44249" s="80"/>
      <c r="BA44249" s="80"/>
      <c r="BB44249" s="80"/>
    </row>
    <row r="44250" spans="9:54" x14ac:dyDescent="0.25">
      <c r="I44250" s="80"/>
      <c r="AX44250" s="80"/>
      <c r="AY44250" s="80"/>
      <c r="AZ44250" s="80"/>
      <c r="BA44250" s="80"/>
      <c r="BB44250" s="80"/>
    </row>
    <row r="44251" spans="9:54" x14ac:dyDescent="0.25">
      <c r="I44251" s="80"/>
      <c r="AX44251" s="80"/>
      <c r="AY44251" s="80"/>
      <c r="AZ44251" s="80"/>
      <c r="BA44251" s="80"/>
      <c r="BB44251" s="80"/>
    </row>
    <row r="44252" spans="9:54" x14ac:dyDescent="0.25">
      <c r="I44252" s="80"/>
      <c r="AX44252" s="80"/>
      <c r="AY44252" s="80"/>
      <c r="AZ44252" s="80"/>
      <c r="BA44252" s="80"/>
      <c r="BB44252" s="80"/>
    </row>
    <row r="44253" spans="9:54" x14ac:dyDescent="0.25">
      <c r="I44253" s="80"/>
      <c r="AX44253" s="80"/>
      <c r="AY44253" s="80"/>
      <c r="AZ44253" s="80"/>
      <c r="BA44253" s="80"/>
      <c r="BB44253" s="80"/>
    </row>
    <row r="44254" spans="9:54" x14ac:dyDescent="0.25">
      <c r="I44254" s="80"/>
      <c r="AX44254" s="80"/>
      <c r="AY44254" s="80"/>
      <c r="AZ44254" s="80"/>
      <c r="BA44254" s="80"/>
      <c r="BB44254" s="80"/>
    </row>
    <row r="44255" spans="9:54" x14ac:dyDescent="0.25">
      <c r="I44255" s="80"/>
      <c r="AX44255" s="80"/>
      <c r="AY44255" s="80"/>
      <c r="AZ44255" s="80"/>
      <c r="BA44255" s="80"/>
      <c r="BB44255" s="80"/>
    </row>
    <row r="44256" spans="9:54" x14ac:dyDescent="0.25">
      <c r="I44256" s="80"/>
      <c r="AX44256" s="80"/>
      <c r="AY44256" s="80"/>
      <c r="AZ44256" s="80"/>
      <c r="BA44256" s="80"/>
      <c r="BB44256" s="80"/>
    </row>
    <row r="44257" spans="9:54" x14ac:dyDescent="0.25">
      <c r="I44257" s="80"/>
      <c r="AX44257" s="80"/>
      <c r="AY44257" s="80"/>
      <c r="AZ44257" s="80"/>
      <c r="BA44257" s="80"/>
      <c r="BB44257" s="80"/>
    </row>
    <row r="44258" spans="9:54" x14ac:dyDescent="0.25">
      <c r="I44258" s="80"/>
      <c r="AX44258" s="80"/>
      <c r="AY44258" s="80"/>
      <c r="AZ44258" s="80"/>
      <c r="BA44258" s="80"/>
      <c r="BB44258" s="80"/>
    </row>
    <row r="44259" spans="9:54" x14ac:dyDescent="0.25">
      <c r="I44259" s="80"/>
      <c r="AX44259" s="80"/>
      <c r="AY44259" s="80"/>
      <c r="AZ44259" s="80"/>
      <c r="BA44259" s="80"/>
      <c r="BB44259" s="80"/>
    </row>
    <row r="44260" spans="9:54" x14ac:dyDescent="0.25">
      <c r="I44260" s="80"/>
      <c r="AX44260" s="80"/>
      <c r="AY44260" s="80"/>
      <c r="AZ44260" s="80"/>
      <c r="BA44260" s="80"/>
      <c r="BB44260" s="80"/>
    </row>
    <row r="44261" spans="9:54" x14ac:dyDescent="0.25">
      <c r="I44261" s="80"/>
      <c r="AX44261" s="80"/>
      <c r="AY44261" s="80"/>
      <c r="AZ44261" s="80"/>
      <c r="BA44261" s="80"/>
      <c r="BB44261" s="80"/>
    </row>
    <row r="44262" spans="9:54" x14ac:dyDescent="0.25">
      <c r="I44262" s="80"/>
      <c r="AX44262" s="80"/>
      <c r="AY44262" s="80"/>
      <c r="AZ44262" s="80"/>
      <c r="BA44262" s="80"/>
      <c r="BB44262" s="80"/>
    </row>
    <row r="44263" spans="9:54" x14ac:dyDescent="0.25">
      <c r="I44263" s="80"/>
      <c r="AX44263" s="80"/>
      <c r="AY44263" s="80"/>
      <c r="AZ44263" s="80"/>
      <c r="BA44263" s="80"/>
      <c r="BB44263" s="80"/>
    </row>
    <row r="44264" spans="9:54" x14ac:dyDescent="0.25">
      <c r="I44264" s="80"/>
      <c r="AX44264" s="80"/>
      <c r="AY44264" s="80"/>
      <c r="AZ44264" s="80"/>
      <c r="BA44264" s="80"/>
      <c r="BB44264" s="80"/>
    </row>
    <row r="44265" spans="9:54" x14ac:dyDescent="0.25">
      <c r="I44265" s="80"/>
      <c r="AX44265" s="80"/>
      <c r="AY44265" s="80"/>
      <c r="AZ44265" s="80"/>
      <c r="BA44265" s="80"/>
      <c r="BB44265" s="80"/>
    </row>
    <row r="44266" spans="9:54" x14ac:dyDescent="0.25">
      <c r="I44266" s="80"/>
      <c r="AX44266" s="80"/>
      <c r="AY44266" s="80"/>
      <c r="AZ44266" s="80"/>
      <c r="BA44266" s="80"/>
      <c r="BB44266" s="80"/>
    </row>
    <row r="44267" spans="9:54" x14ac:dyDescent="0.25">
      <c r="I44267" s="80"/>
      <c r="AX44267" s="80"/>
      <c r="AY44267" s="80"/>
      <c r="AZ44267" s="80"/>
      <c r="BA44267" s="80"/>
      <c r="BB44267" s="80"/>
    </row>
    <row r="44268" spans="9:54" x14ac:dyDescent="0.25">
      <c r="I44268" s="80"/>
      <c r="AX44268" s="80"/>
      <c r="AY44268" s="80"/>
      <c r="AZ44268" s="80"/>
      <c r="BA44268" s="80"/>
      <c r="BB44268" s="80"/>
    </row>
    <row r="44269" spans="9:54" x14ac:dyDescent="0.25">
      <c r="I44269" s="80"/>
      <c r="AX44269" s="80"/>
      <c r="AY44269" s="80"/>
      <c r="AZ44269" s="80"/>
      <c r="BA44269" s="80"/>
      <c r="BB44269" s="80"/>
    </row>
    <row r="44270" spans="9:54" x14ac:dyDescent="0.25">
      <c r="I44270" s="80"/>
      <c r="AX44270" s="80"/>
      <c r="AY44270" s="80"/>
      <c r="AZ44270" s="80"/>
      <c r="BA44270" s="80"/>
      <c r="BB44270" s="80"/>
    </row>
    <row r="44271" spans="9:54" x14ac:dyDescent="0.25">
      <c r="I44271" s="80"/>
      <c r="AX44271" s="80"/>
      <c r="AY44271" s="80"/>
      <c r="AZ44271" s="80"/>
      <c r="BA44271" s="80"/>
      <c r="BB44271" s="80"/>
    </row>
    <row r="44272" spans="9:54" x14ac:dyDescent="0.25">
      <c r="I44272" s="80"/>
      <c r="AX44272" s="80"/>
      <c r="AY44272" s="80"/>
      <c r="AZ44272" s="80"/>
      <c r="BA44272" s="80"/>
      <c r="BB44272" s="80"/>
    </row>
    <row r="44273" spans="9:54" x14ac:dyDescent="0.25">
      <c r="I44273" s="80"/>
      <c r="AX44273" s="80"/>
      <c r="AY44273" s="80"/>
      <c r="AZ44273" s="80"/>
      <c r="BA44273" s="80"/>
      <c r="BB44273" s="80"/>
    </row>
    <row r="44274" spans="9:54" x14ac:dyDescent="0.25">
      <c r="I44274" s="80"/>
      <c r="AX44274" s="80"/>
      <c r="AY44274" s="80"/>
      <c r="AZ44274" s="80"/>
      <c r="BA44274" s="80"/>
      <c r="BB44274" s="80"/>
    </row>
    <row r="44275" spans="9:54" x14ac:dyDescent="0.25">
      <c r="I44275" s="80"/>
      <c r="AX44275" s="80"/>
      <c r="AY44275" s="80"/>
      <c r="AZ44275" s="80"/>
      <c r="BA44275" s="80"/>
      <c r="BB44275" s="80"/>
    </row>
    <row r="44276" spans="9:54" x14ac:dyDescent="0.25">
      <c r="I44276" s="80"/>
      <c r="AX44276" s="80"/>
      <c r="AY44276" s="80"/>
      <c r="AZ44276" s="80"/>
      <c r="BA44276" s="80"/>
      <c r="BB44276" s="80"/>
    </row>
    <row r="44277" spans="9:54" x14ac:dyDescent="0.25">
      <c r="I44277" s="80"/>
      <c r="AX44277" s="80"/>
      <c r="AY44277" s="80"/>
      <c r="AZ44277" s="80"/>
      <c r="BA44277" s="80"/>
      <c r="BB44277" s="80"/>
    </row>
    <row r="44278" spans="9:54" x14ac:dyDescent="0.25">
      <c r="I44278" s="80"/>
      <c r="AX44278" s="80"/>
      <c r="AY44278" s="80"/>
      <c r="AZ44278" s="80"/>
      <c r="BA44278" s="80"/>
      <c r="BB44278" s="80"/>
    </row>
    <row r="44279" spans="9:54" x14ac:dyDescent="0.25">
      <c r="I44279" s="80"/>
      <c r="AX44279" s="80"/>
      <c r="AY44279" s="80"/>
      <c r="AZ44279" s="80"/>
      <c r="BA44279" s="80"/>
      <c r="BB44279" s="80"/>
    </row>
    <row r="44280" spans="9:54" x14ac:dyDescent="0.25">
      <c r="I44280" s="80"/>
      <c r="AX44280" s="80"/>
      <c r="AY44280" s="80"/>
      <c r="AZ44280" s="80"/>
      <c r="BA44280" s="80"/>
      <c r="BB44280" s="80"/>
    </row>
    <row r="44281" spans="9:54" x14ac:dyDescent="0.25">
      <c r="I44281" s="80"/>
      <c r="AX44281" s="80"/>
      <c r="AY44281" s="80"/>
      <c r="AZ44281" s="80"/>
      <c r="BA44281" s="80"/>
      <c r="BB44281" s="80"/>
    </row>
    <row r="44282" spans="9:54" x14ac:dyDescent="0.25">
      <c r="I44282" s="80"/>
      <c r="AX44282" s="80"/>
      <c r="AY44282" s="80"/>
      <c r="AZ44282" s="80"/>
      <c r="BA44282" s="80"/>
      <c r="BB44282" s="80"/>
    </row>
    <row r="44283" spans="9:54" x14ac:dyDescent="0.25">
      <c r="I44283" s="80"/>
      <c r="AX44283" s="80"/>
      <c r="AY44283" s="80"/>
      <c r="AZ44283" s="80"/>
      <c r="BA44283" s="80"/>
      <c r="BB44283" s="80"/>
    </row>
    <row r="44284" spans="9:54" x14ac:dyDescent="0.25">
      <c r="I44284" s="80"/>
      <c r="AX44284" s="80"/>
      <c r="AY44284" s="80"/>
      <c r="AZ44284" s="80"/>
      <c r="BA44284" s="80"/>
      <c r="BB44284" s="80"/>
    </row>
    <row r="44285" spans="9:54" x14ac:dyDescent="0.25">
      <c r="I44285" s="80"/>
      <c r="AX44285" s="80"/>
      <c r="AY44285" s="80"/>
      <c r="AZ44285" s="80"/>
      <c r="BA44285" s="80"/>
      <c r="BB44285" s="80"/>
    </row>
    <row r="44286" spans="9:54" x14ac:dyDescent="0.25">
      <c r="I44286" s="80"/>
      <c r="AX44286" s="80"/>
      <c r="AY44286" s="80"/>
      <c r="AZ44286" s="80"/>
      <c r="BA44286" s="80"/>
      <c r="BB44286" s="80"/>
    </row>
    <row r="44287" spans="9:54" x14ac:dyDescent="0.25">
      <c r="I44287" s="80"/>
      <c r="AX44287" s="80"/>
      <c r="AY44287" s="80"/>
      <c r="AZ44287" s="80"/>
      <c r="BA44287" s="80"/>
      <c r="BB44287" s="80"/>
    </row>
    <row r="44288" spans="9:54" x14ac:dyDescent="0.25">
      <c r="I44288" s="80"/>
      <c r="AX44288" s="80"/>
      <c r="AY44288" s="80"/>
      <c r="AZ44288" s="80"/>
      <c r="BA44288" s="80"/>
      <c r="BB44288" s="80"/>
    </row>
    <row r="44289" spans="9:54" x14ac:dyDescent="0.25">
      <c r="I44289" s="80"/>
      <c r="AX44289" s="80"/>
      <c r="AY44289" s="80"/>
      <c r="AZ44289" s="80"/>
      <c r="BA44289" s="80"/>
      <c r="BB44289" s="80"/>
    </row>
    <row r="44290" spans="9:54" x14ac:dyDescent="0.25">
      <c r="I44290" s="80"/>
      <c r="AX44290" s="80"/>
      <c r="AY44290" s="80"/>
      <c r="AZ44290" s="80"/>
      <c r="BA44290" s="80"/>
      <c r="BB44290" s="80"/>
    </row>
    <row r="44291" spans="9:54" x14ac:dyDescent="0.25">
      <c r="I44291" s="80"/>
      <c r="AX44291" s="80"/>
      <c r="AY44291" s="80"/>
      <c r="AZ44291" s="80"/>
      <c r="BA44291" s="80"/>
      <c r="BB44291" s="80"/>
    </row>
    <row r="44292" spans="9:54" x14ac:dyDescent="0.25">
      <c r="I44292" s="80"/>
      <c r="AX44292" s="80"/>
      <c r="AY44292" s="80"/>
      <c r="AZ44292" s="80"/>
      <c r="BA44292" s="80"/>
      <c r="BB44292" s="80"/>
    </row>
    <row r="44293" spans="9:54" x14ac:dyDescent="0.25">
      <c r="I44293" s="80"/>
      <c r="AX44293" s="80"/>
      <c r="AY44293" s="80"/>
      <c r="AZ44293" s="80"/>
      <c r="BA44293" s="80"/>
      <c r="BB44293" s="80"/>
    </row>
    <row r="44294" spans="9:54" x14ac:dyDescent="0.25">
      <c r="I44294" s="80"/>
      <c r="AX44294" s="80"/>
      <c r="AY44294" s="80"/>
      <c r="AZ44294" s="80"/>
      <c r="BA44294" s="80"/>
      <c r="BB44294" s="80"/>
    </row>
    <row r="44295" spans="9:54" x14ac:dyDescent="0.25">
      <c r="I44295" s="80"/>
      <c r="AX44295" s="80"/>
      <c r="AY44295" s="80"/>
      <c r="AZ44295" s="80"/>
      <c r="BA44295" s="80"/>
      <c r="BB44295" s="80"/>
    </row>
    <row r="44296" spans="9:54" x14ac:dyDescent="0.25">
      <c r="I44296" s="80"/>
      <c r="AX44296" s="80"/>
      <c r="AY44296" s="80"/>
      <c r="AZ44296" s="80"/>
      <c r="BA44296" s="80"/>
      <c r="BB44296" s="80"/>
    </row>
    <row r="44297" spans="9:54" x14ac:dyDescent="0.25">
      <c r="I44297" s="80"/>
      <c r="AX44297" s="80"/>
      <c r="AY44297" s="80"/>
      <c r="AZ44297" s="80"/>
      <c r="BA44297" s="80"/>
      <c r="BB44297" s="80"/>
    </row>
    <row r="44298" spans="9:54" x14ac:dyDescent="0.25">
      <c r="I44298" s="80"/>
      <c r="AX44298" s="80"/>
      <c r="AY44298" s="80"/>
      <c r="AZ44298" s="80"/>
      <c r="BA44298" s="80"/>
      <c r="BB44298" s="80"/>
    </row>
    <row r="44299" spans="9:54" x14ac:dyDescent="0.25">
      <c r="I44299" s="80"/>
      <c r="AX44299" s="80"/>
      <c r="AY44299" s="80"/>
      <c r="AZ44299" s="80"/>
      <c r="BA44299" s="80"/>
      <c r="BB44299" s="80"/>
    </row>
    <row r="44300" spans="9:54" x14ac:dyDescent="0.25">
      <c r="I44300" s="80"/>
      <c r="AX44300" s="80"/>
      <c r="AY44300" s="80"/>
      <c r="AZ44300" s="80"/>
      <c r="BA44300" s="80"/>
      <c r="BB44300" s="80"/>
    </row>
    <row r="44301" spans="9:54" x14ac:dyDescent="0.25">
      <c r="I44301" s="80"/>
      <c r="AX44301" s="80"/>
      <c r="AY44301" s="80"/>
      <c r="AZ44301" s="80"/>
      <c r="BA44301" s="80"/>
      <c r="BB44301" s="80"/>
    </row>
    <row r="44302" spans="9:54" x14ac:dyDescent="0.25">
      <c r="I44302" s="80"/>
      <c r="AX44302" s="80"/>
      <c r="AY44302" s="80"/>
      <c r="AZ44302" s="80"/>
      <c r="BA44302" s="80"/>
      <c r="BB44302" s="80"/>
    </row>
    <row r="44303" spans="9:54" x14ac:dyDescent="0.25">
      <c r="I44303" s="80"/>
      <c r="AX44303" s="80"/>
      <c r="AY44303" s="80"/>
      <c r="AZ44303" s="80"/>
      <c r="BA44303" s="80"/>
      <c r="BB44303" s="80"/>
    </row>
    <row r="44304" spans="9:54" x14ac:dyDescent="0.25">
      <c r="I44304" s="80"/>
      <c r="AX44304" s="80"/>
      <c r="AY44304" s="80"/>
      <c r="AZ44304" s="80"/>
      <c r="BA44304" s="80"/>
      <c r="BB44304" s="80"/>
    </row>
    <row r="44305" spans="9:54" x14ac:dyDescent="0.25">
      <c r="I44305" s="80"/>
      <c r="AX44305" s="80"/>
      <c r="AY44305" s="80"/>
      <c r="AZ44305" s="80"/>
      <c r="BA44305" s="80"/>
      <c r="BB44305" s="80"/>
    </row>
    <row r="44306" spans="9:54" x14ac:dyDescent="0.25">
      <c r="I44306" s="80"/>
      <c r="AX44306" s="80"/>
      <c r="AY44306" s="80"/>
      <c r="AZ44306" s="80"/>
      <c r="BA44306" s="80"/>
      <c r="BB44306" s="80"/>
    </row>
    <row r="44307" spans="9:54" x14ac:dyDescent="0.25">
      <c r="I44307" s="80"/>
      <c r="AX44307" s="80"/>
      <c r="AY44307" s="80"/>
      <c r="AZ44307" s="80"/>
      <c r="BA44307" s="80"/>
      <c r="BB44307" s="80"/>
    </row>
    <row r="44308" spans="9:54" x14ac:dyDescent="0.25">
      <c r="I44308" s="80"/>
      <c r="AX44308" s="80"/>
      <c r="AY44308" s="80"/>
      <c r="AZ44308" s="80"/>
      <c r="BA44308" s="80"/>
      <c r="BB44308" s="80"/>
    </row>
    <row r="44309" spans="9:54" x14ac:dyDescent="0.25">
      <c r="I44309" s="80"/>
      <c r="AX44309" s="80"/>
      <c r="AY44309" s="80"/>
      <c r="AZ44309" s="80"/>
      <c r="BA44309" s="80"/>
      <c r="BB44309" s="80"/>
    </row>
    <row r="44310" spans="9:54" x14ac:dyDescent="0.25">
      <c r="I44310" s="80"/>
      <c r="AX44310" s="80"/>
      <c r="AY44310" s="80"/>
      <c r="AZ44310" s="80"/>
      <c r="BA44310" s="80"/>
      <c r="BB44310" s="80"/>
    </row>
    <row r="44311" spans="9:54" x14ac:dyDescent="0.25">
      <c r="I44311" s="80"/>
      <c r="AX44311" s="80"/>
      <c r="AY44311" s="80"/>
      <c r="AZ44311" s="80"/>
      <c r="BA44311" s="80"/>
      <c r="BB44311" s="80"/>
    </row>
    <row r="44312" spans="9:54" x14ac:dyDescent="0.25">
      <c r="I44312" s="80"/>
      <c r="AX44312" s="80"/>
      <c r="AY44312" s="80"/>
      <c r="AZ44312" s="80"/>
      <c r="BA44312" s="80"/>
      <c r="BB44312" s="80"/>
    </row>
    <row r="44313" spans="9:54" x14ac:dyDescent="0.25">
      <c r="I44313" s="80"/>
      <c r="AX44313" s="80"/>
      <c r="AY44313" s="80"/>
      <c r="AZ44313" s="80"/>
      <c r="BA44313" s="80"/>
      <c r="BB44313" s="80"/>
    </row>
    <row r="44314" spans="9:54" x14ac:dyDescent="0.25">
      <c r="I44314" s="80"/>
      <c r="AX44314" s="80"/>
      <c r="AY44314" s="80"/>
      <c r="AZ44314" s="80"/>
      <c r="BA44314" s="80"/>
      <c r="BB44314" s="80"/>
    </row>
    <row r="44315" spans="9:54" x14ac:dyDescent="0.25">
      <c r="I44315" s="80"/>
      <c r="AX44315" s="80"/>
      <c r="AY44315" s="80"/>
      <c r="AZ44315" s="80"/>
      <c r="BA44315" s="80"/>
      <c r="BB44315" s="80"/>
    </row>
    <row r="44316" spans="9:54" x14ac:dyDescent="0.25">
      <c r="I44316" s="80"/>
      <c r="AX44316" s="80"/>
      <c r="AY44316" s="80"/>
      <c r="AZ44316" s="80"/>
      <c r="BA44316" s="80"/>
      <c r="BB44316" s="80"/>
    </row>
    <row r="44317" spans="9:54" x14ac:dyDescent="0.25">
      <c r="I44317" s="80"/>
      <c r="AX44317" s="80"/>
      <c r="AY44317" s="80"/>
      <c r="AZ44317" s="80"/>
      <c r="BA44317" s="80"/>
      <c r="BB44317" s="80"/>
    </row>
    <row r="44318" spans="9:54" x14ac:dyDescent="0.25">
      <c r="I44318" s="80"/>
      <c r="AX44318" s="80"/>
      <c r="AY44318" s="80"/>
      <c r="AZ44318" s="80"/>
      <c r="BA44318" s="80"/>
      <c r="BB44318" s="80"/>
    </row>
    <row r="44319" spans="9:54" x14ac:dyDescent="0.25">
      <c r="I44319" s="80"/>
      <c r="AX44319" s="80"/>
      <c r="AY44319" s="80"/>
      <c r="AZ44319" s="80"/>
      <c r="BA44319" s="80"/>
      <c r="BB44319" s="80"/>
    </row>
    <row r="44320" spans="9:54" x14ac:dyDescent="0.25">
      <c r="I44320" s="80"/>
      <c r="AX44320" s="80"/>
      <c r="AY44320" s="80"/>
      <c r="AZ44320" s="80"/>
      <c r="BA44320" s="80"/>
      <c r="BB44320" s="80"/>
    </row>
    <row r="44321" spans="9:54" x14ac:dyDescent="0.25">
      <c r="I44321" s="80"/>
      <c r="AX44321" s="80"/>
      <c r="AY44321" s="80"/>
      <c r="AZ44321" s="80"/>
      <c r="BA44321" s="80"/>
      <c r="BB44321" s="80"/>
    </row>
    <row r="44322" spans="9:54" x14ac:dyDescent="0.25">
      <c r="I44322" s="80"/>
      <c r="AX44322" s="80"/>
      <c r="AY44322" s="80"/>
      <c r="AZ44322" s="80"/>
      <c r="BA44322" s="80"/>
      <c r="BB44322" s="80"/>
    </row>
    <row r="44323" spans="9:54" x14ac:dyDescent="0.25">
      <c r="I44323" s="80"/>
      <c r="AX44323" s="80"/>
      <c r="AY44323" s="80"/>
      <c r="AZ44323" s="80"/>
      <c r="BA44323" s="80"/>
      <c r="BB44323" s="80"/>
    </row>
    <row r="44324" spans="9:54" x14ac:dyDescent="0.25">
      <c r="I44324" s="80"/>
      <c r="AX44324" s="80"/>
      <c r="AY44324" s="80"/>
      <c r="AZ44324" s="80"/>
      <c r="BA44324" s="80"/>
      <c r="BB44324" s="80"/>
    </row>
    <row r="44325" spans="9:54" x14ac:dyDescent="0.25">
      <c r="I44325" s="80"/>
      <c r="AX44325" s="80"/>
      <c r="AY44325" s="80"/>
      <c r="AZ44325" s="80"/>
      <c r="BA44325" s="80"/>
      <c r="BB44325" s="80"/>
    </row>
    <row r="44326" spans="9:54" x14ac:dyDescent="0.25">
      <c r="I44326" s="80"/>
      <c r="AX44326" s="80"/>
      <c r="AY44326" s="80"/>
      <c r="AZ44326" s="80"/>
      <c r="BA44326" s="80"/>
      <c r="BB44326" s="80"/>
    </row>
    <row r="44327" spans="9:54" x14ac:dyDescent="0.25">
      <c r="I44327" s="80"/>
      <c r="AX44327" s="80"/>
      <c r="AY44327" s="80"/>
      <c r="AZ44327" s="80"/>
      <c r="BA44327" s="80"/>
      <c r="BB44327" s="80"/>
    </row>
    <row r="44328" spans="9:54" x14ac:dyDescent="0.25">
      <c r="I44328" s="80"/>
      <c r="AX44328" s="80"/>
      <c r="AY44328" s="80"/>
      <c r="AZ44328" s="80"/>
      <c r="BA44328" s="80"/>
      <c r="BB44328" s="80"/>
    </row>
    <row r="44329" spans="9:54" x14ac:dyDescent="0.25">
      <c r="I44329" s="80"/>
      <c r="AX44329" s="80"/>
      <c r="AY44329" s="80"/>
      <c r="AZ44329" s="80"/>
      <c r="BA44329" s="80"/>
      <c r="BB44329" s="80"/>
    </row>
    <row r="44330" spans="9:54" x14ac:dyDescent="0.25">
      <c r="I44330" s="80"/>
      <c r="AX44330" s="80"/>
      <c r="AY44330" s="80"/>
      <c r="AZ44330" s="80"/>
      <c r="BA44330" s="80"/>
      <c r="BB44330" s="80"/>
    </row>
    <row r="44331" spans="9:54" x14ac:dyDescent="0.25">
      <c r="I44331" s="80"/>
      <c r="AX44331" s="80"/>
      <c r="AY44331" s="80"/>
      <c r="AZ44331" s="80"/>
      <c r="BA44331" s="80"/>
      <c r="BB44331" s="80"/>
    </row>
    <row r="44332" spans="9:54" x14ac:dyDescent="0.25">
      <c r="I44332" s="80"/>
      <c r="AX44332" s="80"/>
      <c r="AY44332" s="80"/>
      <c r="AZ44332" s="80"/>
      <c r="BA44332" s="80"/>
      <c r="BB44332" s="80"/>
    </row>
    <row r="44333" spans="9:54" x14ac:dyDescent="0.25">
      <c r="I44333" s="80"/>
      <c r="AX44333" s="80"/>
      <c r="AY44333" s="80"/>
      <c r="AZ44333" s="80"/>
      <c r="BA44333" s="80"/>
      <c r="BB44333" s="80"/>
    </row>
    <row r="44334" spans="9:54" x14ac:dyDescent="0.25">
      <c r="I44334" s="80"/>
      <c r="AX44334" s="80"/>
      <c r="AY44334" s="80"/>
      <c r="AZ44334" s="80"/>
      <c r="BA44334" s="80"/>
      <c r="BB44334" s="80"/>
    </row>
    <row r="44335" spans="9:54" x14ac:dyDescent="0.25">
      <c r="I44335" s="80"/>
      <c r="AX44335" s="80"/>
      <c r="AY44335" s="80"/>
      <c r="AZ44335" s="80"/>
      <c r="BA44335" s="80"/>
      <c r="BB44335" s="80"/>
    </row>
    <row r="44336" spans="9:54" x14ac:dyDescent="0.25">
      <c r="I44336" s="80"/>
      <c r="AX44336" s="80"/>
      <c r="AY44336" s="80"/>
      <c r="AZ44336" s="80"/>
      <c r="BA44336" s="80"/>
      <c r="BB44336" s="80"/>
    </row>
    <row r="44337" spans="9:54" x14ac:dyDescent="0.25">
      <c r="I44337" s="80"/>
      <c r="AX44337" s="80"/>
      <c r="AY44337" s="80"/>
      <c r="AZ44337" s="80"/>
      <c r="BA44337" s="80"/>
      <c r="BB44337" s="80"/>
    </row>
    <row r="44338" spans="9:54" x14ac:dyDescent="0.25">
      <c r="I44338" s="80"/>
      <c r="AX44338" s="80"/>
      <c r="AY44338" s="80"/>
      <c r="AZ44338" s="80"/>
      <c r="BA44338" s="80"/>
      <c r="BB44338" s="80"/>
    </row>
    <row r="44339" spans="9:54" x14ac:dyDescent="0.25">
      <c r="I44339" s="80"/>
      <c r="AX44339" s="80"/>
      <c r="AY44339" s="80"/>
      <c r="AZ44339" s="80"/>
      <c r="BA44339" s="80"/>
      <c r="BB44339" s="80"/>
    </row>
    <row r="44340" spans="9:54" x14ac:dyDescent="0.25">
      <c r="I44340" s="80"/>
      <c r="AX44340" s="80"/>
      <c r="AY44340" s="80"/>
      <c r="AZ44340" s="80"/>
      <c r="BA44340" s="80"/>
      <c r="BB44340" s="80"/>
    </row>
    <row r="44341" spans="9:54" x14ac:dyDescent="0.25">
      <c r="I44341" s="80"/>
      <c r="AX44341" s="80"/>
      <c r="AY44341" s="80"/>
      <c r="AZ44341" s="80"/>
      <c r="BA44341" s="80"/>
      <c r="BB44341" s="80"/>
    </row>
    <row r="44342" spans="9:54" x14ac:dyDescent="0.25">
      <c r="I44342" s="80"/>
      <c r="AX44342" s="80"/>
      <c r="AY44342" s="80"/>
      <c r="AZ44342" s="80"/>
      <c r="BA44342" s="80"/>
      <c r="BB44342" s="80"/>
    </row>
    <row r="44343" spans="9:54" x14ac:dyDescent="0.25">
      <c r="I44343" s="80"/>
      <c r="AX44343" s="80"/>
      <c r="AY44343" s="80"/>
      <c r="AZ44343" s="80"/>
      <c r="BA44343" s="80"/>
      <c r="BB44343" s="80"/>
    </row>
    <row r="44344" spans="9:54" x14ac:dyDescent="0.25">
      <c r="I44344" s="80"/>
      <c r="AX44344" s="80"/>
      <c r="AY44344" s="80"/>
      <c r="AZ44344" s="80"/>
      <c r="BA44344" s="80"/>
      <c r="BB44344" s="80"/>
    </row>
    <row r="44345" spans="9:54" x14ac:dyDescent="0.25">
      <c r="I44345" s="80"/>
      <c r="AX44345" s="80"/>
      <c r="AY44345" s="80"/>
      <c r="AZ44345" s="80"/>
      <c r="BA44345" s="80"/>
      <c r="BB44345" s="80"/>
    </row>
    <row r="44346" spans="9:54" x14ac:dyDescent="0.25">
      <c r="I44346" s="80"/>
      <c r="AX44346" s="80"/>
      <c r="AY44346" s="80"/>
      <c r="AZ44346" s="80"/>
      <c r="BA44346" s="80"/>
      <c r="BB44346" s="80"/>
    </row>
    <row r="44347" spans="9:54" x14ac:dyDescent="0.25">
      <c r="I44347" s="80"/>
      <c r="AX44347" s="80"/>
      <c r="AY44347" s="80"/>
      <c r="AZ44347" s="80"/>
      <c r="BA44347" s="80"/>
      <c r="BB44347" s="80"/>
    </row>
    <row r="44348" spans="9:54" x14ac:dyDescent="0.25">
      <c r="I44348" s="80"/>
      <c r="AX44348" s="80"/>
      <c r="AY44348" s="80"/>
      <c r="AZ44348" s="80"/>
      <c r="BA44348" s="80"/>
      <c r="BB44348" s="80"/>
    </row>
    <row r="44349" spans="9:54" x14ac:dyDescent="0.25">
      <c r="I44349" s="80"/>
      <c r="AX44349" s="80"/>
      <c r="AY44349" s="80"/>
      <c r="AZ44349" s="80"/>
      <c r="BA44349" s="80"/>
      <c r="BB44349" s="80"/>
    </row>
    <row r="44350" spans="9:54" x14ac:dyDescent="0.25">
      <c r="I44350" s="80"/>
      <c r="AX44350" s="80"/>
      <c r="AY44350" s="80"/>
      <c r="AZ44350" s="80"/>
      <c r="BA44350" s="80"/>
      <c r="BB44350" s="80"/>
    </row>
    <row r="44351" spans="9:54" x14ac:dyDescent="0.25">
      <c r="I44351" s="80"/>
      <c r="AX44351" s="80"/>
      <c r="AY44351" s="80"/>
      <c r="AZ44351" s="80"/>
      <c r="BA44351" s="80"/>
      <c r="BB44351" s="80"/>
    </row>
    <row r="44352" spans="9:54" x14ac:dyDescent="0.25">
      <c r="I44352" s="80"/>
      <c r="AX44352" s="80"/>
      <c r="AY44352" s="80"/>
      <c r="AZ44352" s="80"/>
      <c r="BA44352" s="80"/>
      <c r="BB44352" s="80"/>
    </row>
    <row r="44353" spans="9:54" x14ac:dyDescent="0.25">
      <c r="I44353" s="80"/>
      <c r="AX44353" s="80"/>
      <c r="AY44353" s="80"/>
      <c r="AZ44353" s="80"/>
      <c r="BA44353" s="80"/>
      <c r="BB44353" s="80"/>
    </row>
    <row r="44354" spans="9:54" x14ac:dyDescent="0.25">
      <c r="I44354" s="80"/>
      <c r="AX44354" s="80"/>
      <c r="AY44354" s="80"/>
      <c r="AZ44354" s="80"/>
      <c r="BA44354" s="80"/>
      <c r="BB44354" s="80"/>
    </row>
    <row r="44355" spans="9:54" x14ac:dyDescent="0.25">
      <c r="I44355" s="80"/>
      <c r="AX44355" s="80"/>
      <c r="AY44355" s="80"/>
      <c r="AZ44355" s="80"/>
      <c r="BA44355" s="80"/>
      <c r="BB44355" s="80"/>
    </row>
    <row r="44356" spans="9:54" x14ac:dyDescent="0.25">
      <c r="I44356" s="80"/>
      <c r="AX44356" s="80"/>
      <c r="AY44356" s="80"/>
      <c r="AZ44356" s="80"/>
      <c r="BA44356" s="80"/>
      <c r="BB44356" s="80"/>
    </row>
    <row r="44357" spans="9:54" x14ac:dyDescent="0.25">
      <c r="I44357" s="80"/>
      <c r="AX44357" s="80"/>
      <c r="AY44357" s="80"/>
      <c r="AZ44357" s="80"/>
      <c r="BA44357" s="80"/>
      <c r="BB44357" s="80"/>
    </row>
    <row r="44358" spans="9:54" x14ac:dyDescent="0.25">
      <c r="I44358" s="80"/>
      <c r="AX44358" s="80"/>
      <c r="AY44358" s="80"/>
      <c r="AZ44358" s="80"/>
      <c r="BA44358" s="80"/>
      <c r="BB44358" s="80"/>
    </row>
    <row r="44359" spans="9:54" x14ac:dyDescent="0.25">
      <c r="I44359" s="80"/>
      <c r="AX44359" s="80"/>
      <c r="AY44359" s="80"/>
      <c r="AZ44359" s="80"/>
      <c r="BA44359" s="80"/>
      <c r="BB44359" s="80"/>
    </row>
    <row r="44360" spans="9:54" x14ac:dyDescent="0.25">
      <c r="I44360" s="80"/>
      <c r="AX44360" s="80"/>
      <c r="AY44360" s="80"/>
      <c r="AZ44360" s="80"/>
      <c r="BA44360" s="80"/>
      <c r="BB44360" s="80"/>
    </row>
    <row r="44361" spans="9:54" x14ac:dyDescent="0.25">
      <c r="I44361" s="80"/>
      <c r="AX44361" s="80"/>
      <c r="AY44361" s="80"/>
      <c r="AZ44361" s="80"/>
      <c r="BA44361" s="80"/>
      <c r="BB44361" s="80"/>
    </row>
    <row r="44362" spans="9:54" x14ac:dyDescent="0.25">
      <c r="I44362" s="80"/>
      <c r="AX44362" s="80"/>
      <c r="AY44362" s="80"/>
      <c r="AZ44362" s="80"/>
      <c r="BA44362" s="80"/>
      <c r="BB44362" s="80"/>
    </row>
    <row r="44363" spans="9:54" x14ac:dyDescent="0.25">
      <c r="I44363" s="80"/>
      <c r="AX44363" s="80"/>
      <c r="AY44363" s="80"/>
      <c r="AZ44363" s="80"/>
      <c r="BA44363" s="80"/>
      <c r="BB44363" s="80"/>
    </row>
    <row r="44364" spans="9:54" x14ac:dyDescent="0.25">
      <c r="I44364" s="80"/>
      <c r="AX44364" s="80"/>
      <c r="AY44364" s="80"/>
      <c r="AZ44364" s="80"/>
      <c r="BA44364" s="80"/>
      <c r="BB44364" s="80"/>
    </row>
    <row r="44365" spans="9:54" x14ac:dyDescent="0.25">
      <c r="I44365" s="80"/>
      <c r="AX44365" s="80"/>
      <c r="AY44365" s="80"/>
      <c r="AZ44365" s="80"/>
      <c r="BA44365" s="80"/>
      <c r="BB44365" s="80"/>
    </row>
    <row r="44366" spans="9:54" x14ac:dyDescent="0.25">
      <c r="I44366" s="80"/>
      <c r="AX44366" s="80"/>
      <c r="AY44366" s="80"/>
      <c r="AZ44366" s="80"/>
      <c r="BA44366" s="80"/>
      <c r="BB44366" s="80"/>
    </row>
    <row r="44367" spans="9:54" x14ac:dyDescent="0.25">
      <c r="I44367" s="80"/>
      <c r="AX44367" s="80"/>
      <c r="AY44367" s="80"/>
      <c r="AZ44367" s="80"/>
      <c r="BA44367" s="80"/>
      <c r="BB44367" s="80"/>
    </row>
    <row r="44368" spans="9:54" x14ac:dyDescent="0.25">
      <c r="I44368" s="80"/>
      <c r="AX44368" s="80"/>
      <c r="AY44368" s="80"/>
      <c r="AZ44368" s="80"/>
      <c r="BA44368" s="80"/>
      <c r="BB44368" s="80"/>
    </row>
    <row r="44369" spans="9:54" x14ac:dyDescent="0.25">
      <c r="I44369" s="80"/>
      <c r="AX44369" s="80"/>
      <c r="AY44369" s="80"/>
      <c r="AZ44369" s="80"/>
      <c r="BA44369" s="80"/>
      <c r="BB44369" s="80"/>
    </row>
    <row r="44370" spans="9:54" x14ac:dyDescent="0.25">
      <c r="I44370" s="80"/>
      <c r="AX44370" s="80"/>
      <c r="AY44370" s="80"/>
      <c r="AZ44370" s="80"/>
      <c r="BA44370" s="80"/>
      <c r="BB44370" s="80"/>
    </row>
    <row r="44371" spans="9:54" x14ac:dyDescent="0.25">
      <c r="I44371" s="80"/>
      <c r="AX44371" s="80"/>
      <c r="AY44371" s="80"/>
      <c r="AZ44371" s="80"/>
      <c r="BA44371" s="80"/>
      <c r="BB44371" s="80"/>
    </row>
    <row r="44372" spans="9:54" x14ac:dyDescent="0.25">
      <c r="I44372" s="80"/>
      <c r="AX44372" s="80"/>
      <c r="AY44372" s="80"/>
      <c r="AZ44372" s="80"/>
      <c r="BA44372" s="80"/>
      <c r="BB44372" s="80"/>
    </row>
    <row r="44373" spans="9:54" x14ac:dyDescent="0.25">
      <c r="I44373" s="80"/>
      <c r="AX44373" s="80"/>
      <c r="AY44373" s="80"/>
      <c r="AZ44373" s="80"/>
      <c r="BA44373" s="80"/>
      <c r="BB44373" s="80"/>
    </row>
    <row r="44374" spans="9:54" x14ac:dyDescent="0.25">
      <c r="I44374" s="80"/>
      <c r="AX44374" s="80"/>
      <c r="AY44374" s="80"/>
      <c r="AZ44374" s="80"/>
      <c r="BA44374" s="80"/>
      <c r="BB44374" s="80"/>
    </row>
    <row r="44375" spans="9:54" x14ac:dyDescent="0.25">
      <c r="I44375" s="80"/>
      <c r="AX44375" s="80"/>
      <c r="AY44375" s="80"/>
      <c r="AZ44375" s="80"/>
      <c r="BA44375" s="80"/>
      <c r="BB44375" s="80"/>
    </row>
    <row r="44376" spans="9:54" x14ac:dyDescent="0.25">
      <c r="I44376" s="80"/>
      <c r="AX44376" s="80"/>
      <c r="AY44376" s="80"/>
      <c r="AZ44376" s="80"/>
      <c r="BA44376" s="80"/>
      <c r="BB44376" s="80"/>
    </row>
    <row r="44377" spans="9:54" x14ac:dyDescent="0.25">
      <c r="I44377" s="80"/>
      <c r="AX44377" s="80"/>
      <c r="AY44377" s="80"/>
      <c r="AZ44377" s="80"/>
      <c r="BA44377" s="80"/>
      <c r="BB44377" s="80"/>
    </row>
    <row r="44378" spans="9:54" x14ac:dyDescent="0.25">
      <c r="I44378" s="80"/>
      <c r="AX44378" s="80"/>
      <c r="AY44378" s="80"/>
      <c r="AZ44378" s="80"/>
      <c r="BA44378" s="80"/>
      <c r="BB44378" s="80"/>
    </row>
    <row r="44379" spans="9:54" x14ac:dyDescent="0.25">
      <c r="I44379" s="80"/>
      <c r="AX44379" s="80"/>
      <c r="AY44379" s="80"/>
      <c r="AZ44379" s="80"/>
      <c r="BA44379" s="80"/>
      <c r="BB44379" s="80"/>
    </row>
    <row r="44380" spans="9:54" x14ac:dyDescent="0.25">
      <c r="I44380" s="80"/>
      <c r="AX44380" s="80"/>
      <c r="AY44380" s="80"/>
      <c r="AZ44380" s="80"/>
      <c r="BA44380" s="80"/>
      <c r="BB44380" s="80"/>
    </row>
    <row r="44381" spans="9:54" x14ac:dyDescent="0.25">
      <c r="I44381" s="80"/>
      <c r="AX44381" s="80"/>
      <c r="AY44381" s="80"/>
      <c r="AZ44381" s="80"/>
      <c r="BA44381" s="80"/>
      <c r="BB44381" s="80"/>
    </row>
    <row r="44382" spans="9:54" x14ac:dyDescent="0.25">
      <c r="I44382" s="80"/>
      <c r="AX44382" s="80"/>
      <c r="AY44382" s="80"/>
      <c r="AZ44382" s="80"/>
      <c r="BA44382" s="80"/>
      <c r="BB44382" s="80"/>
    </row>
    <row r="44383" spans="9:54" x14ac:dyDescent="0.25">
      <c r="I44383" s="80"/>
      <c r="AX44383" s="80"/>
      <c r="AY44383" s="80"/>
      <c r="AZ44383" s="80"/>
      <c r="BA44383" s="80"/>
      <c r="BB44383" s="80"/>
    </row>
    <row r="44384" spans="9:54" x14ac:dyDescent="0.25">
      <c r="I44384" s="80"/>
      <c r="AX44384" s="80"/>
      <c r="AY44384" s="80"/>
      <c r="AZ44384" s="80"/>
      <c r="BA44384" s="80"/>
      <c r="BB44384" s="80"/>
    </row>
    <row r="44385" spans="9:54" x14ac:dyDescent="0.25">
      <c r="I44385" s="80"/>
      <c r="AX44385" s="80"/>
      <c r="AY44385" s="80"/>
      <c r="AZ44385" s="80"/>
      <c r="BA44385" s="80"/>
      <c r="BB44385" s="80"/>
    </row>
    <row r="44386" spans="9:54" x14ac:dyDescent="0.25">
      <c r="I44386" s="80"/>
      <c r="AX44386" s="80"/>
      <c r="AY44386" s="80"/>
      <c r="AZ44386" s="80"/>
      <c r="BA44386" s="80"/>
      <c r="BB44386" s="80"/>
    </row>
    <row r="44387" spans="9:54" x14ac:dyDescent="0.25">
      <c r="I44387" s="80"/>
      <c r="AX44387" s="80"/>
      <c r="AY44387" s="80"/>
      <c r="AZ44387" s="80"/>
      <c r="BA44387" s="80"/>
      <c r="BB44387" s="80"/>
    </row>
    <row r="44388" spans="9:54" x14ac:dyDescent="0.25">
      <c r="I44388" s="80"/>
      <c r="AX44388" s="80"/>
      <c r="AY44388" s="80"/>
      <c r="AZ44388" s="80"/>
      <c r="BA44388" s="80"/>
      <c r="BB44388" s="80"/>
    </row>
    <row r="44389" spans="9:54" x14ac:dyDescent="0.25">
      <c r="I44389" s="80"/>
      <c r="AX44389" s="80"/>
      <c r="AY44389" s="80"/>
      <c r="AZ44389" s="80"/>
      <c r="BA44389" s="80"/>
      <c r="BB44389" s="80"/>
    </row>
    <row r="44390" spans="9:54" x14ac:dyDescent="0.25">
      <c r="I44390" s="80"/>
      <c r="AX44390" s="80"/>
      <c r="AY44390" s="80"/>
      <c r="AZ44390" s="80"/>
      <c r="BA44390" s="80"/>
      <c r="BB44390" s="80"/>
    </row>
    <row r="44391" spans="9:54" x14ac:dyDescent="0.25">
      <c r="I44391" s="80"/>
      <c r="AX44391" s="80"/>
      <c r="AY44391" s="80"/>
      <c r="AZ44391" s="80"/>
      <c r="BA44391" s="80"/>
      <c r="BB44391" s="80"/>
    </row>
    <row r="44392" spans="9:54" x14ac:dyDescent="0.25">
      <c r="I44392" s="80"/>
      <c r="AX44392" s="80"/>
      <c r="AY44392" s="80"/>
      <c r="AZ44392" s="80"/>
      <c r="BA44392" s="80"/>
      <c r="BB44392" s="80"/>
    </row>
    <row r="44393" spans="9:54" x14ac:dyDescent="0.25">
      <c r="I44393" s="80"/>
      <c r="AX44393" s="80"/>
      <c r="AY44393" s="80"/>
      <c r="AZ44393" s="80"/>
      <c r="BA44393" s="80"/>
      <c r="BB44393" s="80"/>
    </row>
    <row r="44394" spans="9:54" x14ac:dyDescent="0.25">
      <c r="I44394" s="80"/>
      <c r="AX44394" s="80"/>
      <c r="AY44394" s="80"/>
      <c r="AZ44394" s="80"/>
      <c r="BA44394" s="80"/>
      <c r="BB44394" s="80"/>
    </row>
    <row r="44395" spans="9:54" x14ac:dyDescent="0.25">
      <c r="I44395" s="80"/>
      <c r="AX44395" s="80"/>
      <c r="AY44395" s="80"/>
      <c r="AZ44395" s="80"/>
      <c r="BA44395" s="80"/>
      <c r="BB44395" s="80"/>
    </row>
    <row r="44396" spans="9:54" x14ac:dyDescent="0.25">
      <c r="I44396" s="80"/>
      <c r="AX44396" s="80"/>
      <c r="AY44396" s="80"/>
      <c r="AZ44396" s="80"/>
      <c r="BA44396" s="80"/>
      <c r="BB44396" s="80"/>
    </row>
    <row r="44397" spans="9:54" x14ac:dyDescent="0.25">
      <c r="I44397" s="80"/>
      <c r="AX44397" s="80"/>
      <c r="AY44397" s="80"/>
      <c r="AZ44397" s="80"/>
      <c r="BA44397" s="80"/>
      <c r="BB44397" s="80"/>
    </row>
    <row r="44398" spans="9:54" x14ac:dyDescent="0.25">
      <c r="I44398" s="80"/>
      <c r="AX44398" s="80"/>
      <c r="AY44398" s="80"/>
      <c r="AZ44398" s="80"/>
      <c r="BA44398" s="80"/>
      <c r="BB44398" s="80"/>
    </row>
    <row r="44399" spans="9:54" x14ac:dyDescent="0.25">
      <c r="I44399" s="80"/>
      <c r="AX44399" s="80"/>
      <c r="AY44399" s="80"/>
      <c r="AZ44399" s="80"/>
      <c r="BA44399" s="80"/>
      <c r="BB44399" s="80"/>
    </row>
    <row r="44400" spans="9:54" x14ac:dyDescent="0.25">
      <c r="I44400" s="80"/>
      <c r="AX44400" s="80"/>
      <c r="AY44400" s="80"/>
      <c r="AZ44400" s="80"/>
      <c r="BA44400" s="80"/>
      <c r="BB44400" s="80"/>
    </row>
    <row r="44401" spans="9:54" x14ac:dyDescent="0.25">
      <c r="I44401" s="80"/>
      <c r="AX44401" s="80"/>
      <c r="AY44401" s="80"/>
      <c r="AZ44401" s="80"/>
      <c r="BA44401" s="80"/>
      <c r="BB44401" s="80"/>
    </row>
    <row r="44402" spans="9:54" x14ac:dyDescent="0.25">
      <c r="I44402" s="80"/>
      <c r="AX44402" s="80"/>
      <c r="AY44402" s="80"/>
      <c r="AZ44402" s="80"/>
      <c r="BA44402" s="80"/>
      <c r="BB44402" s="80"/>
    </row>
    <row r="44403" spans="9:54" x14ac:dyDescent="0.25">
      <c r="I44403" s="80"/>
      <c r="AX44403" s="80"/>
      <c r="AY44403" s="80"/>
      <c r="AZ44403" s="80"/>
      <c r="BA44403" s="80"/>
      <c r="BB44403" s="80"/>
    </row>
    <row r="44404" spans="9:54" x14ac:dyDescent="0.25">
      <c r="I44404" s="80"/>
      <c r="AX44404" s="80"/>
      <c r="AY44404" s="80"/>
      <c r="AZ44404" s="80"/>
      <c r="BA44404" s="80"/>
      <c r="BB44404" s="80"/>
    </row>
    <row r="44405" spans="9:54" x14ac:dyDescent="0.25">
      <c r="I44405" s="80"/>
      <c r="AX44405" s="80"/>
      <c r="AY44405" s="80"/>
      <c r="AZ44405" s="80"/>
      <c r="BA44405" s="80"/>
      <c r="BB44405" s="80"/>
    </row>
    <row r="44406" spans="9:54" x14ac:dyDescent="0.25">
      <c r="I44406" s="80"/>
      <c r="AX44406" s="80"/>
      <c r="AY44406" s="80"/>
      <c r="AZ44406" s="80"/>
      <c r="BA44406" s="80"/>
      <c r="BB44406" s="80"/>
    </row>
    <row r="44407" spans="9:54" x14ac:dyDescent="0.25">
      <c r="I44407" s="80"/>
      <c r="AX44407" s="80"/>
      <c r="AY44407" s="80"/>
      <c r="AZ44407" s="80"/>
      <c r="BA44407" s="80"/>
      <c r="BB44407" s="80"/>
    </row>
    <row r="44408" spans="9:54" x14ac:dyDescent="0.25">
      <c r="I44408" s="80"/>
      <c r="AX44408" s="80"/>
      <c r="AY44408" s="80"/>
      <c r="AZ44408" s="80"/>
      <c r="BA44408" s="80"/>
      <c r="BB44408" s="80"/>
    </row>
    <row r="44409" spans="9:54" x14ac:dyDescent="0.25">
      <c r="I44409" s="80"/>
      <c r="AX44409" s="80"/>
      <c r="AY44409" s="80"/>
      <c r="AZ44409" s="80"/>
      <c r="BA44409" s="80"/>
      <c r="BB44409" s="80"/>
    </row>
    <row r="44410" spans="9:54" x14ac:dyDescent="0.25">
      <c r="I44410" s="80"/>
      <c r="AX44410" s="80"/>
      <c r="AY44410" s="80"/>
      <c r="AZ44410" s="80"/>
      <c r="BA44410" s="80"/>
      <c r="BB44410" s="80"/>
    </row>
    <row r="44411" spans="9:54" x14ac:dyDescent="0.25">
      <c r="I44411" s="80"/>
      <c r="AX44411" s="80"/>
      <c r="AY44411" s="80"/>
      <c r="AZ44411" s="80"/>
      <c r="BA44411" s="80"/>
      <c r="BB44411" s="80"/>
    </row>
    <row r="44412" spans="9:54" x14ac:dyDescent="0.25">
      <c r="I44412" s="80"/>
      <c r="AX44412" s="80"/>
      <c r="AY44412" s="80"/>
      <c r="AZ44412" s="80"/>
      <c r="BA44412" s="80"/>
      <c r="BB44412" s="80"/>
    </row>
    <row r="44413" spans="9:54" x14ac:dyDescent="0.25">
      <c r="I44413" s="80"/>
      <c r="AX44413" s="80"/>
      <c r="AY44413" s="80"/>
      <c r="AZ44413" s="80"/>
      <c r="BA44413" s="80"/>
      <c r="BB44413" s="80"/>
    </row>
    <row r="44414" spans="9:54" x14ac:dyDescent="0.25">
      <c r="I44414" s="80"/>
      <c r="AX44414" s="80"/>
      <c r="AY44414" s="80"/>
      <c r="AZ44414" s="80"/>
      <c r="BA44414" s="80"/>
      <c r="BB44414" s="80"/>
    </row>
    <row r="44415" spans="9:54" x14ac:dyDescent="0.25">
      <c r="I44415" s="80"/>
      <c r="AX44415" s="80"/>
      <c r="AY44415" s="80"/>
      <c r="AZ44415" s="80"/>
      <c r="BA44415" s="80"/>
      <c r="BB44415" s="80"/>
    </row>
    <row r="44416" spans="9:54" x14ac:dyDescent="0.25">
      <c r="I44416" s="80"/>
      <c r="AX44416" s="80"/>
      <c r="AY44416" s="80"/>
      <c r="AZ44416" s="80"/>
      <c r="BA44416" s="80"/>
      <c r="BB44416" s="80"/>
    </row>
    <row r="44417" spans="9:54" x14ac:dyDescent="0.25">
      <c r="I44417" s="80"/>
      <c r="AX44417" s="80"/>
      <c r="AY44417" s="80"/>
      <c r="AZ44417" s="80"/>
      <c r="BA44417" s="80"/>
      <c r="BB44417" s="80"/>
    </row>
    <row r="44418" spans="9:54" x14ac:dyDescent="0.25">
      <c r="I44418" s="80"/>
      <c r="AX44418" s="80"/>
      <c r="AY44418" s="80"/>
      <c r="AZ44418" s="80"/>
      <c r="BA44418" s="80"/>
      <c r="BB44418" s="80"/>
    </row>
    <row r="44419" spans="9:54" x14ac:dyDescent="0.25">
      <c r="I44419" s="80"/>
      <c r="AX44419" s="80"/>
      <c r="AY44419" s="80"/>
      <c r="AZ44419" s="80"/>
      <c r="BA44419" s="80"/>
      <c r="BB44419" s="80"/>
    </row>
    <row r="44420" spans="9:54" x14ac:dyDescent="0.25">
      <c r="I44420" s="80"/>
      <c r="AX44420" s="80"/>
      <c r="AY44420" s="80"/>
      <c r="AZ44420" s="80"/>
      <c r="BA44420" s="80"/>
      <c r="BB44420" s="80"/>
    </row>
    <row r="44421" spans="9:54" x14ac:dyDescent="0.25">
      <c r="I44421" s="80"/>
      <c r="AX44421" s="80"/>
      <c r="AY44421" s="80"/>
      <c r="AZ44421" s="80"/>
      <c r="BA44421" s="80"/>
      <c r="BB44421" s="80"/>
    </row>
    <row r="44422" spans="9:54" x14ac:dyDescent="0.25">
      <c r="I44422" s="80"/>
      <c r="AX44422" s="80"/>
      <c r="AY44422" s="80"/>
      <c r="AZ44422" s="80"/>
      <c r="BA44422" s="80"/>
      <c r="BB44422" s="80"/>
    </row>
    <row r="44423" spans="9:54" x14ac:dyDescent="0.25">
      <c r="I44423" s="80"/>
      <c r="AX44423" s="80"/>
      <c r="AY44423" s="80"/>
      <c r="AZ44423" s="80"/>
      <c r="BA44423" s="80"/>
      <c r="BB44423" s="80"/>
    </row>
    <row r="44424" spans="9:54" x14ac:dyDescent="0.25">
      <c r="I44424" s="80"/>
      <c r="AX44424" s="80"/>
      <c r="AY44424" s="80"/>
      <c r="AZ44424" s="80"/>
      <c r="BA44424" s="80"/>
      <c r="BB44424" s="80"/>
    </row>
    <row r="44425" spans="9:54" x14ac:dyDescent="0.25">
      <c r="I44425" s="80"/>
      <c r="AX44425" s="80"/>
      <c r="AY44425" s="80"/>
      <c r="AZ44425" s="80"/>
      <c r="BA44425" s="80"/>
      <c r="BB44425" s="80"/>
    </row>
    <row r="44426" spans="9:54" x14ac:dyDescent="0.25">
      <c r="I44426" s="80"/>
      <c r="AX44426" s="80"/>
      <c r="AY44426" s="80"/>
      <c r="AZ44426" s="80"/>
      <c r="BA44426" s="80"/>
      <c r="BB44426" s="80"/>
    </row>
    <row r="44427" spans="9:54" x14ac:dyDescent="0.25">
      <c r="I44427" s="80"/>
      <c r="AX44427" s="80"/>
      <c r="AY44427" s="80"/>
      <c r="AZ44427" s="80"/>
      <c r="BA44427" s="80"/>
      <c r="BB44427" s="80"/>
    </row>
    <row r="44428" spans="9:54" x14ac:dyDescent="0.25">
      <c r="I44428" s="80"/>
      <c r="AX44428" s="80"/>
      <c r="AY44428" s="80"/>
      <c r="AZ44428" s="80"/>
      <c r="BA44428" s="80"/>
      <c r="BB44428" s="80"/>
    </row>
    <row r="44429" spans="9:54" x14ac:dyDescent="0.25">
      <c r="I44429" s="80"/>
      <c r="AX44429" s="80"/>
      <c r="AY44429" s="80"/>
      <c r="AZ44429" s="80"/>
      <c r="BA44429" s="80"/>
      <c r="BB44429" s="80"/>
    </row>
    <row r="44430" spans="9:54" x14ac:dyDescent="0.25">
      <c r="I44430" s="80"/>
      <c r="AX44430" s="80"/>
      <c r="AY44430" s="80"/>
      <c r="AZ44430" s="80"/>
      <c r="BA44430" s="80"/>
      <c r="BB44430" s="80"/>
    </row>
    <row r="44431" spans="9:54" x14ac:dyDescent="0.25">
      <c r="I44431" s="80"/>
      <c r="AX44431" s="80"/>
      <c r="AY44431" s="80"/>
      <c r="AZ44431" s="80"/>
      <c r="BA44431" s="80"/>
      <c r="BB44431" s="80"/>
    </row>
    <row r="44432" spans="9:54" x14ac:dyDescent="0.25">
      <c r="I44432" s="80"/>
      <c r="AX44432" s="80"/>
      <c r="AY44432" s="80"/>
      <c r="AZ44432" s="80"/>
      <c r="BA44432" s="80"/>
      <c r="BB44432" s="80"/>
    </row>
    <row r="44433" spans="9:54" x14ac:dyDescent="0.25">
      <c r="I44433" s="80"/>
      <c r="AX44433" s="80"/>
      <c r="AY44433" s="80"/>
      <c r="AZ44433" s="80"/>
      <c r="BA44433" s="80"/>
      <c r="BB44433" s="80"/>
    </row>
    <row r="44434" spans="9:54" x14ac:dyDescent="0.25">
      <c r="I44434" s="80"/>
      <c r="AX44434" s="80"/>
      <c r="AY44434" s="80"/>
      <c r="AZ44434" s="80"/>
      <c r="BA44434" s="80"/>
      <c r="BB44434" s="80"/>
    </row>
    <row r="44435" spans="9:54" x14ac:dyDescent="0.25">
      <c r="I44435" s="80"/>
      <c r="AX44435" s="80"/>
      <c r="AY44435" s="80"/>
      <c r="AZ44435" s="80"/>
      <c r="BA44435" s="80"/>
      <c r="BB44435" s="80"/>
    </row>
    <row r="44436" spans="9:54" x14ac:dyDescent="0.25">
      <c r="I44436" s="80"/>
      <c r="AX44436" s="80"/>
      <c r="AY44436" s="80"/>
      <c r="AZ44436" s="80"/>
      <c r="BA44436" s="80"/>
      <c r="BB44436" s="80"/>
    </row>
    <row r="44437" spans="9:54" x14ac:dyDescent="0.25">
      <c r="I44437" s="80"/>
      <c r="AX44437" s="80"/>
      <c r="AY44437" s="80"/>
      <c r="AZ44437" s="80"/>
      <c r="BA44437" s="80"/>
      <c r="BB44437" s="80"/>
    </row>
    <row r="44438" spans="9:54" x14ac:dyDescent="0.25">
      <c r="I44438" s="80"/>
      <c r="AX44438" s="80"/>
      <c r="AY44438" s="80"/>
      <c r="AZ44438" s="80"/>
      <c r="BA44438" s="80"/>
      <c r="BB44438" s="80"/>
    </row>
    <row r="44439" spans="9:54" x14ac:dyDescent="0.25">
      <c r="I44439" s="80"/>
      <c r="AX44439" s="80"/>
      <c r="AY44439" s="80"/>
      <c r="AZ44439" s="80"/>
      <c r="BA44439" s="80"/>
      <c r="BB44439" s="80"/>
    </row>
    <row r="44440" spans="9:54" x14ac:dyDescent="0.25">
      <c r="I44440" s="80"/>
      <c r="AX44440" s="80"/>
      <c r="AY44440" s="80"/>
      <c r="AZ44440" s="80"/>
      <c r="BA44440" s="80"/>
      <c r="BB44440" s="80"/>
    </row>
    <row r="44441" spans="9:54" x14ac:dyDescent="0.25">
      <c r="I44441" s="80"/>
      <c r="AX44441" s="80"/>
      <c r="AY44441" s="80"/>
      <c r="AZ44441" s="80"/>
      <c r="BA44441" s="80"/>
      <c r="BB44441" s="80"/>
    </row>
    <row r="44442" spans="9:54" x14ac:dyDescent="0.25">
      <c r="I44442" s="80"/>
      <c r="AX44442" s="80"/>
      <c r="AY44442" s="80"/>
      <c r="AZ44442" s="80"/>
      <c r="BA44442" s="80"/>
      <c r="BB44442" s="80"/>
    </row>
    <row r="44443" spans="9:54" x14ac:dyDescent="0.25">
      <c r="I44443" s="80"/>
      <c r="AX44443" s="80"/>
      <c r="AY44443" s="80"/>
      <c r="AZ44443" s="80"/>
      <c r="BA44443" s="80"/>
      <c r="BB44443" s="80"/>
    </row>
    <row r="44444" spans="9:54" x14ac:dyDescent="0.25">
      <c r="I44444" s="80"/>
      <c r="AX44444" s="80"/>
      <c r="AY44444" s="80"/>
      <c r="AZ44444" s="80"/>
      <c r="BA44444" s="80"/>
      <c r="BB44444" s="80"/>
    </row>
    <row r="44445" spans="9:54" x14ac:dyDescent="0.25">
      <c r="I44445" s="80"/>
      <c r="AX44445" s="80"/>
      <c r="AY44445" s="80"/>
      <c r="AZ44445" s="80"/>
      <c r="BA44445" s="80"/>
      <c r="BB44445" s="80"/>
    </row>
    <row r="44446" spans="9:54" x14ac:dyDescent="0.25">
      <c r="I44446" s="80"/>
      <c r="AX44446" s="80"/>
      <c r="AY44446" s="80"/>
      <c r="AZ44446" s="80"/>
      <c r="BA44446" s="80"/>
      <c r="BB44446" s="80"/>
    </row>
    <row r="44447" spans="9:54" x14ac:dyDescent="0.25">
      <c r="I44447" s="80"/>
      <c r="AX44447" s="80"/>
      <c r="AY44447" s="80"/>
      <c r="AZ44447" s="80"/>
      <c r="BA44447" s="80"/>
      <c r="BB44447" s="80"/>
    </row>
    <row r="44448" spans="9:54" x14ac:dyDescent="0.25">
      <c r="I44448" s="80"/>
      <c r="AX44448" s="80"/>
      <c r="AY44448" s="80"/>
      <c r="AZ44448" s="80"/>
      <c r="BA44448" s="80"/>
      <c r="BB44448" s="80"/>
    </row>
    <row r="44449" spans="9:54" x14ac:dyDescent="0.25">
      <c r="I44449" s="80"/>
      <c r="AX44449" s="80"/>
      <c r="AY44449" s="80"/>
      <c r="AZ44449" s="80"/>
      <c r="BA44449" s="80"/>
      <c r="BB44449" s="80"/>
    </row>
    <row r="44450" spans="9:54" x14ac:dyDescent="0.25">
      <c r="I44450" s="80"/>
      <c r="AX44450" s="80"/>
      <c r="AY44450" s="80"/>
      <c r="AZ44450" s="80"/>
      <c r="BA44450" s="80"/>
      <c r="BB44450" s="80"/>
    </row>
    <row r="44451" spans="9:54" x14ac:dyDescent="0.25">
      <c r="I44451" s="80"/>
      <c r="AX44451" s="80"/>
      <c r="AY44451" s="80"/>
      <c r="AZ44451" s="80"/>
      <c r="BA44451" s="80"/>
      <c r="BB44451" s="80"/>
    </row>
    <row r="44452" spans="9:54" x14ac:dyDescent="0.25">
      <c r="I44452" s="80"/>
      <c r="AX44452" s="80"/>
      <c r="AY44452" s="80"/>
      <c r="AZ44452" s="80"/>
      <c r="BA44452" s="80"/>
      <c r="BB44452" s="80"/>
    </row>
    <row r="44453" spans="9:54" x14ac:dyDescent="0.25">
      <c r="I44453" s="80"/>
      <c r="AX44453" s="80"/>
      <c r="AY44453" s="80"/>
      <c r="AZ44453" s="80"/>
      <c r="BA44453" s="80"/>
      <c r="BB44453" s="80"/>
    </row>
    <row r="44454" spans="9:54" x14ac:dyDescent="0.25">
      <c r="I44454" s="80"/>
      <c r="AX44454" s="80"/>
      <c r="AY44454" s="80"/>
      <c r="AZ44454" s="80"/>
      <c r="BA44454" s="80"/>
      <c r="BB44454" s="80"/>
    </row>
    <row r="44455" spans="9:54" x14ac:dyDescent="0.25">
      <c r="I44455" s="80"/>
      <c r="AX44455" s="80"/>
      <c r="AY44455" s="80"/>
      <c r="AZ44455" s="80"/>
      <c r="BA44455" s="80"/>
      <c r="BB44455" s="80"/>
    </row>
    <row r="44456" spans="9:54" x14ac:dyDescent="0.25">
      <c r="I44456" s="80"/>
      <c r="AX44456" s="80"/>
      <c r="AY44456" s="80"/>
      <c r="AZ44456" s="80"/>
      <c r="BA44456" s="80"/>
      <c r="BB44456" s="80"/>
    </row>
    <row r="44457" spans="9:54" x14ac:dyDescent="0.25">
      <c r="I44457" s="80"/>
      <c r="AX44457" s="80"/>
      <c r="AY44457" s="80"/>
      <c r="AZ44457" s="80"/>
      <c r="BA44457" s="80"/>
      <c r="BB44457" s="80"/>
    </row>
    <row r="44458" spans="9:54" x14ac:dyDescent="0.25">
      <c r="I44458" s="80"/>
      <c r="AX44458" s="80"/>
      <c r="AY44458" s="80"/>
      <c r="AZ44458" s="80"/>
      <c r="BA44458" s="80"/>
      <c r="BB44458" s="80"/>
    </row>
    <row r="44459" spans="9:54" x14ac:dyDescent="0.25">
      <c r="I44459" s="80"/>
      <c r="AX44459" s="80"/>
      <c r="AY44459" s="80"/>
      <c r="AZ44459" s="80"/>
      <c r="BA44459" s="80"/>
      <c r="BB44459" s="80"/>
    </row>
    <row r="44460" spans="9:54" x14ac:dyDescent="0.25">
      <c r="I44460" s="80"/>
      <c r="AX44460" s="80"/>
      <c r="AY44460" s="80"/>
      <c r="AZ44460" s="80"/>
      <c r="BA44460" s="80"/>
      <c r="BB44460" s="80"/>
    </row>
    <row r="44461" spans="9:54" x14ac:dyDescent="0.25">
      <c r="I44461" s="80"/>
      <c r="AX44461" s="80"/>
      <c r="AY44461" s="80"/>
      <c r="AZ44461" s="80"/>
      <c r="BA44461" s="80"/>
      <c r="BB44461" s="80"/>
    </row>
    <row r="44462" spans="9:54" x14ac:dyDescent="0.25">
      <c r="I44462" s="80"/>
      <c r="AX44462" s="80"/>
      <c r="AY44462" s="80"/>
      <c r="AZ44462" s="80"/>
      <c r="BA44462" s="80"/>
      <c r="BB44462" s="80"/>
    </row>
    <row r="44463" spans="9:54" x14ac:dyDescent="0.25">
      <c r="I44463" s="80"/>
      <c r="AX44463" s="80"/>
      <c r="AY44463" s="80"/>
      <c r="AZ44463" s="80"/>
      <c r="BA44463" s="80"/>
      <c r="BB44463" s="80"/>
    </row>
    <row r="44464" spans="9:54" x14ac:dyDescent="0.25">
      <c r="I44464" s="80"/>
      <c r="AX44464" s="80"/>
      <c r="AY44464" s="80"/>
      <c r="AZ44464" s="80"/>
      <c r="BA44464" s="80"/>
      <c r="BB44464" s="80"/>
    </row>
    <row r="44465" spans="9:54" x14ac:dyDescent="0.25">
      <c r="I44465" s="80"/>
      <c r="AX44465" s="80"/>
      <c r="AY44465" s="80"/>
      <c r="AZ44465" s="80"/>
      <c r="BA44465" s="80"/>
      <c r="BB44465" s="80"/>
    </row>
    <row r="44466" spans="9:54" x14ac:dyDescent="0.25">
      <c r="I44466" s="80"/>
      <c r="AX44466" s="80"/>
      <c r="AY44466" s="80"/>
      <c r="AZ44466" s="80"/>
      <c r="BA44466" s="80"/>
      <c r="BB44466" s="80"/>
    </row>
    <row r="44467" spans="9:54" x14ac:dyDescent="0.25">
      <c r="I44467" s="80"/>
      <c r="AX44467" s="80"/>
      <c r="AY44467" s="80"/>
      <c r="AZ44467" s="80"/>
      <c r="BA44467" s="80"/>
      <c r="BB44467" s="80"/>
    </row>
    <row r="44468" spans="9:54" x14ac:dyDescent="0.25">
      <c r="I44468" s="80"/>
      <c r="AX44468" s="80"/>
      <c r="AY44468" s="80"/>
      <c r="AZ44468" s="80"/>
      <c r="BA44468" s="80"/>
      <c r="BB44468" s="80"/>
    </row>
    <row r="44469" spans="9:54" x14ac:dyDescent="0.25">
      <c r="I44469" s="80"/>
      <c r="AX44469" s="80"/>
      <c r="AY44469" s="80"/>
      <c r="AZ44469" s="80"/>
      <c r="BA44469" s="80"/>
      <c r="BB44469" s="80"/>
    </row>
    <row r="44470" spans="9:54" x14ac:dyDescent="0.25">
      <c r="I44470" s="80"/>
      <c r="AX44470" s="80"/>
      <c r="AY44470" s="80"/>
      <c r="AZ44470" s="80"/>
      <c r="BA44470" s="80"/>
      <c r="BB44470" s="80"/>
    </row>
    <row r="44471" spans="9:54" x14ac:dyDescent="0.25">
      <c r="I44471" s="80"/>
      <c r="AX44471" s="80"/>
      <c r="AY44471" s="80"/>
      <c r="AZ44471" s="80"/>
      <c r="BA44471" s="80"/>
      <c r="BB44471" s="80"/>
    </row>
    <row r="44472" spans="9:54" x14ac:dyDescent="0.25">
      <c r="I44472" s="80"/>
      <c r="AX44472" s="80"/>
      <c r="AY44472" s="80"/>
      <c r="AZ44472" s="80"/>
      <c r="BA44472" s="80"/>
      <c r="BB44472" s="80"/>
    </row>
    <row r="44473" spans="9:54" x14ac:dyDescent="0.25">
      <c r="I44473" s="80"/>
      <c r="AX44473" s="80"/>
      <c r="AY44473" s="80"/>
      <c r="AZ44473" s="80"/>
      <c r="BA44473" s="80"/>
      <c r="BB44473" s="80"/>
    </row>
    <row r="44474" spans="9:54" x14ac:dyDescent="0.25">
      <c r="I44474" s="80"/>
      <c r="AX44474" s="80"/>
      <c r="AY44474" s="80"/>
      <c r="AZ44474" s="80"/>
      <c r="BA44474" s="80"/>
      <c r="BB44474" s="80"/>
    </row>
    <row r="44475" spans="9:54" x14ac:dyDescent="0.25">
      <c r="I44475" s="80"/>
      <c r="AX44475" s="80"/>
      <c r="AY44475" s="80"/>
      <c r="AZ44475" s="80"/>
      <c r="BA44475" s="80"/>
      <c r="BB44475" s="80"/>
    </row>
    <row r="44476" spans="9:54" x14ac:dyDescent="0.25">
      <c r="I44476" s="80"/>
      <c r="AX44476" s="80"/>
      <c r="AY44476" s="80"/>
      <c r="AZ44476" s="80"/>
      <c r="BA44476" s="80"/>
      <c r="BB44476" s="80"/>
    </row>
    <row r="44477" spans="9:54" x14ac:dyDescent="0.25">
      <c r="I44477" s="80"/>
      <c r="AX44477" s="80"/>
      <c r="AY44477" s="80"/>
      <c r="AZ44477" s="80"/>
      <c r="BA44477" s="80"/>
      <c r="BB44477" s="80"/>
    </row>
    <row r="44478" spans="9:54" x14ac:dyDescent="0.25">
      <c r="I44478" s="80"/>
      <c r="AX44478" s="80"/>
      <c r="AY44478" s="80"/>
      <c r="AZ44478" s="80"/>
      <c r="BA44478" s="80"/>
      <c r="BB44478" s="80"/>
    </row>
    <row r="44479" spans="9:54" x14ac:dyDescent="0.25">
      <c r="I44479" s="80"/>
      <c r="AX44479" s="80"/>
      <c r="AY44479" s="80"/>
      <c r="AZ44479" s="80"/>
      <c r="BA44479" s="80"/>
      <c r="BB44479" s="80"/>
    </row>
    <row r="44480" spans="9:54" x14ac:dyDescent="0.25">
      <c r="I44480" s="80"/>
      <c r="AX44480" s="80"/>
      <c r="AY44480" s="80"/>
      <c r="AZ44480" s="80"/>
      <c r="BA44480" s="80"/>
      <c r="BB44480" s="80"/>
    </row>
    <row r="44481" spans="9:54" x14ac:dyDescent="0.25">
      <c r="I44481" s="80"/>
      <c r="AX44481" s="80"/>
      <c r="AY44481" s="80"/>
      <c r="AZ44481" s="80"/>
      <c r="BA44481" s="80"/>
      <c r="BB44481" s="80"/>
    </row>
    <row r="44482" spans="9:54" x14ac:dyDescent="0.25">
      <c r="I44482" s="80"/>
      <c r="AX44482" s="80"/>
      <c r="AY44482" s="80"/>
      <c r="AZ44482" s="80"/>
      <c r="BA44482" s="80"/>
      <c r="BB44482" s="80"/>
    </row>
    <row r="44483" spans="9:54" x14ac:dyDescent="0.25">
      <c r="I44483" s="80"/>
      <c r="AX44483" s="80"/>
      <c r="AY44483" s="80"/>
      <c r="AZ44483" s="80"/>
      <c r="BA44483" s="80"/>
      <c r="BB44483" s="80"/>
    </row>
    <row r="44484" spans="9:54" x14ac:dyDescent="0.25">
      <c r="I44484" s="80"/>
      <c r="AX44484" s="80"/>
      <c r="AY44484" s="80"/>
      <c r="AZ44484" s="80"/>
      <c r="BA44484" s="80"/>
      <c r="BB44484" s="80"/>
    </row>
    <row r="44485" spans="9:54" x14ac:dyDescent="0.25">
      <c r="I44485" s="80"/>
      <c r="AX44485" s="80"/>
      <c r="AY44485" s="80"/>
      <c r="AZ44485" s="80"/>
      <c r="BA44485" s="80"/>
      <c r="BB44485" s="80"/>
    </row>
    <row r="44486" spans="9:54" x14ac:dyDescent="0.25">
      <c r="I44486" s="80"/>
      <c r="AX44486" s="80"/>
      <c r="AY44486" s="80"/>
      <c r="AZ44486" s="80"/>
      <c r="BA44486" s="80"/>
      <c r="BB44486" s="80"/>
    </row>
    <row r="44487" spans="9:54" x14ac:dyDescent="0.25">
      <c r="I44487" s="80"/>
      <c r="AX44487" s="80"/>
      <c r="AY44487" s="80"/>
      <c r="AZ44487" s="80"/>
      <c r="BA44487" s="80"/>
      <c r="BB44487" s="80"/>
    </row>
    <row r="44488" spans="9:54" x14ac:dyDescent="0.25">
      <c r="I44488" s="80"/>
      <c r="AX44488" s="80"/>
      <c r="AY44488" s="80"/>
      <c r="AZ44488" s="80"/>
      <c r="BA44488" s="80"/>
      <c r="BB44488" s="80"/>
    </row>
    <row r="44489" spans="9:54" x14ac:dyDescent="0.25">
      <c r="I44489" s="80"/>
      <c r="AX44489" s="80"/>
      <c r="AY44489" s="80"/>
      <c r="AZ44489" s="80"/>
      <c r="BA44489" s="80"/>
      <c r="BB44489" s="80"/>
    </row>
    <row r="44490" spans="9:54" x14ac:dyDescent="0.25">
      <c r="I44490" s="80"/>
      <c r="AX44490" s="80"/>
      <c r="AY44490" s="80"/>
      <c r="AZ44490" s="80"/>
      <c r="BA44490" s="80"/>
      <c r="BB44490" s="80"/>
    </row>
    <row r="44491" spans="9:54" x14ac:dyDescent="0.25">
      <c r="I44491" s="80"/>
      <c r="AX44491" s="80"/>
      <c r="AY44491" s="80"/>
      <c r="AZ44491" s="80"/>
      <c r="BA44491" s="80"/>
      <c r="BB44491" s="80"/>
    </row>
    <row r="44492" spans="9:54" x14ac:dyDescent="0.25">
      <c r="I44492" s="80"/>
      <c r="AX44492" s="80"/>
      <c r="AY44492" s="80"/>
      <c r="AZ44492" s="80"/>
      <c r="BA44492" s="80"/>
      <c r="BB44492" s="80"/>
    </row>
    <row r="44493" spans="9:54" x14ac:dyDescent="0.25">
      <c r="I44493" s="80"/>
      <c r="AX44493" s="80"/>
      <c r="AY44493" s="80"/>
      <c r="AZ44493" s="80"/>
      <c r="BA44493" s="80"/>
      <c r="BB44493" s="80"/>
    </row>
    <row r="44494" spans="9:54" x14ac:dyDescent="0.25">
      <c r="I44494" s="80"/>
      <c r="AX44494" s="80"/>
      <c r="AY44494" s="80"/>
      <c r="AZ44494" s="80"/>
      <c r="BA44494" s="80"/>
      <c r="BB44494" s="80"/>
    </row>
    <row r="44495" spans="9:54" x14ac:dyDescent="0.25">
      <c r="I44495" s="80"/>
      <c r="AX44495" s="80"/>
      <c r="AY44495" s="80"/>
      <c r="AZ44495" s="80"/>
      <c r="BA44495" s="80"/>
      <c r="BB44495" s="80"/>
    </row>
    <row r="44496" spans="9:54" x14ac:dyDescent="0.25">
      <c r="I44496" s="80"/>
      <c r="AX44496" s="80"/>
      <c r="AY44496" s="80"/>
      <c r="AZ44496" s="80"/>
      <c r="BA44496" s="80"/>
      <c r="BB44496" s="80"/>
    </row>
    <row r="44497" spans="9:54" x14ac:dyDescent="0.25">
      <c r="I44497" s="80"/>
      <c r="AX44497" s="80"/>
      <c r="AY44497" s="80"/>
      <c r="AZ44497" s="80"/>
      <c r="BA44497" s="80"/>
      <c r="BB44497" s="80"/>
    </row>
    <row r="44498" spans="9:54" x14ac:dyDescent="0.25">
      <c r="I44498" s="80"/>
      <c r="AX44498" s="80"/>
      <c r="AY44498" s="80"/>
      <c r="AZ44498" s="80"/>
      <c r="BA44498" s="80"/>
      <c r="BB44498" s="80"/>
    </row>
    <row r="44499" spans="9:54" x14ac:dyDescent="0.25">
      <c r="I44499" s="80"/>
      <c r="AX44499" s="80"/>
      <c r="AY44499" s="80"/>
      <c r="AZ44499" s="80"/>
      <c r="BA44499" s="80"/>
      <c r="BB44499" s="80"/>
    </row>
    <row r="44500" spans="9:54" x14ac:dyDescent="0.25">
      <c r="I44500" s="80"/>
      <c r="AX44500" s="80"/>
      <c r="AY44500" s="80"/>
      <c r="AZ44500" s="80"/>
      <c r="BA44500" s="80"/>
      <c r="BB44500" s="80"/>
    </row>
    <row r="44501" spans="9:54" x14ac:dyDescent="0.25">
      <c r="I44501" s="80"/>
      <c r="AX44501" s="80"/>
      <c r="AY44501" s="80"/>
      <c r="AZ44501" s="80"/>
      <c r="BA44501" s="80"/>
      <c r="BB44501" s="80"/>
    </row>
    <row r="44502" spans="9:54" x14ac:dyDescent="0.25">
      <c r="I44502" s="80"/>
      <c r="AX44502" s="80"/>
      <c r="AY44502" s="80"/>
      <c r="AZ44502" s="80"/>
      <c r="BA44502" s="80"/>
      <c r="BB44502" s="80"/>
    </row>
    <row r="44503" spans="9:54" x14ac:dyDescent="0.25">
      <c r="I44503" s="80"/>
      <c r="AX44503" s="80"/>
      <c r="AY44503" s="80"/>
      <c r="AZ44503" s="80"/>
      <c r="BA44503" s="80"/>
      <c r="BB44503" s="80"/>
    </row>
    <row r="44504" spans="9:54" x14ac:dyDescent="0.25">
      <c r="I44504" s="80"/>
      <c r="AX44504" s="80"/>
      <c r="AY44504" s="80"/>
      <c r="AZ44504" s="80"/>
      <c r="BA44504" s="80"/>
      <c r="BB44504" s="80"/>
    </row>
    <row r="44505" spans="9:54" x14ac:dyDescent="0.25">
      <c r="I44505" s="80"/>
      <c r="AX44505" s="80"/>
      <c r="AY44505" s="80"/>
      <c r="AZ44505" s="80"/>
      <c r="BA44505" s="80"/>
      <c r="BB44505" s="80"/>
    </row>
    <row r="44506" spans="9:54" x14ac:dyDescent="0.25">
      <c r="I44506" s="80"/>
      <c r="AX44506" s="80"/>
      <c r="AY44506" s="80"/>
      <c r="AZ44506" s="80"/>
      <c r="BA44506" s="80"/>
      <c r="BB44506" s="80"/>
    </row>
    <row r="44507" spans="9:54" x14ac:dyDescent="0.25">
      <c r="I44507" s="80"/>
      <c r="AX44507" s="80"/>
      <c r="AY44507" s="80"/>
      <c r="AZ44507" s="80"/>
      <c r="BA44507" s="80"/>
      <c r="BB44507" s="80"/>
    </row>
    <row r="44508" spans="9:54" x14ac:dyDescent="0.25">
      <c r="I44508" s="80"/>
      <c r="AX44508" s="80"/>
      <c r="AY44508" s="80"/>
      <c r="AZ44508" s="80"/>
      <c r="BA44508" s="80"/>
      <c r="BB44508" s="80"/>
    </row>
    <row r="44509" spans="9:54" x14ac:dyDescent="0.25">
      <c r="I44509" s="80"/>
      <c r="AX44509" s="80"/>
      <c r="AY44509" s="80"/>
      <c r="AZ44509" s="80"/>
      <c r="BA44509" s="80"/>
      <c r="BB44509" s="80"/>
    </row>
    <row r="44510" spans="9:54" x14ac:dyDescent="0.25">
      <c r="I44510" s="80"/>
      <c r="AX44510" s="80"/>
      <c r="AY44510" s="80"/>
      <c r="AZ44510" s="80"/>
      <c r="BA44510" s="80"/>
      <c r="BB44510" s="80"/>
    </row>
    <row r="44511" spans="9:54" x14ac:dyDescent="0.25">
      <c r="I44511" s="80"/>
      <c r="AX44511" s="80"/>
      <c r="AY44511" s="80"/>
      <c r="AZ44511" s="80"/>
      <c r="BA44511" s="80"/>
      <c r="BB44511" s="80"/>
    </row>
    <row r="44512" spans="9:54" x14ac:dyDescent="0.25">
      <c r="I44512" s="80"/>
      <c r="AX44512" s="80"/>
      <c r="AY44512" s="80"/>
      <c r="AZ44512" s="80"/>
      <c r="BA44512" s="80"/>
      <c r="BB44512" s="80"/>
    </row>
    <row r="44513" spans="9:54" x14ac:dyDescent="0.25">
      <c r="I44513" s="80"/>
      <c r="AX44513" s="80"/>
      <c r="AY44513" s="80"/>
      <c r="AZ44513" s="80"/>
      <c r="BA44513" s="80"/>
      <c r="BB44513" s="80"/>
    </row>
    <row r="44514" spans="9:54" x14ac:dyDescent="0.25">
      <c r="I44514" s="80"/>
      <c r="AX44514" s="80"/>
      <c r="AY44514" s="80"/>
      <c r="AZ44514" s="80"/>
      <c r="BA44514" s="80"/>
      <c r="BB44514" s="80"/>
    </row>
    <row r="44515" spans="9:54" x14ac:dyDescent="0.25">
      <c r="I44515" s="80"/>
      <c r="AX44515" s="80"/>
      <c r="AY44515" s="80"/>
      <c r="AZ44515" s="80"/>
      <c r="BA44515" s="80"/>
      <c r="BB44515" s="80"/>
    </row>
    <row r="44516" spans="9:54" x14ac:dyDescent="0.25">
      <c r="I44516" s="80"/>
      <c r="AX44516" s="80"/>
      <c r="AY44516" s="80"/>
      <c r="AZ44516" s="80"/>
      <c r="BA44516" s="80"/>
      <c r="BB44516" s="80"/>
    </row>
    <row r="44517" spans="9:54" x14ac:dyDescent="0.25">
      <c r="I44517" s="80"/>
      <c r="AX44517" s="80"/>
      <c r="AY44517" s="80"/>
      <c r="AZ44517" s="80"/>
      <c r="BA44517" s="80"/>
      <c r="BB44517" s="80"/>
    </row>
    <row r="44518" spans="9:54" x14ac:dyDescent="0.25">
      <c r="I44518" s="80"/>
      <c r="AX44518" s="80"/>
      <c r="AY44518" s="80"/>
      <c r="AZ44518" s="80"/>
      <c r="BA44518" s="80"/>
      <c r="BB44518" s="80"/>
    </row>
    <row r="44519" spans="9:54" x14ac:dyDescent="0.25">
      <c r="I44519" s="80"/>
      <c r="AX44519" s="80"/>
      <c r="AY44519" s="80"/>
      <c r="AZ44519" s="80"/>
      <c r="BA44519" s="80"/>
      <c r="BB44519" s="80"/>
    </row>
    <row r="44520" spans="9:54" x14ac:dyDescent="0.25">
      <c r="I44520" s="80"/>
      <c r="AX44520" s="80"/>
      <c r="AY44520" s="80"/>
      <c r="AZ44520" s="80"/>
      <c r="BA44520" s="80"/>
      <c r="BB44520" s="80"/>
    </row>
    <row r="44521" spans="9:54" x14ac:dyDescent="0.25">
      <c r="I44521" s="80"/>
      <c r="AX44521" s="80"/>
      <c r="AY44521" s="80"/>
      <c r="AZ44521" s="80"/>
      <c r="BA44521" s="80"/>
      <c r="BB44521" s="80"/>
    </row>
    <row r="44522" spans="9:54" x14ac:dyDescent="0.25">
      <c r="I44522" s="80"/>
      <c r="AX44522" s="80"/>
      <c r="AY44522" s="80"/>
      <c r="AZ44522" s="80"/>
      <c r="BA44522" s="80"/>
      <c r="BB44522" s="80"/>
    </row>
    <row r="44523" spans="9:54" x14ac:dyDescent="0.25">
      <c r="I44523" s="80"/>
      <c r="AX44523" s="80"/>
      <c r="AY44523" s="80"/>
      <c r="AZ44523" s="80"/>
      <c r="BA44523" s="80"/>
      <c r="BB44523" s="80"/>
    </row>
    <row r="44524" spans="9:54" x14ac:dyDescent="0.25">
      <c r="I44524" s="80"/>
      <c r="AX44524" s="80"/>
      <c r="AY44524" s="80"/>
      <c r="AZ44524" s="80"/>
      <c r="BA44524" s="80"/>
      <c r="BB44524" s="80"/>
    </row>
    <row r="44525" spans="9:54" x14ac:dyDescent="0.25">
      <c r="I44525" s="80"/>
      <c r="AX44525" s="80"/>
      <c r="AY44525" s="80"/>
      <c r="AZ44525" s="80"/>
      <c r="BA44525" s="80"/>
      <c r="BB44525" s="80"/>
    </row>
    <row r="44526" spans="9:54" x14ac:dyDescent="0.25">
      <c r="I44526" s="80"/>
      <c r="AX44526" s="80"/>
      <c r="AY44526" s="80"/>
      <c r="AZ44526" s="80"/>
      <c r="BA44526" s="80"/>
      <c r="BB44526" s="80"/>
    </row>
    <row r="44527" spans="9:54" x14ac:dyDescent="0.25">
      <c r="I44527" s="80"/>
      <c r="AX44527" s="80"/>
      <c r="AY44527" s="80"/>
      <c r="AZ44527" s="80"/>
      <c r="BA44527" s="80"/>
      <c r="BB44527" s="80"/>
    </row>
    <row r="44528" spans="9:54" x14ac:dyDescent="0.25">
      <c r="I44528" s="80"/>
      <c r="AX44528" s="80"/>
      <c r="AY44528" s="80"/>
      <c r="AZ44528" s="80"/>
      <c r="BA44528" s="80"/>
      <c r="BB44528" s="80"/>
    </row>
    <row r="44529" spans="9:54" x14ac:dyDescent="0.25">
      <c r="I44529" s="80"/>
      <c r="AX44529" s="80"/>
      <c r="AY44529" s="80"/>
      <c r="AZ44529" s="80"/>
      <c r="BA44529" s="80"/>
      <c r="BB44529" s="80"/>
    </row>
    <row r="44530" spans="9:54" x14ac:dyDescent="0.25">
      <c r="I44530" s="80"/>
      <c r="AX44530" s="80"/>
      <c r="AY44530" s="80"/>
      <c r="AZ44530" s="80"/>
      <c r="BA44530" s="80"/>
      <c r="BB44530" s="80"/>
    </row>
    <row r="44531" spans="9:54" x14ac:dyDescent="0.25">
      <c r="I44531" s="80"/>
      <c r="AX44531" s="80"/>
      <c r="AY44531" s="80"/>
      <c r="AZ44531" s="80"/>
      <c r="BA44531" s="80"/>
      <c r="BB44531" s="80"/>
    </row>
    <row r="44532" spans="9:54" x14ac:dyDescent="0.25">
      <c r="I44532" s="80"/>
      <c r="AX44532" s="80"/>
      <c r="AY44532" s="80"/>
      <c r="AZ44532" s="80"/>
      <c r="BA44532" s="80"/>
      <c r="BB44532" s="80"/>
    </row>
    <row r="44533" spans="9:54" x14ac:dyDescent="0.25">
      <c r="I44533" s="80"/>
      <c r="AX44533" s="80"/>
      <c r="AY44533" s="80"/>
      <c r="AZ44533" s="80"/>
      <c r="BA44533" s="80"/>
      <c r="BB44533" s="80"/>
    </row>
    <row r="44534" spans="9:54" x14ac:dyDescent="0.25">
      <c r="I44534" s="80"/>
      <c r="AX44534" s="80"/>
      <c r="AY44534" s="80"/>
      <c r="AZ44534" s="80"/>
      <c r="BA44534" s="80"/>
      <c r="BB44534" s="80"/>
    </row>
    <row r="44535" spans="9:54" x14ac:dyDescent="0.25">
      <c r="I44535" s="80"/>
      <c r="AX44535" s="80"/>
      <c r="AY44535" s="80"/>
      <c r="AZ44535" s="80"/>
      <c r="BA44535" s="80"/>
      <c r="BB44535" s="80"/>
    </row>
    <row r="44536" spans="9:54" x14ac:dyDescent="0.25">
      <c r="I44536" s="80"/>
      <c r="AX44536" s="80"/>
      <c r="AY44536" s="80"/>
      <c r="AZ44536" s="80"/>
      <c r="BA44536" s="80"/>
      <c r="BB44536" s="80"/>
    </row>
    <row r="44537" spans="9:54" x14ac:dyDescent="0.25">
      <c r="I44537" s="80"/>
      <c r="AX44537" s="80"/>
      <c r="AY44537" s="80"/>
      <c r="AZ44537" s="80"/>
      <c r="BA44537" s="80"/>
      <c r="BB44537" s="80"/>
    </row>
    <row r="44538" spans="9:54" x14ac:dyDescent="0.25">
      <c r="I44538" s="80"/>
      <c r="AX44538" s="80"/>
      <c r="AY44538" s="80"/>
      <c r="AZ44538" s="80"/>
      <c r="BA44538" s="80"/>
      <c r="BB44538" s="80"/>
    </row>
    <row r="44539" spans="9:54" x14ac:dyDescent="0.25">
      <c r="I44539" s="80"/>
      <c r="AX44539" s="80"/>
      <c r="AY44539" s="80"/>
      <c r="AZ44539" s="80"/>
      <c r="BA44539" s="80"/>
      <c r="BB44539" s="80"/>
    </row>
    <row r="44540" spans="9:54" x14ac:dyDescent="0.25">
      <c r="I44540" s="80"/>
      <c r="AX44540" s="80"/>
      <c r="AY44540" s="80"/>
      <c r="AZ44540" s="80"/>
      <c r="BA44540" s="80"/>
      <c r="BB44540" s="80"/>
    </row>
    <row r="44541" spans="9:54" x14ac:dyDescent="0.25">
      <c r="I44541" s="80"/>
      <c r="AX44541" s="80"/>
      <c r="AY44541" s="80"/>
      <c r="AZ44541" s="80"/>
      <c r="BA44541" s="80"/>
      <c r="BB44541" s="80"/>
    </row>
    <row r="44542" spans="9:54" x14ac:dyDescent="0.25">
      <c r="I44542" s="80"/>
      <c r="AX44542" s="80"/>
      <c r="AY44542" s="80"/>
      <c r="AZ44542" s="80"/>
      <c r="BA44542" s="80"/>
      <c r="BB44542" s="80"/>
    </row>
    <row r="44543" spans="9:54" x14ac:dyDescent="0.25">
      <c r="I44543" s="80"/>
      <c r="AX44543" s="80"/>
      <c r="AY44543" s="80"/>
      <c r="AZ44543" s="80"/>
      <c r="BA44543" s="80"/>
      <c r="BB44543" s="80"/>
    </row>
    <row r="44544" spans="9:54" x14ac:dyDescent="0.25">
      <c r="I44544" s="80"/>
      <c r="AX44544" s="80"/>
      <c r="AY44544" s="80"/>
      <c r="AZ44544" s="80"/>
      <c r="BA44544" s="80"/>
      <c r="BB44544" s="80"/>
    </row>
    <row r="44545" spans="9:54" x14ac:dyDescent="0.25">
      <c r="I44545" s="80"/>
      <c r="AX44545" s="80"/>
      <c r="AY44545" s="80"/>
      <c r="AZ44545" s="80"/>
      <c r="BA44545" s="80"/>
      <c r="BB44545" s="80"/>
    </row>
    <row r="44546" spans="9:54" x14ac:dyDescent="0.25">
      <c r="I44546" s="80"/>
      <c r="AX44546" s="80"/>
      <c r="AY44546" s="80"/>
      <c r="AZ44546" s="80"/>
      <c r="BA44546" s="80"/>
      <c r="BB44546" s="80"/>
    </row>
    <row r="44547" spans="9:54" x14ac:dyDescent="0.25">
      <c r="I44547" s="80"/>
      <c r="AX44547" s="80"/>
      <c r="AY44547" s="80"/>
      <c r="AZ44547" s="80"/>
      <c r="BA44547" s="80"/>
      <c r="BB44547" s="80"/>
    </row>
    <row r="44548" spans="9:54" x14ac:dyDescent="0.25">
      <c r="I44548" s="80"/>
      <c r="AX44548" s="80"/>
      <c r="AY44548" s="80"/>
      <c r="AZ44548" s="80"/>
      <c r="BA44548" s="80"/>
      <c r="BB44548" s="80"/>
    </row>
    <row r="44549" spans="9:54" x14ac:dyDescent="0.25">
      <c r="I44549" s="80"/>
      <c r="AX44549" s="80"/>
      <c r="AY44549" s="80"/>
      <c r="AZ44549" s="80"/>
      <c r="BA44549" s="80"/>
      <c r="BB44549" s="80"/>
    </row>
    <row r="44550" spans="9:54" x14ac:dyDescent="0.25">
      <c r="I44550" s="80"/>
      <c r="AX44550" s="80"/>
      <c r="AY44550" s="80"/>
      <c r="AZ44550" s="80"/>
      <c r="BA44550" s="80"/>
      <c r="BB44550" s="80"/>
    </row>
    <row r="44551" spans="9:54" x14ac:dyDescent="0.25">
      <c r="I44551" s="80"/>
      <c r="AX44551" s="80"/>
      <c r="AY44551" s="80"/>
      <c r="AZ44551" s="80"/>
      <c r="BA44551" s="80"/>
      <c r="BB44551" s="80"/>
    </row>
    <row r="44552" spans="9:54" x14ac:dyDescent="0.25">
      <c r="I44552" s="80"/>
      <c r="AX44552" s="80"/>
      <c r="AY44552" s="80"/>
      <c r="AZ44552" s="80"/>
      <c r="BA44552" s="80"/>
      <c r="BB44552" s="80"/>
    </row>
    <row r="44553" spans="9:54" x14ac:dyDescent="0.25">
      <c r="I44553" s="80"/>
      <c r="AX44553" s="80"/>
      <c r="AY44553" s="80"/>
      <c r="AZ44553" s="80"/>
      <c r="BA44553" s="80"/>
      <c r="BB44553" s="80"/>
    </row>
    <row r="44554" spans="9:54" x14ac:dyDescent="0.25">
      <c r="I44554" s="80"/>
      <c r="AX44554" s="80"/>
      <c r="AY44554" s="80"/>
      <c r="AZ44554" s="80"/>
      <c r="BA44554" s="80"/>
      <c r="BB44554" s="80"/>
    </row>
    <row r="44555" spans="9:54" x14ac:dyDescent="0.25">
      <c r="I44555" s="80"/>
      <c r="AX44555" s="80"/>
      <c r="AY44555" s="80"/>
      <c r="AZ44555" s="80"/>
      <c r="BA44555" s="80"/>
      <c r="BB44555" s="80"/>
    </row>
    <row r="44556" spans="9:54" x14ac:dyDescent="0.25">
      <c r="I44556" s="80"/>
      <c r="AX44556" s="80"/>
      <c r="AY44556" s="80"/>
      <c r="AZ44556" s="80"/>
      <c r="BA44556" s="80"/>
      <c r="BB44556" s="80"/>
    </row>
    <row r="44557" spans="9:54" x14ac:dyDescent="0.25">
      <c r="I44557" s="80"/>
      <c r="AX44557" s="80"/>
      <c r="AY44557" s="80"/>
      <c r="AZ44557" s="80"/>
      <c r="BA44557" s="80"/>
      <c r="BB44557" s="80"/>
    </row>
    <row r="44558" spans="9:54" x14ac:dyDescent="0.25">
      <c r="I44558" s="80"/>
      <c r="AX44558" s="80"/>
      <c r="AY44558" s="80"/>
      <c r="AZ44558" s="80"/>
      <c r="BA44558" s="80"/>
      <c r="BB44558" s="80"/>
    </row>
    <row r="44559" spans="9:54" x14ac:dyDescent="0.25">
      <c r="I44559" s="80"/>
      <c r="AX44559" s="80"/>
      <c r="AY44559" s="80"/>
      <c r="AZ44559" s="80"/>
      <c r="BA44559" s="80"/>
      <c r="BB44559" s="80"/>
    </row>
    <row r="44560" spans="9:54" x14ac:dyDescent="0.25">
      <c r="I44560" s="80"/>
      <c r="AX44560" s="80"/>
      <c r="AY44560" s="80"/>
      <c r="AZ44560" s="80"/>
      <c r="BA44560" s="80"/>
      <c r="BB44560" s="80"/>
    </row>
    <row r="44561" spans="9:54" x14ac:dyDescent="0.25">
      <c r="I44561" s="80"/>
      <c r="AX44561" s="80"/>
      <c r="AY44561" s="80"/>
      <c r="AZ44561" s="80"/>
      <c r="BA44561" s="80"/>
      <c r="BB44561" s="80"/>
    </row>
    <row r="44562" spans="9:54" x14ac:dyDescent="0.25">
      <c r="I44562" s="80"/>
      <c r="AX44562" s="80"/>
      <c r="AY44562" s="80"/>
      <c r="AZ44562" s="80"/>
      <c r="BA44562" s="80"/>
      <c r="BB44562" s="80"/>
    </row>
    <row r="44563" spans="9:54" x14ac:dyDescent="0.25">
      <c r="I44563" s="80"/>
      <c r="AX44563" s="80"/>
      <c r="AY44563" s="80"/>
      <c r="AZ44563" s="80"/>
      <c r="BA44563" s="80"/>
      <c r="BB44563" s="80"/>
    </row>
    <row r="44564" spans="9:54" x14ac:dyDescent="0.25">
      <c r="I44564" s="80"/>
      <c r="AX44564" s="80"/>
      <c r="AY44564" s="80"/>
      <c r="AZ44564" s="80"/>
      <c r="BA44564" s="80"/>
      <c r="BB44564" s="80"/>
    </row>
    <row r="44565" spans="9:54" x14ac:dyDescent="0.25">
      <c r="I44565" s="80"/>
      <c r="AX44565" s="80"/>
      <c r="AY44565" s="80"/>
      <c r="AZ44565" s="80"/>
      <c r="BA44565" s="80"/>
      <c r="BB44565" s="80"/>
    </row>
    <row r="44566" spans="9:54" x14ac:dyDescent="0.25">
      <c r="I44566" s="80"/>
      <c r="AX44566" s="80"/>
      <c r="AY44566" s="80"/>
      <c r="AZ44566" s="80"/>
      <c r="BA44566" s="80"/>
      <c r="BB44566" s="80"/>
    </row>
    <row r="44567" spans="9:54" x14ac:dyDescent="0.25">
      <c r="I44567" s="80"/>
      <c r="AX44567" s="80"/>
      <c r="AY44567" s="80"/>
      <c r="AZ44567" s="80"/>
      <c r="BA44567" s="80"/>
      <c r="BB44567" s="80"/>
    </row>
    <row r="44568" spans="9:54" x14ac:dyDescent="0.25">
      <c r="I44568" s="80"/>
      <c r="AX44568" s="80"/>
      <c r="AY44568" s="80"/>
      <c r="AZ44568" s="80"/>
      <c r="BA44568" s="80"/>
      <c r="BB44568" s="80"/>
    </row>
    <row r="44569" spans="9:54" x14ac:dyDescent="0.25">
      <c r="I44569" s="80"/>
      <c r="AX44569" s="80"/>
      <c r="AY44569" s="80"/>
      <c r="AZ44569" s="80"/>
      <c r="BA44569" s="80"/>
      <c r="BB44569" s="80"/>
    </row>
    <row r="44570" spans="9:54" x14ac:dyDescent="0.25">
      <c r="I44570" s="80"/>
      <c r="AX44570" s="80"/>
      <c r="AY44570" s="80"/>
      <c r="AZ44570" s="80"/>
      <c r="BA44570" s="80"/>
      <c r="BB44570" s="80"/>
    </row>
    <row r="44571" spans="9:54" x14ac:dyDescent="0.25">
      <c r="I44571" s="80"/>
      <c r="AX44571" s="80"/>
      <c r="AY44571" s="80"/>
      <c r="AZ44571" s="80"/>
      <c r="BA44571" s="80"/>
      <c r="BB44571" s="80"/>
    </row>
    <row r="44572" spans="9:54" x14ac:dyDescent="0.25">
      <c r="I44572" s="80"/>
      <c r="AX44572" s="80"/>
      <c r="AY44572" s="80"/>
      <c r="AZ44572" s="80"/>
      <c r="BA44572" s="80"/>
      <c r="BB44572" s="80"/>
    </row>
    <row r="44573" spans="9:54" x14ac:dyDescent="0.25">
      <c r="I44573" s="80"/>
      <c r="AX44573" s="80"/>
      <c r="AY44573" s="80"/>
      <c r="AZ44573" s="80"/>
      <c r="BA44573" s="80"/>
      <c r="BB44573" s="80"/>
    </row>
    <row r="44574" spans="9:54" x14ac:dyDescent="0.25">
      <c r="I44574" s="80"/>
      <c r="AX44574" s="80"/>
      <c r="AY44574" s="80"/>
      <c r="AZ44574" s="80"/>
      <c r="BA44574" s="80"/>
      <c r="BB44574" s="80"/>
    </row>
    <row r="44575" spans="9:54" x14ac:dyDescent="0.25">
      <c r="I44575" s="80"/>
      <c r="AX44575" s="80"/>
      <c r="AY44575" s="80"/>
      <c r="AZ44575" s="80"/>
      <c r="BA44575" s="80"/>
      <c r="BB44575" s="80"/>
    </row>
    <row r="44576" spans="9:54" x14ac:dyDescent="0.25">
      <c r="I44576" s="80"/>
      <c r="AX44576" s="80"/>
      <c r="AY44576" s="80"/>
      <c r="AZ44576" s="80"/>
      <c r="BA44576" s="80"/>
      <c r="BB44576" s="80"/>
    </row>
    <row r="44577" spans="9:54" x14ac:dyDescent="0.25">
      <c r="I44577" s="80"/>
      <c r="AX44577" s="80"/>
      <c r="AY44577" s="80"/>
      <c r="AZ44577" s="80"/>
      <c r="BA44577" s="80"/>
      <c r="BB44577" s="80"/>
    </row>
    <row r="44578" spans="9:54" x14ac:dyDescent="0.25">
      <c r="I44578" s="80"/>
      <c r="AX44578" s="80"/>
      <c r="AY44578" s="80"/>
      <c r="AZ44578" s="80"/>
      <c r="BA44578" s="80"/>
      <c r="BB44578" s="80"/>
    </row>
    <row r="44579" spans="9:54" x14ac:dyDescent="0.25">
      <c r="I44579" s="80"/>
      <c r="AX44579" s="80"/>
      <c r="AY44579" s="80"/>
      <c r="AZ44579" s="80"/>
      <c r="BA44579" s="80"/>
      <c r="BB44579" s="80"/>
    </row>
    <row r="44580" spans="9:54" x14ac:dyDescent="0.25">
      <c r="I44580" s="80"/>
      <c r="AX44580" s="80"/>
      <c r="AY44580" s="80"/>
      <c r="AZ44580" s="80"/>
      <c r="BA44580" s="80"/>
      <c r="BB44580" s="80"/>
    </row>
    <row r="44581" spans="9:54" x14ac:dyDescent="0.25">
      <c r="I44581" s="80"/>
      <c r="AX44581" s="80"/>
      <c r="AY44581" s="80"/>
      <c r="AZ44581" s="80"/>
      <c r="BA44581" s="80"/>
      <c r="BB44581" s="80"/>
    </row>
    <row r="44582" spans="9:54" x14ac:dyDescent="0.25">
      <c r="I44582" s="80"/>
      <c r="AX44582" s="80"/>
      <c r="AY44582" s="80"/>
      <c r="AZ44582" s="80"/>
      <c r="BA44582" s="80"/>
      <c r="BB44582" s="80"/>
    </row>
    <row r="44583" spans="9:54" x14ac:dyDescent="0.25">
      <c r="I44583" s="80"/>
      <c r="AX44583" s="80"/>
      <c r="AY44583" s="80"/>
      <c r="AZ44583" s="80"/>
      <c r="BA44583" s="80"/>
      <c r="BB44583" s="80"/>
    </row>
    <row r="44584" spans="9:54" x14ac:dyDescent="0.25">
      <c r="I44584" s="80"/>
      <c r="AX44584" s="80"/>
      <c r="AY44584" s="80"/>
      <c r="AZ44584" s="80"/>
      <c r="BA44584" s="80"/>
      <c r="BB44584" s="80"/>
    </row>
    <row r="44585" spans="9:54" x14ac:dyDescent="0.25">
      <c r="I44585" s="80"/>
      <c r="AX44585" s="80"/>
      <c r="AY44585" s="80"/>
      <c r="AZ44585" s="80"/>
      <c r="BA44585" s="80"/>
      <c r="BB44585" s="80"/>
    </row>
    <row r="44586" spans="9:54" x14ac:dyDescent="0.25">
      <c r="I44586" s="80"/>
      <c r="AX44586" s="80"/>
      <c r="AY44586" s="80"/>
      <c r="AZ44586" s="80"/>
      <c r="BA44586" s="80"/>
      <c r="BB44586" s="80"/>
    </row>
    <row r="44587" spans="9:54" x14ac:dyDescent="0.25">
      <c r="I44587" s="80"/>
      <c r="AX44587" s="80"/>
      <c r="AY44587" s="80"/>
      <c r="AZ44587" s="80"/>
      <c r="BA44587" s="80"/>
      <c r="BB44587" s="80"/>
    </row>
    <row r="44588" spans="9:54" x14ac:dyDescent="0.25">
      <c r="I44588" s="80"/>
      <c r="AX44588" s="80"/>
      <c r="AY44588" s="80"/>
      <c r="AZ44588" s="80"/>
      <c r="BA44588" s="80"/>
      <c r="BB44588" s="80"/>
    </row>
    <row r="44589" spans="9:54" x14ac:dyDescent="0.25">
      <c r="I44589" s="80"/>
      <c r="AX44589" s="80"/>
      <c r="AY44589" s="80"/>
      <c r="AZ44589" s="80"/>
      <c r="BA44589" s="80"/>
      <c r="BB44589" s="80"/>
    </row>
    <row r="44590" spans="9:54" x14ac:dyDescent="0.25">
      <c r="I44590" s="80"/>
      <c r="AX44590" s="80"/>
      <c r="AY44590" s="80"/>
      <c r="AZ44590" s="80"/>
      <c r="BA44590" s="80"/>
      <c r="BB44590" s="80"/>
    </row>
    <row r="44591" spans="9:54" x14ac:dyDescent="0.25">
      <c r="I44591" s="80"/>
      <c r="AX44591" s="80"/>
      <c r="AY44591" s="80"/>
      <c r="AZ44591" s="80"/>
      <c r="BA44591" s="80"/>
      <c r="BB44591" s="80"/>
    </row>
    <row r="44592" spans="9:54" x14ac:dyDescent="0.25">
      <c r="I44592" s="80"/>
      <c r="AX44592" s="80"/>
      <c r="AY44592" s="80"/>
      <c r="AZ44592" s="80"/>
      <c r="BA44592" s="80"/>
      <c r="BB44592" s="80"/>
    </row>
    <row r="44593" spans="9:54" x14ac:dyDescent="0.25">
      <c r="I44593" s="80"/>
      <c r="AX44593" s="80"/>
      <c r="AY44593" s="80"/>
      <c r="AZ44593" s="80"/>
      <c r="BA44593" s="80"/>
      <c r="BB44593" s="80"/>
    </row>
    <row r="44594" spans="9:54" x14ac:dyDescent="0.25">
      <c r="I44594" s="80"/>
      <c r="AX44594" s="80"/>
      <c r="AY44594" s="80"/>
      <c r="AZ44594" s="80"/>
      <c r="BA44594" s="80"/>
      <c r="BB44594" s="80"/>
    </row>
    <row r="44595" spans="9:54" x14ac:dyDescent="0.25">
      <c r="I44595" s="80"/>
      <c r="AX44595" s="80"/>
      <c r="AY44595" s="80"/>
      <c r="AZ44595" s="80"/>
      <c r="BA44595" s="80"/>
      <c r="BB44595" s="80"/>
    </row>
    <row r="44596" spans="9:54" x14ac:dyDescent="0.25">
      <c r="I44596" s="80"/>
      <c r="AX44596" s="80"/>
      <c r="AY44596" s="80"/>
      <c r="AZ44596" s="80"/>
      <c r="BA44596" s="80"/>
      <c r="BB44596" s="80"/>
    </row>
    <row r="44597" spans="9:54" x14ac:dyDescent="0.25">
      <c r="I44597" s="80"/>
      <c r="AX44597" s="80"/>
      <c r="AY44597" s="80"/>
      <c r="AZ44597" s="80"/>
      <c r="BA44597" s="80"/>
      <c r="BB44597" s="80"/>
    </row>
    <row r="44598" spans="9:54" x14ac:dyDescent="0.25">
      <c r="I44598" s="80"/>
      <c r="AX44598" s="80"/>
      <c r="AY44598" s="80"/>
      <c r="AZ44598" s="80"/>
      <c r="BA44598" s="80"/>
      <c r="BB44598" s="80"/>
    </row>
    <row r="44599" spans="9:54" x14ac:dyDescent="0.25">
      <c r="I44599" s="80"/>
      <c r="AX44599" s="80"/>
      <c r="AY44599" s="80"/>
      <c r="AZ44599" s="80"/>
      <c r="BA44599" s="80"/>
      <c r="BB44599" s="80"/>
    </row>
    <row r="44600" spans="9:54" x14ac:dyDescent="0.25">
      <c r="I44600" s="80"/>
      <c r="AX44600" s="80"/>
      <c r="AY44600" s="80"/>
      <c r="AZ44600" s="80"/>
      <c r="BA44600" s="80"/>
      <c r="BB44600" s="80"/>
    </row>
    <row r="44601" spans="9:54" x14ac:dyDescent="0.25">
      <c r="I44601" s="80"/>
      <c r="AX44601" s="80"/>
      <c r="AY44601" s="80"/>
      <c r="AZ44601" s="80"/>
      <c r="BA44601" s="80"/>
      <c r="BB44601" s="80"/>
    </row>
    <row r="44602" spans="9:54" x14ac:dyDescent="0.25">
      <c r="I44602" s="80"/>
      <c r="AX44602" s="80"/>
      <c r="AY44602" s="80"/>
      <c r="AZ44602" s="80"/>
      <c r="BA44602" s="80"/>
      <c r="BB44602" s="80"/>
    </row>
    <row r="44603" spans="9:54" x14ac:dyDescent="0.25">
      <c r="I44603" s="80"/>
      <c r="AX44603" s="80"/>
      <c r="AY44603" s="80"/>
      <c r="AZ44603" s="80"/>
      <c r="BA44603" s="80"/>
      <c r="BB44603" s="80"/>
    </row>
    <row r="44604" spans="9:54" x14ac:dyDescent="0.25">
      <c r="I44604" s="80"/>
      <c r="AX44604" s="80"/>
      <c r="AY44604" s="80"/>
      <c r="AZ44604" s="80"/>
      <c r="BA44604" s="80"/>
      <c r="BB44604" s="80"/>
    </row>
    <row r="44605" spans="9:54" x14ac:dyDescent="0.25">
      <c r="I44605" s="80"/>
      <c r="AX44605" s="80"/>
      <c r="AY44605" s="80"/>
      <c r="AZ44605" s="80"/>
      <c r="BA44605" s="80"/>
      <c r="BB44605" s="80"/>
    </row>
    <row r="44606" spans="9:54" x14ac:dyDescent="0.25">
      <c r="I44606" s="80"/>
      <c r="AX44606" s="80"/>
      <c r="AY44606" s="80"/>
      <c r="AZ44606" s="80"/>
      <c r="BA44606" s="80"/>
      <c r="BB44606" s="80"/>
    </row>
    <row r="44607" spans="9:54" x14ac:dyDescent="0.25">
      <c r="I44607" s="80"/>
      <c r="AX44607" s="80"/>
      <c r="AY44607" s="80"/>
      <c r="AZ44607" s="80"/>
      <c r="BA44607" s="80"/>
      <c r="BB44607" s="80"/>
    </row>
    <row r="44608" spans="9:54" x14ac:dyDescent="0.25">
      <c r="I44608" s="80"/>
      <c r="AX44608" s="80"/>
      <c r="AY44608" s="80"/>
      <c r="AZ44608" s="80"/>
      <c r="BA44608" s="80"/>
      <c r="BB44608" s="80"/>
    </row>
    <row r="44609" spans="9:54" x14ac:dyDescent="0.25">
      <c r="I44609" s="80"/>
      <c r="AX44609" s="80"/>
      <c r="AY44609" s="80"/>
      <c r="AZ44609" s="80"/>
      <c r="BA44609" s="80"/>
      <c r="BB44609" s="80"/>
    </row>
    <row r="44610" spans="9:54" x14ac:dyDescent="0.25">
      <c r="I44610" s="80"/>
      <c r="AX44610" s="80"/>
      <c r="AY44610" s="80"/>
      <c r="AZ44610" s="80"/>
      <c r="BA44610" s="80"/>
      <c r="BB44610" s="80"/>
    </row>
    <row r="44611" spans="9:54" x14ac:dyDescent="0.25">
      <c r="I44611" s="80"/>
      <c r="AX44611" s="80"/>
      <c r="AY44611" s="80"/>
      <c r="AZ44611" s="80"/>
      <c r="BA44611" s="80"/>
      <c r="BB44611" s="80"/>
    </row>
    <row r="44612" spans="9:54" x14ac:dyDescent="0.25">
      <c r="I44612" s="80"/>
      <c r="AX44612" s="80"/>
      <c r="AY44612" s="80"/>
      <c r="AZ44612" s="80"/>
      <c r="BA44612" s="80"/>
      <c r="BB44612" s="80"/>
    </row>
    <row r="44613" spans="9:54" x14ac:dyDescent="0.25">
      <c r="I44613" s="80"/>
      <c r="AX44613" s="80"/>
      <c r="AY44613" s="80"/>
      <c r="AZ44613" s="80"/>
      <c r="BA44613" s="80"/>
      <c r="BB44613" s="80"/>
    </row>
    <row r="44614" spans="9:54" x14ac:dyDescent="0.25">
      <c r="I44614" s="80"/>
      <c r="AX44614" s="80"/>
      <c r="AY44614" s="80"/>
      <c r="AZ44614" s="80"/>
      <c r="BA44614" s="80"/>
      <c r="BB44614" s="80"/>
    </row>
    <row r="44615" spans="9:54" x14ac:dyDescent="0.25">
      <c r="I44615" s="80"/>
      <c r="AX44615" s="80"/>
      <c r="AY44615" s="80"/>
      <c r="AZ44615" s="80"/>
      <c r="BA44615" s="80"/>
      <c r="BB44615" s="80"/>
    </row>
    <row r="44616" spans="9:54" x14ac:dyDescent="0.25">
      <c r="I44616" s="80"/>
      <c r="AX44616" s="80"/>
      <c r="AY44616" s="80"/>
      <c r="AZ44616" s="80"/>
      <c r="BA44616" s="80"/>
      <c r="BB44616" s="80"/>
    </row>
    <row r="44617" spans="9:54" x14ac:dyDescent="0.25">
      <c r="I44617" s="80"/>
      <c r="AX44617" s="80"/>
      <c r="AY44617" s="80"/>
      <c r="AZ44617" s="80"/>
      <c r="BA44617" s="80"/>
      <c r="BB44617" s="80"/>
    </row>
    <row r="44618" spans="9:54" x14ac:dyDescent="0.25">
      <c r="I44618" s="80"/>
      <c r="AX44618" s="80"/>
      <c r="AY44618" s="80"/>
      <c r="AZ44618" s="80"/>
      <c r="BA44618" s="80"/>
      <c r="BB44618" s="80"/>
    </row>
    <row r="44619" spans="9:54" x14ac:dyDescent="0.25">
      <c r="I44619" s="80"/>
      <c r="AX44619" s="80"/>
      <c r="AY44619" s="80"/>
      <c r="AZ44619" s="80"/>
      <c r="BA44619" s="80"/>
      <c r="BB44619" s="80"/>
    </row>
    <row r="44620" spans="9:54" x14ac:dyDescent="0.25">
      <c r="I44620" s="80"/>
      <c r="AX44620" s="80"/>
      <c r="AY44620" s="80"/>
      <c r="AZ44620" s="80"/>
      <c r="BA44620" s="80"/>
      <c r="BB44620" s="80"/>
    </row>
    <row r="44621" spans="9:54" x14ac:dyDescent="0.25">
      <c r="I44621" s="80"/>
      <c r="AX44621" s="80"/>
      <c r="AY44621" s="80"/>
      <c r="AZ44621" s="80"/>
      <c r="BA44621" s="80"/>
      <c r="BB44621" s="80"/>
    </row>
    <row r="44622" spans="9:54" x14ac:dyDescent="0.25">
      <c r="I44622" s="80"/>
      <c r="AX44622" s="80"/>
      <c r="AY44622" s="80"/>
      <c r="AZ44622" s="80"/>
      <c r="BA44622" s="80"/>
      <c r="BB44622" s="80"/>
    </row>
    <row r="44623" spans="9:54" x14ac:dyDescent="0.25">
      <c r="I44623" s="80"/>
      <c r="AX44623" s="80"/>
      <c r="AY44623" s="80"/>
      <c r="AZ44623" s="80"/>
      <c r="BA44623" s="80"/>
      <c r="BB44623" s="80"/>
    </row>
    <row r="44624" spans="9:54" x14ac:dyDescent="0.25">
      <c r="I44624" s="80"/>
      <c r="AX44624" s="80"/>
      <c r="AY44624" s="80"/>
      <c r="AZ44624" s="80"/>
      <c r="BA44624" s="80"/>
      <c r="BB44624" s="80"/>
    </row>
    <row r="44625" spans="9:54" x14ac:dyDescent="0.25">
      <c r="I44625" s="80"/>
      <c r="AX44625" s="80"/>
      <c r="AY44625" s="80"/>
      <c r="AZ44625" s="80"/>
      <c r="BA44625" s="80"/>
      <c r="BB44625" s="80"/>
    </row>
    <row r="44626" spans="9:54" x14ac:dyDescent="0.25">
      <c r="I44626" s="80"/>
      <c r="AX44626" s="80"/>
      <c r="AY44626" s="80"/>
      <c r="AZ44626" s="80"/>
      <c r="BA44626" s="80"/>
      <c r="BB44626" s="80"/>
    </row>
    <row r="44627" spans="9:54" x14ac:dyDescent="0.25">
      <c r="I44627" s="80"/>
      <c r="AX44627" s="80"/>
      <c r="AY44627" s="80"/>
      <c r="AZ44627" s="80"/>
      <c r="BA44627" s="80"/>
      <c r="BB44627" s="80"/>
    </row>
    <row r="44628" spans="9:54" x14ac:dyDescent="0.25">
      <c r="I44628" s="80"/>
      <c r="AX44628" s="80"/>
      <c r="AY44628" s="80"/>
      <c r="AZ44628" s="80"/>
      <c r="BA44628" s="80"/>
      <c r="BB44628" s="80"/>
    </row>
    <row r="44629" spans="9:54" x14ac:dyDescent="0.25">
      <c r="I44629" s="80"/>
      <c r="AX44629" s="80"/>
      <c r="AY44629" s="80"/>
      <c r="AZ44629" s="80"/>
      <c r="BA44629" s="80"/>
      <c r="BB44629" s="80"/>
    </row>
    <row r="44630" spans="9:54" x14ac:dyDescent="0.25">
      <c r="I44630" s="80"/>
      <c r="AX44630" s="80"/>
      <c r="AY44630" s="80"/>
      <c r="AZ44630" s="80"/>
      <c r="BA44630" s="80"/>
      <c r="BB44630" s="80"/>
    </row>
    <row r="44631" spans="9:54" x14ac:dyDescent="0.25">
      <c r="I44631" s="80"/>
      <c r="AX44631" s="80"/>
      <c r="AY44631" s="80"/>
      <c r="AZ44631" s="80"/>
      <c r="BA44631" s="80"/>
      <c r="BB44631" s="80"/>
    </row>
    <row r="44632" spans="9:54" x14ac:dyDescent="0.25">
      <c r="I44632" s="80"/>
      <c r="AX44632" s="80"/>
      <c r="AY44632" s="80"/>
      <c r="AZ44632" s="80"/>
      <c r="BA44632" s="80"/>
      <c r="BB44632" s="80"/>
    </row>
    <row r="44633" spans="9:54" x14ac:dyDescent="0.25">
      <c r="I44633" s="80"/>
      <c r="AX44633" s="80"/>
      <c r="AY44633" s="80"/>
      <c r="AZ44633" s="80"/>
      <c r="BA44633" s="80"/>
      <c r="BB44633" s="80"/>
    </row>
    <row r="44634" spans="9:54" x14ac:dyDescent="0.25">
      <c r="I44634" s="80"/>
      <c r="AX44634" s="80"/>
      <c r="AY44634" s="80"/>
      <c r="AZ44634" s="80"/>
      <c r="BA44634" s="80"/>
      <c r="BB44634" s="80"/>
    </row>
    <row r="44635" spans="9:54" x14ac:dyDescent="0.25">
      <c r="I44635" s="80"/>
      <c r="AX44635" s="80"/>
      <c r="AY44635" s="80"/>
      <c r="AZ44635" s="80"/>
      <c r="BA44635" s="80"/>
      <c r="BB44635" s="80"/>
    </row>
    <row r="44636" spans="9:54" x14ac:dyDescent="0.25">
      <c r="I44636" s="80"/>
      <c r="AX44636" s="80"/>
      <c r="AY44636" s="80"/>
      <c r="AZ44636" s="80"/>
      <c r="BA44636" s="80"/>
      <c r="BB44636" s="80"/>
    </row>
    <row r="44637" spans="9:54" x14ac:dyDescent="0.25">
      <c r="I44637" s="80"/>
      <c r="AX44637" s="80"/>
      <c r="AY44637" s="80"/>
      <c r="AZ44637" s="80"/>
      <c r="BA44637" s="80"/>
      <c r="BB44637" s="80"/>
    </row>
    <row r="44638" spans="9:54" x14ac:dyDescent="0.25">
      <c r="I44638" s="80"/>
      <c r="AX44638" s="80"/>
      <c r="AY44638" s="80"/>
      <c r="AZ44638" s="80"/>
      <c r="BA44638" s="80"/>
      <c r="BB44638" s="80"/>
    </row>
    <row r="44639" spans="9:54" x14ac:dyDescent="0.25">
      <c r="I44639" s="80"/>
      <c r="AX44639" s="80"/>
      <c r="AY44639" s="80"/>
      <c r="AZ44639" s="80"/>
      <c r="BA44639" s="80"/>
      <c r="BB44639" s="80"/>
    </row>
    <row r="44640" spans="9:54" x14ac:dyDescent="0.25">
      <c r="I44640" s="80"/>
      <c r="AX44640" s="80"/>
      <c r="AY44640" s="80"/>
      <c r="AZ44640" s="80"/>
      <c r="BA44640" s="80"/>
      <c r="BB44640" s="80"/>
    </row>
    <row r="44641" spans="9:54" x14ac:dyDescent="0.25">
      <c r="I44641" s="80"/>
      <c r="AX44641" s="80"/>
      <c r="AY44641" s="80"/>
      <c r="AZ44641" s="80"/>
      <c r="BA44641" s="80"/>
      <c r="BB44641" s="80"/>
    </row>
    <row r="44642" spans="9:54" x14ac:dyDescent="0.25">
      <c r="I44642" s="80"/>
      <c r="AX44642" s="80"/>
      <c r="AY44642" s="80"/>
      <c r="AZ44642" s="80"/>
      <c r="BA44642" s="80"/>
      <c r="BB44642" s="80"/>
    </row>
    <row r="44643" spans="9:54" x14ac:dyDescent="0.25">
      <c r="I44643" s="80"/>
      <c r="AX44643" s="80"/>
      <c r="AY44643" s="80"/>
      <c r="AZ44643" s="80"/>
      <c r="BA44643" s="80"/>
      <c r="BB44643" s="80"/>
    </row>
    <row r="44644" spans="9:54" x14ac:dyDescent="0.25">
      <c r="I44644" s="80"/>
      <c r="AX44644" s="80"/>
      <c r="AY44644" s="80"/>
      <c r="AZ44644" s="80"/>
      <c r="BA44644" s="80"/>
      <c r="BB44644" s="80"/>
    </row>
    <row r="44645" spans="9:54" x14ac:dyDescent="0.25">
      <c r="I44645" s="80"/>
      <c r="AX44645" s="80"/>
      <c r="AY44645" s="80"/>
      <c r="AZ44645" s="80"/>
      <c r="BA44645" s="80"/>
      <c r="BB44645" s="80"/>
    </row>
    <row r="44646" spans="9:54" x14ac:dyDescent="0.25">
      <c r="I44646" s="80"/>
      <c r="AX44646" s="80"/>
      <c r="AY44646" s="80"/>
      <c r="AZ44646" s="80"/>
      <c r="BA44646" s="80"/>
      <c r="BB44646" s="80"/>
    </row>
    <row r="44647" spans="9:54" x14ac:dyDescent="0.25">
      <c r="I44647" s="80"/>
      <c r="AX44647" s="80"/>
      <c r="AY44647" s="80"/>
      <c r="AZ44647" s="80"/>
      <c r="BA44647" s="80"/>
      <c r="BB44647" s="80"/>
    </row>
    <row r="44648" spans="9:54" x14ac:dyDescent="0.25">
      <c r="I44648" s="80"/>
      <c r="AX44648" s="80"/>
      <c r="AY44648" s="80"/>
      <c r="AZ44648" s="80"/>
      <c r="BA44648" s="80"/>
      <c r="BB44648" s="80"/>
    </row>
    <row r="44649" spans="9:54" x14ac:dyDescent="0.25">
      <c r="I44649" s="80"/>
      <c r="AX44649" s="80"/>
      <c r="AY44649" s="80"/>
      <c r="AZ44649" s="80"/>
      <c r="BA44649" s="80"/>
      <c r="BB44649" s="80"/>
    </row>
    <row r="44650" spans="9:54" x14ac:dyDescent="0.25">
      <c r="I44650" s="80"/>
      <c r="AX44650" s="80"/>
      <c r="AY44650" s="80"/>
      <c r="AZ44650" s="80"/>
      <c r="BA44650" s="80"/>
      <c r="BB44650" s="80"/>
    </row>
    <row r="44651" spans="9:54" x14ac:dyDescent="0.25">
      <c r="I44651" s="80"/>
      <c r="AX44651" s="80"/>
      <c r="AY44651" s="80"/>
      <c r="AZ44651" s="80"/>
      <c r="BA44651" s="80"/>
      <c r="BB44651" s="80"/>
    </row>
    <row r="44652" spans="9:54" x14ac:dyDescent="0.25">
      <c r="I44652" s="80"/>
      <c r="AX44652" s="80"/>
      <c r="AY44652" s="80"/>
      <c r="AZ44652" s="80"/>
      <c r="BA44652" s="80"/>
      <c r="BB44652" s="80"/>
    </row>
    <row r="44653" spans="9:54" x14ac:dyDescent="0.25">
      <c r="I44653" s="80"/>
      <c r="AX44653" s="80"/>
      <c r="AY44653" s="80"/>
      <c r="AZ44653" s="80"/>
      <c r="BA44653" s="80"/>
      <c r="BB44653" s="80"/>
    </row>
    <row r="44654" spans="9:54" x14ac:dyDescent="0.25">
      <c r="I44654" s="80"/>
      <c r="AX44654" s="80"/>
      <c r="AY44654" s="80"/>
      <c r="AZ44654" s="80"/>
      <c r="BA44654" s="80"/>
      <c r="BB44654" s="80"/>
    </row>
    <row r="44655" spans="9:54" x14ac:dyDescent="0.25">
      <c r="I44655" s="80"/>
      <c r="AX44655" s="80"/>
      <c r="AY44655" s="80"/>
      <c r="AZ44655" s="80"/>
      <c r="BA44655" s="80"/>
      <c r="BB44655" s="80"/>
    </row>
    <row r="44656" spans="9:54" x14ac:dyDescent="0.25">
      <c r="I44656" s="80"/>
      <c r="AX44656" s="80"/>
      <c r="AY44656" s="80"/>
      <c r="AZ44656" s="80"/>
      <c r="BA44656" s="80"/>
      <c r="BB44656" s="80"/>
    </row>
    <row r="44657" spans="9:54" x14ac:dyDescent="0.25">
      <c r="I44657" s="80"/>
      <c r="AX44657" s="80"/>
      <c r="AY44657" s="80"/>
      <c r="AZ44657" s="80"/>
      <c r="BA44657" s="80"/>
      <c r="BB44657" s="80"/>
    </row>
    <row r="44658" spans="9:54" x14ac:dyDescent="0.25">
      <c r="I44658" s="80"/>
      <c r="AX44658" s="80"/>
      <c r="AY44658" s="80"/>
      <c r="AZ44658" s="80"/>
      <c r="BA44658" s="80"/>
      <c r="BB44658" s="80"/>
    </row>
    <row r="44659" spans="9:54" x14ac:dyDescent="0.25">
      <c r="I44659" s="80"/>
      <c r="AX44659" s="80"/>
      <c r="AY44659" s="80"/>
      <c r="AZ44659" s="80"/>
      <c r="BA44659" s="80"/>
      <c r="BB44659" s="80"/>
    </row>
    <row r="44660" spans="9:54" x14ac:dyDescent="0.25">
      <c r="I44660" s="80"/>
      <c r="AX44660" s="80"/>
      <c r="AY44660" s="80"/>
      <c r="AZ44660" s="80"/>
      <c r="BA44660" s="80"/>
      <c r="BB44660" s="80"/>
    </row>
    <row r="44661" spans="9:54" x14ac:dyDescent="0.25">
      <c r="I44661" s="80"/>
      <c r="AX44661" s="80"/>
      <c r="AY44661" s="80"/>
      <c r="AZ44661" s="80"/>
      <c r="BA44661" s="80"/>
      <c r="BB44661" s="80"/>
    </row>
    <row r="44662" spans="9:54" x14ac:dyDescent="0.25">
      <c r="I44662" s="80"/>
      <c r="AX44662" s="80"/>
      <c r="AY44662" s="80"/>
      <c r="AZ44662" s="80"/>
      <c r="BA44662" s="80"/>
      <c r="BB44662" s="80"/>
    </row>
    <row r="44663" spans="9:54" x14ac:dyDescent="0.25">
      <c r="I44663" s="80"/>
      <c r="AX44663" s="80"/>
      <c r="AY44663" s="80"/>
      <c r="AZ44663" s="80"/>
      <c r="BA44663" s="80"/>
      <c r="BB44663" s="80"/>
    </row>
    <row r="44664" spans="9:54" x14ac:dyDescent="0.25">
      <c r="I44664" s="80"/>
      <c r="AX44664" s="80"/>
      <c r="AY44664" s="80"/>
      <c r="AZ44664" s="80"/>
      <c r="BA44664" s="80"/>
      <c r="BB44664" s="80"/>
    </row>
    <row r="44665" spans="9:54" x14ac:dyDescent="0.25">
      <c r="I44665" s="80"/>
      <c r="AX44665" s="80"/>
      <c r="AY44665" s="80"/>
      <c r="AZ44665" s="80"/>
      <c r="BA44665" s="80"/>
      <c r="BB44665" s="80"/>
    </row>
    <row r="44666" spans="9:54" x14ac:dyDescent="0.25">
      <c r="I44666" s="80"/>
      <c r="AX44666" s="80"/>
      <c r="AY44666" s="80"/>
      <c r="AZ44666" s="80"/>
      <c r="BA44666" s="80"/>
      <c r="BB44666" s="80"/>
    </row>
    <row r="44667" spans="9:54" x14ac:dyDescent="0.25">
      <c r="I44667" s="80"/>
      <c r="AX44667" s="80"/>
      <c r="AY44667" s="80"/>
      <c r="AZ44667" s="80"/>
      <c r="BA44667" s="80"/>
      <c r="BB44667" s="80"/>
    </row>
    <row r="44668" spans="9:54" x14ac:dyDescent="0.25">
      <c r="I44668" s="80"/>
      <c r="AX44668" s="80"/>
      <c r="AY44668" s="80"/>
      <c r="AZ44668" s="80"/>
      <c r="BA44668" s="80"/>
      <c r="BB44668" s="80"/>
    </row>
    <row r="44669" spans="9:54" x14ac:dyDescent="0.25">
      <c r="I44669" s="80"/>
      <c r="AX44669" s="80"/>
      <c r="AY44669" s="80"/>
      <c r="AZ44669" s="80"/>
      <c r="BA44669" s="80"/>
      <c r="BB44669" s="80"/>
    </row>
    <row r="44670" spans="9:54" x14ac:dyDescent="0.25">
      <c r="I44670" s="80"/>
      <c r="AX44670" s="80"/>
      <c r="AY44670" s="80"/>
      <c r="AZ44670" s="80"/>
      <c r="BA44670" s="80"/>
      <c r="BB44670" s="80"/>
    </row>
    <row r="44671" spans="9:54" x14ac:dyDescent="0.25">
      <c r="I44671" s="80"/>
      <c r="AX44671" s="80"/>
      <c r="AY44671" s="80"/>
      <c r="AZ44671" s="80"/>
      <c r="BA44671" s="80"/>
      <c r="BB44671" s="80"/>
    </row>
    <row r="44672" spans="9:54" x14ac:dyDescent="0.25">
      <c r="I44672" s="80"/>
      <c r="AX44672" s="80"/>
      <c r="AY44672" s="80"/>
      <c r="AZ44672" s="80"/>
      <c r="BA44672" s="80"/>
      <c r="BB44672" s="80"/>
    </row>
    <row r="44673" spans="9:54" x14ac:dyDescent="0.25">
      <c r="I44673" s="80"/>
      <c r="AX44673" s="80"/>
      <c r="AY44673" s="80"/>
      <c r="AZ44673" s="80"/>
      <c r="BA44673" s="80"/>
      <c r="BB44673" s="80"/>
    </row>
    <row r="44674" spans="9:54" x14ac:dyDescent="0.25">
      <c r="I44674" s="80"/>
      <c r="AX44674" s="80"/>
      <c r="AY44674" s="80"/>
      <c r="AZ44674" s="80"/>
      <c r="BA44674" s="80"/>
      <c r="BB44674" s="80"/>
    </row>
    <row r="44675" spans="9:54" x14ac:dyDescent="0.25">
      <c r="I44675" s="80"/>
      <c r="AX44675" s="80"/>
      <c r="AY44675" s="80"/>
      <c r="AZ44675" s="80"/>
      <c r="BA44675" s="80"/>
      <c r="BB44675" s="80"/>
    </row>
    <row r="44676" spans="9:54" x14ac:dyDescent="0.25">
      <c r="I44676" s="80"/>
      <c r="AX44676" s="80"/>
      <c r="AY44676" s="80"/>
      <c r="AZ44676" s="80"/>
      <c r="BA44676" s="80"/>
      <c r="BB44676" s="80"/>
    </row>
    <row r="44677" spans="9:54" x14ac:dyDescent="0.25">
      <c r="I44677" s="80"/>
      <c r="AX44677" s="80"/>
      <c r="AY44677" s="80"/>
      <c r="AZ44677" s="80"/>
      <c r="BA44677" s="80"/>
      <c r="BB44677" s="80"/>
    </row>
    <row r="44678" spans="9:54" x14ac:dyDescent="0.25">
      <c r="I44678" s="80"/>
      <c r="AX44678" s="80"/>
      <c r="AY44678" s="80"/>
      <c r="AZ44678" s="80"/>
      <c r="BA44678" s="80"/>
      <c r="BB44678" s="80"/>
    </row>
    <row r="44679" spans="9:54" x14ac:dyDescent="0.25">
      <c r="I44679" s="80"/>
      <c r="AX44679" s="80"/>
      <c r="AY44679" s="80"/>
      <c r="AZ44679" s="80"/>
      <c r="BA44679" s="80"/>
      <c r="BB44679" s="80"/>
    </row>
    <row r="44680" spans="9:54" x14ac:dyDescent="0.25">
      <c r="I44680" s="80"/>
      <c r="AX44680" s="80"/>
      <c r="AY44680" s="80"/>
      <c r="AZ44680" s="80"/>
      <c r="BA44680" s="80"/>
      <c r="BB44680" s="80"/>
    </row>
    <row r="44681" spans="9:54" x14ac:dyDescent="0.25">
      <c r="I44681" s="80"/>
      <c r="AX44681" s="80"/>
      <c r="AY44681" s="80"/>
      <c r="AZ44681" s="80"/>
      <c r="BA44681" s="80"/>
      <c r="BB44681" s="80"/>
    </row>
    <row r="44682" spans="9:54" x14ac:dyDescent="0.25">
      <c r="I44682" s="80"/>
      <c r="AX44682" s="80"/>
      <c r="AY44682" s="80"/>
      <c r="AZ44682" s="80"/>
      <c r="BA44682" s="80"/>
      <c r="BB44682" s="80"/>
    </row>
    <row r="44683" spans="9:54" x14ac:dyDescent="0.25">
      <c r="I44683" s="80"/>
      <c r="AX44683" s="80"/>
      <c r="AY44683" s="80"/>
      <c r="AZ44683" s="80"/>
      <c r="BA44683" s="80"/>
      <c r="BB44683" s="80"/>
    </row>
    <row r="44684" spans="9:54" x14ac:dyDescent="0.25">
      <c r="I44684" s="80"/>
      <c r="AX44684" s="80"/>
      <c r="AY44684" s="80"/>
      <c r="AZ44684" s="80"/>
      <c r="BA44684" s="80"/>
      <c r="BB44684" s="80"/>
    </row>
    <row r="44685" spans="9:54" x14ac:dyDescent="0.25">
      <c r="I44685" s="80"/>
      <c r="AX44685" s="80"/>
      <c r="AY44685" s="80"/>
      <c r="AZ44685" s="80"/>
      <c r="BA44685" s="80"/>
      <c r="BB44685" s="80"/>
    </row>
    <row r="44686" spans="9:54" x14ac:dyDescent="0.25">
      <c r="I44686" s="80"/>
      <c r="AX44686" s="80"/>
      <c r="AY44686" s="80"/>
      <c r="AZ44686" s="80"/>
      <c r="BA44686" s="80"/>
      <c r="BB44686" s="80"/>
    </row>
    <row r="44687" spans="9:54" x14ac:dyDescent="0.25">
      <c r="I44687" s="80"/>
      <c r="AX44687" s="80"/>
      <c r="AY44687" s="80"/>
      <c r="AZ44687" s="80"/>
      <c r="BA44687" s="80"/>
      <c r="BB44687" s="80"/>
    </row>
    <row r="44688" spans="9:54" x14ac:dyDescent="0.25">
      <c r="I44688" s="80"/>
      <c r="AX44688" s="80"/>
      <c r="AY44688" s="80"/>
      <c r="AZ44688" s="80"/>
      <c r="BA44688" s="80"/>
      <c r="BB44688" s="80"/>
    </row>
    <row r="44689" spans="9:54" x14ac:dyDescent="0.25">
      <c r="I44689" s="80"/>
      <c r="AX44689" s="80"/>
      <c r="AY44689" s="80"/>
      <c r="AZ44689" s="80"/>
      <c r="BA44689" s="80"/>
      <c r="BB44689" s="80"/>
    </row>
    <row r="44690" spans="9:54" x14ac:dyDescent="0.25">
      <c r="I44690" s="80"/>
      <c r="AX44690" s="80"/>
      <c r="AY44690" s="80"/>
      <c r="AZ44690" s="80"/>
      <c r="BA44690" s="80"/>
      <c r="BB44690" s="80"/>
    </row>
    <row r="44691" spans="9:54" x14ac:dyDescent="0.25">
      <c r="I44691" s="80"/>
      <c r="AX44691" s="80"/>
      <c r="AY44691" s="80"/>
      <c r="AZ44691" s="80"/>
      <c r="BA44691" s="80"/>
      <c r="BB44691" s="80"/>
    </row>
    <row r="44692" spans="9:54" x14ac:dyDescent="0.25">
      <c r="I44692" s="80"/>
      <c r="AX44692" s="80"/>
      <c r="AY44692" s="80"/>
      <c r="AZ44692" s="80"/>
      <c r="BA44692" s="80"/>
      <c r="BB44692" s="80"/>
    </row>
    <row r="44693" spans="9:54" x14ac:dyDescent="0.25">
      <c r="I44693" s="80"/>
      <c r="AX44693" s="80"/>
      <c r="AY44693" s="80"/>
      <c r="AZ44693" s="80"/>
      <c r="BA44693" s="80"/>
      <c r="BB44693" s="80"/>
    </row>
    <row r="44694" spans="9:54" x14ac:dyDescent="0.25">
      <c r="I44694" s="80"/>
      <c r="AX44694" s="80"/>
      <c r="AY44694" s="80"/>
      <c r="AZ44694" s="80"/>
      <c r="BA44694" s="80"/>
      <c r="BB44694" s="80"/>
    </row>
    <row r="44695" spans="9:54" x14ac:dyDescent="0.25">
      <c r="I44695" s="80"/>
      <c r="AX44695" s="80"/>
      <c r="AY44695" s="80"/>
      <c r="AZ44695" s="80"/>
      <c r="BA44695" s="80"/>
      <c r="BB44695" s="80"/>
    </row>
    <row r="44696" spans="9:54" x14ac:dyDescent="0.25">
      <c r="I44696" s="80"/>
      <c r="AX44696" s="80"/>
      <c r="AY44696" s="80"/>
      <c r="AZ44696" s="80"/>
      <c r="BA44696" s="80"/>
      <c r="BB44696" s="80"/>
    </row>
    <row r="44697" spans="9:54" x14ac:dyDescent="0.25">
      <c r="I44697" s="80"/>
      <c r="AX44697" s="80"/>
      <c r="AY44697" s="80"/>
      <c r="AZ44697" s="80"/>
      <c r="BA44697" s="80"/>
      <c r="BB44697" s="80"/>
    </row>
    <row r="44698" spans="9:54" x14ac:dyDescent="0.25">
      <c r="I44698" s="80"/>
      <c r="AX44698" s="80"/>
      <c r="AY44698" s="80"/>
      <c r="AZ44698" s="80"/>
      <c r="BA44698" s="80"/>
      <c r="BB44698" s="80"/>
    </row>
    <row r="44699" spans="9:54" x14ac:dyDescent="0.25">
      <c r="I44699" s="80"/>
      <c r="AX44699" s="80"/>
      <c r="AY44699" s="80"/>
      <c r="AZ44699" s="80"/>
      <c r="BA44699" s="80"/>
      <c r="BB44699" s="80"/>
    </row>
    <row r="44700" spans="9:54" x14ac:dyDescent="0.25">
      <c r="I44700" s="80"/>
      <c r="AX44700" s="80"/>
      <c r="AY44700" s="80"/>
      <c r="AZ44700" s="80"/>
      <c r="BA44700" s="80"/>
      <c r="BB44700" s="80"/>
    </row>
    <row r="44701" spans="9:54" x14ac:dyDescent="0.25">
      <c r="I44701" s="80"/>
      <c r="AX44701" s="80"/>
      <c r="AY44701" s="80"/>
      <c r="AZ44701" s="80"/>
      <c r="BA44701" s="80"/>
      <c r="BB44701" s="80"/>
    </row>
    <row r="44702" spans="9:54" x14ac:dyDescent="0.25">
      <c r="I44702" s="80"/>
      <c r="AX44702" s="80"/>
      <c r="AY44702" s="80"/>
      <c r="AZ44702" s="80"/>
      <c r="BA44702" s="80"/>
      <c r="BB44702" s="80"/>
    </row>
    <row r="44703" spans="9:54" x14ac:dyDescent="0.25">
      <c r="I44703" s="80"/>
      <c r="AX44703" s="80"/>
      <c r="AY44703" s="80"/>
      <c r="AZ44703" s="80"/>
      <c r="BA44703" s="80"/>
      <c r="BB44703" s="80"/>
    </row>
    <row r="44704" spans="9:54" x14ac:dyDescent="0.25">
      <c r="I44704" s="80"/>
      <c r="AX44704" s="80"/>
      <c r="AY44704" s="80"/>
      <c r="AZ44704" s="80"/>
      <c r="BA44704" s="80"/>
      <c r="BB44704" s="80"/>
    </row>
    <row r="44705" spans="9:54" x14ac:dyDescent="0.25">
      <c r="I44705" s="80"/>
      <c r="AX44705" s="80"/>
      <c r="AY44705" s="80"/>
      <c r="AZ44705" s="80"/>
      <c r="BA44705" s="80"/>
      <c r="BB44705" s="80"/>
    </row>
    <row r="44706" spans="9:54" x14ac:dyDescent="0.25">
      <c r="I44706" s="80"/>
      <c r="AX44706" s="80"/>
      <c r="AY44706" s="80"/>
      <c r="AZ44706" s="80"/>
      <c r="BA44706" s="80"/>
      <c r="BB44706" s="80"/>
    </row>
    <row r="44707" spans="9:54" x14ac:dyDescent="0.25">
      <c r="I44707" s="80"/>
      <c r="AX44707" s="80"/>
      <c r="AY44707" s="80"/>
      <c r="AZ44707" s="80"/>
      <c r="BA44707" s="80"/>
      <c r="BB44707" s="80"/>
    </row>
    <row r="44708" spans="9:54" x14ac:dyDescent="0.25">
      <c r="I44708" s="80"/>
      <c r="AX44708" s="80"/>
      <c r="AY44708" s="80"/>
      <c r="AZ44708" s="80"/>
      <c r="BA44708" s="80"/>
      <c r="BB44708" s="80"/>
    </row>
    <row r="44709" spans="9:54" x14ac:dyDescent="0.25">
      <c r="I44709" s="80"/>
      <c r="AX44709" s="80"/>
      <c r="AY44709" s="80"/>
      <c r="AZ44709" s="80"/>
      <c r="BA44709" s="80"/>
      <c r="BB44709" s="80"/>
    </row>
    <row r="44710" spans="9:54" x14ac:dyDescent="0.25">
      <c r="I44710" s="80"/>
      <c r="AX44710" s="80"/>
      <c r="AY44710" s="80"/>
      <c r="AZ44710" s="80"/>
      <c r="BA44710" s="80"/>
      <c r="BB44710" s="80"/>
    </row>
    <row r="44711" spans="9:54" x14ac:dyDescent="0.25">
      <c r="I44711" s="80"/>
      <c r="AX44711" s="80"/>
      <c r="AY44711" s="80"/>
      <c r="AZ44711" s="80"/>
      <c r="BA44711" s="80"/>
      <c r="BB44711" s="80"/>
    </row>
    <row r="44712" spans="9:54" x14ac:dyDescent="0.25">
      <c r="I44712" s="80"/>
      <c r="AX44712" s="80"/>
      <c r="AY44712" s="80"/>
      <c r="AZ44712" s="80"/>
      <c r="BA44712" s="80"/>
      <c r="BB44712" s="80"/>
    </row>
    <row r="44713" spans="9:54" x14ac:dyDescent="0.25">
      <c r="I44713" s="80"/>
      <c r="AX44713" s="80"/>
      <c r="AY44713" s="80"/>
      <c r="AZ44713" s="80"/>
      <c r="BA44713" s="80"/>
      <c r="BB44713" s="80"/>
    </row>
    <row r="44714" spans="9:54" x14ac:dyDescent="0.25">
      <c r="I44714" s="80"/>
      <c r="AX44714" s="80"/>
      <c r="AY44714" s="80"/>
      <c r="AZ44714" s="80"/>
      <c r="BA44714" s="80"/>
      <c r="BB44714" s="80"/>
    </row>
    <row r="44715" spans="9:54" x14ac:dyDescent="0.25">
      <c r="I44715" s="80"/>
      <c r="AX44715" s="80"/>
      <c r="AY44715" s="80"/>
      <c r="AZ44715" s="80"/>
      <c r="BA44715" s="80"/>
      <c r="BB44715" s="80"/>
    </row>
    <row r="44716" spans="9:54" x14ac:dyDescent="0.25">
      <c r="I44716" s="80"/>
      <c r="AX44716" s="80"/>
      <c r="AY44716" s="80"/>
      <c r="AZ44716" s="80"/>
      <c r="BA44716" s="80"/>
      <c r="BB44716" s="80"/>
    </row>
    <row r="44717" spans="9:54" x14ac:dyDescent="0.25">
      <c r="I44717" s="80"/>
      <c r="AX44717" s="80"/>
      <c r="AY44717" s="80"/>
      <c r="AZ44717" s="80"/>
      <c r="BA44717" s="80"/>
      <c r="BB44717" s="80"/>
    </row>
    <row r="44718" spans="9:54" x14ac:dyDescent="0.25">
      <c r="I44718" s="80"/>
      <c r="AX44718" s="80"/>
      <c r="AY44718" s="80"/>
      <c r="AZ44718" s="80"/>
      <c r="BA44718" s="80"/>
      <c r="BB44718" s="80"/>
    </row>
    <row r="44719" spans="9:54" x14ac:dyDescent="0.25">
      <c r="I44719" s="80"/>
      <c r="AX44719" s="80"/>
      <c r="AY44719" s="80"/>
      <c r="AZ44719" s="80"/>
      <c r="BA44719" s="80"/>
      <c r="BB44719" s="80"/>
    </row>
    <row r="44720" spans="9:54" x14ac:dyDescent="0.25">
      <c r="I44720" s="80"/>
      <c r="AX44720" s="80"/>
      <c r="AY44720" s="80"/>
      <c r="AZ44720" s="80"/>
      <c r="BA44720" s="80"/>
      <c r="BB44720" s="80"/>
    </row>
    <row r="44721" spans="9:54" x14ac:dyDescent="0.25">
      <c r="I44721" s="80"/>
      <c r="AX44721" s="80"/>
      <c r="AY44721" s="80"/>
      <c r="AZ44721" s="80"/>
      <c r="BA44721" s="80"/>
      <c r="BB44721" s="80"/>
    </row>
    <row r="44722" spans="9:54" x14ac:dyDescent="0.25">
      <c r="I44722" s="80"/>
      <c r="AX44722" s="80"/>
      <c r="AY44722" s="80"/>
      <c r="AZ44722" s="80"/>
      <c r="BA44722" s="80"/>
      <c r="BB44722" s="80"/>
    </row>
    <row r="44723" spans="9:54" x14ac:dyDescent="0.25">
      <c r="I44723" s="80"/>
      <c r="AX44723" s="80"/>
      <c r="AY44723" s="80"/>
      <c r="AZ44723" s="80"/>
      <c r="BA44723" s="80"/>
      <c r="BB44723" s="80"/>
    </row>
    <row r="44724" spans="9:54" x14ac:dyDescent="0.25">
      <c r="I44724" s="80"/>
      <c r="AX44724" s="80"/>
      <c r="AY44724" s="80"/>
      <c r="AZ44724" s="80"/>
      <c r="BA44724" s="80"/>
      <c r="BB44724" s="80"/>
    </row>
    <row r="44725" spans="9:54" x14ac:dyDescent="0.25">
      <c r="I44725" s="80"/>
      <c r="AX44725" s="80"/>
      <c r="AY44725" s="80"/>
      <c r="AZ44725" s="80"/>
      <c r="BA44725" s="80"/>
      <c r="BB44725" s="80"/>
    </row>
    <row r="44726" spans="9:54" x14ac:dyDescent="0.25">
      <c r="I44726" s="80"/>
      <c r="AX44726" s="80"/>
      <c r="AY44726" s="80"/>
      <c r="AZ44726" s="80"/>
      <c r="BA44726" s="80"/>
      <c r="BB44726" s="80"/>
    </row>
    <row r="44727" spans="9:54" x14ac:dyDescent="0.25">
      <c r="I44727" s="80"/>
      <c r="AX44727" s="80"/>
      <c r="AY44727" s="80"/>
      <c r="AZ44727" s="80"/>
      <c r="BA44727" s="80"/>
      <c r="BB44727" s="80"/>
    </row>
    <row r="44728" spans="9:54" x14ac:dyDescent="0.25">
      <c r="I44728" s="80"/>
      <c r="AX44728" s="80"/>
      <c r="AY44728" s="80"/>
      <c r="AZ44728" s="80"/>
      <c r="BA44728" s="80"/>
      <c r="BB44728" s="80"/>
    </row>
    <row r="44729" spans="9:54" x14ac:dyDescent="0.25">
      <c r="I44729" s="80"/>
      <c r="AX44729" s="80"/>
      <c r="AY44729" s="80"/>
      <c r="AZ44729" s="80"/>
      <c r="BA44729" s="80"/>
      <c r="BB44729" s="80"/>
    </row>
    <row r="44730" spans="9:54" x14ac:dyDescent="0.25">
      <c r="I44730" s="80"/>
      <c r="AX44730" s="80"/>
      <c r="AY44730" s="80"/>
      <c r="AZ44730" s="80"/>
      <c r="BA44730" s="80"/>
      <c r="BB44730" s="80"/>
    </row>
    <row r="44731" spans="9:54" x14ac:dyDescent="0.25">
      <c r="I44731" s="80"/>
      <c r="AX44731" s="80"/>
      <c r="AY44731" s="80"/>
      <c r="AZ44731" s="80"/>
      <c r="BA44731" s="80"/>
      <c r="BB44731" s="80"/>
    </row>
    <row r="44732" spans="9:54" x14ac:dyDescent="0.25">
      <c r="I44732" s="80"/>
      <c r="AX44732" s="80"/>
      <c r="AY44732" s="80"/>
      <c r="AZ44732" s="80"/>
      <c r="BA44732" s="80"/>
      <c r="BB44732" s="80"/>
    </row>
    <row r="44733" spans="9:54" x14ac:dyDescent="0.25">
      <c r="I44733" s="80"/>
      <c r="AX44733" s="80"/>
      <c r="AY44733" s="80"/>
      <c r="AZ44733" s="80"/>
      <c r="BA44733" s="80"/>
      <c r="BB44733" s="80"/>
    </row>
    <row r="44734" spans="9:54" x14ac:dyDescent="0.25">
      <c r="I44734" s="80"/>
      <c r="AX44734" s="80"/>
      <c r="AY44734" s="80"/>
      <c r="AZ44734" s="80"/>
      <c r="BA44734" s="80"/>
      <c r="BB44734" s="80"/>
    </row>
    <row r="44735" spans="9:54" x14ac:dyDescent="0.25">
      <c r="I44735" s="80"/>
      <c r="AX44735" s="80"/>
      <c r="AY44735" s="80"/>
      <c r="AZ44735" s="80"/>
      <c r="BA44735" s="80"/>
      <c r="BB44735" s="80"/>
    </row>
    <row r="44736" spans="9:54" x14ac:dyDescent="0.25">
      <c r="I44736" s="80"/>
      <c r="AX44736" s="80"/>
      <c r="AY44736" s="80"/>
      <c r="AZ44736" s="80"/>
      <c r="BA44736" s="80"/>
      <c r="BB44736" s="80"/>
    </row>
    <row r="44737" spans="9:54" x14ac:dyDescent="0.25">
      <c r="I44737" s="80"/>
      <c r="AX44737" s="80"/>
      <c r="AY44737" s="80"/>
      <c r="AZ44737" s="80"/>
      <c r="BA44737" s="80"/>
      <c r="BB44737" s="80"/>
    </row>
    <row r="44738" spans="9:54" x14ac:dyDescent="0.25">
      <c r="I44738" s="80"/>
      <c r="AX44738" s="80"/>
      <c r="AY44738" s="80"/>
      <c r="AZ44738" s="80"/>
      <c r="BA44738" s="80"/>
      <c r="BB44738" s="80"/>
    </row>
    <row r="44739" spans="9:54" x14ac:dyDescent="0.25">
      <c r="I44739" s="80"/>
      <c r="AX44739" s="80"/>
      <c r="AY44739" s="80"/>
      <c r="AZ44739" s="80"/>
      <c r="BA44739" s="80"/>
      <c r="BB44739" s="80"/>
    </row>
    <row r="44740" spans="9:54" x14ac:dyDescent="0.25">
      <c r="I44740" s="80"/>
      <c r="AX44740" s="80"/>
      <c r="AY44740" s="80"/>
      <c r="AZ44740" s="80"/>
      <c r="BA44740" s="80"/>
      <c r="BB44740" s="80"/>
    </row>
    <row r="44741" spans="9:54" x14ac:dyDescent="0.25">
      <c r="I44741" s="80"/>
      <c r="AX44741" s="80"/>
      <c r="AY44741" s="80"/>
      <c r="AZ44741" s="80"/>
      <c r="BA44741" s="80"/>
      <c r="BB44741" s="80"/>
    </row>
    <row r="44742" spans="9:54" x14ac:dyDescent="0.25">
      <c r="I44742" s="80"/>
      <c r="AX44742" s="80"/>
      <c r="AY44742" s="80"/>
      <c r="AZ44742" s="80"/>
      <c r="BA44742" s="80"/>
      <c r="BB44742" s="80"/>
    </row>
    <row r="44743" spans="9:54" x14ac:dyDescent="0.25">
      <c r="I44743" s="80"/>
      <c r="AX44743" s="80"/>
      <c r="AY44743" s="80"/>
      <c r="AZ44743" s="80"/>
      <c r="BA44743" s="80"/>
      <c r="BB44743" s="80"/>
    </row>
    <row r="44744" spans="9:54" x14ac:dyDescent="0.25">
      <c r="I44744" s="80"/>
      <c r="AX44744" s="80"/>
      <c r="AY44744" s="80"/>
      <c r="AZ44744" s="80"/>
      <c r="BA44744" s="80"/>
      <c r="BB44744" s="80"/>
    </row>
    <row r="44745" spans="9:54" x14ac:dyDescent="0.25">
      <c r="I44745" s="80"/>
      <c r="AX44745" s="80"/>
      <c r="AY44745" s="80"/>
      <c r="AZ44745" s="80"/>
      <c r="BA44745" s="80"/>
      <c r="BB44745" s="80"/>
    </row>
    <row r="44746" spans="9:54" x14ac:dyDescent="0.25">
      <c r="I44746" s="80"/>
      <c r="AX44746" s="80"/>
      <c r="AY44746" s="80"/>
      <c r="AZ44746" s="80"/>
      <c r="BA44746" s="80"/>
      <c r="BB44746" s="80"/>
    </row>
    <row r="44747" spans="9:54" x14ac:dyDescent="0.25">
      <c r="I44747" s="80"/>
      <c r="AX44747" s="80"/>
      <c r="AY44747" s="80"/>
      <c r="AZ44747" s="80"/>
      <c r="BA44747" s="80"/>
      <c r="BB44747" s="80"/>
    </row>
    <row r="44748" spans="9:54" x14ac:dyDescent="0.25">
      <c r="I44748" s="80"/>
      <c r="AX44748" s="80"/>
      <c r="AY44748" s="80"/>
      <c r="AZ44748" s="80"/>
      <c r="BA44748" s="80"/>
      <c r="BB44748" s="80"/>
    </row>
    <row r="44749" spans="9:54" x14ac:dyDescent="0.25">
      <c r="I44749" s="80"/>
      <c r="AX44749" s="80"/>
      <c r="AY44749" s="80"/>
      <c r="AZ44749" s="80"/>
      <c r="BA44749" s="80"/>
      <c r="BB44749" s="80"/>
    </row>
    <row r="44750" spans="9:54" x14ac:dyDescent="0.25">
      <c r="I44750" s="80"/>
      <c r="AX44750" s="80"/>
      <c r="AY44750" s="80"/>
      <c r="AZ44750" s="80"/>
      <c r="BA44750" s="80"/>
      <c r="BB44750" s="80"/>
    </row>
    <row r="44751" spans="9:54" x14ac:dyDescent="0.25">
      <c r="I44751" s="80"/>
      <c r="AX44751" s="80"/>
      <c r="AY44751" s="80"/>
      <c r="AZ44751" s="80"/>
      <c r="BA44751" s="80"/>
      <c r="BB44751" s="80"/>
    </row>
    <row r="44752" spans="9:54" x14ac:dyDescent="0.25">
      <c r="I44752" s="80"/>
      <c r="AX44752" s="80"/>
      <c r="AY44752" s="80"/>
      <c r="AZ44752" s="80"/>
      <c r="BA44752" s="80"/>
      <c r="BB44752" s="80"/>
    </row>
    <row r="44753" spans="9:54" x14ac:dyDescent="0.25">
      <c r="I44753" s="80"/>
      <c r="AX44753" s="80"/>
      <c r="AY44753" s="80"/>
      <c r="AZ44753" s="80"/>
      <c r="BA44753" s="80"/>
      <c r="BB44753" s="80"/>
    </row>
    <row r="44754" spans="9:54" x14ac:dyDescent="0.25">
      <c r="I44754" s="80"/>
      <c r="AX44754" s="80"/>
      <c r="AY44754" s="80"/>
      <c r="AZ44754" s="80"/>
      <c r="BA44754" s="80"/>
      <c r="BB44754" s="80"/>
    </row>
    <row r="44755" spans="9:54" x14ac:dyDescent="0.25">
      <c r="I44755" s="80"/>
      <c r="AX44755" s="80"/>
      <c r="AY44755" s="80"/>
      <c r="AZ44755" s="80"/>
      <c r="BA44755" s="80"/>
      <c r="BB44755" s="80"/>
    </row>
    <row r="44756" spans="9:54" x14ac:dyDescent="0.25">
      <c r="I44756" s="80"/>
      <c r="AX44756" s="80"/>
      <c r="AY44756" s="80"/>
      <c r="AZ44756" s="80"/>
      <c r="BA44756" s="80"/>
      <c r="BB44756" s="80"/>
    </row>
    <row r="44757" spans="9:54" x14ac:dyDescent="0.25">
      <c r="I44757" s="80"/>
      <c r="AX44757" s="80"/>
      <c r="AY44757" s="80"/>
      <c r="AZ44757" s="80"/>
      <c r="BA44757" s="80"/>
      <c r="BB44757" s="80"/>
    </row>
    <row r="44758" spans="9:54" x14ac:dyDescent="0.25">
      <c r="I44758" s="80"/>
      <c r="AX44758" s="80"/>
      <c r="AY44758" s="80"/>
      <c r="AZ44758" s="80"/>
      <c r="BA44758" s="80"/>
      <c r="BB44758" s="80"/>
    </row>
    <row r="44759" spans="9:54" x14ac:dyDescent="0.25">
      <c r="I44759" s="80"/>
      <c r="AX44759" s="80"/>
      <c r="AY44759" s="80"/>
      <c r="AZ44759" s="80"/>
      <c r="BA44759" s="80"/>
      <c r="BB44759" s="80"/>
    </row>
    <row r="44760" spans="9:54" x14ac:dyDescent="0.25">
      <c r="I44760" s="80"/>
      <c r="AX44760" s="80"/>
      <c r="AY44760" s="80"/>
      <c r="AZ44760" s="80"/>
      <c r="BA44760" s="80"/>
      <c r="BB44760" s="80"/>
    </row>
    <row r="44761" spans="9:54" x14ac:dyDescent="0.25">
      <c r="I44761" s="80"/>
      <c r="AX44761" s="80"/>
      <c r="AY44761" s="80"/>
      <c r="AZ44761" s="80"/>
      <c r="BA44761" s="80"/>
      <c r="BB44761" s="80"/>
    </row>
    <row r="44762" spans="9:54" x14ac:dyDescent="0.25">
      <c r="I44762" s="80"/>
      <c r="AX44762" s="80"/>
      <c r="AY44762" s="80"/>
      <c r="AZ44762" s="80"/>
      <c r="BA44762" s="80"/>
      <c r="BB44762" s="80"/>
    </row>
    <row r="44763" spans="9:54" x14ac:dyDescent="0.25">
      <c r="I44763" s="80"/>
      <c r="AX44763" s="80"/>
      <c r="AY44763" s="80"/>
      <c r="AZ44763" s="80"/>
      <c r="BA44763" s="80"/>
      <c r="BB44763" s="80"/>
    </row>
    <row r="44764" spans="9:54" x14ac:dyDescent="0.25">
      <c r="I44764" s="80"/>
      <c r="AX44764" s="80"/>
      <c r="AY44764" s="80"/>
      <c r="AZ44764" s="80"/>
      <c r="BA44764" s="80"/>
      <c r="BB44764" s="80"/>
    </row>
    <row r="44765" spans="9:54" x14ac:dyDescent="0.25">
      <c r="I44765" s="80"/>
      <c r="AX44765" s="80"/>
      <c r="AY44765" s="80"/>
      <c r="AZ44765" s="80"/>
      <c r="BA44765" s="80"/>
      <c r="BB44765" s="80"/>
    </row>
    <row r="44766" spans="9:54" x14ac:dyDescent="0.25">
      <c r="I44766" s="80"/>
      <c r="AX44766" s="80"/>
      <c r="AY44766" s="80"/>
      <c r="AZ44766" s="80"/>
      <c r="BA44766" s="80"/>
      <c r="BB44766" s="80"/>
    </row>
    <row r="44767" spans="9:54" x14ac:dyDescent="0.25">
      <c r="I44767" s="80"/>
      <c r="AX44767" s="80"/>
      <c r="AY44767" s="80"/>
      <c r="AZ44767" s="80"/>
      <c r="BA44767" s="80"/>
      <c r="BB44767" s="80"/>
    </row>
    <row r="44768" spans="9:54" x14ac:dyDescent="0.25">
      <c r="I44768" s="80"/>
      <c r="AX44768" s="80"/>
      <c r="AY44768" s="80"/>
      <c r="AZ44768" s="80"/>
      <c r="BA44768" s="80"/>
      <c r="BB44768" s="80"/>
    </row>
    <row r="44769" spans="9:54" x14ac:dyDescent="0.25">
      <c r="I44769" s="80"/>
      <c r="AX44769" s="80"/>
      <c r="AY44769" s="80"/>
      <c r="AZ44769" s="80"/>
      <c r="BA44769" s="80"/>
      <c r="BB44769" s="80"/>
    </row>
    <row r="44770" spans="9:54" x14ac:dyDescent="0.25">
      <c r="I44770" s="80"/>
      <c r="AX44770" s="80"/>
      <c r="AY44770" s="80"/>
      <c r="AZ44770" s="80"/>
      <c r="BA44770" s="80"/>
      <c r="BB44770" s="80"/>
    </row>
    <row r="44771" spans="9:54" x14ac:dyDescent="0.25">
      <c r="I44771" s="80"/>
      <c r="AX44771" s="80"/>
      <c r="AY44771" s="80"/>
      <c r="AZ44771" s="80"/>
      <c r="BA44771" s="80"/>
      <c r="BB44771" s="80"/>
    </row>
    <row r="44772" spans="9:54" x14ac:dyDescent="0.25">
      <c r="I44772" s="80"/>
      <c r="AX44772" s="80"/>
      <c r="AY44772" s="80"/>
      <c r="AZ44772" s="80"/>
      <c r="BA44772" s="80"/>
      <c r="BB44772" s="80"/>
    </row>
    <row r="44773" spans="9:54" x14ac:dyDescent="0.25">
      <c r="I44773" s="80"/>
      <c r="AX44773" s="80"/>
      <c r="AY44773" s="80"/>
      <c r="AZ44773" s="80"/>
      <c r="BA44773" s="80"/>
      <c r="BB44773" s="80"/>
    </row>
    <row r="44774" spans="9:54" x14ac:dyDescent="0.25">
      <c r="I44774" s="80"/>
      <c r="AX44774" s="80"/>
      <c r="AY44774" s="80"/>
      <c r="AZ44774" s="80"/>
      <c r="BA44774" s="80"/>
      <c r="BB44774" s="80"/>
    </row>
    <row r="44775" spans="9:54" x14ac:dyDescent="0.25">
      <c r="I44775" s="80"/>
      <c r="AX44775" s="80"/>
      <c r="AY44775" s="80"/>
      <c r="AZ44775" s="80"/>
      <c r="BA44775" s="80"/>
      <c r="BB44775" s="80"/>
    </row>
    <row r="44776" spans="9:54" x14ac:dyDescent="0.25">
      <c r="I44776" s="80"/>
      <c r="AX44776" s="80"/>
      <c r="AY44776" s="80"/>
      <c r="AZ44776" s="80"/>
      <c r="BA44776" s="80"/>
      <c r="BB44776" s="80"/>
    </row>
    <row r="44777" spans="9:54" x14ac:dyDescent="0.25">
      <c r="I44777" s="80"/>
      <c r="AX44777" s="80"/>
      <c r="AY44777" s="80"/>
      <c r="AZ44777" s="80"/>
      <c r="BA44777" s="80"/>
      <c r="BB44777" s="80"/>
    </row>
    <row r="44778" spans="9:54" x14ac:dyDescent="0.25">
      <c r="I44778" s="80"/>
      <c r="AX44778" s="80"/>
      <c r="AY44778" s="80"/>
      <c r="AZ44778" s="80"/>
      <c r="BA44778" s="80"/>
      <c r="BB44778" s="80"/>
    </row>
    <row r="44779" spans="9:54" x14ac:dyDescent="0.25">
      <c r="I44779" s="80"/>
      <c r="AX44779" s="80"/>
      <c r="AY44779" s="80"/>
      <c r="AZ44779" s="80"/>
      <c r="BA44779" s="80"/>
      <c r="BB44779" s="80"/>
    </row>
    <row r="44780" spans="9:54" x14ac:dyDescent="0.25">
      <c r="I44780" s="80"/>
      <c r="AX44780" s="80"/>
      <c r="AY44780" s="80"/>
      <c r="AZ44780" s="80"/>
      <c r="BA44780" s="80"/>
      <c r="BB44780" s="80"/>
    </row>
    <row r="44781" spans="9:54" x14ac:dyDescent="0.25">
      <c r="I44781" s="80"/>
      <c r="AX44781" s="80"/>
      <c r="AY44781" s="80"/>
      <c r="AZ44781" s="80"/>
      <c r="BA44781" s="80"/>
      <c r="BB44781" s="80"/>
    </row>
    <row r="44782" spans="9:54" x14ac:dyDescent="0.25">
      <c r="I44782" s="80"/>
      <c r="AX44782" s="80"/>
      <c r="AY44782" s="80"/>
      <c r="AZ44782" s="80"/>
      <c r="BA44782" s="80"/>
      <c r="BB44782" s="80"/>
    </row>
    <row r="44783" spans="9:54" x14ac:dyDescent="0.25">
      <c r="I44783" s="80"/>
      <c r="AX44783" s="80"/>
      <c r="AY44783" s="80"/>
      <c r="AZ44783" s="80"/>
      <c r="BA44783" s="80"/>
      <c r="BB44783" s="80"/>
    </row>
    <row r="44784" spans="9:54" x14ac:dyDescent="0.25">
      <c r="I44784" s="80"/>
      <c r="AX44784" s="80"/>
      <c r="AY44784" s="80"/>
      <c r="AZ44784" s="80"/>
      <c r="BA44784" s="80"/>
      <c r="BB44784" s="80"/>
    </row>
    <row r="44785" spans="9:54" x14ac:dyDescent="0.25">
      <c r="I44785" s="80"/>
      <c r="AX44785" s="80"/>
      <c r="AY44785" s="80"/>
      <c r="AZ44785" s="80"/>
      <c r="BA44785" s="80"/>
      <c r="BB44785" s="80"/>
    </row>
    <row r="44786" spans="9:54" x14ac:dyDescent="0.25">
      <c r="I44786" s="80"/>
      <c r="AX44786" s="80"/>
      <c r="AY44786" s="80"/>
      <c r="AZ44786" s="80"/>
      <c r="BA44786" s="80"/>
      <c r="BB44786" s="80"/>
    </row>
    <row r="44787" spans="9:54" x14ac:dyDescent="0.25">
      <c r="I44787" s="80"/>
      <c r="AX44787" s="80"/>
      <c r="AY44787" s="80"/>
      <c r="AZ44787" s="80"/>
      <c r="BA44787" s="80"/>
      <c r="BB44787" s="80"/>
    </row>
    <row r="44788" spans="9:54" x14ac:dyDescent="0.25">
      <c r="I44788" s="80"/>
      <c r="AX44788" s="80"/>
      <c r="AY44788" s="80"/>
      <c r="AZ44788" s="80"/>
      <c r="BA44788" s="80"/>
      <c r="BB44788" s="80"/>
    </row>
    <row r="44789" spans="9:54" x14ac:dyDescent="0.25">
      <c r="I44789" s="80"/>
      <c r="AX44789" s="80"/>
      <c r="AY44789" s="80"/>
      <c r="AZ44789" s="80"/>
      <c r="BA44789" s="80"/>
      <c r="BB44789" s="80"/>
    </row>
    <row r="44790" spans="9:54" x14ac:dyDescent="0.25">
      <c r="I44790" s="80"/>
      <c r="AX44790" s="80"/>
      <c r="AY44790" s="80"/>
      <c r="AZ44790" s="80"/>
      <c r="BA44790" s="80"/>
      <c r="BB44790" s="80"/>
    </row>
    <row r="44791" spans="9:54" x14ac:dyDescent="0.25">
      <c r="I44791" s="80"/>
      <c r="AX44791" s="80"/>
      <c r="AY44791" s="80"/>
      <c r="AZ44791" s="80"/>
      <c r="BA44791" s="80"/>
      <c r="BB44791" s="80"/>
    </row>
    <row r="44792" spans="9:54" x14ac:dyDescent="0.25">
      <c r="I44792" s="80"/>
      <c r="AX44792" s="80"/>
      <c r="AY44792" s="80"/>
      <c r="AZ44792" s="80"/>
      <c r="BA44792" s="80"/>
      <c r="BB44792" s="80"/>
    </row>
    <row r="44793" spans="9:54" x14ac:dyDescent="0.25">
      <c r="I44793" s="80"/>
      <c r="AX44793" s="80"/>
      <c r="AY44793" s="80"/>
      <c r="AZ44793" s="80"/>
      <c r="BA44793" s="80"/>
      <c r="BB44793" s="80"/>
    </row>
    <row r="44794" spans="9:54" x14ac:dyDescent="0.25">
      <c r="I44794" s="80"/>
      <c r="AX44794" s="80"/>
      <c r="AY44794" s="80"/>
      <c r="AZ44794" s="80"/>
      <c r="BA44794" s="80"/>
      <c r="BB44794" s="80"/>
    </row>
    <row r="44795" spans="9:54" x14ac:dyDescent="0.25">
      <c r="I44795" s="80"/>
      <c r="AX44795" s="80"/>
      <c r="AY44795" s="80"/>
      <c r="AZ44795" s="80"/>
      <c r="BA44795" s="80"/>
      <c r="BB44795" s="80"/>
    </row>
    <row r="44796" spans="9:54" x14ac:dyDescent="0.25">
      <c r="I44796" s="80"/>
      <c r="AX44796" s="80"/>
      <c r="AY44796" s="80"/>
      <c r="AZ44796" s="80"/>
      <c r="BA44796" s="80"/>
      <c r="BB44796" s="80"/>
    </row>
    <row r="44797" spans="9:54" x14ac:dyDescent="0.25">
      <c r="I44797" s="80"/>
      <c r="AX44797" s="80"/>
      <c r="AY44797" s="80"/>
      <c r="AZ44797" s="80"/>
      <c r="BA44797" s="80"/>
      <c r="BB44797" s="80"/>
    </row>
    <row r="44798" spans="9:54" x14ac:dyDescent="0.25">
      <c r="I44798" s="80"/>
      <c r="AX44798" s="80"/>
      <c r="AY44798" s="80"/>
      <c r="AZ44798" s="80"/>
      <c r="BA44798" s="80"/>
      <c r="BB44798" s="80"/>
    </row>
    <row r="44799" spans="9:54" x14ac:dyDescent="0.25">
      <c r="I44799" s="80"/>
      <c r="AX44799" s="80"/>
      <c r="AY44799" s="80"/>
      <c r="AZ44799" s="80"/>
      <c r="BA44799" s="80"/>
      <c r="BB44799" s="80"/>
    </row>
    <row r="44800" spans="9:54" x14ac:dyDescent="0.25">
      <c r="I44800" s="80"/>
      <c r="AX44800" s="80"/>
      <c r="AY44800" s="80"/>
      <c r="AZ44800" s="80"/>
      <c r="BA44800" s="80"/>
      <c r="BB44800" s="80"/>
    </row>
    <row r="44801" spans="9:54" x14ac:dyDescent="0.25">
      <c r="I44801" s="80"/>
      <c r="AX44801" s="80"/>
      <c r="AY44801" s="80"/>
      <c r="AZ44801" s="80"/>
      <c r="BA44801" s="80"/>
      <c r="BB44801" s="80"/>
    </row>
    <row r="44802" spans="9:54" x14ac:dyDescent="0.25">
      <c r="I44802" s="80"/>
      <c r="AX44802" s="80"/>
      <c r="AY44802" s="80"/>
      <c r="AZ44802" s="80"/>
      <c r="BA44802" s="80"/>
      <c r="BB44802" s="80"/>
    </row>
    <row r="44803" spans="9:54" x14ac:dyDescent="0.25">
      <c r="I44803" s="80"/>
      <c r="AX44803" s="80"/>
      <c r="AY44803" s="80"/>
      <c r="AZ44803" s="80"/>
      <c r="BA44803" s="80"/>
      <c r="BB44803" s="80"/>
    </row>
    <row r="44804" spans="9:54" x14ac:dyDescent="0.25">
      <c r="I44804" s="80"/>
      <c r="AX44804" s="80"/>
      <c r="AY44804" s="80"/>
      <c r="AZ44804" s="80"/>
      <c r="BA44804" s="80"/>
      <c r="BB44804" s="80"/>
    </row>
    <row r="44805" spans="9:54" x14ac:dyDescent="0.25">
      <c r="I44805" s="80"/>
      <c r="AX44805" s="80"/>
      <c r="AY44805" s="80"/>
      <c r="AZ44805" s="80"/>
      <c r="BA44805" s="80"/>
      <c r="BB44805" s="80"/>
    </row>
    <row r="44806" spans="9:54" x14ac:dyDescent="0.25">
      <c r="I44806" s="80"/>
      <c r="AX44806" s="80"/>
      <c r="AY44806" s="80"/>
      <c r="AZ44806" s="80"/>
      <c r="BA44806" s="80"/>
      <c r="BB44806" s="80"/>
    </row>
    <row r="44807" spans="9:54" x14ac:dyDescent="0.25">
      <c r="I44807" s="80"/>
      <c r="AX44807" s="80"/>
      <c r="AY44807" s="80"/>
      <c r="AZ44807" s="80"/>
      <c r="BA44807" s="80"/>
      <c r="BB44807" s="80"/>
    </row>
    <row r="44808" spans="9:54" x14ac:dyDescent="0.25">
      <c r="I44808" s="80"/>
      <c r="AX44808" s="80"/>
      <c r="AY44808" s="80"/>
      <c r="AZ44808" s="80"/>
      <c r="BA44808" s="80"/>
      <c r="BB44808" s="80"/>
    </row>
    <row r="44809" spans="9:54" x14ac:dyDescent="0.25">
      <c r="I44809" s="80"/>
      <c r="AX44809" s="80"/>
      <c r="AY44809" s="80"/>
      <c r="AZ44809" s="80"/>
      <c r="BA44809" s="80"/>
      <c r="BB44809" s="80"/>
    </row>
    <row r="44810" spans="9:54" x14ac:dyDescent="0.25">
      <c r="I44810" s="80"/>
      <c r="AX44810" s="80"/>
      <c r="AY44810" s="80"/>
      <c r="AZ44810" s="80"/>
      <c r="BA44810" s="80"/>
      <c r="BB44810" s="80"/>
    </row>
    <row r="44811" spans="9:54" x14ac:dyDescent="0.25">
      <c r="I44811" s="80"/>
      <c r="AX44811" s="80"/>
      <c r="AY44811" s="80"/>
      <c r="AZ44811" s="80"/>
      <c r="BA44811" s="80"/>
      <c r="BB44811" s="80"/>
    </row>
    <row r="44812" spans="9:54" x14ac:dyDescent="0.25">
      <c r="I44812" s="80"/>
      <c r="AX44812" s="80"/>
      <c r="AY44812" s="80"/>
      <c r="AZ44812" s="80"/>
      <c r="BA44812" s="80"/>
      <c r="BB44812" s="80"/>
    </row>
    <row r="44813" spans="9:54" x14ac:dyDescent="0.25">
      <c r="I44813" s="80"/>
      <c r="AX44813" s="80"/>
      <c r="AY44813" s="80"/>
      <c r="AZ44813" s="80"/>
      <c r="BA44813" s="80"/>
      <c r="BB44813" s="80"/>
    </row>
    <row r="44814" spans="9:54" x14ac:dyDescent="0.25">
      <c r="I44814" s="80"/>
      <c r="AX44814" s="80"/>
      <c r="AY44814" s="80"/>
      <c r="AZ44814" s="80"/>
      <c r="BA44814" s="80"/>
      <c r="BB44814" s="80"/>
    </row>
    <row r="44815" spans="9:54" x14ac:dyDescent="0.25">
      <c r="I44815" s="80"/>
      <c r="AX44815" s="80"/>
      <c r="AY44815" s="80"/>
      <c r="AZ44815" s="80"/>
      <c r="BA44815" s="80"/>
      <c r="BB44815" s="80"/>
    </row>
    <row r="44816" spans="9:54" x14ac:dyDescent="0.25">
      <c r="I44816" s="80"/>
      <c r="AX44816" s="80"/>
      <c r="AY44816" s="80"/>
      <c r="AZ44816" s="80"/>
      <c r="BA44816" s="80"/>
      <c r="BB44816" s="80"/>
    </row>
    <row r="44817" spans="9:54" x14ac:dyDescent="0.25">
      <c r="I44817" s="80"/>
      <c r="AX44817" s="80"/>
      <c r="AY44817" s="80"/>
      <c r="AZ44817" s="80"/>
      <c r="BA44817" s="80"/>
      <c r="BB44817" s="80"/>
    </row>
    <row r="44818" spans="9:54" x14ac:dyDescent="0.25">
      <c r="I44818" s="80"/>
      <c r="AX44818" s="80"/>
      <c r="AY44818" s="80"/>
      <c r="AZ44818" s="80"/>
      <c r="BA44818" s="80"/>
      <c r="BB44818" s="80"/>
    </row>
    <row r="44819" spans="9:54" x14ac:dyDescent="0.25">
      <c r="I44819" s="80"/>
      <c r="AX44819" s="80"/>
      <c r="AY44819" s="80"/>
      <c r="AZ44819" s="80"/>
      <c r="BA44819" s="80"/>
      <c r="BB44819" s="80"/>
    </row>
    <row r="44820" spans="9:54" x14ac:dyDescent="0.25">
      <c r="I44820" s="80"/>
      <c r="AX44820" s="80"/>
      <c r="AY44820" s="80"/>
      <c r="AZ44820" s="80"/>
      <c r="BA44820" s="80"/>
      <c r="BB44820" s="80"/>
    </row>
    <row r="44821" spans="9:54" x14ac:dyDescent="0.25">
      <c r="I44821" s="80"/>
      <c r="AX44821" s="80"/>
      <c r="AY44821" s="80"/>
      <c r="AZ44821" s="80"/>
      <c r="BA44821" s="80"/>
      <c r="BB44821" s="80"/>
    </row>
    <row r="44822" spans="9:54" x14ac:dyDescent="0.25">
      <c r="I44822" s="80"/>
      <c r="AX44822" s="80"/>
      <c r="AY44822" s="80"/>
      <c r="AZ44822" s="80"/>
      <c r="BA44822" s="80"/>
      <c r="BB44822" s="80"/>
    </row>
    <row r="44823" spans="9:54" x14ac:dyDescent="0.25">
      <c r="I44823" s="80"/>
      <c r="AX44823" s="80"/>
      <c r="AY44823" s="80"/>
      <c r="AZ44823" s="80"/>
      <c r="BA44823" s="80"/>
      <c r="BB44823" s="80"/>
    </row>
    <row r="44824" spans="9:54" x14ac:dyDescent="0.25">
      <c r="I44824" s="80"/>
      <c r="AX44824" s="80"/>
      <c r="AY44824" s="80"/>
      <c r="AZ44824" s="80"/>
      <c r="BA44824" s="80"/>
      <c r="BB44824" s="80"/>
    </row>
    <row r="44825" spans="9:54" x14ac:dyDescent="0.25">
      <c r="I44825" s="80"/>
      <c r="AX44825" s="80"/>
      <c r="AY44825" s="80"/>
      <c r="AZ44825" s="80"/>
      <c r="BA44825" s="80"/>
      <c r="BB44825" s="80"/>
    </row>
    <row r="44826" spans="9:54" x14ac:dyDescent="0.25">
      <c r="I44826" s="80"/>
      <c r="AX44826" s="80"/>
      <c r="AY44826" s="80"/>
      <c r="AZ44826" s="80"/>
      <c r="BA44826" s="80"/>
      <c r="BB44826" s="80"/>
    </row>
    <row r="44827" spans="9:54" x14ac:dyDescent="0.25">
      <c r="I44827" s="80"/>
      <c r="AX44827" s="80"/>
      <c r="AY44827" s="80"/>
      <c r="AZ44827" s="80"/>
      <c r="BA44827" s="80"/>
      <c r="BB44827" s="80"/>
    </row>
    <row r="44828" spans="9:54" x14ac:dyDescent="0.25">
      <c r="I44828" s="80"/>
      <c r="AX44828" s="80"/>
      <c r="AY44828" s="80"/>
      <c r="AZ44828" s="80"/>
      <c r="BA44828" s="80"/>
      <c r="BB44828" s="80"/>
    </row>
    <row r="44829" spans="9:54" x14ac:dyDescent="0.25">
      <c r="I44829" s="80"/>
      <c r="AX44829" s="80"/>
      <c r="AY44829" s="80"/>
      <c r="AZ44829" s="80"/>
      <c r="BA44829" s="80"/>
      <c r="BB44829" s="80"/>
    </row>
    <row r="44830" spans="9:54" x14ac:dyDescent="0.25">
      <c r="I44830" s="80"/>
      <c r="AX44830" s="80"/>
      <c r="AY44830" s="80"/>
      <c r="AZ44830" s="80"/>
      <c r="BA44830" s="80"/>
      <c r="BB44830" s="80"/>
    </row>
    <row r="44831" spans="9:54" x14ac:dyDescent="0.25">
      <c r="I44831" s="80"/>
      <c r="AX44831" s="80"/>
      <c r="AY44831" s="80"/>
      <c r="AZ44831" s="80"/>
      <c r="BA44831" s="80"/>
      <c r="BB44831" s="80"/>
    </row>
    <row r="44832" spans="9:54" x14ac:dyDescent="0.25">
      <c r="I44832" s="80"/>
      <c r="AX44832" s="80"/>
      <c r="AY44832" s="80"/>
      <c r="AZ44832" s="80"/>
      <c r="BA44832" s="80"/>
      <c r="BB44832" s="80"/>
    </row>
    <row r="44833" spans="9:54" x14ac:dyDescent="0.25">
      <c r="I44833" s="80"/>
      <c r="AX44833" s="80"/>
      <c r="AY44833" s="80"/>
      <c r="AZ44833" s="80"/>
      <c r="BA44833" s="80"/>
      <c r="BB44833" s="80"/>
    </row>
    <row r="44834" spans="9:54" x14ac:dyDescent="0.25">
      <c r="I44834" s="80"/>
      <c r="AX44834" s="80"/>
      <c r="AY44834" s="80"/>
      <c r="AZ44834" s="80"/>
      <c r="BA44834" s="80"/>
      <c r="BB44834" s="80"/>
    </row>
    <row r="44835" spans="9:54" x14ac:dyDescent="0.25">
      <c r="I44835" s="80"/>
      <c r="AX44835" s="80"/>
      <c r="AY44835" s="80"/>
      <c r="AZ44835" s="80"/>
      <c r="BA44835" s="80"/>
      <c r="BB44835" s="80"/>
    </row>
    <row r="44836" spans="9:54" x14ac:dyDescent="0.25">
      <c r="I44836" s="80"/>
      <c r="AX44836" s="80"/>
      <c r="AY44836" s="80"/>
      <c r="AZ44836" s="80"/>
      <c r="BA44836" s="80"/>
      <c r="BB44836" s="80"/>
    </row>
    <row r="44837" spans="9:54" x14ac:dyDescent="0.25">
      <c r="I44837" s="80"/>
      <c r="AX44837" s="80"/>
      <c r="AY44837" s="80"/>
      <c r="AZ44837" s="80"/>
      <c r="BA44837" s="80"/>
      <c r="BB44837" s="80"/>
    </row>
    <row r="44838" spans="9:54" x14ac:dyDescent="0.25">
      <c r="I44838" s="80"/>
      <c r="AX44838" s="80"/>
      <c r="AY44838" s="80"/>
      <c r="AZ44838" s="80"/>
      <c r="BA44838" s="80"/>
      <c r="BB44838" s="80"/>
    </row>
    <row r="44839" spans="9:54" x14ac:dyDescent="0.25">
      <c r="I44839" s="80"/>
      <c r="AX44839" s="80"/>
      <c r="AY44839" s="80"/>
      <c r="AZ44839" s="80"/>
      <c r="BA44839" s="80"/>
      <c r="BB44839" s="80"/>
    </row>
    <row r="44840" spans="9:54" x14ac:dyDescent="0.25">
      <c r="I44840" s="80"/>
      <c r="AX44840" s="80"/>
      <c r="AY44840" s="80"/>
      <c r="AZ44840" s="80"/>
      <c r="BA44840" s="80"/>
      <c r="BB44840" s="80"/>
    </row>
    <row r="44841" spans="9:54" x14ac:dyDescent="0.25">
      <c r="I44841" s="80"/>
      <c r="AX44841" s="80"/>
      <c r="AY44841" s="80"/>
      <c r="AZ44841" s="80"/>
      <c r="BA44841" s="80"/>
      <c r="BB44841" s="80"/>
    </row>
    <row r="44842" spans="9:54" x14ac:dyDescent="0.25">
      <c r="I44842" s="80"/>
      <c r="AX44842" s="80"/>
      <c r="AY44842" s="80"/>
      <c r="AZ44842" s="80"/>
      <c r="BA44842" s="80"/>
      <c r="BB44842" s="80"/>
    </row>
    <row r="44843" spans="9:54" x14ac:dyDescent="0.25">
      <c r="I44843" s="80"/>
      <c r="AX44843" s="80"/>
      <c r="AY44843" s="80"/>
      <c r="AZ44843" s="80"/>
      <c r="BA44843" s="80"/>
      <c r="BB44843" s="80"/>
    </row>
    <row r="44844" spans="9:54" x14ac:dyDescent="0.25">
      <c r="I44844" s="80"/>
      <c r="AX44844" s="80"/>
      <c r="AY44844" s="80"/>
      <c r="AZ44844" s="80"/>
      <c r="BA44844" s="80"/>
      <c r="BB44844" s="80"/>
    </row>
    <row r="44845" spans="9:54" x14ac:dyDescent="0.25">
      <c r="I44845" s="80"/>
      <c r="AX44845" s="80"/>
      <c r="AY44845" s="80"/>
      <c r="AZ44845" s="80"/>
      <c r="BA44845" s="80"/>
      <c r="BB44845" s="80"/>
    </row>
    <row r="44846" spans="9:54" x14ac:dyDescent="0.25">
      <c r="I44846" s="80"/>
      <c r="AX44846" s="80"/>
      <c r="AY44846" s="80"/>
      <c r="AZ44846" s="80"/>
      <c r="BA44846" s="80"/>
      <c r="BB44846" s="80"/>
    </row>
    <row r="44847" spans="9:54" x14ac:dyDescent="0.25">
      <c r="I44847" s="80"/>
      <c r="AX44847" s="80"/>
      <c r="AY44847" s="80"/>
      <c r="AZ44847" s="80"/>
      <c r="BA44847" s="80"/>
      <c r="BB44847" s="80"/>
    </row>
    <row r="44848" spans="9:54" x14ac:dyDescent="0.25">
      <c r="I44848" s="80"/>
      <c r="AX44848" s="80"/>
      <c r="AY44848" s="80"/>
      <c r="AZ44848" s="80"/>
      <c r="BA44848" s="80"/>
      <c r="BB44848" s="80"/>
    </row>
    <row r="44849" spans="9:54" x14ac:dyDescent="0.25">
      <c r="I44849" s="80"/>
      <c r="AX44849" s="80"/>
      <c r="AY44849" s="80"/>
      <c r="AZ44849" s="80"/>
      <c r="BA44849" s="80"/>
      <c r="BB44849" s="80"/>
    </row>
    <row r="44850" spans="9:54" x14ac:dyDescent="0.25">
      <c r="I44850" s="80"/>
      <c r="AX44850" s="80"/>
      <c r="AY44850" s="80"/>
      <c r="AZ44850" s="80"/>
      <c r="BA44850" s="80"/>
      <c r="BB44850" s="80"/>
    </row>
    <row r="44851" spans="9:54" x14ac:dyDescent="0.25">
      <c r="I44851" s="80"/>
      <c r="AX44851" s="80"/>
      <c r="AY44851" s="80"/>
      <c r="AZ44851" s="80"/>
      <c r="BA44851" s="80"/>
      <c r="BB44851" s="80"/>
    </row>
    <row r="44852" spans="9:54" x14ac:dyDescent="0.25">
      <c r="I44852" s="80"/>
      <c r="AX44852" s="80"/>
      <c r="AY44852" s="80"/>
      <c r="AZ44852" s="80"/>
      <c r="BA44852" s="80"/>
      <c r="BB44852" s="80"/>
    </row>
    <row r="44853" spans="9:54" x14ac:dyDescent="0.25">
      <c r="I44853" s="80"/>
      <c r="AX44853" s="80"/>
      <c r="AY44853" s="80"/>
      <c r="AZ44853" s="80"/>
      <c r="BA44853" s="80"/>
      <c r="BB44853" s="80"/>
    </row>
    <row r="44854" spans="9:54" x14ac:dyDescent="0.25">
      <c r="I44854" s="80"/>
      <c r="AX44854" s="80"/>
      <c r="AY44854" s="80"/>
      <c r="AZ44854" s="80"/>
      <c r="BA44854" s="80"/>
      <c r="BB44854" s="80"/>
    </row>
    <row r="44855" spans="9:54" x14ac:dyDescent="0.25">
      <c r="I44855" s="80"/>
      <c r="AX44855" s="80"/>
      <c r="AY44855" s="80"/>
      <c r="AZ44855" s="80"/>
      <c r="BA44855" s="80"/>
      <c r="BB44855" s="80"/>
    </row>
    <row r="44856" spans="9:54" x14ac:dyDescent="0.25">
      <c r="I44856" s="80"/>
      <c r="AX44856" s="80"/>
      <c r="AY44856" s="80"/>
      <c r="AZ44856" s="80"/>
      <c r="BA44856" s="80"/>
      <c r="BB44856" s="80"/>
    </row>
    <row r="44857" spans="9:54" x14ac:dyDescent="0.25">
      <c r="I44857" s="80"/>
      <c r="AX44857" s="80"/>
      <c r="AY44857" s="80"/>
      <c r="AZ44857" s="80"/>
      <c r="BA44857" s="80"/>
      <c r="BB44857" s="80"/>
    </row>
    <row r="44858" spans="9:54" x14ac:dyDescent="0.25">
      <c r="I44858" s="80"/>
      <c r="AX44858" s="80"/>
      <c r="AY44858" s="80"/>
      <c r="AZ44858" s="80"/>
      <c r="BA44858" s="80"/>
      <c r="BB44858" s="80"/>
    </row>
    <row r="44859" spans="9:54" x14ac:dyDescent="0.25">
      <c r="I44859" s="80"/>
      <c r="AX44859" s="80"/>
      <c r="AY44859" s="80"/>
      <c r="AZ44859" s="80"/>
      <c r="BA44859" s="80"/>
      <c r="BB44859" s="80"/>
    </row>
    <row r="44860" spans="9:54" x14ac:dyDescent="0.25">
      <c r="I44860" s="80"/>
      <c r="AX44860" s="80"/>
      <c r="AY44860" s="80"/>
      <c r="AZ44860" s="80"/>
      <c r="BA44860" s="80"/>
      <c r="BB44860" s="80"/>
    </row>
    <row r="44861" spans="9:54" x14ac:dyDescent="0.25">
      <c r="I44861" s="80"/>
      <c r="AX44861" s="80"/>
      <c r="AY44861" s="80"/>
      <c r="AZ44861" s="80"/>
      <c r="BA44861" s="80"/>
      <c r="BB44861" s="80"/>
    </row>
    <row r="44862" spans="9:54" x14ac:dyDescent="0.25">
      <c r="I44862" s="80"/>
      <c r="AX44862" s="80"/>
      <c r="AY44862" s="80"/>
      <c r="AZ44862" s="80"/>
      <c r="BA44862" s="80"/>
      <c r="BB44862" s="80"/>
    </row>
    <row r="44863" spans="9:54" x14ac:dyDescent="0.25">
      <c r="I44863" s="80"/>
      <c r="AX44863" s="80"/>
      <c r="AY44863" s="80"/>
      <c r="AZ44863" s="80"/>
      <c r="BA44863" s="80"/>
      <c r="BB44863" s="80"/>
    </row>
    <row r="44864" spans="9:54" x14ac:dyDescent="0.25">
      <c r="I44864" s="80"/>
      <c r="AX44864" s="80"/>
      <c r="AY44864" s="80"/>
      <c r="AZ44864" s="80"/>
      <c r="BA44864" s="80"/>
      <c r="BB44864" s="80"/>
    </row>
    <row r="44865" spans="9:54" x14ac:dyDescent="0.25">
      <c r="I44865" s="80"/>
      <c r="AX44865" s="80"/>
      <c r="AY44865" s="80"/>
      <c r="AZ44865" s="80"/>
      <c r="BA44865" s="80"/>
      <c r="BB44865" s="80"/>
    </row>
    <row r="44866" spans="9:54" x14ac:dyDescent="0.25">
      <c r="I44866" s="80"/>
      <c r="AX44866" s="80"/>
      <c r="AY44866" s="80"/>
      <c r="AZ44866" s="80"/>
      <c r="BA44866" s="80"/>
      <c r="BB44866" s="80"/>
    </row>
    <row r="44867" spans="9:54" x14ac:dyDescent="0.25">
      <c r="I44867" s="80"/>
      <c r="AX44867" s="80"/>
      <c r="AY44867" s="80"/>
      <c r="AZ44867" s="80"/>
      <c r="BA44867" s="80"/>
      <c r="BB44867" s="80"/>
    </row>
    <row r="44868" spans="9:54" x14ac:dyDescent="0.25">
      <c r="I44868" s="80"/>
      <c r="AX44868" s="80"/>
      <c r="AY44868" s="80"/>
      <c r="AZ44868" s="80"/>
      <c r="BA44868" s="80"/>
      <c r="BB44868" s="80"/>
    </row>
    <row r="44869" spans="9:54" x14ac:dyDescent="0.25">
      <c r="I44869" s="80"/>
      <c r="AX44869" s="80"/>
      <c r="AY44869" s="80"/>
      <c r="AZ44869" s="80"/>
      <c r="BA44869" s="80"/>
      <c r="BB44869" s="80"/>
    </row>
    <row r="44870" spans="9:54" x14ac:dyDescent="0.25">
      <c r="I44870" s="80"/>
      <c r="AX44870" s="80"/>
      <c r="AY44870" s="80"/>
      <c r="AZ44870" s="80"/>
      <c r="BA44870" s="80"/>
      <c r="BB44870" s="80"/>
    </row>
    <row r="44871" spans="9:54" x14ac:dyDescent="0.25">
      <c r="I44871" s="80"/>
      <c r="AX44871" s="80"/>
      <c r="AY44871" s="80"/>
      <c r="AZ44871" s="80"/>
      <c r="BA44871" s="80"/>
      <c r="BB44871" s="80"/>
    </row>
    <row r="44872" spans="9:54" x14ac:dyDescent="0.25">
      <c r="I44872" s="80"/>
      <c r="AX44872" s="80"/>
      <c r="AY44872" s="80"/>
      <c r="AZ44872" s="80"/>
      <c r="BA44872" s="80"/>
      <c r="BB44872" s="80"/>
    </row>
    <row r="44873" spans="9:54" x14ac:dyDescent="0.25">
      <c r="I44873" s="80"/>
      <c r="AX44873" s="80"/>
      <c r="AY44873" s="80"/>
      <c r="AZ44873" s="80"/>
      <c r="BA44873" s="80"/>
      <c r="BB44873" s="80"/>
    </row>
    <row r="44874" spans="9:54" x14ac:dyDescent="0.25">
      <c r="I44874" s="80"/>
      <c r="AX44874" s="80"/>
      <c r="AY44874" s="80"/>
      <c r="AZ44874" s="80"/>
      <c r="BA44874" s="80"/>
      <c r="BB44874" s="80"/>
    </row>
    <row r="44875" spans="9:54" x14ac:dyDescent="0.25">
      <c r="I44875" s="80"/>
      <c r="AX44875" s="80"/>
      <c r="AY44875" s="80"/>
      <c r="AZ44875" s="80"/>
      <c r="BA44875" s="80"/>
      <c r="BB44875" s="80"/>
    </row>
    <row r="44876" spans="9:54" x14ac:dyDescent="0.25">
      <c r="I44876" s="80"/>
      <c r="AX44876" s="80"/>
      <c r="AY44876" s="80"/>
      <c r="AZ44876" s="80"/>
      <c r="BA44876" s="80"/>
      <c r="BB44876" s="80"/>
    </row>
    <row r="44877" spans="9:54" x14ac:dyDescent="0.25">
      <c r="I44877" s="80"/>
      <c r="AX44877" s="80"/>
      <c r="AY44877" s="80"/>
      <c r="AZ44877" s="80"/>
      <c r="BA44877" s="80"/>
      <c r="BB44877" s="80"/>
    </row>
    <row r="44878" spans="9:54" x14ac:dyDescent="0.25">
      <c r="I44878" s="80"/>
      <c r="AX44878" s="80"/>
      <c r="AY44878" s="80"/>
      <c r="AZ44878" s="80"/>
      <c r="BA44878" s="80"/>
      <c r="BB44878" s="80"/>
    </row>
    <row r="44879" spans="9:54" x14ac:dyDescent="0.25">
      <c r="I44879" s="80"/>
      <c r="AX44879" s="80"/>
      <c r="AY44879" s="80"/>
      <c r="AZ44879" s="80"/>
      <c r="BA44879" s="80"/>
      <c r="BB44879" s="80"/>
    </row>
    <row r="44880" spans="9:54" x14ac:dyDescent="0.25">
      <c r="I44880" s="80"/>
      <c r="AX44880" s="80"/>
      <c r="AY44880" s="80"/>
      <c r="AZ44880" s="80"/>
      <c r="BA44880" s="80"/>
      <c r="BB44880" s="80"/>
    </row>
    <row r="44881" spans="9:54" x14ac:dyDescent="0.25">
      <c r="I44881" s="80"/>
      <c r="AX44881" s="80"/>
      <c r="AY44881" s="80"/>
      <c r="AZ44881" s="80"/>
      <c r="BA44881" s="80"/>
      <c r="BB44881" s="80"/>
    </row>
    <row r="44882" spans="9:54" x14ac:dyDescent="0.25">
      <c r="I44882" s="80"/>
      <c r="AX44882" s="80"/>
      <c r="AY44882" s="80"/>
      <c r="AZ44882" s="80"/>
      <c r="BA44882" s="80"/>
      <c r="BB44882" s="80"/>
    </row>
    <row r="44883" spans="9:54" x14ac:dyDescent="0.25">
      <c r="I44883" s="80"/>
      <c r="AX44883" s="80"/>
      <c r="AY44883" s="80"/>
      <c r="AZ44883" s="80"/>
      <c r="BA44883" s="80"/>
      <c r="BB44883" s="80"/>
    </row>
    <row r="44884" spans="9:54" x14ac:dyDescent="0.25">
      <c r="I44884" s="80"/>
      <c r="AX44884" s="80"/>
      <c r="AY44884" s="80"/>
      <c r="AZ44884" s="80"/>
      <c r="BA44884" s="80"/>
      <c r="BB44884" s="80"/>
    </row>
    <row r="44885" spans="9:54" x14ac:dyDescent="0.25">
      <c r="I44885" s="80"/>
      <c r="AX44885" s="80"/>
      <c r="AY44885" s="80"/>
      <c r="AZ44885" s="80"/>
      <c r="BA44885" s="80"/>
      <c r="BB44885" s="80"/>
    </row>
    <row r="44886" spans="9:54" x14ac:dyDescent="0.25">
      <c r="I44886" s="80"/>
      <c r="AX44886" s="80"/>
      <c r="AY44886" s="80"/>
      <c r="AZ44886" s="80"/>
      <c r="BA44886" s="80"/>
      <c r="BB44886" s="80"/>
    </row>
    <row r="44887" spans="9:54" x14ac:dyDescent="0.25">
      <c r="I44887" s="80"/>
      <c r="AX44887" s="80"/>
      <c r="AY44887" s="80"/>
      <c r="AZ44887" s="80"/>
      <c r="BA44887" s="80"/>
      <c r="BB44887" s="80"/>
    </row>
    <row r="44888" spans="9:54" x14ac:dyDescent="0.25">
      <c r="I44888" s="80"/>
      <c r="AX44888" s="80"/>
      <c r="AY44888" s="80"/>
      <c r="AZ44888" s="80"/>
      <c r="BA44888" s="80"/>
      <c r="BB44888" s="80"/>
    </row>
    <row r="44889" spans="9:54" x14ac:dyDescent="0.25">
      <c r="I44889" s="80"/>
      <c r="AX44889" s="80"/>
      <c r="AY44889" s="80"/>
      <c r="AZ44889" s="80"/>
      <c r="BA44889" s="80"/>
      <c r="BB44889" s="80"/>
    </row>
    <row r="44890" spans="9:54" x14ac:dyDescent="0.25">
      <c r="I44890" s="80"/>
      <c r="AX44890" s="80"/>
      <c r="AY44890" s="80"/>
      <c r="AZ44890" s="80"/>
      <c r="BA44890" s="80"/>
      <c r="BB44890" s="80"/>
    </row>
    <row r="44891" spans="9:54" x14ac:dyDescent="0.25">
      <c r="I44891" s="80"/>
      <c r="AX44891" s="80"/>
      <c r="AY44891" s="80"/>
      <c r="AZ44891" s="80"/>
      <c r="BA44891" s="80"/>
      <c r="BB44891" s="80"/>
    </row>
    <row r="44892" spans="9:54" x14ac:dyDescent="0.25">
      <c r="I44892" s="80"/>
      <c r="AX44892" s="80"/>
      <c r="AY44892" s="80"/>
      <c r="AZ44892" s="80"/>
      <c r="BA44892" s="80"/>
      <c r="BB44892" s="80"/>
    </row>
    <row r="44893" spans="9:54" x14ac:dyDescent="0.25">
      <c r="I44893" s="80"/>
      <c r="AX44893" s="80"/>
      <c r="AY44893" s="80"/>
      <c r="AZ44893" s="80"/>
      <c r="BA44893" s="80"/>
      <c r="BB44893" s="80"/>
    </row>
    <row r="44894" spans="9:54" x14ac:dyDescent="0.25">
      <c r="I44894" s="80"/>
      <c r="AX44894" s="80"/>
      <c r="AY44894" s="80"/>
      <c r="AZ44894" s="80"/>
      <c r="BA44894" s="80"/>
      <c r="BB44894" s="80"/>
    </row>
    <row r="44895" spans="9:54" x14ac:dyDescent="0.25">
      <c r="I44895" s="80"/>
      <c r="AX44895" s="80"/>
      <c r="AY44895" s="80"/>
      <c r="AZ44895" s="80"/>
      <c r="BA44895" s="80"/>
      <c r="BB44895" s="80"/>
    </row>
    <row r="44896" spans="9:54" x14ac:dyDescent="0.25">
      <c r="I44896" s="80"/>
      <c r="AX44896" s="80"/>
      <c r="AY44896" s="80"/>
      <c r="AZ44896" s="80"/>
      <c r="BA44896" s="80"/>
      <c r="BB44896" s="80"/>
    </row>
    <row r="44897" spans="9:54" x14ac:dyDescent="0.25">
      <c r="I44897" s="80"/>
      <c r="AX44897" s="80"/>
      <c r="AY44897" s="80"/>
      <c r="AZ44897" s="80"/>
      <c r="BA44897" s="80"/>
      <c r="BB44897" s="80"/>
    </row>
    <row r="44898" spans="9:54" x14ac:dyDescent="0.25">
      <c r="I44898" s="80"/>
      <c r="AX44898" s="80"/>
      <c r="AY44898" s="80"/>
      <c r="AZ44898" s="80"/>
      <c r="BA44898" s="80"/>
      <c r="BB44898" s="80"/>
    </row>
    <row r="44899" spans="9:54" x14ac:dyDescent="0.25">
      <c r="I44899" s="80"/>
      <c r="AX44899" s="80"/>
      <c r="AY44899" s="80"/>
      <c r="AZ44899" s="80"/>
      <c r="BA44899" s="80"/>
      <c r="BB44899" s="80"/>
    </row>
    <row r="44900" spans="9:54" x14ac:dyDescent="0.25">
      <c r="I44900" s="80"/>
      <c r="AX44900" s="80"/>
      <c r="AY44900" s="80"/>
      <c r="AZ44900" s="80"/>
      <c r="BA44900" s="80"/>
      <c r="BB44900" s="80"/>
    </row>
    <row r="44901" spans="9:54" x14ac:dyDescent="0.25">
      <c r="I44901" s="80"/>
      <c r="AX44901" s="80"/>
      <c r="AY44901" s="80"/>
      <c r="AZ44901" s="80"/>
      <c r="BA44901" s="80"/>
      <c r="BB44901" s="80"/>
    </row>
    <row r="44902" spans="9:54" x14ac:dyDescent="0.25">
      <c r="I44902" s="80"/>
      <c r="AX44902" s="80"/>
      <c r="AY44902" s="80"/>
      <c r="AZ44902" s="80"/>
      <c r="BA44902" s="80"/>
      <c r="BB44902" s="80"/>
    </row>
    <row r="44903" spans="9:54" x14ac:dyDescent="0.25">
      <c r="I44903" s="80"/>
      <c r="AX44903" s="80"/>
      <c r="AY44903" s="80"/>
      <c r="AZ44903" s="80"/>
      <c r="BA44903" s="80"/>
      <c r="BB44903" s="80"/>
    </row>
    <row r="44904" spans="9:54" x14ac:dyDescent="0.25">
      <c r="I44904" s="80"/>
      <c r="AX44904" s="80"/>
      <c r="AY44904" s="80"/>
      <c r="AZ44904" s="80"/>
      <c r="BA44904" s="80"/>
      <c r="BB44904" s="80"/>
    </row>
    <row r="44905" spans="9:54" x14ac:dyDescent="0.25">
      <c r="I44905" s="80"/>
      <c r="AX44905" s="80"/>
      <c r="AY44905" s="80"/>
      <c r="AZ44905" s="80"/>
      <c r="BA44905" s="80"/>
      <c r="BB44905" s="80"/>
    </row>
    <row r="44906" spans="9:54" x14ac:dyDescent="0.25">
      <c r="I44906" s="80"/>
      <c r="AX44906" s="80"/>
      <c r="AY44906" s="80"/>
      <c r="AZ44906" s="80"/>
      <c r="BA44906" s="80"/>
      <c r="BB44906" s="80"/>
    </row>
    <row r="44907" spans="9:54" x14ac:dyDescent="0.25">
      <c r="I44907" s="80"/>
      <c r="AX44907" s="80"/>
      <c r="AY44907" s="80"/>
      <c r="AZ44907" s="80"/>
      <c r="BA44907" s="80"/>
      <c r="BB44907" s="80"/>
    </row>
    <row r="44908" spans="9:54" x14ac:dyDescent="0.25">
      <c r="I44908" s="80"/>
      <c r="AX44908" s="80"/>
      <c r="AY44908" s="80"/>
      <c r="AZ44908" s="80"/>
      <c r="BA44908" s="80"/>
      <c r="BB44908" s="80"/>
    </row>
    <row r="44909" spans="9:54" x14ac:dyDescent="0.25">
      <c r="I44909" s="80"/>
      <c r="AX44909" s="80"/>
      <c r="AY44909" s="80"/>
      <c r="AZ44909" s="80"/>
      <c r="BA44909" s="80"/>
      <c r="BB44909" s="80"/>
    </row>
    <row r="44910" spans="9:54" x14ac:dyDescent="0.25">
      <c r="I44910" s="80"/>
      <c r="AX44910" s="80"/>
      <c r="AY44910" s="80"/>
      <c r="AZ44910" s="80"/>
      <c r="BA44910" s="80"/>
      <c r="BB44910" s="80"/>
    </row>
    <row r="44911" spans="9:54" x14ac:dyDescent="0.25">
      <c r="I44911" s="80"/>
      <c r="AX44911" s="80"/>
      <c r="AY44911" s="80"/>
      <c r="AZ44911" s="80"/>
      <c r="BA44911" s="80"/>
      <c r="BB44911" s="80"/>
    </row>
    <row r="44912" spans="9:54" x14ac:dyDescent="0.25">
      <c r="I44912" s="80"/>
      <c r="AX44912" s="80"/>
      <c r="AY44912" s="80"/>
      <c r="AZ44912" s="80"/>
      <c r="BA44912" s="80"/>
      <c r="BB44912" s="80"/>
    </row>
    <row r="44913" spans="9:54" x14ac:dyDescent="0.25">
      <c r="I44913" s="80"/>
      <c r="AX44913" s="80"/>
      <c r="AY44913" s="80"/>
      <c r="AZ44913" s="80"/>
      <c r="BA44913" s="80"/>
      <c r="BB44913" s="80"/>
    </row>
    <row r="44914" spans="9:54" x14ac:dyDescent="0.25">
      <c r="I44914" s="80"/>
      <c r="AX44914" s="80"/>
      <c r="AY44914" s="80"/>
      <c r="AZ44914" s="80"/>
      <c r="BA44914" s="80"/>
      <c r="BB44914" s="80"/>
    </row>
    <row r="44915" spans="9:54" x14ac:dyDescent="0.25">
      <c r="I44915" s="80"/>
      <c r="AX44915" s="80"/>
      <c r="AY44915" s="80"/>
      <c r="AZ44915" s="80"/>
      <c r="BA44915" s="80"/>
      <c r="BB44915" s="80"/>
    </row>
    <row r="44916" spans="9:54" x14ac:dyDescent="0.25">
      <c r="I44916" s="80"/>
      <c r="AX44916" s="80"/>
      <c r="AY44916" s="80"/>
      <c r="AZ44916" s="80"/>
      <c r="BA44916" s="80"/>
      <c r="BB44916" s="80"/>
    </row>
    <row r="44917" spans="9:54" x14ac:dyDescent="0.25">
      <c r="I44917" s="80"/>
      <c r="AX44917" s="80"/>
      <c r="AY44917" s="80"/>
      <c r="AZ44917" s="80"/>
      <c r="BA44917" s="80"/>
      <c r="BB44917" s="80"/>
    </row>
    <row r="44918" spans="9:54" x14ac:dyDescent="0.25">
      <c r="I44918" s="80"/>
      <c r="AX44918" s="80"/>
      <c r="AY44918" s="80"/>
      <c r="AZ44918" s="80"/>
      <c r="BA44918" s="80"/>
      <c r="BB44918" s="80"/>
    </row>
    <row r="44919" spans="9:54" x14ac:dyDescent="0.25">
      <c r="I44919" s="80"/>
      <c r="AX44919" s="80"/>
      <c r="AY44919" s="80"/>
      <c r="AZ44919" s="80"/>
      <c r="BA44919" s="80"/>
      <c r="BB44919" s="80"/>
    </row>
    <row r="44920" spans="9:54" x14ac:dyDescent="0.25">
      <c r="I44920" s="80"/>
      <c r="AX44920" s="80"/>
      <c r="AY44920" s="80"/>
      <c r="AZ44920" s="80"/>
      <c r="BA44920" s="80"/>
      <c r="BB44920" s="80"/>
    </row>
    <row r="44921" spans="9:54" x14ac:dyDescent="0.25">
      <c r="I44921" s="80"/>
      <c r="AX44921" s="80"/>
      <c r="AY44921" s="80"/>
      <c r="AZ44921" s="80"/>
      <c r="BA44921" s="80"/>
      <c r="BB44921" s="80"/>
    </row>
    <row r="44922" spans="9:54" x14ac:dyDescent="0.25">
      <c r="I44922" s="80"/>
      <c r="AX44922" s="80"/>
      <c r="AY44922" s="80"/>
      <c r="AZ44922" s="80"/>
      <c r="BA44922" s="80"/>
      <c r="BB44922" s="80"/>
    </row>
    <row r="44923" spans="9:54" x14ac:dyDescent="0.25">
      <c r="I44923" s="80"/>
      <c r="AX44923" s="80"/>
      <c r="AY44923" s="80"/>
      <c r="AZ44923" s="80"/>
      <c r="BA44923" s="80"/>
      <c r="BB44923" s="80"/>
    </row>
    <row r="44924" spans="9:54" x14ac:dyDescent="0.25">
      <c r="I44924" s="80"/>
      <c r="AX44924" s="80"/>
      <c r="AY44924" s="80"/>
      <c r="AZ44924" s="80"/>
      <c r="BA44924" s="80"/>
      <c r="BB44924" s="80"/>
    </row>
    <row r="44925" spans="9:54" x14ac:dyDescent="0.25">
      <c r="I44925" s="80"/>
      <c r="AX44925" s="80"/>
      <c r="AY44925" s="80"/>
      <c r="AZ44925" s="80"/>
      <c r="BA44925" s="80"/>
      <c r="BB44925" s="80"/>
    </row>
    <row r="44926" spans="9:54" x14ac:dyDescent="0.25">
      <c r="I44926" s="80"/>
      <c r="AX44926" s="80"/>
      <c r="AY44926" s="80"/>
      <c r="AZ44926" s="80"/>
      <c r="BA44926" s="80"/>
      <c r="BB44926" s="80"/>
    </row>
    <row r="44927" spans="9:54" x14ac:dyDescent="0.25">
      <c r="I44927" s="80"/>
      <c r="AX44927" s="80"/>
      <c r="AY44927" s="80"/>
      <c r="AZ44927" s="80"/>
      <c r="BA44927" s="80"/>
      <c r="BB44927" s="80"/>
    </row>
    <row r="44928" spans="9:54" x14ac:dyDescent="0.25">
      <c r="I44928" s="80"/>
      <c r="AX44928" s="80"/>
      <c r="AY44928" s="80"/>
      <c r="AZ44928" s="80"/>
      <c r="BA44928" s="80"/>
      <c r="BB44928" s="80"/>
    </row>
    <row r="44929" spans="9:54" x14ac:dyDescent="0.25">
      <c r="I44929" s="80"/>
      <c r="AX44929" s="80"/>
      <c r="AY44929" s="80"/>
      <c r="AZ44929" s="80"/>
      <c r="BA44929" s="80"/>
      <c r="BB44929" s="80"/>
    </row>
    <row r="44930" spans="9:54" x14ac:dyDescent="0.25">
      <c r="I44930" s="80"/>
      <c r="AX44930" s="80"/>
      <c r="AY44930" s="80"/>
      <c r="AZ44930" s="80"/>
      <c r="BA44930" s="80"/>
      <c r="BB44930" s="80"/>
    </row>
    <row r="44931" spans="9:54" x14ac:dyDescent="0.25">
      <c r="I44931" s="80"/>
      <c r="AX44931" s="80"/>
      <c r="AY44931" s="80"/>
      <c r="AZ44931" s="80"/>
      <c r="BA44931" s="80"/>
      <c r="BB44931" s="80"/>
    </row>
    <row r="44932" spans="9:54" x14ac:dyDescent="0.25">
      <c r="I44932" s="80"/>
      <c r="AX44932" s="80"/>
      <c r="AY44932" s="80"/>
      <c r="AZ44932" s="80"/>
      <c r="BA44932" s="80"/>
      <c r="BB44932" s="80"/>
    </row>
    <row r="44933" spans="9:54" x14ac:dyDescent="0.25">
      <c r="I44933" s="80"/>
      <c r="AX44933" s="80"/>
      <c r="AY44933" s="80"/>
      <c r="AZ44933" s="80"/>
      <c r="BA44933" s="80"/>
      <c r="BB44933" s="80"/>
    </row>
    <row r="44934" spans="9:54" x14ac:dyDescent="0.25">
      <c r="I44934" s="80"/>
      <c r="AX44934" s="80"/>
      <c r="AY44934" s="80"/>
      <c r="AZ44934" s="80"/>
      <c r="BA44934" s="80"/>
      <c r="BB44934" s="80"/>
    </row>
    <row r="44935" spans="9:54" x14ac:dyDescent="0.25">
      <c r="I44935" s="80"/>
      <c r="AX44935" s="80"/>
      <c r="AY44935" s="80"/>
      <c r="AZ44935" s="80"/>
      <c r="BA44935" s="80"/>
      <c r="BB44935" s="80"/>
    </row>
    <row r="44936" spans="9:54" x14ac:dyDescent="0.25">
      <c r="I44936" s="80"/>
      <c r="AX44936" s="80"/>
      <c r="AY44936" s="80"/>
      <c r="AZ44936" s="80"/>
      <c r="BA44936" s="80"/>
      <c r="BB44936" s="80"/>
    </row>
    <row r="44937" spans="9:54" x14ac:dyDescent="0.25">
      <c r="I44937" s="80"/>
      <c r="AX44937" s="80"/>
      <c r="AY44937" s="80"/>
      <c r="AZ44937" s="80"/>
      <c r="BA44937" s="80"/>
      <c r="BB44937" s="80"/>
    </row>
    <row r="44938" spans="9:54" x14ac:dyDescent="0.25">
      <c r="I44938" s="80"/>
      <c r="AX44938" s="80"/>
      <c r="AY44938" s="80"/>
      <c r="AZ44938" s="80"/>
      <c r="BA44938" s="80"/>
      <c r="BB44938" s="80"/>
    </row>
    <row r="44939" spans="9:54" x14ac:dyDescent="0.25">
      <c r="I44939" s="80"/>
      <c r="AX44939" s="80"/>
      <c r="AY44939" s="80"/>
      <c r="AZ44939" s="80"/>
      <c r="BA44939" s="80"/>
      <c r="BB44939" s="80"/>
    </row>
    <row r="44940" spans="9:54" x14ac:dyDescent="0.25">
      <c r="I44940" s="80"/>
      <c r="AX44940" s="80"/>
      <c r="AY44940" s="80"/>
      <c r="AZ44940" s="80"/>
      <c r="BA44940" s="80"/>
      <c r="BB44940" s="80"/>
    </row>
    <row r="44941" spans="9:54" x14ac:dyDescent="0.25">
      <c r="I44941" s="80"/>
      <c r="AX44941" s="80"/>
      <c r="AY44941" s="80"/>
      <c r="AZ44941" s="80"/>
      <c r="BA44941" s="80"/>
      <c r="BB44941" s="80"/>
    </row>
    <row r="44942" spans="9:54" x14ac:dyDescent="0.25">
      <c r="I44942" s="80"/>
      <c r="AX44942" s="80"/>
      <c r="AY44942" s="80"/>
      <c r="AZ44942" s="80"/>
      <c r="BA44942" s="80"/>
      <c r="BB44942" s="80"/>
    </row>
    <row r="44943" spans="9:54" x14ac:dyDescent="0.25">
      <c r="I44943" s="80"/>
      <c r="AX44943" s="80"/>
      <c r="AY44943" s="80"/>
      <c r="AZ44943" s="80"/>
      <c r="BA44943" s="80"/>
      <c r="BB44943" s="80"/>
    </row>
    <row r="44944" spans="9:54" x14ac:dyDescent="0.25">
      <c r="I44944" s="80"/>
      <c r="AX44944" s="80"/>
      <c r="AY44944" s="80"/>
      <c r="AZ44944" s="80"/>
      <c r="BA44944" s="80"/>
      <c r="BB44944" s="80"/>
    </row>
    <row r="44945" spans="9:54" x14ac:dyDescent="0.25">
      <c r="I44945" s="80"/>
      <c r="AX44945" s="80"/>
      <c r="AY44945" s="80"/>
      <c r="AZ44945" s="80"/>
      <c r="BA44945" s="80"/>
      <c r="BB44945" s="80"/>
    </row>
    <row r="44946" spans="9:54" x14ac:dyDescent="0.25">
      <c r="I44946" s="80"/>
      <c r="AX44946" s="80"/>
      <c r="AY44946" s="80"/>
      <c r="AZ44946" s="80"/>
      <c r="BA44946" s="80"/>
      <c r="BB44946" s="80"/>
    </row>
    <row r="44947" spans="9:54" x14ac:dyDescent="0.25">
      <c r="I44947" s="80"/>
      <c r="AX44947" s="80"/>
      <c r="AY44947" s="80"/>
      <c r="AZ44947" s="80"/>
      <c r="BA44947" s="80"/>
      <c r="BB44947" s="80"/>
    </row>
    <row r="44948" spans="9:54" x14ac:dyDescent="0.25">
      <c r="I44948" s="80"/>
      <c r="AX44948" s="80"/>
      <c r="AY44948" s="80"/>
      <c r="AZ44948" s="80"/>
      <c r="BA44948" s="80"/>
      <c r="BB44948" s="80"/>
    </row>
    <row r="44949" spans="9:54" x14ac:dyDescent="0.25">
      <c r="I44949" s="80"/>
      <c r="AX44949" s="80"/>
      <c r="AY44949" s="80"/>
      <c r="AZ44949" s="80"/>
      <c r="BA44949" s="80"/>
      <c r="BB44949" s="80"/>
    </row>
    <row r="44950" spans="9:54" x14ac:dyDescent="0.25">
      <c r="I44950" s="80"/>
      <c r="AX44950" s="80"/>
      <c r="AY44950" s="80"/>
      <c r="AZ44950" s="80"/>
      <c r="BA44950" s="80"/>
      <c r="BB44950" s="80"/>
    </row>
    <row r="44951" spans="9:54" x14ac:dyDescent="0.25">
      <c r="I44951" s="80"/>
      <c r="AX44951" s="80"/>
      <c r="AY44951" s="80"/>
      <c r="AZ44951" s="80"/>
      <c r="BA44951" s="80"/>
      <c r="BB44951" s="80"/>
    </row>
    <row r="44952" spans="9:54" x14ac:dyDescent="0.25">
      <c r="I44952" s="80"/>
      <c r="AX44952" s="80"/>
      <c r="AY44952" s="80"/>
      <c r="AZ44952" s="80"/>
      <c r="BA44952" s="80"/>
      <c r="BB44952" s="80"/>
    </row>
    <row r="44953" spans="9:54" x14ac:dyDescent="0.25">
      <c r="I44953" s="80"/>
      <c r="AX44953" s="80"/>
      <c r="AY44953" s="80"/>
      <c r="AZ44953" s="80"/>
      <c r="BA44953" s="80"/>
      <c r="BB44953" s="80"/>
    </row>
    <row r="44954" spans="9:54" x14ac:dyDescent="0.25">
      <c r="I44954" s="80"/>
      <c r="AX44954" s="80"/>
      <c r="AY44954" s="80"/>
      <c r="AZ44954" s="80"/>
      <c r="BA44954" s="80"/>
      <c r="BB44954" s="80"/>
    </row>
    <row r="44955" spans="9:54" x14ac:dyDescent="0.25">
      <c r="I44955" s="80"/>
      <c r="AX44955" s="80"/>
      <c r="AY44955" s="80"/>
      <c r="AZ44955" s="80"/>
      <c r="BA44955" s="80"/>
      <c r="BB44955" s="80"/>
    </row>
    <row r="44956" spans="9:54" x14ac:dyDescent="0.25">
      <c r="I44956" s="80"/>
      <c r="AX44956" s="80"/>
      <c r="AY44956" s="80"/>
      <c r="AZ44956" s="80"/>
      <c r="BA44956" s="80"/>
      <c r="BB44956" s="80"/>
    </row>
    <row r="44957" spans="9:54" x14ac:dyDescent="0.25">
      <c r="I44957" s="80"/>
      <c r="AX44957" s="80"/>
      <c r="AY44957" s="80"/>
      <c r="AZ44957" s="80"/>
      <c r="BA44957" s="80"/>
      <c r="BB44957" s="80"/>
    </row>
    <row r="44958" spans="9:54" x14ac:dyDescent="0.25">
      <c r="I44958" s="80"/>
      <c r="AX44958" s="80"/>
      <c r="AY44958" s="80"/>
      <c r="AZ44958" s="80"/>
      <c r="BA44958" s="80"/>
      <c r="BB44958" s="80"/>
    </row>
    <row r="44959" spans="9:54" x14ac:dyDescent="0.25">
      <c r="I44959" s="80"/>
      <c r="AX44959" s="80"/>
      <c r="AY44959" s="80"/>
      <c r="AZ44959" s="80"/>
      <c r="BA44959" s="80"/>
      <c r="BB44959" s="80"/>
    </row>
    <row r="44960" spans="9:54" x14ac:dyDescent="0.25">
      <c r="I44960" s="80"/>
      <c r="AX44960" s="80"/>
      <c r="AY44960" s="80"/>
      <c r="AZ44960" s="80"/>
      <c r="BA44960" s="80"/>
      <c r="BB44960" s="80"/>
    </row>
    <row r="44961" spans="9:54" x14ac:dyDescent="0.25">
      <c r="I44961" s="80"/>
      <c r="AX44961" s="80"/>
      <c r="AY44961" s="80"/>
      <c r="AZ44961" s="80"/>
      <c r="BA44961" s="80"/>
      <c r="BB44961" s="80"/>
    </row>
    <row r="44962" spans="9:54" x14ac:dyDescent="0.25">
      <c r="I44962" s="80"/>
      <c r="AX44962" s="80"/>
      <c r="AY44962" s="80"/>
      <c r="AZ44962" s="80"/>
      <c r="BA44962" s="80"/>
      <c r="BB44962" s="80"/>
    </row>
    <row r="44963" spans="9:54" x14ac:dyDescent="0.25">
      <c r="I44963" s="80"/>
      <c r="AX44963" s="80"/>
      <c r="AY44963" s="80"/>
      <c r="AZ44963" s="80"/>
      <c r="BA44963" s="80"/>
      <c r="BB44963" s="80"/>
    </row>
    <row r="44964" spans="9:54" x14ac:dyDescent="0.25">
      <c r="I44964" s="80"/>
      <c r="AX44964" s="80"/>
      <c r="AY44964" s="80"/>
      <c r="AZ44964" s="80"/>
      <c r="BA44964" s="80"/>
      <c r="BB44964" s="80"/>
    </row>
    <row r="44965" spans="9:54" x14ac:dyDescent="0.25">
      <c r="I44965" s="80"/>
      <c r="AX44965" s="80"/>
      <c r="AY44965" s="80"/>
      <c r="AZ44965" s="80"/>
      <c r="BA44965" s="80"/>
      <c r="BB44965" s="80"/>
    </row>
    <row r="44966" spans="9:54" x14ac:dyDescent="0.25">
      <c r="I44966" s="80"/>
      <c r="AX44966" s="80"/>
      <c r="AY44966" s="80"/>
      <c r="AZ44966" s="80"/>
      <c r="BA44966" s="80"/>
      <c r="BB44966" s="80"/>
    </row>
    <row r="44967" spans="9:54" x14ac:dyDescent="0.25">
      <c r="I44967" s="80"/>
      <c r="AX44967" s="80"/>
      <c r="AY44967" s="80"/>
      <c r="AZ44967" s="80"/>
      <c r="BA44967" s="80"/>
      <c r="BB44967" s="80"/>
    </row>
    <row r="44968" spans="9:54" x14ac:dyDescent="0.25">
      <c r="I44968" s="80"/>
      <c r="AX44968" s="80"/>
      <c r="AY44968" s="80"/>
      <c r="AZ44968" s="80"/>
      <c r="BA44968" s="80"/>
      <c r="BB44968" s="80"/>
    </row>
    <row r="44969" spans="9:54" x14ac:dyDescent="0.25">
      <c r="I44969" s="80"/>
      <c r="AX44969" s="80"/>
      <c r="AY44969" s="80"/>
      <c r="AZ44969" s="80"/>
      <c r="BA44969" s="80"/>
      <c r="BB44969" s="80"/>
    </row>
    <row r="44970" spans="9:54" x14ac:dyDescent="0.25">
      <c r="I44970" s="80"/>
      <c r="AX44970" s="80"/>
      <c r="AY44970" s="80"/>
      <c r="AZ44970" s="80"/>
      <c r="BA44970" s="80"/>
      <c r="BB44970" s="80"/>
    </row>
    <row r="44971" spans="9:54" x14ac:dyDescent="0.25">
      <c r="I44971" s="80"/>
      <c r="AX44971" s="80"/>
      <c r="AY44971" s="80"/>
      <c r="AZ44971" s="80"/>
      <c r="BA44971" s="80"/>
      <c r="BB44971" s="80"/>
    </row>
    <row r="44972" spans="9:54" x14ac:dyDescent="0.25">
      <c r="I44972" s="80"/>
      <c r="AX44972" s="80"/>
      <c r="AY44972" s="80"/>
      <c r="AZ44972" s="80"/>
      <c r="BA44972" s="80"/>
      <c r="BB44972" s="80"/>
    </row>
    <row r="44973" spans="9:54" x14ac:dyDescent="0.25">
      <c r="I44973" s="80"/>
      <c r="AX44973" s="80"/>
      <c r="AY44973" s="80"/>
      <c r="AZ44973" s="80"/>
      <c r="BA44973" s="80"/>
      <c r="BB44973" s="80"/>
    </row>
    <row r="44974" spans="9:54" x14ac:dyDescent="0.25">
      <c r="I44974" s="80"/>
      <c r="AX44974" s="80"/>
      <c r="AY44974" s="80"/>
      <c r="AZ44974" s="80"/>
      <c r="BA44974" s="80"/>
      <c r="BB44974" s="80"/>
    </row>
    <row r="44975" spans="9:54" x14ac:dyDescent="0.25">
      <c r="I44975" s="80"/>
      <c r="AX44975" s="80"/>
      <c r="AY44975" s="80"/>
      <c r="AZ44975" s="80"/>
      <c r="BA44975" s="80"/>
      <c r="BB44975" s="80"/>
    </row>
    <row r="44976" spans="9:54" x14ac:dyDescent="0.25">
      <c r="I44976" s="80"/>
      <c r="AX44976" s="80"/>
      <c r="AY44976" s="80"/>
      <c r="AZ44976" s="80"/>
      <c r="BA44976" s="80"/>
      <c r="BB44976" s="80"/>
    </row>
    <row r="44977" spans="9:54" x14ac:dyDescent="0.25">
      <c r="I44977" s="80"/>
      <c r="AX44977" s="80"/>
      <c r="AY44977" s="80"/>
      <c r="AZ44977" s="80"/>
      <c r="BA44977" s="80"/>
      <c r="BB44977" s="80"/>
    </row>
    <row r="44978" spans="9:54" x14ac:dyDescent="0.25">
      <c r="I44978" s="80"/>
      <c r="AX44978" s="80"/>
      <c r="AY44978" s="80"/>
      <c r="AZ44978" s="80"/>
      <c r="BA44978" s="80"/>
      <c r="BB44978" s="80"/>
    </row>
    <row r="44979" spans="9:54" x14ac:dyDescent="0.25">
      <c r="I44979" s="80"/>
      <c r="AX44979" s="80"/>
      <c r="AY44979" s="80"/>
      <c r="AZ44979" s="80"/>
      <c r="BA44979" s="80"/>
      <c r="BB44979" s="80"/>
    </row>
    <row r="44980" spans="9:54" x14ac:dyDescent="0.25">
      <c r="I44980" s="80"/>
      <c r="AX44980" s="80"/>
      <c r="AY44980" s="80"/>
      <c r="AZ44980" s="80"/>
      <c r="BA44980" s="80"/>
      <c r="BB44980" s="80"/>
    </row>
    <row r="44981" spans="9:54" x14ac:dyDescent="0.25">
      <c r="I44981" s="80"/>
      <c r="AX44981" s="80"/>
      <c r="AY44981" s="80"/>
      <c r="AZ44981" s="80"/>
      <c r="BA44981" s="80"/>
      <c r="BB44981" s="80"/>
    </row>
    <row r="44982" spans="9:54" x14ac:dyDescent="0.25">
      <c r="I44982" s="80"/>
      <c r="AX44982" s="80"/>
      <c r="AY44982" s="80"/>
      <c r="AZ44982" s="80"/>
      <c r="BA44982" s="80"/>
      <c r="BB44982" s="80"/>
    </row>
    <row r="44983" spans="9:54" x14ac:dyDescent="0.25">
      <c r="I44983" s="80"/>
      <c r="AX44983" s="80"/>
      <c r="AY44983" s="80"/>
      <c r="AZ44983" s="80"/>
      <c r="BA44983" s="80"/>
      <c r="BB44983" s="80"/>
    </row>
    <row r="44984" spans="9:54" x14ac:dyDescent="0.25">
      <c r="I44984" s="80"/>
      <c r="AX44984" s="80"/>
      <c r="AY44984" s="80"/>
      <c r="AZ44984" s="80"/>
      <c r="BA44984" s="80"/>
      <c r="BB44984" s="80"/>
    </row>
    <row r="44985" spans="9:54" x14ac:dyDescent="0.25">
      <c r="I44985" s="80"/>
      <c r="AX44985" s="80"/>
      <c r="AY44985" s="80"/>
      <c r="AZ44985" s="80"/>
      <c r="BA44985" s="80"/>
      <c r="BB44985" s="80"/>
    </row>
    <row r="44986" spans="9:54" x14ac:dyDescent="0.25">
      <c r="I44986" s="80"/>
      <c r="AX44986" s="80"/>
      <c r="AY44986" s="80"/>
      <c r="AZ44986" s="80"/>
      <c r="BA44986" s="80"/>
      <c r="BB44986" s="80"/>
    </row>
    <row r="44987" spans="9:54" x14ac:dyDescent="0.25">
      <c r="I44987" s="80"/>
      <c r="AX44987" s="80"/>
      <c r="AY44987" s="80"/>
      <c r="AZ44987" s="80"/>
      <c r="BA44987" s="80"/>
      <c r="BB44987" s="80"/>
    </row>
    <row r="44988" spans="9:54" x14ac:dyDescent="0.25">
      <c r="I44988" s="80"/>
      <c r="AX44988" s="80"/>
      <c r="AY44988" s="80"/>
      <c r="AZ44988" s="80"/>
      <c r="BA44988" s="80"/>
      <c r="BB44988" s="80"/>
    </row>
    <row r="44989" spans="9:54" x14ac:dyDescent="0.25">
      <c r="I44989" s="80"/>
      <c r="AX44989" s="80"/>
      <c r="AY44989" s="80"/>
      <c r="AZ44989" s="80"/>
      <c r="BA44989" s="80"/>
      <c r="BB44989" s="80"/>
    </row>
    <row r="44990" spans="9:54" x14ac:dyDescent="0.25">
      <c r="I44990" s="80"/>
      <c r="AX44990" s="80"/>
      <c r="AY44990" s="80"/>
      <c r="AZ44990" s="80"/>
      <c r="BA44990" s="80"/>
      <c r="BB44990" s="80"/>
    </row>
    <row r="44991" spans="9:54" x14ac:dyDescent="0.25">
      <c r="I44991" s="80"/>
      <c r="AX44991" s="80"/>
      <c r="AY44991" s="80"/>
      <c r="AZ44991" s="80"/>
      <c r="BA44991" s="80"/>
      <c r="BB44991" s="80"/>
    </row>
    <row r="44992" spans="9:54" x14ac:dyDescent="0.25">
      <c r="I44992" s="80"/>
      <c r="AX44992" s="80"/>
      <c r="AY44992" s="80"/>
      <c r="AZ44992" s="80"/>
      <c r="BA44992" s="80"/>
      <c r="BB44992" s="80"/>
    </row>
    <row r="44993" spans="9:54" x14ac:dyDescent="0.25">
      <c r="I44993" s="80"/>
      <c r="AX44993" s="80"/>
      <c r="AY44993" s="80"/>
      <c r="AZ44993" s="80"/>
      <c r="BA44993" s="80"/>
      <c r="BB44993" s="80"/>
    </row>
    <row r="44994" spans="9:54" x14ac:dyDescent="0.25">
      <c r="I44994" s="80"/>
      <c r="AX44994" s="80"/>
      <c r="AY44994" s="80"/>
      <c r="AZ44994" s="80"/>
      <c r="BA44994" s="80"/>
      <c r="BB44994" s="80"/>
    </row>
    <row r="44995" spans="9:54" x14ac:dyDescent="0.25">
      <c r="I44995" s="80"/>
      <c r="AX44995" s="80"/>
      <c r="AY44995" s="80"/>
      <c r="AZ44995" s="80"/>
      <c r="BA44995" s="80"/>
      <c r="BB44995" s="80"/>
    </row>
    <row r="44996" spans="9:54" x14ac:dyDescent="0.25">
      <c r="I44996" s="80"/>
      <c r="AX44996" s="80"/>
      <c r="AY44996" s="80"/>
      <c r="AZ44996" s="80"/>
      <c r="BA44996" s="80"/>
      <c r="BB44996" s="80"/>
    </row>
    <row r="44997" spans="9:54" x14ac:dyDescent="0.25">
      <c r="I44997" s="80"/>
      <c r="AX44997" s="80"/>
      <c r="AY44997" s="80"/>
      <c r="AZ44997" s="80"/>
      <c r="BA44997" s="80"/>
      <c r="BB44997" s="80"/>
    </row>
    <row r="44998" spans="9:54" x14ac:dyDescent="0.25">
      <c r="I44998" s="80"/>
      <c r="AX44998" s="80"/>
      <c r="AY44998" s="80"/>
      <c r="AZ44998" s="80"/>
      <c r="BA44998" s="80"/>
      <c r="BB44998" s="80"/>
    </row>
    <row r="44999" spans="9:54" x14ac:dyDescent="0.25">
      <c r="I44999" s="80"/>
      <c r="AX44999" s="80"/>
      <c r="AY44999" s="80"/>
      <c r="AZ44999" s="80"/>
      <c r="BA44999" s="80"/>
      <c r="BB44999" s="80"/>
    </row>
    <row r="45000" spans="9:54" x14ac:dyDescent="0.25">
      <c r="I45000" s="80"/>
      <c r="AX45000" s="80"/>
      <c r="AY45000" s="80"/>
      <c r="AZ45000" s="80"/>
      <c r="BA45000" s="80"/>
      <c r="BB45000" s="80"/>
    </row>
    <row r="45001" spans="9:54" x14ac:dyDescent="0.25">
      <c r="I45001" s="80"/>
      <c r="AX45001" s="80"/>
      <c r="AY45001" s="80"/>
      <c r="AZ45001" s="80"/>
      <c r="BA45001" s="80"/>
      <c r="BB45001" s="80"/>
    </row>
    <row r="45002" spans="9:54" x14ac:dyDescent="0.25">
      <c r="I45002" s="80"/>
      <c r="AX45002" s="80"/>
      <c r="AY45002" s="80"/>
      <c r="AZ45002" s="80"/>
      <c r="BA45002" s="80"/>
      <c r="BB45002" s="80"/>
    </row>
    <row r="45003" spans="9:54" x14ac:dyDescent="0.25">
      <c r="I45003" s="80"/>
      <c r="AX45003" s="80"/>
      <c r="AY45003" s="80"/>
      <c r="AZ45003" s="80"/>
      <c r="BA45003" s="80"/>
      <c r="BB45003" s="80"/>
    </row>
    <row r="45004" spans="9:54" x14ac:dyDescent="0.25">
      <c r="I45004" s="80"/>
      <c r="AX45004" s="80"/>
      <c r="AY45004" s="80"/>
      <c r="AZ45004" s="80"/>
      <c r="BA45004" s="80"/>
      <c r="BB45004" s="80"/>
    </row>
    <row r="45005" spans="9:54" x14ac:dyDescent="0.25">
      <c r="I45005" s="80"/>
      <c r="AX45005" s="80"/>
      <c r="AY45005" s="80"/>
      <c r="AZ45005" s="80"/>
      <c r="BA45005" s="80"/>
      <c r="BB45005" s="80"/>
    </row>
    <row r="45006" spans="9:54" x14ac:dyDescent="0.25">
      <c r="I45006" s="80"/>
      <c r="AX45006" s="80"/>
      <c r="AY45006" s="80"/>
      <c r="AZ45006" s="80"/>
      <c r="BA45006" s="80"/>
      <c r="BB45006" s="80"/>
    </row>
    <row r="45007" spans="9:54" x14ac:dyDescent="0.25">
      <c r="I45007" s="80"/>
      <c r="AX45007" s="80"/>
      <c r="AY45007" s="80"/>
      <c r="AZ45007" s="80"/>
      <c r="BA45007" s="80"/>
      <c r="BB45007" s="80"/>
    </row>
    <row r="45008" spans="9:54" x14ac:dyDescent="0.25">
      <c r="I45008" s="80"/>
      <c r="AX45008" s="80"/>
      <c r="AY45008" s="80"/>
      <c r="AZ45008" s="80"/>
      <c r="BA45008" s="80"/>
      <c r="BB45008" s="80"/>
    </row>
    <row r="45009" spans="9:54" x14ac:dyDescent="0.25">
      <c r="I45009" s="80"/>
      <c r="AX45009" s="80"/>
      <c r="AY45009" s="80"/>
      <c r="AZ45009" s="80"/>
      <c r="BA45009" s="80"/>
      <c r="BB45009" s="80"/>
    </row>
    <row r="45010" spans="9:54" x14ac:dyDescent="0.25">
      <c r="I45010" s="80"/>
      <c r="AX45010" s="80"/>
      <c r="AY45010" s="80"/>
      <c r="AZ45010" s="80"/>
      <c r="BA45010" s="80"/>
      <c r="BB45010" s="80"/>
    </row>
    <row r="45011" spans="9:54" x14ac:dyDescent="0.25">
      <c r="I45011" s="80"/>
      <c r="AX45011" s="80"/>
      <c r="AY45011" s="80"/>
      <c r="AZ45011" s="80"/>
      <c r="BA45011" s="80"/>
      <c r="BB45011" s="80"/>
    </row>
    <row r="45012" spans="9:54" x14ac:dyDescent="0.25">
      <c r="I45012" s="80"/>
      <c r="AX45012" s="80"/>
      <c r="AY45012" s="80"/>
      <c r="AZ45012" s="80"/>
      <c r="BA45012" s="80"/>
      <c r="BB45012" s="80"/>
    </row>
    <row r="45013" spans="9:54" x14ac:dyDescent="0.25">
      <c r="I45013" s="80"/>
      <c r="AX45013" s="80"/>
      <c r="AY45013" s="80"/>
      <c r="AZ45013" s="80"/>
      <c r="BA45013" s="80"/>
      <c r="BB45013" s="80"/>
    </row>
    <row r="45014" spans="9:54" x14ac:dyDescent="0.25">
      <c r="I45014" s="80"/>
      <c r="AX45014" s="80"/>
      <c r="AY45014" s="80"/>
      <c r="AZ45014" s="80"/>
      <c r="BA45014" s="80"/>
      <c r="BB45014" s="80"/>
    </row>
    <row r="45015" spans="9:54" x14ac:dyDescent="0.25">
      <c r="I45015" s="80"/>
      <c r="AX45015" s="80"/>
      <c r="AY45015" s="80"/>
      <c r="AZ45015" s="80"/>
      <c r="BA45015" s="80"/>
      <c r="BB45015" s="80"/>
    </row>
    <row r="45016" spans="9:54" x14ac:dyDescent="0.25">
      <c r="I45016" s="80"/>
      <c r="AX45016" s="80"/>
      <c r="AY45016" s="80"/>
      <c r="AZ45016" s="80"/>
      <c r="BA45016" s="80"/>
      <c r="BB45016" s="80"/>
    </row>
    <row r="45017" spans="9:54" x14ac:dyDescent="0.25">
      <c r="I45017" s="80"/>
      <c r="AX45017" s="80"/>
      <c r="AY45017" s="80"/>
      <c r="AZ45017" s="80"/>
      <c r="BA45017" s="80"/>
      <c r="BB45017" s="80"/>
    </row>
    <row r="45018" spans="9:54" x14ac:dyDescent="0.25">
      <c r="I45018" s="80"/>
      <c r="AX45018" s="80"/>
      <c r="AY45018" s="80"/>
      <c r="AZ45018" s="80"/>
      <c r="BA45018" s="80"/>
      <c r="BB45018" s="80"/>
    </row>
    <row r="45019" spans="9:54" x14ac:dyDescent="0.25">
      <c r="I45019" s="80"/>
      <c r="AX45019" s="80"/>
      <c r="AY45019" s="80"/>
      <c r="AZ45019" s="80"/>
      <c r="BA45019" s="80"/>
      <c r="BB45019" s="80"/>
    </row>
    <row r="45020" spans="9:54" x14ac:dyDescent="0.25">
      <c r="I45020" s="80"/>
      <c r="AX45020" s="80"/>
      <c r="AY45020" s="80"/>
      <c r="AZ45020" s="80"/>
      <c r="BA45020" s="80"/>
      <c r="BB45020" s="80"/>
    </row>
    <row r="45021" spans="9:54" x14ac:dyDescent="0.25">
      <c r="I45021" s="80"/>
      <c r="AX45021" s="80"/>
      <c r="AY45021" s="80"/>
      <c r="AZ45021" s="80"/>
      <c r="BA45021" s="80"/>
      <c r="BB45021" s="80"/>
    </row>
    <row r="45022" spans="9:54" x14ac:dyDescent="0.25">
      <c r="I45022" s="80"/>
      <c r="AX45022" s="80"/>
      <c r="AY45022" s="80"/>
      <c r="AZ45022" s="80"/>
      <c r="BA45022" s="80"/>
      <c r="BB45022" s="80"/>
    </row>
    <row r="45023" spans="9:54" x14ac:dyDescent="0.25">
      <c r="I45023" s="80"/>
      <c r="AX45023" s="80"/>
      <c r="AY45023" s="80"/>
      <c r="AZ45023" s="80"/>
      <c r="BA45023" s="80"/>
      <c r="BB45023" s="80"/>
    </row>
    <row r="45024" spans="9:54" x14ac:dyDescent="0.25">
      <c r="I45024" s="80"/>
      <c r="AX45024" s="80"/>
      <c r="AY45024" s="80"/>
      <c r="AZ45024" s="80"/>
      <c r="BA45024" s="80"/>
      <c r="BB45024" s="80"/>
    </row>
    <row r="45025" spans="9:54" x14ac:dyDescent="0.25">
      <c r="I45025" s="80"/>
      <c r="AX45025" s="80"/>
      <c r="AY45025" s="80"/>
      <c r="AZ45025" s="80"/>
      <c r="BA45025" s="80"/>
      <c r="BB45025" s="80"/>
    </row>
    <row r="45026" spans="9:54" x14ac:dyDescent="0.25">
      <c r="I45026" s="80"/>
      <c r="AX45026" s="80"/>
      <c r="AY45026" s="80"/>
      <c r="AZ45026" s="80"/>
      <c r="BA45026" s="80"/>
      <c r="BB45026" s="80"/>
    </row>
    <row r="45027" spans="9:54" x14ac:dyDescent="0.25">
      <c r="I45027" s="80"/>
      <c r="AX45027" s="80"/>
      <c r="AY45027" s="80"/>
      <c r="AZ45027" s="80"/>
      <c r="BA45027" s="80"/>
      <c r="BB45027" s="80"/>
    </row>
    <row r="45028" spans="9:54" x14ac:dyDescent="0.25">
      <c r="I45028" s="80"/>
      <c r="AX45028" s="80"/>
      <c r="AY45028" s="80"/>
      <c r="AZ45028" s="80"/>
      <c r="BA45028" s="80"/>
      <c r="BB45028" s="80"/>
    </row>
    <row r="45029" spans="9:54" x14ac:dyDescent="0.25">
      <c r="I45029" s="80"/>
      <c r="AX45029" s="80"/>
      <c r="AY45029" s="80"/>
      <c r="AZ45029" s="80"/>
      <c r="BA45029" s="80"/>
      <c r="BB45029" s="80"/>
    </row>
    <row r="45030" spans="9:54" x14ac:dyDescent="0.25">
      <c r="I45030" s="80"/>
      <c r="AX45030" s="80"/>
      <c r="AY45030" s="80"/>
      <c r="AZ45030" s="80"/>
      <c r="BA45030" s="80"/>
      <c r="BB45030" s="80"/>
    </row>
    <row r="45031" spans="9:54" x14ac:dyDescent="0.25">
      <c r="I45031" s="80"/>
      <c r="AX45031" s="80"/>
      <c r="AY45031" s="80"/>
      <c r="AZ45031" s="80"/>
      <c r="BA45031" s="80"/>
      <c r="BB45031" s="80"/>
    </row>
    <row r="45032" spans="9:54" x14ac:dyDescent="0.25">
      <c r="I45032" s="80"/>
      <c r="AX45032" s="80"/>
      <c r="AY45032" s="80"/>
      <c r="AZ45032" s="80"/>
      <c r="BA45032" s="80"/>
      <c r="BB45032" s="80"/>
    </row>
    <row r="45033" spans="9:54" x14ac:dyDescent="0.25">
      <c r="I45033" s="80"/>
      <c r="AX45033" s="80"/>
      <c r="AY45033" s="80"/>
      <c r="AZ45033" s="80"/>
      <c r="BA45033" s="80"/>
      <c r="BB45033" s="80"/>
    </row>
    <row r="45034" spans="9:54" x14ac:dyDescent="0.25">
      <c r="I45034" s="80"/>
      <c r="AX45034" s="80"/>
      <c r="AY45034" s="80"/>
      <c r="AZ45034" s="80"/>
      <c r="BA45034" s="80"/>
      <c r="BB45034" s="80"/>
    </row>
    <row r="45035" spans="9:54" x14ac:dyDescent="0.25">
      <c r="I45035" s="80"/>
      <c r="AX45035" s="80"/>
      <c r="AY45035" s="80"/>
      <c r="AZ45035" s="80"/>
      <c r="BA45035" s="80"/>
      <c r="BB45035" s="80"/>
    </row>
    <row r="45036" spans="9:54" x14ac:dyDescent="0.25">
      <c r="I45036" s="80"/>
      <c r="AX45036" s="80"/>
      <c r="AY45036" s="80"/>
      <c r="AZ45036" s="80"/>
      <c r="BA45036" s="80"/>
      <c r="BB45036" s="80"/>
    </row>
    <row r="45037" spans="9:54" x14ac:dyDescent="0.25">
      <c r="I45037" s="80"/>
      <c r="AX45037" s="80"/>
      <c r="AY45037" s="80"/>
      <c r="AZ45037" s="80"/>
      <c r="BA45037" s="80"/>
      <c r="BB45037" s="80"/>
    </row>
    <row r="45038" spans="9:54" x14ac:dyDescent="0.25">
      <c r="I45038" s="80"/>
      <c r="AX45038" s="80"/>
      <c r="AY45038" s="80"/>
      <c r="AZ45038" s="80"/>
      <c r="BA45038" s="80"/>
      <c r="BB45038" s="80"/>
    </row>
    <row r="45039" spans="9:54" x14ac:dyDescent="0.25">
      <c r="I45039" s="80"/>
      <c r="AX45039" s="80"/>
      <c r="AY45039" s="80"/>
      <c r="AZ45039" s="80"/>
      <c r="BA45039" s="80"/>
      <c r="BB45039" s="80"/>
    </row>
    <row r="45040" spans="9:54" x14ac:dyDescent="0.25">
      <c r="I45040" s="80"/>
      <c r="AX45040" s="80"/>
      <c r="AY45040" s="80"/>
      <c r="AZ45040" s="80"/>
      <c r="BA45040" s="80"/>
      <c r="BB45040" s="80"/>
    </row>
    <row r="45041" spans="9:54" x14ac:dyDescent="0.25">
      <c r="I45041" s="80"/>
      <c r="AX45041" s="80"/>
      <c r="AY45041" s="80"/>
      <c r="AZ45041" s="80"/>
      <c r="BA45041" s="80"/>
      <c r="BB45041" s="80"/>
    </row>
    <row r="45042" spans="9:54" x14ac:dyDescent="0.25">
      <c r="I45042" s="80"/>
      <c r="AX45042" s="80"/>
      <c r="AY45042" s="80"/>
      <c r="AZ45042" s="80"/>
      <c r="BA45042" s="80"/>
      <c r="BB45042" s="80"/>
    </row>
    <row r="45043" spans="9:54" x14ac:dyDescent="0.25">
      <c r="I45043" s="80"/>
      <c r="AX45043" s="80"/>
      <c r="AY45043" s="80"/>
      <c r="AZ45043" s="80"/>
      <c r="BA45043" s="80"/>
      <c r="BB45043" s="80"/>
    </row>
    <row r="45044" spans="9:54" x14ac:dyDescent="0.25">
      <c r="I45044" s="80"/>
      <c r="AX45044" s="80"/>
      <c r="AY45044" s="80"/>
      <c r="AZ45044" s="80"/>
      <c r="BA45044" s="80"/>
      <c r="BB45044" s="80"/>
    </row>
    <row r="45045" spans="9:54" x14ac:dyDescent="0.25">
      <c r="I45045" s="80"/>
      <c r="AX45045" s="80"/>
      <c r="AY45045" s="80"/>
      <c r="AZ45045" s="80"/>
      <c r="BA45045" s="80"/>
      <c r="BB45045" s="80"/>
    </row>
    <row r="45046" spans="9:54" x14ac:dyDescent="0.25">
      <c r="I45046" s="80"/>
      <c r="AX45046" s="80"/>
      <c r="AY45046" s="80"/>
      <c r="AZ45046" s="80"/>
      <c r="BA45046" s="80"/>
      <c r="BB45046" s="80"/>
    </row>
    <row r="45047" spans="9:54" x14ac:dyDescent="0.25">
      <c r="I45047" s="80"/>
      <c r="AX45047" s="80"/>
      <c r="AY45047" s="80"/>
      <c r="AZ45047" s="80"/>
      <c r="BA45047" s="80"/>
      <c r="BB45047" s="80"/>
    </row>
    <row r="45048" spans="9:54" x14ac:dyDescent="0.25">
      <c r="I45048" s="80"/>
      <c r="AX45048" s="80"/>
      <c r="AY45048" s="80"/>
      <c r="AZ45048" s="80"/>
      <c r="BA45048" s="80"/>
      <c r="BB45048" s="80"/>
    </row>
    <row r="45049" spans="9:54" x14ac:dyDescent="0.25">
      <c r="I45049" s="80"/>
      <c r="AX45049" s="80"/>
      <c r="AY45049" s="80"/>
      <c r="AZ45049" s="80"/>
      <c r="BA45049" s="80"/>
      <c r="BB45049" s="80"/>
    </row>
    <row r="45050" spans="9:54" x14ac:dyDescent="0.25">
      <c r="I45050" s="80"/>
      <c r="AX45050" s="80"/>
      <c r="AY45050" s="80"/>
      <c r="AZ45050" s="80"/>
      <c r="BA45050" s="80"/>
      <c r="BB45050" s="80"/>
    </row>
    <row r="45051" spans="9:54" x14ac:dyDescent="0.25">
      <c r="I45051" s="80"/>
      <c r="AX45051" s="80"/>
      <c r="AY45051" s="80"/>
      <c r="AZ45051" s="80"/>
      <c r="BA45051" s="80"/>
      <c r="BB45051" s="80"/>
    </row>
    <row r="45052" spans="9:54" x14ac:dyDescent="0.25">
      <c r="I45052" s="80"/>
      <c r="AX45052" s="80"/>
      <c r="AY45052" s="80"/>
      <c r="AZ45052" s="80"/>
      <c r="BA45052" s="80"/>
      <c r="BB45052" s="80"/>
    </row>
    <row r="45053" spans="9:54" x14ac:dyDescent="0.25">
      <c r="I45053" s="80"/>
      <c r="AX45053" s="80"/>
      <c r="AY45053" s="80"/>
      <c r="AZ45053" s="80"/>
      <c r="BA45053" s="80"/>
      <c r="BB45053" s="80"/>
    </row>
    <row r="45054" spans="9:54" x14ac:dyDescent="0.25">
      <c r="I45054" s="80"/>
      <c r="AX45054" s="80"/>
      <c r="AY45054" s="80"/>
      <c r="AZ45054" s="80"/>
      <c r="BA45054" s="80"/>
      <c r="BB45054" s="80"/>
    </row>
    <row r="45055" spans="9:54" x14ac:dyDescent="0.25">
      <c r="I45055" s="80"/>
      <c r="AX45055" s="80"/>
      <c r="AY45055" s="80"/>
      <c r="AZ45055" s="80"/>
      <c r="BA45055" s="80"/>
      <c r="BB45055" s="80"/>
    </row>
    <row r="45056" spans="9:54" x14ac:dyDescent="0.25">
      <c r="I45056" s="80"/>
      <c r="AX45056" s="80"/>
      <c r="AY45056" s="80"/>
      <c r="AZ45056" s="80"/>
      <c r="BA45056" s="80"/>
      <c r="BB45056" s="80"/>
    </row>
    <row r="45057" spans="9:54" x14ac:dyDescent="0.25">
      <c r="I45057" s="80"/>
      <c r="AX45057" s="80"/>
      <c r="AY45057" s="80"/>
      <c r="AZ45057" s="80"/>
      <c r="BA45057" s="80"/>
      <c r="BB45057" s="80"/>
    </row>
    <row r="45058" spans="9:54" x14ac:dyDescent="0.25">
      <c r="I45058" s="80"/>
      <c r="AX45058" s="80"/>
      <c r="AY45058" s="80"/>
      <c r="AZ45058" s="80"/>
      <c r="BA45058" s="80"/>
      <c r="BB45058" s="80"/>
    </row>
    <row r="45059" spans="9:54" x14ac:dyDescent="0.25">
      <c r="I45059" s="80"/>
      <c r="AX45059" s="80"/>
      <c r="AY45059" s="80"/>
      <c r="AZ45059" s="80"/>
      <c r="BA45059" s="80"/>
      <c r="BB45059" s="80"/>
    </row>
    <row r="45060" spans="9:54" x14ac:dyDescent="0.25">
      <c r="I45060" s="80"/>
      <c r="AX45060" s="80"/>
      <c r="AY45060" s="80"/>
      <c r="AZ45060" s="80"/>
      <c r="BA45060" s="80"/>
      <c r="BB45060" s="80"/>
    </row>
    <row r="45061" spans="9:54" x14ac:dyDescent="0.25">
      <c r="I45061" s="80"/>
      <c r="AX45061" s="80"/>
      <c r="AY45061" s="80"/>
      <c r="AZ45061" s="80"/>
      <c r="BA45061" s="80"/>
      <c r="BB45061" s="80"/>
    </row>
    <row r="45062" spans="9:54" x14ac:dyDescent="0.25">
      <c r="I45062" s="80"/>
      <c r="AX45062" s="80"/>
      <c r="AY45062" s="80"/>
      <c r="AZ45062" s="80"/>
      <c r="BA45062" s="80"/>
      <c r="BB45062" s="80"/>
    </row>
    <row r="45063" spans="9:54" x14ac:dyDescent="0.25">
      <c r="I45063" s="80"/>
      <c r="AX45063" s="80"/>
      <c r="AY45063" s="80"/>
      <c r="AZ45063" s="80"/>
      <c r="BA45063" s="80"/>
      <c r="BB45063" s="80"/>
    </row>
    <row r="45064" spans="9:54" x14ac:dyDescent="0.25">
      <c r="I45064" s="80"/>
      <c r="AX45064" s="80"/>
      <c r="AY45064" s="80"/>
      <c r="AZ45064" s="80"/>
      <c r="BA45064" s="80"/>
      <c r="BB45064" s="80"/>
    </row>
    <row r="45065" spans="9:54" x14ac:dyDescent="0.25">
      <c r="I45065" s="80"/>
      <c r="AX45065" s="80"/>
      <c r="AY45065" s="80"/>
      <c r="AZ45065" s="80"/>
      <c r="BA45065" s="80"/>
      <c r="BB45065" s="80"/>
    </row>
    <row r="45066" spans="9:54" x14ac:dyDescent="0.25">
      <c r="I45066" s="80"/>
      <c r="AX45066" s="80"/>
      <c r="AY45066" s="80"/>
      <c r="AZ45066" s="80"/>
      <c r="BA45066" s="80"/>
      <c r="BB45066" s="80"/>
    </row>
    <row r="45067" spans="9:54" x14ac:dyDescent="0.25">
      <c r="I45067" s="80"/>
      <c r="AX45067" s="80"/>
      <c r="AY45067" s="80"/>
      <c r="AZ45067" s="80"/>
      <c r="BA45067" s="80"/>
      <c r="BB45067" s="80"/>
    </row>
    <row r="45068" spans="9:54" x14ac:dyDescent="0.25">
      <c r="I45068" s="80"/>
      <c r="AX45068" s="80"/>
      <c r="AY45068" s="80"/>
      <c r="AZ45068" s="80"/>
      <c r="BA45068" s="80"/>
      <c r="BB45068" s="80"/>
    </row>
    <row r="45069" spans="9:54" x14ac:dyDescent="0.25">
      <c r="I45069" s="80"/>
      <c r="AX45069" s="80"/>
      <c r="AY45069" s="80"/>
      <c r="AZ45069" s="80"/>
      <c r="BA45069" s="80"/>
      <c r="BB45069" s="80"/>
    </row>
    <row r="45070" spans="9:54" x14ac:dyDescent="0.25">
      <c r="I45070" s="80"/>
      <c r="AX45070" s="80"/>
      <c r="AY45070" s="80"/>
      <c r="AZ45070" s="80"/>
      <c r="BA45070" s="80"/>
      <c r="BB45070" s="80"/>
    </row>
    <row r="45071" spans="9:54" x14ac:dyDescent="0.25">
      <c r="I45071" s="80"/>
      <c r="AX45071" s="80"/>
      <c r="AY45071" s="80"/>
      <c r="AZ45071" s="80"/>
      <c r="BA45071" s="80"/>
      <c r="BB45071" s="80"/>
    </row>
    <row r="45072" spans="9:54" x14ac:dyDescent="0.25">
      <c r="I45072" s="80"/>
      <c r="AX45072" s="80"/>
      <c r="AY45072" s="80"/>
      <c r="AZ45072" s="80"/>
      <c r="BA45072" s="80"/>
      <c r="BB45072" s="80"/>
    </row>
    <row r="45073" spans="9:54" x14ac:dyDescent="0.25">
      <c r="I45073" s="80"/>
      <c r="AX45073" s="80"/>
      <c r="AY45073" s="80"/>
      <c r="AZ45073" s="80"/>
      <c r="BA45073" s="80"/>
      <c r="BB45073" s="80"/>
    </row>
    <row r="45074" spans="9:54" x14ac:dyDescent="0.25">
      <c r="I45074" s="80"/>
      <c r="AX45074" s="80"/>
      <c r="AY45074" s="80"/>
      <c r="AZ45074" s="80"/>
      <c r="BA45074" s="80"/>
      <c r="BB45074" s="80"/>
    </row>
    <row r="45075" spans="9:54" x14ac:dyDescent="0.25">
      <c r="I45075" s="80"/>
      <c r="AX45075" s="80"/>
      <c r="AY45075" s="80"/>
      <c r="AZ45075" s="80"/>
      <c r="BA45075" s="80"/>
      <c r="BB45075" s="80"/>
    </row>
    <row r="45076" spans="9:54" x14ac:dyDescent="0.25">
      <c r="I45076" s="80"/>
      <c r="AX45076" s="80"/>
      <c r="AY45076" s="80"/>
      <c r="AZ45076" s="80"/>
      <c r="BA45076" s="80"/>
      <c r="BB45076" s="80"/>
    </row>
    <row r="45077" spans="9:54" x14ac:dyDescent="0.25">
      <c r="I45077" s="80"/>
      <c r="AX45077" s="80"/>
      <c r="AY45077" s="80"/>
      <c r="AZ45077" s="80"/>
      <c r="BA45077" s="80"/>
      <c r="BB45077" s="80"/>
    </row>
    <row r="45078" spans="9:54" x14ac:dyDescent="0.25">
      <c r="I45078" s="80"/>
      <c r="AX45078" s="80"/>
      <c r="AY45078" s="80"/>
      <c r="AZ45078" s="80"/>
      <c r="BA45078" s="80"/>
      <c r="BB45078" s="80"/>
    </row>
    <row r="45079" spans="9:54" x14ac:dyDescent="0.25">
      <c r="I45079" s="80"/>
      <c r="AX45079" s="80"/>
      <c r="AY45079" s="80"/>
      <c r="AZ45079" s="80"/>
      <c r="BA45079" s="80"/>
      <c r="BB45079" s="80"/>
    </row>
    <row r="45080" spans="9:54" x14ac:dyDescent="0.25">
      <c r="I45080" s="80"/>
      <c r="AX45080" s="80"/>
      <c r="AY45080" s="80"/>
      <c r="AZ45080" s="80"/>
      <c r="BA45080" s="80"/>
      <c r="BB45080" s="80"/>
    </row>
    <row r="45081" spans="9:54" x14ac:dyDescent="0.25">
      <c r="I45081" s="80"/>
      <c r="AX45081" s="80"/>
      <c r="AY45081" s="80"/>
      <c r="AZ45081" s="80"/>
      <c r="BA45081" s="80"/>
      <c r="BB45081" s="80"/>
    </row>
    <row r="45082" spans="9:54" x14ac:dyDescent="0.25">
      <c r="I45082" s="80"/>
      <c r="AX45082" s="80"/>
      <c r="AY45082" s="80"/>
      <c r="AZ45082" s="80"/>
      <c r="BA45082" s="80"/>
      <c r="BB45082" s="80"/>
    </row>
    <row r="45083" spans="9:54" x14ac:dyDescent="0.25">
      <c r="I45083" s="80"/>
      <c r="AX45083" s="80"/>
      <c r="AY45083" s="80"/>
      <c r="AZ45083" s="80"/>
      <c r="BA45083" s="80"/>
      <c r="BB45083" s="80"/>
    </row>
    <row r="45084" spans="9:54" x14ac:dyDescent="0.25">
      <c r="I45084" s="80"/>
      <c r="AX45084" s="80"/>
      <c r="AY45084" s="80"/>
      <c r="AZ45084" s="80"/>
      <c r="BA45084" s="80"/>
      <c r="BB45084" s="80"/>
    </row>
    <row r="45085" spans="9:54" x14ac:dyDescent="0.25">
      <c r="I45085" s="80"/>
      <c r="AX45085" s="80"/>
      <c r="AY45085" s="80"/>
      <c r="AZ45085" s="80"/>
      <c r="BA45085" s="80"/>
      <c r="BB45085" s="80"/>
    </row>
    <row r="45086" spans="9:54" x14ac:dyDescent="0.25">
      <c r="I45086" s="80"/>
      <c r="AX45086" s="80"/>
      <c r="AY45086" s="80"/>
      <c r="AZ45086" s="80"/>
      <c r="BA45086" s="80"/>
      <c r="BB45086" s="80"/>
    </row>
    <row r="45087" spans="9:54" x14ac:dyDescent="0.25">
      <c r="I45087" s="80"/>
      <c r="AX45087" s="80"/>
      <c r="AY45087" s="80"/>
      <c r="AZ45087" s="80"/>
      <c r="BA45087" s="80"/>
      <c r="BB45087" s="80"/>
    </row>
    <row r="45088" spans="9:54" x14ac:dyDescent="0.25">
      <c r="I45088" s="80"/>
      <c r="AX45088" s="80"/>
      <c r="AY45088" s="80"/>
      <c r="AZ45088" s="80"/>
      <c r="BA45088" s="80"/>
      <c r="BB45088" s="80"/>
    </row>
    <row r="45089" spans="9:54" x14ac:dyDescent="0.25">
      <c r="I45089" s="80"/>
      <c r="AX45089" s="80"/>
      <c r="AY45089" s="80"/>
      <c r="AZ45089" s="80"/>
      <c r="BA45089" s="80"/>
      <c r="BB45089" s="80"/>
    </row>
    <row r="45090" spans="9:54" x14ac:dyDescent="0.25">
      <c r="I45090" s="80"/>
      <c r="AX45090" s="80"/>
      <c r="AY45090" s="80"/>
      <c r="AZ45090" s="80"/>
      <c r="BA45090" s="80"/>
      <c r="BB45090" s="80"/>
    </row>
    <row r="45091" spans="9:54" x14ac:dyDescent="0.25">
      <c r="I45091" s="80"/>
      <c r="AX45091" s="80"/>
      <c r="AY45091" s="80"/>
      <c r="AZ45091" s="80"/>
      <c r="BA45091" s="80"/>
      <c r="BB45091" s="80"/>
    </row>
    <row r="45092" spans="9:54" x14ac:dyDescent="0.25">
      <c r="I45092" s="80"/>
      <c r="AX45092" s="80"/>
      <c r="AY45092" s="80"/>
      <c r="AZ45092" s="80"/>
      <c r="BA45092" s="80"/>
      <c r="BB45092" s="80"/>
    </row>
    <row r="45093" spans="9:54" x14ac:dyDescent="0.25">
      <c r="I45093" s="80"/>
      <c r="AX45093" s="80"/>
      <c r="AY45093" s="80"/>
      <c r="AZ45093" s="80"/>
      <c r="BA45093" s="80"/>
      <c r="BB45093" s="80"/>
    </row>
    <row r="45094" spans="9:54" x14ac:dyDescent="0.25">
      <c r="I45094" s="80"/>
      <c r="AX45094" s="80"/>
      <c r="AY45094" s="80"/>
      <c r="AZ45094" s="80"/>
      <c r="BA45094" s="80"/>
      <c r="BB45094" s="80"/>
    </row>
    <row r="45095" spans="9:54" x14ac:dyDescent="0.25">
      <c r="I45095" s="80"/>
      <c r="AX45095" s="80"/>
      <c r="AY45095" s="80"/>
      <c r="AZ45095" s="80"/>
      <c r="BA45095" s="80"/>
      <c r="BB45095" s="80"/>
    </row>
    <row r="45096" spans="9:54" x14ac:dyDescent="0.25">
      <c r="I45096" s="80"/>
      <c r="AX45096" s="80"/>
      <c r="AY45096" s="80"/>
      <c r="AZ45096" s="80"/>
      <c r="BA45096" s="80"/>
      <c r="BB45096" s="80"/>
    </row>
    <row r="45097" spans="9:54" x14ac:dyDescent="0.25">
      <c r="I45097" s="80"/>
      <c r="AX45097" s="80"/>
      <c r="AY45097" s="80"/>
      <c r="AZ45097" s="80"/>
      <c r="BA45097" s="80"/>
      <c r="BB45097" s="80"/>
    </row>
    <row r="45098" spans="9:54" x14ac:dyDescent="0.25">
      <c r="I45098" s="80"/>
      <c r="AX45098" s="80"/>
      <c r="AY45098" s="80"/>
      <c r="AZ45098" s="80"/>
      <c r="BA45098" s="80"/>
      <c r="BB45098" s="80"/>
    </row>
    <row r="45099" spans="9:54" x14ac:dyDescent="0.25">
      <c r="I45099" s="80"/>
      <c r="AX45099" s="80"/>
      <c r="AY45099" s="80"/>
      <c r="AZ45099" s="80"/>
      <c r="BA45099" s="80"/>
      <c r="BB45099" s="80"/>
    </row>
    <row r="45100" spans="9:54" x14ac:dyDescent="0.25">
      <c r="I45100" s="80"/>
      <c r="AX45100" s="80"/>
      <c r="AY45100" s="80"/>
      <c r="AZ45100" s="80"/>
      <c r="BA45100" s="80"/>
      <c r="BB45100" s="80"/>
    </row>
    <row r="45101" spans="9:54" x14ac:dyDescent="0.25">
      <c r="I45101" s="80"/>
      <c r="AX45101" s="80"/>
      <c r="AY45101" s="80"/>
      <c r="AZ45101" s="80"/>
      <c r="BA45101" s="80"/>
      <c r="BB45101" s="80"/>
    </row>
    <row r="45102" spans="9:54" x14ac:dyDescent="0.25">
      <c r="I45102" s="80"/>
      <c r="AX45102" s="80"/>
      <c r="AY45102" s="80"/>
      <c r="AZ45102" s="80"/>
      <c r="BA45102" s="80"/>
      <c r="BB45102" s="80"/>
    </row>
    <row r="45103" spans="9:54" x14ac:dyDescent="0.25">
      <c r="I45103" s="80"/>
      <c r="AX45103" s="80"/>
      <c r="AY45103" s="80"/>
      <c r="AZ45103" s="80"/>
      <c r="BA45103" s="80"/>
      <c r="BB45103" s="80"/>
    </row>
    <row r="45104" spans="9:54" x14ac:dyDescent="0.25">
      <c r="I45104" s="80"/>
      <c r="AX45104" s="80"/>
      <c r="AY45104" s="80"/>
      <c r="AZ45104" s="80"/>
      <c r="BA45104" s="80"/>
      <c r="BB45104" s="80"/>
    </row>
    <row r="45105" spans="9:54" x14ac:dyDescent="0.25">
      <c r="I45105" s="80"/>
      <c r="AX45105" s="80"/>
      <c r="AY45105" s="80"/>
      <c r="AZ45105" s="80"/>
      <c r="BA45105" s="80"/>
      <c r="BB45105" s="80"/>
    </row>
    <row r="45106" spans="9:54" x14ac:dyDescent="0.25">
      <c r="I45106" s="80"/>
      <c r="AX45106" s="80"/>
      <c r="AY45106" s="80"/>
      <c r="AZ45106" s="80"/>
      <c r="BA45106" s="80"/>
      <c r="BB45106" s="80"/>
    </row>
    <row r="45107" spans="9:54" x14ac:dyDescent="0.25">
      <c r="I45107" s="80"/>
      <c r="AX45107" s="80"/>
      <c r="AY45107" s="80"/>
      <c r="AZ45107" s="80"/>
      <c r="BA45107" s="80"/>
      <c r="BB45107" s="80"/>
    </row>
    <row r="45108" spans="9:54" x14ac:dyDescent="0.25">
      <c r="I45108" s="80"/>
      <c r="AX45108" s="80"/>
      <c r="AY45108" s="80"/>
      <c r="AZ45108" s="80"/>
      <c r="BA45108" s="80"/>
      <c r="BB45108" s="80"/>
    </row>
    <row r="45109" spans="9:54" x14ac:dyDescent="0.25">
      <c r="I45109" s="80"/>
      <c r="AX45109" s="80"/>
      <c r="AY45109" s="80"/>
      <c r="AZ45109" s="80"/>
      <c r="BA45109" s="80"/>
      <c r="BB45109" s="80"/>
    </row>
    <row r="45110" spans="9:54" x14ac:dyDescent="0.25">
      <c r="I45110" s="80"/>
      <c r="AX45110" s="80"/>
      <c r="AY45110" s="80"/>
      <c r="AZ45110" s="80"/>
      <c r="BA45110" s="80"/>
      <c r="BB45110" s="80"/>
    </row>
    <row r="45111" spans="9:54" x14ac:dyDescent="0.25">
      <c r="I45111" s="80"/>
      <c r="AX45111" s="80"/>
      <c r="AY45111" s="80"/>
      <c r="AZ45111" s="80"/>
      <c r="BA45111" s="80"/>
      <c r="BB45111" s="80"/>
    </row>
    <row r="45112" spans="9:54" x14ac:dyDescent="0.25">
      <c r="I45112" s="80"/>
      <c r="AX45112" s="80"/>
      <c r="AY45112" s="80"/>
      <c r="AZ45112" s="80"/>
      <c r="BA45112" s="80"/>
      <c r="BB45112" s="80"/>
    </row>
    <row r="45113" spans="9:54" x14ac:dyDescent="0.25">
      <c r="I45113" s="80"/>
      <c r="AX45113" s="80"/>
      <c r="AY45113" s="80"/>
      <c r="AZ45113" s="80"/>
      <c r="BA45113" s="80"/>
      <c r="BB45113" s="80"/>
    </row>
    <row r="45114" spans="9:54" x14ac:dyDescent="0.25">
      <c r="I45114" s="80"/>
      <c r="AX45114" s="80"/>
      <c r="AY45114" s="80"/>
      <c r="AZ45114" s="80"/>
      <c r="BA45114" s="80"/>
      <c r="BB45114" s="80"/>
    </row>
    <row r="45115" spans="9:54" x14ac:dyDescent="0.25">
      <c r="I45115" s="80"/>
      <c r="AX45115" s="80"/>
      <c r="AY45115" s="80"/>
      <c r="AZ45115" s="80"/>
      <c r="BA45115" s="80"/>
      <c r="BB45115" s="80"/>
    </row>
    <row r="45116" spans="9:54" x14ac:dyDescent="0.25">
      <c r="I45116" s="80"/>
      <c r="AX45116" s="80"/>
      <c r="AY45116" s="80"/>
      <c r="AZ45116" s="80"/>
      <c r="BA45116" s="80"/>
      <c r="BB45116" s="80"/>
    </row>
    <row r="45117" spans="9:54" x14ac:dyDescent="0.25">
      <c r="I45117" s="80"/>
      <c r="AX45117" s="80"/>
      <c r="AY45117" s="80"/>
      <c r="AZ45117" s="80"/>
      <c r="BA45117" s="80"/>
      <c r="BB45117" s="80"/>
    </row>
    <row r="45118" spans="9:54" x14ac:dyDescent="0.25">
      <c r="I45118" s="80"/>
      <c r="AX45118" s="80"/>
      <c r="AY45118" s="80"/>
      <c r="AZ45118" s="80"/>
      <c r="BA45118" s="80"/>
      <c r="BB45118" s="80"/>
    </row>
    <row r="45119" spans="9:54" x14ac:dyDescent="0.25">
      <c r="I45119" s="80"/>
      <c r="AX45119" s="80"/>
      <c r="AY45119" s="80"/>
      <c r="AZ45119" s="80"/>
      <c r="BA45119" s="80"/>
      <c r="BB45119" s="80"/>
    </row>
    <row r="45120" spans="9:54" x14ac:dyDescent="0.25">
      <c r="I45120" s="80"/>
      <c r="AX45120" s="80"/>
      <c r="AY45120" s="80"/>
      <c r="AZ45120" s="80"/>
      <c r="BA45120" s="80"/>
      <c r="BB45120" s="80"/>
    </row>
    <row r="45121" spans="9:54" x14ac:dyDescent="0.25">
      <c r="I45121" s="80"/>
      <c r="AX45121" s="80"/>
      <c r="AY45121" s="80"/>
      <c r="AZ45121" s="80"/>
      <c r="BA45121" s="80"/>
      <c r="BB45121" s="80"/>
    </row>
    <row r="45122" spans="9:54" x14ac:dyDescent="0.25">
      <c r="I45122" s="80"/>
      <c r="AX45122" s="80"/>
      <c r="AY45122" s="80"/>
      <c r="AZ45122" s="80"/>
      <c r="BA45122" s="80"/>
      <c r="BB45122" s="80"/>
    </row>
    <row r="45123" spans="9:54" x14ac:dyDescent="0.25">
      <c r="I45123" s="80"/>
      <c r="AX45123" s="80"/>
      <c r="AY45123" s="80"/>
      <c r="AZ45123" s="80"/>
      <c r="BA45123" s="80"/>
      <c r="BB45123" s="80"/>
    </row>
    <row r="45124" spans="9:54" x14ac:dyDescent="0.25">
      <c r="I45124" s="80"/>
      <c r="AX45124" s="80"/>
      <c r="AY45124" s="80"/>
      <c r="AZ45124" s="80"/>
      <c r="BA45124" s="80"/>
      <c r="BB45124" s="80"/>
    </row>
    <row r="45125" spans="9:54" x14ac:dyDescent="0.25">
      <c r="I45125" s="80"/>
      <c r="AX45125" s="80"/>
      <c r="AY45125" s="80"/>
      <c r="AZ45125" s="80"/>
      <c r="BA45125" s="80"/>
      <c r="BB45125" s="80"/>
    </row>
    <row r="45126" spans="9:54" x14ac:dyDescent="0.25">
      <c r="I45126" s="80"/>
      <c r="AX45126" s="80"/>
      <c r="AY45126" s="80"/>
      <c r="AZ45126" s="80"/>
      <c r="BA45126" s="80"/>
      <c r="BB45126" s="80"/>
    </row>
    <row r="45127" spans="9:54" x14ac:dyDescent="0.25">
      <c r="I45127" s="80"/>
      <c r="AX45127" s="80"/>
      <c r="AY45127" s="80"/>
      <c r="AZ45127" s="80"/>
      <c r="BA45127" s="80"/>
      <c r="BB45127" s="80"/>
    </row>
    <row r="45128" spans="9:54" x14ac:dyDescent="0.25">
      <c r="I45128" s="80"/>
      <c r="AX45128" s="80"/>
      <c r="AY45128" s="80"/>
      <c r="AZ45128" s="80"/>
      <c r="BA45128" s="80"/>
      <c r="BB45128" s="80"/>
    </row>
    <row r="45129" spans="9:54" x14ac:dyDescent="0.25">
      <c r="I45129" s="80"/>
      <c r="AX45129" s="80"/>
      <c r="AY45129" s="80"/>
      <c r="AZ45129" s="80"/>
      <c r="BA45129" s="80"/>
      <c r="BB45129" s="80"/>
    </row>
    <row r="45130" spans="9:54" x14ac:dyDescent="0.25">
      <c r="I45130" s="80"/>
      <c r="AX45130" s="80"/>
      <c r="AY45130" s="80"/>
      <c r="AZ45130" s="80"/>
      <c r="BA45130" s="80"/>
      <c r="BB45130" s="80"/>
    </row>
    <row r="45131" spans="9:54" x14ac:dyDescent="0.25">
      <c r="I45131" s="80"/>
      <c r="AX45131" s="80"/>
      <c r="AY45131" s="80"/>
      <c r="AZ45131" s="80"/>
      <c r="BA45131" s="80"/>
      <c r="BB45131" s="80"/>
    </row>
    <row r="45132" spans="9:54" x14ac:dyDescent="0.25">
      <c r="I45132" s="80"/>
      <c r="AX45132" s="80"/>
      <c r="AY45132" s="80"/>
      <c r="AZ45132" s="80"/>
      <c r="BA45132" s="80"/>
      <c r="BB45132" s="80"/>
    </row>
    <row r="45133" spans="9:54" x14ac:dyDescent="0.25">
      <c r="I45133" s="80"/>
      <c r="AX45133" s="80"/>
      <c r="AY45133" s="80"/>
      <c r="AZ45133" s="80"/>
      <c r="BA45133" s="80"/>
      <c r="BB45133" s="80"/>
    </row>
    <row r="45134" spans="9:54" x14ac:dyDescent="0.25">
      <c r="I45134" s="80"/>
      <c r="AX45134" s="80"/>
      <c r="AY45134" s="80"/>
      <c r="AZ45134" s="80"/>
      <c r="BA45134" s="80"/>
      <c r="BB45134" s="80"/>
    </row>
    <row r="45135" spans="9:54" x14ac:dyDescent="0.25">
      <c r="I45135" s="80"/>
      <c r="AX45135" s="80"/>
      <c r="AY45135" s="80"/>
      <c r="AZ45135" s="80"/>
      <c r="BA45135" s="80"/>
      <c r="BB45135" s="80"/>
    </row>
    <row r="45136" spans="9:54" x14ac:dyDescent="0.25">
      <c r="I45136" s="80"/>
      <c r="AX45136" s="80"/>
      <c r="AY45136" s="80"/>
      <c r="AZ45136" s="80"/>
      <c r="BA45136" s="80"/>
      <c r="BB45136" s="80"/>
    </row>
    <row r="45137" spans="9:54" x14ac:dyDescent="0.25">
      <c r="I45137" s="80"/>
      <c r="AX45137" s="80"/>
      <c r="AY45137" s="80"/>
      <c r="AZ45137" s="80"/>
      <c r="BA45137" s="80"/>
      <c r="BB45137" s="80"/>
    </row>
    <row r="45138" spans="9:54" x14ac:dyDescent="0.25">
      <c r="I45138" s="80"/>
      <c r="AX45138" s="80"/>
      <c r="AY45138" s="80"/>
      <c r="AZ45138" s="80"/>
      <c r="BA45138" s="80"/>
      <c r="BB45138" s="80"/>
    </row>
    <row r="45139" spans="9:54" x14ac:dyDescent="0.25">
      <c r="I45139" s="80"/>
      <c r="AX45139" s="80"/>
      <c r="AY45139" s="80"/>
      <c r="AZ45139" s="80"/>
      <c r="BA45139" s="80"/>
      <c r="BB45139" s="80"/>
    </row>
    <row r="45140" spans="9:54" x14ac:dyDescent="0.25">
      <c r="I45140" s="80"/>
      <c r="AX45140" s="80"/>
      <c r="AY45140" s="80"/>
      <c r="AZ45140" s="80"/>
      <c r="BA45140" s="80"/>
      <c r="BB45140" s="80"/>
    </row>
    <row r="45141" spans="9:54" x14ac:dyDescent="0.25">
      <c r="I45141" s="80"/>
      <c r="AX45141" s="80"/>
      <c r="AY45141" s="80"/>
      <c r="AZ45141" s="80"/>
      <c r="BA45141" s="80"/>
      <c r="BB45141" s="80"/>
    </row>
    <row r="45142" spans="9:54" x14ac:dyDescent="0.25">
      <c r="I45142" s="80"/>
      <c r="AX45142" s="80"/>
      <c r="AY45142" s="80"/>
      <c r="AZ45142" s="80"/>
      <c r="BA45142" s="80"/>
      <c r="BB45142" s="80"/>
    </row>
    <row r="45143" spans="9:54" x14ac:dyDescent="0.25">
      <c r="I45143" s="80"/>
      <c r="AX45143" s="80"/>
      <c r="AY45143" s="80"/>
      <c r="AZ45143" s="80"/>
      <c r="BA45143" s="80"/>
      <c r="BB45143" s="80"/>
    </row>
    <row r="45144" spans="9:54" x14ac:dyDescent="0.25">
      <c r="I45144" s="80"/>
      <c r="AX45144" s="80"/>
      <c r="AY45144" s="80"/>
      <c r="AZ45144" s="80"/>
      <c r="BA45144" s="80"/>
      <c r="BB45144" s="80"/>
    </row>
    <row r="45145" spans="9:54" x14ac:dyDescent="0.25">
      <c r="I45145" s="80"/>
      <c r="AX45145" s="80"/>
      <c r="AY45145" s="80"/>
      <c r="AZ45145" s="80"/>
      <c r="BA45145" s="80"/>
      <c r="BB45145" s="80"/>
    </row>
    <row r="45146" spans="9:54" x14ac:dyDescent="0.25">
      <c r="I45146" s="80"/>
      <c r="AX45146" s="80"/>
      <c r="AY45146" s="80"/>
      <c r="AZ45146" s="80"/>
      <c r="BA45146" s="80"/>
      <c r="BB45146" s="80"/>
    </row>
    <row r="45147" spans="9:54" x14ac:dyDescent="0.25">
      <c r="I45147" s="80"/>
      <c r="AX45147" s="80"/>
      <c r="AY45147" s="80"/>
      <c r="AZ45147" s="80"/>
      <c r="BA45147" s="80"/>
      <c r="BB45147" s="80"/>
    </row>
    <row r="45148" spans="9:54" x14ac:dyDescent="0.25">
      <c r="I45148" s="80"/>
      <c r="AX45148" s="80"/>
      <c r="AY45148" s="80"/>
      <c r="AZ45148" s="80"/>
      <c r="BA45148" s="80"/>
      <c r="BB45148" s="80"/>
    </row>
    <row r="45149" spans="9:54" x14ac:dyDescent="0.25">
      <c r="I45149" s="80"/>
      <c r="AX45149" s="80"/>
      <c r="AY45149" s="80"/>
      <c r="AZ45149" s="80"/>
      <c r="BA45149" s="80"/>
      <c r="BB45149" s="80"/>
    </row>
    <row r="45150" spans="9:54" x14ac:dyDescent="0.25">
      <c r="I45150" s="80"/>
      <c r="AX45150" s="80"/>
      <c r="AY45150" s="80"/>
      <c r="AZ45150" s="80"/>
      <c r="BA45150" s="80"/>
      <c r="BB45150" s="80"/>
    </row>
    <row r="45151" spans="9:54" x14ac:dyDescent="0.25">
      <c r="I45151" s="80"/>
      <c r="AX45151" s="80"/>
      <c r="AY45151" s="80"/>
      <c r="AZ45151" s="80"/>
      <c r="BA45151" s="80"/>
      <c r="BB45151" s="80"/>
    </row>
    <row r="45152" spans="9:54" x14ac:dyDescent="0.25">
      <c r="I45152" s="80"/>
      <c r="AX45152" s="80"/>
      <c r="AY45152" s="80"/>
      <c r="AZ45152" s="80"/>
      <c r="BA45152" s="80"/>
      <c r="BB45152" s="80"/>
    </row>
    <row r="45153" spans="9:54" x14ac:dyDescent="0.25">
      <c r="I45153" s="80"/>
      <c r="AX45153" s="80"/>
      <c r="AY45153" s="80"/>
      <c r="AZ45153" s="80"/>
      <c r="BA45153" s="80"/>
      <c r="BB45153" s="80"/>
    </row>
    <row r="45154" spans="9:54" x14ac:dyDescent="0.25">
      <c r="I45154" s="80"/>
      <c r="AX45154" s="80"/>
      <c r="AY45154" s="80"/>
      <c r="AZ45154" s="80"/>
      <c r="BA45154" s="80"/>
      <c r="BB45154" s="80"/>
    </row>
    <row r="45155" spans="9:54" x14ac:dyDescent="0.25">
      <c r="I45155" s="80"/>
      <c r="AX45155" s="80"/>
      <c r="AY45155" s="80"/>
      <c r="AZ45155" s="80"/>
      <c r="BA45155" s="80"/>
      <c r="BB45155" s="80"/>
    </row>
    <row r="45156" spans="9:54" x14ac:dyDescent="0.25">
      <c r="I45156" s="80"/>
      <c r="AX45156" s="80"/>
      <c r="AY45156" s="80"/>
      <c r="AZ45156" s="80"/>
      <c r="BA45156" s="80"/>
      <c r="BB45156" s="80"/>
    </row>
    <row r="45157" spans="9:54" x14ac:dyDescent="0.25">
      <c r="I45157" s="80"/>
      <c r="AX45157" s="80"/>
      <c r="AY45157" s="80"/>
      <c r="AZ45157" s="80"/>
      <c r="BA45157" s="80"/>
      <c r="BB45157" s="80"/>
    </row>
    <row r="45158" spans="9:54" x14ac:dyDescent="0.25">
      <c r="I45158" s="80"/>
      <c r="AX45158" s="80"/>
      <c r="AY45158" s="80"/>
      <c r="AZ45158" s="80"/>
      <c r="BA45158" s="80"/>
      <c r="BB45158" s="80"/>
    </row>
    <row r="45159" spans="9:54" x14ac:dyDescent="0.25">
      <c r="I45159" s="80"/>
      <c r="AX45159" s="80"/>
      <c r="AY45159" s="80"/>
      <c r="AZ45159" s="80"/>
      <c r="BA45159" s="80"/>
      <c r="BB45159" s="80"/>
    </row>
    <row r="45160" spans="9:54" x14ac:dyDescent="0.25">
      <c r="I45160" s="80"/>
      <c r="AX45160" s="80"/>
      <c r="AY45160" s="80"/>
      <c r="AZ45160" s="80"/>
      <c r="BA45160" s="80"/>
      <c r="BB45160" s="80"/>
    </row>
    <row r="45161" spans="9:54" x14ac:dyDescent="0.25">
      <c r="I45161" s="80"/>
      <c r="AX45161" s="80"/>
      <c r="AY45161" s="80"/>
      <c r="AZ45161" s="80"/>
      <c r="BA45161" s="80"/>
      <c r="BB45161" s="80"/>
    </row>
    <row r="45162" spans="9:54" x14ac:dyDescent="0.25">
      <c r="I45162" s="80"/>
      <c r="AX45162" s="80"/>
      <c r="AY45162" s="80"/>
      <c r="AZ45162" s="80"/>
      <c r="BA45162" s="80"/>
      <c r="BB45162" s="80"/>
    </row>
    <row r="45163" spans="9:54" x14ac:dyDescent="0.25">
      <c r="I45163" s="80"/>
      <c r="AX45163" s="80"/>
      <c r="AY45163" s="80"/>
      <c r="AZ45163" s="80"/>
      <c r="BA45163" s="80"/>
      <c r="BB45163" s="80"/>
    </row>
    <row r="45164" spans="9:54" x14ac:dyDescent="0.25">
      <c r="I45164" s="80"/>
      <c r="AX45164" s="80"/>
      <c r="AY45164" s="80"/>
      <c r="AZ45164" s="80"/>
      <c r="BA45164" s="80"/>
      <c r="BB45164" s="80"/>
    </row>
    <row r="45165" spans="9:54" x14ac:dyDescent="0.25">
      <c r="I45165" s="80"/>
      <c r="AX45165" s="80"/>
      <c r="AY45165" s="80"/>
      <c r="AZ45165" s="80"/>
      <c r="BA45165" s="80"/>
      <c r="BB45165" s="80"/>
    </row>
    <row r="45166" spans="9:54" x14ac:dyDescent="0.25">
      <c r="I45166" s="80"/>
      <c r="AX45166" s="80"/>
      <c r="AY45166" s="80"/>
      <c r="AZ45166" s="80"/>
      <c r="BA45166" s="80"/>
      <c r="BB45166" s="80"/>
    </row>
    <row r="45167" spans="9:54" x14ac:dyDescent="0.25">
      <c r="I45167" s="80"/>
      <c r="AX45167" s="80"/>
      <c r="AY45167" s="80"/>
      <c r="AZ45167" s="80"/>
      <c r="BA45167" s="80"/>
      <c r="BB45167" s="80"/>
    </row>
    <row r="45168" spans="9:54" x14ac:dyDescent="0.25">
      <c r="I45168" s="80"/>
      <c r="AX45168" s="80"/>
      <c r="AY45168" s="80"/>
      <c r="AZ45168" s="80"/>
      <c r="BA45168" s="80"/>
      <c r="BB45168" s="80"/>
    </row>
    <row r="45169" spans="9:54" x14ac:dyDescent="0.25">
      <c r="I45169" s="80"/>
      <c r="AX45169" s="80"/>
      <c r="AY45169" s="80"/>
      <c r="AZ45169" s="80"/>
      <c r="BA45169" s="80"/>
      <c r="BB45169" s="80"/>
    </row>
    <row r="45170" spans="9:54" x14ac:dyDescent="0.25">
      <c r="I45170" s="80"/>
      <c r="AX45170" s="80"/>
      <c r="AY45170" s="80"/>
      <c r="AZ45170" s="80"/>
      <c r="BA45170" s="80"/>
      <c r="BB45170" s="80"/>
    </row>
    <row r="45171" spans="9:54" x14ac:dyDescent="0.25">
      <c r="I45171" s="80"/>
      <c r="AX45171" s="80"/>
      <c r="AY45171" s="80"/>
      <c r="AZ45171" s="80"/>
      <c r="BA45171" s="80"/>
      <c r="BB45171" s="80"/>
    </row>
    <row r="45172" spans="9:54" x14ac:dyDescent="0.25">
      <c r="I45172" s="80"/>
      <c r="AX45172" s="80"/>
      <c r="AY45172" s="80"/>
      <c r="AZ45172" s="80"/>
      <c r="BA45172" s="80"/>
      <c r="BB45172" s="80"/>
    </row>
    <row r="45173" spans="9:54" x14ac:dyDescent="0.25">
      <c r="I45173" s="80"/>
      <c r="AX45173" s="80"/>
      <c r="AY45173" s="80"/>
      <c r="AZ45173" s="80"/>
      <c r="BA45173" s="80"/>
      <c r="BB45173" s="80"/>
    </row>
    <row r="45174" spans="9:54" x14ac:dyDescent="0.25">
      <c r="I45174" s="80"/>
      <c r="AX45174" s="80"/>
      <c r="AY45174" s="80"/>
      <c r="AZ45174" s="80"/>
      <c r="BA45174" s="80"/>
      <c r="BB45174" s="80"/>
    </row>
    <row r="45175" spans="9:54" x14ac:dyDescent="0.25">
      <c r="I45175" s="80"/>
      <c r="AX45175" s="80"/>
      <c r="AY45175" s="80"/>
      <c r="AZ45175" s="80"/>
      <c r="BA45175" s="80"/>
      <c r="BB45175" s="80"/>
    </row>
    <row r="45176" spans="9:54" x14ac:dyDescent="0.25">
      <c r="I45176" s="80"/>
      <c r="AX45176" s="80"/>
      <c r="AY45176" s="80"/>
      <c r="AZ45176" s="80"/>
      <c r="BA45176" s="80"/>
      <c r="BB45176" s="80"/>
    </row>
    <row r="45177" spans="9:54" x14ac:dyDescent="0.25">
      <c r="I45177" s="80"/>
      <c r="AX45177" s="80"/>
      <c r="AY45177" s="80"/>
      <c r="AZ45177" s="80"/>
      <c r="BA45177" s="80"/>
      <c r="BB45177" s="80"/>
    </row>
    <row r="45178" spans="9:54" x14ac:dyDescent="0.25">
      <c r="I45178" s="80"/>
      <c r="AX45178" s="80"/>
      <c r="AY45178" s="80"/>
      <c r="AZ45178" s="80"/>
      <c r="BA45178" s="80"/>
      <c r="BB45178" s="80"/>
    </row>
    <row r="45179" spans="9:54" x14ac:dyDescent="0.25">
      <c r="I45179" s="80"/>
      <c r="AX45179" s="80"/>
      <c r="AY45179" s="80"/>
      <c r="AZ45179" s="80"/>
      <c r="BA45179" s="80"/>
      <c r="BB45179" s="80"/>
    </row>
    <row r="45180" spans="9:54" x14ac:dyDescent="0.25">
      <c r="I45180" s="80"/>
      <c r="AX45180" s="80"/>
      <c r="AY45180" s="80"/>
      <c r="AZ45180" s="80"/>
      <c r="BA45180" s="80"/>
      <c r="BB45180" s="80"/>
    </row>
    <row r="45181" spans="9:54" x14ac:dyDescent="0.25">
      <c r="I45181" s="80"/>
      <c r="AX45181" s="80"/>
      <c r="AY45181" s="80"/>
      <c r="AZ45181" s="80"/>
      <c r="BA45181" s="80"/>
      <c r="BB45181" s="80"/>
    </row>
    <row r="45182" spans="9:54" x14ac:dyDescent="0.25">
      <c r="I45182" s="80"/>
      <c r="AX45182" s="80"/>
      <c r="AY45182" s="80"/>
      <c r="AZ45182" s="80"/>
      <c r="BA45182" s="80"/>
      <c r="BB45182" s="80"/>
    </row>
    <row r="45183" spans="9:54" x14ac:dyDescent="0.25">
      <c r="I45183" s="80"/>
      <c r="AX45183" s="80"/>
      <c r="AY45183" s="80"/>
      <c r="AZ45183" s="80"/>
      <c r="BA45183" s="80"/>
      <c r="BB45183" s="80"/>
    </row>
    <row r="45184" spans="9:54" x14ac:dyDescent="0.25">
      <c r="I45184" s="80"/>
      <c r="AX45184" s="80"/>
      <c r="AY45184" s="80"/>
      <c r="AZ45184" s="80"/>
      <c r="BA45184" s="80"/>
      <c r="BB45184" s="80"/>
    </row>
    <row r="45185" spans="9:54" x14ac:dyDescent="0.25">
      <c r="I45185" s="80"/>
      <c r="AX45185" s="80"/>
      <c r="AY45185" s="80"/>
      <c r="AZ45185" s="80"/>
      <c r="BA45185" s="80"/>
      <c r="BB45185" s="80"/>
    </row>
    <row r="45186" spans="9:54" x14ac:dyDescent="0.25">
      <c r="I45186" s="80"/>
      <c r="AX45186" s="80"/>
      <c r="AY45186" s="80"/>
      <c r="AZ45186" s="80"/>
      <c r="BA45186" s="80"/>
      <c r="BB45186" s="80"/>
    </row>
    <row r="45187" spans="9:54" x14ac:dyDescent="0.25">
      <c r="I45187" s="80"/>
      <c r="AX45187" s="80"/>
      <c r="AY45187" s="80"/>
      <c r="AZ45187" s="80"/>
      <c r="BA45187" s="80"/>
      <c r="BB45187" s="80"/>
    </row>
    <row r="45188" spans="9:54" x14ac:dyDescent="0.25">
      <c r="I45188" s="80"/>
      <c r="AX45188" s="80"/>
      <c r="AY45188" s="80"/>
      <c r="AZ45188" s="80"/>
      <c r="BA45188" s="80"/>
      <c r="BB45188" s="80"/>
    </row>
    <row r="45189" spans="9:54" x14ac:dyDescent="0.25">
      <c r="I45189" s="80"/>
      <c r="AX45189" s="80"/>
      <c r="AY45189" s="80"/>
      <c r="AZ45189" s="80"/>
      <c r="BA45189" s="80"/>
      <c r="BB45189" s="80"/>
    </row>
    <row r="45190" spans="9:54" x14ac:dyDescent="0.25">
      <c r="I45190" s="80"/>
      <c r="AX45190" s="80"/>
      <c r="AY45190" s="80"/>
      <c r="AZ45190" s="80"/>
      <c r="BA45190" s="80"/>
      <c r="BB45190" s="80"/>
    </row>
    <row r="45191" spans="9:54" x14ac:dyDescent="0.25">
      <c r="I45191" s="80"/>
      <c r="AX45191" s="80"/>
      <c r="AY45191" s="80"/>
      <c r="AZ45191" s="80"/>
      <c r="BA45191" s="80"/>
      <c r="BB45191" s="80"/>
    </row>
    <row r="45192" spans="9:54" x14ac:dyDescent="0.25">
      <c r="I45192" s="80"/>
      <c r="AX45192" s="80"/>
      <c r="AY45192" s="80"/>
      <c r="AZ45192" s="80"/>
      <c r="BA45192" s="80"/>
      <c r="BB45192" s="80"/>
    </row>
    <row r="45193" spans="9:54" x14ac:dyDescent="0.25">
      <c r="I45193" s="80"/>
      <c r="AX45193" s="80"/>
      <c r="AY45193" s="80"/>
      <c r="AZ45193" s="80"/>
      <c r="BA45193" s="80"/>
      <c r="BB45193" s="80"/>
    </row>
    <row r="45194" spans="9:54" x14ac:dyDescent="0.25">
      <c r="I45194" s="80"/>
      <c r="AX45194" s="80"/>
      <c r="AY45194" s="80"/>
      <c r="AZ45194" s="80"/>
      <c r="BA45194" s="80"/>
      <c r="BB45194" s="80"/>
    </row>
    <row r="45195" spans="9:54" x14ac:dyDescent="0.25">
      <c r="I45195" s="80"/>
      <c r="AX45195" s="80"/>
      <c r="AY45195" s="80"/>
      <c r="AZ45195" s="80"/>
      <c r="BA45195" s="80"/>
      <c r="BB45195" s="80"/>
    </row>
    <row r="45196" spans="9:54" x14ac:dyDescent="0.25">
      <c r="I45196" s="80"/>
      <c r="AX45196" s="80"/>
      <c r="AY45196" s="80"/>
      <c r="AZ45196" s="80"/>
      <c r="BA45196" s="80"/>
      <c r="BB45196" s="80"/>
    </row>
    <row r="45197" spans="9:54" x14ac:dyDescent="0.25">
      <c r="I45197" s="80"/>
      <c r="AX45197" s="80"/>
      <c r="AY45197" s="80"/>
      <c r="AZ45197" s="80"/>
      <c r="BA45197" s="80"/>
      <c r="BB45197" s="80"/>
    </row>
    <row r="45198" spans="9:54" x14ac:dyDescent="0.25">
      <c r="I45198" s="80"/>
      <c r="AX45198" s="80"/>
      <c r="AY45198" s="80"/>
      <c r="AZ45198" s="80"/>
      <c r="BA45198" s="80"/>
      <c r="BB45198" s="80"/>
    </row>
    <row r="45199" spans="9:54" x14ac:dyDescent="0.25">
      <c r="I45199" s="80"/>
      <c r="AX45199" s="80"/>
      <c r="AY45199" s="80"/>
      <c r="AZ45199" s="80"/>
      <c r="BA45199" s="80"/>
      <c r="BB45199" s="80"/>
    </row>
    <row r="45200" spans="9:54" x14ac:dyDescent="0.25">
      <c r="I45200" s="80"/>
      <c r="AX45200" s="80"/>
      <c r="AY45200" s="80"/>
      <c r="AZ45200" s="80"/>
      <c r="BA45200" s="80"/>
      <c r="BB45200" s="80"/>
    </row>
    <row r="45201" spans="9:54" x14ac:dyDescent="0.25">
      <c r="I45201" s="80"/>
      <c r="AX45201" s="80"/>
      <c r="AY45201" s="80"/>
      <c r="AZ45201" s="80"/>
      <c r="BA45201" s="80"/>
      <c r="BB45201" s="80"/>
    </row>
    <row r="45202" spans="9:54" x14ac:dyDescent="0.25">
      <c r="I45202" s="80"/>
      <c r="AX45202" s="80"/>
      <c r="AY45202" s="80"/>
      <c r="AZ45202" s="80"/>
      <c r="BA45202" s="80"/>
      <c r="BB45202" s="80"/>
    </row>
    <row r="45203" spans="9:54" x14ac:dyDescent="0.25">
      <c r="I45203" s="80"/>
      <c r="AX45203" s="80"/>
      <c r="AY45203" s="80"/>
      <c r="AZ45203" s="80"/>
      <c r="BA45203" s="80"/>
      <c r="BB45203" s="80"/>
    </row>
    <row r="45204" spans="9:54" x14ac:dyDescent="0.25">
      <c r="I45204" s="80"/>
      <c r="AX45204" s="80"/>
      <c r="AY45204" s="80"/>
      <c r="AZ45204" s="80"/>
      <c r="BA45204" s="80"/>
      <c r="BB45204" s="80"/>
    </row>
    <row r="45205" spans="9:54" x14ac:dyDescent="0.25">
      <c r="I45205" s="80"/>
      <c r="AX45205" s="80"/>
      <c r="AY45205" s="80"/>
      <c r="AZ45205" s="80"/>
      <c r="BA45205" s="80"/>
      <c r="BB45205" s="80"/>
    </row>
    <row r="45206" spans="9:54" x14ac:dyDescent="0.25">
      <c r="I45206" s="80"/>
      <c r="AX45206" s="80"/>
      <c r="AY45206" s="80"/>
      <c r="AZ45206" s="80"/>
      <c r="BA45206" s="80"/>
      <c r="BB45206" s="80"/>
    </row>
    <row r="45207" spans="9:54" x14ac:dyDescent="0.25">
      <c r="I45207" s="80"/>
      <c r="AX45207" s="80"/>
      <c r="AY45207" s="80"/>
      <c r="AZ45207" s="80"/>
      <c r="BA45207" s="80"/>
      <c r="BB45207" s="80"/>
    </row>
    <row r="45208" spans="9:54" x14ac:dyDescent="0.25">
      <c r="I45208" s="80"/>
      <c r="AX45208" s="80"/>
      <c r="AY45208" s="80"/>
      <c r="AZ45208" s="80"/>
      <c r="BA45208" s="80"/>
      <c r="BB45208" s="80"/>
    </row>
    <row r="45209" spans="9:54" x14ac:dyDescent="0.25">
      <c r="I45209" s="80"/>
      <c r="AX45209" s="80"/>
      <c r="AY45209" s="80"/>
      <c r="AZ45209" s="80"/>
      <c r="BA45209" s="80"/>
      <c r="BB45209" s="80"/>
    </row>
    <row r="45210" spans="9:54" x14ac:dyDescent="0.25">
      <c r="I45210" s="80"/>
      <c r="AX45210" s="80"/>
      <c r="AY45210" s="80"/>
      <c r="AZ45210" s="80"/>
      <c r="BA45210" s="80"/>
      <c r="BB45210" s="80"/>
    </row>
    <row r="45211" spans="9:54" x14ac:dyDescent="0.25">
      <c r="I45211" s="80"/>
      <c r="AX45211" s="80"/>
      <c r="AY45211" s="80"/>
      <c r="AZ45211" s="80"/>
      <c r="BA45211" s="80"/>
      <c r="BB45211" s="80"/>
    </row>
    <row r="45212" spans="9:54" x14ac:dyDescent="0.25">
      <c r="I45212" s="80"/>
      <c r="AX45212" s="80"/>
      <c r="AY45212" s="80"/>
      <c r="AZ45212" s="80"/>
      <c r="BA45212" s="80"/>
      <c r="BB45212" s="80"/>
    </row>
    <row r="45213" spans="9:54" x14ac:dyDescent="0.25">
      <c r="I45213" s="80"/>
      <c r="AX45213" s="80"/>
      <c r="AY45213" s="80"/>
      <c r="AZ45213" s="80"/>
      <c r="BA45213" s="80"/>
      <c r="BB45213" s="80"/>
    </row>
    <row r="45214" spans="9:54" x14ac:dyDescent="0.25">
      <c r="I45214" s="80"/>
      <c r="AX45214" s="80"/>
      <c r="AY45214" s="80"/>
      <c r="AZ45214" s="80"/>
      <c r="BA45214" s="80"/>
      <c r="BB45214" s="80"/>
    </row>
    <row r="45215" spans="9:54" x14ac:dyDescent="0.25">
      <c r="I45215" s="80"/>
      <c r="AX45215" s="80"/>
      <c r="AY45215" s="80"/>
      <c r="AZ45215" s="80"/>
      <c r="BA45215" s="80"/>
      <c r="BB45215" s="80"/>
    </row>
    <row r="45216" spans="9:54" x14ac:dyDescent="0.25">
      <c r="I45216" s="80"/>
      <c r="AX45216" s="80"/>
      <c r="AY45216" s="80"/>
      <c r="AZ45216" s="80"/>
      <c r="BA45216" s="80"/>
      <c r="BB45216" s="80"/>
    </row>
    <row r="45217" spans="9:54" x14ac:dyDescent="0.25">
      <c r="I45217" s="80"/>
      <c r="AX45217" s="80"/>
      <c r="AY45217" s="80"/>
      <c r="AZ45217" s="80"/>
      <c r="BA45217" s="80"/>
      <c r="BB45217" s="80"/>
    </row>
    <row r="45218" spans="9:54" x14ac:dyDescent="0.25">
      <c r="I45218" s="80"/>
      <c r="AX45218" s="80"/>
      <c r="AY45218" s="80"/>
      <c r="AZ45218" s="80"/>
      <c r="BA45218" s="80"/>
      <c r="BB45218" s="80"/>
    </row>
    <row r="45219" spans="9:54" x14ac:dyDescent="0.25">
      <c r="I45219" s="80"/>
      <c r="AX45219" s="80"/>
      <c r="AY45219" s="80"/>
      <c r="AZ45219" s="80"/>
      <c r="BA45219" s="80"/>
      <c r="BB45219" s="80"/>
    </row>
    <row r="45220" spans="9:54" x14ac:dyDescent="0.25">
      <c r="I45220" s="80"/>
      <c r="AX45220" s="80"/>
      <c r="AY45220" s="80"/>
      <c r="AZ45220" s="80"/>
      <c r="BA45220" s="80"/>
      <c r="BB45220" s="80"/>
    </row>
    <row r="45221" spans="9:54" x14ac:dyDescent="0.25">
      <c r="I45221" s="80"/>
      <c r="AX45221" s="80"/>
      <c r="AY45221" s="80"/>
      <c r="AZ45221" s="80"/>
      <c r="BA45221" s="80"/>
      <c r="BB45221" s="80"/>
    </row>
    <row r="45222" spans="9:54" x14ac:dyDescent="0.25">
      <c r="I45222" s="80"/>
      <c r="AX45222" s="80"/>
      <c r="AY45222" s="80"/>
      <c r="AZ45222" s="80"/>
      <c r="BA45222" s="80"/>
      <c r="BB45222" s="80"/>
    </row>
    <row r="45223" spans="9:54" x14ac:dyDescent="0.25">
      <c r="I45223" s="80"/>
      <c r="AX45223" s="80"/>
      <c r="AY45223" s="80"/>
      <c r="AZ45223" s="80"/>
      <c r="BA45223" s="80"/>
      <c r="BB45223" s="80"/>
    </row>
    <row r="45224" spans="9:54" x14ac:dyDescent="0.25">
      <c r="I45224" s="80"/>
      <c r="AX45224" s="80"/>
      <c r="AY45224" s="80"/>
      <c r="AZ45224" s="80"/>
      <c r="BA45224" s="80"/>
      <c r="BB45224" s="80"/>
    </row>
    <row r="45225" spans="9:54" x14ac:dyDescent="0.25">
      <c r="I45225" s="80"/>
      <c r="AX45225" s="80"/>
      <c r="AY45225" s="80"/>
      <c r="AZ45225" s="80"/>
      <c r="BA45225" s="80"/>
      <c r="BB45225" s="80"/>
    </row>
    <row r="45226" spans="9:54" x14ac:dyDescent="0.25">
      <c r="I45226" s="80"/>
      <c r="AX45226" s="80"/>
      <c r="AY45226" s="80"/>
      <c r="AZ45226" s="80"/>
      <c r="BA45226" s="80"/>
      <c r="BB45226" s="80"/>
    </row>
    <row r="45227" spans="9:54" x14ac:dyDescent="0.25">
      <c r="I45227" s="80"/>
      <c r="AX45227" s="80"/>
      <c r="AY45227" s="80"/>
      <c r="AZ45227" s="80"/>
      <c r="BA45227" s="80"/>
      <c r="BB45227" s="80"/>
    </row>
    <row r="45228" spans="9:54" x14ac:dyDescent="0.25">
      <c r="I45228" s="80"/>
      <c r="AX45228" s="80"/>
      <c r="AY45228" s="80"/>
      <c r="AZ45228" s="80"/>
      <c r="BA45228" s="80"/>
      <c r="BB45228" s="80"/>
    </row>
    <row r="45229" spans="9:54" x14ac:dyDescent="0.25">
      <c r="I45229" s="80"/>
      <c r="AX45229" s="80"/>
      <c r="AY45229" s="80"/>
      <c r="AZ45229" s="80"/>
      <c r="BA45229" s="80"/>
      <c r="BB45229" s="80"/>
    </row>
    <row r="45230" spans="9:54" x14ac:dyDescent="0.25">
      <c r="I45230" s="80"/>
      <c r="AX45230" s="80"/>
      <c r="AY45230" s="80"/>
      <c r="AZ45230" s="80"/>
      <c r="BA45230" s="80"/>
      <c r="BB45230" s="80"/>
    </row>
    <row r="45231" spans="9:54" x14ac:dyDescent="0.25">
      <c r="I45231" s="80"/>
      <c r="AX45231" s="80"/>
      <c r="AY45231" s="80"/>
      <c r="AZ45231" s="80"/>
      <c r="BA45231" s="80"/>
      <c r="BB45231" s="80"/>
    </row>
    <row r="45232" spans="9:54" x14ac:dyDescent="0.25">
      <c r="I45232" s="80"/>
      <c r="AX45232" s="80"/>
      <c r="AY45232" s="80"/>
      <c r="AZ45232" s="80"/>
      <c r="BA45232" s="80"/>
      <c r="BB45232" s="80"/>
    </row>
    <row r="45233" spans="9:54" x14ac:dyDescent="0.25">
      <c r="I45233" s="80"/>
      <c r="AX45233" s="80"/>
      <c r="AY45233" s="80"/>
      <c r="AZ45233" s="80"/>
      <c r="BA45233" s="80"/>
      <c r="BB45233" s="80"/>
    </row>
    <row r="45234" spans="9:54" x14ac:dyDescent="0.25">
      <c r="I45234" s="80"/>
      <c r="AX45234" s="80"/>
      <c r="AY45234" s="80"/>
      <c r="AZ45234" s="80"/>
      <c r="BA45234" s="80"/>
      <c r="BB45234" s="80"/>
    </row>
    <row r="45235" spans="9:54" x14ac:dyDescent="0.25">
      <c r="I45235" s="80"/>
      <c r="AX45235" s="80"/>
      <c r="AY45235" s="80"/>
      <c r="AZ45235" s="80"/>
      <c r="BA45235" s="80"/>
      <c r="BB45235" s="80"/>
    </row>
    <row r="45236" spans="9:54" x14ac:dyDescent="0.25">
      <c r="I45236" s="80"/>
      <c r="AX45236" s="80"/>
      <c r="AY45236" s="80"/>
      <c r="AZ45236" s="80"/>
      <c r="BA45236" s="80"/>
      <c r="BB45236" s="80"/>
    </row>
    <row r="45237" spans="9:54" x14ac:dyDescent="0.25">
      <c r="I45237" s="80"/>
      <c r="AX45237" s="80"/>
      <c r="AY45237" s="80"/>
      <c r="AZ45237" s="80"/>
      <c r="BA45237" s="80"/>
      <c r="BB45237" s="80"/>
    </row>
    <row r="45238" spans="9:54" x14ac:dyDescent="0.25">
      <c r="I45238" s="80"/>
      <c r="AX45238" s="80"/>
      <c r="AY45238" s="80"/>
      <c r="AZ45238" s="80"/>
      <c r="BA45238" s="80"/>
      <c r="BB45238" s="80"/>
    </row>
    <row r="45239" spans="9:54" x14ac:dyDescent="0.25">
      <c r="I45239" s="80"/>
      <c r="AX45239" s="80"/>
      <c r="AY45239" s="80"/>
      <c r="AZ45239" s="80"/>
      <c r="BA45239" s="80"/>
      <c r="BB45239" s="80"/>
    </row>
    <row r="45240" spans="9:54" x14ac:dyDescent="0.25">
      <c r="I45240" s="80"/>
      <c r="AX45240" s="80"/>
      <c r="AY45240" s="80"/>
      <c r="AZ45240" s="80"/>
      <c r="BA45240" s="80"/>
      <c r="BB45240" s="80"/>
    </row>
    <row r="45241" spans="9:54" x14ac:dyDescent="0.25">
      <c r="I45241" s="80"/>
      <c r="AX45241" s="80"/>
      <c r="AY45241" s="80"/>
      <c r="AZ45241" s="80"/>
      <c r="BA45241" s="80"/>
      <c r="BB45241" s="80"/>
    </row>
    <row r="45242" spans="9:54" x14ac:dyDescent="0.25">
      <c r="I45242" s="80"/>
      <c r="AX45242" s="80"/>
      <c r="AY45242" s="80"/>
      <c r="AZ45242" s="80"/>
      <c r="BA45242" s="80"/>
      <c r="BB45242" s="80"/>
    </row>
    <row r="45243" spans="9:54" x14ac:dyDescent="0.25">
      <c r="I45243" s="80"/>
      <c r="AX45243" s="80"/>
      <c r="AY45243" s="80"/>
      <c r="AZ45243" s="80"/>
      <c r="BA45243" s="80"/>
      <c r="BB45243" s="80"/>
    </row>
    <row r="45244" spans="9:54" x14ac:dyDescent="0.25">
      <c r="I45244" s="80"/>
      <c r="AX45244" s="80"/>
      <c r="AY45244" s="80"/>
      <c r="AZ45244" s="80"/>
      <c r="BA45244" s="80"/>
      <c r="BB45244" s="80"/>
    </row>
    <row r="45245" spans="9:54" x14ac:dyDescent="0.25">
      <c r="I45245" s="80"/>
      <c r="AX45245" s="80"/>
      <c r="AY45245" s="80"/>
      <c r="AZ45245" s="80"/>
      <c r="BA45245" s="80"/>
      <c r="BB45245" s="80"/>
    </row>
    <row r="45246" spans="9:54" x14ac:dyDescent="0.25">
      <c r="I45246" s="80"/>
      <c r="AX45246" s="80"/>
      <c r="AY45246" s="80"/>
      <c r="AZ45246" s="80"/>
      <c r="BA45246" s="80"/>
      <c r="BB45246" s="80"/>
    </row>
    <row r="45247" spans="9:54" x14ac:dyDescent="0.25">
      <c r="I45247" s="80"/>
      <c r="AX45247" s="80"/>
      <c r="AY45247" s="80"/>
      <c r="AZ45247" s="80"/>
      <c r="BA45247" s="80"/>
      <c r="BB45247" s="80"/>
    </row>
    <row r="45248" spans="9:54" x14ac:dyDescent="0.25">
      <c r="I45248" s="80"/>
      <c r="AX45248" s="80"/>
      <c r="AY45248" s="80"/>
      <c r="AZ45248" s="80"/>
      <c r="BA45248" s="80"/>
      <c r="BB45248" s="80"/>
    </row>
    <row r="45249" spans="9:54" x14ac:dyDescent="0.25">
      <c r="I45249" s="80"/>
      <c r="AX45249" s="80"/>
      <c r="AY45249" s="80"/>
      <c r="AZ45249" s="80"/>
      <c r="BA45249" s="80"/>
      <c r="BB45249" s="80"/>
    </row>
    <row r="45250" spans="9:54" x14ac:dyDescent="0.25">
      <c r="I45250" s="80"/>
      <c r="AX45250" s="80"/>
      <c r="AY45250" s="80"/>
      <c r="AZ45250" s="80"/>
      <c r="BA45250" s="80"/>
      <c r="BB45250" s="80"/>
    </row>
    <row r="45251" spans="9:54" x14ac:dyDescent="0.25">
      <c r="I45251" s="80"/>
      <c r="AX45251" s="80"/>
      <c r="AY45251" s="80"/>
      <c r="AZ45251" s="80"/>
      <c r="BA45251" s="80"/>
      <c r="BB45251" s="80"/>
    </row>
    <row r="45252" spans="9:54" x14ac:dyDescent="0.25">
      <c r="I45252" s="80"/>
      <c r="AX45252" s="80"/>
      <c r="AY45252" s="80"/>
      <c r="AZ45252" s="80"/>
      <c r="BA45252" s="80"/>
      <c r="BB45252" s="80"/>
    </row>
    <row r="45253" spans="9:54" x14ac:dyDescent="0.25">
      <c r="I45253" s="80"/>
      <c r="AX45253" s="80"/>
      <c r="AY45253" s="80"/>
      <c r="AZ45253" s="80"/>
      <c r="BA45253" s="80"/>
      <c r="BB45253" s="80"/>
    </row>
    <row r="45254" spans="9:54" x14ac:dyDescent="0.25">
      <c r="I45254" s="80"/>
      <c r="AX45254" s="80"/>
      <c r="AY45254" s="80"/>
      <c r="AZ45254" s="80"/>
      <c r="BA45254" s="80"/>
      <c r="BB45254" s="80"/>
    </row>
    <row r="45255" spans="9:54" x14ac:dyDescent="0.25">
      <c r="I45255" s="80"/>
      <c r="AX45255" s="80"/>
      <c r="AY45255" s="80"/>
      <c r="AZ45255" s="80"/>
      <c r="BA45255" s="80"/>
      <c r="BB45255" s="80"/>
    </row>
    <row r="45256" spans="9:54" x14ac:dyDescent="0.25">
      <c r="I45256" s="80"/>
      <c r="AX45256" s="80"/>
      <c r="AY45256" s="80"/>
      <c r="AZ45256" s="80"/>
      <c r="BA45256" s="80"/>
      <c r="BB45256" s="80"/>
    </row>
    <row r="45257" spans="9:54" x14ac:dyDescent="0.25">
      <c r="I45257" s="80"/>
      <c r="AX45257" s="80"/>
      <c r="AY45257" s="80"/>
      <c r="AZ45257" s="80"/>
      <c r="BA45257" s="80"/>
      <c r="BB45257" s="80"/>
    </row>
    <row r="45258" spans="9:54" x14ac:dyDescent="0.25">
      <c r="I45258" s="80"/>
      <c r="AX45258" s="80"/>
      <c r="AY45258" s="80"/>
      <c r="AZ45258" s="80"/>
      <c r="BA45258" s="80"/>
      <c r="BB45258" s="80"/>
    </row>
    <row r="45259" spans="9:54" x14ac:dyDescent="0.25">
      <c r="I45259" s="80"/>
      <c r="AX45259" s="80"/>
      <c r="AY45259" s="80"/>
      <c r="AZ45259" s="80"/>
      <c r="BA45259" s="80"/>
      <c r="BB45259" s="80"/>
    </row>
    <row r="45260" spans="9:54" x14ac:dyDescent="0.25">
      <c r="I45260" s="80"/>
      <c r="AX45260" s="80"/>
      <c r="AY45260" s="80"/>
      <c r="AZ45260" s="80"/>
      <c r="BA45260" s="80"/>
      <c r="BB45260" s="80"/>
    </row>
    <row r="45261" spans="9:54" x14ac:dyDescent="0.25">
      <c r="I45261" s="80"/>
      <c r="AX45261" s="80"/>
      <c r="AY45261" s="80"/>
      <c r="AZ45261" s="80"/>
      <c r="BA45261" s="80"/>
      <c r="BB45261" s="80"/>
    </row>
    <row r="45262" spans="9:54" x14ac:dyDescent="0.25">
      <c r="I45262" s="80"/>
      <c r="AX45262" s="80"/>
      <c r="AY45262" s="80"/>
      <c r="AZ45262" s="80"/>
      <c r="BA45262" s="80"/>
      <c r="BB45262" s="80"/>
    </row>
    <row r="45263" spans="9:54" x14ac:dyDescent="0.25">
      <c r="I45263" s="80"/>
      <c r="AX45263" s="80"/>
      <c r="AY45263" s="80"/>
      <c r="AZ45263" s="80"/>
      <c r="BA45263" s="80"/>
      <c r="BB45263" s="80"/>
    </row>
    <row r="45264" spans="9:54" x14ac:dyDescent="0.25">
      <c r="I45264" s="80"/>
      <c r="AX45264" s="80"/>
      <c r="AY45264" s="80"/>
      <c r="AZ45264" s="80"/>
      <c r="BA45264" s="80"/>
      <c r="BB45264" s="80"/>
    </row>
    <row r="45265" spans="9:54" x14ac:dyDescent="0.25">
      <c r="I45265" s="80"/>
      <c r="AX45265" s="80"/>
      <c r="AY45265" s="80"/>
      <c r="AZ45265" s="80"/>
      <c r="BA45265" s="80"/>
      <c r="BB45265" s="80"/>
    </row>
    <row r="45266" spans="9:54" x14ac:dyDescent="0.25">
      <c r="I45266" s="80"/>
      <c r="AX45266" s="80"/>
      <c r="AY45266" s="80"/>
      <c r="AZ45266" s="80"/>
      <c r="BA45266" s="80"/>
      <c r="BB45266" s="80"/>
    </row>
    <row r="45267" spans="9:54" x14ac:dyDescent="0.25">
      <c r="I45267" s="80"/>
      <c r="AX45267" s="80"/>
      <c r="AY45267" s="80"/>
      <c r="AZ45267" s="80"/>
      <c r="BA45267" s="80"/>
      <c r="BB45267" s="80"/>
    </row>
    <row r="45268" spans="9:54" x14ac:dyDescent="0.25">
      <c r="I45268" s="80"/>
      <c r="AX45268" s="80"/>
      <c r="AY45268" s="80"/>
      <c r="AZ45268" s="80"/>
      <c r="BA45268" s="80"/>
      <c r="BB45268" s="80"/>
    </row>
    <row r="45269" spans="9:54" x14ac:dyDescent="0.25">
      <c r="I45269" s="80"/>
      <c r="AX45269" s="80"/>
      <c r="AY45269" s="80"/>
      <c r="AZ45269" s="80"/>
      <c r="BA45269" s="80"/>
      <c r="BB45269" s="80"/>
    </row>
    <row r="45270" spans="9:54" x14ac:dyDescent="0.25">
      <c r="I45270" s="80"/>
      <c r="AX45270" s="80"/>
      <c r="AY45270" s="80"/>
      <c r="AZ45270" s="80"/>
      <c r="BA45270" s="80"/>
      <c r="BB45270" s="80"/>
    </row>
    <row r="45271" spans="9:54" x14ac:dyDescent="0.25">
      <c r="I45271" s="80"/>
      <c r="AX45271" s="80"/>
      <c r="AY45271" s="80"/>
      <c r="AZ45271" s="80"/>
      <c r="BA45271" s="80"/>
      <c r="BB45271" s="80"/>
    </row>
    <row r="45272" spans="9:54" x14ac:dyDescent="0.25">
      <c r="I45272" s="80"/>
      <c r="AX45272" s="80"/>
      <c r="AY45272" s="80"/>
      <c r="AZ45272" s="80"/>
      <c r="BA45272" s="80"/>
      <c r="BB45272" s="80"/>
    </row>
    <row r="45273" spans="9:54" x14ac:dyDescent="0.25">
      <c r="I45273" s="80"/>
      <c r="AX45273" s="80"/>
      <c r="AY45273" s="80"/>
      <c r="AZ45273" s="80"/>
      <c r="BA45273" s="80"/>
      <c r="BB45273" s="80"/>
    </row>
    <row r="45274" spans="9:54" x14ac:dyDescent="0.25">
      <c r="I45274" s="80"/>
      <c r="AX45274" s="80"/>
      <c r="AY45274" s="80"/>
      <c r="AZ45274" s="80"/>
      <c r="BA45274" s="80"/>
      <c r="BB45274" s="80"/>
    </row>
    <row r="45275" spans="9:54" x14ac:dyDescent="0.25">
      <c r="I45275" s="80"/>
      <c r="AX45275" s="80"/>
      <c r="AY45275" s="80"/>
      <c r="AZ45275" s="80"/>
      <c r="BA45275" s="80"/>
      <c r="BB45275" s="80"/>
    </row>
    <row r="45276" spans="9:54" x14ac:dyDescent="0.25">
      <c r="I45276" s="80"/>
      <c r="AX45276" s="80"/>
      <c r="AY45276" s="80"/>
      <c r="AZ45276" s="80"/>
      <c r="BA45276" s="80"/>
      <c r="BB45276" s="80"/>
    </row>
    <row r="45277" spans="9:54" x14ac:dyDescent="0.25">
      <c r="I45277" s="80"/>
      <c r="AX45277" s="80"/>
      <c r="AY45277" s="80"/>
      <c r="AZ45277" s="80"/>
      <c r="BA45277" s="80"/>
      <c r="BB45277" s="80"/>
    </row>
    <row r="45278" spans="9:54" x14ac:dyDescent="0.25">
      <c r="I45278" s="80"/>
      <c r="AX45278" s="80"/>
      <c r="AY45278" s="80"/>
      <c r="AZ45278" s="80"/>
      <c r="BA45278" s="80"/>
      <c r="BB45278" s="80"/>
    </row>
    <row r="45279" spans="9:54" x14ac:dyDescent="0.25">
      <c r="I45279" s="80"/>
      <c r="AX45279" s="80"/>
      <c r="AY45279" s="80"/>
      <c r="AZ45279" s="80"/>
      <c r="BA45279" s="80"/>
      <c r="BB45279" s="80"/>
    </row>
    <row r="45280" spans="9:54" x14ac:dyDescent="0.25">
      <c r="I45280" s="80"/>
      <c r="AX45280" s="80"/>
      <c r="AY45280" s="80"/>
      <c r="AZ45280" s="80"/>
      <c r="BA45280" s="80"/>
      <c r="BB45280" s="80"/>
    </row>
    <row r="45281" spans="9:54" x14ac:dyDescent="0.25">
      <c r="I45281" s="80"/>
      <c r="AX45281" s="80"/>
      <c r="AY45281" s="80"/>
      <c r="AZ45281" s="80"/>
      <c r="BA45281" s="80"/>
      <c r="BB45281" s="80"/>
    </row>
    <row r="45282" spans="9:54" x14ac:dyDescent="0.25">
      <c r="I45282" s="80"/>
      <c r="AX45282" s="80"/>
      <c r="AY45282" s="80"/>
      <c r="AZ45282" s="80"/>
      <c r="BA45282" s="80"/>
      <c r="BB45282" s="80"/>
    </row>
    <row r="45283" spans="9:54" x14ac:dyDescent="0.25">
      <c r="I45283" s="80"/>
      <c r="AX45283" s="80"/>
      <c r="AY45283" s="80"/>
      <c r="AZ45283" s="80"/>
      <c r="BA45283" s="80"/>
      <c r="BB45283" s="80"/>
    </row>
    <row r="45284" spans="9:54" x14ac:dyDescent="0.25">
      <c r="I45284" s="80"/>
      <c r="AX45284" s="80"/>
      <c r="AY45284" s="80"/>
      <c r="AZ45284" s="80"/>
      <c r="BA45284" s="80"/>
      <c r="BB45284" s="80"/>
    </row>
    <row r="45285" spans="9:54" x14ac:dyDescent="0.25">
      <c r="I45285" s="80"/>
      <c r="AX45285" s="80"/>
      <c r="AY45285" s="80"/>
      <c r="AZ45285" s="80"/>
      <c r="BA45285" s="80"/>
      <c r="BB45285" s="80"/>
    </row>
    <row r="45286" spans="9:54" x14ac:dyDescent="0.25">
      <c r="I45286" s="80"/>
      <c r="AX45286" s="80"/>
      <c r="AY45286" s="80"/>
      <c r="AZ45286" s="80"/>
      <c r="BA45286" s="80"/>
      <c r="BB45286" s="80"/>
    </row>
    <row r="45287" spans="9:54" x14ac:dyDescent="0.25">
      <c r="I45287" s="80"/>
      <c r="AX45287" s="80"/>
      <c r="AY45287" s="80"/>
      <c r="AZ45287" s="80"/>
      <c r="BA45287" s="80"/>
      <c r="BB45287" s="80"/>
    </row>
    <row r="45288" spans="9:54" x14ac:dyDescent="0.25">
      <c r="I45288" s="80"/>
      <c r="AX45288" s="80"/>
      <c r="AY45288" s="80"/>
      <c r="AZ45288" s="80"/>
      <c r="BA45288" s="80"/>
      <c r="BB45288" s="80"/>
    </row>
    <row r="45289" spans="9:54" x14ac:dyDescent="0.25">
      <c r="I45289" s="80"/>
      <c r="AX45289" s="80"/>
      <c r="AY45289" s="80"/>
      <c r="AZ45289" s="80"/>
      <c r="BA45289" s="80"/>
      <c r="BB45289" s="80"/>
    </row>
    <row r="45290" spans="9:54" x14ac:dyDescent="0.25">
      <c r="I45290" s="80"/>
      <c r="AX45290" s="80"/>
      <c r="AY45290" s="80"/>
      <c r="AZ45290" s="80"/>
      <c r="BA45290" s="80"/>
      <c r="BB45290" s="80"/>
    </row>
    <row r="45291" spans="9:54" x14ac:dyDescent="0.25">
      <c r="I45291" s="80"/>
      <c r="AX45291" s="80"/>
      <c r="AY45291" s="80"/>
      <c r="AZ45291" s="80"/>
      <c r="BA45291" s="80"/>
      <c r="BB45291" s="80"/>
    </row>
    <row r="45292" spans="9:54" x14ac:dyDescent="0.25">
      <c r="I45292" s="80"/>
      <c r="AX45292" s="80"/>
      <c r="AY45292" s="80"/>
      <c r="AZ45292" s="80"/>
      <c r="BA45292" s="80"/>
      <c r="BB45292" s="80"/>
    </row>
    <row r="45293" spans="9:54" x14ac:dyDescent="0.25">
      <c r="I45293" s="80"/>
      <c r="AX45293" s="80"/>
      <c r="AY45293" s="80"/>
      <c r="AZ45293" s="80"/>
      <c r="BA45293" s="80"/>
      <c r="BB45293" s="80"/>
    </row>
    <row r="45294" spans="9:54" x14ac:dyDescent="0.25">
      <c r="I45294" s="80"/>
      <c r="AX45294" s="80"/>
      <c r="AY45294" s="80"/>
      <c r="AZ45294" s="80"/>
      <c r="BA45294" s="80"/>
      <c r="BB45294" s="80"/>
    </row>
    <row r="45295" spans="9:54" x14ac:dyDescent="0.25">
      <c r="I45295" s="80"/>
      <c r="AX45295" s="80"/>
      <c r="AY45295" s="80"/>
      <c r="AZ45295" s="80"/>
      <c r="BA45295" s="80"/>
      <c r="BB45295" s="80"/>
    </row>
    <row r="45296" spans="9:54" x14ac:dyDescent="0.25">
      <c r="I45296" s="80"/>
      <c r="AX45296" s="80"/>
      <c r="AY45296" s="80"/>
      <c r="AZ45296" s="80"/>
      <c r="BA45296" s="80"/>
      <c r="BB45296" s="80"/>
    </row>
    <row r="45297" spans="9:54" x14ac:dyDescent="0.25">
      <c r="I45297" s="80"/>
      <c r="AX45297" s="80"/>
      <c r="AY45297" s="80"/>
      <c r="AZ45297" s="80"/>
      <c r="BA45297" s="80"/>
      <c r="BB45297" s="80"/>
    </row>
    <row r="45298" spans="9:54" x14ac:dyDescent="0.25">
      <c r="I45298" s="80"/>
      <c r="AX45298" s="80"/>
      <c r="AY45298" s="80"/>
      <c r="AZ45298" s="80"/>
      <c r="BA45298" s="80"/>
      <c r="BB45298" s="80"/>
    </row>
    <row r="45299" spans="9:54" x14ac:dyDescent="0.25">
      <c r="I45299" s="80"/>
      <c r="AX45299" s="80"/>
      <c r="AY45299" s="80"/>
      <c r="AZ45299" s="80"/>
      <c r="BA45299" s="80"/>
      <c r="BB45299" s="80"/>
    </row>
    <row r="45300" spans="9:54" x14ac:dyDescent="0.25">
      <c r="I45300" s="80"/>
      <c r="AX45300" s="80"/>
      <c r="AY45300" s="80"/>
      <c r="AZ45300" s="80"/>
      <c r="BA45300" s="80"/>
      <c r="BB45300" s="80"/>
    </row>
    <row r="45301" spans="9:54" x14ac:dyDescent="0.25">
      <c r="I45301" s="80"/>
      <c r="AX45301" s="80"/>
      <c r="AY45301" s="80"/>
      <c r="AZ45301" s="80"/>
      <c r="BA45301" s="80"/>
      <c r="BB45301" s="80"/>
    </row>
    <row r="45302" spans="9:54" x14ac:dyDescent="0.25">
      <c r="I45302" s="80"/>
      <c r="AX45302" s="80"/>
      <c r="AY45302" s="80"/>
      <c r="AZ45302" s="80"/>
      <c r="BA45302" s="80"/>
      <c r="BB45302" s="80"/>
    </row>
    <row r="45303" spans="9:54" x14ac:dyDescent="0.25">
      <c r="I45303" s="80"/>
      <c r="AX45303" s="80"/>
      <c r="AY45303" s="80"/>
      <c r="AZ45303" s="80"/>
      <c r="BA45303" s="80"/>
      <c r="BB45303" s="80"/>
    </row>
    <row r="45304" spans="9:54" x14ac:dyDescent="0.25">
      <c r="I45304" s="80"/>
      <c r="AX45304" s="80"/>
      <c r="AY45304" s="80"/>
      <c r="AZ45304" s="80"/>
      <c r="BA45304" s="80"/>
      <c r="BB45304" s="80"/>
    </row>
    <row r="45305" spans="9:54" x14ac:dyDescent="0.25">
      <c r="I45305" s="80"/>
      <c r="AX45305" s="80"/>
      <c r="AY45305" s="80"/>
      <c r="AZ45305" s="80"/>
      <c r="BA45305" s="80"/>
      <c r="BB45305" s="80"/>
    </row>
    <row r="45306" spans="9:54" x14ac:dyDescent="0.25">
      <c r="I45306" s="80"/>
      <c r="AX45306" s="80"/>
      <c r="AY45306" s="80"/>
      <c r="AZ45306" s="80"/>
      <c r="BA45306" s="80"/>
      <c r="BB45306" s="80"/>
    </row>
    <row r="45307" spans="9:54" x14ac:dyDescent="0.25">
      <c r="I45307" s="80"/>
      <c r="AX45307" s="80"/>
      <c r="AY45307" s="80"/>
      <c r="AZ45307" s="80"/>
      <c r="BA45307" s="80"/>
      <c r="BB45307" s="80"/>
    </row>
    <row r="45308" spans="9:54" x14ac:dyDescent="0.25">
      <c r="I45308" s="80"/>
      <c r="AX45308" s="80"/>
      <c r="AY45308" s="80"/>
      <c r="AZ45308" s="80"/>
      <c r="BA45308" s="80"/>
      <c r="BB45308" s="80"/>
    </row>
    <row r="45309" spans="9:54" x14ac:dyDescent="0.25">
      <c r="I45309" s="80"/>
      <c r="AX45309" s="80"/>
      <c r="AY45309" s="80"/>
      <c r="AZ45309" s="80"/>
      <c r="BA45309" s="80"/>
      <c r="BB45309" s="80"/>
    </row>
    <row r="45310" spans="9:54" x14ac:dyDescent="0.25">
      <c r="I45310" s="80"/>
      <c r="AX45310" s="80"/>
      <c r="AY45310" s="80"/>
      <c r="AZ45310" s="80"/>
      <c r="BA45310" s="80"/>
      <c r="BB45310" s="80"/>
    </row>
    <row r="45311" spans="9:54" x14ac:dyDescent="0.25">
      <c r="I45311" s="80"/>
      <c r="AX45311" s="80"/>
      <c r="AY45311" s="80"/>
      <c r="AZ45311" s="80"/>
      <c r="BA45311" s="80"/>
      <c r="BB45311" s="80"/>
    </row>
    <row r="45312" spans="9:54" x14ac:dyDescent="0.25">
      <c r="I45312" s="80"/>
      <c r="AX45312" s="80"/>
      <c r="AY45312" s="80"/>
      <c r="AZ45312" s="80"/>
      <c r="BA45312" s="80"/>
      <c r="BB45312" s="80"/>
    </row>
    <row r="45313" spans="9:54" x14ac:dyDescent="0.25">
      <c r="I45313" s="80"/>
      <c r="AX45313" s="80"/>
      <c r="AY45313" s="80"/>
      <c r="AZ45313" s="80"/>
      <c r="BA45313" s="80"/>
      <c r="BB45313" s="80"/>
    </row>
    <row r="45314" spans="9:54" x14ac:dyDescent="0.25">
      <c r="I45314" s="80"/>
      <c r="AX45314" s="80"/>
      <c r="AY45314" s="80"/>
      <c r="AZ45314" s="80"/>
      <c r="BA45314" s="80"/>
      <c r="BB45314" s="80"/>
    </row>
    <row r="45315" spans="9:54" x14ac:dyDescent="0.25">
      <c r="I45315" s="80"/>
      <c r="AX45315" s="80"/>
      <c r="AY45315" s="80"/>
      <c r="AZ45315" s="80"/>
      <c r="BA45315" s="80"/>
      <c r="BB45315" s="80"/>
    </row>
    <row r="45316" spans="9:54" x14ac:dyDescent="0.25">
      <c r="I45316" s="80"/>
      <c r="AX45316" s="80"/>
      <c r="AY45316" s="80"/>
      <c r="AZ45316" s="80"/>
      <c r="BA45316" s="80"/>
      <c r="BB45316" s="80"/>
    </row>
    <row r="45317" spans="9:54" x14ac:dyDescent="0.25">
      <c r="I45317" s="80"/>
      <c r="AX45317" s="80"/>
      <c r="AY45317" s="80"/>
      <c r="AZ45317" s="80"/>
      <c r="BA45317" s="80"/>
      <c r="BB45317" s="80"/>
    </row>
    <row r="45318" spans="9:54" x14ac:dyDescent="0.25">
      <c r="I45318" s="80"/>
      <c r="AX45318" s="80"/>
      <c r="AY45318" s="80"/>
      <c r="AZ45318" s="80"/>
      <c r="BA45318" s="80"/>
      <c r="BB45318" s="80"/>
    </row>
    <row r="45319" spans="9:54" x14ac:dyDescent="0.25">
      <c r="I45319" s="80"/>
      <c r="AX45319" s="80"/>
      <c r="AY45319" s="80"/>
      <c r="AZ45319" s="80"/>
      <c r="BA45319" s="80"/>
      <c r="BB45319" s="80"/>
    </row>
    <row r="45320" spans="9:54" x14ac:dyDescent="0.25">
      <c r="I45320" s="80"/>
      <c r="AX45320" s="80"/>
      <c r="AY45320" s="80"/>
      <c r="AZ45320" s="80"/>
      <c r="BA45320" s="80"/>
      <c r="BB45320" s="80"/>
    </row>
    <row r="45321" spans="9:54" x14ac:dyDescent="0.25">
      <c r="I45321" s="80"/>
      <c r="AX45321" s="80"/>
      <c r="AY45321" s="80"/>
      <c r="AZ45321" s="80"/>
      <c r="BA45321" s="80"/>
      <c r="BB45321" s="80"/>
    </row>
    <row r="45322" spans="9:54" x14ac:dyDescent="0.25">
      <c r="I45322" s="80"/>
      <c r="AX45322" s="80"/>
      <c r="AY45322" s="80"/>
      <c r="AZ45322" s="80"/>
      <c r="BA45322" s="80"/>
      <c r="BB45322" s="80"/>
    </row>
    <row r="45323" spans="9:54" x14ac:dyDescent="0.25">
      <c r="I45323" s="80"/>
      <c r="AX45323" s="80"/>
      <c r="AY45323" s="80"/>
      <c r="AZ45323" s="80"/>
      <c r="BA45323" s="80"/>
      <c r="BB45323" s="80"/>
    </row>
    <row r="45324" spans="9:54" x14ac:dyDescent="0.25">
      <c r="I45324" s="80"/>
      <c r="AX45324" s="80"/>
      <c r="AY45324" s="80"/>
      <c r="AZ45324" s="80"/>
      <c r="BA45324" s="80"/>
      <c r="BB45324" s="80"/>
    </row>
    <row r="45325" spans="9:54" x14ac:dyDescent="0.25">
      <c r="I45325" s="80"/>
      <c r="AX45325" s="80"/>
      <c r="AY45325" s="80"/>
      <c r="AZ45325" s="80"/>
      <c r="BA45325" s="80"/>
      <c r="BB45325" s="80"/>
    </row>
    <row r="45326" spans="9:54" x14ac:dyDescent="0.25">
      <c r="I45326" s="80"/>
      <c r="AX45326" s="80"/>
      <c r="AY45326" s="80"/>
      <c r="AZ45326" s="80"/>
      <c r="BA45326" s="80"/>
      <c r="BB45326" s="80"/>
    </row>
    <row r="45327" spans="9:54" x14ac:dyDescent="0.25">
      <c r="I45327" s="80"/>
      <c r="AX45327" s="80"/>
      <c r="AY45327" s="80"/>
      <c r="AZ45327" s="80"/>
      <c r="BA45327" s="80"/>
      <c r="BB45327" s="80"/>
    </row>
    <row r="45328" spans="9:54" x14ac:dyDescent="0.25">
      <c r="I45328" s="80"/>
      <c r="AX45328" s="80"/>
      <c r="AY45328" s="80"/>
      <c r="AZ45328" s="80"/>
      <c r="BA45328" s="80"/>
      <c r="BB45328" s="80"/>
    </row>
    <row r="45329" spans="9:54" x14ac:dyDescent="0.25">
      <c r="I45329" s="80"/>
      <c r="AX45329" s="80"/>
      <c r="AY45329" s="80"/>
      <c r="AZ45329" s="80"/>
      <c r="BA45329" s="80"/>
      <c r="BB45329" s="80"/>
    </row>
    <row r="45330" spans="9:54" x14ac:dyDescent="0.25">
      <c r="I45330" s="80"/>
      <c r="AX45330" s="80"/>
      <c r="AY45330" s="80"/>
      <c r="AZ45330" s="80"/>
      <c r="BA45330" s="80"/>
      <c r="BB45330" s="80"/>
    </row>
    <row r="45331" spans="9:54" x14ac:dyDescent="0.25">
      <c r="I45331" s="80"/>
      <c r="AX45331" s="80"/>
      <c r="AY45331" s="80"/>
      <c r="AZ45331" s="80"/>
      <c r="BA45331" s="80"/>
      <c r="BB45331" s="80"/>
    </row>
    <row r="45332" spans="9:54" x14ac:dyDescent="0.25">
      <c r="I45332" s="80"/>
      <c r="AX45332" s="80"/>
      <c r="AY45332" s="80"/>
      <c r="AZ45332" s="80"/>
      <c r="BA45332" s="80"/>
      <c r="BB45332" s="80"/>
    </row>
    <row r="45333" spans="9:54" x14ac:dyDescent="0.25">
      <c r="I45333" s="80"/>
      <c r="AX45333" s="80"/>
      <c r="AY45333" s="80"/>
      <c r="AZ45333" s="80"/>
      <c r="BA45333" s="80"/>
      <c r="BB45333" s="80"/>
    </row>
    <row r="45334" spans="9:54" x14ac:dyDescent="0.25">
      <c r="I45334" s="80"/>
      <c r="AX45334" s="80"/>
      <c r="AY45334" s="80"/>
      <c r="AZ45334" s="80"/>
      <c r="BA45334" s="80"/>
      <c r="BB45334" s="80"/>
    </row>
    <row r="45335" spans="9:54" x14ac:dyDescent="0.25">
      <c r="I45335" s="80"/>
      <c r="AX45335" s="80"/>
      <c r="AY45335" s="80"/>
      <c r="AZ45335" s="80"/>
      <c r="BA45335" s="80"/>
      <c r="BB45335" s="80"/>
    </row>
    <row r="45336" spans="9:54" x14ac:dyDescent="0.25">
      <c r="I45336" s="80"/>
      <c r="AX45336" s="80"/>
      <c r="AY45336" s="80"/>
      <c r="AZ45336" s="80"/>
      <c r="BA45336" s="80"/>
      <c r="BB45336" s="80"/>
    </row>
    <row r="45337" spans="9:54" x14ac:dyDescent="0.25">
      <c r="I45337" s="80"/>
      <c r="AX45337" s="80"/>
      <c r="AY45337" s="80"/>
      <c r="AZ45337" s="80"/>
      <c r="BA45337" s="80"/>
      <c r="BB45337" s="80"/>
    </row>
    <row r="45338" spans="9:54" x14ac:dyDescent="0.25">
      <c r="I45338" s="80"/>
      <c r="AX45338" s="80"/>
      <c r="AY45338" s="80"/>
      <c r="AZ45338" s="80"/>
      <c r="BA45338" s="80"/>
      <c r="BB45338" s="80"/>
    </row>
    <row r="45339" spans="9:54" x14ac:dyDescent="0.25">
      <c r="I45339" s="80"/>
      <c r="AX45339" s="80"/>
      <c r="AY45339" s="80"/>
      <c r="AZ45339" s="80"/>
      <c r="BA45339" s="80"/>
      <c r="BB45339" s="80"/>
    </row>
    <row r="45340" spans="9:54" x14ac:dyDescent="0.25">
      <c r="I45340" s="80"/>
      <c r="AX45340" s="80"/>
      <c r="AY45340" s="80"/>
      <c r="AZ45340" s="80"/>
      <c r="BA45340" s="80"/>
      <c r="BB45340" s="80"/>
    </row>
    <row r="45341" spans="9:54" x14ac:dyDescent="0.25">
      <c r="I45341" s="80"/>
      <c r="AX45341" s="80"/>
      <c r="AY45341" s="80"/>
      <c r="AZ45341" s="80"/>
      <c r="BA45341" s="80"/>
      <c r="BB45341" s="80"/>
    </row>
    <row r="45342" spans="9:54" x14ac:dyDescent="0.25">
      <c r="I45342" s="80"/>
      <c r="AX45342" s="80"/>
      <c r="AY45342" s="80"/>
      <c r="AZ45342" s="80"/>
      <c r="BA45342" s="80"/>
      <c r="BB45342" s="80"/>
    </row>
    <row r="45343" spans="9:54" x14ac:dyDescent="0.25">
      <c r="I45343" s="80"/>
      <c r="AX45343" s="80"/>
      <c r="AY45343" s="80"/>
      <c r="AZ45343" s="80"/>
      <c r="BA45343" s="80"/>
      <c r="BB45343" s="80"/>
    </row>
    <row r="45344" spans="9:54" x14ac:dyDescent="0.25">
      <c r="I45344" s="80"/>
      <c r="AX45344" s="80"/>
      <c r="AY45344" s="80"/>
      <c r="AZ45344" s="80"/>
      <c r="BA45344" s="80"/>
      <c r="BB45344" s="80"/>
    </row>
    <row r="45345" spans="9:54" x14ac:dyDescent="0.25">
      <c r="I45345" s="80"/>
      <c r="AX45345" s="80"/>
      <c r="AY45345" s="80"/>
      <c r="AZ45345" s="80"/>
      <c r="BA45345" s="80"/>
      <c r="BB45345" s="80"/>
    </row>
    <row r="45346" spans="9:54" x14ac:dyDescent="0.25">
      <c r="I45346" s="80"/>
      <c r="AX45346" s="80"/>
      <c r="AY45346" s="80"/>
      <c r="AZ45346" s="80"/>
      <c r="BA45346" s="80"/>
      <c r="BB45346" s="80"/>
    </row>
    <row r="45347" spans="9:54" x14ac:dyDescent="0.25">
      <c r="I45347" s="80"/>
      <c r="AX45347" s="80"/>
      <c r="AY45347" s="80"/>
      <c r="AZ45347" s="80"/>
      <c r="BA45347" s="80"/>
      <c r="BB45347" s="80"/>
    </row>
    <row r="45348" spans="9:54" x14ac:dyDescent="0.25">
      <c r="I45348" s="80"/>
      <c r="AX45348" s="80"/>
      <c r="AY45348" s="80"/>
      <c r="AZ45348" s="80"/>
      <c r="BA45348" s="80"/>
      <c r="BB45348" s="80"/>
    </row>
    <row r="45349" spans="9:54" x14ac:dyDescent="0.25">
      <c r="I45349" s="80"/>
      <c r="AX45349" s="80"/>
      <c r="AY45349" s="80"/>
      <c r="AZ45349" s="80"/>
      <c r="BA45349" s="80"/>
      <c r="BB45349" s="80"/>
    </row>
    <row r="45350" spans="9:54" x14ac:dyDescent="0.25">
      <c r="I45350" s="80"/>
      <c r="AX45350" s="80"/>
      <c r="AY45350" s="80"/>
      <c r="AZ45350" s="80"/>
      <c r="BA45350" s="80"/>
      <c r="BB45350" s="80"/>
    </row>
    <row r="45351" spans="9:54" x14ac:dyDescent="0.25">
      <c r="I45351" s="80"/>
      <c r="AX45351" s="80"/>
      <c r="AY45351" s="80"/>
      <c r="AZ45351" s="80"/>
      <c r="BA45351" s="80"/>
      <c r="BB45351" s="80"/>
    </row>
    <row r="45352" spans="9:54" x14ac:dyDescent="0.25">
      <c r="I45352" s="80"/>
      <c r="AX45352" s="80"/>
      <c r="AY45352" s="80"/>
      <c r="AZ45352" s="80"/>
      <c r="BA45352" s="80"/>
      <c r="BB45352" s="80"/>
    </row>
    <row r="45353" spans="9:54" x14ac:dyDescent="0.25">
      <c r="I45353" s="80"/>
      <c r="AX45353" s="80"/>
      <c r="AY45353" s="80"/>
      <c r="AZ45353" s="80"/>
      <c r="BA45353" s="80"/>
      <c r="BB45353" s="80"/>
    </row>
    <row r="45354" spans="9:54" x14ac:dyDescent="0.25">
      <c r="I45354" s="80"/>
      <c r="AX45354" s="80"/>
      <c r="AY45354" s="80"/>
      <c r="AZ45354" s="80"/>
      <c r="BA45354" s="80"/>
      <c r="BB45354" s="80"/>
    </row>
    <row r="45355" spans="9:54" x14ac:dyDescent="0.25">
      <c r="I45355" s="80"/>
      <c r="AX45355" s="80"/>
      <c r="AY45355" s="80"/>
      <c r="AZ45355" s="80"/>
      <c r="BA45355" s="80"/>
      <c r="BB45355" s="80"/>
    </row>
    <row r="45356" spans="9:54" x14ac:dyDescent="0.25">
      <c r="I45356" s="80"/>
      <c r="AX45356" s="80"/>
      <c r="AY45356" s="80"/>
      <c r="AZ45356" s="80"/>
      <c r="BA45356" s="80"/>
      <c r="BB45356" s="80"/>
    </row>
    <row r="45357" spans="9:54" x14ac:dyDescent="0.25">
      <c r="I45357" s="80"/>
      <c r="AX45357" s="80"/>
      <c r="AY45357" s="80"/>
      <c r="AZ45357" s="80"/>
      <c r="BA45357" s="80"/>
      <c r="BB45357" s="80"/>
    </row>
    <row r="45358" spans="9:54" x14ac:dyDescent="0.25">
      <c r="I45358" s="80"/>
      <c r="AX45358" s="80"/>
      <c r="AY45358" s="80"/>
      <c r="AZ45358" s="80"/>
      <c r="BA45358" s="80"/>
      <c r="BB45358" s="80"/>
    </row>
    <row r="45359" spans="9:54" x14ac:dyDescent="0.25">
      <c r="I45359" s="80"/>
      <c r="AX45359" s="80"/>
      <c r="AY45359" s="80"/>
      <c r="AZ45359" s="80"/>
      <c r="BA45359" s="80"/>
      <c r="BB45359" s="80"/>
    </row>
    <row r="45360" spans="9:54" x14ac:dyDescent="0.25">
      <c r="I45360" s="80"/>
      <c r="AX45360" s="80"/>
      <c r="AY45360" s="80"/>
      <c r="AZ45360" s="80"/>
      <c r="BA45360" s="80"/>
      <c r="BB45360" s="80"/>
    </row>
    <row r="45361" spans="9:54" x14ac:dyDescent="0.25">
      <c r="I45361" s="80"/>
      <c r="AX45361" s="80"/>
      <c r="AY45361" s="80"/>
      <c r="AZ45361" s="80"/>
      <c r="BA45361" s="80"/>
      <c r="BB45361" s="80"/>
    </row>
    <row r="45362" spans="9:54" x14ac:dyDescent="0.25">
      <c r="I45362" s="80"/>
      <c r="AX45362" s="80"/>
      <c r="AY45362" s="80"/>
      <c r="AZ45362" s="80"/>
      <c r="BA45362" s="80"/>
      <c r="BB45362" s="80"/>
    </row>
    <row r="45363" spans="9:54" x14ac:dyDescent="0.25">
      <c r="I45363" s="80"/>
      <c r="AX45363" s="80"/>
      <c r="AY45363" s="80"/>
      <c r="AZ45363" s="80"/>
      <c r="BA45363" s="80"/>
      <c r="BB45363" s="80"/>
    </row>
    <row r="45364" spans="9:54" x14ac:dyDescent="0.25">
      <c r="I45364" s="80"/>
      <c r="AX45364" s="80"/>
      <c r="AY45364" s="80"/>
      <c r="AZ45364" s="80"/>
      <c r="BA45364" s="80"/>
      <c r="BB45364" s="80"/>
    </row>
    <row r="45365" spans="9:54" x14ac:dyDescent="0.25">
      <c r="I45365" s="80"/>
      <c r="AX45365" s="80"/>
      <c r="AY45365" s="80"/>
      <c r="AZ45365" s="80"/>
      <c r="BA45365" s="80"/>
      <c r="BB45365" s="80"/>
    </row>
    <row r="45366" spans="9:54" x14ac:dyDescent="0.25">
      <c r="I45366" s="80"/>
      <c r="AX45366" s="80"/>
      <c r="AY45366" s="80"/>
      <c r="AZ45366" s="80"/>
      <c r="BA45366" s="80"/>
      <c r="BB45366" s="80"/>
    </row>
    <row r="45367" spans="9:54" x14ac:dyDescent="0.25">
      <c r="I45367" s="80"/>
      <c r="AX45367" s="80"/>
      <c r="AY45367" s="80"/>
      <c r="AZ45367" s="80"/>
      <c r="BA45367" s="80"/>
      <c r="BB45367" s="80"/>
    </row>
    <row r="45368" spans="9:54" x14ac:dyDescent="0.25">
      <c r="I45368" s="80"/>
      <c r="AX45368" s="80"/>
      <c r="AY45368" s="80"/>
      <c r="AZ45368" s="80"/>
      <c r="BA45368" s="80"/>
      <c r="BB45368" s="80"/>
    </row>
    <row r="45369" spans="9:54" x14ac:dyDescent="0.25">
      <c r="I45369" s="80"/>
      <c r="AX45369" s="80"/>
      <c r="AY45369" s="80"/>
      <c r="AZ45369" s="80"/>
      <c r="BA45369" s="80"/>
      <c r="BB45369" s="80"/>
    </row>
    <row r="45370" spans="9:54" x14ac:dyDescent="0.25">
      <c r="I45370" s="80"/>
      <c r="AX45370" s="80"/>
      <c r="AY45370" s="80"/>
      <c r="AZ45370" s="80"/>
      <c r="BA45370" s="80"/>
      <c r="BB45370" s="80"/>
    </row>
    <row r="45371" spans="9:54" x14ac:dyDescent="0.25">
      <c r="I45371" s="80"/>
      <c r="AX45371" s="80"/>
      <c r="AY45371" s="80"/>
      <c r="AZ45371" s="80"/>
      <c r="BA45371" s="80"/>
      <c r="BB45371" s="80"/>
    </row>
    <row r="45372" spans="9:54" x14ac:dyDescent="0.25">
      <c r="I45372" s="80"/>
      <c r="AX45372" s="80"/>
      <c r="AY45372" s="80"/>
      <c r="AZ45372" s="80"/>
      <c r="BA45372" s="80"/>
      <c r="BB45372" s="80"/>
    </row>
    <row r="45373" spans="9:54" x14ac:dyDescent="0.25">
      <c r="I45373" s="80"/>
      <c r="AX45373" s="80"/>
      <c r="AY45373" s="80"/>
      <c r="AZ45373" s="80"/>
      <c r="BA45373" s="80"/>
      <c r="BB45373" s="80"/>
    </row>
    <row r="45374" spans="9:54" x14ac:dyDescent="0.25">
      <c r="I45374" s="80"/>
      <c r="AX45374" s="80"/>
      <c r="AY45374" s="80"/>
      <c r="AZ45374" s="80"/>
      <c r="BA45374" s="80"/>
      <c r="BB45374" s="80"/>
    </row>
    <row r="45375" spans="9:54" x14ac:dyDescent="0.25">
      <c r="I45375" s="80"/>
      <c r="AX45375" s="80"/>
      <c r="AY45375" s="80"/>
      <c r="AZ45375" s="80"/>
      <c r="BA45375" s="80"/>
      <c r="BB45375" s="80"/>
    </row>
    <row r="45376" spans="9:54" x14ac:dyDescent="0.25">
      <c r="I45376" s="80"/>
      <c r="AX45376" s="80"/>
      <c r="AY45376" s="80"/>
      <c r="AZ45376" s="80"/>
      <c r="BA45376" s="80"/>
      <c r="BB45376" s="80"/>
    </row>
    <row r="45377" spans="9:54" x14ac:dyDescent="0.25">
      <c r="I45377" s="80"/>
      <c r="AX45377" s="80"/>
      <c r="AY45377" s="80"/>
      <c r="AZ45377" s="80"/>
      <c r="BA45377" s="80"/>
      <c r="BB45377" s="80"/>
    </row>
    <row r="45378" spans="9:54" x14ac:dyDescent="0.25">
      <c r="I45378" s="80"/>
      <c r="AX45378" s="80"/>
      <c r="AY45378" s="80"/>
      <c r="AZ45378" s="80"/>
      <c r="BA45378" s="80"/>
      <c r="BB45378" s="80"/>
    </row>
    <row r="45379" spans="9:54" x14ac:dyDescent="0.25">
      <c r="I45379" s="80"/>
      <c r="AX45379" s="80"/>
      <c r="AY45379" s="80"/>
      <c r="AZ45379" s="80"/>
      <c r="BA45379" s="80"/>
      <c r="BB45379" s="80"/>
    </row>
    <row r="45380" spans="9:54" x14ac:dyDescent="0.25">
      <c r="I45380" s="80"/>
      <c r="AX45380" s="80"/>
      <c r="AY45380" s="80"/>
      <c r="AZ45380" s="80"/>
      <c r="BA45380" s="80"/>
      <c r="BB45380" s="80"/>
    </row>
    <row r="45381" spans="9:54" x14ac:dyDescent="0.25">
      <c r="I45381" s="80"/>
      <c r="AX45381" s="80"/>
      <c r="AY45381" s="80"/>
      <c r="AZ45381" s="80"/>
      <c r="BA45381" s="80"/>
      <c r="BB45381" s="80"/>
    </row>
    <row r="45382" spans="9:54" x14ac:dyDescent="0.25">
      <c r="I45382" s="80"/>
      <c r="AX45382" s="80"/>
      <c r="AY45382" s="80"/>
      <c r="AZ45382" s="80"/>
      <c r="BA45382" s="80"/>
      <c r="BB45382" s="80"/>
    </row>
    <row r="45383" spans="9:54" x14ac:dyDescent="0.25">
      <c r="I45383" s="80"/>
      <c r="AX45383" s="80"/>
      <c r="AY45383" s="80"/>
      <c r="AZ45383" s="80"/>
      <c r="BA45383" s="80"/>
      <c r="BB45383" s="80"/>
    </row>
    <row r="45384" spans="9:54" x14ac:dyDescent="0.25">
      <c r="I45384" s="80"/>
      <c r="AX45384" s="80"/>
      <c r="AY45384" s="80"/>
      <c r="AZ45384" s="80"/>
      <c r="BA45384" s="80"/>
      <c r="BB45384" s="80"/>
    </row>
    <row r="45385" spans="9:54" x14ac:dyDescent="0.25">
      <c r="I45385" s="80"/>
      <c r="AX45385" s="80"/>
      <c r="AY45385" s="80"/>
      <c r="AZ45385" s="80"/>
      <c r="BA45385" s="80"/>
      <c r="BB45385" s="80"/>
    </row>
    <row r="45386" spans="9:54" x14ac:dyDescent="0.25">
      <c r="I45386" s="80"/>
      <c r="AX45386" s="80"/>
      <c r="AY45386" s="80"/>
      <c r="AZ45386" s="80"/>
      <c r="BA45386" s="80"/>
      <c r="BB45386" s="80"/>
    </row>
    <row r="45387" spans="9:54" x14ac:dyDescent="0.25">
      <c r="I45387" s="80"/>
      <c r="AX45387" s="80"/>
      <c r="AY45387" s="80"/>
      <c r="AZ45387" s="80"/>
      <c r="BA45387" s="80"/>
      <c r="BB45387" s="80"/>
    </row>
    <row r="45388" spans="9:54" x14ac:dyDescent="0.25">
      <c r="I45388" s="80"/>
      <c r="AX45388" s="80"/>
      <c r="AY45388" s="80"/>
      <c r="AZ45388" s="80"/>
      <c r="BA45388" s="80"/>
      <c r="BB45388" s="80"/>
    </row>
    <row r="45389" spans="9:54" x14ac:dyDescent="0.25">
      <c r="I45389" s="80"/>
      <c r="AX45389" s="80"/>
      <c r="AY45389" s="80"/>
      <c r="AZ45389" s="80"/>
      <c r="BA45389" s="80"/>
      <c r="BB45389" s="80"/>
    </row>
    <row r="45390" spans="9:54" x14ac:dyDescent="0.25">
      <c r="I45390" s="80"/>
      <c r="AX45390" s="80"/>
      <c r="AY45390" s="80"/>
      <c r="AZ45390" s="80"/>
      <c r="BA45390" s="80"/>
      <c r="BB45390" s="80"/>
    </row>
    <row r="45391" spans="9:54" x14ac:dyDescent="0.25">
      <c r="I45391" s="80"/>
      <c r="AX45391" s="80"/>
      <c r="AY45391" s="80"/>
      <c r="AZ45391" s="80"/>
      <c r="BA45391" s="80"/>
      <c r="BB45391" s="80"/>
    </row>
    <row r="45392" spans="9:54" x14ac:dyDescent="0.25">
      <c r="I45392" s="80"/>
      <c r="AX45392" s="80"/>
      <c r="AY45392" s="80"/>
      <c r="AZ45392" s="80"/>
      <c r="BA45392" s="80"/>
      <c r="BB45392" s="80"/>
    </row>
    <row r="45393" spans="9:54" x14ac:dyDescent="0.25">
      <c r="I45393" s="80"/>
      <c r="AX45393" s="80"/>
      <c r="AY45393" s="80"/>
      <c r="AZ45393" s="80"/>
      <c r="BA45393" s="80"/>
      <c r="BB45393" s="80"/>
    </row>
    <row r="45394" spans="9:54" x14ac:dyDescent="0.25">
      <c r="I45394" s="80"/>
      <c r="AX45394" s="80"/>
      <c r="AY45394" s="80"/>
      <c r="AZ45394" s="80"/>
      <c r="BA45394" s="80"/>
      <c r="BB45394" s="80"/>
    </row>
    <row r="45395" spans="9:54" x14ac:dyDescent="0.25">
      <c r="I45395" s="80"/>
      <c r="AX45395" s="80"/>
      <c r="AY45395" s="80"/>
      <c r="AZ45395" s="80"/>
      <c r="BA45395" s="80"/>
      <c r="BB45395" s="80"/>
    </row>
    <row r="45396" spans="9:54" x14ac:dyDescent="0.25">
      <c r="I45396" s="80"/>
      <c r="AX45396" s="80"/>
      <c r="AY45396" s="80"/>
      <c r="AZ45396" s="80"/>
      <c r="BA45396" s="80"/>
      <c r="BB45396" s="80"/>
    </row>
    <row r="45397" spans="9:54" x14ac:dyDescent="0.25">
      <c r="I45397" s="80"/>
      <c r="AX45397" s="80"/>
      <c r="AY45397" s="80"/>
      <c r="AZ45397" s="80"/>
      <c r="BA45397" s="80"/>
      <c r="BB45397" s="80"/>
    </row>
    <row r="45398" spans="9:54" x14ac:dyDescent="0.25">
      <c r="I45398" s="80"/>
      <c r="AX45398" s="80"/>
      <c r="AY45398" s="80"/>
      <c r="AZ45398" s="80"/>
      <c r="BA45398" s="80"/>
      <c r="BB45398" s="80"/>
    </row>
    <row r="45399" spans="9:54" x14ac:dyDescent="0.25">
      <c r="I45399" s="80"/>
      <c r="AX45399" s="80"/>
      <c r="AY45399" s="80"/>
      <c r="AZ45399" s="80"/>
      <c r="BA45399" s="80"/>
      <c r="BB45399" s="80"/>
    </row>
    <row r="45400" spans="9:54" x14ac:dyDescent="0.25">
      <c r="I45400" s="80"/>
      <c r="AX45400" s="80"/>
      <c r="AY45400" s="80"/>
      <c r="AZ45400" s="80"/>
      <c r="BA45400" s="80"/>
      <c r="BB45400" s="80"/>
    </row>
    <row r="45401" spans="9:54" x14ac:dyDescent="0.25">
      <c r="I45401" s="80"/>
      <c r="AX45401" s="80"/>
      <c r="AY45401" s="80"/>
      <c r="AZ45401" s="80"/>
      <c r="BA45401" s="80"/>
      <c r="BB45401" s="80"/>
    </row>
    <row r="45402" spans="9:54" x14ac:dyDescent="0.25">
      <c r="I45402" s="80"/>
      <c r="AX45402" s="80"/>
      <c r="AY45402" s="80"/>
      <c r="AZ45402" s="80"/>
      <c r="BA45402" s="80"/>
      <c r="BB45402" s="80"/>
    </row>
    <row r="45403" spans="9:54" x14ac:dyDescent="0.25">
      <c r="I45403" s="80"/>
      <c r="AX45403" s="80"/>
      <c r="AY45403" s="80"/>
      <c r="AZ45403" s="80"/>
      <c r="BA45403" s="80"/>
      <c r="BB45403" s="80"/>
    </row>
    <row r="45404" spans="9:54" x14ac:dyDescent="0.25">
      <c r="I45404" s="80"/>
      <c r="AX45404" s="80"/>
      <c r="AY45404" s="80"/>
      <c r="AZ45404" s="80"/>
      <c r="BA45404" s="80"/>
      <c r="BB45404" s="80"/>
    </row>
    <row r="45405" spans="9:54" x14ac:dyDescent="0.25">
      <c r="I45405" s="80"/>
      <c r="AX45405" s="80"/>
      <c r="AY45405" s="80"/>
      <c r="AZ45405" s="80"/>
      <c r="BA45405" s="80"/>
      <c r="BB45405" s="80"/>
    </row>
    <row r="45406" spans="9:54" x14ac:dyDescent="0.25">
      <c r="I45406" s="80"/>
      <c r="AX45406" s="80"/>
      <c r="AY45406" s="80"/>
      <c r="AZ45406" s="80"/>
      <c r="BA45406" s="80"/>
      <c r="BB45406" s="80"/>
    </row>
    <row r="45407" spans="9:54" x14ac:dyDescent="0.25">
      <c r="I45407" s="80"/>
      <c r="AX45407" s="80"/>
      <c r="AY45407" s="80"/>
      <c r="AZ45407" s="80"/>
      <c r="BA45407" s="80"/>
      <c r="BB45407" s="80"/>
    </row>
    <row r="45408" spans="9:54" x14ac:dyDescent="0.25">
      <c r="I45408" s="80"/>
      <c r="AX45408" s="80"/>
      <c r="AY45408" s="80"/>
      <c r="AZ45408" s="80"/>
      <c r="BA45408" s="80"/>
      <c r="BB45408" s="80"/>
    </row>
    <row r="45409" spans="9:54" x14ac:dyDescent="0.25">
      <c r="I45409" s="80"/>
      <c r="AX45409" s="80"/>
      <c r="AY45409" s="80"/>
      <c r="AZ45409" s="80"/>
      <c r="BA45409" s="80"/>
      <c r="BB45409" s="80"/>
    </row>
    <row r="45410" spans="9:54" x14ac:dyDescent="0.25">
      <c r="I45410" s="80"/>
      <c r="AX45410" s="80"/>
      <c r="AY45410" s="80"/>
      <c r="AZ45410" s="80"/>
      <c r="BA45410" s="80"/>
      <c r="BB45410" s="80"/>
    </row>
    <row r="45411" spans="9:54" x14ac:dyDescent="0.25">
      <c r="I45411" s="80"/>
      <c r="AX45411" s="80"/>
      <c r="AY45411" s="80"/>
      <c r="AZ45411" s="80"/>
      <c r="BA45411" s="80"/>
      <c r="BB45411" s="80"/>
    </row>
    <row r="45412" spans="9:54" x14ac:dyDescent="0.25">
      <c r="I45412" s="80"/>
      <c r="AX45412" s="80"/>
      <c r="AY45412" s="80"/>
      <c r="AZ45412" s="80"/>
      <c r="BA45412" s="80"/>
      <c r="BB45412" s="80"/>
    </row>
    <row r="45413" spans="9:54" x14ac:dyDescent="0.25">
      <c r="I45413" s="80"/>
      <c r="AX45413" s="80"/>
      <c r="AY45413" s="80"/>
      <c r="AZ45413" s="80"/>
      <c r="BA45413" s="80"/>
      <c r="BB45413" s="80"/>
    </row>
    <row r="45414" spans="9:54" x14ac:dyDescent="0.25">
      <c r="I45414" s="80"/>
      <c r="AX45414" s="80"/>
      <c r="AY45414" s="80"/>
      <c r="AZ45414" s="80"/>
      <c r="BA45414" s="80"/>
      <c r="BB45414" s="80"/>
    </row>
    <row r="45415" spans="9:54" x14ac:dyDescent="0.25">
      <c r="I45415" s="80"/>
      <c r="AX45415" s="80"/>
      <c r="AY45415" s="80"/>
      <c r="AZ45415" s="80"/>
      <c r="BA45415" s="80"/>
      <c r="BB45415" s="80"/>
    </row>
    <row r="45416" spans="9:54" x14ac:dyDescent="0.25">
      <c r="I45416" s="80"/>
      <c r="AX45416" s="80"/>
      <c r="AY45416" s="80"/>
      <c r="AZ45416" s="80"/>
      <c r="BA45416" s="80"/>
      <c r="BB45416" s="80"/>
    </row>
    <row r="45417" spans="9:54" x14ac:dyDescent="0.25">
      <c r="I45417" s="80"/>
      <c r="AX45417" s="80"/>
      <c r="AY45417" s="80"/>
      <c r="AZ45417" s="80"/>
      <c r="BA45417" s="80"/>
      <c r="BB45417" s="80"/>
    </row>
    <row r="45418" spans="9:54" x14ac:dyDescent="0.25">
      <c r="I45418" s="80"/>
      <c r="AX45418" s="80"/>
      <c r="AY45418" s="80"/>
      <c r="AZ45418" s="80"/>
      <c r="BA45418" s="80"/>
      <c r="BB45418" s="80"/>
    </row>
    <row r="45419" spans="9:54" x14ac:dyDescent="0.25">
      <c r="I45419" s="80"/>
      <c r="AX45419" s="80"/>
      <c r="AY45419" s="80"/>
      <c r="AZ45419" s="80"/>
      <c r="BA45419" s="80"/>
      <c r="BB45419" s="80"/>
    </row>
    <row r="45420" spans="9:54" x14ac:dyDescent="0.25">
      <c r="I45420" s="80"/>
      <c r="AX45420" s="80"/>
      <c r="AY45420" s="80"/>
      <c r="AZ45420" s="80"/>
      <c r="BA45420" s="80"/>
      <c r="BB45420" s="80"/>
    </row>
    <row r="45421" spans="9:54" x14ac:dyDescent="0.25">
      <c r="I45421" s="80"/>
      <c r="AX45421" s="80"/>
      <c r="AY45421" s="80"/>
      <c r="AZ45421" s="80"/>
      <c r="BA45421" s="80"/>
      <c r="BB45421" s="80"/>
    </row>
    <row r="45422" spans="9:54" x14ac:dyDescent="0.25">
      <c r="I45422" s="80"/>
      <c r="AX45422" s="80"/>
      <c r="AY45422" s="80"/>
      <c r="AZ45422" s="80"/>
      <c r="BA45422" s="80"/>
      <c r="BB45422" s="80"/>
    </row>
    <row r="45423" spans="9:54" x14ac:dyDescent="0.25">
      <c r="I45423" s="80"/>
      <c r="AX45423" s="80"/>
      <c r="AY45423" s="80"/>
      <c r="AZ45423" s="80"/>
      <c r="BA45423" s="80"/>
      <c r="BB45423" s="80"/>
    </row>
    <row r="45424" spans="9:54" x14ac:dyDescent="0.25">
      <c r="I45424" s="80"/>
      <c r="AX45424" s="80"/>
      <c r="AY45424" s="80"/>
      <c r="AZ45424" s="80"/>
      <c r="BA45424" s="80"/>
      <c r="BB45424" s="80"/>
    </row>
    <row r="45425" spans="9:54" x14ac:dyDescent="0.25">
      <c r="I45425" s="80"/>
      <c r="AX45425" s="80"/>
      <c r="AY45425" s="80"/>
      <c r="AZ45425" s="80"/>
      <c r="BA45425" s="80"/>
      <c r="BB45425" s="80"/>
    </row>
    <row r="45426" spans="9:54" x14ac:dyDescent="0.25">
      <c r="I45426" s="80"/>
      <c r="AX45426" s="80"/>
      <c r="AY45426" s="80"/>
      <c r="AZ45426" s="80"/>
      <c r="BA45426" s="80"/>
      <c r="BB45426" s="80"/>
    </row>
    <row r="45427" spans="9:54" x14ac:dyDescent="0.25">
      <c r="I45427" s="80"/>
      <c r="AX45427" s="80"/>
      <c r="AY45427" s="80"/>
      <c r="AZ45427" s="80"/>
      <c r="BA45427" s="80"/>
      <c r="BB45427" s="80"/>
    </row>
    <row r="45428" spans="9:54" x14ac:dyDescent="0.25">
      <c r="I45428" s="80"/>
      <c r="AX45428" s="80"/>
      <c r="AY45428" s="80"/>
      <c r="AZ45428" s="80"/>
      <c r="BA45428" s="80"/>
      <c r="BB45428" s="80"/>
    </row>
    <row r="45429" spans="9:54" x14ac:dyDescent="0.25">
      <c r="I45429" s="80"/>
      <c r="AX45429" s="80"/>
      <c r="AY45429" s="80"/>
      <c r="AZ45429" s="80"/>
      <c r="BA45429" s="80"/>
      <c r="BB45429" s="80"/>
    </row>
    <row r="45430" spans="9:54" x14ac:dyDescent="0.25">
      <c r="I45430" s="80"/>
      <c r="AX45430" s="80"/>
      <c r="AY45430" s="80"/>
      <c r="AZ45430" s="80"/>
      <c r="BA45430" s="80"/>
      <c r="BB45430" s="80"/>
    </row>
    <row r="45431" spans="9:54" x14ac:dyDescent="0.25">
      <c r="I45431" s="80"/>
      <c r="AX45431" s="80"/>
      <c r="AY45431" s="80"/>
      <c r="AZ45431" s="80"/>
      <c r="BA45431" s="80"/>
      <c r="BB45431" s="80"/>
    </row>
    <row r="45432" spans="9:54" x14ac:dyDescent="0.25">
      <c r="I45432" s="80"/>
      <c r="AX45432" s="80"/>
      <c r="AY45432" s="80"/>
      <c r="AZ45432" s="80"/>
      <c r="BA45432" s="80"/>
      <c r="BB45432" s="80"/>
    </row>
    <row r="45433" spans="9:54" x14ac:dyDescent="0.25">
      <c r="I45433" s="80"/>
      <c r="AX45433" s="80"/>
      <c r="AY45433" s="80"/>
      <c r="AZ45433" s="80"/>
      <c r="BA45433" s="80"/>
      <c r="BB45433" s="80"/>
    </row>
    <row r="45434" spans="9:54" x14ac:dyDescent="0.25">
      <c r="I45434" s="80"/>
      <c r="AX45434" s="80"/>
      <c r="AY45434" s="80"/>
      <c r="AZ45434" s="80"/>
      <c r="BA45434" s="80"/>
      <c r="BB45434" s="80"/>
    </row>
    <row r="45435" spans="9:54" x14ac:dyDescent="0.25">
      <c r="I45435" s="80"/>
      <c r="AX45435" s="80"/>
      <c r="AY45435" s="80"/>
      <c r="AZ45435" s="80"/>
      <c r="BA45435" s="80"/>
      <c r="BB45435" s="80"/>
    </row>
    <row r="45436" spans="9:54" x14ac:dyDescent="0.25">
      <c r="I45436" s="80"/>
      <c r="AX45436" s="80"/>
      <c r="AY45436" s="80"/>
      <c r="AZ45436" s="80"/>
      <c r="BA45436" s="80"/>
      <c r="BB45436" s="80"/>
    </row>
    <row r="45437" spans="9:54" x14ac:dyDescent="0.25">
      <c r="I45437" s="80"/>
      <c r="AX45437" s="80"/>
      <c r="AY45437" s="80"/>
      <c r="AZ45437" s="80"/>
      <c r="BA45437" s="80"/>
      <c r="BB45437" s="80"/>
    </row>
    <row r="45438" spans="9:54" x14ac:dyDescent="0.25">
      <c r="I45438" s="80"/>
      <c r="AX45438" s="80"/>
      <c r="AY45438" s="80"/>
      <c r="AZ45438" s="80"/>
      <c r="BA45438" s="80"/>
      <c r="BB45438" s="80"/>
    </row>
    <row r="45439" spans="9:54" x14ac:dyDescent="0.25">
      <c r="I45439" s="80"/>
      <c r="AX45439" s="80"/>
      <c r="AY45439" s="80"/>
      <c r="AZ45439" s="80"/>
      <c r="BA45439" s="80"/>
      <c r="BB45439" s="80"/>
    </row>
    <row r="45440" spans="9:54" x14ac:dyDescent="0.25">
      <c r="I45440" s="80"/>
      <c r="AX45440" s="80"/>
      <c r="AY45440" s="80"/>
      <c r="AZ45440" s="80"/>
      <c r="BA45440" s="80"/>
      <c r="BB45440" s="80"/>
    </row>
    <row r="45441" spans="9:54" x14ac:dyDescent="0.25">
      <c r="I45441" s="80"/>
      <c r="AX45441" s="80"/>
      <c r="AY45441" s="80"/>
      <c r="AZ45441" s="80"/>
      <c r="BA45441" s="80"/>
      <c r="BB45441" s="80"/>
    </row>
    <row r="45442" spans="9:54" x14ac:dyDescent="0.25">
      <c r="I45442" s="80"/>
      <c r="AX45442" s="80"/>
      <c r="AY45442" s="80"/>
      <c r="AZ45442" s="80"/>
      <c r="BA45442" s="80"/>
      <c r="BB45442" s="80"/>
    </row>
    <row r="45443" spans="9:54" x14ac:dyDescent="0.25">
      <c r="I45443" s="80"/>
      <c r="AX45443" s="80"/>
      <c r="AY45443" s="80"/>
      <c r="AZ45443" s="80"/>
      <c r="BA45443" s="80"/>
      <c r="BB45443" s="80"/>
    </row>
    <row r="45444" spans="9:54" x14ac:dyDescent="0.25">
      <c r="I45444" s="80"/>
      <c r="AX45444" s="80"/>
      <c r="AY45444" s="80"/>
      <c r="AZ45444" s="80"/>
      <c r="BA45444" s="80"/>
      <c r="BB45444" s="80"/>
    </row>
    <row r="45445" spans="9:54" x14ac:dyDescent="0.25">
      <c r="I45445" s="80"/>
      <c r="AX45445" s="80"/>
      <c r="AY45445" s="80"/>
      <c r="AZ45445" s="80"/>
      <c r="BA45445" s="80"/>
      <c r="BB45445" s="80"/>
    </row>
    <row r="45446" spans="9:54" x14ac:dyDescent="0.25">
      <c r="I45446" s="80"/>
      <c r="AX45446" s="80"/>
      <c r="AY45446" s="80"/>
      <c r="AZ45446" s="80"/>
      <c r="BA45446" s="80"/>
      <c r="BB45446" s="80"/>
    </row>
    <row r="45447" spans="9:54" x14ac:dyDescent="0.25">
      <c r="I45447" s="80"/>
      <c r="AX45447" s="80"/>
      <c r="AY45447" s="80"/>
      <c r="AZ45447" s="80"/>
      <c r="BA45447" s="80"/>
      <c r="BB45447" s="80"/>
    </row>
    <row r="45448" spans="9:54" x14ac:dyDescent="0.25">
      <c r="I45448" s="80"/>
      <c r="AX45448" s="80"/>
      <c r="AY45448" s="80"/>
      <c r="AZ45448" s="80"/>
      <c r="BA45448" s="80"/>
      <c r="BB45448" s="80"/>
    </row>
    <row r="45449" spans="9:54" x14ac:dyDescent="0.25">
      <c r="I45449" s="80"/>
      <c r="AX45449" s="80"/>
      <c r="AY45449" s="80"/>
      <c r="AZ45449" s="80"/>
      <c r="BA45449" s="80"/>
      <c r="BB45449" s="80"/>
    </row>
    <row r="45450" spans="9:54" x14ac:dyDescent="0.25">
      <c r="I45450" s="80"/>
      <c r="AX45450" s="80"/>
      <c r="AY45450" s="80"/>
      <c r="AZ45450" s="80"/>
      <c r="BA45450" s="80"/>
      <c r="BB45450" s="80"/>
    </row>
    <row r="45451" spans="9:54" x14ac:dyDescent="0.25">
      <c r="I45451" s="80"/>
      <c r="AX45451" s="80"/>
      <c r="AY45451" s="80"/>
      <c r="AZ45451" s="80"/>
      <c r="BA45451" s="80"/>
      <c r="BB45451" s="80"/>
    </row>
    <row r="45452" spans="9:54" x14ac:dyDescent="0.25">
      <c r="I45452" s="80"/>
      <c r="AX45452" s="80"/>
      <c r="AY45452" s="80"/>
      <c r="AZ45452" s="80"/>
      <c r="BA45452" s="80"/>
      <c r="BB45452" s="80"/>
    </row>
    <row r="45453" spans="9:54" x14ac:dyDescent="0.25">
      <c r="I45453" s="80"/>
      <c r="AX45453" s="80"/>
      <c r="AY45453" s="80"/>
      <c r="AZ45453" s="80"/>
      <c r="BA45453" s="80"/>
      <c r="BB45453" s="80"/>
    </row>
    <row r="45454" spans="9:54" x14ac:dyDescent="0.25">
      <c r="I45454" s="80"/>
      <c r="AX45454" s="80"/>
      <c r="AY45454" s="80"/>
      <c r="AZ45454" s="80"/>
      <c r="BA45454" s="80"/>
      <c r="BB45454" s="80"/>
    </row>
    <row r="45455" spans="9:54" x14ac:dyDescent="0.25">
      <c r="I45455" s="80"/>
      <c r="AX45455" s="80"/>
      <c r="AY45455" s="80"/>
      <c r="AZ45455" s="80"/>
      <c r="BA45455" s="80"/>
      <c r="BB45455" s="80"/>
    </row>
    <row r="45456" spans="9:54" x14ac:dyDescent="0.25">
      <c r="I45456" s="80"/>
      <c r="AX45456" s="80"/>
      <c r="AY45456" s="80"/>
      <c r="AZ45456" s="80"/>
      <c r="BA45456" s="80"/>
      <c r="BB45456" s="80"/>
    </row>
    <row r="45457" spans="9:54" x14ac:dyDescent="0.25">
      <c r="I45457" s="80"/>
      <c r="AX45457" s="80"/>
      <c r="AY45457" s="80"/>
      <c r="AZ45457" s="80"/>
      <c r="BA45457" s="80"/>
      <c r="BB45457" s="80"/>
    </row>
    <row r="45458" spans="9:54" x14ac:dyDescent="0.25">
      <c r="I45458" s="80"/>
      <c r="AX45458" s="80"/>
      <c r="AY45458" s="80"/>
      <c r="AZ45458" s="80"/>
      <c r="BA45458" s="80"/>
      <c r="BB45458" s="80"/>
    </row>
    <row r="45459" spans="9:54" x14ac:dyDescent="0.25">
      <c r="I45459" s="80"/>
      <c r="AX45459" s="80"/>
      <c r="AY45459" s="80"/>
      <c r="AZ45459" s="80"/>
      <c r="BA45459" s="80"/>
      <c r="BB45459" s="80"/>
    </row>
    <row r="45460" spans="9:54" x14ac:dyDescent="0.25">
      <c r="I45460" s="80"/>
      <c r="AX45460" s="80"/>
      <c r="AY45460" s="80"/>
      <c r="AZ45460" s="80"/>
      <c r="BA45460" s="80"/>
      <c r="BB45460" s="80"/>
    </row>
    <row r="45461" spans="9:54" x14ac:dyDescent="0.25">
      <c r="I45461" s="80"/>
      <c r="AX45461" s="80"/>
      <c r="AY45461" s="80"/>
      <c r="AZ45461" s="80"/>
      <c r="BA45461" s="80"/>
      <c r="BB45461" s="80"/>
    </row>
    <row r="45462" spans="9:54" x14ac:dyDescent="0.25">
      <c r="I45462" s="80"/>
      <c r="AX45462" s="80"/>
      <c r="AY45462" s="80"/>
      <c r="AZ45462" s="80"/>
      <c r="BA45462" s="80"/>
      <c r="BB45462" s="80"/>
    </row>
    <row r="45463" spans="9:54" x14ac:dyDescent="0.25">
      <c r="I45463" s="80"/>
      <c r="AX45463" s="80"/>
      <c r="AY45463" s="80"/>
      <c r="AZ45463" s="80"/>
      <c r="BA45463" s="80"/>
      <c r="BB45463" s="80"/>
    </row>
    <row r="45464" spans="9:54" x14ac:dyDescent="0.25">
      <c r="I45464" s="80"/>
      <c r="AX45464" s="80"/>
      <c r="AY45464" s="80"/>
      <c r="AZ45464" s="80"/>
      <c r="BA45464" s="80"/>
      <c r="BB45464" s="80"/>
    </row>
    <row r="45465" spans="9:54" x14ac:dyDescent="0.25">
      <c r="I45465" s="80"/>
      <c r="AX45465" s="80"/>
      <c r="AY45465" s="80"/>
      <c r="AZ45465" s="80"/>
      <c r="BA45465" s="80"/>
      <c r="BB45465" s="80"/>
    </row>
    <row r="45466" spans="9:54" x14ac:dyDescent="0.25">
      <c r="I45466" s="80"/>
      <c r="AX45466" s="80"/>
      <c r="AY45466" s="80"/>
      <c r="AZ45466" s="80"/>
      <c r="BA45466" s="80"/>
      <c r="BB45466" s="80"/>
    </row>
    <row r="45467" spans="9:54" x14ac:dyDescent="0.25">
      <c r="I45467" s="80"/>
      <c r="AX45467" s="80"/>
      <c r="AY45467" s="80"/>
      <c r="AZ45467" s="80"/>
      <c r="BA45467" s="80"/>
      <c r="BB45467" s="80"/>
    </row>
    <row r="45468" spans="9:54" x14ac:dyDescent="0.25">
      <c r="I45468" s="80"/>
      <c r="AX45468" s="80"/>
      <c r="AY45468" s="80"/>
      <c r="AZ45468" s="80"/>
      <c r="BA45468" s="80"/>
      <c r="BB45468" s="80"/>
    </row>
    <row r="45469" spans="9:54" x14ac:dyDescent="0.25">
      <c r="I45469" s="80"/>
      <c r="AX45469" s="80"/>
      <c r="AY45469" s="80"/>
      <c r="AZ45469" s="80"/>
      <c r="BA45469" s="80"/>
      <c r="BB45469" s="80"/>
    </row>
    <row r="45470" spans="9:54" x14ac:dyDescent="0.25">
      <c r="I45470" s="80"/>
      <c r="AX45470" s="80"/>
      <c r="AY45470" s="80"/>
      <c r="AZ45470" s="80"/>
      <c r="BA45470" s="80"/>
      <c r="BB45470" s="80"/>
    </row>
    <row r="45471" spans="9:54" x14ac:dyDescent="0.25">
      <c r="I45471" s="80"/>
      <c r="AX45471" s="80"/>
      <c r="AY45471" s="80"/>
      <c r="AZ45471" s="80"/>
      <c r="BA45471" s="80"/>
      <c r="BB45471" s="80"/>
    </row>
    <row r="45472" spans="9:54" x14ac:dyDescent="0.25">
      <c r="I45472" s="80"/>
      <c r="AX45472" s="80"/>
      <c r="AY45472" s="80"/>
      <c r="AZ45472" s="80"/>
      <c r="BA45472" s="80"/>
      <c r="BB45472" s="80"/>
    </row>
    <row r="45473" spans="9:54" x14ac:dyDescent="0.25">
      <c r="I45473" s="80"/>
      <c r="AX45473" s="80"/>
      <c r="AY45473" s="80"/>
      <c r="AZ45473" s="80"/>
      <c r="BA45473" s="80"/>
      <c r="BB45473" s="80"/>
    </row>
    <row r="45474" spans="9:54" x14ac:dyDescent="0.25">
      <c r="I45474" s="80"/>
      <c r="AX45474" s="80"/>
      <c r="AY45474" s="80"/>
      <c r="AZ45474" s="80"/>
      <c r="BA45474" s="80"/>
      <c r="BB45474" s="80"/>
    </row>
    <row r="45475" spans="9:54" x14ac:dyDescent="0.25">
      <c r="I45475" s="80"/>
      <c r="AX45475" s="80"/>
      <c r="AY45475" s="80"/>
      <c r="AZ45475" s="80"/>
      <c r="BA45475" s="80"/>
      <c r="BB45475" s="80"/>
    </row>
    <row r="45476" spans="9:54" x14ac:dyDescent="0.25">
      <c r="I45476" s="80"/>
      <c r="AX45476" s="80"/>
      <c r="AY45476" s="80"/>
      <c r="AZ45476" s="80"/>
      <c r="BA45476" s="80"/>
      <c r="BB45476" s="80"/>
    </row>
    <row r="45477" spans="9:54" x14ac:dyDescent="0.25">
      <c r="I45477" s="80"/>
      <c r="AX45477" s="80"/>
      <c r="AY45477" s="80"/>
      <c r="AZ45477" s="80"/>
      <c r="BA45477" s="80"/>
      <c r="BB45477" s="80"/>
    </row>
    <row r="45478" spans="9:54" x14ac:dyDescent="0.25">
      <c r="I45478" s="80"/>
      <c r="AX45478" s="80"/>
      <c r="AY45478" s="80"/>
      <c r="AZ45478" s="80"/>
      <c r="BA45478" s="80"/>
      <c r="BB45478" s="80"/>
    </row>
    <row r="45479" spans="9:54" x14ac:dyDescent="0.25">
      <c r="I45479" s="80"/>
      <c r="AX45479" s="80"/>
      <c r="AY45479" s="80"/>
      <c r="AZ45479" s="80"/>
      <c r="BA45479" s="80"/>
      <c r="BB45479" s="80"/>
    </row>
    <row r="45480" spans="9:54" x14ac:dyDescent="0.25">
      <c r="I45480" s="80"/>
      <c r="AX45480" s="80"/>
      <c r="AY45480" s="80"/>
      <c r="AZ45480" s="80"/>
      <c r="BA45480" s="80"/>
      <c r="BB45480" s="80"/>
    </row>
    <row r="45481" spans="9:54" x14ac:dyDescent="0.25">
      <c r="I45481" s="80"/>
      <c r="AX45481" s="80"/>
      <c r="AY45481" s="80"/>
      <c r="AZ45481" s="80"/>
      <c r="BA45481" s="80"/>
      <c r="BB45481" s="80"/>
    </row>
    <row r="45482" spans="9:54" x14ac:dyDescent="0.25">
      <c r="I45482" s="80"/>
      <c r="AX45482" s="80"/>
      <c r="AY45482" s="80"/>
      <c r="AZ45482" s="80"/>
      <c r="BA45482" s="80"/>
      <c r="BB45482" s="80"/>
    </row>
    <row r="45483" spans="9:54" x14ac:dyDescent="0.25">
      <c r="I45483" s="80"/>
      <c r="AX45483" s="80"/>
      <c r="AY45483" s="80"/>
      <c r="AZ45483" s="80"/>
      <c r="BA45483" s="80"/>
      <c r="BB45483" s="80"/>
    </row>
    <row r="45484" spans="9:54" x14ac:dyDescent="0.25">
      <c r="I45484" s="80"/>
      <c r="AX45484" s="80"/>
      <c r="AY45484" s="80"/>
      <c r="AZ45484" s="80"/>
      <c r="BA45484" s="80"/>
      <c r="BB45484" s="80"/>
    </row>
    <row r="45485" spans="9:54" x14ac:dyDescent="0.25">
      <c r="I45485" s="80"/>
      <c r="AX45485" s="80"/>
      <c r="AY45485" s="80"/>
      <c r="AZ45485" s="80"/>
      <c r="BA45485" s="80"/>
      <c r="BB45485" s="80"/>
    </row>
    <row r="45486" spans="9:54" x14ac:dyDescent="0.25">
      <c r="I45486" s="80"/>
      <c r="AX45486" s="80"/>
      <c r="AY45486" s="80"/>
      <c r="AZ45486" s="80"/>
      <c r="BA45486" s="80"/>
      <c r="BB45486" s="80"/>
    </row>
    <row r="45487" spans="9:54" x14ac:dyDescent="0.25">
      <c r="I45487" s="80"/>
      <c r="AX45487" s="80"/>
      <c r="AY45487" s="80"/>
      <c r="AZ45487" s="80"/>
      <c r="BA45487" s="80"/>
      <c r="BB45487" s="80"/>
    </row>
    <row r="45488" spans="9:54" x14ac:dyDescent="0.25">
      <c r="I45488" s="80"/>
      <c r="AX45488" s="80"/>
      <c r="AY45488" s="80"/>
      <c r="AZ45488" s="80"/>
      <c r="BA45488" s="80"/>
      <c r="BB45488" s="80"/>
    </row>
    <row r="45489" spans="9:54" x14ac:dyDescent="0.25">
      <c r="I45489" s="80"/>
      <c r="AX45489" s="80"/>
      <c r="AY45489" s="80"/>
      <c r="AZ45489" s="80"/>
      <c r="BA45489" s="80"/>
      <c r="BB45489" s="80"/>
    </row>
    <row r="45490" spans="9:54" x14ac:dyDescent="0.25">
      <c r="I45490" s="80"/>
      <c r="AX45490" s="80"/>
      <c r="AY45490" s="80"/>
      <c r="AZ45490" s="80"/>
      <c r="BA45490" s="80"/>
      <c r="BB45490" s="80"/>
    </row>
    <row r="45491" spans="9:54" x14ac:dyDescent="0.25">
      <c r="I45491" s="80"/>
      <c r="AX45491" s="80"/>
      <c r="AY45491" s="80"/>
      <c r="AZ45491" s="80"/>
      <c r="BA45491" s="80"/>
      <c r="BB45491" s="80"/>
    </row>
    <row r="45492" spans="9:54" x14ac:dyDescent="0.25">
      <c r="I45492" s="80"/>
      <c r="AX45492" s="80"/>
      <c r="AY45492" s="80"/>
      <c r="AZ45492" s="80"/>
      <c r="BA45492" s="80"/>
      <c r="BB45492" s="80"/>
    </row>
    <row r="45493" spans="9:54" x14ac:dyDescent="0.25">
      <c r="I45493" s="80"/>
      <c r="AX45493" s="80"/>
      <c r="AY45493" s="80"/>
      <c r="AZ45493" s="80"/>
      <c r="BA45493" s="80"/>
      <c r="BB45493" s="80"/>
    </row>
    <row r="45494" spans="9:54" x14ac:dyDescent="0.25">
      <c r="I45494" s="80"/>
      <c r="AX45494" s="80"/>
      <c r="AY45494" s="80"/>
      <c r="AZ45494" s="80"/>
      <c r="BA45494" s="80"/>
      <c r="BB45494" s="80"/>
    </row>
    <row r="45495" spans="9:54" x14ac:dyDescent="0.25">
      <c r="I45495" s="80"/>
      <c r="AX45495" s="80"/>
      <c r="AY45495" s="80"/>
      <c r="AZ45495" s="80"/>
      <c r="BA45495" s="80"/>
      <c r="BB45495" s="80"/>
    </row>
    <row r="45496" spans="9:54" x14ac:dyDescent="0.25">
      <c r="I45496" s="80"/>
      <c r="AX45496" s="80"/>
      <c r="AY45496" s="80"/>
      <c r="AZ45496" s="80"/>
      <c r="BA45496" s="80"/>
      <c r="BB45496" s="80"/>
    </row>
    <row r="45497" spans="9:54" x14ac:dyDescent="0.25">
      <c r="I45497" s="80"/>
      <c r="AX45497" s="80"/>
      <c r="AY45497" s="80"/>
      <c r="AZ45497" s="80"/>
      <c r="BA45497" s="80"/>
      <c r="BB45497" s="80"/>
    </row>
    <row r="45498" spans="9:54" x14ac:dyDescent="0.25">
      <c r="I45498" s="80"/>
      <c r="AX45498" s="80"/>
      <c r="AY45498" s="80"/>
      <c r="AZ45498" s="80"/>
      <c r="BA45498" s="80"/>
      <c r="BB45498" s="80"/>
    </row>
    <row r="45499" spans="9:54" x14ac:dyDescent="0.25">
      <c r="I45499" s="80"/>
      <c r="AX45499" s="80"/>
      <c r="AY45499" s="80"/>
      <c r="AZ45499" s="80"/>
      <c r="BA45499" s="80"/>
      <c r="BB45499" s="80"/>
    </row>
    <row r="45500" spans="9:54" x14ac:dyDescent="0.25">
      <c r="I45500" s="80"/>
      <c r="AX45500" s="80"/>
      <c r="AY45500" s="80"/>
      <c r="AZ45500" s="80"/>
      <c r="BA45500" s="80"/>
      <c r="BB45500" s="80"/>
    </row>
    <row r="45501" spans="9:54" x14ac:dyDescent="0.25">
      <c r="I45501" s="80"/>
      <c r="AX45501" s="80"/>
      <c r="AY45501" s="80"/>
      <c r="AZ45501" s="80"/>
      <c r="BA45501" s="80"/>
      <c r="BB45501" s="80"/>
    </row>
    <row r="45502" spans="9:54" x14ac:dyDescent="0.25">
      <c r="I45502" s="80"/>
      <c r="AX45502" s="80"/>
      <c r="AY45502" s="80"/>
      <c r="AZ45502" s="80"/>
      <c r="BA45502" s="80"/>
      <c r="BB45502" s="80"/>
    </row>
    <row r="45503" spans="9:54" x14ac:dyDescent="0.25">
      <c r="I45503" s="80"/>
      <c r="AX45503" s="80"/>
      <c r="AY45503" s="80"/>
      <c r="AZ45503" s="80"/>
      <c r="BA45503" s="80"/>
      <c r="BB45503" s="80"/>
    </row>
    <row r="45504" spans="9:54" x14ac:dyDescent="0.25">
      <c r="I45504" s="80"/>
      <c r="AX45504" s="80"/>
      <c r="AY45504" s="80"/>
      <c r="AZ45504" s="80"/>
      <c r="BA45504" s="80"/>
      <c r="BB45504" s="80"/>
    </row>
    <row r="45505" spans="9:54" x14ac:dyDescent="0.25">
      <c r="I45505" s="80"/>
      <c r="AX45505" s="80"/>
      <c r="AY45505" s="80"/>
      <c r="AZ45505" s="80"/>
      <c r="BA45505" s="80"/>
      <c r="BB45505" s="80"/>
    </row>
    <row r="45506" spans="9:54" x14ac:dyDescent="0.25">
      <c r="I45506" s="80"/>
      <c r="AX45506" s="80"/>
      <c r="AY45506" s="80"/>
      <c r="AZ45506" s="80"/>
      <c r="BA45506" s="80"/>
      <c r="BB45506" s="80"/>
    </row>
    <row r="45507" spans="9:54" x14ac:dyDescent="0.25">
      <c r="I45507" s="80"/>
      <c r="AX45507" s="80"/>
      <c r="AY45507" s="80"/>
      <c r="AZ45507" s="80"/>
      <c r="BA45507" s="80"/>
      <c r="BB45507" s="80"/>
    </row>
    <row r="45508" spans="9:54" x14ac:dyDescent="0.25">
      <c r="I45508" s="80"/>
      <c r="AX45508" s="80"/>
      <c r="AY45508" s="80"/>
      <c r="AZ45508" s="80"/>
      <c r="BA45508" s="80"/>
      <c r="BB45508" s="80"/>
    </row>
    <row r="45509" spans="9:54" x14ac:dyDescent="0.25">
      <c r="I45509" s="80"/>
      <c r="AX45509" s="80"/>
      <c r="AY45509" s="80"/>
      <c r="AZ45509" s="80"/>
      <c r="BA45509" s="80"/>
      <c r="BB45509" s="80"/>
    </row>
    <row r="45510" spans="9:54" x14ac:dyDescent="0.25">
      <c r="I45510" s="80"/>
      <c r="AX45510" s="80"/>
      <c r="AY45510" s="80"/>
      <c r="AZ45510" s="80"/>
      <c r="BA45510" s="80"/>
      <c r="BB45510" s="80"/>
    </row>
    <row r="45511" spans="9:54" x14ac:dyDescent="0.25">
      <c r="I45511" s="80"/>
      <c r="AX45511" s="80"/>
      <c r="AY45511" s="80"/>
      <c r="AZ45511" s="80"/>
      <c r="BA45511" s="80"/>
      <c r="BB45511" s="80"/>
    </row>
    <row r="45512" spans="9:54" x14ac:dyDescent="0.25">
      <c r="I45512" s="80"/>
      <c r="AX45512" s="80"/>
      <c r="AY45512" s="80"/>
      <c r="AZ45512" s="80"/>
      <c r="BA45512" s="80"/>
      <c r="BB45512" s="80"/>
    </row>
    <row r="45513" spans="9:54" x14ac:dyDescent="0.25">
      <c r="I45513" s="80"/>
      <c r="AX45513" s="80"/>
      <c r="AY45513" s="80"/>
      <c r="AZ45513" s="80"/>
      <c r="BA45513" s="80"/>
      <c r="BB45513" s="80"/>
    </row>
    <row r="45514" spans="9:54" x14ac:dyDescent="0.25">
      <c r="I45514" s="80"/>
      <c r="AX45514" s="80"/>
      <c r="AY45514" s="80"/>
      <c r="AZ45514" s="80"/>
      <c r="BA45514" s="80"/>
      <c r="BB45514" s="80"/>
    </row>
    <row r="45515" spans="9:54" x14ac:dyDescent="0.25">
      <c r="I45515" s="80"/>
      <c r="AX45515" s="80"/>
      <c r="AY45515" s="80"/>
      <c r="AZ45515" s="80"/>
      <c r="BA45515" s="80"/>
      <c r="BB45515" s="80"/>
    </row>
    <row r="45516" spans="9:54" x14ac:dyDescent="0.25">
      <c r="I45516" s="80"/>
      <c r="AX45516" s="80"/>
      <c r="AY45516" s="80"/>
      <c r="AZ45516" s="80"/>
      <c r="BA45516" s="80"/>
      <c r="BB45516" s="80"/>
    </row>
    <row r="45517" spans="9:54" x14ac:dyDescent="0.25">
      <c r="I45517" s="80"/>
      <c r="AX45517" s="80"/>
      <c r="AY45517" s="80"/>
      <c r="AZ45517" s="80"/>
      <c r="BA45517" s="80"/>
      <c r="BB45517" s="80"/>
    </row>
    <row r="45518" spans="9:54" x14ac:dyDescent="0.25">
      <c r="I45518" s="80"/>
      <c r="AX45518" s="80"/>
      <c r="AY45518" s="80"/>
      <c r="AZ45518" s="80"/>
      <c r="BA45518" s="80"/>
      <c r="BB45518" s="80"/>
    </row>
    <row r="45519" spans="9:54" x14ac:dyDescent="0.25">
      <c r="I45519" s="80"/>
      <c r="AX45519" s="80"/>
      <c r="AY45519" s="80"/>
      <c r="AZ45519" s="80"/>
      <c r="BA45519" s="80"/>
      <c r="BB45519" s="80"/>
    </row>
    <row r="45520" spans="9:54" x14ac:dyDescent="0.25">
      <c r="I45520" s="80"/>
      <c r="AX45520" s="80"/>
      <c r="AY45520" s="80"/>
      <c r="AZ45520" s="80"/>
      <c r="BA45520" s="80"/>
      <c r="BB45520" s="80"/>
    </row>
    <row r="45521" spans="9:54" x14ac:dyDescent="0.25">
      <c r="I45521" s="80"/>
      <c r="AX45521" s="80"/>
      <c r="AY45521" s="80"/>
      <c r="AZ45521" s="80"/>
      <c r="BA45521" s="80"/>
      <c r="BB45521" s="80"/>
    </row>
    <row r="45522" spans="9:54" x14ac:dyDescent="0.25">
      <c r="I45522" s="80"/>
      <c r="AX45522" s="80"/>
      <c r="AY45522" s="80"/>
      <c r="AZ45522" s="80"/>
      <c r="BA45522" s="80"/>
      <c r="BB45522" s="80"/>
    </row>
    <row r="45523" spans="9:54" x14ac:dyDescent="0.25">
      <c r="I45523" s="80"/>
      <c r="AX45523" s="80"/>
      <c r="AY45523" s="80"/>
      <c r="AZ45523" s="80"/>
      <c r="BA45523" s="80"/>
      <c r="BB45523" s="80"/>
    </row>
    <row r="45524" spans="9:54" x14ac:dyDescent="0.25">
      <c r="I45524" s="80"/>
      <c r="AX45524" s="80"/>
      <c r="AY45524" s="80"/>
      <c r="AZ45524" s="80"/>
      <c r="BA45524" s="80"/>
      <c r="BB45524" s="80"/>
    </row>
    <row r="45525" spans="9:54" x14ac:dyDescent="0.25">
      <c r="I45525" s="80"/>
      <c r="AX45525" s="80"/>
      <c r="AY45525" s="80"/>
      <c r="AZ45525" s="80"/>
      <c r="BA45525" s="80"/>
      <c r="BB45525" s="80"/>
    </row>
    <row r="45526" spans="9:54" x14ac:dyDescent="0.25">
      <c r="I45526" s="80"/>
      <c r="AX45526" s="80"/>
      <c r="AY45526" s="80"/>
      <c r="AZ45526" s="80"/>
      <c r="BA45526" s="80"/>
      <c r="BB45526" s="80"/>
    </row>
    <row r="45527" spans="9:54" x14ac:dyDescent="0.25">
      <c r="I45527" s="80"/>
      <c r="AX45527" s="80"/>
      <c r="AY45527" s="80"/>
      <c r="AZ45527" s="80"/>
      <c r="BA45527" s="80"/>
      <c r="BB45527" s="80"/>
    </row>
    <row r="45528" spans="9:54" x14ac:dyDescent="0.25">
      <c r="I45528" s="80"/>
      <c r="AX45528" s="80"/>
      <c r="AY45528" s="80"/>
      <c r="AZ45528" s="80"/>
      <c r="BA45528" s="80"/>
      <c r="BB45528" s="80"/>
    </row>
    <row r="45529" spans="9:54" x14ac:dyDescent="0.25">
      <c r="I45529" s="80"/>
      <c r="AX45529" s="80"/>
      <c r="AY45529" s="80"/>
      <c r="AZ45529" s="80"/>
      <c r="BA45529" s="80"/>
      <c r="BB45529" s="80"/>
    </row>
    <row r="45530" spans="9:54" x14ac:dyDescent="0.25">
      <c r="I45530" s="80"/>
      <c r="AX45530" s="80"/>
      <c r="AY45530" s="80"/>
      <c r="AZ45530" s="80"/>
      <c r="BA45530" s="80"/>
      <c r="BB45530" s="80"/>
    </row>
    <row r="45531" spans="9:54" x14ac:dyDescent="0.25">
      <c r="I45531" s="80"/>
      <c r="AX45531" s="80"/>
      <c r="AY45531" s="80"/>
      <c r="AZ45531" s="80"/>
      <c r="BA45531" s="80"/>
      <c r="BB45531" s="80"/>
    </row>
    <row r="45532" spans="9:54" x14ac:dyDescent="0.25">
      <c r="I45532" s="80"/>
      <c r="AX45532" s="80"/>
      <c r="AY45532" s="80"/>
      <c r="AZ45532" s="80"/>
      <c r="BA45532" s="80"/>
      <c r="BB45532" s="80"/>
    </row>
    <row r="45533" spans="9:54" x14ac:dyDescent="0.25">
      <c r="I45533" s="80"/>
      <c r="AX45533" s="80"/>
      <c r="AY45533" s="80"/>
      <c r="AZ45533" s="80"/>
      <c r="BA45533" s="80"/>
      <c r="BB45533" s="80"/>
    </row>
    <row r="45534" spans="9:54" x14ac:dyDescent="0.25">
      <c r="I45534" s="80"/>
      <c r="AX45534" s="80"/>
      <c r="AY45534" s="80"/>
      <c r="AZ45534" s="80"/>
      <c r="BA45534" s="80"/>
      <c r="BB45534" s="80"/>
    </row>
    <row r="45535" spans="9:54" x14ac:dyDescent="0.25">
      <c r="I45535" s="80"/>
      <c r="AX45535" s="80"/>
      <c r="AY45535" s="80"/>
      <c r="AZ45535" s="80"/>
      <c r="BA45535" s="80"/>
      <c r="BB45535" s="80"/>
    </row>
    <row r="45536" spans="9:54" x14ac:dyDescent="0.25">
      <c r="I45536" s="80"/>
      <c r="AX45536" s="80"/>
      <c r="AY45536" s="80"/>
      <c r="AZ45536" s="80"/>
      <c r="BA45536" s="80"/>
      <c r="BB45536" s="80"/>
    </row>
    <row r="45537" spans="9:54" x14ac:dyDescent="0.25">
      <c r="I45537" s="80"/>
      <c r="AX45537" s="80"/>
      <c r="AY45537" s="80"/>
      <c r="AZ45537" s="80"/>
      <c r="BA45537" s="80"/>
      <c r="BB45537" s="80"/>
    </row>
    <row r="45538" spans="9:54" x14ac:dyDescent="0.25">
      <c r="I45538" s="80"/>
      <c r="AX45538" s="80"/>
      <c r="AY45538" s="80"/>
      <c r="AZ45538" s="80"/>
      <c r="BA45538" s="80"/>
      <c r="BB45538" s="80"/>
    </row>
    <row r="45539" spans="9:54" x14ac:dyDescent="0.25">
      <c r="I45539" s="80"/>
      <c r="AX45539" s="80"/>
      <c r="AY45539" s="80"/>
      <c r="AZ45539" s="80"/>
      <c r="BA45539" s="80"/>
      <c r="BB45539" s="80"/>
    </row>
    <row r="45540" spans="9:54" x14ac:dyDescent="0.25">
      <c r="I45540" s="80"/>
      <c r="AX45540" s="80"/>
      <c r="AY45540" s="80"/>
      <c r="AZ45540" s="80"/>
      <c r="BA45540" s="80"/>
      <c r="BB45540" s="80"/>
    </row>
    <row r="45541" spans="9:54" x14ac:dyDescent="0.25">
      <c r="I45541" s="80"/>
      <c r="AX45541" s="80"/>
      <c r="AY45541" s="80"/>
      <c r="AZ45541" s="80"/>
      <c r="BA45541" s="80"/>
      <c r="BB45541" s="80"/>
    </row>
    <row r="45542" spans="9:54" x14ac:dyDescent="0.25">
      <c r="I45542" s="80"/>
      <c r="AX45542" s="80"/>
      <c r="AY45542" s="80"/>
      <c r="AZ45542" s="80"/>
      <c r="BA45542" s="80"/>
      <c r="BB45542" s="80"/>
    </row>
    <row r="45543" spans="9:54" x14ac:dyDescent="0.25">
      <c r="I45543" s="80"/>
      <c r="AX45543" s="80"/>
      <c r="AY45543" s="80"/>
      <c r="AZ45543" s="80"/>
      <c r="BA45543" s="80"/>
      <c r="BB45543" s="80"/>
    </row>
    <row r="45544" spans="9:54" x14ac:dyDescent="0.25">
      <c r="I45544" s="80"/>
      <c r="AX45544" s="80"/>
      <c r="AY45544" s="80"/>
      <c r="AZ45544" s="80"/>
      <c r="BA45544" s="80"/>
      <c r="BB45544" s="80"/>
    </row>
    <row r="45545" spans="9:54" x14ac:dyDescent="0.25">
      <c r="I45545" s="80"/>
      <c r="AX45545" s="80"/>
      <c r="AY45545" s="80"/>
      <c r="AZ45545" s="80"/>
      <c r="BA45545" s="80"/>
      <c r="BB45545" s="80"/>
    </row>
    <row r="45546" spans="9:54" x14ac:dyDescent="0.25">
      <c r="I45546" s="80"/>
      <c r="AX45546" s="80"/>
      <c r="AY45546" s="80"/>
      <c r="AZ45546" s="80"/>
      <c r="BA45546" s="80"/>
      <c r="BB45546" s="80"/>
    </row>
    <row r="45547" spans="9:54" x14ac:dyDescent="0.25">
      <c r="I45547" s="80"/>
      <c r="AX45547" s="80"/>
      <c r="AY45547" s="80"/>
      <c r="AZ45547" s="80"/>
      <c r="BA45547" s="80"/>
      <c r="BB45547" s="80"/>
    </row>
    <row r="45548" spans="9:54" x14ac:dyDescent="0.25">
      <c r="I45548" s="80"/>
      <c r="AX45548" s="80"/>
      <c r="AY45548" s="80"/>
      <c r="AZ45548" s="80"/>
      <c r="BA45548" s="80"/>
      <c r="BB45548" s="80"/>
    </row>
    <row r="45549" spans="9:54" x14ac:dyDescent="0.25">
      <c r="I45549" s="80"/>
      <c r="AX45549" s="80"/>
      <c r="AY45549" s="80"/>
      <c r="AZ45549" s="80"/>
      <c r="BA45549" s="80"/>
      <c r="BB45549" s="80"/>
    </row>
    <row r="45550" spans="9:54" x14ac:dyDescent="0.25">
      <c r="I45550" s="80"/>
      <c r="AX45550" s="80"/>
      <c r="AY45550" s="80"/>
      <c r="AZ45550" s="80"/>
      <c r="BA45550" s="80"/>
      <c r="BB45550" s="80"/>
    </row>
    <row r="45551" spans="9:54" x14ac:dyDescent="0.25">
      <c r="I45551" s="80"/>
      <c r="AX45551" s="80"/>
      <c r="AY45551" s="80"/>
      <c r="AZ45551" s="80"/>
      <c r="BA45551" s="80"/>
      <c r="BB45551" s="80"/>
    </row>
    <row r="45552" spans="9:54" x14ac:dyDescent="0.25">
      <c r="I45552" s="80"/>
      <c r="AX45552" s="80"/>
      <c r="AY45552" s="80"/>
      <c r="AZ45552" s="80"/>
      <c r="BA45552" s="80"/>
      <c r="BB45552" s="80"/>
    </row>
    <row r="45553" spans="9:54" x14ac:dyDescent="0.25">
      <c r="I45553" s="80"/>
      <c r="AX45553" s="80"/>
      <c r="AY45553" s="80"/>
      <c r="AZ45553" s="80"/>
      <c r="BA45553" s="80"/>
      <c r="BB45553" s="80"/>
    </row>
    <row r="45554" spans="9:54" x14ac:dyDescent="0.25">
      <c r="I45554" s="80"/>
      <c r="AX45554" s="80"/>
      <c r="AY45554" s="80"/>
      <c r="AZ45554" s="80"/>
      <c r="BA45554" s="80"/>
      <c r="BB45554" s="80"/>
    </row>
    <row r="45555" spans="9:54" x14ac:dyDescent="0.25">
      <c r="I45555" s="80"/>
      <c r="AX45555" s="80"/>
      <c r="AY45555" s="80"/>
      <c r="AZ45555" s="80"/>
      <c r="BA45555" s="80"/>
      <c r="BB45555" s="80"/>
    </row>
    <row r="45556" spans="9:54" x14ac:dyDescent="0.25">
      <c r="I45556" s="80"/>
      <c r="AX45556" s="80"/>
      <c r="AY45556" s="80"/>
      <c r="AZ45556" s="80"/>
      <c r="BA45556" s="80"/>
      <c r="BB45556" s="80"/>
    </row>
    <row r="45557" spans="9:54" x14ac:dyDescent="0.25">
      <c r="I45557" s="80"/>
      <c r="AX45557" s="80"/>
      <c r="AY45557" s="80"/>
      <c r="AZ45557" s="80"/>
      <c r="BA45557" s="80"/>
      <c r="BB45557" s="80"/>
    </row>
    <row r="45558" spans="9:54" x14ac:dyDescent="0.25">
      <c r="I45558" s="80"/>
      <c r="AX45558" s="80"/>
      <c r="AY45558" s="80"/>
      <c r="AZ45558" s="80"/>
      <c r="BA45558" s="80"/>
      <c r="BB45558" s="80"/>
    </row>
    <row r="45559" spans="9:54" x14ac:dyDescent="0.25">
      <c r="I45559" s="80"/>
      <c r="AX45559" s="80"/>
      <c r="AY45559" s="80"/>
      <c r="AZ45559" s="80"/>
      <c r="BA45559" s="80"/>
      <c r="BB45559" s="80"/>
    </row>
    <row r="45560" spans="9:54" x14ac:dyDescent="0.25">
      <c r="I45560" s="80"/>
      <c r="AX45560" s="80"/>
      <c r="AY45560" s="80"/>
      <c r="AZ45560" s="80"/>
      <c r="BA45560" s="80"/>
      <c r="BB45560" s="80"/>
    </row>
    <row r="45561" spans="9:54" x14ac:dyDescent="0.25">
      <c r="I45561" s="80"/>
      <c r="AX45561" s="80"/>
      <c r="AY45561" s="80"/>
      <c r="AZ45561" s="80"/>
      <c r="BA45561" s="80"/>
      <c r="BB45561" s="80"/>
    </row>
    <row r="45562" spans="9:54" x14ac:dyDescent="0.25">
      <c r="I45562" s="80"/>
      <c r="AX45562" s="80"/>
      <c r="AY45562" s="80"/>
      <c r="AZ45562" s="80"/>
      <c r="BA45562" s="80"/>
      <c r="BB45562" s="80"/>
    </row>
    <row r="45563" spans="9:54" x14ac:dyDescent="0.25">
      <c r="I45563" s="80"/>
      <c r="AX45563" s="80"/>
      <c r="AY45563" s="80"/>
      <c r="AZ45563" s="80"/>
      <c r="BA45563" s="80"/>
      <c r="BB45563" s="80"/>
    </row>
    <row r="45564" spans="9:54" x14ac:dyDescent="0.25">
      <c r="I45564" s="80"/>
      <c r="AX45564" s="80"/>
      <c r="AY45564" s="80"/>
      <c r="AZ45564" s="80"/>
      <c r="BA45564" s="80"/>
      <c r="BB45564" s="80"/>
    </row>
    <row r="45565" spans="9:54" x14ac:dyDescent="0.25">
      <c r="I45565" s="80"/>
      <c r="AX45565" s="80"/>
      <c r="AY45565" s="80"/>
      <c r="AZ45565" s="80"/>
      <c r="BA45565" s="80"/>
      <c r="BB45565" s="80"/>
    </row>
    <row r="45566" spans="9:54" x14ac:dyDescent="0.25">
      <c r="I45566" s="80"/>
      <c r="AX45566" s="80"/>
      <c r="AY45566" s="80"/>
      <c r="AZ45566" s="80"/>
      <c r="BA45566" s="80"/>
      <c r="BB45566" s="80"/>
    </row>
    <row r="45567" spans="9:54" x14ac:dyDescent="0.25">
      <c r="I45567" s="80"/>
      <c r="AX45567" s="80"/>
      <c r="AY45567" s="80"/>
      <c r="AZ45567" s="80"/>
      <c r="BA45567" s="80"/>
      <c r="BB45567" s="80"/>
    </row>
    <row r="45568" spans="9:54" x14ac:dyDescent="0.25">
      <c r="I45568" s="80"/>
      <c r="AX45568" s="80"/>
      <c r="AY45568" s="80"/>
      <c r="AZ45568" s="80"/>
      <c r="BA45568" s="80"/>
      <c r="BB45568" s="80"/>
    </row>
    <row r="45569" spans="9:54" x14ac:dyDescent="0.25">
      <c r="I45569" s="80"/>
      <c r="AX45569" s="80"/>
      <c r="AY45569" s="80"/>
      <c r="AZ45569" s="80"/>
      <c r="BA45569" s="80"/>
      <c r="BB45569" s="80"/>
    </row>
    <row r="45570" spans="9:54" x14ac:dyDescent="0.25">
      <c r="I45570" s="80"/>
      <c r="AX45570" s="80"/>
      <c r="AY45570" s="80"/>
      <c r="AZ45570" s="80"/>
      <c r="BA45570" s="80"/>
      <c r="BB45570" s="80"/>
    </row>
    <row r="45571" spans="9:54" x14ac:dyDescent="0.25">
      <c r="I45571" s="80"/>
      <c r="AX45571" s="80"/>
      <c r="AY45571" s="80"/>
      <c r="AZ45571" s="80"/>
      <c r="BA45571" s="80"/>
      <c r="BB45571" s="80"/>
    </row>
    <row r="45572" spans="9:54" x14ac:dyDescent="0.25">
      <c r="I45572" s="80"/>
      <c r="AX45572" s="80"/>
      <c r="AY45572" s="80"/>
      <c r="AZ45572" s="80"/>
      <c r="BA45572" s="80"/>
      <c r="BB45572" s="80"/>
    </row>
    <row r="45573" spans="9:54" x14ac:dyDescent="0.25">
      <c r="I45573" s="80"/>
      <c r="AX45573" s="80"/>
      <c r="AY45573" s="80"/>
      <c r="AZ45573" s="80"/>
      <c r="BA45573" s="80"/>
      <c r="BB45573" s="80"/>
    </row>
    <row r="45574" spans="9:54" x14ac:dyDescent="0.25">
      <c r="I45574" s="80"/>
      <c r="AX45574" s="80"/>
      <c r="AY45574" s="80"/>
      <c r="AZ45574" s="80"/>
      <c r="BA45574" s="80"/>
      <c r="BB45574" s="80"/>
    </row>
    <row r="45575" spans="9:54" x14ac:dyDescent="0.25">
      <c r="I45575" s="80"/>
      <c r="AX45575" s="80"/>
      <c r="AY45575" s="80"/>
      <c r="AZ45575" s="80"/>
      <c r="BA45575" s="80"/>
      <c r="BB45575" s="80"/>
    </row>
    <row r="45576" spans="9:54" x14ac:dyDescent="0.25">
      <c r="I45576" s="80"/>
      <c r="AX45576" s="80"/>
      <c r="AY45576" s="80"/>
      <c r="AZ45576" s="80"/>
      <c r="BA45576" s="80"/>
      <c r="BB45576" s="80"/>
    </row>
    <row r="45577" spans="9:54" x14ac:dyDescent="0.25">
      <c r="I45577" s="80"/>
      <c r="AX45577" s="80"/>
      <c r="AY45577" s="80"/>
      <c r="AZ45577" s="80"/>
      <c r="BA45577" s="80"/>
      <c r="BB45577" s="80"/>
    </row>
    <row r="45578" spans="9:54" x14ac:dyDescent="0.25">
      <c r="I45578" s="80"/>
      <c r="AX45578" s="80"/>
      <c r="AY45578" s="80"/>
      <c r="AZ45578" s="80"/>
      <c r="BA45578" s="80"/>
      <c r="BB45578" s="80"/>
    </row>
    <row r="45579" spans="9:54" x14ac:dyDescent="0.25">
      <c r="I45579" s="80"/>
      <c r="AX45579" s="80"/>
      <c r="AY45579" s="80"/>
      <c r="AZ45579" s="80"/>
      <c r="BA45579" s="80"/>
      <c r="BB45579" s="80"/>
    </row>
    <row r="45580" spans="9:54" x14ac:dyDescent="0.25">
      <c r="I45580" s="80"/>
      <c r="AX45580" s="80"/>
      <c r="AY45580" s="80"/>
      <c r="AZ45580" s="80"/>
      <c r="BA45580" s="80"/>
      <c r="BB45580" s="80"/>
    </row>
    <row r="45581" spans="9:54" x14ac:dyDescent="0.25">
      <c r="I45581" s="80"/>
      <c r="AX45581" s="80"/>
      <c r="AY45581" s="80"/>
      <c r="AZ45581" s="80"/>
      <c r="BA45581" s="80"/>
      <c r="BB45581" s="80"/>
    </row>
    <row r="45582" spans="9:54" x14ac:dyDescent="0.25">
      <c r="I45582" s="80"/>
      <c r="AX45582" s="80"/>
      <c r="AY45582" s="80"/>
      <c r="AZ45582" s="80"/>
      <c r="BA45582" s="80"/>
      <c r="BB45582" s="80"/>
    </row>
    <row r="45583" spans="9:54" x14ac:dyDescent="0.25">
      <c r="I45583" s="80"/>
      <c r="AX45583" s="80"/>
      <c r="AY45583" s="80"/>
      <c r="AZ45583" s="80"/>
      <c r="BA45583" s="80"/>
      <c r="BB45583" s="80"/>
    </row>
    <row r="45584" spans="9:54" x14ac:dyDescent="0.25">
      <c r="I45584" s="80"/>
      <c r="AX45584" s="80"/>
      <c r="AY45584" s="80"/>
      <c r="AZ45584" s="80"/>
      <c r="BA45584" s="80"/>
      <c r="BB45584" s="80"/>
    </row>
    <row r="45585" spans="9:54" x14ac:dyDescent="0.25">
      <c r="I45585" s="80"/>
      <c r="AX45585" s="80"/>
      <c r="AY45585" s="80"/>
      <c r="AZ45585" s="80"/>
      <c r="BA45585" s="80"/>
      <c r="BB45585" s="80"/>
    </row>
    <row r="45586" spans="9:54" x14ac:dyDescent="0.25">
      <c r="I45586" s="80"/>
      <c r="AX45586" s="80"/>
      <c r="AY45586" s="80"/>
      <c r="AZ45586" s="80"/>
      <c r="BA45586" s="80"/>
      <c r="BB45586" s="80"/>
    </row>
    <row r="45587" spans="9:54" x14ac:dyDescent="0.25">
      <c r="I45587" s="80"/>
      <c r="AX45587" s="80"/>
      <c r="AY45587" s="80"/>
      <c r="AZ45587" s="80"/>
      <c r="BA45587" s="80"/>
      <c r="BB45587" s="80"/>
    </row>
    <row r="45588" spans="9:54" x14ac:dyDescent="0.25">
      <c r="I45588" s="80"/>
      <c r="AX45588" s="80"/>
      <c r="AY45588" s="80"/>
      <c r="AZ45588" s="80"/>
      <c r="BA45588" s="80"/>
      <c r="BB45588" s="80"/>
    </row>
    <row r="45589" spans="9:54" x14ac:dyDescent="0.25">
      <c r="I45589" s="80"/>
      <c r="AX45589" s="80"/>
      <c r="AY45589" s="80"/>
      <c r="AZ45589" s="80"/>
      <c r="BA45589" s="80"/>
      <c r="BB45589" s="80"/>
    </row>
    <row r="45590" spans="9:54" x14ac:dyDescent="0.25">
      <c r="I45590" s="80"/>
      <c r="AX45590" s="80"/>
      <c r="AY45590" s="80"/>
      <c r="AZ45590" s="80"/>
      <c r="BA45590" s="80"/>
      <c r="BB45590" s="80"/>
    </row>
    <row r="45591" spans="9:54" x14ac:dyDescent="0.25">
      <c r="I45591" s="80"/>
      <c r="AX45591" s="80"/>
      <c r="AY45591" s="80"/>
      <c r="AZ45591" s="80"/>
      <c r="BA45591" s="80"/>
      <c r="BB45591" s="80"/>
    </row>
    <row r="45592" spans="9:54" x14ac:dyDescent="0.25">
      <c r="I45592" s="80"/>
      <c r="AX45592" s="80"/>
      <c r="AY45592" s="80"/>
      <c r="AZ45592" s="80"/>
      <c r="BA45592" s="80"/>
      <c r="BB45592" s="80"/>
    </row>
    <row r="45593" spans="9:54" x14ac:dyDescent="0.25">
      <c r="I45593" s="80"/>
      <c r="AX45593" s="80"/>
      <c r="AY45593" s="80"/>
      <c r="AZ45593" s="80"/>
      <c r="BA45593" s="80"/>
      <c r="BB45593" s="80"/>
    </row>
    <row r="45594" spans="9:54" x14ac:dyDescent="0.25">
      <c r="I45594" s="80"/>
      <c r="AX45594" s="80"/>
      <c r="AY45594" s="80"/>
      <c r="AZ45594" s="80"/>
      <c r="BA45594" s="80"/>
      <c r="BB45594" s="80"/>
    </row>
    <row r="45595" spans="9:54" x14ac:dyDescent="0.25">
      <c r="I45595" s="80"/>
      <c r="AX45595" s="80"/>
      <c r="AY45595" s="80"/>
      <c r="AZ45595" s="80"/>
      <c r="BA45595" s="80"/>
      <c r="BB45595" s="80"/>
    </row>
    <row r="45596" spans="9:54" x14ac:dyDescent="0.25">
      <c r="I45596" s="80"/>
      <c r="AX45596" s="80"/>
      <c r="AY45596" s="80"/>
      <c r="AZ45596" s="80"/>
      <c r="BA45596" s="80"/>
      <c r="BB45596" s="80"/>
    </row>
    <row r="45597" spans="9:54" x14ac:dyDescent="0.25">
      <c r="I45597" s="80"/>
      <c r="AX45597" s="80"/>
      <c r="AY45597" s="80"/>
      <c r="AZ45597" s="80"/>
      <c r="BA45597" s="80"/>
      <c r="BB45597" s="80"/>
    </row>
    <row r="45598" spans="9:54" x14ac:dyDescent="0.25">
      <c r="I45598" s="80"/>
      <c r="AX45598" s="80"/>
      <c r="AY45598" s="80"/>
      <c r="AZ45598" s="80"/>
      <c r="BA45598" s="80"/>
      <c r="BB45598" s="80"/>
    </row>
    <row r="45599" spans="9:54" x14ac:dyDescent="0.25">
      <c r="I45599" s="80"/>
      <c r="AX45599" s="80"/>
      <c r="AY45599" s="80"/>
      <c r="AZ45599" s="80"/>
      <c r="BA45599" s="80"/>
      <c r="BB45599" s="80"/>
    </row>
    <row r="45600" spans="9:54" x14ac:dyDescent="0.25">
      <c r="I45600" s="80"/>
      <c r="AX45600" s="80"/>
      <c r="AY45600" s="80"/>
      <c r="AZ45600" s="80"/>
      <c r="BA45600" s="80"/>
      <c r="BB45600" s="80"/>
    </row>
    <row r="45601" spans="9:54" x14ac:dyDescent="0.25">
      <c r="I45601" s="80"/>
      <c r="AX45601" s="80"/>
      <c r="AY45601" s="80"/>
      <c r="AZ45601" s="80"/>
      <c r="BA45601" s="80"/>
      <c r="BB45601" s="80"/>
    </row>
    <row r="45602" spans="9:54" x14ac:dyDescent="0.25">
      <c r="I45602" s="80"/>
      <c r="AX45602" s="80"/>
      <c r="AY45602" s="80"/>
      <c r="AZ45602" s="80"/>
      <c r="BA45602" s="80"/>
      <c r="BB45602" s="80"/>
    </row>
    <row r="45603" spans="9:54" x14ac:dyDescent="0.25">
      <c r="I45603" s="80"/>
      <c r="AX45603" s="80"/>
      <c r="AY45603" s="80"/>
      <c r="AZ45603" s="80"/>
      <c r="BA45603" s="80"/>
      <c r="BB45603" s="80"/>
    </row>
    <row r="45604" spans="9:54" x14ac:dyDescent="0.25">
      <c r="I45604" s="80"/>
      <c r="AX45604" s="80"/>
      <c r="AY45604" s="80"/>
      <c r="AZ45604" s="80"/>
      <c r="BA45604" s="80"/>
      <c r="BB45604" s="80"/>
    </row>
    <row r="45605" spans="9:54" x14ac:dyDescent="0.25">
      <c r="I45605" s="80"/>
      <c r="AX45605" s="80"/>
      <c r="AY45605" s="80"/>
      <c r="AZ45605" s="80"/>
      <c r="BA45605" s="80"/>
      <c r="BB45605" s="80"/>
    </row>
    <row r="45606" spans="9:54" x14ac:dyDescent="0.25">
      <c r="I45606" s="80"/>
      <c r="AX45606" s="80"/>
      <c r="AY45606" s="80"/>
      <c r="AZ45606" s="80"/>
      <c r="BA45606" s="80"/>
      <c r="BB45606" s="80"/>
    </row>
    <row r="45607" spans="9:54" x14ac:dyDescent="0.25">
      <c r="I45607" s="80"/>
      <c r="AX45607" s="80"/>
      <c r="AY45607" s="80"/>
      <c r="AZ45607" s="80"/>
      <c r="BA45607" s="80"/>
      <c r="BB45607" s="80"/>
    </row>
    <row r="45608" spans="9:54" x14ac:dyDescent="0.25">
      <c r="I45608" s="80"/>
      <c r="AX45608" s="80"/>
      <c r="AY45608" s="80"/>
      <c r="AZ45608" s="80"/>
      <c r="BA45608" s="80"/>
      <c r="BB45608" s="80"/>
    </row>
    <row r="45609" spans="9:54" x14ac:dyDescent="0.25">
      <c r="I45609" s="80"/>
      <c r="AX45609" s="80"/>
      <c r="AY45609" s="80"/>
      <c r="AZ45609" s="80"/>
      <c r="BA45609" s="80"/>
      <c r="BB45609" s="80"/>
    </row>
    <row r="45610" spans="9:54" x14ac:dyDescent="0.25">
      <c r="I45610" s="80"/>
      <c r="AX45610" s="80"/>
      <c r="AY45610" s="80"/>
      <c r="AZ45610" s="80"/>
      <c r="BA45610" s="80"/>
      <c r="BB45610" s="80"/>
    </row>
    <row r="45611" spans="9:54" x14ac:dyDescent="0.25">
      <c r="I45611" s="80"/>
      <c r="AX45611" s="80"/>
      <c r="AY45611" s="80"/>
      <c r="AZ45611" s="80"/>
      <c r="BA45611" s="80"/>
      <c r="BB45611" s="80"/>
    </row>
    <row r="45612" spans="9:54" x14ac:dyDescent="0.25">
      <c r="I45612" s="80"/>
      <c r="AX45612" s="80"/>
      <c r="AY45612" s="80"/>
      <c r="AZ45612" s="80"/>
      <c r="BA45612" s="80"/>
      <c r="BB45612" s="80"/>
    </row>
    <row r="45613" spans="9:54" x14ac:dyDescent="0.25">
      <c r="I45613" s="80"/>
      <c r="AX45613" s="80"/>
      <c r="AY45613" s="80"/>
      <c r="AZ45613" s="80"/>
      <c r="BA45613" s="80"/>
      <c r="BB45613" s="80"/>
    </row>
    <row r="45614" spans="9:54" x14ac:dyDescent="0.25">
      <c r="I45614" s="80"/>
      <c r="AX45614" s="80"/>
      <c r="AY45614" s="80"/>
      <c r="AZ45614" s="80"/>
      <c r="BA45614" s="80"/>
      <c r="BB45614" s="80"/>
    </row>
    <row r="45615" spans="9:54" x14ac:dyDescent="0.25">
      <c r="I45615" s="80"/>
      <c r="AX45615" s="80"/>
      <c r="AY45615" s="80"/>
      <c r="AZ45615" s="80"/>
      <c r="BA45615" s="80"/>
      <c r="BB45615" s="80"/>
    </row>
    <row r="45616" spans="9:54" x14ac:dyDescent="0.25">
      <c r="I45616" s="80"/>
      <c r="AX45616" s="80"/>
      <c r="AY45616" s="80"/>
      <c r="AZ45616" s="80"/>
      <c r="BA45616" s="80"/>
      <c r="BB45616" s="80"/>
    </row>
    <row r="45617" spans="9:54" x14ac:dyDescent="0.25">
      <c r="I45617" s="80"/>
      <c r="AX45617" s="80"/>
      <c r="AY45617" s="80"/>
      <c r="AZ45617" s="80"/>
      <c r="BA45617" s="80"/>
      <c r="BB45617" s="80"/>
    </row>
    <row r="45618" spans="9:54" x14ac:dyDescent="0.25">
      <c r="I45618" s="80"/>
      <c r="AX45618" s="80"/>
      <c r="AY45618" s="80"/>
      <c r="AZ45618" s="80"/>
      <c r="BA45618" s="80"/>
      <c r="BB45618" s="80"/>
    </row>
    <row r="45619" spans="9:54" x14ac:dyDescent="0.25">
      <c r="I45619" s="80"/>
      <c r="AX45619" s="80"/>
      <c r="AY45619" s="80"/>
      <c r="AZ45619" s="80"/>
      <c r="BA45619" s="80"/>
      <c r="BB45619" s="80"/>
    </row>
    <row r="45620" spans="9:54" x14ac:dyDescent="0.25">
      <c r="I45620" s="80"/>
      <c r="AX45620" s="80"/>
      <c r="AY45620" s="80"/>
      <c r="AZ45620" s="80"/>
      <c r="BA45620" s="80"/>
      <c r="BB45620" s="80"/>
    </row>
    <row r="45621" spans="9:54" x14ac:dyDescent="0.25">
      <c r="I45621" s="80"/>
      <c r="AX45621" s="80"/>
      <c r="AY45621" s="80"/>
      <c r="AZ45621" s="80"/>
      <c r="BA45621" s="80"/>
      <c r="BB45621" s="80"/>
    </row>
    <row r="45622" spans="9:54" x14ac:dyDescent="0.25">
      <c r="I45622" s="80"/>
      <c r="AX45622" s="80"/>
      <c r="AY45622" s="80"/>
      <c r="AZ45622" s="80"/>
      <c r="BA45622" s="80"/>
      <c r="BB45622" s="80"/>
    </row>
    <row r="45623" spans="9:54" x14ac:dyDescent="0.25">
      <c r="I45623" s="80"/>
      <c r="AX45623" s="80"/>
      <c r="AY45623" s="80"/>
      <c r="AZ45623" s="80"/>
      <c r="BA45623" s="80"/>
      <c r="BB45623" s="80"/>
    </row>
    <row r="45624" spans="9:54" x14ac:dyDescent="0.25">
      <c r="I45624" s="80"/>
      <c r="AX45624" s="80"/>
      <c r="AY45624" s="80"/>
      <c r="AZ45624" s="80"/>
      <c r="BA45624" s="80"/>
      <c r="BB45624" s="80"/>
    </row>
    <row r="45625" spans="9:54" x14ac:dyDescent="0.25">
      <c r="I45625" s="80"/>
      <c r="AX45625" s="80"/>
      <c r="AY45625" s="80"/>
      <c r="AZ45625" s="80"/>
      <c r="BA45625" s="80"/>
      <c r="BB45625" s="80"/>
    </row>
    <row r="45626" spans="9:54" x14ac:dyDescent="0.25">
      <c r="I45626" s="80"/>
      <c r="AX45626" s="80"/>
      <c r="AY45626" s="80"/>
      <c r="AZ45626" s="80"/>
      <c r="BA45626" s="80"/>
      <c r="BB45626" s="80"/>
    </row>
    <row r="45627" spans="9:54" x14ac:dyDescent="0.25">
      <c r="I45627" s="80"/>
      <c r="AX45627" s="80"/>
      <c r="AY45627" s="80"/>
      <c r="AZ45627" s="80"/>
      <c r="BA45627" s="80"/>
      <c r="BB45627" s="80"/>
    </row>
    <row r="45628" spans="9:54" x14ac:dyDescent="0.25">
      <c r="I45628" s="80"/>
      <c r="AX45628" s="80"/>
      <c r="AY45628" s="80"/>
      <c r="AZ45628" s="80"/>
      <c r="BA45628" s="80"/>
      <c r="BB45628" s="80"/>
    </row>
    <row r="45629" spans="9:54" x14ac:dyDescent="0.25">
      <c r="I45629" s="80"/>
      <c r="AX45629" s="80"/>
      <c r="AY45629" s="80"/>
      <c r="AZ45629" s="80"/>
      <c r="BA45629" s="80"/>
      <c r="BB45629" s="80"/>
    </row>
    <row r="45630" spans="9:54" x14ac:dyDescent="0.25">
      <c r="I45630" s="80"/>
      <c r="AX45630" s="80"/>
      <c r="AY45630" s="80"/>
      <c r="AZ45630" s="80"/>
      <c r="BA45630" s="80"/>
      <c r="BB45630" s="80"/>
    </row>
    <row r="45631" spans="9:54" x14ac:dyDescent="0.25">
      <c r="I45631" s="80"/>
      <c r="AX45631" s="80"/>
      <c r="AY45631" s="80"/>
      <c r="AZ45631" s="80"/>
      <c r="BA45631" s="80"/>
      <c r="BB45631" s="80"/>
    </row>
    <row r="45632" spans="9:54" x14ac:dyDescent="0.25">
      <c r="I45632" s="80"/>
      <c r="AX45632" s="80"/>
      <c r="AY45632" s="80"/>
      <c r="AZ45632" s="80"/>
      <c r="BA45632" s="80"/>
      <c r="BB45632" s="80"/>
    </row>
    <row r="45633" spans="9:54" x14ac:dyDescent="0.25">
      <c r="I45633" s="80"/>
      <c r="AX45633" s="80"/>
      <c r="AY45633" s="80"/>
      <c r="AZ45633" s="80"/>
      <c r="BA45633" s="80"/>
      <c r="BB45633" s="80"/>
    </row>
    <row r="45634" spans="9:54" x14ac:dyDescent="0.25">
      <c r="I45634" s="80"/>
      <c r="AX45634" s="80"/>
      <c r="AY45634" s="80"/>
      <c r="AZ45634" s="80"/>
      <c r="BA45634" s="80"/>
      <c r="BB45634" s="80"/>
    </row>
    <row r="45635" spans="9:54" x14ac:dyDescent="0.25">
      <c r="I45635" s="80"/>
      <c r="AX45635" s="80"/>
      <c r="AY45635" s="80"/>
      <c r="AZ45635" s="80"/>
      <c r="BA45635" s="80"/>
      <c r="BB45635" s="80"/>
    </row>
    <row r="45636" spans="9:54" x14ac:dyDescent="0.25">
      <c r="I45636" s="80"/>
      <c r="AX45636" s="80"/>
      <c r="AY45636" s="80"/>
      <c r="AZ45636" s="80"/>
      <c r="BA45636" s="80"/>
      <c r="BB45636" s="80"/>
    </row>
    <row r="45637" spans="9:54" x14ac:dyDescent="0.25">
      <c r="I45637" s="80"/>
      <c r="AX45637" s="80"/>
      <c r="AY45637" s="80"/>
      <c r="AZ45637" s="80"/>
      <c r="BA45637" s="80"/>
      <c r="BB45637" s="80"/>
    </row>
    <row r="45638" spans="9:54" x14ac:dyDescent="0.25">
      <c r="I45638" s="80"/>
      <c r="AX45638" s="80"/>
      <c r="AY45638" s="80"/>
      <c r="AZ45638" s="80"/>
      <c r="BA45638" s="80"/>
      <c r="BB45638" s="80"/>
    </row>
    <row r="45639" spans="9:54" x14ac:dyDescent="0.25">
      <c r="I45639" s="80"/>
      <c r="AX45639" s="80"/>
      <c r="AY45639" s="80"/>
      <c r="AZ45639" s="80"/>
      <c r="BA45639" s="80"/>
      <c r="BB45639" s="80"/>
    </row>
    <row r="45640" spans="9:54" x14ac:dyDescent="0.25">
      <c r="I45640" s="80"/>
      <c r="AX45640" s="80"/>
      <c r="AY45640" s="80"/>
      <c r="AZ45640" s="80"/>
      <c r="BA45640" s="80"/>
      <c r="BB45640" s="80"/>
    </row>
    <row r="45641" spans="9:54" x14ac:dyDescent="0.25">
      <c r="I45641" s="80"/>
      <c r="AX45641" s="80"/>
      <c r="AY45641" s="80"/>
      <c r="AZ45641" s="80"/>
      <c r="BA45641" s="80"/>
      <c r="BB45641" s="80"/>
    </row>
    <row r="45642" spans="9:54" x14ac:dyDescent="0.25">
      <c r="I45642" s="80"/>
      <c r="AX45642" s="80"/>
      <c r="AY45642" s="80"/>
      <c r="AZ45642" s="80"/>
      <c r="BA45642" s="80"/>
      <c r="BB45642" s="80"/>
    </row>
    <row r="45643" spans="9:54" x14ac:dyDescent="0.25">
      <c r="I45643" s="80"/>
      <c r="AX45643" s="80"/>
      <c r="AY45643" s="80"/>
      <c r="AZ45643" s="80"/>
      <c r="BA45643" s="80"/>
      <c r="BB45643" s="80"/>
    </row>
    <row r="45644" spans="9:54" x14ac:dyDescent="0.25">
      <c r="I45644" s="80"/>
      <c r="AX45644" s="80"/>
      <c r="AY45644" s="80"/>
      <c r="AZ45644" s="80"/>
      <c r="BA45644" s="80"/>
      <c r="BB45644" s="80"/>
    </row>
    <row r="45645" spans="9:54" x14ac:dyDescent="0.25">
      <c r="I45645" s="80"/>
      <c r="AX45645" s="80"/>
      <c r="AY45645" s="80"/>
      <c r="AZ45645" s="80"/>
      <c r="BA45645" s="80"/>
      <c r="BB45645" s="80"/>
    </row>
    <row r="45646" spans="9:54" x14ac:dyDescent="0.25">
      <c r="I45646" s="80"/>
      <c r="AX45646" s="80"/>
      <c r="AY45646" s="80"/>
      <c r="AZ45646" s="80"/>
      <c r="BA45646" s="80"/>
      <c r="BB45646" s="80"/>
    </row>
    <row r="45647" spans="9:54" x14ac:dyDescent="0.25">
      <c r="I45647" s="80"/>
      <c r="AX45647" s="80"/>
      <c r="AY45647" s="80"/>
      <c r="AZ45647" s="80"/>
      <c r="BA45647" s="80"/>
      <c r="BB45647" s="80"/>
    </row>
    <row r="45648" spans="9:54" x14ac:dyDescent="0.25">
      <c r="I45648" s="80"/>
      <c r="AX45648" s="80"/>
      <c r="AY45648" s="80"/>
      <c r="AZ45648" s="80"/>
      <c r="BA45648" s="80"/>
      <c r="BB45648" s="80"/>
    </row>
    <row r="45649" spans="9:54" x14ac:dyDescent="0.25">
      <c r="I45649" s="80"/>
      <c r="AX45649" s="80"/>
      <c r="AY45649" s="80"/>
      <c r="AZ45649" s="80"/>
      <c r="BA45649" s="80"/>
      <c r="BB45649" s="80"/>
    </row>
    <row r="45650" spans="9:54" x14ac:dyDescent="0.25">
      <c r="I45650" s="80"/>
      <c r="AX45650" s="80"/>
      <c r="AY45650" s="80"/>
      <c r="AZ45650" s="80"/>
      <c r="BA45650" s="80"/>
      <c r="BB45650" s="80"/>
    </row>
    <row r="45651" spans="9:54" x14ac:dyDescent="0.25">
      <c r="I45651" s="80"/>
      <c r="AX45651" s="80"/>
      <c r="AY45651" s="80"/>
      <c r="AZ45651" s="80"/>
      <c r="BA45651" s="80"/>
      <c r="BB45651" s="80"/>
    </row>
    <row r="45652" spans="9:54" x14ac:dyDescent="0.25">
      <c r="I45652" s="80"/>
      <c r="AX45652" s="80"/>
      <c r="AY45652" s="80"/>
      <c r="AZ45652" s="80"/>
      <c r="BA45652" s="80"/>
      <c r="BB45652" s="80"/>
    </row>
    <row r="45653" spans="9:54" x14ac:dyDescent="0.25">
      <c r="I45653" s="80"/>
      <c r="AX45653" s="80"/>
      <c r="AY45653" s="80"/>
      <c r="AZ45653" s="80"/>
      <c r="BA45653" s="80"/>
      <c r="BB45653" s="80"/>
    </row>
    <row r="45654" spans="9:54" x14ac:dyDescent="0.25">
      <c r="I45654" s="80"/>
      <c r="AX45654" s="80"/>
      <c r="AY45654" s="80"/>
      <c r="AZ45654" s="80"/>
      <c r="BA45654" s="80"/>
      <c r="BB45654" s="80"/>
    </row>
    <row r="45655" spans="9:54" x14ac:dyDescent="0.25">
      <c r="I45655" s="80"/>
      <c r="AX45655" s="80"/>
      <c r="AY45655" s="80"/>
      <c r="AZ45655" s="80"/>
      <c r="BA45655" s="80"/>
      <c r="BB45655" s="80"/>
    </row>
    <row r="45656" spans="9:54" x14ac:dyDescent="0.25">
      <c r="I45656" s="80"/>
      <c r="AX45656" s="80"/>
      <c r="AY45656" s="80"/>
      <c r="AZ45656" s="80"/>
      <c r="BA45656" s="80"/>
      <c r="BB45656" s="80"/>
    </row>
    <row r="45657" spans="9:54" x14ac:dyDescent="0.25">
      <c r="I45657" s="80"/>
      <c r="AX45657" s="80"/>
      <c r="AY45657" s="80"/>
      <c r="AZ45657" s="80"/>
      <c r="BA45657" s="80"/>
      <c r="BB45657" s="80"/>
    </row>
    <row r="45658" spans="9:54" x14ac:dyDescent="0.25">
      <c r="I45658" s="80"/>
      <c r="AX45658" s="80"/>
      <c r="AY45658" s="80"/>
      <c r="AZ45658" s="80"/>
      <c r="BA45658" s="80"/>
      <c r="BB45658" s="80"/>
    </row>
    <row r="45659" spans="9:54" x14ac:dyDescent="0.25">
      <c r="I45659" s="80"/>
      <c r="AX45659" s="80"/>
      <c r="AY45659" s="80"/>
      <c r="AZ45659" s="80"/>
      <c r="BA45659" s="80"/>
      <c r="BB45659" s="80"/>
    </row>
    <row r="45660" spans="9:54" x14ac:dyDescent="0.25">
      <c r="I45660" s="80"/>
      <c r="AX45660" s="80"/>
      <c r="AY45660" s="80"/>
      <c r="AZ45660" s="80"/>
      <c r="BA45660" s="80"/>
      <c r="BB45660" s="80"/>
    </row>
    <row r="45661" spans="9:54" x14ac:dyDescent="0.25">
      <c r="I45661" s="80"/>
      <c r="AX45661" s="80"/>
      <c r="AY45661" s="80"/>
      <c r="AZ45661" s="80"/>
      <c r="BA45661" s="80"/>
      <c r="BB45661" s="80"/>
    </row>
    <row r="45662" spans="9:54" x14ac:dyDescent="0.25">
      <c r="I45662" s="80"/>
      <c r="AX45662" s="80"/>
      <c r="AY45662" s="80"/>
      <c r="AZ45662" s="80"/>
      <c r="BA45662" s="80"/>
      <c r="BB45662" s="80"/>
    </row>
    <row r="45663" spans="9:54" x14ac:dyDescent="0.25">
      <c r="I45663" s="80"/>
      <c r="AX45663" s="80"/>
      <c r="AY45663" s="80"/>
      <c r="AZ45663" s="80"/>
      <c r="BA45663" s="80"/>
      <c r="BB45663" s="80"/>
    </row>
    <row r="45664" spans="9:54" x14ac:dyDescent="0.25">
      <c r="I45664" s="80"/>
      <c r="AX45664" s="80"/>
      <c r="AY45664" s="80"/>
      <c r="AZ45664" s="80"/>
      <c r="BA45664" s="80"/>
      <c r="BB45664" s="80"/>
    </row>
    <row r="45665" spans="9:54" x14ac:dyDescent="0.25">
      <c r="I45665" s="80"/>
      <c r="AX45665" s="80"/>
      <c r="AY45665" s="80"/>
      <c r="AZ45665" s="80"/>
      <c r="BA45665" s="80"/>
      <c r="BB45665" s="80"/>
    </row>
    <row r="45666" spans="9:54" x14ac:dyDescent="0.25">
      <c r="I45666" s="80"/>
      <c r="AX45666" s="80"/>
      <c r="AY45666" s="80"/>
      <c r="AZ45666" s="80"/>
      <c r="BA45666" s="80"/>
      <c r="BB45666" s="80"/>
    </row>
    <row r="45667" spans="9:54" x14ac:dyDescent="0.25">
      <c r="I45667" s="80"/>
      <c r="AX45667" s="80"/>
      <c r="AY45667" s="80"/>
      <c r="AZ45667" s="80"/>
      <c r="BA45667" s="80"/>
      <c r="BB45667" s="80"/>
    </row>
    <row r="45668" spans="9:54" x14ac:dyDescent="0.25">
      <c r="I45668" s="80"/>
      <c r="AX45668" s="80"/>
      <c r="AY45668" s="80"/>
      <c r="AZ45668" s="80"/>
      <c r="BA45668" s="80"/>
      <c r="BB45668" s="80"/>
    </row>
    <row r="45669" spans="9:54" x14ac:dyDescent="0.25">
      <c r="I45669" s="80"/>
      <c r="AX45669" s="80"/>
      <c r="AY45669" s="80"/>
      <c r="AZ45669" s="80"/>
      <c r="BA45669" s="80"/>
      <c r="BB45669" s="80"/>
    </row>
    <row r="45670" spans="9:54" x14ac:dyDescent="0.25">
      <c r="I45670" s="80"/>
      <c r="AX45670" s="80"/>
      <c r="AY45670" s="80"/>
      <c r="AZ45670" s="80"/>
      <c r="BA45670" s="80"/>
      <c r="BB45670" s="80"/>
    </row>
    <row r="45671" spans="9:54" x14ac:dyDescent="0.25">
      <c r="I45671" s="80"/>
      <c r="AX45671" s="80"/>
      <c r="AY45671" s="80"/>
      <c r="AZ45671" s="80"/>
      <c r="BA45671" s="80"/>
      <c r="BB45671" s="80"/>
    </row>
    <row r="45672" spans="9:54" x14ac:dyDescent="0.25">
      <c r="I45672" s="80"/>
      <c r="AX45672" s="80"/>
      <c r="AY45672" s="80"/>
      <c r="AZ45672" s="80"/>
      <c r="BA45672" s="80"/>
      <c r="BB45672" s="80"/>
    </row>
    <row r="45673" spans="9:54" x14ac:dyDescent="0.25">
      <c r="I45673" s="80"/>
      <c r="AX45673" s="80"/>
      <c r="AY45673" s="80"/>
      <c r="AZ45673" s="80"/>
      <c r="BA45673" s="80"/>
      <c r="BB45673" s="80"/>
    </row>
    <row r="45674" spans="9:54" x14ac:dyDescent="0.25">
      <c r="I45674" s="80"/>
      <c r="AX45674" s="80"/>
      <c r="AY45674" s="80"/>
      <c r="AZ45674" s="80"/>
      <c r="BA45674" s="80"/>
      <c r="BB45674" s="80"/>
    </row>
    <row r="45675" spans="9:54" x14ac:dyDescent="0.25">
      <c r="I45675" s="80"/>
      <c r="AX45675" s="80"/>
      <c r="AY45675" s="80"/>
      <c r="AZ45675" s="80"/>
      <c r="BA45675" s="80"/>
      <c r="BB45675" s="80"/>
    </row>
    <row r="45676" spans="9:54" x14ac:dyDescent="0.25">
      <c r="I45676" s="80"/>
      <c r="AX45676" s="80"/>
      <c r="AY45676" s="80"/>
      <c r="AZ45676" s="80"/>
      <c r="BA45676" s="80"/>
      <c r="BB45676" s="80"/>
    </row>
    <row r="45677" spans="9:54" x14ac:dyDescent="0.25">
      <c r="I45677" s="80"/>
      <c r="AX45677" s="80"/>
      <c r="AY45677" s="80"/>
      <c r="AZ45677" s="80"/>
      <c r="BA45677" s="80"/>
      <c r="BB45677" s="80"/>
    </row>
    <row r="45678" spans="9:54" x14ac:dyDescent="0.25">
      <c r="I45678" s="80"/>
      <c r="AX45678" s="80"/>
      <c r="AY45678" s="80"/>
      <c r="AZ45678" s="80"/>
      <c r="BA45678" s="80"/>
      <c r="BB45678" s="80"/>
    </row>
    <row r="45679" spans="9:54" x14ac:dyDescent="0.25">
      <c r="I45679" s="80"/>
      <c r="AX45679" s="80"/>
      <c r="AY45679" s="80"/>
      <c r="AZ45679" s="80"/>
      <c r="BA45679" s="80"/>
      <c r="BB45679" s="80"/>
    </row>
    <row r="45680" spans="9:54" x14ac:dyDescent="0.25">
      <c r="I45680" s="80"/>
      <c r="AX45680" s="80"/>
      <c r="AY45680" s="80"/>
      <c r="AZ45680" s="80"/>
      <c r="BA45680" s="80"/>
      <c r="BB45680" s="80"/>
    </row>
    <row r="45681" spans="9:54" x14ac:dyDescent="0.25">
      <c r="I45681" s="80"/>
      <c r="AX45681" s="80"/>
      <c r="AY45681" s="80"/>
      <c r="AZ45681" s="80"/>
      <c r="BA45681" s="80"/>
      <c r="BB45681" s="80"/>
    </row>
    <row r="45682" spans="9:54" x14ac:dyDescent="0.25">
      <c r="I45682" s="80"/>
      <c r="AX45682" s="80"/>
      <c r="AY45682" s="80"/>
      <c r="AZ45682" s="80"/>
      <c r="BA45682" s="80"/>
      <c r="BB45682" s="80"/>
    </row>
    <row r="45683" spans="9:54" x14ac:dyDescent="0.25">
      <c r="I45683" s="80"/>
      <c r="AX45683" s="80"/>
      <c r="AY45683" s="80"/>
      <c r="AZ45683" s="80"/>
      <c r="BA45683" s="80"/>
      <c r="BB45683" s="80"/>
    </row>
    <row r="45684" spans="9:54" x14ac:dyDescent="0.25">
      <c r="I45684" s="80"/>
      <c r="AX45684" s="80"/>
      <c r="AY45684" s="80"/>
      <c r="AZ45684" s="80"/>
      <c r="BA45684" s="80"/>
      <c r="BB45684" s="80"/>
    </row>
    <row r="45685" spans="9:54" x14ac:dyDescent="0.25">
      <c r="I45685" s="80"/>
      <c r="AX45685" s="80"/>
      <c r="AY45685" s="80"/>
      <c r="AZ45685" s="80"/>
      <c r="BA45685" s="80"/>
      <c r="BB45685" s="80"/>
    </row>
    <row r="45686" spans="9:54" x14ac:dyDescent="0.25">
      <c r="I45686" s="80"/>
      <c r="AX45686" s="80"/>
      <c r="AY45686" s="80"/>
      <c r="AZ45686" s="80"/>
      <c r="BA45686" s="80"/>
      <c r="BB45686" s="80"/>
    </row>
    <row r="45687" spans="9:54" x14ac:dyDescent="0.25">
      <c r="I45687" s="80"/>
      <c r="AX45687" s="80"/>
      <c r="AY45687" s="80"/>
      <c r="AZ45687" s="80"/>
      <c r="BA45687" s="80"/>
      <c r="BB45687" s="80"/>
    </row>
    <row r="45688" spans="9:54" x14ac:dyDescent="0.25">
      <c r="I45688" s="80"/>
      <c r="AX45688" s="80"/>
      <c r="AY45688" s="80"/>
      <c r="AZ45688" s="80"/>
      <c r="BA45688" s="80"/>
      <c r="BB45688" s="80"/>
    </row>
    <row r="45689" spans="9:54" x14ac:dyDescent="0.25">
      <c r="I45689" s="80"/>
      <c r="AX45689" s="80"/>
      <c r="AY45689" s="80"/>
      <c r="AZ45689" s="80"/>
      <c r="BA45689" s="80"/>
      <c r="BB45689" s="80"/>
    </row>
    <row r="45690" spans="9:54" x14ac:dyDescent="0.25">
      <c r="I45690" s="80"/>
      <c r="AX45690" s="80"/>
      <c r="AY45690" s="80"/>
      <c r="AZ45690" s="80"/>
      <c r="BA45690" s="80"/>
      <c r="BB45690" s="80"/>
    </row>
    <row r="45691" spans="9:54" x14ac:dyDescent="0.25">
      <c r="I45691" s="80"/>
      <c r="AX45691" s="80"/>
      <c r="AY45691" s="80"/>
      <c r="AZ45691" s="80"/>
      <c r="BA45691" s="80"/>
      <c r="BB45691" s="80"/>
    </row>
    <row r="45692" spans="9:54" x14ac:dyDescent="0.25">
      <c r="I45692" s="80"/>
      <c r="AX45692" s="80"/>
      <c r="AY45692" s="80"/>
      <c r="AZ45692" s="80"/>
      <c r="BA45692" s="80"/>
      <c r="BB45692" s="80"/>
    </row>
    <row r="45693" spans="9:54" x14ac:dyDescent="0.25">
      <c r="I45693" s="80"/>
      <c r="AX45693" s="80"/>
      <c r="AY45693" s="80"/>
      <c r="AZ45693" s="80"/>
      <c r="BA45693" s="80"/>
      <c r="BB45693" s="80"/>
    </row>
    <row r="45694" spans="9:54" x14ac:dyDescent="0.25">
      <c r="I45694" s="80"/>
      <c r="AX45694" s="80"/>
      <c r="AY45694" s="80"/>
      <c r="AZ45694" s="80"/>
      <c r="BA45694" s="80"/>
      <c r="BB45694" s="80"/>
    </row>
    <row r="45695" spans="9:54" x14ac:dyDescent="0.25">
      <c r="I45695" s="80"/>
      <c r="AX45695" s="80"/>
      <c r="AY45695" s="80"/>
      <c r="AZ45695" s="80"/>
      <c r="BA45695" s="80"/>
      <c r="BB45695" s="80"/>
    </row>
    <row r="45696" spans="9:54" x14ac:dyDescent="0.25">
      <c r="I45696" s="80"/>
      <c r="AX45696" s="80"/>
      <c r="AY45696" s="80"/>
      <c r="AZ45696" s="80"/>
      <c r="BA45696" s="80"/>
      <c r="BB45696" s="80"/>
    </row>
    <row r="45697" spans="9:54" x14ac:dyDescent="0.25">
      <c r="I45697" s="80"/>
      <c r="AX45697" s="80"/>
      <c r="AY45697" s="80"/>
      <c r="AZ45697" s="80"/>
      <c r="BA45697" s="80"/>
      <c r="BB45697" s="80"/>
    </row>
    <row r="45698" spans="9:54" x14ac:dyDescent="0.25">
      <c r="I45698" s="80"/>
      <c r="AX45698" s="80"/>
      <c r="AY45698" s="80"/>
      <c r="AZ45698" s="80"/>
      <c r="BA45698" s="80"/>
      <c r="BB45698" s="80"/>
    </row>
    <row r="45699" spans="9:54" x14ac:dyDescent="0.25">
      <c r="I45699" s="80"/>
      <c r="AX45699" s="80"/>
      <c r="AY45699" s="80"/>
      <c r="AZ45699" s="80"/>
      <c r="BA45699" s="80"/>
      <c r="BB45699" s="80"/>
    </row>
    <row r="45700" spans="9:54" x14ac:dyDescent="0.25">
      <c r="I45700" s="80"/>
      <c r="AX45700" s="80"/>
      <c r="AY45700" s="80"/>
      <c r="AZ45700" s="80"/>
      <c r="BA45700" s="80"/>
      <c r="BB45700" s="80"/>
    </row>
    <row r="45701" spans="9:54" x14ac:dyDescent="0.25">
      <c r="I45701" s="80"/>
      <c r="AX45701" s="80"/>
      <c r="AY45701" s="80"/>
      <c r="AZ45701" s="80"/>
      <c r="BA45701" s="80"/>
      <c r="BB45701" s="80"/>
    </row>
    <row r="45702" spans="9:54" x14ac:dyDescent="0.25">
      <c r="I45702" s="80"/>
      <c r="AX45702" s="80"/>
      <c r="AY45702" s="80"/>
      <c r="AZ45702" s="80"/>
      <c r="BA45702" s="80"/>
      <c r="BB45702" s="80"/>
    </row>
    <row r="45703" spans="9:54" x14ac:dyDescent="0.25">
      <c r="I45703" s="80"/>
      <c r="AX45703" s="80"/>
      <c r="AY45703" s="80"/>
      <c r="AZ45703" s="80"/>
      <c r="BA45703" s="80"/>
      <c r="BB45703" s="80"/>
    </row>
    <row r="45704" spans="9:54" x14ac:dyDescent="0.25">
      <c r="I45704" s="80"/>
      <c r="AX45704" s="80"/>
      <c r="AY45704" s="80"/>
      <c r="AZ45704" s="80"/>
      <c r="BA45704" s="80"/>
      <c r="BB45704" s="80"/>
    </row>
    <row r="45705" spans="9:54" x14ac:dyDescent="0.25">
      <c r="I45705" s="80"/>
      <c r="AX45705" s="80"/>
      <c r="AY45705" s="80"/>
      <c r="AZ45705" s="80"/>
      <c r="BA45705" s="80"/>
      <c r="BB45705" s="80"/>
    </row>
    <row r="45706" spans="9:54" x14ac:dyDescent="0.25">
      <c r="I45706" s="80"/>
      <c r="AX45706" s="80"/>
      <c r="AY45706" s="80"/>
      <c r="AZ45706" s="80"/>
      <c r="BA45706" s="80"/>
      <c r="BB45706" s="80"/>
    </row>
    <row r="45707" spans="9:54" x14ac:dyDescent="0.25">
      <c r="I45707" s="80"/>
      <c r="AX45707" s="80"/>
      <c r="AY45707" s="80"/>
      <c r="AZ45707" s="80"/>
      <c r="BA45707" s="80"/>
      <c r="BB45707" s="80"/>
    </row>
    <row r="45708" spans="9:54" x14ac:dyDescent="0.25">
      <c r="I45708" s="80"/>
      <c r="AX45708" s="80"/>
      <c r="AY45708" s="80"/>
      <c r="AZ45708" s="80"/>
      <c r="BA45708" s="80"/>
      <c r="BB45708" s="80"/>
    </row>
    <row r="45709" spans="9:54" x14ac:dyDescent="0.25">
      <c r="I45709" s="80"/>
      <c r="AX45709" s="80"/>
      <c r="AY45709" s="80"/>
      <c r="AZ45709" s="80"/>
      <c r="BA45709" s="80"/>
      <c r="BB45709" s="80"/>
    </row>
    <row r="45710" spans="9:54" x14ac:dyDescent="0.25">
      <c r="I45710" s="80"/>
      <c r="AX45710" s="80"/>
      <c r="AY45710" s="80"/>
      <c r="AZ45710" s="80"/>
      <c r="BA45710" s="80"/>
      <c r="BB45710" s="80"/>
    </row>
    <row r="45711" spans="9:54" x14ac:dyDescent="0.25">
      <c r="I45711" s="80"/>
      <c r="AX45711" s="80"/>
      <c r="AY45711" s="80"/>
      <c r="AZ45711" s="80"/>
      <c r="BA45711" s="80"/>
      <c r="BB45711" s="80"/>
    </row>
    <row r="45712" spans="9:54" x14ac:dyDescent="0.25">
      <c r="I45712" s="80"/>
      <c r="AX45712" s="80"/>
      <c r="AY45712" s="80"/>
      <c r="AZ45712" s="80"/>
      <c r="BA45712" s="80"/>
      <c r="BB45712" s="80"/>
    </row>
    <row r="45713" spans="9:54" x14ac:dyDescent="0.25">
      <c r="I45713" s="80"/>
      <c r="AX45713" s="80"/>
      <c r="AY45713" s="80"/>
      <c r="AZ45713" s="80"/>
      <c r="BA45713" s="80"/>
      <c r="BB45713" s="80"/>
    </row>
    <row r="45714" spans="9:54" x14ac:dyDescent="0.25">
      <c r="I45714" s="80"/>
      <c r="AX45714" s="80"/>
      <c r="AY45714" s="80"/>
      <c r="AZ45714" s="80"/>
      <c r="BA45714" s="80"/>
      <c r="BB45714" s="80"/>
    </row>
    <row r="45715" spans="9:54" x14ac:dyDescent="0.25">
      <c r="I45715" s="80"/>
      <c r="AX45715" s="80"/>
      <c r="AY45715" s="80"/>
      <c r="AZ45715" s="80"/>
      <c r="BA45715" s="80"/>
      <c r="BB45715" s="80"/>
    </row>
    <row r="45716" spans="9:54" x14ac:dyDescent="0.25">
      <c r="I45716" s="80"/>
      <c r="AX45716" s="80"/>
      <c r="AY45716" s="80"/>
      <c r="AZ45716" s="80"/>
      <c r="BA45716" s="80"/>
      <c r="BB45716" s="80"/>
    </row>
    <row r="45717" spans="9:54" x14ac:dyDescent="0.25">
      <c r="I45717" s="80"/>
      <c r="AX45717" s="80"/>
      <c r="AY45717" s="80"/>
      <c r="AZ45717" s="80"/>
      <c r="BA45717" s="80"/>
      <c r="BB45717" s="80"/>
    </row>
    <row r="45718" spans="9:54" x14ac:dyDescent="0.25">
      <c r="I45718" s="80"/>
      <c r="AX45718" s="80"/>
      <c r="AY45718" s="80"/>
      <c r="AZ45718" s="80"/>
      <c r="BA45718" s="80"/>
      <c r="BB45718" s="80"/>
    </row>
    <row r="45719" spans="9:54" x14ac:dyDescent="0.25">
      <c r="I45719" s="80"/>
      <c r="AX45719" s="80"/>
      <c r="AY45719" s="80"/>
      <c r="AZ45719" s="80"/>
      <c r="BA45719" s="80"/>
      <c r="BB45719" s="80"/>
    </row>
    <row r="45720" spans="9:54" x14ac:dyDescent="0.25">
      <c r="I45720" s="80"/>
      <c r="AX45720" s="80"/>
      <c r="AY45720" s="80"/>
      <c r="AZ45720" s="80"/>
      <c r="BA45720" s="80"/>
      <c r="BB45720" s="80"/>
    </row>
    <row r="45721" spans="9:54" x14ac:dyDescent="0.25">
      <c r="I45721" s="80"/>
      <c r="AX45721" s="80"/>
      <c r="AY45721" s="80"/>
      <c r="AZ45721" s="80"/>
      <c r="BA45721" s="80"/>
      <c r="BB45721" s="80"/>
    </row>
    <row r="45722" spans="9:54" x14ac:dyDescent="0.25">
      <c r="I45722" s="80"/>
      <c r="AX45722" s="80"/>
      <c r="AY45722" s="80"/>
      <c r="AZ45722" s="80"/>
      <c r="BA45722" s="80"/>
      <c r="BB45722" s="80"/>
    </row>
    <row r="45723" spans="9:54" x14ac:dyDescent="0.25">
      <c r="I45723" s="80"/>
      <c r="AX45723" s="80"/>
      <c r="AY45723" s="80"/>
      <c r="AZ45723" s="80"/>
      <c r="BA45723" s="80"/>
      <c r="BB45723" s="80"/>
    </row>
    <row r="45724" spans="9:54" x14ac:dyDescent="0.25">
      <c r="I45724" s="80"/>
      <c r="AX45724" s="80"/>
      <c r="AY45724" s="80"/>
      <c r="AZ45724" s="80"/>
      <c r="BA45724" s="80"/>
      <c r="BB45724" s="80"/>
    </row>
    <row r="45725" spans="9:54" x14ac:dyDescent="0.25">
      <c r="I45725" s="80"/>
      <c r="AX45725" s="80"/>
      <c r="AY45725" s="80"/>
      <c r="AZ45725" s="80"/>
      <c r="BA45725" s="80"/>
      <c r="BB45725" s="80"/>
    </row>
    <row r="45726" spans="9:54" x14ac:dyDescent="0.25">
      <c r="I45726" s="80"/>
      <c r="AX45726" s="80"/>
      <c r="AY45726" s="80"/>
      <c r="AZ45726" s="80"/>
      <c r="BA45726" s="80"/>
      <c r="BB45726" s="80"/>
    </row>
    <row r="45727" spans="9:54" x14ac:dyDescent="0.25">
      <c r="I45727" s="80"/>
      <c r="AX45727" s="80"/>
      <c r="AY45727" s="80"/>
      <c r="AZ45727" s="80"/>
      <c r="BA45727" s="80"/>
      <c r="BB45727" s="80"/>
    </row>
    <row r="45728" spans="9:54" x14ac:dyDescent="0.25">
      <c r="I45728" s="80"/>
      <c r="AX45728" s="80"/>
      <c r="AY45728" s="80"/>
      <c r="AZ45728" s="80"/>
      <c r="BA45728" s="80"/>
      <c r="BB45728" s="80"/>
    </row>
    <row r="45729" spans="9:54" x14ac:dyDescent="0.25">
      <c r="I45729" s="80"/>
      <c r="AX45729" s="80"/>
      <c r="AY45729" s="80"/>
      <c r="AZ45729" s="80"/>
      <c r="BA45729" s="80"/>
      <c r="BB45729" s="80"/>
    </row>
    <row r="45730" spans="9:54" x14ac:dyDescent="0.25">
      <c r="I45730" s="80"/>
      <c r="AX45730" s="80"/>
      <c r="AY45730" s="80"/>
      <c r="AZ45730" s="80"/>
      <c r="BA45730" s="80"/>
      <c r="BB45730" s="80"/>
    </row>
    <row r="45731" spans="9:54" x14ac:dyDescent="0.25">
      <c r="I45731" s="80"/>
      <c r="AX45731" s="80"/>
      <c r="AY45731" s="80"/>
      <c r="AZ45731" s="80"/>
      <c r="BA45731" s="80"/>
      <c r="BB45731" s="80"/>
    </row>
    <row r="45732" spans="9:54" x14ac:dyDescent="0.25">
      <c r="I45732" s="80"/>
      <c r="AX45732" s="80"/>
      <c r="AY45732" s="80"/>
      <c r="AZ45732" s="80"/>
      <c r="BA45732" s="80"/>
      <c r="BB45732" s="80"/>
    </row>
    <row r="45733" spans="9:54" x14ac:dyDescent="0.25">
      <c r="I45733" s="80"/>
      <c r="AX45733" s="80"/>
      <c r="AY45733" s="80"/>
      <c r="AZ45733" s="80"/>
      <c r="BA45733" s="80"/>
      <c r="BB45733" s="80"/>
    </row>
    <row r="45734" spans="9:54" x14ac:dyDescent="0.25">
      <c r="I45734" s="80"/>
      <c r="AX45734" s="80"/>
      <c r="AY45734" s="80"/>
      <c r="AZ45734" s="80"/>
      <c r="BA45734" s="80"/>
      <c r="BB45734" s="80"/>
    </row>
    <row r="45735" spans="9:54" x14ac:dyDescent="0.25">
      <c r="I45735" s="80"/>
      <c r="AX45735" s="80"/>
      <c r="AY45735" s="80"/>
      <c r="AZ45735" s="80"/>
      <c r="BA45735" s="80"/>
      <c r="BB45735" s="80"/>
    </row>
    <row r="45736" spans="9:54" x14ac:dyDescent="0.25">
      <c r="I45736" s="80"/>
      <c r="AX45736" s="80"/>
      <c r="AY45736" s="80"/>
      <c r="AZ45736" s="80"/>
      <c r="BA45736" s="80"/>
      <c r="BB45736" s="80"/>
    </row>
    <row r="45737" spans="9:54" x14ac:dyDescent="0.25">
      <c r="I45737" s="80"/>
      <c r="AX45737" s="80"/>
      <c r="AY45737" s="80"/>
      <c r="AZ45737" s="80"/>
      <c r="BA45737" s="80"/>
      <c r="BB45737" s="80"/>
    </row>
    <row r="45738" spans="9:54" x14ac:dyDescent="0.25">
      <c r="I45738" s="80"/>
      <c r="AX45738" s="80"/>
      <c r="AY45738" s="80"/>
      <c r="AZ45738" s="80"/>
      <c r="BA45738" s="80"/>
      <c r="BB45738" s="80"/>
    </row>
    <row r="45739" spans="9:54" x14ac:dyDescent="0.25">
      <c r="I45739" s="80"/>
      <c r="AX45739" s="80"/>
      <c r="AY45739" s="80"/>
      <c r="AZ45739" s="80"/>
      <c r="BA45739" s="80"/>
      <c r="BB45739" s="80"/>
    </row>
    <row r="45740" spans="9:54" x14ac:dyDescent="0.25">
      <c r="I45740" s="80"/>
      <c r="AX45740" s="80"/>
      <c r="AY45740" s="80"/>
      <c r="AZ45740" s="80"/>
      <c r="BA45740" s="80"/>
      <c r="BB45740" s="80"/>
    </row>
    <row r="45741" spans="9:54" x14ac:dyDescent="0.25">
      <c r="I45741" s="80"/>
      <c r="AX45741" s="80"/>
      <c r="AY45741" s="80"/>
      <c r="AZ45741" s="80"/>
      <c r="BA45741" s="80"/>
      <c r="BB45741" s="80"/>
    </row>
    <row r="45742" spans="9:54" x14ac:dyDescent="0.25">
      <c r="I45742" s="80"/>
      <c r="AX45742" s="80"/>
      <c r="AY45742" s="80"/>
      <c r="AZ45742" s="80"/>
      <c r="BA45742" s="80"/>
      <c r="BB45742" s="80"/>
    </row>
    <row r="45743" spans="9:54" x14ac:dyDescent="0.25">
      <c r="I45743" s="80"/>
      <c r="AX45743" s="80"/>
      <c r="AY45743" s="80"/>
      <c r="AZ45743" s="80"/>
      <c r="BA45743" s="80"/>
      <c r="BB45743" s="80"/>
    </row>
    <row r="45744" spans="9:54" x14ac:dyDescent="0.25">
      <c r="I45744" s="80"/>
      <c r="AX45744" s="80"/>
      <c r="AY45744" s="80"/>
      <c r="AZ45744" s="80"/>
      <c r="BA45744" s="80"/>
      <c r="BB45744" s="80"/>
    </row>
    <row r="45745" spans="9:54" x14ac:dyDescent="0.25">
      <c r="I45745" s="80"/>
      <c r="AX45745" s="80"/>
      <c r="AY45745" s="80"/>
      <c r="AZ45745" s="80"/>
      <c r="BA45745" s="80"/>
      <c r="BB45745" s="80"/>
    </row>
    <row r="45746" spans="9:54" x14ac:dyDescent="0.25">
      <c r="I45746" s="80"/>
      <c r="AX45746" s="80"/>
      <c r="AY45746" s="80"/>
      <c r="AZ45746" s="80"/>
      <c r="BA45746" s="80"/>
      <c r="BB45746" s="80"/>
    </row>
    <row r="45747" spans="9:54" x14ac:dyDescent="0.25">
      <c r="I45747" s="80"/>
      <c r="AX45747" s="80"/>
      <c r="AY45747" s="80"/>
      <c r="AZ45747" s="80"/>
      <c r="BA45747" s="80"/>
      <c r="BB45747" s="80"/>
    </row>
    <row r="45748" spans="9:54" x14ac:dyDescent="0.25">
      <c r="I45748" s="80"/>
      <c r="AX45748" s="80"/>
      <c r="AY45748" s="80"/>
      <c r="AZ45748" s="80"/>
      <c r="BA45748" s="80"/>
      <c r="BB45748" s="80"/>
    </row>
    <row r="45749" spans="9:54" x14ac:dyDescent="0.25">
      <c r="I45749" s="80"/>
      <c r="AX45749" s="80"/>
      <c r="AY45749" s="80"/>
      <c r="AZ45749" s="80"/>
      <c r="BA45749" s="80"/>
      <c r="BB45749" s="80"/>
    </row>
    <row r="45750" spans="9:54" x14ac:dyDescent="0.25">
      <c r="I45750" s="80"/>
      <c r="AX45750" s="80"/>
      <c r="AY45750" s="80"/>
      <c r="AZ45750" s="80"/>
      <c r="BA45750" s="80"/>
      <c r="BB45750" s="80"/>
    </row>
    <row r="45751" spans="9:54" x14ac:dyDescent="0.25">
      <c r="I45751" s="80"/>
      <c r="AX45751" s="80"/>
      <c r="AY45751" s="80"/>
      <c r="AZ45751" s="80"/>
      <c r="BA45751" s="80"/>
      <c r="BB45751" s="80"/>
    </row>
    <row r="45752" spans="9:54" x14ac:dyDescent="0.25">
      <c r="I45752" s="80"/>
      <c r="AX45752" s="80"/>
      <c r="AY45752" s="80"/>
      <c r="AZ45752" s="80"/>
      <c r="BA45752" s="80"/>
      <c r="BB45752" s="80"/>
    </row>
    <row r="45753" spans="9:54" x14ac:dyDescent="0.25">
      <c r="I45753" s="80"/>
      <c r="AX45753" s="80"/>
      <c r="AY45753" s="80"/>
      <c r="AZ45753" s="80"/>
      <c r="BA45753" s="80"/>
      <c r="BB45753" s="80"/>
    </row>
    <row r="45754" spans="9:54" x14ac:dyDescent="0.25">
      <c r="I45754" s="80"/>
      <c r="AX45754" s="80"/>
      <c r="AY45754" s="80"/>
      <c r="AZ45754" s="80"/>
      <c r="BA45754" s="80"/>
      <c r="BB45754" s="80"/>
    </row>
    <row r="45755" spans="9:54" x14ac:dyDescent="0.25">
      <c r="I45755" s="80"/>
      <c r="AX45755" s="80"/>
      <c r="AY45755" s="80"/>
      <c r="AZ45755" s="80"/>
      <c r="BA45755" s="80"/>
      <c r="BB45755" s="80"/>
    </row>
    <row r="45756" spans="9:54" x14ac:dyDescent="0.25">
      <c r="I45756" s="80"/>
      <c r="AX45756" s="80"/>
      <c r="AY45756" s="80"/>
      <c r="AZ45756" s="80"/>
      <c r="BA45756" s="80"/>
      <c r="BB45756" s="80"/>
    </row>
    <row r="45757" spans="9:54" x14ac:dyDescent="0.25">
      <c r="I45757" s="80"/>
      <c r="AX45757" s="80"/>
      <c r="AY45757" s="80"/>
      <c r="AZ45757" s="80"/>
      <c r="BA45757" s="80"/>
      <c r="BB45757" s="80"/>
    </row>
    <row r="45758" spans="9:54" x14ac:dyDescent="0.25">
      <c r="I45758" s="80"/>
      <c r="AX45758" s="80"/>
      <c r="AY45758" s="80"/>
      <c r="AZ45758" s="80"/>
      <c r="BA45758" s="80"/>
      <c r="BB45758" s="80"/>
    </row>
    <row r="45759" spans="9:54" x14ac:dyDescent="0.25">
      <c r="I45759" s="80"/>
      <c r="AX45759" s="80"/>
      <c r="AY45759" s="80"/>
      <c r="AZ45759" s="80"/>
      <c r="BA45759" s="80"/>
      <c r="BB45759" s="80"/>
    </row>
    <row r="45760" spans="9:54" x14ac:dyDescent="0.25">
      <c r="I45760" s="80"/>
      <c r="AX45760" s="80"/>
      <c r="AY45760" s="80"/>
      <c r="AZ45760" s="80"/>
      <c r="BA45760" s="80"/>
      <c r="BB45760" s="80"/>
    </row>
    <row r="45761" spans="9:54" x14ac:dyDescent="0.25">
      <c r="I45761" s="80"/>
      <c r="AX45761" s="80"/>
      <c r="AY45761" s="80"/>
      <c r="AZ45761" s="80"/>
      <c r="BA45761" s="80"/>
      <c r="BB45761" s="80"/>
    </row>
    <row r="45762" spans="9:54" x14ac:dyDescent="0.25">
      <c r="I45762" s="80"/>
      <c r="AX45762" s="80"/>
      <c r="AY45762" s="80"/>
      <c r="AZ45762" s="80"/>
      <c r="BA45762" s="80"/>
      <c r="BB45762" s="80"/>
    </row>
    <row r="45763" spans="9:54" x14ac:dyDescent="0.25">
      <c r="I45763" s="80"/>
      <c r="AX45763" s="80"/>
      <c r="AY45763" s="80"/>
      <c r="AZ45763" s="80"/>
      <c r="BA45763" s="80"/>
      <c r="BB45763" s="80"/>
    </row>
    <row r="45764" spans="9:54" x14ac:dyDescent="0.25">
      <c r="I45764" s="80"/>
      <c r="AX45764" s="80"/>
      <c r="AY45764" s="80"/>
      <c r="AZ45764" s="80"/>
      <c r="BA45764" s="80"/>
      <c r="BB45764" s="80"/>
    </row>
    <row r="45765" spans="9:54" x14ac:dyDescent="0.25">
      <c r="I45765" s="80"/>
      <c r="AX45765" s="80"/>
      <c r="AY45765" s="80"/>
      <c r="AZ45765" s="80"/>
      <c r="BA45765" s="80"/>
      <c r="BB45765" s="80"/>
    </row>
    <row r="45766" spans="9:54" x14ac:dyDescent="0.25">
      <c r="I45766" s="80"/>
      <c r="AX45766" s="80"/>
      <c r="AY45766" s="80"/>
      <c r="AZ45766" s="80"/>
      <c r="BA45766" s="80"/>
      <c r="BB45766" s="80"/>
    </row>
    <row r="45767" spans="9:54" x14ac:dyDescent="0.25">
      <c r="I45767" s="80"/>
      <c r="AX45767" s="80"/>
      <c r="AY45767" s="80"/>
      <c r="AZ45767" s="80"/>
      <c r="BA45767" s="80"/>
      <c r="BB45767" s="80"/>
    </row>
    <row r="45768" spans="9:54" x14ac:dyDescent="0.25">
      <c r="I45768" s="80"/>
      <c r="AX45768" s="80"/>
      <c r="AY45768" s="80"/>
      <c r="AZ45768" s="80"/>
      <c r="BA45768" s="80"/>
      <c r="BB45768" s="80"/>
    </row>
    <row r="45769" spans="9:54" x14ac:dyDescent="0.25">
      <c r="I45769" s="80"/>
      <c r="AX45769" s="80"/>
      <c r="AY45769" s="80"/>
      <c r="AZ45769" s="80"/>
      <c r="BA45769" s="80"/>
      <c r="BB45769" s="80"/>
    </row>
    <row r="45770" spans="9:54" x14ac:dyDescent="0.25">
      <c r="I45770" s="80"/>
      <c r="AX45770" s="80"/>
      <c r="AY45770" s="80"/>
      <c r="AZ45770" s="80"/>
      <c r="BA45770" s="80"/>
      <c r="BB45770" s="80"/>
    </row>
    <row r="45771" spans="9:54" x14ac:dyDescent="0.25">
      <c r="I45771" s="80"/>
      <c r="AX45771" s="80"/>
      <c r="AY45771" s="80"/>
      <c r="AZ45771" s="80"/>
      <c r="BA45771" s="80"/>
      <c r="BB45771" s="80"/>
    </row>
    <row r="45772" spans="9:54" x14ac:dyDescent="0.25">
      <c r="I45772" s="80"/>
      <c r="AX45772" s="80"/>
      <c r="AY45772" s="80"/>
      <c r="AZ45772" s="80"/>
      <c r="BA45772" s="80"/>
      <c r="BB45772" s="80"/>
    </row>
    <row r="45773" spans="9:54" x14ac:dyDescent="0.25">
      <c r="I45773" s="80"/>
      <c r="AX45773" s="80"/>
      <c r="AY45773" s="80"/>
      <c r="AZ45773" s="80"/>
      <c r="BA45773" s="80"/>
      <c r="BB45773" s="80"/>
    </row>
    <row r="45774" spans="9:54" x14ac:dyDescent="0.25">
      <c r="I45774" s="80"/>
      <c r="AX45774" s="80"/>
      <c r="AY45774" s="80"/>
      <c r="AZ45774" s="80"/>
      <c r="BA45774" s="80"/>
      <c r="BB45774" s="80"/>
    </row>
    <row r="45775" spans="9:54" x14ac:dyDescent="0.25">
      <c r="I45775" s="80"/>
      <c r="AX45775" s="80"/>
      <c r="AY45775" s="80"/>
      <c r="AZ45775" s="80"/>
      <c r="BA45775" s="80"/>
      <c r="BB45775" s="80"/>
    </row>
    <row r="45776" spans="9:54" x14ac:dyDescent="0.25">
      <c r="I45776" s="80"/>
      <c r="AX45776" s="80"/>
      <c r="AY45776" s="80"/>
      <c r="AZ45776" s="80"/>
      <c r="BA45776" s="80"/>
      <c r="BB45776" s="80"/>
    </row>
    <row r="45777" spans="9:54" x14ac:dyDescent="0.25">
      <c r="I45777" s="80"/>
      <c r="AX45777" s="80"/>
      <c r="AY45777" s="80"/>
      <c r="AZ45777" s="80"/>
      <c r="BA45777" s="80"/>
      <c r="BB45777" s="80"/>
    </row>
    <row r="45778" spans="9:54" x14ac:dyDescent="0.25">
      <c r="I45778" s="80"/>
      <c r="AX45778" s="80"/>
      <c r="AY45778" s="80"/>
      <c r="AZ45778" s="80"/>
      <c r="BA45778" s="80"/>
      <c r="BB45778" s="80"/>
    </row>
    <row r="45779" spans="9:54" x14ac:dyDescent="0.25">
      <c r="I45779" s="80"/>
      <c r="AX45779" s="80"/>
      <c r="AY45779" s="80"/>
      <c r="AZ45779" s="80"/>
      <c r="BA45779" s="80"/>
      <c r="BB45779" s="80"/>
    </row>
    <row r="45780" spans="9:54" x14ac:dyDescent="0.25">
      <c r="I45780" s="80"/>
      <c r="AX45780" s="80"/>
      <c r="AY45780" s="80"/>
      <c r="AZ45780" s="80"/>
      <c r="BA45780" s="80"/>
      <c r="BB45780" s="80"/>
    </row>
    <row r="45781" spans="9:54" x14ac:dyDescent="0.25">
      <c r="I45781" s="80"/>
      <c r="AX45781" s="80"/>
      <c r="AY45781" s="80"/>
      <c r="AZ45781" s="80"/>
      <c r="BA45781" s="80"/>
      <c r="BB45781" s="80"/>
    </row>
    <row r="45782" spans="9:54" x14ac:dyDescent="0.25">
      <c r="I45782" s="80"/>
      <c r="AX45782" s="80"/>
      <c r="AY45782" s="80"/>
      <c r="AZ45782" s="80"/>
      <c r="BA45782" s="80"/>
      <c r="BB45782" s="80"/>
    </row>
    <row r="45783" spans="9:54" x14ac:dyDescent="0.25">
      <c r="I45783" s="80"/>
      <c r="AX45783" s="80"/>
      <c r="AY45783" s="80"/>
      <c r="AZ45783" s="80"/>
      <c r="BA45783" s="80"/>
      <c r="BB45783" s="80"/>
    </row>
    <row r="45784" spans="9:54" x14ac:dyDescent="0.25">
      <c r="I45784" s="80"/>
      <c r="AX45784" s="80"/>
      <c r="AY45784" s="80"/>
      <c r="AZ45784" s="80"/>
      <c r="BA45784" s="80"/>
      <c r="BB45784" s="80"/>
    </row>
    <row r="45785" spans="9:54" x14ac:dyDescent="0.25">
      <c r="I45785" s="80"/>
      <c r="AX45785" s="80"/>
      <c r="AY45785" s="80"/>
      <c r="AZ45785" s="80"/>
      <c r="BA45785" s="80"/>
      <c r="BB45785" s="80"/>
    </row>
    <row r="45786" spans="9:54" x14ac:dyDescent="0.25">
      <c r="I45786" s="80"/>
      <c r="AX45786" s="80"/>
      <c r="AY45786" s="80"/>
      <c r="AZ45786" s="80"/>
      <c r="BA45786" s="80"/>
      <c r="BB45786" s="80"/>
    </row>
    <row r="45787" spans="9:54" x14ac:dyDescent="0.25">
      <c r="I45787" s="80"/>
      <c r="AX45787" s="80"/>
      <c r="AY45787" s="80"/>
      <c r="AZ45787" s="80"/>
      <c r="BA45787" s="80"/>
      <c r="BB45787" s="80"/>
    </row>
    <row r="45788" spans="9:54" x14ac:dyDescent="0.25">
      <c r="I45788" s="80"/>
      <c r="AX45788" s="80"/>
      <c r="AY45788" s="80"/>
      <c r="AZ45788" s="80"/>
      <c r="BA45788" s="80"/>
      <c r="BB45788" s="80"/>
    </row>
    <row r="45789" spans="9:54" x14ac:dyDescent="0.25">
      <c r="I45789" s="80"/>
      <c r="AX45789" s="80"/>
      <c r="AY45789" s="80"/>
      <c r="AZ45789" s="80"/>
      <c r="BA45789" s="80"/>
      <c r="BB45789" s="80"/>
    </row>
    <row r="45790" spans="9:54" x14ac:dyDescent="0.25">
      <c r="I45790" s="80"/>
      <c r="AX45790" s="80"/>
      <c r="AY45790" s="80"/>
      <c r="AZ45790" s="80"/>
      <c r="BA45790" s="80"/>
      <c r="BB45790" s="80"/>
    </row>
    <row r="45791" spans="9:54" x14ac:dyDescent="0.25">
      <c r="I45791" s="80"/>
      <c r="AX45791" s="80"/>
      <c r="AY45791" s="80"/>
      <c r="AZ45791" s="80"/>
      <c r="BA45791" s="80"/>
      <c r="BB45791" s="80"/>
    </row>
    <row r="45792" spans="9:54" x14ac:dyDescent="0.25">
      <c r="I45792" s="80"/>
      <c r="AX45792" s="80"/>
      <c r="AY45792" s="80"/>
      <c r="AZ45792" s="80"/>
      <c r="BA45792" s="80"/>
      <c r="BB45792" s="80"/>
    </row>
    <row r="45793" spans="9:54" x14ac:dyDescent="0.25">
      <c r="I45793" s="80"/>
      <c r="AX45793" s="80"/>
      <c r="AY45793" s="80"/>
      <c r="AZ45793" s="80"/>
      <c r="BA45793" s="80"/>
      <c r="BB45793" s="80"/>
    </row>
    <row r="45794" spans="9:54" x14ac:dyDescent="0.25">
      <c r="I45794" s="80"/>
      <c r="AX45794" s="80"/>
      <c r="AY45794" s="80"/>
      <c r="AZ45794" s="80"/>
      <c r="BA45794" s="80"/>
      <c r="BB45794" s="80"/>
    </row>
    <row r="45795" spans="9:54" x14ac:dyDescent="0.25">
      <c r="I45795" s="80"/>
      <c r="AX45795" s="80"/>
      <c r="AY45795" s="80"/>
      <c r="AZ45795" s="80"/>
      <c r="BA45795" s="80"/>
      <c r="BB45795" s="80"/>
    </row>
    <row r="45796" spans="9:54" x14ac:dyDescent="0.25">
      <c r="I45796" s="80"/>
      <c r="AX45796" s="80"/>
      <c r="AY45796" s="80"/>
      <c r="AZ45796" s="80"/>
      <c r="BA45796" s="80"/>
      <c r="BB45796" s="80"/>
    </row>
    <row r="45797" spans="9:54" x14ac:dyDescent="0.25">
      <c r="I45797" s="80"/>
      <c r="AX45797" s="80"/>
      <c r="AY45797" s="80"/>
      <c r="AZ45797" s="80"/>
      <c r="BA45797" s="80"/>
      <c r="BB45797" s="80"/>
    </row>
    <row r="45798" spans="9:54" x14ac:dyDescent="0.25">
      <c r="I45798" s="80"/>
      <c r="AX45798" s="80"/>
      <c r="AY45798" s="80"/>
      <c r="AZ45798" s="80"/>
      <c r="BA45798" s="80"/>
      <c r="BB45798" s="80"/>
    </row>
    <row r="45799" spans="9:54" x14ac:dyDescent="0.25">
      <c r="I45799" s="80"/>
      <c r="AX45799" s="80"/>
      <c r="AY45799" s="80"/>
      <c r="AZ45799" s="80"/>
      <c r="BA45799" s="80"/>
      <c r="BB45799" s="80"/>
    </row>
    <row r="45800" spans="9:54" x14ac:dyDescent="0.25">
      <c r="I45800" s="80"/>
      <c r="AX45800" s="80"/>
      <c r="AY45800" s="80"/>
      <c r="AZ45800" s="80"/>
      <c r="BA45800" s="80"/>
      <c r="BB45800" s="80"/>
    </row>
    <row r="45801" spans="9:54" x14ac:dyDescent="0.25">
      <c r="I45801" s="80"/>
      <c r="AX45801" s="80"/>
      <c r="AY45801" s="80"/>
      <c r="AZ45801" s="80"/>
      <c r="BA45801" s="80"/>
      <c r="BB45801" s="80"/>
    </row>
    <row r="45802" spans="9:54" x14ac:dyDescent="0.25">
      <c r="I45802" s="80"/>
      <c r="AX45802" s="80"/>
      <c r="AY45802" s="80"/>
      <c r="AZ45802" s="80"/>
      <c r="BA45802" s="80"/>
      <c r="BB45802" s="80"/>
    </row>
    <row r="45803" spans="9:54" x14ac:dyDescent="0.25">
      <c r="I45803" s="80"/>
      <c r="AX45803" s="80"/>
      <c r="AY45803" s="80"/>
      <c r="AZ45803" s="80"/>
      <c r="BA45803" s="80"/>
      <c r="BB45803" s="80"/>
    </row>
    <row r="45804" spans="9:54" x14ac:dyDescent="0.25">
      <c r="I45804" s="80"/>
      <c r="AX45804" s="80"/>
      <c r="AY45804" s="80"/>
      <c r="AZ45804" s="80"/>
      <c r="BA45804" s="80"/>
      <c r="BB45804" s="80"/>
    </row>
    <row r="45805" spans="9:54" x14ac:dyDescent="0.25">
      <c r="I45805" s="80"/>
      <c r="AX45805" s="80"/>
      <c r="AY45805" s="80"/>
      <c r="AZ45805" s="80"/>
      <c r="BA45805" s="80"/>
      <c r="BB45805" s="80"/>
    </row>
    <row r="45806" spans="9:54" x14ac:dyDescent="0.25">
      <c r="I45806" s="80"/>
      <c r="AX45806" s="80"/>
      <c r="AY45806" s="80"/>
      <c r="AZ45806" s="80"/>
      <c r="BA45806" s="80"/>
      <c r="BB45806" s="80"/>
    </row>
    <row r="45807" spans="9:54" x14ac:dyDescent="0.25">
      <c r="I45807" s="80"/>
      <c r="AX45807" s="80"/>
      <c r="AY45807" s="80"/>
      <c r="AZ45807" s="80"/>
      <c r="BA45807" s="80"/>
      <c r="BB45807" s="80"/>
    </row>
    <row r="45808" spans="9:54" x14ac:dyDescent="0.25">
      <c r="I45808" s="80"/>
      <c r="AX45808" s="80"/>
      <c r="AY45808" s="80"/>
      <c r="AZ45808" s="80"/>
      <c r="BA45808" s="80"/>
      <c r="BB45808" s="80"/>
    </row>
    <row r="45809" spans="9:54" x14ac:dyDescent="0.25">
      <c r="I45809" s="80"/>
      <c r="AX45809" s="80"/>
      <c r="AY45809" s="80"/>
      <c r="AZ45809" s="80"/>
      <c r="BA45809" s="80"/>
      <c r="BB45809" s="80"/>
    </row>
    <row r="45810" spans="9:54" x14ac:dyDescent="0.25">
      <c r="I45810" s="80"/>
      <c r="AX45810" s="80"/>
      <c r="AY45810" s="80"/>
      <c r="AZ45810" s="80"/>
      <c r="BA45810" s="80"/>
      <c r="BB45810" s="80"/>
    </row>
    <row r="45811" spans="9:54" x14ac:dyDescent="0.25">
      <c r="I45811" s="80"/>
      <c r="AX45811" s="80"/>
      <c r="AY45811" s="80"/>
      <c r="AZ45811" s="80"/>
      <c r="BA45811" s="80"/>
      <c r="BB45811" s="80"/>
    </row>
    <row r="45812" spans="9:54" x14ac:dyDescent="0.25">
      <c r="I45812" s="80"/>
      <c r="AX45812" s="80"/>
      <c r="AY45812" s="80"/>
      <c r="AZ45812" s="80"/>
      <c r="BA45812" s="80"/>
      <c r="BB45812" s="80"/>
    </row>
    <row r="45813" spans="9:54" x14ac:dyDescent="0.25">
      <c r="I45813" s="80"/>
      <c r="AX45813" s="80"/>
      <c r="AY45813" s="80"/>
      <c r="AZ45813" s="80"/>
      <c r="BA45813" s="80"/>
      <c r="BB45813" s="80"/>
    </row>
    <row r="45814" spans="9:54" x14ac:dyDescent="0.25">
      <c r="I45814" s="80"/>
      <c r="AX45814" s="80"/>
      <c r="AY45814" s="80"/>
      <c r="AZ45814" s="80"/>
      <c r="BA45814" s="80"/>
      <c r="BB45814" s="80"/>
    </row>
    <row r="45815" spans="9:54" x14ac:dyDescent="0.25">
      <c r="I45815" s="80"/>
      <c r="AX45815" s="80"/>
      <c r="AY45815" s="80"/>
      <c r="AZ45815" s="80"/>
      <c r="BA45815" s="80"/>
      <c r="BB45815" s="80"/>
    </row>
    <row r="45816" spans="9:54" x14ac:dyDescent="0.25">
      <c r="I45816" s="80"/>
      <c r="AX45816" s="80"/>
      <c r="AY45816" s="80"/>
      <c r="AZ45816" s="80"/>
      <c r="BA45816" s="80"/>
      <c r="BB45816" s="80"/>
    </row>
    <row r="45817" spans="9:54" x14ac:dyDescent="0.25">
      <c r="I45817" s="80"/>
      <c r="AX45817" s="80"/>
      <c r="AY45817" s="80"/>
      <c r="AZ45817" s="80"/>
      <c r="BA45817" s="80"/>
      <c r="BB45817" s="80"/>
    </row>
    <row r="45818" spans="9:54" x14ac:dyDescent="0.25">
      <c r="I45818" s="80"/>
      <c r="AX45818" s="80"/>
      <c r="AY45818" s="80"/>
      <c r="AZ45818" s="80"/>
      <c r="BA45818" s="80"/>
      <c r="BB45818" s="80"/>
    </row>
    <row r="45819" spans="9:54" x14ac:dyDescent="0.25">
      <c r="I45819" s="80"/>
      <c r="AX45819" s="80"/>
      <c r="AY45819" s="80"/>
      <c r="AZ45819" s="80"/>
      <c r="BA45819" s="80"/>
      <c r="BB45819" s="80"/>
    </row>
    <row r="45820" spans="9:54" x14ac:dyDescent="0.25">
      <c r="I45820" s="80"/>
      <c r="AX45820" s="80"/>
      <c r="AY45820" s="80"/>
      <c r="AZ45820" s="80"/>
      <c r="BA45820" s="80"/>
      <c r="BB45820" s="80"/>
    </row>
    <row r="45821" spans="9:54" x14ac:dyDescent="0.25">
      <c r="I45821" s="80"/>
      <c r="AX45821" s="80"/>
      <c r="AY45821" s="80"/>
      <c r="AZ45821" s="80"/>
      <c r="BA45821" s="80"/>
      <c r="BB45821" s="80"/>
    </row>
    <row r="45822" spans="9:54" x14ac:dyDescent="0.25">
      <c r="I45822" s="80"/>
      <c r="AX45822" s="80"/>
      <c r="AY45822" s="80"/>
      <c r="AZ45822" s="80"/>
      <c r="BA45822" s="80"/>
      <c r="BB45822" s="80"/>
    </row>
    <row r="45823" spans="9:54" x14ac:dyDescent="0.25">
      <c r="I45823" s="80"/>
      <c r="AX45823" s="80"/>
      <c r="AY45823" s="80"/>
      <c r="AZ45823" s="80"/>
      <c r="BA45823" s="80"/>
      <c r="BB45823" s="80"/>
    </row>
    <row r="45824" spans="9:54" x14ac:dyDescent="0.25">
      <c r="I45824" s="80"/>
      <c r="AX45824" s="80"/>
      <c r="AY45824" s="80"/>
      <c r="AZ45824" s="80"/>
      <c r="BA45824" s="80"/>
      <c r="BB45824" s="80"/>
    </row>
    <row r="45825" spans="9:54" x14ac:dyDescent="0.25">
      <c r="I45825" s="80"/>
      <c r="AX45825" s="80"/>
      <c r="AY45825" s="80"/>
      <c r="AZ45825" s="80"/>
      <c r="BA45825" s="80"/>
      <c r="BB45825" s="80"/>
    </row>
    <row r="45826" spans="9:54" x14ac:dyDescent="0.25">
      <c r="I45826" s="80"/>
      <c r="AX45826" s="80"/>
      <c r="AY45826" s="80"/>
      <c r="AZ45826" s="80"/>
      <c r="BA45826" s="80"/>
      <c r="BB45826" s="80"/>
    </row>
    <row r="45827" spans="9:54" x14ac:dyDescent="0.25">
      <c r="I45827" s="80"/>
      <c r="AX45827" s="80"/>
      <c r="AY45827" s="80"/>
      <c r="AZ45827" s="80"/>
      <c r="BA45827" s="80"/>
      <c r="BB45827" s="80"/>
    </row>
    <row r="45828" spans="9:54" x14ac:dyDescent="0.25">
      <c r="I45828" s="80"/>
      <c r="AX45828" s="80"/>
      <c r="AY45828" s="80"/>
      <c r="AZ45828" s="80"/>
      <c r="BA45828" s="80"/>
      <c r="BB45828" s="80"/>
    </row>
    <row r="45829" spans="9:54" x14ac:dyDescent="0.25">
      <c r="I45829" s="80"/>
      <c r="AX45829" s="80"/>
      <c r="AY45829" s="80"/>
      <c r="AZ45829" s="80"/>
      <c r="BA45829" s="80"/>
      <c r="BB45829" s="80"/>
    </row>
    <row r="45830" spans="9:54" x14ac:dyDescent="0.25">
      <c r="I45830" s="80"/>
      <c r="AX45830" s="80"/>
      <c r="AY45830" s="80"/>
      <c r="AZ45830" s="80"/>
      <c r="BA45830" s="80"/>
      <c r="BB45830" s="80"/>
    </row>
    <row r="45831" spans="9:54" x14ac:dyDescent="0.25">
      <c r="I45831" s="80"/>
      <c r="AX45831" s="80"/>
      <c r="AY45831" s="80"/>
      <c r="AZ45831" s="80"/>
      <c r="BA45831" s="80"/>
      <c r="BB45831" s="80"/>
    </row>
    <row r="45832" spans="9:54" x14ac:dyDescent="0.25">
      <c r="I45832" s="80"/>
      <c r="AX45832" s="80"/>
      <c r="AY45832" s="80"/>
      <c r="AZ45832" s="80"/>
      <c r="BA45832" s="80"/>
      <c r="BB45832" s="80"/>
    </row>
    <row r="45833" spans="9:54" x14ac:dyDescent="0.25">
      <c r="I45833" s="80"/>
      <c r="AX45833" s="80"/>
      <c r="AY45833" s="80"/>
      <c r="AZ45833" s="80"/>
      <c r="BA45833" s="80"/>
      <c r="BB45833" s="80"/>
    </row>
    <row r="45834" spans="9:54" x14ac:dyDescent="0.25">
      <c r="I45834" s="80"/>
      <c r="AX45834" s="80"/>
      <c r="AY45834" s="80"/>
      <c r="AZ45834" s="80"/>
      <c r="BA45834" s="80"/>
      <c r="BB45834" s="80"/>
    </row>
    <row r="45835" spans="9:54" x14ac:dyDescent="0.25">
      <c r="I45835" s="80"/>
      <c r="AX45835" s="80"/>
      <c r="AY45835" s="80"/>
      <c r="AZ45835" s="80"/>
      <c r="BA45835" s="80"/>
      <c r="BB45835" s="80"/>
    </row>
    <row r="45836" spans="9:54" x14ac:dyDescent="0.25">
      <c r="I45836" s="80"/>
      <c r="AX45836" s="80"/>
      <c r="AY45836" s="80"/>
      <c r="AZ45836" s="80"/>
      <c r="BA45836" s="80"/>
      <c r="BB45836" s="80"/>
    </row>
    <row r="45837" spans="9:54" x14ac:dyDescent="0.25">
      <c r="I45837" s="80"/>
      <c r="AX45837" s="80"/>
      <c r="AY45837" s="80"/>
      <c r="AZ45837" s="80"/>
      <c r="BA45837" s="80"/>
      <c r="BB45837" s="80"/>
    </row>
    <row r="45838" spans="9:54" x14ac:dyDescent="0.25">
      <c r="I45838" s="80"/>
      <c r="AX45838" s="80"/>
      <c r="AY45838" s="80"/>
      <c r="AZ45838" s="80"/>
      <c r="BA45838" s="80"/>
      <c r="BB45838" s="80"/>
    </row>
    <row r="45839" spans="9:54" x14ac:dyDescent="0.25">
      <c r="I45839" s="80"/>
      <c r="AX45839" s="80"/>
      <c r="AY45839" s="80"/>
      <c r="AZ45839" s="80"/>
      <c r="BA45839" s="80"/>
      <c r="BB45839" s="80"/>
    </row>
    <row r="45840" spans="9:54" x14ac:dyDescent="0.25">
      <c r="I45840" s="80"/>
      <c r="AX45840" s="80"/>
      <c r="AY45840" s="80"/>
      <c r="AZ45840" s="80"/>
      <c r="BA45840" s="80"/>
      <c r="BB45840" s="80"/>
    </row>
    <row r="45841" spans="9:54" x14ac:dyDescent="0.25">
      <c r="I45841" s="80"/>
      <c r="AX45841" s="80"/>
      <c r="AY45841" s="80"/>
      <c r="AZ45841" s="80"/>
      <c r="BA45841" s="80"/>
      <c r="BB45841" s="80"/>
    </row>
    <row r="45842" spans="9:54" x14ac:dyDescent="0.25">
      <c r="I45842" s="80"/>
      <c r="AX45842" s="80"/>
      <c r="AY45842" s="80"/>
      <c r="AZ45842" s="80"/>
      <c r="BA45842" s="80"/>
      <c r="BB45842" s="80"/>
    </row>
    <row r="45843" spans="9:54" x14ac:dyDescent="0.25">
      <c r="I45843" s="80"/>
      <c r="AX45843" s="80"/>
      <c r="AY45843" s="80"/>
      <c r="AZ45843" s="80"/>
      <c r="BA45843" s="80"/>
      <c r="BB45843" s="80"/>
    </row>
    <row r="45844" spans="9:54" x14ac:dyDescent="0.25">
      <c r="I45844" s="80"/>
      <c r="AX45844" s="80"/>
      <c r="AY45844" s="80"/>
      <c r="AZ45844" s="80"/>
      <c r="BA45844" s="80"/>
      <c r="BB45844" s="80"/>
    </row>
    <row r="45845" spans="9:54" x14ac:dyDescent="0.25">
      <c r="I45845" s="80"/>
      <c r="AX45845" s="80"/>
      <c r="AY45845" s="80"/>
      <c r="AZ45845" s="80"/>
      <c r="BA45845" s="80"/>
      <c r="BB45845" s="80"/>
    </row>
    <row r="45846" spans="9:54" x14ac:dyDescent="0.25">
      <c r="I45846" s="80"/>
      <c r="AX45846" s="80"/>
      <c r="AY45846" s="80"/>
      <c r="AZ45846" s="80"/>
      <c r="BA45846" s="80"/>
      <c r="BB45846" s="80"/>
    </row>
    <row r="45847" spans="9:54" x14ac:dyDescent="0.25">
      <c r="I45847" s="80"/>
      <c r="AX45847" s="80"/>
      <c r="AY45847" s="80"/>
      <c r="AZ45847" s="80"/>
      <c r="BA45847" s="80"/>
      <c r="BB45847" s="80"/>
    </row>
    <row r="45848" spans="9:54" x14ac:dyDescent="0.25">
      <c r="I45848" s="80"/>
      <c r="AX45848" s="80"/>
      <c r="AY45848" s="80"/>
      <c r="AZ45848" s="80"/>
      <c r="BA45848" s="80"/>
      <c r="BB45848" s="80"/>
    </row>
    <row r="45849" spans="9:54" x14ac:dyDescent="0.25">
      <c r="I45849" s="80"/>
      <c r="AX45849" s="80"/>
      <c r="AY45849" s="80"/>
      <c r="AZ45849" s="80"/>
      <c r="BA45849" s="80"/>
      <c r="BB45849" s="80"/>
    </row>
    <row r="45850" spans="9:54" x14ac:dyDescent="0.25">
      <c r="I45850" s="80"/>
      <c r="AX45850" s="80"/>
      <c r="AY45850" s="80"/>
      <c r="AZ45850" s="80"/>
      <c r="BA45850" s="80"/>
      <c r="BB45850" s="80"/>
    </row>
    <row r="45851" spans="9:54" x14ac:dyDescent="0.25">
      <c r="I45851" s="80"/>
      <c r="AX45851" s="80"/>
      <c r="AY45851" s="80"/>
      <c r="AZ45851" s="80"/>
      <c r="BA45851" s="80"/>
      <c r="BB45851" s="80"/>
    </row>
    <row r="45852" spans="9:54" x14ac:dyDescent="0.25">
      <c r="I45852" s="80"/>
      <c r="AX45852" s="80"/>
      <c r="AY45852" s="80"/>
      <c r="AZ45852" s="80"/>
      <c r="BA45852" s="80"/>
      <c r="BB45852" s="80"/>
    </row>
    <row r="45853" spans="9:54" x14ac:dyDescent="0.25">
      <c r="I45853" s="80"/>
      <c r="AX45853" s="80"/>
      <c r="AY45853" s="80"/>
      <c r="AZ45853" s="80"/>
      <c r="BA45853" s="80"/>
      <c r="BB45853" s="80"/>
    </row>
    <row r="45854" spans="9:54" x14ac:dyDescent="0.25">
      <c r="I45854" s="80"/>
      <c r="AX45854" s="80"/>
      <c r="AY45854" s="80"/>
      <c r="AZ45854" s="80"/>
      <c r="BA45854" s="80"/>
      <c r="BB45854" s="80"/>
    </row>
    <row r="45855" spans="9:54" x14ac:dyDescent="0.25">
      <c r="I45855" s="80"/>
      <c r="AX45855" s="80"/>
      <c r="AY45855" s="80"/>
      <c r="AZ45855" s="80"/>
      <c r="BA45855" s="80"/>
      <c r="BB45855" s="80"/>
    </row>
    <row r="45856" spans="9:54" x14ac:dyDescent="0.25">
      <c r="I45856" s="80"/>
      <c r="AX45856" s="80"/>
      <c r="AY45856" s="80"/>
      <c r="AZ45856" s="80"/>
      <c r="BA45856" s="80"/>
      <c r="BB45856" s="80"/>
    </row>
    <row r="45857" spans="9:54" x14ac:dyDescent="0.25">
      <c r="I45857" s="80"/>
      <c r="AX45857" s="80"/>
      <c r="AY45857" s="80"/>
      <c r="AZ45857" s="80"/>
      <c r="BA45857" s="80"/>
      <c r="BB45857" s="80"/>
    </row>
    <row r="45858" spans="9:54" x14ac:dyDescent="0.25">
      <c r="I45858" s="80"/>
      <c r="AX45858" s="80"/>
      <c r="AY45858" s="80"/>
      <c r="AZ45858" s="80"/>
      <c r="BA45858" s="80"/>
      <c r="BB45858" s="80"/>
    </row>
    <row r="45859" spans="9:54" x14ac:dyDescent="0.25">
      <c r="I45859" s="80"/>
      <c r="AX45859" s="80"/>
      <c r="AY45859" s="80"/>
      <c r="AZ45859" s="80"/>
      <c r="BA45859" s="80"/>
      <c r="BB45859" s="80"/>
    </row>
    <row r="45860" spans="9:54" x14ac:dyDescent="0.25">
      <c r="I45860" s="80"/>
      <c r="AX45860" s="80"/>
      <c r="AY45860" s="80"/>
      <c r="AZ45860" s="80"/>
      <c r="BA45860" s="80"/>
      <c r="BB45860" s="80"/>
    </row>
    <row r="45861" spans="9:54" x14ac:dyDescent="0.25">
      <c r="I45861" s="80"/>
      <c r="AX45861" s="80"/>
      <c r="AY45861" s="80"/>
      <c r="AZ45861" s="80"/>
      <c r="BA45861" s="80"/>
      <c r="BB45861" s="80"/>
    </row>
    <row r="45862" spans="9:54" x14ac:dyDescent="0.25">
      <c r="I45862" s="80"/>
      <c r="AX45862" s="80"/>
      <c r="AY45862" s="80"/>
      <c r="AZ45862" s="80"/>
      <c r="BA45862" s="80"/>
      <c r="BB45862" s="80"/>
    </row>
    <row r="45863" spans="9:54" x14ac:dyDescent="0.25">
      <c r="I45863" s="80"/>
      <c r="AX45863" s="80"/>
      <c r="AY45863" s="80"/>
      <c r="AZ45863" s="80"/>
      <c r="BA45863" s="80"/>
      <c r="BB45863" s="80"/>
    </row>
    <row r="45864" spans="9:54" x14ac:dyDescent="0.25">
      <c r="I45864" s="80"/>
      <c r="AX45864" s="80"/>
      <c r="AY45864" s="80"/>
      <c r="AZ45864" s="80"/>
      <c r="BA45864" s="80"/>
      <c r="BB45864" s="80"/>
    </row>
    <row r="45865" spans="9:54" x14ac:dyDescent="0.25">
      <c r="I45865" s="80"/>
      <c r="AX45865" s="80"/>
      <c r="AY45865" s="80"/>
      <c r="AZ45865" s="80"/>
      <c r="BA45865" s="80"/>
      <c r="BB45865" s="80"/>
    </row>
    <row r="45866" spans="9:54" x14ac:dyDescent="0.25">
      <c r="I45866" s="80"/>
      <c r="AX45866" s="80"/>
      <c r="AY45866" s="80"/>
      <c r="AZ45866" s="80"/>
      <c r="BA45866" s="80"/>
      <c r="BB45866" s="80"/>
    </row>
    <row r="45867" spans="9:54" x14ac:dyDescent="0.25">
      <c r="I45867" s="80"/>
      <c r="AX45867" s="80"/>
      <c r="AY45867" s="80"/>
      <c r="AZ45867" s="80"/>
      <c r="BA45867" s="80"/>
      <c r="BB45867" s="80"/>
    </row>
    <row r="45868" spans="9:54" x14ac:dyDescent="0.25">
      <c r="I45868" s="80"/>
      <c r="AX45868" s="80"/>
      <c r="AY45868" s="80"/>
      <c r="AZ45868" s="80"/>
      <c r="BA45868" s="80"/>
      <c r="BB45868" s="80"/>
    </row>
    <row r="45869" spans="9:54" x14ac:dyDescent="0.25">
      <c r="I45869" s="80"/>
      <c r="AX45869" s="80"/>
      <c r="AY45869" s="80"/>
      <c r="AZ45869" s="80"/>
      <c r="BA45869" s="80"/>
      <c r="BB45869" s="80"/>
    </row>
    <row r="45870" spans="9:54" x14ac:dyDescent="0.25">
      <c r="I45870" s="80"/>
      <c r="AX45870" s="80"/>
      <c r="AY45870" s="80"/>
      <c r="AZ45870" s="80"/>
      <c r="BA45870" s="80"/>
      <c r="BB45870" s="80"/>
    </row>
    <row r="45871" spans="9:54" x14ac:dyDescent="0.25">
      <c r="I45871" s="80"/>
      <c r="AX45871" s="80"/>
      <c r="AY45871" s="80"/>
      <c r="AZ45871" s="80"/>
      <c r="BA45871" s="80"/>
      <c r="BB45871" s="80"/>
    </row>
    <row r="45872" spans="9:54" x14ac:dyDescent="0.25">
      <c r="I45872" s="80"/>
      <c r="AX45872" s="80"/>
      <c r="AY45872" s="80"/>
      <c r="AZ45872" s="80"/>
      <c r="BA45872" s="80"/>
      <c r="BB45872" s="80"/>
    </row>
    <row r="45873" spans="9:54" x14ac:dyDescent="0.25">
      <c r="I45873" s="80"/>
      <c r="AX45873" s="80"/>
      <c r="AY45873" s="80"/>
      <c r="AZ45873" s="80"/>
      <c r="BA45873" s="80"/>
      <c r="BB45873" s="80"/>
    </row>
    <row r="45874" spans="9:54" x14ac:dyDescent="0.25">
      <c r="I45874" s="80"/>
      <c r="AX45874" s="80"/>
      <c r="AY45874" s="80"/>
      <c r="AZ45874" s="80"/>
      <c r="BA45874" s="80"/>
      <c r="BB45874" s="80"/>
    </row>
    <row r="45875" spans="9:54" x14ac:dyDescent="0.25">
      <c r="I45875" s="80"/>
      <c r="AX45875" s="80"/>
      <c r="AY45875" s="80"/>
      <c r="AZ45875" s="80"/>
      <c r="BA45875" s="80"/>
      <c r="BB45875" s="80"/>
    </row>
    <row r="45876" spans="9:54" x14ac:dyDescent="0.25">
      <c r="I45876" s="80"/>
      <c r="AX45876" s="80"/>
      <c r="AY45876" s="80"/>
      <c r="AZ45876" s="80"/>
      <c r="BA45876" s="80"/>
      <c r="BB45876" s="80"/>
    </row>
    <row r="45877" spans="9:54" x14ac:dyDescent="0.25">
      <c r="I45877" s="80"/>
      <c r="AX45877" s="80"/>
      <c r="AY45877" s="80"/>
      <c r="AZ45877" s="80"/>
      <c r="BA45877" s="80"/>
      <c r="BB45877" s="80"/>
    </row>
    <row r="45878" spans="9:54" x14ac:dyDescent="0.25">
      <c r="I45878" s="80"/>
      <c r="AX45878" s="80"/>
      <c r="AY45878" s="80"/>
      <c r="AZ45878" s="80"/>
      <c r="BA45878" s="80"/>
      <c r="BB45878" s="80"/>
    </row>
    <row r="45879" spans="9:54" x14ac:dyDescent="0.25">
      <c r="I45879" s="80"/>
      <c r="AX45879" s="80"/>
      <c r="AY45879" s="80"/>
      <c r="AZ45879" s="80"/>
      <c r="BA45879" s="80"/>
      <c r="BB45879" s="80"/>
    </row>
    <row r="45880" spans="9:54" x14ac:dyDescent="0.25">
      <c r="I45880" s="80"/>
      <c r="AX45880" s="80"/>
      <c r="AY45880" s="80"/>
      <c r="AZ45880" s="80"/>
      <c r="BA45880" s="80"/>
      <c r="BB45880" s="80"/>
    </row>
    <row r="45881" spans="9:54" x14ac:dyDescent="0.25">
      <c r="I45881" s="80"/>
      <c r="AX45881" s="80"/>
      <c r="AY45881" s="80"/>
      <c r="AZ45881" s="80"/>
      <c r="BA45881" s="80"/>
      <c r="BB45881" s="80"/>
    </row>
    <row r="45882" spans="9:54" x14ac:dyDescent="0.25">
      <c r="I45882" s="80"/>
      <c r="AX45882" s="80"/>
      <c r="AY45882" s="80"/>
      <c r="AZ45882" s="80"/>
      <c r="BA45882" s="80"/>
      <c r="BB45882" s="80"/>
    </row>
    <row r="45883" spans="9:54" x14ac:dyDescent="0.25">
      <c r="I45883" s="80"/>
      <c r="AX45883" s="80"/>
      <c r="AY45883" s="80"/>
      <c r="AZ45883" s="80"/>
      <c r="BA45883" s="80"/>
      <c r="BB45883" s="80"/>
    </row>
    <row r="45884" spans="9:54" x14ac:dyDescent="0.25">
      <c r="I45884" s="80"/>
      <c r="AX45884" s="80"/>
      <c r="AY45884" s="80"/>
      <c r="AZ45884" s="80"/>
      <c r="BA45884" s="80"/>
      <c r="BB45884" s="80"/>
    </row>
    <row r="45885" spans="9:54" x14ac:dyDescent="0.25">
      <c r="I45885" s="80"/>
      <c r="AX45885" s="80"/>
      <c r="AY45885" s="80"/>
      <c r="AZ45885" s="80"/>
      <c r="BA45885" s="80"/>
      <c r="BB45885" s="80"/>
    </row>
    <row r="45886" spans="9:54" x14ac:dyDescent="0.25">
      <c r="I45886" s="80"/>
      <c r="AX45886" s="80"/>
      <c r="AY45886" s="80"/>
      <c r="AZ45886" s="80"/>
      <c r="BA45886" s="80"/>
      <c r="BB45886" s="80"/>
    </row>
    <row r="45887" spans="9:54" x14ac:dyDescent="0.25">
      <c r="I45887" s="80"/>
      <c r="AX45887" s="80"/>
      <c r="AY45887" s="80"/>
      <c r="AZ45887" s="80"/>
      <c r="BA45887" s="80"/>
      <c r="BB45887" s="80"/>
    </row>
    <row r="45888" spans="9:54" x14ac:dyDescent="0.25">
      <c r="I45888" s="80"/>
      <c r="AX45888" s="80"/>
      <c r="AY45888" s="80"/>
      <c r="AZ45888" s="80"/>
      <c r="BA45888" s="80"/>
      <c r="BB45888" s="80"/>
    </row>
    <row r="45889" spans="9:54" x14ac:dyDescent="0.25">
      <c r="I45889" s="80"/>
      <c r="AX45889" s="80"/>
      <c r="AY45889" s="80"/>
      <c r="AZ45889" s="80"/>
      <c r="BA45889" s="80"/>
      <c r="BB45889" s="80"/>
    </row>
    <row r="45890" spans="9:54" x14ac:dyDescent="0.25">
      <c r="I45890" s="80"/>
      <c r="AX45890" s="80"/>
      <c r="AY45890" s="80"/>
      <c r="AZ45890" s="80"/>
      <c r="BA45890" s="80"/>
      <c r="BB45890" s="80"/>
    </row>
    <row r="45891" spans="9:54" x14ac:dyDescent="0.25">
      <c r="I45891" s="80"/>
      <c r="AX45891" s="80"/>
      <c r="AY45891" s="80"/>
      <c r="AZ45891" s="80"/>
      <c r="BA45891" s="80"/>
      <c r="BB45891" s="80"/>
    </row>
    <row r="45892" spans="9:54" x14ac:dyDescent="0.25">
      <c r="I45892" s="80"/>
      <c r="AX45892" s="80"/>
      <c r="AY45892" s="80"/>
      <c r="AZ45892" s="80"/>
      <c r="BA45892" s="80"/>
      <c r="BB45892" s="80"/>
    </row>
    <row r="45893" spans="9:54" x14ac:dyDescent="0.25">
      <c r="I45893" s="80"/>
      <c r="AX45893" s="80"/>
      <c r="AY45893" s="80"/>
      <c r="AZ45893" s="80"/>
      <c r="BA45893" s="80"/>
      <c r="BB45893" s="80"/>
    </row>
    <row r="45894" spans="9:54" x14ac:dyDescent="0.25">
      <c r="I45894" s="80"/>
      <c r="AX45894" s="80"/>
      <c r="AY45894" s="80"/>
      <c r="AZ45894" s="80"/>
      <c r="BA45894" s="80"/>
      <c r="BB45894" s="80"/>
    </row>
    <row r="45895" spans="9:54" x14ac:dyDescent="0.25">
      <c r="I45895" s="80"/>
      <c r="AX45895" s="80"/>
      <c r="AY45895" s="80"/>
      <c r="AZ45895" s="80"/>
      <c r="BA45895" s="80"/>
      <c r="BB45895" s="80"/>
    </row>
    <row r="45896" spans="9:54" x14ac:dyDescent="0.25">
      <c r="I45896" s="80"/>
      <c r="AX45896" s="80"/>
      <c r="AY45896" s="80"/>
      <c r="AZ45896" s="80"/>
      <c r="BA45896" s="80"/>
      <c r="BB45896" s="80"/>
    </row>
    <row r="45897" spans="9:54" x14ac:dyDescent="0.25">
      <c r="I45897" s="80"/>
      <c r="AX45897" s="80"/>
      <c r="AY45897" s="80"/>
      <c r="AZ45897" s="80"/>
      <c r="BA45897" s="80"/>
      <c r="BB45897" s="80"/>
    </row>
    <row r="45898" spans="9:54" x14ac:dyDescent="0.25">
      <c r="I45898" s="80"/>
      <c r="AX45898" s="80"/>
      <c r="AY45898" s="80"/>
      <c r="AZ45898" s="80"/>
      <c r="BA45898" s="80"/>
      <c r="BB45898" s="80"/>
    </row>
    <row r="45899" spans="9:54" x14ac:dyDescent="0.25">
      <c r="I45899" s="80"/>
      <c r="AX45899" s="80"/>
      <c r="AY45899" s="80"/>
      <c r="AZ45899" s="80"/>
      <c r="BA45899" s="80"/>
      <c r="BB45899" s="80"/>
    </row>
    <row r="45900" spans="9:54" x14ac:dyDescent="0.25">
      <c r="I45900" s="80"/>
      <c r="AX45900" s="80"/>
      <c r="AY45900" s="80"/>
      <c r="AZ45900" s="80"/>
      <c r="BA45900" s="80"/>
      <c r="BB45900" s="80"/>
    </row>
    <row r="45901" spans="9:54" x14ac:dyDescent="0.25">
      <c r="I45901" s="80"/>
      <c r="AX45901" s="80"/>
      <c r="AY45901" s="80"/>
      <c r="AZ45901" s="80"/>
      <c r="BA45901" s="80"/>
      <c r="BB45901" s="80"/>
    </row>
    <row r="45902" spans="9:54" x14ac:dyDescent="0.25">
      <c r="I45902" s="80"/>
      <c r="AX45902" s="80"/>
      <c r="AY45902" s="80"/>
      <c r="AZ45902" s="80"/>
      <c r="BA45902" s="80"/>
      <c r="BB45902" s="80"/>
    </row>
    <row r="45903" spans="9:54" x14ac:dyDescent="0.25">
      <c r="I45903" s="80"/>
      <c r="AX45903" s="80"/>
      <c r="AY45903" s="80"/>
      <c r="AZ45903" s="80"/>
      <c r="BA45903" s="80"/>
      <c r="BB45903" s="80"/>
    </row>
    <row r="45904" spans="9:54" x14ac:dyDescent="0.25">
      <c r="I45904" s="80"/>
      <c r="AX45904" s="80"/>
      <c r="AY45904" s="80"/>
      <c r="AZ45904" s="80"/>
      <c r="BA45904" s="80"/>
      <c r="BB45904" s="80"/>
    </row>
    <row r="45905" spans="9:54" x14ac:dyDescent="0.25">
      <c r="I45905" s="80"/>
      <c r="AX45905" s="80"/>
      <c r="AY45905" s="80"/>
      <c r="AZ45905" s="80"/>
      <c r="BA45905" s="80"/>
      <c r="BB45905" s="80"/>
    </row>
    <row r="45906" spans="9:54" x14ac:dyDescent="0.25">
      <c r="I45906" s="80"/>
      <c r="AX45906" s="80"/>
      <c r="AY45906" s="80"/>
      <c r="AZ45906" s="80"/>
      <c r="BA45906" s="80"/>
      <c r="BB45906" s="80"/>
    </row>
    <row r="45907" spans="9:54" x14ac:dyDescent="0.25">
      <c r="I45907" s="80"/>
      <c r="AX45907" s="80"/>
      <c r="AY45907" s="80"/>
      <c r="AZ45907" s="80"/>
      <c r="BA45907" s="80"/>
      <c r="BB45907" s="80"/>
    </row>
    <row r="45908" spans="9:54" x14ac:dyDescent="0.25">
      <c r="I45908" s="80"/>
      <c r="AX45908" s="80"/>
      <c r="AY45908" s="80"/>
      <c r="AZ45908" s="80"/>
      <c r="BA45908" s="80"/>
      <c r="BB45908" s="80"/>
    </row>
    <row r="45909" spans="9:54" x14ac:dyDescent="0.25">
      <c r="I45909" s="80"/>
      <c r="AX45909" s="80"/>
      <c r="AY45909" s="80"/>
      <c r="AZ45909" s="80"/>
      <c r="BA45909" s="80"/>
      <c r="BB45909" s="80"/>
    </row>
    <row r="45910" spans="9:54" x14ac:dyDescent="0.25">
      <c r="I45910" s="80"/>
      <c r="AX45910" s="80"/>
      <c r="AY45910" s="80"/>
      <c r="AZ45910" s="80"/>
      <c r="BA45910" s="80"/>
      <c r="BB45910" s="80"/>
    </row>
    <row r="45911" spans="9:54" x14ac:dyDescent="0.25">
      <c r="I45911" s="80"/>
      <c r="AX45911" s="80"/>
      <c r="AY45911" s="80"/>
      <c r="AZ45911" s="80"/>
      <c r="BA45911" s="80"/>
      <c r="BB45911" s="80"/>
    </row>
    <row r="45912" spans="9:54" x14ac:dyDescent="0.25">
      <c r="I45912" s="80"/>
      <c r="AX45912" s="80"/>
      <c r="AY45912" s="80"/>
      <c r="AZ45912" s="80"/>
      <c r="BA45912" s="80"/>
      <c r="BB45912" s="80"/>
    </row>
    <row r="45913" spans="9:54" x14ac:dyDescent="0.25">
      <c r="I45913" s="80"/>
      <c r="AX45913" s="80"/>
      <c r="AY45913" s="80"/>
      <c r="AZ45913" s="80"/>
      <c r="BA45913" s="80"/>
      <c r="BB45913" s="80"/>
    </row>
    <row r="45914" spans="9:54" x14ac:dyDescent="0.25">
      <c r="I45914" s="80"/>
      <c r="AX45914" s="80"/>
      <c r="AY45914" s="80"/>
      <c r="AZ45914" s="80"/>
      <c r="BA45914" s="80"/>
      <c r="BB45914" s="80"/>
    </row>
    <row r="45915" spans="9:54" x14ac:dyDescent="0.25">
      <c r="I45915" s="80"/>
      <c r="AX45915" s="80"/>
      <c r="AY45915" s="80"/>
      <c r="AZ45915" s="80"/>
      <c r="BA45915" s="80"/>
      <c r="BB45915" s="80"/>
    </row>
    <row r="45916" spans="9:54" x14ac:dyDescent="0.25">
      <c r="I45916" s="80"/>
      <c r="AX45916" s="80"/>
      <c r="AY45916" s="80"/>
      <c r="AZ45916" s="80"/>
      <c r="BA45916" s="80"/>
      <c r="BB45916" s="80"/>
    </row>
    <row r="45917" spans="9:54" x14ac:dyDescent="0.25">
      <c r="I45917" s="80"/>
      <c r="AX45917" s="80"/>
      <c r="AY45917" s="80"/>
      <c r="AZ45917" s="80"/>
      <c r="BA45917" s="80"/>
      <c r="BB45917" s="80"/>
    </row>
    <row r="45918" spans="9:54" x14ac:dyDescent="0.25">
      <c r="I45918" s="80"/>
      <c r="AX45918" s="80"/>
      <c r="AY45918" s="80"/>
      <c r="AZ45918" s="80"/>
      <c r="BA45918" s="80"/>
      <c r="BB45918" s="80"/>
    </row>
    <row r="45919" spans="9:54" x14ac:dyDescent="0.25">
      <c r="I45919" s="80"/>
      <c r="AX45919" s="80"/>
      <c r="AY45919" s="80"/>
      <c r="AZ45919" s="80"/>
      <c r="BA45919" s="80"/>
      <c r="BB45919" s="80"/>
    </row>
    <row r="45920" spans="9:54" x14ac:dyDescent="0.25">
      <c r="I45920" s="80"/>
      <c r="AX45920" s="80"/>
      <c r="AY45920" s="80"/>
      <c r="AZ45920" s="80"/>
      <c r="BA45920" s="80"/>
      <c r="BB45920" s="80"/>
    </row>
    <row r="45921" spans="9:54" x14ac:dyDescent="0.25">
      <c r="I45921" s="80"/>
      <c r="AX45921" s="80"/>
      <c r="AY45921" s="80"/>
      <c r="AZ45921" s="80"/>
      <c r="BA45921" s="80"/>
      <c r="BB45921" s="80"/>
    </row>
    <row r="45922" spans="9:54" x14ac:dyDescent="0.25">
      <c r="I45922" s="80"/>
      <c r="AX45922" s="80"/>
      <c r="AY45922" s="80"/>
      <c r="AZ45922" s="80"/>
      <c r="BA45922" s="80"/>
      <c r="BB45922" s="80"/>
    </row>
    <row r="45923" spans="9:54" x14ac:dyDescent="0.25">
      <c r="I45923" s="80"/>
      <c r="AX45923" s="80"/>
      <c r="AY45923" s="80"/>
      <c r="AZ45923" s="80"/>
      <c r="BA45923" s="80"/>
      <c r="BB45923" s="80"/>
    </row>
    <row r="45924" spans="9:54" x14ac:dyDescent="0.25">
      <c r="I45924" s="80"/>
      <c r="AX45924" s="80"/>
      <c r="AY45924" s="80"/>
      <c r="AZ45924" s="80"/>
      <c r="BA45924" s="80"/>
      <c r="BB45924" s="80"/>
    </row>
    <row r="45925" spans="9:54" x14ac:dyDescent="0.25">
      <c r="I45925" s="80"/>
      <c r="AX45925" s="80"/>
      <c r="AY45925" s="80"/>
      <c r="AZ45925" s="80"/>
      <c r="BA45925" s="80"/>
      <c r="BB45925" s="80"/>
    </row>
    <row r="45926" spans="9:54" x14ac:dyDescent="0.25">
      <c r="I45926" s="80"/>
      <c r="AX45926" s="80"/>
      <c r="AY45926" s="80"/>
      <c r="AZ45926" s="80"/>
      <c r="BA45926" s="80"/>
      <c r="BB45926" s="80"/>
    </row>
    <row r="45927" spans="9:54" x14ac:dyDescent="0.25">
      <c r="I45927" s="80"/>
      <c r="AX45927" s="80"/>
      <c r="AY45927" s="80"/>
      <c r="AZ45927" s="80"/>
      <c r="BA45927" s="80"/>
      <c r="BB45927" s="80"/>
    </row>
    <row r="45928" spans="9:54" x14ac:dyDescent="0.25">
      <c r="I45928" s="80"/>
      <c r="AX45928" s="80"/>
      <c r="AY45928" s="80"/>
      <c r="AZ45928" s="80"/>
      <c r="BA45928" s="80"/>
      <c r="BB45928" s="80"/>
    </row>
    <row r="45929" spans="9:54" x14ac:dyDescent="0.25">
      <c r="I45929" s="80"/>
      <c r="AX45929" s="80"/>
      <c r="AY45929" s="80"/>
      <c r="AZ45929" s="80"/>
      <c r="BA45929" s="80"/>
      <c r="BB45929" s="80"/>
    </row>
    <row r="45930" spans="9:54" x14ac:dyDescent="0.25">
      <c r="I45930" s="80"/>
      <c r="AX45930" s="80"/>
      <c r="AY45930" s="80"/>
      <c r="AZ45930" s="80"/>
      <c r="BA45930" s="80"/>
      <c r="BB45930" s="80"/>
    </row>
    <row r="45931" spans="9:54" x14ac:dyDescent="0.25">
      <c r="I45931" s="80"/>
      <c r="AX45931" s="80"/>
      <c r="AY45931" s="80"/>
      <c r="AZ45931" s="80"/>
      <c r="BA45931" s="80"/>
      <c r="BB45931" s="80"/>
    </row>
    <row r="45932" spans="9:54" x14ac:dyDescent="0.25">
      <c r="I45932" s="80"/>
      <c r="AX45932" s="80"/>
      <c r="AY45932" s="80"/>
      <c r="AZ45932" s="80"/>
      <c r="BA45932" s="80"/>
      <c r="BB45932" s="80"/>
    </row>
    <row r="45933" spans="9:54" x14ac:dyDescent="0.25">
      <c r="I45933" s="80"/>
      <c r="AX45933" s="80"/>
      <c r="AY45933" s="80"/>
      <c r="AZ45933" s="80"/>
      <c r="BA45933" s="80"/>
      <c r="BB45933" s="80"/>
    </row>
    <row r="45934" spans="9:54" x14ac:dyDescent="0.25">
      <c r="I45934" s="80"/>
      <c r="AX45934" s="80"/>
      <c r="AY45934" s="80"/>
      <c r="AZ45934" s="80"/>
      <c r="BA45934" s="80"/>
      <c r="BB45934" s="80"/>
    </row>
    <row r="45935" spans="9:54" x14ac:dyDescent="0.25">
      <c r="I45935" s="80"/>
      <c r="AX45935" s="80"/>
      <c r="AY45935" s="80"/>
      <c r="AZ45935" s="80"/>
      <c r="BA45935" s="80"/>
      <c r="BB45935" s="80"/>
    </row>
    <row r="45936" spans="9:54" x14ac:dyDescent="0.25">
      <c r="I45936" s="80"/>
      <c r="AX45936" s="80"/>
      <c r="AY45936" s="80"/>
      <c r="AZ45936" s="80"/>
      <c r="BA45936" s="80"/>
      <c r="BB45936" s="80"/>
    </row>
    <row r="45937" spans="9:54" x14ac:dyDescent="0.25">
      <c r="I45937" s="80"/>
      <c r="AX45937" s="80"/>
      <c r="AY45937" s="80"/>
      <c r="AZ45937" s="80"/>
      <c r="BA45937" s="80"/>
      <c r="BB45937" s="80"/>
    </row>
    <row r="45938" spans="9:54" x14ac:dyDescent="0.25">
      <c r="I45938" s="80"/>
      <c r="AX45938" s="80"/>
      <c r="AY45938" s="80"/>
      <c r="AZ45938" s="80"/>
      <c r="BA45938" s="80"/>
      <c r="BB45938" s="80"/>
    </row>
    <row r="45939" spans="9:54" x14ac:dyDescent="0.25">
      <c r="I45939" s="80"/>
      <c r="AX45939" s="80"/>
      <c r="AY45939" s="80"/>
      <c r="AZ45939" s="80"/>
      <c r="BA45939" s="80"/>
      <c r="BB45939" s="80"/>
    </row>
    <row r="45940" spans="9:54" x14ac:dyDescent="0.25">
      <c r="I45940" s="80"/>
      <c r="AX45940" s="80"/>
      <c r="AY45940" s="80"/>
      <c r="AZ45940" s="80"/>
      <c r="BA45940" s="80"/>
      <c r="BB45940" s="80"/>
    </row>
    <row r="45941" spans="9:54" x14ac:dyDescent="0.25">
      <c r="I45941" s="80"/>
      <c r="AX45941" s="80"/>
      <c r="AY45941" s="80"/>
      <c r="AZ45941" s="80"/>
      <c r="BA45941" s="80"/>
      <c r="BB45941" s="80"/>
    </row>
    <row r="45942" spans="9:54" x14ac:dyDescent="0.25">
      <c r="I45942" s="80"/>
      <c r="AX45942" s="80"/>
      <c r="AY45942" s="80"/>
      <c r="AZ45942" s="80"/>
      <c r="BA45942" s="80"/>
      <c r="BB45942" s="80"/>
    </row>
    <row r="45943" spans="9:54" x14ac:dyDescent="0.25">
      <c r="I45943" s="80"/>
      <c r="AX45943" s="80"/>
      <c r="AY45943" s="80"/>
      <c r="AZ45943" s="80"/>
      <c r="BA45943" s="80"/>
      <c r="BB45943" s="80"/>
    </row>
    <row r="45944" spans="9:54" x14ac:dyDescent="0.25">
      <c r="I45944" s="80"/>
      <c r="AX45944" s="80"/>
      <c r="AY45944" s="80"/>
      <c r="AZ45944" s="80"/>
      <c r="BA45944" s="80"/>
      <c r="BB45944" s="80"/>
    </row>
    <row r="45945" spans="9:54" x14ac:dyDescent="0.25">
      <c r="I45945" s="80"/>
      <c r="AX45945" s="80"/>
      <c r="AY45945" s="80"/>
      <c r="AZ45945" s="80"/>
      <c r="BA45945" s="80"/>
      <c r="BB45945" s="80"/>
    </row>
    <row r="45946" spans="9:54" x14ac:dyDescent="0.25">
      <c r="I45946" s="80"/>
      <c r="AX45946" s="80"/>
      <c r="AY45946" s="80"/>
      <c r="AZ45946" s="80"/>
      <c r="BA45946" s="80"/>
      <c r="BB45946" s="80"/>
    </row>
    <row r="45947" spans="9:54" x14ac:dyDescent="0.25">
      <c r="I45947" s="80"/>
      <c r="AX45947" s="80"/>
      <c r="AY45947" s="80"/>
      <c r="AZ45947" s="80"/>
      <c r="BA45947" s="80"/>
      <c r="BB45947" s="80"/>
    </row>
    <row r="45948" spans="9:54" x14ac:dyDescent="0.25">
      <c r="I45948" s="80"/>
      <c r="AX45948" s="80"/>
      <c r="AY45948" s="80"/>
      <c r="AZ45948" s="80"/>
      <c r="BA45948" s="80"/>
      <c r="BB45948" s="80"/>
    </row>
    <row r="45949" spans="9:54" x14ac:dyDescent="0.25">
      <c r="I45949" s="80"/>
      <c r="AX45949" s="80"/>
      <c r="AY45949" s="80"/>
      <c r="AZ45949" s="80"/>
      <c r="BA45949" s="80"/>
      <c r="BB45949" s="80"/>
    </row>
    <row r="45950" spans="9:54" x14ac:dyDescent="0.25">
      <c r="I45950" s="80"/>
      <c r="AX45950" s="80"/>
      <c r="AY45950" s="80"/>
      <c r="AZ45950" s="80"/>
      <c r="BA45950" s="80"/>
      <c r="BB45950" s="80"/>
    </row>
    <row r="45951" spans="9:54" x14ac:dyDescent="0.25">
      <c r="I45951" s="80"/>
      <c r="AX45951" s="80"/>
      <c r="AY45951" s="80"/>
      <c r="AZ45951" s="80"/>
      <c r="BA45951" s="80"/>
      <c r="BB45951" s="80"/>
    </row>
    <row r="45952" spans="9:54" x14ac:dyDescent="0.25">
      <c r="I45952" s="80"/>
      <c r="AX45952" s="80"/>
      <c r="AY45952" s="80"/>
      <c r="AZ45952" s="80"/>
      <c r="BA45952" s="80"/>
      <c r="BB45952" s="80"/>
    </row>
    <row r="45953" spans="9:54" x14ac:dyDescent="0.25">
      <c r="I45953" s="80"/>
      <c r="AX45953" s="80"/>
      <c r="AY45953" s="80"/>
      <c r="AZ45953" s="80"/>
      <c r="BA45953" s="80"/>
      <c r="BB45953" s="80"/>
    </row>
    <row r="45954" spans="9:54" x14ac:dyDescent="0.25">
      <c r="I45954" s="80"/>
      <c r="AX45954" s="80"/>
      <c r="AY45954" s="80"/>
      <c r="AZ45954" s="80"/>
      <c r="BA45954" s="80"/>
      <c r="BB45954" s="80"/>
    </row>
    <row r="45955" spans="9:54" x14ac:dyDescent="0.25">
      <c r="I45955" s="80"/>
      <c r="AX45955" s="80"/>
      <c r="AY45955" s="80"/>
      <c r="AZ45955" s="80"/>
      <c r="BA45955" s="80"/>
      <c r="BB45955" s="80"/>
    </row>
    <row r="45956" spans="9:54" x14ac:dyDescent="0.25">
      <c r="I45956" s="80"/>
      <c r="AX45956" s="80"/>
      <c r="AY45956" s="80"/>
      <c r="AZ45956" s="80"/>
      <c r="BA45956" s="80"/>
      <c r="BB45956" s="80"/>
    </row>
    <row r="45957" spans="9:54" x14ac:dyDescent="0.25">
      <c r="I45957" s="80"/>
      <c r="AX45957" s="80"/>
      <c r="AY45957" s="80"/>
      <c r="AZ45957" s="80"/>
      <c r="BA45957" s="80"/>
      <c r="BB45957" s="80"/>
    </row>
    <row r="45958" spans="9:54" x14ac:dyDescent="0.25">
      <c r="I45958" s="80"/>
      <c r="AX45958" s="80"/>
      <c r="AY45958" s="80"/>
      <c r="AZ45958" s="80"/>
      <c r="BA45958" s="80"/>
      <c r="BB45958" s="80"/>
    </row>
    <row r="45959" spans="9:54" x14ac:dyDescent="0.25">
      <c r="I45959" s="80"/>
      <c r="AX45959" s="80"/>
      <c r="AY45959" s="80"/>
      <c r="AZ45959" s="80"/>
      <c r="BA45959" s="80"/>
      <c r="BB45959" s="80"/>
    </row>
    <row r="45960" spans="9:54" x14ac:dyDescent="0.25">
      <c r="I45960" s="80"/>
      <c r="AX45960" s="80"/>
      <c r="AY45960" s="80"/>
      <c r="AZ45960" s="80"/>
      <c r="BA45960" s="80"/>
      <c r="BB45960" s="80"/>
    </row>
    <row r="45961" spans="9:54" x14ac:dyDescent="0.25">
      <c r="I45961" s="80"/>
      <c r="AX45961" s="80"/>
      <c r="AY45961" s="80"/>
      <c r="AZ45961" s="80"/>
      <c r="BA45961" s="80"/>
      <c r="BB45961" s="80"/>
    </row>
    <row r="45962" spans="9:54" x14ac:dyDescent="0.25">
      <c r="I45962" s="80"/>
      <c r="AX45962" s="80"/>
      <c r="AY45962" s="80"/>
      <c r="AZ45962" s="80"/>
      <c r="BA45962" s="80"/>
      <c r="BB45962" s="80"/>
    </row>
    <row r="45963" spans="9:54" x14ac:dyDescent="0.25">
      <c r="I45963" s="80"/>
      <c r="AX45963" s="80"/>
      <c r="AY45963" s="80"/>
      <c r="AZ45963" s="80"/>
      <c r="BA45963" s="80"/>
      <c r="BB45963" s="80"/>
    </row>
    <row r="45964" spans="9:54" x14ac:dyDescent="0.25">
      <c r="I45964" s="80"/>
      <c r="AX45964" s="80"/>
      <c r="AY45964" s="80"/>
      <c r="AZ45964" s="80"/>
      <c r="BA45964" s="80"/>
      <c r="BB45964" s="80"/>
    </row>
    <row r="45965" spans="9:54" x14ac:dyDescent="0.25">
      <c r="I45965" s="80"/>
      <c r="AX45965" s="80"/>
      <c r="AY45965" s="80"/>
      <c r="AZ45965" s="80"/>
      <c r="BA45965" s="80"/>
      <c r="BB45965" s="80"/>
    </row>
    <row r="45966" spans="9:54" x14ac:dyDescent="0.25">
      <c r="I45966" s="80"/>
      <c r="AX45966" s="80"/>
      <c r="AY45966" s="80"/>
      <c r="AZ45966" s="80"/>
      <c r="BA45966" s="80"/>
      <c r="BB45966" s="80"/>
    </row>
    <row r="45967" spans="9:54" x14ac:dyDescent="0.25">
      <c r="I45967" s="80"/>
      <c r="AX45967" s="80"/>
      <c r="AY45967" s="80"/>
      <c r="AZ45967" s="80"/>
      <c r="BA45967" s="80"/>
      <c r="BB45967" s="80"/>
    </row>
    <row r="45968" spans="9:54" x14ac:dyDescent="0.25">
      <c r="I45968" s="80"/>
      <c r="AX45968" s="80"/>
      <c r="AY45968" s="80"/>
      <c r="AZ45968" s="80"/>
      <c r="BA45968" s="80"/>
      <c r="BB45968" s="80"/>
    </row>
    <row r="45969" spans="9:54" x14ac:dyDescent="0.25">
      <c r="I45969" s="80"/>
      <c r="AX45969" s="80"/>
      <c r="AY45969" s="80"/>
      <c r="AZ45969" s="80"/>
      <c r="BA45969" s="80"/>
      <c r="BB45969" s="80"/>
    </row>
    <row r="45970" spans="9:54" x14ac:dyDescent="0.25">
      <c r="I45970" s="80"/>
      <c r="AX45970" s="80"/>
      <c r="AY45970" s="80"/>
      <c r="AZ45970" s="80"/>
      <c r="BA45970" s="80"/>
      <c r="BB45970" s="80"/>
    </row>
    <row r="45971" spans="9:54" x14ac:dyDescent="0.25">
      <c r="I45971" s="80"/>
      <c r="AX45971" s="80"/>
      <c r="AY45971" s="80"/>
      <c r="AZ45971" s="80"/>
      <c r="BA45971" s="80"/>
      <c r="BB45971" s="80"/>
    </row>
    <row r="45972" spans="9:54" x14ac:dyDescent="0.25">
      <c r="I45972" s="80"/>
      <c r="AX45972" s="80"/>
      <c r="AY45972" s="80"/>
      <c r="AZ45972" s="80"/>
      <c r="BA45972" s="80"/>
      <c r="BB45972" s="80"/>
    </row>
    <row r="45973" spans="9:54" x14ac:dyDescent="0.25">
      <c r="I45973" s="80"/>
      <c r="AX45973" s="80"/>
      <c r="AY45973" s="80"/>
      <c r="AZ45973" s="80"/>
      <c r="BA45973" s="80"/>
      <c r="BB45973" s="80"/>
    </row>
    <row r="45974" spans="9:54" x14ac:dyDescent="0.25">
      <c r="I45974" s="80"/>
      <c r="AX45974" s="80"/>
      <c r="AY45974" s="80"/>
      <c r="AZ45974" s="80"/>
      <c r="BA45974" s="80"/>
      <c r="BB45974" s="80"/>
    </row>
    <row r="45975" spans="9:54" x14ac:dyDescent="0.25">
      <c r="I45975" s="80"/>
      <c r="AX45975" s="80"/>
      <c r="AY45975" s="80"/>
      <c r="AZ45975" s="80"/>
      <c r="BA45975" s="80"/>
      <c r="BB45975" s="80"/>
    </row>
    <row r="45976" spans="9:54" x14ac:dyDescent="0.25">
      <c r="I45976" s="80"/>
      <c r="AX45976" s="80"/>
      <c r="AY45976" s="80"/>
      <c r="AZ45976" s="80"/>
      <c r="BA45976" s="80"/>
      <c r="BB45976" s="80"/>
    </row>
    <row r="45977" spans="9:54" x14ac:dyDescent="0.25">
      <c r="I45977" s="80"/>
      <c r="AX45977" s="80"/>
      <c r="AY45977" s="80"/>
      <c r="AZ45977" s="80"/>
      <c r="BA45977" s="80"/>
      <c r="BB45977" s="80"/>
    </row>
    <row r="45978" spans="9:54" x14ac:dyDescent="0.25">
      <c r="I45978" s="80"/>
      <c r="AX45978" s="80"/>
      <c r="AY45978" s="80"/>
      <c r="AZ45978" s="80"/>
      <c r="BA45978" s="80"/>
      <c r="BB45978" s="80"/>
    </row>
    <row r="45979" spans="9:54" x14ac:dyDescent="0.25">
      <c r="I45979" s="80"/>
      <c r="AX45979" s="80"/>
      <c r="AY45979" s="80"/>
      <c r="AZ45979" s="80"/>
      <c r="BA45979" s="80"/>
      <c r="BB45979" s="80"/>
    </row>
    <row r="45980" spans="9:54" x14ac:dyDescent="0.25">
      <c r="I45980" s="80"/>
      <c r="AX45980" s="80"/>
      <c r="AY45980" s="80"/>
      <c r="AZ45980" s="80"/>
      <c r="BA45980" s="80"/>
      <c r="BB45980" s="80"/>
    </row>
    <row r="45981" spans="9:54" x14ac:dyDescent="0.25">
      <c r="I45981" s="80"/>
      <c r="AX45981" s="80"/>
      <c r="AY45981" s="80"/>
      <c r="AZ45981" s="80"/>
      <c r="BA45981" s="80"/>
      <c r="BB45981" s="80"/>
    </row>
    <row r="45982" spans="9:54" x14ac:dyDescent="0.25">
      <c r="I45982" s="80"/>
      <c r="AX45982" s="80"/>
      <c r="AY45982" s="80"/>
      <c r="AZ45982" s="80"/>
      <c r="BA45982" s="80"/>
      <c r="BB45982" s="80"/>
    </row>
    <row r="45983" spans="9:54" x14ac:dyDescent="0.25">
      <c r="I45983" s="80"/>
      <c r="AX45983" s="80"/>
      <c r="AY45983" s="80"/>
      <c r="AZ45983" s="80"/>
      <c r="BA45983" s="80"/>
      <c r="BB45983" s="80"/>
    </row>
    <row r="45984" spans="9:54" x14ac:dyDescent="0.25">
      <c r="I45984" s="80"/>
      <c r="AX45984" s="80"/>
      <c r="AY45984" s="80"/>
      <c r="AZ45984" s="80"/>
      <c r="BA45984" s="80"/>
      <c r="BB45984" s="80"/>
    </row>
    <row r="45985" spans="9:54" x14ac:dyDescent="0.25">
      <c r="I45985" s="80"/>
      <c r="AX45985" s="80"/>
      <c r="AY45985" s="80"/>
      <c r="AZ45985" s="80"/>
      <c r="BA45985" s="80"/>
      <c r="BB45985" s="80"/>
    </row>
    <row r="45986" spans="9:54" x14ac:dyDescent="0.25">
      <c r="I45986" s="80"/>
      <c r="AX45986" s="80"/>
      <c r="AY45986" s="80"/>
      <c r="AZ45986" s="80"/>
      <c r="BA45986" s="80"/>
      <c r="BB45986" s="80"/>
    </row>
    <row r="45987" spans="9:54" x14ac:dyDescent="0.25">
      <c r="I45987" s="80"/>
      <c r="AX45987" s="80"/>
      <c r="AY45987" s="80"/>
      <c r="AZ45987" s="80"/>
      <c r="BA45987" s="80"/>
      <c r="BB45987" s="80"/>
    </row>
    <row r="45988" spans="9:54" x14ac:dyDescent="0.25">
      <c r="I45988" s="80"/>
      <c r="AX45988" s="80"/>
      <c r="AY45988" s="80"/>
      <c r="AZ45988" s="80"/>
      <c r="BA45988" s="80"/>
      <c r="BB45988" s="80"/>
    </row>
    <row r="45989" spans="9:54" x14ac:dyDescent="0.25">
      <c r="I45989" s="80"/>
      <c r="AX45989" s="80"/>
      <c r="AY45989" s="80"/>
      <c r="AZ45989" s="80"/>
      <c r="BA45989" s="80"/>
      <c r="BB45989" s="80"/>
    </row>
    <row r="45990" spans="9:54" x14ac:dyDescent="0.25">
      <c r="I45990" s="80"/>
      <c r="AX45990" s="80"/>
      <c r="AY45990" s="80"/>
      <c r="AZ45990" s="80"/>
      <c r="BA45990" s="80"/>
      <c r="BB45990" s="80"/>
    </row>
    <row r="45991" spans="9:54" x14ac:dyDescent="0.25">
      <c r="I45991" s="80"/>
      <c r="AX45991" s="80"/>
      <c r="AY45991" s="80"/>
      <c r="AZ45991" s="80"/>
      <c r="BA45991" s="80"/>
      <c r="BB45991" s="80"/>
    </row>
    <row r="45992" spans="9:54" x14ac:dyDescent="0.25">
      <c r="I45992" s="80"/>
      <c r="AX45992" s="80"/>
      <c r="AY45992" s="80"/>
      <c r="AZ45992" s="80"/>
      <c r="BA45992" s="80"/>
      <c r="BB45992" s="80"/>
    </row>
    <row r="45993" spans="9:54" x14ac:dyDescent="0.25">
      <c r="I45993" s="80"/>
      <c r="AX45993" s="80"/>
      <c r="AY45993" s="80"/>
      <c r="AZ45993" s="80"/>
      <c r="BA45993" s="80"/>
      <c r="BB45993" s="80"/>
    </row>
    <row r="45994" spans="9:54" x14ac:dyDescent="0.25">
      <c r="I45994" s="80"/>
      <c r="AX45994" s="80"/>
      <c r="AY45994" s="80"/>
      <c r="AZ45994" s="80"/>
      <c r="BA45994" s="80"/>
      <c r="BB45994" s="80"/>
    </row>
    <row r="45995" spans="9:54" x14ac:dyDescent="0.25">
      <c r="I45995" s="80"/>
      <c r="AX45995" s="80"/>
      <c r="AY45995" s="80"/>
      <c r="AZ45995" s="80"/>
      <c r="BA45995" s="80"/>
      <c r="BB45995" s="80"/>
    </row>
    <row r="45996" spans="9:54" x14ac:dyDescent="0.25">
      <c r="I45996" s="80"/>
      <c r="AX45996" s="80"/>
      <c r="AY45996" s="80"/>
      <c r="AZ45996" s="80"/>
      <c r="BA45996" s="80"/>
      <c r="BB45996" s="80"/>
    </row>
    <row r="45997" spans="9:54" x14ac:dyDescent="0.25">
      <c r="I45997" s="80"/>
      <c r="AX45997" s="80"/>
      <c r="AY45997" s="80"/>
      <c r="AZ45997" s="80"/>
      <c r="BA45997" s="80"/>
      <c r="BB45997" s="80"/>
    </row>
    <row r="45998" spans="9:54" x14ac:dyDescent="0.25">
      <c r="I45998" s="80"/>
      <c r="AX45998" s="80"/>
      <c r="AY45998" s="80"/>
      <c r="AZ45998" s="80"/>
      <c r="BA45998" s="80"/>
      <c r="BB45998" s="80"/>
    </row>
    <row r="45999" spans="9:54" x14ac:dyDescent="0.25">
      <c r="I45999" s="80"/>
      <c r="AX45999" s="80"/>
      <c r="AY45999" s="80"/>
      <c r="AZ45999" s="80"/>
      <c r="BA45999" s="80"/>
      <c r="BB45999" s="80"/>
    </row>
    <row r="46000" spans="9:54" x14ac:dyDescent="0.25">
      <c r="I46000" s="80"/>
      <c r="AX46000" s="80"/>
      <c r="AY46000" s="80"/>
      <c r="AZ46000" s="80"/>
      <c r="BA46000" s="80"/>
      <c r="BB46000" s="80"/>
    </row>
    <row r="46001" spans="9:54" x14ac:dyDescent="0.25">
      <c r="I46001" s="80"/>
      <c r="AX46001" s="80"/>
      <c r="AY46001" s="80"/>
      <c r="AZ46001" s="80"/>
      <c r="BA46001" s="80"/>
      <c r="BB46001" s="80"/>
    </row>
    <row r="46002" spans="9:54" x14ac:dyDescent="0.25">
      <c r="I46002" s="80"/>
      <c r="AX46002" s="80"/>
      <c r="AY46002" s="80"/>
      <c r="AZ46002" s="80"/>
      <c r="BA46002" s="80"/>
      <c r="BB46002" s="80"/>
    </row>
    <row r="46003" spans="9:54" x14ac:dyDescent="0.25">
      <c r="I46003" s="80"/>
      <c r="AX46003" s="80"/>
      <c r="AY46003" s="80"/>
      <c r="AZ46003" s="80"/>
      <c r="BA46003" s="80"/>
      <c r="BB46003" s="80"/>
    </row>
    <row r="46004" spans="9:54" x14ac:dyDescent="0.25">
      <c r="I46004" s="80"/>
      <c r="AX46004" s="80"/>
      <c r="AY46004" s="80"/>
      <c r="AZ46004" s="80"/>
      <c r="BA46004" s="80"/>
      <c r="BB46004" s="80"/>
    </row>
    <row r="46005" spans="9:54" x14ac:dyDescent="0.25">
      <c r="I46005" s="80"/>
      <c r="AX46005" s="80"/>
      <c r="AY46005" s="80"/>
      <c r="AZ46005" s="80"/>
      <c r="BA46005" s="80"/>
      <c r="BB46005" s="80"/>
    </row>
    <row r="46006" spans="9:54" x14ac:dyDescent="0.25">
      <c r="I46006" s="80"/>
      <c r="AX46006" s="80"/>
      <c r="AY46006" s="80"/>
      <c r="AZ46006" s="80"/>
      <c r="BA46006" s="80"/>
      <c r="BB46006" s="80"/>
    </row>
    <row r="46007" spans="9:54" x14ac:dyDescent="0.25">
      <c r="I46007" s="80"/>
      <c r="AX46007" s="80"/>
      <c r="AY46007" s="80"/>
      <c r="AZ46007" s="80"/>
      <c r="BA46007" s="80"/>
      <c r="BB46007" s="80"/>
    </row>
    <row r="46008" spans="9:54" x14ac:dyDescent="0.25">
      <c r="I46008" s="80"/>
      <c r="AX46008" s="80"/>
      <c r="AY46008" s="80"/>
      <c r="AZ46008" s="80"/>
      <c r="BA46008" s="80"/>
      <c r="BB46008" s="80"/>
    </row>
    <row r="46009" spans="9:54" x14ac:dyDescent="0.25">
      <c r="I46009" s="80"/>
      <c r="AX46009" s="80"/>
      <c r="AY46009" s="80"/>
      <c r="AZ46009" s="80"/>
      <c r="BA46009" s="80"/>
      <c r="BB46009" s="80"/>
    </row>
    <row r="46010" spans="9:54" x14ac:dyDescent="0.25">
      <c r="I46010" s="80"/>
      <c r="AX46010" s="80"/>
      <c r="AY46010" s="80"/>
      <c r="AZ46010" s="80"/>
      <c r="BA46010" s="80"/>
      <c r="BB46010" s="80"/>
    </row>
    <row r="46011" spans="9:54" x14ac:dyDescent="0.25">
      <c r="I46011" s="80"/>
      <c r="AX46011" s="80"/>
      <c r="AY46011" s="80"/>
      <c r="AZ46011" s="80"/>
      <c r="BA46011" s="80"/>
      <c r="BB46011" s="80"/>
    </row>
    <row r="46012" spans="9:54" x14ac:dyDescent="0.25">
      <c r="I46012" s="80"/>
      <c r="AX46012" s="80"/>
      <c r="AY46012" s="80"/>
      <c r="AZ46012" s="80"/>
      <c r="BA46012" s="80"/>
      <c r="BB46012" s="80"/>
    </row>
    <row r="46013" spans="9:54" x14ac:dyDescent="0.25">
      <c r="I46013" s="80"/>
      <c r="AX46013" s="80"/>
      <c r="AY46013" s="80"/>
      <c r="AZ46013" s="80"/>
      <c r="BA46013" s="80"/>
      <c r="BB46013" s="80"/>
    </row>
    <row r="46014" spans="9:54" x14ac:dyDescent="0.25">
      <c r="I46014" s="80"/>
      <c r="AX46014" s="80"/>
      <c r="AY46014" s="80"/>
      <c r="AZ46014" s="80"/>
      <c r="BA46014" s="80"/>
      <c r="BB46014" s="80"/>
    </row>
    <row r="46015" spans="9:54" x14ac:dyDescent="0.25">
      <c r="I46015" s="80"/>
      <c r="AX46015" s="80"/>
      <c r="AY46015" s="80"/>
      <c r="AZ46015" s="80"/>
      <c r="BA46015" s="80"/>
      <c r="BB46015" s="80"/>
    </row>
    <row r="46016" spans="9:54" x14ac:dyDescent="0.25">
      <c r="I46016" s="80"/>
      <c r="AX46016" s="80"/>
      <c r="AY46016" s="80"/>
      <c r="AZ46016" s="80"/>
      <c r="BA46016" s="80"/>
      <c r="BB46016" s="80"/>
    </row>
    <row r="46017" spans="9:54" x14ac:dyDescent="0.25">
      <c r="I46017" s="80"/>
      <c r="AX46017" s="80"/>
      <c r="AY46017" s="80"/>
      <c r="AZ46017" s="80"/>
      <c r="BA46017" s="80"/>
      <c r="BB46017" s="80"/>
    </row>
    <row r="46018" spans="9:54" x14ac:dyDescent="0.25">
      <c r="I46018" s="80"/>
      <c r="AX46018" s="80"/>
      <c r="AY46018" s="80"/>
      <c r="AZ46018" s="80"/>
      <c r="BA46018" s="80"/>
      <c r="BB46018" s="80"/>
    </row>
    <row r="46019" spans="9:54" x14ac:dyDescent="0.25">
      <c r="I46019" s="80"/>
      <c r="AX46019" s="80"/>
      <c r="AY46019" s="80"/>
      <c r="AZ46019" s="80"/>
      <c r="BA46019" s="80"/>
      <c r="BB46019" s="80"/>
    </row>
    <row r="46020" spans="9:54" x14ac:dyDescent="0.25">
      <c r="I46020" s="80"/>
      <c r="AX46020" s="80"/>
      <c r="AY46020" s="80"/>
      <c r="AZ46020" s="80"/>
      <c r="BA46020" s="80"/>
      <c r="BB46020" s="80"/>
    </row>
    <row r="46021" spans="9:54" x14ac:dyDescent="0.25">
      <c r="I46021" s="80"/>
      <c r="AX46021" s="80"/>
      <c r="AY46021" s="80"/>
      <c r="AZ46021" s="80"/>
      <c r="BA46021" s="80"/>
      <c r="BB46021" s="80"/>
    </row>
    <row r="46022" spans="9:54" x14ac:dyDescent="0.25">
      <c r="I46022" s="80"/>
      <c r="AX46022" s="80"/>
      <c r="AY46022" s="80"/>
      <c r="AZ46022" s="80"/>
      <c r="BA46022" s="80"/>
      <c r="BB46022" s="80"/>
    </row>
    <row r="46023" spans="9:54" x14ac:dyDescent="0.25">
      <c r="I46023" s="80"/>
      <c r="AX46023" s="80"/>
      <c r="AY46023" s="80"/>
      <c r="AZ46023" s="80"/>
      <c r="BA46023" s="80"/>
      <c r="BB46023" s="80"/>
    </row>
    <row r="46024" spans="9:54" x14ac:dyDescent="0.25">
      <c r="I46024" s="80"/>
      <c r="AX46024" s="80"/>
      <c r="AY46024" s="80"/>
      <c r="AZ46024" s="80"/>
      <c r="BA46024" s="80"/>
      <c r="BB46024" s="80"/>
    </row>
    <row r="46025" spans="9:54" x14ac:dyDescent="0.25">
      <c r="I46025" s="80"/>
      <c r="AX46025" s="80"/>
      <c r="AY46025" s="80"/>
      <c r="AZ46025" s="80"/>
      <c r="BA46025" s="80"/>
      <c r="BB46025" s="80"/>
    </row>
    <row r="46026" spans="9:54" x14ac:dyDescent="0.25">
      <c r="I46026" s="80"/>
      <c r="AX46026" s="80"/>
      <c r="AY46026" s="80"/>
      <c r="AZ46026" s="80"/>
      <c r="BA46026" s="80"/>
      <c r="BB46026" s="80"/>
    </row>
    <row r="46027" spans="9:54" x14ac:dyDescent="0.25">
      <c r="I46027" s="80"/>
      <c r="AX46027" s="80"/>
      <c r="AY46027" s="80"/>
      <c r="AZ46027" s="80"/>
      <c r="BA46027" s="80"/>
      <c r="BB46027" s="80"/>
    </row>
    <row r="46028" spans="9:54" x14ac:dyDescent="0.25">
      <c r="I46028" s="80"/>
      <c r="AX46028" s="80"/>
      <c r="AY46028" s="80"/>
      <c r="AZ46028" s="80"/>
      <c r="BA46028" s="80"/>
      <c r="BB46028" s="80"/>
    </row>
    <row r="46029" spans="9:54" x14ac:dyDescent="0.25">
      <c r="I46029" s="80"/>
      <c r="AX46029" s="80"/>
      <c r="AY46029" s="80"/>
      <c r="AZ46029" s="80"/>
      <c r="BA46029" s="80"/>
      <c r="BB46029" s="80"/>
    </row>
    <row r="46030" spans="9:54" x14ac:dyDescent="0.25">
      <c r="I46030" s="80"/>
      <c r="AX46030" s="80"/>
      <c r="AY46030" s="80"/>
      <c r="AZ46030" s="80"/>
      <c r="BA46030" s="80"/>
      <c r="BB46030" s="80"/>
    </row>
    <row r="46031" spans="9:54" x14ac:dyDescent="0.25">
      <c r="I46031" s="80"/>
      <c r="AX46031" s="80"/>
      <c r="AY46031" s="80"/>
      <c r="AZ46031" s="80"/>
      <c r="BA46031" s="80"/>
      <c r="BB46031" s="80"/>
    </row>
    <row r="46032" spans="9:54" x14ac:dyDescent="0.25">
      <c r="I46032" s="80"/>
      <c r="AX46032" s="80"/>
      <c r="AY46032" s="80"/>
      <c r="AZ46032" s="80"/>
      <c r="BA46032" s="80"/>
      <c r="BB46032" s="80"/>
    </row>
    <row r="46033" spans="9:54" x14ac:dyDescent="0.25">
      <c r="I46033" s="80"/>
      <c r="AX46033" s="80"/>
      <c r="AY46033" s="80"/>
      <c r="AZ46033" s="80"/>
      <c r="BA46033" s="80"/>
      <c r="BB46033" s="80"/>
    </row>
    <row r="46034" spans="9:54" x14ac:dyDescent="0.25">
      <c r="I46034" s="80"/>
      <c r="AX46034" s="80"/>
      <c r="AY46034" s="80"/>
      <c r="AZ46034" s="80"/>
      <c r="BA46034" s="80"/>
      <c r="BB46034" s="80"/>
    </row>
    <row r="46035" spans="9:54" x14ac:dyDescent="0.25">
      <c r="I46035" s="80"/>
      <c r="AX46035" s="80"/>
      <c r="AY46035" s="80"/>
      <c r="AZ46035" s="80"/>
      <c r="BA46035" s="80"/>
      <c r="BB46035" s="80"/>
    </row>
    <row r="46036" spans="9:54" x14ac:dyDescent="0.25">
      <c r="I46036" s="80"/>
      <c r="AX46036" s="80"/>
      <c r="AY46036" s="80"/>
      <c r="AZ46036" s="80"/>
      <c r="BA46036" s="80"/>
      <c r="BB46036" s="80"/>
    </row>
    <row r="46037" spans="9:54" x14ac:dyDescent="0.25">
      <c r="I46037" s="80"/>
      <c r="AX46037" s="80"/>
      <c r="AY46037" s="80"/>
      <c r="AZ46037" s="80"/>
      <c r="BA46037" s="80"/>
      <c r="BB46037" s="80"/>
    </row>
    <row r="46038" spans="9:54" x14ac:dyDescent="0.25">
      <c r="I46038" s="80"/>
      <c r="AX46038" s="80"/>
      <c r="AY46038" s="80"/>
      <c r="AZ46038" s="80"/>
      <c r="BA46038" s="80"/>
      <c r="BB46038" s="80"/>
    </row>
    <row r="46039" spans="9:54" x14ac:dyDescent="0.25">
      <c r="I46039" s="80"/>
      <c r="AX46039" s="80"/>
      <c r="AY46039" s="80"/>
      <c r="AZ46039" s="80"/>
      <c r="BA46039" s="80"/>
      <c r="BB46039" s="80"/>
    </row>
    <row r="46040" spans="9:54" x14ac:dyDescent="0.25">
      <c r="I46040" s="80"/>
      <c r="AX46040" s="80"/>
      <c r="AY46040" s="80"/>
      <c r="AZ46040" s="80"/>
      <c r="BA46040" s="80"/>
      <c r="BB46040" s="80"/>
    </row>
    <row r="46041" spans="9:54" x14ac:dyDescent="0.25">
      <c r="I46041" s="80"/>
      <c r="AX46041" s="80"/>
      <c r="AY46041" s="80"/>
      <c r="AZ46041" s="80"/>
      <c r="BA46041" s="80"/>
      <c r="BB46041" s="80"/>
    </row>
    <row r="46042" spans="9:54" x14ac:dyDescent="0.25">
      <c r="I46042" s="80"/>
      <c r="AX46042" s="80"/>
      <c r="AY46042" s="80"/>
      <c r="AZ46042" s="80"/>
      <c r="BA46042" s="80"/>
      <c r="BB46042" s="80"/>
    </row>
    <row r="46043" spans="9:54" x14ac:dyDescent="0.25">
      <c r="I46043" s="80"/>
      <c r="AX46043" s="80"/>
      <c r="AY46043" s="80"/>
      <c r="AZ46043" s="80"/>
      <c r="BA46043" s="80"/>
      <c r="BB46043" s="80"/>
    </row>
    <row r="46044" spans="9:54" x14ac:dyDescent="0.25">
      <c r="I46044" s="80"/>
      <c r="AX46044" s="80"/>
      <c r="AY46044" s="80"/>
      <c r="AZ46044" s="80"/>
      <c r="BA46044" s="80"/>
      <c r="BB46044" s="80"/>
    </row>
    <row r="46045" spans="9:54" x14ac:dyDescent="0.25">
      <c r="I46045" s="80"/>
      <c r="AX46045" s="80"/>
      <c r="AY46045" s="80"/>
      <c r="AZ46045" s="80"/>
      <c r="BA46045" s="80"/>
      <c r="BB46045" s="80"/>
    </row>
    <row r="46046" spans="9:54" x14ac:dyDescent="0.25">
      <c r="I46046" s="80"/>
      <c r="AX46046" s="80"/>
      <c r="AY46046" s="80"/>
      <c r="AZ46046" s="80"/>
      <c r="BA46046" s="80"/>
      <c r="BB46046" s="80"/>
    </row>
    <row r="46047" spans="9:54" x14ac:dyDescent="0.25">
      <c r="I46047" s="80"/>
      <c r="AX46047" s="80"/>
      <c r="AY46047" s="80"/>
      <c r="AZ46047" s="80"/>
      <c r="BA46047" s="80"/>
      <c r="BB46047" s="80"/>
    </row>
    <row r="46048" spans="9:54" x14ac:dyDescent="0.25">
      <c r="I46048" s="80"/>
      <c r="AX46048" s="80"/>
      <c r="AY46048" s="80"/>
      <c r="AZ46048" s="80"/>
      <c r="BA46048" s="80"/>
      <c r="BB46048" s="80"/>
    </row>
    <row r="46049" spans="9:54" x14ac:dyDescent="0.25">
      <c r="I46049" s="80"/>
      <c r="AX46049" s="80"/>
      <c r="AY46049" s="80"/>
      <c r="AZ46049" s="80"/>
      <c r="BA46049" s="80"/>
      <c r="BB46049" s="80"/>
    </row>
    <row r="46050" spans="9:54" x14ac:dyDescent="0.25">
      <c r="I46050" s="80"/>
      <c r="AX46050" s="80"/>
      <c r="AY46050" s="80"/>
      <c r="AZ46050" s="80"/>
      <c r="BA46050" s="80"/>
      <c r="BB46050" s="80"/>
    </row>
    <row r="46051" spans="9:54" x14ac:dyDescent="0.25">
      <c r="I46051" s="80"/>
      <c r="AX46051" s="80"/>
      <c r="AY46051" s="80"/>
      <c r="AZ46051" s="80"/>
      <c r="BA46051" s="80"/>
      <c r="BB46051" s="80"/>
    </row>
    <row r="46052" spans="9:54" x14ac:dyDescent="0.25">
      <c r="I46052" s="80"/>
      <c r="AX46052" s="80"/>
      <c r="AY46052" s="80"/>
      <c r="AZ46052" s="80"/>
      <c r="BA46052" s="80"/>
      <c r="BB46052" s="80"/>
    </row>
    <row r="46053" spans="9:54" x14ac:dyDescent="0.25">
      <c r="I46053" s="80"/>
      <c r="AX46053" s="80"/>
      <c r="AY46053" s="80"/>
      <c r="AZ46053" s="80"/>
      <c r="BA46053" s="80"/>
      <c r="BB46053" s="80"/>
    </row>
    <row r="46054" spans="9:54" x14ac:dyDescent="0.25">
      <c r="I46054" s="80"/>
      <c r="AX46054" s="80"/>
      <c r="AY46054" s="80"/>
      <c r="AZ46054" s="80"/>
      <c r="BA46054" s="80"/>
      <c r="BB46054" s="80"/>
    </row>
    <row r="46055" spans="9:54" x14ac:dyDescent="0.25">
      <c r="I46055" s="80"/>
      <c r="AX46055" s="80"/>
      <c r="AY46055" s="80"/>
      <c r="AZ46055" s="80"/>
      <c r="BA46055" s="80"/>
      <c r="BB46055" s="80"/>
    </row>
    <row r="46056" spans="9:54" x14ac:dyDescent="0.25">
      <c r="I46056" s="80"/>
      <c r="AX46056" s="80"/>
      <c r="AY46056" s="80"/>
      <c r="AZ46056" s="80"/>
      <c r="BA46056" s="80"/>
      <c r="BB46056" s="80"/>
    </row>
    <row r="46057" spans="9:54" x14ac:dyDescent="0.25">
      <c r="I46057" s="80"/>
      <c r="AX46057" s="80"/>
      <c r="AY46057" s="80"/>
      <c r="AZ46057" s="80"/>
      <c r="BA46057" s="80"/>
      <c r="BB46057" s="80"/>
    </row>
    <row r="46058" spans="9:54" x14ac:dyDescent="0.25">
      <c r="I46058" s="80"/>
      <c r="AX46058" s="80"/>
      <c r="AY46058" s="80"/>
      <c r="AZ46058" s="80"/>
      <c r="BA46058" s="80"/>
      <c r="BB46058" s="80"/>
    </row>
    <row r="46059" spans="9:54" x14ac:dyDescent="0.25">
      <c r="I46059" s="80"/>
      <c r="AX46059" s="80"/>
      <c r="AY46059" s="80"/>
      <c r="AZ46059" s="80"/>
      <c r="BA46059" s="80"/>
      <c r="BB46059" s="80"/>
    </row>
    <row r="46060" spans="9:54" x14ac:dyDescent="0.25">
      <c r="I46060" s="80"/>
      <c r="AX46060" s="80"/>
      <c r="AY46060" s="80"/>
      <c r="AZ46060" s="80"/>
      <c r="BA46060" s="80"/>
      <c r="BB46060" s="80"/>
    </row>
    <row r="46061" spans="9:54" x14ac:dyDescent="0.25">
      <c r="I46061" s="80"/>
      <c r="AX46061" s="80"/>
      <c r="AY46061" s="80"/>
      <c r="AZ46061" s="80"/>
      <c r="BA46061" s="80"/>
      <c r="BB46061" s="80"/>
    </row>
    <row r="46062" spans="9:54" x14ac:dyDescent="0.25">
      <c r="I46062" s="80"/>
      <c r="AX46062" s="80"/>
      <c r="AY46062" s="80"/>
      <c r="AZ46062" s="80"/>
      <c r="BA46062" s="80"/>
      <c r="BB46062" s="80"/>
    </row>
    <row r="46063" spans="9:54" x14ac:dyDescent="0.25">
      <c r="I46063" s="80"/>
      <c r="AX46063" s="80"/>
      <c r="AY46063" s="80"/>
      <c r="AZ46063" s="80"/>
      <c r="BA46063" s="80"/>
      <c r="BB46063" s="80"/>
    </row>
    <row r="46064" spans="9:54" x14ac:dyDescent="0.25">
      <c r="I46064" s="80"/>
      <c r="AX46064" s="80"/>
      <c r="AY46064" s="80"/>
      <c r="AZ46064" s="80"/>
      <c r="BA46064" s="80"/>
      <c r="BB46064" s="80"/>
    </row>
    <row r="46065" spans="9:54" x14ac:dyDescent="0.25">
      <c r="I46065" s="80"/>
      <c r="AX46065" s="80"/>
      <c r="AY46065" s="80"/>
      <c r="AZ46065" s="80"/>
      <c r="BA46065" s="80"/>
      <c r="BB46065" s="80"/>
    </row>
    <row r="46066" spans="9:54" x14ac:dyDescent="0.25">
      <c r="I46066" s="80"/>
      <c r="AX46066" s="80"/>
      <c r="AY46066" s="80"/>
      <c r="AZ46066" s="80"/>
      <c r="BA46066" s="80"/>
      <c r="BB46066" s="80"/>
    </row>
    <row r="46067" spans="9:54" x14ac:dyDescent="0.25">
      <c r="I46067" s="80"/>
      <c r="AX46067" s="80"/>
      <c r="AY46067" s="80"/>
      <c r="AZ46067" s="80"/>
      <c r="BA46067" s="80"/>
      <c r="BB46067" s="80"/>
    </row>
    <row r="46068" spans="9:54" x14ac:dyDescent="0.25">
      <c r="I46068" s="80"/>
      <c r="AX46068" s="80"/>
      <c r="AY46068" s="80"/>
      <c r="AZ46068" s="80"/>
      <c r="BA46068" s="80"/>
      <c r="BB46068" s="80"/>
    </row>
    <row r="46069" spans="9:54" x14ac:dyDescent="0.25">
      <c r="I46069" s="80"/>
      <c r="AX46069" s="80"/>
      <c r="AY46069" s="80"/>
      <c r="AZ46069" s="80"/>
      <c r="BA46069" s="80"/>
      <c r="BB46069" s="80"/>
    </row>
    <row r="46070" spans="9:54" x14ac:dyDescent="0.25">
      <c r="I46070" s="80"/>
      <c r="AX46070" s="80"/>
      <c r="AY46070" s="80"/>
      <c r="AZ46070" s="80"/>
      <c r="BA46070" s="80"/>
      <c r="BB46070" s="80"/>
    </row>
    <row r="46071" spans="9:54" x14ac:dyDescent="0.25">
      <c r="I46071" s="80"/>
      <c r="AX46071" s="80"/>
      <c r="AY46071" s="80"/>
      <c r="AZ46071" s="80"/>
      <c r="BA46071" s="80"/>
      <c r="BB46071" s="80"/>
    </row>
    <row r="46072" spans="9:54" x14ac:dyDescent="0.25">
      <c r="I46072" s="80"/>
      <c r="AX46072" s="80"/>
      <c r="AY46072" s="80"/>
      <c r="AZ46072" s="80"/>
      <c r="BA46072" s="80"/>
      <c r="BB46072" s="80"/>
    </row>
    <row r="46073" spans="9:54" x14ac:dyDescent="0.25">
      <c r="I46073" s="80"/>
      <c r="AX46073" s="80"/>
      <c r="AY46073" s="80"/>
      <c r="AZ46073" s="80"/>
      <c r="BA46073" s="80"/>
      <c r="BB46073" s="80"/>
    </row>
    <row r="46074" spans="9:54" x14ac:dyDescent="0.25">
      <c r="I46074" s="80"/>
      <c r="AX46074" s="80"/>
      <c r="AY46074" s="80"/>
      <c r="AZ46074" s="80"/>
      <c r="BA46074" s="80"/>
      <c r="BB46074" s="80"/>
    </row>
    <row r="46075" spans="9:54" x14ac:dyDescent="0.25">
      <c r="I46075" s="80"/>
      <c r="AX46075" s="80"/>
      <c r="AY46075" s="80"/>
      <c r="AZ46075" s="80"/>
      <c r="BA46075" s="80"/>
      <c r="BB46075" s="80"/>
    </row>
    <row r="46076" spans="9:54" x14ac:dyDescent="0.25">
      <c r="I46076" s="80"/>
      <c r="AX46076" s="80"/>
      <c r="AY46076" s="80"/>
      <c r="AZ46076" s="80"/>
      <c r="BA46076" s="80"/>
      <c r="BB46076" s="80"/>
    </row>
    <row r="46077" spans="9:54" x14ac:dyDescent="0.25">
      <c r="I46077" s="80"/>
      <c r="AX46077" s="80"/>
      <c r="AY46077" s="80"/>
      <c r="AZ46077" s="80"/>
      <c r="BA46077" s="80"/>
      <c r="BB46077" s="80"/>
    </row>
    <row r="46078" spans="9:54" x14ac:dyDescent="0.25">
      <c r="I46078" s="80"/>
      <c r="AX46078" s="80"/>
      <c r="AY46078" s="80"/>
      <c r="AZ46078" s="80"/>
      <c r="BA46078" s="80"/>
      <c r="BB46078" s="80"/>
    </row>
    <row r="46079" spans="9:54" x14ac:dyDescent="0.25">
      <c r="I46079" s="80"/>
      <c r="AX46079" s="80"/>
      <c r="AY46079" s="80"/>
      <c r="AZ46079" s="80"/>
      <c r="BA46079" s="80"/>
      <c r="BB46079" s="80"/>
    </row>
    <row r="46080" spans="9:54" x14ac:dyDescent="0.25">
      <c r="I46080" s="80"/>
      <c r="AX46080" s="80"/>
      <c r="AY46080" s="80"/>
      <c r="AZ46080" s="80"/>
      <c r="BA46080" s="80"/>
      <c r="BB46080" s="80"/>
    </row>
    <row r="46081" spans="9:54" x14ac:dyDescent="0.25">
      <c r="I46081" s="80"/>
      <c r="AX46081" s="80"/>
      <c r="AY46081" s="80"/>
      <c r="AZ46081" s="80"/>
      <c r="BA46081" s="80"/>
      <c r="BB46081" s="80"/>
    </row>
    <row r="46082" spans="9:54" x14ac:dyDescent="0.25">
      <c r="I46082" s="80"/>
      <c r="AX46082" s="80"/>
      <c r="AY46082" s="80"/>
      <c r="AZ46082" s="80"/>
      <c r="BA46082" s="80"/>
      <c r="BB46082" s="80"/>
    </row>
    <row r="46083" spans="9:54" x14ac:dyDescent="0.25">
      <c r="I46083" s="80"/>
      <c r="AX46083" s="80"/>
      <c r="AY46083" s="80"/>
      <c r="AZ46083" s="80"/>
      <c r="BA46083" s="80"/>
      <c r="BB46083" s="80"/>
    </row>
    <row r="46084" spans="9:54" x14ac:dyDescent="0.25">
      <c r="I46084" s="80"/>
      <c r="AX46084" s="80"/>
      <c r="AY46084" s="80"/>
      <c r="AZ46084" s="80"/>
      <c r="BA46084" s="80"/>
      <c r="BB46084" s="80"/>
    </row>
    <row r="46085" spans="9:54" x14ac:dyDescent="0.25">
      <c r="I46085" s="80"/>
      <c r="AX46085" s="80"/>
      <c r="AY46085" s="80"/>
      <c r="AZ46085" s="80"/>
      <c r="BA46085" s="80"/>
      <c r="BB46085" s="80"/>
    </row>
    <row r="46086" spans="9:54" x14ac:dyDescent="0.25">
      <c r="I46086" s="80"/>
      <c r="AX46086" s="80"/>
      <c r="AY46086" s="80"/>
      <c r="AZ46086" s="80"/>
      <c r="BA46086" s="80"/>
      <c r="BB46086" s="80"/>
    </row>
    <row r="46087" spans="9:54" x14ac:dyDescent="0.25">
      <c r="I46087" s="80"/>
      <c r="AX46087" s="80"/>
      <c r="AY46087" s="80"/>
      <c r="AZ46087" s="80"/>
      <c r="BA46087" s="80"/>
      <c r="BB46087" s="80"/>
    </row>
    <row r="46088" spans="9:54" x14ac:dyDescent="0.25">
      <c r="I46088" s="80"/>
      <c r="AX46088" s="80"/>
      <c r="AY46088" s="80"/>
      <c r="AZ46088" s="80"/>
      <c r="BA46088" s="80"/>
      <c r="BB46088" s="80"/>
    </row>
    <row r="46089" spans="9:54" x14ac:dyDescent="0.25">
      <c r="I46089" s="80"/>
      <c r="AX46089" s="80"/>
      <c r="AY46089" s="80"/>
      <c r="AZ46089" s="80"/>
      <c r="BA46089" s="80"/>
      <c r="BB46089" s="80"/>
    </row>
    <row r="46090" spans="9:54" x14ac:dyDescent="0.25">
      <c r="I46090" s="80"/>
      <c r="AX46090" s="80"/>
      <c r="AY46090" s="80"/>
      <c r="AZ46090" s="80"/>
      <c r="BA46090" s="80"/>
      <c r="BB46090" s="80"/>
    </row>
    <row r="46091" spans="9:54" x14ac:dyDescent="0.25">
      <c r="I46091" s="80"/>
      <c r="AX46091" s="80"/>
      <c r="AY46091" s="80"/>
      <c r="AZ46091" s="80"/>
      <c r="BA46091" s="80"/>
      <c r="BB46091" s="80"/>
    </row>
    <row r="46092" spans="9:54" x14ac:dyDescent="0.25">
      <c r="I46092" s="80"/>
      <c r="AX46092" s="80"/>
      <c r="AY46092" s="80"/>
      <c r="AZ46092" s="80"/>
      <c r="BA46092" s="80"/>
      <c r="BB46092" s="80"/>
    </row>
    <row r="46093" spans="9:54" x14ac:dyDescent="0.25">
      <c r="I46093" s="80"/>
      <c r="AX46093" s="80"/>
      <c r="AY46093" s="80"/>
      <c r="AZ46093" s="80"/>
      <c r="BA46093" s="80"/>
      <c r="BB46093" s="80"/>
    </row>
    <row r="46094" spans="9:54" x14ac:dyDescent="0.25">
      <c r="I46094" s="80"/>
      <c r="AX46094" s="80"/>
      <c r="AY46094" s="80"/>
      <c r="AZ46094" s="80"/>
      <c r="BA46094" s="80"/>
      <c r="BB46094" s="80"/>
    </row>
    <row r="46095" spans="9:54" x14ac:dyDescent="0.25">
      <c r="I46095" s="80"/>
      <c r="AX46095" s="80"/>
      <c r="AY46095" s="80"/>
      <c r="AZ46095" s="80"/>
      <c r="BA46095" s="80"/>
      <c r="BB46095" s="80"/>
    </row>
    <row r="46096" spans="9:54" x14ac:dyDescent="0.25">
      <c r="I46096" s="80"/>
      <c r="AX46096" s="80"/>
      <c r="AY46096" s="80"/>
      <c r="AZ46096" s="80"/>
      <c r="BA46096" s="80"/>
      <c r="BB46096" s="80"/>
    </row>
    <row r="46097" spans="9:54" x14ac:dyDescent="0.25">
      <c r="I46097" s="80"/>
      <c r="AX46097" s="80"/>
      <c r="AY46097" s="80"/>
      <c r="AZ46097" s="80"/>
      <c r="BA46097" s="80"/>
      <c r="BB46097" s="80"/>
    </row>
    <row r="46098" spans="9:54" x14ac:dyDescent="0.25">
      <c r="I46098" s="80"/>
      <c r="AX46098" s="80"/>
      <c r="AY46098" s="80"/>
      <c r="AZ46098" s="80"/>
      <c r="BA46098" s="80"/>
      <c r="BB46098" s="80"/>
    </row>
    <row r="46099" spans="9:54" x14ac:dyDescent="0.25">
      <c r="I46099" s="80"/>
      <c r="AX46099" s="80"/>
      <c r="AY46099" s="80"/>
      <c r="AZ46099" s="80"/>
      <c r="BA46099" s="80"/>
      <c r="BB46099" s="80"/>
    </row>
    <row r="46100" spans="9:54" x14ac:dyDescent="0.25">
      <c r="I46100" s="80"/>
      <c r="AX46100" s="80"/>
      <c r="AY46100" s="80"/>
      <c r="AZ46100" s="80"/>
      <c r="BA46100" s="80"/>
      <c r="BB46100" s="80"/>
    </row>
    <row r="46101" spans="9:54" x14ac:dyDescent="0.25">
      <c r="I46101" s="80"/>
      <c r="AX46101" s="80"/>
      <c r="AY46101" s="80"/>
      <c r="AZ46101" s="80"/>
      <c r="BA46101" s="80"/>
      <c r="BB46101" s="80"/>
    </row>
    <row r="46102" spans="9:54" x14ac:dyDescent="0.25">
      <c r="I46102" s="80"/>
      <c r="AX46102" s="80"/>
      <c r="AY46102" s="80"/>
      <c r="AZ46102" s="80"/>
      <c r="BA46102" s="80"/>
      <c r="BB46102" s="80"/>
    </row>
    <row r="46103" spans="9:54" x14ac:dyDescent="0.25">
      <c r="I46103" s="80"/>
      <c r="AX46103" s="80"/>
      <c r="AY46103" s="80"/>
      <c r="AZ46103" s="80"/>
      <c r="BA46103" s="80"/>
      <c r="BB46103" s="80"/>
    </row>
    <row r="46104" spans="9:54" x14ac:dyDescent="0.25">
      <c r="I46104" s="80"/>
      <c r="AX46104" s="80"/>
      <c r="AY46104" s="80"/>
      <c r="AZ46104" s="80"/>
      <c r="BA46104" s="80"/>
      <c r="BB46104" s="80"/>
    </row>
    <row r="46105" spans="9:54" x14ac:dyDescent="0.25">
      <c r="I46105" s="80"/>
      <c r="AX46105" s="80"/>
      <c r="AY46105" s="80"/>
      <c r="AZ46105" s="80"/>
      <c r="BA46105" s="80"/>
      <c r="BB46105" s="80"/>
    </row>
    <row r="46106" spans="9:54" x14ac:dyDescent="0.25">
      <c r="I46106" s="80"/>
      <c r="AX46106" s="80"/>
      <c r="AY46106" s="80"/>
      <c r="AZ46106" s="80"/>
      <c r="BA46106" s="80"/>
      <c r="BB46106" s="80"/>
    </row>
    <row r="46107" spans="9:54" x14ac:dyDescent="0.25">
      <c r="I46107" s="80"/>
      <c r="AX46107" s="80"/>
      <c r="AY46107" s="80"/>
      <c r="AZ46107" s="80"/>
      <c r="BA46107" s="80"/>
      <c r="BB46107" s="80"/>
    </row>
    <row r="46108" spans="9:54" x14ac:dyDescent="0.25">
      <c r="I46108" s="80"/>
      <c r="AX46108" s="80"/>
      <c r="AY46108" s="80"/>
      <c r="AZ46108" s="80"/>
      <c r="BA46108" s="80"/>
      <c r="BB46108" s="80"/>
    </row>
    <row r="46109" spans="9:54" x14ac:dyDescent="0.25">
      <c r="I46109" s="80"/>
      <c r="AX46109" s="80"/>
      <c r="AY46109" s="80"/>
      <c r="AZ46109" s="80"/>
      <c r="BA46109" s="80"/>
      <c r="BB46109" s="80"/>
    </row>
    <row r="46110" spans="9:54" x14ac:dyDescent="0.25">
      <c r="I46110" s="80"/>
      <c r="AX46110" s="80"/>
      <c r="AY46110" s="80"/>
      <c r="AZ46110" s="80"/>
      <c r="BA46110" s="80"/>
      <c r="BB46110" s="80"/>
    </row>
    <row r="46111" spans="9:54" x14ac:dyDescent="0.25">
      <c r="I46111" s="80"/>
      <c r="AX46111" s="80"/>
      <c r="AY46111" s="80"/>
      <c r="AZ46111" s="80"/>
      <c r="BA46111" s="80"/>
      <c r="BB46111" s="80"/>
    </row>
    <row r="46112" spans="9:54" x14ac:dyDescent="0.25">
      <c r="I46112" s="80"/>
      <c r="AX46112" s="80"/>
      <c r="AY46112" s="80"/>
      <c r="AZ46112" s="80"/>
      <c r="BA46112" s="80"/>
      <c r="BB46112" s="80"/>
    </row>
    <row r="46113" spans="9:54" x14ac:dyDescent="0.25">
      <c r="I46113" s="80"/>
      <c r="AX46113" s="80"/>
      <c r="AY46113" s="80"/>
      <c r="AZ46113" s="80"/>
      <c r="BA46113" s="80"/>
      <c r="BB46113" s="80"/>
    </row>
    <row r="46114" spans="9:54" x14ac:dyDescent="0.25">
      <c r="I46114" s="80"/>
      <c r="AX46114" s="80"/>
      <c r="AY46114" s="80"/>
      <c r="AZ46114" s="80"/>
      <c r="BA46114" s="80"/>
      <c r="BB46114" s="80"/>
    </row>
    <row r="46115" spans="9:54" x14ac:dyDescent="0.25">
      <c r="I46115" s="80"/>
      <c r="AX46115" s="80"/>
      <c r="AY46115" s="80"/>
      <c r="AZ46115" s="80"/>
      <c r="BA46115" s="80"/>
      <c r="BB46115" s="80"/>
    </row>
    <row r="46116" spans="9:54" x14ac:dyDescent="0.25">
      <c r="I46116" s="80"/>
      <c r="AX46116" s="80"/>
      <c r="AY46116" s="80"/>
      <c r="AZ46116" s="80"/>
      <c r="BA46116" s="80"/>
      <c r="BB46116" s="80"/>
    </row>
    <row r="46117" spans="9:54" x14ac:dyDescent="0.25">
      <c r="I46117" s="80"/>
      <c r="AX46117" s="80"/>
      <c r="AY46117" s="80"/>
      <c r="AZ46117" s="80"/>
      <c r="BA46117" s="80"/>
      <c r="BB46117" s="80"/>
    </row>
    <row r="46118" spans="9:54" x14ac:dyDescent="0.25">
      <c r="I46118" s="80"/>
      <c r="AX46118" s="80"/>
      <c r="AY46118" s="80"/>
      <c r="AZ46118" s="80"/>
      <c r="BA46118" s="80"/>
      <c r="BB46118" s="80"/>
    </row>
    <row r="46119" spans="9:54" x14ac:dyDescent="0.25">
      <c r="I46119" s="80"/>
      <c r="AX46119" s="80"/>
      <c r="AY46119" s="80"/>
      <c r="AZ46119" s="80"/>
      <c r="BA46119" s="80"/>
      <c r="BB46119" s="80"/>
    </row>
    <row r="46120" spans="9:54" x14ac:dyDescent="0.25">
      <c r="I46120" s="80"/>
      <c r="AX46120" s="80"/>
      <c r="AY46120" s="80"/>
      <c r="AZ46120" s="80"/>
      <c r="BA46120" s="80"/>
      <c r="BB46120" s="80"/>
    </row>
    <row r="46121" spans="9:54" x14ac:dyDescent="0.25">
      <c r="I46121" s="80"/>
      <c r="AX46121" s="80"/>
      <c r="AY46121" s="80"/>
      <c r="AZ46121" s="80"/>
      <c r="BA46121" s="80"/>
      <c r="BB46121" s="80"/>
    </row>
    <row r="46122" spans="9:54" x14ac:dyDescent="0.25">
      <c r="I46122" s="80"/>
      <c r="AX46122" s="80"/>
      <c r="AY46122" s="80"/>
      <c r="AZ46122" s="80"/>
      <c r="BA46122" s="80"/>
      <c r="BB46122" s="80"/>
    </row>
    <row r="46123" spans="9:54" x14ac:dyDescent="0.25">
      <c r="I46123" s="80"/>
      <c r="AX46123" s="80"/>
      <c r="AY46123" s="80"/>
      <c r="AZ46123" s="80"/>
      <c r="BA46123" s="80"/>
      <c r="BB46123" s="80"/>
    </row>
    <row r="46124" spans="9:54" x14ac:dyDescent="0.25">
      <c r="I46124" s="80"/>
      <c r="AX46124" s="80"/>
      <c r="AY46124" s="80"/>
      <c r="AZ46124" s="80"/>
      <c r="BA46124" s="80"/>
      <c r="BB46124" s="80"/>
    </row>
    <row r="46125" spans="9:54" x14ac:dyDescent="0.25">
      <c r="I46125" s="80"/>
      <c r="AX46125" s="80"/>
      <c r="AY46125" s="80"/>
      <c r="AZ46125" s="80"/>
      <c r="BA46125" s="80"/>
      <c r="BB46125" s="80"/>
    </row>
    <row r="46126" spans="9:54" x14ac:dyDescent="0.25">
      <c r="I46126" s="80"/>
      <c r="AX46126" s="80"/>
      <c r="AY46126" s="80"/>
      <c r="AZ46126" s="80"/>
      <c r="BA46126" s="80"/>
      <c r="BB46126" s="80"/>
    </row>
    <row r="46127" spans="9:54" x14ac:dyDescent="0.25">
      <c r="I46127" s="80"/>
      <c r="AX46127" s="80"/>
      <c r="AY46127" s="80"/>
      <c r="AZ46127" s="80"/>
      <c r="BA46127" s="80"/>
      <c r="BB46127" s="80"/>
    </row>
    <row r="46128" spans="9:54" x14ac:dyDescent="0.25">
      <c r="I46128" s="80"/>
      <c r="AX46128" s="80"/>
      <c r="AY46128" s="80"/>
      <c r="AZ46128" s="80"/>
      <c r="BA46128" s="80"/>
      <c r="BB46128" s="80"/>
    </row>
    <row r="46129" spans="9:54" x14ac:dyDescent="0.25">
      <c r="I46129" s="80"/>
      <c r="AX46129" s="80"/>
      <c r="AY46129" s="80"/>
      <c r="AZ46129" s="80"/>
      <c r="BA46129" s="80"/>
      <c r="BB46129" s="80"/>
    </row>
    <row r="46130" spans="9:54" x14ac:dyDescent="0.25">
      <c r="I46130" s="80"/>
      <c r="AX46130" s="80"/>
      <c r="AY46130" s="80"/>
      <c r="AZ46130" s="80"/>
      <c r="BA46130" s="80"/>
      <c r="BB46130" s="80"/>
    </row>
    <row r="46131" spans="9:54" x14ac:dyDescent="0.25">
      <c r="I46131" s="80"/>
      <c r="AX46131" s="80"/>
      <c r="AY46131" s="80"/>
      <c r="AZ46131" s="80"/>
      <c r="BA46131" s="80"/>
      <c r="BB46131" s="80"/>
    </row>
    <row r="46132" spans="9:54" x14ac:dyDescent="0.25">
      <c r="I46132" s="80"/>
      <c r="AX46132" s="80"/>
      <c r="AY46132" s="80"/>
      <c r="AZ46132" s="80"/>
      <c r="BA46132" s="80"/>
      <c r="BB46132" s="80"/>
    </row>
    <row r="46133" spans="9:54" x14ac:dyDescent="0.25">
      <c r="I46133" s="80"/>
      <c r="AX46133" s="80"/>
      <c r="AY46133" s="80"/>
      <c r="AZ46133" s="80"/>
      <c r="BA46133" s="80"/>
      <c r="BB46133" s="80"/>
    </row>
    <row r="46134" spans="9:54" x14ac:dyDescent="0.25">
      <c r="I46134" s="80"/>
      <c r="AX46134" s="80"/>
      <c r="AY46134" s="80"/>
      <c r="AZ46134" s="80"/>
      <c r="BA46134" s="80"/>
      <c r="BB46134" s="80"/>
    </row>
    <row r="46135" spans="9:54" x14ac:dyDescent="0.25">
      <c r="I46135" s="80"/>
      <c r="AX46135" s="80"/>
      <c r="AY46135" s="80"/>
      <c r="AZ46135" s="80"/>
      <c r="BA46135" s="80"/>
      <c r="BB46135" s="80"/>
    </row>
    <row r="46136" spans="9:54" x14ac:dyDescent="0.25">
      <c r="I46136" s="80"/>
      <c r="AX46136" s="80"/>
      <c r="AY46136" s="80"/>
      <c r="AZ46136" s="80"/>
      <c r="BA46136" s="80"/>
      <c r="BB46136" s="80"/>
    </row>
    <row r="46137" spans="9:54" x14ac:dyDescent="0.25">
      <c r="I46137" s="80"/>
      <c r="AX46137" s="80"/>
      <c r="AY46137" s="80"/>
      <c r="AZ46137" s="80"/>
      <c r="BA46137" s="80"/>
      <c r="BB46137" s="80"/>
    </row>
    <row r="46138" spans="9:54" x14ac:dyDescent="0.25">
      <c r="I46138" s="80"/>
      <c r="AX46138" s="80"/>
      <c r="AY46138" s="80"/>
      <c r="AZ46138" s="80"/>
      <c r="BA46138" s="80"/>
      <c r="BB46138" s="80"/>
    </row>
    <row r="46139" spans="9:54" x14ac:dyDescent="0.25">
      <c r="I46139" s="80"/>
      <c r="AX46139" s="80"/>
      <c r="AY46139" s="80"/>
      <c r="AZ46139" s="80"/>
      <c r="BA46139" s="80"/>
      <c r="BB46139" s="80"/>
    </row>
    <row r="46140" spans="9:54" x14ac:dyDescent="0.25">
      <c r="I46140" s="80"/>
      <c r="AX46140" s="80"/>
      <c r="AY46140" s="80"/>
      <c r="AZ46140" s="80"/>
      <c r="BA46140" s="80"/>
      <c r="BB46140" s="80"/>
    </row>
    <row r="46141" spans="9:54" x14ac:dyDescent="0.25">
      <c r="I46141" s="80"/>
      <c r="AX46141" s="80"/>
      <c r="AY46141" s="80"/>
      <c r="AZ46141" s="80"/>
      <c r="BA46141" s="80"/>
      <c r="BB46141" s="80"/>
    </row>
    <row r="46142" spans="9:54" x14ac:dyDescent="0.25">
      <c r="I46142" s="80"/>
      <c r="AX46142" s="80"/>
      <c r="AY46142" s="80"/>
      <c r="AZ46142" s="80"/>
      <c r="BA46142" s="80"/>
      <c r="BB46142" s="80"/>
    </row>
    <row r="46143" spans="9:54" x14ac:dyDescent="0.25">
      <c r="I46143" s="80"/>
      <c r="AX46143" s="80"/>
      <c r="AY46143" s="80"/>
      <c r="AZ46143" s="80"/>
      <c r="BA46143" s="80"/>
      <c r="BB46143" s="80"/>
    </row>
    <row r="46144" spans="9:54" x14ac:dyDescent="0.25">
      <c r="I46144" s="80"/>
      <c r="AX46144" s="80"/>
      <c r="AY46144" s="80"/>
      <c r="AZ46144" s="80"/>
      <c r="BA46144" s="80"/>
      <c r="BB46144" s="80"/>
    </row>
    <row r="46145" spans="9:54" x14ac:dyDescent="0.25">
      <c r="I46145" s="80"/>
      <c r="AX46145" s="80"/>
      <c r="AY46145" s="80"/>
      <c r="AZ46145" s="80"/>
      <c r="BA46145" s="80"/>
      <c r="BB46145" s="80"/>
    </row>
    <row r="46146" spans="9:54" x14ac:dyDescent="0.25">
      <c r="I46146" s="80"/>
      <c r="AX46146" s="80"/>
      <c r="AY46146" s="80"/>
      <c r="AZ46146" s="80"/>
      <c r="BA46146" s="80"/>
      <c r="BB46146" s="80"/>
    </row>
    <row r="46147" spans="9:54" x14ac:dyDescent="0.25">
      <c r="I46147" s="80"/>
      <c r="AX46147" s="80"/>
      <c r="AY46147" s="80"/>
      <c r="AZ46147" s="80"/>
      <c r="BA46147" s="80"/>
      <c r="BB46147" s="80"/>
    </row>
    <row r="46148" spans="9:54" x14ac:dyDescent="0.25">
      <c r="I46148" s="80"/>
      <c r="AX46148" s="80"/>
      <c r="AY46148" s="80"/>
      <c r="AZ46148" s="80"/>
      <c r="BA46148" s="80"/>
      <c r="BB46148" s="80"/>
    </row>
    <row r="46149" spans="9:54" x14ac:dyDescent="0.25">
      <c r="I46149" s="80"/>
      <c r="AX46149" s="80"/>
      <c r="AY46149" s="80"/>
      <c r="AZ46149" s="80"/>
      <c r="BA46149" s="80"/>
      <c r="BB46149" s="80"/>
    </row>
    <row r="46150" spans="9:54" x14ac:dyDescent="0.25">
      <c r="I46150" s="80"/>
      <c r="AX46150" s="80"/>
      <c r="AY46150" s="80"/>
      <c r="AZ46150" s="80"/>
      <c r="BA46150" s="80"/>
      <c r="BB46150" s="80"/>
    </row>
    <row r="46151" spans="9:54" x14ac:dyDescent="0.25">
      <c r="I46151" s="80"/>
      <c r="AX46151" s="80"/>
      <c r="AY46151" s="80"/>
      <c r="AZ46151" s="80"/>
      <c r="BA46151" s="80"/>
      <c r="BB46151" s="80"/>
    </row>
    <row r="46152" spans="9:54" x14ac:dyDescent="0.25">
      <c r="I46152" s="80"/>
      <c r="AX46152" s="80"/>
      <c r="AY46152" s="80"/>
      <c r="AZ46152" s="80"/>
      <c r="BA46152" s="80"/>
      <c r="BB46152" s="80"/>
    </row>
    <row r="46153" spans="9:54" x14ac:dyDescent="0.25">
      <c r="I46153" s="80"/>
      <c r="AX46153" s="80"/>
      <c r="AY46153" s="80"/>
      <c r="AZ46153" s="80"/>
      <c r="BA46153" s="80"/>
      <c r="BB46153" s="80"/>
    </row>
    <row r="46154" spans="9:54" x14ac:dyDescent="0.25">
      <c r="I46154" s="80"/>
      <c r="AX46154" s="80"/>
      <c r="AY46154" s="80"/>
      <c r="AZ46154" s="80"/>
      <c r="BA46154" s="80"/>
      <c r="BB46154" s="80"/>
    </row>
    <row r="46155" spans="9:54" x14ac:dyDescent="0.25">
      <c r="I46155" s="80"/>
      <c r="AX46155" s="80"/>
      <c r="AY46155" s="80"/>
      <c r="AZ46155" s="80"/>
      <c r="BA46155" s="80"/>
      <c r="BB46155" s="80"/>
    </row>
    <row r="46156" spans="9:54" x14ac:dyDescent="0.25">
      <c r="I46156" s="80"/>
      <c r="AX46156" s="80"/>
      <c r="AY46156" s="80"/>
      <c r="AZ46156" s="80"/>
      <c r="BA46156" s="80"/>
      <c r="BB46156" s="80"/>
    </row>
    <row r="46157" spans="9:54" x14ac:dyDescent="0.25">
      <c r="I46157" s="80"/>
      <c r="AX46157" s="80"/>
      <c r="AY46157" s="80"/>
      <c r="AZ46157" s="80"/>
      <c r="BA46157" s="80"/>
      <c r="BB46157" s="80"/>
    </row>
    <row r="46158" spans="9:54" x14ac:dyDescent="0.25">
      <c r="I46158" s="80"/>
      <c r="AX46158" s="80"/>
      <c r="AY46158" s="80"/>
      <c r="AZ46158" s="80"/>
      <c r="BA46158" s="80"/>
      <c r="BB46158" s="80"/>
    </row>
    <row r="46159" spans="9:54" x14ac:dyDescent="0.25">
      <c r="I46159" s="80"/>
      <c r="AX46159" s="80"/>
      <c r="AY46159" s="80"/>
      <c r="AZ46159" s="80"/>
      <c r="BA46159" s="80"/>
      <c r="BB46159" s="80"/>
    </row>
    <row r="46160" spans="9:54" x14ac:dyDescent="0.25">
      <c r="I46160" s="80"/>
      <c r="AX46160" s="80"/>
      <c r="AY46160" s="80"/>
      <c r="AZ46160" s="80"/>
      <c r="BA46160" s="80"/>
      <c r="BB46160" s="80"/>
    </row>
    <row r="46161" spans="9:54" x14ac:dyDescent="0.25">
      <c r="I46161" s="80"/>
      <c r="AX46161" s="80"/>
      <c r="AY46161" s="80"/>
      <c r="AZ46161" s="80"/>
      <c r="BA46161" s="80"/>
      <c r="BB46161" s="80"/>
    </row>
    <row r="46162" spans="9:54" x14ac:dyDescent="0.25">
      <c r="I46162" s="80"/>
      <c r="AX46162" s="80"/>
      <c r="AY46162" s="80"/>
      <c r="AZ46162" s="80"/>
      <c r="BA46162" s="80"/>
      <c r="BB46162" s="80"/>
    </row>
    <row r="46163" spans="9:54" x14ac:dyDescent="0.25">
      <c r="I46163" s="80"/>
      <c r="AX46163" s="80"/>
      <c r="AY46163" s="80"/>
      <c r="AZ46163" s="80"/>
      <c r="BA46163" s="80"/>
      <c r="BB46163" s="80"/>
    </row>
    <row r="46164" spans="9:54" x14ac:dyDescent="0.25">
      <c r="I46164" s="80"/>
      <c r="AX46164" s="80"/>
      <c r="AY46164" s="80"/>
      <c r="AZ46164" s="80"/>
      <c r="BA46164" s="80"/>
      <c r="BB46164" s="80"/>
    </row>
    <row r="46165" spans="9:54" x14ac:dyDescent="0.25">
      <c r="I46165" s="80"/>
      <c r="AX46165" s="80"/>
      <c r="AY46165" s="80"/>
      <c r="AZ46165" s="80"/>
      <c r="BA46165" s="80"/>
      <c r="BB46165" s="80"/>
    </row>
    <row r="46166" spans="9:54" x14ac:dyDescent="0.25">
      <c r="I46166" s="80"/>
      <c r="AX46166" s="80"/>
      <c r="AY46166" s="80"/>
      <c r="AZ46166" s="80"/>
      <c r="BA46166" s="80"/>
      <c r="BB46166" s="80"/>
    </row>
    <row r="46167" spans="9:54" x14ac:dyDescent="0.25">
      <c r="I46167" s="80"/>
      <c r="AX46167" s="80"/>
      <c r="AY46167" s="80"/>
      <c r="AZ46167" s="80"/>
      <c r="BA46167" s="80"/>
      <c r="BB46167" s="80"/>
    </row>
    <row r="46168" spans="9:54" x14ac:dyDescent="0.25">
      <c r="I46168" s="80"/>
      <c r="AX46168" s="80"/>
      <c r="AY46168" s="80"/>
      <c r="AZ46168" s="80"/>
      <c r="BA46168" s="80"/>
      <c r="BB46168" s="80"/>
    </row>
    <row r="46169" spans="9:54" x14ac:dyDescent="0.25">
      <c r="I46169" s="80"/>
      <c r="AX46169" s="80"/>
      <c r="AY46169" s="80"/>
      <c r="AZ46169" s="80"/>
      <c r="BA46169" s="80"/>
      <c r="BB46169" s="80"/>
    </row>
    <row r="46170" spans="9:54" x14ac:dyDescent="0.25">
      <c r="I46170" s="80"/>
      <c r="AX46170" s="80"/>
      <c r="AY46170" s="80"/>
      <c r="AZ46170" s="80"/>
      <c r="BA46170" s="80"/>
      <c r="BB46170" s="80"/>
    </row>
    <row r="46171" spans="9:54" x14ac:dyDescent="0.25">
      <c r="I46171" s="80"/>
      <c r="AX46171" s="80"/>
      <c r="AY46171" s="80"/>
      <c r="AZ46171" s="80"/>
      <c r="BA46171" s="80"/>
      <c r="BB46171" s="80"/>
    </row>
    <row r="46172" spans="9:54" x14ac:dyDescent="0.25">
      <c r="I46172" s="80"/>
      <c r="AX46172" s="80"/>
      <c r="AY46172" s="80"/>
      <c r="AZ46172" s="80"/>
      <c r="BA46172" s="80"/>
      <c r="BB46172" s="80"/>
    </row>
    <row r="46173" spans="9:54" x14ac:dyDescent="0.25">
      <c r="I46173" s="80"/>
      <c r="AX46173" s="80"/>
      <c r="AY46173" s="80"/>
      <c r="AZ46173" s="80"/>
      <c r="BA46173" s="80"/>
      <c r="BB46173" s="80"/>
    </row>
    <row r="46174" spans="9:54" x14ac:dyDescent="0.25">
      <c r="I46174" s="80"/>
      <c r="AX46174" s="80"/>
      <c r="AY46174" s="80"/>
      <c r="AZ46174" s="80"/>
      <c r="BA46174" s="80"/>
      <c r="BB46174" s="80"/>
    </row>
    <row r="46175" spans="9:54" x14ac:dyDescent="0.25">
      <c r="I46175" s="80"/>
      <c r="AX46175" s="80"/>
      <c r="AY46175" s="80"/>
      <c r="AZ46175" s="80"/>
      <c r="BA46175" s="80"/>
      <c r="BB46175" s="80"/>
    </row>
    <row r="46176" spans="9:54" x14ac:dyDescent="0.25">
      <c r="I46176" s="80"/>
      <c r="AX46176" s="80"/>
      <c r="AY46176" s="80"/>
      <c r="AZ46176" s="80"/>
      <c r="BA46176" s="80"/>
      <c r="BB46176" s="80"/>
    </row>
    <row r="46177" spans="9:54" x14ac:dyDescent="0.25">
      <c r="I46177" s="80"/>
      <c r="AX46177" s="80"/>
      <c r="AY46177" s="80"/>
      <c r="AZ46177" s="80"/>
      <c r="BA46177" s="80"/>
      <c r="BB46177" s="80"/>
    </row>
    <row r="46178" spans="9:54" x14ac:dyDescent="0.25">
      <c r="I46178" s="80"/>
      <c r="AX46178" s="80"/>
      <c r="AY46178" s="80"/>
      <c r="AZ46178" s="80"/>
      <c r="BA46178" s="80"/>
      <c r="BB46178" s="80"/>
    </row>
    <row r="46179" spans="9:54" x14ac:dyDescent="0.25">
      <c r="I46179" s="80"/>
      <c r="AX46179" s="80"/>
      <c r="AY46179" s="80"/>
      <c r="AZ46179" s="80"/>
      <c r="BA46179" s="80"/>
      <c r="BB46179" s="80"/>
    </row>
    <row r="46180" spans="9:54" x14ac:dyDescent="0.25">
      <c r="I46180" s="80"/>
      <c r="AX46180" s="80"/>
      <c r="AY46180" s="80"/>
      <c r="AZ46180" s="80"/>
      <c r="BA46180" s="80"/>
      <c r="BB46180" s="80"/>
    </row>
    <row r="46181" spans="9:54" x14ac:dyDescent="0.25">
      <c r="I46181" s="80"/>
      <c r="AX46181" s="80"/>
      <c r="AY46181" s="80"/>
      <c r="AZ46181" s="80"/>
      <c r="BA46181" s="80"/>
      <c r="BB46181" s="80"/>
    </row>
    <row r="46182" spans="9:54" x14ac:dyDescent="0.25">
      <c r="I46182" s="80"/>
      <c r="AX46182" s="80"/>
      <c r="AY46182" s="80"/>
      <c r="AZ46182" s="80"/>
      <c r="BA46182" s="80"/>
      <c r="BB46182" s="80"/>
    </row>
    <row r="46183" spans="9:54" x14ac:dyDescent="0.25">
      <c r="I46183" s="80"/>
      <c r="AX46183" s="80"/>
      <c r="AY46183" s="80"/>
      <c r="AZ46183" s="80"/>
      <c r="BA46183" s="80"/>
      <c r="BB46183" s="80"/>
    </row>
    <row r="46184" spans="9:54" x14ac:dyDescent="0.25">
      <c r="I46184" s="80"/>
      <c r="AX46184" s="80"/>
      <c r="AY46184" s="80"/>
      <c r="AZ46184" s="80"/>
      <c r="BA46184" s="80"/>
      <c r="BB46184" s="80"/>
    </row>
    <row r="46185" spans="9:54" x14ac:dyDescent="0.25">
      <c r="I46185" s="80"/>
      <c r="AX46185" s="80"/>
      <c r="AY46185" s="80"/>
      <c r="AZ46185" s="80"/>
      <c r="BA46185" s="80"/>
      <c r="BB46185" s="80"/>
    </row>
    <row r="46186" spans="9:54" x14ac:dyDescent="0.25">
      <c r="I46186" s="80"/>
      <c r="AX46186" s="80"/>
      <c r="AY46186" s="80"/>
      <c r="AZ46186" s="80"/>
      <c r="BA46186" s="80"/>
      <c r="BB46186" s="80"/>
    </row>
    <row r="46187" spans="9:54" x14ac:dyDescent="0.25">
      <c r="I46187" s="80"/>
      <c r="AX46187" s="80"/>
      <c r="AY46187" s="80"/>
      <c r="AZ46187" s="80"/>
      <c r="BA46187" s="80"/>
      <c r="BB46187" s="80"/>
    </row>
    <row r="46188" spans="9:54" x14ac:dyDescent="0.25">
      <c r="I46188" s="80"/>
      <c r="AX46188" s="80"/>
      <c r="AY46188" s="80"/>
      <c r="AZ46188" s="80"/>
      <c r="BA46188" s="80"/>
      <c r="BB46188" s="80"/>
    </row>
    <row r="46189" spans="9:54" x14ac:dyDescent="0.25">
      <c r="I46189" s="80"/>
      <c r="AX46189" s="80"/>
      <c r="AY46189" s="80"/>
      <c r="AZ46189" s="80"/>
      <c r="BA46189" s="80"/>
      <c r="BB46189" s="80"/>
    </row>
    <row r="46190" spans="9:54" x14ac:dyDescent="0.25">
      <c r="I46190" s="80"/>
      <c r="AX46190" s="80"/>
      <c r="AY46190" s="80"/>
      <c r="AZ46190" s="80"/>
      <c r="BA46190" s="80"/>
      <c r="BB46190" s="80"/>
    </row>
    <row r="46191" spans="9:54" x14ac:dyDescent="0.25">
      <c r="I46191" s="80"/>
      <c r="AX46191" s="80"/>
      <c r="AY46191" s="80"/>
      <c r="AZ46191" s="80"/>
      <c r="BA46191" s="80"/>
      <c r="BB46191" s="80"/>
    </row>
    <row r="46192" spans="9:54" x14ac:dyDescent="0.25">
      <c r="I46192" s="80"/>
      <c r="AX46192" s="80"/>
      <c r="AY46192" s="80"/>
      <c r="AZ46192" s="80"/>
      <c r="BA46192" s="80"/>
      <c r="BB46192" s="80"/>
    </row>
    <row r="46193" spans="9:54" x14ac:dyDescent="0.25">
      <c r="I46193" s="80"/>
      <c r="AX46193" s="80"/>
      <c r="AY46193" s="80"/>
      <c r="AZ46193" s="80"/>
      <c r="BA46193" s="80"/>
      <c r="BB46193" s="80"/>
    </row>
    <row r="46194" spans="9:54" x14ac:dyDescent="0.25">
      <c r="I46194" s="80"/>
      <c r="AX46194" s="80"/>
      <c r="AY46194" s="80"/>
      <c r="AZ46194" s="80"/>
      <c r="BA46194" s="80"/>
      <c r="BB46194" s="80"/>
    </row>
    <row r="46195" spans="9:54" x14ac:dyDescent="0.25">
      <c r="I46195" s="80"/>
      <c r="AX46195" s="80"/>
      <c r="AY46195" s="80"/>
      <c r="AZ46195" s="80"/>
      <c r="BA46195" s="80"/>
      <c r="BB46195" s="80"/>
    </row>
    <row r="46196" spans="9:54" x14ac:dyDescent="0.25">
      <c r="I46196" s="80"/>
      <c r="AX46196" s="80"/>
      <c r="AY46196" s="80"/>
      <c r="AZ46196" s="80"/>
      <c r="BA46196" s="80"/>
      <c r="BB46196" s="80"/>
    </row>
    <row r="46197" spans="9:54" x14ac:dyDescent="0.25">
      <c r="I46197" s="80"/>
      <c r="AX46197" s="80"/>
      <c r="AY46197" s="80"/>
      <c r="AZ46197" s="80"/>
      <c r="BA46197" s="80"/>
      <c r="BB46197" s="80"/>
    </row>
    <row r="46198" spans="9:54" x14ac:dyDescent="0.25">
      <c r="I46198" s="80"/>
      <c r="AX46198" s="80"/>
      <c r="AY46198" s="80"/>
      <c r="AZ46198" s="80"/>
      <c r="BA46198" s="80"/>
      <c r="BB46198" s="80"/>
    </row>
    <row r="46199" spans="9:54" x14ac:dyDescent="0.25">
      <c r="I46199" s="80"/>
      <c r="AX46199" s="80"/>
      <c r="AY46199" s="80"/>
      <c r="AZ46199" s="80"/>
      <c r="BA46199" s="80"/>
      <c r="BB46199" s="80"/>
    </row>
    <row r="46200" spans="9:54" x14ac:dyDescent="0.25">
      <c r="I46200" s="80"/>
      <c r="AX46200" s="80"/>
      <c r="AY46200" s="80"/>
      <c r="AZ46200" s="80"/>
      <c r="BA46200" s="80"/>
      <c r="BB46200" s="80"/>
    </row>
    <row r="46201" spans="9:54" x14ac:dyDescent="0.25">
      <c r="I46201" s="80"/>
      <c r="AX46201" s="80"/>
      <c r="AY46201" s="80"/>
      <c r="AZ46201" s="80"/>
      <c r="BA46201" s="80"/>
      <c r="BB46201" s="80"/>
    </row>
    <row r="46202" spans="9:54" x14ac:dyDescent="0.25">
      <c r="I46202" s="80"/>
      <c r="AX46202" s="80"/>
      <c r="AY46202" s="80"/>
      <c r="AZ46202" s="80"/>
      <c r="BA46202" s="80"/>
      <c r="BB46202" s="80"/>
    </row>
    <row r="46203" spans="9:54" x14ac:dyDescent="0.25">
      <c r="I46203" s="80"/>
      <c r="AX46203" s="80"/>
      <c r="AY46203" s="80"/>
      <c r="AZ46203" s="80"/>
      <c r="BA46203" s="80"/>
      <c r="BB46203" s="80"/>
    </row>
    <row r="46204" spans="9:54" x14ac:dyDescent="0.25">
      <c r="I46204" s="80"/>
      <c r="AX46204" s="80"/>
      <c r="AY46204" s="80"/>
      <c r="AZ46204" s="80"/>
      <c r="BA46204" s="80"/>
      <c r="BB46204" s="80"/>
    </row>
    <row r="46205" spans="9:54" x14ac:dyDescent="0.25">
      <c r="I46205" s="80"/>
      <c r="AX46205" s="80"/>
      <c r="AY46205" s="80"/>
      <c r="AZ46205" s="80"/>
      <c r="BA46205" s="80"/>
      <c r="BB46205" s="80"/>
    </row>
    <row r="46206" spans="9:54" x14ac:dyDescent="0.25">
      <c r="I46206" s="80"/>
      <c r="AX46206" s="80"/>
      <c r="AY46206" s="80"/>
      <c r="AZ46206" s="80"/>
      <c r="BA46206" s="80"/>
      <c r="BB46206" s="80"/>
    </row>
    <row r="46207" spans="9:54" x14ac:dyDescent="0.25">
      <c r="I46207" s="80"/>
      <c r="AX46207" s="80"/>
      <c r="AY46207" s="80"/>
      <c r="AZ46207" s="80"/>
      <c r="BA46207" s="80"/>
      <c r="BB46207" s="80"/>
    </row>
    <row r="46208" spans="9:54" x14ac:dyDescent="0.25">
      <c r="I46208" s="80"/>
      <c r="AX46208" s="80"/>
      <c r="AY46208" s="80"/>
      <c r="AZ46208" s="80"/>
      <c r="BA46208" s="80"/>
      <c r="BB46208" s="80"/>
    </row>
    <row r="46209" spans="9:54" x14ac:dyDescent="0.25">
      <c r="I46209" s="80"/>
      <c r="AX46209" s="80"/>
      <c r="AY46209" s="80"/>
      <c r="AZ46209" s="80"/>
      <c r="BA46209" s="80"/>
      <c r="BB46209" s="80"/>
    </row>
    <row r="46210" spans="9:54" x14ac:dyDescent="0.25">
      <c r="I46210" s="80"/>
      <c r="AX46210" s="80"/>
      <c r="AY46210" s="80"/>
      <c r="AZ46210" s="80"/>
      <c r="BA46210" s="80"/>
      <c r="BB46210" s="80"/>
    </row>
    <row r="46211" spans="9:54" x14ac:dyDescent="0.25">
      <c r="I46211" s="80"/>
      <c r="AX46211" s="80"/>
      <c r="AY46211" s="80"/>
      <c r="AZ46211" s="80"/>
      <c r="BA46211" s="80"/>
      <c r="BB46211" s="80"/>
    </row>
    <row r="46212" spans="9:54" x14ac:dyDescent="0.25">
      <c r="I46212" s="80"/>
      <c r="AX46212" s="80"/>
      <c r="AY46212" s="80"/>
      <c r="AZ46212" s="80"/>
      <c r="BA46212" s="80"/>
      <c r="BB46212" s="80"/>
    </row>
    <row r="46213" spans="9:54" x14ac:dyDescent="0.25">
      <c r="I46213" s="80"/>
      <c r="AX46213" s="80"/>
      <c r="AY46213" s="80"/>
      <c r="AZ46213" s="80"/>
      <c r="BA46213" s="80"/>
      <c r="BB46213" s="80"/>
    </row>
    <row r="46214" spans="9:54" x14ac:dyDescent="0.25">
      <c r="I46214" s="80"/>
      <c r="AX46214" s="80"/>
      <c r="AY46214" s="80"/>
      <c r="AZ46214" s="80"/>
      <c r="BA46214" s="80"/>
      <c r="BB46214" s="80"/>
    </row>
    <row r="46215" spans="9:54" x14ac:dyDescent="0.25">
      <c r="I46215" s="80"/>
      <c r="AX46215" s="80"/>
      <c r="AY46215" s="80"/>
      <c r="AZ46215" s="80"/>
      <c r="BA46215" s="80"/>
      <c r="BB46215" s="80"/>
    </row>
    <row r="46216" spans="9:54" x14ac:dyDescent="0.25">
      <c r="I46216" s="80"/>
      <c r="AX46216" s="80"/>
      <c r="AY46216" s="80"/>
      <c r="AZ46216" s="80"/>
      <c r="BA46216" s="80"/>
      <c r="BB46216" s="80"/>
    </row>
    <row r="46217" spans="9:54" x14ac:dyDescent="0.25">
      <c r="I46217" s="80"/>
      <c r="AX46217" s="80"/>
      <c r="AY46217" s="80"/>
      <c r="AZ46217" s="80"/>
      <c r="BA46217" s="80"/>
      <c r="BB46217" s="80"/>
    </row>
    <row r="46218" spans="9:54" x14ac:dyDescent="0.25">
      <c r="I46218" s="80"/>
      <c r="AX46218" s="80"/>
      <c r="AY46218" s="80"/>
      <c r="AZ46218" s="80"/>
      <c r="BA46218" s="80"/>
      <c r="BB46218" s="80"/>
    </row>
    <row r="46219" spans="9:54" x14ac:dyDescent="0.25">
      <c r="I46219" s="80"/>
      <c r="AX46219" s="80"/>
      <c r="AY46219" s="80"/>
      <c r="AZ46219" s="80"/>
      <c r="BA46219" s="80"/>
      <c r="BB46219" s="80"/>
    </row>
    <row r="46220" spans="9:54" x14ac:dyDescent="0.25">
      <c r="I46220" s="80"/>
      <c r="AX46220" s="80"/>
      <c r="AY46220" s="80"/>
      <c r="AZ46220" s="80"/>
      <c r="BA46220" s="80"/>
      <c r="BB46220" s="80"/>
    </row>
    <row r="46221" spans="9:54" x14ac:dyDescent="0.25">
      <c r="I46221" s="80"/>
      <c r="AX46221" s="80"/>
      <c r="AY46221" s="80"/>
      <c r="AZ46221" s="80"/>
      <c r="BA46221" s="80"/>
      <c r="BB46221" s="80"/>
    </row>
    <row r="46222" spans="9:54" x14ac:dyDescent="0.25">
      <c r="I46222" s="80"/>
      <c r="AX46222" s="80"/>
      <c r="AY46222" s="80"/>
      <c r="AZ46222" s="80"/>
      <c r="BA46222" s="80"/>
      <c r="BB46222" s="80"/>
    </row>
    <row r="46223" spans="9:54" x14ac:dyDescent="0.25">
      <c r="I46223" s="80"/>
      <c r="AX46223" s="80"/>
      <c r="AY46223" s="80"/>
      <c r="AZ46223" s="80"/>
      <c r="BA46223" s="80"/>
      <c r="BB46223" s="80"/>
    </row>
    <row r="46224" spans="9:54" x14ac:dyDescent="0.25">
      <c r="I46224" s="80"/>
      <c r="AX46224" s="80"/>
      <c r="AY46224" s="80"/>
      <c r="AZ46224" s="80"/>
      <c r="BA46224" s="80"/>
      <c r="BB46224" s="80"/>
    </row>
    <row r="46225" spans="9:54" x14ac:dyDescent="0.25">
      <c r="I46225" s="80"/>
      <c r="AX46225" s="80"/>
      <c r="AY46225" s="80"/>
      <c r="AZ46225" s="80"/>
      <c r="BA46225" s="80"/>
      <c r="BB46225" s="80"/>
    </row>
    <row r="46226" spans="9:54" x14ac:dyDescent="0.25">
      <c r="I46226" s="80"/>
      <c r="AX46226" s="80"/>
      <c r="AY46226" s="80"/>
      <c r="AZ46226" s="80"/>
      <c r="BA46226" s="80"/>
      <c r="BB46226" s="80"/>
    </row>
    <row r="46227" spans="9:54" x14ac:dyDescent="0.25">
      <c r="I46227" s="80"/>
      <c r="AX46227" s="80"/>
      <c r="AY46227" s="80"/>
      <c r="AZ46227" s="80"/>
      <c r="BA46227" s="80"/>
      <c r="BB46227" s="80"/>
    </row>
    <row r="46228" spans="9:54" x14ac:dyDescent="0.25">
      <c r="I46228" s="80"/>
      <c r="AX46228" s="80"/>
      <c r="AY46228" s="80"/>
      <c r="AZ46228" s="80"/>
      <c r="BA46228" s="80"/>
      <c r="BB46228" s="80"/>
    </row>
    <row r="46229" spans="9:54" x14ac:dyDescent="0.25">
      <c r="I46229" s="80"/>
      <c r="AX46229" s="80"/>
      <c r="AY46229" s="80"/>
      <c r="AZ46229" s="80"/>
      <c r="BA46229" s="80"/>
      <c r="BB46229" s="80"/>
    </row>
    <row r="46230" spans="9:54" x14ac:dyDescent="0.25">
      <c r="I46230" s="80"/>
      <c r="AX46230" s="80"/>
      <c r="AY46230" s="80"/>
      <c r="AZ46230" s="80"/>
      <c r="BA46230" s="80"/>
      <c r="BB46230" s="80"/>
    </row>
    <row r="46231" spans="9:54" x14ac:dyDescent="0.25">
      <c r="I46231" s="80"/>
      <c r="AX46231" s="80"/>
      <c r="AY46231" s="80"/>
      <c r="AZ46231" s="80"/>
      <c r="BA46231" s="80"/>
      <c r="BB46231" s="80"/>
    </row>
    <row r="46232" spans="9:54" x14ac:dyDescent="0.25">
      <c r="I46232" s="80"/>
      <c r="AX46232" s="80"/>
      <c r="AY46232" s="80"/>
      <c r="AZ46232" s="80"/>
      <c r="BA46232" s="80"/>
      <c r="BB46232" s="80"/>
    </row>
    <row r="46233" spans="9:54" x14ac:dyDescent="0.25">
      <c r="I46233" s="80"/>
      <c r="AX46233" s="80"/>
      <c r="AY46233" s="80"/>
      <c r="AZ46233" s="80"/>
      <c r="BA46233" s="80"/>
      <c r="BB46233" s="80"/>
    </row>
    <row r="46234" spans="9:54" x14ac:dyDescent="0.25">
      <c r="I46234" s="80"/>
      <c r="AX46234" s="80"/>
      <c r="AY46234" s="80"/>
      <c r="AZ46234" s="80"/>
      <c r="BA46234" s="80"/>
      <c r="BB46234" s="80"/>
    </row>
    <row r="46235" spans="9:54" x14ac:dyDescent="0.25">
      <c r="I46235" s="80"/>
      <c r="AX46235" s="80"/>
      <c r="AY46235" s="80"/>
      <c r="AZ46235" s="80"/>
      <c r="BA46235" s="80"/>
      <c r="BB46235" s="80"/>
    </row>
    <row r="46236" spans="9:54" x14ac:dyDescent="0.25">
      <c r="I46236" s="80"/>
      <c r="AX46236" s="80"/>
      <c r="AY46236" s="80"/>
      <c r="AZ46236" s="80"/>
      <c r="BA46236" s="80"/>
      <c r="BB46236" s="80"/>
    </row>
    <row r="46237" spans="9:54" x14ac:dyDescent="0.25">
      <c r="I46237" s="80"/>
      <c r="AX46237" s="80"/>
      <c r="AY46237" s="80"/>
      <c r="AZ46237" s="80"/>
      <c r="BA46237" s="80"/>
      <c r="BB46237" s="80"/>
    </row>
    <row r="46238" spans="9:54" x14ac:dyDescent="0.25">
      <c r="I46238" s="80"/>
      <c r="AX46238" s="80"/>
      <c r="AY46238" s="80"/>
      <c r="AZ46238" s="80"/>
      <c r="BA46238" s="80"/>
      <c r="BB46238" s="80"/>
    </row>
    <row r="46239" spans="9:54" x14ac:dyDescent="0.25">
      <c r="I46239" s="80"/>
      <c r="AX46239" s="80"/>
      <c r="AY46239" s="80"/>
      <c r="AZ46239" s="80"/>
      <c r="BA46239" s="80"/>
      <c r="BB46239" s="80"/>
    </row>
    <row r="46240" spans="9:54" x14ac:dyDescent="0.25">
      <c r="I46240" s="80"/>
      <c r="AX46240" s="80"/>
      <c r="AY46240" s="80"/>
      <c r="AZ46240" s="80"/>
      <c r="BA46240" s="80"/>
      <c r="BB46240" s="80"/>
    </row>
    <row r="46241" spans="9:54" x14ac:dyDescent="0.25">
      <c r="I46241" s="80"/>
      <c r="AX46241" s="80"/>
      <c r="AY46241" s="80"/>
      <c r="AZ46241" s="80"/>
      <c r="BA46241" s="80"/>
      <c r="BB46241" s="80"/>
    </row>
    <row r="46242" spans="9:54" x14ac:dyDescent="0.25">
      <c r="I46242" s="80"/>
      <c r="AX46242" s="80"/>
      <c r="AY46242" s="80"/>
      <c r="AZ46242" s="80"/>
      <c r="BA46242" s="80"/>
      <c r="BB46242" s="80"/>
    </row>
    <row r="46243" spans="9:54" x14ac:dyDescent="0.25">
      <c r="I46243" s="80"/>
      <c r="AX46243" s="80"/>
      <c r="AY46243" s="80"/>
      <c r="AZ46243" s="80"/>
      <c r="BA46243" s="80"/>
      <c r="BB46243" s="80"/>
    </row>
    <row r="46244" spans="9:54" x14ac:dyDescent="0.25">
      <c r="I46244" s="80"/>
      <c r="AX46244" s="80"/>
      <c r="AY46244" s="80"/>
      <c r="AZ46244" s="80"/>
      <c r="BA46244" s="80"/>
      <c r="BB46244" s="80"/>
    </row>
    <row r="46245" spans="9:54" x14ac:dyDescent="0.25">
      <c r="I46245" s="80"/>
      <c r="AX46245" s="80"/>
      <c r="AY46245" s="80"/>
      <c r="AZ46245" s="80"/>
      <c r="BA46245" s="80"/>
      <c r="BB46245" s="80"/>
    </row>
    <row r="46246" spans="9:54" x14ac:dyDescent="0.25">
      <c r="I46246" s="80"/>
      <c r="AX46246" s="80"/>
      <c r="AY46246" s="80"/>
      <c r="AZ46246" s="80"/>
      <c r="BA46246" s="80"/>
      <c r="BB46246" s="80"/>
    </row>
    <row r="46247" spans="9:54" x14ac:dyDescent="0.25">
      <c r="I46247" s="80"/>
      <c r="AX46247" s="80"/>
      <c r="AY46247" s="80"/>
      <c r="AZ46247" s="80"/>
      <c r="BA46247" s="80"/>
      <c r="BB46247" s="80"/>
    </row>
    <row r="46248" spans="9:54" x14ac:dyDescent="0.25">
      <c r="I46248" s="80"/>
      <c r="AX46248" s="80"/>
      <c r="AY46248" s="80"/>
      <c r="AZ46248" s="80"/>
      <c r="BA46248" s="80"/>
      <c r="BB46248" s="80"/>
    </row>
    <row r="46249" spans="9:54" x14ac:dyDescent="0.25">
      <c r="I46249" s="80"/>
      <c r="AX46249" s="80"/>
      <c r="AY46249" s="80"/>
      <c r="AZ46249" s="80"/>
      <c r="BA46249" s="80"/>
      <c r="BB46249" s="80"/>
    </row>
    <row r="46250" spans="9:54" x14ac:dyDescent="0.25">
      <c r="I46250" s="80"/>
      <c r="AX46250" s="80"/>
      <c r="AY46250" s="80"/>
      <c r="AZ46250" s="80"/>
      <c r="BA46250" s="80"/>
      <c r="BB46250" s="80"/>
    </row>
    <row r="46251" spans="9:54" x14ac:dyDescent="0.25">
      <c r="I46251" s="80"/>
      <c r="AX46251" s="80"/>
      <c r="AY46251" s="80"/>
      <c r="AZ46251" s="80"/>
      <c r="BA46251" s="80"/>
      <c r="BB46251" s="80"/>
    </row>
    <row r="46252" spans="9:54" x14ac:dyDescent="0.25">
      <c r="I46252" s="80"/>
      <c r="AX46252" s="80"/>
      <c r="AY46252" s="80"/>
      <c r="AZ46252" s="80"/>
      <c r="BA46252" s="80"/>
      <c r="BB46252" s="80"/>
    </row>
    <row r="46253" spans="9:54" x14ac:dyDescent="0.25">
      <c r="I46253" s="80"/>
      <c r="AX46253" s="80"/>
      <c r="AY46253" s="80"/>
      <c r="AZ46253" s="80"/>
      <c r="BA46253" s="80"/>
      <c r="BB46253" s="80"/>
    </row>
    <row r="46254" spans="9:54" x14ac:dyDescent="0.25">
      <c r="I46254" s="80"/>
      <c r="AX46254" s="80"/>
      <c r="AY46254" s="80"/>
      <c r="AZ46254" s="80"/>
      <c r="BA46254" s="80"/>
      <c r="BB46254" s="80"/>
    </row>
    <row r="46255" spans="9:54" x14ac:dyDescent="0.25">
      <c r="I46255" s="80"/>
      <c r="AX46255" s="80"/>
      <c r="AY46255" s="80"/>
      <c r="AZ46255" s="80"/>
      <c r="BA46255" s="80"/>
      <c r="BB46255" s="80"/>
    </row>
    <row r="46256" spans="9:54" x14ac:dyDescent="0.25">
      <c r="I46256" s="80"/>
      <c r="AX46256" s="80"/>
      <c r="AY46256" s="80"/>
      <c r="AZ46256" s="80"/>
      <c r="BA46256" s="80"/>
      <c r="BB46256" s="80"/>
    </row>
    <row r="46257" spans="9:54" x14ac:dyDescent="0.25">
      <c r="I46257" s="80"/>
      <c r="AX46257" s="80"/>
      <c r="AY46257" s="80"/>
      <c r="AZ46257" s="80"/>
      <c r="BA46257" s="80"/>
      <c r="BB46257" s="80"/>
    </row>
    <row r="46258" spans="9:54" x14ac:dyDescent="0.25">
      <c r="I46258" s="80"/>
      <c r="AX46258" s="80"/>
      <c r="AY46258" s="80"/>
      <c r="AZ46258" s="80"/>
      <c r="BA46258" s="80"/>
      <c r="BB46258" s="80"/>
    </row>
    <row r="46259" spans="9:54" x14ac:dyDescent="0.25">
      <c r="I46259" s="80"/>
      <c r="AX46259" s="80"/>
      <c r="AY46259" s="80"/>
      <c r="AZ46259" s="80"/>
      <c r="BA46259" s="80"/>
      <c r="BB46259" s="80"/>
    </row>
    <row r="46260" spans="9:54" x14ac:dyDescent="0.25">
      <c r="I46260" s="80"/>
      <c r="AX46260" s="80"/>
      <c r="AY46260" s="80"/>
      <c r="AZ46260" s="80"/>
      <c r="BA46260" s="80"/>
      <c r="BB46260" s="80"/>
    </row>
    <row r="46261" spans="9:54" x14ac:dyDescent="0.25">
      <c r="I46261" s="80"/>
      <c r="AX46261" s="80"/>
      <c r="AY46261" s="80"/>
      <c r="AZ46261" s="80"/>
      <c r="BA46261" s="80"/>
      <c r="BB46261" s="80"/>
    </row>
    <row r="46262" spans="9:54" x14ac:dyDescent="0.25">
      <c r="I46262" s="80"/>
      <c r="AX46262" s="80"/>
      <c r="AY46262" s="80"/>
      <c r="AZ46262" s="80"/>
      <c r="BA46262" s="80"/>
      <c r="BB46262" s="80"/>
    </row>
    <row r="46263" spans="9:54" x14ac:dyDescent="0.25">
      <c r="I46263" s="80"/>
      <c r="AX46263" s="80"/>
      <c r="AY46263" s="80"/>
      <c r="AZ46263" s="80"/>
      <c r="BA46263" s="80"/>
      <c r="BB46263" s="80"/>
    </row>
    <row r="46264" spans="9:54" x14ac:dyDescent="0.25">
      <c r="I46264" s="80"/>
      <c r="AX46264" s="80"/>
      <c r="AY46264" s="80"/>
      <c r="AZ46264" s="80"/>
      <c r="BA46264" s="80"/>
      <c r="BB46264" s="80"/>
    </row>
    <row r="46265" spans="9:54" x14ac:dyDescent="0.25">
      <c r="I46265" s="80"/>
      <c r="AX46265" s="80"/>
      <c r="AY46265" s="80"/>
      <c r="AZ46265" s="80"/>
      <c r="BA46265" s="80"/>
      <c r="BB46265" s="80"/>
    </row>
    <row r="46266" spans="9:54" x14ac:dyDescent="0.25">
      <c r="I46266" s="80"/>
      <c r="AX46266" s="80"/>
      <c r="AY46266" s="80"/>
      <c r="AZ46266" s="80"/>
      <c r="BA46266" s="80"/>
      <c r="BB46266" s="80"/>
    </row>
    <row r="46267" spans="9:54" x14ac:dyDescent="0.25">
      <c r="I46267" s="80"/>
      <c r="AX46267" s="80"/>
      <c r="AY46267" s="80"/>
      <c r="AZ46267" s="80"/>
      <c r="BA46267" s="80"/>
      <c r="BB46267" s="80"/>
    </row>
    <row r="46268" spans="9:54" x14ac:dyDescent="0.25">
      <c r="I46268" s="80"/>
      <c r="AX46268" s="80"/>
      <c r="AY46268" s="80"/>
      <c r="AZ46268" s="80"/>
      <c r="BA46268" s="80"/>
      <c r="BB46268" s="80"/>
    </row>
    <row r="46269" spans="9:54" x14ac:dyDescent="0.25">
      <c r="I46269" s="80"/>
      <c r="AX46269" s="80"/>
      <c r="AY46269" s="80"/>
      <c r="AZ46269" s="80"/>
      <c r="BA46269" s="80"/>
      <c r="BB46269" s="80"/>
    </row>
    <row r="46270" spans="9:54" x14ac:dyDescent="0.25">
      <c r="I46270" s="80"/>
      <c r="AX46270" s="80"/>
      <c r="AY46270" s="80"/>
      <c r="AZ46270" s="80"/>
      <c r="BA46270" s="80"/>
      <c r="BB46270" s="80"/>
    </row>
    <row r="46271" spans="9:54" x14ac:dyDescent="0.25">
      <c r="I46271" s="80"/>
      <c r="AX46271" s="80"/>
      <c r="AY46271" s="80"/>
      <c r="AZ46271" s="80"/>
      <c r="BA46271" s="80"/>
      <c r="BB46271" s="80"/>
    </row>
    <row r="46272" spans="9:54" x14ac:dyDescent="0.25">
      <c r="I46272" s="80"/>
      <c r="AX46272" s="80"/>
      <c r="AY46272" s="80"/>
      <c r="AZ46272" s="80"/>
      <c r="BA46272" s="80"/>
      <c r="BB46272" s="80"/>
    </row>
    <row r="46273" spans="9:54" x14ac:dyDescent="0.25">
      <c r="I46273" s="80"/>
      <c r="AX46273" s="80"/>
      <c r="AY46273" s="80"/>
      <c r="AZ46273" s="80"/>
      <c r="BA46273" s="80"/>
      <c r="BB46273" s="80"/>
    </row>
    <row r="46274" spans="9:54" x14ac:dyDescent="0.25">
      <c r="I46274" s="80"/>
      <c r="AX46274" s="80"/>
      <c r="AY46274" s="80"/>
      <c r="AZ46274" s="80"/>
      <c r="BA46274" s="80"/>
      <c r="BB46274" s="80"/>
    </row>
    <row r="46275" spans="9:54" x14ac:dyDescent="0.25">
      <c r="I46275" s="80"/>
      <c r="AX46275" s="80"/>
      <c r="AY46275" s="80"/>
      <c r="AZ46275" s="80"/>
      <c r="BA46275" s="80"/>
      <c r="BB46275" s="80"/>
    </row>
    <row r="46276" spans="9:54" x14ac:dyDescent="0.25">
      <c r="I46276" s="80"/>
      <c r="AX46276" s="80"/>
      <c r="AY46276" s="80"/>
      <c r="AZ46276" s="80"/>
      <c r="BA46276" s="80"/>
      <c r="BB46276" s="80"/>
    </row>
    <row r="46277" spans="9:54" x14ac:dyDescent="0.25">
      <c r="I46277" s="80"/>
      <c r="AX46277" s="80"/>
      <c r="AY46277" s="80"/>
      <c r="AZ46277" s="80"/>
      <c r="BA46277" s="80"/>
      <c r="BB46277" s="80"/>
    </row>
    <row r="46278" spans="9:54" x14ac:dyDescent="0.25">
      <c r="I46278" s="80"/>
      <c r="AX46278" s="80"/>
      <c r="AY46278" s="80"/>
      <c r="AZ46278" s="80"/>
      <c r="BA46278" s="80"/>
      <c r="BB46278" s="80"/>
    </row>
    <row r="46279" spans="9:54" x14ac:dyDescent="0.25">
      <c r="I46279" s="80"/>
      <c r="AX46279" s="80"/>
      <c r="AY46279" s="80"/>
      <c r="AZ46279" s="80"/>
      <c r="BA46279" s="80"/>
      <c r="BB46279" s="80"/>
    </row>
    <row r="46280" spans="9:54" x14ac:dyDescent="0.25">
      <c r="I46280" s="80"/>
      <c r="AX46280" s="80"/>
      <c r="AY46280" s="80"/>
      <c r="AZ46280" s="80"/>
      <c r="BA46280" s="80"/>
      <c r="BB46280" s="80"/>
    </row>
    <row r="46281" spans="9:54" x14ac:dyDescent="0.25">
      <c r="I46281" s="80"/>
      <c r="AX46281" s="80"/>
      <c r="AY46281" s="80"/>
      <c r="AZ46281" s="80"/>
      <c r="BA46281" s="80"/>
      <c r="BB46281" s="80"/>
    </row>
    <row r="46282" spans="9:54" x14ac:dyDescent="0.25">
      <c r="I46282" s="80"/>
      <c r="AX46282" s="80"/>
      <c r="AY46282" s="80"/>
      <c r="AZ46282" s="80"/>
      <c r="BA46282" s="80"/>
      <c r="BB46282" s="80"/>
    </row>
    <row r="46283" spans="9:54" x14ac:dyDescent="0.25">
      <c r="I46283" s="80"/>
      <c r="AX46283" s="80"/>
      <c r="AY46283" s="80"/>
      <c r="AZ46283" s="80"/>
      <c r="BA46283" s="80"/>
      <c r="BB46283" s="80"/>
    </row>
    <row r="46284" spans="9:54" x14ac:dyDescent="0.25">
      <c r="I46284" s="80"/>
      <c r="AX46284" s="80"/>
      <c r="AY46284" s="80"/>
      <c r="AZ46284" s="80"/>
      <c r="BA46284" s="80"/>
      <c r="BB46284" s="80"/>
    </row>
    <row r="46285" spans="9:54" x14ac:dyDescent="0.25">
      <c r="I46285" s="80"/>
      <c r="AX46285" s="80"/>
      <c r="AY46285" s="80"/>
      <c r="AZ46285" s="80"/>
      <c r="BA46285" s="80"/>
      <c r="BB46285" s="80"/>
    </row>
    <row r="46286" spans="9:54" x14ac:dyDescent="0.25">
      <c r="I46286" s="80"/>
      <c r="AX46286" s="80"/>
      <c r="AY46286" s="80"/>
      <c r="AZ46286" s="80"/>
      <c r="BA46286" s="80"/>
      <c r="BB46286" s="80"/>
    </row>
    <row r="46287" spans="9:54" x14ac:dyDescent="0.25">
      <c r="I46287" s="80"/>
      <c r="AX46287" s="80"/>
      <c r="AY46287" s="80"/>
      <c r="AZ46287" s="80"/>
      <c r="BA46287" s="80"/>
      <c r="BB46287" s="80"/>
    </row>
    <row r="46288" spans="9:54" x14ac:dyDescent="0.25">
      <c r="I46288" s="80"/>
      <c r="AX46288" s="80"/>
      <c r="AY46288" s="80"/>
      <c r="AZ46288" s="80"/>
      <c r="BA46288" s="80"/>
      <c r="BB46288" s="80"/>
    </row>
    <row r="46289" spans="9:54" x14ac:dyDescent="0.25">
      <c r="I46289" s="80"/>
      <c r="AX46289" s="80"/>
      <c r="AY46289" s="80"/>
      <c r="AZ46289" s="80"/>
      <c r="BA46289" s="80"/>
      <c r="BB46289" s="80"/>
    </row>
    <row r="46290" spans="9:54" x14ac:dyDescent="0.25">
      <c r="I46290" s="80"/>
      <c r="AX46290" s="80"/>
      <c r="AY46290" s="80"/>
      <c r="AZ46290" s="80"/>
      <c r="BA46290" s="80"/>
      <c r="BB46290" s="80"/>
    </row>
    <row r="46291" spans="9:54" x14ac:dyDescent="0.25">
      <c r="I46291" s="80"/>
      <c r="AX46291" s="80"/>
      <c r="AY46291" s="80"/>
      <c r="AZ46291" s="80"/>
      <c r="BA46291" s="80"/>
      <c r="BB46291" s="80"/>
    </row>
    <row r="46292" spans="9:54" x14ac:dyDescent="0.25">
      <c r="I46292" s="80"/>
      <c r="AX46292" s="80"/>
      <c r="AY46292" s="80"/>
      <c r="AZ46292" s="80"/>
      <c r="BA46292" s="80"/>
      <c r="BB46292" s="80"/>
    </row>
    <row r="46293" spans="9:54" x14ac:dyDescent="0.25">
      <c r="I46293" s="80"/>
      <c r="AX46293" s="80"/>
      <c r="AY46293" s="80"/>
      <c r="AZ46293" s="80"/>
      <c r="BA46293" s="80"/>
      <c r="BB46293" s="80"/>
    </row>
    <row r="46294" spans="9:54" x14ac:dyDescent="0.25">
      <c r="I46294" s="80"/>
      <c r="AX46294" s="80"/>
      <c r="AY46294" s="80"/>
      <c r="AZ46294" s="80"/>
      <c r="BA46294" s="80"/>
      <c r="BB46294" s="80"/>
    </row>
    <row r="46295" spans="9:54" x14ac:dyDescent="0.25">
      <c r="I46295" s="80"/>
      <c r="AX46295" s="80"/>
      <c r="AY46295" s="80"/>
      <c r="AZ46295" s="80"/>
      <c r="BA46295" s="80"/>
      <c r="BB46295" s="80"/>
    </row>
    <row r="46296" spans="9:54" x14ac:dyDescent="0.25">
      <c r="I46296" s="80"/>
      <c r="AX46296" s="80"/>
      <c r="AY46296" s="80"/>
      <c r="AZ46296" s="80"/>
      <c r="BA46296" s="80"/>
      <c r="BB46296" s="80"/>
    </row>
    <row r="46297" spans="9:54" x14ac:dyDescent="0.25">
      <c r="I46297" s="80"/>
      <c r="AX46297" s="80"/>
      <c r="AY46297" s="80"/>
      <c r="AZ46297" s="80"/>
      <c r="BA46297" s="80"/>
      <c r="BB46297" s="80"/>
    </row>
    <row r="46298" spans="9:54" x14ac:dyDescent="0.25">
      <c r="I46298" s="80"/>
      <c r="AX46298" s="80"/>
      <c r="AY46298" s="80"/>
      <c r="AZ46298" s="80"/>
      <c r="BA46298" s="80"/>
      <c r="BB46298" s="80"/>
    </row>
    <row r="46299" spans="9:54" x14ac:dyDescent="0.25">
      <c r="I46299" s="80"/>
      <c r="AX46299" s="80"/>
      <c r="AY46299" s="80"/>
      <c r="AZ46299" s="80"/>
      <c r="BA46299" s="80"/>
      <c r="BB46299" s="80"/>
    </row>
    <row r="46300" spans="9:54" x14ac:dyDescent="0.25">
      <c r="I46300" s="80"/>
      <c r="AX46300" s="80"/>
      <c r="AY46300" s="80"/>
      <c r="AZ46300" s="80"/>
      <c r="BA46300" s="80"/>
      <c r="BB46300" s="80"/>
    </row>
    <row r="46301" spans="9:54" x14ac:dyDescent="0.25">
      <c r="I46301" s="80"/>
      <c r="AX46301" s="80"/>
      <c r="AY46301" s="80"/>
      <c r="AZ46301" s="80"/>
      <c r="BA46301" s="80"/>
      <c r="BB46301" s="80"/>
    </row>
    <row r="46302" spans="9:54" x14ac:dyDescent="0.25">
      <c r="I46302" s="80"/>
      <c r="AX46302" s="80"/>
      <c r="AY46302" s="80"/>
      <c r="AZ46302" s="80"/>
      <c r="BA46302" s="80"/>
      <c r="BB46302" s="80"/>
    </row>
    <row r="46303" spans="9:54" x14ac:dyDescent="0.25">
      <c r="I46303" s="80"/>
      <c r="AX46303" s="80"/>
      <c r="AY46303" s="80"/>
      <c r="AZ46303" s="80"/>
      <c r="BA46303" s="80"/>
      <c r="BB46303" s="80"/>
    </row>
    <row r="46304" spans="9:54" x14ac:dyDescent="0.25">
      <c r="I46304" s="80"/>
      <c r="AX46304" s="80"/>
      <c r="AY46304" s="80"/>
      <c r="AZ46304" s="80"/>
      <c r="BA46304" s="80"/>
      <c r="BB46304" s="80"/>
    </row>
    <row r="46305" spans="9:54" x14ac:dyDescent="0.25">
      <c r="I46305" s="80"/>
      <c r="AX46305" s="80"/>
      <c r="AY46305" s="80"/>
      <c r="AZ46305" s="80"/>
      <c r="BA46305" s="80"/>
      <c r="BB46305" s="80"/>
    </row>
    <row r="46306" spans="9:54" x14ac:dyDescent="0.25">
      <c r="I46306" s="80"/>
      <c r="AX46306" s="80"/>
      <c r="AY46306" s="80"/>
      <c r="AZ46306" s="80"/>
      <c r="BA46306" s="80"/>
      <c r="BB46306" s="80"/>
    </row>
    <row r="46307" spans="9:54" x14ac:dyDescent="0.25">
      <c r="I46307" s="80"/>
      <c r="AX46307" s="80"/>
      <c r="AY46307" s="80"/>
      <c r="AZ46307" s="80"/>
      <c r="BA46307" s="80"/>
      <c r="BB46307" s="80"/>
    </row>
    <row r="46308" spans="9:54" x14ac:dyDescent="0.25">
      <c r="I46308" s="80"/>
      <c r="AX46308" s="80"/>
      <c r="AY46308" s="80"/>
      <c r="AZ46308" s="80"/>
      <c r="BA46308" s="80"/>
      <c r="BB46308" s="80"/>
    </row>
    <row r="46309" spans="9:54" x14ac:dyDescent="0.25">
      <c r="I46309" s="80"/>
      <c r="AX46309" s="80"/>
      <c r="AY46309" s="80"/>
      <c r="AZ46309" s="80"/>
      <c r="BA46309" s="80"/>
      <c r="BB46309" s="80"/>
    </row>
    <row r="46310" spans="9:54" x14ac:dyDescent="0.25">
      <c r="I46310" s="80"/>
      <c r="AX46310" s="80"/>
      <c r="AY46310" s="80"/>
      <c r="AZ46310" s="80"/>
      <c r="BA46310" s="80"/>
      <c r="BB46310" s="80"/>
    </row>
    <row r="46311" spans="9:54" x14ac:dyDescent="0.25">
      <c r="I46311" s="80"/>
      <c r="AX46311" s="80"/>
      <c r="AY46311" s="80"/>
      <c r="AZ46311" s="80"/>
      <c r="BA46311" s="80"/>
      <c r="BB46311" s="80"/>
    </row>
    <row r="46312" spans="9:54" x14ac:dyDescent="0.25">
      <c r="I46312" s="80"/>
      <c r="AX46312" s="80"/>
      <c r="AY46312" s="80"/>
      <c r="AZ46312" s="80"/>
      <c r="BA46312" s="80"/>
      <c r="BB46312" s="80"/>
    </row>
    <row r="46313" spans="9:54" x14ac:dyDescent="0.25">
      <c r="I46313" s="80"/>
      <c r="AX46313" s="80"/>
      <c r="AY46313" s="80"/>
      <c r="AZ46313" s="80"/>
      <c r="BA46313" s="80"/>
      <c r="BB46313" s="80"/>
    </row>
    <row r="46314" spans="9:54" x14ac:dyDescent="0.25">
      <c r="I46314" s="80"/>
      <c r="AX46314" s="80"/>
      <c r="AY46314" s="80"/>
      <c r="AZ46314" s="80"/>
      <c r="BA46314" s="80"/>
      <c r="BB46314" s="80"/>
    </row>
    <row r="46315" spans="9:54" x14ac:dyDescent="0.25">
      <c r="I46315" s="80"/>
      <c r="AX46315" s="80"/>
      <c r="AY46315" s="80"/>
      <c r="AZ46315" s="80"/>
      <c r="BA46315" s="80"/>
      <c r="BB46315" s="80"/>
    </row>
    <row r="46316" spans="9:54" x14ac:dyDescent="0.25">
      <c r="I46316" s="80"/>
      <c r="AX46316" s="80"/>
      <c r="AY46316" s="80"/>
      <c r="AZ46316" s="80"/>
      <c r="BA46316" s="80"/>
      <c r="BB46316" s="80"/>
    </row>
    <row r="46317" spans="9:54" x14ac:dyDescent="0.25">
      <c r="I46317" s="80"/>
      <c r="AX46317" s="80"/>
      <c r="AY46317" s="80"/>
      <c r="AZ46317" s="80"/>
      <c r="BA46317" s="80"/>
      <c r="BB46317" s="80"/>
    </row>
    <row r="46318" spans="9:54" x14ac:dyDescent="0.25">
      <c r="I46318" s="80"/>
      <c r="AX46318" s="80"/>
      <c r="AY46318" s="80"/>
      <c r="AZ46318" s="80"/>
      <c r="BA46318" s="80"/>
      <c r="BB46318" s="80"/>
    </row>
    <row r="46319" spans="9:54" x14ac:dyDescent="0.25">
      <c r="I46319" s="80"/>
      <c r="AX46319" s="80"/>
      <c r="AY46319" s="80"/>
      <c r="AZ46319" s="80"/>
      <c r="BA46319" s="80"/>
      <c r="BB46319" s="80"/>
    </row>
    <row r="46320" spans="9:54" x14ac:dyDescent="0.25">
      <c r="I46320" s="80"/>
      <c r="AX46320" s="80"/>
      <c r="AY46320" s="80"/>
      <c r="AZ46320" s="80"/>
      <c r="BA46320" s="80"/>
      <c r="BB46320" s="80"/>
    </row>
    <row r="46321" spans="9:54" x14ac:dyDescent="0.25">
      <c r="I46321" s="80"/>
      <c r="AX46321" s="80"/>
      <c r="AY46321" s="80"/>
      <c r="AZ46321" s="80"/>
      <c r="BA46321" s="80"/>
      <c r="BB46321" s="80"/>
    </row>
    <row r="46322" spans="9:54" x14ac:dyDescent="0.25">
      <c r="I46322" s="80"/>
      <c r="AX46322" s="80"/>
      <c r="AY46322" s="80"/>
      <c r="AZ46322" s="80"/>
      <c r="BA46322" s="80"/>
      <c r="BB46322" s="80"/>
    </row>
    <row r="46323" spans="9:54" x14ac:dyDescent="0.25">
      <c r="I46323" s="80"/>
      <c r="AX46323" s="80"/>
      <c r="AY46323" s="80"/>
      <c r="AZ46323" s="80"/>
      <c r="BA46323" s="80"/>
      <c r="BB46323" s="80"/>
    </row>
    <row r="46324" spans="9:54" x14ac:dyDescent="0.25">
      <c r="I46324" s="80"/>
      <c r="AX46324" s="80"/>
      <c r="AY46324" s="80"/>
      <c r="AZ46324" s="80"/>
      <c r="BA46324" s="80"/>
      <c r="BB46324" s="80"/>
    </row>
    <row r="46325" spans="9:54" x14ac:dyDescent="0.25">
      <c r="I46325" s="80"/>
      <c r="AX46325" s="80"/>
      <c r="AY46325" s="80"/>
      <c r="AZ46325" s="80"/>
      <c r="BA46325" s="80"/>
      <c r="BB46325" s="80"/>
    </row>
    <row r="46326" spans="9:54" x14ac:dyDescent="0.25">
      <c r="I46326" s="80"/>
      <c r="AX46326" s="80"/>
      <c r="AY46326" s="80"/>
      <c r="AZ46326" s="80"/>
      <c r="BA46326" s="80"/>
      <c r="BB46326" s="80"/>
    </row>
    <row r="46327" spans="9:54" x14ac:dyDescent="0.25">
      <c r="I46327" s="80"/>
      <c r="AX46327" s="80"/>
      <c r="AY46327" s="80"/>
      <c r="AZ46327" s="80"/>
      <c r="BA46327" s="80"/>
      <c r="BB46327" s="80"/>
    </row>
    <row r="46328" spans="9:54" x14ac:dyDescent="0.25">
      <c r="I46328" s="80"/>
      <c r="AX46328" s="80"/>
      <c r="AY46328" s="80"/>
      <c r="AZ46328" s="80"/>
      <c r="BA46328" s="80"/>
      <c r="BB46328" s="80"/>
    </row>
    <row r="46329" spans="9:54" x14ac:dyDescent="0.25">
      <c r="I46329" s="80"/>
      <c r="AX46329" s="80"/>
      <c r="AY46329" s="80"/>
      <c r="AZ46329" s="80"/>
      <c r="BA46329" s="80"/>
      <c r="BB46329" s="80"/>
    </row>
    <row r="46330" spans="9:54" x14ac:dyDescent="0.25">
      <c r="I46330" s="80"/>
      <c r="AX46330" s="80"/>
      <c r="AY46330" s="80"/>
      <c r="AZ46330" s="80"/>
      <c r="BA46330" s="80"/>
      <c r="BB46330" s="80"/>
    </row>
    <row r="46331" spans="9:54" x14ac:dyDescent="0.25">
      <c r="I46331" s="80"/>
      <c r="AX46331" s="80"/>
      <c r="AY46331" s="80"/>
      <c r="AZ46331" s="80"/>
      <c r="BA46331" s="80"/>
      <c r="BB46331" s="80"/>
    </row>
    <row r="46332" spans="9:54" x14ac:dyDescent="0.25">
      <c r="I46332" s="80"/>
      <c r="AX46332" s="80"/>
      <c r="AY46332" s="80"/>
      <c r="AZ46332" s="80"/>
      <c r="BA46332" s="80"/>
      <c r="BB46332" s="80"/>
    </row>
    <row r="46333" spans="9:54" x14ac:dyDescent="0.25">
      <c r="I46333" s="80"/>
      <c r="AX46333" s="80"/>
      <c r="AY46333" s="80"/>
      <c r="AZ46333" s="80"/>
      <c r="BA46333" s="80"/>
      <c r="BB46333" s="80"/>
    </row>
    <row r="46334" spans="9:54" x14ac:dyDescent="0.25">
      <c r="I46334" s="80"/>
      <c r="AX46334" s="80"/>
      <c r="AY46334" s="80"/>
      <c r="AZ46334" s="80"/>
      <c r="BA46334" s="80"/>
      <c r="BB46334" s="80"/>
    </row>
    <row r="46335" spans="9:54" x14ac:dyDescent="0.25">
      <c r="I46335" s="80"/>
      <c r="AX46335" s="80"/>
      <c r="AY46335" s="80"/>
      <c r="AZ46335" s="80"/>
      <c r="BA46335" s="80"/>
      <c r="BB46335" s="80"/>
    </row>
    <row r="46336" spans="9:54" x14ac:dyDescent="0.25">
      <c r="I46336" s="80"/>
      <c r="AX46336" s="80"/>
      <c r="AY46336" s="80"/>
      <c r="AZ46336" s="80"/>
      <c r="BA46336" s="80"/>
      <c r="BB46336" s="80"/>
    </row>
    <row r="46337" spans="9:54" x14ac:dyDescent="0.25">
      <c r="I46337" s="80"/>
      <c r="AX46337" s="80"/>
      <c r="AY46337" s="80"/>
      <c r="AZ46337" s="80"/>
      <c r="BA46337" s="80"/>
      <c r="BB46337" s="80"/>
    </row>
    <row r="46338" spans="9:54" x14ac:dyDescent="0.25">
      <c r="I46338" s="80"/>
      <c r="AX46338" s="80"/>
      <c r="AY46338" s="80"/>
      <c r="AZ46338" s="80"/>
      <c r="BA46338" s="80"/>
      <c r="BB46338" s="80"/>
    </row>
    <row r="46339" spans="9:54" x14ac:dyDescent="0.25">
      <c r="I46339" s="80"/>
      <c r="AX46339" s="80"/>
      <c r="AY46339" s="80"/>
      <c r="AZ46339" s="80"/>
      <c r="BA46339" s="80"/>
      <c r="BB46339" s="80"/>
    </row>
    <row r="46340" spans="9:54" x14ac:dyDescent="0.25">
      <c r="I46340" s="80"/>
      <c r="AX46340" s="80"/>
      <c r="AY46340" s="80"/>
      <c r="AZ46340" s="80"/>
      <c r="BA46340" s="80"/>
      <c r="BB46340" s="80"/>
    </row>
    <row r="46341" spans="9:54" x14ac:dyDescent="0.25">
      <c r="I46341" s="80"/>
      <c r="AX46341" s="80"/>
      <c r="AY46341" s="80"/>
      <c r="AZ46341" s="80"/>
      <c r="BA46341" s="80"/>
      <c r="BB46341" s="80"/>
    </row>
    <row r="46342" spans="9:54" x14ac:dyDescent="0.25">
      <c r="I46342" s="80"/>
      <c r="AX46342" s="80"/>
      <c r="AY46342" s="80"/>
      <c r="AZ46342" s="80"/>
      <c r="BA46342" s="80"/>
      <c r="BB46342" s="80"/>
    </row>
    <row r="46343" spans="9:54" x14ac:dyDescent="0.25">
      <c r="I46343" s="80"/>
      <c r="AX46343" s="80"/>
      <c r="AY46343" s="80"/>
      <c r="AZ46343" s="80"/>
      <c r="BA46343" s="80"/>
      <c r="BB46343" s="80"/>
    </row>
    <row r="46344" spans="9:54" x14ac:dyDescent="0.25">
      <c r="I46344" s="80"/>
      <c r="AX46344" s="80"/>
      <c r="AY46344" s="80"/>
      <c r="AZ46344" s="80"/>
      <c r="BA46344" s="80"/>
      <c r="BB46344" s="80"/>
    </row>
    <row r="46345" spans="9:54" x14ac:dyDescent="0.25">
      <c r="I46345" s="80"/>
      <c r="AX46345" s="80"/>
      <c r="AY46345" s="80"/>
      <c r="AZ46345" s="80"/>
      <c r="BA46345" s="80"/>
      <c r="BB46345" s="80"/>
    </row>
    <row r="46346" spans="9:54" x14ac:dyDescent="0.25">
      <c r="I46346" s="80"/>
      <c r="AX46346" s="80"/>
      <c r="AY46346" s="80"/>
      <c r="AZ46346" s="80"/>
      <c r="BA46346" s="80"/>
      <c r="BB46346" s="80"/>
    </row>
    <row r="46347" spans="9:54" x14ac:dyDescent="0.25">
      <c r="I46347" s="80"/>
      <c r="AX46347" s="80"/>
      <c r="AY46347" s="80"/>
      <c r="AZ46347" s="80"/>
      <c r="BA46347" s="80"/>
      <c r="BB46347" s="80"/>
    </row>
    <row r="46348" spans="9:54" x14ac:dyDescent="0.25">
      <c r="I46348" s="80"/>
      <c r="AX46348" s="80"/>
      <c r="AY46348" s="80"/>
      <c r="AZ46348" s="80"/>
      <c r="BA46348" s="80"/>
      <c r="BB46348" s="80"/>
    </row>
    <row r="46349" spans="9:54" x14ac:dyDescent="0.25">
      <c r="I46349" s="80"/>
      <c r="AX46349" s="80"/>
      <c r="AY46349" s="80"/>
      <c r="AZ46349" s="80"/>
      <c r="BA46349" s="80"/>
      <c r="BB46349" s="80"/>
    </row>
    <row r="46350" spans="9:54" x14ac:dyDescent="0.25">
      <c r="I46350" s="80"/>
      <c r="AX46350" s="80"/>
      <c r="AY46350" s="80"/>
      <c r="AZ46350" s="80"/>
      <c r="BA46350" s="80"/>
      <c r="BB46350" s="80"/>
    </row>
    <row r="46351" spans="9:54" x14ac:dyDescent="0.25">
      <c r="I46351" s="80"/>
      <c r="AX46351" s="80"/>
      <c r="AY46351" s="80"/>
      <c r="AZ46351" s="80"/>
      <c r="BA46351" s="80"/>
      <c r="BB46351" s="80"/>
    </row>
    <row r="46352" spans="9:54" x14ac:dyDescent="0.25">
      <c r="I46352" s="80"/>
      <c r="AX46352" s="80"/>
      <c r="AY46352" s="80"/>
      <c r="AZ46352" s="80"/>
      <c r="BA46352" s="80"/>
      <c r="BB46352" s="80"/>
    </row>
    <row r="46353" spans="9:54" x14ac:dyDescent="0.25">
      <c r="I46353" s="80"/>
      <c r="AX46353" s="80"/>
      <c r="AY46353" s="80"/>
      <c r="AZ46353" s="80"/>
      <c r="BA46353" s="80"/>
      <c r="BB46353" s="80"/>
    </row>
    <row r="46354" spans="9:54" x14ac:dyDescent="0.25">
      <c r="I46354" s="80"/>
      <c r="AX46354" s="80"/>
      <c r="AY46354" s="80"/>
      <c r="AZ46354" s="80"/>
      <c r="BA46354" s="80"/>
      <c r="BB46354" s="80"/>
    </row>
    <row r="46355" spans="9:54" x14ac:dyDescent="0.25">
      <c r="I46355" s="80"/>
      <c r="AX46355" s="80"/>
      <c r="AY46355" s="80"/>
      <c r="AZ46355" s="80"/>
      <c r="BA46355" s="80"/>
      <c r="BB46355" s="80"/>
    </row>
    <row r="46356" spans="9:54" x14ac:dyDescent="0.25">
      <c r="I46356" s="80"/>
      <c r="AX46356" s="80"/>
      <c r="AY46356" s="80"/>
      <c r="AZ46356" s="80"/>
      <c r="BA46356" s="80"/>
      <c r="BB46356" s="80"/>
    </row>
    <row r="46357" spans="9:54" x14ac:dyDescent="0.25">
      <c r="I46357" s="80"/>
      <c r="AX46357" s="80"/>
      <c r="AY46357" s="80"/>
      <c r="AZ46357" s="80"/>
      <c r="BA46357" s="80"/>
      <c r="BB46357" s="80"/>
    </row>
    <row r="46358" spans="9:54" x14ac:dyDescent="0.25">
      <c r="I46358" s="80"/>
      <c r="AX46358" s="80"/>
      <c r="AY46358" s="80"/>
      <c r="AZ46358" s="80"/>
      <c r="BA46358" s="80"/>
      <c r="BB46358" s="80"/>
    </row>
    <row r="46359" spans="9:54" x14ac:dyDescent="0.25">
      <c r="I46359" s="80"/>
      <c r="AX46359" s="80"/>
      <c r="AY46359" s="80"/>
      <c r="AZ46359" s="80"/>
      <c r="BA46359" s="80"/>
      <c r="BB46359" s="80"/>
    </row>
    <row r="46360" spans="9:54" x14ac:dyDescent="0.25">
      <c r="I46360" s="80"/>
      <c r="AX46360" s="80"/>
      <c r="AY46360" s="80"/>
      <c r="AZ46360" s="80"/>
      <c r="BA46360" s="80"/>
      <c r="BB46360" s="80"/>
    </row>
    <row r="46361" spans="9:54" x14ac:dyDescent="0.25">
      <c r="I46361" s="80"/>
      <c r="AX46361" s="80"/>
      <c r="AY46361" s="80"/>
      <c r="AZ46361" s="80"/>
      <c r="BA46361" s="80"/>
      <c r="BB46361" s="80"/>
    </row>
    <row r="46362" spans="9:54" x14ac:dyDescent="0.25">
      <c r="I46362" s="80"/>
      <c r="AX46362" s="80"/>
      <c r="AY46362" s="80"/>
      <c r="AZ46362" s="80"/>
      <c r="BA46362" s="80"/>
      <c r="BB46362" s="80"/>
    </row>
    <row r="46363" spans="9:54" x14ac:dyDescent="0.25">
      <c r="I46363" s="80"/>
      <c r="AX46363" s="80"/>
      <c r="AY46363" s="80"/>
      <c r="AZ46363" s="80"/>
      <c r="BA46363" s="80"/>
      <c r="BB46363" s="80"/>
    </row>
    <row r="46364" spans="9:54" x14ac:dyDescent="0.25">
      <c r="I46364" s="80"/>
      <c r="AX46364" s="80"/>
      <c r="AY46364" s="80"/>
      <c r="AZ46364" s="80"/>
      <c r="BA46364" s="80"/>
      <c r="BB46364" s="80"/>
    </row>
    <row r="46365" spans="9:54" x14ac:dyDescent="0.25">
      <c r="I46365" s="80"/>
      <c r="AX46365" s="80"/>
      <c r="AY46365" s="80"/>
      <c r="AZ46365" s="80"/>
      <c r="BA46365" s="80"/>
      <c r="BB46365" s="80"/>
    </row>
    <row r="46366" spans="9:54" x14ac:dyDescent="0.25">
      <c r="I46366" s="80"/>
      <c r="AX46366" s="80"/>
      <c r="AY46366" s="80"/>
      <c r="AZ46366" s="80"/>
      <c r="BA46366" s="80"/>
      <c r="BB46366" s="80"/>
    </row>
    <row r="46367" spans="9:54" x14ac:dyDescent="0.25">
      <c r="I46367" s="80"/>
      <c r="AX46367" s="80"/>
      <c r="AY46367" s="80"/>
      <c r="AZ46367" s="80"/>
      <c r="BA46367" s="80"/>
      <c r="BB46367" s="80"/>
    </row>
    <row r="46368" spans="9:54" x14ac:dyDescent="0.25">
      <c r="I46368" s="80"/>
      <c r="AX46368" s="80"/>
      <c r="AY46368" s="80"/>
      <c r="AZ46368" s="80"/>
      <c r="BA46368" s="80"/>
      <c r="BB46368" s="80"/>
    </row>
    <row r="46369" spans="9:54" x14ac:dyDescent="0.25">
      <c r="I46369" s="80"/>
      <c r="AX46369" s="80"/>
      <c r="AY46369" s="80"/>
      <c r="AZ46369" s="80"/>
      <c r="BA46369" s="80"/>
      <c r="BB46369" s="80"/>
    </row>
    <row r="46370" spans="9:54" x14ac:dyDescent="0.25">
      <c r="I46370" s="80"/>
      <c r="AX46370" s="80"/>
      <c r="AY46370" s="80"/>
      <c r="AZ46370" s="80"/>
      <c r="BA46370" s="80"/>
      <c r="BB46370" s="80"/>
    </row>
    <row r="46371" spans="9:54" x14ac:dyDescent="0.25">
      <c r="I46371" s="80"/>
      <c r="AX46371" s="80"/>
      <c r="AY46371" s="80"/>
      <c r="AZ46371" s="80"/>
      <c r="BA46371" s="80"/>
      <c r="BB46371" s="80"/>
    </row>
    <row r="46372" spans="9:54" x14ac:dyDescent="0.25">
      <c r="I46372" s="80"/>
      <c r="AX46372" s="80"/>
      <c r="AY46372" s="80"/>
      <c r="AZ46372" s="80"/>
      <c r="BA46372" s="80"/>
      <c r="BB46372" s="80"/>
    </row>
    <row r="46373" spans="9:54" x14ac:dyDescent="0.25">
      <c r="I46373" s="80"/>
      <c r="AX46373" s="80"/>
      <c r="AY46373" s="80"/>
      <c r="AZ46373" s="80"/>
      <c r="BA46373" s="80"/>
      <c r="BB46373" s="80"/>
    </row>
    <row r="46374" spans="9:54" x14ac:dyDescent="0.25">
      <c r="I46374" s="80"/>
      <c r="AX46374" s="80"/>
      <c r="AY46374" s="80"/>
      <c r="AZ46374" s="80"/>
      <c r="BA46374" s="80"/>
      <c r="BB46374" s="80"/>
    </row>
    <row r="46375" spans="9:54" x14ac:dyDescent="0.25">
      <c r="I46375" s="80"/>
      <c r="AX46375" s="80"/>
      <c r="AY46375" s="80"/>
      <c r="AZ46375" s="80"/>
      <c r="BA46375" s="80"/>
      <c r="BB46375" s="80"/>
    </row>
    <row r="46376" spans="9:54" x14ac:dyDescent="0.25">
      <c r="I46376" s="80"/>
      <c r="AX46376" s="80"/>
      <c r="AY46376" s="80"/>
      <c r="AZ46376" s="80"/>
      <c r="BA46376" s="80"/>
      <c r="BB46376" s="80"/>
    </row>
    <row r="46377" spans="9:54" x14ac:dyDescent="0.25">
      <c r="I46377" s="80"/>
      <c r="AX46377" s="80"/>
      <c r="AY46377" s="80"/>
      <c r="AZ46377" s="80"/>
      <c r="BA46377" s="80"/>
      <c r="BB46377" s="80"/>
    </row>
    <row r="46378" spans="9:54" x14ac:dyDescent="0.25">
      <c r="I46378" s="80"/>
      <c r="AX46378" s="80"/>
      <c r="AY46378" s="80"/>
      <c r="AZ46378" s="80"/>
      <c r="BA46378" s="80"/>
      <c r="BB46378" s="80"/>
    </row>
    <row r="46379" spans="9:54" x14ac:dyDescent="0.25">
      <c r="I46379" s="80"/>
      <c r="AX46379" s="80"/>
      <c r="AY46379" s="80"/>
      <c r="AZ46379" s="80"/>
      <c r="BA46379" s="80"/>
      <c r="BB46379" s="80"/>
    </row>
    <row r="46380" spans="9:54" x14ac:dyDescent="0.25">
      <c r="I46380" s="80"/>
      <c r="AX46380" s="80"/>
      <c r="AY46380" s="80"/>
      <c r="AZ46380" s="80"/>
      <c r="BA46380" s="80"/>
      <c r="BB46380" s="80"/>
    </row>
    <row r="46381" spans="9:54" x14ac:dyDescent="0.25">
      <c r="I46381" s="80"/>
      <c r="AX46381" s="80"/>
      <c r="AY46381" s="80"/>
      <c r="AZ46381" s="80"/>
      <c r="BA46381" s="80"/>
      <c r="BB46381" s="80"/>
    </row>
    <row r="46382" spans="9:54" x14ac:dyDescent="0.25">
      <c r="I46382" s="80"/>
      <c r="AX46382" s="80"/>
      <c r="AY46382" s="80"/>
      <c r="AZ46382" s="80"/>
      <c r="BA46382" s="80"/>
      <c r="BB46382" s="80"/>
    </row>
    <row r="46383" spans="9:54" x14ac:dyDescent="0.25">
      <c r="I46383" s="80"/>
      <c r="AX46383" s="80"/>
      <c r="AY46383" s="80"/>
      <c r="AZ46383" s="80"/>
      <c r="BA46383" s="80"/>
      <c r="BB46383" s="80"/>
    </row>
    <row r="46384" spans="9:54" x14ac:dyDescent="0.25">
      <c r="I46384" s="80"/>
      <c r="AX46384" s="80"/>
      <c r="AY46384" s="80"/>
      <c r="AZ46384" s="80"/>
      <c r="BA46384" s="80"/>
      <c r="BB46384" s="80"/>
    </row>
    <row r="46385" spans="9:54" x14ac:dyDescent="0.25">
      <c r="I46385" s="80"/>
      <c r="AX46385" s="80"/>
      <c r="AY46385" s="80"/>
      <c r="AZ46385" s="80"/>
      <c r="BA46385" s="80"/>
      <c r="BB46385" s="80"/>
    </row>
    <row r="46386" spans="9:54" x14ac:dyDescent="0.25">
      <c r="I46386" s="80"/>
      <c r="AX46386" s="80"/>
      <c r="AY46386" s="80"/>
      <c r="AZ46386" s="80"/>
      <c r="BA46386" s="80"/>
      <c r="BB46386" s="80"/>
    </row>
    <row r="46387" spans="9:54" x14ac:dyDescent="0.25">
      <c r="I46387" s="80"/>
      <c r="AX46387" s="80"/>
      <c r="AY46387" s="80"/>
      <c r="AZ46387" s="80"/>
      <c r="BA46387" s="80"/>
      <c r="BB46387" s="80"/>
    </row>
    <row r="46388" spans="9:54" x14ac:dyDescent="0.25">
      <c r="I46388" s="80"/>
      <c r="AX46388" s="80"/>
      <c r="AY46388" s="80"/>
      <c r="AZ46388" s="80"/>
      <c r="BA46388" s="80"/>
      <c r="BB46388" s="80"/>
    </row>
    <row r="46389" spans="9:54" x14ac:dyDescent="0.25">
      <c r="I46389" s="80"/>
      <c r="AX46389" s="80"/>
      <c r="AY46389" s="80"/>
      <c r="AZ46389" s="80"/>
      <c r="BA46389" s="80"/>
      <c r="BB46389" s="80"/>
    </row>
    <row r="46390" spans="9:54" x14ac:dyDescent="0.25">
      <c r="I46390" s="80"/>
      <c r="AX46390" s="80"/>
      <c r="AY46390" s="80"/>
      <c r="AZ46390" s="80"/>
      <c r="BA46390" s="80"/>
      <c r="BB46390" s="80"/>
    </row>
    <row r="46391" spans="9:54" x14ac:dyDescent="0.25">
      <c r="I46391" s="80"/>
      <c r="AX46391" s="80"/>
      <c r="AY46391" s="80"/>
      <c r="AZ46391" s="80"/>
      <c r="BA46391" s="80"/>
      <c r="BB46391" s="80"/>
    </row>
    <row r="46392" spans="9:54" x14ac:dyDescent="0.25">
      <c r="I46392" s="80"/>
      <c r="AX46392" s="80"/>
      <c r="AY46392" s="80"/>
      <c r="AZ46392" s="80"/>
      <c r="BA46392" s="80"/>
      <c r="BB46392" s="80"/>
    </row>
    <row r="46393" spans="9:54" x14ac:dyDescent="0.25">
      <c r="I46393" s="80"/>
      <c r="AX46393" s="80"/>
      <c r="AY46393" s="80"/>
      <c r="AZ46393" s="80"/>
      <c r="BA46393" s="80"/>
      <c r="BB46393" s="80"/>
    </row>
    <row r="46394" spans="9:54" x14ac:dyDescent="0.25">
      <c r="I46394" s="80"/>
      <c r="AX46394" s="80"/>
      <c r="AY46394" s="80"/>
      <c r="AZ46394" s="80"/>
      <c r="BA46394" s="80"/>
      <c r="BB46394" s="80"/>
    </row>
    <row r="46395" spans="9:54" x14ac:dyDescent="0.25">
      <c r="I46395" s="80"/>
      <c r="AX46395" s="80"/>
      <c r="AY46395" s="80"/>
      <c r="AZ46395" s="80"/>
      <c r="BA46395" s="80"/>
      <c r="BB46395" s="80"/>
    </row>
    <row r="46396" spans="9:54" x14ac:dyDescent="0.25">
      <c r="I46396" s="80"/>
      <c r="AX46396" s="80"/>
      <c r="AY46396" s="80"/>
      <c r="AZ46396" s="80"/>
      <c r="BA46396" s="80"/>
      <c r="BB46396" s="80"/>
    </row>
    <row r="46397" spans="9:54" x14ac:dyDescent="0.25">
      <c r="I46397" s="80"/>
      <c r="AX46397" s="80"/>
      <c r="AY46397" s="80"/>
      <c r="AZ46397" s="80"/>
      <c r="BA46397" s="80"/>
      <c r="BB46397" s="80"/>
    </row>
    <row r="46398" spans="9:54" x14ac:dyDescent="0.25">
      <c r="I46398" s="80"/>
      <c r="AX46398" s="80"/>
      <c r="AY46398" s="80"/>
      <c r="AZ46398" s="80"/>
      <c r="BA46398" s="80"/>
      <c r="BB46398" s="80"/>
    </row>
    <row r="46399" spans="9:54" x14ac:dyDescent="0.25">
      <c r="I46399" s="80"/>
      <c r="AX46399" s="80"/>
      <c r="AY46399" s="80"/>
      <c r="AZ46399" s="80"/>
      <c r="BA46399" s="80"/>
      <c r="BB46399" s="80"/>
    </row>
    <row r="46400" spans="9:54" x14ac:dyDescent="0.25">
      <c r="I46400" s="80"/>
      <c r="AX46400" s="80"/>
      <c r="AY46400" s="80"/>
      <c r="AZ46400" s="80"/>
      <c r="BA46400" s="80"/>
      <c r="BB46400" s="80"/>
    </row>
    <row r="46401" spans="9:54" x14ac:dyDescent="0.25">
      <c r="I46401" s="80"/>
      <c r="AX46401" s="80"/>
      <c r="AY46401" s="80"/>
      <c r="AZ46401" s="80"/>
      <c r="BA46401" s="80"/>
      <c r="BB46401" s="80"/>
    </row>
    <row r="46402" spans="9:54" x14ac:dyDescent="0.25">
      <c r="I46402" s="80"/>
      <c r="AX46402" s="80"/>
      <c r="AY46402" s="80"/>
      <c r="AZ46402" s="80"/>
      <c r="BA46402" s="80"/>
      <c r="BB46402" s="80"/>
    </row>
    <row r="46403" spans="9:54" x14ac:dyDescent="0.25">
      <c r="I46403" s="80"/>
      <c r="AX46403" s="80"/>
      <c r="AY46403" s="80"/>
      <c r="AZ46403" s="80"/>
      <c r="BA46403" s="80"/>
      <c r="BB46403" s="80"/>
    </row>
    <row r="46404" spans="9:54" x14ac:dyDescent="0.25">
      <c r="I46404" s="80"/>
      <c r="AX46404" s="80"/>
      <c r="AY46404" s="80"/>
      <c r="AZ46404" s="80"/>
      <c r="BA46404" s="80"/>
      <c r="BB46404" s="80"/>
    </row>
    <row r="46405" spans="9:54" x14ac:dyDescent="0.25">
      <c r="I46405" s="80"/>
      <c r="AX46405" s="80"/>
      <c r="AY46405" s="80"/>
      <c r="AZ46405" s="80"/>
      <c r="BA46405" s="80"/>
      <c r="BB46405" s="80"/>
    </row>
    <row r="46406" spans="9:54" x14ac:dyDescent="0.25">
      <c r="I46406" s="80"/>
      <c r="AX46406" s="80"/>
      <c r="AY46406" s="80"/>
      <c r="AZ46406" s="80"/>
      <c r="BA46406" s="80"/>
      <c r="BB46406" s="80"/>
    </row>
    <row r="46407" spans="9:54" x14ac:dyDescent="0.25">
      <c r="I46407" s="80"/>
      <c r="AX46407" s="80"/>
      <c r="AY46407" s="80"/>
      <c r="AZ46407" s="80"/>
      <c r="BA46407" s="80"/>
      <c r="BB46407" s="80"/>
    </row>
    <row r="46408" spans="9:54" x14ac:dyDescent="0.25">
      <c r="I46408" s="80"/>
      <c r="AX46408" s="80"/>
      <c r="AY46408" s="80"/>
      <c r="AZ46408" s="80"/>
      <c r="BA46408" s="80"/>
      <c r="BB46408" s="80"/>
    </row>
    <row r="46409" spans="9:54" x14ac:dyDescent="0.25">
      <c r="I46409" s="80"/>
      <c r="AX46409" s="80"/>
      <c r="AY46409" s="80"/>
      <c r="AZ46409" s="80"/>
      <c r="BA46409" s="80"/>
      <c r="BB46409" s="80"/>
    </row>
    <row r="46410" spans="9:54" x14ac:dyDescent="0.25">
      <c r="I46410" s="80"/>
      <c r="AX46410" s="80"/>
      <c r="AY46410" s="80"/>
      <c r="AZ46410" s="80"/>
      <c r="BA46410" s="80"/>
      <c r="BB46410" s="80"/>
    </row>
    <row r="46411" spans="9:54" x14ac:dyDescent="0.25">
      <c r="I46411" s="80"/>
      <c r="AX46411" s="80"/>
      <c r="AY46411" s="80"/>
      <c r="AZ46411" s="80"/>
      <c r="BA46411" s="80"/>
      <c r="BB46411" s="80"/>
    </row>
    <row r="46412" spans="9:54" x14ac:dyDescent="0.25">
      <c r="I46412" s="80"/>
      <c r="AX46412" s="80"/>
      <c r="AY46412" s="80"/>
      <c r="AZ46412" s="80"/>
      <c r="BA46412" s="80"/>
      <c r="BB46412" s="80"/>
    </row>
    <row r="46413" spans="9:54" x14ac:dyDescent="0.25">
      <c r="I46413" s="80"/>
      <c r="AX46413" s="80"/>
      <c r="AY46413" s="80"/>
      <c r="AZ46413" s="80"/>
      <c r="BA46413" s="80"/>
      <c r="BB46413" s="80"/>
    </row>
    <row r="46414" spans="9:54" x14ac:dyDescent="0.25">
      <c r="I46414" s="80"/>
      <c r="AX46414" s="80"/>
      <c r="AY46414" s="80"/>
      <c r="AZ46414" s="80"/>
      <c r="BA46414" s="80"/>
      <c r="BB46414" s="80"/>
    </row>
    <row r="46415" spans="9:54" x14ac:dyDescent="0.25">
      <c r="I46415" s="80"/>
      <c r="AX46415" s="80"/>
      <c r="AY46415" s="80"/>
      <c r="AZ46415" s="80"/>
      <c r="BA46415" s="80"/>
      <c r="BB46415" s="80"/>
    </row>
    <row r="46416" spans="9:54" x14ac:dyDescent="0.25">
      <c r="I46416" s="80"/>
      <c r="AX46416" s="80"/>
      <c r="AY46416" s="80"/>
      <c r="AZ46416" s="80"/>
      <c r="BA46416" s="80"/>
      <c r="BB46416" s="80"/>
    </row>
    <row r="46417" spans="9:54" x14ac:dyDescent="0.25">
      <c r="I46417" s="80"/>
      <c r="AX46417" s="80"/>
      <c r="AY46417" s="80"/>
      <c r="AZ46417" s="80"/>
      <c r="BA46417" s="80"/>
      <c r="BB46417" s="80"/>
    </row>
    <row r="46418" spans="9:54" x14ac:dyDescent="0.25">
      <c r="I46418" s="80"/>
      <c r="AX46418" s="80"/>
      <c r="AY46418" s="80"/>
      <c r="AZ46418" s="80"/>
      <c r="BA46418" s="80"/>
      <c r="BB46418" s="80"/>
    </row>
    <row r="46419" spans="9:54" x14ac:dyDescent="0.25">
      <c r="I46419" s="80"/>
      <c r="AX46419" s="80"/>
      <c r="AY46419" s="80"/>
      <c r="AZ46419" s="80"/>
      <c r="BA46419" s="80"/>
      <c r="BB46419" s="80"/>
    </row>
    <row r="46420" spans="9:54" x14ac:dyDescent="0.25">
      <c r="I46420" s="80"/>
      <c r="AX46420" s="80"/>
      <c r="AY46420" s="80"/>
      <c r="AZ46420" s="80"/>
      <c r="BA46420" s="80"/>
      <c r="BB46420" s="80"/>
    </row>
    <row r="46421" spans="9:54" x14ac:dyDescent="0.25">
      <c r="I46421" s="80"/>
      <c r="AX46421" s="80"/>
      <c r="AY46421" s="80"/>
      <c r="AZ46421" s="80"/>
      <c r="BA46421" s="80"/>
      <c r="BB46421" s="80"/>
    </row>
    <row r="46422" spans="9:54" x14ac:dyDescent="0.25">
      <c r="I46422" s="80"/>
      <c r="AX46422" s="80"/>
      <c r="AY46422" s="80"/>
      <c r="AZ46422" s="80"/>
      <c r="BA46422" s="80"/>
      <c r="BB46422" s="80"/>
    </row>
    <row r="46423" spans="9:54" x14ac:dyDescent="0.25">
      <c r="I46423" s="80"/>
      <c r="AX46423" s="80"/>
      <c r="AY46423" s="80"/>
      <c r="AZ46423" s="80"/>
      <c r="BA46423" s="80"/>
      <c r="BB46423" s="80"/>
    </row>
    <row r="46424" spans="9:54" x14ac:dyDescent="0.25">
      <c r="I46424" s="80"/>
      <c r="AX46424" s="80"/>
      <c r="AY46424" s="80"/>
      <c r="AZ46424" s="80"/>
      <c r="BA46424" s="80"/>
      <c r="BB46424" s="80"/>
    </row>
    <row r="46425" spans="9:54" x14ac:dyDescent="0.25">
      <c r="I46425" s="80"/>
      <c r="AX46425" s="80"/>
      <c r="AY46425" s="80"/>
      <c r="AZ46425" s="80"/>
      <c r="BA46425" s="80"/>
      <c r="BB46425" s="80"/>
    </row>
    <row r="46426" spans="9:54" x14ac:dyDescent="0.25">
      <c r="I46426" s="80"/>
      <c r="AX46426" s="80"/>
      <c r="AY46426" s="80"/>
      <c r="AZ46426" s="80"/>
      <c r="BA46426" s="80"/>
      <c r="BB46426" s="80"/>
    </row>
    <row r="46427" spans="9:54" x14ac:dyDescent="0.25">
      <c r="I46427" s="80"/>
      <c r="AX46427" s="80"/>
      <c r="AY46427" s="80"/>
      <c r="AZ46427" s="80"/>
      <c r="BA46427" s="80"/>
      <c r="BB46427" s="80"/>
    </row>
    <row r="46428" spans="9:54" x14ac:dyDescent="0.25">
      <c r="I46428" s="80"/>
      <c r="AX46428" s="80"/>
      <c r="AY46428" s="80"/>
      <c r="AZ46428" s="80"/>
      <c r="BA46428" s="80"/>
      <c r="BB46428" s="80"/>
    </row>
    <row r="46429" spans="9:54" x14ac:dyDescent="0.25">
      <c r="I46429" s="80"/>
      <c r="AX46429" s="80"/>
      <c r="AY46429" s="80"/>
      <c r="AZ46429" s="80"/>
      <c r="BA46429" s="80"/>
      <c r="BB46429" s="80"/>
    </row>
    <row r="46430" spans="9:54" x14ac:dyDescent="0.25">
      <c r="I46430" s="80"/>
      <c r="AX46430" s="80"/>
      <c r="AY46430" s="80"/>
      <c r="AZ46430" s="80"/>
      <c r="BA46430" s="80"/>
      <c r="BB46430" s="80"/>
    </row>
    <row r="46431" spans="9:54" x14ac:dyDescent="0.25">
      <c r="I46431" s="80"/>
      <c r="AX46431" s="80"/>
      <c r="AY46431" s="80"/>
      <c r="AZ46431" s="80"/>
      <c r="BA46431" s="80"/>
      <c r="BB46431" s="80"/>
    </row>
    <row r="46432" spans="9:54" x14ac:dyDescent="0.25">
      <c r="I46432" s="80"/>
      <c r="AX46432" s="80"/>
      <c r="AY46432" s="80"/>
      <c r="AZ46432" s="80"/>
      <c r="BA46432" s="80"/>
      <c r="BB46432" s="80"/>
    </row>
    <row r="46433" spans="9:54" x14ac:dyDescent="0.25">
      <c r="I46433" s="80"/>
      <c r="AX46433" s="80"/>
      <c r="AY46433" s="80"/>
      <c r="AZ46433" s="80"/>
      <c r="BA46433" s="80"/>
      <c r="BB46433" s="80"/>
    </row>
    <row r="46434" spans="9:54" x14ac:dyDescent="0.25">
      <c r="I46434" s="80"/>
      <c r="AX46434" s="80"/>
      <c r="AY46434" s="80"/>
      <c r="AZ46434" s="80"/>
      <c r="BA46434" s="80"/>
      <c r="BB46434" s="80"/>
    </row>
    <row r="46435" spans="9:54" x14ac:dyDescent="0.25">
      <c r="I46435" s="80"/>
      <c r="AX46435" s="80"/>
      <c r="AY46435" s="80"/>
      <c r="AZ46435" s="80"/>
      <c r="BA46435" s="80"/>
      <c r="BB46435" s="80"/>
    </row>
    <row r="46436" spans="9:54" x14ac:dyDescent="0.25">
      <c r="I46436" s="80"/>
      <c r="AX46436" s="80"/>
      <c r="AY46436" s="80"/>
      <c r="AZ46436" s="80"/>
      <c r="BA46436" s="80"/>
      <c r="BB46436" s="80"/>
    </row>
    <row r="46437" spans="9:54" x14ac:dyDescent="0.25">
      <c r="I46437" s="80"/>
      <c r="AX46437" s="80"/>
      <c r="AY46437" s="80"/>
      <c r="AZ46437" s="80"/>
      <c r="BA46437" s="80"/>
      <c r="BB46437" s="80"/>
    </row>
    <row r="46438" spans="9:54" x14ac:dyDescent="0.25">
      <c r="I46438" s="80"/>
      <c r="AX46438" s="80"/>
      <c r="AY46438" s="80"/>
      <c r="AZ46438" s="80"/>
      <c r="BA46438" s="80"/>
      <c r="BB46438" s="80"/>
    </row>
    <row r="46439" spans="9:54" x14ac:dyDescent="0.25">
      <c r="I46439" s="80"/>
      <c r="AX46439" s="80"/>
      <c r="AY46439" s="80"/>
      <c r="AZ46439" s="80"/>
      <c r="BA46439" s="80"/>
      <c r="BB46439" s="80"/>
    </row>
    <row r="46440" spans="9:54" x14ac:dyDescent="0.25">
      <c r="I46440" s="80"/>
      <c r="AX46440" s="80"/>
      <c r="AY46440" s="80"/>
      <c r="AZ46440" s="80"/>
      <c r="BA46440" s="80"/>
      <c r="BB46440" s="80"/>
    </row>
    <row r="46441" spans="9:54" x14ac:dyDescent="0.25">
      <c r="I46441" s="80"/>
      <c r="AX46441" s="80"/>
      <c r="AY46441" s="80"/>
      <c r="AZ46441" s="80"/>
      <c r="BA46441" s="80"/>
      <c r="BB46441" s="80"/>
    </row>
    <row r="46442" spans="9:54" x14ac:dyDescent="0.25">
      <c r="I46442" s="80"/>
      <c r="AX46442" s="80"/>
      <c r="AY46442" s="80"/>
      <c r="AZ46442" s="80"/>
      <c r="BA46442" s="80"/>
      <c r="BB46442" s="80"/>
    </row>
    <row r="46443" spans="9:54" x14ac:dyDescent="0.25">
      <c r="I46443" s="80"/>
      <c r="AX46443" s="80"/>
      <c r="AY46443" s="80"/>
      <c r="AZ46443" s="80"/>
      <c r="BA46443" s="80"/>
      <c r="BB46443" s="80"/>
    </row>
    <row r="46444" spans="9:54" x14ac:dyDescent="0.25">
      <c r="I46444" s="80"/>
      <c r="AX46444" s="80"/>
      <c r="AY46444" s="80"/>
      <c r="AZ46444" s="80"/>
      <c r="BA46444" s="80"/>
      <c r="BB46444" s="80"/>
    </row>
    <row r="46445" spans="9:54" x14ac:dyDescent="0.25">
      <c r="I46445" s="80"/>
      <c r="AX46445" s="80"/>
      <c r="AY46445" s="80"/>
      <c r="AZ46445" s="80"/>
      <c r="BA46445" s="80"/>
      <c r="BB46445" s="80"/>
    </row>
    <row r="46446" spans="9:54" x14ac:dyDescent="0.25">
      <c r="I46446" s="80"/>
      <c r="AX46446" s="80"/>
      <c r="AY46446" s="80"/>
      <c r="AZ46446" s="80"/>
      <c r="BA46446" s="80"/>
      <c r="BB46446" s="80"/>
    </row>
    <row r="46447" spans="9:54" x14ac:dyDescent="0.25">
      <c r="I46447" s="80"/>
      <c r="AX46447" s="80"/>
      <c r="AY46447" s="80"/>
      <c r="AZ46447" s="80"/>
      <c r="BA46447" s="80"/>
      <c r="BB46447" s="80"/>
    </row>
    <row r="46448" spans="9:54" x14ac:dyDescent="0.25">
      <c r="I46448" s="80"/>
      <c r="AX46448" s="80"/>
      <c r="AY46448" s="80"/>
      <c r="AZ46448" s="80"/>
      <c r="BA46448" s="80"/>
      <c r="BB46448" s="80"/>
    </row>
    <row r="46449" spans="9:54" x14ac:dyDescent="0.25">
      <c r="I46449" s="80"/>
      <c r="AX46449" s="80"/>
      <c r="AY46449" s="80"/>
      <c r="AZ46449" s="80"/>
      <c r="BA46449" s="80"/>
      <c r="BB46449" s="80"/>
    </row>
    <row r="46450" spans="9:54" x14ac:dyDescent="0.25">
      <c r="I46450" s="80"/>
      <c r="AX46450" s="80"/>
      <c r="AY46450" s="80"/>
      <c r="AZ46450" s="80"/>
      <c r="BA46450" s="80"/>
      <c r="BB46450" s="80"/>
    </row>
    <row r="46451" spans="9:54" x14ac:dyDescent="0.25">
      <c r="I46451" s="80"/>
      <c r="AX46451" s="80"/>
      <c r="AY46451" s="80"/>
      <c r="AZ46451" s="80"/>
      <c r="BA46451" s="80"/>
      <c r="BB46451" s="80"/>
    </row>
    <row r="46452" spans="9:54" x14ac:dyDescent="0.25">
      <c r="I46452" s="80"/>
      <c r="AX46452" s="80"/>
      <c r="AY46452" s="80"/>
      <c r="AZ46452" s="80"/>
      <c r="BA46452" s="80"/>
      <c r="BB46452" s="80"/>
    </row>
    <row r="46453" spans="9:54" x14ac:dyDescent="0.25">
      <c r="I46453" s="80"/>
      <c r="AX46453" s="80"/>
      <c r="AY46453" s="80"/>
      <c r="AZ46453" s="80"/>
      <c r="BA46453" s="80"/>
      <c r="BB46453" s="80"/>
    </row>
    <row r="46454" spans="9:54" x14ac:dyDescent="0.25">
      <c r="I46454" s="80"/>
      <c r="AX46454" s="80"/>
      <c r="AY46454" s="80"/>
      <c r="AZ46454" s="80"/>
      <c r="BA46454" s="80"/>
      <c r="BB46454" s="80"/>
    </row>
    <row r="46455" spans="9:54" x14ac:dyDescent="0.25">
      <c r="I46455" s="80"/>
      <c r="AX46455" s="80"/>
      <c r="AY46455" s="80"/>
      <c r="AZ46455" s="80"/>
      <c r="BA46455" s="80"/>
      <c r="BB46455" s="80"/>
    </row>
    <row r="46456" spans="9:54" x14ac:dyDescent="0.25">
      <c r="I46456" s="80"/>
      <c r="AX46456" s="80"/>
      <c r="AY46456" s="80"/>
      <c r="AZ46456" s="80"/>
      <c r="BA46456" s="80"/>
      <c r="BB46456" s="80"/>
    </row>
    <row r="46457" spans="9:54" x14ac:dyDescent="0.25">
      <c r="I46457" s="80"/>
      <c r="AX46457" s="80"/>
      <c r="AY46457" s="80"/>
      <c r="AZ46457" s="80"/>
      <c r="BA46457" s="80"/>
      <c r="BB46457" s="80"/>
    </row>
    <row r="46458" spans="9:54" x14ac:dyDescent="0.25">
      <c r="I46458" s="80"/>
      <c r="AX46458" s="80"/>
      <c r="AY46458" s="80"/>
      <c r="AZ46458" s="80"/>
      <c r="BA46458" s="80"/>
      <c r="BB46458" s="80"/>
    </row>
    <row r="46459" spans="9:54" x14ac:dyDescent="0.25">
      <c r="I46459" s="80"/>
      <c r="AX46459" s="80"/>
      <c r="AY46459" s="80"/>
      <c r="AZ46459" s="80"/>
      <c r="BA46459" s="80"/>
      <c r="BB46459" s="80"/>
    </row>
    <row r="46460" spans="9:54" x14ac:dyDescent="0.25">
      <c r="I46460" s="80"/>
      <c r="AX46460" s="80"/>
      <c r="AY46460" s="80"/>
      <c r="AZ46460" s="80"/>
      <c r="BA46460" s="80"/>
      <c r="BB46460" s="80"/>
    </row>
    <row r="46461" spans="9:54" x14ac:dyDescent="0.25">
      <c r="I46461" s="80"/>
      <c r="AX46461" s="80"/>
      <c r="AY46461" s="80"/>
      <c r="AZ46461" s="80"/>
      <c r="BA46461" s="80"/>
      <c r="BB46461" s="80"/>
    </row>
    <row r="46462" spans="9:54" x14ac:dyDescent="0.25">
      <c r="I46462" s="80"/>
      <c r="AX46462" s="80"/>
      <c r="AY46462" s="80"/>
      <c r="AZ46462" s="80"/>
      <c r="BA46462" s="80"/>
      <c r="BB46462" s="80"/>
    </row>
    <row r="46463" spans="9:54" x14ac:dyDescent="0.25">
      <c r="I46463" s="80"/>
      <c r="AX46463" s="80"/>
      <c r="AY46463" s="80"/>
      <c r="AZ46463" s="80"/>
      <c r="BA46463" s="80"/>
      <c r="BB46463" s="80"/>
    </row>
    <row r="46464" spans="9:54" x14ac:dyDescent="0.25">
      <c r="I46464" s="80"/>
      <c r="AX46464" s="80"/>
      <c r="AY46464" s="80"/>
      <c r="AZ46464" s="80"/>
      <c r="BA46464" s="80"/>
      <c r="BB46464" s="80"/>
    </row>
    <row r="46465" spans="9:54" x14ac:dyDescent="0.25">
      <c r="I46465" s="80"/>
      <c r="AX46465" s="80"/>
      <c r="AY46465" s="80"/>
      <c r="AZ46465" s="80"/>
      <c r="BA46465" s="80"/>
      <c r="BB46465" s="80"/>
    </row>
    <row r="46466" spans="9:54" x14ac:dyDescent="0.25">
      <c r="I46466" s="80"/>
      <c r="AX46466" s="80"/>
      <c r="AY46466" s="80"/>
      <c r="AZ46466" s="80"/>
      <c r="BA46466" s="80"/>
      <c r="BB46466" s="80"/>
    </row>
    <row r="46467" spans="9:54" x14ac:dyDescent="0.25">
      <c r="I46467" s="80"/>
      <c r="AX46467" s="80"/>
      <c r="AY46467" s="80"/>
      <c r="AZ46467" s="80"/>
      <c r="BA46467" s="80"/>
      <c r="BB46467" s="80"/>
    </row>
    <row r="46468" spans="9:54" x14ac:dyDescent="0.25">
      <c r="I46468" s="80"/>
      <c r="AX46468" s="80"/>
      <c r="AY46468" s="80"/>
      <c r="AZ46468" s="80"/>
      <c r="BA46468" s="80"/>
      <c r="BB46468" s="80"/>
    </row>
    <row r="46469" spans="9:54" x14ac:dyDescent="0.25">
      <c r="I46469" s="80"/>
      <c r="AX46469" s="80"/>
      <c r="AY46469" s="80"/>
      <c r="AZ46469" s="80"/>
      <c r="BA46469" s="80"/>
      <c r="BB46469" s="80"/>
    </row>
    <row r="46470" spans="9:54" x14ac:dyDescent="0.25">
      <c r="I46470" s="80"/>
      <c r="AX46470" s="80"/>
      <c r="AY46470" s="80"/>
      <c r="AZ46470" s="80"/>
      <c r="BA46470" s="80"/>
      <c r="BB46470" s="80"/>
    </row>
    <row r="46471" spans="9:54" x14ac:dyDescent="0.25">
      <c r="I46471" s="80"/>
      <c r="AX46471" s="80"/>
      <c r="AY46471" s="80"/>
      <c r="AZ46471" s="80"/>
      <c r="BA46471" s="80"/>
      <c r="BB46471" s="80"/>
    </row>
    <row r="46472" spans="9:54" x14ac:dyDescent="0.25">
      <c r="I46472" s="80"/>
      <c r="AX46472" s="80"/>
      <c r="AY46472" s="80"/>
      <c r="AZ46472" s="80"/>
      <c r="BA46472" s="80"/>
      <c r="BB46472" s="80"/>
    </row>
    <row r="46473" spans="9:54" x14ac:dyDescent="0.25">
      <c r="I46473" s="80"/>
      <c r="AX46473" s="80"/>
      <c r="AY46473" s="80"/>
      <c r="AZ46473" s="80"/>
      <c r="BA46473" s="80"/>
      <c r="BB46473" s="80"/>
    </row>
    <row r="46474" spans="9:54" x14ac:dyDescent="0.25">
      <c r="I46474" s="80"/>
      <c r="AX46474" s="80"/>
      <c r="AY46474" s="80"/>
      <c r="AZ46474" s="80"/>
      <c r="BA46474" s="80"/>
      <c r="BB46474" s="80"/>
    </row>
    <row r="46475" spans="9:54" x14ac:dyDescent="0.25">
      <c r="I46475" s="80"/>
      <c r="AX46475" s="80"/>
      <c r="AY46475" s="80"/>
      <c r="AZ46475" s="80"/>
      <c r="BA46475" s="80"/>
      <c r="BB46475" s="80"/>
    </row>
    <row r="46476" spans="9:54" x14ac:dyDescent="0.25">
      <c r="I46476" s="80"/>
      <c r="AX46476" s="80"/>
      <c r="AY46476" s="80"/>
      <c r="AZ46476" s="80"/>
      <c r="BA46476" s="80"/>
      <c r="BB46476" s="80"/>
    </row>
    <row r="46477" spans="9:54" x14ac:dyDescent="0.25">
      <c r="I46477" s="80"/>
      <c r="AX46477" s="80"/>
      <c r="AY46477" s="80"/>
      <c r="AZ46477" s="80"/>
      <c r="BA46477" s="80"/>
      <c r="BB46477" s="80"/>
    </row>
    <row r="46478" spans="9:54" x14ac:dyDescent="0.25">
      <c r="I46478" s="80"/>
      <c r="AX46478" s="80"/>
      <c r="AY46478" s="80"/>
      <c r="AZ46478" s="80"/>
      <c r="BA46478" s="80"/>
      <c r="BB46478" s="80"/>
    </row>
    <row r="46479" spans="9:54" x14ac:dyDescent="0.25">
      <c r="I46479" s="80"/>
      <c r="AX46479" s="80"/>
      <c r="AY46479" s="80"/>
      <c r="AZ46479" s="80"/>
      <c r="BA46479" s="80"/>
      <c r="BB46479" s="80"/>
    </row>
    <row r="46480" spans="9:54" x14ac:dyDescent="0.25">
      <c r="I46480" s="80"/>
      <c r="AX46480" s="80"/>
      <c r="AY46480" s="80"/>
      <c r="AZ46480" s="80"/>
      <c r="BA46480" s="80"/>
      <c r="BB46480" s="80"/>
    </row>
    <row r="46481" spans="9:54" x14ac:dyDescent="0.25">
      <c r="I46481" s="80"/>
      <c r="AX46481" s="80"/>
      <c r="AY46481" s="80"/>
      <c r="AZ46481" s="80"/>
      <c r="BA46481" s="80"/>
      <c r="BB46481" s="80"/>
    </row>
    <row r="46482" spans="9:54" x14ac:dyDescent="0.25">
      <c r="I46482" s="80"/>
      <c r="AX46482" s="80"/>
      <c r="AY46482" s="80"/>
      <c r="AZ46482" s="80"/>
      <c r="BA46482" s="80"/>
      <c r="BB46482" s="80"/>
    </row>
    <row r="46483" spans="9:54" x14ac:dyDescent="0.25">
      <c r="I46483" s="80"/>
      <c r="AX46483" s="80"/>
      <c r="AY46483" s="80"/>
      <c r="AZ46483" s="80"/>
      <c r="BA46483" s="80"/>
      <c r="BB46483" s="80"/>
    </row>
    <row r="46484" spans="9:54" x14ac:dyDescent="0.25">
      <c r="I46484" s="80"/>
      <c r="AX46484" s="80"/>
      <c r="AY46484" s="80"/>
      <c r="AZ46484" s="80"/>
      <c r="BA46484" s="80"/>
      <c r="BB46484" s="80"/>
    </row>
    <row r="46485" spans="9:54" x14ac:dyDescent="0.25">
      <c r="I46485" s="80"/>
      <c r="AX46485" s="80"/>
      <c r="AY46485" s="80"/>
      <c r="AZ46485" s="80"/>
      <c r="BA46485" s="80"/>
      <c r="BB46485" s="80"/>
    </row>
    <row r="46486" spans="9:54" x14ac:dyDescent="0.25">
      <c r="I46486" s="80"/>
      <c r="AX46486" s="80"/>
      <c r="AY46486" s="80"/>
      <c r="AZ46486" s="80"/>
      <c r="BA46486" s="80"/>
      <c r="BB46486" s="80"/>
    </row>
    <row r="46487" spans="9:54" x14ac:dyDescent="0.25">
      <c r="I46487" s="80"/>
      <c r="AX46487" s="80"/>
      <c r="AY46487" s="80"/>
      <c r="AZ46487" s="80"/>
      <c r="BA46487" s="80"/>
      <c r="BB46487" s="80"/>
    </row>
    <row r="46488" spans="9:54" x14ac:dyDescent="0.25">
      <c r="I46488" s="80"/>
      <c r="AX46488" s="80"/>
      <c r="AY46488" s="80"/>
      <c r="AZ46488" s="80"/>
      <c r="BA46488" s="80"/>
      <c r="BB46488" s="80"/>
    </row>
    <row r="46489" spans="9:54" x14ac:dyDescent="0.25">
      <c r="I46489" s="80"/>
      <c r="AX46489" s="80"/>
      <c r="AY46489" s="80"/>
      <c r="AZ46489" s="80"/>
      <c r="BA46489" s="80"/>
      <c r="BB46489" s="80"/>
    </row>
    <row r="46490" spans="9:54" x14ac:dyDescent="0.25">
      <c r="I46490" s="80"/>
      <c r="AX46490" s="80"/>
      <c r="AY46490" s="80"/>
      <c r="AZ46490" s="80"/>
      <c r="BA46490" s="80"/>
      <c r="BB46490" s="80"/>
    </row>
    <row r="46491" spans="9:54" x14ac:dyDescent="0.25">
      <c r="I46491" s="80"/>
      <c r="AX46491" s="80"/>
      <c r="AY46491" s="80"/>
      <c r="AZ46491" s="80"/>
      <c r="BA46491" s="80"/>
      <c r="BB46491" s="80"/>
    </row>
    <row r="46492" spans="9:54" x14ac:dyDescent="0.25">
      <c r="I46492" s="80"/>
      <c r="AX46492" s="80"/>
      <c r="AY46492" s="80"/>
      <c r="AZ46492" s="80"/>
      <c r="BA46492" s="80"/>
      <c r="BB46492" s="80"/>
    </row>
    <row r="46493" spans="9:54" x14ac:dyDescent="0.25">
      <c r="I46493" s="80"/>
      <c r="AX46493" s="80"/>
      <c r="AY46493" s="80"/>
      <c r="AZ46493" s="80"/>
      <c r="BA46493" s="80"/>
      <c r="BB46493" s="80"/>
    </row>
    <row r="46494" spans="9:54" x14ac:dyDescent="0.25">
      <c r="I46494" s="80"/>
      <c r="AX46494" s="80"/>
      <c r="AY46494" s="80"/>
      <c r="AZ46494" s="80"/>
      <c r="BA46494" s="80"/>
      <c r="BB46494" s="80"/>
    </row>
    <row r="46495" spans="9:54" x14ac:dyDescent="0.25">
      <c r="I46495" s="80"/>
      <c r="AX46495" s="80"/>
      <c r="AY46495" s="80"/>
      <c r="AZ46495" s="80"/>
      <c r="BA46495" s="80"/>
      <c r="BB46495" s="80"/>
    </row>
    <row r="46496" spans="9:54" x14ac:dyDescent="0.25">
      <c r="I46496" s="80"/>
      <c r="AX46496" s="80"/>
      <c r="AY46496" s="80"/>
      <c r="AZ46496" s="80"/>
      <c r="BA46496" s="80"/>
      <c r="BB46496" s="80"/>
    </row>
    <row r="46497" spans="9:54" x14ac:dyDescent="0.25">
      <c r="I46497" s="80"/>
      <c r="AX46497" s="80"/>
      <c r="AY46497" s="80"/>
      <c r="AZ46497" s="80"/>
      <c r="BA46497" s="80"/>
      <c r="BB46497" s="80"/>
    </row>
    <row r="46498" spans="9:54" x14ac:dyDescent="0.25">
      <c r="I46498" s="80"/>
      <c r="AX46498" s="80"/>
      <c r="AY46498" s="80"/>
      <c r="AZ46498" s="80"/>
      <c r="BA46498" s="80"/>
      <c r="BB46498" s="80"/>
    </row>
    <row r="46499" spans="9:54" x14ac:dyDescent="0.25">
      <c r="I46499" s="80"/>
      <c r="AX46499" s="80"/>
      <c r="AY46499" s="80"/>
      <c r="AZ46499" s="80"/>
      <c r="BA46499" s="80"/>
      <c r="BB46499" s="80"/>
    </row>
    <row r="46500" spans="9:54" x14ac:dyDescent="0.25">
      <c r="I46500" s="80"/>
      <c r="AX46500" s="80"/>
      <c r="AY46500" s="80"/>
      <c r="AZ46500" s="80"/>
      <c r="BA46500" s="80"/>
      <c r="BB46500" s="80"/>
    </row>
    <row r="46501" spans="9:54" x14ac:dyDescent="0.25">
      <c r="I46501" s="80"/>
      <c r="AX46501" s="80"/>
      <c r="AY46501" s="80"/>
      <c r="AZ46501" s="80"/>
      <c r="BA46501" s="80"/>
      <c r="BB46501" s="80"/>
    </row>
    <row r="46502" spans="9:54" x14ac:dyDescent="0.25">
      <c r="I46502" s="80"/>
      <c r="AX46502" s="80"/>
      <c r="AY46502" s="80"/>
      <c r="AZ46502" s="80"/>
      <c r="BA46502" s="80"/>
      <c r="BB46502" s="80"/>
    </row>
    <row r="46503" spans="9:54" x14ac:dyDescent="0.25">
      <c r="I46503" s="80"/>
      <c r="AX46503" s="80"/>
      <c r="AY46503" s="80"/>
      <c r="AZ46503" s="80"/>
      <c r="BA46503" s="80"/>
      <c r="BB46503" s="80"/>
    </row>
    <row r="46504" spans="9:54" x14ac:dyDescent="0.25">
      <c r="I46504" s="80"/>
      <c r="AX46504" s="80"/>
      <c r="AY46504" s="80"/>
      <c r="AZ46504" s="80"/>
      <c r="BA46504" s="80"/>
      <c r="BB46504" s="80"/>
    </row>
    <row r="46505" spans="9:54" x14ac:dyDescent="0.25">
      <c r="I46505" s="80"/>
      <c r="AX46505" s="80"/>
      <c r="AY46505" s="80"/>
      <c r="AZ46505" s="80"/>
      <c r="BA46505" s="80"/>
      <c r="BB46505" s="80"/>
    </row>
    <row r="46506" spans="9:54" x14ac:dyDescent="0.25">
      <c r="I46506" s="80"/>
      <c r="AX46506" s="80"/>
      <c r="AY46506" s="80"/>
      <c r="AZ46506" s="80"/>
      <c r="BA46506" s="80"/>
      <c r="BB46506" s="80"/>
    </row>
    <row r="46507" spans="9:54" x14ac:dyDescent="0.25">
      <c r="I46507" s="80"/>
      <c r="AX46507" s="80"/>
      <c r="AY46507" s="80"/>
      <c r="AZ46507" s="80"/>
      <c r="BA46507" s="80"/>
      <c r="BB46507" s="80"/>
    </row>
    <row r="46508" spans="9:54" x14ac:dyDescent="0.25">
      <c r="I46508" s="80"/>
      <c r="AX46508" s="80"/>
      <c r="AY46508" s="80"/>
      <c r="AZ46508" s="80"/>
      <c r="BA46508" s="80"/>
      <c r="BB46508" s="80"/>
    </row>
    <row r="46509" spans="9:54" x14ac:dyDescent="0.25">
      <c r="I46509" s="80"/>
      <c r="AX46509" s="80"/>
      <c r="AY46509" s="80"/>
      <c r="AZ46509" s="80"/>
      <c r="BA46509" s="80"/>
      <c r="BB46509" s="80"/>
    </row>
    <row r="46510" spans="9:54" x14ac:dyDescent="0.25">
      <c r="I46510" s="80"/>
      <c r="AX46510" s="80"/>
      <c r="AY46510" s="80"/>
      <c r="AZ46510" s="80"/>
      <c r="BA46510" s="80"/>
      <c r="BB46510" s="80"/>
    </row>
    <row r="46511" spans="9:54" x14ac:dyDescent="0.25">
      <c r="I46511" s="80"/>
      <c r="AX46511" s="80"/>
      <c r="AY46511" s="80"/>
      <c r="AZ46511" s="80"/>
      <c r="BA46511" s="80"/>
      <c r="BB46511" s="80"/>
    </row>
    <row r="46512" spans="9:54" x14ac:dyDescent="0.25">
      <c r="I46512" s="80"/>
      <c r="AX46512" s="80"/>
      <c r="AY46512" s="80"/>
      <c r="AZ46512" s="80"/>
      <c r="BA46512" s="80"/>
      <c r="BB46512" s="80"/>
    </row>
    <row r="46513" spans="9:54" x14ac:dyDescent="0.25">
      <c r="I46513" s="80"/>
      <c r="AX46513" s="80"/>
      <c r="AY46513" s="80"/>
      <c r="AZ46513" s="80"/>
      <c r="BA46513" s="80"/>
      <c r="BB46513" s="80"/>
    </row>
    <row r="46514" spans="9:54" x14ac:dyDescent="0.25">
      <c r="I46514" s="80"/>
      <c r="AX46514" s="80"/>
      <c r="AY46514" s="80"/>
      <c r="AZ46514" s="80"/>
      <c r="BA46514" s="80"/>
      <c r="BB46514" s="80"/>
    </row>
    <row r="46515" spans="9:54" x14ac:dyDescent="0.25">
      <c r="I46515" s="80"/>
      <c r="AX46515" s="80"/>
      <c r="AY46515" s="80"/>
      <c r="AZ46515" s="80"/>
      <c r="BA46515" s="80"/>
      <c r="BB46515" s="80"/>
    </row>
    <row r="46516" spans="9:54" x14ac:dyDescent="0.25">
      <c r="I46516" s="80"/>
      <c r="AX46516" s="80"/>
      <c r="AY46516" s="80"/>
      <c r="AZ46516" s="80"/>
      <c r="BA46516" s="80"/>
      <c r="BB46516" s="80"/>
    </row>
    <row r="46517" spans="9:54" x14ac:dyDescent="0.25">
      <c r="I46517" s="80"/>
      <c r="AX46517" s="80"/>
      <c r="AY46517" s="80"/>
      <c r="AZ46517" s="80"/>
      <c r="BA46517" s="80"/>
      <c r="BB46517" s="80"/>
    </row>
    <row r="46518" spans="9:54" x14ac:dyDescent="0.25">
      <c r="I46518" s="80"/>
      <c r="AX46518" s="80"/>
      <c r="AY46518" s="80"/>
      <c r="AZ46518" s="80"/>
      <c r="BA46518" s="80"/>
      <c r="BB46518" s="80"/>
    </row>
    <row r="46519" spans="9:54" x14ac:dyDescent="0.25">
      <c r="I46519" s="80"/>
      <c r="AX46519" s="80"/>
      <c r="AY46519" s="80"/>
      <c r="AZ46519" s="80"/>
      <c r="BA46519" s="80"/>
      <c r="BB46519" s="80"/>
    </row>
    <row r="46520" spans="9:54" x14ac:dyDescent="0.25">
      <c r="I46520" s="80"/>
      <c r="AX46520" s="80"/>
      <c r="AY46520" s="80"/>
      <c r="AZ46520" s="80"/>
      <c r="BA46520" s="80"/>
      <c r="BB46520" s="80"/>
    </row>
    <row r="46521" spans="9:54" x14ac:dyDescent="0.25">
      <c r="I46521" s="80"/>
      <c r="AX46521" s="80"/>
      <c r="AY46521" s="80"/>
      <c r="AZ46521" s="80"/>
      <c r="BA46521" s="80"/>
      <c r="BB46521" s="80"/>
    </row>
    <row r="46522" spans="9:54" x14ac:dyDescent="0.25">
      <c r="I46522" s="80"/>
      <c r="AX46522" s="80"/>
      <c r="AY46522" s="80"/>
      <c r="AZ46522" s="80"/>
      <c r="BA46522" s="80"/>
      <c r="BB46522" s="80"/>
    </row>
    <row r="46523" spans="9:54" x14ac:dyDescent="0.25">
      <c r="I46523" s="80"/>
      <c r="AX46523" s="80"/>
      <c r="AY46523" s="80"/>
      <c r="AZ46523" s="80"/>
      <c r="BA46523" s="80"/>
      <c r="BB46523" s="80"/>
    </row>
    <row r="46524" spans="9:54" x14ac:dyDescent="0.25">
      <c r="I46524" s="80"/>
      <c r="AX46524" s="80"/>
      <c r="AY46524" s="80"/>
      <c r="AZ46524" s="80"/>
      <c r="BA46524" s="80"/>
      <c r="BB46524" s="80"/>
    </row>
    <row r="46525" spans="9:54" x14ac:dyDescent="0.25">
      <c r="I46525" s="80"/>
      <c r="AX46525" s="80"/>
      <c r="AY46525" s="80"/>
      <c r="AZ46525" s="80"/>
      <c r="BA46525" s="80"/>
      <c r="BB46525" s="80"/>
    </row>
    <row r="46526" spans="9:54" x14ac:dyDescent="0.25">
      <c r="I46526" s="80"/>
      <c r="AX46526" s="80"/>
      <c r="AY46526" s="80"/>
      <c r="AZ46526" s="80"/>
      <c r="BA46526" s="80"/>
      <c r="BB46526" s="80"/>
    </row>
    <row r="46527" spans="9:54" x14ac:dyDescent="0.25">
      <c r="I46527" s="80"/>
      <c r="AX46527" s="80"/>
      <c r="AY46527" s="80"/>
      <c r="AZ46527" s="80"/>
      <c r="BA46527" s="80"/>
      <c r="BB46527" s="80"/>
    </row>
    <row r="46528" spans="9:54" x14ac:dyDescent="0.25">
      <c r="I46528" s="80"/>
      <c r="AX46528" s="80"/>
      <c r="AY46528" s="80"/>
      <c r="AZ46528" s="80"/>
      <c r="BA46528" s="80"/>
      <c r="BB46528" s="80"/>
    </row>
    <row r="46529" spans="9:54" x14ac:dyDescent="0.25">
      <c r="I46529" s="80"/>
      <c r="AX46529" s="80"/>
      <c r="AY46529" s="80"/>
      <c r="AZ46529" s="80"/>
      <c r="BA46529" s="80"/>
      <c r="BB46529" s="80"/>
    </row>
    <row r="46530" spans="9:54" x14ac:dyDescent="0.25">
      <c r="I46530" s="80"/>
      <c r="AX46530" s="80"/>
      <c r="AY46530" s="80"/>
      <c r="AZ46530" s="80"/>
      <c r="BA46530" s="80"/>
      <c r="BB46530" s="80"/>
    </row>
    <row r="46531" spans="9:54" x14ac:dyDescent="0.25">
      <c r="I46531" s="80"/>
      <c r="AX46531" s="80"/>
      <c r="AY46531" s="80"/>
      <c r="AZ46531" s="80"/>
      <c r="BA46531" s="80"/>
      <c r="BB46531" s="80"/>
    </row>
    <row r="46532" spans="9:54" x14ac:dyDescent="0.25">
      <c r="I46532" s="80"/>
      <c r="AX46532" s="80"/>
      <c r="AY46532" s="80"/>
      <c r="AZ46532" s="80"/>
      <c r="BA46532" s="80"/>
      <c r="BB46532" s="80"/>
    </row>
    <row r="46533" spans="9:54" x14ac:dyDescent="0.25">
      <c r="I46533" s="80"/>
      <c r="AX46533" s="80"/>
      <c r="AY46533" s="80"/>
      <c r="AZ46533" s="80"/>
      <c r="BA46533" s="80"/>
      <c r="BB46533" s="80"/>
    </row>
    <row r="46534" spans="9:54" x14ac:dyDescent="0.25">
      <c r="I46534" s="80"/>
      <c r="AX46534" s="80"/>
      <c r="AY46534" s="80"/>
      <c r="AZ46534" s="80"/>
      <c r="BA46534" s="80"/>
      <c r="BB46534" s="80"/>
    </row>
    <row r="46535" spans="9:54" x14ac:dyDescent="0.25">
      <c r="I46535" s="80"/>
      <c r="AX46535" s="80"/>
      <c r="AY46535" s="80"/>
      <c r="AZ46535" s="80"/>
      <c r="BA46535" s="80"/>
      <c r="BB46535" s="80"/>
    </row>
    <row r="46536" spans="9:54" x14ac:dyDescent="0.25">
      <c r="I46536" s="80"/>
      <c r="AX46536" s="80"/>
      <c r="AY46536" s="80"/>
      <c r="AZ46536" s="80"/>
      <c r="BA46536" s="80"/>
      <c r="BB46536" s="80"/>
    </row>
    <row r="46537" spans="9:54" x14ac:dyDescent="0.25">
      <c r="I46537" s="80"/>
      <c r="AX46537" s="80"/>
      <c r="AY46537" s="80"/>
      <c r="AZ46537" s="80"/>
      <c r="BA46537" s="80"/>
      <c r="BB46537" s="80"/>
    </row>
    <row r="46538" spans="9:54" x14ac:dyDescent="0.25">
      <c r="I46538" s="80"/>
      <c r="AX46538" s="80"/>
      <c r="AY46538" s="80"/>
      <c r="AZ46538" s="80"/>
      <c r="BA46538" s="80"/>
      <c r="BB46538" s="80"/>
    </row>
    <row r="46539" spans="9:54" x14ac:dyDescent="0.25">
      <c r="I46539" s="80"/>
      <c r="AX46539" s="80"/>
      <c r="AY46539" s="80"/>
      <c r="AZ46539" s="80"/>
      <c r="BA46539" s="80"/>
      <c r="BB46539" s="80"/>
    </row>
    <row r="46540" spans="9:54" x14ac:dyDescent="0.25">
      <c r="I46540" s="80"/>
      <c r="AX46540" s="80"/>
      <c r="AY46540" s="80"/>
      <c r="AZ46540" s="80"/>
      <c r="BA46540" s="80"/>
      <c r="BB46540" s="80"/>
    </row>
    <row r="46541" spans="9:54" x14ac:dyDescent="0.25">
      <c r="I46541" s="80"/>
      <c r="AX46541" s="80"/>
      <c r="AY46541" s="80"/>
      <c r="AZ46541" s="80"/>
      <c r="BA46541" s="80"/>
      <c r="BB46541" s="80"/>
    </row>
    <row r="46542" spans="9:54" x14ac:dyDescent="0.25">
      <c r="I46542" s="80"/>
      <c r="AX46542" s="80"/>
      <c r="AY46542" s="80"/>
      <c r="AZ46542" s="80"/>
      <c r="BA46542" s="80"/>
      <c r="BB46542" s="80"/>
    </row>
    <row r="46543" spans="9:54" x14ac:dyDescent="0.25">
      <c r="I46543" s="80"/>
      <c r="AX46543" s="80"/>
      <c r="AY46543" s="80"/>
      <c r="AZ46543" s="80"/>
      <c r="BA46543" s="80"/>
      <c r="BB46543" s="80"/>
    </row>
    <row r="46544" spans="9:54" x14ac:dyDescent="0.25">
      <c r="I46544" s="80"/>
      <c r="AX46544" s="80"/>
      <c r="AY46544" s="80"/>
      <c r="AZ46544" s="80"/>
      <c r="BA46544" s="80"/>
      <c r="BB46544" s="80"/>
    </row>
    <row r="46545" spans="9:54" x14ac:dyDescent="0.25">
      <c r="I46545" s="80"/>
      <c r="AX46545" s="80"/>
      <c r="AY46545" s="80"/>
      <c r="AZ46545" s="80"/>
      <c r="BA46545" s="80"/>
      <c r="BB46545" s="80"/>
    </row>
    <row r="46546" spans="9:54" x14ac:dyDescent="0.25">
      <c r="I46546" s="80"/>
      <c r="AX46546" s="80"/>
      <c r="AY46546" s="80"/>
      <c r="AZ46546" s="80"/>
      <c r="BA46546" s="80"/>
      <c r="BB46546" s="80"/>
    </row>
    <row r="46547" spans="9:54" x14ac:dyDescent="0.25">
      <c r="I46547" s="80"/>
      <c r="AX46547" s="80"/>
      <c r="AY46547" s="80"/>
      <c r="AZ46547" s="80"/>
      <c r="BA46547" s="80"/>
      <c r="BB46547" s="80"/>
    </row>
    <row r="46548" spans="9:54" x14ac:dyDescent="0.25">
      <c r="I46548" s="80"/>
      <c r="AX46548" s="80"/>
      <c r="AY46548" s="80"/>
      <c r="AZ46548" s="80"/>
      <c r="BA46548" s="80"/>
      <c r="BB46548" s="80"/>
    </row>
    <row r="46549" spans="9:54" x14ac:dyDescent="0.25">
      <c r="I46549" s="80"/>
      <c r="AX46549" s="80"/>
      <c r="AY46549" s="80"/>
      <c r="AZ46549" s="80"/>
      <c r="BA46549" s="80"/>
      <c r="BB46549" s="80"/>
    </row>
    <row r="46550" spans="9:54" x14ac:dyDescent="0.25">
      <c r="I46550" s="80"/>
      <c r="AX46550" s="80"/>
      <c r="AY46550" s="80"/>
      <c r="AZ46550" s="80"/>
      <c r="BA46550" s="80"/>
      <c r="BB46550" s="80"/>
    </row>
    <row r="46551" spans="9:54" x14ac:dyDescent="0.25">
      <c r="I46551" s="80"/>
      <c r="AX46551" s="80"/>
      <c r="AY46551" s="80"/>
      <c r="AZ46551" s="80"/>
      <c r="BA46551" s="80"/>
      <c r="BB46551" s="80"/>
    </row>
    <row r="46552" spans="9:54" x14ac:dyDescent="0.25">
      <c r="I46552" s="80"/>
      <c r="AX46552" s="80"/>
      <c r="AY46552" s="80"/>
      <c r="AZ46552" s="80"/>
      <c r="BA46552" s="80"/>
      <c r="BB46552" s="80"/>
    </row>
    <row r="46553" spans="9:54" x14ac:dyDescent="0.25">
      <c r="I46553" s="80"/>
      <c r="AX46553" s="80"/>
      <c r="AY46553" s="80"/>
      <c r="AZ46553" s="80"/>
      <c r="BA46553" s="80"/>
      <c r="BB46553" s="80"/>
    </row>
    <row r="46554" spans="9:54" x14ac:dyDescent="0.25">
      <c r="I46554" s="80"/>
      <c r="AX46554" s="80"/>
      <c r="AY46554" s="80"/>
      <c r="AZ46554" s="80"/>
      <c r="BA46554" s="80"/>
      <c r="BB46554" s="80"/>
    </row>
    <row r="46555" spans="9:54" x14ac:dyDescent="0.25">
      <c r="I46555" s="80"/>
      <c r="AX46555" s="80"/>
      <c r="AY46555" s="80"/>
      <c r="AZ46555" s="80"/>
      <c r="BA46555" s="80"/>
      <c r="BB46555" s="80"/>
    </row>
    <row r="46556" spans="9:54" x14ac:dyDescent="0.25">
      <c r="I46556" s="80"/>
      <c r="AX46556" s="80"/>
      <c r="AY46556" s="80"/>
      <c r="AZ46556" s="80"/>
      <c r="BA46556" s="80"/>
      <c r="BB46556" s="80"/>
    </row>
    <row r="46557" spans="9:54" x14ac:dyDescent="0.25">
      <c r="I46557" s="80"/>
      <c r="AX46557" s="80"/>
      <c r="AY46557" s="80"/>
      <c r="AZ46557" s="80"/>
      <c r="BA46557" s="80"/>
      <c r="BB46557" s="80"/>
    </row>
    <row r="46558" spans="9:54" x14ac:dyDescent="0.25">
      <c r="I46558" s="80"/>
      <c r="AX46558" s="80"/>
      <c r="AY46558" s="80"/>
      <c r="AZ46558" s="80"/>
      <c r="BA46558" s="80"/>
      <c r="BB46558" s="80"/>
    </row>
    <row r="46559" spans="9:54" x14ac:dyDescent="0.25">
      <c r="I46559" s="80"/>
      <c r="AX46559" s="80"/>
      <c r="AY46559" s="80"/>
      <c r="AZ46559" s="80"/>
      <c r="BA46559" s="80"/>
      <c r="BB46559" s="80"/>
    </row>
    <row r="46560" spans="9:54" x14ac:dyDescent="0.25">
      <c r="I46560" s="80"/>
      <c r="AX46560" s="80"/>
      <c r="AY46560" s="80"/>
      <c r="AZ46560" s="80"/>
      <c r="BA46560" s="80"/>
      <c r="BB46560" s="80"/>
    </row>
    <row r="46561" spans="9:54" x14ac:dyDescent="0.25">
      <c r="I46561" s="80"/>
      <c r="AX46561" s="80"/>
      <c r="AY46561" s="80"/>
      <c r="AZ46561" s="80"/>
      <c r="BA46561" s="80"/>
      <c r="BB46561" s="80"/>
    </row>
    <row r="46562" spans="9:54" x14ac:dyDescent="0.25">
      <c r="I46562" s="80"/>
      <c r="AX46562" s="80"/>
      <c r="AY46562" s="80"/>
      <c r="AZ46562" s="80"/>
      <c r="BA46562" s="80"/>
      <c r="BB46562" s="80"/>
    </row>
    <row r="46563" spans="9:54" x14ac:dyDescent="0.25">
      <c r="I46563" s="80"/>
      <c r="AX46563" s="80"/>
      <c r="AY46563" s="80"/>
      <c r="AZ46563" s="80"/>
      <c r="BA46563" s="80"/>
      <c r="BB46563" s="80"/>
    </row>
    <row r="46564" spans="9:54" x14ac:dyDescent="0.25">
      <c r="I46564" s="80"/>
      <c r="AX46564" s="80"/>
      <c r="AY46564" s="80"/>
      <c r="AZ46564" s="80"/>
      <c r="BA46564" s="80"/>
      <c r="BB46564" s="80"/>
    </row>
    <row r="46565" spans="9:54" x14ac:dyDescent="0.25">
      <c r="I46565" s="80"/>
      <c r="AX46565" s="80"/>
      <c r="AY46565" s="80"/>
      <c r="AZ46565" s="80"/>
      <c r="BA46565" s="80"/>
      <c r="BB46565" s="80"/>
    </row>
    <row r="46566" spans="9:54" x14ac:dyDescent="0.25">
      <c r="I46566" s="80"/>
      <c r="AX46566" s="80"/>
      <c r="AY46566" s="80"/>
      <c r="AZ46566" s="80"/>
      <c r="BA46566" s="80"/>
      <c r="BB46566" s="80"/>
    </row>
    <row r="46567" spans="9:54" x14ac:dyDescent="0.25">
      <c r="I46567" s="80"/>
      <c r="AX46567" s="80"/>
      <c r="AY46567" s="80"/>
      <c r="AZ46567" s="80"/>
      <c r="BA46567" s="80"/>
      <c r="BB46567" s="80"/>
    </row>
    <row r="46568" spans="9:54" x14ac:dyDescent="0.25">
      <c r="I46568" s="80"/>
      <c r="AX46568" s="80"/>
      <c r="AY46568" s="80"/>
      <c r="AZ46568" s="80"/>
      <c r="BA46568" s="80"/>
      <c r="BB46568" s="80"/>
    </row>
    <row r="46569" spans="9:54" x14ac:dyDescent="0.25">
      <c r="I46569" s="80"/>
      <c r="AX46569" s="80"/>
      <c r="AY46569" s="80"/>
      <c r="AZ46569" s="80"/>
      <c r="BA46569" s="80"/>
      <c r="BB46569" s="80"/>
    </row>
    <row r="46570" spans="9:54" x14ac:dyDescent="0.25">
      <c r="I46570" s="80"/>
      <c r="AX46570" s="80"/>
      <c r="AY46570" s="80"/>
      <c r="AZ46570" s="80"/>
      <c r="BA46570" s="80"/>
      <c r="BB46570" s="80"/>
    </row>
    <row r="46571" spans="9:54" x14ac:dyDescent="0.25">
      <c r="I46571" s="80"/>
      <c r="AX46571" s="80"/>
      <c r="AY46571" s="80"/>
      <c r="AZ46571" s="80"/>
      <c r="BA46571" s="80"/>
      <c r="BB46571" s="80"/>
    </row>
    <row r="46572" spans="9:54" x14ac:dyDescent="0.25">
      <c r="I46572" s="80"/>
      <c r="AX46572" s="80"/>
      <c r="AY46572" s="80"/>
      <c r="AZ46572" s="80"/>
      <c r="BA46572" s="80"/>
      <c r="BB46572" s="80"/>
    </row>
    <row r="46573" spans="9:54" x14ac:dyDescent="0.25">
      <c r="I46573" s="80"/>
      <c r="AX46573" s="80"/>
      <c r="AY46573" s="80"/>
      <c r="AZ46573" s="80"/>
      <c r="BA46573" s="80"/>
      <c r="BB46573" s="80"/>
    </row>
    <row r="46574" spans="9:54" x14ac:dyDescent="0.25">
      <c r="I46574" s="80"/>
      <c r="AX46574" s="80"/>
      <c r="AY46574" s="80"/>
      <c r="AZ46574" s="80"/>
      <c r="BA46574" s="80"/>
      <c r="BB46574" s="80"/>
    </row>
    <row r="46575" spans="9:54" x14ac:dyDescent="0.25">
      <c r="I46575" s="80"/>
      <c r="AX46575" s="80"/>
      <c r="AY46575" s="80"/>
      <c r="AZ46575" s="80"/>
      <c r="BA46575" s="80"/>
      <c r="BB46575" s="80"/>
    </row>
    <row r="46576" spans="9:54" x14ac:dyDescent="0.25">
      <c r="I46576" s="80"/>
      <c r="AX46576" s="80"/>
      <c r="AY46576" s="80"/>
      <c r="AZ46576" s="80"/>
      <c r="BA46576" s="80"/>
      <c r="BB46576" s="80"/>
    </row>
    <row r="46577" spans="9:54" x14ac:dyDescent="0.25">
      <c r="I46577" s="80"/>
      <c r="AX46577" s="80"/>
      <c r="AY46577" s="80"/>
      <c r="AZ46577" s="80"/>
      <c r="BA46577" s="80"/>
      <c r="BB46577" s="80"/>
    </row>
    <row r="46578" spans="9:54" x14ac:dyDescent="0.25">
      <c r="I46578" s="80"/>
      <c r="AX46578" s="80"/>
      <c r="AY46578" s="80"/>
      <c r="AZ46578" s="80"/>
      <c r="BA46578" s="80"/>
      <c r="BB46578" s="80"/>
    </row>
    <row r="46579" spans="9:54" x14ac:dyDescent="0.25">
      <c r="I46579" s="80"/>
      <c r="AX46579" s="80"/>
      <c r="AY46579" s="80"/>
      <c r="AZ46579" s="80"/>
      <c r="BA46579" s="80"/>
      <c r="BB46579" s="80"/>
    </row>
    <row r="46580" spans="9:54" x14ac:dyDescent="0.25">
      <c r="I46580" s="80"/>
      <c r="AX46580" s="80"/>
      <c r="AY46580" s="80"/>
      <c r="AZ46580" s="80"/>
      <c r="BA46580" s="80"/>
      <c r="BB46580" s="80"/>
    </row>
    <row r="46581" spans="9:54" x14ac:dyDescent="0.25">
      <c r="I46581" s="80"/>
      <c r="AX46581" s="80"/>
      <c r="AY46581" s="80"/>
      <c r="AZ46581" s="80"/>
      <c r="BA46581" s="80"/>
      <c r="BB46581" s="80"/>
    </row>
    <row r="46582" spans="9:54" x14ac:dyDescent="0.25">
      <c r="I46582" s="80"/>
      <c r="AX46582" s="80"/>
      <c r="AY46582" s="80"/>
      <c r="AZ46582" s="80"/>
      <c r="BA46582" s="80"/>
      <c r="BB46582" s="80"/>
    </row>
    <row r="46583" spans="9:54" x14ac:dyDescent="0.25">
      <c r="I46583" s="80"/>
      <c r="AX46583" s="80"/>
      <c r="AY46583" s="80"/>
      <c r="AZ46583" s="80"/>
      <c r="BA46583" s="80"/>
      <c r="BB46583" s="80"/>
    </row>
    <row r="46584" spans="9:54" x14ac:dyDescent="0.25">
      <c r="I46584" s="80"/>
      <c r="AX46584" s="80"/>
      <c r="AY46584" s="80"/>
      <c r="AZ46584" s="80"/>
      <c r="BA46584" s="80"/>
      <c r="BB46584" s="80"/>
    </row>
    <row r="46585" spans="9:54" x14ac:dyDescent="0.25">
      <c r="I46585" s="80"/>
      <c r="AX46585" s="80"/>
      <c r="AY46585" s="80"/>
      <c r="AZ46585" s="80"/>
      <c r="BA46585" s="80"/>
      <c r="BB46585" s="80"/>
    </row>
    <row r="46586" spans="9:54" x14ac:dyDescent="0.25">
      <c r="I46586" s="80"/>
      <c r="AX46586" s="80"/>
      <c r="AY46586" s="80"/>
      <c r="AZ46586" s="80"/>
      <c r="BA46586" s="80"/>
      <c r="BB46586" s="80"/>
    </row>
    <row r="46587" spans="9:54" x14ac:dyDescent="0.25">
      <c r="I46587" s="80"/>
      <c r="AX46587" s="80"/>
      <c r="AY46587" s="80"/>
      <c r="AZ46587" s="80"/>
      <c r="BA46587" s="80"/>
      <c r="BB46587" s="80"/>
    </row>
    <row r="46588" spans="9:54" x14ac:dyDescent="0.25">
      <c r="I46588" s="80"/>
      <c r="AX46588" s="80"/>
      <c r="AY46588" s="80"/>
      <c r="AZ46588" s="80"/>
      <c r="BA46588" s="80"/>
      <c r="BB46588" s="80"/>
    </row>
    <row r="46589" spans="9:54" x14ac:dyDescent="0.25">
      <c r="I46589" s="80"/>
      <c r="AX46589" s="80"/>
      <c r="AY46589" s="80"/>
      <c r="AZ46589" s="80"/>
      <c r="BA46589" s="80"/>
      <c r="BB46589" s="80"/>
    </row>
    <row r="46590" spans="9:54" x14ac:dyDescent="0.25">
      <c r="I46590" s="80"/>
      <c r="AX46590" s="80"/>
      <c r="AY46590" s="80"/>
      <c r="AZ46590" s="80"/>
      <c r="BA46590" s="80"/>
      <c r="BB46590" s="80"/>
    </row>
    <row r="46591" spans="9:54" x14ac:dyDescent="0.25">
      <c r="I46591" s="80"/>
      <c r="AX46591" s="80"/>
      <c r="AY46591" s="80"/>
      <c r="AZ46591" s="80"/>
      <c r="BA46591" s="80"/>
      <c r="BB46591" s="80"/>
    </row>
    <row r="46592" spans="9:54" x14ac:dyDescent="0.25">
      <c r="I46592" s="80"/>
      <c r="AX46592" s="80"/>
      <c r="AY46592" s="80"/>
      <c r="AZ46592" s="80"/>
      <c r="BA46592" s="80"/>
      <c r="BB46592" s="80"/>
    </row>
    <row r="46593" spans="9:54" x14ac:dyDescent="0.25">
      <c r="I46593" s="80"/>
      <c r="AX46593" s="80"/>
      <c r="AY46593" s="80"/>
      <c r="AZ46593" s="80"/>
      <c r="BA46593" s="80"/>
      <c r="BB46593" s="80"/>
    </row>
    <row r="46594" spans="9:54" x14ac:dyDescent="0.25">
      <c r="I46594" s="80"/>
      <c r="AX46594" s="80"/>
      <c r="AY46594" s="80"/>
      <c r="AZ46594" s="80"/>
      <c r="BA46594" s="80"/>
      <c r="BB46594" s="80"/>
    </row>
    <row r="46595" spans="9:54" x14ac:dyDescent="0.25">
      <c r="I46595" s="80"/>
      <c r="AX46595" s="80"/>
      <c r="AY46595" s="80"/>
      <c r="AZ46595" s="80"/>
      <c r="BA46595" s="80"/>
      <c r="BB46595" s="80"/>
    </row>
    <row r="46596" spans="9:54" x14ac:dyDescent="0.25">
      <c r="I46596" s="80"/>
      <c r="AX46596" s="80"/>
      <c r="AY46596" s="80"/>
      <c r="AZ46596" s="80"/>
      <c r="BA46596" s="80"/>
      <c r="BB46596" s="80"/>
    </row>
    <row r="46597" spans="9:54" x14ac:dyDescent="0.25">
      <c r="I46597" s="80"/>
      <c r="AX46597" s="80"/>
      <c r="AY46597" s="80"/>
      <c r="AZ46597" s="80"/>
      <c r="BA46597" s="80"/>
      <c r="BB46597" s="80"/>
    </row>
    <row r="46598" spans="9:54" x14ac:dyDescent="0.25">
      <c r="I46598" s="80"/>
      <c r="AX46598" s="80"/>
      <c r="AY46598" s="80"/>
      <c r="AZ46598" s="80"/>
      <c r="BA46598" s="80"/>
      <c r="BB46598" s="80"/>
    </row>
    <row r="46599" spans="9:54" x14ac:dyDescent="0.25">
      <c r="I46599" s="80"/>
      <c r="AX46599" s="80"/>
      <c r="AY46599" s="80"/>
      <c r="AZ46599" s="80"/>
      <c r="BA46599" s="80"/>
      <c r="BB46599" s="80"/>
    </row>
    <row r="46600" spans="9:54" x14ac:dyDescent="0.25">
      <c r="I46600" s="80"/>
      <c r="AX46600" s="80"/>
      <c r="AY46600" s="80"/>
      <c r="AZ46600" s="80"/>
      <c r="BA46600" s="80"/>
      <c r="BB46600" s="80"/>
    </row>
    <row r="46601" spans="9:54" x14ac:dyDescent="0.25">
      <c r="I46601" s="80"/>
      <c r="AX46601" s="80"/>
      <c r="AY46601" s="80"/>
      <c r="AZ46601" s="80"/>
      <c r="BA46601" s="80"/>
      <c r="BB46601" s="80"/>
    </row>
    <row r="46602" spans="9:54" x14ac:dyDescent="0.25">
      <c r="I46602" s="80"/>
      <c r="AX46602" s="80"/>
      <c r="AY46602" s="80"/>
      <c r="AZ46602" s="80"/>
      <c r="BA46602" s="80"/>
      <c r="BB46602" s="80"/>
    </row>
    <row r="46603" spans="9:54" x14ac:dyDescent="0.25">
      <c r="I46603" s="80"/>
      <c r="AX46603" s="80"/>
      <c r="AY46603" s="80"/>
      <c r="AZ46603" s="80"/>
      <c r="BA46603" s="80"/>
      <c r="BB46603" s="80"/>
    </row>
    <row r="46604" spans="9:54" x14ac:dyDescent="0.25">
      <c r="I46604" s="80"/>
      <c r="AX46604" s="80"/>
      <c r="AY46604" s="80"/>
      <c r="AZ46604" s="80"/>
      <c r="BA46604" s="80"/>
      <c r="BB46604" s="80"/>
    </row>
    <row r="46605" spans="9:54" x14ac:dyDescent="0.25">
      <c r="I46605" s="80"/>
      <c r="AX46605" s="80"/>
      <c r="AY46605" s="80"/>
      <c r="AZ46605" s="80"/>
      <c r="BA46605" s="80"/>
      <c r="BB46605" s="80"/>
    </row>
    <row r="46606" spans="9:54" x14ac:dyDescent="0.25">
      <c r="I46606" s="80"/>
      <c r="AX46606" s="80"/>
      <c r="AY46606" s="80"/>
      <c r="AZ46606" s="80"/>
      <c r="BA46606" s="80"/>
      <c r="BB46606" s="80"/>
    </row>
    <row r="46607" spans="9:54" x14ac:dyDescent="0.25">
      <c r="I46607" s="80"/>
      <c r="AX46607" s="80"/>
      <c r="AY46607" s="80"/>
      <c r="AZ46607" s="80"/>
      <c r="BA46607" s="80"/>
      <c r="BB46607" s="80"/>
    </row>
    <row r="46608" spans="9:54" x14ac:dyDescent="0.25">
      <c r="I46608" s="80"/>
      <c r="AX46608" s="80"/>
      <c r="AY46608" s="80"/>
      <c r="AZ46608" s="80"/>
      <c r="BA46608" s="80"/>
      <c r="BB46608" s="80"/>
    </row>
    <row r="46609" spans="9:54" x14ac:dyDescent="0.25">
      <c r="I46609" s="80"/>
      <c r="AX46609" s="80"/>
      <c r="AY46609" s="80"/>
      <c r="AZ46609" s="80"/>
      <c r="BA46609" s="80"/>
      <c r="BB46609" s="80"/>
    </row>
    <row r="46610" spans="9:54" x14ac:dyDescent="0.25">
      <c r="I46610" s="80"/>
      <c r="AX46610" s="80"/>
      <c r="AY46610" s="80"/>
      <c r="AZ46610" s="80"/>
      <c r="BA46610" s="80"/>
      <c r="BB46610" s="80"/>
    </row>
    <row r="46611" spans="9:54" x14ac:dyDescent="0.25">
      <c r="I46611" s="80"/>
      <c r="AX46611" s="80"/>
      <c r="AY46611" s="80"/>
      <c r="AZ46611" s="80"/>
      <c r="BA46611" s="80"/>
      <c r="BB46611" s="80"/>
    </row>
    <row r="46612" spans="9:54" x14ac:dyDescent="0.25">
      <c r="I46612" s="80"/>
      <c r="AX46612" s="80"/>
      <c r="AY46612" s="80"/>
      <c r="AZ46612" s="80"/>
      <c r="BA46612" s="80"/>
      <c r="BB46612" s="80"/>
    </row>
    <row r="46613" spans="9:54" x14ac:dyDescent="0.25">
      <c r="I46613" s="80"/>
      <c r="AX46613" s="80"/>
      <c r="AY46613" s="80"/>
      <c r="AZ46613" s="80"/>
      <c r="BA46613" s="80"/>
      <c r="BB46613" s="80"/>
    </row>
    <row r="46614" spans="9:54" x14ac:dyDescent="0.25">
      <c r="I46614" s="80"/>
      <c r="AX46614" s="80"/>
      <c r="AY46614" s="80"/>
      <c r="AZ46614" s="80"/>
      <c r="BA46614" s="80"/>
      <c r="BB46614" s="80"/>
    </row>
    <row r="46615" spans="9:54" x14ac:dyDescent="0.25">
      <c r="I46615" s="80"/>
      <c r="AX46615" s="80"/>
      <c r="AY46615" s="80"/>
      <c r="AZ46615" s="80"/>
      <c r="BA46615" s="80"/>
      <c r="BB46615" s="80"/>
    </row>
    <row r="46616" spans="9:54" x14ac:dyDescent="0.25">
      <c r="I46616" s="80"/>
      <c r="AX46616" s="80"/>
      <c r="AY46616" s="80"/>
      <c r="AZ46616" s="80"/>
      <c r="BA46616" s="80"/>
      <c r="BB46616" s="80"/>
    </row>
    <row r="46617" spans="9:54" x14ac:dyDescent="0.25">
      <c r="I46617" s="80"/>
      <c r="AX46617" s="80"/>
      <c r="AY46617" s="80"/>
      <c r="AZ46617" s="80"/>
      <c r="BA46617" s="80"/>
      <c r="BB46617" s="80"/>
    </row>
    <row r="46618" spans="9:54" x14ac:dyDescent="0.25">
      <c r="I46618" s="80"/>
      <c r="AX46618" s="80"/>
      <c r="AY46618" s="80"/>
      <c r="AZ46618" s="80"/>
      <c r="BA46618" s="80"/>
      <c r="BB46618" s="80"/>
    </row>
    <row r="46619" spans="9:54" x14ac:dyDescent="0.25">
      <c r="I46619" s="80"/>
      <c r="AX46619" s="80"/>
      <c r="AY46619" s="80"/>
      <c r="AZ46619" s="80"/>
      <c r="BA46619" s="80"/>
      <c r="BB46619" s="80"/>
    </row>
    <row r="46620" spans="9:54" x14ac:dyDescent="0.25">
      <c r="I46620" s="80"/>
      <c r="AX46620" s="80"/>
      <c r="AY46620" s="80"/>
      <c r="AZ46620" s="80"/>
      <c r="BA46620" s="80"/>
      <c r="BB46620" s="80"/>
    </row>
    <row r="46621" spans="9:54" x14ac:dyDescent="0.25">
      <c r="I46621" s="80"/>
      <c r="AX46621" s="80"/>
      <c r="AY46621" s="80"/>
      <c r="AZ46621" s="80"/>
      <c r="BA46621" s="80"/>
      <c r="BB46621" s="80"/>
    </row>
    <row r="46622" spans="9:54" x14ac:dyDescent="0.25">
      <c r="I46622" s="80"/>
      <c r="AX46622" s="80"/>
      <c r="AY46622" s="80"/>
      <c r="AZ46622" s="80"/>
      <c r="BA46622" s="80"/>
      <c r="BB46622" s="80"/>
    </row>
    <row r="46623" spans="9:54" x14ac:dyDescent="0.25">
      <c r="I46623" s="80"/>
      <c r="AX46623" s="80"/>
      <c r="AY46623" s="80"/>
      <c r="AZ46623" s="80"/>
      <c r="BA46623" s="80"/>
      <c r="BB46623" s="80"/>
    </row>
    <row r="46624" spans="9:54" x14ac:dyDescent="0.25">
      <c r="I46624" s="80"/>
      <c r="AX46624" s="80"/>
      <c r="AY46624" s="80"/>
      <c r="AZ46624" s="80"/>
      <c r="BA46624" s="80"/>
      <c r="BB46624" s="80"/>
    </row>
    <row r="46625" spans="9:54" x14ac:dyDescent="0.25">
      <c r="I46625" s="80"/>
      <c r="AX46625" s="80"/>
      <c r="AY46625" s="80"/>
      <c r="AZ46625" s="80"/>
      <c r="BA46625" s="80"/>
      <c r="BB46625" s="80"/>
    </row>
    <row r="46626" spans="9:54" x14ac:dyDescent="0.25">
      <c r="I46626" s="80"/>
      <c r="AX46626" s="80"/>
      <c r="AY46626" s="80"/>
      <c r="AZ46626" s="80"/>
      <c r="BA46626" s="80"/>
      <c r="BB46626" s="80"/>
    </row>
    <row r="46627" spans="9:54" x14ac:dyDescent="0.25">
      <c r="I46627" s="80"/>
      <c r="AX46627" s="80"/>
      <c r="AY46627" s="80"/>
      <c r="AZ46627" s="80"/>
      <c r="BA46627" s="80"/>
      <c r="BB46627" s="80"/>
    </row>
    <row r="46628" spans="9:54" x14ac:dyDescent="0.25">
      <c r="I46628" s="80"/>
      <c r="AX46628" s="80"/>
      <c r="AY46628" s="80"/>
      <c r="AZ46628" s="80"/>
      <c r="BA46628" s="80"/>
      <c r="BB46628" s="80"/>
    </row>
    <row r="46629" spans="9:54" x14ac:dyDescent="0.25">
      <c r="I46629" s="80"/>
      <c r="AX46629" s="80"/>
      <c r="AY46629" s="80"/>
      <c r="AZ46629" s="80"/>
      <c r="BA46629" s="80"/>
      <c r="BB46629" s="80"/>
    </row>
    <row r="46630" spans="9:54" x14ac:dyDescent="0.25">
      <c r="I46630" s="80"/>
      <c r="AX46630" s="80"/>
      <c r="AY46630" s="80"/>
      <c r="AZ46630" s="80"/>
      <c r="BA46630" s="80"/>
      <c r="BB46630" s="80"/>
    </row>
    <row r="46631" spans="9:54" x14ac:dyDescent="0.25">
      <c r="I46631" s="80"/>
      <c r="AX46631" s="80"/>
      <c r="AY46631" s="80"/>
      <c r="AZ46631" s="80"/>
      <c r="BA46631" s="80"/>
      <c r="BB46631" s="80"/>
    </row>
    <row r="46632" spans="9:54" x14ac:dyDescent="0.25">
      <c r="I46632" s="80"/>
      <c r="AX46632" s="80"/>
      <c r="AY46632" s="80"/>
      <c r="AZ46632" s="80"/>
      <c r="BA46632" s="80"/>
      <c r="BB46632" s="80"/>
    </row>
    <row r="46633" spans="9:54" x14ac:dyDescent="0.25">
      <c r="I46633" s="80"/>
      <c r="AX46633" s="80"/>
      <c r="AY46633" s="80"/>
      <c r="AZ46633" s="80"/>
      <c r="BA46633" s="80"/>
      <c r="BB46633" s="80"/>
    </row>
    <row r="46634" spans="9:54" x14ac:dyDescent="0.25">
      <c r="I46634" s="80"/>
      <c r="AX46634" s="80"/>
      <c r="AY46634" s="80"/>
      <c r="AZ46634" s="80"/>
      <c r="BA46634" s="80"/>
      <c r="BB46634" s="80"/>
    </row>
    <row r="46635" spans="9:54" x14ac:dyDescent="0.25">
      <c r="I46635" s="80"/>
      <c r="AX46635" s="80"/>
      <c r="AY46635" s="80"/>
      <c r="AZ46635" s="80"/>
      <c r="BA46635" s="80"/>
      <c r="BB46635" s="80"/>
    </row>
    <row r="46636" spans="9:54" x14ac:dyDescent="0.25">
      <c r="I46636" s="80"/>
      <c r="AX46636" s="80"/>
      <c r="AY46636" s="80"/>
      <c r="AZ46636" s="80"/>
      <c r="BA46636" s="80"/>
      <c r="BB46636" s="80"/>
    </row>
    <row r="46637" spans="9:54" x14ac:dyDescent="0.25">
      <c r="I46637" s="80"/>
      <c r="AX46637" s="80"/>
      <c r="AY46637" s="80"/>
      <c r="AZ46637" s="80"/>
      <c r="BA46637" s="80"/>
      <c r="BB46637" s="80"/>
    </row>
    <row r="46638" spans="9:54" x14ac:dyDescent="0.25">
      <c r="I46638" s="80"/>
      <c r="AX46638" s="80"/>
      <c r="AY46638" s="80"/>
      <c r="AZ46638" s="80"/>
      <c r="BA46638" s="80"/>
      <c r="BB46638" s="80"/>
    </row>
    <row r="46639" spans="9:54" x14ac:dyDescent="0.25">
      <c r="I46639" s="80"/>
      <c r="AX46639" s="80"/>
      <c r="AY46639" s="80"/>
      <c r="AZ46639" s="80"/>
      <c r="BA46639" s="80"/>
      <c r="BB46639" s="80"/>
    </row>
    <row r="46640" spans="9:54" x14ac:dyDescent="0.25">
      <c r="I46640" s="80"/>
      <c r="AX46640" s="80"/>
      <c r="AY46640" s="80"/>
      <c r="AZ46640" s="80"/>
      <c r="BA46640" s="80"/>
      <c r="BB46640" s="80"/>
    </row>
    <row r="46641" spans="9:54" x14ac:dyDescent="0.25">
      <c r="I46641" s="80"/>
      <c r="AX46641" s="80"/>
      <c r="AY46641" s="80"/>
      <c r="AZ46641" s="80"/>
      <c r="BA46641" s="80"/>
      <c r="BB46641" s="80"/>
    </row>
    <row r="46642" spans="9:54" x14ac:dyDescent="0.25">
      <c r="I46642" s="80"/>
      <c r="AX46642" s="80"/>
      <c r="AY46642" s="80"/>
      <c r="AZ46642" s="80"/>
      <c r="BA46642" s="80"/>
      <c r="BB46642" s="80"/>
    </row>
    <row r="46643" spans="9:54" x14ac:dyDescent="0.25">
      <c r="I46643" s="80"/>
      <c r="AX46643" s="80"/>
      <c r="AY46643" s="80"/>
      <c r="AZ46643" s="80"/>
      <c r="BA46643" s="80"/>
      <c r="BB46643" s="80"/>
    </row>
    <row r="46644" spans="9:54" x14ac:dyDescent="0.25">
      <c r="I46644" s="80"/>
      <c r="AX46644" s="80"/>
      <c r="AY46644" s="80"/>
      <c r="AZ46644" s="80"/>
      <c r="BA46644" s="80"/>
      <c r="BB46644" s="80"/>
    </row>
    <row r="46645" spans="9:54" x14ac:dyDescent="0.25">
      <c r="I46645" s="80"/>
      <c r="AX46645" s="80"/>
      <c r="AY46645" s="80"/>
      <c r="AZ46645" s="80"/>
      <c r="BA46645" s="80"/>
      <c r="BB46645" s="80"/>
    </row>
    <row r="46646" spans="9:54" x14ac:dyDescent="0.25">
      <c r="I46646" s="80"/>
      <c r="AX46646" s="80"/>
      <c r="AY46646" s="80"/>
      <c r="AZ46646" s="80"/>
      <c r="BA46646" s="80"/>
      <c r="BB46646" s="80"/>
    </row>
    <row r="46647" spans="9:54" x14ac:dyDescent="0.25">
      <c r="I46647" s="80"/>
      <c r="AX46647" s="80"/>
      <c r="AY46647" s="80"/>
      <c r="AZ46647" s="80"/>
      <c r="BA46647" s="80"/>
      <c r="BB46647" s="80"/>
    </row>
    <row r="46648" spans="9:54" x14ac:dyDescent="0.25">
      <c r="I46648" s="80"/>
      <c r="AX46648" s="80"/>
      <c r="AY46648" s="80"/>
      <c r="AZ46648" s="80"/>
      <c r="BA46648" s="80"/>
      <c r="BB46648" s="80"/>
    </row>
    <row r="46649" spans="9:54" x14ac:dyDescent="0.25">
      <c r="I46649" s="80"/>
      <c r="AX46649" s="80"/>
      <c r="AY46649" s="80"/>
      <c r="AZ46649" s="80"/>
      <c r="BA46649" s="80"/>
      <c r="BB46649" s="80"/>
    </row>
    <row r="46650" spans="9:54" x14ac:dyDescent="0.25">
      <c r="I46650" s="80"/>
      <c r="AX46650" s="80"/>
      <c r="AY46650" s="80"/>
      <c r="AZ46650" s="80"/>
      <c r="BA46650" s="80"/>
      <c r="BB46650" s="80"/>
    </row>
    <row r="46651" spans="9:54" x14ac:dyDescent="0.25">
      <c r="I46651" s="80"/>
      <c r="AX46651" s="80"/>
      <c r="AY46651" s="80"/>
      <c r="AZ46651" s="80"/>
      <c r="BA46651" s="80"/>
      <c r="BB46651" s="80"/>
    </row>
    <row r="46652" spans="9:54" x14ac:dyDescent="0.25">
      <c r="I46652" s="80"/>
      <c r="AX46652" s="80"/>
      <c r="AY46652" s="80"/>
      <c r="AZ46652" s="80"/>
      <c r="BA46652" s="80"/>
      <c r="BB46652" s="80"/>
    </row>
    <row r="46653" spans="9:54" x14ac:dyDescent="0.25">
      <c r="I46653" s="80"/>
      <c r="AX46653" s="80"/>
      <c r="AY46653" s="80"/>
      <c r="AZ46653" s="80"/>
      <c r="BA46653" s="80"/>
      <c r="BB46653" s="80"/>
    </row>
    <row r="46654" spans="9:54" x14ac:dyDescent="0.25">
      <c r="I46654" s="80"/>
      <c r="AX46654" s="80"/>
      <c r="AY46654" s="80"/>
      <c r="AZ46654" s="80"/>
      <c r="BA46654" s="80"/>
      <c r="BB46654" s="80"/>
    </row>
    <row r="46655" spans="9:54" x14ac:dyDescent="0.25">
      <c r="I46655" s="80"/>
      <c r="AX46655" s="80"/>
      <c r="AY46655" s="80"/>
      <c r="AZ46655" s="80"/>
      <c r="BA46655" s="80"/>
      <c r="BB46655" s="80"/>
    </row>
    <row r="46656" spans="9:54" x14ac:dyDescent="0.25">
      <c r="I46656" s="80"/>
      <c r="AX46656" s="80"/>
      <c r="AY46656" s="80"/>
      <c r="AZ46656" s="80"/>
      <c r="BA46656" s="80"/>
      <c r="BB46656" s="80"/>
    </row>
    <row r="46657" spans="9:54" x14ac:dyDescent="0.25">
      <c r="I46657" s="80"/>
      <c r="AX46657" s="80"/>
      <c r="AY46657" s="80"/>
      <c r="AZ46657" s="80"/>
      <c r="BA46657" s="80"/>
      <c r="BB46657" s="80"/>
    </row>
    <row r="46658" spans="9:54" x14ac:dyDescent="0.25">
      <c r="I46658" s="80"/>
      <c r="AX46658" s="80"/>
      <c r="AY46658" s="80"/>
      <c r="AZ46658" s="80"/>
      <c r="BA46658" s="80"/>
      <c r="BB46658" s="80"/>
    </row>
    <row r="46659" spans="9:54" x14ac:dyDescent="0.25">
      <c r="I46659" s="80"/>
      <c r="AX46659" s="80"/>
      <c r="AY46659" s="80"/>
      <c r="AZ46659" s="80"/>
      <c r="BA46659" s="80"/>
      <c r="BB46659" s="80"/>
    </row>
    <row r="46660" spans="9:54" x14ac:dyDescent="0.25">
      <c r="I46660" s="80"/>
      <c r="AX46660" s="80"/>
      <c r="AY46660" s="80"/>
      <c r="AZ46660" s="80"/>
      <c r="BA46660" s="80"/>
      <c r="BB46660" s="80"/>
    </row>
    <row r="46661" spans="9:54" x14ac:dyDescent="0.25">
      <c r="I46661" s="80"/>
      <c r="AX46661" s="80"/>
      <c r="AY46661" s="80"/>
      <c r="AZ46661" s="80"/>
      <c r="BA46661" s="80"/>
      <c r="BB46661" s="80"/>
    </row>
    <row r="46662" spans="9:54" x14ac:dyDescent="0.25">
      <c r="I46662" s="80"/>
      <c r="AX46662" s="80"/>
      <c r="AY46662" s="80"/>
      <c r="AZ46662" s="80"/>
      <c r="BA46662" s="80"/>
      <c r="BB46662" s="80"/>
    </row>
    <row r="46663" spans="9:54" x14ac:dyDescent="0.25">
      <c r="I46663" s="80"/>
      <c r="AX46663" s="80"/>
      <c r="AY46663" s="80"/>
      <c r="AZ46663" s="80"/>
      <c r="BA46663" s="80"/>
      <c r="BB46663" s="80"/>
    </row>
    <row r="46664" spans="9:54" x14ac:dyDescent="0.25">
      <c r="I46664" s="80"/>
      <c r="AX46664" s="80"/>
      <c r="AY46664" s="80"/>
      <c r="AZ46664" s="80"/>
      <c r="BA46664" s="80"/>
      <c r="BB46664" s="80"/>
    </row>
    <row r="46665" spans="9:54" x14ac:dyDescent="0.25">
      <c r="I46665" s="80"/>
      <c r="AX46665" s="80"/>
      <c r="AY46665" s="80"/>
      <c r="AZ46665" s="80"/>
      <c r="BA46665" s="80"/>
      <c r="BB46665" s="80"/>
    </row>
    <row r="46666" spans="9:54" x14ac:dyDescent="0.25">
      <c r="I46666" s="80"/>
      <c r="AX46666" s="80"/>
      <c r="AY46666" s="80"/>
      <c r="AZ46666" s="80"/>
      <c r="BA46666" s="80"/>
      <c r="BB46666" s="80"/>
    </row>
    <row r="46667" spans="9:54" x14ac:dyDescent="0.25">
      <c r="I46667" s="80"/>
      <c r="AX46667" s="80"/>
      <c r="AY46667" s="80"/>
      <c r="AZ46667" s="80"/>
      <c r="BA46667" s="80"/>
      <c r="BB46667" s="80"/>
    </row>
    <row r="46668" spans="9:54" x14ac:dyDescent="0.25">
      <c r="I46668" s="80"/>
      <c r="AX46668" s="80"/>
      <c r="AY46668" s="80"/>
      <c r="AZ46668" s="80"/>
      <c r="BA46668" s="80"/>
      <c r="BB46668" s="80"/>
    </row>
    <row r="46669" spans="9:54" x14ac:dyDescent="0.25">
      <c r="I46669" s="80"/>
      <c r="AX46669" s="80"/>
      <c r="AY46669" s="80"/>
      <c r="AZ46669" s="80"/>
      <c r="BA46669" s="80"/>
      <c r="BB46669" s="80"/>
    </row>
    <row r="46670" spans="9:54" x14ac:dyDescent="0.25">
      <c r="I46670" s="80"/>
      <c r="AX46670" s="80"/>
      <c r="AY46670" s="80"/>
      <c r="AZ46670" s="80"/>
      <c r="BA46670" s="80"/>
      <c r="BB46670" s="80"/>
    </row>
    <row r="46671" spans="9:54" x14ac:dyDescent="0.25">
      <c r="I46671" s="80"/>
      <c r="AX46671" s="80"/>
      <c r="AY46671" s="80"/>
      <c r="AZ46671" s="80"/>
      <c r="BA46671" s="80"/>
      <c r="BB46671" s="80"/>
    </row>
    <row r="46672" spans="9:54" x14ac:dyDescent="0.25">
      <c r="I46672" s="80"/>
      <c r="AX46672" s="80"/>
      <c r="AY46672" s="80"/>
      <c r="AZ46672" s="80"/>
      <c r="BA46672" s="80"/>
      <c r="BB46672" s="80"/>
    </row>
    <row r="46673" spans="9:54" x14ac:dyDescent="0.25">
      <c r="I46673" s="80"/>
      <c r="AX46673" s="80"/>
      <c r="AY46673" s="80"/>
      <c r="AZ46673" s="80"/>
      <c r="BA46673" s="80"/>
      <c r="BB46673" s="80"/>
    </row>
    <row r="46674" spans="9:54" x14ac:dyDescent="0.25">
      <c r="I46674" s="80"/>
      <c r="AX46674" s="80"/>
      <c r="AY46674" s="80"/>
      <c r="AZ46674" s="80"/>
      <c r="BA46674" s="80"/>
      <c r="BB46674" s="80"/>
    </row>
    <row r="46675" spans="9:54" x14ac:dyDescent="0.25">
      <c r="I46675" s="80"/>
      <c r="AX46675" s="80"/>
      <c r="AY46675" s="80"/>
      <c r="AZ46675" s="80"/>
      <c r="BA46675" s="80"/>
      <c r="BB46675" s="80"/>
    </row>
    <row r="46676" spans="9:54" x14ac:dyDescent="0.25">
      <c r="I46676" s="80"/>
      <c r="AX46676" s="80"/>
      <c r="AY46676" s="80"/>
      <c r="AZ46676" s="80"/>
      <c r="BA46676" s="80"/>
      <c r="BB46676" s="80"/>
    </row>
    <row r="46677" spans="9:54" x14ac:dyDescent="0.25">
      <c r="I46677" s="80"/>
      <c r="AX46677" s="80"/>
      <c r="AY46677" s="80"/>
      <c r="AZ46677" s="80"/>
      <c r="BA46677" s="80"/>
      <c r="BB46677" s="80"/>
    </row>
    <row r="46678" spans="9:54" x14ac:dyDescent="0.25">
      <c r="I46678" s="80"/>
      <c r="AX46678" s="80"/>
      <c r="AY46678" s="80"/>
      <c r="AZ46678" s="80"/>
      <c r="BA46678" s="80"/>
      <c r="BB46678" s="80"/>
    </row>
    <row r="46679" spans="9:54" x14ac:dyDescent="0.25">
      <c r="I46679" s="80"/>
      <c r="AX46679" s="80"/>
      <c r="AY46679" s="80"/>
      <c r="AZ46679" s="80"/>
      <c r="BA46679" s="80"/>
      <c r="BB46679" s="80"/>
    </row>
    <row r="46680" spans="9:54" x14ac:dyDescent="0.25">
      <c r="I46680" s="80"/>
      <c r="AX46680" s="80"/>
      <c r="AY46680" s="80"/>
      <c r="AZ46680" s="80"/>
      <c r="BA46680" s="80"/>
      <c r="BB46680" s="80"/>
    </row>
    <row r="46681" spans="9:54" x14ac:dyDescent="0.25">
      <c r="I46681" s="80"/>
      <c r="AX46681" s="80"/>
      <c r="AY46681" s="80"/>
      <c r="AZ46681" s="80"/>
      <c r="BA46681" s="80"/>
      <c r="BB46681" s="80"/>
    </row>
    <row r="46682" spans="9:54" x14ac:dyDescent="0.25">
      <c r="I46682" s="80"/>
      <c r="AX46682" s="80"/>
      <c r="AY46682" s="80"/>
      <c r="AZ46682" s="80"/>
      <c r="BA46682" s="80"/>
      <c r="BB46682" s="80"/>
    </row>
    <row r="46683" spans="9:54" x14ac:dyDescent="0.25">
      <c r="I46683" s="80"/>
      <c r="AX46683" s="80"/>
      <c r="AY46683" s="80"/>
      <c r="AZ46683" s="80"/>
      <c r="BA46683" s="80"/>
      <c r="BB46683" s="80"/>
    </row>
    <row r="46684" spans="9:54" x14ac:dyDescent="0.25">
      <c r="I46684" s="80"/>
      <c r="AX46684" s="80"/>
      <c r="AY46684" s="80"/>
      <c r="AZ46684" s="80"/>
      <c r="BA46684" s="80"/>
      <c r="BB46684" s="80"/>
    </row>
    <row r="46685" spans="9:54" x14ac:dyDescent="0.25">
      <c r="I46685" s="80"/>
      <c r="AX46685" s="80"/>
      <c r="AY46685" s="80"/>
      <c r="AZ46685" s="80"/>
      <c r="BA46685" s="80"/>
      <c r="BB46685" s="80"/>
    </row>
    <row r="46686" spans="9:54" x14ac:dyDescent="0.25">
      <c r="I46686" s="80"/>
      <c r="AX46686" s="80"/>
      <c r="AY46686" s="80"/>
      <c r="AZ46686" s="80"/>
      <c r="BA46686" s="80"/>
      <c r="BB46686" s="80"/>
    </row>
    <row r="46687" spans="9:54" x14ac:dyDescent="0.25">
      <c r="I46687" s="80"/>
      <c r="AX46687" s="80"/>
      <c r="AY46687" s="80"/>
      <c r="AZ46687" s="80"/>
      <c r="BA46687" s="80"/>
      <c r="BB46687" s="80"/>
    </row>
    <row r="46688" spans="9:54" x14ac:dyDescent="0.25">
      <c r="I46688" s="80"/>
      <c r="AX46688" s="80"/>
      <c r="AY46688" s="80"/>
      <c r="AZ46688" s="80"/>
      <c r="BA46688" s="80"/>
      <c r="BB46688" s="80"/>
    </row>
    <row r="46689" spans="9:54" x14ac:dyDescent="0.25">
      <c r="I46689" s="80"/>
      <c r="AX46689" s="80"/>
      <c r="AY46689" s="80"/>
      <c r="AZ46689" s="80"/>
      <c r="BA46689" s="80"/>
      <c r="BB46689" s="80"/>
    </row>
    <row r="46690" spans="9:54" x14ac:dyDescent="0.25">
      <c r="I46690" s="80"/>
      <c r="AX46690" s="80"/>
      <c r="AY46690" s="80"/>
      <c r="AZ46690" s="80"/>
      <c r="BA46690" s="80"/>
      <c r="BB46690" s="80"/>
    </row>
    <row r="46691" spans="9:54" x14ac:dyDescent="0.25">
      <c r="I46691" s="80"/>
      <c r="AX46691" s="80"/>
      <c r="AY46691" s="80"/>
      <c r="AZ46691" s="80"/>
      <c r="BA46691" s="80"/>
      <c r="BB46691" s="80"/>
    </row>
    <row r="46692" spans="9:54" x14ac:dyDescent="0.25">
      <c r="I46692" s="80"/>
      <c r="AX46692" s="80"/>
      <c r="AY46692" s="80"/>
      <c r="AZ46692" s="80"/>
      <c r="BA46692" s="80"/>
      <c r="BB46692" s="80"/>
    </row>
    <row r="46693" spans="9:54" x14ac:dyDescent="0.25">
      <c r="I46693" s="80"/>
      <c r="AX46693" s="80"/>
      <c r="AY46693" s="80"/>
      <c r="AZ46693" s="80"/>
      <c r="BA46693" s="80"/>
      <c r="BB46693" s="80"/>
    </row>
    <row r="46694" spans="9:54" x14ac:dyDescent="0.25">
      <c r="I46694" s="80"/>
      <c r="AX46694" s="80"/>
      <c r="AY46694" s="80"/>
      <c r="AZ46694" s="80"/>
      <c r="BA46694" s="80"/>
      <c r="BB46694" s="80"/>
    </row>
    <row r="46695" spans="9:54" x14ac:dyDescent="0.25">
      <c r="I46695" s="80"/>
      <c r="AX46695" s="80"/>
      <c r="AY46695" s="80"/>
      <c r="AZ46695" s="80"/>
      <c r="BA46695" s="80"/>
      <c r="BB46695" s="80"/>
    </row>
    <row r="46696" spans="9:54" x14ac:dyDescent="0.25">
      <c r="I46696" s="80"/>
      <c r="AX46696" s="80"/>
      <c r="AY46696" s="80"/>
      <c r="AZ46696" s="80"/>
      <c r="BA46696" s="80"/>
      <c r="BB46696" s="80"/>
    </row>
    <row r="46697" spans="9:54" x14ac:dyDescent="0.25">
      <c r="I46697" s="80"/>
      <c r="AX46697" s="80"/>
      <c r="AY46697" s="80"/>
      <c r="AZ46697" s="80"/>
      <c r="BA46697" s="80"/>
      <c r="BB46697" s="80"/>
    </row>
    <row r="46698" spans="9:54" x14ac:dyDescent="0.25">
      <c r="I46698" s="80"/>
      <c r="AX46698" s="80"/>
      <c r="AY46698" s="80"/>
      <c r="AZ46698" s="80"/>
      <c r="BA46698" s="80"/>
      <c r="BB46698" s="80"/>
    </row>
    <row r="46699" spans="9:54" x14ac:dyDescent="0.25">
      <c r="I46699" s="80"/>
      <c r="AX46699" s="80"/>
      <c r="AY46699" s="80"/>
      <c r="AZ46699" s="80"/>
      <c r="BA46699" s="80"/>
      <c r="BB46699" s="80"/>
    </row>
    <row r="46700" spans="9:54" x14ac:dyDescent="0.25">
      <c r="I46700" s="80"/>
      <c r="AX46700" s="80"/>
      <c r="AY46700" s="80"/>
      <c r="AZ46700" s="80"/>
      <c r="BA46700" s="80"/>
      <c r="BB46700" s="80"/>
    </row>
    <row r="46701" spans="9:54" x14ac:dyDescent="0.25">
      <c r="I46701" s="80"/>
      <c r="AX46701" s="80"/>
      <c r="AY46701" s="80"/>
      <c r="AZ46701" s="80"/>
      <c r="BA46701" s="80"/>
      <c r="BB46701" s="80"/>
    </row>
    <row r="46702" spans="9:54" x14ac:dyDescent="0.25">
      <c r="I46702" s="80"/>
      <c r="AX46702" s="80"/>
      <c r="AY46702" s="80"/>
      <c r="AZ46702" s="80"/>
      <c r="BA46702" s="80"/>
      <c r="BB46702" s="80"/>
    </row>
    <row r="46703" spans="9:54" x14ac:dyDescent="0.25">
      <c r="I46703" s="80"/>
      <c r="AX46703" s="80"/>
      <c r="AY46703" s="80"/>
      <c r="AZ46703" s="80"/>
      <c r="BA46703" s="80"/>
      <c r="BB46703" s="80"/>
    </row>
    <row r="46704" spans="9:54" x14ac:dyDescent="0.25">
      <c r="I46704" s="80"/>
      <c r="AX46704" s="80"/>
      <c r="AY46704" s="80"/>
      <c r="AZ46704" s="80"/>
      <c r="BA46704" s="80"/>
      <c r="BB46704" s="80"/>
    </row>
    <row r="46705" spans="9:54" x14ac:dyDescent="0.25">
      <c r="I46705" s="80"/>
      <c r="AX46705" s="80"/>
      <c r="AY46705" s="80"/>
      <c r="AZ46705" s="80"/>
      <c r="BA46705" s="80"/>
      <c r="BB46705" s="80"/>
    </row>
    <row r="46706" spans="9:54" x14ac:dyDescent="0.25">
      <c r="I46706" s="80"/>
      <c r="AX46706" s="80"/>
      <c r="AY46706" s="80"/>
      <c r="AZ46706" s="80"/>
      <c r="BA46706" s="80"/>
      <c r="BB46706" s="80"/>
    </row>
    <row r="46707" spans="9:54" x14ac:dyDescent="0.25">
      <c r="I46707" s="80"/>
      <c r="AX46707" s="80"/>
      <c r="AY46707" s="80"/>
      <c r="AZ46707" s="80"/>
      <c r="BA46707" s="80"/>
      <c r="BB46707" s="80"/>
    </row>
    <row r="46708" spans="9:54" x14ac:dyDescent="0.25">
      <c r="I46708" s="80"/>
      <c r="AX46708" s="80"/>
      <c r="AY46708" s="80"/>
      <c r="AZ46708" s="80"/>
      <c r="BA46708" s="80"/>
      <c r="BB46708" s="80"/>
    </row>
    <row r="46709" spans="9:54" x14ac:dyDescent="0.25">
      <c r="I46709" s="80"/>
      <c r="AX46709" s="80"/>
      <c r="AY46709" s="80"/>
      <c r="AZ46709" s="80"/>
      <c r="BA46709" s="80"/>
      <c r="BB46709" s="80"/>
    </row>
    <row r="46710" spans="9:54" x14ac:dyDescent="0.25">
      <c r="I46710" s="80"/>
      <c r="AX46710" s="80"/>
      <c r="AY46710" s="80"/>
      <c r="AZ46710" s="80"/>
      <c r="BA46710" s="80"/>
      <c r="BB46710" s="80"/>
    </row>
    <row r="46711" spans="9:54" x14ac:dyDescent="0.25">
      <c r="I46711" s="80"/>
      <c r="AX46711" s="80"/>
      <c r="AY46711" s="80"/>
      <c r="AZ46711" s="80"/>
      <c r="BA46711" s="80"/>
      <c r="BB46711" s="80"/>
    </row>
    <row r="46712" spans="9:54" x14ac:dyDescent="0.25">
      <c r="I46712" s="80"/>
      <c r="AX46712" s="80"/>
      <c r="AY46712" s="80"/>
      <c r="AZ46712" s="80"/>
      <c r="BA46712" s="80"/>
      <c r="BB46712" s="80"/>
    </row>
    <row r="46713" spans="9:54" x14ac:dyDescent="0.25">
      <c r="I46713" s="80"/>
      <c r="AX46713" s="80"/>
      <c r="AY46713" s="80"/>
      <c r="AZ46713" s="80"/>
      <c r="BA46713" s="80"/>
      <c r="BB46713" s="80"/>
    </row>
    <row r="46714" spans="9:54" x14ac:dyDescent="0.25">
      <c r="I46714" s="80"/>
      <c r="AX46714" s="80"/>
      <c r="AY46714" s="80"/>
      <c r="AZ46714" s="80"/>
      <c r="BA46714" s="80"/>
      <c r="BB46714" s="80"/>
    </row>
    <row r="46715" spans="9:54" x14ac:dyDescent="0.25">
      <c r="I46715" s="80"/>
      <c r="AX46715" s="80"/>
      <c r="AY46715" s="80"/>
      <c r="AZ46715" s="80"/>
      <c r="BA46715" s="80"/>
      <c r="BB46715" s="80"/>
    </row>
    <row r="46716" spans="9:54" x14ac:dyDescent="0.25">
      <c r="I46716" s="80"/>
      <c r="AX46716" s="80"/>
      <c r="AY46716" s="80"/>
      <c r="AZ46716" s="80"/>
      <c r="BA46716" s="80"/>
      <c r="BB46716" s="80"/>
    </row>
    <row r="46717" spans="9:54" x14ac:dyDescent="0.25">
      <c r="I46717" s="80"/>
      <c r="AX46717" s="80"/>
      <c r="AY46717" s="80"/>
      <c r="AZ46717" s="80"/>
      <c r="BA46717" s="80"/>
      <c r="BB46717" s="80"/>
    </row>
    <row r="46718" spans="9:54" x14ac:dyDescent="0.25">
      <c r="I46718" s="80"/>
      <c r="AX46718" s="80"/>
      <c r="AY46718" s="80"/>
      <c r="AZ46718" s="80"/>
      <c r="BA46718" s="80"/>
      <c r="BB46718" s="80"/>
    </row>
    <row r="46719" spans="9:54" x14ac:dyDescent="0.25">
      <c r="I46719" s="80"/>
      <c r="AX46719" s="80"/>
      <c r="AY46719" s="80"/>
      <c r="AZ46719" s="80"/>
      <c r="BA46719" s="80"/>
      <c r="BB46719" s="80"/>
    </row>
    <row r="46720" spans="9:54" x14ac:dyDescent="0.25">
      <c r="I46720" s="80"/>
      <c r="AX46720" s="80"/>
      <c r="AY46720" s="80"/>
      <c r="AZ46720" s="80"/>
      <c r="BA46720" s="80"/>
      <c r="BB46720" s="80"/>
    </row>
    <row r="46721" spans="9:54" x14ac:dyDescent="0.25">
      <c r="I46721" s="80"/>
      <c r="AX46721" s="80"/>
      <c r="AY46721" s="80"/>
      <c r="AZ46721" s="80"/>
      <c r="BA46721" s="80"/>
      <c r="BB46721" s="80"/>
    </row>
    <row r="46722" spans="9:54" x14ac:dyDescent="0.25">
      <c r="I46722" s="80"/>
      <c r="AX46722" s="80"/>
      <c r="AY46722" s="80"/>
      <c r="AZ46722" s="80"/>
      <c r="BA46722" s="80"/>
      <c r="BB46722" s="80"/>
    </row>
    <row r="46723" spans="9:54" x14ac:dyDescent="0.25">
      <c r="I46723" s="80"/>
      <c r="AX46723" s="80"/>
      <c r="AY46723" s="80"/>
      <c r="AZ46723" s="80"/>
      <c r="BA46723" s="80"/>
      <c r="BB46723" s="80"/>
    </row>
    <row r="46724" spans="9:54" x14ac:dyDescent="0.25">
      <c r="I46724" s="80"/>
      <c r="AX46724" s="80"/>
      <c r="AY46724" s="80"/>
      <c r="AZ46724" s="80"/>
      <c r="BA46724" s="80"/>
      <c r="BB46724" s="80"/>
    </row>
    <row r="46725" spans="9:54" x14ac:dyDescent="0.25">
      <c r="I46725" s="80"/>
      <c r="AX46725" s="80"/>
      <c r="AY46725" s="80"/>
      <c r="AZ46725" s="80"/>
      <c r="BA46725" s="80"/>
      <c r="BB46725" s="80"/>
    </row>
    <row r="46726" spans="9:54" x14ac:dyDescent="0.25">
      <c r="I46726" s="80"/>
      <c r="AX46726" s="80"/>
      <c r="AY46726" s="80"/>
      <c r="AZ46726" s="80"/>
      <c r="BA46726" s="80"/>
      <c r="BB46726" s="80"/>
    </row>
    <row r="46727" spans="9:54" x14ac:dyDescent="0.25">
      <c r="I46727" s="80"/>
      <c r="AX46727" s="80"/>
      <c r="AY46727" s="80"/>
      <c r="AZ46727" s="80"/>
      <c r="BA46727" s="80"/>
      <c r="BB46727" s="80"/>
    </row>
    <row r="46728" spans="9:54" x14ac:dyDescent="0.25">
      <c r="I46728" s="80"/>
      <c r="AX46728" s="80"/>
      <c r="AY46728" s="80"/>
      <c r="AZ46728" s="80"/>
      <c r="BA46728" s="80"/>
      <c r="BB46728" s="80"/>
    </row>
    <row r="46729" spans="9:54" x14ac:dyDescent="0.25">
      <c r="I46729" s="80"/>
      <c r="AX46729" s="80"/>
      <c r="AY46729" s="80"/>
      <c r="AZ46729" s="80"/>
      <c r="BA46729" s="80"/>
      <c r="BB46729" s="80"/>
    </row>
    <row r="46730" spans="9:54" x14ac:dyDescent="0.25">
      <c r="I46730" s="80"/>
      <c r="AX46730" s="80"/>
      <c r="AY46730" s="80"/>
      <c r="AZ46730" s="80"/>
      <c r="BA46730" s="80"/>
      <c r="BB46730" s="80"/>
    </row>
    <row r="46731" spans="9:54" x14ac:dyDescent="0.25">
      <c r="I46731" s="80"/>
      <c r="AX46731" s="80"/>
      <c r="AY46731" s="80"/>
      <c r="AZ46731" s="80"/>
      <c r="BA46731" s="80"/>
      <c r="BB46731" s="80"/>
    </row>
    <row r="46732" spans="9:54" x14ac:dyDescent="0.25">
      <c r="I46732" s="80"/>
      <c r="AX46732" s="80"/>
      <c r="AY46732" s="80"/>
      <c r="AZ46732" s="80"/>
      <c r="BA46732" s="80"/>
      <c r="BB46732" s="80"/>
    </row>
    <row r="46733" spans="9:54" x14ac:dyDescent="0.25">
      <c r="I46733" s="80"/>
      <c r="AX46733" s="80"/>
      <c r="AY46733" s="80"/>
      <c r="AZ46733" s="80"/>
      <c r="BA46733" s="80"/>
      <c r="BB46733" s="80"/>
    </row>
    <row r="46734" spans="9:54" x14ac:dyDescent="0.25">
      <c r="I46734" s="80"/>
      <c r="AX46734" s="80"/>
      <c r="AY46734" s="80"/>
      <c r="AZ46734" s="80"/>
      <c r="BA46734" s="80"/>
      <c r="BB46734" s="80"/>
    </row>
    <row r="46735" spans="9:54" x14ac:dyDescent="0.25">
      <c r="I46735" s="80"/>
      <c r="AX46735" s="80"/>
      <c r="AY46735" s="80"/>
      <c r="AZ46735" s="80"/>
      <c r="BA46735" s="80"/>
      <c r="BB46735" s="80"/>
    </row>
    <row r="46736" spans="9:54" x14ac:dyDescent="0.25">
      <c r="I46736" s="80"/>
      <c r="AX46736" s="80"/>
      <c r="AY46736" s="80"/>
      <c r="AZ46736" s="80"/>
      <c r="BA46736" s="80"/>
      <c r="BB46736" s="80"/>
    </row>
    <row r="46737" spans="9:54" x14ac:dyDescent="0.25">
      <c r="I46737" s="80"/>
      <c r="AX46737" s="80"/>
      <c r="AY46737" s="80"/>
      <c r="AZ46737" s="80"/>
      <c r="BA46737" s="80"/>
      <c r="BB46737" s="80"/>
    </row>
    <row r="46738" spans="9:54" x14ac:dyDescent="0.25">
      <c r="I46738" s="80"/>
      <c r="AX46738" s="80"/>
      <c r="AY46738" s="80"/>
      <c r="AZ46738" s="80"/>
      <c r="BA46738" s="80"/>
      <c r="BB46738" s="80"/>
    </row>
    <row r="46739" spans="9:54" x14ac:dyDescent="0.25">
      <c r="I46739" s="80"/>
      <c r="AX46739" s="80"/>
      <c r="AY46739" s="80"/>
      <c r="AZ46739" s="80"/>
      <c r="BA46739" s="80"/>
      <c r="BB46739" s="80"/>
    </row>
    <row r="46740" spans="9:54" x14ac:dyDescent="0.25">
      <c r="I46740" s="80"/>
      <c r="AX46740" s="80"/>
      <c r="AY46740" s="80"/>
      <c r="AZ46740" s="80"/>
      <c r="BA46740" s="80"/>
      <c r="BB46740" s="80"/>
    </row>
    <row r="46741" spans="9:54" x14ac:dyDescent="0.25">
      <c r="I46741" s="80"/>
      <c r="AX46741" s="80"/>
      <c r="AY46741" s="80"/>
      <c r="AZ46741" s="80"/>
      <c r="BA46741" s="80"/>
      <c r="BB46741" s="80"/>
    </row>
    <row r="46742" spans="9:54" x14ac:dyDescent="0.25">
      <c r="I46742" s="80"/>
      <c r="AX46742" s="80"/>
      <c r="AY46742" s="80"/>
      <c r="AZ46742" s="80"/>
      <c r="BA46742" s="80"/>
      <c r="BB46742" s="80"/>
    </row>
    <row r="46743" spans="9:54" x14ac:dyDescent="0.25">
      <c r="I46743" s="80"/>
      <c r="AX46743" s="80"/>
      <c r="AY46743" s="80"/>
      <c r="AZ46743" s="80"/>
      <c r="BA46743" s="80"/>
      <c r="BB46743" s="80"/>
    </row>
    <row r="46744" spans="9:54" x14ac:dyDescent="0.25">
      <c r="I46744" s="80"/>
      <c r="AX46744" s="80"/>
      <c r="AY46744" s="80"/>
      <c r="AZ46744" s="80"/>
      <c r="BA46744" s="80"/>
      <c r="BB46744" s="80"/>
    </row>
    <row r="46745" spans="9:54" x14ac:dyDescent="0.25">
      <c r="I46745" s="80"/>
      <c r="AX46745" s="80"/>
      <c r="AY46745" s="80"/>
      <c r="AZ46745" s="80"/>
      <c r="BA46745" s="80"/>
      <c r="BB46745" s="80"/>
    </row>
    <row r="46746" spans="9:54" x14ac:dyDescent="0.25">
      <c r="I46746" s="80"/>
      <c r="AX46746" s="80"/>
      <c r="AY46746" s="80"/>
      <c r="AZ46746" s="80"/>
      <c r="BA46746" s="80"/>
      <c r="BB46746" s="80"/>
    </row>
    <row r="46747" spans="9:54" x14ac:dyDescent="0.25">
      <c r="I46747" s="80"/>
      <c r="AX46747" s="80"/>
      <c r="AY46747" s="80"/>
      <c r="AZ46747" s="80"/>
      <c r="BA46747" s="80"/>
      <c r="BB46747" s="80"/>
    </row>
    <row r="46748" spans="9:54" x14ac:dyDescent="0.25">
      <c r="I46748" s="80"/>
      <c r="AX46748" s="80"/>
      <c r="AY46748" s="80"/>
      <c r="AZ46748" s="80"/>
      <c r="BA46748" s="80"/>
      <c r="BB46748" s="80"/>
    </row>
    <row r="46749" spans="9:54" x14ac:dyDescent="0.25">
      <c r="I46749" s="80"/>
      <c r="AX46749" s="80"/>
      <c r="AY46749" s="80"/>
      <c r="AZ46749" s="80"/>
      <c r="BA46749" s="80"/>
      <c r="BB46749" s="80"/>
    </row>
    <row r="46750" spans="9:54" x14ac:dyDescent="0.25">
      <c r="I46750" s="80"/>
      <c r="AX46750" s="80"/>
      <c r="AY46750" s="80"/>
      <c r="AZ46750" s="80"/>
      <c r="BA46750" s="80"/>
      <c r="BB46750" s="80"/>
    </row>
    <row r="46751" spans="9:54" x14ac:dyDescent="0.25">
      <c r="I46751" s="80"/>
      <c r="AX46751" s="80"/>
      <c r="AY46751" s="80"/>
      <c r="AZ46751" s="80"/>
      <c r="BA46751" s="80"/>
      <c r="BB46751" s="80"/>
    </row>
    <row r="46752" spans="9:54" x14ac:dyDescent="0.25">
      <c r="I46752" s="80"/>
      <c r="AX46752" s="80"/>
      <c r="AY46752" s="80"/>
      <c r="AZ46752" s="80"/>
      <c r="BA46752" s="80"/>
      <c r="BB46752" s="80"/>
    </row>
    <row r="46753" spans="9:54" x14ac:dyDescent="0.25">
      <c r="I46753" s="80"/>
      <c r="AX46753" s="80"/>
      <c r="AY46753" s="80"/>
      <c r="AZ46753" s="80"/>
      <c r="BA46753" s="80"/>
      <c r="BB46753" s="80"/>
    </row>
    <row r="46754" spans="9:54" x14ac:dyDescent="0.25">
      <c r="I46754" s="80"/>
      <c r="AX46754" s="80"/>
      <c r="AY46754" s="80"/>
      <c r="AZ46754" s="80"/>
      <c r="BA46754" s="80"/>
      <c r="BB46754" s="80"/>
    </row>
    <row r="46755" spans="9:54" x14ac:dyDescent="0.25">
      <c r="I46755" s="80"/>
      <c r="AX46755" s="80"/>
      <c r="AY46755" s="80"/>
      <c r="AZ46755" s="80"/>
      <c r="BA46755" s="80"/>
      <c r="BB46755" s="80"/>
    </row>
    <row r="46756" spans="9:54" x14ac:dyDescent="0.25">
      <c r="I46756" s="80"/>
      <c r="AX46756" s="80"/>
      <c r="AY46756" s="80"/>
      <c r="AZ46756" s="80"/>
      <c r="BA46756" s="80"/>
      <c r="BB46756" s="80"/>
    </row>
    <row r="46757" spans="9:54" x14ac:dyDescent="0.25">
      <c r="I46757" s="80"/>
      <c r="AX46757" s="80"/>
      <c r="AY46757" s="80"/>
      <c r="AZ46757" s="80"/>
      <c r="BA46757" s="80"/>
      <c r="BB46757" s="80"/>
    </row>
    <row r="46758" spans="9:54" x14ac:dyDescent="0.25">
      <c r="I46758" s="80"/>
      <c r="AX46758" s="80"/>
      <c r="AY46758" s="80"/>
      <c r="AZ46758" s="80"/>
      <c r="BA46758" s="80"/>
      <c r="BB46758" s="80"/>
    </row>
    <row r="46759" spans="9:54" x14ac:dyDescent="0.25">
      <c r="I46759" s="80"/>
      <c r="AX46759" s="80"/>
      <c r="AY46759" s="80"/>
      <c r="AZ46759" s="80"/>
      <c r="BA46759" s="80"/>
      <c r="BB46759" s="80"/>
    </row>
    <row r="46760" spans="9:54" x14ac:dyDescent="0.25">
      <c r="I46760" s="80"/>
      <c r="AX46760" s="80"/>
      <c r="AY46760" s="80"/>
      <c r="AZ46760" s="80"/>
      <c r="BA46760" s="80"/>
      <c r="BB46760" s="80"/>
    </row>
    <row r="46761" spans="9:54" x14ac:dyDescent="0.25">
      <c r="I46761" s="80"/>
      <c r="AX46761" s="80"/>
      <c r="AY46761" s="80"/>
      <c r="AZ46761" s="80"/>
      <c r="BA46761" s="80"/>
      <c r="BB46761" s="80"/>
    </row>
    <row r="46762" spans="9:54" x14ac:dyDescent="0.25">
      <c r="I46762" s="80"/>
      <c r="AX46762" s="80"/>
      <c r="AY46762" s="80"/>
      <c r="AZ46762" s="80"/>
      <c r="BA46762" s="80"/>
      <c r="BB46762" s="80"/>
    </row>
    <row r="46763" spans="9:54" x14ac:dyDescent="0.25">
      <c r="I46763" s="80"/>
      <c r="AX46763" s="80"/>
      <c r="AY46763" s="80"/>
      <c r="AZ46763" s="80"/>
      <c r="BA46763" s="80"/>
      <c r="BB46763" s="80"/>
    </row>
    <row r="46764" spans="9:54" x14ac:dyDescent="0.25">
      <c r="I46764" s="80"/>
      <c r="AX46764" s="80"/>
      <c r="AY46764" s="80"/>
      <c r="AZ46764" s="80"/>
      <c r="BA46764" s="80"/>
      <c r="BB46764" s="80"/>
    </row>
    <row r="46765" spans="9:54" x14ac:dyDescent="0.25">
      <c r="I46765" s="80"/>
      <c r="AX46765" s="80"/>
      <c r="AY46765" s="80"/>
      <c r="AZ46765" s="80"/>
      <c r="BA46765" s="80"/>
      <c r="BB46765" s="80"/>
    </row>
    <row r="46766" spans="9:54" x14ac:dyDescent="0.25">
      <c r="I46766" s="80"/>
      <c r="AX46766" s="80"/>
      <c r="AY46766" s="80"/>
      <c r="AZ46766" s="80"/>
      <c r="BA46766" s="80"/>
      <c r="BB46766" s="80"/>
    </row>
    <row r="46767" spans="9:54" x14ac:dyDescent="0.25">
      <c r="I46767" s="80"/>
      <c r="AX46767" s="80"/>
      <c r="AY46767" s="80"/>
      <c r="AZ46767" s="80"/>
      <c r="BA46767" s="80"/>
      <c r="BB46767" s="80"/>
    </row>
    <row r="46768" spans="9:54" x14ac:dyDescent="0.25">
      <c r="I46768" s="80"/>
      <c r="AX46768" s="80"/>
      <c r="AY46768" s="80"/>
      <c r="AZ46768" s="80"/>
      <c r="BA46768" s="80"/>
      <c r="BB46768" s="80"/>
    </row>
    <row r="46769" spans="9:54" x14ac:dyDescent="0.25">
      <c r="I46769" s="80"/>
      <c r="AX46769" s="80"/>
      <c r="AY46769" s="80"/>
      <c r="AZ46769" s="80"/>
      <c r="BA46769" s="80"/>
      <c r="BB46769" s="80"/>
    </row>
    <row r="46770" spans="9:54" x14ac:dyDescent="0.25">
      <c r="I46770" s="80"/>
      <c r="AX46770" s="80"/>
      <c r="AY46770" s="80"/>
      <c r="AZ46770" s="80"/>
      <c r="BA46770" s="80"/>
      <c r="BB46770" s="80"/>
    </row>
    <row r="46771" spans="9:54" x14ac:dyDescent="0.25">
      <c r="I46771" s="80"/>
      <c r="AX46771" s="80"/>
      <c r="AY46771" s="80"/>
      <c r="AZ46771" s="80"/>
      <c r="BA46771" s="80"/>
      <c r="BB46771" s="80"/>
    </row>
    <row r="46772" spans="9:54" x14ac:dyDescent="0.25">
      <c r="I46772" s="80"/>
      <c r="AX46772" s="80"/>
      <c r="AY46772" s="80"/>
      <c r="AZ46772" s="80"/>
      <c r="BA46772" s="80"/>
      <c r="BB46772" s="80"/>
    </row>
    <row r="46773" spans="9:54" x14ac:dyDescent="0.25">
      <c r="I46773" s="80"/>
      <c r="AX46773" s="80"/>
      <c r="AY46773" s="80"/>
      <c r="AZ46773" s="80"/>
      <c r="BA46773" s="80"/>
      <c r="BB46773" s="80"/>
    </row>
    <row r="46774" spans="9:54" x14ac:dyDescent="0.25">
      <c r="I46774" s="80"/>
      <c r="AX46774" s="80"/>
      <c r="AY46774" s="80"/>
      <c r="AZ46774" s="80"/>
      <c r="BA46774" s="80"/>
      <c r="BB46774" s="80"/>
    </row>
    <row r="46775" spans="9:54" x14ac:dyDescent="0.25">
      <c r="I46775" s="80"/>
      <c r="AX46775" s="80"/>
      <c r="AY46775" s="80"/>
      <c r="AZ46775" s="80"/>
      <c r="BA46775" s="80"/>
      <c r="BB46775" s="80"/>
    </row>
    <row r="46776" spans="9:54" x14ac:dyDescent="0.25">
      <c r="I46776" s="80"/>
      <c r="AX46776" s="80"/>
      <c r="AY46776" s="80"/>
      <c r="AZ46776" s="80"/>
      <c r="BA46776" s="80"/>
      <c r="BB46776" s="80"/>
    </row>
    <row r="46777" spans="9:54" x14ac:dyDescent="0.25">
      <c r="I46777" s="80"/>
      <c r="AX46777" s="80"/>
      <c r="AY46777" s="80"/>
      <c r="AZ46777" s="80"/>
      <c r="BA46777" s="80"/>
      <c r="BB46777" s="80"/>
    </row>
    <row r="46778" spans="9:54" x14ac:dyDescent="0.25">
      <c r="I46778" s="80"/>
      <c r="AX46778" s="80"/>
      <c r="AY46778" s="80"/>
      <c r="AZ46778" s="80"/>
      <c r="BA46778" s="80"/>
      <c r="BB46778" s="80"/>
    </row>
    <row r="46779" spans="9:54" x14ac:dyDescent="0.25">
      <c r="I46779" s="80"/>
      <c r="AX46779" s="80"/>
      <c r="AY46779" s="80"/>
      <c r="AZ46779" s="80"/>
      <c r="BA46779" s="80"/>
      <c r="BB46779" s="80"/>
    </row>
    <row r="46780" spans="9:54" x14ac:dyDescent="0.25">
      <c r="I46780" s="80"/>
      <c r="AX46780" s="80"/>
      <c r="AY46780" s="80"/>
      <c r="AZ46780" s="80"/>
      <c r="BA46780" s="80"/>
      <c r="BB46780" s="80"/>
    </row>
    <row r="46781" spans="9:54" x14ac:dyDescent="0.25">
      <c r="I46781" s="80"/>
      <c r="AX46781" s="80"/>
      <c r="AY46781" s="80"/>
      <c r="AZ46781" s="80"/>
      <c r="BA46781" s="80"/>
      <c r="BB46781" s="80"/>
    </row>
    <row r="46782" spans="9:54" x14ac:dyDescent="0.25">
      <c r="I46782" s="80"/>
      <c r="AX46782" s="80"/>
      <c r="AY46782" s="80"/>
      <c r="AZ46782" s="80"/>
      <c r="BA46782" s="80"/>
      <c r="BB46782" s="80"/>
    </row>
    <row r="46783" spans="9:54" x14ac:dyDescent="0.25">
      <c r="I46783" s="80"/>
      <c r="AX46783" s="80"/>
      <c r="AY46783" s="80"/>
      <c r="AZ46783" s="80"/>
      <c r="BA46783" s="80"/>
      <c r="BB46783" s="80"/>
    </row>
    <row r="46784" spans="9:54" x14ac:dyDescent="0.25">
      <c r="I46784" s="80"/>
      <c r="AX46784" s="80"/>
      <c r="AY46784" s="80"/>
      <c r="AZ46784" s="80"/>
      <c r="BA46784" s="80"/>
      <c r="BB46784" s="80"/>
    </row>
    <row r="46785" spans="9:54" x14ac:dyDescent="0.25">
      <c r="I46785" s="80"/>
      <c r="AX46785" s="80"/>
      <c r="AY46785" s="80"/>
      <c r="AZ46785" s="80"/>
      <c r="BA46785" s="80"/>
      <c r="BB46785" s="80"/>
    </row>
    <row r="46786" spans="9:54" x14ac:dyDescent="0.25">
      <c r="I46786" s="80"/>
      <c r="AX46786" s="80"/>
      <c r="AY46786" s="80"/>
      <c r="AZ46786" s="80"/>
      <c r="BA46786" s="80"/>
      <c r="BB46786" s="80"/>
    </row>
    <row r="46787" spans="9:54" x14ac:dyDescent="0.25">
      <c r="I46787" s="80"/>
      <c r="AX46787" s="80"/>
      <c r="AY46787" s="80"/>
      <c r="AZ46787" s="80"/>
      <c r="BA46787" s="80"/>
      <c r="BB46787" s="80"/>
    </row>
    <row r="46788" spans="9:54" x14ac:dyDescent="0.25">
      <c r="I46788" s="80"/>
      <c r="AX46788" s="80"/>
      <c r="AY46788" s="80"/>
      <c r="AZ46788" s="80"/>
      <c r="BA46788" s="80"/>
      <c r="BB46788" s="80"/>
    </row>
    <row r="46789" spans="9:54" x14ac:dyDescent="0.25">
      <c r="I46789" s="80"/>
      <c r="AX46789" s="80"/>
      <c r="AY46789" s="80"/>
      <c r="AZ46789" s="80"/>
      <c r="BA46789" s="80"/>
      <c r="BB46789" s="80"/>
    </row>
    <row r="46790" spans="9:54" x14ac:dyDescent="0.25">
      <c r="I46790" s="80"/>
      <c r="AX46790" s="80"/>
      <c r="AY46790" s="80"/>
      <c r="AZ46790" s="80"/>
      <c r="BA46790" s="80"/>
      <c r="BB46790" s="80"/>
    </row>
    <row r="46791" spans="9:54" x14ac:dyDescent="0.25">
      <c r="I46791" s="80"/>
      <c r="AX46791" s="80"/>
      <c r="AY46791" s="80"/>
      <c r="AZ46791" s="80"/>
      <c r="BA46791" s="80"/>
      <c r="BB46791" s="80"/>
    </row>
    <row r="46792" spans="9:54" x14ac:dyDescent="0.25">
      <c r="I46792" s="80"/>
      <c r="AX46792" s="80"/>
      <c r="AY46792" s="80"/>
      <c r="AZ46792" s="80"/>
      <c r="BA46792" s="80"/>
      <c r="BB46792" s="80"/>
    </row>
    <row r="46793" spans="9:54" x14ac:dyDescent="0.25">
      <c r="I46793" s="80"/>
      <c r="AX46793" s="80"/>
      <c r="AY46793" s="80"/>
      <c r="AZ46793" s="80"/>
      <c r="BA46793" s="80"/>
      <c r="BB46793" s="80"/>
    </row>
    <row r="46794" spans="9:54" x14ac:dyDescent="0.25">
      <c r="I46794" s="80"/>
      <c r="AX46794" s="80"/>
      <c r="AY46794" s="80"/>
      <c r="AZ46794" s="80"/>
      <c r="BA46794" s="80"/>
      <c r="BB46794" s="80"/>
    </row>
    <row r="46795" spans="9:54" x14ac:dyDescent="0.25">
      <c r="I46795" s="80"/>
      <c r="AX46795" s="80"/>
      <c r="AY46795" s="80"/>
      <c r="AZ46795" s="80"/>
      <c r="BA46795" s="80"/>
      <c r="BB46795" s="80"/>
    </row>
    <row r="46796" spans="9:54" x14ac:dyDescent="0.25">
      <c r="I46796" s="80"/>
      <c r="AX46796" s="80"/>
      <c r="AY46796" s="80"/>
      <c r="AZ46796" s="80"/>
      <c r="BA46796" s="80"/>
      <c r="BB46796" s="80"/>
    </row>
    <row r="46797" spans="9:54" x14ac:dyDescent="0.25">
      <c r="I46797" s="80"/>
      <c r="AX46797" s="80"/>
      <c r="AY46797" s="80"/>
      <c r="AZ46797" s="80"/>
      <c r="BA46797" s="80"/>
      <c r="BB46797" s="80"/>
    </row>
    <row r="46798" spans="9:54" x14ac:dyDescent="0.25">
      <c r="I46798" s="80"/>
      <c r="AX46798" s="80"/>
      <c r="AY46798" s="80"/>
      <c r="AZ46798" s="80"/>
      <c r="BA46798" s="80"/>
      <c r="BB46798" s="80"/>
    </row>
    <row r="46799" spans="9:54" x14ac:dyDescent="0.25">
      <c r="I46799" s="80"/>
      <c r="AX46799" s="80"/>
      <c r="AY46799" s="80"/>
      <c r="AZ46799" s="80"/>
      <c r="BA46799" s="80"/>
      <c r="BB46799" s="80"/>
    </row>
    <row r="46800" spans="9:54" x14ac:dyDescent="0.25">
      <c r="I46800" s="80"/>
      <c r="AX46800" s="80"/>
      <c r="AY46800" s="80"/>
      <c r="AZ46800" s="80"/>
      <c r="BA46800" s="80"/>
      <c r="BB46800" s="80"/>
    </row>
    <row r="46801" spans="9:54" x14ac:dyDescent="0.25">
      <c r="I46801" s="80"/>
      <c r="AX46801" s="80"/>
      <c r="AY46801" s="80"/>
      <c r="AZ46801" s="80"/>
      <c r="BA46801" s="80"/>
      <c r="BB46801" s="80"/>
    </row>
    <row r="46802" spans="9:54" x14ac:dyDescent="0.25">
      <c r="I46802" s="80"/>
      <c r="AX46802" s="80"/>
      <c r="AY46802" s="80"/>
      <c r="AZ46802" s="80"/>
      <c r="BA46802" s="80"/>
      <c r="BB46802" s="80"/>
    </row>
    <row r="46803" spans="9:54" x14ac:dyDescent="0.25">
      <c r="I46803" s="80"/>
      <c r="AX46803" s="80"/>
      <c r="AY46803" s="80"/>
      <c r="AZ46803" s="80"/>
      <c r="BA46803" s="80"/>
      <c r="BB46803" s="80"/>
    </row>
    <row r="46804" spans="9:54" x14ac:dyDescent="0.25">
      <c r="I46804" s="80"/>
      <c r="AX46804" s="80"/>
      <c r="AY46804" s="80"/>
      <c r="AZ46804" s="80"/>
      <c r="BA46804" s="80"/>
      <c r="BB46804" s="80"/>
    </row>
    <row r="46805" spans="9:54" x14ac:dyDescent="0.25">
      <c r="I46805" s="80"/>
      <c r="AX46805" s="80"/>
      <c r="AY46805" s="80"/>
      <c r="AZ46805" s="80"/>
      <c r="BA46805" s="80"/>
      <c r="BB46805" s="80"/>
    </row>
    <row r="46806" spans="9:54" x14ac:dyDescent="0.25">
      <c r="I46806" s="80"/>
      <c r="AX46806" s="80"/>
      <c r="AY46806" s="80"/>
      <c r="AZ46806" s="80"/>
      <c r="BA46806" s="80"/>
      <c r="BB46806" s="80"/>
    </row>
    <row r="46807" spans="9:54" x14ac:dyDescent="0.25">
      <c r="I46807" s="80"/>
      <c r="AX46807" s="80"/>
      <c r="AY46807" s="80"/>
      <c r="AZ46807" s="80"/>
      <c r="BA46807" s="80"/>
      <c r="BB46807" s="80"/>
    </row>
    <row r="46808" spans="9:54" x14ac:dyDescent="0.25">
      <c r="I46808" s="80"/>
      <c r="AX46808" s="80"/>
      <c r="AY46808" s="80"/>
      <c r="AZ46808" s="80"/>
      <c r="BA46808" s="80"/>
      <c r="BB46808" s="80"/>
    </row>
    <row r="46809" spans="9:54" x14ac:dyDescent="0.25">
      <c r="I46809" s="80"/>
      <c r="AX46809" s="80"/>
      <c r="AY46809" s="80"/>
      <c r="AZ46809" s="80"/>
      <c r="BA46809" s="80"/>
      <c r="BB46809" s="80"/>
    </row>
    <row r="46810" spans="9:54" x14ac:dyDescent="0.25">
      <c r="I46810" s="80"/>
      <c r="AX46810" s="80"/>
      <c r="AY46810" s="80"/>
      <c r="AZ46810" s="80"/>
      <c r="BA46810" s="80"/>
      <c r="BB46810" s="80"/>
    </row>
    <row r="46811" spans="9:54" x14ac:dyDescent="0.25">
      <c r="I46811" s="80"/>
      <c r="AX46811" s="80"/>
      <c r="AY46811" s="80"/>
      <c r="AZ46811" s="80"/>
      <c r="BA46811" s="80"/>
      <c r="BB46811" s="80"/>
    </row>
    <row r="46812" spans="9:54" x14ac:dyDescent="0.25">
      <c r="I46812" s="80"/>
      <c r="AX46812" s="80"/>
      <c r="AY46812" s="80"/>
      <c r="AZ46812" s="80"/>
      <c r="BA46812" s="80"/>
      <c r="BB46812" s="80"/>
    </row>
    <row r="46813" spans="9:54" x14ac:dyDescent="0.25">
      <c r="I46813" s="80"/>
      <c r="AX46813" s="80"/>
      <c r="AY46813" s="80"/>
      <c r="AZ46813" s="80"/>
      <c r="BA46813" s="80"/>
      <c r="BB46813" s="80"/>
    </row>
    <row r="46814" spans="9:54" x14ac:dyDescent="0.25">
      <c r="I46814" s="80"/>
      <c r="AX46814" s="80"/>
      <c r="AY46814" s="80"/>
      <c r="AZ46814" s="80"/>
      <c r="BA46814" s="80"/>
      <c r="BB46814" s="80"/>
    </row>
    <row r="46815" spans="9:54" x14ac:dyDescent="0.25">
      <c r="I46815" s="80"/>
      <c r="AX46815" s="80"/>
      <c r="AY46815" s="80"/>
      <c r="AZ46815" s="80"/>
      <c r="BA46815" s="80"/>
      <c r="BB46815" s="80"/>
    </row>
    <row r="46816" spans="9:54" x14ac:dyDescent="0.25">
      <c r="I46816" s="80"/>
      <c r="AX46816" s="80"/>
      <c r="AY46816" s="80"/>
      <c r="AZ46816" s="80"/>
      <c r="BA46816" s="80"/>
      <c r="BB46816" s="80"/>
    </row>
    <row r="46817" spans="9:54" x14ac:dyDescent="0.25">
      <c r="I46817" s="80"/>
      <c r="AX46817" s="80"/>
      <c r="AY46817" s="80"/>
      <c r="AZ46817" s="80"/>
      <c r="BA46817" s="80"/>
      <c r="BB46817" s="80"/>
    </row>
    <row r="46818" spans="9:54" x14ac:dyDescent="0.25">
      <c r="I46818" s="80"/>
      <c r="AX46818" s="80"/>
      <c r="AY46818" s="80"/>
      <c r="AZ46818" s="80"/>
      <c r="BA46818" s="80"/>
      <c r="BB46818" s="80"/>
    </row>
    <row r="46819" spans="9:54" x14ac:dyDescent="0.25">
      <c r="I46819" s="80"/>
      <c r="AX46819" s="80"/>
      <c r="AY46819" s="80"/>
      <c r="AZ46819" s="80"/>
      <c r="BA46819" s="80"/>
      <c r="BB46819" s="80"/>
    </row>
    <row r="46820" spans="9:54" x14ac:dyDescent="0.25">
      <c r="I46820" s="80"/>
      <c r="AX46820" s="80"/>
      <c r="AY46820" s="80"/>
      <c r="AZ46820" s="80"/>
      <c r="BA46820" s="80"/>
      <c r="BB46820" s="80"/>
    </row>
    <row r="46821" spans="9:54" x14ac:dyDescent="0.25">
      <c r="I46821" s="80"/>
      <c r="AX46821" s="80"/>
      <c r="AY46821" s="80"/>
      <c r="AZ46821" s="80"/>
      <c r="BA46821" s="80"/>
      <c r="BB46821" s="80"/>
    </row>
    <row r="46822" spans="9:54" x14ac:dyDescent="0.25">
      <c r="I46822" s="80"/>
      <c r="AX46822" s="80"/>
      <c r="AY46822" s="80"/>
      <c r="AZ46822" s="80"/>
      <c r="BA46822" s="80"/>
      <c r="BB46822" s="80"/>
    </row>
    <row r="46823" spans="9:54" x14ac:dyDescent="0.25">
      <c r="I46823" s="80"/>
      <c r="AX46823" s="80"/>
      <c r="AY46823" s="80"/>
      <c r="AZ46823" s="80"/>
      <c r="BA46823" s="80"/>
      <c r="BB46823" s="80"/>
    </row>
    <row r="46824" spans="9:54" x14ac:dyDescent="0.25">
      <c r="I46824" s="80"/>
      <c r="AX46824" s="80"/>
      <c r="AY46824" s="80"/>
      <c r="AZ46824" s="80"/>
      <c r="BA46824" s="80"/>
      <c r="BB46824" s="80"/>
    </row>
    <row r="46825" spans="9:54" x14ac:dyDescent="0.25">
      <c r="I46825" s="80"/>
      <c r="AX46825" s="80"/>
      <c r="AY46825" s="80"/>
      <c r="AZ46825" s="80"/>
      <c r="BA46825" s="80"/>
      <c r="BB46825" s="80"/>
    </row>
    <row r="46826" spans="9:54" x14ac:dyDescent="0.25">
      <c r="I46826" s="80"/>
      <c r="AX46826" s="80"/>
      <c r="AY46826" s="80"/>
      <c r="AZ46826" s="80"/>
      <c r="BA46826" s="80"/>
      <c r="BB46826" s="80"/>
    </row>
    <row r="46827" spans="9:54" x14ac:dyDescent="0.25">
      <c r="I46827" s="80"/>
      <c r="AX46827" s="80"/>
      <c r="AY46827" s="80"/>
      <c r="AZ46827" s="80"/>
      <c r="BA46827" s="80"/>
      <c r="BB46827" s="80"/>
    </row>
    <row r="46828" spans="9:54" x14ac:dyDescent="0.25">
      <c r="I46828" s="80"/>
      <c r="AX46828" s="80"/>
      <c r="AY46828" s="80"/>
      <c r="AZ46828" s="80"/>
      <c r="BA46828" s="80"/>
      <c r="BB46828" s="80"/>
    </row>
    <row r="46829" spans="9:54" x14ac:dyDescent="0.25">
      <c r="I46829" s="80"/>
      <c r="AX46829" s="80"/>
      <c r="AY46829" s="80"/>
      <c r="AZ46829" s="80"/>
      <c r="BA46829" s="80"/>
      <c r="BB46829" s="80"/>
    </row>
    <row r="46830" spans="9:54" x14ac:dyDescent="0.25">
      <c r="I46830" s="80"/>
      <c r="AX46830" s="80"/>
      <c r="AY46830" s="80"/>
      <c r="AZ46830" s="80"/>
      <c r="BA46830" s="80"/>
      <c r="BB46830" s="80"/>
    </row>
    <row r="46831" spans="9:54" x14ac:dyDescent="0.25">
      <c r="I46831" s="80"/>
      <c r="AX46831" s="80"/>
      <c r="AY46831" s="80"/>
      <c r="AZ46831" s="80"/>
      <c r="BA46831" s="80"/>
      <c r="BB46831" s="80"/>
    </row>
    <row r="46832" spans="9:54" x14ac:dyDescent="0.25">
      <c r="I46832" s="80"/>
      <c r="AX46832" s="80"/>
      <c r="AY46832" s="80"/>
      <c r="AZ46832" s="80"/>
      <c r="BA46832" s="80"/>
      <c r="BB46832" s="80"/>
    </row>
    <row r="46833" spans="9:54" x14ac:dyDescent="0.25">
      <c r="I46833" s="80"/>
      <c r="AX46833" s="80"/>
      <c r="AY46833" s="80"/>
      <c r="AZ46833" s="80"/>
      <c r="BA46833" s="80"/>
      <c r="BB46833" s="80"/>
    </row>
    <row r="46834" spans="9:54" x14ac:dyDescent="0.25">
      <c r="I46834" s="80"/>
      <c r="AX46834" s="80"/>
      <c r="AY46834" s="80"/>
      <c r="AZ46834" s="80"/>
      <c r="BA46834" s="80"/>
      <c r="BB46834" s="80"/>
    </row>
    <row r="46835" spans="9:54" x14ac:dyDescent="0.25">
      <c r="I46835" s="80"/>
      <c r="AX46835" s="80"/>
      <c r="AY46835" s="80"/>
      <c r="AZ46835" s="80"/>
      <c r="BA46835" s="80"/>
      <c r="BB46835" s="80"/>
    </row>
    <row r="46836" spans="9:54" x14ac:dyDescent="0.25">
      <c r="I46836" s="80"/>
      <c r="AX46836" s="80"/>
      <c r="AY46836" s="80"/>
      <c r="AZ46836" s="80"/>
      <c r="BA46836" s="80"/>
      <c r="BB46836" s="80"/>
    </row>
    <row r="46837" spans="9:54" x14ac:dyDescent="0.25">
      <c r="I46837" s="80"/>
      <c r="AX46837" s="80"/>
      <c r="AY46837" s="80"/>
      <c r="AZ46837" s="80"/>
      <c r="BA46837" s="80"/>
      <c r="BB46837" s="80"/>
    </row>
    <row r="46838" spans="9:54" x14ac:dyDescent="0.25">
      <c r="I46838" s="80"/>
      <c r="AX46838" s="80"/>
      <c r="AY46838" s="80"/>
      <c r="AZ46838" s="80"/>
      <c r="BA46838" s="80"/>
      <c r="BB46838" s="80"/>
    </row>
    <row r="46839" spans="9:54" x14ac:dyDescent="0.25">
      <c r="I46839" s="80"/>
      <c r="AX46839" s="80"/>
      <c r="AY46839" s="80"/>
      <c r="AZ46839" s="80"/>
      <c r="BA46839" s="80"/>
      <c r="BB46839" s="80"/>
    </row>
    <row r="46840" spans="9:54" x14ac:dyDescent="0.25">
      <c r="I46840" s="80"/>
      <c r="AX46840" s="80"/>
      <c r="AY46840" s="80"/>
      <c r="AZ46840" s="80"/>
      <c r="BA46840" s="80"/>
      <c r="BB46840" s="80"/>
    </row>
    <row r="46841" spans="9:54" x14ac:dyDescent="0.25">
      <c r="I46841" s="80"/>
      <c r="AX46841" s="80"/>
      <c r="AY46841" s="80"/>
      <c r="AZ46841" s="80"/>
      <c r="BA46841" s="80"/>
      <c r="BB46841" s="80"/>
    </row>
    <row r="46842" spans="9:54" x14ac:dyDescent="0.25">
      <c r="I46842" s="80"/>
      <c r="AX46842" s="80"/>
      <c r="AY46842" s="80"/>
      <c r="AZ46842" s="80"/>
      <c r="BA46842" s="80"/>
      <c r="BB46842" s="80"/>
    </row>
    <row r="46843" spans="9:54" x14ac:dyDescent="0.25">
      <c r="I46843" s="80"/>
      <c r="AX46843" s="80"/>
      <c r="AY46843" s="80"/>
      <c r="AZ46843" s="80"/>
      <c r="BA46843" s="80"/>
      <c r="BB46843" s="80"/>
    </row>
    <row r="46844" spans="9:54" x14ac:dyDescent="0.25">
      <c r="I46844" s="80"/>
      <c r="AX46844" s="80"/>
      <c r="AY46844" s="80"/>
      <c r="AZ46844" s="80"/>
      <c r="BA46844" s="80"/>
      <c r="BB46844" s="80"/>
    </row>
    <row r="46845" spans="9:54" x14ac:dyDescent="0.25">
      <c r="I46845" s="80"/>
      <c r="AX46845" s="80"/>
      <c r="AY46845" s="80"/>
      <c r="AZ46845" s="80"/>
      <c r="BA46845" s="80"/>
      <c r="BB46845" s="80"/>
    </row>
    <row r="46846" spans="9:54" x14ac:dyDescent="0.25">
      <c r="I46846" s="80"/>
      <c r="AX46846" s="80"/>
      <c r="AY46846" s="80"/>
      <c r="AZ46846" s="80"/>
      <c r="BA46846" s="80"/>
      <c r="BB46846" s="80"/>
    </row>
    <row r="46847" spans="9:54" x14ac:dyDescent="0.25">
      <c r="I46847" s="80"/>
      <c r="AX46847" s="80"/>
      <c r="AY46847" s="80"/>
      <c r="AZ46847" s="80"/>
      <c r="BA46847" s="80"/>
      <c r="BB46847" s="80"/>
    </row>
    <row r="46848" spans="9:54" x14ac:dyDescent="0.25">
      <c r="I46848" s="80"/>
      <c r="AX46848" s="80"/>
      <c r="AY46848" s="80"/>
      <c r="AZ46848" s="80"/>
      <c r="BA46848" s="80"/>
      <c r="BB46848" s="80"/>
    </row>
    <row r="46849" spans="9:54" x14ac:dyDescent="0.25">
      <c r="I46849" s="80"/>
      <c r="AX46849" s="80"/>
      <c r="AY46849" s="80"/>
      <c r="AZ46849" s="80"/>
      <c r="BA46849" s="80"/>
      <c r="BB46849" s="80"/>
    </row>
    <row r="46850" spans="9:54" x14ac:dyDescent="0.25">
      <c r="I46850" s="80"/>
      <c r="AX46850" s="80"/>
      <c r="AY46850" s="80"/>
      <c r="AZ46850" s="80"/>
      <c r="BA46850" s="80"/>
      <c r="BB46850" s="80"/>
    </row>
    <row r="46851" spans="9:54" x14ac:dyDescent="0.25">
      <c r="I46851" s="80"/>
      <c r="AX46851" s="80"/>
      <c r="AY46851" s="80"/>
      <c r="AZ46851" s="80"/>
      <c r="BA46851" s="80"/>
      <c r="BB46851" s="80"/>
    </row>
    <row r="46852" spans="9:54" x14ac:dyDescent="0.25">
      <c r="I46852" s="80"/>
      <c r="AX46852" s="80"/>
      <c r="AY46852" s="80"/>
      <c r="AZ46852" s="80"/>
      <c r="BA46852" s="80"/>
      <c r="BB46852" s="80"/>
    </row>
    <row r="46853" spans="9:54" x14ac:dyDescent="0.25">
      <c r="I46853" s="80"/>
      <c r="AX46853" s="80"/>
      <c r="AY46853" s="80"/>
      <c r="AZ46853" s="80"/>
      <c r="BA46853" s="80"/>
      <c r="BB46853" s="80"/>
    </row>
    <row r="46854" spans="9:54" x14ac:dyDescent="0.25">
      <c r="I46854" s="80"/>
      <c r="AX46854" s="80"/>
      <c r="AY46854" s="80"/>
      <c r="AZ46854" s="80"/>
      <c r="BA46854" s="80"/>
      <c r="BB46854" s="80"/>
    </row>
    <row r="46855" spans="9:54" x14ac:dyDescent="0.25">
      <c r="I46855" s="80"/>
      <c r="AX46855" s="80"/>
      <c r="AY46855" s="80"/>
      <c r="AZ46855" s="80"/>
      <c r="BA46855" s="80"/>
      <c r="BB46855" s="80"/>
    </row>
    <row r="46856" spans="9:54" x14ac:dyDescent="0.25">
      <c r="I46856" s="80"/>
      <c r="AX46856" s="80"/>
      <c r="AY46856" s="80"/>
      <c r="AZ46856" s="80"/>
      <c r="BA46856" s="80"/>
      <c r="BB46856" s="80"/>
    </row>
    <row r="46857" spans="9:54" x14ac:dyDescent="0.25">
      <c r="I46857" s="80"/>
      <c r="AX46857" s="80"/>
      <c r="AY46857" s="80"/>
      <c r="AZ46857" s="80"/>
      <c r="BA46857" s="80"/>
      <c r="BB46857" s="80"/>
    </row>
    <row r="46858" spans="9:54" x14ac:dyDescent="0.25">
      <c r="I46858" s="80"/>
      <c r="AX46858" s="80"/>
      <c r="AY46858" s="80"/>
      <c r="AZ46858" s="80"/>
      <c r="BA46858" s="80"/>
      <c r="BB46858" s="80"/>
    </row>
    <row r="46859" spans="9:54" x14ac:dyDescent="0.25">
      <c r="I46859" s="80"/>
      <c r="AX46859" s="80"/>
      <c r="AY46859" s="80"/>
      <c r="AZ46859" s="80"/>
      <c r="BA46859" s="80"/>
      <c r="BB46859" s="80"/>
    </row>
    <row r="46860" spans="9:54" x14ac:dyDescent="0.25">
      <c r="I46860" s="80"/>
      <c r="AX46860" s="80"/>
      <c r="AY46860" s="80"/>
      <c r="AZ46860" s="80"/>
      <c r="BA46860" s="80"/>
      <c r="BB46860" s="80"/>
    </row>
    <row r="46861" spans="9:54" x14ac:dyDescent="0.25">
      <c r="I46861" s="80"/>
      <c r="AX46861" s="80"/>
      <c r="AY46861" s="80"/>
      <c r="AZ46861" s="80"/>
      <c r="BA46861" s="80"/>
      <c r="BB46861" s="80"/>
    </row>
    <row r="46862" spans="9:54" x14ac:dyDescent="0.25">
      <c r="I46862" s="80"/>
      <c r="AX46862" s="80"/>
      <c r="AY46862" s="80"/>
      <c r="AZ46862" s="80"/>
      <c r="BA46862" s="80"/>
      <c r="BB46862" s="80"/>
    </row>
    <row r="46863" spans="9:54" x14ac:dyDescent="0.25">
      <c r="I46863" s="80"/>
      <c r="AX46863" s="80"/>
      <c r="AY46863" s="80"/>
      <c r="AZ46863" s="80"/>
      <c r="BA46863" s="80"/>
      <c r="BB46863" s="80"/>
    </row>
    <row r="46864" spans="9:54" x14ac:dyDescent="0.25">
      <c r="I46864" s="80"/>
      <c r="AX46864" s="80"/>
      <c r="AY46864" s="80"/>
      <c r="AZ46864" s="80"/>
      <c r="BA46864" s="80"/>
      <c r="BB46864" s="80"/>
    </row>
    <row r="46865" spans="9:54" x14ac:dyDescent="0.25">
      <c r="I46865" s="80"/>
      <c r="AX46865" s="80"/>
      <c r="AY46865" s="80"/>
      <c r="AZ46865" s="80"/>
      <c r="BA46865" s="80"/>
      <c r="BB46865" s="80"/>
    </row>
    <row r="46866" spans="9:54" x14ac:dyDescent="0.25">
      <c r="I46866" s="80"/>
      <c r="AX46866" s="80"/>
      <c r="AY46866" s="80"/>
      <c r="AZ46866" s="80"/>
      <c r="BA46866" s="80"/>
      <c r="BB46866" s="80"/>
    </row>
    <row r="46867" spans="9:54" x14ac:dyDescent="0.25">
      <c r="I46867" s="80"/>
      <c r="AX46867" s="80"/>
      <c r="AY46867" s="80"/>
      <c r="AZ46867" s="80"/>
      <c r="BA46867" s="80"/>
      <c r="BB46867" s="80"/>
    </row>
    <row r="46868" spans="9:54" x14ac:dyDescent="0.25">
      <c r="I46868" s="80"/>
      <c r="AX46868" s="80"/>
      <c r="AY46868" s="80"/>
      <c r="AZ46868" s="80"/>
      <c r="BA46868" s="80"/>
      <c r="BB46868" s="80"/>
    </row>
    <row r="46869" spans="9:54" x14ac:dyDescent="0.25">
      <c r="I46869" s="80"/>
      <c r="AX46869" s="80"/>
      <c r="AY46869" s="80"/>
      <c r="AZ46869" s="80"/>
      <c r="BA46869" s="80"/>
      <c r="BB46869" s="80"/>
    </row>
    <row r="46870" spans="9:54" x14ac:dyDescent="0.25">
      <c r="I46870" s="80"/>
      <c r="AX46870" s="80"/>
      <c r="AY46870" s="80"/>
      <c r="AZ46870" s="80"/>
      <c r="BA46870" s="80"/>
      <c r="BB46870" s="80"/>
    </row>
    <row r="46871" spans="9:54" x14ac:dyDescent="0.25">
      <c r="I46871" s="80"/>
      <c r="AX46871" s="80"/>
      <c r="AY46871" s="80"/>
      <c r="AZ46871" s="80"/>
      <c r="BA46871" s="80"/>
      <c r="BB46871" s="80"/>
    </row>
    <row r="46872" spans="9:54" x14ac:dyDescent="0.25">
      <c r="I46872" s="80"/>
      <c r="AX46872" s="80"/>
      <c r="AY46872" s="80"/>
      <c r="AZ46872" s="80"/>
      <c r="BA46872" s="80"/>
      <c r="BB46872" s="80"/>
    </row>
    <row r="46873" spans="9:54" x14ac:dyDescent="0.25">
      <c r="I46873" s="80"/>
      <c r="AX46873" s="80"/>
      <c r="AY46873" s="80"/>
      <c r="AZ46873" s="80"/>
      <c r="BA46873" s="80"/>
      <c r="BB46873" s="80"/>
    </row>
    <row r="46874" spans="9:54" x14ac:dyDescent="0.25">
      <c r="I46874" s="80"/>
      <c r="AX46874" s="80"/>
      <c r="AY46874" s="80"/>
      <c r="AZ46874" s="80"/>
      <c r="BA46874" s="80"/>
      <c r="BB46874" s="80"/>
    </row>
    <row r="46875" spans="9:54" x14ac:dyDescent="0.25">
      <c r="I46875" s="80"/>
      <c r="AX46875" s="80"/>
      <c r="AY46875" s="80"/>
      <c r="AZ46875" s="80"/>
      <c r="BA46875" s="80"/>
      <c r="BB46875" s="80"/>
    </row>
    <row r="46876" spans="9:54" x14ac:dyDescent="0.25">
      <c r="I46876" s="80"/>
      <c r="AX46876" s="80"/>
      <c r="AY46876" s="80"/>
      <c r="AZ46876" s="80"/>
      <c r="BA46876" s="80"/>
      <c r="BB46876" s="80"/>
    </row>
    <row r="46877" spans="9:54" x14ac:dyDescent="0.25">
      <c r="I46877" s="80"/>
      <c r="AX46877" s="80"/>
      <c r="AY46877" s="80"/>
      <c r="AZ46877" s="80"/>
      <c r="BA46877" s="80"/>
      <c r="BB46877" s="80"/>
    </row>
    <row r="46878" spans="9:54" x14ac:dyDescent="0.25">
      <c r="I46878" s="80"/>
      <c r="AX46878" s="80"/>
      <c r="AY46878" s="80"/>
      <c r="AZ46878" s="80"/>
      <c r="BA46878" s="80"/>
      <c r="BB46878" s="80"/>
    </row>
    <row r="46879" spans="9:54" x14ac:dyDescent="0.25">
      <c r="I46879" s="80"/>
      <c r="AX46879" s="80"/>
      <c r="AY46879" s="80"/>
      <c r="AZ46879" s="80"/>
      <c r="BA46879" s="80"/>
      <c r="BB46879" s="80"/>
    </row>
    <row r="46880" spans="9:54" x14ac:dyDescent="0.25">
      <c r="I46880" s="80"/>
      <c r="AX46880" s="80"/>
      <c r="AY46880" s="80"/>
      <c r="AZ46880" s="80"/>
      <c r="BA46880" s="80"/>
      <c r="BB46880" s="80"/>
    </row>
    <row r="46881" spans="9:54" x14ac:dyDescent="0.25">
      <c r="I46881" s="80"/>
      <c r="AX46881" s="80"/>
      <c r="AY46881" s="80"/>
      <c r="AZ46881" s="80"/>
      <c r="BA46881" s="80"/>
      <c r="BB46881" s="80"/>
    </row>
    <row r="46882" spans="9:54" x14ac:dyDescent="0.25">
      <c r="I46882" s="80"/>
      <c r="AX46882" s="80"/>
      <c r="AY46882" s="80"/>
      <c r="AZ46882" s="80"/>
      <c r="BA46882" s="80"/>
      <c r="BB46882" s="80"/>
    </row>
    <row r="46883" spans="9:54" x14ac:dyDescent="0.25">
      <c r="I46883" s="80"/>
      <c r="AX46883" s="80"/>
      <c r="AY46883" s="80"/>
      <c r="AZ46883" s="80"/>
      <c r="BA46883" s="80"/>
      <c r="BB46883" s="80"/>
    </row>
    <row r="46884" spans="9:54" x14ac:dyDescent="0.25">
      <c r="I46884" s="80"/>
      <c r="AX46884" s="80"/>
      <c r="AY46884" s="80"/>
      <c r="AZ46884" s="80"/>
      <c r="BA46884" s="80"/>
      <c r="BB46884" s="80"/>
    </row>
    <row r="46885" spans="9:54" x14ac:dyDescent="0.25">
      <c r="I46885" s="80"/>
      <c r="AX46885" s="80"/>
      <c r="AY46885" s="80"/>
      <c r="AZ46885" s="80"/>
      <c r="BA46885" s="80"/>
      <c r="BB46885" s="80"/>
    </row>
    <row r="46886" spans="9:54" x14ac:dyDescent="0.25">
      <c r="I46886" s="80"/>
      <c r="AX46886" s="80"/>
      <c r="AY46886" s="80"/>
      <c r="AZ46886" s="80"/>
      <c r="BA46886" s="80"/>
      <c r="BB46886" s="80"/>
    </row>
    <row r="46887" spans="9:54" x14ac:dyDescent="0.25">
      <c r="I46887" s="80"/>
      <c r="AX46887" s="80"/>
      <c r="AY46887" s="80"/>
      <c r="AZ46887" s="80"/>
      <c r="BA46887" s="80"/>
      <c r="BB46887" s="80"/>
    </row>
    <row r="46888" spans="9:54" x14ac:dyDescent="0.25">
      <c r="I46888" s="80"/>
      <c r="AX46888" s="80"/>
      <c r="AY46888" s="80"/>
      <c r="AZ46888" s="80"/>
      <c r="BA46888" s="80"/>
      <c r="BB46888" s="80"/>
    </row>
    <row r="46889" spans="9:54" x14ac:dyDescent="0.25">
      <c r="I46889" s="80"/>
      <c r="AX46889" s="80"/>
      <c r="AY46889" s="80"/>
      <c r="AZ46889" s="80"/>
      <c r="BA46889" s="80"/>
      <c r="BB46889" s="80"/>
    </row>
    <row r="46890" spans="9:54" x14ac:dyDescent="0.25">
      <c r="I46890" s="80"/>
      <c r="AX46890" s="80"/>
      <c r="AY46890" s="80"/>
      <c r="AZ46890" s="80"/>
      <c r="BA46890" s="80"/>
      <c r="BB46890" s="80"/>
    </row>
    <row r="46891" spans="9:54" x14ac:dyDescent="0.25">
      <c r="I46891" s="80"/>
      <c r="AX46891" s="80"/>
      <c r="AY46891" s="80"/>
      <c r="AZ46891" s="80"/>
      <c r="BA46891" s="80"/>
      <c r="BB46891" s="80"/>
    </row>
    <row r="46892" spans="9:54" x14ac:dyDescent="0.25">
      <c r="I46892" s="80"/>
      <c r="AX46892" s="80"/>
      <c r="AY46892" s="80"/>
      <c r="AZ46892" s="80"/>
      <c r="BA46892" s="80"/>
      <c r="BB46892" s="80"/>
    </row>
    <row r="46893" spans="9:54" x14ac:dyDescent="0.25">
      <c r="I46893" s="80"/>
      <c r="AX46893" s="80"/>
      <c r="AY46893" s="80"/>
      <c r="AZ46893" s="80"/>
      <c r="BA46893" s="80"/>
      <c r="BB46893" s="80"/>
    </row>
    <row r="46894" spans="9:54" x14ac:dyDescent="0.25">
      <c r="I46894" s="80"/>
      <c r="AX46894" s="80"/>
      <c r="AY46894" s="80"/>
      <c r="AZ46894" s="80"/>
      <c r="BA46894" s="80"/>
      <c r="BB46894" s="80"/>
    </row>
    <row r="46895" spans="9:54" x14ac:dyDescent="0.25">
      <c r="I46895" s="80"/>
      <c r="AX46895" s="80"/>
      <c r="AY46895" s="80"/>
      <c r="AZ46895" s="80"/>
      <c r="BA46895" s="80"/>
      <c r="BB46895" s="80"/>
    </row>
    <row r="46896" spans="9:54" x14ac:dyDescent="0.25">
      <c r="I46896" s="80"/>
      <c r="AX46896" s="80"/>
      <c r="AY46896" s="80"/>
      <c r="AZ46896" s="80"/>
      <c r="BA46896" s="80"/>
      <c r="BB46896" s="80"/>
    </row>
    <row r="46897" spans="9:54" x14ac:dyDescent="0.25">
      <c r="I46897" s="80"/>
      <c r="AX46897" s="80"/>
      <c r="AY46897" s="80"/>
      <c r="AZ46897" s="80"/>
      <c r="BA46897" s="80"/>
      <c r="BB46897" s="80"/>
    </row>
    <row r="46898" spans="9:54" x14ac:dyDescent="0.25">
      <c r="I46898" s="80"/>
      <c r="AX46898" s="80"/>
      <c r="AY46898" s="80"/>
      <c r="AZ46898" s="80"/>
      <c r="BA46898" s="80"/>
      <c r="BB46898" s="80"/>
    </row>
    <row r="46899" spans="9:54" x14ac:dyDescent="0.25">
      <c r="I46899" s="80"/>
      <c r="AX46899" s="80"/>
      <c r="AY46899" s="80"/>
      <c r="AZ46899" s="80"/>
      <c r="BA46899" s="80"/>
      <c r="BB46899" s="80"/>
    </row>
    <row r="46900" spans="9:54" x14ac:dyDescent="0.25">
      <c r="I46900" s="80"/>
      <c r="AX46900" s="80"/>
      <c r="AY46900" s="80"/>
      <c r="AZ46900" s="80"/>
      <c r="BA46900" s="80"/>
      <c r="BB46900" s="80"/>
    </row>
    <row r="46901" spans="9:54" x14ac:dyDescent="0.25">
      <c r="I46901" s="80"/>
      <c r="AX46901" s="80"/>
      <c r="AY46901" s="80"/>
      <c r="AZ46901" s="80"/>
      <c r="BA46901" s="80"/>
      <c r="BB46901" s="80"/>
    </row>
    <row r="46902" spans="9:54" x14ac:dyDescent="0.25">
      <c r="I46902" s="80"/>
      <c r="AX46902" s="80"/>
      <c r="AY46902" s="80"/>
      <c r="AZ46902" s="80"/>
      <c r="BA46902" s="80"/>
      <c r="BB46902" s="80"/>
    </row>
    <row r="46903" spans="9:54" x14ac:dyDescent="0.25">
      <c r="I46903" s="80"/>
      <c r="AX46903" s="80"/>
      <c r="AY46903" s="80"/>
      <c r="AZ46903" s="80"/>
      <c r="BA46903" s="80"/>
      <c r="BB46903" s="80"/>
    </row>
    <row r="46904" spans="9:54" x14ac:dyDescent="0.25">
      <c r="I46904" s="80"/>
      <c r="AX46904" s="80"/>
      <c r="AY46904" s="80"/>
      <c r="AZ46904" s="80"/>
      <c r="BA46904" s="80"/>
      <c r="BB46904" s="80"/>
    </row>
    <row r="46905" spans="9:54" x14ac:dyDescent="0.25">
      <c r="I46905" s="80"/>
      <c r="AX46905" s="80"/>
      <c r="AY46905" s="80"/>
      <c r="AZ46905" s="80"/>
      <c r="BA46905" s="80"/>
      <c r="BB46905" s="80"/>
    </row>
    <row r="46906" spans="9:54" x14ac:dyDescent="0.25">
      <c r="I46906" s="80"/>
      <c r="AX46906" s="80"/>
      <c r="AY46906" s="80"/>
      <c r="AZ46906" s="80"/>
      <c r="BA46906" s="80"/>
      <c r="BB46906" s="80"/>
    </row>
    <row r="46907" spans="9:54" x14ac:dyDescent="0.25">
      <c r="I46907" s="80"/>
      <c r="AX46907" s="80"/>
      <c r="AY46907" s="80"/>
      <c r="AZ46907" s="80"/>
      <c r="BA46907" s="80"/>
      <c r="BB46907" s="80"/>
    </row>
    <row r="46908" spans="9:54" x14ac:dyDescent="0.25">
      <c r="I46908" s="80"/>
      <c r="AX46908" s="80"/>
      <c r="AY46908" s="80"/>
      <c r="AZ46908" s="80"/>
      <c r="BA46908" s="80"/>
      <c r="BB46908" s="80"/>
    </row>
    <row r="46909" spans="9:54" x14ac:dyDescent="0.25">
      <c r="I46909" s="80"/>
      <c r="AX46909" s="80"/>
      <c r="AY46909" s="80"/>
      <c r="AZ46909" s="80"/>
      <c r="BA46909" s="80"/>
      <c r="BB46909" s="80"/>
    </row>
    <row r="46910" spans="9:54" x14ac:dyDescent="0.25">
      <c r="I46910" s="80"/>
      <c r="AX46910" s="80"/>
      <c r="AY46910" s="80"/>
      <c r="AZ46910" s="80"/>
      <c r="BA46910" s="80"/>
      <c r="BB46910" s="80"/>
    </row>
    <row r="46911" spans="9:54" x14ac:dyDescent="0.25">
      <c r="I46911" s="80"/>
      <c r="AX46911" s="80"/>
      <c r="AY46911" s="80"/>
      <c r="AZ46911" s="80"/>
      <c r="BA46911" s="80"/>
      <c r="BB46911" s="80"/>
    </row>
    <row r="46912" spans="9:54" x14ac:dyDescent="0.25">
      <c r="I46912" s="80"/>
      <c r="AX46912" s="80"/>
      <c r="AY46912" s="80"/>
      <c r="AZ46912" s="80"/>
      <c r="BA46912" s="80"/>
      <c r="BB46912" s="80"/>
    </row>
    <row r="46913" spans="9:54" x14ac:dyDescent="0.25">
      <c r="I46913" s="80"/>
      <c r="AX46913" s="80"/>
      <c r="AY46913" s="80"/>
      <c r="AZ46913" s="80"/>
      <c r="BA46913" s="80"/>
      <c r="BB46913" s="80"/>
    </row>
    <row r="46914" spans="9:54" x14ac:dyDescent="0.25">
      <c r="I46914" s="80"/>
      <c r="AX46914" s="80"/>
      <c r="AY46914" s="80"/>
      <c r="AZ46914" s="80"/>
      <c r="BA46914" s="80"/>
      <c r="BB46914" s="80"/>
    </row>
    <row r="46915" spans="9:54" x14ac:dyDescent="0.25">
      <c r="I46915" s="80"/>
      <c r="AX46915" s="80"/>
      <c r="AY46915" s="80"/>
      <c r="AZ46915" s="80"/>
      <c r="BA46915" s="80"/>
      <c r="BB46915" s="80"/>
    </row>
    <row r="46916" spans="9:54" x14ac:dyDescent="0.25">
      <c r="I46916" s="80"/>
      <c r="AX46916" s="80"/>
      <c r="AY46916" s="80"/>
      <c r="AZ46916" s="80"/>
      <c r="BA46916" s="80"/>
      <c r="BB46916" s="80"/>
    </row>
    <row r="46917" spans="9:54" x14ac:dyDescent="0.25">
      <c r="I46917" s="80"/>
      <c r="AX46917" s="80"/>
      <c r="AY46917" s="80"/>
      <c r="AZ46917" s="80"/>
      <c r="BA46917" s="80"/>
      <c r="BB46917" s="80"/>
    </row>
    <row r="46918" spans="9:54" x14ac:dyDescent="0.25">
      <c r="I46918" s="80"/>
      <c r="AX46918" s="80"/>
      <c r="AY46918" s="80"/>
      <c r="AZ46918" s="80"/>
      <c r="BA46918" s="80"/>
      <c r="BB46918" s="80"/>
    </row>
    <row r="46919" spans="9:54" x14ac:dyDescent="0.25">
      <c r="I46919" s="80"/>
      <c r="AX46919" s="80"/>
      <c r="AY46919" s="80"/>
      <c r="AZ46919" s="80"/>
      <c r="BA46919" s="80"/>
      <c r="BB46919" s="80"/>
    </row>
    <row r="46920" spans="9:54" x14ac:dyDescent="0.25">
      <c r="I46920" s="80"/>
      <c r="AX46920" s="80"/>
      <c r="AY46920" s="80"/>
      <c r="AZ46920" s="80"/>
      <c r="BA46920" s="80"/>
      <c r="BB46920" s="80"/>
    </row>
    <row r="46921" spans="9:54" x14ac:dyDescent="0.25">
      <c r="I46921" s="80"/>
      <c r="AX46921" s="80"/>
      <c r="AY46921" s="80"/>
      <c r="AZ46921" s="80"/>
      <c r="BA46921" s="80"/>
      <c r="BB46921" s="80"/>
    </row>
    <row r="46922" spans="9:54" x14ac:dyDescent="0.25">
      <c r="I46922" s="80"/>
      <c r="AX46922" s="80"/>
      <c r="AY46922" s="80"/>
      <c r="AZ46922" s="80"/>
      <c r="BA46922" s="80"/>
      <c r="BB46922" s="80"/>
    </row>
    <row r="46923" spans="9:54" x14ac:dyDescent="0.25">
      <c r="I46923" s="80"/>
      <c r="AX46923" s="80"/>
      <c r="AY46923" s="80"/>
      <c r="AZ46923" s="80"/>
      <c r="BA46923" s="80"/>
      <c r="BB46923" s="80"/>
    </row>
    <row r="46924" spans="9:54" x14ac:dyDescent="0.25">
      <c r="I46924" s="80"/>
      <c r="AX46924" s="80"/>
      <c r="AY46924" s="80"/>
      <c r="AZ46924" s="80"/>
      <c r="BA46924" s="80"/>
      <c r="BB46924" s="80"/>
    </row>
    <row r="46925" spans="9:54" x14ac:dyDescent="0.25">
      <c r="I46925" s="80"/>
      <c r="AX46925" s="80"/>
      <c r="AY46925" s="80"/>
      <c r="AZ46925" s="80"/>
      <c r="BA46925" s="80"/>
      <c r="BB46925" s="80"/>
    </row>
    <row r="46926" spans="9:54" x14ac:dyDescent="0.25">
      <c r="I46926" s="80"/>
      <c r="AX46926" s="80"/>
      <c r="AY46926" s="80"/>
      <c r="AZ46926" s="80"/>
      <c r="BA46926" s="80"/>
      <c r="BB46926" s="80"/>
    </row>
    <row r="46927" spans="9:54" x14ac:dyDescent="0.25">
      <c r="I46927" s="80"/>
      <c r="AX46927" s="80"/>
      <c r="AY46927" s="80"/>
      <c r="AZ46927" s="80"/>
      <c r="BA46927" s="80"/>
      <c r="BB46927" s="80"/>
    </row>
    <row r="46928" spans="9:54" x14ac:dyDescent="0.25">
      <c r="I46928" s="80"/>
      <c r="AX46928" s="80"/>
      <c r="AY46928" s="80"/>
      <c r="AZ46928" s="80"/>
      <c r="BA46928" s="80"/>
      <c r="BB46928" s="80"/>
    </row>
    <row r="46929" spans="9:54" x14ac:dyDescent="0.25">
      <c r="I46929" s="80"/>
      <c r="AX46929" s="80"/>
      <c r="AY46929" s="80"/>
      <c r="AZ46929" s="80"/>
      <c r="BA46929" s="80"/>
      <c r="BB46929" s="80"/>
    </row>
    <row r="46930" spans="9:54" x14ac:dyDescent="0.25">
      <c r="I46930" s="80"/>
      <c r="AX46930" s="80"/>
      <c r="AY46930" s="80"/>
      <c r="AZ46930" s="80"/>
      <c r="BA46930" s="80"/>
      <c r="BB46930" s="80"/>
    </row>
    <row r="46931" spans="9:54" x14ac:dyDescent="0.25">
      <c r="I46931" s="80"/>
      <c r="AX46931" s="80"/>
      <c r="AY46931" s="80"/>
      <c r="AZ46931" s="80"/>
      <c r="BA46931" s="80"/>
      <c r="BB46931" s="80"/>
    </row>
    <row r="46932" spans="9:54" x14ac:dyDescent="0.25">
      <c r="I46932" s="80"/>
      <c r="AX46932" s="80"/>
      <c r="AY46932" s="80"/>
      <c r="AZ46932" s="80"/>
      <c r="BA46932" s="80"/>
      <c r="BB46932" s="80"/>
    </row>
    <row r="46933" spans="9:54" x14ac:dyDescent="0.25">
      <c r="I46933" s="80"/>
      <c r="AX46933" s="80"/>
      <c r="AY46933" s="80"/>
      <c r="AZ46933" s="80"/>
      <c r="BA46933" s="80"/>
      <c r="BB46933" s="80"/>
    </row>
    <row r="46934" spans="9:54" x14ac:dyDescent="0.25">
      <c r="I46934" s="80"/>
      <c r="AX46934" s="80"/>
      <c r="AY46934" s="80"/>
      <c r="AZ46934" s="80"/>
      <c r="BA46934" s="80"/>
      <c r="BB46934" s="80"/>
    </row>
    <row r="46935" spans="9:54" x14ac:dyDescent="0.25">
      <c r="I46935" s="80"/>
      <c r="AX46935" s="80"/>
      <c r="AY46935" s="80"/>
      <c r="AZ46935" s="80"/>
      <c r="BA46935" s="80"/>
      <c r="BB46935" s="80"/>
    </row>
    <row r="46936" spans="9:54" x14ac:dyDescent="0.25">
      <c r="I46936" s="80"/>
      <c r="AX46936" s="80"/>
      <c r="AY46936" s="80"/>
      <c r="AZ46936" s="80"/>
      <c r="BA46936" s="80"/>
      <c r="BB46936" s="80"/>
    </row>
    <row r="46937" spans="9:54" x14ac:dyDescent="0.25">
      <c r="I46937" s="80"/>
      <c r="AX46937" s="80"/>
      <c r="AY46937" s="80"/>
      <c r="AZ46937" s="80"/>
      <c r="BA46937" s="80"/>
      <c r="BB46937" s="80"/>
    </row>
    <row r="46938" spans="9:54" x14ac:dyDescent="0.25">
      <c r="I46938" s="80"/>
      <c r="AX46938" s="80"/>
      <c r="AY46938" s="80"/>
      <c r="AZ46938" s="80"/>
      <c r="BA46938" s="80"/>
      <c r="BB46938" s="80"/>
    </row>
    <row r="46939" spans="9:54" x14ac:dyDescent="0.25">
      <c r="I46939" s="80"/>
      <c r="AX46939" s="80"/>
      <c r="AY46939" s="80"/>
      <c r="AZ46939" s="80"/>
      <c r="BA46939" s="80"/>
      <c r="BB46939" s="80"/>
    </row>
    <row r="46940" spans="9:54" x14ac:dyDescent="0.25">
      <c r="I46940" s="80"/>
      <c r="AX46940" s="80"/>
      <c r="AY46940" s="80"/>
      <c r="AZ46940" s="80"/>
      <c r="BA46940" s="80"/>
      <c r="BB46940" s="80"/>
    </row>
    <row r="46941" spans="9:54" x14ac:dyDescent="0.25">
      <c r="I46941" s="80"/>
      <c r="AX46941" s="80"/>
      <c r="AY46941" s="80"/>
      <c r="AZ46941" s="80"/>
      <c r="BA46941" s="80"/>
      <c r="BB46941" s="80"/>
    </row>
    <row r="46942" spans="9:54" x14ac:dyDescent="0.25">
      <c r="I46942" s="80"/>
      <c r="AX46942" s="80"/>
      <c r="AY46942" s="80"/>
      <c r="AZ46942" s="80"/>
      <c r="BA46942" s="80"/>
      <c r="BB46942" s="80"/>
    </row>
    <row r="46943" spans="9:54" x14ac:dyDescent="0.25">
      <c r="I46943" s="80"/>
      <c r="AX46943" s="80"/>
      <c r="AY46943" s="80"/>
      <c r="AZ46943" s="80"/>
      <c r="BA46943" s="80"/>
      <c r="BB46943" s="80"/>
    </row>
    <row r="46944" spans="9:54" x14ac:dyDescent="0.25">
      <c r="I46944" s="80"/>
      <c r="AX46944" s="80"/>
      <c r="AY46944" s="80"/>
      <c r="AZ46944" s="80"/>
      <c r="BA46944" s="80"/>
      <c r="BB46944" s="80"/>
    </row>
    <row r="46945" spans="9:54" x14ac:dyDescent="0.25">
      <c r="I46945" s="80"/>
      <c r="AX46945" s="80"/>
      <c r="AY46945" s="80"/>
      <c r="AZ46945" s="80"/>
      <c r="BA46945" s="80"/>
      <c r="BB46945" s="80"/>
    </row>
    <row r="46946" spans="9:54" x14ac:dyDescent="0.25">
      <c r="I46946" s="80"/>
      <c r="AX46946" s="80"/>
      <c r="AY46946" s="80"/>
      <c r="AZ46946" s="80"/>
      <c r="BA46946" s="80"/>
      <c r="BB46946" s="80"/>
    </row>
    <row r="46947" spans="9:54" x14ac:dyDescent="0.25">
      <c r="I46947" s="80"/>
      <c r="AX46947" s="80"/>
      <c r="AY46947" s="80"/>
      <c r="AZ46947" s="80"/>
      <c r="BA46947" s="80"/>
      <c r="BB46947" s="80"/>
    </row>
    <row r="46948" spans="9:54" x14ac:dyDescent="0.25">
      <c r="I46948" s="80"/>
      <c r="AX46948" s="80"/>
      <c r="AY46948" s="80"/>
      <c r="AZ46948" s="80"/>
      <c r="BA46948" s="80"/>
      <c r="BB46948" s="80"/>
    </row>
    <row r="46949" spans="9:54" x14ac:dyDescent="0.25">
      <c r="I46949" s="80"/>
      <c r="AX46949" s="80"/>
      <c r="AY46949" s="80"/>
      <c r="AZ46949" s="80"/>
      <c r="BA46949" s="80"/>
      <c r="BB46949" s="80"/>
    </row>
    <row r="46950" spans="9:54" x14ac:dyDescent="0.25">
      <c r="I46950" s="80"/>
      <c r="AX46950" s="80"/>
      <c r="AY46950" s="80"/>
      <c r="AZ46950" s="80"/>
      <c r="BA46950" s="80"/>
      <c r="BB46950" s="80"/>
    </row>
    <row r="46951" spans="9:54" x14ac:dyDescent="0.25">
      <c r="I46951" s="80"/>
      <c r="AX46951" s="80"/>
      <c r="AY46951" s="80"/>
      <c r="AZ46951" s="80"/>
      <c r="BA46951" s="80"/>
      <c r="BB46951" s="80"/>
    </row>
    <row r="46952" spans="9:54" x14ac:dyDescent="0.25">
      <c r="I46952" s="80"/>
      <c r="AX46952" s="80"/>
      <c r="AY46952" s="80"/>
      <c r="AZ46952" s="80"/>
      <c r="BA46952" s="80"/>
      <c r="BB46952" s="80"/>
    </row>
    <row r="46953" spans="9:54" x14ac:dyDescent="0.25">
      <c r="I46953" s="80"/>
      <c r="AX46953" s="80"/>
      <c r="AY46953" s="80"/>
      <c r="AZ46953" s="80"/>
      <c r="BA46953" s="80"/>
      <c r="BB46953" s="80"/>
    </row>
    <row r="46954" spans="9:54" x14ac:dyDescent="0.25">
      <c r="I46954" s="80"/>
      <c r="AX46954" s="80"/>
      <c r="AY46954" s="80"/>
      <c r="AZ46954" s="80"/>
      <c r="BA46954" s="80"/>
      <c r="BB46954" s="80"/>
    </row>
    <row r="46955" spans="9:54" x14ac:dyDescent="0.25">
      <c r="I46955" s="80"/>
      <c r="AX46955" s="80"/>
      <c r="AY46955" s="80"/>
      <c r="AZ46955" s="80"/>
      <c r="BA46955" s="80"/>
      <c r="BB46955" s="80"/>
    </row>
    <row r="46956" spans="9:54" x14ac:dyDescent="0.25">
      <c r="I46956" s="80"/>
      <c r="AX46956" s="80"/>
      <c r="AY46956" s="80"/>
      <c r="AZ46956" s="80"/>
      <c r="BA46956" s="80"/>
      <c r="BB46956" s="80"/>
    </row>
    <row r="46957" spans="9:54" x14ac:dyDescent="0.25">
      <c r="I46957" s="80"/>
      <c r="AX46957" s="80"/>
      <c r="AY46957" s="80"/>
      <c r="AZ46957" s="80"/>
      <c r="BA46957" s="80"/>
      <c r="BB46957" s="80"/>
    </row>
    <row r="46958" spans="9:54" x14ac:dyDescent="0.25">
      <c r="I46958" s="80"/>
      <c r="AX46958" s="80"/>
      <c r="AY46958" s="80"/>
      <c r="AZ46958" s="80"/>
      <c r="BA46958" s="80"/>
      <c r="BB46958" s="80"/>
    </row>
    <row r="46959" spans="9:54" x14ac:dyDescent="0.25">
      <c r="I46959" s="80"/>
      <c r="AX46959" s="80"/>
      <c r="AY46959" s="80"/>
      <c r="AZ46959" s="80"/>
      <c r="BA46959" s="80"/>
      <c r="BB46959" s="80"/>
    </row>
    <row r="46960" spans="9:54" x14ac:dyDescent="0.25">
      <c r="I46960" s="80"/>
      <c r="AX46960" s="80"/>
      <c r="AY46960" s="80"/>
      <c r="AZ46960" s="80"/>
      <c r="BA46960" s="80"/>
      <c r="BB46960" s="80"/>
    </row>
    <row r="46961" spans="9:54" x14ac:dyDescent="0.25">
      <c r="I46961" s="80"/>
      <c r="AX46961" s="80"/>
      <c r="AY46961" s="80"/>
      <c r="AZ46961" s="80"/>
      <c r="BA46961" s="80"/>
      <c r="BB46961" s="80"/>
    </row>
    <row r="46962" spans="9:54" x14ac:dyDescent="0.25">
      <c r="I46962" s="80"/>
      <c r="AX46962" s="80"/>
      <c r="AY46962" s="80"/>
      <c r="AZ46962" s="80"/>
      <c r="BA46962" s="80"/>
      <c r="BB46962" s="80"/>
    </row>
    <row r="46963" spans="9:54" x14ac:dyDescent="0.25">
      <c r="I46963" s="80"/>
      <c r="AX46963" s="80"/>
      <c r="AY46963" s="80"/>
      <c r="AZ46963" s="80"/>
      <c r="BA46963" s="80"/>
      <c r="BB46963" s="80"/>
    </row>
    <row r="46964" spans="9:54" x14ac:dyDescent="0.25">
      <c r="I46964" s="80"/>
      <c r="AX46964" s="80"/>
      <c r="AY46964" s="80"/>
      <c r="AZ46964" s="80"/>
      <c r="BA46964" s="80"/>
      <c r="BB46964" s="80"/>
    </row>
    <row r="46965" spans="9:54" x14ac:dyDescent="0.25">
      <c r="I46965" s="80"/>
      <c r="AX46965" s="80"/>
      <c r="AY46965" s="80"/>
      <c r="AZ46965" s="80"/>
      <c r="BA46965" s="80"/>
      <c r="BB46965" s="80"/>
    </row>
    <row r="46966" spans="9:54" x14ac:dyDescent="0.25">
      <c r="I46966" s="80"/>
      <c r="AX46966" s="80"/>
      <c r="AY46966" s="80"/>
      <c r="AZ46966" s="80"/>
      <c r="BA46966" s="80"/>
      <c r="BB46966" s="80"/>
    </row>
    <row r="46967" spans="9:54" x14ac:dyDescent="0.25">
      <c r="I46967" s="80"/>
      <c r="AX46967" s="80"/>
      <c r="AY46967" s="80"/>
      <c r="AZ46967" s="80"/>
      <c r="BA46967" s="80"/>
      <c r="BB46967" s="80"/>
    </row>
    <row r="46968" spans="9:54" x14ac:dyDescent="0.25">
      <c r="I46968" s="80"/>
      <c r="AX46968" s="80"/>
      <c r="AY46968" s="80"/>
      <c r="AZ46968" s="80"/>
      <c r="BA46968" s="80"/>
      <c r="BB46968" s="80"/>
    </row>
    <row r="46969" spans="9:54" x14ac:dyDescent="0.25">
      <c r="I46969" s="80"/>
      <c r="AX46969" s="80"/>
      <c r="AY46969" s="80"/>
      <c r="AZ46969" s="80"/>
      <c r="BA46969" s="80"/>
      <c r="BB46969" s="80"/>
    </row>
    <row r="46970" spans="9:54" x14ac:dyDescent="0.25">
      <c r="I46970" s="80"/>
      <c r="AX46970" s="80"/>
      <c r="AY46970" s="80"/>
      <c r="AZ46970" s="80"/>
      <c r="BA46970" s="80"/>
      <c r="BB46970" s="80"/>
    </row>
    <row r="46971" spans="9:54" x14ac:dyDescent="0.25">
      <c r="I46971" s="80"/>
      <c r="AX46971" s="80"/>
      <c r="AY46971" s="80"/>
      <c r="AZ46971" s="80"/>
      <c r="BA46971" s="80"/>
      <c r="BB46971" s="80"/>
    </row>
    <row r="46972" spans="9:54" x14ac:dyDescent="0.25">
      <c r="I46972" s="80"/>
      <c r="AX46972" s="80"/>
      <c r="AY46972" s="80"/>
      <c r="AZ46972" s="80"/>
      <c r="BA46972" s="80"/>
      <c r="BB46972" s="80"/>
    </row>
    <row r="46973" spans="9:54" x14ac:dyDescent="0.25">
      <c r="I46973" s="80"/>
      <c r="AX46973" s="80"/>
      <c r="AY46973" s="80"/>
      <c r="AZ46973" s="80"/>
      <c r="BA46973" s="80"/>
      <c r="BB46973" s="80"/>
    </row>
    <row r="46974" spans="9:54" x14ac:dyDescent="0.25">
      <c r="I46974" s="80"/>
      <c r="AX46974" s="80"/>
      <c r="AY46974" s="80"/>
      <c r="AZ46974" s="80"/>
      <c r="BA46974" s="80"/>
      <c r="BB46974" s="80"/>
    </row>
    <row r="46975" spans="9:54" x14ac:dyDescent="0.25">
      <c r="I46975" s="80"/>
      <c r="AX46975" s="80"/>
      <c r="AY46975" s="80"/>
      <c r="AZ46975" s="80"/>
      <c r="BA46975" s="80"/>
      <c r="BB46975" s="80"/>
    </row>
    <row r="46976" spans="9:54" x14ac:dyDescent="0.25">
      <c r="I46976" s="80"/>
      <c r="AX46976" s="80"/>
      <c r="AY46976" s="80"/>
      <c r="AZ46976" s="80"/>
      <c r="BA46976" s="80"/>
      <c r="BB46976" s="80"/>
    </row>
    <row r="46977" spans="9:54" x14ac:dyDescent="0.25">
      <c r="I46977" s="80"/>
      <c r="AX46977" s="80"/>
      <c r="AY46977" s="80"/>
      <c r="AZ46977" s="80"/>
      <c r="BA46977" s="80"/>
      <c r="BB46977" s="80"/>
    </row>
    <row r="46978" spans="9:54" x14ac:dyDescent="0.25">
      <c r="I46978" s="80"/>
      <c r="AX46978" s="80"/>
      <c r="AY46978" s="80"/>
      <c r="AZ46978" s="80"/>
      <c r="BA46978" s="80"/>
      <c r="BB46978" s="80"/>
    </row>
    <row r="46979" spans="9:54" x14ac:dyDescent="0.25">
      <c r="I46979" s="80"/>
      <c r="AX46979" s="80"/>
      <c r="AY46979" s="80"/>
      <c r="AZ46979" s="80"/>
      <c r="BA46979" s="80"/>
      <c r="BB46979" s="80"/>
    </row>
    <row r="46980" spans="9:54" x14ac:dyDescent="0.25">
      <c r="I46980" s="80"/>
      <c r="AX46980" s="80"/>
      <c r="AY46980" s="80"/>
      <c r="AZ46980" s="80"/>
      <c r="BA46980" s="80"/>
      <c r="BB46980" s="80"/>
    </row>
    <row r="46981" spans="9:54" x14ac:dyDescent="0.25">
      <c r="I46981" s="80"/>
      <c r="AX46981" s="80"/>
      <c r="AY46981" s="80"/>
      <c r="AZ46981" s="80"/>
      <c r="BA46981" s="80"/>
      <c r="BB46981" s="80"/>
    </row>
    <row r="46982" spans="9:54" x14ac:dyDescent="0.25">
      <c r="I46982" s="80"/>
      <c r="AX46982" s="80"/>
      <c r="AY46982" s="80"/>
      <c r="AZ46982" s="80"/>
      <c r="BA46982" s="80"/>
      <c r="BB46982" s="80"/>
    </row>
    <row r="46983" spans="9:54" x14ac:dyDescent="0.25">
      <c r="I46983" s="80"/>
      <c r="AX46983" s="80"/>
      <c r="AY46983" s="80"/>
      <c r="AZ46983" s="80"/>
      <c r="BA46983" s="80"/>
      <c r="BB46983" s="80"/>
    </row>
    <row r="46984" spans="9:54" x14ac:dyDescent="0.25">
      <c r="I46984" s="80"/>
      <c r="AX46984" s="80"/>
      <c r="AY46984" s="80"/>
      <c r="AZ46984" s="80"/>
      <c r="BA46984" s="80"/>
      <c r="BB46984" s="80"/>
    </row>
    <row r="46985" spans="9:54" x14ac:dyDescent="0.25">
      <c r="I46985" s="80"/>
      <c r="AX46985" s="80"/>
      <c r="AY46985" s="80"/>
      <c r="AZ46985" s="80"/>
      <c r="BA46985" s="80"/>
      <c r="BB46985" s="80"/>
    </row>
    <row r="46986" spans="9:54" x14ac:dyDescent="0.25">
      <c r="I46986" s="80"/>
      <c r="AX46986" s="80"/>
      <c r="AY46986" s="80"/>
      <c r="AZ46986" s="80"/>
      <c r="BA46986" s="80"/>
      <c r="BB46986" s="80"/>
    </row>
    <row r="46987" spans="9:54" x14ac:dyDescent="0.25">
      <c r="I46987" s="80"/>
      <c r="AX46987" s="80"/>
      <c r="AY46987" s="80"/>
      <c r="AZ46987" s="80"/>
      <c r="BA46987" s="80"/>
      <c r="BB46987" s="80"/>
    </row>
    <row r="46988" spans="9:54" x14ac:dyDescent="0.25">
      <c r="I46988" s="80"/>
      <c r="AX46988" s="80"/>
      <c r="AY46988" s="80"/>
      <c r="AZ46988" s="80"/>
      <c r="BA46988" s="80"/>
      <c r="BB46988" s="80"/>
    </row>
    <row r="46989" spans="9:54" x14ac:dyDescent="0.25">
      <c r="I46989" s="80"/>
      <c r="AX46989" s="80"/>
      <c r="AY46989" s="80"/>
      <c r="AZ46989" s="80"/>
      <c r="BA46989" s="80"/>
      <c r="BB46989" s="80"/>
    </row>
    <row r="46990" spans="9:54" x14ac:dyDescent="0.25">
      <c r="I46990" s="80"/>
      <c r="AX46990" s="80"/>
      <c r="AY46990" s="80"/>
      <c r="AZ46990" s="80"/>
      <c r="BA46990" s="80"/>
      <c r="BB46990" s="80"/>
    </row>
    <row r="46991" spans="9:54" x14ac:dyDescent="0.25">
      <c r="I46991" s="80"/>
      <c r="AX46991" s="80"/>
      <c r="AY46991" s="80"/>
      <c r="AZ46991" s="80"/>
      <c r="BA46991" s="80"/>
      <c r="BB46991" s="80"/>
    </row>
    <row r="46992" spans="9:54" x14ac:dyDescent="0.25">
      <c r="I46992" s="80"/>
      <c r="AX46992" s="80"/>
      <c r="AY46992" s="80"/>
      <c r="AZ46992" s="80"/>
      <c r="BA46992" s="80"/>
      <c r="BB46992" s="80"/>
    </row>
    <row r="46993" spans="9:54" x14ac:dyDescent="0.25">
      <c r="I46993" s="80"/>
      <c r="AX46993" s="80"/>
      <c r="AY46993" s="80"/>
      <c r="AZ46993" s="80"/>
      <c r="BA46993" s="80"/>
      <c r="BB46993" s="80"/>
    </row>
    <row r="46994" spans="9:54" x14ac:dyDescent="0.25">
      <c r="I46994" s="80"/>
      <c r="AX46994" s="80"/>
      <c r="AY46994" s="80"/>
      <c r="AZ46994" s="80"/>
      <c r="BA46994" s="80"/>
      <c r="BB46994" s="80"/>
    </row>
    <row r="46995" spans="9:54" x14ac:dyDescent="0.25">
      <c r="I46995" s="80"/>
      <c r="AX46995" s="80"/>
      <c r="AY46995" s="80"/>
      <c r="AZ46995" s="80"/>
      <c r="BA46995" s="80"/>
      <c r="BB46995" s="80"/>
    </row>
    <row r="46996" spans="9:54" x14ac:dyDescent="0.25">
      <c r="I46996" s="80"/>
      <c r="AX46996" s="80"/>
      <c r="AY46996" s="80"/>
      <c r="AZ46996" s="80"/>
      <c r="BA46996" s="80"/>
      <c r="BB46996" s="80"/>
    </row>
    <row r="46997" spans="9:54" x14ac:dyDescent="0.25">
      <c r="I46997" s="80"/>
      <c r="AX46997" s="80"/>
      <c r="AY46997" s="80"/>
      <c r="AZ46997" s="80"/>
      <c r="BA46997" s="80"/>
      <c r="BB46997" s="80"/>
    </row>
    <row r="46998" spans="9:54" x14ac:dyDescent="0.25">
      <c r="I46998" s="80"/>
      <c r="AX46998" s="80"/>
      <c r="AY46998" s="80"/>
      <c r="AZ46998" s="80"/>
      <c r="BA46998" s="80"/>
      <c r="BB46998" s="80"/>
    </row>
    <row r="46999" spans="9:54" x14ac:dyDescent="0.25">
      <c r="I46999" s="80"/>
      <c r="AX46999" s="80"/>
      <c r="AY46999" s="80"/>
      <c r="AZ46999" s="80"/>
      <c r="BA46999" s="80"/>
      <c r="BB46999" s="80"/>
    </row>
    <row r="47000" spans="9:54" x14ac:dyDescent="0.25">
      <c r="I47000" s="80"/>
      <c r="AX47000" s="80"/>
      <c r="AY47000" s="80"/>
      <c r="AZ47000" s="80"/>
      <c r="BA47000" s="80"/>
      <c r="BB47000" s="80"/>
    </row>
    <row r="47001" spans="9:54" x14ac:dyDescent="0.25">
      <c r="I47001" s="80"/>
      <c r="AX47001" s="80"/>
      <c r="AY47001" s="80"/>
      <c r="AZ47001" s="80"/>
      <c r="BA47001" s="80"/>
      <c r="BB47001" s="80"/>
    </row>
    <row r="47002" spans="9:54" x14ac:dyDescent="0.25">
      <c r="I47002" s="80"/>
      <c r="AX47002" s="80"/>
      <c r="AY47002" s="80"/>
      <c r="AZ47002" s="80"/>
      <c r="BA47002" s="80"/>
      <c r="BB47002" s="80"/>
    </row>
    <row r="47003" spans="9:54" x14ac:dyDescent="0.25">
      <c r="I47003" s="80"/>
      <c r="AX47003" s="80"/>
      <c r="AY47003" s="80"/>
      <c r="AZ47003" s="80"/>
      <c r="BA47003" s="80"/>
      <c r="BB47003" s="80"/>
    </row>
    <row r="47004" spans="9:54" x14ac:dyDescent="0.25">
      <c r="I47004" s="80"/>
      <c r="AX47004" s="80"/>
      <c r="AY47004" s="80"/>
      <c r="AZ47004" s="80"/>
      <c r="BA47004" s="80"/>
      <c r="BB47004" s="80"/>
    </row>
    <row r="47005" spans="9:54" x14ac:dyDescent="0.25">
      <c r="I47005" s="80"/>
      <c r="AX47005" s="80"/>
      <c r="AY47005" s="80"/>
      <c r="AZ47005" s="80"/>
      <c r="BA47005" s="80"/>
      <c r="BB47005" s="80"/>
    </row>
    <row r="47006" spans="9:54" x14ac:dyDescent="0.25">
      <c r="I47006" s="80"/>
      <c r="AX47006" s="80"/>
      <c r="AY47006" s="80"/>
      <c r="AZ47006" s="80"/>
      <c r="BA47006" s="80"/>
      <c r="BB47006" s="80"/>
    </row>
    <row r="47007" spans="9:54" x14ac:dyDescent="0.25">
      <c r="I47007" s="80"/>
      <c r="AX47007" s="80"/>
      <c r="AY47007" s="80"/>
      <c r="AZ47007" s="80"/>
      <c r="BA47007" s="80"/>
      <c r="BB47007" s="80"/>
    </row>
    <row r="47008" spans="9:54" x14ac:dyDescent="0.25">
      <c r="I47008" s="80"/>
      <c r="AX47008" s="80"/>
      <c r="AY47008" s="80"/>
      <c r="AZ47008" s="80"/>
      <c r="BA47008" s="80"/>
      <c r="BB47008" s="80"/>
    </row>
    <row r="47009" spans="9:54" x14ac:dyDescent="0.25">
      <c r="I47009" s="80"/>
      <c r="AX47009" s="80"/>
      <c r="AY47009" s="80"/>
      <c r="AZ47009" s="80"/>
      <c r="BA47009" s="80"/>
      <c r="BB47009" s="80"/>
    </row>
    <row r="47010" spans="9:54" x14ac:dyDescent="0.25">
      <c r="I47010" s="80"/>
      <c r="AX47010" s="80"/>
      <c r="AY47010" s="80"/>
      <c r="AZ47010" s="80"/>
      <c r="BA47010" s="80"/>
      <c r="BB47010" s="80"/>
    </row>
    <row r="47011" spans="9:54" x14ac:dyDescent="0.25">
      <c r="I47011" s="80"/>
      <c r="AX47011" s="80"/>
      <c r="AY47011" s="80"/>
      <c r="AZ47011" s="80"/>
      <c r="BA47011" s="80"/>
      <c r="BB47011" s="80"/>
    </row>
    <row r="47012" spans="9:54" x14ac:dyDescent="0.25">
      <c r="I47012" s="80"/>
      <c r="AX47012" s="80"/>
      <c r="AY47012" s="80"/>
      <c r="AZ47012" s="80"/>
      <c r="BA47012" s="80"/>
      <c r="BB47012" s="80"/>
    </row>
    <row r="47013" spans="9:54" x14ac:dyDescent="0.25">
      <c r="I47013" s="80"/>
      <c r="AX47013" s="80"/>
      <c r="AY47013" s="80"/>
      <c r="AZ47013" s="80"/>
      <c r="BA47013" s="80"/>
      <c r="BB47013" s="80"/>
    </row>
    <row r="47014" spans="9:54" x14ac:dyDescent="0.25">
      <c r="I47014" s="80"/>
      <c r="AX47014" s="80"/>
      <c r="AY47014" s="80"/>
      <c r="AZ47014" s="80"/>
      <c r="BA47014" s="80"/>
      <c r="BB47014" s="80"/>
    </row>
    <row r="47015" spans="9:54" x14ac:dyDescent="0.25">
      <c r="I47015" s="80"/>
      <c r="AX47015" s="80"/>
      <c r="AY47015" s="80"/>
      <c r="AZ47015" s="80"/>
      <c r="BA47015" s="80"/>
      <c r="BB47015" s="80"/>
    </row>
    <row r="47016" spans="9:54" x14ac:dyDescent="0.25">
      <c r="I47016" s="80"/>
      <c r="AX47016" s="80"/>
      <c r="AY47016" s="80"/>
      <c r="AZ47016" s="80"/>
      <c r="BA47016" s="80"/>
      <c r="BB47016" s="80"/>
    </row>
    <row r="47017" spans="9:54" x14ac:dyDescent="0.25">
      <c r="I47017" s="80"/>
      <c r="AX47017" s="80"/>
      <c r="AY47017" s="80"/>
      <c r="AZ47017" s="80"/>
      <c r="BA47017" s="80"/>
      <c r="BB47017" s="80"/>
    </row>
    <row r="47018" spans="9:54" x14ac:dyDescent="0.25">
      <c r="I47018" s="80"/>
      <c r="AX47018" s="80"/>
      <c r="AY47018" s="80"/>
      <c r="AZ47018" s="80"/>
      <c r="BA47018" s="80"/>
      <c r="BB47018" s="80"/>
    </row>
    <row r="47019" spans="9:54" x14ac:dyDescent="0.25">
      <c r="I47019" s="80"/>
      <c r="AX47019" s="80"/>
      <c r="AY47019" s="80"/>
      <c r="AZ47019" s="80"/>
      <c r="BA47019" s="80"/>
      <c r="BB47019" s="80"/>
    </row>
    <row r="47020" spans="9:54" x14ac:dyDescent="0.25">
      <c r="I47020" s="80"/>
      <c r="AX47020" s="80"/>
      <c r="AY47020" s="80"/>
      <c r="AZ47020" s="80"/>
      <c r="BA47020" s="80"/>
      <c r="BB47020" s="80"/>
    </row>
    <row r="47021" spans="9:54" x14ac:dyDescent="0.25">
      <c r="I47021" s="80"/>
      <c r="AX47021" s="80"/>
      <c r="AY47021" s="80"/>
      <c r="AZ47021" s="80"/>
      <c r="BA47021" s="80"/>
      <c r="BB47021" s="80"/>
    </row>
    <row r="47022" spans="9:54" x14ac:dyDescent="0.25">
      <c r="I47022" s="80"/>
      <c r="AX47022" s="80"/>
      <c r="AY47022" s="80"/>
      <c r="AZ47022" s="80"/>
      <c r="BA47022" s="80"/>
      <c r="BB47022" s="80"/>
    </row>
    <row r="47023" spans="9:54" x14ac:dyDescent="0.25">
      <c r="I47023" s="80"/>
      <c r="AX47023" s="80"/>
      <c r="AY47023" s="80"/>
      <c r="AZ47023" s="80"/>
      <c r="BA47023" s="80"/>
      <c r="BB47023" s="80"/>
    </row>
    <row r="47024" spans="9:54" x14ac:dyDescent="0.25">
      <c r="I47024" s="80"/>
      <c r="AX47024" s="80"/>
      <c r="AY47024" s="80"/>
      <c r="AZ47024" s="80"/>
      <c r="BA47024" s="80"/>
      <c r="BB47024" s="80"/>
    </row>
    <row r="47025" spans="9:54" x14ac:dyDescent="0.25">
      <c r="I47025" s="80"/>
      <c r="AX47025" s="80"/>
      <c r="AY47025" s="80"/>
      <c r="AZ47025" s="80"/>
      <c r="BA47025" s="80"/>
      <c r="BB47025" s="80"/>
    </row>
    <row r="47026" spans="9:54" x14ac:dyDescent="0.25">
      <c r="I47026" s="80"/>
      <c r="AX47026" s="80"/>
      <c r="AY47026" s="80"/>
      <c r="AZ47026" s="80"/>
      <c r="BA47026" s="80"/>
      <c r="BB47026" s="80"/>
    </row>
    <row r="47027" spans="9:54" x14ac:dyDescent="0.25">
      <c r="I47027" s="80"/>
      <c r="AX47027" s="80"/>
      <c r="AY47027" s="80"/>
      <c r="AZ47027" s="80"/>
      <c r="BA47027" s="80"/>
      <c r="BB47027" s="80"/>
    </row>
    <row r="47028" spans="9:54" x14ac:dyDescent="0.25">
      <c r="I47028" s="80"/>
      <c r="AX47028" s="80"/>
      <c r="AY47028" s="80"/>
      <c r="AZ47028" s="80"/>
      <c r="BA47028" s="80"/>
      <c r="BB47028" s="80"/>
    </row>
    <row r="47029" spans="9:54" x14ac:dyDescent="0.25">
      <c r="I47029" s="80"/>
      <c r="AX47029" s="80"/>
      <c r="AY47029" s="80"/>
      <c r="AZ47029" s="80"/>
      <c r="BA47029" s="80"/>
      <c r="BB47029" s="80"/>
    </row>
    <row r="47030" spans="9:54" x14ac:dyDescent="0.25">
      <c r="I47030" s="80"/>
      <c r="AX47030" s="80"/>
      <c r="AY47030" s="80"/>
      <c r="AZ47030" s="80"/>
      <c r="BA47030" s="80"/>
      <c r="BB47030" s="80"/>
    </row>
    <row r="47031" spans="9:54" x14ac:dyDescent="0.25">
      <c r="I47031" s="80"/>
      <c r="AX47031" s="80"/>
      <c r="AY47031" s="80"/>
      <c r="AZ47031" s="80"/>
      <c r="BA47031" s="80"/>
      <c r="BB47031" s="80"/>
    </row>
    <row r="47032" spans="9:54" x14ac:dyDescent="0.25">
      <c r="I47032" s="80"/>
      <c r="AX47032" s="80"/>
      <c r="AY47032" s="80"/>
      <c r="AZ47032" s="80"/>
      <c r="BA47032" s="80"/>
      <c r="BB47032" s="80"/>
    </row>
    <row r="47033" spans="9:54" x14ac:dyDescent="0.25">
      <c r="I47033" s="80"/>
      <c r="AX47033" s="80"/>
      <c r="AY47033" s="80"/>
      <c r="AZ47033" s="80"/>
      <c r="BA47033" s="80"/>
      <c r="BB47033" s="80"/>
    </row>
    <row r="47034" spans="9:54" x14ac:dyDescent="0.25">
      <c r="I47034" s="80"/>
      <c r="AX47034" s="80"/>
      <c r="AY47034" s="80"/>
      <c r="AZ47034" s="80"/>
      <c r="BA47034" s="80"/>
      <c r="BB47034" s="80"/>
    </row>
    <row r="47035" spans="9:54" x14ac:dyDescent="0.25">
      <c r="I47035" s="80"/>
      <c r="AX47035" s="80"/>
      <c r="AY47035" s="80"/>
      <c r="AZ47035" s="80"/>
      <c r="BA47035" s="80"/>
      <c r="BB47035" s="80"/>
    </row>
    <row r="47036" spans="9:54" x14ac:dyDescent="0.25">
      <c r="I47036" s="80"/>
      <c r="AX47036" s="80"/>
      <c r="AY47036" s="80"/>
      <c r="AZ47036" s="80"/>
      <c r="BA47036" s="80"/>
      <c r="BB47036" s="80"/>
    </row>
    <row r="47037" spans="9:54" x14ac:dyDescent="0.25">
      <c r="I47037" s="80"/>
      <c r="AX47037" s="80"/>
      <c r="AY47037" s="80"/>
      <c r="AZ47037" s="80"/>
      <c r="BA47037" s="80"/>
      <c r="BB47037" s="80"/>
    </row>
    <row r="47038" spans="9:54" x14ac:dyDescent="0.25">
      <c r="I47038" s="80"/>
      <c r="AX47038" s="80"/>
      <c r="AY47038" s="80"/>
      <c r="AZ47038" s="80"/>
      <c r="BA47038" s="80"/>
      <c r="BB47038" s="80"/>
    </row>
    <row r="47039" spans="9:54" x14ac:dyDescent="0.25">
      <c r="I47039" s="80"/>
      <c r="AX47039" s="80"/>
      <c r="AY47039" s="80"/>
      <c r="AZ47039" s="80"/>
      <c r="BA47039" s="80"/>
      <c r="BB47039" s="80"/>
    </row>
    <row r="47040" spans="9:54" x14ac:dyDescent="0.25">
      <c r="I47040" s="80"/>
      <c r="AX47040" s="80"/>
      <c r="AY47040" s="80"/>
      <c r="AZ47040" s="80"/>
      <c r="BA47040" s="80"/>
      <c r="BB47040" s="80"/>
    </row>
    <row r="47041" spans="9:54" x14ac:dyDescent="0.25">
      <c r="I47041" s="80"/>
      <c r="AX47041" s="80"/>
      <c r="AY47041" s="80"/>
      <c r="AZ47041" s="80"/>
      <c r="BA47041" s="80"/>
      <c r="BB47041" s="80"/>
    </row>
    <row r="47042" spans="9:54" x14ac:dyDescent="0.25">
      <c r="I47042" s="80"/>
      <c r="AX47042" s="80"/>
      <c r="AY47042" s="80"/>
      <c r="AZ47042" s="80"/>
      <c r="BA47042" s="80"/>
      <c r="BB47042" s="80"/>
    </row>
    <row r="47043" spans="9:54" x14ac:dyDescent="0.25">
      <c r="I47043" s="80"/>
      <c r="AX47043" s="80"/>
      <c r="AY47043" s="80"/>
      <c r="AZ47043" s="80"/>
      <c r="BA47043" s="80"/>
      <c r="BB47043" s="80"/>
    </row>
    <row r="47044" spans="9:54" x14ac:dyDescent="0.25">
      <c r="I47044" s="80"/>
      <c r="AX47044" s="80"/>
      <c r="AY47044" s="80"/>
      <c r="AZ47044" s="80"/>
      <c r="BA47044" s="80"/>
      <c r="BB47044" s="80"/>
    </row>
    <row r="47045" spans="9:54" x14ac:dyDescent="0.25">
      <c r="I47045" s="80"/>
      <c r="AX47045" s="80"/>
      <c r="AY47045" s="80"/>
      <c r="AZ47045" s="80"/>
      <c r="BA47045" s="80"/>
      <c r="BB47045" s="80"/>
    </row>
    <row r="47046" spans="9:54" x14ac:dyDescent="0.25">
      <c r="I47046" s="80"/>
      <c r="AX47046" s="80"/>
      <c r="AY47046" s="80"/>
      <c r="AZ47046" s="80"/>
      <c r="BA47046" s="80"/>
      <c r="BB47046" s="80"/>
    </row>
    <row r="47047" spans="9:54" x14ac:dyDescent="0.25">
      <c r="I47047" s="80"/>
      <c r="AX47047" s="80"/>
      <c r="AY47047" s="80"/>
      <c r="AZ47047" s="80"/>
      <c r="BA47047" s="80"/>
      <c r="BB47047" s="80"/>
    </row>
    <row r="47048" spans="9:54" x14ac:dyDescent="0.25">
      <c r="I47048" s="80"/>
      <c r="AX47048" s="80"/>
      <c r="AY47048" s="80"/>
      <c r="AZ47048" s="80"/>
      <c r="BA47048" s="80"/>
      <c r="BB47048" s="80"/>
    </row>
    <row r="47049" spans="9:54" x14ac:dyDescent="0.25">
      <c r="I47049" s="80"/>
      <c r="AX47049" s="80"/>
      <c r="AY47049" s="80"/>
      <c r="AZ47049" s="80"/>
      <c r="BA47049" s="80"/>
      <c r="BB47049" s="80"/>
    </row>
    <row r="47050" spans="9:54" x14ac:dyDescent="0.25">
      <c r="I47050" s="80"/>
      <c r="AX47050" s="80"/>
      <c r="AY47050" s="80"/>
      <c r="AZ47050" s="80"/>
      <c r="BA47050" s="80"/>
      <c r="BB47050" s="80"/>
    </row>
    <row r="47051" spans="9:54" x14ac:dyDescent="0.25">
      <c r="I47051" s="80"/>
      <c r="AX47051" s="80"/>
      <c r="AY47051" s="80"/>
      <c r="AZ47051" s="80"/>
      <c r="BA47051" s="80"/>
      <c r="BB47051" s="80"/>
    </row>
    <row r="47052" spans="9:54" x14ac:dyDescent="0.25">
      <c r="I47052" s="80"/>
      <c r="AX47052" s="80"/>
      <c r="AY47052" s="80"/>
      <c r="AZ47052" s="80"/>
      <c r="BA47052" s="80"/>
      <c r="BB47052" s="80"/>
    </row>
    <row r="47053" spans="9:54" x14ac:dyDescent="0.25">
      <c r="I47053" s="80"/>
      <c r="AX47053" s="80"/>
      <c r="AY47053" s="80"/>
      <c r="AZ47053" s="80"/>
      <c r="BA47053" s="80"/>
      <c r="BB47053" s="80"/>
    </row>
    <row r="47054" spans="9:54" x14ac:dyDescent="0.25">
      <c r="I47054" s="80"/>
      <c r="AX47054" s="80"/>
      <c r="AY47054" s="80"/>
      <c r="AZ47054" s="80"/>
      <c r="BA47054" s="80"/>
      <c r="BB47054" s="80"/>
    </row>
    <row r="47055" spans="9:54" x14ac:dyDescent="0.25">
      <c r="I47055" s="80"/>
      <c r="AX47055" s="80"/>
      <c r="AY47055" s="80"/>
      <c r="AZ47055" s="80"/>
      <c r="BA47055" s="80"/>
      <c r="BB47055" s="80"/>
    </row>
    <row r="47056" spans="9:54" x14ac:dyDescent="0.25">
      <c r="I47056" s="80"/>
      <c r="AX47056" s="80"/>
      <c r="AY47056" s="80"/>
      <c r="AZ47056" s="80"/>
      <c r="BA47056" s="80"/>
      <c r="BB47056" s="80"/>
    </row>
    <row r="47057" spans="9:54" x14ac:dyDescent="0.25">
      <c r="I47057" s="80"/>
      <c r="AX47057" s="80"/>
      <c r="AY47057" s="80"/>
      <c r="AZ47057" s="80"/>
      <c r="BA47057" s="80"/>
      <c r="BB47057" s="80"/>
    </row>
    <row r="47058" spans="9:54" x14ac:dyDescent="0.25">
      <c r="I47058" s="80"/>
      <c r="AX47058" s="80"/>
      <c r="AY47058" s="80"/>
      <c r="AZ47058" s="80"/>
      <c r="BA47058" s="80"/>
      <c r="BB47058" s="80"/>
    </row>
    <row r="47059" spans="9:54" x14ac:dyDescent="0.25">
      <c r="I47059" s="80"/>
      <c r="AX47059" s="80"/>
      <c r="AY47059" s="80"/>
      <c r="AZ47059" s="80"/>
      <c r="BA47059" s="80"/>
      <c r="BB47059" s="80"/>
    </row>
    <row r="47060" spans="9:54" x14ac:dyDescent="0.25">
      <c r="I47060" s="80"/>
      <c r="AX47060" s="80"/>
      <c r="AY47060" s="80"/>
      <c r="AZ47060" s="80"/>
      <c r="BA47060" s="80"/>
      <c r="BB47060" s="80"/>
    </row>
    <row r="47061" spans="9:54" x14ac:dyDescent="0.25">
      <c r="I47061" s="80"/>
      <c r="AX47061" s="80"/>
      <c r="AY47061" s="80"/>
      <c r="AZ47061" s="80"/>
      <c r="BA47061" s="80"/>
      <c r="BB47061" s="80"/>
    </row>
    <row r="47062" spans="9:54" x14ac:dyDescent="0.25">
      <c r="I47062" s="80"/>
      <c r="AX47062" s="80"/>
      <c r="AY47062" s="80"/>
      <c r="AZ47062" s="80"/>
      <c r="BA47062" s="80"/>
      <c r="BB47062" s="80"/>
    </row>
    <row r="47063" spans="9:54" x14ac:dyDescent="0.25">
      <c r="I47063" s="80"/>
      <c r="AX47063" s="80"/>
      <c r="AY47063" s="80"/>
      <c r="AZ47063" s="80"/>
      <c r="BA47063" s="80"/>
      <c r="BB47063" s="80"/>
    </row>
    <row r="47064" spans="9:54" x14ac:dyDescent="0.25">
      <c r="I47064" s="80"/>
      <c r="AX47064" s="80"/>
      <c r="AY47064" s="80"/>
      <c r="AZ47064" s="80"/>
      <c r="BA47064" s="80"/>
      <c r="BB47064" s="80"/>
    </row>
    <row r="47065" spans="9:54" x14ac:dyDescent="0.25">
      <c r="I47065" s="80"/>
      <c r="AX47065" s="80"/>
      <c r="AY47065" s="80"/>
      <c r="AZ47065" s="80"/>
      <c r="BA47065" s="80"/>
      <c r="BB47065" s="80"/>
    </row>
    <row r="47066" spans="9:54" x14ac:dyDescent="0.25">
      <c r="I47066" s="80"/>
      <c r="AX47066" s="80"/>
      <c r="AY47066" s="80"/>
      <c r="AZ47066" s="80"/>
      <c r="BA47066" s="80"/>
      <c r="BB47066" s="80"/>
    </row>
    <row r="47067" spans="9:54" x14ac:dyDescent="0.25">
      <c r="I47067" s="80"/>
      <c r="AX47067" s="80"/>
      <c r="AY47067" s="80"/>
      <c r="AZ47067" s="80"/>
      <c r="BA47067" s="80"/>
      <c r="BB47067" s="80"/>
    </row>
    <row r="47068" spans="9:54" x14ac:dyDescent="0.25">
      <c r="I47068" s="80"/>
      <c r="AX47068" s="80"/>
      <c r="AY47068" s="80"/>
      <c r="AZ47068" s="80"/>
      <c r="BA47068" s="80"/>
      <c r="BB47068" s="80"/>
    </row>
    <row r="47069" spans="9:54" x14ac:dyDescent="0.25">
      <c r="I47069" s="80"/>
      <c r="AX47069" s="80"/>
      <c r="AY47069" s="80"/>
      <c r="AZ47069" s="80"/>
      <c r="BA47069" s="80"/>
      <c r="BB47069" s="80"/>
    </row>
    <row r="47070" spans="9:54" x14ac:dyDescent="0.25">
      <c r="I47070" s="80"/>
      <c r="AX47070" s="80"/>
      <c r="AY47070" s="80"/>
      <c r="AZ47070" s="80"/>
      <c r="BA47070" s="80"/>
      <c r="BB47070" s="80"/>
    </row>
    <row r="47071" spans="9:54" x14ac:dyDescent="0.25">
      <c r="I47071" s="80"/>
      <c r="AX47071" s="80"/>
      <c r="AY47071" s="80"/>
      <c r="AZ47071" s="80"/>
      <c r="BA47071" s="80"/>
      <c r="BB47071" s="80"/>
    </row>
    <row r="47072" spans="9:54" x14ac:dyDescent="0.25">
      <c r="I47072" s="80"/>
      <c r="AX47072" s="80"/>
      <c r="AY47072" s="80"/>
      <c r="AZ47072" s="80"/>
      <c r="BA47072" s="80"/>
      <c r="BB47072" s="80"/>
    </row>
    <row r="47073" spans="9:54" x14ac:dyDescent="0.25">
      <c r="I47073" s="80"/>
      <c r="AX47073" s="80"/>
      <c r="AY47073" s="80"/>
      <c r="AZ47073" s="80"/>
      <c r="BA47073" s="80"/>
      <c r="BB47073" s="80"/>
    </row>
    <row r="47074" spans="9:54" x14ac:dyDescent="0.25">
      <c r="I47074" s="80"/>
      <c r="AX47074" s="80"/>
      <c r="AY47074" s="80"/>
      <c r="AZ47074" s="80"/>
      <c r="BA47074" s="80"/>
      <c r="BB47074" s="80"/>
    </row>
    <row r="47075" spans="9:54" x14ac:dyDescent="0.25">
      <c r="I47075" s="80"/>
      <c r="AX47075" s="80"/>
      <c r="AY47075" s="80"/>
      <c r="AZ47075" s="80"/>
      <c r="BA47075" s="80"/>
      <c r="BB47075" s="80"/>
    </row>
    <row r="47076" spans="9:54" x14ac:dyDescent="0.25">
      <c r="I47076" s="80"/>
      <c r="AX47076" s="80"/>
      <c r="AY47076" s="80"/>
      <c r="AZ47076" s="80"/>
      <c r="BA47076" s="80"/>
      <c r="BB47076" s="80"/>
    </row>
    <row r="47077" spans="9:54" x14ac:dyDescent="0.25">
      <c r="I47077" s="80"/>
      <c r="AX47077" s="80"/>
      <c r="AY47077" s="80"/>
      <c r="AZ47077" s="80"/>
      <c r="BA47077" s="80"/>
      <c r="BB47077" s="80"/>
    </row>
    <row r="47078" spans="9:54" x14ac:dyDescent="0.25">
      <c r="I47078" s="80"/>
      <c r="AX47078" s="80"/>
      <c r="AY47078" s="80"/>
      <c r="AZ47078" s="80"/>
      <c r="BA47078" s="80"/>
      <c r="BB47078" s="80"/>
    </row>
    <row r="47079" spans="9:54" x14ac:dyDescent="0.25">
      <c r="I47079" s="80"/>
      <c r="AX47079" s="80"/>
      <c r="AY47079" s="80"/>
      <c r="AZ47079" s="80"/>
      <c r="BA47079" s="80"/>
      <c r="BB47079" s="80"/>
    </row>
    <row r="47080" spans="9:54" x14ac:dyDescent="0.25">
      <c r="I47080" s="80"/>
      <c r="AX47080" s="80"/>
      <c r="AY47080" s="80"/>
      <c r="AZ47080" s="80"/>
      <c r="BA47080" s="80"/>
      <c r="BB47080" s="80"/>
    </row>
    <row r="47081" spans="9:54" x14ac:dyDescent="0.25">
      <c r="I47081" s="80"/>
      <c r="AX47081" s="80"/>
      <c r="AY47081" s="80"/>
      <c r="AZ47081" s="80"/>
      <c r="BA47081" s="80"/>
      <c r="BB47081" s="80"/>
    </row>
    <row r="47082" spans="9:54" x14ac:dyDescent="0.25">
      <c r="I47082" s="80"/>
      <c r="AX47082" s="80"/>
      <c r="AY47082" s="80"/>
      <c r="AZ47082" s="80"/>
      <c r="BA47082" s="80"/>
      <c r="BB47082" s="80"/>
    </row>
    <row r="47083" spans="9:54" x14ac:dyDescent="0.25">
      <c r="I47083" s="80"/>
      <c r="AX47083" s="80"/>
      <c r="AY47083" s="80"/>
      <c r="AZ47083" s="80"/>
      <c r="BA47083" s="80"/>
      <c r="BB47083" s="80"/>
    </row>
    <row r="47084" spans="9:54" x14ac:dyDescent="0.25">
      <c r="I47084" s="80"/>
      <c r="AX47084" s="80"/>
      <c r="AY47084" s="80"/>
      <c r="AZ47084" s="80"/>
      <c r="BA47084" s="80"/>
      <c r="BB47084" s="80"/>
    </row>
    <row r="47085" spans="9:54" x14ac:dyDescent="0.25">
      <c r="I47085" s="80"/>
      <c r="AX47085" s="80"/>
      <c r="AY47085" s="80"/>
      <c r="AZ47085" s="80"/>
      <c r="BA47085" s="80"/>
      <c r="BB47085" s="80"/>
    </row>
    <row r="47086" spans="9:54" x14ac:dyDescent="0.25">
      <c r="I47086" s="80"/>
      <c r="AX47086" s="80"/>
      <c r="AY47086" s="80"/>
      <c r="AZ47086" s="80"/>
      <c r="BA47086" s="80"/>
      <c r="BB47086" s="80"/>
    </row>
    <row r="47087" spans="9:54" x14ac:dyDescent="0.25">
      <c r="I47087" s="80"/>
      <c r="AX47087" s="80"/>
      <c r="AY47087" s="80"/>
      <c r="AZ47087" s="80"/>
      <c r="BA47087" s="80"/>
      <c r="BB47087" s="80"/>
    </row>
    <row r="47088" spans="9:54" x14ac:dyDescent="0.25">
      <c r="I47088" s="80"/>
      <c r="AX47088" s="80"/>
      <c r="AY47088" s="80"/>
      <c r="AZ47088" s="80"/>
      <c r="BA47088" s="80"/>
      <c r="BB47088" s="80"/>
    </row>
    <row r="47089" spans="9:54" x14ac:dyDescent="0.25">
      <c r="I47089" s="80"/>
      <c r="AX47089" s="80"/>
      <c r="AY47089" s="80"/>
      <c r="AZ47089" s="80"/>
      <c r="BA47089" s="80"/>
      <c r="BB47089" s="80"/>
    </row>
    <row r="47090" spans="9:54" x14ac:dyDescent="0.25">
      <c r="I47090" s="80"/>
      <c r="AX47090" s="80"/>
      <c r="AY47090" s="80"/>
      <c r="AZ47090" s="80"/>
      <c r="BA47090" s="80"/>
      <c r="BB47090" s="80"/>
    </row>
    <row r="47091" spans="9:54" x14ac:dyDescent="0.25">
      <c r="I47091" s="80"/>
      <c r="AX47091" s="80"/>
      <c r="AY47091" s="80"/>
      <c r="AZ47091" s="80"/>
      <c r="BA47091" s="80"/>
      <c r="BB47091" s="80"/>
    </row>
    <row r="47092" spans="9:54" x14ac:dyDescent="0.25">
      <c r="I47092" s="80"/>
      <c r="AX47092" s="80"/>
      <c r="AY47092" s="80"/>
      <c r="AZ47092" s="80"/>
      <c r="BA47092" s="80"/>
      <c r="BB47092" s="80"/>
    </row>
    <row r="47093" spans="9:54" x14ac:dyDescent="0.25">
      <c r="I47093" s="80"/>
      <c r="AX47093" s="80"/>
      <c r="AY47093" s="80"/>
      <c r="AZ47093" s="80"/>
      <c r="BA47093" s="80"/>
      <c r="BB47093" s="80"/>
    </row>
    <row r="47094" spans="9:54" x14ac:dyDescent="0.25">
      <c r="I47094" s="80"/>
      <c r="AX47094" s="80"/>
      <c r="AY47094" s="80"/>
      <c r="AZ47094" s="80"/>
      <c r="BA47094" s="80"/>
      <c r="BB47094" s="80"/>
    </row>
    <row r="47095" spans="9:54" x14ac:dyDescent="0.25">
      <c r="I47095" s="80"/>
      <c r="AX47095" s="80"/>
      <c r="AY47095" s="80"/>
      <c r="AZ47095" s="80"/>
      <c r="BA47095" s="80"/>
      <c r="BB47095" s="80"/>
    </row>
    <row r="47096" spans="9:54" x14ac:dyDescent="0.25">
      <c r="I47096" s="80"/>
      <c r="AX47096" s="80"/>
      <c r="AY47096" s="80"/>
      <c r="AZ47096" s="80"/>
      <c r="BA47096" s="80"/>
      <c r="BB47096" s="80"/>
    </row>
    <row r="47097" spans="9:54" x14ac:dyDescent="0.25">
      <c r="I47097" s="80"/>
      <c r="AX47097" s="80"/>
      <c r="AY47097" s="80"/>
      <c r="AZ47097" s="80"/>
      <c r="BA47097" s="80"/>
      <c r="BB47097" s="80"/>
    </row>
    <row r="47098" spans="9:54" x14ac:dyDescent="0.25">
      <c r="I47098" s="80"/>
      <c r="AX47098" s="80"/>
      <c r="AY47098" s="80"/>
      <c r="AZ47098" s="80"/>
      <c r="BA47098" s="80"/>
      <c r="BB47098" s="80"/>
    </row>
    <row r="47099" spans="9:54" x14ac:dyDescent="0.25">
      <c r="I47099" s="80"/>
      <c r="AX47099" s="80"/>
      <c r="AY47099" s="80"/>
      <c r="AZ47099" s="80"/>
      <c r="BA47099" s="80"/>
      <c r="BB47099" s="80"/>
    </row>
    <row r="47100" spans="9:54" x14ac:dyDescent="0.25">
      <c r="I47100" s="80"/>
      <c r="AX47100" s="80"/>
      <c r="AY47100" s="80"/>
      <c r="AZ47100" s="80"/>
      <c r="BA47100" s="80"/>
      <c r="BB47100" s="80"/>
    </row>
    <row r="47101" spans="9:54" x14ac:dyDescent="0.25">
      <c r="I47101" s="80"/>
      <c r="AX47101" s="80"/>
      <c r="AY47101" s="80"/>
      <c r="AZ47101" s="80"/>
      <c r="BA47101" s="80"/>
      <c r="BB47101" s="80"/>
    </row>
    <row r="47102" spans="9:54" x14ac:dyDescent="0.25">
      <c r="I47102" s="80"/>
      <c r="AX47102" s="80"/>
      <c r="AY47102" s="80"/>
      <c r="AZ47102" s="80"/>
      <c r="BA47102" s="80"/>
      <c r="BB47102" s="80"/>
    </row>
    <row r="47103" spans="9:54" x14ac:dyDescent="0.25">
      <c r="I47103" s="80"/>
      <c r="AX47103" s="80"/>
      <c r="AY47103" s="80"/>
      <c r="AZ47103" s="80"/>
      <c r="BA47103" s="80"/>
      <c r="BB47103" s="80"/>
    </row>
    <row r="47104" spans="9:54" x14ac:dyDescent="0.25">
      <c r="I47104" s="80"/>
      <c r="AX47104" s="80"/>
      <c r="AY47104" s="80"/>
      <c r="AZ47104" s="80"/>
      <c r="BA47104" s="80"/>
      <c r="BB47104" s="80"/>
    </row>
    <row r="47105" spans="9:54" x14ac:dyDescent="0.25">
      <c r="I47105" s="80"/>
      <c r="AX47105" s="80"/>
      <c r="AY47105" s="80"/>
      <c r="AZ47105" s="80"/>
      <c r="BA47105" s="80"/>
      <c r="BB47105" s="80"/>
    </row>
    <row r="47106" spans="9:54" x14ac:dyDescent="0.25">
      <c r="I47106" s="80"/>
      <c r="AX47106" s="80"/>
      <c r="AY47106" s="80"/>
      <c r="AZ47106" s="80"/>
      <c r="BA47106" s="80"/>
      <c r="BB47106" s="80"/>
    </row>
    <row r="47107" spans="9:54" x14ac:dyDescent="0.25">
      <c r="I47107" s="80"/>
      <c r="AX47107" s="80"/>
      <c r="AY47107" s="80"/>
      <c r="AZ47107" s="80"/>
      <c r="BA47107" s="80"/>
      <c r="BB47107" s="80"/>
    </row>
    <row r="47108" spans="9:54" x14ac:dyDescent="0.25">
      <c r="I47108" s="80"/>
      <c r="AX47108" s="80"/>
      <c r="AY47108" s="80"/>
      <c r="AZ47108" s="80"/>
      <c r="BA47108" s="80"/>
      <c r="BB47108" s="80"/>
    </row>
    <row r="47109" spans="9:54" x14ac:dyDescent="0.25">
      <c r="I47109" s="80"/>
      <c r="AX47109" s="80"/>
      <c r="AY47109" s="80"/>
      <c r="AZ47109" s="80"/>
      <c r="BA47109" s="80"/>
      <c r="BB47109" s="80"/>
    </row>
    <row r="47110" spans="9:54" x14ac:dyDescent="0.25">
      <c r="I47110" s="80"/>
      <c r="AX47110" s="80"/>
      <c r="AY47110" s="80"/>
      <c r="AZ47110" s="80"/>
      <c r="BA47110" s="80"/>
      <c r="BB47110" s="80"/>
    </row>
    <row r="47111" spans="9:54" x14ac:dyDescent="0.25">
      <c r="I47111" s="80"/>
      <c r="AX47111" s="80"/>
      <c r="AY47111" s="80"/>
      <c r="AZ47111" s="80"/>
      <c r="BA47111" s="80"/>
      <c r="BB47111" s="80"/>
    </row>
    <row r="47112" spans="9:54" x14ac:dyDescent="0.25">
      <c r="I47112" s="80"/>
      <c r="AX47112" s="80"/>
      <c r="AY47112" s="80"/>
      <c r="AZ47112" s="80"/>
      <c r="BA47112" s="80"/>
      <c r="BB47112" s="80"/>
    </row>
    <row r="47113" spans="9:54" x14ac:dyDescent="0.25">
      <c r="I47113" s="80"/>
      <c r="AX47113" s="80"/>
      <c r="AY47113" s="80"/>
      <c r="AZ47113" s="80"/>
      <c r="BA47113" s="80"/>
      <c r="BB47113" s="80"/>
    </row>
    <row r="47114" spans="9:54" x14ac:dyDescent="0.25">
      <c r="I47114" s="80"/>
      <c r="AX47114" s="80"/>
      <c r="AY47114" s="80"/>
      <c r="AZ47114" s="80"/>
      <c r="BA47114" s="80"/>
      <c r="BB47114" s="80"/>
    </row>
    <row r="47115" spans="9:54" x14ac:dyDescent="0.25">
      <c r="I47115" s="80"/>
      <c r="AX47115" s="80"/>
      <c r="AY47115" s="80"/>
      <c r="AZ47115" s="80"/>
      <c r="BA47115" s="80"/>
      <c r="BB47115" s="80"/>
    </row>
    <row r="47116" spans="9:54" x14ac:dyDescent="0.25">
      <c r="I47116" s="80"/>
      <c r="AX47116" s="80"/>
      <c r="AY47116" s="80"/>
      <c r="AZ47116" s="80"/>
      <c r="BA47116" s="80"/>
      <c r="BB47116" s="80"/>
    </row>
    <row r="47117" spans="9:54" x14ac:dyDescent="0.25">
      <c r="I47117" s="80"/>
      <c r="AX47117" s="80"/>
      <c r="AY47117" s="80"/>
      <c r="AZ47117" s="80"/>
      <c r="BA47117" s="80"/>
      <c r="BB47117" s="80"/>
    </row>
    <row r="47118" spans="9:54" x14ac:dyDescent="0.25">
      <c r="I47118" s="80"/>
      <c r="AX47118" s="80"/>
      <c r="AY47118" s="80"/>
      <c r="AZ47118" s="80"/>
      <c r="BA47118" s="80"/>
      <c r="BB47118" s="80"/>
    </row>
    <row r="47119" spans="9:54" x14ac:dyDescent="0.25">
      <c r="I47119" s="80"/>
      <c r="AX47119" s="80"/>
      <c r="AY47119" s="80"/>
      <c r="AZ47119" s="80"/>
      <c r="BA47119" s="80"/>
      <c r="BB47119" s="80"/>
    </row>
    <row r="47120" spans="9:54" x14ac:dyDescent="0.25">
      <c r="I47120" s="80"/>
      <c r="AX47120" s="80"/>
      <c r="AY47120" s="80"/>
      <c r="AZ47120" s="80"/>
      <c r="BA47120" s="80"/>
      <c r="BB47120" s="80"/>
    </row>
    <row r="47121" spans="9:54" x14ac:dyDescent="0.25">
      <c r="I47121" s="80"/>
      <c r="AX47121" s="80"/>
      <c r="AY47121" s="80"/>
      <c r="AZ47121" s="80"/>
      <c r="BA47121" s="80"/>
      <c r="BB47121" s="80"/>
    </row>
    <row r="47122" spans="9:54" x14ac:dyDescent="0.25">
      <c r="I47122" s="80"/>
      <c r="AX47122" s="80"/>
      <c r="AY47122" s="80"/>
      <c r="AZ47122" s="80"/>
      <c r="BA47122" s="80"/>
      <c r="BB47122" s="80"/>
    </row>
    <row r="47123" spans="9:54" x14ac:dyDescent="0.25">
      <c r="I47123" s="80"/>
      <c r="AX47123" s="80"/>
      <c r="AY47123" s="80"/>
      <c r="AZ47123" s="80"/>
      <c r="BA47123" s="80"/>
      <c r="BB47123" s="80"/>
    </row>
    <row r="47124" spans="9:54" x14ac:dyDescent="0.25">
      <c r="I47124" s="80"/>
      <c r="AX47124" s="80"/>
      <c r="AY47124" s="80"/>
      <c r="AZ47124" s="80"/>
      <c r="BA47124" s="80"/>
      <c r="BB47124" s="80"/>
    </row>
    <row r="47125" spans="9:54" x14ac:dyDescent="0.25">
      <c r="I47125" s="80"/>
      <c r="AX47125" s="80"/>
      <c r="AY47125" s="80"/>
      <c r="AZ47125" s="80"/>
      <c r="BA47125" s="80"/>
      <c r="BB47125" s="80"/>
    </row>
    <row r="47126" spans="9:54" x14ac:dyDescent="0.25">
      <c r="I47126" s="80"/>
      <c r="AX47126" s="80"/>
      <c r="AY47126" s="80"/>
      <c r="AZ47126" s="80"/>
      <c r="BA47126" s="80"/>
      <c r="BB47126" s="80"/>
    </row>
    <row r="47127" spans="9:54" x14ac:dyDescent="0.25">
      <c r="I47127" s="80"/>
      <c r="AX47127" s="80"/>
      <c r="AY47127" s="80"/>
      <c r="AZ47127" s="80"/>
      <c r="BA47127" s="80"/>
      <c r="BB47127" s="80"/>
    </row>
    <row r="47128" spans="9:54" x14ac:dyDescent="0.25">
      <c r="I47128" s="80"/>
      <c r="AX47128" s="80"/>
      <c r="AY47128" s="80"/>
      <c r="AZ47128" s="80"/>
      <c r="BA47128" s="80"/>
      <c r="BB47128" s="80"/>
    </row>
    <row r="47129" spans="9:54" x14ac:dyDescent="0.25">
      <c r="I47129" s="80"/>
      <c r="AX47129" s="80"/>
      <c r="AY47129" s="80"/>
      <c r="AZ47129" s="80"/>
      <c r="BA47129" s="80"/>
      <c r="BB47129" s="80"/>
    </row>
    <row r="47130" spans="9:54" x14ac:dyDescent="0.25">
      <c r="I47130" s="80"/>
      <c r="AX47130" s="80"/>
      <c r="AY47130" s="80"/>
      <c r="AZ47130" s="80"/>
      <c r="BA47130" s="80"/>
      <c r="BB47130" s="80"/>
    </row>
    <row r="47131" spans="9:54" x14ac:dyDescent="0.25">
      <c r="I47131" s="80"/>
      <c r="AX47131" s="80"/>
      <c r="AY47131" s="80"/>
      <c r="AZ47131" s="80"/>
      <c r="BA47131" s="80"/>
      <c r="BB47131" s="80"/>
    </row>
    <row r="47132" spans="9:54" x14ac:dyDescent="0.25">
      <c r="I47132" s="80"/>
      <c r="AX47132" s="80"/>
      <c r="AY47132" s="80"/>
      <c r="AZ47132" s="80"/>
      <c r="BA47132" s="80"/>
      <c r="BB47132" s="80"/>
    </row>
    <row r="47133" spans="9:54" x14ac:dyDescent="0.25">
      <c r="I47133" s="80"/>
      <c r="AX47133" s="80"/>
      <c r="AY47133" s="80"/>
      <c r="AZ47133" s="80"/>
      <c r="BA47133" s="80"/>
      <c r="BB47133" s="80"/>
    </row>
    <row r="47134" spans="9:54" x14ac:dyDescent="0.25">
      <c r="I47134" s="80"/>
      <c r="AX47134" s="80"/>
      <c r="AY47134" s="80"/>
      <c r="AZ47134" s="80"/>
      <c r="BA47134" s="80"/>
      <c r="BB47134" s="80"/>
    </row>
    <row r="47135" spans="9:54" x14ac:dyDescent="0.25">
      <c r="I47135" s="80"/>
      <c r="AX47135" s="80"/>
      <c r="AY47135" s="80"/>
      <c r="AZ47135" s="80"/>
      <c r="BA47135" s="80"/>
      <c r="BB47135" s="80"/>
    </row>
    <row r="47136" spans="9:54" x14ac:dyDescent="0.25">
      <c r="I47136" s="80"/>
      <c r="AX47136" s="80"/>
      <c r="AY47136" s="80"/>
      <c r="AZ47136" s="80"/>
      <c r="BA47136" s="80"/>
      <c r="BB47136" s="80"/>
    </row>
    <row r="47137" spans="9:54" x14ac:dyDescent="0.25">
      <c r="I47137" s="80"/>
      <c r="AX47137" s="80"/>
      <c r="AY47137" s="80"/>
      <c r="AZ47137" s="80"/>
      <c r="BA47137" s="80"/>
      <c r="BB47137" s="80"/>
    </row>
    <row r="47138" spans="9:54" x14ac:dyDescent="0.25">
      <c r="I47138" s="80"/>
      <c r="AX47138" s="80"/>
      <c r="AY47138" s="80"/>
      <c r="AZ47138" s="80"/>
      <c r="BA47138" s="80"/>
      <c r="BB47138" s="80"/>
    </row>
    <row r="47139" spans="9:54" x14ac:dyDescent="0.25">
      <c r="I47139" s="80"/>
      <c r="AX47139" s="80"/>
      <c r="AY47139" s="80"/>
      <c r="AZ47139" s="80"/>
      <c r="BA47139" s="80"/>
      <c r="BB47139" s="80"/>
    </row>
    <row r="47140" spans="9:54" x14ac:dyDescent="0.25">
      <c r="I47140" s="80"/>
      <c r="AX47140" s="80"/>
      <c r="AY47140" s="80"/>
      <c r="AZ47140" s="80"/>
      <c r="BA47140" s="80"/>
      <c r="BB47140" s="80"/>
    </row>
    <row r="47141" spans="9:54" x14ac:dyDescent="0.25">
      <c r="I47141" s="80"/>
      <c r="AX47141" s="80"/>
      <c r="AY47141" s="80"/>
      <c r="AZ47141" s="80"/>
      <c r="BA47141" s="80"/>
      <c r="BB47141" s="80"/>
    </row>
    <row r="47142" spans="9:54" x14ac:dyDescent="0.25">
      <c r="I47142" s="80"/>
      <c r="AX47142" s="80"/>
      <c r="AY47142" s="80"/>
      <c r="AZ47142" s="80"/>
      <c r="BA47142" s="80"/>
      <c r="BB47142" s="80"/>
    </row>
    <row r="47143" spans="9:54" x14ac:dyDescent="0.25">
      <c r="I47143" s="80"/>
      <c r="AX47143" s="80"/>
      <c r="AY47143" s="80"/>
      <c r="AZ47143" s="80"/>
      <c r="BA47143" s="80"/>
      <c r="BB47143" s="80"/>
    </row>
    <row r="47144" spans="9:54" x14ac:dyDescent="0.25">
      <c r="I47144" s="80"/>
      <c r="AX47144" s="80"/>
      <c r="AY47144" s="80"/>
      <c r="AZ47144" s="80"/>
      <c r="BA47144" s="80"/>
      <c r="BB47144" s="80"/>
    </row>
    <row r="47145" spans="9:54" x14ac:dyDescent="0.25">
      <c r="I47145" s="80"/>
      <c r="AX47145" s="80"/>
      <c r="AY47145" s="80"/>
      <c r="AZ47145" s="80"/>
      <c r="BA47145" s="80"/>
      <c r="BB47145" s="80"/>
    </row>
    <row r="47146" spans="9:54" x14ac:dyDescent="0.25">
      <c r="I47146" s="80"/>
      <c r="AX47146" s="80"/>
      <c r="AY47146" s="80"/>
      <c r="AZ47146" s="80"/>
      <c r="BA47146" s="80"/>
      <c r="BB47146" s="80"/>
    </row>
    <row r="47147" spans="9:54" x14ac:dyDescent="0.25">
      <c r="I47147" s="80"/>
      <c r="AX47147" s="80"/>
      <c r="AY47147" s="80"/>
      <c r="AZ47147" s="80"/>
      <c r="BA47147" s="80"/>
      <c r="BB47147" s="80"/>
    </row>
    <row r="47148" spans="9:54" x14ac:dyDescent="0.25">
      <c r="I47148" s="80"/>
      <c r="AX47148" s="80"/>
      <c r="AY47148" s="80"/>
      <c r="AZ47148" s="80"/>
      <c r="BA47148" s="80"/>
      <c r="BB47148" s="80"/>
    </row>
    <row r="47149" spans="9:54" x14ac:dyDescent="0.25">
      <c r="I47149" s="80"/>
      <c r="AX47149" s="80"/>
      <c r="AY47149" s="80"/>
      <c r="AZ47149" s="80"/>
      <c r="BA47149" s="80"/>
      <c r="BB47149" s="80"/>
    </row>
    <row r="47150" spans="9:54" x14ac:dyDescent="0.25">
      <c r="I47150" s="80"/>
      <c r="AX47150" s="80"/>
      <c r="AY47150" s="80"/>
      <c r="AZ47150" s="80"/>
      <c r="BA47150" s="80"/>
      <c r="BB47150" s="80"/>
    </row>
    <row r="47151" spans="9:54" x14ac:dyDescent="0.25">
      <c r="I47151" s="80"/>
      <c r="AX47151" s="80"/>
      <c r="AY47151" s="80"/>
      <c r="AZ47151" s="80"/>
      <c r="BA47151" s="80"/>
      <c r="BB47151" s="80"/>
    </row>
    <row r="47152" spans="9:54" x14ac:dyDescent="0.25">
      <c r="I47152" s="80"/>
      <c r="AX47152" s="80"/>
      <c r="AY47152" s="80"/>
      <c r="AZ47152" s="80"/>
      <c r="BA47152" s="80"/>
      <c r="BB47152" s="80"/>
    </row>
    <row r="47153" spans="9:54" x14ac:dyDescent="0.25">
      <c r="I47153" s="80"/>
      <c r="AX47153" s="80"/>
      <c r="AY47153" s="80"/>
      <c r="AZ47153" s="80"/>
      <c r="BA47153" s="80"/>
      <c r="BB47153" s="80"/>
    </row>
    <row r="47154" spans="9:54" x14ac:dyDescent="0.25">
      <c r="I47154" s="80"/>
      <c r="AX47154" s="80"/>
      <c r="AY47154" s="80"/>
      <c r="AZ47154" s="80"/>
      <c r="BA47154" s="80"/>
      <c r="BB47154" s="80"/>
    </row>
    <row r="47155" spans="9:54" x14ac:dyDescent="0.25">
      <c r="I47155" s="80"/>
      <c r="AX47155" s="80"/>
      <c r="AY47155" s="80"/>
      <c r="AZ47155" s="80"/>
      <c r="BA47155" s="80"/>
      <c r="BB47155" s="80"/>
    </row>
    <row r="47156" spans="9:54" x14ac:dyDescent="0.25">
      <c r="I47156" s="80"/>
      <c r="AX47156" s="80"/>
      <c r="AY47156" s="80"/>
      <c r="AZ47156" s="80"/>
      <c r="BA47156" s="80"/>
      <c r="BB47156" s="80"/>
    </row>
    <row r="47157" spans="9:54" x14ac:dyDescent="0.25">
      <c r="I47157" s="80"/>
      <c r="AX47157" s="80"/>
      <c r="AY47157" s="80"/>
      <c r="AZ47157" s="80"/>
      <c r="BA47157" s="80"/>
      <c r="BB47157" s="80"/>
    </row>
    <row r="47158" spans="9:54" x14ac:dyDescent="0.25">
      <c r="I47158" s="80"/>
      <c r="AX47158" s="80"/>
      <c r="AY47158" s="80"/>
      <c r="AZ47158" s="80"/>
      <c r="BA47158" s="80"/>
      <c r="BB47158" s="80"/>
    </row>
    <row r="47159" spans="9:54" x14ac:dyDescent="0.25">
      <c r="I47159" s="80"/>
      <c r="AX47159" s="80"/>
      <c r="AY47159" s="80"/>
      <c r="AZ47159" s="80"/>
      <c r="BA47159" s="80"/>
      <c r="BB47159" s="80"/>
    </row>
    <row r="47160" spans="9:54" x14ac:dyDescent="0.25">
      <c r="I47160" s="80"/>
      <c r="AX47160" s="80"/>
      <c r="AY47160" s="80"/>
      <c r="AZ47160" s="80"/>
      <c r="BA47160" s="80"/>
      <c r="BB47160" s="80"/>
    </row>
    <row r="47161" spans="9:54" x14ac:dyDescent="0.25">
      <c r="I47161" s="80"/>
      <c r="AX47161" s="80"/>
      <c r="AY47161" s="80"/>
      <c r="AZ47161" s="80"/>
      <c r="BA47161" s="80"/>
      <c r="BB47161" s="80"/>
    </row>
    <row r="47162" spans="9:54" x14ac:dyDescent="0.25">
      <c r="I47162" s="80"/>
      <c r="AX47162" s="80"/>
      <c r="AY47162" s="80"/>
      <c r="AZ47162" s="80"/>
      <c r="BA47162" s="80"/>
      <c r="BB47162" s="80"/>
    </row>
    <row r="47163" spans="9:54" x14ac:dyDescent="0.25">
      <c r="I47163" s="80"/>
      <c r="AX47163" s="80"/>
      <c r="AY47163" s="80"/>
      <c r="AZ47163" s="80"/>
      <c r="BA47163" s="80"/>
      <c r="BB47163" s="80"/>
    </row>
    <row r="47164" spans="9:54" x14ac:dyDescent="0.25">
      <c r="I47164" s="80"/>
      <c r="AX47164" s="80"/>
      <c r="AY47164" s="80"/>
      <c r="AZ47164" s="80"/>
      <c r="BA47164" s="80"/>
      <c r="BB47164" s="80"/>
    </row>
    <row r="47165" spans="9:54" x14ac:dyDescent="0.25">
      <c r="I47165" s="80"/>
      <c r="AX47165" s="80"/>
      <c r="AY47165" s="80"/>
      <c r="AZ47165" s="80"/>
      <c r="BA47165" s="80"/>
      <c r="BB47165" s="80"/>
    </row>
    <row r="47166" spans="9:54" x14ac:dyDescent="0.25">
      <c r="I47166" s="80"/>
      <c r="AX47166" s="80"/>
      <c r="AY47166" s="80"/>
      <c r="AZ47166" s="80"/>
      <c r="BA47166" s="80"/>
      <c r="BB47166" s="80"/>
    </row>
    <row r="47167" spans="9:54" x14ac:dyDescent="0.25">
      <c r="I47167" s="80"/>
      <c r="AX47167" s="80"/>
      <c r="AY47167" s="80"/>
      <c r="AZ47167" s="80"/>
      <c r="BA47167" s="80"/>
      <c r="BB47167" s="80"/>
    </row>
    <row r="47168" spans="9:54" x14ac:dyDescent="0.25">
      <c r="I47168" s="80"/>
      <c r="AX47168" s="80"/>
      <c r="AY47168" s="80"/>
      <c r="AZ47168" s="80"/>
      <c r="BA47168" s="80"/>
      <c r="BB47168" s="80"/>
    </row>
    <row r="47169" spans="9:54" x14ac:dyDescent="0.25">
      <c r="I47169" s="80"/>
      <c r="AX47169" s="80"/>
      <c r="AY47169" s="80"/>
      <c r="AZ47169" s="80"/>
      <c r="BA47169" s="80"/>
      <c r="BB47169" s="80"/>
    </row>
    <row r="47170" spans="9:54" x14ac:dyDescent="0.25">
      <c r="I47170" s="80"/>
      <c r="AX47170" s="80"/>
      <c r="AY47170" s="80"/>
      <c r="AZ47170" s="80"/>
      <c r="BA47170" s="80"/>
      <c r="BB47170" s="80"/>
    </row>
    <row r="47171" spans="9:54" x14ac:dyDescent="0.25">
      <c r="I47171" s="80"/>
      <c r="AX47171" s="80"/>
      <c r="AY47171" s="80"/>
      <c r="AZ47171" s="80"/>
      <c r="BA47171" s="80"/>
      <c r="BB47171" s="80"/>
    </row>
    <row r="47172" spans="9:54" x14ac:dyDescent="0.25">
      <c r="I47172" s="80"/>
      <c r="AX47172" s="80"/>
      <c r="AY47172" s="80"/>
      <c r="AZ47172" s="80"/>
      <c r="BA47172" s="80"/>
      <c r="BB47172" s="80"/>
    </row>
    <row r="47173" spans="9:54" x14ac:dyDescent="0.25">
      <c r="I47173" s="80"/>
      <c r="AX47173" s="80"/>
      <c r="AY47173" s="80"/>
      <c r="AZ47173" s="80"/>
      <c r="BA47173" s="80"/>
      <c r="BB47173" s="80"/>
    </row>
    <row r="47174" spans="9:54" x14ac:dyDescent="0.25">
      <c r="I47174" s="80"/>
      <c r="AX47174" s="80"/>
      <c r="AY47174" s="80"/>
      <c r="AZ47174" s="80"/>
      <c r="BA47174" s="80"/>
      <c r="BB47174" s="80"/>
    </row>
    <row r="47175" spans="9:54" x14ac:dyDescent="0.25">
      <c r="I47175" s="80"/>
      <c r="AX47175" s="80"/>
      <c r="AY47175" s="80"/>
      <c r="AZ47175" s="80"/>
      <c r="BA47175" s="80"/>
      <c r="BB47175" s="80"/>
    </row>
    <row r="47176" spans="9:54" x14ac:dyDescent="0.25">
      <c r="I47176" s="80"/>
      <c r="AX47176" s="80"/>
      <c r="AY47176" s="80"/>
      <c r="AZ47176" s="80"/>
      <c r="BA47176" s="80"/>
      <c r="BB47176" s="80"/>
    </row>
    <row r="47177" spans="9:54" x14ac:dyDescent="0.25">
      <c r="I47177" s="80"/>
      <c r="AX47177" s="80"/>
      <c r="AY47177" s="80"/>
      <c r="AZ47177" s="80"/>
      <c r="BA47177" s="80"/>
      <c r="BB47177" s="80"/>
    </row>
    <row r="47178" spans="9:54" x14ac:dyDescent="0.25">
      <c r="I47178" s="80"/>
      <c r="AX47178" s="80"/>
      <c r="AY47178" s="80"/>
      <c r="AZ47178" s="80"/>
      <c r="BA47178" s="80"/>
      <c r="BB47178" s="80"/>
    </row>
    <row r="47179" spans="9:54" x14ac:dyDescent="0.25">
      <c r="I47179" s="80"/>
      <c r="AX47179" s="80"/>
      <c r="AY47179" s="80"/>
      <c r="AZ47179" s="80"/>
      <c r="BA47179" s="80"/>
      <c r="BB47179" s="80"/>
    </row>
    <row r="47180" spans="9:54" x14ac:dyDescent="0.25">
      <c r="I47180" s="80"/>
      <c r="AX47180" s="80"/>
      <c r="AY47180" s="80"/>
      <c r="AZ47180" s="80"/>
      <c r="BA47180" s="80"/>
      <c r="BB47180" s="80"/>
    </row>
    <row r="47181" spans="9:54" x14ac:dyDescent="0.25">
      <c r="I47181" s="80"/>
      <c r="AX47181" s="80"/>
      <c r="AY47181" s="80"/>
      <c r="AZ47181" s="80"/>
      <c r="BA47181" s="80"/>
      <c r="BB47181" s="80"/>
    </row>
    <row r="47182" spans="9:54" x14ac:dyDescent="0.25">
      <c r="I47182" s="80"/>
      <c r="AX47182" s="80"/>
      <c r="AY47182" s="80"/>
      <c r="AZ47182" s="80"/>
      <c r="BA47182" s="80"/>
      <c r="BB47182" s="80"/>
    </row>
    <row r="47183" spans="9:54" x14ac:dyDescent="0.25">
      <c r="I47183" s="80"/>
      <c r="AX47183" s="80"/>
      <c r="AY47183" s="80"/>
      <c r="AZ47183" s="80"/>
      <c r="BA47183" s="80"/>
      <c r="BB47183" s="80"/>
    </row>
    <row r="47184" spans="9:54" x14ac:dyDescent="0.25">
      <c r="I47184" s="80"/>
      <c r="AX47184" s="80"/>
      <c r="AY47184" s="80"/>
      <c r="AZ47184" s="80"/>
      <c r="BA47184" s="80"/>
      <c r="BB47184" s="80"/>
    </row>
    <row r="47185" spans="9:54" x14ac:dyDescent="0.25">
      <c r="I47185" s="80"/>
      <c r="AX47185" s="80"/>
      <c r="AY47185" s="80"/>
      <c r="AZ47185" s="80"/>
      <c r="BA47185" s="80"/>
      <c r="BB47185" s="80"/>
    </row>
    <row r="47186" spans="9:54" x14ac:dyDescent="0.25">
      <c r="I47186" s="80"/>
      <c r="AX47186" s="80"/>
      <c r="AY47186" s="80"/>
      <c r="AZ47186" s="80"/>
      <c r="BA47186" s="80"/>
      <c r="BB47186" s="80"/>
    </row>
    <row r="47187" spans="9:54" x14ac:dyDescent="0.25">
      <c r="I47187" s="80"/>
      <c r="AX47187" s="80"/>
      <c r="AY47187" s="80"/>
      <c r="AZ47187" s="80"/>
      <c r="BA47187" s="80"/>
      <c r="BB47187" s="80"/>
    </row>
    <row r="47188" spans="9:54" x14ac:dyDescent="0.25">
      <c r="I47188" s="80"/>
      <c r="AX47188" s="80"/>
      <c r="AY47188" s="80"/>
      <c r="AZ47188" s="80"/>
      <c r="BA47188" s="80"/>
      <c r="BB47188" s="80"/>
    </row>
    <row r="47189" spans="9:54" x14ac:dyDescent="0.25">
      <c r="I47189" s="80"/>
      <c r="AX47189" s="80"/>
      <c r="AY47189" s="80"/>
      <c r="AZ47189" s="80"/>
      <c r="BA47189" s="80"/>
      <c r="BB47189" s="80"/>
    </row>
    <row r="47190" spans="9:54" x14ac:dyDescent="0.25">
      <c r="I47190" s="80"/>
      <c r="AX47190" s="80"/>
      <c r="AY47190" s="80"/>
      <c r="AZ47190" s="80"/>
      <c r="BA47190" s="80"/>
      <c r="BB47190" s="80"/>
    </row>
    <row r="47191" spans="9:54" x14ac:dyDescent="0.25">
      <c r="I47191" s="80"/>
      <c r="AX47191" s="80"/>
      <c r="AY47191" s="80"/>
      <c r="AZ47191" s="80"/>
      <c r="BA47191" s="80"/>
      <c r="BB47191" s="80"/>
    </row>
    <row r="47192" spans="9:54" x14ac:dyDescent="0.25">
      <c r="I47192" s="80"/>
      <c r="AX47192" s="80"/>
      <c r="AY47192" s="80"/>
      <c r="AZ47192" s="80"/>
      <c r="BA47192" s="80"/>
      <c r="BB47192" s="80"/>
    </row>
    <row r="47193" spans="9:54" x14ac:dyDescent="0.25">
      <c r="I47193" s="80"/>
      <c r="AX47193" s="80"/>
      <c r="AY47193" s="80"/>
      <c r="AZ47193" s="80"/>
      <c r="BA47193" s="80"/>
      <c r="BB47193" s="80"/>
    </row>
    <row r="47194" spans="9:54" x14ac:dyDescent="0.25">
      <c r="I47194" s="80"/>
      <c r="AX47194" s="80"/>
      <c r="AY47194" s="80"/>
      <c r="AZ47194" s="80"/>
      <c r="BA47194" s="80"/>
      <c r="BB47194" s="80"/>
    </row>
    <row r="47195" spans="9:54" x14ac:dyDescent="0.25">
      <c r="I47195" s="80"/>
      <c r="AX47195" s="80"/>
      <c r="AY47195" s="80"/>
      <c r="AZ47195" s="80"/>
      <c r="BA47195" s="80"/>
      <c r="BB47195" s="80"/>
    </row>
    <row r="47196" spans="9:54" x14ac:dyDescent="0.25">
      <c r="I47196" s="80"/>
      <c r="AX47196" s="80"/>
      <c r="AY47196" s="80"/>
      <c r="AZ47196" s="80"/>
      <c r="BA47196" s="80"/>
      <c r="BB47196" s="80"/>
    </row>
    <row r="47197" spans="9:54" x14ac:dyDescent="0.25">
      <c r="I47197" s="80"/>
      <c r="AX47197" s="80"/>
      <c r="AY47197" s="80"/>
      <c r="AZ47197" s="80"/>
      <c r="BA47197" s="80"/>
      <c r="BB47197" s="80"/>
    </row>
    <row r="47198" spans="9:54" x14ac:dyDescent="0.25">
      <c r="I47198" s="80"/>
      <c r="AX47198" s="80"/>
      <c r="AY47198" s="80"/>
      <c r="AZ47198" s="80"/>
      <c r="BA47198" s="80"/>
      <c r="BB47198" s="80"/>
    </row>
    <row r="47199" spans="9:54" x14ac:dyDescent="0.25">
      <c r="I47199" s="80"/>
      <c r="AX47199" s="80"/>
      <c r="AY47199" s="80"/>
      <c r="AZ47199" s="80"/>
      <c r="BA47199" s="80"/>
      <c r="BB47199" s="80"/>
    </row>
    <row r="47200" spans="9:54" x14ac:dyDescent="0.25">
      <c r="I47200" s="80"/>
      <c r="AX47200" s="80"/>
      <c r="AY47200" s="80"/>
      <c r="AZ47200" s="80"/>
      <c r="BA47200" s="80"/>
      <c r="BB47200" s="80"/>
    </row>
    <row r="47201" spans="9:54" x14ac:dyDescent="0.25">
      <c r="I47201" s="80"/>
      <c r="AX47201" s="80"/>
      <c r="AY47201" s="80"/>
      <c r="AZ47201" s="80"/>
      <c r="BA47201" s="80"/>
      <c r="BB47201" s="80"/>
    </row>
    <row r="47202" spans="9:54" x14ac:dyDescent="0.25">
      <c r="I47202" s="80"/>
      <c r="AX47202" s="80"/>
      <c r="AY47202" s="80"/>
      <c r="AZ47202" s="80"/>
      <c r="BA47202" s="80"/>
      <c r="BB47202" s="80"/>
    </row>
    <row r="47203" spans="9:54" x14ac:dyDescent="0.25">
      <c r="I47203" s="80"/>
      <c r="AX47203" s="80"/>
      <c r="AY47203" s="80"/>
      <c r="AZ47203" s="80"/>
      <c r="BA47203" s="80"/>
      <c r="BB47203" s="80"/>
    </row>
    <row r="47204" spans="9:54" x14ac:dyDescent="0.25">
      <c r="I47204" s="80"/>
      <c r="AX47204" s="80"/>
      <c r="AY47204" s="80"/>
      <c r="AZ47204" s="80"/>
      <c r="BA47204" s="80"/>
      <c r="BB47204" s="80"/>
    </row>
    <row r="47205" spans="9:54" x14ac:dyDescent="0.25">
      <c r="I47205" s="80"/>
      <c r="AX47205" s="80"/>
      <c r="AY47205" s="80"/>
      <c r="AZ47205" s="80"/>
      <c r="BA47205" s="80"/>
      <c r="BB47205" s="80"/>
    </row>
    <row r="47206" spans="9:54" x14ac:dyDescent="0.25">
      <c r="I47206" s="80"/>
      <c r="AX47206" s="80"/>
      <c r="AY47206" s="80"/>
      <c r="AZ47206" s="80"/>
      <c r="BA47206" s="80"/>
      <c r="BB47206" s="80"/>
    </row>
    <row r="47207" spans="9:54" x14ac:dyDescent="0.25">
      <c r="I47207" s="80"/>
      <c r="AX47207" s="80"/>
      <c r="AY47207" s="80"/>
      <c r="AZ47207" s="80"/>
      <c r="BA47207" s="80"/>
      <c r="BB47207" s="80"/>
    </row>
    <row r="47208" spans="9:54" x14ac:dyDescent="0.25">
      <c r="I47208" s="80"/>
      <c r="AX47208" s="80"/>
      <c r="AY47208" s="80"/>
      <c r="AZ47208" s="80"/>
      <c r="BA47208" s="80"/>
      <c r="BB47208" s="80"/>
    </row>
    <row r="47209" spans="9:54" x14ac:dyDescent="0.25">
      <c r="I47209" s="80"/>
      <c r="AX47209" s="80"/>
      <c r="AY47209" s="80"/>
      <c r="AZ47209" s="80"/>
      <c r="BA47209" s="80"/>
      <c r="BB47209" s="80"/>
    </row>
    <row r="47210" spans="9:54" x14ac:dyDescent="0.25">
      <c r="I47210" s="80"/>
      <c r="AX47210" s="80"/>
      <c r="AY47210" s="80"/>
      <c r="AZ47210" s="80"/>
      <c r="BA47210" s="80"/>
      <c r="BB47210" s="80"/>
    </row>
    <row r="47211" spans="9:54" x14ac:dyDescent="0.25">
      <c r="I47211" s="80"/>
      <c r="AX47211" s="80"/>
      <c r="AY47211" s="80"/>
      <c r="AZ47211" s="80"/>
      <c r="BA47211" s="80"/>
      <c r="BB47211" s="80"/>
    </row>
    <row r="47212" spans="9:54" x14ac:dyDescent="0.25">
      <c r="I47212" s="80"/>
      <c r="AX47212" s="80"/>
      <c r="AY47212" s="80"/>
      <c r="AZ47212" s="80"/>
      <c r="BA47212" s="80"/>
      <c r="BB47212" s="80"/>
    </row>
    <row r="47213" spans="9:54" x14ac:dyDescent="0.25">
      <c r="I47213" s="80"/>
      <c r="AX47213" s="80"/>
      <c r="AY47213" s="80"/>
      <c r="AZ47213" s="80"/>
      <c r="BA47213" s="80"/>
      <c r="BB47213" s="80"/>
    </row>
    <row r="47214" spans="9:54" x14ac:dyDescent="0.25">
      <c r="I47214" s="80"/>
      <c r="AX47214" s="80"/>
      <c r="AY47214" s="80"/>
      <c r="AZ47214" s="80"/>
      <c r="BA47214" s="80"/>
      <c r="BB47214" s="80"/>
    </row>
    <row r="47215" spans="9:54" x14ac:dyDescent="0.25">
      <c r="I47215" s="80"/>
      <c r="AX47215" s="80"/>
      <c r="AY47215" s="80"/>
      <c r="AZ47215" s="80"/>
      <c r="BA47215" s="80"/>
      <c r="BB47215" s="80"/>
    </row>
    <row r="47216" spans="9:54" x14ac:dyDescent="0.25">
      <c r="I47216" s="80"/>
      <c r="AX47216" s="80"/>
      <c r="AY47216" s="80"/>
      <c r="AZ47216" s="80"/>
      <c r="BA47216" s="80"/>
      <c r="BB47216" s="80"/>
    </row>
    <row r="47217" spans="9:54" x14ac:dyDescent="0.25">
      <c r="I47217" s="80"/>
      <c r="AX47217" s="80"/>
      <c r="AY47217" s="80"/>
      <c r="AZ47217" s="80"/>
      <c r="BA47217" s="80"/>
      <c r="BB47217" s="80"/>
    </row>
    <row r="47218" spans="9:54" x14ac:dyDescent="0.25">
      <c r="I47218" s="80"/>
      <c r="AX47218" s="80"/>
      <c r="AY47218" s="80"/>
      <c r="AZ47218" s="80"/>
      <c r="BA47218" s="80"/>
      <c r="BB47218" s="80"/>
    </row>
    <row r="47219" spans="9:54" x14ac:dyDescent="0.25">
      <c r="I47219" s="80"/>
      <c r="AX47219" s="80"/>
      <c r="AY47219" s="80"/>
      <c r="AZ47219" s="80"/>
      <c r="BA47219" s="80"/>
      <c r="BB47219" s="80"/>
    </row>
    <row r="47220" spans="9:54" x14ac:dyDescent="0.25">
      <c r="I47220" s="80"/>
      <c r="AX47220" s="80"/>
      <c r="AY47220" s="80"/>
      <c r="AZ47220" s="80"/>
      <c r="BA47220" s="80"/>
      <c r="BB47220" s="80"/>
    </row>
    <row r="47221" spans="9:54" x14ac:dyDescent="0.25">
      <c r="I47221" s="80"/>
      <c r="AX47221" s="80"/>
      <c r="AY47221" s="80"/>
      <c r="AZ47221" s="80"/>
      <c r="BA47221" s="80"/>
      <c r="BB47221" s="80"/>
    </row>
    <row r="47222" spans="9:54" x14ac:dyDescent="0.25">
      <c r="I47222" s="80"/>
      <c r="AX47222" s="80"/>
      <c r="AY47222" s="80"/>
      <c r="AZ47222" s="80"/>
      <c r="BA47222" s="80"/>
      <c r="BB47222" s="80"/>
    </row>
    <row r="47223" spans="9:54" x14ac:dyDescent="0.25">
      <c r="I47223" s="80"/>
      <c r="AX47223" s="80"/>
      <c r="AY47223" s="80"/>
      <c r="AZ47223" s="80"/>
      <c r="BA47223" s="80"/>
      <c r="BB47223" s="80"/>
    </row>
    <row r="47224" spans="9:54" x14ac:dyDescent="0.25">
      <c r="I47224" s="80"/>
      <c r="AX47224" s="80"/>
      <c r="AY47224" s="80"/>
      <c r="AZ47224" s="80"/>
      <c r="BA47224" s="80"/>
      <c r="BB47224" s="80"/>
    </row>
    <row r="47225" spans="9:54" x14ac:dyDescent="0.25">
      <c r="I47225" s="80"/>
      <c r="AX47225" s="80"/>
      <c r="AY47225" s="80"/>
      <c r="AZ47225" s="80"/>
      <c r="BA47225" s="80"/>
      <c r="BB47225" s="80"/>
    </row>
    <row r="47226" spans="9:54" x14ac:dyDescent="0.25">
      <c r="I47226" s="80"/>
      <c r="AX47226" s="80"/>
      <c r="AY47226" s="80"/>
      <c r="AZ47226" s="80"/>
      <c r="BA47226" s="80"/>
      <c r="BB47226" s="80"/>
    </row>
    <row r="47227" spans="9:54" x14ac:dyDescent="0.25">
      <c r="I47227" s="80"/>
      <c r="AX47227" s="80"/>
      <c r="AY47227" s="80"/>
      <c r="AZ47227" s="80"/>
      <c r="BA47227" s="80"/>
      <c r="BB47227" s="80"/>
    </row>
    <row r="47228" spans="9:54" x14ac:dyDescent="0.25">
      <c r="I47228" s="80"/>
      <c r="AX47228" s="80"/>
      <c r="AY47228" s="80"/>
      <c r="AZ47228" s="80"/>
      <c r="BA47228" s="80"/>
      <c r="BB47228" s="80"/>
    </row>
    <row r="47229" spans="9:54" x14ac:dyDescent="0.25">
      <c r="I47229" s="80"/>
      <c r="AX47229" s="80"/>
      <c r="AY47229" s="80"/>
      <c r="AZ47229" s="80"/>
      <c r="BA47229" s="80"/>
      <c r="BB47229" s="80"/>
    </row>
    <row r="47230" spans="9:54" x14ac:dyDescent="0.25">
      <c r="I47230" s="80"/>
      <c r="AX47230" s="80"/>
      <c r="AY47230" s="80"/>
      <c r="AZ47230" s="80"/>
      <c r="BA47230" s="80"/>
      <c r="BB47230" s="80"/>
    </row>
    <row r="47231" spans="9:54" x14ac:dyDescent="0.25">
      <c r="I47231" s="80"/>
      <c r="AX47231" s="80"/>
      <c r="AY47231" s="80"/>
      <c r="AZ47231" s="80"/>
      <c r="BA47231" s="80"/>
      <c r="BB47231" s="80"/>
    </row>
    <row r="47232" spans="9:54" x14ac:dyDescent="0.25">
      <c r="I47232" s="80"/>
      <c r="AX47232" s="80"/>
      <c r="AY47232" s="80"/>
      <c r="AZ47232" s="80"/>
      <c r="BA47232" s="80"/>
      <c r="BB47232" s="80"/>
    </row>
    <row r="47233" spans="9:54" x14ac:dyDescent="0.25">
      <c r="I47233" s="80"/>
      <c r="AX47233" s="80"/>
      <c r="AY47233" s="80"/>
      <c r="AZ47233" s="80"/>
      <c r="BA47233" s="80"/>
      <c r="BB47233" s="80"/>
    </row>
    <row r="47234" spans="9:54" x14ac:dyDescent="0.25">
      <c r="I47234" s="80"/>
      <c r="AX47234" s="80"/>
      <c r="AY47234" s="80"/>
      <c r="AZ47234" s="80"/>
      <c r="BA47234" s="80"/>
      <c r="BB47234" s="80"/>
    </row>
    <row r="47235" spans="9:54" x14ac:dyDescent="0.25">
      <c r="I47235" s="80"/>
      <c r="AX47235" s="80"/>
      <c r="AY47235" s="80"/>
      <c r="AZ47235" s="80"/>
      <c r="BA47235" s="80"/>
      <c r="BB47235" s="80"/>
    </row>
    <row r="47236" spans="9:54" x14ac:dyDescent="0.25">
      <c r="I47236" s="80"/>
      <c r="AX47236" s="80"/>
      <c r="AY47236" s="80"/>
      <c r="AZ47236" s="80"/>
      <c r="BA47236" s="80"/>
      <c r="BB47236" s="80"/>
    </row>
    <row r="47237" spans="9:54" x14ac:dyDescent="0.25">
      <c r="I47237" s="80"/>
      <c r="AX47237" s="80"/>
      <c r="AY47237" s="80"/>
      <c r="AZ47237" s="80"/>
      <c r="BA47237" s="80"/>
      <c r="BB47237" s="80"/>
    </row>
    <row r="47238" spans="9:54" x14ac:dyDescent="0.25">
      <c r="I47238" s="80"/>
      <c r="AX47238" s="80"/>
      <c r="AY47238" s="80"/>
      <c r="AZ47238" s="80"/>
      <c r="BA47238" s="80"/>
      <c r="BB47238" s="80"/>
    </row>
    <row r="47239" spans="9:54" x14ac:dyDescent="0.25">
      <c r="I47239" s="80"/>
      <c r="AX47239" s="80"/>
      <c r="AY47239" s="80"/>
      <c r="AZ47239" s="80"/>
      <c r="BA47239" s="80"/>
      <c r="BB47239" s="80"/>
    </row>
    <row r="47240" spans="9:54" x14ac:dyDescent="0.25">
      <c r="I47240" s="80"/>
      <c r="AX47240" s="80"/>
      <c r="AY47240" s="80"/>
      <c r="AZ47240" s="80"/>
      <c r="BA47240" s="80"/>
      <c r="BB47240" s="80"/>
    </row>
    <row r="47241" spans="9:54" x14ac:dyDescent="0.25">
      <c r="I47241" s="80"/>
      <c r="AX47241" s="80"/>
      <c r="AY47241" s="80"/>
      <c r="AZ47241" s="80"/>
      <c r="BA47241" s="80"/>
      <c r="BB47241" s="80"/>
    </row>
    <row r="47242" spans="9:54" x14ac:dyDescent="0.25">
      <c r="I47242" s="80"/>
      <c r="AX47242" s="80"/>
      <c r="AY47242" s="80"/>
      <c r="AZ47242" s="80"/>
      <c r="BA47242" s="80"/>
      <c r="BB47242" s="80"/>
    </row>
    <row r="47243" spans="9:54" x14ac:dyDescent="0.25">
      <c r="I47243" s="80"/>
      <c r="AX47243" s="80"/>
      <c r="AY47243" s="80"/>
      <c r="AZ47243" s="80"/>
      <c r="BA47243" s="80"/>
      <c r="BB47243" s="80"/>
    </row>
    <row r="47244" spans="9:54" x14ac:dyDescent="0.25">
      <c r="I47244" s="80"/>
      <c r="AX47244" s="80"/>
      <c r="AY47244" s="80"/>
      <c r="AZ47244" s="80"/>
      <c r="BA47244" s="80"/>
      <c r="BB47244" s="80"/>
    </row>
    <row r="47245" spans="9:54" x14ac:dyDescent="0.25">
      <c r="I47245" s="80"/>
      <c r="AX47245" s="80"/>
      <c r="AY47245" s="80"/>
      <c r="AZ47245" s="80"/>
      <c r="BA47245" s="80"/>
      <c r="BB47245" s="80"/>
    </row>
    <row r="47246" spans="9:54" x14ac:dyDescent="0.25">
      <c r="I47246" s="80"/>
      <c r="AX47246" s="80"/>
      <c r="AY47246" s="80"/>
      <c r="AZ47246" s="80"/>
      <c r="BA47246" s="80"/>
      <c r="BB47246" s="80"/>
    </row>
    <row r="47247" spans="9:54" x14ac:dyDescent="0.25">
      <c r="I47247" s="80"/>
      <c r="AX47247" s="80"/>
      <c r="AY47247" s="80"/>
      <c r="AZ47247" s="80"/>
      <c r="BA47247" s="80"/>
      <c r="BB47247" s="80"/>
    </row>
    <row r="47248" spans="9:54" x14ac:dyDescent="0.25">
      <c r="I47248" s="80"/>
      <c r="AX47248" s="80"/>
      <c r="AY47248" s="80"/>
      <c r="AZ47248" s="80"/>
      <c r="BA47248" s="80"/>
      <c r="BB47248" s="80"/>
    </row>
    <row r="47249" spans="9:54" x14ac:dyDescent="0.25">
      <c r="I47249" s="80"/>
      <c r="AX47249" s="80"/>
      <c r="AY47249" s="80"/>
      <c r="AZ47249" s="80"/>
      <c r="BA47249" s="80"/>
      <c r="BB47249" s="80"/>
    </row>
    <row r="47250" spans="9:54" x14ac:dyDescent="0.25">
      <c r="I47250" s="80"/>
      <c r="AX47250" s="80"/>
      <c r="AY47250" s="80"/>
      <c r="AZ47250" s="80"/>
      <c r="BA47250" s="80"/>
      <c r="BB47250" s="80"/>
    </row>
    <row r="47251" spans="9:54" x14ac:dyDescent="0.25">
      <c r="I47251" s="80"/>
      <c r="AX47251" s="80"/>
      <c r="AY47251" s="80"/>
      <c r="AZ47251" s="80"/>
      <c r="BA47251" s="80"/>
      <c r="BB47251" s="80"/>
    </row>
    <row r="47252" spans="9:54" x14ac:dyDescent="0.25">
      <c r="I47252" s="80"/>
      <c r="AX47252" s="80"/>
      <c r="AY47252" s="80"/>
      <c r="AZ47252" s="80"/>
      <c r="BA47252" s="80"/>
      <c r="BB47252" s="80"/>
    </row>
    <row r="47253" spans="9:54" x14ac:dyDescent="0.25">
      <c r="I47253" s="80"/>
      <c r="AX47253" s="80"/>
      <c r="AY47253" s="80"/>
      <c r="AZ47253" s="80"/>
      <c r="BA47253" s="80"/>
      <c r="BB47253" s="80"/>
    </row>
    <row r="47254" spans="9:54" x14ac:dyDescent="0.25">
      <c r="I47254" s="80"/>
      <c r="AX47254" s="80"/>
      <c r="AY47254" s="80"/>
      <c r="AZ47254" s="80"/>
      <c r="BA47254" s="80"/>
      <c r="BB47254" s="80"/>
    </row>
    <row r="47255" spans="9:54" x14ac:dyDescent="0.25">
      <c r="I47255" s="80"/>
      <c r="AX47255" s="80"/>
      <c r="AY47255" s="80"/>
      <c r="AZ47255" s="80"/>
      <c r="BA47255" s="80"/>
      <c r="BB47255" s="80"/>
    </row>
    <row r="47256" spans="9:54" x14ac:dyDescent="0.25">
      <c r="I47256" s="80"/>
      <c r="AX47256" s="80"/>
      <c r="AY47256" s="80"/>
      <c r="AZ47256" s="80"/>
      <c r="BA47256" s="80"/>
      <c r="BB47256" s="80"/>
    </row>
    <row r="47257" spans="9:54" x14ac:dyDescent="0.25">
      <c r="I47257" s="80"/>
      <c r="AX47257" s="80"/>
      <c r="AY47257" s="80"/>
      <c r="AZ47257" s="80"/>
      <c r="BA47257" s="80"/>
      <c r="BB47257" s="80"/>
    </row>
    <row r="47258" spans="9:54" x14ac:dyDescent="0.25">
      <c r="I47258" s="80"/>
      <c r="AX47258" s="80"/>
      <c r="AY47258" s="80"/>
      <c r="AZ47258" s="80"/>
      <c r="BA47258" s="80"/>
      <c r="BB47258" s="80"/>
    </row>
    <row r="47259" spans="9:54" x14ac:dyDescent="0.25">
      <c r="I47259" s="80"/>
      <c r="AX47259" s="80"/>
      <c r="AY47259" s="80"/>
      <c r="AZ47259" s="80"/>
      <c r="BA47259" s="80"/>
      <c r="BB47259" s="80"/>
    </row>
    <row r="47260" spans="9:54" x14ac:dyDescent="0.25">
      <c r="I47260" s="80"/>
      <c r="AX47260" s="80"/>
      <c r="AY47260" s="80"/>
      <c r="AZ47260" s="80"/>
      <c r="BA47260" s="80"/>
      <c r="BB47260" s="80"/>
    </row>
    <row r="47261" spans="9:54" x14ac:dyDescent="0.25">
      <c r="I47261" s="80"/>
      <c r="AX47261" s="80"/>
      <c r="AY47261" s="80"/>
      <c r="AZ47261" s="80"/>
      <c r="BA47261" s="80"/>
      <c r="BB47261" s="80"/>
    </row>
    <row r="47262" spans="9:54" x14ac:dyDescent="0.25">
      <c r="I47262" s="80"/>
      <c r="AX47262" s="80"/>
      <c r="AY47262" s="80"/>
      <c r="AZ47262" s="80"/>
      <c r="BA47262" s="80"/>
      <c r="BB47262" s="80"/>
    </row>
    <row r="47263" spans="9:54" x14ac:dyDescent="0.25">
      <c r="I47263" s="80"/>
      <c r="AX47263" s="80"/>
      <c r="AY47263" s="80"/>
      <c r="AZ47263" s="80"/>
      <c r="BA47263" s="80"/>
      <c r="BB47263" s="80"/>
    </row>
    <row r="47264" spans="9:54" x14ac:dyDescent="0.25">
      <c r="I47264" s="80"/>
      <c r="AX47264" s="80"/>
      <c r="AY47264" s="80"/>
      <c r="AZ47264" s="80"/>
      <c r="BA47264" s="80"/>
      <c r="BB47264" s="80"/>
    </row>
    <row r="47265" spans="9:54" x14ac:dyDescent="0.25">
      <c r="I47265" s="80"/>
      <c r="AX47265" s="80"/>
      <c r="AY47265" s="80"/>
      <c r="AZ47265" s="80"/>
      <c r="BA47265" s="80"/>
      <c r="BB47265" s="80"/>
    </row>
    <row r="47266" spans="9:54" x14ac:dyDescent="0.25">
      <c r="I47266" s="80"/>
      <c r="AX47266" s="80"/>
      <c r="AY47266" s="80"/>
      <c r="AZ47266" s="80"/>
      <c r="BA47266" s="80"/>
      <c r="BB47266" s="80"/>
    </row>
    <row r="47267" spans="9:54" x14ac:dyDescent="0.25">
      <c r="I47267" s="80"/>
      <c r="AX47267" s="80"/>
      <c r="AY47267" s="80"/>
      <c r="AZ47267" s="80"/>
      <c r="BA47267" s="80"/>
      <c r="BB47267" s="80"/>
    </row>
    <row r="47268" spans="9:54" x14ac:dyDescent="0.25">
      <c r="I47268" s="80"/>
      <c r="AX47268" s="80"/>
      <c r="AY47268" s="80"/>
      <c r="AZ47268" s="80"/>
      <c r="BA47268" s="80"/>
      <c r="BB47268" s="80"/>
    </row>
    <row r="47269" spans="9:54" x14ac:dyDescent="0.25">
      <c r="I47269" s="80"/>
      <c r="AX47269" s="80"/>
      <c r="AY47269" s="80"/>
      <c r="AZ47269" s="80"/>
      <c r="BA47269" s="80"/>
      <c r="BB47269" s="80"/>
    </row>
    <row r="47270" spans="9:54" x14ac:dyDescent="0.25">
      <c r="I47270" s="80"/>
      <c r="AX47270" s="80"/>
      <c r="AY47270" s="80"/>
      <c r="AZ47270" s="80"/>
      <c r="BA47270" s="80"/>
      <c r="BB47270" s="80"/>
    </row>
    <row r="47271" spans="9:54" x14ac:dyDescent="0.25">
      <c r="I47271" s="80"/>
      <c r="AX47271" s="80"/>
      <c r="AY47271" s="80"/>
      <c r="AZ47271" s="80"/>
      <c r="BA47271" s="80"/>
      <c r="BB47271" s="80"/>
    </row>
    <row r="47272" spans="9:54" x14ac:dyDescent="0.25">
      <c r="I47272" s="80"/>
      <c r="AX47272" s="80"/>
      <c r="AY47272" s="80"/>
      <c r="AZ47272" s="80"/>
      <c r="BA47272" s="80"/>
      <c r="BB47272" s="80"/>
    </row>
    <row r="47273" spans="9:54" x14ac:dyDescent="0.25">
      <c r="I47273" s="80"/>
      <c r="AX47273" s="80"/>
      <c r="AY47273" s="80"/>
      <c r="AZ47273" s="80"/>
      <c r="BA47273" s="80"/>
      <c r="BB47273" s="80"/>
    </row>
    <row r="47274" spans="9:54" x14ac:dyDescent="0.25">
      <c r="I47274" s="80"/>
      <c r="AX47274" s="80"/>
      <c r="AY47274" s="80"/>
      <c r="AZ47274" s="80"/>
      <c r="BA47274" s="80"/>
      <c r="BB47274" s="80"/>
    </row>
    <row r="47275" spans="9:54" x14ac:dyDescent="0.25">
      <c r="I47275" s="80"/>
      <c r="AX47275" s="80"/>
      <c r="AY47275" s="80"/>
      <c r="AZ47275" s="80"/>
      <c r="BA47275" s="80"/>
      <c r="BB47275" s="80"/>
    </row>
    <row r="47276" spans="9:54" x14ac:dyDescent="0.25">
      <c r="I47276" s="80"/>
      <c r="AX47276" s="80"/>
      <c r="AY47276" s="80"/>
      <c r="AZ47276" s="80"/>
      <c r="BA47276" s="80"/>
      <c r="BB47276" s="80"/>
    </row>
    <row r="47277" spans="9:54" x14ac:dyDescent="0.25">
      <c r="I47277" s="80"/>
      <c r="AX47277" s="80"/>
      <c r="AY47277" s="80"/>
      <c r="AZ47277" s="80"/>
      <c r="BA47277" s="80"/>
      <c r="BB47277" s="80"/>
    </row>
    <row r="47278" spans="9:54" x14ac:dyDescent="0.25">
      <c r="I47278" s="80"/>
      <c r="AX47278" s="80"/>
      <c r="AY47278" s="80"/>
      <c r="AZ47278" s="80"/>
      <c r="BA47278" s="80"/>
      <c r="BB47278" s="80"/>
    </row>
    <row r="47279" spans="9:54" x14ac:dyDescent="0.25">
      <c r="I47279" s="80"/>
      <c r="AX47279" s="80"/>
      <c r="AY47279" s="80"/>
      <c r="AZ47279" s="80"/>
      <c r="BA47279" s="80"/>
      <c r="BB47279" s="80"/>
    </row>
    <row r="47280" spans="9:54" x14ac:dyDescent="0.25">
      <c r="I47280" s="80"/>
      <c r="AX47280" s="80"/>
      <c r="AY47280" s="80"/>
      <c r="AZ47280" s="80"/>
      <c r="BA47280" s="80"/>
      <c r="BB47280" s="80"/>
    </row>
    <row r="47281" spans="9:54" x14ac:dyDescent="0.25">
      <c r="I47281" s="80"/>
      <c r="AX47281" s="80"/>
      <c r="AY47281" s="80"/>
      <c r="AZ47281" s="80"/>
      <c r="BA47281" s="80"/>
      <c r="BB47281" s="80"/>
    </row>
    <row r="47282" spans="9:54" x14ac:dyDescent="0.25">
      <c r="I47282" s="80"/>
      <c r="AX47282" s="80"/>
      <c r="AY47282" s="80"/>
      <c r="AZ47282" s="80"/>
      <c r="BA47282" s="80"/>
      <c r="BB47282" s="80"/>
    </row>
    <row r="47283" spans="9:54" x14ac:dyDescent="0.25">
      <c r="I47283" s="80"/>
      <c r="AX47283" s="80"/>
      <c r="AY47283" s="80"/>
      <c r="AZ47283" s="80"/>
      <c r="BA47283" s="80"/>
      <c r="BB47283" s="80"/>
    </row>
    <row r="47284" spans="9:54" x14ac:dyDescent="0.25">
      <c r="I47284" s="80"/>
      <c r="AX47284" s="80"/>
      <c r="AY47284" s="80"/>
      <c r="AZ47284" s="80"/>
      <c r="BA47284" s="80"/>
      <c r="BB47284" s="80"/>
    </row>
    <row r="47285" spans="9:54" x14ac:dyDescent="0.25">
      <c r="I47285" s="80"/>
      <c r="AX47285" s="80"/>
      <c r="AY47285" s="80"/>
      <c r="AZ47285" s="80"/>
      <c r="BA47285" s="80"/>
      <c r="BB47285" s="80"/>
    </row>
    <row r="47286" spans="9:54" x14ac:dyDescent="0.25">
      <c r="I47286" s="80"/>
      <c r="AX47286" s="80"/>
      <c r="AY47286" s="80"/>
      <c r="AZ47286" s="80"/>
      <c r="BA47286" s="80"/>
      <c r="BB47286" s="80"/>
    </row>
    <row r="47287" spans="9:54" x14ac:dyDescent="0.25">
      <c r="I47287" s="80"/>
      <c r="AX47287" s="80"/>
      <c r="AY47287" s="80"/>
      <c r="AZ47287" s="80"/>
      <c r="BA47287" s="80"/>
      <c r="BB47287" s="80"/>
    </row>
    <row r="47288" spans="9:54" x14ac:dyDescent="0.25">
      <c r="I47288" s="80"/>
      <c r="AX47288" s="80"/>
      <c r="AY47288" s="80"/>
      <c r="AZ47288" s="80"/>
      <c r="BA47288" s="80"/>
      <c r="BB47288" s="80"/>
    </row>
    <row r="47289" spans="9:54" x14ac:dyDescent="0.25">
      <c r="I47289" s="80"/>
      <c r="AX47289" s="80"/>
      <c r="AY47289" s="80"/>
      <c r="AZ47289" s="80"/>
      <c r="BA47289" s="80"/>
      <c r="BB47289" s="80"/>
    </row>
    <row r="47290" spans="9:54" x14ac:dyDescent="0.25">
      <c r="I47290" s="80"/>
      <c r="AX47290" s="80"/>
      <c r="AY47290" s="80"/>
      <c r="AZ47290" s="80"/>
      <c r="BA47290" s="80"/>
      <c r="BB47290" s="80"/>
    </row>
    <row r="47291" spans="9:54" x14ac:dyDescent="0.25">
      <c r="I47291" s="80"/>
      <c r="AX47291" s="80"/>
      <c r="AY47291" s="80"/>
      <c r="AZ47291" s="80"/>
      <c r="BA47291" s="80"/>
      <c r="BB47291" s="80"/>
    </row>
    <row r="47292" spans="9:54" x14ac:dyDescent="0.25">
      <c r="I47292" s="80"/>
      <c r="AX47292" s="80"/>
      <c r="AY47292" s="80"/>
      <c r="AZ47292" s="80"/>
      <c r="BA47292" s="80"/>
      <c r="BB47292" s="80"/>
    </row>
    <row r="47293" spans="9:54" x14ac:dyDescent="0.25">
      <c r="I47293" s="80"/>
      <c r="AX47293" s="80"/>
      <c r="AY47293" s="80"/>
      <c r="AZ47293" s="80"/>
      <c r="BA47293" s="80"/>
      <c r="BB47293" s="80"/>
    </row>
    <row r="47294" spans="9:54" x14ac:dyDescent="0.25">
      <c r="I47294" s="80"/>
      <c r="AX47294" s="80"/>
      <c r="AY47294" s="80"/>
      <c r="AZ47294" s="80"/>
      <c r="BA47294" s="80"/>
      <c r="BB47294" s="80"/>
    </row>
    <row r="47295" spans="9:54" x14ac:dyDescent="0.25">
      <c r="I47295" s="80"/>
      <c r="AX47295" s="80"/>
      <c r="AY47295" s="80"/>
      <c r="AZ47295" s="80"/>
      <c r="BA47295" s="80"/>
      <c r="BB47295" s="80"/>
    </row>
    <row r="47296" spans="9:54" x14ac:dyDescent="0.25">
      <c r="I47296" s="80"/>
      <c r="AX47296" s="80"/>
      <c r="AY47296" s="80"/>
      <c r="AZ47296" s="80"/>
      <c r="BA47296" s="80"/>
      <c r="BB47296" s="80"/>
    </row>
    <row r="47297" spans="9:54" x14ac:dyDescent="0.25">
      <c r="I47297" s="80"/>
      <c r="AX47297" s="80"/>
      <c r="AY47297" s="80"/>
      <c r="AZ47297" s="80"/>
      <c r="BA47297" s="80"/>
      <c r="BB47297" s="80"/>
    </row>
    <row r="47298" spans="9:54" x14ac:dyDescent="0.25">
      <c r="I47298" s="80"/>
      <c r="AX47298" s="80"/>
      <c r="AY47298" s="80"/>
      <c r="AZ47298" s="80"/>
      <c r="BA47298" s="80"/>
      <c r="BB47298" s="80"/>
    </row>
    <row r="47299" spans="9:54" x14ac:dyDescent="0.25">
      <c r="I47299" s="80"/>
      <c r="AX47299" s="80"/>
      <c r="AY47299" s="80"/>
      <c r="AZ47299" s="80"/>
      <c r="BA47299" s="80"/>
      <c r="BB47299" s="80"/>
    </row>
    <row r="47300" spans="9:54" x14ac:dyDescent="0.25">
      <c r="I47300" s="80"/>
      <c r="AX47300" s="80"/>
      <c r="AY47300" s="80"/>
      <c r="AZ47300" s="80"/>
      <c r="BA47300" s="80"/>
      <c r="BB47300" s="80"/>
    </row>
    <row r="47301" spans="9:54" x14ac:dyDescent="0.25">
      <c r="I47301" s="80"/>
      <c r="AX47301" s="80"/>
      <c r="AY47301" s="80"/>
      <c r="AZ47301" s="80"/>
      <c r="BA47301" s="80"/>
      <c r="BB47301" s="80"/>
    </row>
    <row r="47302" spans="9:54" x14ac:dyDescent="0.25">
      <c r="I47302" s="80"/>
      <c r="AX47302" s="80"/>
      <c r="AY47302" s="80"/>
      <c r="AZ47302" s="80"/>
      <c r="BA47302" s="80"/>
      <c r="BB47302" s="80"/>
    </row>
    <row r="47303" spans="9:54" x14ac:dyDescent="0.25">
      <c r="I47303" s="80"/>
      <c r="AX47303" s="80"/>
      <c r="AY47303" s="80"/>
      <c r="AZ47303" s="80"/>
      <c r="BA47303" s="80"/>
      <c r="BB47303" s="80"/>
    </row>
    <row r="47304" spans="9:54" x14ac:dyDescent="0.25">
      <c r="I47304" s="80"/>
      <c r="AX47304" s="80"/>
      <c r="AY47304" s="80"/>
      <c r="AZ47304" s="80"/>
      <c r="BA47304" s="80"/>
      <c r="BB47304" s="80"/>
    </row>
    <row r="47305" spans="9:54" x14ac:dyDescent="0.25">
      <c r="I47305" s="80"/>
      <c r="AX47305" s="80"/>
      <c r="AY47305" s="80"/>
      <c r="AZ47305" s="80"/>
      <c r="BA47305" s="80"/>
      <c r="BB47305" s="80"/>
    </row>
    <row r="47306" spans="9:54" x14ac:dyDescent="0.25">
      <c r="I47306" s="80"/>
      <c r="AX47306" s="80"/>
      <c r="AY47306" s="80"/>
      <c r="AZ47306" s="80"/>
      <c r="BA47306" s="80"/>
      <c r="BB47306" s="80"/>
    </row>
    <row r="47307" spans="9:54" x14ac:dyDescent="0.25">
      <c r="I47307" s="80"/>
      <c r="AX47307" s="80"/>
      <c r="AY47307" s="80"/>
      <c r="AZ47307" s="80"/>
      <c r="BA47307" s="80"/>
      <c r="BB47307" s="80"/>
    </row>
    <row r="47308" spans="9:54" x14ac:dyDescent="0.25">
      <c r="I47308" s="80"/>
      <c r="AX47308" s="80"/>
      <c r="AY47308" s="80"/>
      <c r="AZ47308" s="80"/>
      <c r="BA47308" s="80"/>
      <c r="BB47308" s="80"/>
    </row>
    <row r="47309" spans="9:54" x14ac:dyDescent="0.25">
      <c r="I47309" s="80"/>
      <c r="AX47309" s="80"/>
      <c r="AY47309" s="80"/>
      <c r="AZ47309" s="80"/>
      <c r="BA47309" s="80"/>
      <c r="BB47309" s="80"/>
    </row>
    <row r="47310" spans="9:54" x14ac:dyDescent="0.25">
      <c r="I47310" s="80"/>
      <c r="AX47310" s="80"/>
      <c r="AY47310" s="80"/>
      <c r="AZ47310" s="80"/>
      <c r="BA47310" s="80"/>
      <c r="BB47310" s="80"/>
    </row>
    <row r="47311" spans="9:54" x14ac:dyDescent="0.25">
      <c r="I47311" s="80"/>
      <c r="AX47311" s="80"/>
      <c r="AY47311" s="80"/>
      <c r="AZ47311" s="80"/>
      <c r="BA47311" s="80"/>
      <c r="BB47311" s="80"/>
    </row>
    <row r="47312" spans="9:54" x14ac:dyDescent="0.25">
      <c r="I47312" s="80"/>
      <c r="AX47312" s="80"/>
      <c r="AY47312" s="80"/>
      <c r="AZ47312" s="80"/>
      <c r="BA47312" s="80"/>
      <c r="BB47312" s="80"/>
    </row>
    <row r="47313" spans="9:54" x14ac:dyDescent="0.25">
      <c r="I47313" s="80"/>
      <c r="AX47313" s="80"/>
      <c r="AY47313" s="80"/>
      <c r="AZ47313" s="80"/>
      <c r="BA47313" s="80"/>
      <c r="BB47313" s="80"/>
    </row>
    <row r="47314" spans="9:54" x14ac:dyDescent="0.25">
      <c r="I47314" s="80"/>
      <c r="AX47314" s="80"/>
      <c r="AY47314" s="80"/>
      <c r="AZ47314" s="80"/>
      <c r="BA47314" s="80"/>
      <c r="BB47314" s="80"/>
    </row>
    <row r="47315" spans="9:54" x14ac:dyDescent="0.25">
      <c r="I47315" s="80"/>
      <c r="AX47315" s="80"/>
      <c r="AY47315" s="80"/>
      <c r="AZ47315" s="80"/>
      <c r="BA47315" s="80"/>
      <c r="BB47315" s="80"/>
    </row>
    <row r="47316" spans="9:54" x14ac:dyDescent="0.25">
      <c r="I47316" s="80"/>
      <c r="AX47316" s="80"/>
      <c r="AY47316" s="80"/>
      <c r="AZ47316" s="80"/>
      <c r="BA47316" s="80"/>
      <c r="BB47316" s="80"/>
    </row>
    <row r="47317" spans="9:54" x14ac:dyDescent="0.25">
      <c r="I47317" s="80"/>
      <c r="AX47317" s="80"/>
      <c r="AY47317" s="80"/>
      <c r="AZ47317" s="80"/>
      <c r="BA47317" s="80"/>
      <c r="BB47317" s="80"/>
    </row>
    <row r="47318" spans="9:54" x14ac:dyDescent="0.25">
      <c r="I47318" s="80"/>
      <c r="AX47318" s="80"/>
      <c r="AY47318" s="80"/>
      <c r="AZ47318" s="80"/>
      <c r="BA47318" s="80"/>
      <c r="BB47318" s="80"/>
    </row>
    <row r="47319" spans="9:54" x14ac:dyDescent="0.25">
      <c r="I47319" s="80"/>
      <c r="AX47319" s="80"/>
      <c r="AY47319" s="80"/>
      <c r="AZ47319" s="80"/>
      <c r="BA47319" s="80"/>
      <c r="BB47319" s="80"/>
    </row>
    <row r="47320" spans="9:54" x14ac:dyDescent="0.25">
      <c r="I47320" s="80"/>
      <c r="AX47320" s="80"/>
      <c r="AY47320" s="80"/>
      <c r="AZ47320" s="80"/>
      <c r="BA47320" s="80"/>
      <c r="BB47320" s="80"/>
    </row>
    <row r="47321" spans="9:54" x14ac:dyDescent="0.25">
      <c r="I47321" s="80"/>
      <c r="AX47321" s="80"/>
      <c r="AY47321" s="80"/>
      <c r="AZ47321" s="80"/>
      <c r="BA47321" s="80"/>
      <c r="BB47321" s="80"/>
    </row>
    <row r="47322" spans="9:54" x14ac:dyDescent="0.25">
      <c r="I47322" s="80"/>
      <c r="AX47322" s="80"/>
      <c r="AY47322" s="80"/>
      <c r="AZ47322" s="80"/>
      <c r="BA47322" s="80"/>
      <c r="BB47322" s="80"/>
    </row>
    <row r="47323" spans="9:54" x14ac:dyDescent="0.25">
      <c r="I47323" s="80"/>
      <c r="AX47323" s="80"/>
      <c r="AY47323" s="80"/>
      <c r="AZ47323" s="80"/>
      <c r="BA47323" s="80"/>
      <c r="BB47323" s="80"/>
    </row>
    <row r="47324" spans="9:54" x14ac:dyDescent="0.25">
      <c r="I47324" s="80"/>
      <c r="AX47324" s="80"/>
      <c r="AY47324" s="80"/>
      <c r="AZ47324" s="80"/>
      <c r="BA47324" s="80"/>
      <c r="BB47324" s="80"/>
    </row>
    <row r="47325" spans="9:54" x14ac:dyDescent="0.25">
      <c r="I47325" s="80"/>
      <c r="AX47325" s="80"/>
      <c r="AY47325" s="80"/>
      <c r="AZ47325" s="80"/>
      <c r="BA47325" s="80"/>
      <c r="BB47325" s="80"/>
    </row>
    <row r="47326" spans="9:54" x14ac:dyDescent="0.25">
      <c r="I47326" s="80"/>
      <c r="AX47326" s="80"/>
      <c r="AY47326" s="80"/>
      <c r="AZ47326" s="80"/>
      <c r="BA47326" s="80"/>
      <c r="BB47326" s="80"/>
    </row>
    <row r="47327" spans="9:54" x14ac:dyDescent="0.25">
      <c r="I47327" s="80"/>
      <c r="AX47327" s="80"/>
      <c r="AY47327" s="80"/>
      <c r="AZ47327" s="80"/>
      <c r="BA47327" s="80"/>
      <c r="BB47327" s="80"/>
    </row>
    <row r="47328" spans="9:54" x14ac:dyDescent="0.25">
      <c r="I47328" s="80"/>
      <c r="AX47328" s="80"/>
      <c r="AY47328" s="80"/>
      <c r="AZ47328" s="80"/>
      <c r="BA47328" s="80"/>
      <c r="BB47328" s="80"/>
    </row>
    <row r="47329" spans="9:54" x14ac:dyDescent="0.25">
      <c r="I47329" s="80"/>
      <c r="AX47329" s="80"/>
      <c r="AY47329" s="80"/>
      <c r="AZ47329" s="80"/>
      <c r="BA47329" s="80"/>
      <c r="BB47329" s="80"/>
    </row>
    <row r="47330" spans="9:54" x14ac:dyDescent="0.25">
      <c r="I47330" s="80"/>
      <c r="AX47330" s="80"/>
      <c r="AY47330" s="80"/>
      <c r="AZ47330" s="80"/>
      <c r="BA47330" s="80"/>
      <c r="BB47330" s="80"/>
    </row>
    <row r="47331" spans="9:54" x14ac:dyDescent="0.25">
      <c r="I47331" s="80"/>
      <c r="AX47331" s="80"/>
      <c r="AY47331" s="80"/>
      <c r="AZ47331" s="80"/>
      <c r="BA47331" s="80"/>
      <c r="BB47331" s="80"/>
    </row>
    <row r="47332" spans="9:54" x14ac:dyDescent="0.25">
      <c r="I47332" s="80"/>
      <c r="AX47332" s="80"/>
      <c r="AY47332" s="80"/>
      <c r="AZ47332" s="80"/>
      <c r="BA47332" s="80"/>
      <c r="BB47332" s="80"/>
    </row>
    <row r="47333" spans="9:54" x14ac:dyDescent="0.25">
      <c r="I47333" s="80"/>
      <c r="AX47333" s="80"/>
      <c r="AY47333" s="80"/>
      <c r="AZ47333" s="80"/>
      <c r="BA47333" s="80"/>
      <c r="BB47333" s="80"/>
    </row>
    <row r="47334" spans="9:54" x14ac:dyDescent="0.25">
      <c r="I47334" s="80"/>
      <c r="AX47334" s="80"/>
      <c r="AY47334" s="80"/>
      <c r="AZ47334" s="80"/>
      <c r="BA47334" s="80"/>
      <c r="BB47334" s="80"/>
    </row>
    <row r="47335" spans="9:54" x14ac:dyDescent="0.25">
      <c r="I47335" s="80"/>
      <c r="AX47335" s="80"/>
      <c r="AY47335" s="80"/>
      <c r="AZ47335" s="80"/>
      <c r="BA47335" s="80"/>
      <c r="BB47335" s="80"/>
    </row>
    <row r="47336" spans="9:54" x14ac:dyDescent="0.25">
      <c r="I47336" s="80"/>
      <c r="AX47336" s="80"/>
      <c r="AY47336" s="80"/>
      <c r="AZ47336" s="80"/>
      <c r="BA47336" s="80"/>
      <c r="BB47336" s="80"/>
    </row>
    <row r="47337" spans="9:54" x14ac:dyDescent="0.25">
      <c r="I47337" s="80"/>
      <c r="AX47337" s="80"/>
      <c r="AY47337" s="80"/>
      <c r="AZ47337" s="80"/>
      <c r="BA47337" s="80"/>
      <c r="BB47337" s="80"/>
    </row>
    <row r="47338" spans="9:54" x14ac:dyDescent="0.25">
      <c r="I47338" s="80"/>
      <c r="AX47338" s="80"/>
      <c r="AY47338" s="80"/>
      <c r="AZ47338" s="80"/>
      <c r="BA47338" s="80"/>
      <c r="BB47338" s="80"/>
    </row>
    <row r="47339" spans="9:54" x14ac:dyDescent="0.25">
      <c r="I47339" s="80"/>
      <c r="AX47339" s="80"/>
      <c r="AY47339" s="80"/>
      <c r="AZ47339" s="80"/>
      <c r="BA47339" s="80"/>
      <c r="BB47339" s="80"/>
    </row>
    <row r="47340" spans="9:54" x14ac:dyDescent="0.25">
      <c r="I47340" s="80"/>
      <c r="AX47340" s="80"/>
      <c r="AY47340" s="80"/>
      <c r="AZ47340" s="80"/>
      <c r="BA47340" s="80"/>
      <c r="BB47340" s="80"/>
    </row>
    <row r="47341" spans="9:54" x14ac:dyDescent="0.25">
      <c r="I47341" s="80"/>
      <c r="AX47341" s="80"/>
      <c r="AY47341" s="80"/>
      <c r="AZ47341" s="80"/>
      <c r="BA47341" s="80"/>
      <c r="BB47341" s="80"/>
    </row>
    <row r="47342" spans="9:54" x14ac:dyDescent="0.25">
      <c r="I47342" s="80"/>
      <c r="AX47342" s="80"/>
      <c r="AY47342" s="80"/>
      <c r="AZ47342" s="80"/>
      <c r="BA47342" s="80"/>
      <c r="BB47342" s="80"/>
    </row>
    <row r="47343" spans="9:54" x14ac:dyDescent="0.25">
      <c r="I47343" s="80"/>
      <c r="AX47343" s="80"/>
      <c r="AY47343" s="80"/>
      <c r="AZ47343" s="80"/>
      <c r="BA47343" s="80"/>
      <c r="BB47343" s="80"/>
    </row>
    <row r="47344" spans="9:54" x14ac:dyDescent="0.25">
      <c r="I47344" s="80"/>
      <c r="AX47344" s="80"/>
      <c r="AY47344" s="80"/>
      <c r="AZ47344" s="80"/>
      <c r="BA47344" s="80"/>
      <c r="BB47344" s="80"/>
    </row>
    <row r="47345" spans="9:54" x14ac:dyDescent="0.25">
      <c r="I47345" s="80"/>
      <c r="AX47345" s="80"/>
      <c r="AY47345" s="80"/>
      <c r="AZ47345" s="80"/>
      <c r="BA47345" s="80"/>
      <c r="BB47345" s="80"/>
    </row>
    <row r="47346" spans="9:54" x14ac:dyDescent="0.25">
      <c r="I47346" s="80"/>
      <c r="AX47346" s="80"/>
      <c r="AY47346" s="80"/>
      <c r="AZ47346" s="80"/>
      <c r="BA47346" s="80"/>
      <c r="BB47346" s="80"/>
    </row>
    <row r="47347" spans="9:54" x14ac:dyDescent="0.25">
      <c r="I47347" s="80"/>
      <c r="AX47347" s="80"/>
      <c r="AY47347" s="80"/>
      <c r="AZ47347" s="80"/>
      <c r="BA47347" s="80"/>
      <c r="BB47347" s="80"/>
    </row>
    <row r="47348" spans="9:54" x14ac:dyDescent="0.25">
      <c r="I47348" s="80"/>
      <c r="AX47348" s="80"/>
      <c r="AY47348" s="80"/>
      <c r="AZ47348" s="80"/>
      <c r="BA47348" s="80"/>
      <c r="BB47348" s="80"/>
    </row>
    <row r="47349" spans="9:54" x14ac:dyDescent="0.25">
      <c r="I47349" s="80"/>
      <c r="AX47349" s="80"/>
      <c r="AY47349" s="80"/>
      <c r="AZ47349" s="80"/>
      <c r="BA47349" s="80"/>
      <c r="BB47349" s="80"/>
    </row>
    <row r="47350" spans="9:54" x14ac:dyDescent="0.25">
      <c r="I47350" s="80"/>
      <c r="AX47350" s="80"/>
      <c r="AY47350" s="80"/>
      <c r="AZ47350" s="80"/>
      <c r="BA47350" s="80"/>
      <c r="BB47350" s="80"/>
    </row>
    <row r="47351" spans="9:54" x14ac:dyDescent="0.25">
      <c r="I47351" s="80"/>
      <c r="AX47351" s="80"/>
      <c r="AY47351" s="80"/>
      <c r="AZ47351" s="80"/>
      <c r="BA47351" s="80"/>
      <c r="BB47351" s="80"/>
    </row>
    <row r="47352" spans="9:54" x14ac:dyDescent="0.25">
      <c r="I47352" s="80"/>
      <c r="AX47352" s="80"/>
      <c r="AY47352" s="80"/>
      <c r="AZ47352" s="80"/>
      <c r="BA47352" s="80"/>
      <c r="BB47352" s="80"/>
    </row>
    <row r="47353" spans="9:54" x14ac:dyDescent="0.25">
      <c r="I47353" s="80"/>
      <c r="AX47353" s="80"/>
      <c r="AY47353" s="80"/>
      <c r="AZ47353" s="80"/>
      <c r="BA47353" s="80"/>
      <c r="BB47353" s="80"/>
    </row>
    <row r="47354" spans="9:54" x14ac:dyDescent="0.25">
      <c r="I47354" s="80"/>
      <c r="AX47354" s="80"/>
      <c r="AY47354" s="80"/>
      <c r="AZ47354" s="80"/>
      <c r="BA47354" s="80"/>
      <c r="BB47354" s="80"/>
    </row>
    <row r="47355" spans="9:54" x14ac:dyDescent="0.25">
      <c r="I47355" s="80"/>
      <c r="AX47355" s="80"/>
      <c r="AY47355" s="80"/>
      <c r="AZ47355" s="80"/>
      <c r="BA47355" s="80"/>
      <c r="BB47355" s="80"/>
    </row>
    <row r="47356" spans="9:54" x14ac:dyDescent="0.25">
      <c r="I47356" s="80"/>
      <c r="AX47356" s="80"/>
      <c r="AY47356" s="80"/>
      <c r="AZ47356" s="80"/>
      <c r="BA47356" s="80"/>
      <c r="BB47356" s="80"/>
    </row>
    <row r="47357" spans="9:54" x14ac:dyDescent="0.25">
      <c r="I47357" s="80"/>
      <c r="AX47357" s="80"/>
      <c r="AY47357" s="80"/>
      <c r="AZ47357" s="80"/>
      <c r="BA47357" s="80"/>
      <c r="BB47357" s="80"/>
    </row>
    <row r="47358" spans="9:54" x14ac:dyDescent="0.25">
      <c r="I47358" s="80"/>
      <c r="AX47358" s="80"/>
      <c r="AY47358" s="80"/>
      <c r="AZ47358" s="80"/>
      <c r="BA47358" s="80"/>
      <c r="BB47358" s="80"/>
    </row>
    <row r="47359" spans="9:54" x14ac:dyDescent="0.25">
      <c r="I47359" s="80"/>
      <c r="AX47359" s="80"/>
      <c r="AY47359" s="80"/>
      <c r="AZ47359" s="80"/>
      <c r="BA47359" s="80"/>
      <c r="BB47359" s="80"/>
    </row>
    <row r="47360" spans="9:54" x14ac:dyDescent="0.25">
      <c r="I47360" s="80"/>
      <c r="AX47360" s="80"/>
      <c r="AY47360" s="80"/>
      <c r="AZ47360" s="80"/>
      <c r="BA47360" s="80"/>
      <c r="BB47360" s="80"/>
    </row>
    <row r="47361" spans="9:54" x14ac:dyDescent="0.25">
      <c r="I47361" s="80"/>
      <c r="AX47361" s="80"/>
      <c r="AY47361" s="80"/>
      <c r="AZ47361" s="80"/>
      <c r="BA47361" s="80"/>
      <c r="BB47361" s="80"/>
    </row>
    <row r="47362" spans="9:54" x14ac:dyDescent="0.25">
      <c r="I47362" s="80"/>
      <c r="AX47362" s="80"/>
      <c r="AY47362" s="80"/>
      <c r="AZ47362" s="80"/>
      <c r="BA47362" s="80"/>
      <c r="BB47362" s="80"/>
    </row>
    <row r="47363" spans="9:54" x14ac:dyDescent="0.25">
      <c r="I47363" s="80"/>
      <c r="AX47363" s="80"/>
      <c r="AY47363" s="80"/>
      <c r="AZ47363" s="80"/>
      <c r="BA47363" s="80"/>
      <c r="BB47363" s="80"/>
    </row>
    <row r="47364" spans="9:54" x14ac:dyDescent="0.25">
      <c r="I47364" s="80"/>
      <c r="AX47364" s="80"/>
      <c r="AY47364" s="80"/>
      <c r="AZ47364" s="80"/>
      <c r="BA47364" s="80"/>
      <c r="BB47364" s="80"/>
    </row>
    <row r="47365" spans="9:54" x14ac:dyDescent="0.25">
      <c r="I47365" s="80"/>
      <c r="AX47365" s="80"/>
      <c r="AY47365" s="80"/>
      <c r="AZ47365" s="80"/>
      <c r="BA47365" s="80"/>
      <c r="BB47365" s="80"/>
    </row>
    <row r="47366" spans="9:54" x14ac:dyDescent="0.25">
      <c r="I47366" s="80"/>
      <c r="AX47366" s="80"/>
      <c r="AY47366" s="80"/>
      <c r="AZ47366" s="80"/>
      <c r="BA47366" s="80"/>
      <c r="BB47366" s="80"/>
    </row>
    <row r="47367" spans="9:54" x14ac:dyDescent="0.25">
      <c r="I47367" s="80"/>
      <c r="AX47367" s="80"/>
      <c r="AY47367" s="80"/>
      <c r="AZ47367" s="80"/>
      <c r="BA47367" s="80"/>
      <c r="BB47367" s="80"/>
    </row>
    <row r="47368" spans="9:54" x14ac:dyDescent="0.25">
      <c r="I47368" s="80"/>
      <c r="AX47368" s="80"/>
      <c r="AY47368" s="80"/>
      <c r="AZ47368" s="80"/>
      <c r="BA47368" s="80"/>
      <c r="BB47368" s="80"/>
    </row>
    <row r="47369" spans="9:54" x14ac:dyDescent="0.25">
      <c r="I47369" s="80"/>
      <c r="AX47369" s="80"/>
      <c r="AY47369" s="80"/>
      <c r="AZ47369" s="80"/>
      <c r="BA47369" s="80"/>
      <c r="BB47369" s="80"/>
    </row>
    <row r="47370" spans="9:54" x14ac:dyDescent="0.25">
      <c r="I47370" s="80"/>
      <c r="AX47370" s="80"/>
      <c r="AY47370" s="80"/>
      <c r="AZ47370" s="80"/>
      <c r="BA47370" s="80"/>
      <c r="BB47370" s="80"/>
    </row>
    <row r="47371" spans="9:54" x14ac:dyDescent="0.25">
      <c r="I47371" s="80"/>
      <c r="AX47371" s="80"/>
      <c r="AY47371" s="80"/>
      <c r="AZ47371" s="80"/>
      <c r="BA47371" s="80"/>
      <c r="BB47371" s="80"/>
    </row>
    <row r="47372" spans="9:54" x14ac:dyDescent="0.25">
      <c r="I47372" s="80"/>
      <c r="AX47372" s="80"/>
      <c r="AY47372" s="80"/>
      <c r="AZ47372" s="80"/>
      <c r="BA47372" s="80"/>
      <c r="BB47372" s="80"/>
    </row>
    <row r="47373" spans="9:54" x14ac:dyDescent="0.25">
      <c r="I47373" s="80"/>
      <c r="AX47373" s="80"/>
      <c r="AY47373" s="80"/>
      <c r="AZ47373" s="80"/>
      <c r="BA47373" s="80"/>
      <c r="BB47373" s="80"/>
    </row>
    <row r="47374" spans="9:54" x14ac:dyDescent="0.25">
      <c r="I47374" s="80"/>
      <c r="AX47374" s="80"/>
      <c r="AY47374" s="80"/>
      <c r="AZ47374" s="80"/>
      <c r="BA47374" s="80"/>
      <c r="BB47374" s="80"/>
    </row>
    <row r="47375" spans="9:54" x14ac:dyDescent="0.25">
      <c r="I47375" s="80"/>
      <c r="AX47375" s="80"/>
      <c r="AY47375" s="80"/>
      <c r="AZ47375" s="80"/>
      <c r="BA47375" s="80"/>
      <c r="BB47375" s="80"/>
    </row>
    <row r="47376" spans="9:54" x14ac:dyDescent="0.25">
      <c r="I47376" s="80"/>
      <c r="AX47376" s="80"/>
      <c r="AY47376" s="80"/>
      <c r="AZ47376" s="80"/>
      <c r="BA47376" s="80"/>
      <c r="BB47376" s="80"/>
    </row>
    <row r="47377" spans="9:54" x14ac:dyDescent="0.25">
      <c r="I47377" s="80"/>
      <c r="AX47377" s="80"/>
      <c r="AY47377" s="80"/>
      <c r="AZ47377" s="80"/>
      <c r="BA47377" s="80"/>
      <c r="BB47377" s="80"/>
    </row>
    <row r="47378" spans="9:54" x14ac:dyDescent="0.25">
      <c r="I47378" s="80"/>
      <c r="AX47378" s="80"/>
      <c r="AY47378" s="80"/>
      <c r="AZ47378" s="80"/>
      <c r="BA47378" s="80"/>
      <c r="BB47378" s="80"/>
    </row>
    <row r="47379" spans="9:54" x14ac:dyDescent="0.25">
      <c r="I47379" s="80"/>
      <c r="AX47379" s="80"/>
      <c r="AY47379" s="80"/>
      <c r="AZ47379" s="80"/>
      <c r="BA47379" s="80"/>
      <c r="BB47379" s="80"/>
    </row>
    <row r="47380" spans="9:54" x14ac:dyDescent="0.25">
      <c r="I47380" s="80"/>
      <c r="AX47380" s="80"/>
      <c r="AY47380" s="80"/>
      <c r="AZ47380" s="80"/>
      <c r="BA47380" s="80"/>
      <c r="BB47380" s="80"/>
    </row>
    <row r="47381" spans="9:54" x14ac:dyDescent="0.25">
      <c r="I47381" s="80"/>
      <c r="AX47381" s="80"/>
      <c r="AY47381" s="80"/>
      <c r="AZ47381" s="80"/>
      <c r="BA47381" s="80"/>
      <c r="BB47381" s="80"/>
    </row>
    <row r="47382" spans="9:54" x14ac:dyDescent="0.25">
      <c r="I47382" s="80"/>
      <c r="AX47382" s="80"/>
      <c r="AY47382" s="80"/>
      <c r="AZ47382" s="80"/>
      <c r="BA47382" s="80"/>
      <c r="BB47382" s="80"/>
    </row>
    <row r="47383" spans="9:54" x14ac:dyDescent="0.25">
      <c r="I47383" s="80"/>
      <c r="AX47383" s="80"/>
      <c r="AY47383" s="80"/>
      <c r="AZ47383" s="80"/>
      <c r="BA47383" s="80"/>
      <c r="BB47383" s="80"/>
    </row>
    <row r="47384" spans="9:54" x14ac:dyDescent="0.25">
      <c r="I47384" s="80"/>
      <c r="AX47384" s="80"/>
      <c r="AY47384" s="80"/>
      <c r="AZ47384" s="80"/>
      <c r="BA47384" s="80"/>
      <c r="BB47384" s="80"/>
    </row>
    <row r="47385" spans="9:54" x14ac:dyDescent="0.25">
      <c r="I47385" s="80"/>
      <c r="AX47385" s="80"/>
      <c r="AY47385" s="80"/>
      <c r="AZ47385" s="80"/>
      <c r="BA47385" s="80"/>
      <c r="BB47385" s="80"/>
    </row>
    <row r="47386" spans="9:54" x14ac:dyDescent="0.25">
      <c r="I47386" s="80"/>
      <c r="AX47386" s="80"/>
      <c r="AY47386" s="80"/>
      <c r="AZ47386" s="80"/>
      <c r="BA47386" s="80"/>
      <c r="BB47386" s="80"/>
    </row>
    <row r="47387" spans="9:54" x14ac:dyDescent="0.25">
      <c r="I47387" s="80"/>
      <c r="AX47387" s="80"/>
      <c r="AY47387" s="80"/>
      <c r="AZ47387" s="80"/>
      <c r="BA47387" s="80"/>
      <c r="BB47387" s="80"/>
    </row>
    <row r="47388" spans="9:54" x14ac:dyDescent="0.25">
      <c r="I47388" s="80"/>
      <c r="AX47388" s="80"/>
      <c r="AY47388" s="80"/>
      <c r="AZ47388" s="80"/>
      <c r="BA47388" s="80"/>
      <c r="BB47388" s="80"/>
    </row>
    <row r="47389" spans="9:54" x14ac:dyDescent="0.25">
      <c r="I47389" s="80"/>
      <c r="AX47389" s="80"/>
      <c r="AY47389" s="80"/>
      <c r="AZ47389" s="80"/>
      <c r="BA47389" s="80"/>
      <c r="BB47389" s="80"/>
    </row>
    <row r="47390" spans="9:54" x14ac:dyDescent="0.25">
      <c r="I47390" s="80"/>
      <c r="AX47390" s="80"/>
      <c r="AY47390" s="80"/>
      <c r="AZ47390" s="80"/>
      <c r="BA47390" s="80"/>
      <c r="BB47390" s="80"/>
    </row>
    <row r="47391" spans="9:54" x14ac:dyDescent="0.25">
      <c r="I47391" s="80"/>
      <c r="AX47391" s="80"/>
      <c r="AY47391" s="80"/>
      <c r="AZ47391" s="80"/>
      <c r="BA47391" s="80"/>
      <c r="BB47391" s="80"/>
    </row>
    <row r="47392" spans="9:54" x14ac:dyDescent="0.25">
      <c r="I47392" s="80"/>
      <c r="AX47392" s="80"/>
      <c r="AY47392" s="80"/>
      <c r="AZ47392" s="80"/>
      <c r="BA47392" s="80"/>
      <c r="BB47392" s="80"/>
    </row>
    <row r="47393" spans="9:54" x14ac:dyDescent="0.25">
      <c r="I47393" s="80"/>
      <c r="AX47393" s="80"/>
      <c r="AY47393" s="80"/>
      <c r="AZ47393" s="80"/>
      <c r="BA47393" s="80"/>
      <c r="BB47393" s="80"/>
    </row>
    <row r="47394" spans="9:54" x14ac:dyDescent="0.25">
      <c r="I47394" s="80"/>
      <c r="AX47394" s="80"/>
      <c r="AY47394" s="80"/>
      <c r="AZ47394" s="80"/>
      <c r="BA47394" s="80"/>
      <c r="BB47394" s="80"/>
    </row>
    <row r="47395" spans="9:54" x14ac:dyDescent="0.25">
      <c r="I47395" s="80"/>
      <c r="AX47395" s="80"/>
      <c r="AY47395" s="80"/>
      <c r="AZ47395" s="80"/>
      <c r="BA47395" s="80"/>
      <c r="BB47395" s="80"/>
    </row>
    <row r="47396" spans="9:54" x14ac:dyDescent="0.25">
      <c r="I47396" s="80"/>
      <c r="AX47396" s="80"/>
      <c r="AY47396" s="80"/>
      <c r="AZ47396" s="80"/>
      <c r="BA47396" s="80"/>
      <c r="BB47396" s="80"/>
    </row>
    <row r="47397" spans="9:54" x14ac:dyDescent="0.25">
      <c r="I47397" s="80"/>
      <c r="AX47397" s="80"/>
      <c r="AY47397" s="80"/>
      <c r="AZ47397" s="80"/>
      <c r="BA47397" s="80"/>
      <c r="BB47397" s="80"/>
    </row>
    <row r="47398" spans="9:54" x14ac:dyDescent="0.25">
      <c r="I47398" s="80"/>
      <c r="AX47398" s="80"/>
      <c r="AY47398" s="80"/>
      <c r="AZ47398" s="80"/>
      <c r="BA47398" s="80"/>
      <c r="BB47398" s="80"/>
    </row>
    <row r="47399" spans="9:54" x14ac:dyDescent="0.25">
      <c r="I47399" s="80"/>
      <c r="AX47399" s="80"/>
      <c r="AY47399" s="80"/>
      <c r="AZ47399" s="80"/>
      <c r="BA47399" s="80"/>
      <c r="BB47399" s="80"/>
    </row>
    <row r="47400" spans="9:54" x14ac:dyDescent="0.25">
      <c r="I47400" s="80"/>
      <c r="AX47400" s="80"/>
      <c r="AY47400" s="80"/>
      <c r="AZ47400" s="80"/>
      <c r="BA47400" s="80"/>
      <c r="BB47400" s="80"/>
    </row>
    <row r="47401" spans="9:54" x14ac:dyDescent="0.25">
      <c r="I47401" s="80"/>
      <c r="AX47401" s="80"/>
      <c r="AY47401" s="80"/>
      <c r="AZ47401" s="80"/>
      <c r="BA47401" s="80"/>
      <c r="BB47401" s="80"/>
    </row>
    <row r="47402" spans="9:54" x14ac:dyDescent="0.25">
      <c r="I47402" s="80"/>
      <c r="AX47402" s="80"/>
      <c r="AY47402" s="80"/>
      <c r="AZ47402" s="80"/>
      <c r="BA47402" s="80"/>
      <c r="BB47402" s="80"/>
    </row>
    <row r="47403" spans="9:54" x14ac:dyDescent="0.25">
      <c r="I47403" s="80"/>
      <c r="AX47403" s="80"/>
      <c r="AY47403" s="80"/>
      <c r="AZ47403" s="80"/>
      <c r="BA47403" s="80"/>
      <c r="BB47403" s="80"/>
    </row>
    <row r="47404" spans="9:54" x14ac:dyDescent="0.25">
      <c r="I47404" s="80"/>
      <c r="AX47404" s="80"/>
      <c r="AY47404" s="80"/>
      <c r="AZ47404" s="80"/>
      <c r="BA47404" s="80"/>
      <c r="BB47404" s="80"/>
    </row>
    <row r="47405" spans="9:54" x14ac:dyDescent="0.25">
      <c r="I47405" s="80"/>
      <c r="AX47405" s="80"/>
      <c r="AY47405" s="80"/>
      <c r="AZ47405" s="80"/>
      <c r="BA47405" s="80"/>
      <c r="BB47405" s="80"/>
    </row>
    <row r="47406" spans="9:54" x14ac:dyDescent="0.25">
      <c r="I47406" s="80"/>
      <c r="AX47406" s="80"/>
      <c r="AY47406" s="80"/>
      <c r="AZ47406" s="80"/>
      <c r="BA47406" s="80"/>
      <c r="BB47406" s="80"/>
    </row>
    <row r="47407" spans="9:54" x14ac:dyDescent="0.25">
      <c r="I47407" s="80"/>
      <c r="AX47407" s="80"/>
      <c r="AY47407" s="80"/>
      <c r="AZ47407" s="80"/>
      <c r="BA47407" s="80"/>
      <c r="BB47407" s="80"/>
    </row>
    <row r="47408" spans="9:54" x14ac:dyDescent="0.25">
      <c r="I47408" s="80"/>
      <c r="AX47408" s="80"/>
      <c r="AY47408" s="80"/>
      <c r="AZ47408" s="80"/>
      <c r="BA47408" s="80"/>
      <c r="BB47408" s="80"/>
    </row>
    <row r="47409" spans="9:54" x14ac:dyDescent="0.25">
      <c r="I47409" s="80"/>
      <c r="AX47409" s="80"/>
      <c r="AY47409" s="80"/>
      <c r="AZ47409" s="80"/>
      <c r="BA47409" s="80"/>
      <c r="BB47409" s="80"/>
    </row>
    <row r="47410" spans="9:54" x14ac:dyDescent="0.25">
      <c r="I47410" s="80"/>
      <c r="AX47410" s="80"/>
      <c r="AY47410" s="80"/>
      <c r="AZ47410" s="80"/>
      <c r="BA47410" s="80"/>
      <c r="BB47410" s="80"/>
    </row>
    <row r="47411" spans="9:54" x14ac:dyDescent="0.25">
      <c r="I47411" s="80"/>
      <c r="AX47411" s="80"/>
      <c r="AY47411" s="80"/>
      <c r="AZ47411" s="80"/>
      <c r="BA47411" s="80"/>
      <c r="BB47411" s="80"/>
    </row>
    <row r="47412" spans="9:54" x14ac:dyDescent="0.25">
      <c r="I47412" s="80"/>
      <c r="AX47412" s="80"/>
      <c r="AY47412" s="80"/>
      <c r="AZ47412" s="80"/>
      <c r="BA47412" s="80"/>
      <c r="BB47412" s="80"/>
    </row>
    <row r="47413" spans="9:54" x14ac:dyDescent="0.25">
      <c r="I47413" s="80"/>
      <c r="AX47413" s="80"/>
      <c r="AY47413" s="80"/>
      <c r="AZ47413" s="80"/>
      <c r="BA47413" s="80"/>
      <c r="BB47413" s="80"/>
    </row>
    <row r="47414" spans="9:54" x14ac:dyDescent="0.25">
      <c r="I47414" s="80"/>
      <c r="AX47414" s="80"/>
      <c r="AY47414" s="80"/>
      <c r="AZ47414" s="80"/>
      <c r="BA47414" s="80"/>
      <c r="BB47414" s="80"/>
    </row>
    <row r="47415" spans="9:54" x14ac:dyDescent="0.25">
      <c r="I47415" s="80"/>
      <c r="AX47415" s="80"/>
      <c r="AY47415" s="80"/>
      <c r="AZ47415" s="80"/>
      <c r="BA47415" s="80"/>
      <c r="BB47415" s="80"/>
    </row>
    <row r="47416" spans="9:54" x14ac:dyDescent="0.25">
      <c r="I47416" s="80"/>
      <c r="AX47416" s="80"/>
      <c r="AY47416" s="80"/>
      <c r="AZ47416" s="80"/>
      <c r="BA47416" s="80"/>
      <c r="BB47416" s="80"/>
    </row>
    <row r="47417" spans="9:54" x14ac:dyDescent="0.25">
      <c r="I47417" s="80"/>
      <c r="AX47417" s="80"/>
      <c r="AY47417" s="80"/>
      <c r="AZ47417" s="80"/>
      <c r="BA47417" s="80"/>
      <c r="BB47417" s="80"/>
    </row>
    <row r="47418" spans="9:54" x14ac:dyDescent="0.25">
      <c r="I47418" s="80"/>
      <c r="AX47418" s="80"/>
      <c r="AY47418" s="80"/>
      <c r="AZ47418" s="80"/>
      <c r="BA47418" s="80"/>
      <c r="BB47418" s="80"/>
    </row>
    <row r="47419" spans="9:54" x14ac:dyDescent="0.25">
      <c r="I47419" s="80"/>
      <c r="AX47419" s="80"/>
      <c r="AY47419" s="80"/>
      <c r="AZ47419" s="80"/>
      <c r="BA47419" s="80"/>
      <c r="BB47419" s="80"/>
    </row>
    <row r="47420" spans="9:54" x14ac:dyDescent="0.25">
      <c r="I47420" s="80"/>
      <c r="AX47420" s="80"/>
      <c r="AY47420" s="80"/>
      <c r="AZ47420" s="80"/>
      <c r="BA47420" s="80"/>
      <c r="BB47420" s="80"/>
    </row>
    <row r="47421" spans="9:54" x14ac:dyDescent="0.25">
      <c r="I47421" s="80"/>
      <c r="AX47421" s="80"/>
      <c r="AY47421" s="80"/>
      <c r="AZ47421" s="80"/>
      <c r="BA47421" s="80"/>
      <c r="BB47421" s="80"/>
    </row>
    <row r="47422" spans="9:54" x14ac:dyDescent="0.25">
      <c r="I47422" s="80"/>
      <c r="AX47422" s="80"/>
      <c r="AY47422" s="80"/>
      <c r="AZ47422" s="80"/>
      <c r="BA47422" s="80"/>
      <c r="BB47422" s="80"/>
    </row>
    <row r="47423" spans="9:54" x14ac:dyDescent="0.25">
      <c r="I47423" s="80"/>
      <c r="AX47423" s="80"/>
      <c r="AY47423" s="80"/>
      <c r="AZ47423" s="80"/>
      <c r="BA47423" s="80"/>
      <c r="BB47423" s="80"/>
    </row>
    <row r="47424" spans="9:54" x14ac:dyDescent="0.25">
      <c r="I47424" s="80"/>
      <c r="AX47424" s="80"/>
      <c r="AY47424" s="80"/>
      <c r="AZ47424" s="80"/>
      <c r="BA47424" s="80"/>
      <c r="BB47424" s="80"/>
    </row>
    <row r="47425" spans="9:54" x14ac:dyDescent="0.25">
      <c r="I47425" s="80"/>
      <c r="AX47425" s="80"/>
      <c r="AY47425" s="80"/>
      <c r="AZ47425" s="80"/>
      <c r="BA47425" s="80"/>
      <c r="BB47425" s="80"/>
    </row>
    <row r="47426" spans="9:54" x14ac:dyDescent="0.25">
      <c r="I47426" s="80"/>
      <c r="AX47426" s="80"/>
      <c r="AY47426" s="80"/>
      <c r="AZ47426" s="80"/>
      <c r="BA47426" s="80"/>
      <c r="BB47426" s="80"/>
    </row>
    <row r="47427" spans="9:54" x14ac:dyDescent="0.25">
      <c r="I47427" s="80"/>
      <c r="AX47427" s="80"/>
      <c r="AY47427" s="80"/>
      <c r="AZ47427" s="80"/>
      <c r="BA47427" s="80"/>
      <c r="BB47427" s="80"/>
    </row>
    <row r="47428" spans="9:54" x14ac:dyDescent="0.25">
      <c r="I47428" s="80"/>
      <c r="AX47428" s="80"/>
      <c r="AY47428" s="80"/>
      <c r="AZ47428" s="80"/>
      <c r="BA47428" s="80"/>
      <c r="BB47428" s="80"/>
    </row>
    <row r="47429" spans="9:54" x14ac:dyDescent="0.25">
      <c r="I47429" s="80"/>
      <c r="AX47429" s="80"/>
      <c r="AY47429" s="80"/>
      <c r="AZ47429" s="80"/>
      <c r="BA47429" s="80"/>
      <c r="BB47429" s="80"/>
    </row>
    <row r="47430" spans="9:54" x14ac:dyDescent="0.25">
      <c r="I47430" s="80"/>
      <c r="AX47430" s="80"/>
      <c r="AY47430" s="80"/>
      <c r="AZ47430" s="80"/>
      <c r="BA47430" s="80"/>
      <c r="BB47430" s="80"/>
    </row>
    <row r="47431" spans="9:54" x14ac:dyDescent="0.25">
      <c r="I47431" s="80"/>
      <c r="AX47431" s="80"/>
      <c r="AY47431" s="80"/>
      <c r="AZ47431" s="80"/>
      <c r="BA47431" s="80"/>
      <c r="BB47431" s="80"/>
    </row>
    <row r="47432" spans="9:54" x14ac:dyDescent="0.25">
      <c r="I47432" s="80"/>
      <c r="AX47432" s="80"/>
      <c r="AY47432" s="80"/>
      <c r="AZ47432" s="80"/>
      <c r="BA47432" s="80"/>
      <c r="BB47432" s="80"/>
    </row>
    <row r="47433" spans="9:54" x14ac:dyDescent="0.25">
      <c r="I47433" s="80"/>
      <c r="AX47433" s="80"/>
      <c r="AY47433" s="80"/>
      <c r="AZ47433" s="80"/>
      <c r="BA47433" s="80"/>
      <c r="BB47433" s="80"/>
    </row>
    <row r="47434" spans="9:54" x14ac:dyDescent="0.25">
      <c r="I47434" s="80"/>
      <c r="AX47434" s="80"/>
      <c r="AY47434" s="80"/>
      <c r="AZ47434" s="80"/>
      <c r="BA47434" s="80"/>
      <c r="BB47434" s="80"/>
    </row>
    <row r="47435" spans="9:54" x14ac:dyDescent="0.25">
      <c r="I47435" s="80"/>
      <c r="AX47435" s="80"/>
      <c r="AY47435" s="80"/>
      <c r="AZ47435" s="80"/>
      <c r="BA47435" s="80"/>
      <c r="BB47435" s="80"/>
    </row>
    <row r="47436" spans="9:54" x14ac:dyDescent="0.25">
      <c r="I47436" s="80"/>
      <c r="AX47436" s="80"/>
      <c r="AY47436" s="80"/>
      <c r="AZ47436" s="80"/>
      <c r="BA47436" s="80"/>
      <c r="BB47436" s="80"/>
    </row>
    <row r="47437" spans="9:54" x14ac:dyDescent="0.25">
      <c r="I47437" s="80"/>
      <c r="AX47437" s="80"/>
      <c r="AY47437" s="80"/>
      <c r="AZ47437" s="80"/>
      <c r="BA47437" s="80"/>
      <c r="BB47437" s="80"/>
    </row>
    <row r="47438" spans="9:54" x14ac:dyDescent="0.25">
      <c r="I47438" s="80"/>
      <c r="AX47438" s="80"/>
      <c r="AY47438" s="80"/>
      <c r="AZ47438" s="80"/>
      <c r="BA47438" s="80"/>
      <c r="BB47438" s="80"/>
    </row>
    <row r="47439" spans="9:54" x14ac:dyDescent="0.25">
      <c r="I47439" s="80"/>
      <c r="AX47439" s="80"/>
      <c r="AY47439" s="80"/>
      <c r="AZ47439" s="80"/>
      <c r="BA47439" s="80"/>
      <c r="BB47439" s="80"/>
    </row>
    <row r="47440" spans="9:54" x14ac:dyDescent="0.25">
      <c r="I47440" s="80"/>
      <c r="AX47440" s="80"/>
      <c r="AY47440" s="80"/>
      <c r="AZ47440" s="80"/>
      <c r="BA47440" s="80"/>
      <c r="BB47440" s="80"/>
    </row>
    <row r="47441" spans="9:54" x14ac:dyDescent="0.25">
      <c r="I47441" s="80"/>
      <c r="AX47441" s="80"/>
      <c r="AY47441" s="80"/>
      <c r="AZ47441" s="80"/>
      <c r="BA47441" s="80"/>
      <c r="BB47441" s="80"/>
    </row>
    <row r="47442" spans="9:54" x14ac:dyDescent="0.25">
      <c r="I47442" s="80"/>
      <c r="AX47442" s="80"/>
      <c r="AY47442" s="80"/>
      <c r="AZ47442" s="80"/>
      <c r="BA47442" s="80"/>
      <c r="BB47442" s="80"/>
    </row>
    <row r="47443" spans="9:54" x14ac:dyDescent="0.25">
      <c r="I47443" s="80"/>
      <c r="AX47443" s="80"/>
      <c r="AY47443" s="80"/>
      <c r="AZ47443" s="80"/>
      <c r="BA47443" s="80"/>
      <c r="BB47443" s="80"/>
    </row>
    <row r="47444" spans="9:54" x14ac:dyDescent="0.25">
      <c r="I47444" s="80"/>
      <c r="AX47444" s="80"/>
      <c r="AY47444" s="80"/>
      <c r="AZ47444" s="80"/>
      <c r="BA47444" s="80"/>
      <c r="BB47444" s="80"/>
    </row>
    <row r="47445" spans="9:54" x14ac:dyDescent="0.25">
      <c r="I47445" s="80"/>
      <c r="AX47445" s="80"/>
      <c r="AY47445" s="80"/>
      <c r="AZ47445" s="80"/>
      <c r="BA47445" s="80"/>
      <c r="BB47445" s="80"/>
    </row>
    <row r="47446" spans="9:54" x14ac:dyDescent="0.25">
      <c r="I47446" s="80"/>
      <c r="AX47446" s="80"/>
      <c r="AY47446" s="80"/>
      <c r="AZ47446" s="80"/>
      <c r="BA47446" s="80"/>
      <c r="BB47446" s="80"/>
    </row>
    <row r="47447" spans="9:54" x14ac:dyDescent="0.25">
      <c r="I47447" s="80"/>
      <c r="AX47447" s="80"/>
      <c r="AY47447" s="80"/>
      <c r="AZ47447" s="80"/>
      <c r="BA47447" s="80"/>
      <c r="BB47447" s="80"/>
    </row>
    <row r="47448" spans="9:54" x14ac:dyDescent="0.25">
      <c r="I47448" s="80"/>
      <c r="AX47448" s="80"/>
      <c r="AY47448" s="80"/>
      <c r="AZ47448" s="80"/>
      <c r="BA47448" s="80"/>
      <c r="BB47448" s="80"/>
    </row>
    <row r="47449" spans="9:54" x14ac:dyDescent="0.25">
      <c r="I47449" s="80"/>
      <c r="AX47449" s="80"/>
      <c r="AY47449" s="80"/>
      <c r="AZ47449" s="80"/>
      <c r="BA47449" s="80"/>
      <c r="BB47449" s="80"/>
    </row>
    <row r="47450" spans="9:54" x14ac:dyDescent="0.25">
      <c r="I47450" s="80"/>
      <c r="AX47450" s="80"/>
      <c r="AY47450" s="80"/>
      <c r="AZ47450" s="80"/>
      <c r="BA47450" s="80"/>
      <c r="BB47450" s="80"/>
    </row>
    <row r="47451" spans="9:54" x14ac:dyDescent="0.25">
      <c r="I47451" s="80"/>
      <c r="AX47451" s="80"/>
      <c r="AY47451" s="80"/>
      <c r="AZ47451" s="80"/>
      <c r="BA47451" s="80"/>
      <c r="BB47451" s="80"/>
    </row>
    <row r="47452" spans="9:54" x14ac:dyDescent="0.25">
      <c r="I47452" s="80"/>
      <c r="AX47452" s="80"/>
      <c r="AY47452" s="80"/>
      <c r="AZ47452" s="80"/>
      <c r="BA47452" s="80"/>
      <c r="BB47452" s="80"/>
    </row>
    <row r="47453" spans="9:54" x14ac:dyDescent="0.25">
      <c r="I47453" s="80"/>
      <c r="AX47453" s="80"/>
      <c r="AY47453" s="80"/>
      <c r="AZ47453" s="80"/>
      <c r="BA47453" s="80"/>
      <c r="BB47453" s="80"/>
    </row>
    <row r="47454" spans="9:54" x14ac:dyDescent="0.25">
      <c r="I47454" s="80"/>
      <c r="AX47454" s="80"/>
      <c r="AY47454" s="80"/>
      <c r="AZ47454" s="80"/>
      <c r="BA47454" s="80"/>
      <c r="BB47454" s="80"/>
    </row>
    <row r="47455" spans="9:54" x14ac:dyDescent="0.25">
      <c r="I47455" s="80"/>
      <c r="AX47455" s="80"/>
      <c r="AY47455" s="80"/>
      <c r="AZ47455" s="80"/>
      <c r="BA47455" s="80"/>
      <c r="BB47455" s="80"/>
    </row>
    <row r="47456" spans="9:54" x14ac:dyDescent="0.25">
      <c r="I47456" s="80"/>
      <c r="AX47456" s="80"/>
      <c r="AY47456" s="80"/>
      <c r="AZ47456" s="80"/>
      <c r="BA47456" s="80"/>
      <c r="BB47456" s="80"/>
    </row>
    <row r="47457" spans="9:54" x14ac:dyDescent="0.25">
      <c r="I47457" s="80"/>
      <c r="AX47457" s="80"/>
      <c r="AY47457" s="80"/>
      <c r="AZ47457" s="80"/>
      <c r="BA47457" s="80"/>
      <c r="BB47457" s="80"/>
    </row>
    <row r="47458" spans="9:54" x14ac:dyDescent="0.25">
      <c r="I47458" s="80"/>
      <c r="AX47458" s="80"/>
      <c r="AY47458" s="80"/>
      <c r="AZ47458" s="80"/>
      <c r="BA47458" s="80"/>
      <c r="BB47458" s="80"/>
    </row>
    <row r="47459" spans="9:54" x14ac:dyDescent="0.25">
      <c r="I47459" s="80"/>
      <c r="AX47459" s="80"/>
      <c r="AY47459" s="80"/>
      <c r="AZ47459" s="80"/>
      <c r="BA47459" s="80"/>
      <c r="BB47459" s="80"/>
    </row>
    <row r="47460" spans="9:54" x14ac:dyDescent="0.25">
      <c r="I47460" s="80"/>
      <c r="AX47460" s="80"/>
      <c r="AY47460" s="80"/>
      <c r="AZ47460" s="80"/>
      <c r="BA47460" s="80"/>
      <c r="BB47460" s="80"/>
    </row>
    <row r="47461" spans="9:54" x14ac:dyDescent="0.25">
      <c r="I47461" s="80"/>
      <c r="AX47461" s="80"/>
      <c r="AY47461" s="80"/>
      <c r="AZ47461" s="80"/>
      <c r="BA47461" s="80"/>
      <c r="BB47461" s="80"/>
    </row>
    <row r="47462" spans="9:54" x14ac:dyDescent="0.25">
      <c r="I47462" s="80"/>
      <c r="AX47462" s="80"/>
      <c r="AY47462" s="80"/>
      <c r="AZ47462" s="80"/>
      <c r="BA47462" s="80"/>
      <c r="BB47462" s="80"/>
    </row>
    <row r="47463" spans="9:54" x14ac:dyDescent="0.25">
      <c r="I47463" s="80"/>
      <c r="AX47463" s="80"/>
      <c r="AY47463" s="80"/>
      <c r="AZ47463" s="80"/>
      <c r="BA47463" s="80"/>
      <c r="BB47463" s="80"/>
    </row>
    <row r="47464" spans="9:54" x14ac:dyDescent="0.25">
      <c r="I47464" s="80"/>
      <c r="AX47464" s="80"/>
      <c r="AY47464" s="80"/>
      <c r="AZ47464" s="80"/>
      <c r="BA47464" s="80"/>
      <c r="BB47464" s="80"/>
    </row>
    <row r="47465" spans="9:54" x14ac:dyDescent="0.25">
      <c r="I47465" s="80"/>
      <c r="AX47465" s="80"/>
      <c r="AY47465" s="80"/>
      <c r="AZ47465" s="80"/>
      <c r="BA47465" s="80"/>
      <c r="BB47465" s="80"/>
    </row>
    <row r="47466" spans="9:54" x14ac:dyDescent="0.25">
      <c r="I47466" s="80"/>
      <c r="AX47466" s="80"/>
      <c r="AY47466" s="80"/>
      <c r="AZ47466" s="80"/>
      <c r="BA47466" s="80"/>
      <c r="BB47466" s="80"/>
    </row>
    <row r="47467" spans="9:54" x14ac:dyDescent="0.25">
      <c r="I47467" s="80"/>
      <c r="AX47467" s="80"/>
      <c r="AY47467" s="80"/>
      <c r="AZ47467" s="80"/>
      <c r="BA47467" s="80"/>
      <c r="BB47467" s="80"/>
    </row>
    <row r="47468" spans="9:54" x14ac:dyDescent="0.25">
      <c r="I47468" s="80"/>
      <c r="AX47468" s="80"/>
      <c r="AY47468" s="80"/>
      <c r="AZ47468" s="80"/>
      <c r="BA47468" s="80"/>
      <c r="BB47468" s="80"/>
    </row>
    <row r="47469" spans="9:54" x14ac:dyDescent="0.25">
      <c r="I47469" s="80"/>
      <c r="AX47469" s="80"/>
      <c r="AY47469" s="80"/>
      <c r="AZ47469" s="80"/>
      <c r="BA47469" s="80"/>
      <c r="BB47469" s="80"/>
    </row>
    <row r="47470" spans="9:54" x14ac:dyDescent="0.25">
      <c r="I47470" s="80"/>
      <c r="AX47470" s="80"/>
      <c r="AY47470" s="80"/>
      <c r="AZ47470" s="80"/>
      <c r="BA47470" s="80"/>
      <c r="BB47470" s="80"/>
    </row>
    <row r="47471" spans="9:54" x14ac:dyDescent="0.25">
      <c r="I47471" s="80"/>
      <c r="AX47471" s="80"/>
      <c r="AY47471" s="80"/>
      <c r="AZ47471" s="80"/>
      <c r="BA47471" s="80"/>
      <c r="BB47471" s="80"/>
    </row>
    <row r="47472" spans="9:54" x14ac:dyDescent="0.25">
      <c r="I47472" s="80"/>
      <c r="AX47472" s="80"/>
      <c r="AY47472" s="80"/>
      <c r="AZ47472" s="80"/>
      <c r="BA47472" s="80"/>
      <c r="BB47472" s="80"/>
    </row>
    <row r="47473" spans="9:54" x14ac:dyDescent="0.25">
      <c r="I47473" s="80"/>
      <c r="AX47473" s="80"/>
      <c r="AY47473" s="80"/>
      <c r="AZ47473" s="80"/>
      <c r="BA47473" s="80"/>
      <c r="BB47473" s="80"/>
    </row>
    <row r="47474" spans="9:54" x14ac:dyDescent="0.25">
      <c r="I47474" s="80"/>
      <c r="AX47474" s="80"/>
      <c r="AY47474" s="80"/>
      <c r="AZ47474" s="80"/>
      <c r="BA47474" s="80"/>
      <c r="BB47474" s="80"/>
    </row>
    <row r="47475" spans="9:54" x14ac:dyDescent="0.25">
      <c r="I47475" s="80"/>
      <c r="AX47475" s="80"/>
      <c r="AY47475" s="80"/>
      <c r="AZ47475" s="80"/>
      <c r="BA47475" s="80"/>
      <c r="BB47475" s="80"/>
    </row>
    <row r="47476" spans="9:54" x14ac:dyDescent="0.25">
      <c r="I47476" s="80"/>
      <c r="AX47476" s="80"/>
      <c r="AY47476" s="80"/>
      <c r="AZ47476" s="80"/>
      <c r="BA47476" s="80"/>
      <c r="BB47476" s="80"/>
    </row>
    <row r="47477" spans="9:54" x14ac:dyDescent="0.25">
      <c r="I47477" s="80"/>
      <c r="AX47477" s="80"/>
      <c r="AY47477" s="80"/>
      <c r="AZ47477" s="80"/>
      <c r="BA47477" s="80"/>
      <c r="BB47477" s="80"/>
    </row>
    <row r="47478" spans="9:54" x14ac:dyDescent="0.25">
      <c r="I47478" s="80"/>
      <c r="AX47478" s="80"/>
      <c r="AY47478" s="80"/>
      <c r="AZ47478" s="80"/>
      <c r="BA47478" s="80"/>
      <c r="BB47478" s="80"/>
    </row>
    <row r="47479" spans="9:54" x14ac:dyDescent="0.25">
      <c r="I47479" s="80"/>
      <c r="AX47479" s="80"/>
      <c r="AY47479" s="80"/>
      <c r="AZ47479" s="80"/>
      <c r="BA47479" s="80"/>
      <c r="BB47479" s="80"/>
    </row>
    <row r="47480" spans="9:54" x14ac:dyDescent="0.25">
      <c r="I47480" s="80"/>
      <c r="AX47480" s="80"/>
      <c r="AY47480" s="80"/>
      <c r="AZ47480" s="80"/>
      <c r="BA47480" s="80"/>
      <c r="BB47480" s="80"/>
    </row>
    <row r="47481" spans="9:54" x14ac:dyDescent="0.25">
      <c r="I47481" s="80"/>
      <c r="AX47481" s="80"/>
      <c r="AY47481" s="80"/>
      <c r="AZ47481" s="80"/>
      <c r="BA47481" s="80"/>
      <c r="BB47481" s="80"/>
    </row>
    <row r="47482" spans="9:54" x14ac:dyDescent="0.25">
      <c r="I47482" s="80"/>
      <c r="AX47482" s="80"/>
      <c r="AY47482" s="80"/>
      <c r="AZ47482" s="80"/>
      <c r="BA47482" s="80"/>
      <c r="BB47482" s="80"/>
    </row>
    <row r="47483" spans="9:54" x14ac:dyDescent="0.25">
      <c r="I47483" s="80"/>
      <c r="AX47483" s="80"/>
      <c r="AY47483" s="80"/>
      <c r="AZ47483" s="80"/>
      <c r="BA47483" s="80"/>
      <c r="BB47483" s="80"/>
    </row>
    <row r="47484" spans="9:54" x14ac:dyDescent="0.25">
      <c r="I47484" s="80"/>
      <c r="AX47484" s="80"/>
      <c r="AY47484" s="80"/>
      <c r="AZ47484" s="80"/>
      <c r="BA47484" s="80"/>
      <c r="BB47484" s="80"/>
    </row>
    <row r="47485" spans="9:54" x14ac:dyDescent="0.25">
      <c r="I47485" s="80"/>
      <c r="AX47485" s="80"/>
      <c r="AY47485" s="80"/>
      <c r="AZ47485" s="80"/>
      <c r="BA47485" s="80"/>
      <c r="BB47485" s="80"/>
    </row>
    <row r="47486" spans="9:54" x14ac:dyDescent="0.25">
      <c r="I47486" s="80"/>
      <c r="AX47486" s="80"/>
      <c r="AY47486" s="80"/>
      <c r="AZ47486" s="80"/>
      <c r="BA47486" s="80"/>
      <c r="BB47486" s="80"/>
    </row>
    <row r="47487" spans="9:54" x14ac:dyDescent="0.25">
      <c r="I47487" s="80"/>
      <c r="AX47487" s="80"/>
      <c r="AY47487" s="80"/>
      <c r="AZ47487" s="80"/>
      <c r="BA47487" s="80"/>
      <c r="BB47487" s="80"/>
    </row>
    <row r="47488" spans="9:54" x14ac:dyDescent="0.25">
      <c r="I47488" s="80"/>
      <c r="AX47488" s="80"/>
      <c r="AY47488" s="80"/>
      <c r="AZ47488" s="80"/>
      <c r="BA47488" s="80"/>
      <c r="BB47488" s="80"/>
    </row>
    <row r="47489" spans="9:54" x14ac:dyDescent="0.25">
      <c r="I47489" s="80"/>
      <c r="AX47489" s="80"/>
      <c r="AY47489" s="80"/>
      <c r="AZ47489" s="80"/>
      <c r="BA47489" s="80"/>
      <c r="BB47489" s="80"/>
    </row>
    <row r="47490" spans="9:54" x14ac:dyDescent="0.25">
      <c r="I47490" s="80"/>
      <c r="AX47490" s="80"/>
      <c r="AY47490" s="80"/>
      <c r="AZ47490" s="80"/>
      <c r="BA47490" s="80"/>
      <c r="BB47490" s="80"/>
    </row>
    <row r="47491" spans="9:54" x14ac:dyDescent="0.25">
      <c r="I47491" s="80"/>
      <c r="AX47491" s="80"/>
      <c r="AY47491" s="80"/>
      <c r="AZ47491" s="80"/>
      <c r="BA47491" s="80"/>
      <c r="BB47491" s="80"/>
    </row>
    <row r="47492" spans="9:54" x14ac:dyDescent="0.25">
      <c r="I47492" s="80"/>
      <c r="AX47492" s="80"/>
      <c r="AY47492" s="80"/>
      <c r="AZ47492" s="80"/>
      <c r="BA47492" s="80"/>
      <c r="BB47492" s="80"/>
    </row>
    <row r="47493" spans="9:54" x14ac:dyDescent="0.25">
      <c r="I47493" s="80"/>
      <c r="AX47493" s="80"/>
      <c r="AY47493" s="80"/>
      <c r="AZ47493" s="80"/>
      <c r="BA47493" s="80"/>
      <c r="BB47493" s="80"/>
    </row>
    <row r="47494" spans="9:54" x14ac:dyDescent="0.25">
      <c r="I47494" s="80"/>
      <c r="AX47494" s="80"/>
      <c r="AY47494" s="80"/>
      <c r="AZ47494" s="80"/>
      <c r="BA47494" s="80"/>
      <c r="BB47494" s="80"/>
    </row>
    <row r="47495" spans="9:54" x14ac:dyDescent="0.25">
      <c r="I47495" s="80"/>
      <c r="AX47495" s="80"/>
      <c r="AY47495" s="80"/>
      <c r="AZ47495" s="80"/>
      <c r="BA47495" s="80"/>
      <c r="BB47495" s="80"/>
    </row>
    <row r="47496" spans="9:54" x14ac:dyDescent="0.25">
      <c r="I47496" s="80"/>
      <c r="AX47496" s="80"/>
      <c r="AY47496" s="80"/>
      <c r="AZ47496" s="80"/>
      <c r="BA47496" s="80"/>
      <c r="BB47496" s="80"/>
    </row>
    <row r="47497" spans="9:54" x14ac:dyDescent="0.25">
      <c r="I47497" s="80"/>
      <c r="AX47497" s="80"/>
      <c r="AY47497" s="80"/>
      <c r="AZ47497" s="80"/>
      <c r="BA47497" s="80"/>
      <c r="BB47497" s="80"/>
    </row>
    <row r="47498" spans="9:54" x14ac:dyDescent="0.25">
      <c r="I47498" s="80"/>
      <c r="AX47498" s="80"/>
      <c r="AY47498" s="80"/>
      <c r="AZ47498" s="80"/>
      <c r="BA47498" s="80"/>
      <c r="BB47498" s="80"/>
    </row>
    <row r="47499" spans="9:54" x14ac:dyDescent="0.25">
      <c r="I47499" s="80"/>
      <c r="AX47499" s="80"/>
      <c r="AY47499" s="80"/>
      <c r="AZ47499" s="80"/>
      <c r="BA47499" s="80"/>
      <c r="BB47499" s="80"/>
    </row>
    <row r="47500" spans="9:54" x14ac:dyDescent="0.25">
      <c r="I47500" s="80"/>
      <c r="AX47500" s="80"/>
      <c r="AY47500" s="80"/>
      <c r="AZ47500" s="80"/>
      <c r="BA47500" s="80"/>
      <c r="BB47500" s="80"/>
    </row>
    <row r="47501" spans="9:54" x14ac:dyDescent="0.25">
      <c r="I47501" s="80"/>
      <c r="AX47501" s="80"/>
      <c r="AY47501" s="80"/>
      <c r="AZ47501" s="80"/>
      <c r="BA47501" s="80"/>
      <c r="BB47501" s="80"/>
    </row>
    <row r="47502" spans="9:54" x14ac:dyDescent="0.25">
      <c r="I47502" s="80"/>
      <c r="AX47502" s="80"/>
      <c r="AY47502" s="80"/>
      <c r="AZ47502" s="80"/>
      <c r="BA47502" s="80"/>
      <c r="BB47502" s="80"/>
    </row>
    <row r="47503" spans="9:54" x14ac:dyDescent="0.25">
      <c r="I47503" s="80"/>
      <c r="AX47503" s="80"/>
      <c r="AY47503" s="80"/>
      <c r="AZ47503" s="80"/>
      <c r="BA47503" s="80"/>
      <c r="BB47503" s="80"/>
    </row>
    <row r="47504" spans="9:54" x14ac:dyDescent="0.25">
      <c r="I47504" s="80"/>
      <c r="AX47504" s="80"/>
      <c r="AY47504" s="80"/>
      <c r="AZ47504" s="80"/>
      <c r="BA47504" s="80"/>
      <c r="BB47504" s="80"/>
    </row>
    <row r="47505" spans="9:54" x14ac:dyDescent="0.25">
      <c r="I47505" s="80"/>
      <c r="AX47505" s="80"/>
      <c r="AY47505" s="80"/>
      <c r="AZ47505" s="80"/>
      <c r="BA47505" s="80"/>
      <c r="BB47505" s="80"/>
    </row>
    <row r="47506" spans="9:54" x14ac:dyDescent="0.25">
      <c r="I47506" s="80"/>
      <c r="AX47506" s="80"/>
      <c r="AY47506" s="80"/>
      <c r="AZ47506" s="80"/>
      <c r="BA47506" s="80"/>
      <c r="BB47506" s="80"/>
    </row>
    <row r="47507" spans="9:54" x14ac:dyDescent="0.25">
      <c r="I47507" s="80"/>
      <c r="AX47507" s="80"/>
      <c r="AY47507" s="80"/>
      <c r="AZ47507" s="80"/>
      <c r="BA47507" s="80"/>
      <c r="BB47507" s="80"/>
    </row>
    <row r="47508" spans="9:54" x14ac:dyDescent="0.25">
      <c r="I47508" s="80"/>
      <c r="AX47508" s="80"/>
      <c r="AY47508" s="80"/>
      <c r="AZ47508" s="80"/>
      <c r="BA47508" s="80"/>
      <c r="BB47508" s="80"/>
    </row>
    <row r="47509" spans="9:54" x14ac:dyDescent="0.25">
      <c r="I47509" s="80"/>
      <c r="AX47509" s="80"/>
      <c r="AY47509" s="80"/>
      <c r="AZ47509" s="80"/>
      <c r="BA47509" s="80"/>
      <c r="BB47509" s="80"/>
    </row>
    <row r="47510" spans="9:54" x14ac:dyDescent="0.25">
      <c r="I47510" s="80"/>
      <c r="AX47510" s="80"/>
      <c r="AY47510" s="80"/>
      <c r="AZ47510" s="80"/>
      <c r="BA47510" s="80"/>
      <c r="BB47510" s="80"/>
    </row>
    <row r="47511" spans="9:54" x14ac:dyDescent="0.25">
      <c r="I47511" s="80"/>
      <c r="AX47511" s="80"/>
      <c r="AY47511" s="80"/>
      <c r="AZ47511" s="80"/>
      <c r="BA47511" s="80"/>
      <c r="BB47511" s="80"/>
    </row>
    <row r="47512" spans="9:54" x14ac:dyDescent="0.25">
      <c r="I47512" s="80"/>
      <c r="AX47512" s="80"/>
      <c r="AY47512" s="80"/>
      <c r="AZ47512" s="80"/>
      <c r="BA47512" s="80"/>
      <c r="BB47512" s="80"/>
    </row>
    <row r="47513" spans="9:54" x14ac:dyDescent="0.25">
      <c r="I47513" s="80"/>
      <c r="AX47513" s="80"/>
      <c r="AY47513" s="80"/>
      <c r="AZ47513" s="80"/>
      <c r="BA47513" s="80"/>
      <c r="BB47513" s="80"/>
    </row>
    <row r="47514" spans="9:54" x14ac:dyDescent="0.25">
      <c r="I47514" s="80"/>
      <c r="AX47514" s="80"/>
      <c r="AY47514" s="80"/>
      <c r="AZ47514" s="80"/>
      <c r="BA47514" s="80"/>
      <c r="BB47514" s="80"/>
    </row>
    <row r="47515" spans="9:54" x14ac:dyDescent="0.25">
      <c r="I47515" s="80"/>
      <c r="AX47515" s="80"/>
      <c r="AY47515" s="80"/>
      <c r="AZ47515" s="80"/>
      <c r="BA47515" s="80"/>
      <c r="BB47515" s="80"/>
    </row>
    <row r="47516" spans="9:54" x14ac:dyDescent="0.25">
      <c r="I47516" s="80"/>
      <c r="AX47516" s="80"/>
      <c r="AY47516" s="80"/>
      <c r="AZ47516" s="80"/>
      <c r="BA47516" s="80"/>
      <c r="BB47516" s="80"/>
    </row>
    <row r="47517" spans="9:54" x14ac:dyDescent="0.25">
      <c r="I47517" s="80"/>
      <c r="AX47517" s="80"/>
      <c r="AY47517" s="80"/>
      <c r="AZ47517" s="80"/>
      <c r="BA47517" s="80"/>
      <c r="BB47517" s="80"/>
    </row>
    <row r="47518" spans="9:54" x14ac:dyDescent="0.25">
      <c r="I47518" s="80"/>
      <c r="AX47518" s="80"/>
      <c r="AY47518" s="80"/>
      <c r="AZ47518" s="80"/>
      <c r="BA47518" s="80"/>
      <c r="BB47518" s="80"/>
    </row>
    <row r="47519" spans="9:54" x14ac:dyDescent="0.25">
      <c r="I47519" s="80"/>
      <c r="AX47519" s="80"/>
      <c r="AY47519" s="80"/>
      <c r="AZ47519" s="80"/>
      <c r="BA47519" s="80"/>
      <c r="BB47519" s="80"/>
    </row>
    <row r="47520" spans="9:54" x14ac:dyDescent="0.25">
      <c r="I47520" s="80"/>
      <c r="AX47520" s="80"/>
      <c r="AY47520" s="80"/>
      <c r="AZ47520" s="80"/>
      <c r="BA47520" s="80"/>
      <c r="BB47520" s="80"/>
    </row>
    <row r="47521" spans="9:54" x14ac:dyDescent="0.25">
      <c r="I47521" s="80"/>
      <c r="AX47521" s="80"/>
      <c r="AY47521" s="80"/>
      <c r="AZ47521" s="80"/>
      <c r="BA47521" s="80"/>
      <c r="BB47521" s="80"/>
    </row>
    <row r="47522" spans="9:54" x14ac:dyDescent="0.25">
      <c r="I47522" s="80"/>
      <c r="AX47522" s="80"/>
      <c r="AY47522" s="80"/>
      <c r="AZ47522" s="80"/>
      <c r="BA47522" s="80"/>
      <c r="BB47522" s="80"/>
    </row>
    <row r="47523" spans="9:54" x14ac:dyDescent="0.25">
      <c r="I47523" s="80"/>
      <c r="AX47523" s="80"/>
      <c r="AY47523" s="80"/>
      <c r="AZ47523" s="80"/>
      <c r="BA47523" s="80"/>
      <c r="BB47523" s="80"/>
    </row>
    <row r="47524" spans="9:54" x14ac:dyDescent="0.25">
      <c r="I47524" s="80"/>
      <c r="AX47524" s="80"/>
      <c r="AY47524" s="80"/>
      <c r="AZ47524" s="80"/>
      <c r="BA47524" s="80"/>
      <c r="BB47524" s="80"/>
    </row>
    <row r="47525" spans="9:54" x14ac:dyDescent="0.25">
      <c r="I47525" s="80"/>
      <c r="AX47525" s="80"/>
      <c r="AY47525" s="80"/>
      <c r="AZ47525" s="80"/>
      <c r="BA47525" s="80"/>
      <c r="BB47525" s="80"/>
    </row>
    <row r="47526" spans="9:54" x14ac:dyDescent="0.25">
      <c r="I47526" s="80"/>
      <c r="AX47526" s="80"/>
      <c r="AY47526" s="80"/>
      <c r="AZ47526" s="80"/>
      <c r="BA47526" s="80"/>
      <c r="BB47526" s="80"/>
    </row>
    <row r="47527" spans="9:54" x14ac:dyDescent="0.25">
      <c r="I47527" s="80"/>
      <c r="AX47527" s="80"/>
      <c r="AY47527" s="80"/>
      <c r="AZ47527" s="80"/>
      <c r="BA47527" s="80"/>
      <c r="BB47527" s="80"/>
    </row>
    <row r="47528" spans="9:54" x14ac:dyDescent="0.25">
      <c r="I47528" s="80"/>
      <c r="AX47528" s="80"/>
      <c r="AY47528" s="80"/>
      <c r="AZ47528" s="80"/>
      <c r="BA47528" s="80"/>
      <c r="BB47528" s="80"/>
    </row>
    <row r="47529" spans="9:54" x14ac:dyDescent="0.25">
      <c r="I47529" s="80"/>
      <c r="AX47529" s="80"/>
      <c r="AY47529" s="80"/>
      <c r="AZ47529" s="80"/>
      <c r="BA47529" s="80"/>
      <c r="BB47529" s="80"/>
    </row>
    <row r="47530" spans="9:54" x14ac:dyDescent="0.25">
      <c r="I47530" s="80"/>
      <c r="AX47530" s="80"/>
      <c r="AY47530" s="80"/>
      <c r="AZ47530" s="80"/>
      <c r="BA47530" s="80"/>
      <c r="BB47530" s="80"/>
    </row>
    <row r="47531" spans="9:54" x14ac:dyDescent="0.25">
      <c r="I47531" s="80"/>
      <c r="AX47531" s="80"/>
      <c r="AY47531" s="80"/>
      <c r="AZ47531" s="80"/>
      <c r="BA47531" s="80"/>
      <c r="BB47531" s="80"/>
    </row>
    <row r="47532" spans="9:54" x14ac:dyDescent="0.25">
      <c r="I47532" s="80"/>
      <c r="AX47532" s="80"/>
      <c r="AY47532" s="80"/>
      <c r="AZ47532" s="80"/>
      <c r="BA47532" s="80"/>
      <c r="BB47532" s="80"/>
    </row>
    <row r="47533" spans="9:54" x14ac:dyDescent="0.25">
      <c r="I47533" s="80"/>
      <c r="AX47533" s="80"/>
      <c r="AY47533" s="80"/>
      <c r="AZ47533" s="80"/>
      <c r="BA47533" s="80"/>
      <c r="BB47533" s="80"/>
    </row>
    <row r="47534" spans="9:54" x14ac:dyDescent="0.25">
      <c r="I47534" s="80"/>
      <c r="AX47534" s="80"/>
      <c r="AY47534" s="80"/>
      <c r="AZ47534" s="80"/>
      <c r="BA47534" s="80"/>
      <c r="BB47534" s="80"/>
    </row>
    <row r="47535" spans="9:54" x14ac:dyDescent="0.25">
      <c r="I47535" s="80"/>
      <c r="AX47535" s="80"/>
      <c r="AY47535" s="80"/>
      <c r="AZ47535" s="80"/>
      <c r="BA47535" s="80"/>
      <c r="BB47535" s="80"/>
    </row>
    <row r="47536" spans="9:54" x14ac:dyDescent="0.25">
      <c r="I47536" s="80"/>
      <c r="AX47536" s="80"/>
      <c r="AY47536" s="80"/>
      <c r="AZ47536" s="80"/>
      <c r="BA47536" s="80"/>
      <c r="BB47536" s="80"/>
    </row>
    <row r="47537" spans="9:54" x14ac:dyDescent="0.25">
      <c r="I47537" s="80"/>
      <c r="AX47537" s="80"/>
      <c r="AY47537" s="80"/>
      <c r="AZ47537" s="80"/>
      <c r="BA47537" s="80"/>
      <c r="BB47537" s="80"/>
    </row>
    <row r="47538" spans="9:54" x14ac:dyDescent="0.25">
      <c r="I47538" s="80"/>
      <c r="AX47538" s="80"/>
      <c r="AY47538" s="80"/>
      <c r="AZ47538" s="80"/>
      <c r="BA47538" s="80"/>
      <c r="BB47538" s="80"/>
    </row>
    <row r="47539" spans="9:54" x14ac:dyDescent="0.25">
      <c r="I47539" s="80"/>
      <c r="AX47539" s="80"/>
      <c r="AY47539" s="80"/>
      <c r="AZ47539" s="80"/>
      <c r="BA47539" s="80"/>
      <c r="BB47539" s="80"/>
    </row>
    <row r="47540" spans="9:54" x14ac:dyDescent="0.25">
      <c r="I47540" s="80"/>
      <c r="AX47540" s="80"/>
      <c r="AY47540" s="80"/>
      <c r="AZ47540" s="80"/>
      <c r="BA47540" s="80"/>
      <c r="BB47540" s="80"/>
    </row>
    <row r="47541" spans="9:54" x14ac:dyDescent="0.25">
      <c r="I47541" s="80"/>
      <c r="AX47541" s="80"/>
      <c r="AY47541" s="80"/>
      <c r="AZ47541" s="80"/>
      <c r="BA47541" s="80"/>
      <c r="BB47541" s="80"/>
    </row>
    <row r="47542" spans="9:54" x14ac:dyDescent="0.25">
      <c r="I47542" s="80"/>
      <c r="AX47542" s="80"/>
      <c r="AY47542" s="80"/>
      <c r="AZ47542" s="80"/>
      <c r="BA47542" s="80"/>
      <c r="BB47542" s="80"/>
    </row>
    <row r="47543" spans="9:54" x14ac:dyDescent="0.25">
      <c r="I47543" s="80"/>
      <c r="AX47543" s="80"/>
      <c r="AY47543" s="80"/>
      <c r="AZ47543" s="80"/>
      <c r="BA47543" s="80"/>
      <c r="BB47543" s="80"/>
    </row>
    <row r="47544" spans="9:54" x14ac:dyDescent="0.25">
      <c r="I47544" s="80"/>
      <c r="AX47544" s="80"/>
      <c r="AY47544" s="80"/>
      <c r="AZ47544" s="80"/>
      <c r="BA47544" s="80"/>
      <c r="BB47544" s="80"/>
    </row>
    <row r="47545" spans="9:54" x14ac:dyDescent="0.25">
      <c r="I47545" s="80"/>
      <c r="AX47545" s="80"/>
      <c r="AY47545" s="80"/>
      <c r="AZ47545" s="80"/>
      <c r="BA47545" s="80"/>
      <c r="BB47545" s="80"/>
    </row>
    <row r="47546" spans="9:54" x14ac:dyDescent="0.25">
      <c r="I47546" s="80"/>
      <c r="AX47546" s="80"/>
      <c r="AY47546" s="80"/>
      <c r="AZ47546" s="80"/>
      <c r="BA47546" s="80"/>
      <c r="BB47546" s="80"/>
    </row>
    <row r="47547" spans="9:54" x14ac:dyDescent="0.25">
      <c r="I47547" s="80"/>
      <c r="AX47547" s="80"/>
      <c r="AY47547" s="80"/>
      <c r="AZ47547" s="80"/>
      <c r="BA47547" s="80"/>
      <c r="BB47547" s="80"/>
    </row>
    <row r="47548" spans="9:54" x14ac:dyDescent="0.25">
      <c r="I47548" s="80"/>
      <c r="AX47548" s="80"/>
      <c r="AY47548" s="80"/>
      <c r="AZ47548" s="80"/>
      <c r="BA47548" s="80"/>
      <c r="BB47548" s="80"/>
    </row>
    <row r="47549" spans="9:54" x14ac:dyDescent="0.25">
      <c r="I47549" s="80"/>
      <c r="AX47549" s="80"/>
      <c r="AY47549" s="80"/>
      <c r="AZ47549" s="80"/>
      <c r="BA47549" s="80"/>
      <c r="BB47549" s="80"/>
    </row>
    <row r="47550" spans="9:54" x14ac:dyDescent="0.25">
      <c r="I47550" s="80"/>
      <c r="AX47550" s="80"/>
      <c r="AY47550" s="80"/>
      <c r="AZ47550" s="80"/>
      <c r="BA47550" s="80"/>
      <c r="BB47550" s="80"/>
    </row>
    <row r="47551" spans="9:54" x14ac:dyDescent="0.25">
      <c r="I47551" s="80"/>
      <c r="AX47551" s="80"/>
      <c r="AY47551" s="80"/>
      <c r="AZ47551" s="80"/>
      <c r="BA47551" s="80"/>
      <c r="BB47551" s="80"/>
    </row>
    <row r="47552" spans="9:54" x14ac:dyDescent="0.25">
      <c r="I47552" s="80"/>
      <c r="AX47552" s="80"/>
      <c r="AY47552" s="80"/>
      <c r="AZ47552" s="80"/>
      <c r="BA47552" s="80"/>
      <c r="BB47552" s="80"/>
    </row>
    <row r="47553" spans="9:54" x14ac:dyDescent="0.25">
      <c r="I47553" s="80"/>
      <c r="AX47553" s="80"/>
      <c r="AY47553" s="80"/>
      <c r="AZ47553" s="80"/>
      <c r="BA47553" s="80"/>
      <c r="BB47553" s="80"/>
    </row>
    <row r="47554" spans="9:54" x14ac:dyDescent="0.25">
      <c r="I47554" s="80"/>
      <c r="AX47554" s="80"/>
      <c r="AY47554" s="80"/>
      <c r="AZ47554" s="80"/>
      <c r="BA47554" s="80"/>
      <c r="BB47554" s="80"/>
    </row>
    <row r="47555" spans="9:54" x14ac:dyDescent="0.25">
      <c r="I47555" s="80"/>
      <c r="AX47555" s="80"/>
      <c r="AY47555" s="80"/>
      <c r="AZ47555" s="80"/>
      <c r="BA47555" s="80"/>
      <c r="BB47555" s="80"/>
    </row>
    <row r="47556" spans="9:54" x14ac:dyDescent="0.25">
      <c r="I47556" s="80"/>
      <c r="AX47556" s="80"/>
      <c r="AY47556" s="80"/>
      <c r="AZ47556" s="80"/>
      <c r="BA47556" s="80"/>
      <c r="BB47556" s="80"/>
    </row>
    <row r="47557" spans="9:54" x14ac:dyDescent="0.25">
      <c r="I47557" s="80"/>
      <c r="AX47557" s="80"/>
      <c r="AY47557" s="80"/>
      <c r="AZ47557" s="80"/>
      <c r="BA47557" s="80"/>
      <c r="BB47557" s="80"/>
    </row>
    <row r="47558" spans="9:54" x14ac:dyDescent="0.25">
      <c r="I47558" s="80"/>
      <c r="AX47558" s="80"/>
      <c r="AY47558" s="80"/>
      <c r="AZ47558" s="80"/>
      <c r="BA47558" s="80"/>
      <c r="BB47558" s="80"/>
    </row>
    <row r="47559" spans="9:54" x14ac:dyDescent="0.25">
      <c r="I47559" s="80"/>
      <c r="AX47559" s="80"/>
      <c r="AY47559" s="80"/>
      <c r="AZ47559" s="80"/>
      <c r="BA47559" s="80"/>
      <c r="BB47559" s="80"/>
    </row>
    <row r="47560" spans="9:54" x14ac:dyDescent="0.25">
      <c r="I47560" s="80"/>
      <c r="AX47560" s="80"/>
      <c r="AY47560" s="80"/>
      <c r="AZ47560" s="80"/>
      <c r="BA47560" s="80"/>
      <c r="BB47560" s="80"/>
    </row>
    <row r="47561" spans="9:54" x14ac:dyDescent="0.25">
      <c r="I47561" s="80"/>
      <c r="AX47561" s="80"/>
      <c r="AY47561" s="80"/>
      <c r="AZ47561" s="80"/>
      <c r="BA47561" s="80"/>
      <c r="BB47561" s="80"/>
    </row>
    <row r="47562" spans="9:54" x14ac:dyDescent="0.25">
      <c r="I47562" s="80"/>
      <c r="AX47562" s="80"/>
      <c r="AY47562" s="80"/>
      <c r="AZ47562" s="80"/>
      <c r="BA47562" s="80"/>
      <c r="BB47562" s="80"/>
    </row>
    <row r="47563" spans="9:54" x14ac:dyDescent="0.25">
      <c r="I47563" s="80"/>
      <c r="AX47563" s="80"/>
      <c r="AY47563" s="80"/>
      <c r="AZ47563" s="80"/>
      <c r="BA47563" s="80"/>
      <c r="BB47563" s="80"/>
    </row>
    <row r="47564" spans="9:54" x14ac:dyDescent="0.25">
      <c r="I47564" s="80"/>
      <c r="AX47564" s="80"/>
      <c r="AY47564" s="80"/>
      <c r="AZ47564" s="80"/>
      <c r="BA47564" s="80"/>
      <c r="BB47564" s="80"/>
    </row>
    <row r="47565" spans="9:54" x14ac:dyDescent="0.25">
      <c r="I47565" s="80"/>
      <c r="AX47565" s="80"/>
      <c r="AY47565" s="80"/>
      <c r="AZ47565" s="80"/>
      <c r="BA47565" s="80"/>
      <c r="BB47565" s="80"/>
    </row>
    <row r="47566" spans="9:54" x14ac:dyDescent="0.25">
      <c r="I47566" s="80"/>
      <c r="AX47566" s="80"/>
      <c r="AY47566" s="80"/>
      <c r="AZ47566" s="80"/>
      <c r="BA47566" s="80"/>
      <c r="BB47566" s="80"/>
    </row>
    <row r="47567" spans="9:54" x14ac:dyDescent="0.25">
      <c r="I47567" s="80"/>
      <c r="AX47567" s="80"/>
      <c r="AY47567" s="80"/>
      <c r="AZ47567" s="80"/>
      <c r="BA47567" s="80"/>
      <c r="BB47567" s="80"/>
    </row>
    <row r="47568" spans="9:54" x14ac:dyDescent="0.25">
      <c r="I47568" s="80"/>
      <c r="AX47568" s="80"/>
      <c r="AY47568" s="80"/>
      <c r="AZ47568" s="80"/>
      <c r="BA47568" s="80"/>
      <c r="BB47568" s="80"/>
    </row>
    <row r="47569" spans="9:54" x14ac:dyDescent="0.25">
      <c r="I47569" s="80"/>
      <c r="AX47569" s="80"/>
      <c r="AY47569" s="80"/>
      <c r="AZ47569" s="80"/>
      <c r="BA47569" s="80"/>
      <c r="BB47569" s="80"/>
    </row>
    <row r="47570" spans="9:54" x14ac:dyDescent="0.25">
      <c r="I47570" s="80"/>
      <c r="AX47570" s="80"/>
      <c r="AY47570" s="80"/>
      <c r="AZ47570" s="80"/>
      <c r="BA47570" s="80"/>
      <c r="BB47570" s="80"/>
    </row>
    <row r="47571" spans="9:54" x14ac:dyDescent="0.25">
      <c r="I47571" s="80"/>
      <c r="AX47571" s="80"/>
      <c r="AY47571" s="80"/>
      <c r="AZ47571" s="80"/>
      <c r="BA47571" s="80"/>
      <c r="BB47571" s="80"/>
    </row>
    <row r="47572" spans="9:54" x14ac:dyDescent="0.25">
      <c r="I47572" s="80"/>
      <c r="AX47572" s="80"/>
      <c r="AY47572" s="80"/>
      <c r="AZ47572" s="80"/>
      <c r="BA47572" s="80"/>
      <c r="BB47572" s="80"/>
    </row>
    <row r="47573" spans="9:54" x14ac:dyDescent="0.25">
      <c r="I47573" s="80"/>
      <c r="AX47573" s="80"/>
      <c r="AY47573" s="80"/>
      <c r="AZ47573" s="80"/>
      <c r="BA47573" s="80"/>
      <c r="BB47573" s="80"/>
    </row>
    <row r="47574" spans="9:54" x14ac:dyDescent="0.25">
      <c r="I47574" s="80"/>
      <c r="AX47574" s="80"/>
      <c r="AY47574" s="80"/>
      <c r="AZ47574" s="80"/>
      <c r="BA47574" s="80"/>
      <c r="BB47574" s="80"/>
    </row>
    <row r="47575" spans="9:54" x14ac:dyDescent="0.25">
      <c r="I47575" s="80"/>
      <c r="AX47575" s="80"/>
      <c r="AY47575" s="80"/>
      <c r="AZ47575" s="80"/>
      <c r="BA47575" s="80"/>
      <c r="BB47575" s="80"/>
    </row>
    <row r="47576" spans="9:54" x14ac:dyDescent="0.25">
      <c r="I47576" s="80"/>
      <c r="AX47576" s="80"/>
      <c r="AY47576" s="80"/>
      <c r="AZ47576" s="80"/>
      <c r="BA47576" s="80"/>
      <c r="BB47576" s="80"/>
    </row>
    <row r="47577" spans="9:54" x14ac:dyDescent="0.25">
      <c r="I47577" s="80"/>
      <c r="AX47577" s="80"/>
      <c r="AY47577" s="80"/>
      <c r="AZ47577" s="80"/>
      <c r="BA47577" s="80"/>
      <c r="BB47577" s="80"/>
    </row>
    <row r="47578" spans="9:54" x14ac:dyDescent="0.25">
      <c r="I47578" s="80"/>
      <c r="AX47578" s="80"/>
      <c r="AY47578" s="80"/>
      <c r="AZ47578" s="80"/>
      <c r="BA47578" s="80"/>
      <c r="BB47578" s="80"/>
    </row>
    <row r="47579" spans="9:54" x14ac:dyDescent="0.25">
      <c r="I47579" s="80"/>
      <c r="AX47579" s="80"/>
      <c r="AY47579" s="80"/>
      <c r="AZ47579" s="80"/>
      <c r="BA47579" s="80"/>
      <c r="BB47579" s="80"/>
    </row>
    <row r="47580" spans="9:54" x14ac:dyDescent="0.25">
      <c r="I47580" s="80"/>
      <c r="AX47580" s="80"/>
      <c r="AY47580" s="80"/>
      <c r="AZ47580" s="80"/>
      <c r="BA47580" s="80"/>
      <c r="BB47580" s="80"/>
    </row>
    <row r="47581" spans="9:54" x14ac:dyDescent="0.25">
      <c r="I47581" s="80"/>
      <c r="AX47581" s="80"/>
      <c r="AY47581" s="80"/>
      <c r="AZ47581" s="80"/>
      <c r="BA47581" s="80"/>
      <c r="BB47581" s="80"/>
    </row>
    <row r="47582" spans="9:54" x14ac:dyDescent="0.25">
      <c r="I47582" s="80"/>
      <c r="AX47582" s="80"/>
      <c r="AY47582" s="80"/>
      <c r="AZ47582" s="80"/>
      <c r="BA47582" s="80"/>
      <c r="BB47582" s="80"/>
    </row>
    <row r="47583" spans="9:54" x14ac:dyDescent="0.25">
      <c r="I47583" s="80"/>
      <c r="AX47583" s="80"/>
      <c r="AY47583" s="80"/>
      <c r="AZ47583" s="80"/>
      <c r="BA47583" s="80"/>
      <c r="BB47583" s="80"/>
    </row>
    <row r="47584" spans="9:54" x14ac:dyDescent="0.25">
      <c r="I47584" s="80"/>
      <c r="AX47584" s="80"/>
      <c r="AY47584" s="80"/>
      <c r="AZ47584" s="80"/>
      <c r="BA47584" s="80"/>
      <c r="BB47584" s="80"/>
    </row>
    <row r="47585" spans="9:54" x14ac:dyDescent="0.25">
      <c r="I47585" s="80"/>
      <c r="AX47585" s="80"/>
      <c r="AY47585" s="80"/>
      <c r="AZ47585" s="80"/>
      <c r="BA47585" s="80"/>
      <c r="BB47585" s="80"/>
    </row>
    <row r="47586" spans="9:54" x14ac:dyDescent="0.25">
      <c r="I47586" s="80"/>
      <c r="AX47586" s="80"/>
      <c r="AY47586" s="80"/>
      <c r="AZ47586" s="80"/>
      <c r="BA47586" s="80"/>
      <c r="BB47586" s="80"/>
    </row>
    <row r="47587" spans="9:54" x14ac:dyDescent="0.25">
      <c r="I47587" s="80"/>
      <c r="AX47587" s="80"/>
      <c r="AY47587" s="80"/>
      <c r="AZ47587" s="80"/>
      <c r="BA47587" s="80"/>
      <c r="BB47587" s="80"/>
    </row>
    <row r="47588" spans="9:54" x14ac:dyDescent="0.25">
      <c r="I47588" s="80"/>
      <c r="AX47588" s="80"/>
      <c r="AY47588" s="80"/>
      <c r="AZ47588" s="80"/>
      <c r="BA47588" s="80"/>
      <c r="BB47588" s="80"/>
    </row>
    <row r="47589" spans="9:54" x14ac:dyDescent="0.25">
      <c r="I47589" s="80"/>
      <c r="AX47589" s="80"/>
      <c r="AY47589" s="80"/>
      <c r="AZ47589" s="80"/>
      <c r="BA47589" s="80"/>
      <c r="BB47589" s="80"/>
    </row>
    <row r="47590" spans="9:54" x14ac:dyDescent="0.25">
      <c r="I47590" s="80"/>
      <c r="AX47590" s="80"/>
      <c r="AY47590" s="80"/>
      <c r="AZ47590" s="80"/>
      <c r="BA47590" s="80"/>
      <c r="BB47590" s="80"/>
    </row>
    <row r="47591" spans="9:54" x14ac:dyDescent="0.25">
      <c r="I47591" s="80"/>
      <c r="AX47591" s="80"/>
      <c r="AY47591" s="80"/>
      <c r="AZ47591" s="80"/>
      <c r="BA47591" s="80"/>
      <c r="BB47591" s="80"/>
    </row>
    <row r="47592" spans="9:54" x14ac:dyDescent="0.25">
      <c r="I47592" s="80"/>
      <c r="AX47592" s="80"/>
      <c r="AY47592" s="80"/>
      <c r="AZ47592" s="80"/>
      <c r="BA47592" s="80"/>
      <c r="BB47592" s="80"/>
    </row>
    <row r="47593" spans="9:54" x14ac:dyDescent="0.25">
      <c r="I47593" s="80"/>
      <c r="AX47593" s="80"/>
      <c r="AY47593" s="80"/>
      <c r="AZ47593" s="80"/>
      <c r="BA47593" s="80"/>
      <c r="BB47593" s="80"/>
    </row>
    <row r="47594" spans="9:54" x14ac:dyDescent="0.25">
      <c r="I47594" s="80"/>
      <c r="AX47594" s="80"/>
      <c r="AY47594" s="80"/>
      <c r="AZ47594" s="80"/>
      <c r="BA47594" s="80"/>
      <c r="BB47594" s="80"/>
    </row>
    <row r="47595" spans="9:54" x14ac:dyDescent="0.25">
      <c r="I47595" s="80"/>
      <c r="AX47595" s="80"/>
      <c r="AY47595" s="80"/>
      <c r="AZ47595" s="80"/>
      <c r="BA47595" s="80"/>
      <c r="BB47595" s="80"/>
    </row>
    <row r="47596" spans="9:54" x14ac:dyDescent="0.25">
      <c r="I47596" s="80"/>
      <c r="AX47596" s="80"/>
      <c r="AY47596" s="80"/>
      <c r="AZ47596" s="80"/>
      <c r="BA47596" s="80"/>
      <c r="BB47596" s="80"/>
    </row>
    <row r="47597" spans="9:54" x14ac:dyDescent="0.25">
      <c r="I47597" s="80"/>
      <c r="AX47597" s="80"/>
      <c r="AY47597" s="80"/>
      <c r="AZ47597" s="80"/>
      <c r="BA47597" s="80"/>
      <c r="BB47597" s="80"/>
    </row>
    <row r="47598" spans="9:54" x14ac:dyDescent="0.25">
      <c r="I47598" s="80"/>
      <c r="AX47598" s="80"/>
      <c r="AY47598" s="80"/>
      <c r="AZ47598" s="80"/>
      <c r="BA47598" s="80"/>
      <c r="BB47598" s="80"/>
    </row>
    <row r="47599" spans="9:54" x14ac:dyDescent="0.25">
      <c r="I47599" s="80"/>
      <c r="AX47599" s="80"/>
      <c r="AY47599" s="80"/>
      <c r="AZ47599" s="80"/>
      <c r="BA47599" s="80"/>
      <c r="BB47599" s="80"/>
    </row>
    <row r="47600" spans="9:54" x14ac:dyDescent="0.25">
      <c r="I47600" s="80"/>
      <c r="AX47600" s="80"/>
      <c r="AY47600" s="80"/>
      <c r="AZ47600" s="80"/>
      <c r="BA47600" s="80"/>
      <c r="BB47600" s="80"/>
    </row>
    <row r="47601" spans="9:54" x14ac:dyDescent="0.25">
      <c r="I47601" s="80"/>
      <c r="AX47601" s="80"/>
      <c r="AY47601" s="80"/>
      <c r="AZ47601" s="80"/>
      <c r="BA47601" s="80"/>
      <c r="BB47601" s="80"/>
    </row>
    <row r="47602" spans="9:54" x14ac:dyDescent="0.25">
      <c r="I47602" s="80"/>
      <c r="AX47602" s="80"/>
      <c r="AY47602" s="80"/>
      <c r="AZ47602" s="80"/>
      <c r="BA47602" s="80"/>
      <c r="BB47602" s="80"/>
    </row>
    <row r="47603" spans="9:54" x14ac:dyDescent="0.25">
      <c r="I47603" s="80"/>
      <c r="AX47603" s="80"/>
      <c r="AY47603" s="80"/>
      <c r="AZ47603" s="80"/>
      <c r="BA47603" s="80"/>
      <c r="BB47603" s="80"/>
    </row>
    <row r="47604" spans="9:54" x14ac:dyDescent="0.25">
      <c r="I47604" s="80"/>
      <c r="AX47604" s="80"/>
      <c r="AY47604" s="80"/>
      <c r="AZ47604" s="80"/>
      <c r="BA47604" s="80"/>
      <c r="BB47604" s="80"/>
    </row>
    <row r="47605" spans="9:54" x14ac:dyDescent="0.25">
      <c r="I47605" s="80"/>
      <c r="AX47605" s="80"/>
      <c r="AY47605" s="80"/>
      <c r="AZ47605" s="80"/>
      <c r="BA47605" s="80"/>
      <c r="BB47605" s="80"/>
    </row>
    <row r="47606" spans="9:54" x14ac:dyDescent="0.25">
      <c r="I47606" s="80"/>
      <c r="AX47606" s="80"/>
      <c r="AY47606" s="80"/>
      <c r="AZ47606" s="80"/>
      <c r="BA47606" s="80"/>
      <c r="BB47606" s="80"/>
    </row>
    <row r="47607" spans="9:54" x14ac:dyDescent="0.25">
      <c r="I47607" s="80"/>
      <c r="AX47607" s="80"/>
      <c r="AY47607" s="80"/>
      <c r="AZ47607" s="80"/>
      <c r="BA47607" s="80"/>
      <c r="BB47607" s="80"/>
    </row>
    <row r="47608" spans="9:54" x14ac:dyDescent="0.25">
      <c r="I47608" s="80"/>
      <c r="AX47608" s="80"/>
      <c r="AY47608" s="80"/>
      <c r="AZ47608" s="80"/>
      <c r="BA47608" s="80"/>
      <c r="BB47608" s="80"/>
    </row>
    <row r="47609" spans="9:54" x14ac:dyDescent="0.25">
      <c r="I47609" s="80"/>
      <c r="AX47609" s="80"/>
      <c r="AY47609" s="80"/>
      <c r="AZ47609" s="80"/>
      <c r="BA47609" s="80"/>
      <c r="BB47609" s="80"/>
    </row>
    <row r="47610" spans="9:54" x14ac:dyDescent="0.25">
      <c r="I47610" s="80"/>
      <c r="AX47610" s="80"/>
      <c r="AY47610" s="80"/>
      <c r="AZ47610" s="80"/>
      <c r="BA47610" s="80"/>
      <c r="BB47610" s="80"/>
    </row>
    <row r="47611" spans="9:54" x14ac:dyDescent="0.25">
      <c r="I47611" s="80"/>
      <c r="AX47611" s="80"/>
      <c r="AY47611" s="80"/>
      <c r="AZ47611" s="80"/>
      <c r="BA47611" s="80"/>
      <c r="BB47611" s="80"/>
    </row>
    <row r="47612" spans="9:54" x14ac:dyDescent="0.25">
      <c r="I47612" s="80"/>
      <c r="AX47612" s="80"/>
      <c r="AY47612" s="80"/>
      <c r="AZ47612" s="80"/>
      <c r="BA47612" s="80"/>
      <c r="BB47612" s="80"/>
    </row>
    <row r="47613" spans="9:54" x14ac:dyDescent="0.25">
      <c r="I47613" s="80"/>
      <c r="AX47613" s="80"/>
      <c r="AY47613" s="80"/>
      <c r="AZ47613" s="80"/>
      <c r="BA47613" s="80"/>
      <c r="BB47613" s="80"/>
    </row>
    <row r="47614" spans="9:54" x14ac:dyDescent="0.25">
      <c r="I47614" s="80"/>
      <c r="AX47614" s="80"/>
      <c r="AY47614" s="80"/>
      <c r="AZ47614" s="80"/>
      <c r="BA47614" s="80"/>
      <c r="BB47614" s="80"/>
    </row>
    <row r="47615" spans="9:54" x14ac:dyDescent="0.25">
      <c r="I47615" s="80"/>
      <c r="AX47615" s="80"/>
      <c r="AY47615" s="80"/>
      <c r="AZ47615" s="80"/>
      <c r="BA47615" s="80"/>
      <c r="BB47615" s="80"/>
    </row>
    <row r="47616" spans="9:54" x14ac:dyDescent="0.25">
      <c r="I47616" s="80"/>
      <c r="AX47616" s="80"/>
      <c r="AY47616" s="80"/>
      <c r="AZ47616" s="80"/>
      <c r="BA47616" s="80"/>
      <c r="BB47616" s="80"/>
    </row>
    <row r="47617" spans="9:54" x14ac:dyDescent="0.25">
      <c r="I47617" s="80"/>
      <c r="AX47617" s="80"/>
      <c r="AY47617" s="80"/>
      <c r="AZ47617" s="80"/>
      <c r="BA47617" s="80"/>
      <c r="BB47617" s="80"/>
    </row>
    <row r="47618" spans="9:54" x14ac:dyDescent="0.25">
      <c r="I47618" s="80"/>
      <c r="AX47618" s="80"/>
      <c r="AY47618" s="80"/>
      <c r="AZ47618" s="80"/>
      <c r="BA47618" s="80"/>
      <c r="BB47618" s="80"/>
    </row>
    <row r="47619" spans="9:54" x14ac:dyDescent="0.25">
      <c r="I47619" s="80"/>
      <c r="AX47619" s="80"/>
      <c r="AY47619" s="80"/>
      <c r="AZ47619" s="80"/>
      <c r="BA47619" s="80"/>
      <c r="BB47619" s="80"/>
    </row>
    <row r="47620" spans="9:54" x14ac:dyDescent="0.25">
      <c r="I47620" s="80"/>
      <c r="AX47620" s="80"/>
      <c r="AY47620" s="80"/>
      <c r="AZ47620" s="80"/>
      <c r="BA47620" s="80"/>
      <c r="BB47620" s="80"/>
    </row>
    <row r="47621" spans="9:54" x14ac:dyDescent="0.25">
      <c r="I47621" s="80"/>
      <c r="AX47621" s="80"/>
      <c r="AY47621" s="80"/>
      <c r="AZ47621" s="80"/>
      <c r="BA47621" s="80"/>
      <c r="BB47621" s="80"/>
    </row>
    <row r="47622" spans="9:54" x14ac:dyDescent="0.25">
      <c r="I47622" s="80"/>
      <c r="AX47622" s="80"/>
      <c r="AY47622" s="80"/>
      <c r="AZ47622" s="80"/>
      <c r="BA47622" s="80"/>
      <c r="BB47622" s="80"/>
    </row>
    <row r="47623" spans="9:54" x14ac:dyDescent="0.25">
      <c r="I47623" s="80"/>
      <c r="AX47623" s="80"/>
      <c r="AY47623" s="80"/>
      <c r="AZ47623" s="80"/>
      <c r="BA47623" s="80"/>
      <c r="BB47623" s="80"/>
    </row>
    <row r="47624" spans="9:54" x14ac:dyDescent="0.25">
      <c r="I47624" s="80"/>
      <c r="AX47624" s="80"/>
      <c r="AY47624" s="80"/>
      <c r="AZ47624" s="80"/>
      <c r="BA47624" s="80"/>
      <c r="BB47624" s="80"/>
    </row>
    <row r="47625" spans="9:54" x14ac:dyDescent="0.25">
      <c r="I47625" s="80"/>
      <c r="AX47625" s="80"/>
      <c r="AY47625" s="80"/>
      <c r="AZ47625" s="80"/>
      <c r="BA47625" s="80"/>
      <c r="BB47625" s="80"/>
    </row>
    <row r="47626" spans="9:54" x14ac:dyDescent="0.25">
      <c r="I47626" s="80"/>
      <c r="AX47626" s="80"/>
      <c r="AY47626" s="80"/>
      <c r="AZ47626" s="80"/>
      <c r="BA47626" s="80"/>
      <c r="BB47626" s="80"/>
    </row>
    <row r="47627" spans="9:54" x14ac:dyDescent="0.25">
      <c r="I47627" s="80"/>
      <c r="AX47627" s="80"/>
      <c r="AY47627" s="80"/>
      <c r="AZ47627" s="80"/>
      <c r="BA47627" s="80"/>
      <c r="BB47627" s="80"/>
    </row>
    <row r="47628" spans="9:54" x14ac:dyDescent="0.25">
      <c r="I47628" s="80"/>
      <c r="AX47628" s="80"/>
      <c r="AY47628" s="80"/>
      <c r="AZ47628" s="80"/>
      <c r="BA47628" s="80"/>
      <c r="BB47628" s="80"/>
    </row>
    <row r="47629" spans="9:54" x14ac:dyDescent="0.25">
      <c r="I47629" s="80"/>
      <c r="AX47629" s="80"/>
      <c r="AY47629" s="80"/>
      <c r="AZ47629" s="80"/>
      <c r="BA47629" s="80"/>
      <c r="BB47629" s="80"/>
    </row>
    <row r="47630" spans="9:54" x14ac:dyDescent="0.25">
      <c r="I47630" s="80"/>
      <c r="AX47630" s="80"/>
      <c r="AY47630" s="80"/>
      <c r="AZ47630" s="80"/>
      <c r="BA47630" s="80"/>
      <c r="BB47630" s="80"/>
    </row>
    <row r="47631" spans="9:54" x14ac:dyDescent="0.25">
      <c r="I47631" s="80"/>
      <c r="AX47631" s="80"/>
      <c r="AY47631" s="80"/>
      <c r="AZ47631" s="80"/>
      <c r="BA47631" s="80"/>
      <c r="BB47631" s="80"/>
    </row>
    <row r="47632" spans="9:54" x14ac:dyDescent="0.25">
      <c r="I47632" s="80"/>
      <c r="AX47632" s="80"/>
      <c r="AY47632" s="80"/>
      <c r="AZ47632" s="80"/>
      <c r="BA47632" s="80"/>
      <c r="BB47632" s="80"/>
    </row>
    <row r="47633" spans="9:54" x14ac:dyDescent="0.25">
      <c r="I47633" s="80"/>
      <c r="AX47633" s="80"/>
      <c r="AY47633" s="80"/>
      <c r="AZ47633" s="80"/>
      <c r="BA47633" s="80"/>
      <c r="BB47633" s="80"/>
    </row>
    <row r="47634" spans="9:54" x14ac:dyDescent="0.25">
      <c r="I47634" s="80"/>
      <c r="AX47634" s="80"/>
      <c r="AY47634" s="80"/>
      <c r="AZ47634" s="80"/>
      <c r="BA47634" s="80"/>
      <c r="BB47634" s="80"/>
    </row>
    <row r="47635" spans="9:54" x14ac:dyDescent="0.25">
      <c r="I47635" s="80"/>
      <c r="AX47635" s="80"/>
      <c r="AY47635" s="80"/>
      <c r="AZ47635" s="80"/>
      <c r="BA47635" s="80"/>
      <c r="BB47635" s="80"/>
    </row>
    <row r="47636" spans="9:54" x14ac:dyDescent="0.25">
      <c r="I47636" s="80"/>
      <c r="AX47636" s="80"/>
      <c r="AY47636" s="80"/>
      <c r="AZ47636" s="80"/>
      <c r="BA47636" s="80"/>
      <c r="BB47636" s="80"/>
    </row>
    <row r="47637" spans="9:54" x14ac:dyDescent="0.25">
      <c r="I47637" s="80"/>
      <c r="AX47637" s="80"/>
      <c r="AY47637" s="80"/>
      <c r="AZ47637" s="80"/>
      <c r="BA47637" s="80"/>
      <c r="BB47637" s="80"/>
    </row>
    <row r="47638" spans="9:54" x14ac:dyDescent="0.25">
      <c r="I47638" s="80"/>
      <c r="AX47638" s="80"/>
      <c r="AY47638" s="80"/>
      <c r="AZ47638" s="80"/>
      <c r="BA47638" s="80"/>
      <c r="BB47638" s="80"/>
    </row>
    <row r="47639" spans="9:54" x14ac:dyDescent="0.25">
      <c r="I47639" s="80"/>
      <c r="AX47639" s="80"/>
      <c r="AY47639" s="80"/>
      <c r="AZ47639" s="80"/>
      <c r="BA47639" s="80"/>
      <c r="BB47639" s="80"/>
    </row>
    <row r="47640" spans="9:54" x14ac:dyDescent="0.25">
      <c r="I47640" s="80"/>
      <c r="AX47640" s="80"/>
      <c r="AY47640" s="80"/>
      <c r="AZ47640" s="80"/>
      <c r="BA47640" s="80"/>
      <c r="BB47640" s="80"/>
    </row>
    <row r="47641" spans="9:54" x14ac:dyDescent="0.25">
      <c r="I47641" s="80"/>
      <c r="AX47641" s="80"/>
      <c r="AY47641" s="80"/>
      <c r="AZ47641" s="80"/>
      <c r="BA47641" s="80"/>
      <c r="BB47641" s="80"/>
    </row>
    <row r="47642" spans="9:54" x14ac:dyDescent="0.25">
      <c r="I47642" s="80"/>
      <c r="AX47642" s="80"/>
      <c r="AY47642" s="80"/>
      <c r="AZ47642" s="80"/>
      <c r="BA47642" s="80"/>
      <c r="BB47642" s="80"/>
    </row>
    <row r="47643" spans="9:54" x14ac:dyDescent="0.25">
      <c r="I47643" s="80"/>
      <c r="AX47643" s="80"/>
      <c r="AY47643" s="80"/>
      <c r="AZ47643" s="80"/>
      <c r="BA47643" s="80"/>
      <c r="BB47643" s="80"/>
    </row>
    <row r="47644" spans="9:54" x14ac:dyDescent="0.25">
      <c r="I47644" s="80"/>
      <c r="AX47644" s="80"/>
      <c r="AY47644" s="80"/>
      <c r="AZ47644" s="80"/>
      <c r="BA47644" s="80"/>
      <c r="BB47644" s="80"/>
    </row>
    <row r="47645" spans="9:54" x14ac:dyDescent="0.25">
      <c r="I47645" s="80"/>
      <c r="AX47645" s="80"/>
      <c r="AY47645" s="80"/>
      <c r="AZ47645" s="80"/>
      <c r="BA47645" s="80"/>
      <c r="BB47645" s="80"/>
    </row>
    <row r="47646" spans="9:54" x14ac:dyDescent="0.25">
      <c r="I47646" s="80"/>
      <c r="AX47646" s="80"/>
      <c r="AY47646" s="80"/>
      <c r="AZ47646" s="80"/>
      <c r="BA47646" s="80"/>
      <c r="BB47646" s="80"/>
    </row>
    <row r="47647" spans="9:54" x14ac:dyDescent="0.25">
      <c r="I47647" s="80"/>
      <c r="AX47647" s="80"/>
      <c r="AY47647" s="80"/>
      <c r="AZ47647" s="80"/>
      <c r="BA47647" s="80"/>
      <c r="BB47647" s="80"/>
    </row>
    <row r="47648" spans="9:54" x14ac:dyDescent="0.25">
      <c r="I47648" s="80"/>
      <c r="AX47648" s="80"/>
      <c r="AY47648" s="80"/>
      <c r="AZ47648" s="80"/>
      <c r="BA47648" s="80"/>
      <c r="BB47648" s="80"/>
    </row>
    <row r="47649" spans="9:54" x14ac:dyDescent="0.25">
      <c r="I47649" s="80"/>
      <c r="AX47649" s="80"/>
      <c r="AY47649" s="80"/>
      <c r="AZ47649" s="80"/>
      <c r="BA47649" s="80"/>
      <c r="BB47649" s="80"/>
    </row>
    <row r="47650" spans="9:54" x14ac:dyDescent="0.25">
      <c r="I47650" s="80"/>
      <c r="AX47650" s="80"/>
      <c r="AY47650" s="80"/>
      <c r="AZ47650" s="80"/>
      <c r="BA47650" s="80"/>
      <c r="BB47650" s="80"/>
    </row>
    <row r="47651" spans="9:54" x14ac:dyDescent="0.25">
      <c r="I47651" s="80"/>
      <c r="AX47651" s="80"/>
      <c r="AY47651" s="80"/>
      <c r="AZ47651" s="80"/>
      <c r="BA47651" s="80"/>
      <c r="BB47651" s="80"/>
    </row>
    <row r="47652" spans="9:54" x14ac:dyDescent="0.25">
      <c r="I47652" s="80"/>
      <c r="AX47652" s="80"/>
      <c r="AY47652" s="80"/>
      <c r="AZ47652" s="80"/>
      <c r="BA47652" s="80"/>
      <c r="BB47652" s="80"/>
    </row>
    <row r="47653" spans="9:54" x14ac:dyDescent="0.25">
      <c r="I47653" s="80"/>
      <c r="AX47653" s="80"/>
      <c r="AY47653" s="80"/>
      <c r="AZ47653" s="80"/>
      <c r="BA47653" s="80"/>
      <c r="BB47653" s="80"/>
    </row>
    <row r="47654" spans="9:54" x14ac:dyDescent="0.25">
      <c r="I47654" s="80"/>
      <c r="AX47654" s="80"/>
      <c r="AY47654" s="80"/>
      <c r="AZ47654" s="80"/>
      <c r="BA47654" s="80"/>
      <c r="BB47654" s="80"/>
    </row>
    <row r="47655" spans="9:54" x14ac:dyDescent="0.25">
      <c r="I47655" s="80"/>
      <c r="AX47655" s="80"/>
      <c r="AY47655" s="80"/>
      <c r="AZ47655" s="80"/>
      <c r="BA47655" s="80"/>
      <c r="BB47655" s="80"/>
    </row>
    <row r="47656" spans="9:54" x14ac:dyDescent="0.25">
      <c r="I47656" s="80"/>
      <c r="AX47656" s="80"/>
      <c r="AY47656" s="80"/>
      <c r="AZ47656" s="80"/>
      <c r="BA47656" s="80"/>
      <c r="BB47656" s="80"/>
    </row>
    <row r="47657" spans="9:54" x14ac:dyDescent="0.25">
      <c r="I47657" s="80"/>
      <c r="AX47657" s="80"/>
      <c r="AY47657" s="80"/>
      <c r="AZ47657" s="80"/>
      <c r="BA47657" s="80"/>
      <c r="BB47657" s="80"/>
    </row>
    <row r="47658" spans="9:54" x14ac:dyDescent="0.25">
      <c r="I47658" s="80"/>
      <c r="AX47658" s="80"/>
      <c r="AY47658" s="80"/>
      <c r="AZ47658" s="80"/>
      <c r="BA47658" s="80"/>
      <c r="BB47658" s="80"/>
    </row>
    <row r="47659" spans="9:54" x14ac:dyDescent="0.25">
      <c r="I47659" s="80"/>
      <c r="AX47659" s="80"/>
      <c r="AY47659" s="80"/>
      <c r="AZ47659" s="80"/>
      <c r="BA47659" s="80"/>
      <c r="BB47659" s="80"/>
    </row>
    <row r="47660" spans="9:54" x14ac:dyDescent="0.25">
      <c r="I47660" s="80"/>
      <c r="AX47660" s="80"/>
      <c r="AY47660" s="80"/>
      <c r="AZ47660" s="80"/>
      <c r="BA47660" s="80"/>
      <c r="BB47660" s="80"/>
    </row>
    <row r="47661" spans="9:54" x14ac:dyDescent="0.25">
      <c r="I47661" s="80"/>
      <c r="AX47661" s="80"/>
      <c r="AY47661" s="80"/>
      <c r="AZ47661" s="80"/>
      <c r="BA47661" s="80"/>
      <c r="BB47661" s="80"/>
    </row>
    <row r="47662" spans="9:54" x14ac:dyDescent="0.25">
      <c r="I47662" s="80"/>
      <c r="AX47662" s="80"/>
      <c r="AY47662" s="80"/>
      <c r="AZ47662" s="80"/>
      <c r="BA47662" s="80"/>
      <c r="BB47662" s="80"/>
    </row>
    <row r="47663" spans="9:54" x14ac:dyDescent="0.25">
      <c r="I47663" s="80"/>
      <c r="AX47663" s="80"/>
      <c r="AY47663" s="80"/>
      <c r="AZ47663" s="80"/>
      <c r="BA47663" s="80"/>
      <c r="BB47663" s="80"/>
    </row>
    <row r="47664" spans="9:54" x14ac:dyDescent="0.25">
      <c r="I47664" s="80"/>
      <c r="AX47664" s="80"/>
      <c r="AY47664" s="80"/>
      <c r="AZ47664" s="80"/>
      <c r="BA47664" s="80"/>
      <c r="BB47664" s="80"/>
    </row>
    <row r="47665" spans="9:54" x14ac:dyDescent="0.25">
      <c r="I47665" s="80"/>
      <c r="AX47665" s="80"/>
      <c r="AY47665" s="80"/>
      <c r="AZ47665" s="80"/>
      <c r="BA47665" s="80"/>
      <c r="BB47665" s="80"/>
    </row>
    <row r="47666" spans="9:54" x14ac:dyDescent="0.25">
      <c r="I47666" s="80"/>
      <c r="AX47666" s="80"/>
      <c r="AY47666" s="80"/>
      <c r="AZ47666" s="80"/>
      <c r="BA47666" s="80"/>
      <c r="BB47666" s="80"/>
    </row>
    <row r="47667" spans="9:54" x14ac:dyDescent="0.25">
      <c r="I47667" s="80"/>
      <c r="AX47667" s="80"/>
      <c r="AY47667" s="80"/>
      <c r="AZ47667" s="80"/>
      <c r="BA47667" s="80"/>
      <c r="BB47667" s="80"/>
    </row>
    <row r="47668" spans="9:54" x14ac:dyDescent="0.25">
      <c r="I47668" s="80"/>
      <c r="AX47668" s="80"/>
      <c r="AY47668" s="80"/>
      <c r="AZ47668" s="80"/>
      <c r="BA47668" s="80"/>
      <c r="BB47668" s="80"/>
    </row>
    <row r="47669" spans="9:54" x14ac:dyDescent="0.25">
      <c r="I47669" s="80"/>
      <c r="AX47669" s="80"/>
      <c r="AY47669" s="80"/>
      <c r="AZ47669" s="80"/>
      <c r="BA47669" s="80"/>
      <c r="BB47669" s="80"/>
    </row>
    <row r="47670" spans="9:54" x14ac:dyDescent="0.25">
      <c r="I47670" s="80"/>
      <c r="AX47670" s="80"/>
      <c r="AY47670" s="80"/>
      <c r="AZ47670" s="80"/>
      <c r="BA47670" s="80"/>
      <c r="BB47670" s="80"/>
    </row>
    <row r="47671" spans="9:54" x14ac:dyDescent="0.25">
      <c r="I47671" s="80"/>
      <c r="AX47671" s="80"/>
      <c r="AY47671" s="80"/>
      <c r="AZ47671" s="80"/>
      <c r="BA47671" s="80"/>
      <c r="BB47671" s="80"/>
    </row>
    <row r="47672" spans="9:54" x14ac:dyDescent="0.25">
      <c r="I47672" s="80"/>
      <c r="AX47672" s="80"/>
      <c r="AY47672" s="80"/>
      <c r="AZ47672" s="80"/>
      <c r="BA47672" s="80"/>
      <c r="BB47672" s="80"/>
    </row>
    <row r="47673" spans="9:54" x14ac:dyDescent="0.25">
      <c r="I47673" s="80"/>
      <c r="AX47673" s="80"/>
      <c r="AY47673" s="80"/>
      <c r="AZ47673" s="80"/>
      <c r="BA47673" s="80"/>
      <c r="BB47673" s="80"/>
    </row>
    <row r="47674" spans="9:54" x14ac:dyDescent="0.25">
      <c r="I47674" s="80"/>
      <c r="AX47674" s="80"/>
      <c r="AY47674" s="80"/>
      <c r="AZ47674" s="80"/>
      <c r="BA47674" s="80"/>
      <c r="BB47674" s="80"/>
    </row>
    <row r="47675" spans="9:54" x14ac:dyDescent="0.25">
      <c r="I47675" s="80"/>
      <c r="AX47675" s="80"/>
      <c r="AY47675" s="80"/>
      <c r="AZ47675" s="80"/>
      <c r="BA47675" s="80"/>
      <c r="BB47675" s="80"/>
    </row>
    <row r="47676" spans="9:54" x14ac:dyDescent="0.25">
      <c r="I47676" s="80"/>
      <c r="AX47676" s="80"/>
      <c r="AY47676" s="80"/>
      <c r="AZ47676" s="80"/>
      <c r="BA47676" s="80"/>
      <c r="BB47676" s="80"/>
    </row>
    <row r="47677" spans="9:54" x14ac:dyDescent="0.25">
      <c r="I47677" s="80"/>
      <c r="AX47677" s="80"/>
      <c r="AY47677" s="80"/>
      <c r="AZ47677" s="80"/>
      <c r="BA47677" s="80"/>
      <c r="BB47677" s="80"/>
    </row>
    <row r="47678" spans="9:54" x14ac:dyDescent="0.25">
      <c r="I47678" s="80"/>
      <c r="AX47678" s="80"/>
      <c r="AY47678" s="80"/>
      <c r="AZ47678" s="80"/>
      <c r="BA47678" s="80"/>
      <c r="BB47678" s="80"/>
    </row>
    <row r="47679" spans="9:54" x14ac:dyDescent="0.25">
      <c r="I47679" s="80"/>
      <c r="AX47679" s="80"/>
      <c r="AY47679" s="80"/>
      <c r="AZ47679" s="80"/>
      <c r="BA47679" s="80"/>
      <c r="BB47679" s="80"/>
    </row>
    <row r="47680" spans="9:54" x14ac:dyDescent="0.25">
      <c r="I47680" s="80"/>
      <c r="AX47680" s="80"/>
      <c r="AY47680" s="80"/>
      <c r="AZ47680" s="80"/>
      <c r="BA47680" s="80"/>
      <c r="BB47680" s="80"/>
    </row>
    <row r="47681" spans="9:54" x14ac:dyDescent="0.25">
      <c r="I47681" s="80"/>
      <c r="AX47681" s="80"/>
      <c r="AY47681" s="80"/>
      <c r="AZ47681" s="80"/>
      <c r="BA47681" s="80"/>
      <c r="BB47681" s="80"/>
    </row>
    <row r="47682" spans="9:54" x14ac:dyDescent="0.25">
      <c r="I47682" s="80"/>
      <c r="AX47682" s="80"/>
      <c r="AY47682" s="80"/>
      <c r="AZ47682" s="80"/>
      <c r="BA47682" s="80"/>
      <c r="BB47682" s="80"/>
    </row>
    <row r="47683" spans="9:54" x14ac:dyDescent="0.25">
      <c r="I47683" s="80"/>
      <c r="AX47683" s="80"/>
      <c r="AY47683" s="80"/>
      <c r="AZ47683" s="80"/>
      <c r="BA47683" s="80"/>
      <c r="BB47683" s="80"/>
    </row>
    <row r="47684" spans="9:54" x14ac:dyDescent="0.25">
      <c r="I47684" s="80"/>
      <c r="AX47684" s="80"/>
      <c r="AY47684" s="80"/>
      <c r="AZ47684" s="80"/>
      <c r="BA47684" s="80"/>
      <c r="BB47684" s="80"/>
    </row>
    <row r="47685" spans="9:54" x14ac:dyDescent="0.25">
      <c r="I47685" s="80"/>
      <c r="AX47685" s="80"/>
      <c r="AY47685" s="80"/>
      <c r="AZ47685" s="80"/>
      <c r="BA47685" s="80"/>
      <c r="BB47685" s="80"/>
    </row>
    <row r="47686" spans="9:54" x14ac:dyDescent="0.25">
      <c r="I47686" s="80"/>
      <c r="AX47686" s="80"/>
      <c r="AY47686" s="80"/>
      <c r="AZ47686" s="80"/>
      <c r="BA47686" s="80"/>
      <c r="BB47686" s="80"/>
    </row>
    <row r="47687" spans="9:54" x14ac:dyDescent="0.25">
      <c r="I47687" s="80"/>
      <c r="AX47687" s="80"/>
      <c r="AY47687" s="80"/>
      <c r="AZ47687" s="80"/>
      <c r="BA47687" s="80"/>
      <c r="BB47687" s="80"/>
    </row>
    <row r="47688" spans="9:54" x14ac:dyDescent="0.25">
      <c r="I47688" s="80"/>
      <c r="AX47688" s="80"/>
      <c r="AY47688" s="80"/>
      <c r="AZ47688" s="80"/>
      <c r="BA47688" s="80"/>
      <c r="BB47688" s="80"/>
    </row>
    <row r="47689" spans="9:54" x14ac:dyDescent="0.25">
      <c r="I47689" s="80"/>
      <c r="AX47689" s="80"/>
      <c r="AY47689" s="80"/>
      <c r="AZ47689" s="80"/>
      <c r="BA47689" s="80"/>
      <c r="BB47689" s="80"/>
    </row>
    <row r="47690" spans="9:54" x14ac:dyDescent="0.25">
      <c r="I47690" s="80"/>
      <c r="AX47690" s="80"/>
      <c r="AY47690" s="80"/>
      <c r="AZ47690" s="80"/>
      <c r="BA47690" s="80"/>
      <c r="BB47690" s="80"/>
    </row>
    <row r="47691" spans="9:54" x14ac:dyDescent="0.25">
      <c r="I47691" s="80"/>
      <c r="AX47691" s="80"/>
      <c r="AY47691" s="80"/>
      <c r="AZ47691" s="80"/>
      <c r="BA47691" s="80"/>
      <c r="BB47691" s="80"/>
    </row>
    <row r="47692" spans="9:54" x14ac:dyDescent="0.25">
      <c r="I47692" s="80"/>
      <c r="AX47692" s="80"/>
      <c r="AY47692" s="80"/>
      <c r="AZ47692" s="80"/>
      <c r="BA47692" s="80"/>
      <c r="BB47692" s="80"/>
    </row>
    <row r="47693" spans="9:54" x14ac:dyDescent="0.25">
      <c r="I47693" s="80"/>
      <c r="AX47693" s="80"/>
      <c r="AY47693" s="80"/>
      <c r="AZ47693" s="80"/>
      <c r="BA47693" s="80"/>
      <c r="BB47693" s="80"/>
    </row>
    <row r="47694" spans="9:54" x14ac:dyDescent="0.25">
      <c r="I47694" s="80"/>
      <c r="AX47694" s="80"/>
      <c r="AY47694" s="80"/>
      <c r="AZ47694" s="80"/>
      <c r="BA47694" s="80"/>
      <c r="BB47694" s="80"/>
    </row>
    <row r="47695" spans="9:54" x14ac:dyDescent="0.25">
      <c r="I47695" s="80"/>
      <c r="AX47695" s="80"/>
      <c r="AY47695" s="80"/>
      <c r="AZ47695" s="80"/>
      <c r="BA47695" s="80"/>
      <c r="BB47695" s="80"/>
    </row>
    <row r="47696" spans="9:54" x14ac:dyDescent="0.25">
      <c r="I47696" s="80"/>
      <c r="AX47696" s="80"/>
      <c r="AY47696" s="80"/>
      <c r="AZ47696" s="80"/>
      <c r="BA47696" s="80"/>
      <c r="BB47696" s="80"/>
    </row>
    <row r="47697" spans="9:54" x14ac:dyDescent="0.25">
      <c r="I47697" s="80"/>
      <c r="AX47697" s="80"/>
      <c r="AY47697" s="80"/>
      <c r="AZ47697" s="80"/>
      <c r="BA47697" s="80"/>
      <c r="BB47697" s="80"/>
    </row>
    <row r="47698" spans="9:54" x14ac:dyDescent="0.25">
      <c r="I47698" s="80"/>
      <c r="AX47698" s="80"/>
      <c r="AY47698" s="80"/>
      <c r="AZ47698" s="80"/>
      <c r="BA47698" s="80"/>
      <c r="BB47698" s="80"/>
    </row>
    <row r="47699" spans="9:54" x14ac:dyDescent="0.25">
      <c r="I47699" s="80"/>
      <c r="AX47699" s="80"/>
      <c r="AY47699" s="80"/>
      <c r="AZ47699" s="80"/>
      <c r="BA47699" s="80"/>
      <c r="BB47699" s="80"/>
    </row>
    <row r="47700" spans="9:54" x14ac:dyDescent="0.25">
      <c r="I47700" s="80"/>
      <c r="AX47700" s="80"/>
      <c r="AY47700" s="80"/>
      <c r="AZ47700" s="80"/>
      <c r="BA47700" s="80"/>
      <c r="BB47700" s="80"/>
    </row>
    <row r="47701" spans="9:54" x14ac:dyDescent="0.25">
      <c r="I47701" s="80"/>
      <c r="AX47701" s="80"/>
      <c r="AY47701" s="80"/>
      <c r="AZ47701" s="80"/>
      <c r="BA47701" s="80"/>
      <c r="BB47701" s="80"/>
    </row>
    <row r="47702" spans="9:54" x14ac:dyDescent="0.25">
      <c r="I47702" s="80"/>
      <c r="AX47702" s="80"/>
      <c r="AY47702" s="80"/>
      <c r="AZ47702" s="80"/>
      <c r="BA47702" s="80"/>
      <c r="BB47702" s="80"/>
    </row>
    <row r="47703" spans="9:54" x14ac:dyDescent="0.25">
      <c r="I47703" s="80"/>
      <c r="AX47703" s="80"/>
      <c r="AY47703" s="80"/>
      <c r="AZ47703" s="80"/>
      <c r="BA47703" s="80"/>
      <c r="BB47703" s="80"/>
    </row>
    <row r="47704" spans="9:54" x14ac:dyDescent="0.25">
      <c r="I47704" s="80"/>
      <c r="AX47704" s="80"/>
      <c r="AY47704" s="80"/>
      <c r="AZ47704" s="80"/>
      <c r="BA47704" s="80"/>
      <c r="BB47704" s="80"/>
    </row>
    <row r="47705" spans="9:54" x14ac:dyDescent="0.25">
      <c r="I47705" s="80"/>
      <c r="AX47705" s="80"/>
      <c r="AY47705" s="80"/>
      <c r="AZ47705" s="80"/>
      <c r="BA47705" s="80"/>
      <c r="BB47705" s="80"/>
    </row>
    <row r="47706" spans="9:54" x14ac:dyDescent="0.25">
      <c r="I47706" s="80"/>
      <c r="AX47706" s="80"/>
      <c r="AY47706" s="80"/>
      <c r="AZ47706" s="80"/>
      <c r="BA47706" s="80"/>
      <c r="BB47706" s="80"/>
    </row>
    <row r="47707" spans="9:54" x14ac:dyDescent="0.25">
      <c r="I47707" s="80"/>
      <c r="AX47707" s="80"/>
      <c r="AY47707" s="80"/>
      <c r="AZ47707" s="80"/>
      <c r="BA47707" s="80"/>
      <c r="BB47707" s="80"/>
    </row>
    <row r="47708" spans="9:54" x14ac:dyDescent="0.25">
      <c r="I47708" s="80"/>
      <c r="AX47708" s="80"/>
      <c r="AY47708" s="80"/>
      <c r="AZ47708" s="80"/>
      <c r="BA47708" s="80"/>
      <c r="BB47708" s="80"/>
    </row>
    <row r="47709" spans="9:54" x14ac:dyDescent="0.25">
      <c r="I47709" s="80"/>
      <c r="AX47709" s="80"/>
      <c r="AY47709" s="80"/>
      <c r="AZ47709" s="80"/>
      <c r="BA47709" s="80"/>
      <c r="BB47709" s="80"/>
    </row>
    <row r="47710" spans="9:54" x14ac:dyDescent="0.25">
      <c r="I47710" s="80"/>
      <c r="AX47710" s="80"/>
      <c r="AY47710" s="80"/>
      <c r="AZ47710" s="80"/>
      <c r="BA47710" s="80"/>
      <c r="BB47710" s="80"/>
    </row>
    <row r="47711" spans="9:54" x14ac:dyDescent="0.25">
      <c r="I47711" s="80"/>
      <c r="AX47711" s="80"/>
      <c r="AY47711" s="80"/>
      <c r="AZ47711" s="80"/>
      <c r="BA47711" s="80"/>
      <c r="BB47711" s="80"/>
    </row>
    <row r="47712" spans="9:54" x14ac:dyDescent="0.25">
      <c r="I47712" s="80"/>
      <c r="AX47712" s="80"/>
      <c r="AY47712" s="80"/>
      <c r="AZ47712" s="80"/>
      <c r="BA47712" s="80"/>
      <c r="BB47712" s="80"/>
    </row>
    <row r="47713" spans="9:54" x14ac:dyDescent="0.25">
      <c r="I47713" s="80"/>
      <c r="AX47713" s="80"/>
      <c r="AY47713" s="80"/>
      <c r="AZ47713" s="80"/>
      <c r="BA47713" s="80"/>
      <c r="BB47713" s="80"/>
    </row>
    <row r="47714" spans="9:54" x14ac:dyDescent="0.25">
      <c r="I47714" s="80"/>
      <c r="AX47714" s="80"/>
      <c r="AY47714" s="80"/>
      <c r="AZ47714" s="80"/>
      <c r="BA47714" s="80"/>
      <c r="BB47714" s="80"/>
    </row>
    <row r="47715" spans="9:54" x14ac:dyDescent="0.25">
      <c r="I47715" s="80"/>
      <c r="AX47715" s="80"/>
      <c r="AY47715" s="80"/>
      <c r="AZ47715" s="80"/>
      <c r="BA47715" s="80"/>
      <c r="BB47715" s="80"/>
    </row>
    <row r="47716" spans="9:54" x14ac:dyDescent="0.25">
      <c r="I47716" s="80"/>
      <c r="AX47716" s="80"/>
      <c r="AY47716" s="80"/>
      <c r="AZ47716" s="80"/>
      <c r="BA47716" s="80"/>
      <c r="BB47716" s="80"/>
    </row>
    <row r="47717" spans="9:54" x14ac:dyDescent="0.25">
      <c r="I47717" s="80"/>
      <c r="AX47717" s="80"/>
      <c r="AY47717" s="80"/>
      <c r="AZ47717" s="80"/>
      <c r="BA47717" s="80"/>
      <c r="BB47717" s="80"/>
    </row>
    <row r="47718" spans="9:54" x14ac:dyDescent="0.25">
      <c r="I47718" s="80"/>
      <c r="AX47718" s="80"/>
      <c r="AY47718" s="80"/>
      <c r="AZ47718" s="80"/>
      <c r="BA47718" s="80"/>
      <c r="BB47718" s="80"/>
    </row>
    <row r="47719" spans="9:54" x14ac:dyDescent="0.25">
      <c r="I47719" s="80"/>
      <c r="AX47719" s="80"/>
      <c r="AY47719" s="80"/>
      <c r="AZ47719" s="80"/>
      <c r="BA47719" s="80"/>
      <c r="BB47719" s="80"/>
    </row>
    <row r="47720" spans="9:54" x14ac:dyDescent="0.25">
      <c r="I47720" s="80"/>
      <c r="AX47720" s="80"/>
      <c r="AY47720" s="80"/>
      <c r="AZ47720" s="80"/>
      <c r="BA47720" s="80"/>
      <c r="BB47720" s="80"/>
    </row>
    <row r="47721" spans="9:54" x14ac:dyDescent="0.25">
      <c r="I47721" s="80"/>
      <c r="AX47721" s="80"/>
      <c r="AY47721" s="80"/>
      <c r="AZ47721" s="80"/>
      <c r="BA47721" s="80"/>
      <c r="BB47721" s="80"/>
    </row>
    <row r="47722" spans="9:54" x14ac:dyDescent="0.25">
      <c r="I47722" s="80"/>
      <c r="AX47722" s="80"/>
      <c r="AY47722" s="80"/>
      <c r="AZ47722" s="80"/>
      <c r="BA47722" s="80"/>
      <c r="BB47722" s="80"/>
    </row>
    <row r="47723" spans="9:54" x14ac:dyDescent="0.25">
      <c r="I47723" s="80"/>
      <c r="AX47723" s="80"/>
      <c r="AY47723" s="80"/>
      <c r="AZ47723" s="80"/>
      <c r="BA47723" s="80"/>
      <c r="BB47723" s="80"/>
    </row>
    <row r="47724" spans="9:54" x14ac:dyDescent="0.25">
      <c r="I47724" s="80"/>
      <c r="AX47724" s="80"/>
      <c r="AY47724" s="80"/>
      <c r="AZ47724" s="80"/>
      <c r="BA47724" s="80"/>
      <c r="BB47724" s="80"/>
    </row>
    <row r="47725" spans="9:54" x14ac:dyDescent="0.25">
      <c r="I47725" s="80"/>
      <c r="AX47725" s="80"/>
      <c r="AY47725" s="80"/>
      <c r="AZ47725" s="80"/>
      <c r="BA47725" s="80"/>
      <c r="BB47725" s="80"/>
    </row>
    <row r="47726" spans="9:54" x14ac:dyDescent="0.25">
      <c r="I47726" s="80"/>
      <c r="AX47726" s="80"/>
      <c r="AY47726" s="80"/>
      <c r="AZ47726" s="80"/>
      <c r="BA47726" s="80"/>
      <c r="BB47726" s="80"/>
    </row>
    <row r="47727" spans="9:54" x14ac:dyDescent="0.25">
      <c r="I47727" s="80"/>
      <c r="AX47727" s="80"/>
      <c r="AY47727" s="80"/>
      <c r="AZ47727" s="80"/>
      <c r="BA47727" s="80"/>
      <c r="BB47727" s="80"/>
    </row>
    <row r="47728" spans="9:54" x14ac:dyDescent="0.25">
      <c r="I47728" s="80"/>
      <c r="AX47728" s="80"/>
      <c r="AY47728" s="80"/>
      <c r="AZ47728" s="80"/>
      <c r="BA47728" s="80"/>
      <c r="BB47728" s="80"/>
    </row>
    <row r="47729" spans="9:54" x14ac:dyDescent="0.25">
      <c r="I47729" s="80"/>
      <c r="AX47729" s="80"/>
      <c r="AY47729" s="80"/>
      <c r="AZ47729" s="80"/>
      <c r="BA47729" s="80"/>
      <c r="BB47729" s="80"/>
    </row>
    <row r="47730" spans="9:54" x14ac:dyDescent="0.25">
      <c r="I47730" s="80"/>
      <c r="AX47730" s="80"/>
      <c r="AY47730" s="80"/>
      <c r="AZ47730" s="80"/>
      <c r="BA47730" s="80"/>
      <c r="BB47730" s="80"/>
    </row>
    <row r="47731" spans="9:54" x14ac:dyDescent="0.25">
      <c r="I47731" s="80"/>
      <c r="AX47731" s="80"/>
      <c r="AY47731" s="80"/>
      <c r="AZ47731" s="80"/>
      <c r="BA47731" s="80"/>
      <c r="BB47731" s="80"/>
    </row>
    <row r="47732" spans="9:54" x14ac:dyDescent="0.25">
      <c r="I47732" s="80"/>
      <c r="AX47732" s="80"/>
      <c r="AY47732" s="80"/>
      <c r="AZ47732" s="80"/>
      <c r="BA47732" s="80"/>
      <c r="BB47732" s="80"/>
    </row>
    <row r="47733" spans="9:54" x14ac:dyDescent="0.25">
      <c r="I47733" s="80"/>
      <c r="AX47733" s="80"/>
      <c r="AY47733" s="80"/>
      <c r="AZ47733" s="80"/>
      <c r="BA47733" s="80"/>
      <c r="BB47733" s="80"/>
    </row>
    <row r="47734" spans="9:54" x14ac:dyDescent="0.25">
      <c r="I47734" s="80"/>
      <c r="AX47734" s="80"/>
      <c r="AY47734" s="80"/>
      <c r="AZ47734" s="80"/>
      <c r="BA47734" s="80"/>
      <c r="BB47734" s="80"/>
    </row>
    <row r="47735" spans="9:54" x14ac:dyDescent="0.25">
      <c r="I47735" s="80"/>
      <c r="AX47735" s="80"/>
      <c r="AY47735" s="80"/>
      <c r="AZ47735" s="80"/>
      <c r="BA47735" s="80"/>
      <c r="BB47735" s="80"/>
    </row>
    <row r="47736" spans="9:54" x14ac:dyDescent="0.25">
      <c r="I47736" s="80"/>
      <c r="AX47736" s="80"/>
      <c r="AY47736" s="80"/>
      <c r="AZ47736" s="80"/>
      <c r="BA47736" s="80"/>
      <c r="BB47736" s="80"/>
    </row>
    <row r="47737" spans="9:54" x14ac:dyDescent="0.25">
      <c r="I47737" s="80"/>
      <c r="AX47737" s="80"/>
      <c r="AY47737" s="80"/>
      <c r="AZ47737" s="80"/>
      <c r="BA47737" s="80"/>
      <c r="BB47737" s="80"/>
    </row>
    <row r="47738" spans="9:54" x14ac:dyDescent="0.25">
      <c r="I47738" s="80"/>
      <c r="AX47738" s="80"/>
      <c r="AY47738" s="80"/>
      <c r="AZ47738" s="80"/>
      <c r="BA47738" s="80"/>
      <c r="BB47738" s="80"/>
    </row>
    <row r="47739" spans="9:54" x14ac:dyDescent="0.25">
      <c r="I47739" s="80"/>
      <c r="AX47739" s="80"/>
      <c r="AY47739" s="80"/>
      <c r="AZ47739" s="80"/>
      <c r="BA47739" s="80"/>
      <c r="BB47739" s="80"/>
    </row>
    <row r="47740" spans="9:54" x14ac:dyDescent="0.25">
      <c r="I47740" s="80"/>
      <c r="AX47740" s="80"/>
      <c r="AY47740" s="80"/>
      <c r="AZ47740" s="80"/>
      <c r="BA47740" s="80"/>
      <c r="BB47740" s="80"/>
    </row>
    <row r="47741" spans="9:54" x14ac:dyDescent="0.25">
      <c r="I47741" s="80"/>
      <c r="AX47741" s="80"/>
      <c r="AY47741" s="80"/>
      <c r="AZ47741" s="80"/>
      <c r="BA47741" s="80"/>
      <c r="BB47741" s="80"/>
    </row>
    <row r="47742" spans="9:54" x14ac:dyDescent="0.25">
      <c r="I47742" s="80"/>
      <c r="AX47742" s="80"/>
      <c r="AY47742" s="80"/>
      <c r="AZ47742" s="80"/>
      <c r="BA47742" s="80"/>
      <c r="BB47742" s="80"/>
    </row>
    <row r="47743" spans="9:54" x14ac:dyDescent="0.25">
      <c r="I47743" s="80"/>
      <c r="AX47743" s="80"/>
      <c r="AY47743" s="80"/>
      <c r="AZ47743" s="80"/>
      <c r="BA47743" s="80"/>
      <c r="BB47743" s="80"/>
    </row>
    <row r="47744" spans="9:54" x14ac:dyDescent="0.25">
      <c r="I47744" s="80"/>
      <c r="AX47744" s="80"/>
      <c r="AY47744" s="80"/>
      <c r="AZ47744" s="80"/>
      <c r="BA47744" s="80"/>
      <c r="BB47744" s="80"/>
    </row>
    <row r="47745" spans="9:54" x14ac:dyDescent="0.25">
      <c r="I47745" s="80"/>
      <c r="AX47745" s="80"/>
      <c r="AY47745" s="80"/>
      <c r="AZ47745" s="80"/>
      <c r="BA47745" s="80"/>
      <c r="BB47745" s="80"/>
    </row>
    <row r="47746" spans="9:54" x14ac:dyDescent="0.25">
      <c r="I47746" s="80"/>
      <c r="AX47746" s="80"/>
      <c r="AY47746" s="80"/>
      <c r="AZ47746" s="80"/>
      <c r="BA47746" s="80"/>
      <c r="BB47746" s="80"/>
    </row>
    <row r="47747" spans="9:54" x14ac:dyDescent="0.25">
      <c r="I47747" s="80"/>
      <c r="AX47747" s="80"/>
      <c r="AY47747" s="80"/>
      <c r="AZ47747" s="80"/>
      <c r="BA47747" s="80"/>
      <c r="BB47747" s="80"/>
    </row>
    <row r="47748" spans="9:54" x14ac:dyDescent="0.25">
      <c r="I47748" s="80"/>
      <c r="AX47748" s="80"/>
      <c r="AY47748" s="80"/>
      <c r="AZ47748" s="80"/>
      <c r="BA47748" s="80"/>
      <c r="BB47748" s="80"/>
    </row>
    <row r="47749" spans="9:54" x14ac:dyDescent="0.25">
      <c r="I47749" s="80"/>
      <c r="AX47749" s="80"/>
      <c r="AY47749" s="80"/>
      <c r="AZ47749" s="80"/>
      <c r="BA47749" s="80"/>
      <c r="BB47749" s="80"/>
    </row>
    <row r="47750" spans="9:54" x14ac:dyDescent="0.25">
      <c r="I47750" s="80"/>
      <c r="AX47750" s="80"/>
      <c r="AY47750" s="80"/>
      <c r="AZ47750" s="80"/>
      <c r="BA47750" s="80"/>
      <c r="BB47750" s="80"/>
    </row>
    <row r="47751" spans="9:54" x14ac:dyDescent="0.25">
      <c r="I47751" s="80"/>
      <c r="AX47751" s="80"/>
      <c r="AY47751" s="80"/>
      <c r="AZ47751" s="80"/>
      <c r="BA47751" s="80"/>
      <c r="BB47751" s="80"/>
    </row>
    <row r="47752" spans="9:54" x14ac:dyDescent="0.25">
      <c r="I47752" s="80"/>
      <c r="AX47752" s="80"/>
      <c r="AY47752" s="80"/>
      <c r="AZ47752" s="80"/>
      <c r="BA47752" s="80"/>
      <c r="BB47752" s="80"/>
    </row>
    <row r="47753" spans="9:54" x14ac:dyDescent="0.25">
      <c r="I47753" s="80"/>
      <c r="AX47753" s="80"/>
      <c r="AY47753" s="80"/>
      <c r="AZ47753" s="80"/>
      <c r="BA47753" s="80"/>
      <c r="BB47753" s="80"/>
    </row>
    <row r="47754" spans="9:54" x14ac:dyDescent="0.25">
      <c r="I47754" s="80"/>
      <c r="AX47754" s="80"/>
      <c r="AY47754" s="80"/>
      <c r="AZ47754" s="80"/>
      <c r="BA47754" s="80"/>
      <c r="BB47754" s="80"/>
    </row>
    <row r="47755" spans="9:54" x14ac:dyDescent="0.25">
      <c r="I47755" s="80"/>
      <c r="AX47755" s="80"/>
      <c r="AY47755" s="80"/>
      <c r="AZ47755" s="80"/>
      <c r="BA47755" s="80"/>
      <c r="BB47755" s="80"/>
    </row>
    <row r="47756" spans="9:54" x14ac:dyDescent="0.25">
      <c r="I47756" s="80"/>
      <c r="AX47756" s="80"/>
      <c r="AY47756" s="80"/>
      <c r="AZ47756" s="80"/>
      <c r="BA47756" s="80"/>
      <c r="BB47756" s="80"/>
    </row>
    <row r="47757" spans="9:54" x14ac:dyDescent="0.25">
      <c r="I47757" s="80"/>
      <c r="AX47757" s="80"/>
      <c r="AY47757" s="80"/>
      <c r="AZ47757" s="80"/>
      <c r="BA47757" s="80"/>
      <c r="BB47757" s="80"/>
    </row>
    <row r="47758" spans="9:54" x14ac:dyDescent="0.25">
      <c r="I47758" s="80"/>
      <c r="AX47758" s="80"/>
      <c r="AY47758" s="80"/>
      <c r="AZ47758" s="80"/>
      <c r="BA47758" s="80"/>
      <c r="BB47758" s="80"/>
    </row>
    <row r="47759" spans="9:54" x14ac:dyDescent="0.25">
      <c r="I47759" s="80"/>
      <c r="AX47759" s="80"/>
      <c r="AY47759" s="80"/>
      <c r="AZ47759" s="80"/>
      <c r="BA47759" s="80"/>
      <c r="BB47759" s="80"/>
    </row>
    <row r="47760" spans="9:54" x14ac:dyDescent="0.25">
      <c r="I47760" s="80"/>
      <c r="AX47760" s="80"/>
      <c r="AY47760" s="80"/>
      <c r="AZ47760" s="80"/>
      <c r="BA47760" s="80"/>
      <c r="BB47760" s="80"/>
    </row>
    <row r="47761" spans="9:54" x14ac:dyDescent="0.25">
      <c r="I47761" s="80"/>
      <c r="AX47761" s="80"/>
      <c r="AY47761" s="80"/>
      <c r="AZ47761" s="80"/>
      <c r="BA47761" s="80"/>
      <c r="BB47761" s="80"/>
    </row>
    <row r="47762" spans="9:54" x14ac:dyDescent="0.25">
      <c r="I47762" s="80"/>
      <c r="AX47762" s="80"/>
      <c r="AY47762" s="80"/>
      <c r="AZ47762" s="80"/>
      <c r="BA47762" s="80"/>
      <c r="BB47762" s="80"/>
    </row>
    <row r="47763" spans="9:54" x14ac:dyDescent="0.25">
      <c r="I47763" s="80"/>
      <c r="AX47763" s="80"/>
      <c r="AY47763" s="80"/>
      <c r="AZ47763" s="80"/>
      <c r="BA47763" s="80"/>
      <c r="BB47763" s="80"/>
    </row>
    <row r="47764" spans="9:54" x14ac:dyDescent="0.25">
      <c r="I47764" s="80"/>
      <c r="AX47764" s="80"/>
      <c r="AY47764" s="80"/>
      <c r="AZ47764" s="80"/>
      <c r="BA47764" s="80"/>
      <c r="BB47764" s="80"/>
    </row>
    <row r="47765" spans="9:54" x14ac:dyDescent="0.25">
      <c r="I47765" s="80"/>
      <c r="AX47765" s="80"/>
      <c r="AY47765" s="80"/>
      <c r="AZ47765" s="80"/>
      <c r="BA47765" s="80"/>
      <c r="BB47765" s="80"/>
    </row>
    <row r="47766" spans="9:54" x14ac:dyDescent="0.25">
      <c r="I47766" s="80"/>
      <c r="AX47766" s="80"/>
      <c r="AY47766" s="80"/>
      <c r="AZ47766" s="80"/>
      <c r="BA47766" s="80"/>
      <c r="BB47766" s="80"/>
    </row>
    <row r="47767" spans="9:54" x14ac:dyDescent="0.25">
      <c r="I47767" s="80"/>
      <c r="AX47767" s="80"/>
      <c r="AY47767" s="80"/>
      <c r="AZ47767" s="80"/>
      <c r="BA47767" s="80"/>
      <c r="BB47767" s="80"/>
    </row>
    <row r="47768" spans="9:54" x14ac:dyDescent="0.25">
      <c r="I47768" s="80"/>
      <c r="AX47768" s="80"/>
      <c r="AY47768" s="80"/>
      <c r="AZ47768" s="80"/>
      <c r="BA47768" s="80"/>
      <c r="BB47768" s="80"/>
    </row>
    <row r="47769" spans="9:54" x14ac:dyDescent="0.25">
      <c r="I47769" s="80"/>
      <c r="AX47769" s="80"/>
      <c r="AY47769" s="80"/>
      <c r="AZ47769" s="80"/>
      <c r="BA47769" s="80"/>
      <c r="BB47769" s="80"/>
    </row>
    <row r="47770" spans="9:54" x14ac:dyDescent="0.25">
      <c r="I47770" s="80"/>
      <c r="AX47770" s="80"/>
      <c r="AY47770" s="80"/>
      <c r="AZ47770" s="80"/>
      <c r="BA47770" s="80"/>
      <c r="BB47770" s="80"/>
    </row>
    <row r="47771" spans="9:54" x14ac:dyDescent="0.25">
      <c r="I47771" s="80"/>
      <c r="AX47771" s="80"/>
      <c r="AY47771" s="80"/>
      <c r="AZ47771" s="80"/>
      <c r="BA47771" s="80"/>
      <c r="BB47771" s="80"/>
    </row>
    <row r="47772" spans="9:54" x14ac:dyDescent="0.25">
      <c r="I47772" s="80"/>
      <c r="AX47772" s="80"/>
      <c r="AY47772" s="80"/>
      <c r="AZ47772" s="80"/>
      <c r="BA47772" s="80"/>
      <c r="BB47772" s="80"/>
    </row>
    <row r="47773" spans="9:54" x14ac:dyDescent="0.25">
      <c r="I47773" s="80"/>
      <c r="AX47773" s="80"/>
      <c r="AY47773" s="80"/>
      <c r="AZ47773" s="80"/>
      <c r="BA47773" s="80"/>
      <c r="BB47773" s="80"/>
    </row>
    <row r="47774" spans="9:54" x14ac:dyDescent="0.25">
      <c r="I47774" s="80"/>
      <c r="AX47774" s="80"/>
      <c r="AY47774" s="80"/>
      <c r="AZ47774" s="80"/>
      <c r="BA47774" s="80"/>
      <c r="BB47774" s="80"/>
    </row>
    <row r="47775" spans="9:54" x14ac:dyDescent="0.25">
      <c r="I47775" s="80"/>
      <c r="AX47775" s="80"/>
      <c r="AY47775" s="80"/>
      <c r="AZ47775" s="80"/>
      <c r="BA47775" s="80"/>
      <c r="BB47775" s="80"/>
    </row>
    <row r="47776" spans="9:54" x14ac:dyDescent="0.25">
      <c r="I47776" s="80"/>
      <c r="AX47776" s="80"/>
      <c r="AY47776" s="80"/>
      <c r="AZ47776" s="80"/>
      <c r="BA47776" s="80"/>
      <c r="BB47776" s="80"/>
    </row>
    <row r="47777" spans="9:54" x14ac:dyDescent="0.25">
      <c r="I47777" s="80"/>
      <c r="AX47777" s="80"/>
      <c r="AY47777" s="80"/>
      <c r="AZ47777" s="80"/>
      <c r="BA47777" s="80"/>
      <c r="BB47777" s="80"/>
    </row>
    <row r="47778" spans="9:54" x14ac:dyDescent="0.25">
      <c r="I47778" s="80"/>
      <c r="AX47778" s="80"/>
      <c r="AY47778" s="80"/>
      <c r="AZ47778" s="80"/>
      <c r="BA47778" s="80"/>
      <c r="BB47778" s="80"/>
    </row>
    <row r="47779" spans="9:54" x14ac:dyDescent="0.25">
      <c r="I47779" s="80"/>
      <c r="AX47779" s="80"/>
      <c r="AY47779" s="80"/>
      <c r="AZ47779" s="80"/>
      <c r="BA47779" s="80"/>
      <c r="BB47779" s="80"/>
    </row>
    <row r="47780" spans="9:54" x14ac:dyDescent="0.25">
      <c r="I47780" s="80"/>
      <c r="AX47780" s="80"/>
      <c r="AY47780" s="80"/>
      <c r="AZ47780" s="80"/>
      <c r="BA47780" s="80"/>
      <c r="BB47780" s="80"/>
    </row>
    <row r="47781" spans="9:54" x14ac:dyDescent="0.25">
      <c r="I47781" s="80"/>
      <c r="AX47781" s="80"/>
      <c r="AY47781" s="80"/>
      <c r="AZ47781" s="80"/>
      <c r="BA47781" s="80"/>
      <c r="BB47781" s="80"/>
    </row>
    <row r="47782" spans="9:54" x14ac:dyDescent="0.25">
      <c r="I47782" s="80"/>
      <c r="AX47782" s="80"/>
      <c r="AY47782" s="80"/>
      <c r="AZ47782" s="80"/>
      <c r="BA47782" s="80"/>
      <c r="BB47782" s="80"/>
    </row>
    <row r="47783" spans="9:54" x14ac:dyDescent="0.25">
      <c r="I47783" s="80"/>
      <c r="AX47783" s="80"/>
      <c r="AY47783" s="80"/>
      <c r="AZ47783" s="80"/>
      <c r="BA47783" s="80"/>
      <c r="BB47783" s="80"/>
    </row>
    <row r="47784" spans="9:54" x14ac:dyDescent="0.25">
      <c r="I47784" s="80"/>
      <c r="AX47784" s="80"/>
      <c r="AY47784" s="80"/>
      <c r="AZ47784" s="80"/>
      <c r="BA47784" s="80"/>
      <c r="BB47784" s="80"/>
    </row>
    <row r="47785" spans="9:54" x14ac:dyDescent="0.25">
      <c r="I47785" s="80"/>
      <c r="AX47785" s="80"/>
      <c r="AY47785" s="80"/>
      <c r="AZ47785" s="80"/>
      <c r="BA47785" s="80"/>
      <c r="BB47785" s="80"/>
    </row>
    <row r="47786" spans="9:54" x14ac:dyDescent="0.25">
      <c r="I47786" s="80"/>
      <c r="AX47786" s="80"/>
      <c r="AY47786" s="80"/>
      <c r="AZ47786" s="80"/>
      <c r="BA47786" s="80"/>
      <c r="BB47786" s="80"/>
    </row>
    <row r="47787" spans="9:54" x14ac:dyDescent="0.25">
      <c r="I47787" s="80"/>
      <c r="AX47787" s="80"/>
      <c r="AY47787" s="80"/>
      <c r="AZ47787" s="80"/>
      <c r="BA47787" s="80"/>
      <c r="BB47787" s="80"/>
    </row>
    <row r="47788" spans="9:54" x14ac:dyDescent="0.25">
      <c r="I47788" s="80"/>
      <c r="AX47788" s="80"/>
      <c r="AY47788" s="80"/>
      <c r="AZ47788" s="80"/>
      <c r="BA47788" s="80"/>
      <c r="BB47788" s="80"/>
    </row>
    <row r="47789" spans="9:54" x14ac:dyDescent="0.25">
      <c r="I47789" s="80"/>
      <c r="AX47789" s="80"/>
      <c r="AY47789" s="80"/>
      <c r="AZ47789" s="80"/>
      <c r="BA47789" s="80"/>
      <c r="BB47789" s="80"/>
    </row>
    <row r="47790" spans="9:54" x14ac:dyDescent="0.25">
      <c r="I47790" s="80"/>
      <c r="AX47790" s="80"/>
      <c r="AY47790" s="80"/>
      <c r="AZ47790" s="80"/>
      <c r="BA47790" s="80"/>
      <c r="BB47790" s="80"/>
    </row>
    <row r="47791" spans="9:54" x14ac:dyDescent="0.25">
      <c r="I47791" s="80"/>
      <c r="AX47791" s="80"/>
      <c r="AY47791" s="80"/>
      <c r="AZ47791" s="80"/>
      <c r="BA47791" s="80"/>
      <c r="BB47791" s="80"/>
    </row>
    <row r="47792" spans="9:54" x14ac:dyDescent="0.25">
      <c r="I47792" s="80"/>
      <c r="AX47792" s="80"/>
      <c r="AY47792" s="80"/>
      <c r="AZ47792" s="80"/>
      <c r="BA47792" s="80"/>
      <c r="BB47792" s="80"/>
    </row>
    <row r="47793" spans="9:54" x14ac:dyDescent="0.25">
      <c r="I47793" s="80"/>
      <c r="AX47793" s="80"/>
      <c r="AY47793" s="80"/>
      <c r="AZ47793" s="80"/>
      <c r="BA47793" s="80"/>
      <c r="BB47793" s="80"/>
    </row>
    <row r="47794" spans="9:54" x14ac:dyDescent="0.25">
      <c r="I47794" s="80"/>
      <c r="AX47794" s="80"/>
      <c r="AY47794" s="80"/>
      <c r="AZ47794" s="80"/>
      <c r="BA47794" s="80"/>
      <c r="BB47794" s="80"/>
    </row>
    <row r="47795" spans="9:54" x14ac:dyDescent="0.25">
      <c r="I47795" s="80"/>
      <c r="AX47795" s="80"/>
      <c r="AY47795" s="80"/>
      <c r="AZ47795" s="80"/>
      <c r="BA47795" s="80"/>
      <c r="BB47795" s="80"/>
    </row>
    <row r="47796" spans="9:54" x14ac:dyDescent="0.25">
      <c r="I47796" s="80"/>
      <c r="AX47796" s="80"/>
      <c r="AY47796" s="80"/>
      <c r="AZ47796" s="80"/>
      <c r="BA47796" s="80"/>
      <c r="BB47796" s="80"/>
    </row>
    <row r="47797" spans="9:54" x14ac:dyDescent="0.25">
      <c r="I47797" s="80"/>
      <c r="AX47797" s="80"/>
      <c r="AY47797" s="80"/>
      <c r="AZ47797" s="80"/>
      <c r="BA47797" s="80"/>
      <c r="BB47797" s="80"/>
    </row>
    <row r="47798" spans="9:54" x14ac:dyDescent="0.25">
      <c r="I47798" s="80"/>
      <c r="AX47798" s="80"/>
      <c r="AY47798" s="80"/>
      <c r="AZ47798" s="80"/>
      <c r="BA47798" s="80"/>
      <c r="BB47798" s="80"/>
    </row>
    <row r="47799" spans="9:54" x14ac:dyDescent="0.25">
      <c r="I47799" s="80"/>
      <c r="AX47799" s="80"/>
      <c r="AY47799" s="80"/>
      <c r="AZ47799" s="80"/>
      <c r="BA47799" s="80"/>
      <c r="BB47799" s="80"/>
    </row>
    <row r="47800" spans="9:54" x14ac:dyDescent="0.25">
      <c r="I47800" s="80"/>
      <c r="AX47800" s="80"/>
      <c r="AY47800" s="80"/>
      <c r="AZ47800" s="80"/>
      <c r="BA47800" s="80"/>
      <c r="BB47800" s="80"/>
    </row>
    <row r="47801" spans="9:54" x14ac:dyDescent="0.25">
      <c r="I47801" s="80"/>
      <c r="AX47801" s="80"/>
      <c r="AY47801" s="80"/>
      <c r="AZ47801" s="80"/>
      <c r="BA47801" s="80"/>
      <c r="BB47801" s="80"/>
    </row>
    <row r="47802" spans="9:54" x14ac:dyDescent="0.25">
      <c r="I47802" s="80"/>
      <c r="AX47802" s="80"/>
      <c r="AY47802" s="80"/>
      <c r="AZ47802" s="80"/>
      <c r="BA47802" s="80"/>
      <c r="BB47802" s="80"/>
    </row>
    <row r="47803" spans="9:54" x14ac:dyDescent="0.25">
      <c r="I47803" s="80"/>
      <c r="AX47803" s="80"/>
      <c r="AY47803" s="80"/>
      <c r="AZ47803" s="80"/>
      <c r="BA47803" s="80"/>
      <c r="BB47803" s="80"/>
    </row>
    <row r="47804" spans="9:54" x14ac:dyDescent="0.25">
      <c r="I47804" s="80"/>
      <c r="AX47804" s="80"/>
      <c r="AY47804" s="80"/>
      <c r="AZ47804" s="80"/>
      <c r="BA47804" s="80"/>
      <c r="BB47804" s="80"/>
    </row>
    <row r="47805" spans="9:54" x14ac:dyDescent="0.25">
      <c r="I47805" s="80"/>
      <c r="AX47805" s="80"/>
      <c r="AY47805" s="80"/>
      <c r="AZ47805" s="80"/>
      <c r="BA47805" s="80"/>
      <c r="BB47805" s="80"/>
    </row>
    <row r="47806" spans="9:54" x14ac:dyDescent="0.25">
      <c r="I47806" s="80"/>
      <c r="AX47806" s="80"/>
      <c r="AY47806" s="80"/>
      <c r="AZ47806" s="80"/>
      <c r="BA47806" s="80"/>
      <c r="BB47806" s="80"/>
    </row>
    <row r="47807" spans="9:54" x14ac:dyDescent="0.25">
      <c r="I47807" s="80"/>
      <c r="AX47807" s="80"/>
      <c r="AY47807" s="80"/>
      <c r="AZ47807" s="80"/>
      <c r="BA47807" s="80"/>
      <c r="BB47807" s="80"/>
    </row>
    <row r="47808" spans="9:54" x14ac:dyDescent="0.25">
      <c r="I47808" s="80"/>
      <c r="AX47808" s="80"/>
      <c r="AY47808" s="80"/>
      <c r="AZ47808" s="80"/>
      <c r="BA47808" s="80"/>
      <c r="BB47808" s="80"/>
    </row>
    <row r="47809" spans="9:54" x14ac:dyDescent="0.25">
      <c r="I47809" s="80"/>
      <c r="AX47809" s="80"/>
      <c r="AY47809" s="80"/>
      <c r="AZ47809" s="80"/>
      <c r="BA47809" s="80"/>
      <c r="BB47809" s="80"/>
    </row>
    <row r="47810" spans="9:54" x14ac:dyDescent="0.25">
      <c r="I47810" s="80"/>
      <c r="AX47810" s="80"/>
      <c r="AY47810" s="80"/>
      <c r="AZ47810" s="80"/>
      <c r="BA47810" s="80"/>
      <c r="BB47810" s="80"/>
    </row>
    <row r="47811" spans="9:54" x14ac:dyDescent="0.25">
      <c r="I47811" s="80"/>
      <c r="AX47811" s="80"/>
      <c r="AY47811" s="80"/>
      <c r="AZ47811" s="80"/>
      <c r="BA47811" s="80"/>
      <c r="BB47811" s="80"/>
    </row>
    <row r="47812" spans="9:54" x14ac:dyDescent="0.25">
      <c r="I47812" s="80"/>
      <c r="AX47812" s="80"/>
      <c r="AY47812" s="80"/>
      <c r="AZ47812" s="80"/>
      <c r="BA47812" s="80"/>
      <c r="BB47812" s="80"/>
    </row>
    <row r="47813" spans="9:54" x14ac:dyDescent="0.25">
      <c r="I47813" s="80"/>
      <c r="AX47813" s="80"/>
      <c r="AY47813" s="80"/>
      <c r="AZ47813" s="80"/>
      <c r="BA47813" s="80"/>
      <c r="BB47813" s="80"/>
    </row>
    <row r="47814" spans="9:54" x14ac:dyDescent="0.25">
      <c r="I47814" s="80"/>
      <c r="AX47814" s="80"/>
      <c r="AY47814" s="80"/>
      <c r="AZ47814" s="80"/>
      <c r="BA47814" s="80"/>
      <c r="BB47814" s="80"/>
    </row>
    <row r="47815" spans="9:54" x14ac:dyDescent="0.25">
      <c r="I47815" s="80"/>
      <c r="AX47815" s="80"/>
      <c r="AY47815" s="80"/>
      <c r="AZ47815" s="80"/>
      <c r="BA47815" s="80"/>
      <c r="BB47815" s="80"/>
    </row>
    <row r="47816" spans="9:54" x14ac:dyDescent="0.25">
      <c r="I47816" s="80"/>
      <c r="AX47816" s="80"/>
      <c r="AY47816" s="80"/>
      <c r="AZ47816" s="80"/>
      <c r="BA47816" s="80"/>
      <c r="BB47816" s="80"/>
    </row>
    <row r="47817" spans="9:54" x14ac:dyDescent="0.25">
      <c r="I47817" s="80"/>
      <c r="AX47817" s="80"/>
      <c r="AY47817" s="80"/>
      <c r="AZ47817" s="80"/>
      <c r="BA47817" s="80"/>
      <c r="BB47817" s="80"/>
    </row>
    <row r="47818" spans="9:54" x14ac:dyDescent="0.25">
      <c r="I47818" s="80"/>
      <c r="AX47818" s="80"/>
      <c r="AY47818" s="80"/>
      <c r="AZ47818" s="80"/>
      <c r="BA47818" s="80"/>
      <c r="BB47818" s="80"/>
    </row>
    <row r="47819" spans="9:54" x14ac:dyDescent="0.25">
      <c r="I47819" s="80"/>
      <c r="AX47819" s="80"/>
      <c r="AY47819" s="80"/>
      <c r="AZ47819" s="80"/>
      <c r="BA47819" s="80"/>
      <c r="BB47819" s="80"/>
    </row>
    <row r="47820" spans="9:54" x14ac:dyDescent="0.25">
      <c r="I47820" s="80"/>
      <c r="AX47820" s="80"/>
      <c r="AY47820" s="80"/>
      <c r="AZ47820" s="80"/>
      <c r="BA47820" s="80"/>
      <c r="BB47820" s="80"/>
    </row>
    <row r="47821" spans="9:54" x14ac:dyDescent="0.25">
      <c r="I47821" s="80"/>
      <c r="AX47821" s="80"/>
      <c r="AY47821" s="80"/>
      <c r="AZ47821" s="80"/>
      <c r="BA47821" s="80"/>
      <c r="BB47821" s="80"/>
    </row>
    <row r="47822" spans="9:54" x14ac:dyDescent="0.25">
      <c r="I47822" s="80"/>
      <c r="AX47822" s="80"/>
      <c r="AY47822" s="80"/>
      <c r="AZ47822" s="80"/>
      <c r="BA47822" s="80"/>
      <c r="BB47822" s="80"/>
    </row>
    <row r="47823" spans="9:54" x14ac:dyDescent="0.25">
      <c r="I47823" s="80"/>
      <c r="AX47823" s="80"/>
      <c r="AY47823" s="80"/>
      <c r="AZ47823" s="80"/>
      <c r="BA47823" s="80"/>
      <c r="BB47823" s="80"/>
    </row>
    <row r="47824" spans="9:54" x14ac:dyDescent="0.25">
      <c r="I47824" s="80"/>
      <c r="AX47824" s="80"/>
      <c r="AY47824" s="80"/>
      <c r="AZ47824" s="80"/>
      <c r="BA47824" s="80"/>
      <c r="BB47824" s="80"/>
    </row>
    <row r="47825" spans="9:54" x14ac:dyDescent="0.25">
      <c r="I47825" s="80"/>
      <c r="AX47825" s="80"/>
      <c r="AY47825" s="80"/>
      <c r="AZ47825" s="80"/>
      <c r="BA47825" s="80"/>
      <c r="BB47825" s="80"/>
    </row>
    <row r="47826" spans="9:54" x14ac:dyDescent="0.25">
      <c r="I47826" s="80"/>
      <c r="AX47826" s="80"/>
      <c r="AY47826" s="80"/>
      <c r="AZ47826" s="80"/>
      <c r="BA47826" s="80"/>
      <c r="BB47826" s="80"/>
    </row>
    <row r="47827" spans="9:54" x14ac:dyDescent="0.25">
      <c r="I47827" s="80"/>
      <c r="AX47827" s="80"/>
      <c r="AY47827" s="80"/>
      <c r="AZ47827" s="80"/>
      <c r="BA47827" s="80"/>
      <c r="BB47827" s="80"/>
    </row>
    <row r="47828" spans="9:54" x14ac:dyDescent="0.25">
      <c r="I47828" s="80"/>
      <c r="AX47828" s="80"/>
      <c r="AY47828" s="80"/>
      <c r="AZ47828" s="80"/>
      <c r="BA47828" s="80"/>
      <c r="BB47828" s="80"/>
    </row>
    <row r="47829" spans="9:54" x14ac:dyDescent="0.25">
      <c r="I47829" s="80"/>
      <c r="AX47829" s="80"/>
      <c r="AY47829" s="80"/>
      <c r="AZ47829" s="80"/>
      <c r="BA47829" s="80"/>
      <c r="BB47829" s="80"/>
    </row>
    <row r="47830" spans="9:54" x14ac:dyDescent="0.25">
      <c r="I47830" s="80"/>
      <c r="AX47830" s="80"/>
      <c r="AY47830" s="80"/>
      <c r="AZ47830" s="80"/>
      <c r="BA47830" s="80"/>
      <c r="BB47830" s="80"/>
    </row>
    <row r="47831" spans="9:54" x14ac:dyDescent="0.25">
      <c r="I47831" s="80"/>
      <c r="AX47831" s="80"/>
      <c r="AY47831" s="80"/>
      <c r="AZ47831" s="80"/>
      <c r="BA47831" s="80"/>
      <c r="BB47831" s="80"/>
    </row>
    <row r="47832" spans="9:54" x14ac:dyDescent="0.25">
      <c r="I47832" s="80"/>
      <c r="AX47832" s="80"/>
      <c r="AY47832" s="80"/>
      <c r="AZ47832" s="80"/>
      <c r="BA47832" s="80"/>
      <c r="BB47832" s="80"/>
    </row>
    <row r="47833" spans="9:54" x14ac:dyDescent="0.25">
      <c r="I47833" s="80"/>
      <c r="AX47833" s="80"/>
      <c r="AY47833" s="80"/>
      <c r="AZ47833" s="80"/>
      <c r="BA47833" s="80"/>
      <c r="BB47833" s="80"/>
    </row>
    <row r="47834" spans="9:54" x14ac:dyDescent="0.25">
      <c r="I47834" s="80"/>
      <c r="AX47834" s="80"/>
      <c r="AY47834" s="80"/>
      <c r="AZ47834" s="80"/>
      <c r="BA47834" s="80"/>
      <c r="BB47834" s="80"/>
    </row>
    <row r="47835" spans="9:54" x14ac:dyDescent="0.25">
      <c r="I47835" s="80"/>
      <c r="AX47835" s="80"/>
      <c r="AY47835" s="80"/>
      <c r="AZ47835" s="80"/>
      <c r="BA47835" s="80"/>
      <c r="BB47835" s="80"/>
    </row>
    <row r="47836" spans="9:54" x14ac:dyDescent="0.25">
      <c r="I47836" s="80"/>
      <c r="AX47836" s="80"/>
      <c r="AY47836" s="80"/>
      <c r="AZ47836" s="80"/>
      <c r="BA47836" s="80"/>
      <c r="BB47836" s="80"/>
    </row>
    <row r="47837" spans="9:54" x14ac:dyDescent="0.25">
      <c r="I47837" s="80"/>
      <c r="AX47837" s="80"/>
      <c r="AY47837" s="80"/>
      <c r="AZ47837" s="80"/>
      <c r="BA47837" s="80"/>
      <c r="BB47837" s="80"/>
    </row>
    <row r="47838" spans="9:54" x14ac:dyDescent="0.25">
      <c r="I47838" s="80"/>
      <c r="AX47838" s="80"/>
      <c r="AY47838" s="80"/>
      <c r="AZ47838" s="80"/>
      <c r="BA47838" s="80"/>
      <c r="BB47838" s="80"/>
    </row>
    <row r="47839" spans="9:54" x14ac:dyDescent="0.25">
      <c r="I47839" s="80"/>
      <c r="AX47839" s="80"/>
      <c r="AY47839" s="80"/>
      <c r="AZ47839" s="80"/>
      <c r="BA47839" s="80"/>
      <c r="BB47839" s="80"/>
    </row>
    <row r="47840" spans="9:54" x14ac:dyDescent="0.25">
      <c r="I47840" s="80"/>
      <c r="AX47840" s="80"/>
      <c r="AY47840" s="80"/>
      <c r="AZ47840" s="80"/>
      <c r="BA47840" s="80"/>
      <c r="BB47840" s="80"/>
    </row>
    <row r="47841" spans="9:54" x14ac:dyDescent="0.25">
      <c r="I47841" s="80"/>
      <c r="AX47841" s="80"/>
      <c r="AY47841" s="80"/>
      <c r="AZ47841" s="80"/>
      <c r="BA47841" s="80"/>
      <c r="BB47841" s="80"/>
    </row>
    <row r="47842" spans="9:54" x14ac:dyDescent="0.25">
      <c r="I47842" s="80"/>
      <c r="AX47842" s="80"/>
      <c r="AY47842" s="80"/>
      <c r="AZ47842" s="80"/>
      <c r="BA47842" s="80"/>
      <c r="BB47842" s="80"/>
    </row>
    <row r="47843" spans="9:54" x14ac:dyDescent="0.25">
      <c r="I47843" s="80"/>
      <c r="AX47843" s="80"/>
      <c r="AY47843" s="80"/>
      <c r="AZ47843" s="80"/>
      <c r="BA47843" s="80"/>
      <c r="BB47843" s="80"/>
    </row>
    <row r="47844" spans="9:54" x14ac:dyDescent="0.25">
      <c r="I47844" s="80"/>
      <c r="AX47844" s="80"/>
      <c r="AY47844" s="80"/>
      <c r="AZ47844" s="80"/>
      <c r="BA47844" s="80"/>
      <c r="BB47844" s="80"/>
    </row>
    <row r="47845" spans="9:54" x14ac:dyDescent="0.25">
      <c r="I47845" s="80"/>
      <c r="AX47845" s="80"/>
      <c r="AY47845" s="80"/>
      <c r="AZ47845" s="80"/>
      <c r="BA47845" s="80"/>
      <c r="BB47845" s="80"/>
    </row>
    <row r="47846" spans="9:54" x14ac:dyDescent="0.25">
      <c r="I47846" s="80"/>
      <c r="AX47846" s="80"/>
      <c r="AY47846" s="80"/>
      <c r="AZ47846" s="80"/>
      <c r="BA47846" s="80"/>
      <c r="BB47846" s="80"/>
    </row>
    <row r="47847" spans="9:54" x14ac:dyDescent="0.25">
      <c r="I47847" s="80"/>
      <c r="AX47847" s="80"/>
      <c r="AY47847" s="80"/>
      <c r="AZ47847" s="80"/>
      <c r="BA47847" s="80"/>
      <c r="BB47847" s="80"/>
    </row>
    <row r="47848" spans="9:54" x14ac:dyDescent="0.25">
      <c r="I47848" s="80"/>
      <c r="AX47848" s="80"/>
      <c r="AY47848" s="80"/>
      <c r="AZ47848" s="80"/>
      <c r="BA47848" s="80"/>
      <c r="BB47848" s="80"/>
    </row>
    <row r="47849" spans="9:54" x14ac:dyDescent="0.25">
      <c r="I47849" s="80"/>
      <c r="AX47849" s="80"/>
      <c r="AY47849" s="80"/>
      <c r="AZ47849" s="80"/>
      <c r="BA47849" s="80"/>
      <c r="BB47849" s="80"/>
    </row>
    <row r="47850" spans="9:54" x14ac:dyDescent="0.25">
      <c r="I47850" s="80"/>
      <c r="AX47850" s="80"/>
      <c r="AY47850" s="80"/>
      <c r="AZ47850" s="80"/>
      <c r="BA47850" s="80"/>
      <c r="BB47850" s="80"/>
    </row>
    <row r="47851" spans="9:54" x14ac:dyDescent="0.25">
      <c r="I47851" s="80"/>
      <c r="AX47851" s="80"/>
      <c r="AY47851" s="80"/>
      <c r="AZ47851" s="80"/>
      <c r="BA47851" s="80"/>
      <c r="BB47851" s="80"/>
    </row>
    <row r="47852" spans="9:54" x14ac:dyDescent="0.25">
      <c r="I47852" s="80"/>
      <c r="AX47852" s="80"/>
      <c r="AY47852" s="80"/>
      <c r="AZ47852" s="80"/>
      <c r="BA47852" s="80"/>
      <c r="BB47852" s="80"/>
    </row>
    <row r="47853" spans="9:54" x14ac:dyDescent="0.25">
      <c r="I47853" s="80"/>
      <c r="AX47853" s="80"/>
      <c r="AY47853" s="80"/>
      <c r="AZ47853" s="80"/>
      <c r="BA47853" s="80"/>
      <c r="BB47853" s="80"/>
    </row>
    <row r="47854" spans="9:54" x14ac:dyDescent="0.25">
      <c r="I47854" s="80"/>
      <c r="AX47854" s="80"/>
      <c r="AY47854" s="80"/>
      <c r="AZ47854" s="80"/>
      <c r="BA47854" s="80"/>
      <c r="BB47854" s="80"/>
    </row>
    <row r="47855" spans="9:54" x14ac:dyDescent="0.25">
      <c r="I47855" s="80"/>
      <c r="AX47855" s="80"/>
      <c r="AY47855" s="80"/>
      <c r="AZ47855" s="80"/>
      <c r="BA47855" s="80"/>
      <c r="BB47855" s="80"/>
    </row>
    <row r="47856" spans="9:54" x14ac:dyDescent="0.25">
      <c r="I47856" s="80"/>
      <c r="AX47856" s="80"/>
      <c r="AY47856" s="80"/>
      <c r="AZ47856" s="80"/>
      <c r="BA47856" s="80"/>
      <c r="BB47856" s="80"/>
    </row>
    <row r="47857" spans="9:54" x14ac:dyDescent="0.25">
      <c r="I47857" s="80"/>
      <c r="AX47857" s="80"/>
      <c r="AY47857" s="80"/>
      <c r="AZ47857" s="80"/>
      <c r="BA47857" s="80"/>
      <c r="BB47857" s="80"/>
    </row>
    <row r="47858" spans="9:54" x14ac:dyDescent="0.25">
      <c r="I47858" s="80"/>
      <c r="AX47858" s="80"/>
      <c r="AY47858" s="80"/>
      <c r="AZ47858" s="80"/>
      <c r="BA47858" s="80"/>
      <c r="BB47858" s="80"/>
    </row>
    <row r="47859" spans="9:54" x14ac:dyDescent="0.25">
      <c r="I47859" s="80"/>
      <c r="AX47859" s="80"/>
      <c r="AY47859" s="80"/>
      <c r="AZ47859" s="80"/>
      <c r="BA47859" s="80"/>
      <c r="BB47859" s="80"/>
    </row>
    <row r="47860" spans="9:54" x14ac:dyDescent="0.25">
      <c r="I47860" s="80"/>
      <c r="AX47860" s="80"/>
      <c r="AY47860" s="80"/>
      <c r="AZ47860" s="80"/>
      <c r="BA47860" s="80"/>
      <c r="BB47860" s="80"/>
    </row>
    <row r="47861" spans="9:54" x14ac:dyDescent="0.25">
      <c r="I47861" s="80"/>
      <c r="AX47861" s="80"/>
      <c r="AY47861" s="80"/>
      <c r="AZ47861" s="80"/>
      <c r="BA47861" s="80"/>
      <c r="BB47861" s="80"/>
    </row>
    <row r="47862" spans="9:54" x14ac:dyDescent="0.25">
      <c r="I47862" s="80"/>
      <c r="AX47862" s="80"/>
      <c r="AY47862" s="80"/>
      <c r="AZ47862" s="80"/>
      <c r="BA47862" s="80"/>
      <c r="BB47862" s="80"/>
    </row>
    <row r="47863" spans="9:54" x14ac:dyDescent="0.25">
      <c r="I47863" s="80"/>
      <c r="AX47863" s="80"/>
      <c r="AY47863" s="80"/>
      <c r="AZ47863" s="80"/>
      <c r="BA47863" s="80"/>
      <c r="BB47863" s="80"/>
    </row>
    <row r="47864" spans="9:54" x14ac:dyDescent="0.25">
      <c r="I47864" s="80"/>
      <c r="AX47864" s="80"/>
      <c r="AY47864" s="80"/>
      <c r="AZ47864" s="80"/>
      <c r="BA47864" s="80"/>
      <c r="BB47864" s="80"/>
    </row>
    <row r="47865" spans="9:54" x14ac:dyDescent="0.25">
      <c r="I47865" s="80"/>
      <c r="AX47865" s="80"/>
      <c r="AY47865" s="80"/>
      <c r="AZ47865" s="80"/>
      <c r="BA47865" s="80"/>
      <c r="BB47865" s="80"/>
    </row>
    <row r="47866" spans="9:54" x14ac:dyDescent="0.25">
      <c r="I47866" s="80"/>
      <c r="AX47866" s="80"/>
      <c r="AY47866" s="80"/>
      <c r="AZ47866" s="80"/>
      <c r="BA47866" s="80"/>
      <c r="BB47866" s="80"/>
    </row>
    <row r="47867" spans="9:54" x14ac:dyDescent="0.25">
      <c r="I47867" s="80"/>
      <c r="AX47867" s="80"/>
      <c r="AY47867" s="80"/>
      <c r="AZ47867" s="80"/>
      <c r="BA47867" s="80"/>
      <c r="BB47867" s="80"/>
    </row>
    <row r="47868" spans="9:54" x14ac:dyDescent="0.25">
      <c r="I47868" s="80"/>
      <c r="AX47868" s="80"/>
      <c r="AY47868" s="80"/>
      <c r="AZ47868" s="80"/>
      <c r="BA47868" s="80"/>
      <c r="BB47868" s="80"/>
    </row>
    <row r="47869" spans="9:54" x14ac:dyDescent="0.25">
      <c r="I47869" s="80"/>
      <c r="AX47869" s="80"/>
      <c r="AY47869" s="80"/>
      <c r="AZ47869" s="80"/>
      <c r="BA47869" s="80"/>
      <c r="BB47869" s="80"/>
    </row>
    <row r="47870" spans="9:54" x14ac:dyDescent="0.25">
      <c r="I47870" s="80"/>
      <c r="AX47870" s="80"/>
      <c r="AY47870" s="80"/>
      <c r="AZ47870" s="80"/>
      <c r="BA47870" s="80"/>
      <c r="BB47870" s="80"/>
    </row>
    <row r="47871" spans="9:54" x14ac:dyDescent="0.25">
      <c r="I47871" s="80"/>
      <c r="AX47871" s="80"/>
      <c r="AY47871" s="80"/>
      <c r="AZ47871" s="80"/>
      <c r="BA47871" s="80"/>
      <c r="BB47871" s="80"/>
    </row>
    <row r="47872" spans="9:54" x14ac:dyDescent="0.25">
      <c r="I47872" s="80"/>
      <c r="AX47872" s="80"/>
      <c r="AY47872" s="80"/>
      <c r="AZ47872" s="80"/>
      <c r="BA47872" s="80"/>
      <c r="BB47872" s="80"/>
    </row>
    <row r="47873" spans="9:54" x14ac:dyDescent="0.25">
      <c r="I47873" s="80"/>
      <c r="AX47873" s="80"/>
      <c r="AY47873" s="80"/>
      <c r="AZ47873" s="80"/>
      <c r="BA47873" s="80"/>
      <c r="BB47873" s="80"/>
    </row>
    <row r="47874" spans="9:54" x14ac:dyDescent="0.25">
      <c r="I47874" s="80"/>
      <c r="AX47874" s="80"/>
      <c r="AY47874" s="80"/>
      <c r="AZ47874" s="80"/>
      <c r="BA47874" s="80"/>
      <c r="BB47874" s="80"/>
    </row>
    <row r="47875" spans="9:54" x14ac:dyDescent="0.25">
      <c r="I47875" s="80"/>
      <c r="AX47875" s="80"/>
      <c r="AY47875" s="80"/>
      <c r="AZ47875" s="80"/>
      <c r="BA47875" s="80"/>
      <c r="BB47875" s="80"/>
    </row>
    <row r="47876" spans="9:54" x14ac:dyDescent="0.25">
      <c r="I47876" s="80"/>
      <c r="AX47876" s="80"/>
      <c r="AY47876" s="80"/>
      <c r="AZ47876" s="80"/>
      <c r="BA47876" s="80"/>
      <c r="BB47876" s="80"/>
    </row>
    <row r="47877" spans="9:54" x14ac:dyDescent="0.25">
      <c r="I47877" s="80"/>
      <c r="AX47877" s="80"/>
      <c r="AY47877" s="80"/>
      <c r="AZ47877" s="80"/>
      <c r="BA47877" s="80"/>
      <c r="BB47877" s="80"/>
    </row>
    <row r="47878" spans="9:54" x14ac:dyDescent="0.25">
      <c r="I47878" s="80"/>
      <c r="AX47878" s="80"/>
      <c r="AY47878" s="80"/>
      <c r="AZ47878" s="80"/>
      <c r="BA47878" s="80"/>
      <c r="BB47878" s="80"/>
    </row>
    <row r="47879" spans="9:54" x14ac:dyDescent="0.25">
      <c r="I47879" s="80"/>
      <c r="AX47879" s="80"/>
      <c r="AY47879" s="80"/>
      <c r="AZ47879" s="80"/>
      <c r="BA47879" s="80"/>
      <c r="BB47879" s="80"/>
    </row>
    <row r="47880" spans="9:54" x14ac:dyDescent="0.25">
      <c r="I47880" s="80"/>
      <c r="AX47880" s="80"/>
      <c r="AY47880" s="80"/>
      <c r="AZ47880" s="80"/>
      <c r="BA47880" s="80"/>
      <c r="BB47880" s="80"/>
    </row>
    <row r="47881" spans="9:54" x14ac:dyDescent="0.25">
      <c r="I47881" s="80"/>
      <c r="AX47881" s="80"/>
      <c r="AY47881" s="80"/>
      <c r="AZ47881" s="80"/>
      <c r="BA47881" s="80"/>
      <c r="BB47881" s="80"/>
    </row>
    <row r="47882" spans="9:54" x14ac:dyDescent="0.25">
      <c r="I47882" s="80"/>
      <c r="AX47882" s="80"/>
      <c r="AY47882" s="80"/>
      <c r="AZ47882" s="80"/>
      <c r="BA47882" s="80"/>
      <c r="BB47882" s="80"/>
    </row>
    <row r="47883" spans="9:54" x14ac:dyDescent="0.25">
      <c r="I47883" s="80"/>
      <c r="AX47883" s="80"/>
      <c r="AY47883" s="80"/>
      <c r="AZ47883" s="80"/>
      <c r="BA47883" s="80"/>
      <c r="BB47883" s="80"/>
    </row>
    <row r="47884" spans="9:54" x14ac:dyDescent="0.25">
      <c r="I47884" s="80"/>
      <c r="AX47884" s="80"/>
      <c r="AY47884" s="80"/>
      <c r="AZ47884" s="80"/>
      <c r="BA47884" s="80"/>
      <c r="BB47884" s="80"/>
    </row>
    <row r="47885" spans="9:54" x14ac:dyDescent="0.25">
      <c r="I47885" s="80"/>
      <c r="AX47885" s="80"/>
      <c r="AY47885" s="80"/>
      <c r="AZ47885" s="80"/>
      <c r="BA47885" s="80"/>
      <c r="BB47885" s="80"/>
    </row>
    <row r="47886" spans="9:54" x14ac:dyDescent="0.25">
      <c r="I47886" s="80"/>
      <c r="AX47886" s="80"/>
      <c r="AY47886" s="80"/>
      <c r="AZ47886" s="80"/>
      <c r="BA47886" s="80"/>
      <c r="BB47886" s="80"/>
    </row>
    <row r="47887" spans="9:54" x14ac:dyDescent="0.25">
      <c r="I47887" s="80"/>
      <c r="AX47887" s="80"/>
      <c r="AY47887" s="80"/>
      <c r="AZ47887" s="80"/>
      <c r="BA47887" s="80"/>
      <c r="BB47887" s="80"/>
    </row>
    <row r="47888" spans="9:54" x14ac:dyDescent="0.25">
      <c r="I47888" s="80"/>
      <c r="AX47888" s="80"/>
      <c r="AY47888" s="80"/>
      <c r="AZ47888" s="80"/>
      <c r="BA47888" s="80"/>
      <c r="BB47888" s="80"/>
    </row>
    <row r="47889" spans="9:54" x14ac:dyDescent="0.25">
      <c r="I47889" s="80"/>
      <c r="AX47889" s="80"/>
      <c r="AY47889" s="80"/>
      <c r="AZ47889" s="80"/>
      <c r="BA47889" s="80"/>
      <c r="BB47889" s="80"/>
    </row>
    <row r="47890" spans="9:54" x14ac:dyDescent="0.25">
      <c r="I47890" s="80"/>
      <c r="AX47890" s="80"/>
      <c r="AY47890" s="80"/>
      <c r="AZ47890" s="80"/>
      <c r="BA47890" s="80"/>
      <c r="BB47890" s="80"/>
    </row>
    <row r="47891" spans="9:54" x14ac:dyDescent="0.25">
      <c r="I47891" s="80"/>
      <c r="AX47891" s="80"/>
      <c r="AY47891" s="80"/>
      <c r="AZ47891" s="80"/>
      <c r="BA47891" s="80"/>
      <c r="BB47891" s="80"/>
    </row>
    <row r="47892" spans="9:54" x14ac:dyDescent="0.25">
      <c r="I47892" s="80"/>
      <c r="AX47892" s="80"/>
      <c r="AY47892" s="80"/>
      <c r="AZ47892" s="80"/>
      <c r="BA47892" s="80"/>
      <c r="BB47892" s="80"/>
    </row>
    <row r="47893" spans="9:54" x14ac:dyDescent="0.25">
      <c r="I47893" s="80"/>
      <c r="AX47893" s="80"/>
      <c r="AY47893" s="80"/>
      <c r="AZ47893" s="80"/>
      <c r="BA47893" s="80"/>
      <c r="BB47893" s="80"/>
    </row>
    <row r="47894" spans="9:54" x14ac:dyDescent="0.25">
      <c r="I47894" s="80"/>
      <c r="AX47894" s="80"/>
      <c r="AY47894" s="80"/>
      <c r="AZ47894" s="80"/>
      <c r="BA47894" s="80"/>
      <c r="BB47894" s="80"/>
    </row>
    <row r="47895" spans="9:54" x14ac:dyDescent="0.25">
      <c r="I47895" s="80"/>
      <c r="AX47895" s="80"/>
      <c r="AY47895" s="80"/>
      <c r="AZ47895" s="80"/>
      <c r="BA47895" s="80"/>
      <c r="BB47895" s="80"/>
    </row>
    <row r="47896" spans="9:54" x14ac:dyDescent="0.25">
      <c r="I47896" s="80"/>
      <c r="AX47896" s="80"/>
      <c r="AY47896" s="80"/>
      <c r="AZ47896" s="80"/>
      <c r="BA47896" s="80"/>
      <c r="BB47896" s="80"/>
    </row>
    <row r="47897" spans="9:54" x14ac:dyDescent="0.25">
      <c r="I47897" s="80"/>
      <c r="AX47897" s="80"/>
      <c r="AY47897" s="80"/>
      <c r="AZ47897" s="80"/>
      <c r="BA47897" s="80"/>
      <c r="BB47897" s="80"/>
    </row>
    <row r="47898" spans="9:54" x14ac:dyDescent="0.25">
      <c r="I47898" s="80"/>
      <c r="AX47898" s="80"/>
      <c r="AY47898" s="80"/>
      <c r="AZ47898" s="80"/>
      <c r="BA47898" s="80"/>
      <c r="BB47898" s="80"/>
    </row>
    <row r="47899" spans="9:54" x14ac:dyDescent="0.25">
      <c r="I47899" s="80"/>
      <c r="AX47899" s="80"/>
      <c r="AY47899" s="80"/>
      <c r="AZ47899" s="80"/>
      <c r="BA47899" s="80"/>
      <c r="BB47899" s="80"/>
    </row>
    <row r="47900" spans="9:54" x14ac:dyDescent="0.25">
      <c r="I47900" s="80"/>
      <c r="AX47900" s="80"/>
      <c r="AY47900" s="80"/>
      <c r="AZ47900" s="80"/>
      <c r="BA47900" s="80"/>
      <c r="BB47900" s="80"/>
    </row>
    <row r="47901" spans="9:54" x14ac:dyDescent="0.25">
      <c r="I47901" s="80"/>
      <c r="AX47901" s="80"/>
      <c r="AY47901" s="80"/>
      <c r="AZ47901" s="80"/>
      <c r="BA47901" s="80"/>
      <c r="BB47901" s="80"/>
    </row>
    <row r="47902" spans="9:54" x14ac:dyDescent="0.25">
      <c r="I47902" s="80"/>
      <c r="AX47902" s="80"/>
      <c r="AY47902" s="80"/>
      <c r="AZ47902" s="80"/>
      <c r="BA47902" s="80"/>
      <c r="BB47902" s="80"/>
    </row>
    <row r="47903" spans="9:54" x14ac:dyDescent="0.25">
      <c r="I47903" s="80"/>
      <c r="AX47903" s="80"/>
      <c r="AY47903" s="80"/>
      <c r="AZ47903" s="80"/>
      <c r="BA47903" s="80"/>
      <c r="BB47903" s="80"/>
    </row>
    <row r="47904" spans="9:54" x14ac:dyDescent="0.25">
      <c r="I47904" s="80"/>
      <c r="AX47904" s="80"/>
      <c r="AY47904" s="80"/>
      <c r="AZ47904" s="80"/>
      <c r="BA47904" s="80"/>
      <c r="BB47904" s="80"/>
    </row>
    <row r="47905" spans="9:54" x14ac:dyDescent="0.25">
      <c r="I47905" s="80"/>
      <c r="AX47905" s="80"/>
      <c r="AY47905" s="80"/>
      <c r="AZ47905" s="80"/>
      <c r="BA47905" s="80"/>
      <c r="BB47905" s="80"/>
    </row>
    <row r="47906" spans="9:54" x14ac:dyDescent="0.25">
      <c r="I47906" s="80"/>
      <c r="AX47906" s="80"/>
      <c r="AY47906" s="80"/>
      <c r="AZ47906" s="80"/>
      <c r="BA47906" s="80"/>
      <c r="BB47906" s="80"/>
    </row>
    <row r="47907" spans="9:54" x14ac:dyDescent="0.25">
      <c r="I47907" s="80"/>
      <c r="AX47907" s="80"/>
      <c r="AY47907" s="80"/>
      <c r="AZ47907" s="80"/>
      <c r="BA47907" s="80"/>
      <c r="BB47907" s="80"/>
    </row>
    <row r="47908" spans="9:54" x14ac:dyDescent="0.25">
      <c r="I47908" s="80"/>
      <c r="AX47908" s="80"/>
      <c r="AY47908" s="80"/>
      <c r="AZ47908" s="80"/>
      <c r="BA47908" s="80"/>
      <c r="BB47908" s="80"/>
    </row>
    <row r="47909" spans="9:54" x14ac:dyDescent="0.25">
      <c r="I47909" s="80"/>
      <c r="AX47909" s="80"/>
      <c r="AY47909" s="80"/>
      <c r="AZ47909" s="80"/>
      <c r="BA47909" s="80"/>
      <c r="BB47909" s="80"/>
    </row>
    <row r="47910" spans="9:54" x14ac:dyDescent="0.25">
      <c r="I47910" s="80"/>
      <c r="AX47910" s="80"/>
      <c r="AY47910" s="80"/>
      <c r="AZ47910" s="80"/>
      <c r="BA47910" s="80"/>
      <c r="BB47910" s="80"/>
    </row>
    <row r="47911" spans="9:54" x14ac:dyDescent="0.25">
      <c r="I47911" s="80"/>
      <c r="AX47911" s="80"/>
      <c r="AY47911" s="80"/>
      <c r="AZ47911" s="80"/>
      <c r="BA47911" s="80"/>
      <c r="BB47911" s="80"/>
    </row>
    <row r="47912" spans="9:54" x14ac:dyDescent="0.25">
      <c r="I47912" s="80"/>
      <c r="AX47912" s="80"/>
      <c r="AY47912" s="80"/>
      <c r="AZ47912" s="80"/>
      <c r="BA47912" s="80"/>
      <c r="BB47912" s="80"/>
    </row>
    <row r="47913" spans="9:54" x14ac:dyDescent="0.25">
      <c r="I47913" s="80"/>
      <c r="AX47913" s="80"/>
      <c r="AY47913" s="80"/>
      <c r="AZ47913" s="80"/>
      <c r="BA47913" s="80"/>
      <c r="BB47913" s="80"/>
    </row>
    <row r="47914" spans="9:54" x14ac:dyDescent="0.25">
      <c r="I47914" s="80"/>
      <c r="AX47914" s="80"/>
      <c r="AY47914" s="80"/>
      <c r="AZ47914" s="80"/>
      <c r="BA47914" s="80"/>
      <c r="BB47914" s="80"/>
    </row>
    <row r="47915" spans="9:54" x14ac:dyDescent="0.25">
      <c r="I47915" s="80"/>
      <c r="AX47915" s="80"/>
      <c r="AY47915" s="80"/>
      <c r="AZ47915" s="80"/>
      <c r="BA47915" s="80"/>
      <c r="BB47915" s="80"/>
    </row>
    <row r="47916" spans="9:54" x14ac:dyDescent="0.25">
      <c r="I47916" s="80"/>
      <c r="AX47916" s="80"/>
      <c r="AY47916" s="80"/>
      <c r="AZ47916" s="80"/>
      <c r="BA47916" s="80"/>
      <c r="BB47916" s="80"/>
    </row>
    <row r="47917" spans="9:54" x14ac:dyDescent="0.25">
      <c r="I47917" s="80"/>
      <c r="AX47917" s="80"/>
      <c r="AY47917" s="80"/>
      <c r="AZ47917" s="80"/>
      <c r="BA47917" s="80"/>
      <c r="BB47917" s="80"/>
    </row>
    <row r="47918" spans="9:54" x14ac:dyDescent="0.25">
      <c r="I47918" s="80"/>
      <c r="AX47918" s="80"/>
      <c r="AY47918" s="80"/>
      <c r="AZ47918" s="80"/>
      <c r="BA47918" s="80"/>
      <c r="BB47918" s="80"/>
    </row>
    <row r="47919" spans="9:54" x14ac:dyDescent="0.25">
      <c r="I47919" s="80"/>
      <c r="AX47919" s="80"/>
      <c r="AY47919" s="80"/>
      <c r="AZ47919" s="80"/>
      <c r="BA47919" s="80"/>
      <c r="BB47919" s="80"/>
    </row>
    <row r="47920" spans="9:54" x14ac:dyDescent="0.25">
      <c r="I47920" s="80"/>
      <c r="AX47920" s="80"/>
      <c r="AY47920" s="80"/>
      <c r="AZ47920" s="80"/>
      <c r="BA47920" s="80"/>
      <c r="BB47920" s="80"/>
    </row>
    <row r="47921" spans="9:54" x14ac:dyDescent="0.25">
      <c r="I47921" s="80"/>
      <c r="AX47921" s="80"/>
      <c r="AY47921" s="80"/>
      <c r="AZ47921" s="80"/>
      <c r="BA47921" s="80"/>
      <c r="BB47921" s="80"/>
    </row>
    <row r="47922" spans="9:54" x14ac:dyDescent="0.25">
      <c r="I47922" s="80"/>
      <c r="AX47922" s="80"/>
      <c r="AY47922" s="80"/>
      <c r="AZ47922" s="80"/>
      <c r="BA47922" s="80"/>
      <c r="BB47922" s="80"/>
    </row>
    <row r="47923" spans="9:54" x14ac:dyDescent="0.25">
      <c r="I47923" s="80"/>
      <c r="AX47923" s="80"/>
      <c r="AY47923" s="80"/>
      <c r="AZ47923" s="80"/>
      <c r="BA47923" s="80"/>
      <c r="BB47923" s="80"/>
    </row>
    <row r="47924" spans="9:54" x14ac:dyDescent="0.25">
      <c r="I47924" s="80"/>
      <c r="AX47924" s="80"/>
      <c r="AY47924" s="80"/>
      <c r="AZ47924" s="80"/>
      <c r="BA47924" s="80"/>
      <c r="BB47924" s="80"/>
    </row>
    <row r="47925" spans="9:54" x14ac:dyDescent="0.25">
      <c r="I47925" s="80"/>
      <c r="AX47925" s="80"/>
      <c r="AY47925" s="80"/>
      <c r="AZ47925" s="80"/>
      <c r="BA47925" s="80"/>
      <c r="BB47925" s="80"/>
    </row>
    <row r="47926" spans="9:54" x14ac:dyDescent="0.25">
      <c r="I47926" s="80"/>
      <c r="AX47926" s="80"/>
      <c r="AY47926" s="80"/>
      <c r="AZ47926" s="80"/>
      <c r="BA47926" s="80"/>
      <c r="BB47926" s="80"/>
    </row>
    <row r="47927" spans="9:54" x14ac:dyDescent="0.25">
      <c r="I47927" s="80"/>
      <c r="AX47927" s="80"/>
      <c r="AY47927" s="80"/>
      <c r="AZ47927" s="80"/>
      <c r="BA47927" s="80"/>
      <c r="BB47927" s="80"/>
    </row>
    <row r="47928" spans="9:54" x14ac:dyDescent="0.25">
      <c r="I47928" s="80"/>
      <c r="AX47928" s="80"/>
      <c r="AY47928" s="80"/>
      <c r="AZ47928" s="80"/>
      <c r="BA47928" s="80"/>
      <c r="BB47928" s="80"/>
    </row>
    <row r="47929" spans="9:54" x14ac:dyDescent="0.25">
      <c r="I47929" s="80"/>
      <c r="AX47929" s="80"/>
      <c r="AY47929" s="80"/>
      <c r="AZ47929" s="80"/>
      <c r="BA47929" s="80"/>
      <c r="BB47929" s="80"/>
    </row>
    <row r="47930" spans="9:54" x14ac:dyDescent="0.25">
      <c r="I47930" s="80"/>
      <c r="AX47930" s="80"/>
      <c r="AY47930" s="80"/>
      <c r="AZ47930" s="80"/>
      <c r="BA47930" s="80"/>
      <c r="BB47930" s="80"/>
    </row>
    <row r="47931" spans="9:54" x14ac:dyDescent="0.25">
      <c r="I47931" s="80"/>
      <c r="AX47931" s="80"/>
      <c r="AY47931" s="80"/>
      <c r="AZ47931" s="80"/>
      <c r="BA47931" s="80"/>
      <c r="BB47931" s="80"/>
    </row>
    <row r="47932" spans="9:54" x14ac:dyDescent="0.25">
      <c r="I47932" s="80"/>
      <c r="AX47932" s="80"/>
      <c r="AY47932" s="80"/>
      <c r="AZ47932" s="80"/>
      <c r="BA47932" s="80"/>
      <c r="BB47932" s="80"/>
    </row>
    <row r="47933" spans="9:54" x14ac:dyDescent="0.25">
      <c r="I47933" s="80"/>
      <c r="AX47933" s="80"/>
      <c r="AY47933" s="80"/>
      <c r="AZ47933" s="80"/>
      <c r="BA47933" s="80"/>
      <c r="BB47933" s="80"/>
    </row>
    <row r="47934" spans="9:54" x14ac:dyDescent="0.25">
      <c r="I47934" s="80"/>
      <c r="AX47934" s="80"/>
      <c r="AY47934" s="80"/>
      <c r="AZ47934" s="80"/>
      <c r="BA47934" s="80"/>
      <c r="BB47934" s="80"/>
    </row>
    <row r="47935" spans="9:54" x14ac:dyDescent="0.25">
      <c r="I47935" s="80"/>
      <c r="AX47935" s="80"/>
      <c r="AY47935" s="80"/>
      <c r="AZ47935" s="80"/>
      <c r="BA47935" s="80"/>
      <c r="BB47935" s="80"/>
    </row>
    <row r="47936" spans="9:54" x14ac:dyDescent="0.25">
      <c r="I47936" s="80"/>
      <c r="AX47936" s="80"/>
      <c r="AY47936" s="80"/>
      <c r="AZ47936" s="80"/>
      <c r="BA47936" s="80"/>
      <c r="BB47936" s="80"/>
    </row>
    <row r="47937" spans="9:54" x14ac:dyDescent="0.25">
      <c r="I47937" s="80"/>
      <c r="AX47937" s="80"/>
      <c r="AY47937" s="80"/>
      <c r="AZ47937" s="80"/>
      <c r="BA47937" s="80"/>
      <c r="BB47937" s="80"/>
    </row>
    <row r="47938" spans="9:54" x14ac:dyDescent="0.25">
      <c r="I47938" s="80"/>
      <c r="AX47938" s="80"/>
      <c r="AY47938" s="80"/>
      <c r="AZ47938" s="80"/>
      <c r="BA47938" s="80"/>
      <c r="BB47938" s="80"/>
    </row>
    <row r="47939" spans="9:54" x14ac:dyDescent="0.25">
      <c r="I47939" s="80"/>
      <c r="AX47939" s="80"/>
      <c r="AY47939" s="80"/>
      <c r="AZ47939" s="80"/>
      <c r="BA47939" s="80"/>
      <c r="BB47939" s="80"/>
    </row>
    <row r="47940" spans="9:54" x14ac:dyDescent="0.25">
      <c r="I47940" s="80"/>
      <c r="AX47940" s="80"/>
      <c r="AY47940" s="80"/>
      <c r="AZ47940" s="80"/>
      <c r="BA47940" s="80"/>
      <c r="BB47940" s="80"/>
    </row>
    <row r="47941" spans="9:54" x14ac:dyDescent="0.25">
      <c r="I47941" s="80"/>
      <c r="AX47941" s="80"/>
      <c r="AY47941" s="80"/>
      <c r="AZ47941" s="80"/>
      <c r="BA47941" s="80"/>
      <c r="BB47941" s="80"/>
    </row>
    <row r="47942" spans="9:54" x14ac:dyDescent="0.25">
      <c r="I47942" s="80"/>
      <c r="AX47942" s="80"/>
      <c r="AY47942" s="80"/>
      <c r="AZ47942" s="80"/>
      <c r="BA47942" s="80"/>
      <c r="BB47942" s="80"/>
    </row>
    <row r="47943" spans="9:54" x14ac:dyDescent="0.25">
      <c r="I47943" s="80"/>
      <c r="AX47943" s="80"/>
      <c r="AY47943" s="80"/>
      <c r="AZ47943" s="80"/>
      <c r="BA47943" s="80"/>
      <c r="BB47943" s="80"/>
    </row>
    <row r="47944" spans="9:54" x14ac:dyDescent="0.25">
      <c r="I47944" s="80"/>
      <c r="AX47944" s="80"/>
      <c r="AY47944" s="80"/>
      <c r="AZ47944" s="80"/>
      <c r="BA47944" s="80"/>
      <c r="BB47944" s="80"/>
    </row>
    <row r="47945" spans="9:54" x14ac:dyDescent="0.25">
      <c r="I47945" s="80"/>
      <c r="AX47945" s="80"/>
      <c r="AY47945" s="80"/>
      <c r="AZ47945" s="80"/>
      <c r="BA47945" s="80"/>
      <c r="BB47945" s="80"/>
    </row>
    <row r="47946" spans="9:54" x14ac:dyDescent="0.25">
      <c r="I47946" s="80"/>
      <c r="AX47946" s="80"/>
      <c r="AY47946" s="80"/>
      <c r="AZ47946" s="80"/>
      <c r="BA47946" s="80"/>
      <c r="BB47946" s="80"/>
    </row>
    <row r="47947" spans="9:54" x14ac:dyDescent="0.25">
      <c r="I47947" s="80"/>
      <c r="AX47947" s="80"/>
      <c r="AY47947" s="80"/>
      <c r="AZ47947" s="80"/>
      <c r="BA47947" s="80"/>
      <c r="BB47947" s="80"/>
    </row>
    <row r="47948" spans="9:54" x14ac:dyDescent="0.25">
      <c r="I47948" s="80"/>
      <c r="AX47948" s="80"/>
      <c r="AY47948" s="80"/>
      <c r="AZ47948" s="80"/>
      <c r="BA47948" s="80"/>
      <c r="BB47948" s="80"/>
    </row>
    <row r="47949" spans="9:54" x14ac:dyDescent="0.25">
      <c r="I47949" s="80"/>
      <c r="AX47949" s="80"/>
      <c r="AY47949" s="80"/>
      <c r="AZ47949" s="80"/>
      <c r="BA47949" s="80"/>
      <c r="BB47949" s="80"/>
    </row>
    <row r="47950" spans="9:54" x14ac:dyDescent="0.25">
      <c r="I47950" s="80"/>
      <c r="AX47950" s="80"/>
      <c r="AY47950" s="80"/>
      <c r="AZ47950" s="80"/>
      <c r="BA47950" s="80"/>
      <c r="BB47950" s="80"/>
    </row>
    <row r="47951" spans="9:54" x14ac:dyDescent="0.25">
      <c r="I47951" s="80"/>
      <c r="AX47951" s="80"/>
      <c r="AY47951" s="80"/>
      <c r="AZ47951" s="80"/>
      <c r="BA47951" s="80"/>
      <c r="BB47951" s="80"/>
    </row>
    <row r="47952" spans="9:54" x14ac:dyDescent="0.25">
      <c r="I47952" s="80"/>
      <c r="AX47952" s="80"/>
      <c r="AY47952" s="80"/>
      <c r="AZ47952" s="80"/>
      <c r="BA47952" s="80"/>
      <c r="BB47952" s="80"/>
    </row>
    <row r="47953" spans="9:54" x14ac:dyDescent="0.25">
      <c r="I47953" s="80"/>
      <c r="AX47953" s="80"/>
      <c r="AY47953" s="80"/>
      <c r="AZ47953" s="80"/>
      <c r="BA47953" s="80"/>
      <c r="BB47953" s="80"/>
    </row>
    <row r="47954" spans="9:54" x14ac:dyDescent="0.25">
      <c r="I47954" s="80"/>
      <c r="AX47954" s="80"/>
      <c r="AY47954" s="80"/>
      <c r="AZ47954" s="80"/>
      <c r="BA47954" s="80"/>
      <c r="BB47954" s="80"/>
    </row>
    <row r="47955" spans="9:54" x14ac:dyDescent="0.25">
      <c r="I47955" s="80"/>
      <c r="AX47955" s="80"/>
      <c r="AY47955" s="80"/>
      <c r="AZ47955" s="80"/>
      <c r="BA47955" s="80"/>
      <c r="BB47955" s="80"/>
    </row>
    <row r="47956" spans="9:54" x14ac:dyDescent="0.25">
      <c r="I47956" s="80"/>
      <c r="AX47956" s="80"/>
      <c r="AY47956" s="80"/>
      <c r="AZ47956" s="80"/>
      <c r="BA47956" s="80"/>
      <c r="BB47956" s="80"/>
    </row>
    <row r="47957" spans="9:54" x14ac:dyDescent="0.25">
      <c r="I47957" s="80"/>
      <c r="AX47957" s="80"/>
      <c r="AY47957" s="80"/>
      <c r="AZ47957" s="80"/>
      <c r="BA47957" s="80"/>
      <c r="BB47957" s="80"/>
    </row>
    <row r="47958" spans="9:54" x14ac:dyDescent="0.25">
      <c r="I47958" s="80"/>
      <c r="AX47958" s="80"/>
      <c r="AY47958" s="80"/>
      <c r="AZ47958" s="80"/>
      <c r="BA47958" s="80"/>
      <c r="BB47958" s="80"/>
    </row>
    <row r="47959" spans="9:54" x14ac:dyDescent="0.25">
      <c r="I47959" s="80"/>
      <c r="AX47959" s="80"/>
      <c r="AY47959" s="80"/>
      <c r="AZ47959" s="80"/>
      <c r="BA47959" s="80"/>
      <c r="BB47959" s="80"/>
    </row>
    <row r="47960" spans="9:54" x14ac:dyDescent="0.25">
      <c r="I47960" s="80"/>
      <c r="AX47960" s="80"/>
      <c r="AY47960" s="80"/>
      <c r="AZ47960" s="80"/>
      <c r="BA47960" s="80"/>
      <c r="BB47960" s="80"/>
    </row>
    <row r="47961" spans="9:54" x14ac:dyDescent="0.25">
      <c r="I47961" s="80"/>
      <c r="AX47961" s="80"/>
      <c r="AY47961" s="80"/>
      <c r="AZ47961" s="80"/>
      <c r="BA47961" s="80"/>
      <c r="BB47961" s="80"/>
    </row>
    <row r="47962" spans="9:54" x14ac:dyDescent="0.25">
      <c r="I47962" s="80"/>
      <c r="AX47962" s="80"/>
      <c r="AY47962" s="80"/>
      <c r="AZ47962" s="80"/>
      <c r="BA47962" s="80"/>
      <c r="BB47962" s="80"/>
    </row>
    <row r="47963" spans="9:54" x14ac:dyDescent="0.25">
      <c r="I47963" s="80"/>
      <c r="AX47963" s="80"/>
      <c r="AY47963" s="80"/>
      <c r="AZ47963" s="80"/>
      <c r="BA47963" s="80"/>
      <c r="BB47963" s="80"/>
    </row>
    <row r="47964" spans="9:54" x14ac:dyDescent="0.25">
      <c r="I47964" s="80"/>
      <c r="AX47964" s="80"/>
      <c r="AY47964" s="80"/>
      <c r="AZ47964" s="80"/>
      <c r="BA47964" s="80"/>
      <c r="BB47964" s="80"/>
    </row>
    <row r="47965" spans="9:54" x14ac:dyDescent="0.25">
      <c r="I47965" s="80"/>
      <c r="AX47965" s="80"/>
      <c r="AY47965" s="80"/>
      <c r="AZ47965" s="80"/>
      <c r="BA47965" s="80"/>
      <c r="BB47965" s="80"/>
    </row>
    <row r="47966" spans="9:54" x14ac:dyDescent="0.25">
      <c r="I47966" s="80"/>
      <c r="AX47966" s="80"/>
      <c r="AY47966" s="80"/>
      <c r="AZ47966" s="80"/>
      <c r="BA47966" s="80"/>
      <c r="BB47966" s="80"/>
    </row>
    <row r="47967" spans="9:54" x14ac:dyDescent="0.25">
      <c r="I47967" s="80"/>
      <c r="AX47967" s="80"/>
      <c r="AY47967" s="80"/>
      <c r="AZ47967" s="80"/>
      <c r="BA47967" s="80"/>
      <c r="BB47967" s="80"/>
    </row>
    <row r="47968" spans="9:54" x14ac:dyDescent="0.25">
      <c r="I47968" s="80"/>
      <c r="AX47968" s="80"/>
      <c r="AY47968" s="80"/>
      <c r="AZ47968" s="80"/>
      <c r="BA47968" s="80"/>
      <c r="BB47968" s="80"/>
    </row>
    <row r="47969" spans="9:54" x14ac:dyDescent="0.25">
      <c r="I47969" s="80"/>
      <c r="AX47969" s="80"/>
      <c r="AY47969" s="80"/>
      <c r="AZ47969" s="80"/>
      <c r="BA47969" s="80"/>
      <c r="BB47969" s="80"/>
    </row>
    <row r="47970" spans="9:54" x14ac:dyDescent="0.25">
      <c r="I47970" s="80"/>
      <c r="AX47970" s="80"/>
      <c r="AY47970" s="80"/>
      <c r="AZ47970" s="80"/>
      <c r="BA47970" s="80"/>
      <c r="BB47970" s="80"/>
    </row>
    <row r="47971" spans="9:54" x14ac:dyDescent="0.25">
      <c r="I47971" s="80"/>
      <c r="AX47971" s="80"/>
      <c r="AY47971" s="80"/>
      <c r="AZ47971" s="80"/>
      <c r="BA47971" s="80"/>
      <c r="BB47971" s="80"/>
    </row>
    <row r="47972" spans="9:54" x14ac:dyDescent="0.25">
      <c r="I47972" s="80"/>
      <c r="AX47972" s="80"/>
      <c r="AY47972" s="80"/>
      <c r="AZ47972" s="80"/>
      <c r="BA47972" s="80"/>
      <c r="BB47972" s="80"/>
    </row>
    <row r="47973" spans="9:54" x14ac:dyDescent="0.25">
      <c r="I47973" s="80"/>
      <c r="AX47973" s="80"/>
      <c r="AY47973" s="80"/>
      <c r="AZ47973" s="80"/>
      <c r="BA47973" s="80"/>
      <c r="BB47973" s="80"/>
    </row>
    <row r="47974" spans="9:54" x14ac:dyDescent="0.25">
      <c r="I47974" s="80"/>
      <c r="AX47974" s="80"/>
      <c r="AY47974" s="80"/>
      <c r="AZ47974" s="80"/>
      <c r="BA47974" s="80"/>
      <c r="BB47974" s="80"/>
    </row>
    <row r="47975" spans="9:54" x14ac:dyDescent="0.25">
      <c r="I47975" s="80"/>
      <c r="AX47975" s="80"/>
      <c r="AY47975" s="80"/>
      <c r="AZ47975" s="80"/>
      <c r="BA47975" s="80"/>
      <c r="BB47975" s="80"/>
    </row>
    <row r="47976" spans="9:54" x14ac:dyDescent="0.25">
      <c r="I47976" s="80"/>
      <c r="AX47976" s="80"/>
      <c r="AY47976" s="80"/>
      <c r="AZ47976" s="80"/>
      <c r="BA47976" s="80"/>
      <c r="BB47976" s="80"/>
    </row>
    <row r="47977" spans="9:54" x14ac:dyDescent="0.25">
      <c r="I47977" s="80"/>
      <c r="AX47977" s="80"/>
      <c r="AY47977" s="80"/>
      <c r="AZ47977" s="80"/>
      <c r="BA47977" s="80"/>
      <c r="BB47977" s="80"/>
    </row>
    <row r="47978" spans="9:54" x14ac:dyDescent="0.25">
      <c r="I47978" s="80"/>
      <c r="AX47978" s="80"/>
      <c r="AY47978" s="80"/>
      <c r="AZ47978" s="80"/>
      <c r="BA47978" s="80"/>
      <c r="BB47978" s="80"/>
    </row>
    <row r="47979" spans="9:54" x14ac:dyDescent="0.25">
      <c r="I47979" s="80"/>
      <c r="AX47979" s="80"/>
      <c r="AY47979" s="80"/>
      <c r="AZ47979" s="80"/>
      <c r="BA47979" s="80"/>
      <c r="BB47979" s="80"/>
    </row>
    <row r="47980" spans="9:54" x14ac:dyDescent="0.25">
      <c r="I47980" s="80"/>
      <c r="AX47980" s="80"/>
      <c r="AY47980" s="80"/>
      <c r="AZ47980" s="80"/>
      <c r="BA47980" s="80"/>
      <c r="BB47980" s="80"/>
    </row>
    <row r="47981" spans="9:54" x14ac:dyDescent="0.25">
      <c r="I47981" s="80"/>
      <c r="AX47981" s="80"/>
      <c r="AY47981" s="80"/>
      <c r="AZ47981" s="80"/>
      <c r="BA47981" s="80"/>
      <c r="BB47981" s="80"/>
    </row>
    <row r="47982" spans="9:54" x14ac:dyDescent="0.25">
      <c r="I47982" s="80"/>
      <c r="AX47982" s="80"/>
      <c r="AY47982" s="80"/>
      <c r="AZ47982" s="80"/>
      <c r="BA47982" s="80"/>
      <c r="BB47982" s="80"/>
    </row>
    <row r="47983" spans="9:54" x14ac:dyDescent="0.25">
      <c r="I47983" s="80"/>
      <c r="AX47983" s="80"/>
      <c r="AY47983" s="80"/>
      <c r="AZ47983" s="80"/>
      <c r="BA47983" s="80"/>
      <c r="BB47983" s="80"/>
    </row>
    <row r="47984" spans="9:54" x14ac:dyDescent="0.25">
      <c r="I47984" s="80"/>
      <c r="AX47984" s="80"/>
      <c r="AY47984" s="80"/>
      <c r="AZ47984" s="80"/>
      <c r="BA47984" s="80"/>
      <c r="BB47984" s="80"/>
    </row>
    <row r="47985" spans="9:54" x14ac:dyDescent="0.25">
      <c r="I47985" s="80"/>
      <c r="AX47985" s="80"/>
      <c r="AY47985" s="80"/>
      <c r="AZ47985" s="80"/>
      <c r="BA47985" s="80"/>
      <c r="BB47985" s="80"/>
    </row>
    <row r="47986" spans="9:54" x14ac:dyDescent="0.25">
      <c r="I47986" s="80"/>
      <c r="AX47986" s="80"/>
      <c r="AY47986" s="80"/>
      <c r="AZ47986" s="80"/>
      <c r="BA47986" s="80"/>
      <c r="BB47986" s="80"/>
    </row>
    <row r="47987" spans="9:54" x14ac:dyDescent="0.25">
      <c r="I47987" s="80"/>
      <c r="AX47987" s="80"/>
      <c r="AY47987" s="80"/>
      <c r="AZ47987" s="80"/>
      <c r="BA47987" s="80"/>
      <c r="BB47987" s="80"/>
    </row>
    <row r="47988" spans="9:54" x14ac:dyDescent="0.25">
      <c r="I47988" s="80"/>
      <c r="AX47988" s="80"/>
      <c r="AY47988" s="80"/>
      <c r="AZ47988" s="80"/>
      <c r="BA47988" s="80"/>
      <c r="BB47988" s="80"/>
    </row>
    <row r="47989" spans="9:54" x14ac:dyDescent="0.25">
      <c r="I47989" s="80"/>
      <c r="AX47989" s="80"/>
      <c r="AY47989" s="80"/>
      <c r="AZ47989" s="80"/>
      <c r="BA47989" s="80"/>
      <c r="BB47989" s="80"/>
    </row>
    <row r="47990" spans="9:54" x14ac:dyDescent="0.25">
      <c r="I47990" s="80"/>
      <c r="AX47990" s="80"/>
      <c r="AY47990" s="80"/>
      <c r="AZ47990" s="80"/>
      <c r="BA47990" s="80"/>
      <c r="BB47990" s="80"/>
    </row>
    <row r="47991" spans="9:54" x14ac:dyDescent="0.25">
      <c r="I47991" s="80"/>
      <c r="AX47991" s="80"/>
      <c r="AY47991" s="80"/>
      <c r="AZ47991" s="80"/>
      <c r="BA47991" s="80"/>
      <c r="BB47991" s="80"/>
    </row>
    <row r="47992" spans="9:54" x14ac:dyDescent="0.25">
      <c r="I47992" s="80"/>
      <c r="AX47992" s="80"/>
      <c r="AY47992" s="80"/>
      <c r="AZ47992" s="80"/>
      <c r="BA47992" s="80"/>
      <c r="BB47992" s="80"/>
    </row>
    <row r="47993" spans="9:54" x14ac:dyDescent="0.25">
      <c r="I47993" s="80"/>
      <c r="AX47993" s="80"/>
      <c r="AY47993" s="80"/>
      <c r="AZ47993" s="80"/>
      <c r="BA47993" s="80"/>
      <c r="BB47993" s="80"/>
    </row>
    <row r="47994" spans="9:54" x14ac:dyDescent="0.25">
      <c r="I47994" s="80"/>
      <c r="AX47994" s="80"/>
      <c r="AY47994" s="80"/>
      <c r="AZ47994" s="80"/>
      <c r="BA47994" s="80"/>
      <c r="BB47994" s="80"/>
    </row>
    <row r="47995" spans="9:54" x14ac:dyDescent="0.25">
      <c r="I47995" s="80"/>
      <c r="AX47995" s="80"/>
      <c r="AY47995" s="80"/>
      <c r="AZ47995" s="80"/>
      <c r="BA47995" s="80"/>
      <c r="BB47995" s="80"/>
    </row>
    <row r="47996" spans="9:54" x14ac:dyDescent="0.25">
      <c r="I47996" s="80"/>
      <c r="AX47996" s="80"/>
      <c r="AY47996" s="80"/>
      <c r="AZ47996" s="80"/>
      <c r="BA47996" s="80"/>
      <c r="BB47996" s="80"/>
    </row>
    <row r="47997" spans="9:54" x14ac:dyDescent="0.25">
      <c r="I47997" s="80"/>
      <c r="AX47997" s="80"/>
      <c r="AY47997" s="80"/>
      <c r="AZ47997" s="80"/>
      <c r="BA47997" s="80"/>
      <c r="BB47997" s="80"/>
    </row>
    <row r="47998" spans="9:54" x14ac:dyDescent="0.25">
      <c r="I47998" s="80"/>
      <c r="AX47998" s="80"/>
      <c r="AY47998" s="80"/>
      <c r="AZ47998" s="80"/>
      <c r="BA47998" s="80"/>
      <c r="BB47998" s="80"/>
    </row>
    <row r="47999" spans="9:54" x14ac:dyDescent="0.25">
      <c r="I47999" s="80"/>
      <c r="AX47999" s="80"/>
      <c r="AY47999" s="80"/>
      <c r="AZ47999" s="80"/>
      <c r="BA47999" s="80"/>
      <c r="BB47999" s="80"/>
    </row>
    <row r="48000" spans="9:54" x14ac:dyDescent="0.25">
      <c r="I48000" s="80"/>
      <c r="AX48000" s="80"/>
      <c r="AY48000" s="80"/>
      <c r="AZ48000" s="80"/>
      <c r="BA48000" s="80"/>
      <c r="BB48000" s="80"/>
    </row>
    <row r="48001" spans="9:54" x14ac:dyDescent="0.25">
      <c r="I48001" s="80"/>
      <c r="AX48001" s="80"/>
      <c r="AY48001" s="80"/>
      <c r="AZ48001" s="80"/>
      <c r="BA48001" s="80"/>
      <c r="BB48001" s="80"/>
    </row>
    <row r="48002" spans="9:54" x14ac:dyDescent="0.25">
      <c r="I48002" s="80"/>
      <c r="AX48002" s="80"/>
      <c r="AY48002" s="80"/>
      <c r="AZ48002" s="80"/>
      <c r="BA48002" s="80"/>
      <c r="BB48002" s="80"/>
    </row>
    <row r="48003" spans="9:54" x14ac:dyDescent="0.25">
      <c r="I48003" s="80"/>
      <c r="AX48003" s="80"/>
      <c r="AY48003" s="80"/>
      <c r="AZ48003" s="80"/>
      <c r="BA48003" s="80"/>
      <c r="BB48003" s="80"/>
    </row>
    <row r="48004" spans="9:54" x14ac:dyDescent="0.25">
      <c r="I48004" s="80"/>
      <c r="AX48004" s="80"/>
      <c r="AY48004" s="80"/>
      <c r="AZ48004" s="80"/>
      <c r="BA48004" s="80"/>
      <c r="BB48004" s="80"/>
    </row>
    <row r="48005" spans="9:54" x14ac:dyDescent="0.25">
      <c r="I48005" s="80"/>
      <c r="AX48005" s="80"/>
      <c r="AY48005" s="80"/>
      <c r="AZ48005" s="80"/>
      <c r="BA48005" s="80"/>
      <c r="BB48005" s="80"/>
    </row>
    <row r="48006" spans="9:54" x14ac:dyDescent="0.25">
      <c r="I48006" s="80"/>
      <c r="AX48006" s="80"/>
      <c r="AY48006" s="80"/>
      <c r="AZ48006" s="80"/>
      <c r="BA48006" s="80"/>
      <c r="BB48006" s="80"/>
    </row>
    <row r="48007" spans="9:54" x14ac:dyDescent="0.25">
      <c r="I48007" s="80"/>
      <c r="AX48007" s="80"/>
      <c r="AY48007" s="80"/>
      <c r="AZ48007" s="80"/>
      <c r="BA48007" s="80"/>
      <c r="BB48007" s="80"/>
    </row>
    <row r="48008" spans="9:54" x14ac:dyDescent="0.25">
      <c r="I48008" s="80"/>
      <c r="AX48008" s="80"/>
      <c r="AY48008" s="80"/>
      <c r="AZ48008" s="80"/>
      <c r="BA48008" s="80"/>
      <c r="BB48008" s="80"/>
    </row>
    <row r="48009" spans="9:54" x14ac:dyDescent="0.25">
      <c r="I48009" s="80"/>
      <c r="AX48009" s="80"/>
      <c r="AY48009" s="80"/>
      <c r="AZ48009" s="80"/>
      <c r="BA48009" s="80"/>
      <c r="BB48009" s="80"/>
    </row>
    <row r="48010" spans="9:54" x14ac:dyDescent="0.25">
      <c r="I48010" s="80"/>
      <c r="AX48010" s="80"/>
      <c r="AY48010" s="80"/>
      <c r="AZ48010" s="80"/>
      <c r="BA48010" s="80"/>
      <c r="BB48010" s="80"/>
    </row>
    <row r="48011" spans="9:54" x14ac:dyDescent="0.25">
      <c r="I48011" s="80"/>
      <c r="AX48011" s="80"/>
      <c r="AY48011" s="80"/>
      <c r="AZ48011" s="80"/>
      <c r="BA48011" s="80"/>
      <c r="BB48011" s="80"/>
    </row>
    <row r="48012" spans="9:54" x14ac:dyDescent="0.25">
      <c r="I48012" s="80"/>
      <c r="AX48012" s="80"/>
      <c r="AY48012" s="80"/>
      <c r="AZ48012" s="80"/>
      <c r="BA48012" s="80"/>
      <c r="BB48012" s="80"/>
    </row>
    <row r="48013" spans="9:54" x14ac:dyDescent="0.25">
      <c r="I48013" s="80"/>
      <c r="AX48013" s="80"/>
      <c r="AY48013" s="80"/>
      <c r="AZ48013" s="80"/>
      <c r="BA48013" s="80"/>
      <c r="BB48013" s="80"/>
    </row>
    <row r="48014" spans="9:54" x14ac:dyDescent="0.25">
      <c r="I48014" s="80"/>
      <c r="AX48014" s="80"/>
      <c r="AY48014" s="80"/>
      <c r="AZ48014" s="80"/>
      <c r="BA48014" s="80"/>
      <c r="BB48014" s="80"/>
    </row>
    <row r="48015" spans="9:54" x14ac:dyDescent="0.25">
      <c r="I48015" s="80"/>
      <c r="AX48015" s="80"/>
      <c r="AY48015" s="80"/>
      <c r="AZ48015" s="80"/>
      <c r="BA48015" s="80"/>
      <c r="BB48015" s="80"/>
    </row>
    <row r="48016" spans="9:54" x14ac:dyDescent="0.25">
      <c r="I48016" s="80"/>
      <c r="AX48016" s="80"/>
      <c r="AY48016" s="80"/>
      <c r="AZ48016" s="80"/>
      <c r="BA48016" s="80"/>
      <c r="BB48016" s="80"/>
    </row>
    <row r="48017" spans="9:54" x14ac:dyDescent="0.25">
      <c r="I48017" s="80"/>
      <c r="AX48017" s="80"/>
      <c r="AY48017" s="80"/>
      <c r="AZ48017" s="80"/>
      <c r="BA48017" s="80"/>
      <c r="BB48017" s="80"/>
    </row>
    <row r="48018" spans="9:54" x14ac:dyDescent="0.25">
      <c r="I48018" s="80"/>
      <c r="AX48018" s="80"/>
      <c r="AY48018" s="80"/>
      <c r="AZ48018" s="80"/>
      <c r="BA48018" s="80"/>
      <c r="BB48018" s="80"/>
    </row>
    <row r="48019" spans="9:54" x14ac:dyDescent="0.25">
      <c r="I48019" s="80"/>
      <c r="AX48019" s="80"/>
      <c r="AY48019" s="80"/>
      <c r="AZ48019" s="80"/>
      <c r="BA48019" s="80"/>
      <c r="BB48019" s="80"/>
    </row>
    <row r="48020" spans="9:54" x14ac:dyDescent="0.25">
      <c r="I48020" s="80"/>
      <c r="AX48020" s="80"/>
      <c r="AY48020" s="80"/>
      <c r="AZ48020" s="80"/>
      <c r="BA48020" s="80"/>
      <c r="BB48020" s="80"/>
    </row>
    <row r="48021" spans="9:54" x14ac:dyDescent="0.25">
      <c r="I48021" s="80"/>
      <c r="AX48021" s="80"/>
      <c r="AY48021" s="80"/>
      <c r="AZ48021" s="80"/>
      <c r="BA48021" s="80"/>
      <c r="BB48021" s="80"/>
    </row>
    <row r="48022" spans="9:54" x14ac:dyDescent="0.25">
      <c r="I48022" s="80"/>
      <c r="AX48022" s="80"/>
      <c r="AY48022" s="80"/>
      <c r="AZ48022" s="80"/>
      <c r="BA48022" s="80"/>
      <c r="BB48022" s="80"/>
    </row>
    <row r="48023" spans="9:54" x14ac:dyDescent="0.25">
      <c r="I48023" s="80"/>
      <c r="AX48023" s="80"/>
      <c r="AY48023" s="80"/>
      <c r="AZ48023" s="80"/>
      <c r="BA48023" s="80"/>
      <c r="BB48023" s="80"/>
    </row>
    <row r="48024" spans="9:54" x14ac:dyDescent="0.25">
      <c r="I48024" s="80"/>
      <c r="AX48024" s="80"/>
      <c r="AY48024" s="80"/>
      <c r="AZ48024" s="80"/>
      <c r="BA48024" s="80"/>
      <c r="BB48024" s="80"/>
    </row>
    <row r="48025" spans="9:54" x14ac:dyDescent="0.25">
      <c r="I48025" s="80"/>
      <c r="AX48025" s="80"/>
      <c r="AY48025" s="80"/>
      <c r="AZ48025" s="80"/>
      <c r="BA48025" s="80"/>
      <c r="BB48025" s="80"/>
    </row>
    <row r="48026" spans="9:54" x14ac:dyDescent="0.25">
      <c r="I48026" s="80"/>
      <c r="AX48026" s="80"/>
      <c r="AY48026" s="80"/>
      <c r="AZ48026" s="80"/>
      <c r="BA48026" s="80"/>
      <c r="BB48026" s="80"/>
    </row>
    <row r="48027" spans="9:54" x14ac:dyDescent="0.25">
      <c r="I48027" s="80"/>
      <c r="AX48027" s="80"/>
      <c r="AY48027" s="80"/>
      <c r="AZ48027" s="80"/>
      <c r="BA48027" s="80"/>
      <c r="BB48027" s="80"/>
    </row>
    <row r="48028" spans="9:54" x14ac:dyDescent="0.25">
      <c r="I48028" s="80"/>
      <c r="AX48028" s="80"/>
      <c r="AY48028" s="80"/>
      <c r="AZ48028" s="80"/>
      <c r="BA48028" s="80"/>
      <c r="BB48028" s="80"/>
    </row>
    <row r="48029" spans="9:54" x14ac:dyDescent="0.25">
      <c r="I48029" s="80"/>
      <c r="AX48029" s="80"/>
      <c r="AY48029" s="80"/>
      <c r="AZ48029" s="80"/>
      <c r="BA48029" s="80"/>
      <c r="BB48029" s="80"/>
    </row>
    <row r="48030" spans="9:54" x14ac:dyDescent="0.25">
      <c r="I48030" s="80"/>
      <c r="AX48030" s="80"/>
      <c r="AY48030" s="80"/>
      <c r="AZ48030" s="80"/>
      <c r="BA48030" s="80"/>
      <c r="BB48030" s="80"/>
    </row>
    <row r="48031" spans="9:54" x14ac:dyDescent="0.25">
      <c r="I48031" s="80"/>
      <c r="AX48031" s="80"/>
      <c r="AY48031" s="80"/>
      <c r="AZ48031" s="80"/>
      <c r="BA48031" s="80"/>
      <c r="BB48031" s="80"/>
    </row>
    <row r="48032" spans="9:54" x14ac:dyDescent="0.25">
      <c r="I48032" s="80"/>
      <c r="AX48032" s="80"/>
      <c r="AY48032" s="80"/>
      <c r="AZ48032" s="80"/>
      <c r="BA48032" s="80"/>
      <c r="BB48032" s="80"/>
    </row>
    <row r="48033" spans="9:54" x14ac:dyDescent="0.25">
      <c r="I48033" s="80"/>
      <c r="AX48033" s="80"/>
      <c r="AY48033" s="80"/>
      <c r="AZ48033" s="80"/>
      <c r="BA48033" s="80"/>
      <c r="BB48033" s="80"/>
    </row>
    <row r="48034" spans="9:54" x14ac:dyDescent="0.25">
      <c r="I48034" s="80"/>
      <c r="AX48034" s="80"/>
      <c r="AY48034" s="80"/>
      <c r="AZ48034" s="80"/>
      <c r="BA48034" s="80"/>
      <c r="BB48034" s="80"/>
    </row>
    <row r="48035" spans="9:54" x14ac:dyDescent="0.25">
      <c r="I48035" s="80"/>
      <c r="AX48035" s="80"/>
      <c r="AY48035" s="80"/>
      <c r="AZ48035" s="80"/>
      <c r="BA48035" s="80"/>
      <c r="BB48035" s="80"/>
    </row>
    <row r="48036" spans="9:54" x14ac:dyDescent="0.25">
      <c r="I48036" s="80"/>
      <c r="AX48036" s="80"/>
      <c r="AY48036" s="80"/>
      <c r="AZ48036" s="80"/>
      <c r="BA48036" s="80"/>
      <c r="BB48036" s="80"/>
    </row>
    <row r="48037" spans="9:54" x14ac:dyDescent="0.25">
      <c r="I48037" s="80"/>
      <c r="AX48037" s="80"/>
      <c r="AY48037" s="80"/>
      <c r="AZ48037" s="80"/>
      <c r="BA48037" s="80"/>
      <c r="BB48037" s="80"/>
    </row>
    <row r="48038" spans="9:54" x14ac:dyDescent="0.25">
      <c r="I48038" s="80"/>
      <c r="AX48038" s="80"/>
      <c r="AY48038" s="80"/>
      <c r="AZ48038" s="80"/>
      <c r="BA48038" s="80"/>
      <c r="BB48038" s="80"/>
    </row>
    <row r="48039" spans="9:54" x14ac:dyDescent="0.25">
      <c r="I48039" s="80"/>
      <c r="AX48039" s="80"/>
      <c r="AY48039" s="80"/>
      <c r="AZ48039" s="80"/>
      <c r="BA48039" s="80"/>
      <c r="BB48039" s="80"/>
    </row>
    <row r="48040" spans="9:54" x14ac:dyDescent="0.25">
      <c r="I48040" s="80"/>
      <c r="AX48040" s="80"/>
      <c r="AY48040" s="80"/>
      <c r="AZ48040" s="80"/>
      <c r="BA48040" s="80"/>
      <c r="BB48040" s="80"/>
    </row>
    <row r="48041" spans="9:54" x14ac:dyDescent="0.25">
      <c r="I48041" s="80"/>
      <c r="AX48041" s="80"/>
      <c r="AY48041" s="80"/>
      <c r="AZ48041" s="80"/>
      <c r="BA48041" s="80"/>
      <c r="BB48041" s="80"/>
    </row>
    <row r="48042" spans="9:54" x14ac:dyDescent="0.25">
      <c r="I48042" s="80"/>
      <c r="AX48042" s="80"/>
      <c r="AY48042" s="80"/>
      <c r="AZ48042" s="80"/>
      <c r="BA48042" s="80"/>
      <c r="BB48042" s="80"/>
    </row>
    <row r="48043" spans="9:54" x14ac:dyDescent="0.25">
      <c r="I48043" s="80"/>
      <c r="AX48043" s="80"/>
      <c r="AY48043" s="80"/>
      <c r="AZ48043" s="80"/>
      <c r="BA48043" s="80"/>
      <c r="BB48043" s="80"/>
    </row>
    <row r="48044" spans="9:54" x14ac:dyDescent="0.25">
      <c r="I48044" s="80"/>
      <c r="AX48044" s="80"/>
      <c r="AY48044" s="80"/>
      <c r="AZ48044" s="80"/>
      <c r="BA48044" s="80"/>
      <c r="BB48044" s="80"/>
    </row>
    <row r="48045" spans="9:54" x14ac:dyDescent="0.25">
      <c r="I48045" s="80"/>
      <c r="AX48045" s="80"/>
      <c r="AY48045" s="80"/>
      <c r="AZ48045" s="80"/>
      <c r="BA48045" s="80"/>
      <c r="BB48045" s="80"/>
    </row>
    <row r="48046" spans="9:54" x14ac:dyDescent="0.25">
      <c r="I48046" s="80"/>
      <c r="AX48046" s="80"/>
      <c r="AY48046" s="80"/>
      <c r="AZ48046" s="80"/>
      <c r="BA48046" s="80"/>
      <c r="BB48046" s="80"/>
    </row>
    <row r="48047" spans="9:54" x14ac:dyDescent="0.25">
      <c r="I48047" s="80"/>
      <c r="AX48047" s="80"/>
      <c r="AY48047" s="80"/>
      <c r="AZ48047" s="80"/>
      <c r="BA48047" s="80"/>
      <c r="BB48047" s="80"/>
    </row>
    <row r="48048" spans="9:54" x14ac:dyDescent="0.25">
      <c r="I48048" s="80"/>
      <c r="AX48048" s="80"/>
      <c r="AY48048" s="80"/>
      <c r="AZ48048" s="80"/>
      <c r="BA48048" s="80"/>
      <c r="BB48048" s="80"/>
    </row>
    <row r="48049" spans="9:54" x14ac:dyDescent="0.25">
      <c r="I48049" s="80"/>
      <c r="AX48049" s="80"/>
      <c r="AY48049" s="80"/>
      <c r="AZ48049" s="80"/>
      <c r="BA48049" s="80"/>
      <c r="BB48049" s="80"/>
    </row>
    <row r="48050" spans="9:54" x14ac:dyDescent="0.25">
      <c r="I48050" s="80"/>
      <c r="AX48050" s="80"/>
      <c r="AY48050" s="80"/>
      <c r="AZ48050" s="80"/>
      <c r="BA48050" s="80"/>
      <c r="BB48050" s="80"/>
    </row>
    <row r="48051" spans="9:54" x14ac:dyDescent="0.25">
      <c r="I48051" s="80"/>
      <c r="AX48051" s="80"/>
      <c r="AY48051" s="80"/>
      <c r="AZ48051" s="80"/>
      <c r="BA48051" s="80"/>
      <c r="BB48051" s="80"/>
    </row>
    <row r="48052" spans="9:54" x14ac:dyDescent="0.25">
      <c r="I48052" s="80"/>
      <c r="AX48052" s="80"/>
      <c r="AY48052" s="80"/>
      <c r="AZ48052" s="80"/>
      <c r="BA48052" s="80"/>
      <c r="BB48052" s="80"/>
    </row>
    <row r="48053" spans="9:54" x14ac:dyDescent="0.25">
      <c r="I48053" s="80"/>
      <c r="AX48053" s="80"/>
      <c r="AY48053" s="80"/>
      <c r="AZ48053" s="80"/>
      <c r="BA48053" s="80"/>
      <c r="BB48053" s="80"/>
    </row>
    <row r="48054" spans="9:54" x14ac:dyDescent="0.25">
      <c r="I48054" s="80"/>
      <c r="AX48054" s="80"/>
      <c r="AY48054" s="80"/>
      <c r="AZ48054" s="80"/>
      <c r="BA48054" s="80"/>
      <c r="BB48054" s="80"/>
    </row>
    <row r="48055" spans="9:54" x14ac:dyDescent="0.25">
      <c r="I48055" s="80"/>
      <c r="AX48055" s="80"/>
      <c r="AY48055" s="80"/>
      <c r="AZ48055" s="80"/>
      <c r="BA48055" s="80"/>
      <c r="BB48055" s="80"/>
    </row>
    <row r="48056" spans="9:54" x14ac:dyDescent="0.25">
      <c r="I48056" s="80"/>
      <c r="AX48056" s="80"/>
      <c r="AY48056" s="80"/>
      <c r="AZ48056" s="80"/>
      <c r="BA48056" s="80"/>
      <c r="BB48056" s="80"/>
    </row>
    <row r="48057" spans="9:54" x14ac:dyDescent="0.25">
      <c r="I48057" s="80"/>
      <c r="AX48057" s="80"/>
      <c r="AY48057" s="80"/>
      <c r="AZ48057" s="80"/>
      <c r="BA48057" s="80"/>
      <c r="BB48057" s="80"/>
    </row>
    <row r="48058" spans="9:54" x14ac:dyDescent="0.25">
      <c r="I48058" s="80"/>
      <c r="AX48058" s="80"/>
      <c r="AY48058" s="80"/>
      <c r="AZ48058" s="80"/>
      <c r="BA48058" s="80"/>
      <c r="BB48058" s="80"/>
    </row>
    <row r="48059" spans="9:54" x14ac:dyDescent="0.25">
      <c r="I48059" s="80"/>
      <c r="AX48059" s="80"/>
      <c r="AY48059" s="80"/>
      <c r="AZ48059" s="80"/>
      <c r="BA48059" s="80"/>
      <c r="BB48059" s="80"/>
    </row>
    <row r="48060" spans="9:54" x14ac:dyDescent="0.25">
      <c r="I48060" s="80"/>
      <c r="AX48060" s="80"/>
      <c r="AY48060" s="80"/>
      <c r="AZ48060" s="80"/>
      <c r="BA48060" s="80"/>
      <c r="BB48060" s="80"/>
    </row>
    <row r="48061" spans="9:54" x14ac:dyDescent="0.25">
      <c r="I48061" s="80"/>
      <c r="AX48061" s="80"/>
      <c r="AY48061" s="80"/>
      <c r="AZ48061" s="80"/>
      <c r="BA48061" s="80"/>
      <c r="BB48061" s="80"/>
    </row>
    <row r="48062" spans="9:54" x14ac:dyDescent="0.25">
      <c r="I48062" s="80"/>
      <c r="AX48062" s="80"/>
      <c r="AY48062" s="80"/>
      <c r="AZ48062" s="80"/>
      <c r="BA48062" s="80"/>
      <c r="BB48062" s="80"/>
    </row>
    <row r="48063" spans="9:54" x14ac:dyDescent="0.25">
      <c r="I48063" s="80"/>
      <c r="AX48063" s="80"/>
      <c r="AY48063" s="80"/>
      <c r="AZ48063" s="80"/>
      <c r="BA48063" s="80"/>
      <c r="BB48063" s="80"/>
    </row>
    <row r="48064" spans="9:54" x14ac:dyDescent="0.25">
      <c r="I48064" s="80"/>
      <c r="AX48064" s="80"/>
      <c r="AY48064" s="80"/>
      <c r="AZ48064" s="80"/>
      <c r="BA48064" s="80"/>
      <c r="BB48064" s="80"/>
    </row>
    <row r="48065" spans="9:54" x14ac:dyDescent="0.25">
      <c r="I48065" s="80"/>
      <c r="AX48065" s="80"/>
      <c r="AY48065" s="80"/>
      <c r="AZ48065" s="80"/>
      <c r="BA48065" s="80"/>
      <c r="BB48065" s="80"/>
    </row>
    <row r="48066" spans="9:54" x14ac:dyDescent="0.25">
      <c r="I48066" s="80"/>
      <c r="AX48066" s="80"/>
      <c r="AY48066" s="80"/>
      <c r="AZ48066" s="80"/>
      <c r="BA48066" s="80"/>
      <c r="BB48066" s="80"/>
    </row>
    <row r="48067" spans="9:54" x14ac:dyDescent="0.25">
      <c r="I48067" s="80"/>
      <c r="AX48067" s="80"/>
      <c r="AY48067" s="80"/>
      <c r="AZ48067" s="80"/>
      <c r="BA48067" s="80"/>
      <c r="BB48067" s="80"/>
    </row>
    <row r="48068" spans="9:54" x14ac:dyDescent="0.25">
      <c r="I48068" s="80"/>
      <c r="AX48068" s="80"/>
      <c r="AY48068" s="80"/>
      <c r="AZ48068" s="80"/>
      <c r="BA48068" s="80"/>
      <c r="BB48068" s="80"/>
    </row>
    <row r="48069" spans="9:54" x14ac:dyDescent="0.25">
      <c r="I48069" s="80"/>
      <c r="AX48069" s="80"/>
      <c r="AY48069" s="80"/>
      <c r="AZ48069" s="80"/>
      <c r="BA48069" s="80"/>
      <c r="BB48069" s="80"/>
    </row>
    <row r="48070" spans="9:54" x14ac:dyDescent="0.25">
      <c r="I48070" s="80"/>
      <c r="AX48070" s="80"/>
      <c r="AY48070" s="80"/>
      <c r="AZ48070" s="80"/>
      <c r="BA48070" s="80"/>
      <c r="BB48070" s="80"/>
    </row>
    <row r="48071" spans="9:54" x14ac:dyDescent="0.25">
      <c r="I48071" s="80"/>
      <c r="AX48071" s="80"/>
      <c r="AY48071" s="80"/>
      <c r="AZ48071" s="80"/>
      <c r="BA48071" s="80"/>
      <c r="BB48071" s="80"/>
    </row>
    <row r="48072" spans="9:54" x14ac:dyDescent="0.25">
      <c r="I48072" s="80"/>
      <c r="AX48072" s="80"/>
      <c r="AY48072" s="80"/>
      <c r="AZ48072" s="80"/>
      <c r="BA48072" s="80"/>
      <c r="BB48072" s="80"/>
    </row>
    <row r="48073" spans="9:54" x14ac:dyDescent="0.25">
      <c r="I48073" s="80"/>
      <c r="AX48073" s="80"/>
      <c r="AY48073" s="80"/>
      <c r="AZ48073" s="80"/>
      <c r="BA48073" s="80"/>
      <c r="BB48073" s="80"/>
    </row>
    <row r="48074" spans="9:54" x14ac:dyDescent="0.25">
      <c r="I48074" s="80"/>
      <c r="AX48074" s="80"/>
      <c r="AY48074" s="80"/>
      <c r="AZ48074" s="80"/>
      <c r="BA48074" s="80"/>
      <c r="BB48074" s="80"/>
    </row>
    <row r="48075" spans="9:54" x14ac:dyDescent="0.25">
      <c r="I48075" s="80"/>
      <c r="AX48075" s="80"/>
      <c r="AY48075" s="80"/>
      <c r="AZ48075" s="80"/>
      <c r="BA48075" s="80"/>
      <c r="BB48075" s="80"/>
    </row>
    <row r="48076" spans="9:54" x14ac:dyDescent="0.25">
      <c r="I48076" s="80"/>
      <c r="AX48076" s="80"/>
      <c r="AY48076" s="80"/>
      <c r="AZ48076" s="80"/>
      <c r="BA48076" s="80"/>
      <c r="BB48076" s="80"/>
    </row>
    <row r="48077" spans="9:54" x14ac:dyDescent="0.25">
      <c r="I48077" s="80"/>
      <c r="AX48077" s="80"/>
      <c r="AY48077" s="80"/>
      <c r="AZ48077" s="80"/>
      <c r="BA48077" s="80"/>
      <c r="BB48077" s="80"/>
    </row>
    <row r="48078" spans="9:54" x14ac:dyDescent="0.25">
      <c r="I48078" s="80"/>
      <c r="AX48078" s="80"/>
      <c r="AY48078" s="80"/>
      <c r="AZ48078" s="80"/>
      <c r="BA48078" s="80"/>
      <c r="BB48078" s="80"/>
    </row>
    <row r="48079" spans="9:54" x14ac:dyDescent="0.25">
      <c r="I48079" s="80"/>
      <c r="AX48079" s="80"/>
      <c r="AY48079" s="80"/>
      <c r="AZ48079" s="80"/>
      <c r="BA48079" s="80"/>
      <c r="BB48079" s="80"/>
    </row>
    <row r="48080" spans="9:54" x14ac:dyDescent="0.25">
      <c r="I48080" s="80"/>
      <c r="AX48080" s="80"/>
      <c r="AY48080" s="80"/>
      <c r="AZ48080" s="80"/>
      <c r="BA48080" s="80"/>
      <c r="BB48080" s="80"/>
    </row>
    <row r="48081" spans="9:54" x14ac:dyDescent="0.25">
      <c r="I48081" s="80"/>
      <c r="AX48081" s="80"/>
      <c r="AY48081" s="80"/>
      <c r="AZ48081" s="80"/>
      <c r="BA48081" s="80"/>
      <c r="BB48081" s="80"/>
    </row>
    <row r="48082" spans="9:54" x14ac:dyDescent="0.25">
      <c r="I48082" s="80"/>
      <c r="AX48082" s="80"/>
      <c r="AY48082" s="80"/>
      <c r="AZ48082" s="80"/>
      <c r="BA48082" s="80"/>
      <c r="BB48082" s="80"/>
    </row>
    <row r="48083" spans="9:54" x14ac:dyDescent="0.25">
      <c r="I48083" s="80"/>
      <c r="AX48083" s="80"/>
      <c r="AY48083" s="80"/>
      <c r="AZ48083" s="80"/>
      <c r="BA48083" s="80"/>
      <c r="BB48083" s="80"/>
    </row>
    <row r="48084" spans="9:54" x14ac:dyDescent="0.25">
      <c r="I48084" s="80"/>
      <c r="AX48084" s="80"/>
      <c r="AY48084" s="80"/>
      <c r="AZ48084" s="80"/>
      <c r="BA48084" s="80"/>
      <c r="BB48084" s="80"/>
    </row>
    <row r="48085" spans="9:54" x14ac:dyDescent="0.25">
      <c r="I48085" s="80"/>
      <c r="AX48085" s="80"/>
      <c r="AY48085" s="80"/>
      <c r="AZ48085" s="80"/>
      <c r="BA48085" s="80"/>
      <c r="BB48085" s="80"/>
    </row>
    <row r="48086" spans="9:54" x14ac:dyDescent="0.25">
      <c r="I48086" s="80"/>
      <c r="AX48086" s="80"/>
      <c r="AY48086" s="80"/>
      <c r="AZ48086" s="80"/>
      <c r="BA48086" s="80"/>
      <c r="BB48086" s="80"/>
    </row>
    <row r="48087" spans="9:54" x14ac:dyDescent="0.25">
      <c r="I48087" s="80"/>
      <c r="AX48087" s="80"/>
      <c r="AY48087" s="80"/>
      <c r="AZ48087" s="80"/>
      <c r="BA48087" s="80"/>
      <c r="BB48087" s="80"/>
    </row>
    <row r="48088" spans="9:54" x14ac:dyDescent="0.25">
      <c r="I48088" s="80"/>
      <c r="AX48088" s="80"/>
      <c r="AY48088" s="80"/>
      <c r="AZ48088" s="80"/>
      <c r="BA48088" s="80"/>
      <c r="BB48088" s="80"/>
    </row>
    <row r="48089" spans="9:54" x14ac:dyDescent="0.25">
      <c r="I48089" s="80"/>
      <c r="AX48089" s="80"/>
      <c r="AY48089" s="80"/>
      <c r="AZ48089" s="80"/>
      <c r="BA48089" s="80"/>
      <c r="BB48089" s="80"/>
    </row>
    <row r="48090" spans="9:54" x14ac:dyDescent="0.25">
      <c r="I48090" s="80"/>
      <c r="AX48090" s="80"/>
      <c r="AY48090" s="80"/>
      <c r="AZ48090" s="80"/>
      <c r="BA48090" s="80"/>
      <c r="BB48090" s="80"/>
    </row>
    <row r="48091" spans="9:54" x14ac:dyDescent="0.25">
      <c r="I48091" s="80"/>
      <c r="AX48091" s="80"/>
      <c r="AY48091" s="80"/>
      <c r="AZ48091" s="80"/>
      <c r="BA48091" s="80"/>
      <c r="BB48091" s="80"/>
    </row>
    <row r="48092" spans="9:54" x14ac:dyDescent="0.25">
      <c r="I48092" s="80"/>
      <c r="AX48092" s="80"/>
      <c r="AY48092" s="80"/>
      <c r="AZ48092" s="80"/>
      <c r="BA48092" s="80"/>
      <c r="BB48092" s="80"/>
    </row>
    <row r="48093" spans="9:54" x14ac:dyDescent="0.25">
      <c r="I48093" s="80"/>
      <c r="AX48093" s="80"/>
      <c r="AY48093" s="80"/>
      <c r="AZ48093" s="80"/>
      <c r="BA48093" s="80"/>
      <c r="BB48093" s="80"/>
    </row>
    <row r="48094" spans="9:54" x14ac:dyDescent="0.25">
      <c r="I48094" s="80"/>
      <c r="AX48094" s="80"/>
      <c r="AY48094" s="80"/>
      <c r="AZ48094" s="80"/>
      <c r="BA48094" s="80"/>
      <c r="BB48094" s="80"/>
    </row>
    <row r="48095" spans="9:54" x14ac:dyDescent="0.25">
      <c r="I48095" s="80"/>
      <c r="AX48095" s="80"/>
      <c r="AY48095" s="80"/>
      <c r="AZ48095" s="80"/>
      <c r="BA48095" s="80"/>
      <c r="BB48095" s="80"/>
    </row>
    <row r="48096" spans="9:54" x14ac:dyDescent="0.25">
      <c r="I48096" s="80"/>
      <c r="AX48096" s="80"/>
      <c r="AY48096" s="80"/>
      <c r="AZ48096" s="80"/>
      <c r="BA48096" s="80"/>
      <c r="BB48096" s="80"/>
    </row>
    <row r="48097" spans="9:54" x14ac:dyDescent="0.25">
      <c r="I48097" s="80"/>
      <c r="AX48097" s="80"/>
      <c r="AY48097" s="80"/>
      <c r="AZ48097" s="80"/>
      <c r="BA48097" s="80"/>
      <c r="BB48097" s="80"/>
    </row>
    <row r="48098" spans="9:54" x14ac:dyDescent="0.25">
      <c r="I48098" s="80"/>
      <c r="AX48098" s="80"/>
      <c r="AY48098" s="80"/>
      <c r="AZ48098" s="80"/>
      <c r="BA48098" s="80"/>
      <c r="BB48098" s="80"/>
    </row>
    <row r="48099" spans="9:54" x14ac:dyDescent="0.25">
      <c r="I48099" s="80"/>
      <c r="AX48099" s="80"/>
      <c r="AY48099" s="80"/>
      <c r="AZ48099" s="80"/>
      <c r="BA48099" s="80"/>
      <c r="BB48099" s="80"/>
    </row>
    <row r="48100" spans="9:54" x14ac:dyDescent="0.25">
      <c r="I48100" s="80"/>
      <c r="AX48100" s="80"/>
      <c r="AY48100" s="80"/>
      <c r="AZ48100" s="80"/>
      <c r="BA48100" s="80"/>
      <c r="BB48100" s="80"/>
    </row>
    <row r="48101" spans="9:54" x14ac:dyDescent="0.25">
      <c r="I48101" s="80"/>
      <c r="AX48101" s="80"/>
      <c r="AY48101" s="80"/>
      <c r="AZ48101" s="80"/>
      <c r="BA48101" s="80"/>
      <c r="BB48101" s="80"/>
    </row>
    <row r="48102" spans="9:54" x14ac:dyDescent="0.25">
      <c r="I48102" s="80"/>
      <c r="AX48102" s="80"/>
      <c r="AY48102" s="80"/>
      <c r="AZ48102" s="80"/>
      <c r="BA48102" s="80"/>
      <c r="BB48102" s="80"/>
    </row>
    <row r="48103" spans="9:54" x14ac:dyDescent="0.25">
      <c r="I48103" s="80"/>
      <c r="AX48103" s="80"/>
      <c r="AY48103" s="80"/>
      <c r="AZ48103" s="80"/>
      <c r="BA48103" s="80"/>
      <c r="BB48103" s="80"/>
    </row>
    <row r="48104" spans="9:54" x14ac:dyDescent="0.25">
      <c r="I48104" s="80"/>
      <c r="AX48104" s="80"/>
      <c r="AY48104" s="80"/>
      <c r="AZ48104" s="80"/>
      <c r="BA48104" s="80"/>
      <c r="BB48104" s="80"/>
    </row>
    <row r="48105" spans="9:54" x14ac:dyDescent="0.25">
      <c r="I48105" s="80"/>
      <c r="AX48105" s="80"/>
      <c r="AY48105" s="80"/>
      <c r="AZ48105" s="80"/>
      <c r="BA48105" s="80"/>
      <c r="BB48105" s="80"/>
    </row>
    <row r="48106" spans="9:54" x14ac:dyDescent="0.25">
      <c r="I48106" s="80"/>
      <c r="AX48106" s="80"/>
      <c r="AY48106" s="80"/>
      <c r="AZ48106" s="80"/>
      <c r="BA48106" s="80"/>
      <c r="BB48106" s="80"/>
    </row>
    <row r="48107" spans="9:54" x14ac:dyDescent="0.25">
      <c r="I48107" s="80"/>
      <c r="AX48107" s="80"/>
      <c r="AY48107" s="80"/>
      <c r="AZ48107" s="80"/>
      <c r="BA48107" s="80"/>
      <c r="BB48107" s="80"/>
    </row>
    <row r="48108" spans="9:54" x14ac:dyDescent="0.25">
      <c r="I48108" s="80"/>
      <c r="AX48108" s="80"/>
      <c r="AY48108" s="80"/>
      <c r="AZ48108" s="80"/>
      <c r="BA48108" s="80"/>
      <c r="BB48108" s="80"/>
    </row>
    <row r="48109" spans="9:54" x14ac:dyDescent="0.25">
      <c r="I48109" s="80"/>
      <c r="AX48109" s="80"/>
      <c r="AY48109" s="80"/>
      <c r="AZ48109" s="80"/>
      <c r="BA48109" s="80"/>
      <c r="BB48109" s="80"/>
    </row>
    <row r="48110" spans="9:54" x14ac:dyDescent="0.25">
      <c r="I48110" s="80"/>
      <c r="AX48110" s="80"/>
      <c r="AY48110" s="80"/>
      <c r="AZ48110" s="80"/>
      <c r="BA48110" s="80"/>
      <c r="BB48110" s="80"/>
    </row>
    <row r="48111" spans="9:54" x14ac:dyDescent="0.25">
      <c r="I48111" s="80"/>
      <c r="AX48111" s="80"/>
      <c r="AY48111" s="80"/>
      <c r="AZ48111" s="80"/>
      <c r="BA48111" s="80"/>
      <c r="BB48111" s="80"/>
    </row>
    <row r="48112" spans="9:54" x14ac:dyDescent="0.25">
      <c r="I48112" s="80"/>
      <c r="AX48112" s="80"/>
      <c r="AY48112" s="80"/>
      <c r="AZ48112" s="80"/>
      <c r="BA48112" s="80"/>
      <c r="BB48112" s="80"/>
    </row>
    <row r="48113" spans="9:54" x14ac:dyDescent="0.25">
      <c r="I48113" s="80"/>
      <c r="AX48113" s="80"/>
      <c r="AY48113" s="80"/>
      <c r="AZ48113" s="80"/>
      <c r="BA48113" s="80"/>
      <c r="BB48113" s="80"/>
    </row>
    <row r="48114" spans="9:54" x14ac:dyDescent="0.25">
      <c r="I48114" s="80"/>
      <c r="AX48114" s="80"/>
      <c r="AY48114" s="80"/>
      <c r="AZ48114" s="80"/>
      <c r="BA48114" s="80"/>
      <c r="BB48114" s="80"/>
    </row>
    <row r="48115" spans="9:54" x14ac:dyDescent="0.25">
      <c r="I48115" s="80"/>
      <c r="AX48115" s="80"/>
      <c r="AY48115" s="80"/>
      <c r="AZ48115" s="80"/>
      <c r="BA48115" s="80"/>
      <c r="BB48115" s="80"/>
    </row>
    <row r="48116" spans="9:54" x14ac:dyDescent="0.25">
      <c r="I48116" s="80"/>
      <c r="AX48116" s="80"/>
      <c r="AY48116" s="80"/>
      <c r="AZ48116" s="80"/>
      <c r="BA48116" s="80"/>
      <c r="BB48116" s="80"/>
    </row>
    <row r="48117" spans="9:54" x14ac:dyDescent="0.25">
      <c r="I48117" s="80"/>
      <c r="AX48117" s="80"/>
      <c r="AY48117" s="80"/>
      <c r="AZ48117" s="80"/>
      <c r="BA48117" s="80"/>
      <c r="BB48117" s="80"/>
    </row>
    <row r="48118" spans="9:54" x14ac:dyDescent="0.25">
      <c r="I48118" s="80"/>
      <c r="AX48118" s="80"/>
      <c r="AY48118" s="80"/>
      <c r="AZ48118" s="80"/>
      <c r="BA48118" s="80"/>
      <c r="BB48118" s="80"/>
    </row>
    <row r="48119" spans="9:54" x14ac:dyDescent="0.25">
      <c r="I48119" s="80"/>
      <c r="AX48119" s="80"/>
      <c r="AY48119" s="80"/>
      <c r="AZ48119" s="80"/>
      <c r="BA48119" s="80"/>
      <c r="BB48119" s="80"/>
    </row>
    <row r="48120" spans="9:54" x14ac:dyDescent="0.25">
      <c r="I48120" s="80"/>
      <c r="AX48120" s="80"/>
      <c r="AY48120" s="80"/>
      <c r="AZ48120" s="80"/>
      <c r="BA48120" s="80"/>
      <c r="BB48120" s="80"/>
    </row>
    <row r="48121" spans="9:54" x14ac:dyDescent="0.25">
      <c r="I48121" s="80"/>
      <c r="AX48121" s="80"/>
      <c r="AY48121" s="80"/>
      <c r="AZ48121" s="80"/>
      <c r="BA48121" s="80"/>
      <c r="BB48121" s="80"/>
    </row>
    <row r="48122" spans="9:54" x14ac:dyDescent="0.25">
      <c r="I48122" s="80"/>
      <c r="AX48122" s="80"/>
      <c r="AY48122" s="80"/>
      <c r="AZ48122" s="80"/>
      <c r="BA48122" s="80"/>
      <c r="BB48122" s="80"/>
    </row>
    <row r="48123" spans="9:54" x14ac:dyDescent="0.25">
      <c r="I48123" s="80"/>
      <c r="AX48123" s="80"/>
      <c r="AY48123" s="80"/>
      <c r="AZ48123" s="80"/>
      <c r="BA48123" s="80"/>
      <c r="BB48123" s="80"/>
    </row>
    <row r="48124" spans="9:54" x14ac:dyDescent="0.25">
      <c r="I48124" s="80"/>
      <c r="AX48124" s="80"/>
      <c r="AY48124" s="80"/>
      <c r="AZ48124" s="80"/>
      <c r="BA48124" s="80"/>
      <c r="BB48124" s="80"/>
    </row>
    <row r="48125" spans="9:54" x14ac:dyDescent="0.25">
      <c r="I48125" s="80"/>
      <c r="AX48125" s="80"/>
      <c r="AY48125" s="80"/>
      <c r="AZ48125" s="80"/>
      <c r="BA48125" s="80"/>
      <c r="BB48125" s="80"/>
    </row>
    <row r="48126" spans="9:54" x14ac:dyDescent="0.25">
      <c r="I48126" s="80"/>
      <c r="AX48126" s="80"/>
      <c r="AY48126" s="80"/>
      <c r="AZ48126" s="80"/>
      <c r="BA48126" s="80"/>
      <c r="BB48126" s="80"/>
    </row>
    <row r="48127" spans="9:54" x14ac:dyDescent="0.25">
      <c r="I48127" s="80"/>
      <c r="AX48127" s="80"/>
      <c r="AY48127" s="80"/>
      <c r="AZ48127" s="80"/>
      <c r="BA48127" s="80"/>
      <c r="BB48127" s="80"/>
    </row>
    <row r="48128" spans="9:54" x14ac:dyDescent="0.25">
      <c r="I48128" s="80"/>
      <c r="AX48128" s="80"/>
      <c r="AY48128" s="80"/>
      <c r="AZ48128" s="80"/>
      <c r="BA48128" s="80"/>
      <c r="BB48128" s="80"/>
    </row>
    <row r="48129" spans="9:54" x14ac:dyDescent="0.25">
      <c r="I48129" s="80"/>
      <c r="AX48129" s="80"/>
      <c r="AY48129" s="80"/>
      <c r="AZ48129" s="80"/>
      <c r="BA48129" s="80"/>
      <c r="BB48129" s="80"/>
    </row>
    <row r="48130" spans="9:54" x14ac:dyDescent="0.25">
      <c r="I48130" s="80"/>
      <c r="AX48130" s="80"/>
      <c r="AY48130" s="80"/>
      <c r="AZ48130" s="80"/>
      <c r="BA48130" s="80"/>
      <c r="BB48130" s="80"/>
    </row>
    <row r="48131" spans="9:54" x14ac:dyDescent="0.25">
      <c r="I48131" s="80"/>
      <c r="AX48131" s="80"/>
      <c r="AY48131" s="80"/>
      <c r="AZ48131" s="80"/>
      <c r="BA48131" s="80"/>
      <c r="BB48131" s="80"/>
    </row>
    <row r="48132" spans="9:54" x14ac:dyDescent="0.25">
      <c r="I48132" s="80"/>
      <c r="AX48132" s="80"/>
      <c r="AY48132" s="80"/>
      <c r="AZ48132" s="80"/>
      <c r="BA48132" s="80"/>
      <c r="BB48132" s="80"/>
    </row>
    <row r="48133" spans="9:54" x14ac:dyDescent="0.25">
      <c r="I48133" s="80"/>
      <c r="AX48133" s="80"/>
      <c r="AY48133" s="80"/>
      <c r="AZ48133" s="80"/>
      <c r="BA48133" s="80"/>
      <c r="BB48133" s="80"/>
    </row>
    <row r="48134" spans="9:54" x14ac:dyDescent="0.25">
      <c r="I48134" s="80"/>
      <c r="AX48134" s="80"/>
      <c r="AY48134" s="80"/>
      <c r="AZ48134" s="80"/>
      <c r="BA48134" s="80"/>
      <c r="BB48134" s="80"/>
    </row>
    <row r="48135" spans="9:54" x14ac:dyDescent="0.25">
      <c r="I48135" s="80"/>
      <c r="AX48135" s="80"/>
      <c r="AY48135" s="80"/>
      <c r="AZ48135" s="80"/>
      <c r="BA48135" s="80"/>
      <c r="BB48135" s="80"/>
    </row>
    <row r="48136" spans="9:54" x14ac:dyDescent="0.25">
      <c r="I48136" s="80"/>
      <c r="AX48136" s="80"/>
      <c r="AY48136" s="80"/>
      <c r="AZ48136" s="80"/>
      <c r="BA48136" s="80"/>
      <c r="BB48136" s="80"/>
    </row>
    <row r="48137" spans="9:54" x14ac:dyDescent="0.25">
      <c r="I48137" s="80"/>
      <c r="AX48137" s="80"/>
      <c r="AY48137" s="80"/>
      <c r="AZ48137" s="80"/>
      <c r="BA48137" s="80"/>
      <c r="BB48137" s="80"/>
    </row>
    <row r="48138" spans="9:54" x14ac:dyDescent="0.25">
      <c r="I48138" s="80"/>
      <c r="AX48138" s="80"/>
      <c r="AY48138" s="80"/>
      <c r="AZ48138" s="80"/>
      <c r="BA48138" s="80"/>
      <c r="BB48138" s="80"/>
    </row>
    <row r="48139" spans="9:54" x14ac:dyDescent="0.25">
      <c r="I48139" s="80"/>
      <c r="AX48139" s="80"/>
      <c r="AY48139" s="80"/>
      <c r="AZ48139" s="80"/>
      <c r="BA48139" s="80"/>
      <c r="BB48139" s="80"/>
    </row>
    <row r="48140" spans="9:54" x14ac:dyDescent="0.25">
      <c r="I48140" s="80"/>
      <c r="AX48140" s="80"/>
      <c r="AY48140" s="80"/>
      <c r="AZ48140" s="80"/>
      <c r="BA48140" s="80"/>
      <c r="BB48140" s="80"/>
    </row>
    <row r="48141" spans="9:54" x14ac:dyDescent="0.25">
      <c r="I48141" s="80"/>
      <c r="AX48141" s="80"/>
      <c r="AY48141" s="80"/>
      <c r="AZ48141" s="80"/>
      <c r="BA48141" s="80"/>
      <c r="BB48141" s="80"/>
    </row>
    <row r="48142" spans="9:54" x14ac:dyDescent="0.25">
      <c r="I48142" s="80"/>
      <c r="AX48142" s="80"/>
      <c r="AY48142" s="80"/>
      <c r="AZ48142" s="80"/>
      <c r="BA48142" s="80"/>
      <c r="BB48142" s="80"/>
    </row>
    <row r="48143" spans="9:54" x14ac:dyDescent="0.25">
      <c r="I48143" s="80"/>
      <c r="AX48143" s="80"/>
      <c r="AY48143" s="80"/>
      <c r="AZ48143" s="80"/>
      <c r="BA48143" s="80"/>
      <c r="BB48143" s="80"/>
    </row>
    <row r="48144" spans="9:54" x14ac:dyDescent="0.25">
      <c r="I48144" s="80"/>
      <c r="AX48144" s="80"/>
      <c r="AY48144" s="80"/>
      <c r="AZ48144" s="80"/>
      <c r="BA48144" s="80"/>
      <c r="BB48144" s="80"/>
    </row>
    <row r="48145" spans="9:54" x14ac:dyDescent="0.25">
      <c r="I48145" s="80"/>
      <c r="AX48145" s="80"/>
      <c r="AY48145" s="80"/>
      <c r="AZ48145" s="80"/>
      <c r="BA48145" s="80"/>
      <c r="BB48145" s="80"/>
    </row>
    <row r="48146" spans="9:54" x14ac:dyDescent="0.25">
      <c r="I48146" s="80"/>
      <c r="AX48146" s="80"/>
      <c r="AY48146" s="80"/>
      <c r="AZ48146" s="80"/>
      <c r="BA48146" s="80"/>
      <c r="BB48146" s="80"/>
    </row>
    <row r="48147" spans="9:54" x14ac:dyDescent="0.25">
      <c r="I48147" s="80"/>
      <c r="AX48147" s="80"/>
      <c r="AY48147" s="80"/>
      <c r="AZ48147" s="80"/>
      <c r="BA48147" s="80"/>
      <c r="BB48147" s="80"/>
    </row>
    <row r="48148" spans="9:54" x14ac:dyDescent="0.25">
      <c r="I48148" s="80"/>
      <c r="AX48148" s="80"/>
      <c r="AY48148" s="80"/>
      <c r="AZ48148" s="80"/>
      <c r="BA48148" s="80"/>
      <c r="BB48148" s="80"/>
    </row>
    <row r="48149" spans="9:54" x14ac:dyDescent="0.25">
      <c r="I48149" s="80"/>
      <c r="AX48149" s="80"/>
      <c r="AY48149" s="80"/>
      <c r="AZ48149" s="80"/>
      <c r="BA48149" s="80"/>
      <c r="BB48149" s="80"/>
    </row>
    <row r="48150" spans="9:54" x14ac:dyDescent="0.25">
      <c r="I48150" s="80"/>
      <c r="AX48150" s="80"/>
      <c r="AY48150" s="80"/>
      <c r="AZ48150" s="80"/>
      <c r="BA48150" s="80"/>
      <c r="BB48150" s="80"/>
    </row>
    <row r="48151" spans="9:54" x14ac:dyDescent="0.25">
      <c r="I48151" s="80"/>
      <c r="AX48151" s="80"/>
      <c r="AY48151" s="80"/>
      <c r="AZ48151" s="80"/>
      <c r="BA48151" s="80"/>
      <c r="BB48151" s="80"/>
    </row>
    <row r="48152" spans="9:54" x14ac:dyDescent="0.25">
      <c r="I48152" s="80"/>
      <c r="AX48152" s="80"/>
      <c r="AY48152" s="80"/>
      <c r="AZ48152" s="80"/>
      <c r="BA48152" s="80"/>
      <c r="BB48152" s="80"/>
    </row>
    <row r="48153" spans="9:54" x14ac:dyDescent="0.25">
      <c r="I48153" s="80"/>
      <c r="AX48153" s="80"/>
      <c r="AY48153" s="80"/>
      <c r="AZ48153" s="80"/>
      <c r="BA48153" s="80"/>
      <c r="BB48153" s="80"/>
    </row>
    <row r="48154" spans="9:54" x14ac:dyDescent="0.25">
      <c r="I48154" s="80"/>
      <c r="AX48154" s="80"/>
      <c r="AY48154" s="80"/>
      <c r="AZ48154" s="80"/>
      <c r="BA48154" s="80"/>
      <c r="BB48154" s="80"/>
    </row>
    <row r="48155" spans="9:54" x14ac:dyDescent="0.25">
      <c r="I48155" s="80"/>
      <c r="AX48155" s="80"/>
      <c r="AY48155" s="80"/>
      <c r="AZ48155" s="80"/>
      <c r="BA48155" s="80"/>
      <c r="BB48155" s="80"/>
    </row>
    <row r="48156" spans="9:54" x14ac:dyDescent="0.25">
      <c r="I48156" s="80"/>
      <c r="AX48156" s="80"/>
      <c r="AY48156" s="80"/>
      <c r="AZ48156" s="80"/>
      <c r="BA48156" s="80"/>
      <c r="BB48156" s="80"/>
    </row>
    <row r="48157" spans="9:54" x14ac:dyDescent="0.25">
      <c r="I48157" s="80"/>
      <c r="AX48157" s="80"/>
      <c r="AY48157" s="80"/>
      <c r="AZ48157" s="80"/>
      <c r="BA48157" s="80"/>
      <c r="BB48157" s="80"/>
    </row>
    <row r="48158" spans="9:54" x14ac:dyDescent="0.25">
      <c r="I48158" s="80"/>
      <c r="AX48158" s="80"/>
      <c r="AY48158" s="80"/>
      <c r="AZ48158" s="80"/>
      <c r="BA48158" s="80"/>
      <c r="BB48158" s="80"/>
    </row>
    <row r="48159" spans="9:54" x14ac:dyDescent="0.25">
      <c r="I48159" s="80"/>
      <c r="AX48159" s="80"/>
      <c r="AY48159" s="80"/>
      <c r="AZ48159" s="80"/>
      <c r="BA48159" s="80"/>
      <c r="BB48159" s="80"/>
    </row>
    <row r="48160" spans="9:54" x14ac:dyDescent="0.25">
      <c r="I48160" s="80"/>
      <c r="AX48160" s="80"/>
      <c r="AY48160" s="80"/>
      <c r="AZ48160" s="80"/>
      <c r="BA48160" s="80"/>
      <c r="BB48160" s="80"/>
    </row>
    <row r="48161" spans="9:54" x14ac:dyDescent="0.25">
      <c r="I48161" s="80"/>
      <c r="AX48161" s="80"/>
      <c r="AY48161" s="80"/>
      <c r="AZ48161" s="80"/>
      <c r="BA48161" s="80"/>
      <c r="BB48161" s="80"/>
    </row>
    <row r="48162" spans="9:54" x14ac:dyDescent="0.25">
      <c r="I48162" s="80"/>
      <c r="AX48162" s="80"/>
      <c r="AY48162" s="80"/>
      <c r="AZ48162" s="80"/>
      <c r="BA48162" s="80"/>
      <c r="BB48162" s="80"/>
    </row>
    <row r="48163" spans="9:54" x14ac:dyDescent="0.25">
      <c r="I48163" s="80"/>
      <c r="AX48163" s="80"/>
      <c r="AY48163" s="80"/>
      <c r="AZ48163" s="80"/>
      <c r="BA48163" s="80"/>
      <c r="BB48163" s="80"/>
    </row>
    <row r="48164" spans="9:54" x14ac:dyDescent="0.25">
      <c r="I48164" s="80"/>
      <c r="AX48164" s="80"/>
      <c r="AY48164" s="80"/>
      <c r="AZ48164" s="80"/>
      <c r="BA48164" s="80"/>
      <c r="BB48164" s="80"/>
    </row>
    <row r="48165" spans="9:54" x14ac:dyDescent="0.25">
      <c r="I48165" s="80"/>
      <c r="AX48165" s="80"/>
      <c r="AY48165" s="80"/>
      <c r="AZ48165" s="80"/>
      <c r="BA48165" s="80"/>
      <c r="BB48165" s="80"/>
    </row>
    <row r="48166" spans="9:54" x14ac:dyDescent="0.25">
      <c r="I48166" s="80"/>
      <c r="AX48166" s="80"/>
      <c r="AY48166" s="80"/>
      <c r="AZ48166" s="80"/>
      <c r="BA48166" s="80"/>
      <c r="BB48166" s="80"/>
    </row>
    <row r="48167" spans="9:54" x14ac:dyDescent="0.25">
      <c r="I48167" s="80"/>
      <c r="AX48167" s="80"/>
      <c r="AY48167" s="80"/>
      <c r="AZ48167" s="80"/>
      <c r="BA48167" s="80"/>
      <c r="BB48167" s="80"/>
    </row>
    <row r="48168" spans="9:54" x14ac:dyDescent="0.25">
      <c r="I48168" s="80"/>
      <c r="AX48168" s="80"/>
      <c r="AY48168" s="80"/>
      <c r="AZ48168" s="80"/>
      <c r="BA48168" s="80"/>
      <c r="BB48168" s="80"/>
    </row>
    <row r="48169" spans="9:54" x14ac:dyDescent="0.25">
      <c r="I48169" s="80"/>
      <c r="AX48169" s="80"/>
      <c r="AY48169" s="80"/>
      <c r="AZ48169" s="80"/>
      <c r="BA48169" s="80"/>
      <c r="BB48169" s="80"/>
    </row>
    <row r="48170" spans="9:54" x14ac:dyDescent="0.25">
      <c r="I48170" s="80"/>
      <c r="AX48170" s="80"/>
      <c r="AY48170" s="80"/>
      <c r="AZ48170" s="80"/>
      <c r="BA48170" s="80"/>
      <c r="BB48170" s="80"/>
    </row>
    <row r="48171" spans="9:54" x14ac:dyDescent="0.25">
      <c r="I48171" s="80"/>
      <c r="AX48171" s="80"/>
      <c r="AY48171" s="80"/>
      <c r="AZ48171" s="80"/>
      <c r="BA48171" s="80"/>
      <c r="BB48171" s="80"/>
    </row>
    <row r="48172" spans="9:54" x14ac:dyDescent="0.25">
      <c r="I48172" s="80"/>
      <c r="AX48172" s="80"/>
      <c r="AY48172" s="80"/>
      <c r="AZ48172" s="80"/>
      <c r="BA48172" s="80"/>
      <c r="BB48172" s="80"/>
    </row>
    <row r="48173" spans="9:54" x14ac:dyDescent="0.25">
      <c r="I48173" s="80"/>
      <c r="AX48173" s="80"/>
      <c r="AY48173" s="80"/>
      <c r="AZ48173" s="80"/>
      <c r="BA48173" s="80"/>
      <c r="BB48173" s="80"/>
    </row>
    <row r="48174" spans="9:54" x14ac:dyDescent="0.25">
      <c r="I48174" s="80"/>
      <c r="AX48174" s="80"/>
      <c r="AY48174" s="80"/>
      <c r="AZ48174" s="80"/>
      <c r="BA48174" s="80"/>
      <c r="BB48174" s="80"/>
    </row>
    <row r="48175" spans="9:54" x14ac:dyDescent="0.25">
      <c r="I48175" s="80"/>
      <c r="AX48175" s="80"/>
      <c r="AY48175" s="80"/>
      <c r="AZ48175" s="80"/>
      <c r="BA48175" s="80"/>
      <c r="BB48175" s="80"/>
    </row>
    <row r="48176" spans="9:54" x14ac:dyDescent="0.25">
      <c r="I48176" s="80"/>
      <c r="AX48176" s="80"/>
      <c r="AY48176" s="80"/>
      <c r="AZ48176" s="80"/>
      <c r="BA48176" s="80"/>
      <c r="BB48176" s="80"/>
    </row>
    <row r="48177" spans="9:54" x14ac:dyDescent="0.25">
      <c r="I48177" s="80"/>
      <c r="AX48177" s="80"/>
      <c r="AY48177" s="80"/>
      <c r="AZ48177" s="80"/>
      <c r="BA48177" s="80"/>
      <c r="BB48177" s="80"/>
    </row>
    <row r="48178" spans="9:54" x14ac:dyDescent="0.25">
      <c r="I48178" s="80"/>
      <c r="AX48178" s="80"/>
      <c r="AY48178" s="80"/>
      <c r="AZ48178" s="80"/>
      <c r="BA48178" s="80"/>
      <c r="BB48178" s="80"/>
    </row>
    <row r="48179" spans="9:54" x14ac:dyDescent="0.25">
      <c r="I48179" s="80"/>
      <c r="AX48179" s="80"/>
      <c r="AY48179" s="80"/>
      <c r="AZ48179" s="80"/>
      <c r="BA48179" s="80"/>
      <c r="BB48179" s="80"/>
    </row>
    <row r="48180" spans="9:54" x14ac:dyDescent="0.25">
      <c r="I48180" s="80"/>
      <c r="AX48180" s="80"/>
      <c r="AY48180" s="80"/>
      <c r="AZ48180" s="80"/>
      <c r="BA48180" s="80"/>
      <c r="BB48180" s="80"/>
    </row>
    <row r="48181" spans="9:54" x14ac:dyDescent="0.25">
      <c r="I48181" s="80"/>
      <c r="AX48181" s="80"/>
      <c r="AY48181" s="80"/>
      <c r="AZ48181" s="80"/>
      <c r="BA48181" s="80"/>
      <c r="BB48181" s="80"/>
    </row>
    <row r="48182" spans="9:54" x14ac:dyDescent="0.25">
      <c r="I48182" s="80"/>
      <c r="AX48182" s="80"/>
      <c r="AY48182" s="80"/>
      <c r="AZ48182" s="80"/>
      <c r="BA48182" s="80"/>
      <c r="BB48182" s="80"/>
    </row>
    <row r="48183" spans="9:54" x14ac:dyDescent="0.25">
      <c r="I48183" s="80"/>
      <c r="AX48183" s="80"/>
      <c r="AY48183" s="80"/>
      <c r="AZ48183" s="80"/>
      <c r="BA48183" s="80"/>
      <c r="BB48183" s="80"/>
    </row>
    <row r="48184" spans="9:54" x14ac:dyDescent="0.25">
      <c r="I48184" s="80"/>
      <c r="AX48184" s="80"/>
      <c r="AY48184" s="80"/>
      <c r="AZ48184" s="80"/>
      <c r="BA48184" s="80"/>
      <c r="BB48184" s="80"/>
    </row>
    <row r="48185" spans="9:54" x14ac:dyDescent="0.25">
      <c r="I48185" s="80"/>
      <c r="AX48185" s="80"/>
      <c r="AY48185" s="80"/>
      <c r="AZ48185" s="80"/>
      <c r="BA48185" s="80"/>
      <c r="BB48185" s="80"/>
    </row>
    <row r="48186" spans="9:54" x14ac:dyDescent="0.25">
      <c r="I48186" s="80"/>
      <c r="AX48186" s="80"/>
      <c r="AY48186" s="80"/>
      <c r="AZ48186" s="80"/>
      <c r="BA48186" s="80"/>
      <c r="BB48186" s="80"/>
    </row>
    <row r="48187" spans="9:54" x14ac:dyDescent="0.25">
      <c r="I48187" s="80"/>
      <c r="AX48187" s="80"/>
      <c r="AY48187" s="80"/>
      <c r="AZ48187" s="80"/>
      <c r="BA48187" s="80"/>
      <c r="BB48187" s="80"/>
    </row>
    <row r="48188" spans="9:54" x14ac:dyDescent="0.25">
      <c r="I48188" s="80"/>
      <c r="AX48188" s="80"/>
      <c r="AY48188" s="80"/>
      <c r="AZ48188" s="80"/>
      <c r="BA48188" s="80"/>
      <c r="BB48188" s="80"/>
    </row>
    <row r="48189" spans="9:54" x14ac:dyDescent="0.25">
      <c r="I48189" s="80"/>
      <c r="AX48189" s="80"/>
      <c r="AY48189" s="80"/>
      <c r="AZ48189" s="80"/>
      <c r="BA48189" s="80"/>
      <c r="BB48189" s="80"/>
    </row>
    <row r="48190" spans="9:54" x14ac:dyDescent="0.25">
      <c r="I48190" s="80"/>
      <c r="AX48190" s="80"/>
      <c r="AY48190" s="80"/>
      <c r="AZ48190" s="80"/>
      <c r="BA48190" s="80"/>
      <c r="BB48190" s="80"/>
    </row>
    <row r="48191" spans="9:54" x14ac:dyDescent="0.25">
      <c r="I48191" s="80"/>
      <c r="AX48191" s="80"/>
      <c r="AY48191" s="80"/>
      <c r="AZ48191" s="80"/>
      <c r="BA48191" s="80"/>
      <c r="BB48191" s="80"/>
    </row>
    <row r="48192" spans="9:54" x14ac:dyDescent="0.25">
      <c r="I48192" s="80"/>
      <c r="AX48192" s="80"/>
      <c r="AY48192" s="80"/>
      <c r="AZ48192" s="80"/>
      <c r="BA48192" s="80"/>
      <c r="BB48192" s="80"/>
    </row>
    <row r="48193" spans="9:54" x14ac:dyDescent="0.25">
      <c r="I48193" s="80"/>
      <c r="AX48193" s="80"/>
      <c r="AY48193" s="80"/>
      <c r="AZ48193" s="80"/>
      <c r="BA48193" s="80"/>
      <c r="BB48193" s="80"/>
    </row>
    <row r="48194" spans="9:54" x14ac:dyDescent="0.25">
      <c r="I48194" s="80"/>
      <c r="AX48194" s="80"/>
      <c r="AY48194" s="80"/>
      <c r="AZ48194" s="80"/>
      <c r="BA48194" s="80"/>
      <c r="BB48194" s="80"/>
    </row>
    <row r="48195" spans="9:54" x14ac:dyDescent="0.25">
      <c r="I48195" s="80"/>
      <c r="AX48195" s="80"/>
      <c r="AY48195" s="80"/>
      <c r="AZ48195" s="80"/>
      <c r="BA48195" s="80"/>
      <c r="BB48195" s="80"/>
    </row>
    <row r="48196" spans="9:54" x14ac:dyDescent="0.25">
      <c r="I48196" s="80"/>
      <c r="AX48196" s="80"/>
      <c r="AY48196" s="80"/>
      <c r="AZ48196" s="80"/>
      <c r="BA48196" s="80"/>
      <c r="BB48196" s="80"/>
    </row>
    <row r="48197" spans="9:54" x14ac:dyDescent="0.25">
      <c r="I48197" s="80"/>
      <c r="AX48197" s="80"/>
      <c r="AY48197" s="80"/>
      <c r="AZ48197" s="80"/>
      <c r="BA48197" s="80"/>
      <c r="BB48197" s="80"/>
    </row>
    <row r="48198" spans="9:54" x14ac:dyDescent="0.25">
      <c r="I48198" s="80"/>
      <c r="AX48198" s="80"/>
      <c r="AY48198" s="80"/>
      <c r="AZ48198" s="80"/>
      <c r="BA48198" s="80"/>
      <c r="BB48198" s="80"/>
    </row>
    <row r="48199" spans="9:54" x14ac:dyDescent="0.25">
      <c r="I48199" s="80"/>
      <c r="AX48199" s="80"/>
      <c r="AY48199" s="80"/>
      <c r="AZ48199" s="80"/>
      <c r="BA48199" s="80"/>
      <c r="BB48199" s="80"/>
    </row>
    <row r="48200" spans="9:54" x14ac:dyDescent="0.25">
      <c r="I48200" s="80"/>
      <c r="AX48200" s="80"/>
      <c r="AY48200" s="80"/>
      <c r="AZ48200" s="80"/>
      <c r="BA48200" s="80"/>
      <c r="BB48200" s="80"/>
    </row>
    <row r="48201" spans="9:54" x14ac:dyDescent="0.25">
      <c r="I48201" s="80"/>
      <c r="AX48201" s="80"/>
      <c r="AY48201" s="80"/>
      <c r="AZ48201" s="80"/>
      <c r="BA48201" s="80"/>
      <c r="BB48201" s="80"/>
    </row>
    <row r="48202" spans="9:54" x14ac:dyDescent="0.25">
      <c r="I48202" s="80"/>
      <c r="AX48202" s="80"/>
      <c r="AY48202" s="80"/>
      <c r="AZ48202" s="80"/>
      <c r="BA48202" s="80"/>
      <c r="BB48202" s="80"/>
    </row>
    <row r="48203" spans="9:54" x14ac:dyDescent="0.25">
      <c r="I48203" s="80"/>
      <c r="AX48203" s="80"/>
      <c r="AY48203" s="80"/>
      <c r="AZ48203" s="80"/>
      <c r="BA48203" s="80"/>
      <c r="BB48203" s="80"/>
    </row>
    <row r="48204" spans="9:54" x14ac:dyDescent="0.25">
      <c r="I48204" s="80"/>
      <c r="AX48204" s="80"/>
      <c r="AY48204" s="80"/>
      <c r="AZ48204" s="80"/>
      <c r="BA48204" s="80"/>
      <c r="BB48204" s="80"/>
    </row>
    <row r="48205" spans="9:54" x14ac:dyDescent="0.25">
      <c r="I48205" s="80"/>
      <c r="AX48205" s="80"/>
      <c r="AY48205" s="80"/>
      <c r="AZ48205" s="80"/>
      <c r="BA48205" s="80"/>
      <c r="BB48205" s="80"/>
    </row>
    <row r="48206" spans="9:54" x14ac:dyDescent="0.25">
      <c r="I48206" s="80"/>
      <c r="AX48206" s="80"/>
      <c r="AY48206" s="80"/>
      <c r="AZ48206" s="80"/>
      <c r="BA48206" s="80"/>
      <c r="BB48206" s="80"/>
    </row>
    <row r="48207" spans="9:54" x14ac:dyDescent="0.25">
      <c r="I48207" s="80"/>
      <c r="AX48207" s="80"/>
      <c r="AY48207" s="80"/>
      <c r="AZ48207" s="80"/>
      <c r="BA48207" s="80"/>
      <c r="BB48207" s="80"/>
    </row>
    <row r="48208" spans="9:54" x14ac:dyDescent="0.25">
      <c r="I48208" s="80"/>
      <c r="AX48208" s="80"/>
      <c r="AY48208" s="80"/>
      <c r="AZ48208" s="80"/>
      <c r="BA48208" s="80"/>
      <c r="BB48208" s="80"/>
    </row>
    <row r="48209" spans="9:54" x14ac:dyDescent="0.25">
      <c r="I48209" s="80"/>
      <c r="AX48209" s="80"/>
      <c r="AY48209" s="80"/>
      <c r="AZ48209" s="80"/>
      <c r="BA48209" s="80"/>
      <c r="BB48209" s="80"/>
    </row>
    <row r="48210" spans="9:54" x14ac:dyDescent="0.25">
      <c r="I48210" s="80"/>
      <c r="AX48210" s="80"/>
      <c r="AY48210" s="80"/>
      <c r="AZ48210" s="80"/>
      <c r="BA48210" s="80"/>
      <c r="BB48210" s="80"/>
    </row>
    <row r="48211" spans="9:54" x14ac:dyDescent="0.25">
      <c r="I48211" s="80"/>
      <c r="AX48211" s="80"/>
      <c r="AY48211" s="80"/>
      <c r="AZ48211" s="80"/>
      <c r="BA48211" s="80"/>
      <c r="BB48211" s="80"/>
    </row>
    <row r="48212" spans="9:54" x14ac:dyDescent="0.25">
      <c r="I48212" s="80"/>
      <c r="AX48212" s="80"/>
      <c r="AY48212" s="80"/>
      <c r="AZ48212" s="80"/>
      <c r="BA48212" s="80"/>
      <c r="BB48212" s="80"/>
    </row>
    <row r="48213" spans="9:54" x14ac:dyDescent="0.25">
      <c r="I48213" s="80"/>
      <c r="AX48213" s="80"/>
      <c r="AY48213" s="80"/>
      <c r="AZ48213" s="80"/>
      <c r="BA48213" s="80"/>
      <c r="BB48213" s="80"/>
    </row>
    <row r="48214" spans="9:54" x14ac:dyDescent="0.25">
      <c r="I48214" s="80"/>
      <c r="AX48214" s="80"/>
      <c r="AY48214" s="80"/>
      <c r="AZ48214" s="80"/>
      <c r="BA48214" s="80"/>
      <c r="BB48214" s="80"/>
    </row>
    <row r="48215" spans="9:54" x14ac:dyDescent="0.25">
      <c r="I48215" s="80"/>
      <c r="AX48215" s="80"/>
      <c r="AY48215" s="80"/>
      <c r="AZ48215" s="80"/>
      <c r="BA48215" s="80"/>
      <c r="BB48215" s="80"/>
    </row>
    <row r="48216" spans="9:54" x14ac:dyDescent="0.25">
      <c r="I48216" s="80"/>
      <c r="AX48216" s="80"/>
      <c r="AY48216" s="80"/>
      <c r="AZ48216" s="80"/>
      <c r="BA48216" s="80"/>
      <c r="BB48216" s="80"/>
    </row>
    <row r="48217" spans="9:54" x14ac:dyDescent="0.25">
      <c r="I48217" s="80"/>
      <c r="AX48217" s="80"/>
      <c r="AY48217" s="80"/>
      <c r="AZ48217" s="80"/>
      <c r="BA48217" s="80"/>
      <c r="BB48217" s="80"/>
    </row>
    <row r="48218" spans="9:54" x14ac:dyDescent="0.25">
      <c r="I48218" s="80"/>
      <c r="AX48218" s="80"/>
      <c r="AY48218" s="80"/>
      <c r="AZ48218" s="80"/>
      <c r="BA48218" s="80"/>
      <c r="BB48218" s="80"/>
    </row>
    <row r="48219" spans="9:54" x14ac:dyDescent="0.25">
      <c r="I48219" s="80"/>
      <c r="AX48219" s="80"/>
      <c r="AY48219" s="80"/>
      <c r="AZ48219" s="80"/>
      <c r="BA48219" s="80"/>
      <c r="BB48219" s="80"/>
    </row>
    <row r="48220" spans="9:54" x14ac:dyDescent="0.25">
      <c r="I48220" s="80"/>
      <c r="AX48220" s="80"/>
      <c r="AY48220" s="80"/>
      <c r="AZ48220" s="80"/>
      <c r="BA48220" s="80"/>
      <c r="BB48220" s="80"/>
    </row>
    <row r="48221" spans="9:54" x14ac:dyDescent="0.25">
      <c r="I48221" s="80"/>
      <c r="AX48221" s="80"/>
      <c r="AY48221" s="80"/>
      <c r="AZ48221" s="80"/>
      <c r="BA48221" s="80"/>
      <c r="BB48221" s="80"/>
    </row>
    <row r="48222" spans="9:54" x14ac:dyDescent="0.25">
      <c r="I48222" s="80"/>
      <c r="AX48222" s="80"/>
      <c r="AY48222" s="80"/>
      <c r="AZ48222" s="80"/>
      <c r="BA48222" s="80"/>
      <c r="BB48222" s="80"/>
    </row>
    <row r="48223" spans="9:54" x14ac:dyDescent="0.25">
      <c r="I48223" s="80"/>
      <c r="AX48223" s="80"/>
      <c r="AY48223" s="80"/>
      <c r="AZ48223" s="80"/>
      <c r="BA48223" s="80"/>
      <c r="BB48223" s="80"/>
    </row>
    <row r="48224" spans="9:54" x14ac:dyDescent="0.25">
      <c r="I48224" s="80"/>
      <c r="AX48224" s="80"/>
      <c r="AY48224" s="80"/>
      <c r="AZ48224" s="80"/>
      <c r="BA48224" s="80"/>
      <c r="BB48224" s="80"/>
    </row>
    <row r="48225" spans="9:54" x14ac:dyDescent="0.25">
      <c r="I48225" s="80"/>
      <c r="AX48225" s="80"/>
      <c r="AY48225" s="80"/>
      <c r="AZ48225" s="80"/>
      <c r="BA48225" s="80"/>
      <c r="BB48225" s="80"/>
    </row>
    <row r="48226" spans="9:54" x14ac:dyDescent="0.25">
      <c r="I48226" s="80"/>
      <c r="AX48226" s="80"/>
      <c r="AY48226" s="80"/>
      <c r="AZ48226" s="80"/>
      <c r="BA48226" s="80"/>
      <c r="BB48226" s="80"/>
    </row>
    <row r="48227" spans="9:54" x14ac:dyDescent="0.25">
      <c r="I48227" s="80"/>
      <c r="AX48227" s="80"/>
      <c r="AY48227" s="80"/>
      <c r="AZ48227" s="80"/>
      <c r="BA48227" s="80"/>
      <c r="BB48227" s="80"/>
    </row>
    <row r="48228" spans="9:54" x14ac:dyDescent="0.25">
      <c r="I48228" s="80"/>
      <c r="AX48228" s="80"/>
      <c r="AY48228" s="80"/>
      <c r="AZ48228" s="80"/>
      <c r="BA48228" s="80"/>
      <c r="BB48228" s="80"/>
    </row>
    <row r="48229" spans="9:54" x14ac:dyDescent="0.25">
      <c r="I48229" s="80"/>
      <c r="AX48229" s="80"/>
      <c r="AY48229" s="80"/>
      <c r="AZ48229" s="80"/>
      <c r="BA48229" s="80"/>
      <c r="BB48229" s="80"/>
    </row>
    <row r="48230" spans="9:54" x14ac:dyDescent="0.25">
      <c r="I48230" s="80"/>
      <c r="AX48230" s="80"/>
      <c r="AY48230" s="80"/>
      <c r="AZ48230" s="80"/>
      <c r="BA48230" s="80"/>
      <c r="BB48230" s="80"/>
    </row>
    <row r="48231" spans="9:54" x14ac:dyDescent="0.25">
      <c r="I48231" s="80"/>
      <c r="AX48231" s="80"/>
      <c r="AY48231" s="80"/>
      <c r="AZ48231" s="80"/>
      <c r="BA48231" s="80"/>
      <c r="BB48231" s="80"/>
    </row>
    <row r="48232" spans="9:54" x14ac:dyDescent="0.25">
      <c r="I48232" s="80"/>
      <c r="AX48232" s="80"/>
      <c r="AY48232" s="80"/>
      <c r="AZ48232" s="80"/>
      <c r="BA48232" s="80"/>
      <c r="BB48232" s="80"/>
    </row>
    <row r="48233" spans="9:54" x14ac:dyDescent="0.25">
      <c r="I48233" s="80"/>
      <c r="AX48233" s="80"/>
      <c r="AY48233" s="80"/>
      <c r="AZ48233" s="80"/>
      <c r="BA48233" s="80"/>
      <c r="BB48233" s="80"/>
    </row>
    <row r="48234" spans="9:54" x14ac:dyDescent="0.25">
      <c r="I48234" s="80"/>
      <c r="AX48234" s="80"/>
      <c r="AY48234" s="80"/>
      <c r="AZ48234" s="80"/>
      <c r="BA48234" s="80"/>
      <c r="BB48234" s="80"/>
    </row>
    <row r="48235" spans="9:54" x14ac:dyDescent="0.25">
      <c r="I48235" s="80"/>
      <c r="AX48235" s="80"/>
      <c r="AY48235" s="80"/>
      <c r="AZ48235" s="80"/>
      <c r="BA48235" s="80"/>
      <c r="BB48235" s="80"/>
    </row>
    <row r="48236" spans="9:54" x14ac:dyDescent="0.25">
      <c r="I48236" s="80"/>
      <c r="AX48236" s="80"/>
      <c r="AY48236" s="80"/>
      <c r="AZ48236" s="80"/>
      <c r="BA48236" s="80"/>
      <c r="BB48236" s="80"/>
    </row>
    <row r="48237" spans="9:54" x14ac:dyDescent="0.25">
      <c r="I48237" s="80"/>
      <c r="AX48237" s="80"/>
      <c r="AY48237" s="80"/>
      <c r="AZ48237" s="80"/>
      <c r="BA48237" s="80"/>
      <c r="BB48237" s="80"/>
    </row>
    <row r="48238" spans="9:54" x14ac:dyDescent="0.25">
      <c r="I48238" s="80"/>
      <c r="AX48238" s="80"/>
      <c r="AY48238" s="80"/>
      <c r="AZ48238" s="80"/>
      <c r="BA48238" s="80"/>
      <c r="BB48238" s="80"/>
    </row>
    <row r="48239" spans="9:54" x14ac:dyDescent="0.25">
      <c r="I48239" s="80"/>
      <c r="AX48239" s="80"/>
      <c r="AY48239" s="80"/>
      <c r="AZ48239" s="80"/>
      <c r="BA48239" s="80"/>
      <c r="BB48239" s="80"/>
    </row>
    <row r="48240" spans="9:54" x14ac:dyDescent="0.25">
      <c r="I48240" s="80"/>
      <c r="AX48240" s="80"/>
      <c r="AY48240" s="80"/>
      <c r="AZ48240" s="80"/>
      <c r="BA48240" s="80"/>
      <c r="BB48240" s="80"/>
    </row>
    <row r="48241" spans="9:54" x14ac:dyDescent="0.25">
      <c r="I48241" s="80"/>
      <c r="AX48241" s="80"/>
      <c r="AY48241" s="80"/>
      <c r="AZ48241" s="80"/>
      <c r="BA48241" s="80"/>
      <c r="BB48241" s="80"/>
    </row>
    <row r="48242" spans="9:54" x14ac:dyDescent="0.25">
      <c r="I48242" s="80"/>
      <c r="AX48242" s="80"/>
      <c r="AY48242" s="80"/>
      <c r="AZ48242" s="80"/>
      <c r="BA48242" s="80"/>
      <c r="BB48242" s="80"/>
    </row>
    <row r="48243" spans="9:54" x14ac:dyDescent="0.25">
      <c r="I48243" s="80"/>
      <c r="AX48243" s="80"/>
      <c r="AY48243" s="80"/>
      <c r="AZ48243" s="80"/>
      <c r="BA48243" s="80"/>
      <c r="BB48243" s="80"/>
    </row>
    <row r="48244" spans="9:54" x14ac:dyDescent="0.25">
      <c r="I48244" s="80"/>
      <c r="AX48244" s="80"/>
      <c r="AY48244" s="80"/>
      <c r="AZ48244" s="80"/>
      <c r="BA48244" s="80"/>
      <c r="BB48244" s="80"/>
    </row>
    <row r="48245" spans="9:54" x14ac:dyDescent="0.25">
      <c r="I48245" s="80"/>
      <c r="AX48245" s="80"/>
      <c r="AY48245" s="80"/>
      <c r="AZ48245" s="80"/>
      <c r="BA48245" s="80"/>
      <c r="BB48245" s="80"/>
    </row>
    <row r="48246" spans="9:54" x14ac:dyDescent="0.25">
      <c r="I48246" s="80"/>
      <c r="AX48246" s="80"/>
      <c r="AY48246" s="80"/>
      <c r="AZ48246" s="80"/>
      <c r="BA48246" s="80"/>
      <c r="BB48246" s="80"/>
    </row>
    <row r="48247" spans="9:54" x14ac:dyDescent="0.25">
      <c r="I48247" s="80"/>
      <c r="AX48247" s="80"/>
      <c r="AY48247" s="80"/>
      <c r="AZ48247" s="80"/>
      <c r="BA48247" s="80"/>
      <c r="BB48247" s="80"/>
    </row>
    <row r="48248" spans="9:54" x14ac:dyDescent="0.25">
      <c r="I48248" s="80"/>
      <c r="AX48248" s="80"/>
      <c r="AY48248" s="80"/>
      <c r="AZ48248" s="80"/>
      <c r="BA48248" s="80"/>
      <c r="BB48248" s="80"/>
    </row>
    <row r="48249" spans="9:54" x14ac:dyDescent="0.25">
      <c r="I48249" s="80"/>
      <c r="AX48249" s="80"/>
      <c r="AY48249" s="80"/>
      <c r="AZ48249" s="80"/>
      <c r="BA48249" s="80"/>
      <c r="BB48249" s="80"/>
    </row>
    <row r="48250" spans="9:54" x14ac:dyDescent="0.25">
      <c r="I48250" s="80"/>
      <c r="AX48250" s="80"/>
      <c r="AY48250" s="80"/>
      <c r="AZ48250" s="80"/>
      <c r="BA48250" s="80"/>
      <c r="BB48250" s="80"/>
    </row>
    <row r="48251" spans="9:54" x14ac:dyDescent="0.25">
      <c r="I48251" s="80"/>
      <c r="AX48251" s="80"/>
      <c r="AY48251" s="80"/>
      <c r="AZ48251" s="80"/>
      <c r="BA48251" s="80"/>
      <c r="BB48251" s="80"/>
    </row>
    <row r="48252" spans="9:54" x14ac:dyDescent="0.25">
      <c r="I48252" s="80"/>
      <c r="AX48252" s="80"/>
      <c r="AY48252" s="80"/>
      <c r="AZ48252" s="80"/>
      <c r="BA48252" s="80"/>
      <c r="BB48252" s="80"/>
    </row>
    <row r="48253" spans="9:54" x14ac:dyDescent="0.25">
      <c r="I48253" s="80"/>
      <c r="AX48253" s="80"/>
      <c r="AY48253" s="80"/>
      <c r="AZ48253" s="80"/>
      <c r="BA48253" s="80"/>
      <c r="BB48253" s="80"/>
    </row>
    <row r="48254" spans="9:54" x14ac:dyDescent="0.25">
      <c r="I48254" s="80"/>
      <c r="AX48254" s="80"/>
      <c r="AY48254" s="80"/>
      <c r="AZ48254" s="80"/>
      <c r="BA48254" s="80"/>
      <c r="BB48254" s="80"/>
    </row>
    <row r="48255" spans="9:54" x14ac:dyDescent="0.25">
      <c r="I48255" s="80"/>
      <c r="AX48255" s="80"/>
      <c r="AY48255" s="80"/>
      <c r="AZ48255" s="80"/>
      <c r="BA48255" s="80"/>
      <c r="BB48255" s="80"/>
    </row>
    <row r="48256" spans="9:54" x14ac:dyDescent="0.25">
      <c r="I48256" s="80"/>
      <c r="AX48256" s="80"/>
      <c r="AY48256" s="80"/>
      <c r="AZ48256" s="80"/>
      <c r="BA48256" s="80"/>
      <c r="BB48256" s="80"/>
    </row>
    <row r="48257" spans="9:54" x14ac:dyDescent="0.25">
      <c r="I48257" s="80"/>
      <c r="AX48257" s="80"/>
      <c r="AY48257" s="80"/>
      <c r="AZ48257" s="80"/>
      <c r="BA48257" s="80"/>
      <c r="BB48257" s="80"/>
    </row>
    <row r="48258" spans="9:54" x14ac:dyDescent="0.25">
      <c r="I48258" s="80"/>
      <c r="AX48258" s="80"/>
      <c r="AY48258" s="80"/>
      <c r="AZ48258" s="80"/>
      <c r="BA48258" s="80"/>
      <c r="BB48258" s="80"/>
    </row>
    <row r="48259" spans="9:54" x14ac:dyDescent="0.25">
      <c r="I48259" s="80"/>
      <c r="AX48259" s="80"/>
      <c r="AY48259" s="80"/>
      <c r="AZ48259" s="80"/>
      <c r="BA48259" s="80"/>
      <c r="BB48259" s="80"/>
    </row>
    <row r="48260" spans="9:54" x14ac:dyDescent="0.25">
      <c r="I48260" s="80"/>
      <c r="AX48260" s="80"/>
      <c r="AY48260" s="80"/>
      <c r="AZ48260" s="80"/>
      <c r="BA48260" s="80"/>
      <c r="BB48260" s="80"/>
    </row>
    <row r="48261" spans="9:54" x14ac:dyDescent="0.25">
      <c r="I48261" s="80"/>
      <c r="AX48261" s="80"/>
      <c r="AY48261" s="80"/>
      <c r="AZ48261" s="80"/>
      <c r="BA48261" s="80"/>
      <c r="BB48261" s="80"/>
    </row>
    <row r="48262" spans="9:54" x14ac:dyDescent="0.25">
      <c r="I48262" s="80"/>
      <c r="AX48262" s="80"/>
      <c r="AY48262" s="80"/>
      <c r="AZ48262" s="80"/>
      <c r="BA48262" s="80"/>
      <c r="BB48262" s="80"/>
    </row>
    <row r="48263" spans="9:54" x14ac:dyDescent="0.25">
      <c r="I48263" s="80"/>
      <c r="AX48263" s="80"/>
      <c r="AY48263" s="80"/>
      <c r="AZ48263" s="80"/>
      <c r="BA48263" s="80"/>
      <c r="BB48263" s="80"/>
    </row>
    <row r="48264" spans="9:54" x14ac:dyDescent="0.25">
      <c r="I48264" s="80"/>
      <c r="AX48264" s="80"/>
      <c r="AY48264" s="80"/>
      <c r="AZ48264" s="80"/>
      <c r="BA48264" s="80"/>
      <c r="BB48264" s="80"/>
    </row>
    <row r="48265" spans="9:54" x14ac:dyDescent="0.25">
      <c r="I48265" s="80"/>
      <c r="AX48265" s="80"/>
      <c r="AY48265" s="80"/>
      <c r="AZ48265" s="80"/>
      <c r="BA48265" s="80"/>
      <c r="BB48265" s="80"/>
    </row>
    <row r="48266" spans="9:54" x14ac:dyDescent="0.25">
      <c r="I48266" s="80"/>
      <c r="AX48266" s="80"/>
      <c r="AY48266" s="80"/>
      <c r="AZ48266" s="80"/>
      <c r="BA48266" s="80"/>
      <c r="BB48266" s="80"/>
    </row>
    <row r="48267" spans="9:54" x14ac:dyDescent="0.25">
      <c r="I48267" s="80"/>
      <c r="AX48267" s="80"/>
      <c r="AY48267" s="80"/>
      <c r="AZ48267" s="80"/>
      <c r="BA48267" s="80"/>
      <c r="BB48267" s="80"/>
    </row>
    <row r="48268" spans="9:54" x14ac:dyDescent="0.25">
      <c r="I48268" s="80"/>
      <c r="AX48268" s="80"/>
      <c r="AY48268" s="80"/>
      <c r="AZ48268" s="80"/>
      <c r="BA48268" s="80"/>
      <c r="BB48268" s="80"/>
    </row>
    <row r="48269" spans="9:54" x14ac:dyDescent="0.25">
      <c r="I48269" s="80"/>
      <c r="AX48269" s="80"/>
      <c r="AY48269" s="80"/>
      <c r="AZ48269" s="80"/>
      <c r="BA48269" s="80"/>
      <c r="BB48269" s="80"/>
    </row>
    <row r="48270" spans="9:54" x14ac:dyDescent="0.25">
      <c r="I48270" s="80"/>
      <c r="AX48270" s="80"/>
      <c r="AY48270" s="80"/>
      <c r="AZ48270" s="80"/>
      <c r="BA48270" s="80"/>
      <c r="BB48270" s="80"/>
    </row>
    <row r="48271" spans="9:54" x14ac:dyDescent="0.25">
      <c r="I48271" s="80"/>
      <c r="AX48271" s="80"/>
      <c r="AY48271" s="80"/>
      <c r="AZ48271" s="80"/>
      <c r="BA48271" s="80"/>
      <c r="BB48271" s="80"/>
    </row>
    <row r="48272" spans="9:54" x14ac:dyDescent="0.25">
      <c r="I48272" s="80"/>
      <c r="AX48272" s="80"/>
      <c r="AY48272" s="80"/>
      <c r="AZ48272" s="80"/>
      <c r="BA48272" s="80"/>
      <c r="BB48272" s="80"/>
    </row>
    <row r="48273" spans="9:54" x14ac:dyDescent="0.25">
      <c r="I48273" s="80"/>
      <c r="AX48273" s="80"/>
      <c r="AY48273" s="80"/>
      <c r="AZ48273" s="80"/>
      <c r="BA48273" s="80"/>
      <c r="BB48273" s="80"/>
    </row>
    <row r="48274" spans="9:54" x14ac:dyDescent="0.25">
      <c r="I48274" s="80"/>
      <c r="AX48274" s="80"/>
      <c r="AY48274" s="80"/>
      <c r="AZ48274" s="80"/>
      <c r="BA48274" s="80"/>
      <c r="BB48274" s="80"/>
    </row>
    <row r="48275" spans="9:54" x14ac:dyDescent="0.25">
      <c r="I48275" s="80"/>
      <c r="AX48275" s="80"/>
      <c r="AY48275" s="80"/>
      <c r="AZ48275" s="80"/>
      <c r="BA48275" s="80"/>
      <c r="BB48275" s="80"/>
    </row>
    <row r="48276" spans="9:54" x14ac:dyDescent="0.25">
      <c r="I48276" s="80"/>
      <c r="AX48276" s="80"/>
      <c r="AY48276" s="80"/>
      <c r="AZ48276" s="80"/>
      <c r="BA48276" s="80"/>
      <c r="BB48276" s="80"/>
    </row>
    <row r="48277" spans="9:54" x14ac:dyDescent="0.25">
      <c r="I48277" s="80"/>
      <c r="AX48277" s="80"/>
      <c r="AY48277" s="80"/>
      <c r="AZ48277" s="80"/>
      <c r="BA48277" s="80"/>
      <c r="BB48277" s="80"/>
    </row>
    <row r="48278" spans="9:54" x14ac:dyDescent="0.25">
      <c r="I48278" s="80"/>
      <c r="AX48278" s="80"/>
      <c r="AY48278" s="80"/>
      <c r="AZ48278" s="80"/>
      <c r="BA48278" s="80"/>
      <c r="BB48278" s="80"/>
    </row>
    <row r="48279" spans="9:54" x14ac:dyDescent="0.25">
      <c r="I48279" s="80"/>
      <c r="AX48279" s="80"/>
      <c r="AY48279" s="80"/>
      <c r="AZ48279" s="80"/>
      <c r="BA48279" s="80"/>
      <c r="BB48279" s="80"/>
    </row>
    <row r="48280" spans="9:54" x14ac:dyDescent="0.25">
      <c r="I48280" s="80"/>
      <c r="AX48280" s="80"/>
      <c r="AY48280" s="80"/>
      <c r="AZ48280" s="80"/>
      <c r="BA48280" s="80"/>
      <c r="BB48280" s="80"/>
    </row>
    <row r="48281" spans="9:54" x14ac:dyDescent="0.25">
      <c r="I48281" s="80"/>
      <c r="AX48281" s="80"/>
      <c r="AY48281" s="80"/>
      <c r="AZ48281" s="80"/>
      <c r="BA48281" s="80"/>
      <c r="BB48281" s="80"/>
    </row>
    <row r="48282" spans="9:54" x14ac:dyDescent="0.25">
      <c r="I48282" s="80"/>
      <c r="AX48282" s="80"/>
      <c r="AY48282" s="80"/>
      <c r="AZ48282" s="80"/>
      <c r="BA48282" s="80"/>
      <c r="BB48282" s="80"/>
    </row>
    <row r="48283" spans="9:54" x14ac:dyDescent="0.25">
      <c r="I48283" s="80"/>
      <c r="AX48283" s="80"/>
      <c r="AY48283" s="80"/>
      <c r="AZ48283" s="80"/>
      <c r="BA48283" s="80"/>
      <c r="BB48283" s="80"/>
    </row>
    <row r="48284" spans="9:54" x14ac:dyDescent="0.25">
      <c r="I48284" s="80"/>
      <c r="AX48284" s="80"/>
      <c r="AY48284" s="80"/>
      <c r="AZ48284" s="80"/>
      <c r="BA48284" s="80"/>
      <c r="BB48284" s="80"/>
    </row>
    <row r="48285" spans="9:54" x14ac:dyDescent="0.25">
      <c r="I48285" s="80"/>
      <c r="AX48285" s="80"/>
      <c r="AY48285" s="80"/>
      <c r="AZ48285" s="80"/>
      <c r="BA48285" s="80"/>
      <c r="BB48285" s="80"/>
    </row>
    <row r="48286" spans="9:54" x14ac:dyDescent="0.25">
      <c r="I48286" s="80"/>
      <c r="AX48286" s="80"/>
      <c r="AY48286" s="80"/>
      <c r="AZ48286" s="80"/>
      <c r="BA48286" s="80"/>
      <c r="BB48286" s="80"/>
    </row>
    <row r="48287" spans="9:54" x14ac:dyDescent="0.25">
      <c r="I48287" s="80"/>
      <c r="AX48287" s="80"/>
      <c r="AY48287" s="80"/>
      <c r="AZ48287" s="80"/>
      <c r="BA48287" s="80"/>
      <c r="BB48287" s="80"/>
    </row>
    <row r="48288" spans="9:54" x14ac:dyDescent="0.25">
      <c r="I48288" s="80"/>
      <c r="AX48288" s="80"/>
      <c r="AY48288" s="80"/>
      <c r="AZ48288" s="80"/>
      <c r="BA48288" s="80"/>
      <c r="BB48288" s="80"/>
    </row>
    <row r="48289" spans="9:54" x14ac:dyDescent="0.25">
      <c r="I48289" s="80"/>
      <c r="AX48289" s="80"/>
      <c r="AY48289" s="80"/>
      <c r="AZ48289" s="80"/>
      <c r="BA48289" s="80"/>
      <c r="BB48289" s="80"/>
    </row>
    <row r="48290" spans="9:54" x14ac:dyDescent="0.25">
      <c r="I48290" s="80"/>
      <c r="AX48290" s="80"/>
      <c r="AY48290" s="80"/>
      <c r="AZ48290" s="80"/>
      <c r="BA48290" s="80"/>
      <c r="BB48290" s="80"/>
    </row>
    <row r="48291" spans="9:54" x14ac:dyDescent="0.25">
      <c r="I48291" s="80"/>
      <c r="AX48291" s="80"/>
      <c r="AY48291" s="80"/>
      <c r="AZ48291" s="80"/>
      <c r="BA48291" s="80"/>
      <c r="BB48291" s="80"/>
    </row>
    <row r="48292" spans="9:54" x14ac:dyDescent="0.25">
      <c r="I48292" s="80"/>
      <c r="AX48292" s="80"/>
      <c r="AY48292" s="80"/>
      <c r="AZ48292" s="80"/>
      <c r="BA48292" s="80"/>
      <c r="BB48292" s="80"/>
    </row>
    <row r="48293" spans="9:54" x14ac:dyDescent="0.25">
      <c r="I48293" s="80"/>
      <c r="AX48293" s="80"/>
      <c r="AY48293" s="80"/>
      <c r="AZ48293" s="80"/>
      <c r="BA48293" s="80"/>
      <c r="BB48293" s="80"/>
    </row>
    <row r="48294" spans="9:54" x14ac:dyDescent="0.25">
      <c r="I48294" s="80"/>
      <c r="AX48294" s="80"/>
      <c r="AY48294" s="80"/>
      <c r="AZ48294" s="80"/>
      <c r="BA48294" s="80"/>
      <c r="BB48294" s="80"/>
    </row>
    <row r="48295" spans="9:54" x14ac:dyDescent="0.25">
      <c r="I48295" s="80"/>
      <c r="AX48295" s="80"/>
      <c r="AY48295" s="80"/>
      <c r="AZ48295" s="80"/>
      <c r="BA48295" s="80"/>
      <c r="BB48295" s="80"/>
    </row>
    <row r="48296" spans="9:54" x14ac:dyDescent="0.25">
      <c r="I48296" s="80"/>
      <c r="AX48296" s="80"/>
      <c r="AY48296" s="80"/>
      <c r="AZ48296" s="80"/>
      <c r="BA48296" s="80"/>
      <c r="BB48296" s="80"/>
    </row>
    <row r="48297" spans="9:54" x14ac:dyDescent="0.25">
      <c r="I48297" s="80"/>
      <c r="AX48297" s="80"/>
      <c r="AY48297" s="80"/>
      <c r="AZ48297" s="80"/>
      <c r="BA48297" s="80"/>
      <c r="BB48297" s="80"/>
    </row>
    <row r="48298" spans="9:54" x14ac:dyDescent="0.25">
      <c r="I48298" s="80"/>
      <c r="AX48298" s="80"/>
      <c r="AY48298" s="80"/>
      <c r="AZ48298" s="80"/>
      <c r="BA48298" s="80"/>
      <c r="BB48298" s="80"/>
    </row>
    <row r="48299" spans="9:54" x14ac:dyDescent="0.25">
      <c r="I48299" s="80"/>
      <c r="AX48299" s="80"/>
      <c r="AY48299" s="80"/>
      <c r="AZ48299" s="80"/>
      <c r="BA48299" s="80"/>
      <c r="BB48299" s="80"/>
    </row>
    <row r="48300" spans="9:54" x14ac:dyDescent="0.25">
      <c r="I48300" s="80"/>
      <c r="AX48300" s="80"/>
      <c r="AY48300" s="80"/>
      <c r="AZ48300" s="80"/>
      <c r="BA48300" s="80"/>
      <c r="BB48300" s="80"/>
    </row>
    <row r="48301" spans="9:54" x14ac:dyDescent="0.25">
      <c r="I48301" s="80"/>
      <c r="AX48301" s="80"/>
      <c r="AY48301" s="80"/>
      <c r="AZ48301" s="80"/>
      <c r="BA48301" s="80"/>
      <c r="BB48301" s="80"/>
    </row>
    <row r="48302" spans="9:54" x14ac:dyDescent="0.25">
      <c r="I48302" s="80"/>
      <c r="AX48302" s="80"/>
      <c r="AY48302" s="80"/>
      <c r="AZ48302" s="80"/>
      <c r="BA48302" s="80"/>
      <c r="BB48302" s="80"/>
    </row>
    <row r="48303" spans="9:54" x14ac:dyDescent="0.25">
      <c r="I48303" s="80"/>
      <c r="AX48303" s="80"/>
      <c r="AY48303" s="80"/>
      <c r="AZ48303" s="80"/>
      <c r="BA48303" s="80"/>
      <c r="BB48303" s="80"/>
    </row>
    <row r="48304" spans="9:54" x14ac:dyDescent="0.25">
      <c r="I48304" s="80"/>
      <c r="AX48304" s="80"/>
      <c r="AY48304" s="80"/>
      <c r="AZ48304" s="80"/>
      <c r="BA48304" s="80"/>
      <c r="BB48304" s="80"/>
    </row>
    <row r="48305" spans="9:54" x14ac:dyDescent="0.25">
      <c r="I48305" s="80"/>
      <c r="AX48305" s="80"/>
      <c r="AY48305" s="80"/>
      <c r="AZ48305" s="80"/>
      <c r="BA48305" s="80"/>
      <c r="BB48305" s="80"/>
    </row>
    <row r="48306" spans="9:54" x14ac:dyDescent="0.25">
      <c r="I48306" s="80"/>
      <c r="AX48306" s="80"/>
      <c r="AY48306" s="80"/>
      <c r="AZ48306" s="80"/>
      <c r="BA48306" s="80"/>
      <c r="BB48306" s="80"/>
    </row>
    <row r="48307" spans="9:54" x14ac:dyDescent="0.25">
      <c r="I48307" s="80"/>
      <c r="AX48307" s="80"/>
      <c r="AY48307" s="80"/>
      <c r="AZ48307" s="80"/>
      <c r="BA48307" s="80"/>
      <c r="BB48307" s="80"/>
    </row>
    <row r="48308" spans="9:54" x14ac:dyDescent="0.25">
      <c r="I48308" s="80"/>
      <c r="AX48308" s="80"/>
      <c r="AY48308" s="80"/>
      <c r="AZ48308" s="80"/>
      <c r="BA48308" s="80"/>
      <c r="BB48308" s="80"/>
    </row>
    <row r="48309" spans="9:54" x14ac:dyDescent="0.25">
      <c r="I48309" s="80"/>
      <c r="AX48309" s="80"/>
      <c r="AY48309" s="80"/>
      <c r="AZ48309" s="80"/>
      <c r="BA48309" s="80"/>
      <c r="BB48309" s="80"/>
    </row>
    <row r="48310" spans="9:54" x14ac:dyDescent="0.25">
      <c r="I48310" s="80"/>
      <c r="AX48310" s="80"/>
      <c r="AY48310" s="80"/>
      <c r="AZ48310" s="80"/>
      <c r="BA48310" s="80"/>
      <c r="BB48310" s="80"/>
    </row>
    <row r="48311" spans="9:54" x14ac:dyDescent="0.25">
      <c r="I48311" s="80"/>
      <c r="AX48311" s="80"/>
      <c r="AY48311" s="80"/>
      <c r="AZ48311" s="80"/>
      <c r="BA48311" s="80"/>
      <c r="BB48311" s="80"/>
    </row>
    <row r="48312" spans="9:54" x14ac:dyDescent="0.25">
      <c r="I48312" s="80"/>
      <c r="AX48312" s="80"/>
      <c r="AY48312" s="80"/>
      <c r="AZ48312" s="80"/>
      <c r="BA48312" s="80"/>
      <c r="BB48312" s="80"/>
    </row>
    <row r="48313" spans="9:54" x14ac:dyDescent="0.25">
      <c r="I48313" s="80"/>
      <c r="AX48313" s="80"/>
      <c r="AY48313" s="80"/>
      <c r="AZ48313" s="80"/>
      <c r="BA48313" s="80"/>
      <c r="BB48313" s="80"/>
    </row>
    <row r="48314" spans="9:54" x14ac:dyDescent="0.25">
      <c r="I48314" s="80"/>
      <c r="AX48314" s="80"/>
      <c r="AY48314" s="80"/>
      <c r="AZ48314" s="80"/>
      <c r="BA48314" s="80"/>
      <c r="BB48314" s="80"/>
    </row>
    <row r="48315" spans="9:54" x14ac:dyDescent="0.25">
      <c r="I48315" s="80"/>
      <c r="AX48315" s="80"/>
      <c r="AY48315" s="80"/>
      <c r="AZ48315" s="80"/>
      <c r="BA48315" s="80"/>
      <c r="BB48315" s="80"/>
    </row>
    <row r="48316" spans="9:54" x14ac:dyDescent="0.25">
      <c r="I48316" s="80"/>
      <c r="AX48316" s="80"/>
      <c r="AY48316" s="80"/>
      <c r="AZ48316" s="80"/>
      <c r="BA48316" s="80"/>
      <c r="BB48316" s="80"/>
    </row>
    <row r="48317" spans="9:54" x14ac:dyDescent="0.25">
      <c r="I48317" s="80"/>
      <c r="AX48317" s="80"/>
      <c r="AY48317" s="80"/>
      <c r="AZ48317" s="80"/>
      <c r="BA48317" s="80"/>
      <c r="BB48317" s="80"/>
    </row>
    <row r="48318" spans="9:54" x14ac:dyDescent="0.25">
      <c r="I48318" s="80"/>
      <c r="AX48318" s="80"/>
      <c r="AY48318" s="80"/>
      <c r="AZ48318" s="80"/>
      <c r="BA48318" s="80"/>
      <c r="BB48318" s="80"/>
    </row>
    <row r="48319" spans="9:54" x14ac:dyDescent="0.25">
      <c r="I48319" s="80"/>
      <c r="AX48319" s="80"/>
      <c r="AY48319" s="80"/>
      <c r="AZ48319" s="80"/>
      <c r="BA48319" s="80"/>
      <c r="BB48319" s="80"/>
    </row>
    <row r="48320" spans="9:54" x14ac:dyDescent="0.25">
      <c r="I48320" s="80"/>
      <c r="AX48320" s="80"/>
      <c r="AY48320" s="80"/>
      <c r="AZ48320" s="80"/>
      <c r="BA48320" s="80"/>
      <c r="BB48320" s="80"/>
    </row>
    <row r="48321" spans="9:54" x14ac:dyDescent="0.25">
      <c r="I48321" s="80"/>
      <c r="AX48321" s="80"/>
      <c r="AY48321" s="80"/>
      <c r="AZ48321" s="80"/>
      <c r="BA48321" s="80"/>
      <c r="BB48321" s="80"/>
    </row>
    <row r="48322" spans="9:54" x14ac:dyDescent="0.25">
      <c r="I48322" s="80"/>
      <c r="AX48322" s="80"/>
      <c r="AY48322" s="80"/>
      <c r="AZ48322" s="80"/>
      <c r="BA48322" s="80"/>
      <c r="BB48322" s="80"/>
    </row>
    <row r="48323" spans="9:54" x14ac:dyDescent="0.25">
      <c r="I48323" s="80"/>
      <c r="AX48323" s="80"/>
      <c r="AY48323" s="80"/>
      <c r="AZ48323" s="80"/>
      <c r="BA48323" s="80"/>
      <c r="BB48323" s="80"/>
    </row>
    <row r="48324" spans="9:54" x14ac:dyDescent="0.25">
      <c r="I48324" s="80"/>
      <c r="AX48324" s="80"/>
      <c r="AY48324" s="80"/>
      <c r="AZ48324" s="80"/>
      <c r="BA48324" s="80"/>
      <c r="BB48324" s="80"/>
    </row>
    <row r="48325" spans="9:54" x14ac:dyDescent="0.25">
      <c r="I48325" s="80"/>
      <c r="AX48325" s="80"/>
      <c r="AY48325" s="80"/>
      <c r="AZ48325" s="80"/>
      <c r="BA48325" s="80"/>
      <c r="BB48325" s="80"/>
    </row>
    <row r="48326" spans="9:54" x14ac:dyDescent="0.25">
      <c r="I48326" s="80"/>
      <c r="AX48326" s="80"/>
      <c r="AY48326" s="80"/>
      <c r="AZ48326" s="80"/>
      <c r="BA48326" s="80"/>
      <c r="BB48326" s="80"/>
    </row>
    <row r="48327" spans="9:54" x14ac:dyDescent="0.25">
      <c r="I48327" s="80"/>
      <c r="AX48327" s="80"/>
      <c r="AY48327" s="80"/>
      <c r="AZ48327" s="80"/>
      <c r="BA48327" s="80"/>
      <c r="BB48327" s="80"/>
    </row>
    <row r="48328" spans="9:54" x14ac:dyDescent="0.25">
      <c r="I48328" s="80"/>
      <c r="AX48328" s="80"/>
      <c r="AY48328" s="80"/>
      <c r="AZ48328" s="80"/>
      <c r="BA48328" s="80"/>
      <c r="BB48328" s="80"/>
    </row>
    <row r="48329" spans="9:54" x14ac:dyDescent="0.25">
      <c r="I48329" s="80"/>
      <c r="AX48329" s="80"/>
      <c r="AY48329" s="80"/>
      <c r="AZ48329" s="80"/>
      <c r="BA48329" s="80"/>
      <c r="BB48329" s="80"/>
    </row>
    <row r="48330" spans="9:54" x14ac:dyDescent="0.25">
      <c r="I48330" s="80"/>
      <c r="AX48330" s="80"/>
      <c r="AY48330" s="80"/>
      <c r="AZ48330" s="80"/>
      <c r="BA48330" s="80"/>
      <c r="BB48330" s="80"/>
    </row>
    <row r="48331" spans="9:54" x14ac:dyDescent="0.25">
      <c r="I48331" s="80"/>
      <c r="AX48331" s="80"/>
      <c r="AY48331" s="80"/>
      <c r="AZ48331" s="80"/>
      <c r="BA48331" s="80"/>
      <c r="BB48331" s="80"/>
    </row>
    <row r="48332" spans="9:54" x14ac:dyDescent="0.25">
      <c r="I48332" s="80"/>
      <c r="AX48332" s="80"/>
      <c r="AY48332" s="80"/>
      <c r="AZ48332" s="80"/>
      <c r="BA48332" s="80"/>
      <c r="BB48332" s="80"/>
    </row>
    <row r="48333" spans="9:54" x14ac:dyDescent="0.25">
      <c r="I48333" s="80"/>
      <c r="AX48333" s="80"/>
      <c r="AY48333" s="80"/>
      <c r="AZ48333" s="80"/>
      <c r="BA48333" s="80"/>
      <c r="BB48333" s="80"/>
    </row>
    <row r="48334" spans="9:54" x14ac:dyDescent="0.25">
      <c r="I48334" s="80"/>
      <c r="AX48334" s="80"/>
      <c r="AY48334" s="80"/>
      <c r="AZ48334" s="80"/>
      <c r="BA48334" s="80"/>
      <c r="BB48334" s="80"/>
    </row>
    <row r="48335" spans="9:54" x14ac:dyDescent="0.25">
      <c r="I48335" s="80"/>
      <c r="AX48335" s="80"/>
      <c r="AY48335" s="80"/>
      <c r="AZ48335" s="80"/>
      <c r="BA48335" s="80"/>
      <c r="BB48335" s="80"/>
    </row>
    <row r="48336" spans="9:54" x14ac:dyDescent="0.25">
      <c r="I48336" s="80"/>
      <c r="AX48336" s="80"/>
      <c r="AY48336" s="80"/>
      <c r="AZ48336" s="80"/>
      <c r="BA48336" s="80"/>
      <c r="BB48336" s="80"/>
    </row>
    <row r="48337" spans="9:54" x14ac:dyDescent="0.25">
      <c r="I48337" s="80"/>
      <c r="AX48337" s="80"/>
      <c r="AY48337" s="80"/>
      <c r="AZ48337" s="80"/>
      <c r="BA48337" s="80"/>
      <c r="BB48337" s="80"/>
    </row>
    <row r="48338" spans="9:54" x14ac:dyDescent="0.25">
      <c r="I48338" s="80"/>
      <c r="AX48338" s="80"/>
      <c r="AY48338" s="80"/>
      <c r="AZ48338" s="80"/>
      <c r="BA48338" s="80"/>
      <c r="BB48338" s="80"/>
    </row>
    <row r="48339" spans="9:54" x14ac:dyDescent="0.25">
      <c r="I48339" s="80"/>
      <c r="AX48339" s="80"/>
      <c r="AY48339" s="80"/>
      <c r="AZ48339" s="80"/>
      <c r="BA48339" s="80"/>
      <c r="BB48339" s="80"/>
    </row>
    <row r="48340" spans="9:54" x14ac:dyDescent="0.25">
      <c r="I48340" s="80"/>
      <c r="AX48340" s="80"/>
      <c r="AY48340" s="80"/>
      <c r="AZ48340" s="80"/>
      <c r="BA48340" s="80"/>
      <c r="BB48340" s="80"/>
    </row>
    <row r="48341" spans="9:54" x14ac:dyDescent="0.25">
      <c r="I48341" s="80"/>
      <c r="AX48341" s="80"/>
      <c r="AY48341" s="80"/>
      <c r="AZ48341" s="80"/>
      <c r="BA48341" s="80"/>
      <c r="BB48341" s="80"/>
    </row>
    <row r="48342" spans="9:54" x14ac:dyDescent="0.25">
      <c r="I48342" s="80"/>
      <c r="AX48342" s="80"/>
      <c r="AY48342" s="80"/>
      <c r="AZ48342" s="80"/>
      <c r="BA48342" s="80"/>
      <c r="BB48342" s="80"/>
    </row>
    <row r="48343" spans="9:54" x14ac:dyDescent="0.25">
      <c r="I48343" s="80"/>
      <c r="AX48343" s="80"/>
      <c r="AY48343" s="80"/>
      <c r="AZ48343" s="80"/>
      <c r="BA48343" s="80"/>
      <c r="BB48343" s="80"/>
    </row>
    <row r="48344" spans="9:54" x14ac:dyDescent="0.25">
      <c r="I48344" s="80"/>
      <c r="AX48344" s="80"/>
      <c r="AY48344" s="80"/>
      <c r="AZ48344" s="80"/>
      <c r="BA48344" s="80"/>
      <c r="BB48344" s="80"/>
    </row>
    <row r="48345" spans="9:54" x14ac:dyDescent="0.25">
      <c r="I48345" s="80"/>
      <c r="AX48345" s="80"/>
      <c r="AY48345" s="80"/>
      <c r="AZ48345" s="80"/>
      <c r="BA48345" s="80"/>
      <c r="BB48345" s="80"/>
    </row>
    <row r="48346" spans="9:54" x14ac:dyDescent="0.25">
      <c r="I48346" s="80"/>
      <c r="AX48346" s="80"/>
      <c r="AY48346" s="80"/>
      <c r="AZ48346" s="80"/>
      <c r="BA48346" s="80"/>
      <c r="BB48346" s="80"/>
    </row>
    <row r="48347" spans="9:54" x14ac:dyDescent="0.25">
      <c r="I48347" s="80"/>
      <c r="AX48347" s="80"/>
      <c r="AY48347" s="80"/>
      <c r="AZ48347" s="80"/>
      <c r="BA48347" s="80"/>
      <c r="BB48347" s="80"/>
    </row>
    <row r="48348" spans="9:54" x14ac:dyDescent="0.25">
      <c r="I48348" s="80"/>
      <c r="AX48348" s="80"/>
      <c r="AY48348" s="80"/>
      <c r="AZ48348" s="80"/>
      <c r="BA48348" s="80"/>
      <c r="BB48348" s="80"/>
    </row>
    <row r="48349" spans="9:54" x14ac:dyDescent="0.25">
      <c r="I48349" s="80"/>
      <c r="AX48349" s="80"/>
      <c r="AY48349" s="80"/>
      <c r="AZ48349" s="80"/>
      <c r="BA48349" s="80"/>
      <c r="BB48349" s="80"/>
    </row>
    <row r="48350" spans="9:54" x14ac:dyDescent="0.25">
      <c r="I48350" s="80"/>
      <c r="AX48350" s="80"/>
      <c r="AY48350" s="80"/>
      <c r="AZ48350" s="80"/>
      <c r="BA48350" s="80"/>
      <c r="BB48350" s="80"/>
    </row>
    <row r="48351" spans="9:54" x14ac:dyDescent="0.25">
      <c r="I48351" s="80"/>
      <c r="AX48351" s="80"/>
      <c r="AY48351" s="80"/>
      <c r="AZ48351" s="80"/>
      <c r="BA48351" s="80"/>
      <c r="BB48351" s="80"/>
    </row>
    <row r="48352" spans="9:54" x14ac:dyDescent="0.25">
      <c r="I48352" s="80"/>
      <c r="AX48352" s="80"/>
      <c r="AY48352" s="80"/>
      <c r="AZ48352" s="80"/>
      <c r="BA48352" s="80"/>
      <c r="BB48352" s="80"/>
    </row>
    <row r="48353" spans="9:54" x14ac:dyDescent="0.25">
      <c r="I48353" s="80"/>
      <c r="AX48353" s="80"/>
      <c r="AY48353" s="80"/>
      <c r="AZ48353" s="80"/>
      <c r="BA48353" s="80"/>
      <c r="BB48353" s="80"/>
    </row>
    <row r="48354" spans="9:54" x14ac:dyDescent="0.25">
      <c r="I48354" s="80"/>
      <c r="AX48354" s="80"/>
      <c r="AY48354" s="80"/>
      <c r="AZ48354" s="80"/>
      <c r="BA48354" s="80"/>
      <c r="BB48354" s="80"/>
    </row>
    <row r="48355" spans="9:54" x14ac:dyDescent="0.25">
      <c r="I48355" s="80"/>
      <c r="AX48355" s="80"/>
      <c r="AY48355" s="80"/>
      <c r="AZ48355" s="80"/>
      <c r="BA48355" s="80"/>
      <c r="BB48355" s="80"/>
    </row>
    <row r="48356" spans="9:54" x14ac:dyDescent="0.25">
      <c r="I48356" s="80"/>
      <c r="AX48356" s="80"/>
      <c r="AY48356" s="80"/>
      <c r="AZ48356" s="80"/>
      <c r="BA48356" s="80"/>
      <c r="BB48356" s="80"/>
    </row>
    <row r="48357" spans="9:54" x14ac:dyDescent="0.25">
      <c r="I48357" s="80"/>
      <c r="AX48357" s="80"/>
      <c r="AY48357" s="80"/>
      <c r="AZ48357" s="80"/>
      <c r="BA48357" s="80"/>
      <c r="BB48357" s="80"/>
    </row>
    <row r="48358" spans="9:54" x14ac:dyDescent="0.25">
      <c r="I48358" s="80"/>
      <c r="AX48358" s="80"/>
      <c r="AY48358" s="80"/>
      <c r="AZ48358" s="80"/>
      <c r="BA48358" s="80"/>
      <c r="BB48358" s="80"/>
    </row>
    <row r="48359" spans="9:54" x14ac:dyDescent="0.25">
      <c r="I48359" s="80"/>
      <c r="AX48359" s="80"/>
      <c r="AY48359" s="80"/>
      <c r="AZ48359" s="80"/>
      <c r="BA48359" s="80"/>
      <c r="BB48359" s="80"/>
    </row>
    <row r="48360" spans="9:54" x14ac:dyDescent="0.25">
      <c r="I48360" s="80"/>
      <c r="AX48360" s="80"/>
      <c r="AY48360" s="80"/>
      <c r="AZ48360" s="80"/>
      <c r="BA48360" s="80"/>
      <c r="BB48360" s="80"/>
    </row>
    <row r="48361" spans="9:54" x14ac:dyDescent="0.25">
      <c r="I48361" s="80"/>
      <c r="AX48361" s="80"/>
      <c r="AY48361" s="80"/>
      <c r="AZ48361" s="80"/>
      <c r="BA48361" s="80"/>
      <c r="BB48361" s="80"/>
    </row>
    <row r="48362" spans="9:54" x14ac:dyDescent="0.25">
      <c r="I48362" s="80"/>
      <c r="AX48362" s="80"/>
      <c r="AY48362" s="80"/>
      <c r="AZ48362" s="80"/>
      <c r="BA48362" s="80"/>
      <c r="BB48362" s="80"/>
    </row>
    <row r="48363" spans="9:54" x14ac:dyDescent="0.25">
      <c r="I48363" s="80"/>
      <c r="AX48363" s="80"/>
      <c r="AY48363" s="80"/>
      <c r="AZ48363" s="80"/>
      <c r="BA48363" s="80"/>
      <c r="BB48363" s="80"/>
    </row>
    <row r="48364" spans="9:54" x14ac:dyDescent="0.25">
      <c r="I48364" s="80"/>
      <c r="AX48364" s="80"/>
      <c r="AY48364" s="80"/>
      <c r="AZ48364" s="80"/>
      <c r="BA48364" s="80"/>
      <c r="BB48364" s="80"/>
    </row>
    <row r="48365" spans="9:54" x14ac:dyDescent="0.25">
      <c r="I48365" s="80"/>
      <c r="AX48365" s="80"/>
      <c r="AY48365" s="80"/>
      <c r="AZ48365" s="80"/>
      <c r="BA48365" s="80"/>
      <c r="BB48365" s="80"/>
    </row>
    <row r="48366" spans="9:54" x14ac:dyDescent="0.25">
      <c r="I48366" s="80"/>
      <c r="AX48366" s="80"/>
      <c r="AY48366" s="80"/>
      <c r="AZ48366" s="80"/>
      <c r="BA48366" s="80"/>
      <c r="BB48366" s="80"/>
    </row>
    <row r="48367" spans="9:54" x14ac:dyDescent="0.25">
      <c r="I48367" s="80"/>
      <c r="AX48367" s="80"/>
      <c r="AY48367" s="80"/>
      <c r="AZ48367" s="80"/>
      <c r="BA48367" s="80"/>
      <c r="BB48367" s="80"/>
    </row>
    <row r="48368" spans="9:54" x14ac:dyDescent="0.25">
      <c r="I48368" s="80"/>
      <c r="AX48368" s="80"/>
      <c r="AY48368" s="80"/>
      <c r="AZ48368" s="80"/>
      <c r="BA48368" s="80"/>
      <c r="BB48368" s="80"/>
    </row>
    <row r="48369" spans="9:54" x14ac:dyDescent="0.25">
      <c r="I48369" s="80"/>
      <c r="AX48369" s="80"/>
      <c r="AY48369" s="80"/>
      <c r="AZ48369" s="80"/>
      <c r="BA48369" s="80"/>
      <c r="BB48369" s="80"/>
    </row>
    <row r="48370" spans="9:54" x14ac:dyDescent="0.25">
      <c r="I48370" s="80"/>
      <c r="AX48370" s="80"/>
      <c r="AY48370" s="80"/>
      <c r="AZ48370" s="80"/>
      <c r="BA48370" s="80"/>
      <c r="BB48370" s="80"/>
    </row>
    <row r="48371" spans="9:54" x14ac:dyDescent="0.25">
      <c r="I48371" s="80"/>
      <c r="AX48371" s="80"/>
      <c r="AY48371" s="80"/>
      <c r="AZ48371" s="80"/>
      <c r="BA48371" s="80"/>
      <c r="BB48371" s="80"/>
    </row>
    <row r="48372" spans="9:54" x14ac:dyDescent="0.25">
      <c r="I48372" s="80"/>
      <c r="AX48372" s="80"/>
      <c r="AY48372" s="80"/>
      <c r="AZ48372" s="80"/>
      <c r="BA48372" s="80"/>
      <c r="BB48372" s="80"/>
    </row>
    <row r="48373" spans="9:54" x14ac:dyDescent="0.25">
      <c r="I48373" s="80"/>
      <c r="AX48373" s="80"/>
      <c r="AY48373" s="80"/>
      <c r="AZ48373" s="80"/>
      <c r="BA48373" s="80"/>
      <c r="BB48373" s="80"/>
    </row>
    <row r="48374" spans="9:54" x14ac:dyDescent="0.25">
      <c r="I48374" s="80"/>
      <c r="AX48374" s="80"/>
      <c r="AY48374" s="80"/>
      <c r="AZ48374" s="80"/>
      <c r="BA48374" s="80"/>
      <c r="BB48374" s="80"/>
    </row>
    <row r="48375" spans="9:54" x14ac:dyDescent="0.25">
      <c r="I48375" s="80"/>
      <c r="AX48375" s="80"/>
      <c r="AY48375" s="80"/>
      <c r="AZ48375" s="80"/>
      <c r="BA48375" s="80"/>
      <c r="BB48375" s="80"/>
    </row>
    <row r="48376" spans="9:54" x14ac:dyDescent="0.25">
      <c r="I48376" s="80"/>
      <c r="AX48376" s="80"/>
      <c r="AY48376" s="80"/>
      <c r="AZ48376" s="80"/>
      <c r="BA48376" s="80"/>
      <c r="BB48376" s="80"/>
    </row>
    <row r="48377" spans="9:54" x14ac:dyDescent="0.25">
      <c r="I48377" s="80"/>
      <c r="AX48377" s="80"/>
      <c r="AY48377" s="80"/>
      <c r="AZ48377" s="80"/>
      <c r="BA48377" s="80"/>
      <c r="BB48377" s="80"/>
    </row>
    <row r="48378" spans="9:54" x14ac:dyDescent="0.25">
      <c r="I48378" s="80"/>
      <c r="AX48378" s="80"/>
      <c r="AY48378" s="80"/>
      <c r="AZ48378" s="80"/>
      <c r="BA48378" s="80"/>
      <c r="BB48378" s="80"/>
    </row>
    <row r="48379" spans="9:54" x14ac:dyDescent="0.25">
      <c r="I48379" s="80"/>
      <c r="AX48379" s="80"/>
      <c r="AY48379" s="80"/>
      <c r="AZ48379" s="80"/>
      <c r="BA48379" s="80"/>
      <c r="BB48379" s="80"/>
    </row>
    <row r="48380" spans="9:54" x14ac:dyDescent="0.25">
      <c r="I48380" s="80"/>
      <c r="AX48380" s="80"/>
      <c r="AY48380" s="80"/>
      <c r="AZ48380" s="80"/>
      <c r="BA48380" s="80"/>
      <c r="BB48380" s="80"/>
    </row>
    <row r="48381" spans="9:54" x14ac:dyDescent="0.25">
      <c r="I48381" s="80"/>
      <c r="AX48381" s="80"/>
      <c r="AY48381" s="80"/>
      <c r="AZ48381" s="80"/>
      <c r="BA48381" s="80"/>
      <c r="BB48381" s="80"/>
    </row>
    <row r="48382" spans="9:54" x14ac:dyDescent="0.25">
      <c r="I48382" s="80"/>
      <c r="AX48382" s="80"/>
      <c r="AY48382" s="80"/>
      <c r="AZ48382" s="80"/>
      <c r="BA48382" s="80"/>
      <c r="BB48382" s="80"/>
    </row>
    <row r="48383" spans="9:54" x14ac:dyDescent="0.25">
      <c r="I48383" s="80"/>
      <c r="AX48383" s="80"/>
      <c r="AY48383" s="80"/>
      <c r="AZ48383" s="80"/>
      <c r="BA48383" s="80"/>
      <c r="BB48383" s="80"/>
    </row>
    <row r="48384" spans="9:54" x14ac:dyDescent="0.25">
      <c r="I48384" s="80"/>
      <c r="AX48384" s="80"/>
      <c r="AY48384" s="80"/>
      <c r="AZ48384" s="80"/>
      <c r="BA48384" s="80"/>
      <c r="BB48384" s="80"/>
    </row>
    <row r="48385" spans="9:54" x14ac:dyDescent="0.25">
      <c r="I48385" s="80"/>
      <c r="AX48385" s="80"/>
      <c r="AY48385" s="80"/>
      <c r="AZ48385" s="80"/>
      <c r="BA48385" s="80"/>
      <c r="BB48385" s="80"/>
    </row>
    <row r="48386" spans="9:54" x14ac:dyDescent="0.25">
      <c r="I48386" s="80"/>
      <c r="AX48386" s="80"/>
      <c r="AY48386" s="80"/>
      <c r="AZ48386" s="80"/>
      <c r="BA48386" s="80"/>
      <c r="BB48386" s="80"/>
    </row>
    <row r="48387" spans="9:54" x14ac:dyDescent="0.25">
      <c r="I48387" s="80"/>
      <c r="AX48387" s="80"/>
      <c r="AY48387" s="80"/>
      <c r="AZ48387" s="80"/>
      <c r="BA48387" s="80"/>
      <c r="BB48387" s="80"/>
    </row>
    <row r="48388" spans="9:54" x14ac:dyDescent="0.25">
      <c r="I48388" s="80"/>
      <c r="AX48388" s="80"/>
      <c r="AY48388" s="80"/>
      <c r="AZ48388" s="80"/>
      <c r="BA48388" s="80"/>
      <c r="BB48388" s="80"/>
    </row>
    <row r="48389" spans="9:54" x14ac:dyDescent="0.25">
      <c r="I48389" s="80"/>
      <c r="AX48389" s="80"/>
      <c r="AY48389" s="80"/>
      <c r="AZ48389" s="80"/>
      <c r="BA48389" s="80"/>
      <c r="BB48389" s="80"/>
    </row>
    <row r="48390" spans="9:54" x14ac:dyDescent="0.25">
      <c r="I48390" s="80"/>
      <c r="AX48390" s="80"/>
      <c r="AY48390" s="80"/>
      <c r="AZ48390" s="80"/>
      <c r="BA48390" s="80"/>
      <c r="BB48390" s="80"/>
    </row>
    <row r="48391" spans="9:54" x14ac:dyDescent="0.25">
      <c r="I48391" s="80"/>
      <c r="AX48391" s="80"/>
      <c r="AY48391" s="80"/>
      <c r="AZ48391" s="80"/>
      <c r="BA48391" s="80"/>
      <c r="BB48391" s="80"/>
    </row>
    <row r="48392" spans="9:54" x14ac:dyDescent="0.25">
      <c r="I48392" s="80"/>
      <c r="AX48392" s="80"/>
      <c r="AY48392" s="80"/>
      <c r="AZ48392" s="80"/>
      <c r="BA48392" s="80"/>
      <c r="BB48392" s="80"/>
    </row>
    <row r="48393" spans="9:54" x14ac:dyDescent="0.25">
      <c r="I48393" s="80"/>
      <c r="AX48393" s="80"/>
      <c r="AY48393" s="80"/>
      <c r="AZ48393" s="80"/>
      <c r="BA48393" s="80"/>
      <c r="BB48393" s="80"/>
    </row>
    <row r="48394" spans="9:54" x14ac:dyDescent="0.25">
      <c r="I48394" s="80"/>
      <c r="AX48394" s="80"/>
      <c r="AY48394" s="80"/>
      <c r="AZ48394" s="80"/>
      <c r="BA48394" s="80"/>
      <c r="BB48394" s="80"/>
    </row>
    <row r="48395" spans="9:54" x14ac:dyDescent="0.25">
      <c r="I48395" s="80"/>
      <c r="AX48395" s="80"/>
      <c r="AY48395" s="80"/>
      <c r="AZ48395" s="80"/>
      <c r="BA48395" s="80"/>
      <c r="BB48395" s="80"/>
    </row>
    <row r="48396" spans="9:54" x14ac:dyDescent="0.25">
      <c r="I48396" s="80"/>
      <c r="AX48396" s="80"/>
      <c r="AY48396" s="80"/>
      <c r="AZ48396" s="80"/>
      <c r="BA48396" s="80"/>
      <c r="BB48396" s="80"/>
    </row>
    <row r="48397" spans="9:54" x14ac:dyDescent="0.25">
      <c r="I48397" s="80"/>
      <c r="AX48397" s="80"/>
      <c r="AY48397" s="80"/>
      <c r="AZ48397" s="80"/>
      <c r="BA48397" s="80"/>
      <c r="BB48397" s="80"/>
    </row>
    <row r="48398" spans="9:54" x14ac:dyDescent="0.25">
      <c r="I48398" s="80"/>
      <c r="AX48398" s="80"/>
      <c r="AY48398" s="80"/>
      <c r="AZ48398" s="80"/>
      <c r="BA48398" s="80"/>
      <c r="BB48398" s="80"/>
    </row>
    <row r="48399" spans="9:54" x14ac:dyDescent="0.25">
      <c r="I48399" s="80"/>
      <c r="AX48399" s="80"/>
      <c r="AY48399" s="80"/>
      <c r="AZ48399" s="80"/>
      <c r="BA48399" s="80"/>
      <c r="BB48399" s="80"/>
    </row>
    <row r="48400" spans="9:54" x14ac:dyDescent="0.25">
      <c r="I48400" s="80"/>
      <c r="AX48400" s="80"/>
      <c r="AY48400" s="80"/>
      <c r="AZ48400" s="80"/>
      <c r="BA48400" s="80"/>
      <c r="BB48400" s="80"/>
    </row>
    <row r="48401" spans="9:54" x14ac:dyDescent="0.25">
      <c r="I48401" s="80"/>
      <c r="AX48401" s="80"/>
      <c r="AY48401" s="80"/>
      <c r="AZ48401" s="80"/>
      <c r="BA48401" s="80"/>
      <c r="BB48401" s="80"/>
    </row>
    <row r="48402" spans="9:54" x14ac:dyDescent="0.25">
      <c r="I48402" s="80"/>
      <c r="AX48402" s="80"/>
      <c r="AY48402" s="80"/>
      <c r="AZ48402" s="80"/>
      <c r="BA48402" s="80"/>
      <c r="BB48402" s="80"/>
    </row>
    <row r="48403" spans="9:54" x14ac:dyDescent="0.25">
      <c r="I48403" s="80"/>
      <c r="AX48403" s="80"/>
      <c r="AY48403" s="80"/>
      <c r="AZ48403" s="80"/>
      <c r="BA48403" s="80"/>
      <c r="BB48403" s="80"/>
    </row>
    <row r="48404" spans="9:54" x14ac:dyDescent="0.25">
      <c r="I48404" s="80"/>
      <c r="AX48404" s="80"/>
      <c r="AY48404" s="80"/>
      <c r="AZ48404" s="80"/>
      <c r="BA48404" s="80"/>
      <c r="BB48404" s="80"/>
    </row>
    <row r="48405" spans="9:54" x14ac:dyDescent="0.25">
      <c r="I48405" s="80"/>
      <c r="AX48405" s="80"/>
      <c r="AY48405" s="80"/>
      <c r="AZ48405" s="80"/>
      <c r="BA48405" s="80"/>
      <c r="BB48405" s="80"/>
    </row>
    <row r="48406" spans="9:54" x14ac:dyDescent="0.25">
      <c r="I48406" s="80"/>
      <c r="AX48406" s="80"/>
      <c r="AY48406" s="80"/>
      <c r="AZ48406" s="80"/>
      <c r="BA48406" s="80"/>
      <c r="BB48406" s="80"/>
    </row>
    <row r="48407" spans="9:54" x14ac:dyDescent="0.25">
      <c r="I48407" s="80"/>
      <c r="AX48407" s="80"/>
      <c r="AY48407" s="80"/>
      <c r="AZ48407" s="80"/>
      <c r="BA48407" s="80"/>
      <c r="BB48407" s="80"/>
    </row>
    <row r="48408" spans="9:54" x14ac:dyDescent="0.25">
      <c r="I48408" s="80"/>
      <c r="AX48408" s="80"/>
      <c r="AY48408" s="80"/>
      <c r="AZ48408" s="80"/>
      <c r="BA48408" s="80"/>
      <c r="BB48408" s="80"/>
    </row>
    <row r="48409" spans="9:54" x14ac:dyDescent="0.25">
      <c r="I48409" s="80"/>
      <c r="AX48409" s="80"/>
      <c r="AY48409" s="80"/>
      <c r="AZ48409" s="80"/>
      <c r="BA48409" s="80"/>
      <c r="BB48409" s="80"/>
    </row>
    <row r="48410" spans="9:54" x14ac:dyDescent="0.25">
      <c r="I48410" s="80"/>
      <c r="AX48410" s="80"/>
      <c r="AY48410" s="80"/>
      <c r="AZ48410" s="80"/>
      <c r="BA48410" s="80"/>
      <c r="BB48410" s="80"/>
    </row>
    <row r="48411" spans="9:54" x14ac:dyDescent="0.25">
      <c r="I48411" s="80"/>
      <c r="AX48411" s="80"/>
      <c r="AY48411" s="80"/>
      <c r="AZ48411" s="80"/>
      <c r="BA48411" s="80"/>
      <c r="BB48411" s="80"/>
    </row>
    <row r="48412" spans="9:54" x14ac:dyDescent="0.25">
      <c r="I48412" s="80"/>
      <c r="AX48412" s="80"/>
      <c r="AY48412" s="80"/>
      <c r="AZ48412" s="80"/>
      <c r="BA48412" s="80"/>
      <c r="BB48412" s="80"/>
    </row>
    <row r="48413" spans="9:54" x14ac:dyDescent="0.25">
      <c r="I48413" s="80"/>
      <c r="AX48413" s="80"/>
      <c r="AY48413" s="80"/>
      <c r="AZ48413" s="80"/>
      <c r="BA48413" s="80"/>
      <c r="BB48413" s="80"/>
    </row>
    <row r="48414" spans="9:54" x14ac:dyDescent="0.25">
      <c r="I48414" s="80"/>
      <c r="AX48414" s="80"/>
      <c r="AY48414" s="80"/>
      <c r="AZ48414" s="80"/>
      <c r="BA48414" s="80"/>
      <c r="BB48414" s="80"/>
    </row>
    <row r="48415" spans="9:54" x14ac:dyDescent="0.25">
      <c r="I48415" s="80"/>
      <c r="AX48415" s="80"/>
      <c r="AY48415" s="80"/>
      <c r="AZ48415" s="80"/>
      <c r="BA48415" s="80"/>
      <c r="BB48415" s="80"/>
    </row>
    <row r="48416" spans="9:54" x14ac:dyDescent="0.25">
      <c r="I48416" s="80"/>
      <c r="AX48416" s="80"/>
      <c r="AY48416" s="80"/>
      <c r="AZ48416" s="80"/>
      <c r="BA48416" s="80"/>
      <c r="BB48416" s="80"/>
    </row>
    <row r="48417" spans="9:54" x14ac:dyDescent="0.25">
      <c r="I48417" s="80"/>
      <c r="AX48417" s="80"/>
      <c r="AY48417" s="80"/>
      <c r="AZ48417" s="80"/>
      <c r="BA48417" s="80"/>
      <c r="BB48417" s="80"/>
    </row>
    <row r="48418" spans="9:54" x14ac:dyDescent="0.25">
      <c r="I48418" s="80"/>
      <c r="AX48418" s="80"/>
      <c r="AY48418" s="80"/>
      <c r="AZ48418" s="80"/>
      <c r="BA48418" s="80"/>
      <c r="BB48418" s="80"/>
    </row>
    <row r="48419" spans="9:54" x14ac:dyDescent="0.25">
      <c r="I48419" s="80"/>
      <c r="AX48419" s="80"/>
      <c r="AY48419" s="80"/>
      <c r="AZ48419" s="80"/>
      <c r="BA48419" s="80"/>
      <c r="BB48419" s="80"/>
    </row>
    <row r="48420" spans="9:54" x14ac:dyDescent="0.25">
      <c r="I48420" s="80"/>
      <c r="AX48420" s="80"/>
      <c r="AY48420" s="80"/>
      <c r="AZ48420" s="80"/>
      <c r="BA48420" s="80"/>
      <c r="BB48420" s="80"/>
    </row>
    <row r="48421" spans="9:54" x14ac:dyDescent="0.25">
      <c r="I48421" s="80"/>
      <c r="AX48421" s="80"/>
      <c r="AY48421" s="80"/>
      <c r="AZ48421" s="80"/>
      <c r="BA48421" s="80"/>
      <c r="BB48421" s="80"/>
    </row>
    <row r="48422" spans="9:54" x14ac:dyDescent="0.25">
      <c r="I48422" s="80"/>
      <c r="AX48422" s="80"/>
      <c r="AY48422" s="80"/>
      <c r="AZ48422" s="80"/>
      <c r="BA48422" s="80"/>
      <c r="BB48422" s="80"/>
    </row>
    <row r="48423" spans="9:54" x14ac:dyDescent="0.25">
      <c r="I48423" s="80"/>
      <c r="AX48423" s="80"/>
      <c r="AY48423" s="80"/>
      <c r="AZ48423" s="80"/>
      <c r="BA48423" s="80"/>
      <c r="BB48423" s="80"/>
    </row>
    <row r="48424" spans="9:54" x14ac:dyDescent="0.25">
      <c r="I48424" s="80"/>
      <c r="AX48424" s="80"/>
      <c r="AY48424" s="80"/>
      <c r="AZ48424" s="80"/>
      <c r="BA48424" s="80"/>
      <c r="BB48424" s="80"/>
    </row>
    <row r="48425" spans="9:54" x14ac:dyDescent="0.25">
      <c r="I48425" s="80"/>
      <c r="AX48425" s="80"/>
      <c r="AY48425" s="80"/>
      <c r="AZ48425" s="80"/>
      <c r="BA48425" s="80"/>
      <c r="BB48425" s="80"/>
    </row>
    <row r="48426" spans="9:54" x14ac:dyDescent="0.25">
      <c r="I48426" s="80"/>
      <c r="AX48426" s="80"/>
      <c r="AY48426" s="80"/>
      <c r="AZ48426" s="80"/>
      <c r="BA48426" s="80"/>
      <c r="BB48426" s="80"/>
    </row>
    <row r="48427" spans="9:54" x14ac:dyDescent="0.25">
      <c r="I48427" s="80"/>
      <c r="AX48427" s="80"/>
      <c r="AY48427" s="80"/>
      <c r="AZ48427" s="80"/>
      <c r="BA48427" s="80"/>
      <c r="BB48427" s="80"/>
    </row>
    <row r="48428" spans="9:54" x14ac:dyDescent="0.25">
      <c r="I48428" s="80"/>
      <c r="AX48428" s="80"/>
      <c r="AY48428" s="80"/>
      <c r="AZ48428" s="80"/>
      <c r="BA48428" s="80"/>
      <c r="BB48428" s="80"/>
    </row>
    <row r="48429" spans="9:54" x14ac:dyDescent="0.25">
      <c r="I48429" s="80"/>
      <c r="AX48429" s="80"/>
      <c r="AY48429" s="80"/>
      <c r="AZ48429" s="80"/>
      <c r="BA48429" s="80"/>
      <c r="BB48429" s="80"/>
    </row>
    <row r="48430" spans="9:54" x14ac:dyDescent="0.25">
      <c r="I48430" s="80"/>
      <c r="AX48430" s="80"/>
      <c r="AY48430" s="80"/>
      <c r="AZ48430" s="80"/>
      <c r="BA48430" s="80"/>
      <c r="BB48430" s="80"/>
    </row>
    <row r="48431" spans="9:54" x14ac:dyDescent="0.25">
      <c r="I48431" s="80"/>
      <c r="AX48431" s="80"/>
      <c r="AY48431" s="80"/>
      <c r="AZ48431" s="80"/>
      <c r="BA48431" s="80"/>
      <c r="BB48431" s="80"/>
    </row>
    <row r="48432" spans="9:54" x14ac:dyDescent="0.25">
      <c r="I48432" s="80"/>
      <c r="AX48432" s="80"/>
      <c r="AY48432" s="80"/>
      <c r="AZ48432" s="80"/>
      <c r="BA48432" s="80"/>
      <c r="BB48432" s="80"/>
    </row>
    <row r="48433" spans="9:54" x14ac:dyDescent="0.25">
      <c r="I48433" s="80"/>
      <c r="AX48433" s="80"/>
      <c r="AY48433" s="80"/>
      <c r="AZ48433" s="80"/>
      <c r="BA48433" s="80"/>
      <c r="BB48433" s="80"/>
    </row>
    <row r="48434" spans="9:54" x14ac:dyDescent="0.25">
      <c r="I48434" s="80"/>
      <c r="AX48434" s="80"/>
      <c r="AY48434" s="80"/>
      <c r="AZ48434" s="80"/>
      <c r="BA48434" s="80"/>
      <c r="BB48434" s="80"/>
    </row>
    <row r="48435" spans="9:54" x14ac:dyDescent="0.25">
      <c r="I48435" s="80"/>
      <c r="AX48435" s="80"/>
      <c r="AY48435" s="80"/>
      <c r="AZ48435" s="80"/>
      <c r="BA48435" s="80"/>
      <c r="BB48435" s="80"/>
    </row>
    <row r="48436" spans="9:54" x14ac:dyDescent="0.25">
      <c r="I48436" s="80"/>
      <c r="AX48436" s="80"/>
      <c r="AY48436" s="80"/>
      <c r="AZ48436" s="80"/>
      <c r="BA48436" s="80"/>
      <c r="BB48436" s="80"/>
    </row>
    <row r="48437" spans="9:54" x14ac:dyDescent="0.25">
      <c r="I48437" s="80"/>
      <c r="AX48437" s="80"/>
      <c r="AY48437" s="80"/>
      <c r="AZ48437" s="80"/>
      <c r="BA48437" s="80"/>
      <c r="BB48437" s="80"/>
    </row>
    <row r="48438" spans="9:54" x14ac:dyDescent="0.25">
      <c r="I48438" s="80"/>
      <c r="AX48438" s="80"/>
      <c r="AY48438" s="80"/>
      <c r="AZ48438" s="80"/>
      <c r="BA48438" s="80"/>
      <c r="BB48438" s="80"/>
    </row>
    <row r="48439" spans="9:54" x14ac:dyDescent="0.25">
      <c r="I48439" s="80"/>
      <c r="AX48439" s="80"/>
      <c r="AY48439" s="80"/>
      <c r="AZ48439" s="80"/>
      <c r="BA48439" s="80"/>
      <c r="BB48439" s="80"/>
    </row>
    <row r="48440" spans="9:54" x14ac:dyDescent="0.25">
      <c r="I48440" s="80"/>
      <c r="AX48440" s="80"/>
      <c r="AY48440" s="80"/>
      <c r="AZ48440" s="80"/>
      <c r="BA48440" s="80"/>
      <c r="BB48440" s="80"/>
    </row>
    <row r="48441" spans="9:54" x14ac:dyDescent="0.25">
      <c r="I48441" s="80"/>
      <c r="AX48441" s="80"/>
      <c r="AY48441" s="80"/>
      <c r="AZ48441" s="80"/>
      <c r="BA48441" s="80"/>
      <c r="BB48441" s="80"/>
    </row>
    <row r="48442" spans="9:54" x14ac:dyDescent="0.25">
      <c r="I48442" s="80"/>
      <c r="AX48442" s="80"/>
      <c r="AY48442" s="80"/>
      <c r="AZ48442" s="80"/>
      <c r="BA48442" s="80"/>
      <c r="BB48442" s="80"/>
    </row>
    <row r="48443" spans="9:54" x14ac:dyDescent="0.25">
      <c r="I48443" s="80"/>
      <c r="AX48443" s="80"/>
      <c r="AY48443" s="80"/>
      <c r="AZ48443" s="80"/>
      <c r="BA48443" s="80"/>
      <c r="BB48443" s="80"/>
    </row>
    <row r="48444" spans="9:54" x14ac:dyDescent="0.25">
      <c r="I48444" s="80"/>
      <c r="AX48444" s="80"/>
      <c r="AY48444" s="80"/>
      <c r="AZ48444" s="80"/>
      <c r="BA48444" s="80"/>
      <c r="BB48444" s="80"/>
    </row>
    <row r="48445" spans="9:54" x14ac:dyDescent="0.25">
      <c r="I48445" s="80"/>
      <c r="AX48445" s="80"/>
      <c r="AY48445" s="80"/>
      <c r="AZ48445" s="80"/>
      <c r="BA48445" s="80"/>
      <c r="BB48445" s="80"/>
    </row>
    <row r="48446" spans="9:54" x14ac:dyDescent="0.25">
      <c r="I48446" s="80"/>
      <c r="AX48446" s="80"/>
      <c r="AY48446" s="80"/>
      <c r="AZ48446" s="80"/>
      <c r="BA48446" s="80"/>
      <c r="BB48446" s="80"/>
    </row>
    <row r="48447" spans="9:54" x14ac:dyDescent="0.25">
      <c r="I48447" s="80"/>
      <c r="AX48447" s="80"/>
      <c r="AY48447" s="80"/>
      <c r="AZ48447" s="80"/>
      <c r="BA48447" s="80"/>
      <c r="BB48447" s="80"/>
    </row>
    <row r="48448" spans="9:54" x14ac:dyDescent="0.25">
      <c r="I48448" s="80"/>
      <c r="AX48448" s="80"/>
      <c r="AY48448" s="80"/>
      <c r="AZ48448" s="80"/>
      <c r="BA48448" s="80"/>
      <c r="BB48448" s="80"/>
    </row>
    <row r="48449" spans="9:54" x14ac:dyDescent="0.25">
      <c r="I48449" s="80"/>
      <c r="AX48449" s="80"/>
      <c r="AY48449" s="80"/>
      <c r="AZ48449" s="80"/>
      <c r="BA48449" s="80"/>
      <c r="BB48449" s="80"/>
    </row>
    <row r="48450" spans="9:54" x14ac:dyDescent="0.25">
      <c r="I48450" s="80"/>
      <c r="AX48450" s="80"/>
      <c r="AY48450" s="80"/>
      <c r="AZ48450" s="80"/>
      <c r="BA48450" s="80"/>
      <c r="BB48450" s="80"/>
    </row>
    <row r="48451" spans="9:54" x14ac:dyDescent="0.25">
      <c r="I48451" s="80"/>
      <c r="AX48451" s="80"/>
      <c r="AY48451" s="80"/>
      <c r="AZ48451" s="80"/>
      <c r="BA48451" s="80"/>
      <c r="BB48451" s="80"/>
    </row>
    <row r="48452" spans="9:54" x14ac:dyDescent="0.25">
      <c r="I48452" s="80"/>
      <c r="AX48452" s="80"/>
      <c r="AY48452" s="80"/>
      <c r="AZ48452" s="80"/>
      <c r="BA48452" s="80"/>
      <c r="BB48452" s="80"/>
    </row>
    <row r="48453" spans="9:54" x14ac:dyDescent="0.25">
      <c r="I48453" s="80"/>
      <c r="AX48453" s="80"/>
      <c r="AY48453" s="80"/>
      <c r="AZ48453" s="80"/>
      <c r="BA48453" s="80"/>
      <c r="BB48453" s="80"/>
    </row>
    <row r="48454" spans="9:54" x14ac:dyDescent="0.25">
      <c r="I48454" s="80"/>
      <c r="AX48454" s="80"/>
      <c r="AY48454" s="80"/>
      <c r="AZ48454" s="80"/>
      <c r="BA48454" s="80"/>
      <c r="BB48454" s="80"/>
    </row>
    <row r="48455" spans="9:54" x14ac:dyDescent="0.25">
      <c r="I48455" s="80"/>
      <c r="AX48455" s="80"/>
      <c r="AY48455" s="80"/>
      <c r="AZ48455" s="80"/>
      <c r="BA48455" s="80"/>
      <c r="BB48455" s="80"/>
    </row>
    <row r="48456" spans="9:54" x14ac:dyDescent="0.25">
      <c r="I48456" s="80"/>
      <c r="AX48456" s="80"/>
      <c r="AY48456" s="80"/>
      <c r="AZ48456" s="80"/>
      <c r="BA48456" s="80"/>
      <c r="BB48456" s="80"/>
    </row>
    <row r="48457" spans="9:54" x14ac:dyDescent="0.25">
      <c r="I48457" s="80"/>
      <c r="AX48457" s="80"/>
      <c r="AY48457" s="80"/>
      <c r="AZ48457" s="80"/>
      <c r="BA48457" s="80"/>
      <c r="BB48457" s="80"/>
    </row>
    <row r="48458" spans="9:54" x14ac:dyDescent="0.25">
      <c r="I48458" s="80"/>
      <c r="AX48458" s="80"/>
      <c r="AY48458" s="80"/>
      <c r="AZ48458" s="80"/>
      <c r="BA48458" s="80"/>
      <c r="BB48458" s="80"/>
    </row>
    <row r="48459" spans="9:54" x14ac:dyDescent="0.25">
      <c r="I48459" s="80"/>
      <c r="AX48459" s="80"/>
      <c r="AY48459" s="80"/>
      <c r="AZ48459" s="80"/>
      <c r="BA48459" s="80"/>
      <c r="BB48459" s="80"/>
    </row>
    <row r="48460" spans="9:54" x14ac:dyDescent="0.25">
      <c r="I48460" s="80"/>
      <c r="AX48460" s="80"/>
      <c r="AY48460" s="80"/>
      <c r="AZ48460" s="80"/>
      <c r="BA48460" s="80"/>
      <c r="BB48460" s="80"/>
    </row>
    <row r="48461" spans="9:54" x14ac:dyDescent="0.25">
      <c r="I48461" s="80"/>
      <c r="AX48461" s="80"/>
      <c r="AY48461" s="80"/>
      <c r="AZ48461" s="80"/>
      <c r="BA48461" s="80"/>
      <c r="BB48461" s="80"/>
    </row>
    <row r="48462" spans="9:54" x14ac:dyDescent="0.25">
      <c r="I48462" s="80"/>
      <c r="AX48462" s="80"/>
      <c r="AY48462" s="80"/>
      <c r="AZ48462" s="80"/>
      <c r="BA48462" s="80"/>
      <c r="BB48462" s="80"/>
    </row>
    <row r="48463" spans="9:54" x14ac:dyDescent="0.25">
      <c r="I48463" s="80"/>
      <c r="AX48463" s="80"/>
      <c r="AY48463" s="80"/>
      <c r="AZ48463" s="80"/>
      <c r="BA48463" s="80"/>
      <c r="BB48463" s="80"/>
    </row>
    <row r="48464" spans="9:54" x14ac:dyDescent="0.25">
      <c r="I48464" s="80"/>
      <c r="AX48464" s="80"/>
      <c r="AY48464" s="80"/>
      <c r="AZ48464" s="80"/>
      <c r="BA48464" s="80"/>
      <c r="BB48464" s="80"/>
    </row>
    <row r="48465" spans="9:54" x14ac:dyDescent="0.25">
      <c r="I48465" s="80"/>
      <c r="AX48465" s="80"/>
      <c r="AY48465" s="80"/>
      <c r="AZ48465" s="80"/>
      <c r="BA48465" s="80"/>
      <c r="BB48465" s="80"/>
    </row>
    <row r="48466" spans="9:54" x14ac:dyDescent="0.25">
      <c r="I48466" s="80"/>
      <c r="AX48466" s="80"/>
      <c r="AY48466" s="80"/>
      <c r="AZ48466" s="80"/>
      <c r="BA48466" s="80"/>
      <c r="BB48466" s="80"/>
    </row>
    <row r="48467" spans="9:54" x14ac:dyDescent="0.25">
      <c r="I48467" s="80"/>
      <c r="AX48467" s="80"/>
      <c r="AY48467" s="80"/>
      <c r="AZ48467" s="80"/>
      <c r="BA48467" s="80"/>
      <c r="BB48467" s="80"/>
    </row>
    <row r="48468" spans="9:54" x14ac:dyDescent="0.25">
      <c r="I48468" s="80"/>
      <c r="AX48468" s="80"/>
      <c r="AY48468" s="80"/>
      <c r="AZ48468" s="80"/>
      <c r="BA48468" s="80"/>
      <c r="BB48468" s="80"/>
    </row>
    <row r="48469" spans="9:54" x14ac:dyDescent="0.25">
      <c r="I48469" s="80"/>
      <c r="AX48469" s="80"/>
      <c r="AY48469" s="80"/>
      <c r="AZ48469" s="80"/>
      <c r="BA48469" s="80"/>
      <c r="BB48469" s="80"/>
    </row>
    <row r="48470" spans="9:54" x14ac:dyDescent="0.25">
      <c r="I48470" s="80"/>
      <c r="AX48470" s="80"/>
      <c r="AY48470" s="80"/>
      <c r="AZ48470" s="80"/>
      <c r="BA48470" s="80"/>
      <c r="BB48470" s="80"/>
    </row>
    <row r="48471" spans="9:54" x14ac:dyDescent="0.25">
      <c r="I48471" s="80"/>
      <c r="AX48471" s="80"/>
      <c r="AY48471" s="80"/>
      <c r="AZ48471" s="80"/>
      <c r="BA48471" s="80"/>
      <c r="BB48471" s="80"/>
    </row>
    <row r="48472" spans="9:54" x14ac:dyDescent="0.25">
      <c r="I48472" s="80"/>
      <c r="AX48472" s="80"/>
      <c r="AY48472" s="80"/>
      <c r="AZ48472" s="80"/>
      <c r="BA48472" s="80"/>
      <c r="BB48472" s="80"/>
    </row>
    <row r="48473" spans="9:54" x14ac:dyDescent="0.25">
      <c r="I48473" s="80"/>
      <c r="AX48473" s="80"/>
      <c r="AY48473" s="80"/>
      <c r="AZ48473" s="80"/>
      <c r="BA48473" s="80"/>
      <c r="BB48473" s="80"/>
    </row>
    <row r="48474" spans="9:54" x14ac:dyDescent="0.25">
      <c r="I48474" s="80"/>
      <c r="AX48474" s="80"/>
      <c r="AY48474" s="80"/>
      <c r="AZ48474" s="80"/>
      <c r="BA48474" s="80"/>
      <c r="BB48474" s="80"/>
    </row>
    <row r="48475" spans="9:54" x14ac:dyDescent="0.25">
      <c r="I48475" s="80"/>
      <c r="AX48475" s="80"/>
      <c r="AY48475" s="80"/>
      <c r="AZ48475" s="80"/>
      <c r="BA48475" s="80"/>
      <c r="BB48475" s="80"/>
    </row>
    <row r="48476" spans="9:54" x14ac:dyDescent="0.25">
      <c r="I48476" s="80"/>
      <c r="AX48476" s="80"/>
      <c r="AY48476" s="80"/>
      <c r="AZ48476" s="80"/>
      <c r="BA48476" s="80"/>
      <c r="BB48476" s="80"/>
    </row>
    <row r="48477" spans="9:54" x14ac:dyDescent="0.25">
      <c r="I48477" s="80"/>
      <c r="AX48477" s="80"/>
      <c r="AY48477" s="80"/>
      <c r="AZ48477" s="80"/>
      <c r="BA48477" s="80"/>
      <c r="BB48477" s="80"/>
    </row>
    <row r="48478" spans="9:54" x14ac:dyDescent="0.25">
      <c r="I48478" s="80"/>
      <c r="AX48478" s="80"/>
      <c r="AY48478" s="80"/>
      <c r="AZ48478" s="80"/>
      <c r="BA48478" s="80"/>
      <c r="BB48478" s="80"/>
    </row>
    <row r="48479" spans="9:54" x14ac:dyDescent="0.25">
      <c r="I48479" s="80"/>
      <c r="AX48479" s="80"/>
      <c r="AY48479" s="80"/>
      <c r="AZ48479" s="80"/>
      <c r="BA48479" s="80"/>
      <c r="BB48479" s="80"/>
    </row>
    <row r="48480" spans="9:54" x14ac:dyDescent="0.25">
      <c r="I48480" s="80"/>
      <c r="AX48480" s="80"/>
      <c r="AY48480" s="80"/>
      <c r="AZ48480" s="80"/>
      <c r="BA48480" s="80"/>
      <c r="BB48480" s="80"/>
    </row>
    <row r="48481" spans="9:54" x14ac:dyDescent="0.25">
      <c r="I48481" s="80"/>
      <c r="AX48481" s="80"/>
      <c r="AY48481" s="80"/>
      <c r="AZ48481" s="80"/>
      <c r="BA48481" s="80"/>
      <c r="BB48481" s="80"/>
    </row>
    <row r="48482" spans="9:54" x14ac:dyDescent="0.25">
      <c r="I48482" s="80"/>
      <c r="AX48482" s="80"/>
      <c r="AY48482" s="80"/>
      <c r="AZ48482" s="80"/>
      <c r="BA48482" s="80"/>
      <c r="BB48482" s="80"/>
    </row>
    <row r="48483" spans="9:54" x14ac:dyDescent="0.25">
      <c r="I48483" s="80"/>
      <c r="AX48483" s="80"/>
      <c r="AY48483" s="80"/>
      <c r="AZ48483" s="80"/>
      <c r="BA48483" s="80"/>
      <c r="BB48483" s="80"/>
    </row>
    <row r="48484" spans="9:54" x14ac:dyDescent="0.25">
      <c r="I48484" s="80"/>
      <c r="AX48484" s="80"/>
      <c r="AY48484" s="80"/>
      <c r="AZ48484" s="80"/>
      <c r="BA48484" s="80"/>
      <c r="BB48484" s="80"/>
    </row>
    <row r="48485" spans="9:54" x14ac:dyDescent="0.25">
      <c r="I48485" s="80"/>
      <c r="AX48485" s="80"/>
      <c r="AY48485" s="80"/>
      <c r="AZ48485" s="80"/>
      <c r="BA48485" s="80"/>
      <c r="BB48485" s="80"/>
    </row>
    <row r="48486" spans="9:54" x14ac:dyDescent="0.25">
      <c r="I48486" s="80"/>
      <c r="AX48486" s="80"/>
      <c r="AY48486" s="80"/>
      <c r="AZ48486" s="80"/>
      <c r="BA48486" s="80"/>
      <c r="BB48486" s="80"/>
    </row>
    <row r="48487" spans="9:54" x14ac:dyDescent="0.25">
      <c r="I48487" s="80"/>
      <c r="AX48487" s="80"/>
      <c r="AY48487" s="80"/>
      <c r="AZ48487" s="80"/>
      <c r="BA48487" s="80"/>
      <c r="BB48487" s="80"/>
    </row>
    <row r="48488" spans="9:54" x14ac:dyDescent="0.25">
      <c r="I48488" s="80"/>
      <c r="AX48488" s="80"/>
      <c r="AY48488" s="80"/>
      <c r="AZ48488" s="80"/>
      <c r="BA48488" s="80"/>
      <c r="BB48488" s="80"/>
    </row>
    <row r="48489" spans="9:54" x14ac:dyDescent="0.25">
      <c r="I48489" s="80"/>
      <c r="AX48489" s="80"/>
      <c r="AY48489" s="80"/>
      <c r="AZ48489" s="80"/>
      <c r="BA48489" s="80"/>
      <c r="BB48489" s="80"/>
    </row>
    <row r="48490" spans="9:54" x14ac:dyDescent="0.25">
      <c r="I48490" s="80"/>
      <c r="AX48490" s="80"/>
      <c r="AY48490" s="80"/>
      <c r="AZ48490" s="80"/>
      <c r="BA48490" s="80"/>
      <c r="BB48490" s="80"/>
    </row>
    <row r="48491" spans="9:54" x14ac:dyDescent="0.25">
      <c r="I48491" s="80"/>
      <c r="AX48491" s="80"/>
      <c r="AY48491" s="80"/>
      <c r="AZ48491" s="80"/>
      <c r="BA48491" s="80"/>
      <c r="BB48491" s="80"/>
    </row>
    <row r="48492" spans="9:54" x14ac:dyDescent="0.25">
      <c r="I48492" s="80"/>
      <c r="AX48492" s="80"/>
      <c r="AY48492" s="80"/>
      <c r="AZ48492" s="80"/>
      <c r="BA48492" s="80"/>
      <c r="BB48492" s="80"/>
    </row>
    <row r="48493" spans="9:54" x14ac:dyDescent="0.25">
      <c r="I48493" s="80"/>
      <c r="AX48493" s="80"/>
      <c r="AY48493" s="80"/>
      <c r="AZ48493" s="80"/>
      <c r="BA48493" s="80"/>
      <c r="BB48493" s="80"/>
    </row>
    <row r="48494" spans="9:54" x14ac:dyDescent="0.25">
      <c r="I48494" s="80"/>
      <c r="AX48494" s="80"/>
      <c r="AY48494" s="80"/>
      <c r="AZ48494" s="80"/>
      <c r="BA48494" s="80"/>
      <c r="BB48494" s="80"/>
    </row>
    <row r="48495" spans="9:54" x14ac:dyDescent="0.25">
      <c r="I48495" s="80"/>
      <c r="AX48495" s="80"/>
      <c r="AY48495" s="80"/>
      <c r="AZ48495" s="80"/>
      <c r="BA48495" s="80"/>
      <c r="BB48495" s="80"/>
    </row>
    <row r="48496" spans="9:54" x14ac:dyDescent="0.25">
      <c r="I48496" s="80"/>
      <c r="AX48496" s="80"/>
      <c r="AY48496" s="80"/>
      <c r="AZ48496" s="80"/>
      <c r="BA48496" s="80"/>
      <c r="BB48496" s="80"/>
    </row>
    <row r="48497" spans="9:54" x14ac:dyDescent="0.25">
      <c r="I48497" s="80"/>
      <c r="AX48497" s="80"/>
      <c r="AY48497" s="80"/>
      <c r="AZ48497" s="80"/>
      <c r="BA48497" s="80"/>
      <c r="BB48497" s="80"/>
    </row>
    <row r="48498" spans="9:54" x14ac:dyDescent="0.25">
      <c r="I48498" s="80"/>
      <c r="AX48498" s="80"/>
      <c r="AY48498" s="80"/>
      <c r="AZ48498" s="80"/>
      <c r="BA48498" s="80"/>
      <c r="BB48498" s="80"/>
    </row>
    <row r="48499" spans="9:54" x14ac:dyDescent="0.25">
      <c r="I48499" s="80"/>
      <c r="AX48499" s="80"/>
      <c r="AY48499" s="80"/>
      <c r="AZ48499" s="80"/>
      <c r="BA48499" s="80"/>
      <c r="BB48499" s="80"/>
    </row>
    <row r="48500" spans="9:54" x14ac:dyDescent="0.25">
      <c r="I48500" s="80"/>
      <c r="AX48500" s="80"/>
      <c r="AY48500" s="80"/>
      <c r="AZ48500" s="80"/>
      <c r="BA48500" s="80"/>
      <c r="BB48500" s="80"/>
    </row>
    <row r="48501" spans="9:54" x14ac:dyDescent="0.25">
      <c r="I48501" s="80"/>
      <c r="AX48501" s="80"/>
      <c r="AY48501" s="80"/>
      <c r="AZ48501" s="80"/>
      <c r="BA48501" s="80"/>
      <c r="BB48501" s="80"/>
    </row>
    <row r="48502" spans="9:54" x14ac:dyDescent="0.25">
      <c r="I48502" s="80"/>
      <c r="AX48502" s="80"/>
      <c r="AY48502" s="80"/>
      <c r="AZ48502" s="80"/>
      <c r="BA48502" s="80"/>
      <c r="BB48502" s="80"/>
    </row>
    <row r="48503" spans="9:54" x14ac:dyDescent="0.25">
      <c r="I48503" s="80"/>
      <c r="AX48503" s="80"/>
      <c r="AY48503" s="80"/>
      <c r="AZ48503" s="80"/>
      <c r="BA48503" s="80"/>
      <c r="BB48503" s="80"/>
    </row>
    <row r="48504" spans="9:54" x14ac:dyDescent="0.25">
      <c r="I48504" s="80"/>
      <c r="AX48504" s="80"/>
      <c r="AY48504" s="80"/>
      <c r="AZ48504" s="80"/>
      <c r="BA48504" s="80"/>
      <c r="BB48504" s="80"/>
    </row>
    <row r="48505" spans="9:54" x14ac:dyDescent="0.25">
      <c r="I48505" s="80"/>
      <c r="AX48505" s="80"/>
      <c r="AY48505" s="80"/>
      <c r="AZ48505" s="80"/>
      <c r="BA48505" s="80"/>
      <c r="BB48505" s="80"/>
    </row>
    <row r="48506" spans="9:54" x14ac:dyDescent="0.25">
      <c r="I48506" s="80"/>
      <c r="AX48506" s="80"/>
      <c r="AY48506" s="80"/>
      <c r="AZ48506" s="80"/>
      <c r="BA48506" s="80"/>
      <c r="BB48506" s="80"/>
    </row>
    <row r="48507" spans="9:54" x14ac:dyDescent="0.25">
      <c r="I48507" s="80"/>
      <c r="AX48507" s="80"/>
      <c r="AY48507" s="80"/>
      <c r="AZ48507" s="80"/>
      <c r="BA48507" s="80"/>
      <c r="BB48507" s="80"/>
    </row>
    <row r="48508" spans="9:54" x14ac:dyDescent="0.25">
      <c r="I48508" s="80"/>
      <c r="AX48508" s="80"/>
      <c r="AY48508" s="80"/>
      <c r="AZ48508" s="80"/>
      <c r="BA48508" s="80"/>
      <c r="BB48508" s="80"/>
    </row>
    <row r="48509" spans="9:54" x14ac:dyDescent="0.25">
      <c r="I48509" s="80"/>
      <c r="AX48509" s="80"/>
      <c r="AY48509" s="80"/>
      <c r="AZ48509" s="80"/>
      <c r="BA48509" s="80"/>
      <c r="BB48509" s="80"/>
    </row>
    <row r="48510" spans="9:54" x14ac:dyDescent="0.25">
      <c r="I48510" s="80"/>
      <c r="AX48510" s="80"/>
      <c r="AY48510" s="80"/>
      <c r="AZ48510" s="80"/>
      <c r="BA48510" s="80"/>
      <c r="BB48510" s="80"/>
    </row>
    <row r="48511" spans="9:54" x14ac:dyDescent="0.25">
      <c r="I48511" s="80"/>
      <c r="AX48511" s="80"/>
      <c r="AY48511" s="80"/>
      <c r="AZ48511" s="80"/>
      <c r="BA48511" s="80"/>
      <c r="BB48511" s="80"/>
    </row>
    <row r="48512" spans="9:54" x14ac:dyDescent="0.25">
      <c r="I48512" s="80"/>
      <c r="AX48512" s="80"/>
      <c r="AY48512" s="80"/>
      <c r="AZ48512" s="80"/>
      <c r="BA48512" s="80"/>
      <c r="BB48512" s="80"/>
    </row>
    <row r="48513" spans="9:54" x14ac:dyDescent="0.25">
      <c r="I48513" s="80"/>
      <c r="AX48513" s="80"/>
      <c r="AY48513" s="80"/>
      <c r="AZ48513" s="80"/>
      <c r="BA48513" s="80"/>
      <c r="BB48513" s="80"/>
    </row>
    <row r="48514" spans="9:54" x14ac:dyDescent="0.25">
      <c r="I48514" s="80"/>
      <c r="AX48514" s="80"/>
      <c r="AY48514" s="80"/>
      <c r="AZ48514" s="80"/>
      <c r="BA48514" s="80"/>
      <c r="BB48514" s="80"/>
    </row>
    <row r="48515" spans="9:54" x14ac:dyDescent="0.25">
      <c r="I48515" s="80"/>
      <c r="AX48515" s="80"/>
      <c r="AY48515" s="80"/>
      <c r="AZ48515" s="80"/>
      <c r="BA48515" s="80"/>
      <c r="BB48515" s="80"/>
    </row>
    <row r="48516" spans="9:54" x14ac:dyDescent="0.25">
      <c r="I48516" s="80"/>
      <c r="AX48516" s="80"/>
      <c r="AY48516" s="80"/>
      <c r="AZ48516" s="80"/>
      <c r="BA48516" s="80"/>
      <c r="BB48516" s="80"/>
    </row>
    <row r="48517" spans="9:54" x14ac:dyDescent="0.25">
      <c r="I48517" s="80"/>
      <c r="AX48517" s="80"/>
      <c r="AY48517" s="80"/>
      <c r="AZ48517" s="80"/>
      <c r="BA48517" s="80"/>
      <c r="BB48517" s="80"/>
    </row>
    <row r="48518" spans="9:54" x14ac:dyDescent="0.25">
      <c r="I48518" s="80"/>
      <c r="AX48518" s="80"/>
      <c r="AY48518" s="80"/>
      <c r="AZ48518" s="80"/>
      <c r="BA48518" s="80"/>
      <c r="BB48518" s="80"/>
    </row>
    <row r="48519" spans="9:54" x14ac:dyDescent="0.25">
      <c r="I48519" s="80"/>
      <c r="AX48519" s="80"/>
      <c r="AY48519" s="80"/>
      <c r="AZ48519" s="80"/>
      <c r="BA48519" s="80"/>
      <c r="BB48519" s="80"/>
    </row>
    <row r="48520" spans="9:54" x14ac:dyDescent="0.25">
      <c r="I48520" s="80"/>
      <c r="AX48520" s="80"/>
      <c r="AY48520" s="80"/>
      <c r="AZ48520" s="80"/>
      <c r="BA48520" s="80"/>
      <c r="BB48520" s="80"/>
    </row>
    <row r="48521" spans="9:54" x14ac:dyDescent="0.25">
      <c r="I48521" s="80"/>
      <c r="AX48521" s="80"/>
      <c r="AY48521" s="80"/>
      <c r="AZ48521" s="80"/>
      <c r="BA48521" s="80"/>
      <c r="BB48521" s="80"/>
    </row>
    <row r="48522" spans="9:54" x14ac:dyDescent="0.25">
      <c r="I48522" s="80"/>
      <c r="AX48522" s="80"/>
      <c r="AY48522" s="80"/>
      <c r="AZ48522" s="80"/>
      <c r="BA48522" s="80"/>
      <c r="BB48522" s="80"/>
    </row>
    <row r="48523" spans="9:54" x14ac:dyDescent="0.25">
      <c r="I48523" s="80"/>
      <c r="AX48523" s="80"/>
      <c r="AY48523" s="80"/>
      <c r="AZ48523" s="80"/>
      <c r="BA48523" s="80"/>
      <c r="BB48523" s="80"/>
    </row>
    <row r="48524" spans="9:54" x14ac:dyDescent="0.25">
      <c r="I48524" s="80"/>
      <c r="AX48524" s="80"/>
      <c r="AY48524" s="80"/>
      <c r="AZ48524" s="80"/>
      <c r="BA48524" s="80"/>
      <c r="BB48524" s="80"/>
    </row>
    <row r="48525" spans="9:54" x14ac:dyDescent="0.25">
      <c r="I48525" s="80"/>
      <c r="AX48525" s="80"/>
      <c r="AY48525" s="80"/>
      <c r="AZ48525" s="80"/>
      <c r="BA48525" s="80"/>
      <c r="BB48525" s="80"/>
    </row>
    <row r="48526" spans="9:54" x14ac:dyDescent="0.25">
      <c r="I48526" s="80"/>
      <c r="AX48526" s="80"/>
      <c r="AY48526" s="80"/>
      <c r="AZ48526" s="80"/>
      <c r="BA48526" s="80"/>
      <c r="BB48526" s="80"/>
    </row>
    <row r="48527" spans="9:54" x14ac:dyDescent="0.25">
      <c r="I48527" s="80"/>
      <c r="AX48527" s="80"/>
      <c r="AY48527" s="80"/>
      <c r="AZ48527" s="80"/>
      <c r="BA48527" s="80"/>
      <c r="BB48527" s="80"/>
    </row>
    <row r="48528" spans="9:54" x14ac:dyDescent="0.25">
      <c r="I48528" s="80"/>
      <c r="AX48528" s="80"/>
      <c r="AY48528" s="80"/>
      <c r="AZ48528" s="80"/>
      <c r="BA48528" s="80"/>
      <c r="BB48528" s="80"/>
    </row>
    <row r="48529" spans="9:54" x14ac:dyDescent="0.25">
      <c r="I48529" s="80"/>
      <c r="AX48529" s="80"/>
      <c r="AY48529" s="80"/>
      <c r="AZ48529" s="80"/>
      <c r="BA48529" s="80"/>
      <c r="BB48529" s="80"/>
    </row>
    <row r="48530" spans="9:54" x14ac:dyDescent="0.25">
      <c r="I48530" s="80"/>
      <c r="AX48530" s="80"/>
      <c r="AY48530" s="80"/>
      <c r="AZ48530" s="80"/>
      <c r="BA48530" s="80"/>
      <c r="BB48530" s="80"/>
    </row>
    <row r="48531" spans="9:54" x14ac:dyDescent="0.25">
      <c r="I48531" s="80"/>
      <c r="AX48531" s="80"/>
      <c r="AY48531" s="80"/>
      <c r="AZ48531" s="80"/>
      <c r="BA48531" s="80"/>
      <c r="BB48531" s="80"/>
    </row>
    <row r="48532" spans="9:54" x14ac:dyDescent="0.25">
      <c r="I48532" s="80"/>
      <c r="AX48532" s="80"/>
      <c r="AY48532" s="80"/>
      <c r="AZ48532" s="80"/>
      <c r="BA48532" s="80"/>
      <c r="BB48532" s="80"/>
    </row>
    <row r="48533" spans="9:54" x14ac:dyDescent="0.25">
      <c r="I48533" s="80"/>
      <c r="AX48533" s="80"/>
      <c r="AY48533" s="80"/>
      <c r="AZ48533" s="80"/>
      <c r="BA48533" s="80"/>
      <c r="BB48533" s="80"/>
    </row>
    <row r="48534" spans="9:54" x14ac:dyDescent="0.25">
      <c r="I48534" s="80"/>
      <c r="AX48534" s="80"/>
      <c r="AY48534" s="80"/>
      <c r="AZ48534" s="80"/>
      <c r="BA48534" s="80"/>
      <c r="BB48534" s="80"/>
    </row>
    <row r="48535" spans="9:54" x14ac:dyDescent="0.25">
      <c r="I48535" s="80"/>
      <c r="AX48535" s="80"/>
      <c r="AY48535" s="80"/>
      <c r="AZ48535" s="80"/>
      <c r="BA48535" s="80"/>
      <c r="BB48535" s="80"/>
    </row>
    <row r="48536" spans="9:54" x14ac:dyDescent="0.25">
      <c r="I48536" s="80"/>
      <c r="AX48536" s="80"/>
      <c r="AY48536" s="80"/>
      <c r="AZ48536" s="80"/>
      <c r="BA48536" s="80"/>
      <c r="BB48536" s="80"/>
    </row>
    <row r="48537" spans="9:54" x14ac:dyDescent="0.25">
      <c r="I48537" s="80"/>
      <c r="AX48537" s="80"/>
      <c r="AY48537" s="80"/>
      <c r="AZ48537" s="80"/>
      <c r="BA48537" s="80"/>
      <c r="BB48537" s="80"/>
    </row>
    <row r="48538" spans="9:54" x14ac:dyDescent="0.25">
      <c r="I48538" s="80"/>
      <c r="AX48538" s="80"/>
      <c r="AY48538" s="80"/>
      <c r="AZ48538" s="80"/>
      <c r="BA48538" s="80"/>
      <c r="BB48538" s="80"/>
    </row>
    <row r="48539" spans="9:54" x14ac:dyDescent="0.25">
      <c r="I48539" s="80"/>
      <c r="AX48539" s="80"/>
      <c r="AY48539" s="80"/>
      <c r="AZ48539" s="80"/>
      <c r="BA48539" s="80"/>
      <c r="BB48539" s="80"/>
    </row>
    <row r="48540" spans="9:54" x14ac:dyDescent="0.25">
      <c r="I48540" s="80"/>
      <c r="AX48540" s="80"/>
      <c r="AY48540" s="80"/>
      <c r="AZ48540" s="80"/>
      <c r="BA48540" s="80"/>
      <c r="BB48540" s="80"/>
    </row>
    <row r="48541" spans="9:54" x14ac:dyDescent="0.25">
      <c r="I48541" s="80"/>
      <c r="AX48541" s="80"/>
      <c r="AY48541" s="80"/>
      <c r="AZ48541" s="80"/>
      <c r="BA48541" s="80"/>
      <c r="BB48541" s="80"/>
    </row>
    <row r="48542" spans="9:54" x14ac:dyDescent="0.25">
      <c r="I48542" s="80"/>
      <c r="AX48542" s="80"/>
      <c r="AY48542" s="80"/>
      <c r="AZ48542" s="80"/>
      <c r="BA48542" s="80"/>
      <c r="BB48542" s="80"/>
    </row>
    <row r="48543" spans="9:54" x14ac:dyDescent="0.25">
      <c r="I48543" s="80"/>
      <c r="AX48543" s="80"/>
      <c r="AY48543" s="80"/>
      <c r="AZ48543" s="80"/>
      <c r="BA48543" s="80"/>
      <c r="BB48543" s="80"/>
    </row>
    <row r="48544" spans="9:54" x14ac:dyDescent="0.25">
      <c r="I48544" s="80"/>
      <c r="AX48544" s="80"/>
      <c r="AY48544" s="80"/>
      <c r="AZ48544" s="80"/>
      <c r="BA48544" s="80"/>
      <c r="BB48544" s="80"/>
    </row>
    <row r="48545" spans="9:54" x14ac:dyDescent="0.25">
      <c r="I48545" s="80"/>
      <c r="AX48545" s="80"/>
      <c r="AY48545" s="80"/>
      <c r="AZ48545" s="80"/>
      <c r="BA48545" s="80"/>
      <c r="BB48545" s="80"/>
    </row>
    <row r="48546" spans="9:54" x14ac:dyDescent="0.25">
      <c r="I48546" s="80"/>
      <c r="AX48546" s="80"/>
      <c r="AY48546" s="80"/>
      <c r="AZ48546" s="80"/>
      <c r="BA48546" s="80"/>
      <c r="BB48546" s="80"/>
    </row>
    <row r="48547" spans="9:54" x14ac:dyDescent="0.25">
      <c r="I48547" s="80"/>
      <c r="AX48547" s="80"/>
      <c r="AY48547" s="80"/>
      <c r="AZ48547" s="80"/>
      <c r="BA48547" s="80"/>
      <c r="BB48547" s="80"/>
    </row>
    <row r="48548" spans="9:54" x14ac:dyDescent="0.25">
      <c r="I48548" s="80"/>
      <c r="AX48548" s="80"/>
      <c r="AY48548" s="80"/>
      <c r="AZ48548" s="80"/>
      <c r="BA48548" s="80"/>
      <c r="BB48548" s="80"/>
    </row>
    <row r="48549" spans="9:54" x14ac:dyDescent="0.25">
      <c r="I48549" s="80"/>
      <c r="AX48549" s="80"/>
      <c r="AY48549" s="80"/>
      <c r="AZ48549" s="80"/>
      <c r="BA48549" s="80"/>
      <c r="BB48549" s="80"/>
    </row>
    <row r="48550" spans="9:54" x14ac:dyDescent="0.25">
      <c r="I48550" s="80"/>
      <c r="AX48550" s="80"/>
      <c r="AY48550" s="80"/>
      <c r="AZ48550" s="80"/>
      <c r="BA48550" s="80"/>
      <c r="BB48550" s="80"/>
    </row>
    <row r="48551" spans="9:54" x14ac:dyDescent="0.25">
      <c r="I48551" s="80"/>
      <c r="AX48551" s="80"/>
      <c r="AY48551" s="80"/>
      <c r="AZ48551" s="80"/>
      <c r="BA48551" s="80"/>
      <c r="BB48551" s="80"/>
    </row>
    <row r="48552" spans="9:54" x14ac:dyDescent="0.25">
      <c r="I48552" s="80"/>
      <c r="AX48552" s="80"/>
      <c r="AY48552" s="80"/>
      <c r="AZ48552" s="80"/>
      <c r="BA48552" s="80"/>
      <c r="BB48552" s="80"/>
    </row>
    <row r="48553" spans="9:54" x14ac:dyDescent="0.25">
      <c r="I48553" s="80"/>
      <c r="AX48553" s="80"/>
      <c r="AY48553" s="80"/>
      <c r="AZ48553" s="80"/>
      <c r="BA48553" s="80"/>
      <c r="BB48553" s="80"/>
    </row>
    <row r="48554" spans="9:54" x14ac:dyDescent="0.25">
      <c r="I48554" s="80"/>
      <c r="AX48554" s="80"/>
      <c r="AY48554" s="80"/>
      <c r="AZ48554" s="80"/>
      <c r="BA48554" s="80"/>
      <c r="BB48554" s="80"/>
    </row>
    <row r="48555" spans="9:54" x14ac:dyDescent="0.25">
      <c r="I48555" s="80"/>
      <c r="AX48555" s="80"/>
      <c r="AY48555" s="80"/>
      <c r="AZ48555" s="80"/>
      <c r="BA48555" s="80"/>
      <c r="BB48555" s="80"/>
    </row>
    <row r="48556" spans="9:54" x14ac:dyDescent="0.25">
      <c r="I48556" s="80"/>
      <c r="AX48556" s="80"/>
      <c r="AY48556" s="80"/>
      <c r="AZ48556" s="80"/>
      <c r="BA48556" s="80"/>
      <c r="BB48556" s="80"/>
    </row>
    <row r="48557" spans="9:54" x14ac:dyDescent="0.25">
      <c r="I48557" s="80"/>
      <c r="AX48557" s="80"/>
      <c r="AY48557" s="80"/>
      <c r="AZ48557" s="80"/>
      <c r="BA48557" s="80"/>
      <c r="BB48557" s="80"/>
    </row>
    <row r="48558" spans="9:54" x14ac:dyDescent="0.25">
      <c r="I48558" s="80"/>
      <c r="AX48558" s="80"/>
      <c r="AY48558" s="80"/>
      <c r="AZ48558" s="80"/>
      <c r="BA48558" s="80"/>
      <c r="BB48558" s="80"/>
    </row>
    <row r="48559" spans="9:54" x14ac:dyDescent="0.25">
      <c r="I48559" s="80"/>
      <c r="AX48559" s="80"/>
      <c r="AY48559" s="80"/>
      <c r="AZ48559" s="80"/>
      <c r="BA48559" s="80"/>
      <c r="BB48559" s="80"/>
    </row>
    <row r="48560" spans="9:54" x14ac:dyDescent="0.25">
      <c r="I48560" s="80"/>
      <c r="AX48560" s="80"/>
      <c r="AY48560" s="80"/>
      <c r="AZ48560" s="80"/>
      <c r="BA48560" s="80"/>
      <c r="BB48560" s="80"/>
    </row>
    <row r="48561" spans="9:54" x14ac:dyDescent="0.25">
      <c r="I48561" s="80"/>
      <c r="AX48561" s="80"/>
      <c r="AY48561" s="80"/>
      <c r="AZ48561" s="80"/>
      <c r="BA48561" s="80"/>
      <c r="BB48561" s="80"/>
    </row>
    <row r="48562" spans="9:54" x14ac:dyDescent="0.25">
      <c r="I48562" s="80"/>
      <c r="AX48562" s="80"/>
      <c r="AY48562" s="80"/>
      <c r="AZ48562" s="80"/>
      <c r="BA48562" s="80"/>
      <c r="BB48562" s="80"/>
    </row>
    <row r="48563" spans="9:54" x14ac:dyDescent="0.25">
      <c r="I48563" s="80"/>
      <c r="AX48563" s="80"/>
      <c r="AY48563" s="80"/>
      <c r="AZ48563" s="80"/>
      <c r="BA48563" s="80"/>
      <c r="BB48563" s="80"/>
    </row>
    <row r="48564" spans="9:54" x14ac:dyDescent="0.25">
      <c r="I48564" s="80"/>
      <c r="AX48564" s="80"/>
      <c r="AY48564" s="80"/>
      <c r="AZ48564" s="80"/>
      <c r="BA48564" s="80"/>
      <c r="BB48564" s="80"/>
    </row>
    <row r="48565" spans="9:54" x14ac:dyDescent="0.25">
      <c r="I48565" s="80"/>
      <c r="AX48565" s="80"/>
      <c r="AY48565" s="80"/>
      <c r="AZ48565" s="80"/>
      <c r="BA48565" s="80"/>
      <c r="BB48565" s="80"/>
    </row>
    <row r="48566" spans="9:54" x14ac:dyDescent="0.25">
      <c r="I48566" s="80"/>
      <c r="AX48566" s="80"/>
      <c r="AY48566" s="80"/>
      <c r="AZ48566" s="80"/>
      <c r="BA48566" s="80"/>
      <c r="BB48566" s="80"/>
    </row>
    <row r="48567" spans="9:54" x14ac:dyDescent="0.25">
      <c r="I48567" s="80"/>
      <c r="AX48567" s="80"/>
      <c r="AY48567" s="80"/>
      <c r="AZ48567" s="80"/>
      <c r="BA48567" s="80"/>
      <c r="BB48567" s="80"/>
    </row>
    <row r="48568" spans="9:54" x14ac:dyDescent="0.25">
      <c r="I48568" s="80"/>
      <c r="AX48568" s="80"/>
      <c r="AY48568" s="80"/>
      <c r="AZ48568" s="80"/>
      <c r="BA48568" s="80"/>
      <c r="BB48568" s="80"/>
    </row>
    <row r="48569" spans="9:54" x14ac:dyDescent="0.25">
      <c r="I48569" s="80"/>
      <c r="AX48569" s="80"/>
      <c r="AY48569" s="80"/>
      <c r="AZ48569" s="80"/>
      <c r="BA48569" s="80"/>
      <c r="BB48569" s="80"/>
    </row>
    <row r="48570" spans="9:54" x14ac:dyDescent="0.25">
      <c r="I48570" s="80"/>
      <c r="AX48570" s="80"/>
      <c r="AY48570" s="80"/>
      <c r="AZ48570" s="80"/>
      <c r="BA48570" s="80"/>
      <c r="BB48570" s="80"/>
    </row>
    <row r="48571" spans="9:54" x14ac:dyDescent="0.25">
      <c r="I48571" s="80"/>
      <c r="AX48571" s="80"/>
      <c r="AY48571" s="80"/>
      <c r="AZ48571" s="80"/>
      <c r="BA48571" s="80"/>
      <c r="BB48571" s="80"/>
    </row>
    <row r="48572" spans="9:54" x14ac:dyDescent="0.25">
      <c r="I48572" s="80"/>
      <c r="AX48572" s="80"/>
      <c r="AY48572" s="80"/>
      <c r="AZ48572" s="80"/>
      <c r="BA48572" s="80"/>
      <c r="BB48572" s="80"/>
    </row>
    <row r="48573" spans="9:54" x14ac:dyDescent="0.25">
      <c r="I48573" s="80"/>
      <c r="AX48573" s="80"/>
      <c r="AY48573" s="80"/>
      <c r="AZ48573" s="80"/>
      <c r="BA48573" s="80"/>
      <c r="BB48573" s="80"/>
    </row>
    <row r="48574" spans="9:54" x14ac:dyDescent="0.25">
      <c r="I48574" s="80"/>
      <c r="AX48574" s="80"/>
      <c r="AY48574" s="80"/>
      <c r="AZ48574" s="80"/>
      <c r="BA48574" s="80"/>
      <c r="BB48574" s="80"/>
    </row>
    <row r="48575" spans="9:54" x14ac:dyDescent="0.25">
      <c r="I48575" s="80"/>
      <c r="AX48575" s="80"/>
      <c r="AY48575" s="80"/>
      <c r="AZ48575" s="80"/>
      <c r="BA48575" s="80"/>
      <c r="BB48575" s="80"/>
    </row>
    <row r="48576" spans="9:54" x14ac:dyDescent="0.25">
      <c r="I48576" s="80"/>
      <c r="AX48576" s="80"/>
      <c r="AY48576" s="80"/>
      <c r="AZ48576" s="80"/>
      <c r="BA48576" s="80"/>
      <c r="BB48576" s="80"/>
    </row>
    <row r="48577" spans="9:54" x14ac:dyDescent="0.25">
      <c r="I48577" s="80"/>
      <c r="AX48577" s="80"/>
      <c r="AY48577" s="80"/>
      <c r="AZ48577" s="80"/>
      <c r="BA48577" s="80"/>
      <c r="BB48577" s="80"/>
    </row>
    <row r="48578" spans="9:54" x14ac:dyDescent="0.25">
      <c r="I48578" s="80"/>
      <c r="AX48578" s="80"/>
      <c r="AY48578" s="80"/>
      <c r="AZ48578" s="80"/>
      <c r="BA48578" s="80"/>
      <c r="BB48578" s="80"/>
    </row>
    <row r="48579" spans="9:54" x14ac:dyDescent="0.25">
      <c r="I48579" s="80"/>
      <c r="AX48579" s="80"/>
      <c r="AY48579" s="80"/>
      <c r="AZ48579" s="80"/>
      <c r="BA48579" s="80"/>
      <c r="BB48579" s="80"/>
    </row>
    <row r="48580" spans="9:54" x14ac:dyDescent="0.25">
      <c r="I48580" s="80"/>
      <c r="AX48580" s="80"/>
      <c r="AY48580" s="80"/>
      <c r="AZ48580" s="80"/>
      <c r="BA48580" s="80"/>
      <c r="BB48580" s="80"/>
    </row>
    <row r="48581" spans="9:54" x14ac:dyDescent="0.25">
      <c r="I48581" s="80"/>
      <c r="AX48581" s="80"/>
      <c r="AY48581" s="80"/>
      <c r="AZ48581" s="80"/>
      <c r="BA48581" s="80"/>
      <c r="BB48581" s="80"/>
    </row>
    <row r="48582" spans="9:54" x14ac:dyDescent="0.25">
      <c r="I48582" s="80"/>
      <c r="AX48582" s="80"/>
      <c r="AY48582" s="80"/>
      <c r="AZ48582" s="80"/>
      <c r="BA48582" s="80"/>
      <c r="BB48582" s="80"/>
    </row>
    <row r="48583" spans="9:54" x14ac:dyDescent="0.25">
      <c r="I48583" s="80"/>
      <c r="AX48583" s="80"/>
      <c r="AY48583" s="80"/>
      <c r="AZ48583" s="80"/>
      <c r="BA48583" s="80"/>
      <c r="BB48583" s="80"/>
    </row>
    <row r="48584" spans="9:54" x14ac:dyDescent="0.25">
      <c r="I48584" s="80"/>
      <c r="AX48584" s="80"/>
      <c r="AY48584" s="80"/>
      <c r="AZ48584" s="80"/>
      <c r="BA48584" s="80"/>
      <c r="BB48584" s="80"/>
    </row>
    <row r="48585" spans="9:54" x14ac:dyDescent="0.25">
      <c r="I48585" s="80"/>
      <c r="AX48585" s="80"/>
      <c r="AY48585" s="80"/>
      <c r="AZ48585" s="80"/>
      <c r="BA48585" s="80"/>
      <c r="BB48585" s="80"/>
    </row>
    <row r="48586" spans="9:54" x14ac:dyDescent="0.25">
      <c r="I48586" s="80"/>
      <c r="AX48586" s="80"/>
      <c r="AY48586" s="80"/>
      <c r="AZ48586" s="80"/>
      <c r="BA48586" s="80"/>
      <c r="BB48586" s="80"/>
    </row>
    <row r="48587" spans="9:54" x14ac:dyDescent="0.25">
      <c r="I48587" s="80"/>
      <c r="AX48587" s="80"/>
      <c r="AY48587" s="80"/>
      <c r="AZ48587" s="80"/>
      <c r="BA48587" s="80"/>
      <c r="BB48587" s="80"/>
    </row>
    <row r="48588" spans="9:54" x14ac:dyDescent="0.25">
      <c r="I48588" s="80"/>
      <c r="AX48588" s="80"/>
      <c r="AY48588" s="80"/>
      <c r="AZ48588" s="80"/>
      <c r="BA48588" s="80"/>
      <c r="BB48588" s="80"/>
    </row>
    <row r="48589" spans="9:54" x14ac:dyDescent="0.25">
      <c r="I48589" s="80"/>
      <c r="AX48589" s="80"/>
      <c r="AY48589" s="80"/>
      <c r="AZ48589" s="80"/>
      <c r="BA48589" s="80"/>
      <c r="BB48589" s="80"/>
    </row>
    <row r="48590" spans="9:54" x14ac:dyDescent="0.25">
      <c r="I48590" s="80"/>
      <c r="AX48590" s="80"/>
      <c r="AY48590" s="80"/>
      <c r="AZ48590" s="80"/>
      <c r="BA48590" s="80"/>
      <c r="BB48590" s="80"/>
    </row>
    <row r="48591" spans="9:54" x14ac:dyDescent="0.25">
      <c r="I48591" s="80"/>
      <c r="AX48591" s="80"/>
      <c r="AY48591" s="80"/>
      <c r="AZ48591" s="80"/>
      <c r="BA48591" s="80"/>
      <c r="BB48591" s="80"/>
    </row>
    <row r="48592" spans="9:54" x14ac:dyDescent="0.25">
      <c r="I48592" s="80"/>
      <c r="AX48592" s="80"/>
      <c r="AY48592" s="80"/>
      <c r="AZ48592" s="80"/>
      <c r="BA48592" s="80"/>
      <c r="BB48592" s="80"/>
    </row>
    <row r="48593" spans="9:54" x14ac:dyDescent="0.25">
      <c r="I48593" s="80"/>
      <c r="AX48593" s="80"/>
      <c r="AY48593" s="80"/>
      <c r="AZ48593" s="80"/>
      <c r="BA48593" s="80"/>
      <c r="BB48593" s="80"/>
    </row>
    <row r="48594" spans="9:54" x14ac:dyDescent="0.25">
      <c r="I48594" s="80"/>
      <c r="AX48594" s="80"/>
      <c r="AY48594" s="80"/>
      <c r="AZ48594" s="80"/>
      <c r="BA48594" s="80"/>
      <c r="BB48594" s="80"/>
    </row>
    <row r="48595" spans="9:54" x14ac:dyDescent="0.25">
      <c r="I48595" s="80"/>
      <c r="AX48595" s="80"/>
      <c r="AY48595" s="80"/>
      <c r="AZ48595" s="80"/>
      <c r="BA48595" s="80"/>
      <c r="BB48595" s="80"/>
    </row>
    <row r="48596" spans="9:54" x14ac:dyDescent="0.25">
      <c r="I48596" s="80"/>
      <c r="AX48596" s="80"/>
      <c r="AY48596" s="80"/>
      <c r="AZ48596" s="80"/>
      <c r="BA48596" s="80"/>
      <c r="BB48596" s="80"/>
    </row>
    <row r="48597" spans="9:54" x14ac:dyDescent="0.25">
      <c r="I48597" s="80"/>
      <c r="AX48597" s="80"/>
      <c r="AY48597" s="80"/>
      <c r="AZ48597" s="80"/>
      <c r="BA48597" s="80"/>
      <c r="BB48597" s="80"/>
    </row>
    <row r="48598" spans="9:54" x14ac:dyDescent="0.25">
      <c r="I48598" s="80"/>
      <c r="AX48598" s="80"/>
      <c r="AY48598" s="80"/>
      <c r="AZ48598" s="80"/>
      <c r="BA48598" s="80"/>
      <c r="BB48598" s="80"/>
    </row>
    <row r="48599" spans="9:54" x14ac:dyDescent="0.25">
      <c r="I48599" s="80"/>
      <c r="AX48599" s="80"/>
      <c r="AY48599" s="80"/>
      <c r="AZ48599" s="80"/>
      <c r="BA48599" s="80"/>
      <c r="BB48599" s="80"/>
    </row>
    <row r="48600" spans="9:54" x14ac:dyDescent="0.25">
      <c r="I48600" s="80"/>
      <c r="AX48600" s="80"/>
      <c r="AY48600" s="80"/>
      <c r="AZ48600" s="80"/>
      <c r="BA48600" s="80"/>
      <c r="BB48600" s="80"/>
    </row>
    <row r="48601" spans="9:54" x14ac:dyDescent="0.25">
      <c r="I48601" s="80"/>
      <c r="AX48601" s="80"/>
      <c r="AY48601" s="80"/>
      <c r="AZ48601" s="80"/>
      <c r="BA48601" s="80"/>
      <c r="BB48601" s="80"/>
    </row>
    <row r="48602" spans="9:54" x14ac:dyDescent="0.25">
      <c r="I48602" s="80"/>
      <c r="AX48602" s="80"/>
      <c r="AY48602" s="80"/>
      <c r="AZ48602" s="80"/>
      <c r="BA48602" s="80"/>
      <c r="BB48602" s="80"/>
    </row>
    <row r="48603" spans="9:54" x14ac:dyDescent="0.25">
      <c r="I48603" s="80"/>
      <c r="AX48603" s="80"/>
      <c r="AY48603" s="80"/>
      <c r="AZ48603" s="80"/>
      <c r="BA48603" s="80"/>
      <c r="BB48603" s="80"/>
    </row>
    <row r="48604" spans="9:54" x14ac:dyDescent="0.25">
      <c r="I48604" s="80"/>
      <c r="AX48604" s="80"/>
      <c r="AY48604" s="80"/>
      <c r="AZ48604" s="80"/>
      <c r="BA48604" s="80"/>
      <c r="BB48604" s="80"/>
    </row>
    <row r="48605" spans="9:54" x14ac:dyDescent="0.25">
      <c r="I48605" s="80"/>
      <c r="AX48605" s="80"/>
      <c r="AY48605" s="80"/>
      <c r="AZ48605" s="80"/>
      <c r="BA48605" s="80"/>
      <c r="BB48605" s="80"/>
    </row>
    <row r="48606" spans="9:54" x14ac:dyDescent="0.25">
      <c r="I48606" s="80"/>
      <c r="AX48606" s="80"/>
      <c r="AY48606" s="80"/>
      <c r="AZ48606" s="80"/>
      <c r="BA48606" s="80"/>
      <c r="BB48606" s="80"/>
    </row>
    <row r="48607" spans="9:54" x14ac:dyDescent="0.25">
      <c r="I48607" s="80"/>
      <c r="AX48607" s="80"/>
      <c r="AY48607" s="80"/>
      <c r="AZ48607" s="80"/>
      <c r="BA48607" s="80"/>
      <c r="BB48607" s="80"/>
    </row>
    <row r="48608" spans="9:54" x14ac:dyDescent="0.25">
      <c r="I48608" s="80"/>
      <c r="AX48608" s="80"/>
      <c r="AY48608" s="80"/>
      <c r="AZ48608" s="80"/>
      <c r="BA48608" s="80"/>
      <c r="BB48608" s="80"/>
    </row>
    <row r="48609" spans="9:54" x14ac:dyDescent="0.25">
      <c r="I48609" s="80"/>
      <c r="AX48609" s="80"/>
      <c r="AY48609" s="80"/>
      <c r="AZ48609" s="80"/>
      <c r="BA48609" s="80"/>
      <c r="BB48609" s="80"/>
    </row>
    <row r="48610" spans="9:54" x14ac:dyDescent="0.25">
      <c r="I48610" s="80"/>
      <c r="AX48610" s="80"/>
      <c r="AY48610" s="80"/>
      <c r="AZ48610" s="80"/>
      <c r="BA48610" s="80"/>
      <c r="BB48610" s="80"/>
    </row>
    <row r="48611" spans="9:54" x14ac:dyDescent="0.25">
      <c r="I48611" s="80"/>
      <c r="AX48611" s="80"/>
      <c r="AY48611" s="80"/>
      <c r="AZ48611" s="80"/>
      <c r="BA48611" s="80"/>
      <c r="BB48611" s="80"/>
    </row>
    <row r="48612" spans="9:54" x14ac:dyDescent="0.25">
      <c r="I48612" s="80"/>
      <c r="AX48612" s="80"/>
      <c r="AY48612" s="80"/>
      <c r="AZ48612" s="80"/>
      <c r="BA48612" s="80"/>
      <c r="BB48612" s="80"/>
    </row>
    <row r="48613" spans="9:54" x14ac:dyDescent="0.25">
      <c r="I48613" s="80"/>
      <c r="AX48613" s="80"/>
      <c r="AY48613" s="80"/>
      <c r="AZ48613" s="80"/>
      <c r="BA48613" s="80"/>
      <c r="BB48613" s="80"/>
    </row>
    <row r="48614" spans="9:54" x14ac:dyDescent="0.25">
      <c r="I48614" s="80"/>
      <c r="AX48614" s="80"/>
      <c r="AY48614" s="80"/>
      <c r="AZ48614" s="80"/>
      <c r="BA48614" s="80"/>
      <c r="BB48614" s="80"/>
    </row>
    <row r="48615" spans="9:54" x14ac:dyDescent="0.25">
      <c r="I48615" s="80"/>
      <c r="AX48615" s="80"/>
      <c r="AY48615" s="80"/>
      <c r="AZ48615" s="80"/>
      <c r="BA48615" s="80"/>
      <c r="BB48615" s="80"/>
    </row>
    <row r="48616" spans="9:54" x14ac:dyDescent="0.25">
      <c r="I48616" s="80"/>
      <c r="AX48616" s="80"/>
      <c r="AY48616" s="80"/>
      <c r="AZ48616" s="80"/>
      <c r="BA48616" s="80"/>
      <c r="BB48616" s="80"/>
    </row>
    <row r="48617" spans="9:54" x14ac:dyDescent="0.25">
      <c r="I48617" s="80"/>
      <c r="AX48617" s="80"/>
      <c r="AY48617" s="80"/>
      <c r="AZ48617" s="80"/>
      <c r="BA48617" s="80"/>
      <c r="BB48617" s="80"/>
    </row>
    <row r="48618" spans="9:54" x14ac:dyDescent="0.25">
      <c r="I48618" s="80"/>
      <c r="AX48618" s="80"/>
      <c r="AY48618" s="80"/>
      <c r="AZ48618" s="80"/>
      <c r="BA48618" s="80"/>
      <c r="BB48618" s="80"/>
    </row>
    <row r="48619" spans="9:54" x14ac:dyDescent="0.25">
      <c r="I48619" s="80"/>
      <c r="AX48619" s="80"/>
      <c r="AY48619" s="80"/>
      <c r="AZ48619" s="80"/>
      <c r="BA48619" s="80"/>
      <c r="BB48619" s="80"/>
    </row>
    <row r="48620" spans="9:54" x14ac:dyDescent="0.25">
      <c r="I48620" s="80"/>
      <c r="AX48620" s="80"/>
      <c r="AY48620" s="80"/>
      <c r="AZ48620" s="80"/>
      <c r="BA48620" s="80"/>
      <c r="BB48620" s="80"/>
    </row>
    <row r="48621" spans="9:54" x14ac:dyDescent="0.25">
      <c r="I48621" s="80"/>
      <c r="AX48621" s="80"/>
      <c r="AY48621" s="80"/>
      <c r="AZ48621" s="80"/>
      <c r="BA48621" s="80"/>
      <c r="BB48621" s="80"/>
    </row>
    <row r="48622" spans="9:54" x14ac:dyDescent="0.25">
      <c r="I48622" s="80"/>
      <c r="AX48622" s="80"/>
      <c r="AY48622" s="80"/>
      <c r="AZ48622" s="80"/>
      <c r="BA48622" s="80"/>
      <c r="BB48622" s="80"/>
    </row>
    <row r="48623" spans="9:54" x14ac:dyDescent="0.25">
      <c r="I48623" s="80"/>
      <c r="AX48623" s="80"/>
      <c r="AY48623" s="80"/>
      <c r="AZ48623" s="80"/>
      <c r="BA48623" s="80"/>
      <c r="BB48623" s="80"/>
    </row>
    <row r="48624" spans="9:54" x14ac:dyDescent="0.25">
      <c r="I48624" s="80"/>
      <c r="AX48624" s="80"/>
      <c r="AY48624" s="80"/>
      <c r="AZ48624" s="80"/>
      <c r="BA48624" s="80"/>
      <c r="BB48624" s="80"/>
    </row>
    <row r="48625" spans="9:54" x14ac:dyDescent="0.25">
      <c r="I48625" s="80"/>
      <c r="AX48625" s="80"/>
      <c r="AY48625" s="80"/>
      <c r="AZ48625" s="80"/>
      <c r="BA48625" s="80"/>
      <c r="BB48625" s="80"/>
    </row>
    <row r="48626" spans="9:54" x14ac:dyDescent="0.25">
      <c r="I48626" s="80"/>
      <c r="AX48626" s="80"/>
      <c r="AY48626" s="80"/>
      <c r="AZ48626" s="80"/>
      <c r="BA48626" s="80"/>
      <c r="BB48626" s="80"/>
    </row>
    <row r="48627" spans="9:54" x14ac:dyDescent="0.25">
      <c r="I48627" s="80"/>
      <c r="AX48627" s="80"/>
      <c r="AY48627" s="80"/>
      <c r="AZ48627" s="80"/>
      <c r="BA48627" s="80"/>
      <c r="BB48627" s="80"/>
    </row>
    <row r="48628" spans="9:54" x14ac:dyDescent="0.25">
      <c r="I48628" s="80"/>
      <c r="AX48628" s="80"/>
      <c r="AY48628" s="80"/>
      <c r="AZ48628" s="80"/>
      <c r="BA48628" s="80"/>
      <c r="BB48628" s="80"/>
    </row>
    <row r="48629" spans="9:54" x14ac:dyDescent="0.25">
      <c r="I48629" s="80"/>
      <c r="AX48629" s="80"/>
      <c r="AY48629" s="80"/>
      <c r="AZ48629" s="80"/>
      <c r="BA48629" s="80"/>
      <c r="BB48629" s="80"/>
    </row>
    <row r="48630" spans="9:54" x14ac:dyDescent="0.25">
      <c r="I48630" s="80"/>
      <c r="AX48630" s="80"/>
      <c r="AY48630" s="80"/>
      <c r="AZ48630" s="80"/>
      <c r="BA48630" s="80"/>
      <c r="BB48630" s="80"/>
    </row>
    <row r="48631" spans="9:54" x14ac:dyDescent="0.25">
      <c r="I48631" s="80"/>
      <c r="AX48631" s="80"/>
      <c r="AY48631" s="80"/>
      <c r="AZ48631" s="80"/>
      <c r="BA48631" s="80"/>
      <c r="BB48631" s="80"/>
    </row>
    <row r="48632" spans="9:54" x14ac:dyDescent="0.25">
      <c r="I48632" s="80"/>
      <c r="AX48632" s="80"/>
      <c r="AY48632" s="80"/>
      <c r="AZ48632" s="80"/>
      <c r="BA48632" s="80"/>
      <c r="BB48632" s="80"/>
    </row>
    <row r="48633" spans="9:54" x14ac:dyDescent="0.25">
      <c r="I48633" s="80"/>
      <c r="AX48633" s="80"/>
      <c r="AY48633" s="80"/>
      <c r="AZ48633" s="80"/>
      <c r="BA48633" s="80"/>
      <c r="BB48633" s="80"/>
    </row>
    <row r="48634" spans="9:54" x14ac:dyDescent="0.25">
      <c r="I48634" s="80"/>
      <c r="AX48634" s="80"/>
      <c r="AY48634" s="80"/>
      <c r="AZ48634" s="80"/>
      <c r="BA48634" s="80"/>
      <c r="BB48634" s="80"/>
    </row>
    <row r="48635" spans="9:54" x14ac:dyDescent="0.25">
      <c r="I48635" s="80"/>
      <c r="AX48635" s="80"/>
      <c r="AY48635" s="80"/>
      <c r="AZ48635" s="80"/>
      <c r="BA48635" s="80"/>
      <c r="BB48635" s="80"/>
    </row>
    <row r="48636" spans="9:54" x14ac:dyDescent="0.25">
      <c r="I48636" s="80"/>
      <c r="AX48636" s="80"/>
      <c r="AY48636" s="80"/>
      <c r="AZ48636" s="80"/>
      <c r="BA48636" s="80"/>
      <c r="BB48636" s="80"/>
    </row>
    <row r="48637" spans="9:54" x14ac:dyDescent="0.25">
      <c r="I48637" s="80"/>
      <c r="AX48637" s="80"/>
      <c r="AY48637" s="80"/>
      <c r="AZ48637" s="80"/>
      <c r="BA48637" s="80"/>
      <c r="BB48637" s="80"/>
    </row>
    <row r="48638" spans="9:54" x14ac:dyDescent="0.25">
      <c r="I48638" s="80"/>
      <c r="AX48638" s="80"/>
      <c r="AY48638" s="80"/>
      <c r="AZ48638" s="80"/>
      <c r="BA48638" s="80"/>
      <c r="BB48638" s="80"/>
    </row>
    <row r="48639" spans="9:54" x14ac:dyDescent="0.25">
      <c r="I48639" s="80"/>
      <c r="AX48639" s="80"/>
      <c r="AY48639" s="80"/>
      <c r="AZ48639" s="80"/>
      <c r="BA48639" s="80"/>
      <c r="BB48639" s="80"/>
    </row>
    <row r="48640" spans="9:54" x14ac:dyDescent="0.25">
      <c r="I48640" s="80"/>
      <c r="AX48640" s="80"/>
      <c r="AY48640" s="80"/>
      <c r="AZ48640" s="80"/>
      <c r="BA48640" s="80"/>
      <c r="BB48640" s="80"/>
    </row>
    <row r="48641" spans="9:54" x14ac:dyDescent="0.25">
      <c r="I48641" s="80"/>
      <c r="AX48641" s="80"/>
      <c r="AY48641" s="80"/>
      <c r="AZ48641" s="80"/>
      <c r="BA48641" s="80"/>
      <c r="BB48641" s="80"/>
    </row>
    <row r="48642" spans="9:54" x14ac:dyDescent="0.25">
      <c r="I48642" s="80"/>
      <c r="AX48642" s="80"/>
      <c r="AY48642" s="80"/>
      <c r="AZ48642" s="80"/>
      <c r="BA48642" s="80"/>
      <c r="BB48642" s="80"/>
    </row>
    <row r="48643" spans="9:54" x14ac:dyDescent="0.25">
      <c r="I48643" s="80"/>
      <c r="AX48643" s="80"/>
      <c r="AY48643" s="80"/>
      <c r="AZ48643" s="80"/>
      <c r="BA48643" s="80"/>
      <c r="BB48643" s="80"/>
    </row>
    <row r="48644" spans="9:54" x14ac:dyDescent="0.25">
      <c r="I48644" s="80"/>
      <c r="AX48644" s="80"/>
      <c r="AY48644" s="80"/>
      <c r="AZ48644" s="80"/>
      <c r="BA48644" s="80"/>
      <c r="BB48644" s="80"/>
    </row>
    <row r="48645" spans="9:54" x14ac:dyDescent="0.25">
      <c r="I48645" s="80"/>
      <c r="AX48645" s="80"/>
      <c r="AY48645" s="80"/>
      <c r="AZ48645" s="80"/>
      <c r="BA48645" s="80"/>
      <c r="BB48645" s="80"/>
    </row>
    <row r="48646" spans="9:54" x14ac:dyDescent="0.25">
      <c r="I48646" s="80"/>
      <c r="AX48646" s="80"/>
      <c r="AY48646" s="80"/>
      <c r="AZ48646" s="80"/>
      <c r="BA48646" s="80"/>
      <c r="BB48646" s="80"/>
    </row>
    <row r="48647" spans="9:54" x14ac:dyDescent="0.25">
      <c r="I48647" s="80"/>
      <c r="AX48647" s="80"/>
      <c r="AY48647" s="80"/>
      <c r="AZ48647" s="80"/>
      <c r="BA48647" s="80"/>
      <c r="BB48647" s="80"/>
    </row>
    <row r="48648" spans="9:54" x14ac:dyDescent="0.25">
      <c r="I48648" s="80"/>
      <c r="AX48648" s="80"/>
      <c r="AY48648" s="80"/>
      <c r="AZ48648" s="80"/>
      <c r="BA48648" s="80"/>
      <c r="BB48648" s="80"/>
    </row>
    <row r="48649" spans="9:54" x14ac:dyDescent="0.25">
      <c r="I48649" s="80"/>
      <c r="AX48649" s="80"/>
      <c r="AY48649" s="80"/>
      <c r="AZ48649" s="80"/>
      <c r="BA48649" s="80"/>
      <c r="BB48649" s="80"/>
    </row>
    <row r="48650" spans="9:54" x14ac:dyDescent="0.25">
      <c r="I48650" s="80"/>
      <c r="AX48650" s="80"/>
      <c r="AY48650" s="80"/>
      <c r="AZ48650" s="80"/>
      <c r="BA48650" s="80"/>
      <c r="BB48650" s="80"/>
    </row>
    <row r="48651" spans="9:54" x14ac:dyDescent="0.25">
      <c r="I48651" s="80"/>
      <c r="AX48651" s="80"/>
      <c r="AY48651" s="80"/>
      <c r="AZ48651" s="80"/>
      <c r="BA48651" s="80"/>
      <c r="BB48651" s="80"/>
    </row>
    <row r="48652" spans="9:54" x14ac:dyDescent="0.25">
      <c r="I48652" s="80"/>
      <c r="AX48652" s="80"/>
      <c r="AY48652" s="80"/>
      <c r="AZ48652" s="80"/>
      <c r="BA48652" s="80"/>
      <c r="BB48652" s="80"/>
    </row>
    <row r="48653" spans="9:54" x14ac:dyDescent="0.25">
      <c r="I48653" s="80"/>
      <c r="AX48653" s="80"/>
      <c r="AY48653" s="80"/>
      <c r="AZ48653" s="80"/>
      <c r="BA48653" s="80"/>
      <c r="BB48653" s="80"/>
    </row>
    <row r="48654" spans="9:54" x14ac:dyDescent="0.25">
      <c r="I48654" s="80"/>
      <c r="AX48654" s="80"/>
      <c r="AY48654" s="80"/>
      <c r="AZ48654" s="80"/>
      <c r="BA48654" s="80"/>
      <c r="BB48654" s="80"/>
    </row>
    <row r="48655" spans="9:54" x14ac:dyDescent="0.25">
      <c r="I48655" s="80"/>
      <c r="AX48655" s="80"/>
      <c r="AY48655" s="80"/>
      <c r="AZ48655" s="80"/>
      <c r="BA48655" s="80"/>
      <c r="BB48655" s="80"/>
    </row>
    <row r="48656" spans="9:54" x14ac:dyDescent="0.25">
      <c r="I48656" s="80"/>
      <c r="AX48656" s="80"/>
      <c r="AY48656" s="80"/>
      <c r="AZ48656" s="80"/>
      <c r="BA48656" s="80"/>
      <c r="BB48656" s="80"/>
    </row>
    <row r="48657" spans="9:54" x14ac:dyDescent="0.25">
      <c r="I48657" s="80"/>
      <c r="AX48657" s="80"/>
      <c r="AY48657" s="80"/>
      <c r="AZ48657" s="80"/>
      <c r="BA48657" s="80"/>
      <c r="BB48657" s="80"/>
    </row>
    <row r="48658" spans="9:54" x14ac:dyDescent="0.25">
      <c r="I48658" s="80"/>
      <c r="AX48658" s="80"/>
      <c r="AY48658" s="80"/>
      <c r="AZ48658" s="80"/>
      <c r="BA48658" s="80"/>
      <c r="BB48658" s="80"/>
    </row>
    <row r="48659" spans="9:54" x14ac:dyDescent="0.25">
      <c r="I48659" s="80"/>
      <c r="AX48659" s="80"/>
      <c r="AY48659" s="80"/>
      <c r="AZ48659" s="80"/>
      <c r="BA48659" s="80"/>
      <c r="BB48659" s="80"/>
    </row>
    <row r="48660" spans="9:54" x14ac:dyDescent="0.25">
      <c r="I48660" s="80"/>
      <c r="AX48660" s="80"/>
      <c r="AY48660" s="80"/>
      <c r="AZ48660" s="80"/>
      <c r="BA48660" s="80"/>
      <c r="BB48660" s="80"/>
    </row>
    <row r="48661" spans="9:54" x14ac:dyDescent="0.25">
      <c r="I48661" s="80"/>
      <c r="AX48661" s="80"/>
      <c r="AY48661" s="80"/>
      <c r="AZ48661" s="80"/>
      <c r="BA48661" s="80"/>
      <c r="BB48661" s="80"/>
    </row>
    <row r="48662" spans="9:54" x14ac:dyDescent="0.25">
      <c r="I48662" s="80"/>
      <c r="AX48662" s="80"/>
      <c r="AY48662" s="80"/>
      <c r="AZ48662" s="80"/>
      <c r="BA48662" s="80"/>
      <c r="BB48662" s="80"/>
    </row>
    <row r="48663" spans="9:54" x14ac:dyDescent="0.25">
      <c r="I48663" s="80"/>
      <c r="AX48663" s="80"/>
      <c r="AY48663" s="80"/>
      <c r="AZ48663" s="80"/>
      <c r="BA48663" s="80"/>
      <c r="BB48663" s="80"/>
    </row>
    <row r="48664" spans="9:54" x14ac:dyDescent="0.25">
      <c r="I48664" s="80"/>
      <c r="AX48664" s="80"/>
      <c r="AY48664" s="80"/>
      <c r="AZ48664" s="80"/>
      <c r="BA48664" s="80"/>
      <c r="BB48664" s="80"/>
    </row>
    <row r="48665" spans="9:54" x14ac:dyDescent="0.25">
      <c r="I48665" s="80"/>
      <c r="AX48665" s="80"/>
      <c r="AY48665" s="80"/>
      <c r="AZ48665" s="80"/>
      <c r="BA48665" s="80"/>
      <c r="BB48665" s="80"/>
    </row>
    <row r="48666" spans="9:54" x14ac:dyDescent="0.25">
      <c r="I48666" s="80"/>
      <c r="AX48666" s="80"/>
      <c r="AY48666" s="80"/>
      <c r="AZ48666" s="80"/>
      <c r="BA48666" s="80"/>
      <c r="BB48666" s="80"/>
    </row>
    <row r="48667" spans="9:54" x14ac:dyDescent="0.25">
      <c r="I48667" s="80"/>
      <c r="AX48667" s="80"/>
      <c r="AY48667" s="80"/>
      <c r="AZ48667" s="80"/>
      <c r="BA48667" s="80"/>
      <c r="BB48667" s="80"/>
    </row>
    <row r="48668" spans="9:54" x14ac:dyDescent="0.25">
      <c r="I48668" s="80"/>
      <c r="AX48668" s="80"/>
      <c r="AY48668" s="80"/>
      <c r="AZ48668" s="80"/>
      <c r="BA48668" s="80"/>
      <c r="BB48668" s="80"/>
    </row>
    <row r="48669" spans="9:54" x14ac:dyDescent="0.25">
      <c r="I48669" s="80"/>
      <c r="AX48669" s="80"/>
      <c r="AY48669" s="80"/>
      <c r="AZ48669" s="80"/>
      <c r="BA48669" s="80"/>
      <c r="BB48669" s="80"/>
    </row>
    <row r="48670" spans="9:54" x14ac:dyDescent="0.25">
      <c r="I48670" s="80"/>
      <c r="AX48670" s="80"/>
      <c r="AY48670" s="80"/>
      <c r="AZ48670" s="80"/>
      <c r="BA48670" s="80"/>
      <c r="BB48670" s="80"/>
    </row>
    <row r="48671" spans="9:54" x14ac:dyDescent="0.25">
      <c r="I48671" s="80"/>
      <c r="AX48671" s="80"/>
      <c r="AY48671" s="80"/>
      <c r="AZ48671" s="80"/>
      <c r="BA48671" s="80"/>
      <c r="BB48671" s="80"/>
    </row>
    <row r="48672" spans="9:54" x14ac:dyDescent="0.25">
      <c r="I48672" s="80"/>
      <c r="AX48672" s="80"/>
      <c r="AY48672" s="80"/>
      <c r="AZ48672" s="80"/>
      <c r="BA48672" s="80"/>
      <c r="BB48672" s="80"/>
    </row>
    <row r="48673" spans="9:54" x14ac:dyDescent="0.25">
      <c r="I48673" s="80"/>
      <c r="AX48673" s="80"/>
      <c r="AY48673" s="80"/>
      <c r="AZ48673" s="80"/>
      <c r="BA48673" s="80"/>
      <c r="BB48673" s="80"/>
    </row>
    <row r="48674" spans="9:54" x14ac:dyDescent="0.25">
      <c r="I48674" s="80"/>
      <c r="AX48674" s="80"/>
      <c r="AY48674" s="80"/>
      <c r="AZ48674" s="80"/>
      <c r="BA48674" s="80"/>
      <c r="BB48674" s="80"/>
    </row>
    <row r="48675" spans="9:54" x14ac:dyDescent="0.25">
      <c r="I48675" s="80"/>
      <c r="AX48675" s="80"/>
      <c r="AY48675" s="80"/>
      <c r="AZ48675" s="80"/>
      <c r="BA48675" s="80"/>
      <c r="BB48675" s="80"/>
    </row>
    <row r="48676" spans="9:54" x14ac:dyDescent="0.25">
      <c r="I48676" s="80"/>
      <c r="AX48676" s="80"/>
      <c r="AY48676" s="80"/>
      <c r="AZ48676" s="80"/>
      <c r="BA48676" s="80"/>
      <c r="BB48676" s="80"/>
    </row>
    <row r="48677" spans="9:54" x14ac:dyDescent="0.25">
      <c r="I48677" s="80"/>
      <c r="AX48677" s="80"/>
      <c r="AY48677" s="80"/>
      <c r="AZ48677" s="80"/>
      <c r="BA48677" s="80"/>
      <c r="BB48677" s="80"/>
    </row>
    <row r="48678" spans="9:54" x14ac:dyDescent="0.25">
      <c r="I48678" s="80"/>
      <c r="AX48678" s="80"/>
      <c r="AY48678" s="80"/>
      <c r="AZ48678" s="80"/>
      <c r="BA48678" s="80"/>
      <c r="BB48678" s="80"/>
    </row>
    <row r="48679" spans="9:54" x14ac:dyDescent="0.25">
      <c r="I48679" s="80"/>
      <c r="AX48679" s="80"/>
      <c r="AY48679" s="80"/>
      <c r="AZ48679" s="80"/>
      <c r="BA48679" s="80"/>
      <c r="BB48679" s="80"/>
    </row>
    <row r="48680" spans="9:54" x14ac:dyDescent="0.25">
      <c r="I48680" s="80"/>
      <c r="AX48680" s="80"/>
      <c r="AY48680" s="80"/>
      <c r="AZ48680" s="80"/>
      <c r="BA48680" s="80"/>
      <c r="BB48680" s="80"/>
    </row>
    <row r="48681" spans="9:54" x14ac:dyDescent="0.25">
      <c r="I48681" s="80"/>
      <c r="AX48681" s="80"/>
      <c r="AY48681" s="80"/>
      <c r="AZ48681" s="80"/>
      <c r="BA48681" s="80"/>
      <c r="BB48681" s="80"/>
    </row>
    <row r="48682" spans="9:54" x14ac:dyDescent="0.25">
      <c r="I48682" s="80"/>
      <c r="AX48682" s="80"/>
      <c r="AY48682" s="80"/>
      <c r="AZ48682" s="80"/>
      <c r="BA48682" s="80"/>
      <c r="BB48682" s="80"/>
    </row>
    <row r="48683" spans="9:54" x14ac:dyDescent="0.25">
      <c r="I48683" s="80"/>
      <c r="AX48683" s="80"/>
      <c r="AY48683" s="80"/>
      <c r="AZ48683" s="80"/>
      <c r="BA48683" s="80"/>
      <c r="BB48683" s="80"/>
    </row>
    <row r="48684" spans="9:54" x14ac:dyDescent="0.25">
      <c r="I48684" s="80"/>
      <c r="AX48684" s="80"/>
      <c r="AY48684" s="80"/>
      <c r="AZ48684" s="80"/>
      <c r="BA48684" s="80"/>
      <c r="BB48684" s="80"/>
    </row>
    <row r="48685" spans="9:54" x14ac:dyDescent="0.25">
      <c r="I48685" s="80"/>
      <c r="AX48685" s="80"/>
      <c r="AY48685" s="80"/>
      <c r="AZ48685" s="80"/>
      <c r="BA48685" s="80"/>
      <c r="BB48685" s="80"/>
    </row>
    <row r="48686" spans="9:54" x14ac:dyDescent="0.25">
      <c r="I48686" s="80"/>
      <c r="AX48686" s="80"/>
      <c r="AY48686" s="80"/>
      <c r="AZ48686" s="80"/>
      <c r="BA48686" s="80"/>
      <c r="BB48686" s="80"/>
    </row>
    <row r="48687" spans="9:54" x14ac:dyDescent="0.25">
      <c r="I48687" s="80"/>
      <c r="AX48687" s="80"/>
      <c r="AY48687" s="80"/>
      <c r="AZ48687" s="80"/>
      <c r="BA48687" s="80"/>
      <c r="BB48687" s="80"/>
    </row>
    <row r="48688" spans="9:54" x14ac:dyDescent="0.25">
      <c r="I48688" s="80"/>
      <c r="AX48688" s="80"/>
      <c r="AY48688" s="80"/>
      <c r="AZ48688" s="80"/>
      <c r="BA48688" s="80"/>
      <c r="BB48688" s="80"/>
    </row>
    <row r="48689" spans="9:54" x14ac:dyDescent="0.25">
      <c r="I48689" s="80"/>
      <c r="AX48689" s="80"/>
      <c r="AY48689" s="80"/>
      <c r="AZ48689" s="80"/>
      <c r="BA48689" s="80"/>
      <c r="BB48689" s="80"/>
    </row>
    <row r="48690" spans="9:54" x14ac:dyDescent="0.25">
      <c r="I48690" s="80"/>
      <c r="AX48690" s="80"/>
      <c r="AY48690" s="80"/>
      <c r="AZ48690" s="80"/>
      <c r="BA48690" s="80"/>
      <c r="BB48690" s="80"/>
    </row>
    <row r="48691" spans="9:54" x14ac:dyDescent="0.25">
      <c r="I48691" s="80"/>
      <c r="AX48691" s="80"/>
      <c r="AY48691" s="80"/>
      <c r="AZ48691" s="80"/>
      <c r="BA48691" s="80"/>
      <c r="BB48691" s="80"/>
    </row>
    <row r="48692" spans="9:54" x14ac:dyDescent="0.25">
      <c r="I48692" s="80"/>
      <c r="AX48692" s="80"/>
      <c r="AY48692" s="80"/>
      <c r="AZ48692" s="80"/>
      <c r="BA48692" s="80"/>
      <c r="BB48692" s="80"/>
    </row>
    <row r="48693" spans="9:54" x14ac:dyDescent="0.25">
      <c r="I48693" s="80"/>
      <c r="AX48693" s="80"/>
      <c r="AY48693" s="80"/>
      <c r="AZ48693" s="80"/>
      <c r="BA48693" s="80"/>
      <c r="BB48693" s="80"/>
    </row>
    <row r="48694" spans="9:54" x14ac:dyDescent="0.25">
      <c r="I48694" s="80"/>
      <c r="AX48694" s="80"/>
      <c r="AY48694" s="80"/>
      <c r="AZ48694" s="80"/>
      <c r="BA48694" s="80"/>
      <c r="BB48694" s="80"/>
    </row>
    <row r="48695" spans="9:54" x14ac:dyDescent="0.25">
      <c r="I48695" s="80"/>
      <c r="AX48695" s="80"/>
      <c r="AY48695" s="80"/>
      <c r="AZ48695" s="80"/>
      <c r="BA48695" s="80"/>
      <c r="BB48695" s="80"/>
    </row>
    <row r="48696" spans="9:54" x14ac:dyDescent="0.25">
      <c r="I48696" s="80"/>
      <c r="AX48696" s="80"/>
      <c r="AY48696" s="80"/>
      <c r="AZ48696" s="80"/>
      <c r="BA48696" s="80"/>
      <c r="BB48696" s="80"/>
    </row>
    <row r="48697" spans="9:54" x14ac:dyDescent="0.25">
      <c r="I48697" s="80"/>
      <c r="AX48697" s="80"/>
      <c r="AY48697" s="80"/>
      <c r="AZ48697" s="80"/>
      <c r="BA48697" s="80"/>
      <c r="BB48697" s="80"/>
    </row>
    <row r="48698" spans="9:54" x14ac:dyDescent="0.25">
      <c r="I48698" s="80"/>
      <c r="AX48698" s="80"/>
      <c r="AY48698" s="80"/>
      <c r="AZ48698" s="80"/>
      <c r="BA48698" s="80"/>
      <c r="BB48698" s="80"/>
    </row>
    <row r="48699" spans="9:54" x14ac:dyDescent="0.25">
      <c r="I48699" s="80"/>
      <c r="AX48699" s="80"/>
      <c r="AY48699" s="80"/>
      <c r="AZ48699" s="80"/>
      <c r="BA48699" s="80"/>
      <c r="BB48699" s="80"/>
    </row>
    <row r="48700" spans="9:54" x14ac:dyDescent="0.25">
      <c r="I48700" s="80"/>
      <c r="AX48700" s="80"/>
      <c r="AY48700" s="80"/>
      <c r="AZ48700" s="80"/>
      <c r="BA48700" s="80"/>
      <c r="BB48700" s="80"/>
    </row>
    <row r="48701" spans="9:54" x14ac:dyDescent="0.25">
      <c r="I48701" s="80"/>
      <c r="AX48701" s="80"/>
      <c r="AY48701" s="80"/>
      <c r="AZ48701" s="80"/>
      <c r="BA48701" s="80"/>
      <c r="BB48701" s="80"/>
    </row>
    <row r="48702" spans="9:54" x14ac:dyDescent="0.25">
      <c r="I48702" s="80"/>
      <c r="AX48702" s="80"/>
      <c r="AY48702" s="80"/>
      <c r="AZ48702" s="80"/>
      <c r="BA48702" s="80"/>
      <c r="BB48702" s="80"/>
    </row>
    <row r="48703" spans="9:54" x14ac:dyDescent="0.25">
      <c r="I48703" s="80"/>
      <c r="AX48703" s="80"/>
      <c r="AY48703" s="80"/>
      <c r="AZ48703" s="80"/>
      <c r="BA48703" s="80"/>
      <c r="BB48703" s="80"/>
    </row>
    <row r="48704" spans="9:54" x14ac:dyDescent="0.25">
      <c r="I48704" s="80"/>
      <c r="AX48704" s="80"/>
      <c r="AY48704" s="80"/>
      <c r="AZ48704" s="80"/>
      <c r="BA48704" s="80"/>
      <c r="BB48704" s="80"/>
    </row>
    <row r="48705" spans="9:54" x14ac:dyDescent="0.25">
      <c r="I48705" s="80"/>
      <c r="AX48705" s="80"/>
      <c r="AY48705" s="80"/>
      <c r="AZ48705" s="80"/>
      <c r="BA48705" s="80"/>
      <c r="BB48705" s="80"/>
    </row>
    <row r="48706" spans="9:54" x14ac:dyDescent="0.25">
      <c r="I48706" s="80"/>
      <c r="AX48706" s="80"/>
      <c r="AY48706" s="80"/>
      <c r="AZ48706" s="80"/>
      <c r="BA48706" s="80"/>
      <c r="BB48706" s="80"/>
    </row>
    <row r="48707" spans="9:54" x14ac:dyDescent="0.25">
      <c r="I48707" s="80"/>
      <c r="AX48707" s="80"/>
      <c r="AY48707" s="80"/>
      <c r="AZ48707" s="80"/>
      <c r="BA48707" s="80"/>
      <c r="BB48707" s="80"/>
    </row>
    <row r="48708" spans="9:54" x14ac:dyDescent="0.25">
      <c r="I48708" s="80"/>
      <c r="AX48708" s="80"/>
      <c r="AY48708" s="80"/>
      <c r="AZ48708" s="80"/>
      <c r="BA48708" s="80"/>
      <c r="BB48708" s="80"/>
    </row>
    <row r="48709" spans="9:54" x14ac:dyDescent="0.25">
      <c r="I48709" s="80"/>
      <c r="AX48709" s="80"/>
      <c r="AY48709" s="80"/>
      <c r="AZ48709" s="80"/>
      <c r="BA48709" s="80"/>
      <c r="BB48709" s="80"/>
    </row>
    <row r="48710" spans="9:54" x14ac:dyDescent="0.25">
      <c r="I48710" s="80"/>
      <c r="AX48710" s="80"/>
      <c r="AY48710" s="80"/>
      <c r="AZ48710" s="80"/>
      <c r="BA48710" s="80"/>
      <c r="BB48710" s="80"/>
    </row>
    <row r="48711" spans="9:54" x14ac:dyDescent="0.25">
      <c r="I48711" s="80"/>
      <c r="AX48711" s="80"/>
      <c r="AY48711" s="80"/>
      <c r="AZ48711" s="80"/>
      <c r="BA48711" s="80"/>
      <c r="BB48711" s="80"/>
    </row>
    <row r="48712" spans="9:54" x14ac:dyDescent="0.25">
      <c r="I48712" s="80"/>
      <c r="AX48712" s="80"/>
      <c r="AY48712" s="80"/>
      <c r="AZ48712" s="80"/>
      <c r="BA48712" s="80"/>
      <c r="BB48712" s="80"/>
    </row>
    <row r="48713" spans="9:54" x14ac:dyDescent="0.25">
      <c r="I48713" s="80"/>
      <c r="AX48713" s="80"/>
      <c r="AY48713" s="80"/>
      <c r="AZ48713" s="80"/>
      <c r="BA48713" s="80"/>
      <c r="BB48713" s="80"/>
    </row>
    <row r="48714" spans="9:54" x14ac:dyDescent="0.25">
      <c r="I48714" s="80"/>
      <c r="AX48714" s="80"/>
      <c r="AY48714" s="80"/>
      <c r="AZ48714" s="80"/>
      <c r="BA48714" s="80"/>
      <c r="BB48714" s="80"/>
    </row>
    <row r="48715" spans="9:54" x14ac:dyDescent="0.25">
      <c r="I48715" s="80"/>
      <c r="AX48715" s="80"/>
      <c r="AY48715" s="80"/>
      <c r="AZ48715" s="80"/>
      <c r="BA48715" s="80"/>
      <c r="BB48715" s="80"/>
    </row>
    <row r="48716" spans="9:54" x14ac:dyDescent="0.25">
      <c r="I48716" s="80"/>
      <c r="AX48716" s="80"/>
      <c r="AY48716" s="80"/>
      <c r="AZ48716" s="80"/>
      <c r="BA48716" s="80"/>
      <c r="BB48716" s="80"/>
    </row>
    <row r="48717" spans="9:54" x14ac:dyDescent="0.25">
      <c r="I48717" s="80"/>
      <c r="AX48717" s="80"/>
      <c r="AY48717" s="80"/>
      <c r="AZ48717" s="80"/>
      <c r="BA48717" s="80"/>
      <c r="BB48717" s="80"/>
    </row>
    <row r="48718" spans="9:54" x14ac:dyDescent="0.25">
      <c r="I48718" s="80"/>
      <c r="AX48718" s="80"/>
      <c r="AY48718" s="80"/>
      <c r="AZ48718" s="80"/>
      <c r="BA48718" s="80"/>
      <c r="BB48718" s="80"/>
    </row>
    <row r="48719" spans="9:54" x14ac:dyDescent="0.25">
      <c r="I48719" s="80"/>
      <c r="AX48719" s="80"/>
      <c r="AY48719" s="80"/>
      <c r="AZ48719" s="80"/>
      <c r="BA48719" s="80"/>
      <c r="BB48719" s="80"/>
    </row>
    <row r="48720" spans="9:54" x14ac:dyDescent="0.25">
      <c r="I48720" s="80"/>
      <c r="AX48720" s="80"/>
      <c r="AY48720" s="80"/>
      <c r="AZ48720" s="80"/>
      <c r="BA48720" s="80"/>
      <c r="BB48720" s="80"/>
    </row>
    <row r="48721" spans="9:54" x14ac:dyDescent="0.25">
      <c r="I48721" s="80"/>
      <c r="AX48721" s="80"/>
      <c r="AY48721" s="80"/>
      <c r="AZ48721" s="80"/>
      <c r="BA48721" s="80"/>
      <c r="BB48721" s="80"/>
    </row>
    <row r="48722" spans="9:54" x14ac:dyDescent="0.25">
      <c r="I48722" s="80"/>
      <c r="AX48722" s="80"/>
      <c r="AY48722" s="80"/>
      <c r="AZ48722" s="80"/>
      <c r="BA48722" s="80"/>
      <c r="BB48722" s="80"/>
    </row>
    <row r="48723" spans="9:54" x14ac:dyDescent="0.25">
      <c r="I48723" s="80"/>
      <c r="AX48723" s="80"/>
      <c r="AY48723" s="80"/>
      <c r="AZ48723" s="80"/>
      <c r="BA48723" s="80"/>
      <c r="BB48723" s="80"/>
    </row>
    <row r="48724" spans="9:54" x14ac:dyDescent="0.25">
      <c r="I48724" s="80"/>
      <c r="AX48724" s="80"/>
      <c r="AY48724" s="80"/>
      <c r="AZ48724" s="80"/>
      <c r="BA48724" s="80"/>
      <c r="BB48724" s="80"/>
    </row>
    <row r="48725" spans="9:54" x14ac:dyDescent="0.25">
      <c r="I48725" s="80"/>
      <c r="AX48725" s="80"/>
      <c r="AY48725" s="80"/>
      <c r="AZ48725" s="80"/>
      <c r="BA48725" s="80"/>
      <c r="BB48725" s="80"/>
    </row>
    <row r="48726" spans="9:54" x14ac:dyDescent="0.25">
      <c r="I48726" s="80"/>
      <c r="AX48726" s="80"/>
      <c r="AY48726" s="80"/>
      <c r="AZ48726" s="80"/>
      <c r="BA48726" s="80"/>
      <c r="BB48726" s="80"/>
    </row>
    <row r="48727" spans="9:54" x14ac:dyDescent="0.25">
      <c r="I48727" s="80"/>
      <c r="AX48727" s="80"/>
      <c r="AY48727" s="80"/>
      <c r="AZ48727" s="80"/>
      <c r="BA48727" s="80"/>
      <c r="BB48727" s="80"/>
    </row>
    <row r="48728" spans="9:54" x14ac:dyDescent="0.25">
      <c r="I48728" s="80"/>
      <c r="AX48728" s="80"/>
      <c r="AY48728" s="80"/>
      <c r="AZ48728" s="80"/>
      <c r="BA48728" s="80"/>
      <c r="BB48728" s="80"/>
    </row>
    <row r="48729" spans="9:54" x14ac:dyDescent="0.25">
      <c r="I48729" s="80"/>
      <c r="AX48729" s="80"/>
      <c r="AY48729" s="80"/>
      <c r="AZ48729" s="80"/>
      <c r="BA48729" s="80"/>
      <c r="BB48729" s="80"/>
    </row>
    <row r="48730" spans="9:54" x14ac:dyDescent="0.25">
      <c r="I48730" s="80"/>
      <c r="AX48730" s="80"/>
      <c r="AY48730" s="80"/>
      <c r="AZ48730" s="80"/>
      <c r="BA48730" s="80"/>
      <c r="BB48730" s="80"/>
    </row>
    <row r="48731" spans="9:54" x14ac:dyDescent="0.25">
      <c r="I48731" s="80"/>
      <c r="AX48731" s="80"/>
      <c r="AY48731" s="80"/>
      <c r="AZ48731" s="80"/>
      <c r="BA48731" s="80"/>
      <c r="BB48731" s="80"/>
    </row>
    <row r="48732" spans="9:54" x14ac:dyDescent="0.25">
      <c r="I48732" s="80"/>
      <c r="AX48732" s="80"/>
      <c r="AY48732" s="80"/>
      <c r="AZ48732" s="80"/>
      <c r="BA48732" s="80"/>
      <c r="BB48732" s="80"/>
    </row>
    <row r="48733" spans="9:54" x14ac:dyDescent="0.25">
      <c r="I48733" s="80"/>
      <c r="AX48733" s="80"/>
      <c r="AY48733" s="80"/>
      <c r="AZ48733" s="80"/>
      <c r="BA48733" s="80"/>
      <c r="BB48733" s="80"/>
    </row>
    <row r="48734" spans="9:54" x14ac:dyDescent="0.25">
      <c r="I48734" s="80"/>
      <c r="AX48734" s="80"/>
      <c r="AY48734" s="80"/>
      <c r="AZ48734" s="80"/>
      <c r="BA48734" s="80"/>
      <c r="BB48734" s="80"/>
    </row>
    <row r="48735" spans="9:54" x14ac:dyDescent="0.25">
      <c r="I48735" s="80"/>
      <c r="AX48735" s="80"/>
      <c r="AY48735" s="80"/>
      <c r="AZ48735" s="80"/>
      <c r="BA48735" s="80"/>
      <c r="BB48735" s="80"/>
    </row>
    <row r="48736" spans="9:54" x14ac:dyDescent="0.25">
      <c r="I48736" s="80"/>
      <c r="AX48736" s="80"/>
      <c r="AY48736" s="80"/>
      <c r="AZ48736" s="80"/>
      <c r="BA48736" s="80"/>
      <c r="BB48736" s="80"/>
    </row>
    <row r="48737" spans="9:54" x14ac:dyDescent="0.25">
      <c r="I48737" s="80"/>
      <c r="AX48737" s="80"/>
      <c r="AY48737" s="80"/>
      <c r="AZ48737" s="80"/>
      <c r="BA48737" s="80"/>
      <c r="BB48737" s="80"/>
    </row>
    <row r="48738" spans="9:54" x14ac:dyDescent="0.25">
      <c r="I48738" s="80"/>
      <c r="AX48738" s="80"/>
      <c r="AY48738" s="80"/>
      <c r="AZ48738" s="80"/>
      <c r="BA48738" s="80"/>
      <c r="BB48738" s="80"/>
    </row>
    <row r="48739" spans="9:54" x14ac:dyDescent="0.25">
      <c r="I48739" s="80"/>
      <c r="AX48739" s="80"/>
      <c r="AY48739" s="80"/>
      <c r="AZ48739" s="80"/>
      <c r="BA48739" s="80"/>
      <c r="BB48739" s="80"/>
    </row>
    <row r="48740" spans="9:54" x14ac:dyDescent="0.25">
      <c r="I48740" s="80"/>
      <c r="AX48740" s="80"/>
      <c r="AY48740" s="80"/>
      <c r="AZ48740" s="80"/>
      <c r="BA48740" s="80"/>
      <c r="BB48740" s="80"/>
    </row>
    <row r="48741" spans="9:54" x14ac:dyDescent="0.25">
      <c r="I48741" s="80"/>
      <c r="AX48741" s="80"/>
      <c r="AY48741" s="80"/>
      <c r="AZ48741" s="80"/>
      <c r="BA48741" s="80"/>
      <c r="BB48741" s="80"/>
    </row>
    <row r="48742" spans="9:54" x14ac:dyDescent="0.25">
      <c r="I48742" s="80"/>
      <c r="AX48742" s="80"/>
      <c r="AY48742" s="80"/>
      <c r="AZ48742" s="80"/>
      <c r="BA48742" s="80"/>
      <c r="BB48742" s="80"/>
    </row>
    <row r="48743" spans="9:54" x14ac:dyDescent="0.25">
      <c r="I48743" s="80"/>
      <c r="AX48743" s="80"/>
      <c r="AY48743" s="80"/>
      <c r="AZ48743" s="80"/>
      <c r="BA48743" s="80"/>
      <c r="BB48743" s="80"/>
    </row>
    <row r="48744" spans="9:54" x14ac:dyDescent="0.25">
      <c r="I48744" s="80"/>
      <c r="AX48744" s="80"/>
      <c r="AY48744" s="80"/>
      <c r="AZ48744" s="80"/>
      <c r="BA48744" s="80"/>
      <c r="BB48744" s="80"/>
    </row>
    <row r="48745" spans="9:54" x14ac:dyDescent="0.25">
      <c r="I48745" s="80"/>
      <c r="AX48745" s="80"/>
      <c r="AY48745" s="80"/>
      <c r="AZ48745" s="80"/>
      <c r="BA48745" s="80"/>
      <c r="BB48745" s="80"/>
    </row>
    <row r="48746" spans="9:54" x14ac:dyDescent="0.25">
      <c r="I48746" s="80"/>
      <c r="AX48746" s="80"/>
      <c r="AY48746" s="80"/>
      <c r="AZ48746" s="80"/>
      <c r="BA48746" s="80"/>
      <c r="BB48746" s="80"/>
    </row>
    <row r="48747" spans="9:54" x14ac:dyDescent="0.25">
      <c r="I48747" s="80"/>
      <c r="AX48747" s="80"/>
      <c r="AY48747" s="80"/>
      <c r="AZ48747" s="80"/>
      <c r="BA48747" s="80"/>
      <c r="BB48747" s="80"/>
    </row>
    <row r="48748" spans="9:54" x14ac:dyDescent="0.25">
      <c r="I48748" s="80"/>
      <c r="AX48748" s="80"/>
      <c r="AY48748" s="80"/>
      <c r="AZ48748" s="80"/>
      <c r="BA48748" s="80"/>
      <c r="BB48748" s="80"/>
    </row>
    <row r="48749" spans="9:54" x14ac:dyDescent="0.25">
      <c r="I48749" s="80"/>
      <c r="AX48749" s="80"/>
      <c r="AY48749" s="80"/>
      <c r="AZ48749" s="80"/>
      <c r="BA48749" s="80"/>
      <c r="BB48749" s="80"/>
    </row>
    <row r="48750" spans="9:54" x14ac:dyDescent="0.25">
      <c r="I48750" s="80"/>
      <c r="AX48750" s="80"/>
      <c r="AY48750" s="80"/>
      <c r="AZ48750" s="80"/>
      <c r="BA48750" s="80"/>
      <c r="BB48750" s="80"/>
    </row>
    <row r="48751" spans="9:54" x14ac:dyDescent="0.25">
      <c r="I48751" s="80"/>
      <c r="AX48751" s="80"/>
      <c r="AY48751" s="80"/>
      <c r="AZ48751" s="80"/>
      <c r="BA48751" s="80"/>
      <c r="BB48751" s="80"/>
    </row>
    <row r="48752" spans="9:54" x14ac:dyDescent="0.25">
      <c r="I48752" s="80"/>
      <c r="AX48752" s="80"/>
      <c r="AY48752" s="80"/>
      <c r="AZ48752" s="80"/>
      <c r="BA48752" s="80"/>
      <c r="BB48752" s="80"/>
    </row>
    <row r="48753" spans="9:54" x14ac:dyDescent="0.25">
      <c r="I48753" s="80"/>
      <c r="AX48753" s="80"/>
      <c r="AY48753" s="80"/>
      <c r="AZ48753" s="80"/>
      <c r="BA48753" s="80"/>
      <c r="BB48753" s="80"/>
    </row>
    <row r="48754" spans="9:54" x14ac:dyDescent="0.25">
      <c r="I48754" s="80"/>
      <c r="AX48754" s="80"/>
      <c r="AY48754" s="80"/>
      <c r="AZ48754" s="80"/>
      <c r="BA48754" s="80"/>
      <c r="BB48754" s="80"/>
    </row>
    <row r="48755" spans="9:54" x14ac:dyDescent="0.25">
      <c r="I48755" s="80"/>
      <c r="AX48755" s="80"/>
      <c r="AY48755" s="80"/>
      <c r="AZ48755" s="80"/>
      <c r="BA48755" s="80"/>
      <c r="BB48755" s="80"/>
    </row>
    <row r="48756" spans="9:54" x14ac:dyDescent="0.25">
      <c r="I48756" s="80"/>
      <c r="AX48756" s="80"/>
      <c r="AY48756" s="80"/>
      <c r="AZ48756" s="80"/>
      <c r="BA48756" s="80"/>
      <c r="BB48756" s="80"/>
    </row>
    <row r="48757" spans="9:54" x14ac:dyDescent="0.25">
      <c r="I48757" s="80"/>
      <c r="AX48757" s="80"/>
      <c r="AY48757" s="80"/>
      <c r="AZ48757" s="80"/>
      <c r="BA48757" s="80"/>
      <c r="BB48757" s="80"/>
    </row>
    <row r="48758" spans="9:54" x14ac:dyDescent="0.25">
      <c r="I48758" s="80"/>
      <c r="AX48758" s="80"/>
      <c r="AY48758" s="80"/>
      <c r="AZ48758" s="80"/>
      <c r="BA48758" s="80"/>
      <c r="BB48758" s="80"/>
    </row>
    <row r="48759" spans="9:54" x14ac:dyDescent="0.25">
      <c r="I48759" s="80"/>
      <c r="AX48759" s="80"/>
      <c r="AY48759" s="80"/>
      <c r="AZ48759" s="80"/>
      <c r="BA48759" s="80"/>
      <c r="BB48759" s="80"/>
    </row>
    <row r="48760" spans="9:54" x14ac:dyDescent="0.25">
      <c r="I48760" s="80"/>
      <c r="AX48760" s="80"/>
      <c r="AY48760" s="80"/>
      <c r="AZ48760" s="80"/>
      <c r="BA48760" s="80"/>
      <c r="BB48760" s="80"/>
    </row>
    <row r="48761" spans="9:54" x14ac:dyDescent="0.25">
      <c r="I48761" s="80"/>
      <c r="AX48761" s="80"/>
      <c r="AY48761" s="80"/>
      <c r="AZ48761" s="80"/>
      <c r="BA48761" s="80"/>
      <c r="BB48761" s="80"/>
    </row>
    <row r="48762" spans="9:54" x14ac:dyDescent="0.25">
      <c r="I48762" s="80"/>
      <c r="AX48762" s="80"/>
      <c r="AY48762" s="80"/>
      <c r="AZ48762" s="80"/>
      <c r="BA48762" s="80"/>
      <c r="BB48762" s="80"/>
    </row>
    <row r="48763" spans="9:54" x14ac:dyDescent="0.25">
      <c r="I48763" s="80"/>
      <c r="AX48763" s="80"/>
      <c r="AY48763" s="80"/>
      <c r="AZ48763" s="80"/>
      <c r="BA48763" s="80"/>
      <c r="BB48763" s="80"/>
    </row>
    <row r="48764" spans="9:54" x14ac:dyDescent="0.25">
      <c r="I48764" s="80"/>
      <c r="AX48764" s="80"/>
      <c r="AY48764" s="80"/>
      <c r="AZ48764" s="80"/>
      <c r="BA48764" s="80"/>
      <c r="BB48764" s="80"/>
    </row>
    <row r="48765" spans="9:54" x14ac:dyDescent="0.25">
      <c r="I48765" s="80"/>
      <c r="AX48765" s="80"/>
      <c r="AY48765" s="80"/>
      <c r="AZ48765" s="80"/>
      <c r="BA48765" s="80"/>
      <c r="BB48765" s="80"/>
    </row>
    <row r="48766" spans="9:54" x14ac:dyDescent="0.25">
      <c r="I48766" s="80"/>
      <c r="AX48766" s="80"/>
      <c r="AY48766" s="80"/>
      <c r="AZ48766" s="80"/>
      <c r="BA48766" s="80"/>
      <c r="BB48766" s="80"/>
    </row>
    <row r="48767" spans="9:54" x14ac:dyDescent="0.25">
      <c r="I48767" s="80"/>
      <c r="AX48767" s="80"/>
      <c r="AY48767" s="80"/>
      <c r="AZ48767" s="80"/>
      <c r="BA48767" s="80"/>
      <c r="BB48767" s="80"/>
    </row>
    <row r="48768" spans="9:54" x14ac:dyDescent="0.25">
      <c r="I48768" s="80"/>
      <c r="AX48768" s="80"/>
      <c r="AY48768" s="80"/>
      <c r="AZ48768" s="80"/>
      <c r="BA48768" s="80"/>
      <c r="BB48768" s="80"/>
    </row>
    <row r="48769" spans="9:54" x14ac:dyDescent="0.25">
      <c r="I48769" s="80"/>
      <c r="AX48769" s="80"/>
      <c r="AY48769" s="80"/>
      <c r="AZ48769" s="80"/>
      <c r="BA48769" s="80"/>
      <c r="BB48769" s="80"/>
    </row>
    <row r="48770" spans="9:54" x14ac:dyDescent="0.25">
      <c r="I48770" s="80"/>
      <c r="AX48770" s="80"/>
      <c r="AY48770" s="80"/>
      <c r="AZ48770" s="80"/>
      <c r="BA48770" s="80"/>
      <c r="BB48770" s="80"/>
    </row>
    <row r="48771" spans="9:54" x14ac:dyDescent="0.25">
      <c r="I48771" s="80"/>
      <c r="AX48771" s="80"/>
      <c r="AY48771" s="80"/>
      <c r="AZ48771" s="80"/>
      <c r="BA48771" s="80"/>
      <c r="BB48771" s="80"/>
    </row>
    <row r="48772" spans="9:54" x14ac:dyDescent="0.25">
      <c r="I48772" s="80"/>
      <c r="AX48772" s="80"/>
      <c r="AY48772" s="80"/>
      <c r="AZ48772" s="80"/>
      <c r="BA48772" s="80"/>
      <c r="BB48772" s="80"/>
    </row>
    <row r="48773" spans="9:54" x14ac:dyDescent="0.25">
      <c r="I48773" s="80"/>
      <c r="AX48773" s="80"/>
      <c r="AY48773" s="80"/>
      <c r="AZ48773" s="80"/>
      <c r="BA48773" s="80"/>
      <c r="BB48773" s="80"/>
    </row>
    <row r="48774" spans="9:54" x14ac:dyDescent="0.25">
      <c r="I48774" s="80"/>
      <c r="AX48774" s="80"/>
      <c r="AY48774" s="80"/>
      <c r="AZ48774" s="80"/>
      <c r="BA48774" s="80"/>
      <c r="BB48774" s="80"/>
    </row>
    <row r="48775" spans="9:54" x14ac:dyDescent="0.25">
      <c r="I48775" s="80"/>
      <c r="AX48775" s="80"/>
      <c r="AY48775" s="80"/>
      <c r="AZ48775" s="80"/>
      <c r="BA48775" s="80"/>
      <c r="BB48775" s="80"/>
    </row>
    <row r="48776" spans="9:54" x14ac:dyDescent="0.25">
      <c r="I48776" s="80"/>
      <c r="AX48776" s="80"/>
      <c r="AY48776" s="80"/>
      <c r="AZ48776" s="80"/>
      <c r="BA48776" s="80"/>
      <c r="BB48776" s="80"/>
    </row>
    <row r="48777" spans="9:54" x14ac:dyDescent="0.25">
      <c r="I48777" s="80"/>
      <c r="AX48777" s="80"/>
      <c r="AY48777" s="80"/>
      <c r="AZ48777" s="80"/>
      <c r="BA48777" s="80"/>
      <c r="BB48777" s="80"/>
    </row>
    <row r="48778" spans="9:54" x14ac:dyDescent="0.25">
      <c r="I48778" s="80"/>
      <c r="AX48778" s="80"/>
      <c r="AY48778" s="80"/>
      <c r="AZ48778" s="80"/>
      <c r="BA48778" s="80"/>
      <c r="BB48778" s="80"/>
    </row>
    <row r="48779" spans="9:54" x14ac:dyDescent="0.25">
      <c r="I48779" s="80"/>
      <c r="AX48779" s="80"/>
      <c r="AY48779" s="80"/>
      <c r="AZ48779" s="80"/>
      <c r="BA48779" s="80"/>
      <c r="BB48779" s="80"/>
    </row>
    <row r="48780" spans="9:54" x14ac:dyDescent="0.25">
      <c r="I48780" s="80"/>
      <c r="AX48780" s="80"/>
      <c r="AY48780" s="80"/>
      <c r="AZ48780" s="80"/>
      <c r="BA48780" s="80"/>
      <c r="BB48780" s="80"/>
    </row>
    <row r="48781" spans="9:54" x14ac:dyDescent="0.25">
      <c r="I48781" s="80"/>
      <c r="AX48781" s="80"/>
      <c r="AY48781" s="80"/>
      <c r="AZ48781" s="80"/>
      <c r="BA48781" s="80"/>
      <c r="BB48781" s="80"/>
    </row>
    <row r="48782" spans="9:54" x14ac:dyDescent="0.25">
      <c r="I48782" s="80"/>
      <c r="AX48782" s="80"/>
      <c r="AY48782" s="80"/>
      <c r="AZ48782" s="80"/>
      <c r="BA48782" s="80"/>
      <c r="BB48782" s="80"/>
    </row>
    <row r="48783" spans="9:54" x14ac:dyDescent="0.25">
      <c r="I48783" s="80"/>
      <c r="AX48783" s="80"/>
      <c r="AY48783" s="80"/>
      <c r="AZ48783" s="80"/>
      <c r="BA48783" s="80"/>
      <c r="BB48783" s="80"/>
    </row>
    <row r="48784" spans="9:54" x14ac:dyDescent="0.25">
      <c r="I48784" s="80"/>
      <c r="AX48784" s="80"/>
      <c r="AY48784" s="80"/>
      <c r="AZ48784" s="80"/>
      <c r="BA48784" s="80"/>
      <c r="BB48784" s="80"/>
    </row>
    <row r="48785" spans="9:54" x14ac:dyDescent="0.25">
      <c r="I48785" s="80"/>
      <c r="AX48785" s="80"/>
      <c r="AY48785" s="80"/>
      <c r="AZ48785" s="80"/>
      <c r="BA48785" s="80"/>
      <c r="BB48785" s="80"/>
    </row>
    <row r="48786" spans="9:54" x14ac:dyDescent="0.25">
      <c r="I48786" s="80"/>
      <c r="AX48786" s="80"/>
      <c r="AY48786" s="80"/>
      <c r="AZ48786" s="80"/>
      <c r="BA48786" s="80"/>
      <c r="BB48786" s="80"/>
    </row>
    <row r="48787" spans="9:54" x14ac:dyDescent="0.25">
      <c r="I48787" s="80"/>
      <c r="AX48787" s="80"/>
      <c r="AY48787" s="80"/>
      <c r="AZ48787" s="80"/>
      <c r="BA48787" s="80"/>
      <c r="BB48787" s="80"/>
    </row>
    <row r="48788" spans="9:54" x14ac:dyDescent="0.25">
      <c r="I48788" s="80"/>
      <c r="AX48788" s="80"/>
      <c r="AY48788" s="80"/>
      <c r="AZ48788" s="80"/>
      <c r="BA48788" s="80"/>
      <c r="BB48788" s="80"/>
    </row>
    <row r="48789" spans="9:54" x14ac:dyDescent="0.25">
      <c r="I48789" s="80"/>
      <c r="AX48789" s="80"/>
      <c r="AY48789" s="80"/>
      <c r="AZ48789" s="80"/>
      <c r="BA48789" s="80"/>
      <c r="BB48789" s="80"/>
    </row>
    <row r="48790" spans="9:54" x14ac:dyDescent="0.25">
      <c r="I48790" s="80"/>
      <c r="AX48790" s="80"/>
      <c r="AY48790" s="80"/>
      <c r="AZ48790" s="80"/>
      <c r="BA48790" s="80"/>
      <c r="BB48790" s="80"/>
    </row>
    <row r="48791" spans="9:54" x14ac:dyDescent="0.25">
      <c r="I48791" s="80"/>
      <c r="AX48791" s="80"/>
      <c r="AY48791" s="80"/>
      <c r="AZ48791" s="80"/>
      <c r="BA48791" s="80"/>
      <c r="BB48791" s="80"/>
    </row>
    <row r="48792" spans="9:54" x14ac:dyDescent="0.25">
      <c r="I48792" s="80"/>
      <c r="AX48792" s="80"/>
      <c r="AY48792" s="80"/>
      <c r="AZ48792" s="80"/>
      <c r="BA48792" s="80"/>
      <c r="BB48792" s="80"/>
    </row>
    <row r="48793" spans="9:54" x14ac:dyDescent="0.25">
      <c r="I48793" s="80"/>
      <c r="AX48793" s="80"/>
      <c r="AY48793" s="80"/>
      <c r="AZ48793" s="80"/>
      <c r="BA48793" s="80"/>
      <c r="BB48793" s="80"/>
    </row>
    <row r="48794" spans="9:54" x14ac:dyDescent="0.25">
      <c r="I48794" s="80"/>
      <c r="AX48794" s="80"/>
      <c r="AY48794" s="80"/>
      <c r="AZ48794" s="80"/>
      <c r="BA48794" s="80"/>
      <c r="BB48794" s="80"/>
    </row>
    <row r="48795" spans="9:54" x14ac:dyDescent="0.25">
      <c r="I48795" s="80"/>
      <c r="AX48795" s="80"/>
      <c r="AY48795" s="80"/>
      <c r="AZ48795" s="80"/>
      <c r="BA48795" s="80"/>
      <c r="BB48795" s="80"/>
    </row>
    <row r="48796" spans="9:54" x14ac:dyDescent="0.25">
      <c r="I48796" s="80"/>
      <c r="AX48796" s="80"/>
      <c r="AY48796" s="80"/>
      <c r="AZ48796" s="80"/>
      <c r="BA48796" s="80"/>
      <c r="BB48796" s="80"/>
    </row>
    <row r="48797" spans="9:54" x14ac:dyDescent="0.25">
      <c r="I48797" s="80"/>
      <c r="AX48797" s="80"/>
      <c r="AY48797" s="80"/>
      <c r="AZ48797" s="80"/>
      <c r="BA48797" s="80"/>
      <c r="BB48797" s="80"/>
    </row>
    <row r="48798" spans="9:54" x14ac:dyDescent="0.25">
      <c r="I48798" s="80"/>
      <c r="AX48798" s="80"/>
      <c r="AY48798" s="80"/>
      <c r="AZ48798" s="80"/>
      <c r="BA48798" s="80"/>
      <c r="BB48798" s="80"/>
    </row>
    <row r="48799" spans="9:54" x14ac:dyDescent="0.25">
      <c r="I48799" s="80"/>
      <c r="AX48799" s="80"/>
      <c r="AY48799" s="80"/>
      <c r="AZ48799" s="80"/>
      <c r="BA48799" s="80"/>
      <c r="BB48799" s="80"/>
    </row>
    <row r="48800" spans="9:54" x14ac:dyDescent="0.25">
      <c r="I48800" s="80"/>
      <c r="AX48800" s="80"/>
      <c r="AY48800" s="80"/>
      <c r="AZ48800" s="80"/>
      <c r="BA48800" s="80"/>
      <c r="BB48800" s="80"/>
    </row>
    <row r="48801" spans="9:54" x14ac:dyDescent="0.25">
      <c r="I48801" s="80"/>
      <c r="AX48801" s="80"/>
      <c r="AY48801" s="80"/>
      <c r="AZ48801" s="80"/>
      <c r="BA48801" s="80"/>
      <c r="BB48801" s="80"/>
    </row>
    <row r="48802" spans="9:54" x14ac:dyDescent="0.25">
      <c r="I48802" s="80"/>
      <c r="AX48802" s="80"/>
      <c r="AY48802" s="80"/>
      <c r="AZ48802" s="80"/>
      <c r="BA48802" s="80"/>
      <c r="BB48802" s="80"/>
    </row>
    <row r="48803" spans="9:54" x14ac:dyDescent="0.25">
      <c r="I48803" s="80"/>
      <c r="AX48803" s="80"/>
      <c r="AY48803" s="80"/>
      <c r="AZ48803" s="80"/>
      <c r="BA48803" s="80"/>
      <c r="BB48803" s="80"/>
    </row>
    <row r="48804" spans="9:54" x14ac:dyDescent="0.25">
      <c r="I48804" s="80"/>
      <c r="AX48804" s="80"/>
      <c r="AY48804" s="80"/>
      <c r="AZ48804" s="80"/>
      <c r="BA48804" s="80"/>
      <c r="BB48804" s="80"/>
    </row>
    <row r="48805" spans="9:54" x14ac:dyDescent="0.25">
      <c r="I48805" s="80"/>
      <c r="AX48805" s="80"/>
      <c r="AY48805" s="80"/>
      <c r="AZ48805" s="80"/>
      <c r="BA48805" s="80"/>
      <c r="BB48805" s="80"/>
    </row>
    <row r="48806" spans="9:54" x14ac:dyDescent="0.25">
      <c r="I48806" s="80"/>
      <c r="AX48806" s="80"/>
      <c r="AY48806" s="80"/>
      <c r="AZ48806" s="80"/>
      <c r="BA48806" s="80"/>
      <c r="BB48806" s="80"/>
    </row>
    <row r="48807" spans="9:54" x14ac:dyDescent="0.25">
      <c r="I48807" s="80"/>
      <c r="AX48807" s="80"/>
      <c r="AY48807" s="80"/>
      <c r="AZ48807" s="80"/>
      <c r="BA48807" s="80"/>
      <c r="BB48807" s="80"/>
    </row>
    <row r="48808" spans="9:54" x14ac:dyDescent="0.25">
      <c r="I48808" s="80"/>
      <c r="AX48808" s="80"/>
      <c r="AY48808" s="80"/>
      <c r="AZ48808" s="80"/>
      <c r="BA48808" s="80"/>
      <c r="BB48808" s="80"/>
    </row>
    <row r="48809" spans="9:54" x14ac:dyDescent="0.25">
      <c r="I48809" s="80"/>
      <c r="AX48809" s="80"/>
      <c r="AY48809" s="80"/>
      <c r="AZ48809" s="80"/>
      <c r="BA48809" s="80"/>
      <c r="BB48809" s="80"/>
    </row>
    <row r="48810" spans="9:54" x14ac:dyDescent="0.25">
      <c r="I48810" s="80"/>
      <c r="AX48810" s="80"/>
      <c r="AY48810" s="80"/>
      <c r="AZ48810" s="80"/>
      <c r="BA48810" s="80"/>
      <c r="BB48810" s="80"/>
    </row>
    <row r="48811" spans="9:54" x14ac:dyDescent="0.25">
      <c r="I48811" s="80"/>
      <c r="AX48811" s="80"/>
      <c r="AY48811" s="80"/>
      <c r="AZ48811" s="80"/>
      <c r="BA48811" s="80"/>
      <c r="BB48811" s="80"/>
    </row>
    <row r="48812" spans="9:54" x14ac:dyDescent="0.25">
      <c r="I48812" s="80"/>
      <c r="AX48812" s="80"/>
      <c r="AY48812" s="80"/>
      <c r="AZ48812" s="80"/>
      <c r="BA48812" s="80"/>
      <c r="BB48812" s="80"/>
    </row>
    <row r="48813" spans="9:54" x14ac:dyDescent="0.25">
      <c r="I48813" s="80"/>
      <c r="AX48813" s="80"/>
      <c r="AY48813" s="80"/>
      <c r="AZ48813" s="80"/>
      <c r="BA48813" s="80"/>
      <c r="BB48813" s="80"/>
    </row>
    <row r="48814" spans="9:54" x14ac:dyDescent="0.25">
      <c r="I48814" s="80"/>
      <c r="AX48814" s="80"/>
      <c r="AY48814" s="80"/>
      <c r="AZ48814" s="80"/>
      <c r="BA48814" s="80"/>
      <c r="BB48814" s="80"/>
    </row>
    <row r="48815" spans="9:54" x14ac:dyDescent="0.25">
      <c r="I48815" s="80"/>
      <c r="AX48815" s="80"/>
      <c r="AY48815" s="80"/>
      <c r="AZ48815" s="80"/>
      <c r="BA48815" s="80"/>
      <c r="BB48815" s="80"/>
    </row>
    <row r="48816" spans="9:54" x14ac:dyDescent="0.25">
      <c r="I48816" s="80"/>
      <c r="AX48816" s="80"/>
      <c r="AY48816" s="80"/>
      <c r="AZ48816" s="80"/>
      <c r="BA48816" s="80"/>
      <c r="BB48816" s="80"/>
    </row>
    <row r="48817" spans="9:54" x14ac:dyDescent="0.25">
      <c r="I48817" s="80"/>
      <c r="AX48817" s="80"/>
      <c r="AY48817" s="80"/>
      <c r="AZ48817" s="80"/>
      <c r="BA48817" s="80"/>
      <c r="BB48817" s="80"/>
    </row>
    <row r="48818" spans="9:54" x14ac:dyDescent="0.25">
      <c r="I48818" s="80"/>
      <c r="AX48818" s="80"/>
      <c r="AY48818" s="80"/>
      <c r="AZ48818" s="80"/>
      <c r="BA48818" s="80"/>
      <c r="BB48818" s="80"/>
    </row>
    <row r="48819" spans="9:54" x14ac:dyDescent="0.25">
      <c r="I48819" s="80"/>
      <c r="AX48819" s="80"/>
      <c r="AY48819" s="80"/>
      <c r="AZ48819" s="80"/>
      <c r="BA48819" s="80"/>
      <c r="BB48819" s="80"/>
    </row>
    <row r="48820" spans="9:54" x14ac:dyDescent="0.25">
      <c r="I48820" s="80"/>
      <c r="AX48820" s="80"/>
      <c r="AY48820" s="80"/>
      <c r="AZ48820" s="80"/>
      <c r="BA48820" s="80"/>
      <c r="BB48820" s="80"/>
    </row>
    <row r="48821" spans="9:54" x14ac:dyDescent="0.25">
      <c r="I48821" s="80"/>
      <c r="AX48821" s="80"/>
      <c r="AY48821" s="80"/>
      <c r="AZ48821" s="80"/>
      <c r="BA48821" s="80"/>
      <c r="BB48821" s="80"/>
    </row>
    <row r="48822" spans="9:54" x14ac:dyDescent="0.25">
      <c r="I48822" s="80"/>
      <c r="AX48822" s="80"/>
      <c r="AY48822" s="80"/>
      <c r="AZ48822" s="80"/>
      <c r="BA48822" s="80"/>
      <c r="BB48822" s="80"/>
    </row>
    <row r="48823" spans="9:54" x14ac:dyDescent="0.25">
      <c r="I48823" s="80"/>
      <c r="AX48823" s="80"/>
      <c r="AY48823" s="80"/>
      <c r="AZ48823" s="80"/>
      <c r="BA48823" s="80"/>
      <c r="BB48823" s="80"/>
    </row>
    <row r="48824" spans="9:54" x14ac:dyDescent="0.25">
      <c r="I48824" s="80"/>
      <c r="AX48824" s="80"/>
      <c r="AY48824" s="80"/>
      <c r="AZ48824" s="80"/>
      <c r="BA48824" s="80"/>
      <c r="BB48824" s="80"/>
    </row>
    <row r="48825" spans="9:54" x14ac:dyDescent="0.25">
      <c r="I48825" s="80"/>
      <c r="AX48825" s="80"/>
      <c r="AY48825" s="80"/>
      <c r="AZ48825" s="80"/>
      <c r="BA48825" s="80"/>
      <c r="BB48825" s="80"/>
    </row>
    <row r="48826" spans="9:54" x14ac:dyDescent="0.25">
      <c r="I48826" s="80"/>
      <c r="AX48826" s="80"/>
      <c r="AY48826" s="80"/>
      <c r="AZ48826" s="80"/>
      <c r="BA48826" s="80"/>
      <c r="BB48826" s="80"/>
    </row>
    <row r="48827" spans="9:54" x14ac:dyDescent="0.25">
      <c r="I48827" s="80"/>
      <c r="AX48827" s="80"/>
      <c r="AY48827" s="80"/>
      <c r="AZ48827" s="80"/>
      <c r="BA48827" s="80"/>
      <c r="BB48827" s="80"/>
    </row>
    <row r="48828" spans="9:54" x14ac:dyDescent="0.25">
      <c r="I48828" s="80"/>
      <c r="AX48828" s="80"/>
      <c r="AY48828" s="80"/>
      <c r="AZ48828" s="80"/>
      <c r="BA48828" s="80"/>
      <c r="BB48828" s="80"/>
    </row>
    <row r="48829" spans="9:54" x14ac:dyDescent="0.25">
      <c r="I48829" s="80"/>
      <c r="AX48829" s="80"/>
      <c r="AY48829" s="80"/>
      <c r="AZ48829" s="80"/>
      <c r="BA48829" s="80"/>
      <c r="BB48829" s="80"/>
    </row>
    <row r="48830" spans="9:54" x14ac:dyDescent="0.25">
      <c r="I48830" s="80"/>
      <c r="AX48830" s="80"/>
      <c r="AY48830" s="80"/>
      <c r="AZ48830" s="80"/>
      <c r="BA48830" s="80"/>
      <c r="BB48830" s="80"/>
    </row>
    <row r="48831" spans="9:54" x14ac:dyDescent="0.25">
      <c r="I48831" s="80"/>
      <c r="AX48831" s="80"/>
      <c r="AY48831" s="80"/>
      <c r="AZ48831" s="80"/>
      <c r="BA48831" s="80"/>
      <c r="BB48831" s="80"/>
    </row>
    <row r="48832" spans="9:54" x14ac:dyDescent="0.25">
      <c r="I48832" s="80"/>
      <c r="AX48832" s="80"/>
      <c r="AY48832" s="80"/>
      <c r="AZ48832" s="80"/>
      <c r="BA48832" s="80"/>
      <c r="BB48832" s="80"/>
    </row>
    <row r="48833" spans="9:54" x14ac:dyDescent="0.25">
      <c r="I48833" s="80"/>
      <c r="AX48833" s="80"/>
      <c r="AY48833" s="80"/>
      <c r="AZ48833" s="80"/>
      <c r="BA48833" s="80"/>
      <c r="BB48833" s="80"/>
    </row>
    <row r="48834" spans="9:54" x14ac:dyDescent="0.25">
      <c r="I48834" s="80"/>
      <c r="AX48834" s="80"/>
      <c r="AY48834" s="80"/>
      <c r="AZ48834" s="80"/>
      <c r="BA48834" s="80"/>
      <c r="BB48834" s="80"/>
    </row>
    <row r="48835" spans="9:54" x14ac:dyDescent="0.25">
      <c r="I48835" s="80"/>
      <c r="AX48835" s="80"/>
      <c r="AY48835" s="80"/>
      <c r="AZ48835" s="80"/>
      <c r="BA48835" s="80"/>
      <c r="BB48835" s="80"/>
    </row>
    <row r="48836" spans="9:54" x14ac:dyDescent="0.25">
      <c r="I48836" s="80"/>
      <c r="AX48836" s="80"/>
      <c r="AY48836" s="80"/>
      <c r="AZ48836" s="80"/>
      <c r="BA48836" s="80"/>
      <c r="BB48836" s="80"/>
    </row>
    <row r="48837" spans="9:54" x14ac:dyDescent="0.25">
      <c r="I48837" s="80"/>
      <c r="AX48837" s="80"/>
      <c r="AY48837" s="80"/>
      <c r="AZ48837" s="80"/>
      <c r="BA48837" s="80"/>
      <c r="BB48837" s="80"/>
    </row>
    <row r="48838" spans="9:54" x14ac:dyDescent="0.25">
      <c r="I48838" s="80"/>
      <c r="AX48838" s="80"/>
      <c r="AY48838" s="80"/>
      <c r="AZ48838" s="80"/>
      <c r="BA48838" s="80"/>
      <c r="BB48838" s="80"/>
    </row>
    <row r="48839" spans="9:54" x14ac:dyDescent="0.25">
      <c r="I48839" s="80"/>
      <c r="AX48839" s="80"/>
      <c r="AY48839" s="80"/>
      <c r="AZ48839" s="80"/>
      <c r="BA48839" s="80"/>
      <c r="BB48839" s="80"/>
    </row>
    <row r="48840" spans="9:54" x14ac:dyDescent="0.25">
      <c r="I48840" s="80"/>
      <c r="AX48840" s="80"/>
      <c r="AY48840" s="80"/>
      <c r="AZ48840" s="80"/>
      <c r="BA48840" s="80"/>
      <c r="BB48840" s="80"/>
    </row>
    <row r="48841" spans="9:54" x14ac:dyDescent="0.25">
      <c r="I48841" s="80"/>
      <c r="AX48841" s="80"/>
      <c r="AY48841" s="80"/>
      <c r="AZ48841" s="80"/>
      <c r="BA48841" s="80"/>
      <c r="BB48841" s="80"/>
    </row>
    <row r="48842" spans="9:54" x14ac:dyDescent="0.25">
      <c r="I48842" s="80"/>
      <c r="AX48842" s="80"/>
      <c r="AY48842" s="80"/>
      <c r="AZ48842" s="80"/>
      <c r="BA48842" s="80"/>
      <c r="BB48842" s="80"/>
    </row>
    <row r="48843" spans="9:54" x14ac:dyDescent="0.25">
      <c r="I48843" s="80"/>
      <c r="AX48843" s="80"/>
      <c r="AY48843" s="80"/>
      <c r="AZ48843" s="80"/>
      <c r="BA48843" s="80"/>
      <c r="BB48843" s="80"/>
    </row>
    <row r="48844" spans="9:54" x14ac:dyDescent="0.25">
      <c r="I48844" s="80"/>
      <c r="AX48844" s="80"/>
      <c r="AY48844" s="80"/>
      <c r="AZ48844" s="80"/>
      <c r="BA48844" s="80"/>
      <c r="BB48844" s="80"/>
    </row>
    <row r="48845" spans="9:54" x14ac:dyDescent="0.25">
      <c r="I48845" s="80"/>
      <c r="AX48845" s="80"/>
      <c r="AY48845" s="80"/>
      <c r="AZ48845" s="80"/>
      <c r="BA48845" s="80"/>
      <c r="BB48845" s="80"/>
    </row>
    <row r="48846" spans="9:54" x14ac:dyDescent="0.25">
      <c r="I48846" s="80"/>
      <c r="AX48846" s="80"/>
      <c r="AY48846" s="80"/>
      <c r="AZ48846" s="80"/>
      <c r="BA48846" s="80"/>
      <c r="BB48846" s="80"/>
    </row>
    <row r="48847" spans="9:54" x14ac:dyDescent="0.25">
      <c r="I48847" s="80"/>
      <c r="AX48847" s="80"/>
      <c r="AY48847" s="80"/>
      <c r="AZ48847" s="80"/>
      <c r="BA48847" s="80"/>
      <c r="BB48847" s="80"/>
    </row>
    <row r="48848" spans="9:54" x14ac:dyDescent="0.25">
      <c r="I48848" s="80"/>
      <c r="AX48848" s="80"/>
      <c r="AY48848" s="80"/>
      <c r="AZ48848" s="80"/>
      <c r="BA48848" s="80"/>
      <c r="BB48848" s="80"/>
    </row>
    <row r="48849" spans="9:54" x14ac:dyDescent="0.25">
      <c r="I48849" s="80"/>
      <c r="AX48849" s="80"/>
      <c r="AY48849" s="80"/>
      <c r="AZ48849" s="80"/>
      <c r="BA48849" s="80"/>
      <c r="BB48849" s="80"/>
    </row>
    <row r="48850" spans="9:54" x14ac:dyDescent="0.25">
      <c r="I48850" s="80"/>
      <c r="AX48850" s="80"/>
      <c r="AY48850" s="80"/>
      <c r="AZ48850" s="80"/>
      <c r="BA48850" s="80"/>
      <c r="BB48850" s="80"/>
    </row>
    <row r="48851" spans="9:54" x14ac:dyDescent="0.25">
      <c r="I48851" s="80"/>
      <c r="AX48851" s="80"/>
      <c r="AY48851" s="80"/>
      <c r="AZ48851" s="80"/>
      <c r="BA48851" s="80"/>
      <c r="BB48851" s="80"/>
    </row>
    <row r="48852" spans="9:54" x14ac:dyDescent="0.25">
      <c r="I48852" s="80"/>
      <c r="AX48852" s="80"/>
      <c r="AY48852" s="80"/>
      <c r="AZ48852" s="80"/>
      <c r="BA48852" s="80"/>
      <c r="BB48852" s="80"/>
    </row>
    <row r="48853" spans="9:54" x14ac:dyDescent="0.25">
      <c r="I48853" s="80"/>
      <c r="AX48853" s="80"/>
      <c r="AY48853" s="80"/>
      <c r="AZ48853" s="80"/>
      <c r="BA48853" s="80"/>
      <c r="BB48853" s="80"/>
    </row>
    <row r="48854" spans="9:54" x14ac:dyDescent="0.25">
      <c r="I48854" s="80"/>
      <c r="AX48854" s="80"/>
      <c r="AY48854" s="80"/>
      <c r="AZ48854" s="80"/>
      <c r="BA48854" s="80"/>
      <c r="BB48854" s="80"/>
    </row>
    <row r="48855" spans="9:54" x14ac:dyDescent="0.25">
      <c r="I48855" s="80"/>
      <c r="AX48855" s="80"/>
      <c r="AY48855" s="80"/>
      <c r="AZ48855" s="80"/>
      <c r="BA48855" s="80"/>
      <c r="BB48855" s="80"/>
    </row>
    <row r="48856" spans="9:54" x14ac:dyDescent="0.25">
      <c r="I48856" s="80"/>
      <c r="AX48856" s="80"/>
      <c r="AY48856" s="80"/>
      <c r="AZ48856" s="80"/>
      <c r="BA48856" s="80"/>
      <c r="BB48856" s="80"/>
    </row>
    <row r="48857" spans="9:54" x14ac:dyDescent="0.25">
      <c r="I48857" s="80"/>
      <c r="AX48857" s="80"/>
      <c r="AY48857" s="80"/>
      <c r="AZ48857" s="80"/>
      <c r="BA48857" s="80"/>
      <c r="BB48857" s="80"/>
    </row>
    <row r="48858" spans="9:54" x14ac:dyDescent="0.25">
      <c r="I48858" s="80"/>
      <c r="AX48858" s="80"/>
      <c r="AY48858" s="80"/>
      <c r="AZ48858" s="80"/>
      <c r="BA48858" s="80"/>
      <c r="BB48858" s="80"/>
    </row>
    <row r="48859" spans="9:54" x14ac:dyDescent="0.25">
      <c r="I48859" s="80"/>
      <c r="AX48859" s="80"/>
      <c r="AY48859" s="80"/>
      <c r="AZ48859" s="80"/>
      <c r="BA48859" s="80"/>
      <c r="BB48859" s="80"/>
    </row>
    <row r="48860" spans="9:54" x14ac:dyDescent="0.25">
      <c r="I48860" s="80"/>
      <c r="AX48860" s="80"/>
      <c r="AY48860" s="80"/>
      <c r="AZ48860" s="80"/>
      <c r="BA48860" s="80"/>
      <c r="BB48860" s="80"/>
    </row>
    <row r="48861" spans="9:54" x14ac:dyDescent="0.25">
      <c r="I48861" s="80"/>
      <c r="AX48861" s="80"/>
      <c r="AY48861" s="80"/>
      <c r="AZ48861" s="80"/>
      <c r="BA48861" s="80"/>
      <c r="BB48861" s="80"/>
    </row>
    <row r="48862" spans="9:54" x14ac:dyDescent="0.25">
      <c r="I48862" s="80"/>
      <c r="AX48862" s="80"/>
      <c r="AY48862" s="80"/>
      <c r="AZ48862" s="80"/>
      <c r="BA48862" s="80"/>
      <c r="BB48862" s="80"/>
    </row>
    <row r="48863" spans="9:54" x14ac:dyDescent="0.25">
      <c r="I48863" s="80"/>
      <c r="AX48863" s="80"/>
      <c r="AY48863" s="80"/>
      <c r="AZ48863" s="80"/>
      <c r="BA48863" s="80"/>
      <c r="BB48863" s="80"/>
    </row>
    <row r="48864" spans="9:54" x14ac:dyDescent="0.25">
      <c r="I48864" s="80"/>
      <c r="AX48864" s="80"/>
      <c r="AY48864" s="80"/>
      <c r="AZ48864" s="80"/>
      <c r="BA48864" s="80"/>
      <c r="BB48864" s="80"/>
    </row>
    <row r="48865" spans="9:54" x14ac:dyDescent="0.25">
      <c r="I48865" s="80"/>
      <c r="AX48865" s="80"/>
      <c r="AY48865" s="80"/>
      <c r="AZ48865" s="80"/>
      <c r="BA48865" s="80"/>
      <c r="BB48865" s="80"/>
    </row>
    <row r="48866" spans="9:54" x14ac:dyDescent="0.25">
      <c r="I48866" s="80"/>
      <c r="AX48866" s="80"/>
      <c r="AY48866" s="80"/>
      <c r="AZ48866" s="80"/>
      <c r="BA48866" s="80"/>
      <c r="BB48866" s="80"/>
    </row>
    <row r="48867" spans="9:54" x14ac:dyDescent="0.25">
      <c r="I48867" s="80"/>
      <c r="AX48867" s="80"/>
      <c r="AY48867" s="80"/>
      <c r="AZ48867" s="80"/>
      <c r="BA48867" s="80"/>
      <c r="BB48867" s="80"/>
    </row>
    <row r="48868" spans="9:54" x14ac:dyDescent="0.25">
      <c r="I48868" s="80"/>
      <c r="AX48868" s="80"/>
      <c r="AY48868" s="80"/>
      <c r="AZ48868" s="80"/>
      <c r="BA48868" s="80"/>
      <c r="BB48868" s="80"/>
    </row>
    <row r="48869" spans="9:54" x14ac:dyDescent="0.25">
      <c r="I48869" s="80"/>
      <c r="AX48869" s="80"/>
      <c r="AY48869" s="80"/>
      <c r="AZ48869" s="80"/>
      <c r="BA48869" s="80"/>
      <c r="BB48869" s="80"/>
    </row>
    <row r="48870" spans="9:54" x14ac:dyDescent="0.25">
      <c r="I48870" s="80"/>
      <c r="AX48870" s="80"/>
      <c r="AY48870" s="80"/>
      <c r="AZ48870" s="80"/>
      <c r="BA48870" s="80"/>
      <c r="BB48870" s="80"/>
    </row>
    <row r="48871" spans="9:54" x14ac:dyDescent="0.25">
      <c r="I48871" s="80"/>
      <c r="AX48871" s="80"/>
      <c r="AY48871" s="80"/>
      <c r="AZ48871" s="80"/>
      <c r="BA48871" s="80"/>
      <c r="BB48871" s="80"/>
    </row>
    <row r="48872" spans="9:54" x14ac:dyDescent="0.25">
      <c r="I48872" s="80"/>
      <c r="AX48872" s="80"/>
      <c r="AY48872" s="80"/>
      <c r="AZ48872" s="80"/>
      <c r="BA48872" s="80"/>
      <c r="BB48872" s="80"/>
    </row>
    <row r="48873" spans="9:54" x14ac:dyDescent="0.25">
      <c r="I48873" s="80"/>
      <c r="AX48873" s="80"/>
      <c r="AY48873" s="80"/>
      <c r="AZ48873" s="80"/>
      <c r="BA48873" s="80"/>
      <c r="BB48873" s="80"/>
    </row>
    <row r="48874" spans="9:54" x14ac:dyDescent="0.25">
      <c r="I48874" s="80"/>
      <c r="AX48874" s="80"/>
      <c r="AY48874" s="80"/>
      <c r="AZ48874" s="80"/>
      <c r="BA48874" s="80"/>
      <c r="BB48874" s="80"/>
    </row>
    <row r="48875" spans="9:54" x14ac:dyDescent="0.25">
      <c r="I48875" s="80"/>
      <c r="AX48875" s="80"/>
      <c r="AY48875" s="80"/>
      <c r="AZ48875" s="80"/>
      <c r="BA48875" s="80"/>
      <c r="BB48875" s="80"/>
    </row>
    <row r="48876" spans="9:54" x14ac:dyDescent="0.25">
      <c r="I48876" s="80"/>
      <c r="AX48876" s="80"/>
      <c r="AY48876" s="80"/>
      <c r="AZ48876" s="80"/>
      <c r="BA48876" s="80"/>
      <c r="BB48876" s="80"/>
    </row>
    <row r="48877" spans="9:54" x14ac:dyDescent="0.25">
      <c r="I48877" s="80"/>
      <c r="AX48877" s="80"/>
      <c r="AY48877" s="80"/>
      <c r="AZ48877" s="80"/>
      <c r="BA48877" s="80"/>
      <c r="BB48877" s="80"/>
    </row>
    <row r="48878" spans="9:54" x14ac:dyDescent="0.25">
      <c r="I48878" s="80"/>
      <c r="AX48878" s="80"/>
      <c r="AY48878" s="80"/>
      <c r="AZ48878" s="80"/>
      <c r="BA48878" s="80"/>
      <c r="BB48878" s="80"/>
    </row>
    <row r="48879" spans="9:54" x14ac:dyDescent="0.25">
      <c r="I48879" s="80"/>
      <c r="AX48879" s="80"/>
      <c r="AY48879" s="80"/>
      <c r="AZ48879" s="80"/>
      <c r="BA48879" s="80"/>
      <c r="BB48879" s="80"/>
    </row>
    <row r="48880" spans="9:54" x14ac:dyDescent="0.25">
      <c r="I48880" s="80"/>
      <c r="AX48880" s="80"/>
      <c r="AY48880" s="80"/>
      <c r="AZ48880" s="80"/>
      <c r="BA48880" s="80"/>
      <c r="BB48880" s="80"/>
    </row>
    <row r="48881" spans="9:54" x14ac:dyDescent="0.25">
      <c r="I48881" s="80"/>
      <c r="AX48881" s="80"/>
      <c r="AY48881" s="80"/>
      <c r="AZ48881" s="80"/>
      <c r="BA48881" s="80"/>
      <c r="BB48881" s="80"/>
    </row>
    <row r="48882" spans="9:54" x14ac:dyDescent="0.25">
      <c r="I48882" s="80"/>
      <c r="AX48882" s="80"/>
      <c r="AY48882" s="80"/>
      <c r="AZ48882" s="80"/>
      <c r="BA48882" s="80"/>
      <c r="BB48882" s="80"/>
    </row>
    <row r="48883" spans="9:54" x14ac:dyDescent="0.25">
      <c r="I48883" s="80"/>
      <c r="AX48883" s="80"/>
      <c r="AY48883" s="80"/>
      <c r="AZ48883" s="80"/>
      <c r="BA48883" s="80"/>
      <c r="BB48883" s="80"/>
    </row>
    <row r="48884" spans="9:54" x14ac:dyDescent="0.25">
      <c r="I48884" s="80"/>
      <c r="AX48884" s="80"/>
      <c r="AY48884" s="80"/>
      <c r="AZ48884" s="80"/>
      <c r="BA48884" s="80"/>
      <c r="BB48884" s="80"/>
    </row>
    <row r="48885" spans="9:54" x14ac:dyDescent="0.25">
      <c r="I48885" s="80"/>
      <c r="AX48885" s="80"/>
      <c r="AY48885" s="80"/>
      <c r="AZ48885" s="80"/>
      <c r="BA48885" s="80"/>
      <c r="BB48885" s="80"/>
    </row>
    <row r="48886" spans="9:54" x14ac:dyDescent="0.25">
      <c r="I48886" s="80"/>
      <c r="AX48886" s="80"/>
      <c r="AY48886" s="80"/>
      <c r="AZ48886" s="80"/>
      <c r="BA48886" s="80"/>
      <c r="BB48886" s="80"/>
    </row>
    <row r="48887" spans="9:54" x14ac:dyDescent="0.25">
      <c r="I48887" s="80"/>
      <c r="AX48887" s="80"/>
      <c r="AY48887" s="80"/>
      <c r="AZ48887" s="80"/>
      <c r="BA48887" s="80"/>
      <c r="BB48887" s="80"/>
    </row>
    <row r="48888" spans="9:54" x14ac:dyDescent="0.25">
      <c r="I48888" s="80"/>
      <c r="AX48888" s="80"/>
      <c r="AY48888" s="80"/>
      <c r="AZ48888" s="80"/>
      <c r="BA48888" s="80"/>
      <c r="BB48888" s="80"/>
    </row>
    <row r="48889" spans="9:54" x14ac:dyDescent="0.25">
      <c r="I48889" s="80"/>
      <c r="AX48889" s="80"/>
      <c r="AY48889" s="80"/>
      <c r="AZ48889" s="80"/>
      <c r="BA48889" s="80"/>
      <c r="BB48889" s="80"/>
    </row>
    <row r="48890" spans="9:54" x14ac:dyDescent="0.25">
      <c r="I48890" s="80"/>
      <c r="AX48890" s="80"/>
      <c r="AY48890" s="80"/>
      <c r="AZ48890" s="80"/>
      <c r="BA48890" s="80"/>
      <c r="BB48890" s="80"/>
    </row>
    <row r="48891" spans="9:54" x14ac:dyDescent="0.25">
      <c r="I48891" s="80"/>
      <c r="AX48891" s="80"/>
      <c r="AY48891" s="80"/>
      <c r="AZ48891" s="80"/>
      <c r="BA48891" s="80"/>
      <c r="BB48891" s="80"/>
    </row>
    <row r="48892" spans="9:54" x14ac:dyDescent="0.25">
      <c r="I48892" s="80"/>
      <c r="AX48892" s="80"/>
      <c r="AY48892" s="80"/>
      <c r="AZ48892" s="80"/>
      <c r="BA48892" s="80"/>
      <c r="BB48892" s="80"/>
    </row>
    <row r="48893" spans="9:54" x14ac:dyDescent="0.25">
      <c r="I48893" s="80"/>
      <c r="AX48893" s="80"/>
      <c r="AY48893" s="80"/>
      <c r="AZ48893" s="80"/>
      <c r="BA48893" s="80"/>
      <c r="BB48893" s="80"/>
    </row>
    <row r="48894" spans="9:54" x14ac:dyDescent="0.25">
      <c r="I48894" s="80"/>
      <c r="AX48894" s="80"/>
      <c r="AY48894" s="80"/>
      <c r="AZ48894" s="80"/>
      <c r="BA48894" s="80"/>
      <c r="BB48894" s="80"/>
    </row>
    <row r="48895" spans="9:54" x14ac:dyDescent="0.25">
      <c r="I48895" s="80"/>
      <c r="AX48895" s="80"/>
      <c r="AY48895" s="80"/>
      <c r="AZ48895" s="80"/>
      <c r="BA48895" s="80"/>
      <c r="BB48895" s="80"/>
    </row>
    <row r="48896" spans="9:54" x14ac:dyDescent="0.25">
      <c r="I48896" s="80"/>
      <c r="AX48896" s="80"/>
      <c r="AY48896" s="80"/>
      <c r="AZ48896" s="80"/>
      <c r="BA48896" s="80"/>
      <c r="BB48896" s="80"/>
    </row>
    <row r="48897" spans="9:54" x14ac:dyDescent="0.25">
      <c r="I48897" s="80"/>
      <c r="AX48897" s="80"/>
      <c r="AY48897" s="80"/>
      <c r="AZ48897" s="80"/>
      <c r="BA48897" s="80"/>
      <c r="BB48897" s="80"/>
    </row>
    <row r="48898" spans="9:54" x14ac:dyDescent="0.25">
      <c r="I48898" s="80"/>
      <c r="AX48898" s="80"/>
      <c r="AY48898" s="80"/>
      <c r="AZ48898" s="80"/>
      <c r="BA48898" s="80"/>
      <c r="BB48898" s="80"/>
    </row>
    <row r="48899" spans="9:54" x14ac:dyDescent="0.25">
      <c r="I48899" s="80"/>
      <c r="AX48899" s="80"/>
      <c r="AY48899" s="80"/>
      <c r="AZ48899" s="80"/>
      <c r="BA48899" s="80"/>
      <c r="BB48899" s="80"/>
    </row>
    <row r="48900" spans="9:54" x14ac:dyDescent="0.25">
      <c r="I48900" s="80"/>
      <c r="AX48900" s="80"/>
      <c r="AY48900" s="80"/>
      <c r="AZ48900" s="80"/>
      <c r="BA48900" s="80"/>
      <c r="BB48900" s="80"/>
    </row>
    <row r="48901" spans="9:54" x14ac:dyDescent="0.25">
      <c r="I48901" s="80"/>
      <c r="AX48901" s="80"/>
      <c r="AY48901" s="80"/>
      <c r="AZ48901" s="80"/>
      <c r="BA48901" s="80"/>
      <c r="BB48901" s="80"/>
    </row>
    <row r="48902" spans="9:54" x14ac:dyDescent="0.25">
      <c r="I48902" s="80"/>
      <c r="AX48902" s="80"/>
      <c r="AY48902" s="80"/>
      <c r="AZ48902" s="80"/>
      <c r="BA48902" s="80"/>
      <c r="BB48902" s="80"/>
    </row>
    <row r="48903" spans="9:54" x14ac:dyDescent="0.25">
      <c r="I48903" s="80"/>
      <c r="AX48903" s="80"/>
      <c r="AY48903" s="80"/>
      <c r="AZ48903" s="80"/>
      <c r="BA48903" s="80"/>
      <c r="BB48903" s="80"/>
    </row>
    <row r="48904" spans="9:54" x14ac:dyDescent="0.25">
      <c r="I48904" s="80"/>
      <c r="AX48904" s="80"/>
      <c r="AY48904" s="80"/>
      <c r="AZ48904" s="80"/>
      <c r="BA48904" s="80"/>
      <c r="BB48904" s="80"/>
    </row>
    <row r="48905" spans="9:54" x14ac:dyDescent="0.25">
      <c r="I48905" s="80"/>
      <c r="AX48905" s="80"/>
      <c r="AY48905" s="80"/>
      <c r="AZ48905" s="80"/>
      <c r="BA48905" s="80"/>
      <c r="BB48905" s="80"/>
    </row>
    <row r="48906" spans="9:54" x14ac:dyDescent="0.25">
      <c r="I48906" s="80"/>
      <c r="AX48906" s="80"/>
      <c r="AY48906" s="80"/>
      <c r="AZ48906" s="80"/>
      <c r="BA48906" s="80"/>
      <c r="BB48906" s="80"/>
    </row>
    <row r="48907" spans="9:54" x14ac:dyDescent="0.25">
      <c r="I48907" s="80"/>
      <c r="AX48907" s="80"/>
      <c r="AY48907" s="80"/>
      <c r="AZ48907" s="80"/>
      <c r="BA48907" s="80"/>
      <c r="BB48907" s="80"/>
    </row>
    <row r="48908" spans="9:54" x14ac:dyDescent="0.25">
      <c r="I48908" s="80"/>
      <c r="AX48908" s="80"/>
      <c r="AY48908" s="80"/>
      <c r="AZ48908" s="80"/>
      <c r="BA48908" s="80"/>
      <c r="BB48908" s="80"/>
    </row>
    <row r="48909" spans="9:54" x14ac:dyDescent="0.25">
      <c r="I48909" s="80"/>
      <c r="AX48909" s="80"/>
      <c r="AY48909" s="80"/>
      <c r="AZ48909" s="80"/>
      <c r="BA48909" s="80"/>
      <c r="BB48909" s="80"/>
    </row>
    <row r="48910" spans="9:54" x14ac:dyDescent="0.25">
      <c r="I48910" s="80"/>
      <c r="AX48910" s="80"/>
      <c r="AY48910" s="80"/>
      <c r="AZ48910" s="80"/>
      <c r="BA48910" s="80"/>
      <c r="BB48910" s="80"/>
    </row>
    <row r="48911" spans="9:54" x14ac:dyDescent="0.25">
      <c r="I48911" s="80"/>
      <c r="AX48911" s="80"/>
      <c r="AY48911" s="80"/>
      <c r="AZ48911" s="80"/>
      <c r="BA48911" s="80"/>
      <c r="BB48911" s="80"/>
    </row>
    <row r="48912" spans="9:54" x14ac:dyDescent="0.25">
      <c r="I48912" s="80"/>
      <c r="AX48912" s="80"/>
      <c r="AY48912" s="80"/>
      <c r="AZ48912" s="80"/>
      <c r="BA48912" s="80"/>
      <c r="BB48912" s="80"/>
    </row>
    <row r="48913" spans="9:54" x14ac:dyDescent="0.25">
      <c r="I48913" s="80"/>
      <c r="AX48913" s="80"/>
      <c r="AY48913" s="80"/>
      <c r="AZ48913" s="80"/>
      <c r="BA48913" s="80"/>
      <c r="BB48913" s="80"/>
    </row>
    <row r="48914" spans="9:54" x14ac:dyDescent="0.25">
      <c r="I48914" s="80"/>
      <c r="AX48914" s="80"/>
      <c r="AY48914" s="80"/>
      <c r="AZ48914" s="80"/>
      <c r="BA48914" s="80"/>
      <c r="BB48914" s="80"/>
    </row>
    <row r="48915" spans="9:54" x14ac:dyDescent="0.25">
      <c r="I48915" s="80"/>
      <c r="AX48915" s="80"/>
      <c r="AY48915" s="80"/>
      <c r="AZ48915" s="80"/>
      <c r="BA48915" s="80"/>
      <c r="BB48915" s="80"/>
    </row>
    <row r="48916" spans="9:54" x14ac:dyDescent="0.25">
      <c r="I48916" s="80"/>
      <c r="AX48916" s="80"/>
      <c r="AY48916" s="80"/>
      <c r="AZ48916" s="80"/>
      <c r="BA48916" s="80"/>
      <c r="BB48916" s="80"/>
    </row>
    <row r="48917" spans="9:54" x14ac:dyDescent="0.25">
      <c r="I48917" s="80"/>
      <c r="AX48917" s="80"/>
      <c r="AY48917" s="80"/>
      <c r="AZ48917" s="80"/>
      <c r="BA48917" s="80"/>
      <c r="BB48917" s="80"/>
    </row>
    <row r="48918" spans="9:54" x14ac:dyDescent="0.25">
      <c r="I48918" s="80"/>
      <c r="AX48918" s="80"/>
      <c r="AY48918" s="80"/>
      <c r="AZ48918" s="80"/>
      <c r="BA48918" s="80"/>
      <c r="BB48918" s="80"/>
    </row>
    <row r="48919" spans="9:54" x14ac:dyDescent="0.25">
      <c r="I48919" s="80"/>
      <c r="AX48919" s="80"/>
      <c r="AY48919" s="80"/>
      <c r="AZ48919" s="80"/>
      <c r="BA48919" s="80"/>
      <c r="BB48919" s="80"/>
    </row>
    <row r="48920" spans="9:54" x14ac:dyDescent="0.25">
      <c r="I48920" s="80"/>
      <c r="AX48920" s="80"/>
      <c r="AY48920" s="80"/>
      <c r="AZ48920" s="80"/>
      <c r="BA48920" s="80"/>
      <c r="BB48920" s="80"/>
    </row>
    <row r="48921" spans="9:54" x14ac:dyDescent="0.25">
      <c r="I48921" s="80"/>
      <c r="AX48921" s="80"/>
      <c r="AY48921" s="80"/>
      <c r="AZ48921" s="80"/>
      <c r="BA48921" s="80"/>
      <c r="BB48921" s="80"/>
    </row>
    <row r="48922" spans="9:54" x14ac:dyDescent="0.25">
      <c r="I48922" s="80"/>
      <c r="AX48922" s="80"/>
      <c r="AY48922" s="80"/>
      <c r="AZ48922" s="80"/>
      <c r="BA48922" s="80"/>
      <c r="BB48922" s="80"/>
    </row>
    <row r="48923" spans="9:54" x14ac:dyDescent="0.25">
      <c r="I48923" s="80"/>
      <c r="AX48923" s="80"/>
      <c r="AY48923" s="80"/>
      <c r="AZ48923" s="80"/>
      <c r="BA48923" s="80"/>
      <c r="BB48923" s="80"/>
    </row>
    <row r="48924" spans="9:54" x14ac:dyDescent="0.25">
      <c r="I48924" s="80"/>
      <c r="AX48924" s="80"/>
      <c r="AY48924" s="80"/>
      <c r="AZ48924" s="80"/>
      <c r="BA48924" s="80"/>
      <c r="BB48924" s="80"/>
    </row>
    <row r="48925" spans="9:54" x14ac:dyDescent="0.25">
      <c r="I48925" s="80"/>
      <c r="AX48925" s="80"/>
      <c r="AY48925" s="80"/>
      <c r="AZ48925" s="80"/>
      <c r="BA48925" s="80"/>
      <c r="BB48925" s="80"/>
    </row>
    <row r="48926" spans="9:54" x14ac:dyDescent="0.25">
      <c r="I48926" s="80"/>
      <c r="AX48926" s="80"/>
      <c r="AY48926" s="80"/>
      <c r="AZ48926" s="80"/>
      <c r="BA48926" s="80"/>
      <c r="BB48926" s="80"/>
    </row>
    <row r="48927" spans="9:54" x14ac:dyDescent="0.25">
      <c r="I48927" s="80"/>
      <c r="AX48927" s="80"/>
      <c r="AY48927" s="80"/>
      <c r="AZ48927" s="80"/>
      <c r="BA48927" s="80"/>
      <c r="BB48927" s="80"/>
    </row>
    <row r="48928" spans="9:54" x14ac:dyDescent="0.25">
      <c r="I48928" s="80"/>
      <c r="AX48928" s="80"/>
      <c r="AY48928" s="80"/>
      <c r="AZ48928" s="80"/>
      <c r="BA48928" s="80"/>
      <c r="BB48928" s="80"/>
    </row>
    <row r="48929" spans="9:54" x14ac:dyDescent="0.25">
      <c r="I48929" s="80"/>
      <c r="AX48929" s="80"/>
      <c r="AY48929" s="80"/>
      <c r="AZ48929" s="80"/>
      <c r="BA48929" s="80"/>
      <c r="BB48929" s="80"/>
    </row>
    <row r="48930" spans="9:54" x14ac:dyDescent="0.25">
      <c r="I48930" s="80"/>
      <c r="AX48930" s="80"/>
      <c r="AY48930" s="80"/>
      <c r="AZ48930" s="80"/>
      <c r="BA48930" s="80"/>
      <c r="BB48930" s="80"/>
    </row>
    <row r="48931" spans="9:54" x14ac:dyDescent="0.25">
      <c r="I48931" s="80"/>
      <c r="AX48931" s="80"/>
      <c r="AY48931" s="80"/>
      <c r="AZ48931" s="80"/>
      <c r="BA48931" s="80"/>
      <c r="BB48931" s="80"/>
    </row>
    <row r="48932" spans="9:54" x14ac:dyDescent="0.25">
      <c r="I48932" s="80"/>
      <c r="AX48932" s="80"/>
      <c r="AY48932" s="80"/>
      <c r="AZ48932" s="80"/>
      <c r="BA48932" s="80"/>
      <c r="BB48932" s="80"/>
    </row>
    <row r="48933" spans="9:54" x14ac:dyDescent="0.25">
      <c r="I48933" s="80"/>
      <c r="AX48933" s="80"/>
      <c r="AY48933" s="80"/>
      <c r="AZ48933" s="80"/>
      <c r="BA48933" s="80"/>
      <c r="BB48933" s="80"/>
    </row>
    <row r="48934" spans="9:54" x14ac:dyDescent="0.25">
      <c r="I48934" s="80"/>
      <c r="AX48934" s="80"/>
      <c r="AY48934" s="80"/>
      <c r="AZ48934" s="80"/>
      <c r="BA48934" s="80"/>
      <c r="BB48934" s="80"/>
    </row>
    <row r="48935" spans="9:54" x14ac:dyDescent="0.25">
      <c r="I48935" s="80"/>
      <c r="AX48935" s="80"/>
      <c r="AY48935" s="80"/>
      <c r="AZ48935" s="80"/>
      <c r="BA48935" s="80"/>
      <c r="BB48935" s="80"/>
    </row>
    <row r="48936" spans="9:54" x14ac:dyDescent="0.25">
      <c r="I48936" s="80"/>
      <c r="AX48936" s="80"/>
      <c r="AY48936" s="80"/>
      <c r="AZ48936" s="80"/>
      <c r="BA48936" s="80"/>
      <c r="BB48936" s="80"/>
    </row>
    <row r="48937" spans="9:54" x14ac:dyDescent="0.25">
      <c r="I48937" s="80"/>
      <c r="AX48937" s="80"/>
      <c r="AY48937" s="80"/>
      <c r="AZ48937" s="80"/>
      <c r="BA48937" s="80"/>
      <c r="BB48937" s="80"/>
    </row>
    <row r="48938" spans="9:54" x14ac:dyDescent="0.25">
      <c r="I48938" s="80"/>
      <c r="AX48938" s="80"/>
      <c r="AY48938" s="80"/>
      <c r="AZ48938" s="80"/>
      <c r="BA48938" s="80"/>
      <c r="BB48938" s="80"/>
    </row>
    <row r="48939" spans="9:54" x14ac:dyDescent="0.25">
      <c r="I48939" s="80"/>
      <c r="AX48939" s="80"/>
      <c r="AY48939" s="80"/>
      <c r="AZ48939" s="80"/>
      <c r="BA48939" s="80"/>
      <c r="BB48939" s="80"/>
    </row>
    <row r="48940" spans="9:54" x14ac:dyDescent="0.25">
      <c r="I48940" s="80"/>
      <c r="AX48940" s="80"/>
      <c r="AY48940" s="80"/>
      <c r="AZ48940" s="80"/>
      <c r="BA48940" s="80"/>
      <c r="BB48940" s="80"/>
    </row>
    <row r="48941" spans="9:54" x14ac:dyDescent="0.25">
      <c r="I48941" s="80"/>
      <c r="AX48941" s="80"/>
      <c r="AY48941" s="80"/>
      <c r="AZ48941" s="80"/>
      <c r="BA48941" s="80"/>
      <c r="BB48941" s="80"/>
    </row>
    <row r="48942" spans="9:54" x14ac:dyDescent="0.25">
      <c r="I48942" s="80"/>
      <c r="AX48942" s="80"/>
      <c r="AY48942" s="80"/>
      <c r="AZ48942" s="80"/>
      <c r="BA48942" s="80"/>
      <c r="BB48942" s="80"/>
    </row>
    <row r="48943" spans="9:54" x14ac:dyDescent="0.25">
      <c r="I48943" s="80"/>
      <c r="AX48943" s="80"/>
      <c r="AY48943" s="80"/>
      <c r="AZ48943" s="80"/>
      <c r="BA48943" s="80"/>
      <c r="BB48943" s="80"/>
    </row>
    <row r="48944" spans="9:54" x14ac:dyDescent="0.25">
      <c r="I48944" s="80"/>
      <c r="AX48944" s="80"/>
      <c r="AY48944" s="80"/>
      <c r="AZ48944" s="80"/>
      <c r="BA48944" s="80"/>
      <c r="BB48944" s="80"/>
    </row>
    <row r="48945" spans="9:54" x14ac:dyDescent="0.25">
      <c r="I48945" s="80"/>
      <c r="AX48945" s="80"/>
      <c r="AY48945" s="80"/>
      <c r="AZ48945" s="80"/>
      <c r="BA48945" s="80"/>
      <c r="BB48945" s="80"/>
    </row>
    <row r="48946" spans="9:54" x14ac:dyDescent="0.25">
      <c r="I48946" s="80"/>
      <c r="AX48946" s="80"/>
      <c r="AY48946" s="80"/>
      <c r="AZ48946" s="80"/>
      <c r="BA48946" s="80"/>
      <c r="BB48946" s="80"/>
    </row>
    <row r="48947" spans="9:54" x14ac:dyDescent="0.25">
      <c r="I48947" s="80"/>
      <c r="AX48947" s="80"/>
      <c r="AY48947" s="80"/>
      <c r="AZ48947" s="80"/>
      <c r="BA48947" s="80"/>
      <c r="BB48947" s="80"/>
    </row>
    <row r="48948" spans="9:54" x14ac:dyDescent="0.25">
      <c r="I48948" s="80"/>
      <c r="AX48948" s="80"/>
      <c r="AY48948" s="80"/>
      <c r="AZ48948" s="80"/>
      <c r="BA48948" s="80"/>
      <c r="BB48948" s="80"/>
    </row>
    <row r="48949" spans="9:54" x14ac:dyDescent="0.25">
      <c r="I48949" s="80"/>
      <c r="AX48949" s="80"/>
      <c r="AY48949" s="80"/>
      <c r="AZ48949" s="80"/>
      <c r="BA48949" s="80"/>
      <c r="BB48949" s="80"/>
    </row>
    <row r="48950" spans="9:54" x14ac:dyDescent="0.25">
      <c r="I48950" s="80"/>
      <c r="AX48950" s="80"/>
      <c r="AY48950" s="80"/>
      <c r="AZ48950" s="80"/>
      <c r="BA48950" s="80"/>
      <c r="BB48950" s="80"/>
    </row>
    <row r="48951" spans="9:54" x14ac:dyDescent="0.25">
      <c r="I48951" s="80"/>
      <c r="AX48951" s="80"/>
      <c r="AY48951" s="80"/>
      <c r="AZ48951" s="80"/>
      <c r="BA48951" s="80"/>
      <c r="BB48951" s="80"/>
    </row>
    <row r="48952" spans="9:54" x14ac:dyDescent="0.25">
      <c r="I48952" s="80"/>
      <c r="AX48952" s="80"/>
      <c r="AY48952" s="80"/>
      <c r="AZ48952" s="80"/>
      <c r="BA48952" s="80"/>
      <c r="BB48952" s="80"/>
    </row>
    <row r="48953" spans="9:54" x14ac:dyDescent="0.25">
      <c r="I48953" s="80"/>
      <c r="AX48953" s="80"/>
      <c r="AY48953" s="80"/>
      <c r="AZ48953" s="80"/>
      <c r="BA48953" s="80"/>
      <c r="BB48953" s="80"/>
    </row>
    <row r="48954" spans="9:54" x14ac:dyDescent="0.25">
      <c r="I48954" s="80"/>
      <c r="AX48954" s="80"/>
      <c r="AY48954" s="80"/>
      <c r="AZ48954" s="80"/>
      <c r="BA48954" s="80"/>
      <c r="BB48954" s="80"/>
    </row>
    <row r="48955" spans="9:54" x14ac:dyDescent="0.25">
      <c r="I48955" s="80"/>
      <c r="AX48955" s="80"/>
      <c r="AY48955" s="80"/>
      <c r="AZ48955" s="80"/>
      <c r="BA48955" s="80"/>
      <c r="BB48955" s="80"/>
    </row>
    <row r="48956" spans="9:54" x14ac:dyDescent="0.25">
      <c r="I48956" s="80"/>
      <c r="AX48956" s="80"/>
      <c r="AY48956" s="80"/>
      <c r="AZ48956" s="80"/>
      <c r="BA48956" s="80"/>
      <c r="BB48956" s="80"/>
    </row>
    <row r="48957" spans="9:54" x14ac:dyDescent="0.25">
      <c r="I48957" s="80"/>
      <c r="AX48957" s="80"/>
      <c r="AY48957" s="80"/>
      <c r="AZ48957" s="80"/>
      <c r="BA48957" s="80"/>
      <c r="BB48957" s="80"/>
    </row>
    <row r="48958" spans="9:54" x14ac:dyDescent="0.25">
      <c r="I48958" s="80"/>
      <c r="AX48958" s="80"/>
      <c r="AY48958" s="80"/>
      <c r="AZ48958" s="80"/>
      <c r="BA48958" s="80"/>
      <c r="BB48958" s="80"/>
    </row>
    <row r="48959" spans="9:54" x14ac:dyDescent="0.25">
      <c r="I48959" s="80"/>
      <c r="AX48959" s="80"/>
      <c r="AY48959" s="80"/>
      <c r="AZ48959" s="80"/>
      <c r="BA48959" s="80"/>
      <c r="BB48959" s="80"/>
    </row>
    <row r="48960" spans="9:54" x14ac:dyDescent="0.25">
      <c r="I48960" s="80"/>
      <c r="AX48960" s="80"/>
      <c r="AY48960" s="80"/>
      <c r="AZ48960" s="80"/>
      <c r="BA48960" s="80"/>
      <c r="BB48960" s="80"/>
    </row>
    <row r="48961" spans="9:54" x14ac:dyDescent="0.25">
      <c r="I48961" s="80"/>
      <c r="AX48961" s="80"/>
      <c r="AY48961" s="80"/>
      <c r="AZ48961" s="80"/>
      <c r="BA48961" s="80"/>
      <c r="BB48961" s="80"/>
    </row>
    <row r="48962" spans="9:54" x14ac:dyDescent="0.25">
      <c r="I48962" s="80"/>
      <c r="AX48962" s="80"/>
      <c r="AY48962" s="80"/>
      <c r="AZ48962" s="80"/>
      <c r="BA48962" s="80"/>
      <c r="BB48962" s="80"/>
    </row>
    <row r="48963" spans="9:54" x14ac:dyDescent="0.25">
      <c r="I48963" s="80"/>
      <c r="AX48963" s="80"/>
      <c r="AY48963" s="80"/>
      <c r="AZ48963" s="80"/>
      <c r="BA48963" s="80"/>
      <c r="BB48963" s="80"/>
    </row>
    <row r="48964" spans="9:54" x14ac:dyDescent="0.25">
      <c r="I48964" s="80"/>
      <c r="AX48964" s="80"/>
      <c r="AY48964" s="80"/>
      <c r="AZ48964" s="80"/>
      <c r="BA48964" s="80"/>
      <c r="BB48964" s="80"/>
    </row>
    <row r="48965" spans="9:54" x14ac:dyDescent="0.25">
      <c r="I48965" s="80"/>
      <c r="AX48965" s="80"/>
      <c r="AY48965" s="80"/>
      <c r="AZ48965" s="80"/>
      <c r="BA48965" s="80"/>
      <c r="BB48965" s="80"/>
    </row>
    <row r="48966" spans="9:54" x14ac:dyDescent="0.25">
      <c r="I48966" s="80"/>
      <c r="AX48966" s="80"/>
      <c r="AY48966" s="80"/>
      <c r="AZ48966" s="80"/>
      <c r="BA48966" s="80"/>
      <c r="BB48966" s="80"/>
    </row>
    <row r="48967" spans="9:54" x14ac:dyDescent="0.25">
      <c r="I48967" s="80"/>
      <c r="AX48967" s="80"/>
      <c r="AY48967" s="80"/>
      <c r="AZ48967" s="80"/>
      <c r="BA48967" s="80"/>
      <c r="BB48967" s="80"/>
    </row>
    <row r="48968" spans="9:54" x14ac:dyDescent="0.25">
      <c r="I48968" s="80"/>
      <c r="AX48968" s="80"/>
      <c r="AY48968" s="80"/>
      <c r="AZ48968" s="80"/>
      <c r="BA48968" s="80"/>
      <c r="BB48968" s="80"/>
    </row>
    <row r="48969" spans="9:54" x14ac:dyDescent="0.25">
      <c r="I48969" s="80"/>
      <c r="AX48969" s="80"/>
      <c r="AY48969" s="80"/>
      <c r="AZ48969" s="80"/>
      <c r="BA48969" s="80"/>
      <c r="BB48969" s="80"/>
    </row>
    <row r="48970" spans="9:54" x14ac:dyDescent="0.25">
      <c r="I48970" s="80"/>
      <c r="AX48970" s="80"/>
      <c r="AY48970" s="80"/>
      <c r="AZ48970" s="80"/>
      <c r="BA48970" s="80"/>
      <c r="BB48970" s="80"/>
    </row>
    <row r="48971" spans="9:54" x14ac:dyDescent="0.25">
      <c r="I48971" s="80"/>
      <c r="AX48971" s="80"/>
      <c r="AY48971" s="80"/>
      <c r="AZ48971" s="80"/>
      <c r="BA48971" s="80"/>
      <c r="BB48971" s="80"/>
    </row>
    <row r="48972" spans="9:54" x14ac:dyDescent="0.25">
      <c r="I48972" s="80"/>
      <c r="AX48972" s="80"/>
      <c r="AY48972" s="80"/>
      <c r="AZ48972" s="80"/>
      <c r="BA48972" s="80"/>
      <c r="BB48972" s="80"/>
    </row>
    <row r="48973" spans="9:54" x14ac:dyDescent="0.25">
      <c r="I48973" s="80"/>
      <c r="AX48973" s="80"/>
      <c r="AY48973" s="80"/>
      <c r="AZ48973" s="80"/>
      <c r="BA48973" s="80"/>
      <c r="BB48973" s="80"/>
    </row>
    <row r="48974" spans="9:54" x14ac:dyDescent="0.25">
      <c r="I48974" s="80"/>
      <c r="AX48974" s="80"/>
      <c r="AY48974" s="80"/>
      <c r="AZ48974" s="80"/>
      <c r="BA48974" s="80"/>
      <c r="BB48974" s="80"/>
    </row>
    <row r="48975" spans="9:54" x14ac:dyDescent="0.25">
      <c r="I48975" s="80"/>
      <c r="AX48975" s="80"/>
      <c r="AY48975" s="80"/>
      <c r="AZ48975" s="80"/>
      <c r="BA48975" s="80"/>
      <c r="BB48975" s="80"/>
    </row>
    <row r="48976" spans="9:54" x14ac:dyDescent="0.25">
      <c r="I48976" s="80"/>
      <c r="AX48976" s="80"/>
      <c r="AY48976" s="80"/>
      <c r="AZ48976" s="80"/>
      <c r="BA48976" s="80"/>
      <c r="BB48976" s="80"/>
    </row>
    <row r="48977" spans="9:54" x14ac:dyDescent="0.25">
      <c r="I48977" s="80"/>
      <c r="AX48977" s="80"/>
      <c r="AY48977" s="80"/>
      <c r="AZ48977" s="80"/>
      <c r="BA48977" s="80"/>
      <c r="BB48977" s="80"/>
    </row>
    <row r="48978" spans="9:54" x14ac:dyDescent="0.25">
      <c r="I48978" s="80"/>
      <c r="AX48978" s="80"/>
      <c r="AY48978" s="80"/>
      <c r="AZ48978" s="80"/>
      <c r="BA48978" s="80"/>
      <c r="BB48978" s="80"/>
    </row>
    <row r="48979" spans="9:54" x14ac:dyDescent="0.25">
      <c r="I48979" s="80"/>
      <c r="AX48979" s="80"/>
      <c r="AY48979" s="80"/>
      <c r="AZ48979" s="80"/>
      <c r="BA48979" s="80"/>
      <c r="BB48979" s="80"/>
    </row>
    <row r="48980" spans="9:54" x14ac:dyDescent="0.25">
      <c r="I48980" s="80"/>
      <c r="AX48980" s="80"/>
      <c r="AY48980" s="80"/>
      <c r="AZ48980" s="80"/>
      <c r="BA48980" s="80"/>
      <c r="BB48980" s="80"/>
    </row>
    <row r="48981" spans="9:54" x14ac:dyDescent="0.25">
      <c r="I48981" s="80"/>
      <c r="AX48981" s="80"/>
      <c r="AY48981" s="80"/>
      <c r="AZ48981" s="80"/>
      <c r="BA48981" s="80"/>
      <c r="BB48981" s="80"/>
    </row>
    <row r="48982" spans="9:54" x14ac:dyDescent="0.25">
      <c r="I48982" s="80"/>
      <c r="AX48982" s="80"/>
      <c r="AY48982" s="80"/>
      <c r="AZ48982" s="80"/>
      <c r="BA48982" s="80"/>
      <c r="BB48982" s="80"/>
    </row>
    <row r="48983" spans="9:54" x14ac:dyDescent="0.25">
      <c r="I48983" s="80"/>
      <c r="AX48983" s="80"/>
      <c r="AY48983" s="80"/>
      <c r="AZ48983" s="80"/>
      <c r="BA48983" s="80"/>
      <c r="BB48983" s="80"/>
    </row>
    <row r="48984" spans="9:54" x14ac:dyDescent="0.25">
      <c r="I48984" s="80"/>
      <c r="AX48984" s="80"/>
      <c r="AY48984" s="80"/>
      <c r="AZ48984" s="80"/>
      <c r="BA48984" s="80"/>
      <c r="BB48984" s="80"/>
    </row>
    <row r="48985" spans="9:54" x14ac:dyDescent="0.25">
      <c r="I48985" s="80"/>
      <c r="AX48985" s="80"/>
      <c r="AY48985" s="80"/>
      <c r="AZ48985" s="80"/>
      <c r="BA48985" s="80"/>
      <c r="BB48985" s="80"/>
    </row>
    <row r="48986" spans="9:54" x14ac:dyDescent="0.25">
      <c r="I48986" s="80"/>
      <c r="AX48986" s="80"/>
      <c r="AY48986" s="80"/>
      <c r="AZ48986" s="80"/>
      <c r="BA48986" s="80"/>
      <c r="BB48986" s="80"/>
    </row>
    <row r="48987" spans="9:54" x14ac:dyDescent="0.25">
      <c r="I48987" s="80"/>
      <c r="AX48987" s="80"/>
      <c r="AY48987" s="80"/>
      <c r="AZ48987" s="80"/>
      <c r="BA48987" s="80"/>
      <c r="BB48987" s="80"/>
    </row>
    <row r="48988" spans="9:54" x14ac:dyDescent="0.25">
      <c r="I48988" s="80"/>
      <c r="AX48988" s="80"/>
      <c r="AY48988" s="80"/>
      <c r="AZ48988" s="80"/>
      <c r="BA48988" s="80"/>
      <c r="BB48988" s="80"/>
    </row>
    <row r="48989" spans="9:54" x14ac:dyDescent="0.25">
      <c r="I48989" s="80"/>
      <c r="AX48989" s="80"/>
      <c r="AY48989" s="80"/>
      <c r="AZ48989" s="80"/>
      <c r="BA48989" s="80"/>
      <c r="BB48989" s="80"/>
    </row>
    <row r="48990" spans="9:54" x14ac:dyDescent="0.25">
      <c r="I48990" s="80"/>
      <c r="AX48990" s="80"/>
      <c r="AY48990" s="80"/>
      <c r="AZ48990" s="80"/>
      <c r="BA48990" s="80"/>
      <c r="BB48990" s="80"/>
    </row>
    <row r="48991" spans="9:54" x14ac:dyDescent="0.25">
      <c r="I48991" s="80"/>
      <c r="AX48991" s="80"/>
      <c r="AY48991" s="80"/>
      <c r="AZ48991" s="80"/>
      <c r="BA48991" s="80"/>
      <c r="BB48991" s="80"/>
    </row>
    <row r="48992" spans="9:54" x14ac:dyDescent="0.25">
      <c r="I48992" s="80"/>
      <c r="AX48992" s="80"/>
      <c r="AY48992" s="80"/>
      <c r="AZ48992" s="80"/>
      <c r="BA48992" s="80"/>
      <c r="BB48992" s="80"/>
    </row>
    <row r="48993" spans="9:54" x14ac:dyDescent="0.25">
      <c r="I48993" s="80"/>
      <c r="AX48993" s="80"/>
      <c r="AY48993" s="80"/>
      <c r="AZ48993" s="80"/>
      <c r="BA48993" s="80"/>
      <c r="BB48993" s="80"/>
    </row>
    <row r="48994" spans="9:54" x14ac:dyDescent="0.25">
      <c r="I48994" s="80"/>
      <c r="AX48994" s="80"/>
      <c r="AY48994" s="80"/>
      <c r="AZ48994" s="80"/>
      <c r="BA48994" s="80"/>
      <c r="BB48994" s="80"/>
    </row>
    <row r="48995" spans="9:54" x14ac:dyDescent="0.25">
      <c r="I48995" s="80"/>
      <c r="AX48995" s="80"/>
      <c r="AY48995" s="80"/>
      <c r="AZ48995" s="80"/>
      <c r="BA48995" s="80"/>
      <c r="BB48995" s="80"/>
    </row>
    <row r="48996" spans="9:54" x14ac:dyDescent="0.25">
      <c r="I48996" s="80"/>
      <c r="AX48996" s="80"/>
      <c r="AY48996" s="80"/>
      <c r="AZ48996" s="80"/>
      <c r="BA48996" s="80"/>
      <c r="BB48996" s="80"/>
    </row>
    <row r="48997" spans="9:54" x14ac:dyDescent="0.25">
      <c r="I48997" s="80"/>
      <c r="AX48997" s="80"/>
      <c r="AY48997" s="80"/>
      <c r="AZ48997" s="80"/>
      <c r="BA48997" s="80"/>
      <c r="BB48997" s="80"/>
    </row>
    <row r="48998" spans="9:54" x14ac:dyDescent="0.25">
      <c r="I48998" s="80"/>
      <c r="AX48998" s="80"/>
      <c r="AY48998" s="80"/>
      <c r="AZ48998" s="80"/>
      <c r="BA48998" s="80"/>
      <c r="BB48998" s="80"/>
    </row>
    <row r="48999" spans="9:54" x14ac:dyDescent="0.25">
      <c r="I48999" s="80"/>
      <c r="AX48999" s="80"/>
      <c r="AY48999" s="80"/>
      <c r="AZ48999" s="80"/>
      <c r="BA48999" s="80"/>
      <c r="BB48999" s="80"/>
    </row>
    <row r="49000" spans="9:54" x14ac:dyDescent="0.25">
      <c r="I49000" s="80"/>
      <c r="AX49000" s="80"/>
      <c r="AY49000" s="80"/>
      <c r="AZ49000" s="80"/>
      <c r="BA49000" s="80"/>
      <c r="BB49000" s="80"/>
    </row>
    <row r="49001" spans="9:54" x14ac:dyDescent="0.25">
      <c r="I49001" s="80"/>
      <c r="AX49001" s="80"/>
      <c r="AY49001" s="80"/>
      <c r="AZ49001" s="80"/>
      <c r="BA49001" s="80"/>
      <c r="BB49001" s="80"/>
    </row>
    <row r="49002" spans="9:54" x14ac:dyDescent="0.25">
      <c r="I49002" s="80"/>
      <c r="AX49002" s="80"/>
      <c r="AY49002" s="80"/>
      <c r="AZ49002" s="80"/>
      <c r="BA49002" s="80"/>
      <c r="BB49002" s="80"/>
    </row>
    <row r="49003" spans="9:54" x14ac:dyDescent="0.25">
      <c r="I49003" s="80"/>
      <c r="AX49003" s="80"/>
      <c r="AY49003" s="80"/>
      <c r="AZ49003" s="80"/>
      <c r="BA49003" s="80"/>
      <c r="BB49003" s="80"/>
    </row>
    <row r="49004" spans="9:54" x14ac:dyDescent="0.25">
      <c r="I49004" s="80"/>
      <c r="AX49004" s="80"/>
      <c r="AY49004" s="80"/>
      <c r="AZ49004" s="80"/>
      <c r="BA49004" s="80"/>
      <c r="BB49004" s="80"/>
    </row>
    <row r="49005" spans="9:54" x14ac:dyDescent="0.25">
      <c r="I49005" s="80"/>
      <c r="AX49005" s="80"/>
      <c r="AY49005" s="80"/>
      <c r="AZ49005" s="80"/>
      <c r="BA49005" s="80"/>
      <c r="BB49005" s="80"/>
    </row>
    <row r="49006" spans="9:54" x14ac:dyDescent="0.25">
      <c r="I49006" s="80"/>
      <c r="AX49006" s="80"/>
      <c r="AY49006" s="80"/>
      <c r="AZ49006" s="80"/>
      <c r="BA49006" s="80"/>
      <c r="BB49006" s="80"/>
    </row>
    <row r="49007" spans="9:54" x14ac:dyDescent="0.25">
      <c r="I49007" s="80"/>
      <c r="AX49007" s="80"/>
      <c r="AY49007" s="80"/>
      <c r="AZ49007" s="80"/>
      <c r="BA49007" s="80"/>
      <c r="BB49007" s="80"/>
    </row>
    <row r="49008" spans="9:54" x14ac:dyDescent="0.25">
      <c r="I49008" s="80"/>
      <c r="AX49008" s="80"/>
      <c r="AY49008" s="80"/>
      <c r="AZ49008" s="80"/>
      <c r="BA49008" s="80"/>
      <c r="BB49008" s="80"/>
    </row>
    <row r="49009" spans="9:54" x14ac:dyDescent="0.25">
      <c r="I49009" s="80"/>
      <c r="AX49009" s="80"/>
      <c r="AY49009" s="80"/>
      <c r="AZ49009" s="80"/>
      <c r="BA49009" s="80"/>
      <c r="BB49009" s="80"/>
    </row>
    <row r="49010" spans="9:54" x14ac:dyDescent="0.25">
      <c r="I49010" s="80"/>
      <c r="AX49010" s="80"/>
      <c r="AY49010" s="80"/>
      <c r="AZ49010" s="80"/>
      <c r="BA49010" s="80"/>
      <c r="BB49010" s="80"/>
    </row>
    <row r="49011" spans="9:54" x14ac:dyDescent="0.25">
      <c r="I49011" s="80"/>
      <c r="AX49011" s="80"/>
      <c r="AY49011" s="80"/>
      <c r="AZ49011" s="80"/>
      <c r="BA49011" s="80"/>
      <c r="BB49011" s="80"/>
    </row>
    <row r="49012" spans="9:54" x14ac:dyDescent="0.25">
      <c r="I49012" s="80"/>
      <c r="AX49012" s="80"/>
      <c r="AY49012" s="80"/>
      <c r="AZ49012" s="80"/>
      <c r="BA49012" s="80"/>
      <c r="BB49012" s="80"/>
    </row>
    <row r="49013" spans="9:54" x14ac:dyDescent="0.25">
      <c r="I49013" s="80"/>
      <c r="AX49013" s="80"/>
      <c r="AY49013" s="80"/>
      <c r="AZ49013" s="80"/>
      <c r="BA49013" s="80"/>
      <c r="BB49013" s="80"/>
    </row>
    <row r="49014" spans="9:54" x14ac:dyDescent="0.25">
      <c r="I49014" s="80"/>
      <c r="AX49014" s="80"/>
      <c r="AY49014" s="80"/>
      <c r="AZ49014" s="80"/>
      <c r="BA49014" s="80"/>
      <c r="BB49014" s="80"/>
    </row>
    <row r="49015" spans="9:54" x14ac:dyDescent="0.25">
      <c r="I49015" s="80"/>
      <c r="AX49015" s="80"/>
      <c r="AY49015" s="80"/>
      <c r="AZ49015" s="80"/>
      <c r="BA49015" s="80"/>
      <c r="BB49015" s="80"/>
    </row>
    <row r="49016" spans="9:54" x14ac:dyDescent="0.25">
      <c r="I49016" s="80"/>
      <c r="AX49016" s="80"/>
      <c r="AY49016" s="80"/>
      <c r="AZ49016" s="80"/>
      <c r="BA49016" s="80"/>
      <c r="BB49016" s="80"/>
    </row>
    <row r="49017" spans="9:54" x14ac:dyDescent="0.25">
      <c r="I49017" s="80"/>
      <c r="AX49017" s="80"/>
      <c r="AY49017" s="80"/>
      <c r="AZ49017" s="80"/>
      <c r="BA49017" s="80"/>
      <c r="BB49017" s="80"/>
    </row>
    <row r="49018" spans="9:54" x14ac:dyDescent="0.25">
      <c r="I49018" s="80"/>
      <c r="AX49018" s="80"/>
      <c r="AY49018" s="80"/>
      <c r="AZ49018" s="80"/>
      <c r="BA49018" s="80"/>
      <c r="BB49018" s="80"/>
    </row>
    <row r="49019" spans="9:54" x14ac:dyDescent="0.25">
      <c r="I49019" s="80"/>
      <c r="AX49019" s="80"/>
      <c r="AY49019" s="80"/>
      <c r="AZ49019" s="80"/>
      <c r="BA49019" s="80"/>
      <c r="BB49019" s="80"/>
    </row>
    <row r="49020" spans="9:54" x14ac:dyDescent="0.25">
      <c r="I49020" s="80"/>
      <c r="AX49020" s="80"/>
      <c r="AY49020" s="80"/>
      <c r="AZ49020" s="80"/>
      <c r="BA49020" s="80"/>
      <c r="BB49020" s="80"/>
    </row>
    <row r="49021" spans="9:54" x14ac:dyDescent="0.25">
      <c r="I49021" s="80"/>
      <c r="AX49021" s="80"/>
      <c r="AY49021" s="80"/>
      <c r="AZ49021" s="80"/>
      <c r="BA49021" s="80"/>
      <c r="BB49021" s="80"/>
    </row>
    <row r="49022" spans="9:54" x14ac:dyDescent="0.25">
      <c r="I49022" s="80"/>
      <c r="AX49022" s="80"/>
      <c r="AY49022" s="80"/>
      <c r="AZ49022" s="80"/>
      <c r="BA49022" s="80"/>
      <c r="BB49022" s="80"/>
    </row>
    <row r="49023" spans="9:54" x14ac:dyDescent="0.25">
      <c r="I49023" s="80"/>
      <c r="AX49023" s="80"/>
      <c r="AY49023" s="80"/>
      <c r="AZ49023" s="80"/>
      <c r="BA49023" s="80"/>
      <c r="BB49023" s="80"/>
    </row>
    <row r="49024" spans="9:54" x14ac:dyDescent="0.25">
      <c r="I49024" s="80"/>
      <c r="AX49024" s="80"/>
      <c r="AY49024" s="80"/>
      <c r="AZ49024" s="80"/>
      <c r="BA49024" s="80"/>
      <c r="BB49024" s="80"/>
    </row>
    <row r="49025" spans="9:54" x14ac:dyDescent="0.25">
      <c r="I49025" s="80"/>
      <c r="AX49025" s="80"/>
      <c r="AY49025" s="80"/>
      <c r="AZ49025" s="80"/>
      <c r="BA49025" s="80"/>
      <c r="BB49025" s="80"/>
    </row>
    <row r="49026" spans="9:54" x14ac:dyDescent="0.25">
      <c r="I49026" s="80"/>
      <c r="AX49026" s="80"/>
      <c r="AY49026" s="80"/>
      <c r="AZ49026" s="80"/>
      <c r="BA49026" s="80"/>
      <c r="BB49026" s="80"/>
    </row>
    <row r="49027" spans="9:54" x14ac:dyDescent="0.25">
      <c r="I49027" s="80"/>
      <c r="AX49027" s="80"/>
      <c r="AY49027" s="80"/>
      <c r="AZ49027" s="80"/>
      <c r="BA49027" s="80"/>
      <c r="BB49027" s="80"/>
    </row>
    <row r="49028" spans="9:54" x14ac:dyDescent="0.25">
      <c r="I49028" s="80"/>
      <c r="AX49028" s="80"/>
      <c r="AY49028" s="80"/>
      <c r="AZ49028" s="80"/>
      <c r="BA49028" s="80"/>
      <c r="BB49028" s="80"/>
    </row>
    <row r="49029" spans="9:54" x14ac:dyDescent="0.25">
      <c r="I49029" s="80"/>
      <c r="AX49029" s="80"/>
      <c r="AY49029" s="80"/>
      <c r="AZ49029" s="80"/>
      <c r="BA49029" s="80"/>
      <c r="BB49029" s="80"/>
    </row>
    <row r="49030" spans="9:54" x14ac:dyDescent="0.25">
      <c r="I49030" s="80"/>
      <c r="AX49030" s="80"/>
      <c r="AY49030" s="80"/>
      <c r="AZ49030" s="80"/>
      <c r="BA49030" s="80"/>
      <c r="BB49030" s="80"/>
    </row>
    <row r="49031" spans="9:54" x14ac:dyDescent="0.25">
      <c r="I49031" s="80"/>
      <c r="AX49031" s="80"/>
      <c r="AY49031" s="80"/>
      <c r="AZ49031" s="80"/>
      <c r="BA49031" s="80"/>
      <c r="BB49031" s="80"/>
    </row>
    <row r="49032" spans="9:54" x14ac:dyDescent="0.25">
      <c r="I49032" s="80"/>
      <c r="AX49032" s="80"/>
      <c r="AY49032" s="80"/>
      <c r="AZ49032" s="80"/>
      <c r="BA49032" s="80"/>
      <c r="BB49032" s="80"/>
    </row>
    <row r="49033" spans="9:54" x14ac:dyDescent="0.25">
      <c r="I49033" s="80"/>
      <c r="AX49033" s="80"/>
      <c r="AY49033" s="80"/>
      <c r="AZ49033" s="80"/>
      <c r="BA49033" s="80"/>
      <c r="BB49033" s="80"/>
    </row>
    <row r="49034" spans="9:54" x14ac:dyDescent="0.25">
      <c r="I49034" s="80"/>
      <c r="AX49034" s="80"/>
      <c r="AY49034" s="80"/>
      <c r="AZ49034" s="80"/>
      <c r="BA49034" s="80"/>
      <c r="BB49034" s="80"/>
    </row>
    <row r="49035" spans="9:54" x14ac:dyDescent="0.25">
      <c r="I49035" s="80"/>
      <c r="AX49035" s="80"/>
      <c r="AY49035" s="80"/>
      <c r="AZ49035" s="80"/>
      <c r="BA49035" s="80"/>
      <c r="BB49035" s="80"/>
    </row>
    <row r="49036" spans="9:54" x14ac:dyDescent="0.25">
      <c r="I49036" s="80"/>
      <c r="AX49036" s="80"/>
      <c r="AY49036" s="80"/>
      <c r="AZ49036" s="80"/>
      <c r="BA49036" s="80"/>
      <c r="BB49036" s="80"/>
    </row>
    <row r="49037" spans="9:54" x14ac:dyDescent="0.25">
      <c r="I49037" s="80"/>
      <c r="AX49037" s="80"/>
      <c r="AY49037" s="80"/>
      <c r="AZ49037" s="80"/>
      <c r="BA49037" s="80"/>
      <c r="BB49037" s="80"/>
    </row>
    <row r="49038" spans="9:54" x14ac:dyDescent="0.25">
      <c r="I49038" s="80"/>
      <c r="AX49038" s="80"/>
      <c r="AY49038" s="80"/>
      <c r="AZ49038" s="80"/>
      <c r="BA49038" s="80"/>
      <c r="BB49038" s="80"/>
    </row>
    <row r="49039" spans="9:54" x14ac:dyDescent="0.25">
      <c r="I49039" s="80"/>
      <c r="AX49039" s="80"/>
      <c r="AY49039" s="80"/>
      <c r="AZ49039" s="80"/>
      <c r="BA49039" s="80"/>
      <c r="BB49039" s="80"/>
    </row>
    <row r="49040" spans="9:54" x14ac:dyDescent="0.25">
      <c r="I49040" s="80"/>
      <c r="AX49040" s="80"/>
      <c r="AY49040" s="80"/>
      <c r="AZ49040" s="80"/>
      <c r="BA49040" s="80"/>
      <c r="BB49040" s="80"/>
    </row>
    <row r="49041" spans="9:54" x14ac:dyDescent="0.25">
      <c r="I49041" s="80"/>
      <c r="AX49041" s="80"/>
      <c r="AY49041" s="80"/>
      <c r="AZ49041" s="80"/>
      <c r="BA49041" s="80"/>
      <c r="BB49041" s="80"/>
    </row>
    <row r="49042" spans="9:54" x14ac:dyDescent="0.25">
      <c r="I49042" s="80"/>
      <c r="AX49042" s="80"/>
      <c r="AY49042" s="80"/>
      <c r="AZ49042" s="80"/>
      <c r="BA49042" s="80"/>
      <c r="BB49042" s="80"/>
    </row>
    <row r="49043" spans="9:54" x14ac:dyDescent="0.25">
      <c r="I49043" s="80"/>
      <c r="AX49043" s="80"/>
      <c r="AY49043" s="80"/>
      <c r="AZ49043" s="80"/>
      <c r="BA49043" s="80"/>
      <c r="BB49043" s="80"/>
    </row>
    <row r="49044" spans="9:54" x14ac:dyDescent="0.25">
      <c r="I49044" s="80"/>
      <c r="AX49044" s="80"/>
      <c r="AY49044" s="80"/>
      <c r="AZ49044" s="80"/>
      <c r="BA49044" s="80"/>
      <c r="BB49044" s="80"/>
    </row>
    <row r="49045" spans="9:54" x14ac:dyDescent="0.25">
      <c r="I49045" s="80"/>
      <c r="AX49045" s="80"/>
      <c r="AY49045" s="80"/>
      <c r="AZ49045" s="80"/>
      <c r="BA49045" s="80"/>
      <c r="BB49045" s="80"/>
    </row>
    <row r="49046" spans="9:54" x14ac:dyDescent="0.25">
      <c r="I49046" s="80"/>
      <c r="AX49046" s="80"/>
      <c r="AY49046" s="80"/>
      <c r="AZ49046" s="80"/>
      <c r="BA49046" s="80"/>
      <c r="BB49046" s="80"/>
    </row>
    <row r="49047" spans="9:54" x14ac:dyDescent="0.25">
      <c r="I49047" s="80"/>
      <c r="AX49047" s="80"/>
      <c r="AY49047" s="80"/>
      <c r="AZ49047" s="80"/>
      <c r="BA49047" s="80"/>
      <c r="BB49047" s="80"/>
    </row>
    <row r="49048" spans="9:54" x14ac:dyDescent="0.25">
      <c r="I49048" s="80"/>
      <c r="AX49048" s="80"/>
      <c r="AY49048" s="80"/>
      <c r="AZ49048" s="80"/>
      <c r="BA49048" s="80"/>
      <c r="BB49048" s="80"/>
    </row>
    <row r="49049" spans="9:54" x14ac:dyDescent="0.25">
      <c r="I49049" s="80"/>
      <c r="AX49049" s="80"/>
      <c r="AY49049" s="80"/>
      <c r="AZ49049" s="80"/>
      <c r="BA49049" s="80"/>
      <c r="BB49049" s="80"/>
    </row>
    <row r="49050" spans="9:54" x14ac:dyDescent="0.25">
      <c r="I49050" s="80"/>
      <c r="AX49050" s="80"/>
      <c r="AY49050" s="80"/>
      <c r="AZ49050" s="80"/>
      <c r="BA49050" s="80"/>
      <c r="BB49050" s="80"/>
    </row>
    <row r="49051" spans="9:54" x14ac:dyDescent="0.25">
      <c r="I49051" s="80"/>
      <c r="AX49051" s="80"/>
      <c r="AY49051" s="80"/>
      <c r="AZ49051" s="80"/>
      <c r="BA49051" s="80"/>
      <c r="BB49051" s="80"/>
    </row>
    <row r="49052" spans="9:54" x14ac:dyDescent="0.25">
      <c r="I49052" s="80"/>
      <c r="AX49052" s="80"/>
      <c r="AY49052" s="80"/>
      <c r="AZ49052" s="80"/>
      <c r="BA49052" s="80"/>
      <c r="BB49052" s="80"/>
    </row>
    <row r="49053" spans="9:54" x14ac:dyDescent="0.25">
      <c r="I49053" s="80"/>
      <c r="AX49053" s="80"/>
      <c r="AY49053" s="80"/>
      <c r="AZ49053" s="80"/>
      <c r="BA49053" s="80"/>
      <c r="BB49053" s="80"/>
    </row>
    <row r="49054" spans="9:54" x14ac:dyDescent="0.25">
      <c r="I49054" s="80"/>
      <c r="AX49054" s="80"/>
      <c r="AY49054" s="80"/>
      <c r="AZ49054" s="80"/>
      <c r="BA49054" s="80"/>
      <c r="BB49054" s="80"/>
    </row>
    <row r="49055" spans="9:54" x14ac:dyDescent="0.25">
      <c r="I49055" s="80"/>
      <c r="AX49055" s="80"/>
      <c r="AY49055" s="80"/>
      <c r="AZ49055" s="80"/>
      <c r="BA49055" s="80"/>
      <c r="BB49055" s="80"/>
    </row>
    <row r="49056" spans="9:54" x14ac:dyDescent="0.25">
      <c r="I49056" s="80"/>
      <c r="AX49056" s="80"/>
      <c r="AY49056" s="80"/>
      <c r="AZ49056" s="80"/>
      <c r="BA49056" s="80"/>
      <c r="BB49056" s="80"/>
    </row>
    <row r="49057" spans="9:54" x14ac:dyDescent="0.25">
      <c r="I49057" s="80"/>
      <c r="AX49057" s="80"/>
      <c r="AY49057" s="80"/>
      <c r="AZ49057" s="80"/>
      <c r="BA49057" s="80"/>
      <c r="BB49057" s="80"/>
    </row>
    <row r="49058" spans="9:54" x14ac:dyDescent="0.25">
      <c r="I49058" s="80"/>
      <c r="AX49058" s="80"/>
      <c r="AY49058" s="80"/>
      <c r="AZ49058" s="80"/>
      <c r="BA49058" s="80"/>
      <c r="BB49058" s="80"/>
    </row>
    <row r="49059" spans="9:54" x14ac:dyDescent="0.25">
      <c r="I49059" s="80"/>
      <c r="AX49059" s="80"/>
      <c r="AY49059" s="80"/>
      <c r="AZ49059" s="80"/>
      <c r="BA49059" s="80"/>
      <c r="BB49059" s="80"/>
    </row>
    <row r="49060" spans="9:54" x14ac:dyDescent="0.25">
      <c r="I49060" s="80"/>
      <c r="AX49060" s="80"/>
      <c r="AY49060" s="80"/>
      <c r="AZ49060" s="80"/>
      <c r="BA49060" s="80"/>
      <c r="BB49060" s="80"/>
    </row>
    <row r="49061" spans="9:54" x14ac:dyDescent="0.25">
      <c r="I49061" s="80"/>
      <c r="AX49061" s="80"/>
      <c r="AY49061" s="80"/>
      <c r="AZ49061" s="80"/>
      <c r="BA49061" s="80"/>
      <c r="BB49061" s="80"/>
    </row>
    <row r="49062" spans="9:54" x14ac:dyDescent="0.25">
      <c r="I49062" s="80"/>
      <c r="AX49062" s="80"/>
      <c r="AY49062" s="80"/>
      <c r="AZ49062" s="80"/>
      <c r="BA49062" s="80"/>
      <c r="BB49062" s="80"/>
    </row>
    <row r="49063" spans="9:54" x14ac:dyDescent="0.25">
      <c r="I49063" s="80"/>
      <c r="AX49063" s="80"/>
      <c r="AY49063" s="80"/>
      <c r="AZ49063" s="80"/>
      <c r="BA49063" s="80"/>
      <c r="BB49063" s="80"/>
    </row>
    <row r="49064" spans="9:54" x14ac:dyDescent="0.25">
      <c r="I49064" s="80"/>
      <c r="AX49064" s="80"/>
      <c r="AY49064" s="80"/>
      <c r="AZ49064" s="80"/>
      <c r="BA49064" s="80"/>
      <c r="BB49064" s="80"/>
    </row>
    <row r="49065" spans="9:54" x14ac:dyDescent="0.25">
      <c r="I49065" s="80"/>
      <c r="AX49065" s="80"/>
      <c r="AY49065" s="80"/>
      <c r="AZ49065" s="80"/>
      <c r="BA49065" s="80"/>
      <c r="BB49065" s="80"/>
    </row>
    <row r="49066" spans="9:54" x14ac:dyDescent="0.25">
      <c r="I49066" s="80"/>
      <c r="AX49066" s="80"/>
      <c r="AY49066" s="80"/>
      <c r="AZ49066" s="80"/>
      <c r="BA49066" s="80"/>
      <c r="BB49066" s="80"/>
    </row>
    <row r="49067" spans="9:54" x14ac:dyDescent="0.25">
      <c r="I49067" s="80"/>
      <c r="AX49067" s="80"/>
      <c r="AY49067" s="80"/>
      <c r="AZ49067" s="80"/>
      <c r="BA49067" s="80"/>
      <c r="BB49067" s="80"/>
    </row>
    <row r="49068" spans="9:54" x14ac:dyDescent="0.25">
      <c r="I49068" s="80"/>
      <c r="AX49068" s="80"/>
      <c r="AY49068" s="80"/>
      <c r="AZ49068" s="80"/>
      <c r="BA49068" s="80"/>
      <c r="BB49068" s="80"/>
    </row>
    <row r="49069" spans="9:54" x14ac:dyDescent="0.25">
      <c r="I49069" s="80"/>
      <c r="AX49069" s="80"/>
      <c r="AY49069" s="80"/>
      <c r="AZ49069" s="80"/>
      <c r="BA49069" s="80"/>
      <c r="BB49069" s="80"/>
    </row>
    <row r="49070" spans="9:54" x14ac:dyDescent="0.25">
      <c r="I49070" s="80"/>
      <c r="AX49070" s="80"/>
      <c r="AY49070" s="80"/>
      <c r="AZ49070" s="80"/>
      <c r="BA49070" s="80"/>
      <c r="BB49070" s="80"/>
    </row>
    <row r="49071" spans="9:54" x14ac:dyDescent="0.25">
      <c r="I49071" s="80"/>
      <c r="AX49071" s="80"/>
      <c r="AY49071" s="80"/>
      <c r="AZ49071" s="80"/>
      <c r="BA49071" s="80"/>
      <c r="BB49071" s="80"/>
    </row>
    <row r="49072" spans="9:54" x14ac:dyDescent="0.25">
      <c r="I49072" s="80"/>
      <c r="AX49072" s="80"/>
      <c r="AY49072" s="80"/>
      <c r="AZ49072" s="80"/>
      <c r="BA49072" s="80"/>
      <c r="BB49072" s="80"/>
    </row>
    <row r="49073" spans="9:54" x14ac:dyDescent="0.25">
      <c r="I49073" s="80"/>
      <c r="AX49073" s="80"/>
      <c r="AY49073" s="80"/>
      <c r="AZ49073" s="80"/>
      <c r="BA49073" s="80"/>
      <c r="BB49073" s="80"/>
    </row>
    <row r="49074" spans="9:54" x14ac:dyDescent="0.25">
      <c r="I49074" s="80"/>
      <c r="AX49074" s="80"/>
      <c r="AY49074" s="80"/>
      <c r="AZ49074" s="80"/>
      <c r="BA49074" s="80"/>
      <c r="BB49074" s="80"/>
    </row>
    <row r="49075" spans="9:54" x14ac:dyDescent="0.25">
      <c r="I49075" s="80"/>
      <c r="AX49075" s="80"/>
      <c r="AY49075" s="80"/>
      <c r="AZ49075" s="80"/>
      <c r="BA49075" s="80"/>
      <c r="BB49075" s="80"/>
    </row>
    <row r="49076" spans="9:54" x14ac:dyDescent="0.25">
      <c r="I49076" s="80"/>
      <c r="AX49076" s="80"/>
      <c r="AY49076" s="80"/>
      <c r="AZ49076" s="80"/>
      <c r="BA49076" s="80"/>
      <c r="BB49076" s="80"/>
    </row>
    <row r="49077" spans="9:54" x14ac:dyDescent="0.25">
      <c r="I49077" s="80"/>
      <c r="AX49077" s="80"/>
      <c r="AY49077" s="80"/>
      <c r="AZ49077" s="80"/>
      <c r="BA49077" s="80"/>
      <c r="BB49077" s="80"/>
    </row>
    <row r="49078" spans="9:54" x14ac:dyDescent="0.25">
      <c r="I49078" s="80"/>
      <c r="AX49078" s="80"/>
      <c r="AY49078" s="80"/>
      <c r="AZ49078" s="80"/>
      <c r="BA49078" s="80"/>
      <c r="BB49078" s="80"/>
    </row>
    <row r="49079" spans="9:54" x14ac:dyDescent="0.25">
      <c r="I49079" s="80"/>
      <c r="AX49079" s="80"/>
      <c r="AY49079" s="80"/>
      <c r="AZ49079" s="80"/>
      <c r="BA49079" s="80"/>
      <c r="BB49079" s="80"/>
    </row>
    <row r="49080" spans="9:54" x14ac:dyDescent="0.25">
      <c r="I49080" s="80"/>
      <c r="AX49080" s="80"/>
      <c r="AY49080" s="80"/>
      <c r="AZ49080" s="80"/>
      <c r="BA49080" s="80"/>
      <c r="BB49080" s="80"/>
    </row>
    <row r="49081" spans="9:54" x14ac:dyDescent="0.25">
      <c r="I49081" s="80"/>
      <c r="AX49081" s="80"/>
      <c r="AY49081" s="80"/>
      <c r="AZ49081" s="80"/>
      <c r="BA49081" s="80"/>
      <c r="BB49081" s="80"/>
    </row>
    <row r="49082" spans="9:54" x14ac:dyDescent="0.25">
      <c r="I49082" s="80"/>
      <c r="AX49082" s="80"/>
      <c r="AY49082" s="80"/>
      <c r="AZ49082" s="80"/>
      <c r="BA49082" s="80"/>
      <c r="BB49082" s="80"/>
    </row>
    <row r="49083" spans="9:54" x14ac:dyDescent="0.25">
      <c r="I49083" s="80"/>
      <c r="AX49083" s="80"/>
      <c r="AY49083" s="80"/>
      <c r="AZ49083" s="80"/>
      <c r="BA49083" s="80"/>
      <c r="BB49083" s="80"/>
    </row>
    <row r="49084" spans="9:54" x14ac:dyDescent="0.25">
      <c r="I49084" s="80"/>
      <c r="AX49084" s="80"/>
      <c r="AY49084" s="80"/>
      <c r="AZ49084" s="80"/>
      <c r="BA49084" s="80"/>
      <c r="BB49084" s="80"/>
    </row>
    <row r="49085" spans="9:54" x14ac:dyDescent="0.25">
      <c r="I49085" s="80"/>
      <c r="AX49085" s="80"/>
      <c r="AY49085" s="80"/>
      <c r="AZ49085" s="80"/>
      <c r="BA49085" s="80"/>
      <c r="BB49085" s="80"/>
    </row>
    <row r="49086" spans="9:54" x14ac:dyDescent="0.25">
      <c r="I49086" s="80"/>
      <c r="AX49086" s="80"/>
      <c r="AY49086" s="80"/>
      <c r="AZ49086" s="80"/>
      <c r="BA49086" s="80"/>
      <c r="BB49086" s="80"/>
    </row>
    <row r="49087" spans="9:54" x14ac:dyDescent="0.25">
      <c r="I49087" s="80"/>
      <c r="AX49087" s="80"/>
      <c r="AY49087" s="80"/>
      <c r="AZ49087" s="80"/>
      <c r="BA49087" s="80"/>
      <c r="BB49087" s="80"/>
    </row>
    <row r="49088" spans="9:54" x14ac:dyDescent="0.25">
      <c r="I49088" s="80"/>
      <c r="AX49088" s="80"/>
      <c r="AY49088" s="80"/>
      <c r="AZ49088" s="80"/>
      <c r="BA49088" s="80"/>
      <c r="BB49088" s="80"/>
    </row>
    <row r="49089" spans="9:54" x14ac:dyDescent="0.25">
      <c r="I49089" s="80"/>
      <c r="AX49089" s="80"/>
      <c r="AY49089" s="80"/>
      <c r="AZ49089" s="80"/>
      <c r="BA49089" s="80"/>
      <c r="BB49089" s="80"/>
    </row>
    <row r="49090" spans="9:54" x14ac:dyDescent="0.25">
      <c r="I49090" s="80"/>
      <c r="AX49090" s="80"/>
      <c r="AY49090" s="80"/>
      <c r="AZ49090" s="80"/>
      <c r="BA49090" s="80"/>
      <c r="BB49090" s="80"/>
    </row>
    <row r="49091" spans="9:54" x14ac:dyDescent="0.25">
      <c r="I49091" s="80"/>
      <c r="AX49091" s="80"/>
      <c r="AY49091" s="80"/>
      <c r="AZ49091" s="80"/>
      <c r="BA49091" s="80"/>
      <c r="BB49091" s="80"/>
    </row>
    <row r="49092" spans="9:54" x14ac:dyDescent="0.25">
      <c r="I49092" s="80"/>
      <c r="AX49092" s="80"/>
      <c r="AY49092" s="80"/>
      <c r="AZ49092" s="80"/>
      <c r="BA49092" s="80"/>
      <c r="BB49092" s="80"/>
    </row>
    <row r="49093" spans="9:54" x14ac:dyDescent="0.25">
      <c r="I49093" s="80"/>
      <c r="AX49093" s="80"/>
      <c r="AY49093" s="80"/>
      <c r="AZ49093" s="80"/>
      <c r="BA49093" s="80"/>
      <c r="BB49093" s="80"/>
    </row>
    <row r="49094" spans="9:54" x14ac:dyDescent="0.25">
      <c r="I49094" s="80"/>
      <c r="AX49094" s="80"/>
      <c r="AY49094" s="80"/>
      <c r="AZ49094" s="80"/>
      <c r="BA49094" s="80"/>
      <c r="BB49094" s="80"/>
    </row>
    <row r="49095" spans="9:54" x14ac:dyDescent="0.25">
      <c r="I49095" s="80"/>
      <c r="AX49095" s="80"/>
      <c r="AY49095" s="80"/>
      <c r="AZ49095" s="80"/>
      <c r="BA49095" s="80"/>
      <c r="BB49095" s="80"/>
    </row>
    <row r="49096" spans="9:54" x14ac:dyDescent="0.25">
      <c r="I49096" s="80"/>
      <c r="AX49096" s="80"/>
      <c r="AY49096" s="80"/>
      <c r="AZ49096" s="80"/>
      <c r="BA49096" s="80"/>
      <c r="BB49096" s="80"/>
    </row>
    <row r="49097" spans="9:54" x14ac:dyDescent="0.25">
      <c r="I49097" s="80"/>
      <c r="AX49097" s="80"/>
      <c r="AY49097" s="80"/>
      <c r="AZ49097" s="80"/>
      <c r="BA49097" s="80"/>
      <c r="BB49097" s="80"/>
    </row>
    <row r="49098" spans="9:54" x14ac:dyDescent="0.25">
      <c r="I49098" s="80"/>
      <c r="AX49098" s="80"/>
      <c r="AY49098" s="80"/>
      <c r="AZ49098" s="80"/>
      <c r="BA49098" s="80"/>
      <c r="BB49098" s="80"/>
    </row>
    <row r="49099" spans="9:54" x14ac:dyDescent="0.25">
      <c r="I49099" s="80"/>
      <c r="AX49099" s="80"/>
      <c r="AY49099" s="80"/>
      <c r="AZ49099" s="80"/>
      <c r="BA49099" s="80"/>
      <c r="BB49099" s="80"/>
    </row>
    <row r="49100" spans="9:54" x14ac:dyDescent="0.25">
      <c r="I49100" s="80"/>
      <c r="AX49100" s="80"/>
      <c r="AY49100" s="80"/>
      <c r="AZ49100" s="80"/>
      <c r="BA49100" s="80"/>
      <c r="BB49100" s="80"/>
    </row>
    <row r="49101" spans="9:54" x14ac:dyDescent="0.25">
      <c r="I49101" s="80"/>
      <c r="AX49101" s="80"/>
      <c r="AY49101" s="80"/>
      <c r="AZ49101" s="80"/>
      <c r="BA49101" s="80"/>
      <c r="BB49101" s="80"/>
    </row>
    <row r="49102" spans="9:54" x14ac:dyDescent="0.25">
      <c r="I49102" s="80"/>
      <c r="AX49102" s="80"/>
      <c r="AY49102" s="80"/>
      <c r="AZ49102" s="80"/>
      <c r="BA49102" s="80"/>
      <c r="BB49102" s="80"/>
    </row>
    <row r="49103" spans="9:54" x14ac:dyDescent="0.25">
      <c r="I49103" s="80"/>
      <c r="AX49103" s="80"/>
      <c r="AY49103" s="80"/>
      <c r="AZ49103" s="80"/>
      <c r="BA49103" s="80"/>
      <c r="BB49103" s="80"/>
    </row>
    <row r="49104" spans="9:54" x14ac:dyDescent="0.25">
      <c r="I49104" s="80"/>
      <c r="AX49104" s="80"/>
      <c r="AY49104" s="80"/>
      <c r="AZ49104" s="80"/>
      <c r="BA49104" s="80"/>
      <c r="BB49104" s="80"/>
    </row>
    <row r="49105" spans="9:54" x14ac:dyDescent="0.25">
      <c r="I49105" s="80"/>
      <c r="AX49105" s="80"/>
      <c r="AY49105" s="80"/>
      <c r="AZ49105" s="80"/>
      <c r="BA49105" s="80"/>
      <c r="BB49105" s="80"/>
    </row>
    <row r="49106" spans="9:54" x14ac:dyDescent="0.25">
      <c r="I49106" s="80"/>
      <c r="AX49106" s="80"/>
      <c r="AY49106" s="80"/>
      <c r="AZ49106" s="80"/>
      <c r="BA49106" s="80"/>
      <c r="BB49106" s="80"/>
    </row>
    <row r="49107" spans="9:54" x14ac:dyDescent="0.25">
      <c r="I49107" s="80"/>
      <c r="AX49107" s="80"/>
      <c r="AY49107" s="80"/>
      <c r="AZ49107" s="80"/>
      <c r="BA49107" s="80"/>
      <c r="BB49107" s="80"/>
    </row>
    <row r="49108" spans="9:54" x14ac:dyDescent="0.25">
      <c r="I49108" s="80"/>
      <c r="AX49108" s="80"/>
      <c r="AY49108" s="80"/>
      <c r="AZ49108" s="80"/>
      <c r="BA49108" s="80"/>
      <c r="BB49108" s="80"/>
    </row>
    <row r="49109" spans="9:54" x14ac:dyDescent="0.25">
      <c r="I49109" s="80"/>
      <c r="AX49109" s="80"/>
      <c r="AY49109" s="80"/>
      <c r="AZ49109" s="80"/>
      <c r="BA49109" s="80"/>
      <c r="BB49109" s="80"/>
    </row>
    <row r="49110" spans="9:54" x14ac:dyDescent="0.25">
      <c r="I49110" s="80"/>
      <c r="AX49110" s="80"/>
      <c r="AY49110" s="80"/>
      <c r="AZ49110" s="80"/>
      <c r="BA49110" s="80"/>
      <c r="BB49110" s="80"/>
    </row>
    <row r="49111" spans="9:54" x14ac:dyDescent="0.25">
      <c r="I49111" s="80"/>
      <c r="AX49111" s="80"/>
      <c r="AY49111" s="80"/>
      <c r="AZ49111" s="80"/>
      <c r="BA49111" s="80"/>
      <c r="BB49111" s="80"/>
    </row>
    <row r="49112" spans="9:54" x14ac:dyDescent="0.25">
      <c r="I49112" s="80"/>
      <c r="AX49112" s="80"/>
      <c r="AY49112" s="80"/>
      <c r="AZ49112" s="80"/>
      <c r="BA49112" s="80"/>
      <c r="BB49112" s="80"/>
    </row>
    <row r="49113" spans="9:54" x14ac:dyDescent="0.25">
      <c r="I49113" s="80"/>
      <c r="AX49113" s="80"/>
      <c r="AY49113" s="80"/>
      <c r="AZ49113" s="80"/>
      <c r="BA49113" s="80"/>
      <c r="BB49113" s="80"/>
    </row>
    <row r="49114" spans="9:54" x14ac:dyDescent="0.25">
      <c r="I49114" s="80"/>
      <c r="AX49114" s="80"/>
      <c r="AY49114" s="80"/>
      <c r="AZ49114" s="80"/>
      <c r="BA49114" s="80"/>
      <c r="BB49114" s="80"/>
    </row>
    <row r="49115" spans="9:54" x14ac:dyDescent="0.25">
      <c r="I49115" s="80"/>
      <c r="AX49115" s="80"/>
      <c r="AY49115" s="80"/>
      <c r="AZ49115" s="80"/>
      <c r="BA49115" s="80"/>
      <c r="BB49115" s="80"/>
    </row>
    <row r="49116" spans="9:54" x14ac:dyDescent="0.25">
      <c r="I49116" s="80"/>
      <c r="AX49116" s="80"/>
      <c r="AY49116" s="80"/>
      <c r="AZ49116" s="80"/>
      <c r="BA49116" s="80"/>
      <c r="BB49116" s="80"/>
    </row>
    <row r="49117" spans="9:54" x14ac:dyDescent="0.25">
      <c r="I49117" s="80"/>
      <c r="AX49117" s="80"/>
      <c r="AY49117" s="80"/>
      <c r="AZ49117" s="80"/>
      <c r="BA49117" s="80"/>
      <c r="BB49117" s="80"/>
    </row>
    <row r="49118" spans="9:54" x14ac:dyDescent="0.25">
      <c r="I49118" s="80"/>
      <c r="AX49118" s="80"/>
      <c r="AY49118" s="80"/>
      <c r="AZ49118" s="80"/>
      <c r="BA49118" s="80"/>
      <c r="BB49118" s="80"/>
    </row>
    <row r="49119" spans="9:54" x14ac:dyDescent="0.25">
      <c r="I49119" s="80"/>
      <c r="AX49119" s="80"/>
      <c r="AY49119" s="80"/>
      <c r="AZ49119" s="80"/>
      <c r="BA49119" s="80"/>
      <c r="BB49119" s="80"/>
    </row>
    <row r="49120" spans="9:54" x14ac:dyDescent="0.25">
      <c r="I49120" s="80"/>
      <c r="AX49120" s="80"/>
      <c r="AY49120" s="80"/>
      <c r="AZ49120" s="80"/>
      <c r="BA49120" s="80"/>
      <c r="BB49120" s="80"/>
    </row>
    <row r="49121" spans="9:54" x14ac:dyDescent="0.25">
      <c r="I49121" s="80"/>
      <c r="AX49121" s="80"/>
      <c r="AY49121" s="80"/>
      <c r="AZ49121" s="80"/>
      <c r="BA49121" s="80"/>
      <c r="BB49121" s="80"/>
    </row>
    <row r="49122" spans="9:54" x14ac:dyDescent="0.25">
      <c r="I49122" s="80"/>
      <c r="AX49122" s="80"/>
      <c r="AY49122" s="80"/>
      <c r="AZ49122" s="80"/>
      <c r="BA49122" s="80"/>
      <c r="BB49122" s="80"/>
    </row>
    <row r="49123" spans="9:54" x14ac:dyDescent="0.25">
      <c r="I49123" s="80"/>
      <c r="AX49123" s="80"/>
      <c r="AY49123" s="80"/>
      <c r="AZ49123" s="80"/>
      <c r="BA49123" s="80"/>
      <c r="BB49123" s="80"/>
    </row>
    <row r="49124" spans="9:54" x14ac:dyDescent="0.25">
      <c r="I49124" s="80"/>
      <c r="AX49124" s="80"/>
      <c r="AY49124" s="80"/>
      <c r="AZ49124" s="80"/>
      <c r="BA49124" s="80"/>
      <c r="BB49124" s="80"/>
    </row>
    <row r="49125" spans="9:54" x14ac:dyDescent="0.25">
      <c r="I49125" s="80"/>
      <c r="AX49125" s="80"/>
      <c r="AY49125" s="80"/>
      <c r="AZ49125" s="80"/>
      <c r="BA49125" s="80"/>
      <c r="BB49125" s="80"/>
    </row>
    <row r="49126" spans="9:54" x14ac:dyDescent="0.25">
      <c r="I49126" s="80"/>
      <c r="AX49126" s="80"/>
      <c r="AY49126" s="80"/>
      <c r="AZ49126" s="80"/>
      <c r="BA49126" s="80"/>
      <c r="BB49126" s="80"/>
    </row>
    <row r="49127" spans="9:54" x14ac:dyDescent="0.25">
      <c r="I49127" s="80"/>
      <c r="AX49127" s="80"/>
      <c r="AY49127" s="80"/>
      <c r="AZ49127" s="80"/>
      <c r="BA49127" s="80"/>
      <c r="BB49127" s="80"/>
    </row>
    <row r="49128" spans="9:54" x14ac:dyDescent="0.25">
      <c r="I49128" s="80"/>
      <c r="AX49128" s="80"/>
      <c r="AY49128" s="80"/>
      <c r="AZ49128" s="80"/>
      <c r="BA49128" s="80"/>
      <c r="BB49128" s="80"/>
    </row>
    <row r="49129" spans="9:54" x14ac:dyDescent="0.25">
      <c r="I49129" s="80"/>
      <c r="AX49129" s="80"/>
      <c r="AY49129" s="80"/>
      <c r="AZ49129" s="80"/>
      <c r="BA49129" s="80"/>
      <c r="BB49129" s="80"/>
    </row>
    <row r="49130" spans="9:54" x14ac:dyDescent="0.25">
      <c r="I49130" s="80"/>
      <c r="AX49130" s="80"/>
      <c r="AY49130" s="80"/>
      <c r="AZ49130" s="80"/>
      <c r="BA49130" s="80"/>
      <c r="BB49130" s="80"/>
    </row>
    <row r="49131" spans="9:54" x14ac:dyDescent="0.25">
      <c r="I49131" s="80"/>
      <c r="AX49131" s="80"/>
      <c r="AY49131" s="80"/>
      <c r="AZ49131" s="80"/>
      <c r="BA49131" s="80"/>
      <c r="BB49131" s="80"/>
    </row>
    <row r="49132" spans="9:54" x14ac:dyDescent="0.25">
      <c r="I49132" s="80"/>
      <c r="AX49132" s="80"/>
      <c r="AY49132" s="80"/>
      <c r="AZ49132" s="80"/>
      <c r="BA49132" s="80"/>
      <c r="BB49132" s="80"/>
    </row>
    <row r="49133" spans="9:54" x14ac:dyDescent="0.25">
      <c r="I49133" s="80"/>
      <c r="AX49133" s="80"/>
      <c r="AY49133" s="80"/>
      <c r="AZ49133" s="80"/>
      <c r="BA49133" s="80"/>
      <c r="BB49133" s="80"/>
    </row>
    <row r="49134" spans="9:54" x14ac:dyDescent="0.25">
      <c r="I49134" s="80"/>
      <c r="AX49134" s="80"/>
      <c r="AY49134" s="80"/>
      <c r="AZ49134" s="80"/>
      <c r="BA49134" s="80"/>
      <c r="BB49134" s="80"/>
    </row>
    <row r="49135" spans="9:54" x14ac:dyDescent="0.25">
      <c r="I49135" s="80"/>
      <c r="AX49135" s="80"/>
      <c r="AY49135" s="80"/>
      <c r="AZ49135" s="80"/>
      <c r="BA49135" s="80"/>
      <c r="BB49135" s="80"/>
    </row>
    <row r="49136" spans="9:54" x14ac:dyDescent="0.25">
      <c r="I49136" s="80"/>
      <c r="AX49136" s="80"/>
      <c r="AY49136" s="80"/>
      <c r="AZ49136" s="80"/>
      <c r="BA49136" s="80"/>
      <c r="BB49136" s="80"/>
    </row>
    <row r="49137" spans="9:54" x14ac:dyDescent="0.25">
      <c r="I49137" s="80"/>
      <c r="AX49137" s="80"/>
      <c r="AY49137" s="80"/>
      <c r="AZ49137" s="80"/>
      <c r="BA49137" s="80"/>
      <c r="BB49137" s="80"/>
    </row>
    <row r="49138" spans="9:54" x14ac:dyDescent="0.25">
      <c r="I49138" s="80"/>
      <c r="AX49138" s="80"/>
      <c r="AY49138" s="80"/>
      <c r="AZ49138" s="80"/>
      <c r="BA49138" s="80"/>
      <c r="BB49138" s="80"/>
    </row>
    <row r="49139" spans="9:54" x14ac:dyDescent="0.25">
      <c r="I49139" s="80"/>
      <c r="AX49139" s="80"/>
      <c r="AY49139" s="80"/>
      <c r="AZ49139" s="80"/>
      <c r="BA49139" s="80"/>
      <c r="BB49139" s="80"/>
    </row>
    <row r="49140" spans="9:54" x14ac:dyDescent="0.25">
      <c r="I49140" s="80"/>
      <c r="AX49140" s="80"/>
      <c r="AY49140" s="80"/>
      <c r="AZ49140" s="80"/>
      <c r="BA49140" s="80"/>
      <c r="BB49140" s="80"/>
    </row>
    <row r="49141" spans="9:54" x14ac:dyDescent="0.25">
      <c r="I49141" s="80"/>
      <c r="AX49141" s="80"/>
      <c r="AY49141" s="80"/>
      <c r="AZ49141" s="80"/>
      <c r="BA49141" s="80"/>
      <c r="BB49141" s="80"/>
    </row>
    <row r="49142" spans="9:54" x14ac:dyDescent="0.25">
      <c r="I49142" s="80"/>
      <c r="AX49142" s="80"/>
      <c r="AY49142" s="80"/>
      <c r="AZ49142" s="80"/>
      <c r="BA49142" s="80"/>
      <c r="BB49142" s="80"/>
    </row>
    <row r="49143" spans="9:54" x14ac:dyDescent="0.25">
      <c r="I49143" s="80"/>
      <c r="AX49143" s="80"/>
      <c r="AY49143" s="80"/>
      <c r="AZ49143" s="80"/>
      <c r="BA49143" s="80"/>
      <c r="BB49143" s="80"/>
    </row>
    <row r="49144" spans="9:54" x14ac:dyDescent="0.25">
      <c r="I49144" s="80"/>
      <c r="AX49144" s="80"/>
      <c r="AY49144" s="80"/>
      <c r="AZ49144" s="80"/>
      <c r="BA49144" s="80"/>
      <c r="BB49144" s="80"/>
    </row>
    <row r="49145" spans="9:54" x14ac:dyDescent="0.25">
      <c r="I49145" s="80"/>
      <c r="AX49145" s="80"/>
      <c r="AY49145" s="80"/>
      <c r="AZ49145" s="80"/>
      <c r="BA49145" s="80"/>
      <c r="BB49145" s="80"/>
    </row>
    <row r="49146" spans="9:54" x14ac:dyDescent="0.25">
      <c r="I49146" s="80"/>
      <c r="AX49146" s="80"/>
      <c r="AY49146" s="80"/>
      <c r="AZ49146" s="80"/>
      <c r="BA49146" s="80"/>
      <c r="BB49146" s="80"/>
    </row>
    <row r="49147" spans="9:54" x14ac:dyDescent="0.25">
      <c r="I49147" s="80"/>
      <c r="AX49147" s="80"/>
      <c r="AY49147" s="80"/>
      <c r="AZ49147" s="80"/>
      <c r="BA49147" s="80"/>
      <c r="BB49147" s="80"/>
    </row>
    <row r="49148" spans="9:54" x14ac:dyDescent="0.25">
      <c r="I49148" s="80"/>
      <c r="AX49148" s="80"/>
      <c r="AY49148" s="80"/>
      <c r="AZ49148" s="80"/>
      <c r="BA49148" s="80"/>
      <c r="BB49148" s="80"/>
    </row>
    <row r="49149" spans="9:54" x14ac:dyDescent="0.25">
      <c r="I49149" s="80"/>
      <c r="AX49149" s="80"/>
      <c r="AY49149" s="80"/>
      <c r="AZ49149" s="80"/>
      <c r="BA49149" s="80"/>
      <c r="BB49149" s="80"/>
    </row>
    <row r="49150" spans="9:54" x14ac:dyDescent="0.25">
      <c r="I49150" s="80"/>
      <c r="AX49150" s="80"/>
      <c r="AY49150" s="80"/>
      <c r="AZ49150" s="80"/>
      <c r="BA49150" s="80"/>
      <c r="BB49150" s="80"/>
    </row>
    <row r="49151" spans="9:54" x14ac:dyDescent="0.25">
      <c r="I49151" s="80"/>
      <c r="AX49151" s="80"/>
      <c r="AY49151" s="80"/>
      <c r="AZ49151" s="80"/>
      <c r="BA49151" s="80"/>
      <c r="BB49151" s="80"/>
    </row>
    <row r="49152" spans="9:54" x14ac:dyDescent="0.25">
      <c r="I49152" s="80"/>
      <c r="AX49152" s="80"/>
      <c r="AY49152" s="80"/>
      <c r="AZ49152" s="80"/>
      <c r="BA49152" s="80"/>
      <c r="BB49152" s="80"/>
    </row>
    <row r="49153" spans="9:54" x14ac:dyDescent="0.25">
      <c r="I49153" s="80"/>
      <c r="AX49153" s="80"/>
      <c r="AY49153" s="80"/>
      <c r="AZ49153" s="80"/>
      <c r="BA49153" s="80"/>
      <c r="BB49153" s="80"/>
    </row>
    <row r="49154" spans="9:54" x14ac:dyDescent="0.25">
      <c r="I49154" s="80"/>
      <c r="AX49154" s="80"/>
      <c r="AY49154" s="80"/>
      <c r="AZ49154" s="80"/>
      <c r="BA49154" s="80"/>
      <c r="BB49154" s="80"/>
    </row>
    <row r="49155" spans="9:54" x14ac:dyDescent="0.25">
      <c r="I49155" s="80"/>
      <c r="AX49155" s="80"/>
      <c r="AY49155" s="80"/>
      <c r="AZ49155" s="80"/>
      <c r="BA49155" s="80"/>
      <c r="BB49155" s="80"/>
    </row>
    <row r="49156" spans="9:54" x14ac:dyDescent="0.25">
      <c r="I49156" s="80"/>
      <c r="AX49156" s="80"/>
      <c r="AY49156" s="80"/>
      <c r="AZ49156" s="80"/>
      <c r="BA49156" s="80"/>
      <c r="BB49156" s="80"/>
    </row>
    <row r="49157" spans="9:54" x14ac:dyDescent="0.25">
      <c r="I49157" s="80"/>
      <c r="AX49157" s="80"/>
      <c r="AY49157" s="80"/>
      <c r="AZ49157" s="80"/>
      <c r="BA49157" s="80"/>
      <c r="BB49157" s="80"/>
    </row>
    <row r="49158" spans="9:54" x14ac:dyDescent="0.25">
      <c r="I49158" s="80"/>
      <c r="AX49158" s="80"/>
      <c r="AY49158" s="80"/>
      <c r="AZ49158" s="80"/>
      <c r="BA49158" s="80"/>
      <c r="BB49158" s="80"/>
    </row>
    <row r="49159" spans="9:54" x14ac:dyDescent="0.25">
      <c r="I49159" s="80"/>
      <c r="AX49159" s="80"/>
      <c r="AY49159" s="80"/>
      <c r="AZ49159" s="80"/>
      <c r="BA49159" s="80"/>
      <c r="BB49159" s="80"/>
    </row>
    <row r="49160" spans="9:54" x14ac:dyDescent="0.25">
      <c r="I49160" s="80"/>
      <c r="AX49160" s="80"/>
      <c r="AY49160" s="80"/>
      <c r="AZ49160" s="80"/>
      <c r="BA49160" s="80"/>
      <c r="BB49160" s="80"/>
    </row>
    <row r="49161" spans="9:54" x14ac:dyDescent="0.25">
      <c r="I49161" s="80"/>
      <c r="AX49161" s="80"/>
      <c r="AY49161" s="80"/>
      <c r="AZ49161" s="80"/>
      <c r="BA49161" s="80"/>
      <c r="BB49161" s="80"/>
    </row>
    <row r="49162" spans="9:54" x14ac:dyDescent="0.25">
      <c r="I49162" s="80"/>
      <c r="AX49162" s="80"/>
      <c r="AY49162" s="80"/>
      <c r="AZ49162" s="80"/>
      <c r="BA49162" s="80"/>
      <c r="BB49162" s="80"/>
    </row>
    <row r="49163" spans="9:54" x14ac:dyDescent="0.25">
      <c r="I49163" s="80"/>
      <c r="AX49163" s="80"/>
      <c r="AY49163" s="80"/>
      <c r="AZ49163" s="80"/>
      <c r="BA49163" s="80"/>
      <c r="BB49163" s="80"/>
    </row>
    <row r="49164" spans="9:54" x14ac:dyDescent="0.25">
      <c r="I49164" s="80"/>
      <c r="AX49164" s="80"/>
      <c r="AY49164" s="80"/>
      <c r="AZ49164" s="80"/>
      <c r="BA49164" s="80"/>
      <c r="BB49164" s="80"/>
    </row>
    <row r="49165" spans="9:54" x14ac:dyDescent="0.25">
      <c r="I49165" s="80"/>
      <c r="AX49165" s="80"/>
      <c r="AY49165" s="80"/>
      <c r="AZ49165" s="80"/>
      <c r="BA49165" s="80"/>
      <c r="BB49165" s="80"/>
    </row>
    <row r="49166" spans="9:54" x14ac:dyDescent="0.25">
      <c r="I49166" s="80"/>
      <c r="AX49166" s="80"/>
      <c r="AY49166" s="80"/>
      <c r="AZ49166" s="80"/>
      <c r="BA49166" s="80"/>
      <c r="BB49166" s="80"/>
    </row>
    <row r="49167" spans="9:54" x14ac:dyDescent="0.25">
      <c r="I49167" s="80"/>
      <c r="AX49167" s="80"/>
      <c r="AY49167" s="80"/>
      <c r="AZ49167" s="80"/>
      <c r="BA49167" s="80"/>
      <c r="BB49167" s="80"/>
    </row>
    <row r="49168" spans="9:54" x14ac:dyDescent="0.25">
      <c r="I49168" s="80"/>
      <c r="AX49168" s="80"/>
      <c r="AY49168" s="80"/>
      <c r="AZ49168" s="80"/>
      <c r="BA49168" s="80"/>
      <c r="BB49168" s="80"/>
    </row>
    <row r="49169" spans="9:54" x14ac:dyDescent="0.25">
      <c r="I49169" s="80"/>
      <c r="AX49169" s="80"/>
      <c r="AY49169" s="80"/>
      <c r="AZ49169" s="80"/>
      <c r="BA49169" s="80"/>
      <c r="BB49169" s="80"/>
    </row>
    <row r="49170" spans="9:54" x14ac:dyDescent="0.25">
      <c r="I49170" s="80"/>
      <c r="AX49170" s="80"/>
      <c r="AY49170" s="80"/>
      <c r="AZ49170" s="80"/>
      <c r="BA49170" s="80"/>
      <c r="BB49170" s="80"/>
    </row>
    <row r="49171" spans="9:54" x14ac:dyDescent="0.25">
      <c r="I49171" s="80"/>
      <c r="AX49171" s="80"/>
      <c r="AY49171" s="80"/>
      <c r="AZ49171" s="80"/>
      <c r="BA49171" s="80"/>
      <c r="BB49171" s="80"/>
    </row>
    <row r="49172" spans="9:54" x14ac:dyDescent="0.25">
      <c r="I49172" s="80"/>
      <c r="AX49172" s="80"/>
      <c r="AY49172" s="80"/>
      <c r="AZ49172" s="80"/>
      <c r="BA49172" s="80"/>
      <c r="BB49172" s="80"/>
    </row>
    <row r="49173" spans="9:54" x14ac:dyDescent="0.25">
      <c r="I49173" s="80"/>
      <c r="AX49173" s="80"/>
      <c r="AY49173" s="80"/>
      <c r="AZ49173" s="80"/>
      <c r="BA49173" s="80"/>
      <c r="BB49173" s="80"/>
    </row>
    <row r="49174" spans="9:54" x14ac:dyDescent="0.25">
      <c r="I49174" s="80"/>
      <c r="AX49174" s="80"/>
      <c r="AY49174" s="80"/>
      <c r="AZ49174" s="80"/>
      <c r="BA49174" s="80"/>
      <c r="BB49174" s="80"/>
    </row>
    <row r="49175" spans="9:54" x14ac:dyDescent="0.25">
      <c r="I49175" s="80"/>
      <c r="AX49175" s="80"/>
      <c r="AY49175" s="80"/>
      <c r="AZ49175" s="80"/>
      <c r="BA49175" s="80"/>
      <c r="BB49175" s="80"/>
    </row>
    <row r="49176" spans="9:54" x14ac:dyDescent="0.25">
      <c r="I49176" s="80"/>
      <c r="AX49176" s="80"/>
      <c r="AY49176" s="80"/>
      <c r="AZ49176" s="80"/>
      <c r="BA49176" s="80"/>
      <c r="BB49176" s="80"/>
    </row>
    <row r="49177" spans="9:54" x14ac:dyDescent="0.25">
      <c r="I49177" s="80"/>
      <c r="AX49177" s="80"/>
      <c r="AY49177" s="80"/>
      <c r="AZ49177" s="80"/>
      <c r="BA49177" s="80"/>
      <c r="BB49177" s="80"/>
    </row>
    <row r="49178" spans="9:54" x14ac:dyDescent="0.25">
      <c r="I49178" s="80"/>
      <c r="AX49178" s="80"/>
      <c r="AY49178" s="80"/>
      <c r="AZ49178" s="80"/>
      <c r="BA49178" s="80"/>
      <c r="BB49178" s="80"/>
    </row>
    <row r="49179" spans="9:54" x14ac:dyDescent="0.25">
      <c r="I49179" s="80"/>
      <c r="AX49179" s="80"/>
      <c r="AY49179" s="80"/>
      <c r="AZ49179" s="80"/>
      <c r="BA49179" s="80"/>
      <c r="BB49179" s="80"/>
    </row>
    <row r="49180" spans="9:54" x14ac:dyDescent="0.25">
      <c r="I49180" s="80"/>
      <c r="AX49180" s="80"/>
      <c r="AY49180" s="80"/>
      <c r="AZ49180" s="80"/>
      <c r="BA49180" s="80"/>
      <c r="BB49180" s="80"/>
    </row>
    <row r="49181" spans="9:54" x14ac:dyDescent="0.25">
      <c r="I49181" s="80"/>
      <c r="AX49181" s="80"/>
      <c r="AY49181" s="80"/>
      <c r="AZ49181" s="80"/>
      <c r="BA49181" s="80"/>
      <c r="BB49181" s="80"/>
    </row>
    <row r="49182" spans="9:54" x14ac:dyDescent="0.25">
      <c r="I49182" s="80"/>
      <c r="AX49182" s="80"/>
      <c r="AY49182" s="80"/>
      <c r="AZ49182" s="80"/>
      <c r="BA49182" s="80"/>
      <c r="BB49182" s="80"/>
    </row>
    <row r="49183" spans="9:54" x14ac:dyDescent="0.25">
      <c r="I49183" s="80"/>
      <c r="AX49183" s="80"/>
      <c r="AY49183" s="80"/>
      <c r="AZ49183" s="80"/>
      <c r="BA49183" s="80"/>
      <c r="BB49183" s="80"/>
    </row>
    <row r="49184" spans="9:54" x14ac:dyDescent="0.25">
      <c r="I49184" s="80"/>
      <c r="AX49184" s="80"/>
      <c r="AY49184" s="80"/>
      <c r="AZ49184" s="80"/>
      <c r="BA49184" s="80"/>
      <c r="BB49184" s="80"/>
    </row>
    <row r="49185" spans="9:54" x14ac:dyDescent="0.25">
      <c r="I49185" s="80"/>
      <c r="AX49185" s="80"/>
      <c r="AY49185" s="80"/>
      <c r="AZ49185" s="80"/>
      <c r="BA49185" s="80"/>
      <c r="BB49185" s="80"/>
    </row>
    <row r="49186" spans="9:54" x14ac:dyDescent="0.25">
      <c r="I49186" s="80"/>
      <c r="AX49186" s="80"/>
      <c r="AY49186" s="80"/>
      <c r="AZ49186" s="80"/>
      <c r="BA49186" s="80"/>
      <c r="BB49186" s="80"/>
    </row>
    <row r="49187" spans="9:54" x14ac:dyDescent="0.25">
      <c r="I49187" s="80"/>
      <c r="AX49187" s="80"/>
      <c r="AY49187" s="80"/>
      <c r="AZ49187" s="80"/>
      <c r="BA49187" s="80"/>
      <c r="BB49187" s="80"/>
    </row>
    <row r="49188" spans="9:54" x14ac:dyDescent="0.25">
      <c r="I49188" s="80"/>
      <c r="AX49188" s="80"/>
      <c r="AY49188" s="80"/>
      <c r="AZ49188" s="80"/>
      <c r="BA49188" s="80"/>
      <c r="BB49188" s="80"/>
    </row>
    <row r="49189" spans="9:54" x14ac:dyDescent="0.25">
      <c r="I49189" s="80"/>
      <c r="AX49189" s="80"/>
      <c r="AY49189" s="80"/>
      <c r="AZ49189" s="80"/>
      <c r="BA49189" s="80"/>
      <c r="BB49189" s="80"/>
    </row>
    <row r="49190" spans="9:54" x14ac:dyDescent="0.25">
      <c r="I49190" s="80"/>
      <c r="AX49190" s="80"/>
      <c r="AY49190" s="80"/>
      <c r="AZ49190" s="80"/>
      <c r="BA49190" s="80"/>
      <c r="BB49190" s="80"/>
    </row>
    <row r="49191" spans="9:54" x14ac:dyDescent="0.25">
      <c r="I49191" s="80"/>
      <c r="AX49191" s="80"/>
      <c r="AY49191" s="80"/>
      <c r="AZ49191" s="80"/>
      <c r="BA49191" s="80"/>
      <c r="BB49191" s="80"/>
    </row>
    <row r="49192" spans="9:54" x14ac:dyDescent="0.25">
      <c r="I49192" s="80"/>
      <c r="AX49192" s="80"/>
      <c r="AY49192" s="80"/>
      <c r="AZ49192" s="80"/>
      <c r="BA49192" s="80"/>
      <c r="BB49192" s="80"/>
    </row>
    <row r="49193" spans="9:54" x14ac:dyDescent="0.25">
      <c r="I49193" s="80"/>
      <c r="AX49193" s="80"/>
      <c r="AY49193" s="80"/>
      <c r="AZ49193" s="80"/>
      <c r="BA49193" s="80"/>
      <c r="BB49193" s="80"/>
    </row>
    <row r="49194" spans="9:54" x14ac:dyDescent="0.25">
      <c r="I49194" s="80"/>
      <c r="AX49194" s="80"/>
      <c r="AY49194" s="80"/>
      <c r="AZ49194" s="80"/>
      <c r="BA49194" s="80"/>
      <c r="BB49194" s="80"/>
    </row>
    <row r="49195" spans="9:54" x14ac:dyDescent="0.25">
      <c r="I49195" s="80"/>
      <c r="AX49195" s="80"/>
      <c r="AY49195" s="80"/>
      <c r="AZ49195" s="80"/>
      <c r="BA49195" s="80"/>
      <c r="BB49195" s="80"/>
    </row>
    <row r="49196" spans="9:54" x14ac:dyDescent="0.25">
      <c r="I49196" s="80"/>
      <c r="AX49196" s="80"/>
      <c r="AY49196" s="80"/>
      <c r="AZ49196" s="80"/>
      <c r="BA49196" s="80"/>
      <c r="BB49196" s="80"/>
    </row>
    <row r="49197" spans="9:54" x14ac:dyDescent="0.25">
      <c r="I49197" s="80"/>
      <c r="AX49197" s="80"/>
      <c r="AY49197" s="80"/>
      <c r="AZ49197" s="80"/>
      <c r="BA49197" s="80"/>
      <c r="BB49197" s="80"/>
    </row>
    <row r="49198" spans="9:54" x14ac:dyDescent="0.25">
      <c r="I49198" s="80"/>
      <c r="AX49198" s="80"/>
      <c r="AY49198" s="80"/>
      <c r="AZ49198" s="80"/>
      <c r="BA49198" s="80"/>
      <c r="BB49198" s="80"/>
    </row>
    <row r="49199" spans="9:54" x14ac:dyDescent="0.25">
      <c r="I49199" s="80"/>
      <c r="AX49199" s="80"/>
      <c r="AY49199" s="80"/>
      <c r="AZ49199" s="80"/>
      <c r="BA49199" s="80"/>
      <c r="BB49199" s="80"/>
    </row>
    <row r="49200" spans="9:54" x14ac:dyDescent="0.25">
      <c r="I49200" s="80"/>
      <c r="AX49200" s="80"/>
      <c r="AY49200" s="80"/>
      <c r="AZ49200" s="80"/>
      <c r="BA49200" s="80"/>
      <c r="BB49200" s="80"/>
    </row>
    <row r="49201" spans="9:54" x14ac:dyDescent="0.25">
      <c r="I49201" s="80"/>
      <c r="AX49201" s="80"/>
      <c r="AY49201" s="80"/>
      <c r="AZ49201" s="80"/>
      <c r="BA49201" s="80"/>
      <c r="BB49201" s="80"/>
    </row>
    <row r="49202" spans="9:54" x14ac:dyDescent="0.25">
      <c r="I49202" s="80"/>
      <c r="AX49202" s="80"/>
      <c r="AY49202" s="80"/>
      <c r="AZ49202" s="80"/>
      <c r="BA49202" s="80"/>
      <c r="BB49202" s="80"/>
    </row>
    <row r="49203" spans="9:54" x14ac:dyDescent="0.25">
      <c r="I49203" s="80"/>
      <c r="AX49203" s="80"/>
      <c r="AY49203" s="80"/>
      <c r="AZ49203" s="80"/>
      <c r="BA49203" s="80"/>
      <c r="BB49203" s="80"/>
    </row>
    <row r="49204" spans="9:54" x14ac:dyDescent="0.25">
      <c r="I49204" s="80"/>
      <c r="AX49204" s="80"/>
      <c r="AY49204" s="80"/>
      <c r="AZ49204" s="80"/>
      <c r="BA49204" s="80"/>
      <c r="BB49204" s="80"/>
    </row>
    <row r="49205" spans="9:54" x14ac:dyDescent="0.25">
      <c r="I49205" s="80"/>
      <c r="AX49205" s="80"/>
      <c r="AY49205" s="80"/>
      <c r="AZ49205" s="80"/>
      <c r="BA49205" s="80"/>
      <c r="BB49205" s="80"/>
    </row>
    <row r="49206" spans="9:54" x14ac:dyDescent="0.25">
      <c r="I49206" s="80"/>
      <c r="AX49206" s="80"/>
      <c r="AY49206" s="80"/>
      <c r="AZ49206" s="80"/>
      <c r="BA49206" s="80"/>
      <c r="BB49206" s="80"/>
    </row>
    <row r="49207" spans="9:54" x14ac:dyDescent="0.25">
      <c r="I49207" s="80"/>
      <c r="AX49207" s="80"/>
      <c r="AY49207" s="80"/>
      <c r="AZ49207" s="80"/>
      <c r="BA49207" s="80"/>
      <c r="BB49207" s="80"/>
    </row>
    <row r="49208" spans="9:54" x14ac:dyDescent="0.25">
      <c r="I49208" s="80"/>
      <c r="AX49208" s="80"/>
      <c r="AY49208" s="80"/>
      <c r="AZ49208" s="80"/>
      <c r="BA49208" s="80"/>
      <c r="BB49208" s="80"/>
    </row>
    <row r="49209" spans="9:54" x14ac:dyDescent="0.25">
      <c r="I49209" s="80"/>
      <c r="AX49209" s="80"/>
      <c r="AY49209" s="80"/>
      <c r="AZ49209" s="80"/>
      <c r="BA49209" s="80"/>
      <c r="BB49209" s="80"/>
    </row>
    <row r="49210" spans="9:54" x14ac:dyDescent="0.25">
      <c r="I49210" s="80"/>
      <c r="AX49210" s="80"/>
      <c r="AY49210" s="80"/>
      <c r="AZ49210" s="80"/>
      <c r="BA49210" s="80"/>
      <c r="BB49210" s="80"/>
    </row>
    <row r="49211" spans="9:54" x14ac:dyDescent="0.25">
      <c r="I49211" s="80"/>
      <c r="AX49211" s="80"/>
      <c r="AY49211" s="80"/>
      <c r="AZ49211" s="80"/>
      <c r="BA49211" s="80"/>
      <c r="BB49211" s="80"/>
    </row>
    <row r="49212" spans="9:54" x14ac:dyDescent="0.25">
      <c r="I49212" s="80"/>
      <c r="AX49212" s="80"/>
      <c r="AY49212" s="80"/>
      <c r="AZ49212" s="80"/>
      <c r="BA49212" s="80"/>
      <c r="BB49212" s="80"/>
    </row>
    <row r="49213" spans="9:54" x14ac:dyDescent="0.25">
      <c r="I49213" s="80"/>
      <c r="AX49213" s="80"/>
      <c r="AY49213" s="80"/>
      <c r="AZ49213" s="80"/>
      <c r="BA49213" s="80"/>
      <c r="BB49213" s="80"/>
    </row>
    <row r="49214" spans="9:54" x14ac:dyDescent="0.25">
      <c r="I49214" s="80"/>
      <c r="AX49214" s="80"/>
      <c r="AY49214" s="80"/>
      <c r="AZ49214" s="80"/>
      <c r="BA49214" s="80"/>
      <c r="BB49214" s="80"/>
    </row>
    <row r="49215" spans="9:54" x14ac:dyDescent="0.25">
      <c r="I49215" s="80"/>
      <c r="AX49215" s="80"/>
      <c r="AY49215" s="80"/>
      <c r="AZ49215" s="80"/>
      <c r="BA49215" s="80"/>
      <c r="BB49215" s="80"/>
    </row>
    <row r="49216" spans="9:54" x14ac:dyDescent="0.25">
      <c r="I49216" s="80"/>
      <c r="AX49216" s="80"/>
      <c r="AY49216" s="80"/>
      <c r="AZ49216" s="80"/>
      <c r="BA49216" s="80"/>
      <c r="BB49216" s="80"/>
    </row>
    <row r="49217" spans="9:54" x14ac:dyDescent="0.25">
      <c r="I49217" s="80"/>
      <c r="AX49217" s="80"/>
      <c r="AY49217" s="80"/>
      <c r="AZ49217" s="80"/>
      <c r="BA49217" s="80"/>
      <c r="BB49217" s="80"/>
    </row>
    <row r="49218" spans="9:54" x14ac:dyDescent="0.25">
      <c r="I49218" s="80"/>
      <c r="AX49218" s="80"/>
      <c r="AY49218" s="80"/>
      <c r="AZ49218" s="80"/>
      <c r="BA49218" s="80"/>
      <c r="BB49218" s="80"/>
    </row>
    <row r="49219" spans="9:54" x14ac:dyDescent="0.25">
      <c r="I49219" s="80"/>
      <c r="AX49219" s="80"/>
      <c r="AY49219" s="80"/>
      <c r="AZ49219" s="80"/>
      <c r="BA49219" s="80"/>
      <c r="BB49219" s="80"/>
    </row>
    <row r="49220" spans="9:54" x14ac:dyDescent="0.25">
      <c r="I49220" s="80"/>
      <c r="AX49220" s="80"/>
      <c r="AY49220" s="80"/>
      <c r="AZ49220" s="80"/>
      <c r="BA49220" s="80"/>
      <c r="BB49220" s="80"/>
    </row>
    <row r="49221" spans="9:54" x14ac:dyDescent="0.25">
      <c r="I49221" s="80"/>
      <c r="AX49221" s="80"/>
      <c r="AY49221" s="80"/>
      <c r="AZ49221" s="80"/>
      <c r="BA49221" s="80"/>
      <c r="BB49221" s="80"/>
    </row>
    <row r="49222" spans="9:54" x14ac:dyDescent="0.25">
      <c r="I49222" s="80"/>
      <c r="AX49222" s="80"/>
      <c r="AY49222" s="80"/>
      <c r="AZ49222" s="80"/>
      <c r="BA49222" s="80"/>
      <c r="BB49222" s="80"/>
    </row>
    <row r="49223" spans="9:54" x14ac:dyDescent="0.25">
      <c r="I49223" s="80"/>
      <c r="AX49223" s="80"/>
      <c r="AY49223" s="80"/>
      <c r="AZ49223" s="80"/>
      <c r="BA49223" s="80"/>
      <c r="BB49223" s="80"/>
    </row>
    <row r="49224" spans="9:54" x14ac:dyDescent="0.25">
      <c r="I49224" s="80"/>
      <c r="AX49224" s="80"/>
      <c r="AY49224" s="80"/>
      <c r="AZ49224" s="80"/>
      <c r="BA49224" s="80"/>
      <c r="BB49224" s="80"/>
    </row>
    <row r="49225" spans="9:54" x14ac:dyDescent="0.25">
      <c r="I49225" s="80"/>
      <c r="AX49225" s="80"/>
      <c r="AY49225" s="80"/>
      <c r="AZ49225" s="80"/>
      <c r="BA49225" s="80"/>
      <c r="BB49225" s="80"/>
    </row>
    <row r="49226" spans="9:54" x14ac:dyDescent="0.25">
      <c r="I49226" s="80"/>
      <c r="AX49226" s="80"/>
      <c r="AY49226" s="80"/>
      <c r="AZ49226" s="80"/>
      <c r="BA49226" s="80"/>
      <c r="BB49226" s="80"/>
    </row>
    <row r="49227" spans="9:54" x14ac:dyDescent="0.25">
      <c r="I49227" s="80"/>
      <c r="AX49227" s="80"/>
      <c r="AY49227" s="80"/>
      <c r="AZ49227" s="80"/>
      <c r="BA49227" s="80"/>
      <c r="BB49227" s="80"/>
    </row>
    <row r="49228" spans="9:54" x14ac:dyDescent="0.25">
      <c r="I49228" s="80"/>
      <c r="AX49228" s="80"/>
      <c r="AY49228" s="80"/>
      <c r="AZ49228" s="80"/>
      <c r="BA49228" s="80"/>
      <c r="BB49228" s="80"/>
    </row>
    <row r="49229" spans="9:54" x14ac:dyDescent="0.25">
      <c r="I49229" s="80"/>
      <c r="AX49229" s="80"/>
      <c r="AY49229" s="80"/>
      <c r="AZ49229" s="80"/>
      <c r="BA49229" s="80"/>
      <c r="BB49229" s="80"/>
    </row>
    <row r="49230" spans="9:54" x14ac:dyDescent="0.25">
      <c r="I49230" s="80"/>
      <c r="AX49230" s="80"/>
      <c r="AY49230" s="80"/>
      <c r="AZ49230" s="80"/>
      <c r="BA49230" s="80"/>
      <c r="BB49230" s="80"/>
    </row>
    <row r="49231" spans="9:54" x14ac:dyDescent="0.25">
      <c r="I49231" s="80"/>
      <c r="AX49231" s="80"/>
      <c r="AY49231" s="80"/>
      <c r="AZ49231" s="80"/>
      <c r="BA49231" s="80"/>
      <c r="BB49231" s="80"/>
    </row>
    <row r="49232" spans="9:54" x14ac:dyDescent="0.25">
      <c r="I49232" s="80"/>
      <c r="AX49232" s="80"/>
      <c r="AY49232" s="80"/>
      <c r="AZ49232" s="80"/>
      <c r="BA49232" s="80"/>
      <c r="BB49232" s="80"/>
    </row>
    <row r="49233" spans="9:54" x14ac:dyDescent="0.25">
      <c r="I49233" s="80"/>
      <c r="AX49233" s="80"/>
      <c r="AY49233" s="80"/>
      <c r="AZ49233" s="80"/>
      <c r="BA49233" s="80"/>
      <c r="BB49233" s="80"/>
    </row>
    <row r="49234" spans="9:54" x14ac:dyDescent="0.25">
      <c r="I49234" s="80"/>
      <c r="AX49234" s="80"/>
      <c r="AY49234" s="80"/>
      <c r="AZ49234" s="80"/>
      <c r="BA49234" s="80"/>
      <c r="BB49234" s="80"/>
    </row>
    <row r="49235" spans="9:54" x14ac:dyDescent="0.25">
      <c r="I49235" s="80"/>
      <c r="AX49235" s="80"/>
      <c r="AY49235" s="80"/>
      <c r="AZ49235" s="80"/>
      <c r="BA49235" s="80"/>
      <c r="BB49235" s="80"/>
    </row>
    <row r="49236" spans="9:54" x14ac:dyDescent="0.25">
      <c r="I49236" s="80"/>
      <c r="AX49236" s="80"/>
      <c r="AY49236" s="80"/>
      <c r="AZ49236" s="80"/>
      <c r="BA49236" s="80"/>
      <c r="BB49236" s="80"/>
    </row>
    <row r="49237" spans="9:54" x14ac:dyDescent="0.25">
      <c r="I49237" s="80"/>
      <c r="AX49237" s="80"/>
      <c r="AY49237" s="80"/>
      <c r="AZ49237" s="80"/>
      <c r="BA49237" s="80"/>
      <c r="BB49237" s="80"/>
    </row>
    <row r="49238" spans="9:54" x14ac:dyDescent="0.25">
      <c r="I49238" s="80"/>
      <c r="AX49238" s="80"/>
      <c r="AY49238" s="80"/>
      <c r="AZ49238" s="80"/>
      <c r="BA49238" s="80"/>
      <c r="BB49238" s="80"/>
    </row>
    <row r="49239" spans="9:54" x14ac:dyDescent="0.25">
      <c r="I49239" s="80"/>
      <c r="AX49239" s="80"/>
      <c r="AY49239" s="80"/>
      <c r="AZ49239" s="80"/>
      <c r="BA49239" s="80"/>
      <c r="BB49239" s="80"/>
    </row>
    <row r="49240" spans="9:54" x14ac:dyDescent="0.25">
      <c r="I49240" s="80"/>
      <c r="AX49240" s="80"/>
      <c r="AY49240" s="80"/>
      <c r="AZ49240" s="80"/>
      <c r="BA49240" s="80"/>
      <c r="BB49240" s="80"/>
    </row>
    <row r="49241" spans="9:54" x14ac:dyDescent="0.25">
      <c r="I49241" s="80"/>
      <c r="AX49241" s="80"/>
      <c r="AY49241" s="80"/>
      <c r="AZ49241" s="80"/>
      <c r="BA49241" s="80"/>
      <c r="BB49241" s="80"/>
    </row>
    <row r="49242" spans="9:54" x14ac:dyDescent="0.25">
      <c r="I49242" s="80"/>
      <c r="AX49242" s="80"/>
      <c r="AY49242" s="80"/>
      <c r="AZ49242" s="80"/>
      <c r="BA49242" s="80"/>
      <c r="BB49242" s="80"/>
    </row>
    <row r="49243" spans="9:54" x14ac:dyDescent="0.25">
      <c r="I49243" s="80"/>
      <c r="AX49243" s="80"/>
      <c r="AY49243" s="80"/>
      <c r="AZ49243" s="80"/>
      <c r="BA49243" s="80"/>
      <c r="BB49243" s="80"/>
    </row>
    <row r="49244" spans="9:54" x14ac:dyDescent="0.25">
      <c r="I49244" s="80"/>
      <c r="AX49244" s="80"/>
      <c r="AY49244" s="80"/>
      <c r="AZ49244" s="80"/>
      <c r="BA49244" s="80"/>
      <c r="BB49244" s="80"/>
    </row>
    <row r="49245" spans="9:54" x14ac:dyDescent="0.25">
      <c r="I49245" s="80"/>
      <c r="AX49245" s="80"/>
      <c r="AY49245" s="80"/>
      <c r="AZ49245" s="80"/>
      <c r="BA49245" s="80"/>
      <c r="BB49245" s="80"/>
    </row>
    <row r="49246" spans="9:54" x14ac:dyDescent="0.25">
      <c r="I49246" s="80"/>
      <c r="AX49246" s="80"/>
      <c r="AY49246" s="80"/>
      <c r="AZ49246" s="80"/>
      <c r="BA49246" s="80"/>
      <c r="BB49246" s="80"/>
    </row>
    <row r="49247" spans="9:54" x14ac:dyDescent="0.25">
      <c r="I49247" s="80"/>
      <c r="AX49247" s="80"/>
      <c r="AY49247" s="80"/>
      <c r="AZ49247" s="80"/>
      <c r="BA49247" s="80"/>
      <c r="BB49247" s="80"/>
    </row>
    <row r="49248" spans="9:54" x14ac:dyDescent="0.25">
      <c r="I49248" s="80"/>
      <c r="AX49248" s="80"/>
      <c r="AY49248" s="80"/>
      <c r="AZ49248" s="80"/>
      <c r="BA49248" s="80"/>
      <c r="BB49248" s="80"/>
    </row>
    <row r="49249" spans="9:54" x14ac:dyDescent="0.25">
      <c r="I49249" s="80"/>
      <c r="AX49249" s="80"/>
      <c r="AY49249" s="80"/>
      <c r="AZ49249" s="80"/>
      <c r="BA49249" s="80"/>
      <c r="BB49249" s="80"/>
    </row>
    <row r="49250" spans="9:54" x14ac:dyDescent="0.25">
      <c r="I49250" s="80"/>
      <c r="AX49250" s="80"/>
      <c r="AY49250" s="80"/>
      <c r="AZ49250" s="80"/>
      <c r="BA49250" s="80"/>
      <c r="BB49250" s="80"/>
    </row>
    <row r="49251" spans="9:54" x14ac:dyDescent="0.25">
      <c r="I49251" s="80"/>
      <c r="AX49251" s="80"/>
      <c r="AY49251" s="80"/>
      <c r="AZ49251" s="80"/>
      <c r="BA49251" s="80"/>
      <c r="BB49251" s="80"/>
    </row>
    <row r="49252" spans="9:54" x14ac:dyDescent="0.25">
      <c r="I49252" s="80"/>
      <c r="AX49252" s="80"/>
      <c r="AY49252" s="80"/>
      <c r="AZ49252" s="80"/>
      <c r="BA49252" s="80"/>
      <c r="BB49252" s="80"/>
    </row>
    <row r="49253" spans="9:54" x14ac:dyDescent="0.25">
      <c r="I49253" s="80"/>
      <c r="AX49253" s="80"/>
      <c r="AY49253" s="80"/>
      <c r="AZ49253" s="80"/>
      <c r="BA49253" s="80"/>
      <c r="BB49253" s="80"/>
    </row>
    <row r="49254" spans="9:54" x14ac:dyDescent="0.25">
      <c r="I49254" s="80"/>
      <c r="AX49254" s="80"/>
      <c r="AY49254" s="80"/>
      <c r="AZ49254" s="80"/>
      <c r="BA49254" s="80"/>
      <c r="BB49254" s="80"/>
    </row>
    <row r="49255" spans="9:54" x14ac:dyDescent="0.25">
      <c r="I49255" s="80"/>
      <c r="AX49255" s="80"/>
      <c r="AY49255" s="80"/>
      <c r="AZ49255" s="80"/>
      <c r="BA49255" s="80"/>
      <c r="BB49255" s="80"/>
    </row>
    <row r="49256" spans="9:54" x14ac:dyDescent="0.25">
      <c r="I49256" s="80"/>
      <c r="AX49256" s="80"/>
      <c r="AY49256" s="80"/>
      <c r="AZ49256" s="80"/>
      <c r="BA49256" s="80"/>
      <c r="BB49256" s="80"/>
    </row>
    <row r="49257" spans="9:54" x14ac:dyDescent="0.25">
      <c r="I49257" s="80"/>
      <c r="AX49257" s="80"/>
      <c r="AY49257" s="80"/>
      <c r="AZ49257" s="80"/>
      <c r="BA49257" s="80"/>
      <c r="BB49257" s="80"/>
    </row>
    <row r="49258" spans="9:54" x14ac:dyDescent="0.25">
      <c r="I49258" s="80"/>
      <c r="AX49258" s="80"/>
      <c r="AY49258" s="80"/>
      <c r="AZ49258" s="80"/>
      <c r="BA49258" s="80"/>
      <c r="BB49258" s="80"/>
    </row>
    <row r="49259" spans="9:54" x14ac:dyDescent="0.25">
      <c r="I49259" s="80"/>
      <c r="AX49259" s="80"/>
      <c r="AY49259" s="80"/>
      <c r="AZ49259" s="80"/>
      <c r="BA49259" s="80"/>
      <c r="BB49259" s="80"/>
    </row>
    <row r="49260" spans="9:54" x14ac:dyDescent="0.25">
      <c r="I49260" s="80"/>
      <c r="AX49260" s="80"/>
      <c r="AY49260" s="80"/>
      <c r="AZ49260" s="80"/>
      <c r="BA49260" s="80"/>
      <c r="BB49260" s="80"/>
    </row>
    <row r="49261" spans="9:54" x14ac:dyDescent="0.25">
      <c r="I49261" s="80"/>
      <c r="AX49261" s="80"/>
      <c r="AY49261" s="80"/>
      <c r="AZ49261" s="80"/>
      <c r="BA49261" s="80"/>
      <c r="BB49261" s="80"/>
    </row>
    <row r="49262" spans="9:54" x14ac:dyDescent="0.25">
      <c r="I49262" s="80"/>
      <c r="AX49262" s="80"/>
      <c r="AY49262" s="80"/>
      <c r="AZ49262" s="80"/>
      <c r="BA49262" s="80"/>
      <c r="BB49262" s="80"/>
    </row>
    <row r="49263" spans="9:54" x14ac:dyDescent="0.25">
      <c r="I49263" s="80"/>
      <c r="AX49263" s="80"/>
      <c r="AY49263" s="80"/>
      <c r="AZ49263" s="80"/>
      <c r="BA49263" s="80"/>
      <c r="BB49263" s="80"/>
    </row>
    <row r="49264" spans="9:54" x14ac:dyDescent="0.25">
      <c r="I49264" s="80"/>
      <c r="AX49264" s="80"/>
      <c r="AY49264" s="80"/>
      <c r="AZ49264" s="80"/>
      <c r="BA49264" s="80"/>
      <c r="BB49264" s="80"/>
    </row>
    <row r="49265" spans="9:54" x14ac:dyDescent="0.25">
      <c r="I49265" s="80"/>
      <c r="AX49265" s="80"/>
      <c r="AY49265" s="80"/>
      <c r="AZ49265" s="80"/>
      <c r="BA49265" s="80"/>
      <c r="BB49265" s="80"/>
    </row>
    <row r="49266" spans="9:54" x14ac:dyDescent="0.25">
      <c r="I49266" s="80"/>
      <c r="AX49266" s="80"/>
      <c r="AY49266" s="80"/>
      <c r="AZ49266" s="80"/>
      <c r="BA49266" s="80"/>
      <c r="BB49266" s="80"/>
    </row>
    <row r="49267" spans="9:54" x14ac:dyDescent="0.25">
      <c r="I49267" s="80"/>
      <c r="AX49267" s="80"/>
      <c r="AY49267" s="80"/>
      <c r="AZ49267" s="80"/>
      <c r="BA49267" s="80"/>
      <c r="BB49267" s="80"/>
    </row>
    <row r="49268" spans="9:54" x14ac:dyDescent="0.25">
      <c r="I49268" s="80"/>
      <c r="AX49268" s="80"/>
      <c r="AY49268" s="80"/>
      <c r="AZ49268" s="80"/>
      <c r="BA49268" s="80"/>
      <c r="BB49268" s="80"/>
    </row>
    <row r="49269" spans="9:54" x14ac:dyDescent="0.25">
      <c r="I49269" s="80"/>
      <c r="AX49269" s="80"/>
      <c r="AY49269" s="80"/>
      <c r="AZ49269" s="80"/>
      <c r="BA49269" s="80"/>
      <c r="BB49269" s="80"/>
    </row>
    <row r="49270" spans="9:54" x14ac:dyDescent="0.25">
      <c r="I49270" s="80"/>
      <c r="AX49270" s="80"/>
      <c r="AY49270" s="80"/>
      <c r="AZ49270" s="80"/>
      <c r="BA49270" s="80"/>
      <c r="BB49270" s="80"/>
    </row>
    <row r="49271" spans="9:54" x14ac:dyDescent="0.25">
      <c r="I49271" s="80"/>
      <c r="AX49271" s="80"/>
      <c r="AY49271" s="80"/>
      <c r="AZ49271" s="80"/>
      <c r="BA49271" s="80"/>
      <c r="BB49271" s="80"/>
    </row>
    <row r="49272" spans="9:54" x14ac:dyDescent="0.25">
      <c r="I49272" s="80"/>
      <c r="AX49272" s="80"/>
      <c r="AY49272" s="80"/>
      <c r="AZ49272" s="80"/>
      <c r="BA49272" s="80"/>
      <c r="BB49272" s="80"/>
    </row>
    <row r="49273" spans="9:54" x14ac:dyDescent="0.25">
      <c r="I49273" s="80"/>
      <c r="AX49273" s="80"/>
      <c r="AY49273" s="80"/>
      <c r="AZ49273" s="80"/>
      <c r="BA49273" s="80"/>
      <c r="BB49273" s="80"/>
    </row>
    <row r="49274" spans="9:54" x14ac:dyDescent="0.25">
      <c r="I49274" s="80"/>
      <c r="AX49274" s="80"/>
      <c r="AY49274" s="80"/>
      <c r="AZ49274" s="80"/>
      <c r="BA49274" s="80"/>
      <c r="BB49274" s="80"/>
    </row>
    <row r="49275" spans="9:54" x14ac:dyDescent="0.25">
      <c r="I49275" s="80"/>
      <c r="AX49275" s="80"/>
      <c r="AY49275" s="80"/>
      <c r="AZ49275" s="80"/>
      <c r="BA49275" s="80"/>
      <c r="BB49275" s="80"/>
    </row>
    <row r="49276" spans="9:54" x14ac:dyDescent="0.25">
      <c r="I49276" s="80"/>
      <c r="AX49276" s="80"/>
      <c r="AY49276" s="80"/>
      <c r="AZ49276" s="80"/>
      <c r="BA49276" s="80"/>
      <c r="BB49276" s="80"/>
    </row>
    <row r="49277" spans="9:54" x14ac:dyDescent="0.25">
      <c r="I49277" s="80"/>
      <c r="AX49277" s="80"/>
      <c r="AY49277" s="80"/>
      <c r="AZ49277" s="80"/>
      <c r="BA49277" s="80"/>
      <c r="BB49277" s="80"/>
    </row>
    <row r="49278" spans="9:54" x14ac:dyDescent="0.25">
      <c r="I49278" s="80"/>
      <c r="AX49278" s="80"/>
      <c r="AY49278" s="80"/>
      <c r="AZ49278" s="80"/>
      <c r="BA49278" s="80"/>
      <c r="BB49278" s="80"/>
    </row>
    <row r="49279" spans="9:54" x14ac:dyDescent="0.25">
      <c r="I49279" s="80"/>
      <c r="AX49279" s="80"/>
      <c r="AY49279" s="80"/>
      <c r="AZ49279" s="80"/>
      <c r="BA49279" s="80"/>
      <c r="BB49279" s="80"/>
    </row>
    <row r="49280" spans="9:54" x14ac:dyDescent="0.25">
      <c r="I49280" s="80"/>
      <c r="AX49280" s="80"/>
      <c r="AY49280" s="80"/>
      <c r="AZ49280" s="80"/>
      <c r="BA49280" s="80"/>
      <c r="BB49280" s="80"/>
    </row>
    <row r="49281" spans="9:54" x14ac:dyDescent="0.25">
      <c r="I49281" s="80"/>
      <c r="AX49281" s="80"/>
      <c r="AY49281" s="80"/>
      <c r="AZ49281" s="80"/>
      <c r="BA49281" s="80"/>
      <c r="BB49281" s="80"/>
    </row>
    <row r="49282" spans="9:54" x14ac:dyDescent="0.25">
      <c r="I49282" s="80"/>
      <c r="AX49282" s="80"/>
      <c r="AY49282" s="80"/>
      <c r="AZ49282" s="80"/>
      <c r="BA49282" s="80"/>
      <c r="BB49282" s="80"/>
    </row>
    <row r="49283" spans="9:54" x14ac:dyDescent="0.25">
      <c r="I49283" s="80"/>
      <c r="AX49283" s="80"/>
      <c r="AY49283" s="80"/>
      <c r="AZ49283" s="80"/>
      <c r="BA49283" s="80"/>
      <c r="BB49283" s="80"/>
    </row>
    <row r="49284" spans="9:54" x14ac:dyDescent="0.25">
      <c r="I49284" s="80"/>
      <c r="AX49284" s="80"/>
      <c r="AY49284" s="80"/>
      <c r="AZ49284" s="80"/>
      <c r="BA49284" s="80"/>
      <c r="BB49284" s="80"/>
    </row>
    <row r="49285" spans="9:54" x14ac:dyDescent="0.25">
      <c r="I49285" s="80"/>
      <c r="AX49285" s="80"/>
      <c r="AY49285" s="80"/>
      <c r="AZ49285" s="80"/>
      <c r="BA49285" s="80"/>
      <c r="BB49285" s="80"/>
    </row>
    <row r="49286" spans="9:54" x14ac:dyDescent="0.25">
      <c r="I49286" s="80"/>
      <c r="AX49286" s="80"/>
      <c r="AY49286" s="80"/>
      <c r="AZ49286" s="80"/>
      <c r="BA49286" s="80"/>
      <c r="BB49286" s="80"/>
    </row>
    <row r="49287" spans="9:54" x14ac:dyDescent="0.25">
      <c r="I49287" s="80"/>
      <c r="AX49287" s="80"/>
      <c r="AY49287" s="80"/>
      <c r="AZ49287" s="80"/>
      <c r="BA49287" s="80"/>
      <c r="BB49287" s="80"/>
    </row>
    <row r="49288" spans="9:54" x14ac:dyDescent="0.25">
      <c r="I49288" s="80"/>
      <c r="AX49288" s="80"/>
      <c r="AY49288" s="80"/>
      <c r="AZ49288" s="80"/>
      <c r="BA49288" s="80"/>
      <c r="BB49288" s="80"/>
    </row>
    <row r="49289" spans="9:54" x14ac:dyDescent="0.25">
      <c r="I49289" s="80"/>
      <c r="AX49289" s="80"/>
      <c r="AY49289" s="80"/>
      <c r="AZ49289" s="80"/>
      <c r="BA49289" s="80"/>
      <c r="BB49289" s="80"/>
    </row>
    <row r="49290" spans="9:54" x14ac:dyDescent="0.25">
      <c r="I49290" s="80"/>
      <c r="AX49290" s="80"/>
      <c r="AY49290" s="80"/>
      <c r="AZ49290" s="80"/>
      <c r="BA49290" s="80"/>
      <c r="BB49290" s="80"/>
    </row>
    <row r="49291" spans="9:54" x14ac:dyDescent="0.25">
      <c r="I49291" s="80"/>
      <c r="AX49291" s="80"/>
      <c r="AY49291" s="80"/>
      <c r="AZ49291" s="80"/>
      <c r="BA49291" s="80"/>
      <c r="BB49291" s="80"/>
    </row>
    <row r="49292" spans="9:54" x14ac:dyDescent="0.25">
      <c r="I49292" s="80"/>
      <c r="AX49292" s="80"/>
      <c r="AY49292" s="80"/>
      <c r="AZ49292" s="80"/>
      <c r="BA49292" s="80"/>
      <c r="BB49292" s="80"/>
    </row>
    <row r="49293" spans="9:54" x14ac:dyDescent="0.25">
      <c r="I49293" s="80"/>
      <c r="AX49293" s="80"/>
      <c r="AY49293" s="80"/>
      <c r="AZ49293" s="80"/>
      <c r="BA49293" s="80"/>
      <c r="BB49293" s="80"/>
    </row>
    <row r="49294" spans="9:54" x14ac:dyDescent="0.25">
      <c r="I49294" s="80"/>
      <c r="AX49294" s="80"/>
      <c r="AY49294" s="80"/>
      <c r="AZ49294" s="80"/>
      <c r="BA49294" s="80"/>
      <c r="BB49294" s="80"/>
    </row>
    <row r="49295" spans="9:54" x14ac:dyDescent="0.25">
      <c r="I49295" s="80"/>
      <c r="AX49295" s="80"/>
      <c r="AY49295" s="80"/>
      <c r="AZ49295" s="80"/>
      <c r="BA49295" s="80"/>
      <c r="BB49295" s="80"/>
    </row>
    <row r="49296" spans="9:54" x14ac:dyDescent="0.25">
      <c r="I49296" s="80"/>
      <c r="AX49296" s="80"/>
      <c r="AY49296" s="80"/>
      <c r="AZ49296" s="80"/>
      <c r="BA49296" s="80"/>
      <c r="BB49296" s="80"/>
    </row>
    <row r="49297" spans="9:54" x14ac:dyDescent="0.25">
      <c r="I49297" s="80"/>
      <c r="AX49297" s="80"/>
      <c r="AY49297" s="80"/>
      <c r="AZ49297" s="80"/>
      <c r="BA49297" s="80"/>
      <c r="BB49297" s="80"/>
    </row>
    <row r="49298" spans="9:54" x14ac:dyDescent="0.25">
      <c r="I49298" s="80"/>
      <c r="AX49298" s="80"/>
      <c r="AY49298" s="80"/>
      <c r="AZ49298" s="80"/>
      <c r="BA49298" s="80"/>
      <c r="BB49298" s="80"/>
    </row>
    <row r="49299" spans="9:54" x14ac:dyDescent="0.25">
      <c r="I49299" s="80"/>
      <c r="AX49299" s="80"/>
      <c r="AY49299" s="80"/>
      <c r="AZ49299" s="80"/>
      <c r="BA49299" s="80"/>
      <c r="BB49299" s="80"/>
    </row>
    <row r="49300" spans="9:54" x14ac:dyDescent="0.25">
      <c r="I49300" s="80"/>
      <c r="AX49300" s="80"/>
      <c r="AY49300" s="80"/>
      <c r="AZ49300" s="80"/>
      <c r="BA49300" s="80"/>
      <c r="BB49300" s="80"/>
    </row>
    <row r="49301" spans="9:54" x14ac:dyDescent="0.25">
      <c r="I49301" s="80"/>
      <c r="AX49301" s="80"/>
      <c r="AY49301" s="80"/>
      <c r="AZ49301" s="80"/>
      <c r="BA49301" s="80"/>
      <c r="BB49301" s="80"/>
    </row>
    <row r="49302" spans="9:54" x14ac:dyDescent="0.25">
      <c r="I49302" s="80"/>
      <c r="AX49302" s="80"/>
      <c r="AY49302" s="80"/>
      <c r="AZ49302" s="80"/>
      <c r="BA49302" s="80"/>
      <c r="BB49302" s="80"/>
    </row>
    <row r="49303" spans="9:54" x14ac:dyDescent="0.25">
      <c r="I49303" s="80"/>
      <c r="AX49303" s="80"/>
      <c r="AY49303" s="80"/>
      <c r="AZ49303" s="80"/>
      <c r="BA49303" s="80"/>
      <c r="BB49303" s="80"/>
    </row>
    <row r="49304" spans="9:54" x14ac:dyDescent="0.25">
      <c r="I49304" s="80"/>
      <c r="AX49304" s="80"/>
      <c r="AY49304" s="80"/>
      <c r="AZ49304" s="80"/>
      <c r="BA49304" s="80"/>
      <c r="BB49304" s="80"/>
    </row>
    <row r="49305" spans="9:54" x14ac:dyDescent="0.25">
      <c r="I49305" s="80"/>
      <c r="AX49305" s="80"/>
      <c r="AY49305" s="80"/>
      <c r="AZ49305" s="80"/>
      <c r="BA49305" s="80"/>
      <c r="BB49305" s="80"/>
    </row>
    <row r="49306" spans="9:54" x14ac:dyDescent="0.25">
      <c r="I49306" s="80"/>
      <c r="AX49306" s="80"/>
      <c r="AY49306" s="80"/>
      <c r="AZ49306" s="80"/>
      <c r="BA49306" s="80"/>
      <c r="BB49306" s="80"/>
    </row>
    <row r="49307" spans="9:54" x14ac:dyDescent="0.25">
      <c r="I49307" s="80"/>
      <c r="AX49307" s="80"/>
      <c r="AY49307" s="80"/>
      <c r="AZ49307" s="80"/>
      <c r="BA49307" s="80"/>
      <c r="BB49307" s="80"/>
    </row>
    <row r="49308" spans="9:54" x14ac:dyDescent="0.25">
      <c r="I49308" s="80"/>
      <c r="AX49308" s="80"/>
      <c r="AY49308" s="80"/>
      <c r="AZ49308" s="80"/>
      <c r="BA49308" s="80"/>
      <c r="BB49308" s="80"/>
    </row>
    <row r="49309" spans="9:54" x14ac:dyDescent="0.25">
      <c r="I49309" s="80"/>
      <c r="AX49309" s="80"/>
      <c r="AY49309" s="80"/>
      <c r="AZ49309" s="80"/>
      <c r="BA49309" s="80"/>
      <c r="BB49309" s="80"/>
    </row>
    <row r="49310" spans="9:54" x14ac:dyDescent="0.25">
      <c r="I49310" s="80"/>
      <c r="AX49310" s="80"/>
      <c r="AY49310" s="80"/>
      <c r="AZ49310" s="80"/>
      <c r="BA49310" s="80"/>
      <c r="BB49310" s="80"/>
    </row>
    <row r="49311" spans="9:54" x14ac:dyDescent="0.25">
      <c r="I49311" s="80"/>
      <c r="AX49311" s="80"/>
      <c r="AY49311" s="80"/>
      <c r="AZ49311" s="80"/>
      <c r="BA49311" s="80"/>
      <c r="BB49311" s="80"/>
    </row>
    <row r="49312" spans="9:54" x14ac:dyDescent="0.25">
      <c r="I49312" s="80"/>
      <c r="AX49312" s="80"/>
      <c r="AY49312" s="80"/>
      <c r="AZ49312" s="80"/>
      <c r="BA49312" s="80"/>
      <c r="BB49312" s="80"/>
    </row>
    <row r="49313" spans="9:54" x14ac:dyDescent="0.25">
      <c r="I49313" s="80"/>
      <c r="AX49313" s="80"/>
      <c r="AY49313" s="80"/>
      <c r="AZ49313" s="80"/>
      <c r="BA49313" s="80"/>
      <c r="BB49313" s="80"/>
    </row>
    <row r="49314" spans="9:54" x14ac:dyDescent="0.25">
      <c r="I49314" s="80"/>
      <c r="AX49314" s="80"/>
      <c r="AY49314" s="80"/>
      <c r="AZ49314" s="80"/>
      <c r="BA49314" s="80"/>
      <c r="BB49314" s="80"/>
    </row>
    <row r="49315" spans="9:54" x14ac:dyDescent="0.25">
      <c r="I49315" s="80"/>
      <c r="AX49315" s="80"/>
      <c r="AY49315" s="80"/>
      <c r="AZ49315" s="80"/>
      <c r="BA49315" s="80"/>
      <c r="BB49315" s="80"/>
    </row>
    <row r="49316" spans="9:54" x14ac:dyDescent="0.25">
      <c r="I49316" s="80"/>
      <c r="AX49316" s="80"/>
      <c r="AY49316" s="80"/>
      <c r="AZ49316" s="80"/>
      <c r="BA49316" s="80"/>
      <c r="BB49316" s="80"/>
    </row>
    <row r="49317" spans="9:54" x14ac:dyDescent="0.25">
      <c r="I49317" s="80"/>
      <c r="AX49317" s="80"/>
      <c r="AY49317" s="80"/>
      <c r="AZ49317" s="80"/>
      <c r="BA49317" s="80"/>
      <c r="BB49317" s="80"/>
    </row>
    <row r="49318" spans="9:54" x14ac:dyDescent="0.25">
      <c r="I49318" s="80"/>
      <c r="AX49318" s="80"/>
      <c r="AY49318" s="80"/>
      <c r="AZ49318" s="80"/>
      <c r="BA49318" s="80"/>
      <c r="BB49318" s="80"/>
    </row>
    <row r="49319" spans="9:54" x14ac:dyDescent="0.25">
      <c r="I49319" s="80"/>
      <c r="AX49319" s="80"/>
      <c r="AY49319" s="80"/>
      <c r="AZ49319" s="80"/>
      <c r="BA49319" s="80"/>
      <c r="BB49319" s="80"/>
    </row>
    <row r="49320" spans="9:54" x14ac:dyDescent="0.25">
      <c r="I49320" s="80"/>
      <c r="AX49320" s="80"/>
      <c r="AY49320" s="80"/>
      <c r="AZ49320" s="80"/>
      <c r="BA49320" s="80"/>
      <c r="BB49320" s="80"/>
    </row>
    <row r="49321" spans="9:54" x14ac:dyDescent="0.25">
      <c r="I49321" s="80"/>
      <c r="AX49321" s="80"/>
      <c r="AY49321" s="80"/>
      <c r="AZ49321" s="80"/>
      <c r="BA49321" s="80"/>
      <c r="BB49321" s="80"/>
    </row>
    <row r="49322" spans="9:54" x14ac:dyDescent="0.25">
      <c r="I49322" s="80"/>
      <c r="AX49322" s="80"/>
      <c r="AY49322" s="80"/>
      <c r="AZ49322" s="80"/>
      <c r="BA49322" s="80"/>
      <c r="BB49322" s="80"/>
    </row>
    <row r="49323" spans="9:54" x14ac:dyDescent="0.25">
      <c r="I49323" s="80"/>
      <c r="AX49323" s="80"/>
      <c r="AY49323" s="80"/>
      <c r="AZ49323" s="80"/>
      <c r="BA49323" s="80"/>
      <c r="BB49323" s="80"/>
    </row>
    <row r="49324" spans="9:54" x14ac:dyDescent="0.25">
      <c r="I49324" s="80"/>
      <c r="AX49324" s="80"/>
      <c r="AY49324" s="80"/>
      <c r="AZ49324" s="80"/>
      <c r="BA49324" s="80"/>
      <c r="BB49324" s="80"/>
    </row>
    <row r="49325" spans="9:54" x14ac:dyDescent="0.25">
      <c r="I49325" s="80"/>
      <c r="AX49325" s="80"/>
      <c r="AY49325" s="80"/>
      <c r="AZ49325" s="80"/>
      <c r="BA49325" s="80"/>
      <c r="BB49325" s="80"/>
    </row>
    <row r="49326" spans="9:54" x14ac:dyDescent="0.25">
      <c r="I49326" s="80"/>
      <c r="AX49326" s="80"/>
      <c r="AY49326" s="80"/>
      <c r="AZ49326" s="80"/>
      <c r="BA49326" s="80"/>
      <c r="BB49326" s="80"/>
    </row>
    <row r="49327" spans="9:54" x14ac:dyDescent="0.25">
      <c r="I49327" s="80"/>
      <c r="AX49327" s="80"/>
      <c r="AY49327" s="80"/>
      <c r="AZ49327" s="80"/>
      <c r="BA49327" s="80"/>
      <c r="BB49327" s="80"/>
    </row>
    <row r="49328" spans="9:54" x14ac:dyDescent="0.25">
      <c r="I49328" s="80"/>
      <c r="AX49328" s="80"/>
      <c r="AY49328" s="80"/>
      <c r="AZ49328" s="80"/>
      <c r="BA49328" s="80"/>
      <c r="BB49328" s="80"/>
    </row>
    <row r="49329" spans="9:54" x14ac:dyDescent="0.25">
      <c r="I49329" s="80"/>
      <c r="AX49329" s="80"/>
      <c r="AY49329" s="80"/>
      <c r="AZ49329" s="80"/>
      <c r="BA49329" s="80"/>
      <c r="BB49329" s="80"/>
    </row>
    <row r="49330" spans="9:54" x14ac:dyDescent="0.25">
      <c r="I49330" s="80"/>
      <c r="AX49330" s="80"/>
      <c r="AY49330" s="80"/>
      <c r="AZ49330" s="80"/>
      <c r="BA49330" s="80"/>
      <c r="BB49330" s="80"/>
    </row>
    <row r="49331" spans="9:54" x14ac:dyDescent="0.25">
      <c r="I49331" s="80"/>
      <c r="AX49331" s="80"/>
      <c r="AY49331" s="80"/>
      <c r="AZ49331" s="80"/>
      <c r="BA49331" s="80"/>
      <c r="BB49331" s="80"/>
    </row>
    <row r="49332" spans="9:54" x14ac:dyDescent="0.25">
      <c r="I49332" s="80"/>
      <c r="AX49332" s="80"/>
      <c r="AY49332" s="80"/>
      <c r="AZ49332" s="80"/>
      <c r="BA49332" s="80"/>
      <c r="BB49332" s="80"/>
    </row>
    <row r="49333" spans="9:54" x14ac:dyDescent="0.25">
      <c r="I49333" s="80"/>
      <c r="AX49333" s="80"/>
      <c r="AY49333" s="80"/>
      <c r="AZ49333" s="80"/>
      <c r="BA49333" s="80"/>
      <c r="BB49333" s="80"/>
    </row>
    <row r="49334" spans="9:54" x14ac:dyDescent="0.25">
      <c r="I49334" s="80"/>
      <c r="AX49334" s="80"/>
      <c r="AY49334" s="80"/>
      <c r="AZ49334" s="80"/>
      <c r="BA49334" s="80"/>
      <c r="BB49334" s="80"/>
    </row>
    <row r="49335" spans="9:54" x14ac:dyDescent="0.25">
      <c r="I49335" s="80"/>
      <c r="AX49335" s="80"/>
      <c r="AY49335" s="80"/>
      <c r="AZ49335" s="80"/>
      <c r="BA49335" s="80"/>
      <c r="BB49335" s="80"/>
    </row>
    <row r="49336" spans="9:54" x14ac:dyDescent="0.25">
      <c r="I49336" s="80"/>
      <c r="AX49336" s="80"/>
      <c r="AY49336" s="80"/>
      <c r="AZ49336" s="80"/>
      <c r="BA49336" s="80"/>
      <c r="BB49336" s="80"/>
    </row>
    <row r="49337" spans="9:54" x14ac:dyDescent="0.25">
      <c r="I49337" s="80"/>
      <c r="AX49337" s="80"/>
      <c r="AY49337" s="80"/>
      <c r="AZ49337" s="80"/>
      <c r="BA49337" s="80"/>
      <c r="BB49337" s="80"/>
    </row>
    <row r="49338" spans="9:54" x14ac:dyDescent="0.25">
      <c r="I49338" s="80"/>
      <c r="AX49338" s="80"/>
      <c r="AY49338" s="80"/>
      <c r="AZ49338" s="80"/>
      <c r="BA49338" s="80"/>
      <c r="BB49338" s="80"/>
    </row>
    <row r="49339" spans="9:54" x14ac:dyDescent="0.25">
      <c r="I49339" s="80"/>
      <c r="AX49339" s="80"/>
      <c r="AY49339" s="80"/>
      <c r="AZ49339" s="80"/>
      <c r="BA49339" s="80"/>
      <c r="BB49339" s="80"/>
    </row>
    <row r="49340" spans="9:54" x14ac:dyDescent="0.25">
      <c r="I49340" s="80"/>
      <c r="AX49340" s="80"/>
      <c r="AY49340" s="80"/>
      <c r="AZ49340" s="80"/>
      <c r="BA49340" s="80"/>
      <c r="BB49340" s="80"/>
    </row>
    <row r="49341" spans="9:54" x14ac:dyDescent="0.25">
      <c r="I49341" s="80"/>
      <c r="AX49341" s="80"/>
      <c r="AY49341" s="80"/>
      <c r="AZ49341" s="80"/>
      <c r="BA49341" s="80"/>
      <c r="BB49341" s="80"/>
    </row>
    <row r="49342" spans="9:54" x14ac:dyDescent="0.25">
      <c r="I49342" s="80"/>
      <c r="AX49342" s="80"/>
      <c r="AY49342" s="80"/>
      <c r="AZ49342" s="80"/>
      <c r="BA49342" s="80"/>
      <c r="BB49342" s="80"/>
    </row>
    <row r="49343" spans="9:54" x14ac:dyDescent="0.25">
      <c r="I49343" s="80"/>
      <c r="AX49343" s="80"/>
      <c r="AY49343" s="80"/>
      <c r="AZ49343" s="80"/>
      <c r="BA49343" s="80"/>
      <c r="BB49343" s="80"/>
    </row>
    <row r="49344" spans="9:54" x14ac:dyDescent="0.25">
      <c r="I49344" s="80"/>
      <c r="AX49344" s="80"/>
      <c r="AY49344" s="80"/>
      <c r="AZ49344" s="80"/>
      <c r="BA49344" s="80"/>
      <c r="BB49344" s="80"/>
    </row>
    <row r="49345" spans="9:54" x14ac:dyDescent="0.25">
      <c r="I49345" s="80"/>
      <c r="AX49345" s="80"/>
      <c r="AY49345" s="80"/>
      <c r="AZ49345" s="80"/>
      <c r="BA49345" s="80"/>
      <c r="BB49345" s="80"/>
    </row>
    <row r="49346" spans="9:54" x14ac:dyDescent="0.25">
      <c r="I49346" s="80"/>
      <c r="AX49346" s="80"/>
      <c r="AY49346" s="80"/>
      <c r="AZ49346" s="80"/>
      <c r="BA49346" s="80"/>
      <c r="BB49346" s="80"/>
    </row>
    <row r="49347" spans="9:54" x14ac:dyDescent="0.25">
      <c r="I49347" s="80"/>
      <c r="AX49347" s="80"/>
      <c r="AY49347" s="80"/>
      <c r="AZ49347" s="80"/>
      <c r="BA49347" s="80"/>
      <c r="BB49347" s="80"/>
    </row>
    <row r="49348" spans="9:54" x14ac:dyDescent="0.25">
      <c r="I49348" s="80"/>
      <c r="AX49348" s="80"/>
      <c r="AY49348" s="80"/>
      <c r="AZ49348" s="80"/>
      <c r="BA49348" s="80"/>
      <c r="BB49348" s="80"/>
    </row>
    <row r="49349" spans="9:54" x14ac:dyDescent="0.25">
      <c r="I49349" s="80"/>
      <c r="AX49349" s="80"/>
      <c r="AY49349" s="80"/>
      <c r="AZ49349" s="80"/>
      <c r="BA49349" s="80"/>
      <c r="BB49349" s="80"/>
    </row>
    <row r="49350" spans="9:54" x14ac:dyDescent="0.25">
      <c r="I49350" s="80"/>
      <c r="AX49350" s="80"/>
      <c r="AY49350" s="80"/>
      <c r="AZ49350" s="80"/>
      <c r="BA49350" s="80"/>
      <c r="BB49350" s="80"/>
    </row>
    <row r="49351" spans="9:54" x14ac:dyDescent="0.25">
      <c r="I49351" s="80"/>
      <c r="AX49351" s="80"/>
      <c r="AY49351" s="80"/>
      <c r="AZ49351" s="80"/>
      <c r="BA49351" s="80"/>
      <c r="BB49351" s="80"/>
    </row>
    <row r="49352" spans="9:54" x14ac:dyDescent="0.25">
      <c r="I49352" s="80"/>
      <c r="AX49352" s="80"/>
      <c r="AY49352" s="80"/>
      <c r="AZ49352" s="80"/>
      <c r="BA49352" s="80"/>
      <c r="BB49352" s="80"/>
    </row>
    <row r="49353" spans="9:54" x14ac:dyDescent="0.25">
      <c r="I49353" s="80"/>
      <c r="AX49353" s="80"/>
      <c r="AY49353" s="80"/>
      <c r="AZ49353" s="80"/>
      <c r="BA49353" s="80"/>
      <c r="BB49353" s="80"/>
    </row>
    <row r="49354" spans="9:54" x14ac:dyDescent="0.25">
      <c r="I49354" s="80"/>
      <c r="AX49354" s="80"/>
      <c r="AY49354" s="80"/>
      <c r="AZ49354" s="80"/>
      <c r="BA49354" s="80"/>
      <c r="BB49354" s="80"/>
    </row>
    <row r="49355" spans="9:54" x14ac:dyDescent="0.25">
      <c r="I49355" s="80"/>
      <c r="AX49355" s="80"/>
      <c r="AY49355" s="80"/>
      <c r="AZ49355" s="80"/>
      <c r="BA49355" s="80"/>
      <c r="BB49355" s="80"/>
    </row>
    <row r="49356" spans="9:54" x14ac:dyDescent="0.25">
      <c r="I49356" s="80"/>
      <c r="AX49356" s="80"/>
      <c r="AY49356" s="80"/>
      <c r="AZ49356" s="80"/>
      <c r="BA49356" s="80"/>
      <c r="BB49356" s="80"/>
    </row>
    <row r="49357" spans="9:54" x14ac:dyDescent="0.25">
      <c r="I49357" s="80"/>
      <c r="AX49357" s="80"/>
      <c r="AY49357" s="80"/>
      <c r="AZ49357" s="80"/>
      <c r="BA49357" s="80"/>
      <c r="BB49357" s="80"/>
    </row>
    <row r="49358" spans="9:54" x14ac:dyDescent="0.25">
      <c r="I49358" s="80"/>
      <c r="AX49358" s="80"/>
      <c r="AY49358" s="80"/>
      <c r="AZ49358" s="80"/>
      <c r="BA49358" s="80"/>
      <c r="BB49358" s="80"/>
    </row>
    <row r="49359" spans="9:54" x14ac:dyDescent="0.25">
      <c r="I49359" s="80"/>
      <c r="AX49359" s="80"/>
      <c r="AY49359" s="80"/>
      <c r="AZ49359" s="80"/>
      <c r="BA49359" s="80"/>
      <c r="BB49359" s="80"/>
    </row>
    <row r="49360" spans="9:54" x14ac:dyDescent="0.25">
      <c r="I49360" s="80"/>
      <c r="AX49360" s="80"/>
      <c r="AY49360" s="80"/>
      <c r="AZ49360" s="80"/>
      <c r="BA49360" s="80"/>
      <c r="BB49360" s="80"/>
    </row>
    <row r="49361" spans="9:54" x14ac:dyDescent="0.25">
      <c r="I49361" s="80"/>
      <c r="AX49361" s="80"/>
      <c r="AY49361" s="80"/>
      <c r="AZ49361" s="80"/>
      <c r="BA49361" s="80"/>
      <c r="BB49361" s="80"/>
    </row>
    <row r="49362" spans="9:54" x14ac:dyDescent="0.25">
      <c r="I49362" s="80"/>
      <c r="AX49362" s="80"/>
      <c r="AY49362" s="80"/>
      <c r="AZ49362" s="80"/>
      <c r="BA49362" s="80"/>
      <c r="BB49362" s="80"/>
    </row>
    <row r="49363" spans="9:54" x14ac:dyDescent="0.25">
      <c r="I49363" s="80"/>
      <c r="AX49363" s="80"/>
      <c r="AY49363" s="80"/>
      <c r="AZ49363" s="80"/>
      <c r="BA49363" s="80"/>
      <c r="BB49363" s="80"/>
    </row>
    <row r="49364" spans="9:54" x14ac:dyDescent="0.25">
      <c r="I49364" s="80"/>
      <c r="AX49364" s="80"/>
      <c r="AY49364" s="80"/>
      <c r="AZ49364" s="80"/>
      <c r="BA49364" s="80"/>
      <c r="BB49364" s="80"/>
    </row>
    <row r="49365" spans="9:54" x14ac:dyDescent="0.25">
      <c r="I49365" s="80"/>
      <c r="AX49365" s="80"/>
      <c r="AY49365" s="80"/>
      <c r="AZ49365" s="80"/>
      <c r="BA49365" s="80"/>
      <c r="BB49365" s="80"/>
    </row>
    <row r="49366" spans="9:54" x14ac:dyDescent="0.25">
      <c r="I49366" s="80"/>
      <c r="AX49366" s="80"/>
      <c r="AY49366" s="80"/>
      <c r="AZ49366" s="80"/>
      <c r="BA49366" s="80"/>
      <c r="BB49366" s="80"/>
    </row>
    <row r="49367" spans="9:54" x14ac:dyDescent="0.25">
      <c r="I49367" s="80"/>
      <c r="AX49367" s="80"/>
      <c r="AY49367" s="80"/>
      <c r="AZ49367" s="80"/>
      <c r="BA49367" s="80"/>
      <c r="BB49367" s="80"/>
    </row>
    <row r="49368" spans="9:54" x14ac:dyDescent="0.25">
      <c r="I49368" s="80"/>
      <c r="AX49368" s="80"/>
      <c r="AY49368" s="80"/>
      <c r="AZ49368" s="80"/>
      <c r="BA49368" s="80"/>
      <c r="BB49368" s="80"/>
    </row>
    <row r="49369" spans="9:54" x14ac:dyDescent="0.25">
      <c r="I49369" s="80"/>
      <c r="AX49369" s="80"/>
      <c r="AY49369" s="80"/>
      <c r="AZ49369" s="80"/>
      <c r="BA49369" s="80"/>
      <c r="BB49369" s="80"/>
    </row>
    <row r="49370" spans="9:54" x14ac:dyDescent="0.25">
      <c r="I49370" s="80"/>
      <c r="AX49370" s="80"/>
      <c r="AY49370" s="80"/>
      <c r="AZ49370" s="80"/>
      <c r="BA49370" s="80"/>
      <c r="BB49370" s="80"/>
    </row>
    <row r="49371" spans="9:54" x14ac:dyDescent="0.25">
      <c r="I49371" s="80"/>
      <c r="AX49371" s="80"/>
      <c r="AY49371" s="80"/>
      <c r="AZ49371" s="80"/>
      <c r="BA49371" s="80"/>
      <c r="BB49371" s="80"/>
    </row>
    <row r="49372" spans="9:54" x14ac:dyDescent="0.25">
      <c r="I49372" s="80"/>
      <c r="AX49372" s="80"/>
      <c r="AY49372" s="80"/>
      <c r="AZ49372" s="80"/>
      <c r="BA49372" s="80"/>
      <c r="BB49372" s="80"/>
    </row>
    <row r="49373" spans="9:54" x14ac:dyDescent="0.25">
      <c r="I49373" s="80"/>
      <c r="AX49373" s="80"/>
      <c r="AY49373" s="80"/>
      <c r="AZ49373" s="80"/>
      <c r="BA49373" s="80"/>
      <c r="BB49373" s="80"/>
    </row>
    <row r="49374" spans="9:54" x14ac:dyDescent="0.25">
      <c r="I49374" s="80"/>
      <c r="AX49374" s="80"/>
      <c r="AY49374" s="80"/>
      <c r="AZ49374" s="80"/>
      <c r="BA49374" s="80"/>
      <c r="BB49374" s="80"/>
    </row>
    <row r="49375" spans="9:54" x14ac:dyDescent="0.25">
      <c r="I49375" s="80"/>
      <c r="AX49375" s="80"/>
      <c r="AY49375" s="80"/>
      <c r="AZ49375" s="80"/>
      <c r="BA49375" s="80"/>
      <c r="BB49375" s="80"/>
    </row>
    <row r="49376" spans="9:54" x14ac:dyDescent="0.25">
      <c r="I49376" s="80"/>
      <c r="AX49376" s="80"/>
      <c r="AY49376" s="80"/>
      <c r="AZ49376" s="80"/>
      <c r="BA49376" s="80"/>
      <c r="BB49376" s="80"/>
    </row>
    <row r="49377" spans="9:54" x14ac:dyDescent="0.25">
      <c r="I49377" s="80"/>
      <c r="AX49377" s="80"/>
      <c r="AY49377" s="80"/>
      <c r="AZ49377" s="80"/>
      <c r="BA49377" s="80"/>
      <c r="BB49377" s="80"/>
    </row>
    <row r="49378" spans="9:54" x14ac:dyDescent="0.25">
      <c r="I49378" s="80"/>
      <c r="AX49378" s="80"/>
      <c r="AY49378" s="80"/>
      <c r="AZ49378" s="80"/>
      <c r="BA49378" s="80"/>
      <c r="BB49378" s="80"/>
    </row>
    <row r="49379" spans="9:54" x14ac:dyDescent="0.25">
      <c r="I49379" s="80"/>
      <c r="AX49379" s="80"/>
      <c r="AY49379" s="80"/>
      <c r="AZ49379" s="80"/>
      <c r="BA49379" s="80"/>
      <c r="BB49379" s="80"/>
    </row>
    <row r="49380" spans="9:54" x14ac:dyDescent="0.25">
      <c r="I49380" s="80"/>
      <c r="AX49380" s="80"/>
      <c r="AY49380" s="80"/>
      <c r="AZ49380" s="80"/>
      <c r="BA49380" s="80"/>
      <c r="BB49380" s="80"/>
    </row>
    <row r="49381" spans="9:54" x14ac:dyDescent="0.25">
      <c r="I49381" s="80"/>
      <c r="AX49381" s="80"/>
      <c r="AY49381" s="80"/>
      <c r="AZ49381" s="80"/>
      <c r="BA49381" s="80"/>
      <c r="BB49381" s="80"/>
    </row>
    <row r="49382" spans="9:54" x14ac:dyDescent="0.25">
      <c r="I49382" s="80"/>
      <c r="AX49382" s="80"/>
      <c r="AY49382" s="80"/>
      <c r="AZ49382" s="80"/>
      <c r="BA49382" s="80"/>
      <c r="BB49382" s="80"/>
    </row>
    <row r="49383" spans="9:54" x14ac:dyDescent="0.25">
      <c r="I49383" s="80"/>
      <c r="AX49383" s="80"/>
      <c r="AY49383" s="80"/>
      <c r="AZ49383" s="80"/>
      <c r="BA49383" s="80"/>
      <c r="BB49383" s="80"/>
    </row>
    <row r="49384" spans="9:54" x14ac:dyDescent="0.25">
      <c r="I49384" s="80"/>
      <c r="AX49384" s="80"/>
      <c r="AY49384" s="80"/>
      <c r="AZ49384" s="80"/>
      <c r="BA49384" s="80"/>
      <c r="BB49384" s="80"/>
    </row>
    <row r="49385" spans="9:54" x14ac:dyDescent="0.25">
      <c r="I49385" s="80"/>
      <c r="AX49385" s="80"/>
      <c r="AY49385" s="80"/>
      <c r="AZ49385" s="80"/>
      <c r="BA49385" s="80"/>
      <c r="BB49385" s="80"/>
    </row>
    <row r="49386" spans="9:54" x14ac:dyDescent="0.25">
      <c r="I49386" s="80"/>
      <c r="AX49386" s="80"/>
      <c r="AY49386" s="80"/>
      <c r="AZ49386" s="80"/>
      <c r="BA49386" s="80"/>
      <c r="BB49386" s="80"/>
    </row>
    <row r="49387" spans="9:54" x14ac:dyDescent="0.25">
      <c r="I49387" s="80"/>
      <c r="AX49387" s="80"/>
      <c r="AY49387" s="80"/>
      <c r="AZ49387" s="80"/>
      <c r="BA49387" s="80"/>
      <c r="BB49387" s="80"/>
    </row>
    <row r="49388" spans="9:54" x14ac:dyDescent="0.25">
      <c r="I49388" s="80"/>
      <c r="AX49388" s="80"/>
      <c r="AY49388" s="80"/>
      <c r="AZ49388" s="80"/>
      <c r="BA49388" s="80"/>
      <c r="BB49388" s="80"/>
    </row>
    <row r="49389" spans="9:54" x14ac:dyDescent="0.25">
      <c r="I49389" s="80"/>
      <c r="AX49389" s="80"/>
      <c r="AY49389" s="80"/>
      <c r="AZ49389" s="80"/>
      <c r="BA49389" s="80"/>
      <c r="BB49389" s="80"/>
    </row>
    <row r="49390" spans="9:54" x14ac:dyDescent="0.25">
      <c r="I49390" s="80"/>
      <c r="AX49390" s="80"/>
      <c r="AY49390" s="80"/>
      <c r="AZ49390" s="80"/>
      <c r="BA49390" s="80"/>
      <c r="BB49390" s="80"/>
    </row>
    <row r="49391" spans="9:54" x14ac:dyDescent="0.25">
      <c r="I49391" s="80"/>
      <c r="AX49391" s="80"/>
      <c r="AY49391" s="80"/>
      <c r="AZ49391" s="80"/>
      <c r="BA49391" s="80"/>
      <c r="BB49391" s="80"/>
    </row>
    <row r="49392" spans="9:54" x14ac:dyDescent="0.25">
      <c r="I49392" s="80"/>
      <c r="AX49392" s="80"/>
      <c r="AY49392" s="80"/>
      <c r="AZ49392" s="80"/>
      <c r="BA49392" s="80"/>
      <c r="BB49392" s="80"/>
    </row>
    <row r="49393" spans="9:54" x14ac:dyDescent="0.25">
      <c r="I49393" s="80"/>
      <c r="AX49393" s="80"/>
      <c r="AY49393" s="80"/>
      <c r="AZ49393" s="80"/>
      <c r="BA49393" s="80"/>
      <c r="BB49393" s="80"/>
    </row>
    <row r="49394" spans="9:54" x14ac:dyDescent="0.25">
      <c r="I49394" s="80"/>
      <c r="AX49394" s="80"/>
      <c r="AY49394" s="80"/>
      <c r="AZ49394" s="80"/>
      <c r="BA49394" s="80"/>
      <c r="BB49394" s="80"/>
    </row>
    <row r="49395" spans="9:54" x14ac:dyDescent="0.25">
      <c r="I49395" s="80"/>
      <c r="AX49395" s="80"/>
      <c r="AY49395" s="80"/>
      <c r="AZ49395" s="80"/>
      <c r="BA49395" s="80"/>
      <c r="BB49395" s="80"/>
    </row>
    <row r="49396" spans="9:54" x14ac:dyDescent="0.25">
      <c r="I49396" s="80"/>
      <c r="AX49396" s="80"/>
      <c r="AY49396" s="80"/>
      <c r="AZ49396" s="80"/>
      <c r="BA49396" s="80"/>
      <c r="BB49396" s="80"/>
    </row>
    <row r="49397" spans="9:54" x14ac:dyDescent="0.25">
      <c r="I49397" s="80"/>
      <c r="AX49397" s="80"/>
      <c r="AY49397" s="80"/>
      <c r="AZ49397" s="80"/>
      <c r="BA49397" s="80"/>
      <c r="BB49397" s="80"/>
    </row>
    <row r="49398" spans="9:54" x14ac:dyDescent="0.25">
      <c r="I49398" s="80"/>
      <c r="AX49398" s="80"/>
      <c r="AY49398" s="80"/>
      <c r="AZ49398" s="80"/>
      <c r="BA49398" s="80"/>
      <c r="BB49398" s="80"/>
    </row>
    <row r="49399" spans="9:54" x14ac:dyDescent="0.25">
      <c r="I49399" s="80"/>
      <c r="AX49399" s="80"/>
      <c r="AY49399" s="80"/>
      <c r="AZ49399" s="80"/>
      <c r="BA49399" s="80"/>
      <c r="BB49399" s="80"/>
    </row>
    <row r="49400" spans="9:54" x14ac:dyDescent="0.25">
      <c r="I49400" s="80"/>
      <c r="AX49400" s="80"/>
      <c r="AY49400" s="80"/>
      <c r="AZ49400" s="80"/>
      <c r="BA49400" s="80"/>
      <c r="BB49400" s="80"/>
    </row>
    <row r="49401" spans="9:54" x14ac:dyDescent="0.25">
      <c r="I49401" s="80"/>
      <c r="AX49401" s="80"/>
      <c r="AY49401" s="80"/>
      <c r="AZ49401" s="80"/>
      <c r="BA49401" s="80"/>
      <c r="BB49401" s="80"/>
    </row>
    <row r="49402" spans="9:54" x14ac:dyDescent="0.25">
      <c r="I49402" s="80"/>
      <c r="AX49402" s="80"/>
      <c r="AY49402" s="80"/>
      <c r="AZ49402" s="80"/>
      <c r="BA49402" s="80"/>
      <c r="BB49402" s="80"/>
    </row>
    <row r="49403" spans="9:54" x14ac:dyDescent="0.25">
      <c r="I49403" s="80"/>
      <c r="AX49403" s="80"/>
      <c r="AY49403" s="80"/>
      <c r="AZ49403" s="80"/>
      <c r="BA49403" s="80"/>
      <c r="BB49403" s="80"/>
    </row>
    <row r="49404" spans="9:54" x14ac:dyDescent="0.25">
      <c r="I49404" s="80"/>
      <c r="AX49404" s="80"/>
      <c r="AY49404" s="80"/>
      <c r="AZ49404" s="80"/>
      <c r="BA49404" s="80"/>
      <c r="BB49404" s="80"/>
    </row>
    <row r="49405" spans="9:54" x14ac:dyDescent="0.25">
      <c r="I49405" s="80"/>
      <c r="AX49405" s="80"/>
      <c r="AY49405" s="80"/>
      <c r="AZ49405" s="80"/>
      <c r="BA49405" s="80"/>
      <c r="BB49405" s="80"/>
    </row>
    <row r="49406" spans="9:54" x14ac:dyDescent="0.25">
      <c r="I49406" s="80"/>
      <c r="AX49406" s="80"/>
      <c r="AY49406" s="80"/>
      <c r="AZ49406" s="80"/>
      <c r="BA49406" s="80"/>
      <c r="BB49406" s="80"/>
    </row>
    <row r="49407" spans="9:54" x14ac:dyDescent="0.25">
      <c r="I49407" s="80"/>
      <c r="AX49407" s="80"/>
      <c r="AY49407" s="80"/>
      <c r="AZ49407" s="80"/>
      <c r="BA49407" s="80"/>
      <c r="BB49407" s="80"/>
    </row>
    <row r="49408" spans="9:54" x14ac:dyDescent="0.25">
      <c r="I49408" s="80"/>
      <c r="AX49408" s="80"/>
      <c r="AY49408" s="80"/>
      <c r="AZ49408" s="80"/>
      <c r="BA49408" s="80"/>
      <c r="BB49408" s="80"/>
    </row>
    <row r="49409" spans="9:54" x14ac:dyDescent="0.25">
      <c r="I49409" s="80"/>
      <c r="AX49409" s="80"/>
      <c r="AY49409" s="80"/>
      <c r="AZ49409" s="80"/>
      <c r="BA49409" s="80"/>
      <c r="BB49409" s="80"/>
    </row>
    <row r="49410" spans="9:54" x14ac:dyDescent="0.25">
      <c r="I49410" s="80"/>
      <c r="AX49410" s="80"/>
      <c r="AY49410" s="80"/>
      <c r="AZ49410" s="80"/>
      <c r="BA49410" s="80"/>
      <c r="BB49410" s="80"/>
    </row>
    <row r="49411" spans="9:54" x14ac:dyDescent="0.25">
      <c r="I49411" s="80"/>
      <c r="AX49411" s="80"/>
      <c r="AY49411" s="80"/>
      <c r="AZ49411" s="80"/>
      <c r="BA49411" s="80"/>
      <c r="BB49411" s="80"/>
    </row>
    <row r="49412" spans="9:54" x14ac:dyDescent="0.25">
      <c r="I49412" s="80"/>
      <c r="AX49412" s="80"/>
      <c r="AY49412" s="80"/>
      <c r="AZ49412" s="80"/>
      <c r="BA49412" s="80"/>
      <c r="BB49412" s="80"/>
    </row>
    <row r="49413" spans="9:54" x14ac:dyDescent="0.25">
      <c r="I49413" s="80"/>
      <c r="AX49413" s="80"/>
      <c r="AY49413" s="80"/>
      <c r="AZ49413" s="80"/>
      <c r="BA49413" s="80"/>
      <c r="BB49413" s="80"/>
    </row>
    <row r="49414" spans="9:54" x14ac:dyDescent="0.25">
      <c r="I49414" s="80"/>
      <c r="AX49414" s="80"/>
      <c r="AY49414" s="80"/>
      <c r="AZ49414" s="80"/>
      <c r="BA49414" s="80"/>
      <c r="BB49414" s="80"/>
    </row>
    <row r="49415" spans="9:54" x14ac:dyDescent="0.25">
      <c r="I49415" s="80"/>
      <c r="AX49415" s="80"/>
      <c r="AY49415" s="80"/>
      <c r="AZ49415" s="80"/>
      <c r="BA49415" s="80"/>
      <c r="BB49415" s="80"/>
    </row>
    <row r="49416" spans="9:54" x14ac:dyDescent="0.25">
      <c r="I49416" s="80"/>
      <c r="AX49416" s="80"/>
      <c r="AY49416" s="80"/>
      <c r="AZ49416" s="80"/>
      <c r="BA49416" s="80"/>
      <c r="BB49416" s="80"/>
    </row>
    <row r="49417" spans="9:54" x14ac:dyDescent="0.25">
      <c r="I49417" s="80"/>
      <c r="AX49417" s="80"/>
      <c r="AY49417" s="80"/>
      <c r="AZ49417" s="80"/>
      <c r="BA49417" s="80"/>
      <c r="BB49417" s="80"/>
    </row>
    <row r="49418" spans="9:54" x14ac:dyDescent="0.25">
      <c r="I49418" s="80"/>
      <c r="AX49418" s="80"/>
      <c r="AY49418" s="80"/>
      <c r="AZ49418" s="80"/>
      <c r="BA49418" s="80"/>
      <c r="BB49418" s="80"/>
    </row>
    <row r="49419" spans="9:54" x14ac:dyDescent="0.25">
      <c r="I49419" s="80"/>
      <c r="AX49419" s="80"/>
      <c r="AY49419" s="80"/>
      <c r="AZ49419" s="80"/>
      <c r="BA49419" s="80"/>
      <c r="BB49419" s="80"/>
    </row>
    <row r="49420" spans="9:54" x14ac:dyDescent="0.25">
      <c r="I49420" s="80"/>
      <c r="AX49420" s="80"/>
      <c r="AY49420" s="80"/>
      <c r="AZ49420" s="80"/>
      <c r="BA49420" s="80"/>
      <c r="BB49420" s="80"/>
    </row>
    <row r="49421" spans="9:54" x14ac:dyDescent="0.25">
      <c r="I49421" s="80"/>
      <c r="AX49421" s="80"/>
      <c r="AY49421" s="80"/>
      <c r="AZ49421" s="80"/>
      <c r="BA49421" s="80"/>
      <c r="BB49421" s="80"/>
    </row>
    <row r="49422" spans="9:54" x14ac:dyDescent="0.25">
      <c r="I49422" s="80"/>
      <c r="AX49422" s="80"/>
      <c r="AY49422" s="80"/>
      <c r="AZ49422" s="80"/>
      <c r="BA49422" s="80"/>
      <c r="BB49422" s="80"/>
    </row>
    <row r="49423" spans="9:54" x14ac:dyDescent="0.25">
      <c r="I49423" s="80"/>
      <c r="AX49423" s="80"/>
      <c r="AY49423" s="80"/>
      <c r="AZ49423" s="80"/>
      <c r="BA49423" s="80"/>
      <c r="BB49423" s="80"/>
    </row>
    <row r="49424" spans="9:54" x14ac:dyDescent="0.25">
      <c r="I49424" s="80"/>
      <c r="AX49424" s="80"/>
      <c r="AY49424" s="80"/>
      <c r="AZ49424" s="80"/>
      <c r="BA49424" s="80"/>
      <c r="BB49424" s="80"/>
    </row>
    <row r="49425" spans="9:54" x14ac:dyDescent="0.25">
      <c r="I49425" s="80"/>
      <c r="AX49425" s="80"/>
      <c r="AY49425" s="80"/>
      <c r="AZ49425" s="80"/>
      <c r="BA49425" s="80"/>
      <c r="BB49425" s="80"/>
    </row>
    <row r="49426" spans="9:54" x14ac:dyDescent="0.25">
      <c r="I49426" s="80"/>
      <c r="AX49426" s="80"/>
      <c r="AY49426" s="80"/>
      <c r="AZ49426" s="80"/>
      <c r="BA49426" s="80"/>
      <c r="BB49426" s="80"/>
    </row>
    <row r="49427" spans="9:54" x14ac:dyDescent="0.25">
      <c r="I49427" s="80"/>
      <c r="AX49427" s="80"/>
      <c r="AY49427" s="80"/>
      <c r="AZ49427" s="80"/>
      <c r="BA49427" s="80"/>
      <c r="BB49427" s="80"/>
    </row>
    <row r="49428" spans="9:54" x14ac:dyDescent="0.25">
      <c r="I49428" s="80"/>
      <c r="AX49428" s="80"/>
      <c r="AY49428" s="80"/>
      <c r="AZ49428" s="80"/>
      <c r="BA49428" s="80"/>
      <c r="BB49428" s="80"/>
    </row>
    <row r="49429" spans="9:54" x14ac:dyDescent="0.25">
      <c r="I49429" s="80"/>
      <c r="AX49429" s="80"/>
      <c r="AY49429" s="80"/>
      <c r="AZ49429" s="80"/>
      <c r="BA49429" s="80"/>
      <c r="BB49429" s="80"/>
    </row>
    <row r="49430" spans="9:54" x14ac:dyDescent="0.25">
      <c r="I49430" s="80"/>
      <c r="AX49430" s="80"/>
      <c r="AY49430" s="80"/>
      <c r="AZ49430" s="80"/>
      <c r="BA49430" s="80"/>
      <c r="BB49430" s="80"/>
    </row>
    <row r="49431" spans="9:54" x14ac:dyDescent="0.25">
      <c r="I49431" s="80"/>
      <c r="AX49431" s="80"/>
      <c r="AY49431" s="80"/>
      <c r="AZ49431" s="80"/>
      <c r="BA49431" s="80"/>
      <c r="BB49431" s="80"/>
    </row>
    <row r="49432" spans="9:54" x14ac:dyDescent="0.25">
      <c r="I49432" s="80"/>
      <c r="AX49432" s="80"/>
      <c r="AY49432" s="80"/>
      <c r="AZ49432" s="80"/>
      <c r="BA49432" s="80"/>
      <c r="BB49432" s="80"/>
    </row>
    <row r="49433" spans="9:54" x14ac:dyDescent="0.25">
      <c r="I49433" s="80"/>
      <c r="AX49433" s="80"/>
      <c r="AY49433" s="80"/>
      <c r="AZ49433" s="80"/>
      <c r="BA49433" s="80"/>
      <c r="BB49433" s="80"/>
    </row>
    <row r="49434" spans="9:54" x14ac:dyDescent="0.25">
      <c r="I49434" s="80"/>
      <c r="AX49434" s="80"/>
      <c r="AY49434" s="80"/>
      <c r="AZ49434" s="80"/>
      <c r="BA49434" s="80"/>
      <c r="BB49434" s="80"/>
    </row>
    <row r="49435" spans="9:54" x14ac:dyDescent="0.25">
      <c r="I49435" s="80"/>
      <c r="AX49435" s="80"/>
      <c r="AY49435" s="80"/>
      <c r="AZ49435" s="80"/>
      <c r="BA49435" s="80"/>
      <c r="BB49435" s="80"/>
    </row>
    <row r="49436" spans="9:54" x14ac:dyDescent="0.25">
      <c r="I49436" s="80"/>
      <c r="AX49436" s="80"/>
      <c r="AY49436" s="80"/>
      <c r="AZ49436" s="80"/>
      <c r="BA49436" s="80"/>
      <c r="BB49436" s="80"/>
    </row>
    <row r="49437" spans="9:54" x14ac:dyDescent="0.25">
      <c r="I49437" s="80"/>
      <c r="AX49437" s="80"/>
      <c r="AY49437" s="80"/>
      <c r="AZ49437" s="80"/>
      <c r="BA49437" s="80"/>
      <c r="BB49437" s="80"/>
    </row>
    <row r="49438" spans="9:54" x14ac:dyDescent="0.25">
      <c r="I49438" s="80"/>
      <c r="AX49438" s="80"/>
      <c r="AY49438" s="80"/>
      <c r="AZ49438" s="80"/>
      <c r="BA49438" s="80"/>
      <c r="BB49438" s="80"/>
    </row>
    <row r="49439" spans="9:54" x14ac:dyDescent="0.25">
      <c r="I49439" s="80"/>
      <c r="AX49439" s="80"/>
      <c r="AY49439" s="80"/>
      <c r="AZ49439" s="80"/>
      <c r="BA49439" s="80"/>
      <c r="BB49439" s="80"/>
    </row>
    <row r="49440" spans="9:54" x14ac:dyDescent="0.25">
      <c r="I49440" s="80"/>
      <c r="AX49440" s="80"/>
      <c r="AY49440" s="80"/>
      <c r="AZ49440" s="80"/>
      <c r="BA49440" s="80"/>
      <c r="BB49440" s="80"/>
    </row>
    <row r="49441" spans="9:54" x14ac:dyDescent="0.25">
      <c r="I49441" s="80"/>
      <c r="AX49441" s="80"/>
      <c r="AY49441" s="80"/>
      <c r="AZ49441" s="80"/>
      <c r="BA49441" s="80"/>
      <c r="BB49441" s="80"/>
    </row>
    <row r="49442" spans="9:54" x14ac:dyDescent="0.25">
      <c r="I49442" s="80"/>
      <c r="AX49442" s="80"/>
      <c r="AY49442" s="80"/>
      <c r="AZ49442" s="80"/>
      <c r="BA49442" s="80"/>
      <c r="BB49442" s="80"/>
    </row>
    <row r="49443" spans="9:54" x14ac:dyDescent="0.25">
      <c r="I49443" s="80"/>
      <c r="AX49443" s="80"/>
      <c r="AY49443" s="80"/>
      <c r="AZ49443" s="80"/>
      <c r="BA49443" s="80"/>
      <c r="BB49443" s="80"/>
    </row>
    <row r="49444" spans="9:54" x14ac:dyDescent="0.25">
      <c r="I49444" s="80"/>
      <c r="AX49444" s="80"/>
      <c r="AY49444" s="80"/>
      <c r="AZ49444" s="80"/>
      <c r="BA49444" s="80"/>
      <c r="BB49444" s="80"/>
    </row>
    <row r="49445" spans="9:54" x14ac:dyDescent="0.25">
      <c r="I49445" s="80"/>
      <c r="AX49445" s="80"/>
      <c r="AY49445" s="80"/>
      <c r="AZ49445" s="80"/>
      <c r="BA49445" s="80"/>
      <c r="BB49445" s="80"/>
    </row>
    <row r="49446" spans="9:54" x14ac:dyDescent="0.25">
      <c r="I49446" s="80"/>
      <c r="AX49446" s="80"/>
      <c r="AY49446" s="80"/>
      <c r="AZ49446" s="80"/>
      <c r="BA49446" s="80"/>
      <c r="BB49446" s="80"/>
    </row>
    <row r="49447" spans="9:54" x14ac:dyDescent="0.25">
      <c r="I49447" s="80"/>
      <c r="AX49447" s="80"/>
      <c r="AY49447" s="80"/>
      <c r="AZ49447" s="80"/>
      <c r="BA49447" s="80"/>
      <c r="BB49447" s="80"/>
    </row>
    <row r="49448" spans="9:54" x14ac:dyDescent="0.25">
      <c r="I49448" s="80"/>
      <c r="AX49448" s="80"/>
      <c r="AY49448" s="80"/>
      <c r="AZ49448" s="80"/>
      <c r="BA49448" s="80"/>
      <c r="BB49448" s="80"/>
    </row>
    <row r="49449" spans="9:54" x14ac:dyDescent="0.25">
      <c r="I49449" s="80"/>
      <c r="AX49449" s="80"/>
      <c r="AY49449" s="80"/>
      <c r="AZ49449" s="80"/>
      <c r="BA49449" s="80"/>
      <c r="BB49449" s="80"/>
    </row>
    <row r="49450" spans="9:54" x14ac:dyDescent="0.25">
      <c r="I49450" s="80"/>
      <c r="AX49450" s="80"/>
      <c r="AY49450" s="80"/>
      <c r="AZ49450" s="80"/>
      <c r="BA49450" s="80"/>
      <c r="BB49450" s="80"/>
    </row>
    <row r="49451" spans="9:54" x14ac:dyDescent="0.25">
      <c r="I49451" s="80"/>
      <c r="AX49451" s="80"/>
      <c r="AY49451" s="80"/>
      <c r="AZ49451" s="80"/>
      <c r="BA49451" s="80"/>
      <c r="BB49451" s="80"/>
    </row>
    <row r="49452" spans="9:54" x14ac:dyDescent="0.25">
      <c r="I49452" s="80"/>
      <c r="AX49452" s="80"/>
      <c r="AY49452" s="80"/>
      <c r="AZ49452" s="80"/>
      <c r="BA49452" s="80"/>
      <c r="BB49452" s="80"/>
    </row>
    <row r="49453" spans="9:54" x14ac:dyDescent="0.25">
      <c r="I49453" s="80"/>
      <c r="AX49453" s="80"/>
      <c r="AY49453" s="80"/>
      <c r="AZ49453" s="80"/>
      <c r="BA49453" s="80"/>
      <c r="BB49453" s="80"/>
    </row>
    <row r="49454" spans="9:54" x14ac:dyDescent="0.25">
      <c r="I49454" s="80"/>
      <c r="AX49454" s="80"/>
      <c r="AY49454" s="80"/>
      <c r="AZ49454" s="80"/>
      <c r="BA49454" s="80"/>
      <c r="BB49454" s="80"/>
    </row>
    <row r="49455" spans="9:54" x14ac:dyDescent="0.25">
      <c r="I49455" s="80"/>
      <c r="AX49455" s="80"/>
      <c r="AY49455" s="80"/>
      <c r="AZ49455" s="80"/>
      <c r="BA49455" s="80"/>
      <c r="BB49455" s="80"/>
    </row>
    <row r="49456" spans="9:54" x14ac:dyDescent="0.25">
      <c r="I49456" s="80"/>
      <c r="AX49456" s="80"/>
      <c r="AY49456" s="80"/>
      <c r="AZ49456" s="80"/>
      <c r="BA49456" s="80"/>
      <c r="BB49456" s="80"/>
    </row>
    <row r="49457" spans="9:54" x14ac:dyDescent="0.25">
      <c r="I49457" s="80"/>
      <c r="AX49457" s="80"/>
      <c r="AY49457" s="80"/>
      <c r="AZ49457" s="80"/>
      <c r="BA49457" s="80"/>
      <c r="BB49457" s="80"/>
    </row>
    <row r="49458" spans="9:54" x14ac:dyDescent="0.25">
      <c r="I49458" s="80"/>
      <c r="AX49458" s="80"/>
      <c r="AY49458" s="80"/>
      <c r="AZ49458" s="80"/>
      <c r="BA49458" s="80"/>
      <c r="BB49458" s="80"/>
    </row>
    <row r="49459" spans="9:54" x14ac:dyDescent="0.25">
      <c r="I49459" s="80"/>
      <c r="AX49459" s="80"/>
      <c r="AY49459" s="80"/>
      <c r="AZ49459" s="80"/>
      <c r="BA49459" s="80"/>
      <c r="BB49459" s="80"/>
    </row>
    <row r="49460" spans="9:54" x14ac:dyDescent="0.25">
      <c r="I49460" s="80"/>
      <c r="AX49460" s="80"/>
      <c r="AY49460" s="80"/>
      <c r="AZ49460" s="80"/>
      <c r="BA49460" s="80"/>
      <c r="BB49460" s="80"/>
    </row>
    <row r="49461" spans="9:54" x14ac:dyDescent="0.25">
      <c r="I49461" s="80"/>
      <c r="AX49461" s="80"/>
      <c r="AY49461" s="80"/>
      <c r="AZ49461" s="80"/>
      <c r="BA49461" s="80"/>
      <c r="BB49461" s="80"/>
    </row>
    <row r="49462" spans="9:54" x14ac:dyDescent="0.25">
      <c r="I49462" s="80"/>
      <c r="AX49462" s="80"/>
      <c r="AY49462" s="80"/>
      <c r="AZ49462" s="80"/>
      <c r="BA49462" s="80"/>
      <c r="BB49462" s="80"/>
    </row>
    <row r="49463" spans="9:54" x14ac:dyDescent="0.25">
      <c r="I49463" s="80"/>
      <c r="AX49463" s="80"/>
      <c r="AY49463" s="80"/>
      <c r="AZ49463" s="80"/>
      <c r="BA49463" s="80"/>
      <c r="BB49463" s="80"/>
    </row>
    <row r="49464" spans="9:54" x14ac:dyDescent="0.25">
      <c r="I49464" s="80"/>
      <c r="AX49464" s="80"/>
      <c r="AY49464" s="80"/>
      <c r="AZ49464" s="80"/>
      <c r="BA49464" s="80"/>
      <c r="BB49464" s="80"/>
    </row>
    <row r="49465" spans="9:54" x14ac:dyDescent="0.25">
      <c r="I49465" s="80"/>
      <c r="AX49465" s="80"/>
      <c r="AY49465" s="80"/>
      <c r="AZ49465" s="80"/>
      <c r="BA49465" s="80"/>
      <c r="BB49465" s="80"/>
    </row>
    <row r="49466" spans="9:54" x14ac:dyDescent="0.25">
      <c r="I49466" s="80"/>
      <c r="AX49466" s="80"/>
      <c r="AY49466" s="80"/>
      <c r="AZ49466" s="80"/>
      <c r="BA49466" s="80"/>
      <c r="BB49466" s="80"/>
    </row>
    <row r="49467" spans="9:54" x14ac:dyDescent="0.25">
      <c r="I49467" s="80"/>
      <c r="AX49467" s="80"/>
      <c r="AY49467" s="80"/>
      <c r="AZ49467" s="80"/>
      <c r="BA49467" s="80"/>
      <c r="BB49467" s="80"/>
    </row>
    <row r="49468" spans="9:54" x14ac:dyDescent="0.25">
      <c r="I49468" s="80"/>
      <c r="AX49468" s="80"/>
      <c r="AY49468" s="80"/>
      <c r="AZ49468" s="80"/>
      <c r="BA49468" s="80"/>
      <c r="BB49468" s="80"/>
    </row>
    <row r="49469" spans="9:54" x14ac:dyDescent="0.25">
      <c r="I49469" s="80"/>
      <c r="AX49469" s="80"/>
      <c r="AY49469" s="80"/>
      <c r="AZ49469" s="80"/>
      <c r="BA49469" s="80"/>
      <c r="BB49469" s="80"/>
    </row>
    <row r="49470" spans="9:54" x14ac:dyDescent="0.25">
      <c r="I49470" s="80"/>
      <c r="AX49470" s="80"/>
      <c r="AY49470" s="80"/>
      <c r="AZ49470" s="80"/>
      <c r="BA49470" s="80"/>
      <c r="BB49470" s="80"/>
    </row>
    <row r="49471" spans="9:54" x14ac:dyDescent="0.25">
      <c r="I49471" s="80"/>
      <c r="AX49471" s="80"/>
      <c r="AY49471" s="80"/>
      <c r="AZ49471" s="80"/>
      <c r="BA49471" s="80"/>
      <c r="BB49471" s="80"/>
    </row>
    <row r="49472" spans="9:54" x14ac:dyDescent="0.25">
      <c r="I49472" s="80"/>
      <c r="AX49472" s="80"/>
      <c r="AY49472" s="80"/>
      <c r="AZ49472" s="80"/>
      <c r="BA49472" s="80"/>
      <c r="BB49472" s="80"/>
    </row>
    <row r="49473" spans="9:54" x14ac:dyDescent="0.25">
      <c r="I49473" s="80"/>
      <c r="AX49473" s="80"/>
      <c r="AY49473" s="80"/>
      <c r="AZ49473" s="80"/>
      <c r="BA49473" s="80"/>
      <c r="BB49473" s="80"/>
    </row>
    <row r="49474" spans="9:54" x14ac:dyDescent="0.25">
      <c r="I49474" s="80"/>
      <c r="AX49474" s="80"/>
      <c r="AY49474" s="80"/>
      <c r="AZ49474" s="80"/>
      <c r="BA49474" s="80"/>
      <c r="BB49474" s="80"/>
    </row>
    <row r="49475" spans="9:54" x14ac:dyDescent="0.25">
      <c r="I49475" s="80"/>
      <c r="AX49475" s="80"/>
      <c r="AY49475" s="80"/>
      <c r="AZ49475" s="80"/>
      <c r="BA49475" s="80"/>
      <c r="BB49475" s="80"/>
    </row>
    <row r="49476" spans="9:54" x14ac:dyDescent="0.25">
      <c r="I49476" s="80"/>
      <c r="AX49476" s="80"/>
      <c r="AY49476" s="80"/>
      <c r="AZ49476" s="80"/>
      <c r="BA49476" s="80"/>
      <c r="BB49476" s="80"/>
    </row>
    <row r="49477" spans="9:54" x14ac:dyDescent="0.25">
      <c r="I49477" s="80"/>
      <c r="AX49477" s="80"/>
      <c r="AY49477" s="80"/>
      <c r="AZ49477" s="80"/>
      <c r="BA49477" s="80"/>
      <c r="BB49477" s="80"/>
    </row>
    <row r="49478" spans="9:54" x14ac:dyDescent="0.25">
      <c r="I49478" s="80"/>
      <c r="AX49478" s="80"/>
      <c r="AY49478" s="80"/>
      <c r="AZ49478" s="80"/>
      <c r="BA49478" s="80"/>
      <c r="BB49478" s="80"/>
    </row>
    <row r="49479" spans="9:54" x14ac:dyDescent="0.25">
      <c r="I49479" s="80"/>
      <c r="AX49479" s="80"/>
      <c r="AY49479" s="80"/>
      <c r="AZ49479" s="80"/>
      <c r="BA49479" s="80"/>
      <c r="BB49479" s="80"/>
    </row>
    <row r="49480" spans="9:54" x14ac:dyDescent="0.25">
      <c r="I49480" s="80"/>
      <c r="AX49480" s="80"/>
      <c r="AY49480" s="80"/>
      <c r="AZ49480" s="80"/>
      <c r="BA49480" s="80"/>
      <c r="BB49480" s="80"/>
    </row>
    <row r="49481" spans="9:54" x14ac:dyDescent="0.25">
      <c r="I49481" s="80"/>
      <c r="AX49481" s="80"/>
      <c r="AY49481" s="80"/>
      <c r="AZ49481" s="80"/>
      <c r="BA49481" s="80"/>
      <c r="BB49481" s="80"/>
    </row>
    <row r="49482" spans="9:54" x14ac:dyDescent="0.25">
      <c r="I49482" s="80"/>
      <c r="AX49482" s="80"/>
      <c r="AY49482" s="80"/>
      <c r="AZ49482" s="80"/>
      <c r="BA49482" s="80"/>
      <c r="BB49482" s="80"/>
    </row>
    <row r="49483" spans="9:54" x14ac:dyDescent="0.25">
      <c r="I49483" s="80"/>
      <c r="AX49483" s="80"/>
      <c r="AY49483" s="80"/>
      <c r="AZ49483" s="80"/>
      <c r="BA49483" s="80"/>
      <c r="BB49483" s="80"/>
    </row>
    <row r="49484" spans="9:54" x14ac:dyDescent="0.25">
      <c r="I49484" s="80"/>
      <c r="AX49484" s="80"/>
      <c r="AY49484" s="80"/>
      <c r="AZ49484" s="80"/>
      <c r="BA49484" s="80"/>
      <c r="BB49484" s="80"/>
    </row>
    <row r="49485" spans="9:54" x14ac:dyDescent="0.25">
      <c r="I49485" s="80"/>
      <c r="AX49485" s="80"/>
      <c r="AY49485" s="80"/>
      <c r="AZ49485" s="80"/>
      <c r="BA49485" s="80"/>
      <c r="BB49485" s="80"/>
    </row>
    <row r="49486" spans="9:54" x14ac:dyDescent="0.25">
      <c r="I49486" s="80"/>
      <c r="AX49486" s="80"/>
      <c r="AY49486" s="80"/>
      <c r="AZ49486" s="80"/>
      <c r="BA49486" s="80"/>
      <c r="BB49486" s="80"/>
    </row>
    <row r="49487" spans="9:54" x14ac:dyDescent="0.25">
      <c r="I49487" s="80"/>
      <c r="AX49487" s="80"/>
      <c r="AY49487" s="80"/>
      <c r="AZ49487" s="80"/>
      <c r="BA49487" s="80"/>
      <c r="BB49487" s="80"/>
    </row>
    <row r="49488" spans="9:54" x14ac:dyDescent="0.25">
      <c r="I49488" s="80"/>
      <c r="AX49488" s="80"/>
      <c r="AY49488" s="80"/>
      <c r="AZ49488" s="80"/>
      <c r="BA49488" s="80"/>
      <c r="BB49488" s="80"/>
    </row>
    <row r="49489" spans="9:54" x14ac:dyDescent="0.25">
      <c r="I49489" s="80"/>
      <c r="AX49489" s="80"/>
      <c r="AY49489" s="80"/>
      <c r="AZ49489" s="80"/>
      <c r="BA49489" s="80"/>
      <c r="BB49489" s="80"/>
    </row>
    <row r="49490" spans="9:54" x14ac:dyDescent="0.25">
      <c r="I49490" s="80"/>
      <c r="AX49490" s="80"/>
      <c r="AY49490" s="80"/>
      <c r="AZ49490" s="80"/>
      <c r="BA49490" s="80"/>
      <c r="BB49490" s="80"/>
    </row>
    <row r="49491" spans="9:54" x14ac:dyDescent="0.25">
      <c r="I49491" s="80"/>
      <c r="AX49491" s="80"/>
      <c r="AY49491" s="80"/>
      <c r="AZ49491" s="80"/>
      <c r="BA49491" s="80"/>
      <c r="BB49491" s="80"/>
    </row>
    <row r="49492" spans="9:54" x14ac:dyDescent="0.25">
      <c r="I49492" s="80"/>
      <c r="AX49492" s="80"/>
      <c r="AY49492" s="80"/>
      <c r="AZ49492" s="80"/>
      <c r="BA49492" s="80"/>
      <c r="BB49492" s="80"/>
    </row>
    <row r="49493" spans="9:54" x14ac:dyDescent="0.25">
      <c r="I49493" s="80"/>
      <c r="AX49493" s="80"/>
      <c r="AY49493" s="80"/>
      <c r="AZ49493" s="80"/>
      <c r="BA49493" s="80"/>
      <c r="BB49493" s="80"/>
    </row>
    <row r="49494" spans="9:54" x14ac:dyDescent="0.25">
      <c r="I49494" s="80"/>
      <c r="AX49494" s="80"/>
      <c r="AY49494" s="80"/>
      <c r="AZ49494" s="80"/>
      <c r="BA49494" s="80"/>
      <c r="BB49494" s="80"/>
    </row>
    <row r="49495" spans="9:54" x14ac:dyDescent="0.25">
      <c r="I49495" s="80"/>
      <c r="AX49495" s="80"/>
      <c r="AY49495" s="80"/>
      <c r="AZ49495" s="80"/>
      <c r="BA49495" s="80"/>
      <c r="BB49495" s="80"/>
    </row>
    <row r="49496" spans="9:54" x14ac:dyDescent="0.25">
      <c r="I49496" s="80"/>
      <c r="AX49496" s="80"/>
      <c r="AY49496" s="80"/>
      <c r="AZ49496" s="80"/>
      <c r="BA49496" s="80"/>
      <c r="BB49496" s="80"/>
    </row>
    <row r="49497" spans="9:54" x14ac:dyDescent="0.25">
      <c r="I49497" s="80"/>
      <c r="AX49497" s="80"/>
      <c r="AY49497" s="80"/>
      <c r="AZ49497" s="80"/>
      <c r="BA49497" s="80"/>
      <c r="BB49497" s="80"/>
    </row>
    <row r="49498" spans="9:54" x14ac:dyDescent="0.25">
      <c r="I49498" s="80"/>
      <c r="AX49498" s="80"/>
      <c r="AY49498" s="80"/>
      <c r="AZ49498" s="80"/>
      <c r="BA49498" s="80"/>
      <c r="BB49498" s="80"/>
    </row>
    <row r="49499" spans="9:54" x14ac:dyDescent="0.25">
      <c r="I49499" s="80"/>
      <c r="AX49499" s="80"/>
      <c r="AY49499" s="80"/>
      <c r="AZ49499" s="80"/>
      <c r="BA49499" s="80"/>
      <c r="BB49499" s="80"/>
    </row>
    <row r="49500" spans="9:54" x14ac:dyDescent="0.25">
      <c r="I49500" s="80"/>
      <c r="AX49500" s="80"/>
      <c r="AY49500" s="80"/>
      <c r="AZ49500" s="80"/>
      <c r="BA49500" s="80"/>
      <c r="BB49500" s="80"/>
    </row>
    <row r="49501" spans="9:54" x14ac:dyDescent="0.25">
      <c r="I49501" s="80"/>
      <c r="AX49501" s="80"/>
      <c r="AY49501" s="80"/>
      <c r="AZ49501" s="80"/>
      <c r="BA49501" s="80"/>
      <c r="BB49501" s="80"/>
    </row>
    <row r="49502" spans="9:54" x14ac:dyDescent="0.25">
      <c r="I49502" s="80"/>
      <c r="AX49502" s="80"/>
      <c r="AY49502" s="80"/>
      <c r="AZ49502" s="80"/>
      <c r="BA49502" s="80"/>
      <c r="BB49502" s="80"/>
    </row>
    <row r="49503" spans="9:54" x14ac:dyDescent="0.25">
      <c r="I49503" s="80"/>
      <c r="AX49503" s="80"/>
      <c r="AY49503" s="80"/>
      <c r="AZ49503" s="80"/>
      <c r="BA49503" s="80"/>
      <c r="BB49503" s="80"/>
    </row>
    <row r="49504" spans="9:54" x14ac:dyDescent="0.25">
      <c r="I49504" s="80"/>
      <c r="AX49504" s="80"/>
      <c r="AY49504" s="80"/>
      <c r="AZ49504" s="80"/>
      <c r="BA49504" s="80"/>
      <c r="BB49504" s="80"/>
    </row>
    <row r="49505" spans="9:54" x14ac:dyDescent="0.25">
      <c r="I49505" s="80"/>
      <c r="AX49505" s="80"/>
      <c r="AY49505" s="80"/>
      <c r="AZ49505" s="80"/>
      <c r="BA49505" s="80"/>
      <c r="BB49505" s="80"/>
    </row>
    <row r="49506" spans="9:54" x14ac:dyDescent="0.25">
      <c r="I49506" s="80"/>
      <c r="AX49506" s="80"/>
      <c r="AY49506" s="80"/>
      <c r="AZ49506" s="80"/>
      <c r="BA49506" s="80"/>
      <c r="BB49506" s="80"/>
    </row>
    <row r="49507" spans="9:54" x14ac:dyDescent="0.25">
      <c r="I49507" s="80"/>
      <c r="AX49507" s="80"/>
      <c r="AY49507" s="80"/>
      <c r="AZ49507" s="80"/>
      <c r="BA49507" s="80"/>
      <c r="BB49507" s="80"/>
    </row>
    <row r="49508" spans="9:54" x14ac:dyDescent="0.25">
      <c r="I49508" s="80"/>
      <c r="AX49508" s="80"/>
      <c r="AY49508" s="80"/>
      <c r="AZ49508" s="80"/>
      <c r="BA49508" s="80"/>
      <c r="BB49508" s="80"/>
    </row>
    <row r="49509" spans="9:54" x14ac:dyDescent="0.25">
      <c r="I49509" s="80"/>
      <c r="AX49509" s="80"/>
      <c r="AY49509" s="80"/>
      <c r="AZ49509" s="80"/>
      <c r="BA49509" s="80"/>
      <c r="BB49509" s="80"/>
    </row>
    <row r="49510" spans="9:54" x14ac:dyDescent="0.25">
      <c r="I49510" s="80"/>
      <c r="AX49510" s="80"/>
      <c r="AY49510" s="80"/>
      <c r="AZ49510" s="80"/>
      <c r="BA49510" s="80"/>
      <c r="BB49510" s="80"/>
    </row>
    <row r="49511" spans="9:54" x14ac:dyDescent="0.25">
      <c r="I49511" s="80"/>
      <c r="AX49511" s="80"/>
      <c r="AY49511" s="80"/>
      <c r="AZ49511" s="80"/>
      <c r="BA49511" s="80"/>
      <c r="BB49511" s="80"/>
    </row>
    <row r="49512" spans="9:54" x14ac:dyDescent="0.25">
      <c r="I49512" s="80"/>
      <c r="AX49512" s="80"/>
      <c r="AY49512" s="80"/>
      <c r="AZ49512" s="80"/>
      <c r="BA49512" s="80"/>
      <c r="BB49512" s="80"/>
    </row>
    <row r="49513" spans="9:54" x14ac:dyDescent="0.25">
      <c r="I49513" s="80"/>
      <c r="AX49513" s="80"/>
      <c r="AY49513" s="80"/>
      <c r="AZ49513" s="80"/>
      <c r="BA49513" s="80"/>
      <c r="BB49513" s="80"/>
    </row>
    <row r="49514" spans="9:54" x14ac:dyDescent="0.25">
      <c r="I49514" s="80"/>
      <c r="AX49514" s="80"/>
      <c r="AY49514" s="80"/>
      <c r="AZ49514" s="80"/>
      <c r="BA49514" s="80"/>
      <c r="BB49514" s="80"/>
    </row>
    <row r="49515" spans="9:54" x14ac:dyDescent="0.25">
      <c r="I49515" s="80"/>
      <c r="AX49515" s="80"/>
      <c r="AY49515" s="80"/>
      <c r="AZ49515" s="80"/>
      <c r="BA49515" s="80"/>
      <c r="BB49515" s="80"/>
    </row>
    <row r="49516" spans="9:54" x14ac:dyDescent="0.25">
      <c r="I49516" s="80"/>
      <c r="AX49516" s="80"/>
      <c r="AY49516" s="80"/>
      <c r="AZ49516" s="80"/>
      <c r="BA49516" s="80"/>
      <c r="BB49516" s="80"/>
    </row>
    <row r="49517" spans="9:54" x14ac:dyDescent="0.25">
      <c r="I49517" s="80"/>
      <c r="AX49517" s="80"/>
      <c r="AY49517" s="80"/>
      <c r="AZ49517" s="80"/>
      <c r="BA49517" s="80"/>
      <c r="BB49517" s="80"/>
    </row>
    <row r="49518" spans="9:54" x14ac:dyDescent="0.25">
      <c r="I49518" s="80"/>
      <c r="AX49518" s="80"/>
      <c r="AY49518" s="80"/>
      <c r="AZ49518" s="80"/>
      <c r="BA49518" s="80"/>
      <c r="BB49518" s="80"/>
    </row>
    <row r="49519" spans="9:54" x14ac:dyDescent="0.25">
      <c r="I49519" s="80"/>
      <c r="AX49519" s="80"/>
      <c r="AY49519" s="80"/>
      <c r="AZ49519" s="80"/>
      <c r="BA49519" s="80"/>
      <c r="BB49519" s="80"/>
    </row>
    <row r="49520" spans="9:54" x14ac:dyDescent="0.25">
      <c r="I49520" s="80"/>
      <c r="AX49520" s="80"/>
      <c r="AY49520" s="80"/>
      <c r="AZ49520" s="80"/>
      <c r="BA49520" s="80"/>
      <c r="BB49520" s="80"/>
    </row>
    <row r="49521" spans="9:54" x14ac:dyDescent="0.25">
      <c r="I49521" s="80"/>
      <c r="AX49521" s="80"/>
      <c r="AY49521" s="80"/>
      <c r="AZ49521" s="80"/>
      <c r="BA49521" s="80"/>
      <c r="BB49521" s="80"/>
    </row>
    <row r="49522" spans="9:54" x14ac:dyDescent="0.25">
      <c r="I49522" s="80"/>
      <c r="AX49522" s="80"/>
      <c r="AY49522" s="80"/>
      <c r="AZ49522" s="80"/>
      <c r="BA49522" s="80"/>
      <c r="BB49522" s="80"/>
    </row>
    <row r="49523" spans="9:54" x14ac:dyDescent="0.25">
      <c r="I49523" s="80"/>
      <c r="AX49523" s="80"/>
      <c r="AY49523" s="80"/>
      <c r="AZ49523" s="80"/>
      <c r="BA49523" s="80"/>
      <c r="BB49523" s="80"/>
    </row>
    <row r="49524" spans="9:54" x14ac:dyDescent="0.25">
      <c r="I49524" s="80"/>
      <c r="AX49524" s="80"/>
      <c r="AY49524" s="80"/>
      <c r="AZ49524" s="80"/>
      <c r="BA49524" s="80"/>
      <c r="BB49524" s="80"/>
    </row>
    <row r="49525" spans="9:54" x14ac:dyDescent="0.25">
      <c r="I49525" s="80"/>
      <c r="AX49525" s="80"/>
      <c r="AY49525" s="80"/>
      <c r="AZ49525" s="80"/>
      <c r="BA49525" s="80"/>
      <c r="BB49525" s="80"/>
    </row>
    <row r="49526" spans="9:54" x14ac:dyDescent="0.25">
      <c r="I49526" s="80"/>
      <c r="AX49526" s="80"/>
      <c r="AY49526" s="80"/>
      <c r="AZ49526" s="80"/>
      <c r="BA49526" s="80"/>
      <c r="BB49526" s="80"/>
    </row>
    <row r="49527" spans="9:54" x14ac:dyDescent="0.25">
      <c r="I49527" s="80"/>
      <c r="AX49527" s="80"/>
      <c r="AY49527" s="80"/>
      <c r="AZ49527" s="80"/>
      <c r="BA49527" s="80"/>
      <c r="BB49527" s="80"/>
    </row>
    <row r="49528" spans="9:54" x14ac:dyDescent="0.25">
      <c r="I49528" s="80"/>
      <c r="AX49528" s="80"/>
      <c r="AY49528" s="80"/>
      <c r="AZ49528" s="80"/>
      <c r="BA49528" s="80"/>
      <c r="BB49528" s="80"/>
    </row>
    <row r="49529" spans="9:54" x14ac:dyDescent="0.25">
      <c r="I49529" s="80"/>
      <c r="AX49529" s="80"/>
      <c r="AY49529" s="80"/>
      <c r="AZ49529" s="80"/>
      <c r="BA49529" s="80"/>
      <c r="BB49529" s="80"/>
    </row>
    <row r="49530" spans="9:54" x14ac:dyDescent="0.25">
      <c r="I49530" s="80"/>
      <c r="AX49530" s="80"/>
      <c r="AY49530" s="80"/>
      <c r="AZ49530" s="80"/>
      <c r="BA49530" s="80"/>
      <c r="BB49530" s="80"/>
    </row>
    <row r="49531" spans="9:54" x14ac:dyDescent="0.25">
      <c r="I49531" s="80"/>
      <c r="AX49531" s="80"/>
      <c r="AY49531" s="80"/>
      <c r="AZ49531" s="80"/>
      <c r="BA49531" s="80"/>
      <c r="BB49531" s="80"/>
    </row>
    <row r="49532" spans="9:54" x14ac:dyDescent="0.25">
      <c r="I49532" s="80"/>
      <c r="AX49532" s="80"/>
      <c r="AY49532" s="80"/>
      <c r="AZ49532" s="80"/>
      <c r="BA49532" s="80"/>
      <c r="BB49532" s="80"/>
    </row>
    <row r="49533" spans="9:54" x14ac:dyDescent="0.25">
      <c r="I49533" s="80"/>
      <c r="AX49533" s="80"/>
      <c r="AY49533" s="80"/>
      <c r="AZ49533" s="80"/>
      <c r="BA49533" s="80"/>
      <c r="BB49533" s="80"/>
    </row>
    <row r="49534" spans="9:54" x14ac:dyDescent="0.25">
      <c r="I49534" s="80"/>
      <c r="AX49534" s="80"/>
      <c r="AY49534" s="80"/>
      <c r="AZ49534" s="80"/>
      <c r="BA49534" s="80"/>
      <c r="BB49534" s="80"/>
    </row>
    <row r="49535" spans="9:54" x14ac:dyDescent="0.25">
      <c r="I49535" s="80"/>
      <c r="AX49535" s="80"/>
      <c r="AY49535" s="80"/>
      <c r="AZ49535" s="80"/>
      <c r="BA49535" s="80"/>
      <c r="BB49535" s="80"/>
    </row>
    <row r="49536" spans="9:54" x14ac:dyDescent="0.25">
      <c r="I49536" s="80"/>
      <c r="AX49536" s="80"/>
      <c r="AY49536" s="80"/>
      <c r="AZ49536" s="80"/>
      <c r="BA49536" s="80"/>
      <c r="BB49536" s="80"/>
    </row>
    <row r="49537" spans="9:54" x14ac:dyDescent="0.25">
      <c r="I49537" s="80"/>
      <c r="AX49537" s="80"/>
      <c r="AY49537" s="80"/>
      <c r="AZ49537" s="80"/>
      <c r="BA49537" s="80"/>
      <c r="BB49537" s="80"/>
    </row>
    <row r="49538" spans="9:54" x14ac:dyDescent="0.25">
      <c r="I49538" s="80"/>
      <c r="AX49538" s="80"/>
      <c r="AY49538" s="80"/>
      <c r="AZ49538" s="80"/>
      <c r="BA49538" s="80"/>
      <c r="BB49538" s="80"/>
    </row>
    <row r="49539" spans="9:54" x14ac:dyDescent="0.25">
      <c r="I49539" s="80"/>
      <c r="AX49539" s="80"/>
      <c r="AY49539" s="80"/>
      <c r="AZ49539" s="80"/>
      <c r="BA49539" s="80"/>
      <c r="BB49539" s="80"/>
    </row>
    <row r="49540" spans="9:54" x14ac:dyDescent="0.25">
      <c r="I49540" s="80"/>
      <c r="AX49540" s="80"/>
      <c r="AY49540" s="80"/>
      <c r="AZ49540" s="80"/>
      <c r="BA49540" s="80"/>
      <c r="BB49540" s="80"/>
    </row>
    <row r="49541" spans="9:54" x14ac:dyDescent="0.25">
      <c r="I49541" s="80"/>
      <c r="AX49541" s="80"/>
      <c r="AY49541" s="80"/>
      <c r="AZ49541" s="80"/>
      <c r="BA49541" s="80"/>
      <c r="BB49541" s="80"/>
    </row>
    <row r="49542" spans="9:54" x14ac:dyDescent="0.25">
      <c r="I49542" s="80"/>
      <c r="AX49542" s="80"/>
      <c r="AY49542" s="80"/>
      <c r="AZ49542" s="80"/>
      <c r="BA49542" s="80"/>
      <c r="BB49542" s="80"/>
    </row>
    <row r="49543" spans="9:54" x14ac:dyDescent="0.25">
      <c r="I49543" s="80"/>
      <c r="AX49543" s="80"/>
      <c r="AY49543" s="80"/>
      <c r="AZ49543" s="80"/>
      <c r="BA49543" s="80"/>
      <c r="BB49543" s="80"/>
    </row>
    <row r="49544" spans="9:54" x14ac:dyDescent="0.25">
      <c r="I49544" s="80"/>
      <c r="AX49544" s="80"/>
      <c r="AY49544" s="80"/>
      <c r="AZ49544" s="80"/>
      <c r="BA49544" s="80"/>
      <c r="BB49544" s="80"/>
    </row>
    <row r="49545" spans="9:54" x14ac:dyDescent="0.25">
      <c r="I49545" s="80"/>
      <c r="AX49545" s="80"/>
      <c r="AY49545" s="80"/>
      <c r="AZ49545" s="80"/>
      <c r="BA49545" s="80"/>
      <c r="BB49545" s="80"/>
    </row>
    <row r="49546" spans="9:54" x14ac:dyDescent="0.25">
      <c r="I49546" s="80"/>
      <c r="AX49546" s="80"/>
      <c r="AY49546" s="80"/>
      <c r="AZ49546" s="80"/>
      <c r="BA49546" s="80"/>
      <c r="BB49546" s="80"/>
    </row>
    <row r="49547" spans="9:54" x14ac:dyDescent="0.25">
      <c r="I49547" s="80"/>
      <c r="AX49547" s="80"/>
      <c r="AY49547" s="80"/>
      <c r="AZ49547" s="80"/>
      <c r="BA49547" s="80"/>
      <c r="BB49547" s="80"/>
    </row>
    <row r="49548" spans="9:54" x14ac:dyDescent="0.25">
      <c r="I49548" s="80"/>
      <c r="AX49548" s="80"/>
      <c r="AY49548" s="80"/>
      <c r="AZ49548" s="80"/>
      <c r="BA49548" s="80"/>
      <c r="BB49548" s="80"/>
    </row>
    <row r="49549" spans="9:54" x14ac:dyDescent="0.25">
      <c r="I49549" s="80"/>
      <c r="AX49549" s="80"/>
      <c r="AY49549" s="80"/>
      <c r="AZ49549" s="80"/>
      <c r="BA49549" s="80"/>
      <c r="BB49549" s="80"/>
    </row>
    <row r="49550" spans="9:54" x14ac:dyDescent="0.25">
      <c r="I49550" s="80"/>
      <c r="AX49550" s="80"/>
      <c r="AY49550" s="80"/>
      <c r="AZ49550" s="80"/>
      <c r="BA49550" s="80"/>
      <c r="BB49550" s="80"/>
    </row>
    <row r="49551" spans="9:54" x14ac:dyDescent="0.25">
      <c r="I49551" s="80"/>
      <c r="AX49551" s="80"/>
      <c r="AY49551" s="80"/>
      <c r="AZ49551" s="80"/>
      <c r="BA49551" s="80"/>
      <c r="BB49551" s="80"/>
    </row>
    <row r="49552" spans="9:54" x14ac:dyDescent="0.25">
      <c r="I49552" s="80"/>
      <c r="AX49552" s="80"/>
      <c r="AY49552" s="80"/>
      <c r="AZ49552" s="80"/>
      <c r="BA49552" s="80"/>
      <c r="BB49552" s="80"/>
    </row>
    <row r="49553" spans="9:54" x14ac:dyDescent="0.25">
      <c r="I49553" s="80"/>
      <c r="AX49553" s="80"/>
      <c r="AY49553" s="80"/>
      <c r="AZ49553" s="80"/>
      <c r="BA49553" s="80"/>
      <c r="BB49553" s="80"/>
    </row>
    <row r="49554" spans="9:54" x14ac:dyDescent="0.25">
      <c r="I49554" s="80"/>
      <c r="AX49554" s="80"/>
      <c r="AY49554" s="80"/>
      <c r="AZ49554" s="80"/>
      <c r="BA49554" s="80"/>
      <c r="BB49554" s="80"/>
    </row>
    <row r="49555" spans="9:54" x14ac:dyDescent="0.25">
      <c r="I49555" s="80"/>
      <c r="AX49555" s="80"/>
      <c r="AY49555" s="80"/>
      <c r="AZ49555" s="80"/>
      <c r="BA49555" s="80"/>
      <c r="BB49555" s="80"/>
    </row>
    <row r="49556" spans="9:54" x14ac:dyDescent="0.25">
      <c r="I49556" s="80"/>
      <c r="AX49556" s="80"/>
      <c r="AY49556" s="80"/>
      <c r="AZ49556" s="80"/>
      <c r="BA49556" s="80"/>
      <c r="BB49556" s="80"/>
    </row>
    <row r="49557" spans="9:54" x14ac:dyDescent="0.25">
      <c r="I49557" s="80"/>
      <c r="AX49557" s="80"/>
      <c r="AY49557" s="80"/>
      <c r="AZ49557" s="80"/>
      <c r="BA49557" s="80"/>
      <c r="BB49557" s="80"/>
    </row>
    <row r="49558" spans="9:54" x14ac:dyDescent="0.25">
      <c r="I49558" s="80"/>
      <c r="AX49558" s="80"/>
      <c r="AY49558" s="80"/>
      <c r="AZ49558" s="80"/>
      <c r="BA49558" s="80"/>
      <c r="BB49558" s="80"/>
    </row>
    <row r="49559" spans="9:54" x14ac:dyDescent="0.25">
      <c r="I49559" s="80"/>
      <c r="AX49559" s="80"/>
      <c r="AY49559" s="80"/>
      <c r="AZ49559" s="80"/>
      <c r="BA49559" s="80"/>
      <c r="BB49559" s="80"/>
    </row>
    <row r="49560" spans="9:54" x14ac:dyDescent="0.25">
      <c r="I49560" s="80"/>
      <c r="AX49560" s="80"/>
      <c r="AY49560" s="80"/>
      <c r="AZ49560" s="80"/>
      <c r="BA49560" s="80"/>
      <c r="BB49560" s="80"/>
    </row>
    <row r="49561" spans="9:54" x14ac:dyDescent="0.25">
      <c r="I49561" s="80"/>
      <c r="AX49561" s="80"/>
      <c r="AY49561" s="80"/>
      <c r="AZ49561" s="80"/>
      <c r="BA49561" s="80"/>
      <c r="BB49561" s="80"/>
    </row>
    <row r="49562" spans="9:54" x14ac:dyDescent="0.25">
      <c r="I49562" s="80"/>
      <c r="AX49562" s="80"/>
      <c r="AY49562" s="80"/>
      <c r="AZ49562" s="80"/>
      <c r="BA49562" s="80"/>
      <c r="BB49562" s="80"/>
    </row>
    <row r="49563" spans="9:54" x14ac:dyDescent="0.25">
      <c r="I49563" s="80"/>
      <c r="AX49563" s="80"/>
      <c r="AY49563" s="80"/>
      <c r="AZ49563" s="80"/>
      <c r="BA49563" s="80"/>
      <c r="BB49563" s="80"/>
    </row>
    <row r="49564" spans="9:54" x14ac:dyDescent="0.25">
      <c r="I49564" s="80"/>
      <c r="AX49564" s="80"/>
      <c r="AY49564" s="80"/>
      <c r="AZ49564" s="80"/>
      <c r="BA49564" s="80"/>
      <c r="BB49564" s="80"/>
    </row>
    <row r="49565" spans="9:54" x14ac:dyDescent="0.25">
      <c r="I49565" s="80"/>
      <c r="AX49565" s="80"/>
      <c r="AY49565" s="80"/>
      <c r="AZ49565" s="80"/>
      <c r="BA49565" s="80"/>
      <c r="BB49565" s="80"/>
    </row>
    <row r="49566" spans="9:54" x14ac:dyDescent="0.25">
      <c r="I49566" s="80"/>
      <c r="AX49566" s="80"/>
      <c r="AY49566" s="80"/>
      <c r="AZ49566" s="80"/>
      <c r="BA49566" s="80"/>
      <c r="BB49566" s="80"/>
    </row>
    <row r="49567" spans="9:54" x14ac:dyDescent="0.25">
      <c r="I49567" s="80"/>
      <c r="AX49567" s="80"/>
      <c r="AY49567" s="80"/>
      <c r="AZ49567" s="80"/>
      <c r="BA49567" s="80"/>
      <c r="BB49567" s="80"/>
    </row>
    <row r="49568" spans="9:54" x14ac:dyDescent="0.25">
      <c r="I49568" s="80"/>
      <c r="AX49568" s="80"/>
      <c r="AY49568" s="80"/>
      <c r="AZ49568" s="80"/>
      <c r="BA49568" s="80"/>
      <c r="BB49568" s="80"/>
    </row>
    <row r="49569" spans="9:54" x14ac:dyDescent="0.25">
      <c r="I49569" s="80"/>
      <c r="AX49569" s="80"/>
      <c r="AY49569" s="80"/>
      <c r="AZ49569" s="80"/>
      <c r="BA49569" s="80"/>
      <c r="BB49569" s="80"/>
    </row>
    <row r="49570" spans="9:54" x14ac:dyDescent="0.25">
      <c r="I49570" s="80"/>
      <c r="AX49570" s="80"/>
      <c r="AY49570" s="80"/>
      <c r="AZ49570" s="80"/>
      <c r="BA49570" s="80"/>
      <c r="BB49570" s="80"/>
    </row>
    <row r="49571" spans="9:54" x14ac:dyDescent="0.25">
      <c r="I49571" s="80"/>
      <c r="AX49571" s="80"/>
      <c r="AY49571" s="80"/>
      <c r="AZ49571" s="80"/>
      <c r="BA49571" s="80"/>
      <c r="BB49571" s="80"/>
    </row>
    <row r="49572" spans="9:54" x14ac:dyDescent="0.25">
      <c r="I49572" s="80"/>
      <c r="AX49572" s="80"/>
      <c r="AY49572" s="80"/>
      <c r="AZ49572" s="80"/>
      <c r="BA49572" s="80"/>
      <c r="BB49572" s="80"/>
    </row>
    <row r="49573" spans="9:54" x14ac:dyDescent="0.25">
      <c r="I49573" s="80"/>
      <c r="AX49573" s="80"/>
      <c r="AY49573" s="80"/>
      <c r="AZ49573" s="80"/>
      <c r="BA49573" s="80"/>
      <c r="BB49573" s="80"/>
    </row>
    <row r="49574" spans="9:54" x14ac:dyDescent="0.25">
      <c r="I49574" s="80"/>
      <c r="AX49574" s="80"/>
      <c r="AY49574" s="80"/>
      <c r="AZ49574" s="80"/>
      <c r="BA49574" s="80"/>
      <c r="BB49574" s="80"/>
    </row>
    <row r="49575" spans="9:54" x14ac:dyDescent="0.25">
      <c r="I49575" s="80"/>
      <c r="AX49575" s="80"/>
      <c r="AY49575" s="80"/>
      <c r="AZ49575" s="80"/>
      <c r="BA49575" s="80"/>
      <c r="BB49575" s="80"/>
    </row>
    <row r="49576" spans="9:54" x14ac:dyDescent="0.25">
      <c r="I49576" s="80"/>
      <c r="AX49576" s="80"/>
      <c r="AY49576" s="80"/>
      <c r="AZ49576" s="80"/>
      <c r="BA49576" s="80"/>
      <c r="BB49576" s="80"/>
    </row>
    <row r="49577" spans="9:54" x14ac:dyDescent="0.25">
      <c r="I49577" s="80"/>
      <c r="AX49577" s="80"/>
      <c r="AY49577" s="80"/>
      <c r="AZ49577" s="80"/>
      <c r="BA49577" s="80"/>
      <c r="BB49577" s="80"/>
    </row>
    <row r="49578" spans="9:54" x14ac:dyDescent="0.25">
      <c r="I49578" s="80"/>
      <c r="AX49578" s="80"/>
      <c r="AY49578" s="80"/>
      <c r="AZ49578" s="80"/>
      <c r="BA49578" s="80"/>
      <c r="BB49578" s="80"/>
    </row>
    <row r="49579" spans="9:54" x14ac:dyDescent="0.25">
      <c r="I49579" s="80"/>
      <c r="AX49579" s="80"/>
      <c r="AY49579" s="80"/>
      <c r="AZ49579" s="80"/>
      <c r="BA49579" s="80"/>
      <c r="BB49579" s="80"/>
    </row>
    <row r="49580" spans="9:54" x14ac:dyDescent="0.25">
      <c r="I49580" s="80"/>
      <c r="AX49580" s="80"/>
      <c r="AY49580" s="80"/>
      <c r="AZ49580" s="80"/>
      <c r="BA49580" s="80"/>
      <c r="BB49580" s="80"/>
    </row>
    <row r="49581" spans="9:54" x14ac:dyDescent="0.25">
      <c r="I49581" s="80"/>
      <c r="AX49581" s="80"/>
      <c r="AY49581" s="80"/>
      <c r="AZ49581" s="80"/>
      <c r="BA49581" s="80"/>
      <c r="BB49581" s="80"/>
    </row>
    <row r="49582" spans="9:54" x14ac:dyDescent="0.25">
      <c r="I49582" s="80"/>
      <c r="AX49582" s="80"/>
      <c r="AY49582" s="80"/>
      <c r="AZ49582" s="80"/>
      <c r="BA49582" s="80"/>
      <c r="BB49582" s="80"/>
    </row>
    <row r="49583" spans="9:54" x14ac:dyDescent="0.25">
      <c r="I49583" s="80"/>
      <c r="AX49583" s="80"/>
      <c r="AY49583" s="80"/>
      <c r="AZ49583" s="80"/>
      <c r="BA49583" s="80"/>
      <c r="BB49583" s="80"/>
    </row>
    <row r="49584" spans="9:54" x14ac:dyDescent="0.25">
      <c r="I49584" s="80"/>
      <c r="AX49584" s="80"/>
      <c r="AY49584" s="80"/>
      <c r="AZ49584" s="80"/>
      <c r="BA49584" s="80"/>
      <c r="BB49584" s="80"/>
    </row>
    <row r="49585" spans="9:54" x14ac:dyDescent="0.25">
      <c r="I49585" s="80"/>
      <c r="AX49585" s="80"/>
      <c r="AY49585" s="80"/>
      <c r="AZ49585" s="80"/>
      <c r="BA49585" s="80"/>
      <c r="BB49585" s="80"/>
    </row>
    <row r="49586" spans="9:54" x14ac:dyDescent="0.25">
      <c r="I49586" s="80"/>
      <c r="AX49586" s="80"/>
      <c r="AY49586" s="80"/>
      <c r="AZ49586" s="80"/>
      <c r="BA49586" s="80"/>
      <c r="BB49586" s="80"/>
    </row>
    <row r="49587" spans="9:54" x14ac:dyDescent="0.25">
      <c r="I49587" s="80"/>
      <c r="AX49587" s="80"/>
      <c r="AY49587" s="80"/>
      <c r="AZ49587" s="80"/>
      <c r="BA49587" s="80"/>
      <c r="BB49587" s="80"/>
    </row>
    <row r="49588" spans="9:54" x14ac:dyDescent="0.25">
      <c r="I49588" s="80"/>
      <c r="AX49588" s="80"/>
      <c r="AY49588" s="80"/>
      <c r="AZ49588" s="80"/>
      <c r="BA49588" s="80"/>
      <c r="BB49588" s="80"/>
    </row>
    <row r="49589" spans="9:54" x14ac:dyDescent="0.25">
      <c r="I49589" s="80"/>
      <c r="AX49589" s="80"/>
      <c r="AY49589" s="80"/>
      <c r="AZ49589" s="80"/>
      <c r="BA49589" s="80"/>
      <c r="BB49589" s="80"/>
    </row>
    <row r="49590" spans="9:54" x14ac:dyDescent="0.25">
      <c r="I49590" s="80"/>
      <c r="AX49590" s="80"/>
      <c r="AY49590" s="80"/>
      <c r="AZ49590" s="80"/>
      <c r="BA49590" s="80"/>
      <c r="BB49590" s="80"/>
    </row>
    <row r="49591" spans="9:54" x14ac:dyDescent="0.25">
      <c r="I49591" s="80"/>
      <c r="AX49591" s="80"/>
      <c r="AY49591" s="80"/>
      <c r="AZ49591" s="80"/>
      <c r="BA49591" s="80"/>
      <c r="BB49591" s="80"/>
    </row>
    <row r="49592" spans="9:54" x14ac:dyDescent="0.25">
      <c r="I49592" s="80"/>
      <c r="AX49592" s="80"/>
      <c r="AY49592" s="80"/>
      <c r="AZ49592" s="80"/>
      <c r="BA49592" s="80"/>
      <c r="BB49592" s="80"/>
    </row>
    <row r="49593" spans="9:54" x14ac:dyDescent="0.25">
      <c r="I49593" s="80"/>
      <c r="AX49593" s="80"/>
      <c r="AY49593" s="80"/>
      <c r="AZ49593" s="80"/>
      <c r="BA49593" s="80"/>
      <c r="BB49593" s="80"/>
    </row>
    <row r="49594" spans="9:54" x14ac:dyDescent="0.25">
      <c r="I49594" s="80"/>
      <c r="AX49594" s="80"/>
      <c r="AY49594" s="80"/>
      <c r="AZ49594" s="80"/>
      <c r="BA49594" s="80"/>
      <c r="BB49594" s="80"/>
    </row>
    <row r="49595" spans="9:54" x14ac:dyDescent="0.25">
      <c r="I49595" s="80"/>
      <c r="AX49595" s="80"/>
      <c r="AY49595" s="80"/>
      <c r="AZ49595" s="80"/>
      <c r="BA49595" s="80"/>
      <c r="BB49595" s="80"/>
    </row>
    <row r="49596" spans="9:54" x14ac:dyDescent="0.25">
      <c r="I49596" s="80"/>
      <c r="AX49596" s="80"/>
      <c r="AY49596" s="80"/>
      <c r="AZ49596" s="80"/>
      <c r="BA49596" s="80"/>
      <c r="BB49596" s="80"/>
    </row>
    <row r="49597" spans="9:54" x14ac:dyDescent="0.25">
      <c r="I49597" s="80"/>
      <c r="AX49597" s="80"/>
      <c r="AY49597" s="80"/>
      <c r="AZ49597" s="80"/>
      <c r="BA49597" s="80"/>
      <c r="BB49597" s="80"/>
    </row>
    <row r="49598" spans="9:54" x14ac:dyDescent="0.25">
      <c r="I49598" s="80"/>
      <c r="AX49598" s="80"/>
      <c r="AY49598" s="80"/>
      <c r="AZ49598" s="80"/>
      <c r="BA49598" s="80"/>
      <c r="BB49598" s="80"/>
    </row>
    <row r="49599" spans="9:54" x14ac:dyDescent="0.25">
      <c r="I49599" s="80"/>
      <c r="AX49599" s="80"/>
      <c r="AY49599" s="80"/>
      <c r="AZ49599" s="80"/>
      <c r="BA49599" s="80"/>
      <c r="BB49599" s="80"/>
    </row>
    <row r="49600" spans="9:54" x14ac:dyDescent="0.25">
      <c r="I49600" s="80"/>
      <c r="AX49600" s="80"/>
      <c r="AY49600" s="80"/>
      <c r="AZ49600" s="80"/>
      <c r="BA49600" s="80"/>
      <c r="BB49600" s="80"/>
    </row>
    <row r="49601" spans="9:54" x14ac:dyDescent="0.25">
      <c r="I49601" s="80"/>
      <c r="AX49601" s="80"/>
      <c r="AY49601" s="80"/>
      <c r="AZ49601" s="80"/>
      <c r="BA49601" s="80"/>
      <c r="BB49601" s="80"/>
    </row>
    <row r="49602" spans="9:54" x14ac:dyDescent="0.25">
      <c r="I49602" s="80"/>
      <c r="AX49602" s="80"/>
      <c r="AY49602" s="80"/>
      <c r="AZ49602" s="80"/>
      <c r="BA49602" s="80"/>
      <c r="BB49602" s="80"/>
    </row>
    <row r="49603" spans="9:54" x14ac:dyDescent="0.25">
      <c r="I49603" s="80"/>
      <c r="AX49603" s="80"/>
      <c r="AY49603" s="80"/>
      <c r="AZ49603" s="80"/>
      <c r="BA49603" s="80"/>
      <c r="BB49603" s="80"/>
    </row>
    <row r="49604" spans="9:54" x14ac:dyDescent="0.25">
      <c r="I49604" s="80"/>
      <c r="AX49604" s="80"/>
      <c r="AY49604" s="80"/>
      <c r="AZ49604" s="80"/>
      <c r="BA49604" s="80"/>
      <c r="BB49604" s="80"/>
    </row>
    <row r="49605" spans="9:54" x14ac:dyDescent="0.25">
      <c r="I49605" s="80"/>
      <c r="AX49605" s="80"/>
      <c r="AY49605" s="80"/>
      <c r="AZ49605" s="80"/>
      <c r="BA49605" s="80"/>
      <c r="BB49605" s="80"/>
    </row>
    <row r="49606" spans="9:54" x14ac:dyDescent="0.25">
      <c r="I49606" s="80"/>
      <c r="AX49606" s="80"/>
      <c r="AY49606" s="80"/>
      <c r="AZ49606" s="80"/>
      <c r="BA49606" s="80"/>
      <c r="BB49606" s="80"/>
    </row>
    <row r="49607" spans="9:54" x14ac:dyDescent="0.25">
      <c r="I49607" s="80"/>
      <c r="AX49607" s="80"/>
      <c r="AY49607" s="80"/>
      <c r="AZ49607" s="80"/>
      <c r="BA49607" s="80"/>
      <c r="BB49607" s="80"/>
    </row>
    <row r="49608" spans="9:54" x14ac:dyDescent="0.25">
      <c r="I49608" s="80"/>
      <c r="AX49608" s="80"/>
      <c r="AY49608" s="80"/>
      <c r="AZ49608" s="80"/>
      <c r="BA49608" s="80"/>
      <c r="BB49608" s="80"/>
    </row>
    <row r="49609" spans="9:54" x14ac:dyDescent="0.25">
      <c r="I49609" s="80"/>
      <c r="AX49609" s="80"/>
      <c r="AY49609" s="80"/>
      <c r="AZ49609" s="80"/>
      <c r="BA49609" s="80"/>
      <c r="BB49609" s="80"/>
    </row>
    <row r="49610" spans="9:54" x14ac:dyDescent="0.25">
      <c r="I49610" s="80"/>
      <c r="AX49610" s="80"/>
      <c r="AY49610" s="80"/>
      <c r="AZ49610" s="80"/>
      <c r="BA49610" s="80"/>
      <c r="BB49610" s="80"/>
    </row>
    <row r="49611" spans="9:54" x14ac:dyDescent="0.25">
      <c r="I49611" s="80"/>
      <c r="AX49611" s="80"/>
      <c r="AY49611" s="80"/>
      <c r="AZ49611" s="80"/>
      <c r="BA49611" s="80"/>
      <c r="BB49611" s="80"/>
    </row>
    <row r="49612" spans="9:54" x14ac:dyDescent="0.25">
      <c r="I49612" s="80"/>
      <c r="AX49612" s="80"/>
      <c r="AY49612" s="80"/>
      <c r="AZ49612" s="80"/>
      <c r="BA49612" s="80"/>
      <c r="BB49612" s="80"/>
    </row>
    <row r="49613" spans="9:54" x14ac:dyDescent="0.25">
      <c r="I49613" s="80"/>
      <c r="AX49613" s="80"/>
      <c r="AY49613" s="80"/>
      <c r="AZ49613" s="80"/>
      <c r="BA49613" s="80"/>
      <c r="BB49613" s="80"/>
    </row>
    <row r="49614" spans="9:54" x14ac:dyDescent="0.25">
      <c r="I49614" s="80"/>
      <c r="AX49614" s="80"/>
      <c r="AY49614" s="80"/>
      <c r="AZ49614" s="80"/>
      <c r="BA49614" s="80"/>
      <c r="BB49614" s="80"/>
    </row>
    <row r="49615" spans="9:54" x14ac:dyDescent="0.25">
      <c r="I49615" s="80"/>
      <c r="AX49615" s="80"/>
      <c r="AY49615" s="80"/>
      <c r="AZ49615" s="80"/>
      <c r="BA49615" s="80"/>
      <c r="BB49615" s="80"/>
    </row>
    <row r="49616" spans="9:54" x14ac:dyDescent="0.25">
      <c r="I49616" s="80"/>
      <c r="AX49616" s="80"/>
      <c r="AY49616" s="80"/>
      <c r="AZ49616" s="80"/>
      <c r="BA49616" s="80"/>
      <c r="BB49616" s="80"/>
    </row>
    <row r="49617" spans="9:54" x14ac:dyDescent="0.25">
      <c r="I49617" s="80"/>
      <c r="AX49617" s="80"/>
      <c r="AY49617" s="80"/>
      <c r="AZ49617" s="80"/>
      <c r="BA49617" s="80"/>
      <c r="BB49617" s="80"/>
    </row>
    <row r="49618" spans="9:54" x14ac:dyDescent="0.25">
      <c r="I49618" s="80"/>
      <c r="AX49618" s="80"/>
      <c r="AY49618" s="80"/>
      <c r="AZ49618" s="80"/>
      <c r="BA49618" s="80"/>
      <c r="BB49618" s="80"/>
    </row>
    <row r="49619" spans="9:54" x14ac:dyDescent="0.25">
      <c r="I49619" s="80"/>
      <c r="AX49619" s="80"/>
      <c r="AY49619" s="80"/>
      <c r="AZ49619" s="80"/>
      <c r="BA49619" s="80"/>
      <c r="BB49619" s="80"/>
    </row>
    <row r="49620" spans="9:54" x14ac:dyDescent="0.25">
      <c r="I49620" s="80"/>
      <c r="AX49620" s="80"/>
      <c r="AY49620" s="80"/>
      <c r="AZ49620" s="80"/>
      <c r="BA49620" s="80"/>
      <c r="BB49620" s="80"/>
    </row>
    <row r="49621" spans="9:54" x14ac:dyDescent="0.25">
      <c r="I49621" s="80"/>
      <c r="AX49621" s="80"/>
      <c r="AY49621" s="80"/>
      <c r="AZ49621" s="80"/>
      <c r="BA49621" s="80"/>
      <c r="BB49621" s="80"/>
    </row>
    <row r="49622" spans="9:54" x14ac:dyDescent="0.25">
      <c r="I49622" s="80"/>
      <c r="AX49622" s="80"/>
      <c r="AY49622" s="80"/>
      <c r="AZ49622" s="80"/>
      <c r="BA49622" s="80"/>
      <c r="BB49622" s="80"/>
    </row>
    <row r="49623" spans="9:54" x14ac:dyDescent="0.25">
      <c r="I49623" s="80"/>
      <c r="AX49623" s="80"/>
      <c r="AY49623" s="80"/>
      <c r="AZ49623" s="80"/>
      <c r="BA49623" s="80"/>
      <c r="BB49623" s="80"/>
    </row>
    <row r="49624" spans="9:54" x14ac:dyDescent="0.25">
      <c r="I49624" s="80"/>
      <c r="AX49624" s="80"/>
      <c r="AY49624" s="80"/>
      <c r="AZ49624" s="80"/>
      <c r="BA49624" s="80"/>
      <c r="BB49624" s="80"/>
    </row>
    <row r="49625" spans="9:54" x14ac:dyDescent="0.25">
      <c r="I49625" s="80"/>
      <c r="AX49625" s="80"/>
      <c r="AY49625" s="80"/>
      <c r="AZ49625" s="80"/>
      <c r="BA49625" s="80"/>
      <c r="BB49625" s="80"/>
    </row>
    <row r="49626" spans="9:54" x14ac:dyDescent="0.25">
      <c r="I49626" s="80"/>
      <c r="AX49626" s="80"/>
      <c r="AY49626" s="80"/>
      <c r="AZ49626" s="80"/>
      <c r="BA49626" s="80"/>
      <c r="BB49626" s="80"/>
    </row>
    <row r="49627" spans="9:54" x14ac:dyDescent="0.25">
      <c r="I49627" s="80"/>
      <c r="AX49627" s="80"/>
      <c r="AY49627" s="80"/>
      <c r="AZ49627" s="80"/>
      <c r="BA49627" s="80"/>
      <c r="BB49627" s="80"/>
    </row>
    <row r="49628" spans="9:54" x14ac:dyDescent="0.25">
      <c r="I49628" s="80"/>
      <c r="AX49628" s="80"/>
      <c r="AY49628" s="80"/>
      <c r="AZ49628" s="80"/>
      <c r="BA49628" s="80"/>
      <c r="BB49628" s="80"/>
    </row>
    <row r="49629" spans="9:54" x14ac:dyDescent="0.25">
      <c r="I49629" s="80"/>
      <c r="AX49629" s="80"/>
      <c r="AY49629" s="80"/>
      <c r="AZ49629" s="80"/>
      <c r="BA49629" s="80"/>
      <c r="BB49629" s="80"/>
    </row>
    <row r="49630" spans="9:54" x14ac:dyDescent="0.25">
      <c r="I49630" s="80"/>
      <c r="AX49630" s="80"/>
      <c r="AY49630" s="80"/>
      <c r="AZ49630" s="80"/>
      <c r="BA49630" s="80"/>
      <c r="BB49630" s="80"/>
    </row>
    <row r="49631" spans="9:54" x14ac:dyDescent="0.25">
      <c r="I49631" s="80"/>
      <c r="AX49631" s="80"/>
      <c r="AY49631" s="80"/>
      <c r="AZ49631" s="80"/>
      <c r="BA49631" s="80"/>
      <c r="BB49631" s="80"/>
    </row>
    <row r="49632" spans="9:54" x14ac:dyDescent="0.25">
      <c r="I49632" s="80"/>
      <c r="AX49632" s="80"/>
      <c r="AY49632" s="80"/>
      <c r="AZ49632" s="80"/>
      <c r="BA49632" s="80"/>
      <c r="BB49632" s="80"/>
    </row>
    <row r="49633" spans="9:54" x14ac:dyDescent="0.25">
      <c r="I49633" s="80"/>
      <c r="AX49633" s="80"/>
      <c r="AY49633" s="80"/>
      <c r="AZ49633" s="80"/>
      <c r="BA49633" s="80"/>
      <c r="BB49633" s="80"/>
    </row>
    <row r="49634" spans="9:54" x14ac:dyDescent="0.25">
      <c r="I49634" s="80"/>
      <c r="AX49634" s="80"/>
      <c r="AY49634" s="80"/>
      <c r="AZ49634" s="80"/>
      <c r="BA49634" s="80"/>
      <c r="BB49634" s="80"/>
    </row>
    <row r="49635" spans="9:54" x14ac:dyDescent="0.25">
      <c r="I49635" s="80"/>
      <c r="AX49635" s="80"/>
      <c r="AY49635" s="80"/>
      <c r="AZ49635" s="80"/>
      <c r="BA49635" s="80"/>
      <c r="BB49635" s="80"/>
    </row>
    <row r="49636" spans="9:54" x14ac:dyDescent="0.25">
      <c r="I49636" s="80"/>
      <c r="AX49636" s="80"/>
      <c r="AY49636" s="80"/>
      <c r="AZ49636" s="80"/>
      <c r="BA49636" s="80"/>
      <c r="BB49636" s="80"/>
    </row>
    <row r="49637" spans="9:54" x14ac:dyDescent="0.25">
      <c r="I49637" s="80"/>
      <c r="AX49637" s="80"/>
      <c r="AY49637" s="80"/>
      <c r="AZ49637" s="80"/>
      <c r="BA49637" s="80"/>
      <c r="BB49637" s="80"/>
    </row>
    <row r="49638" spans="9:54" x14ac:dyDescent="0.25">
      <c r="I49638" s="80"/>
      <c r="AX49638" s="80"/>
      <c r="AY49638" s="80"/>
      <c r="AZ49638" s="80"/>
      <c r="BA49638" s="80"/>
      <c r="BB49638" s="80"/>
    </row>
    <row r="49639" spans="9:54" x14ac:dyDescent="0.25">
      <c r="I49639" s="80"/>
      <c r="AX49639" s="80"/>
      <c r="AY49639" s="80"/>
      <c r="AZ49639" s="80"/>
      <c r="BA49639" s="80"/>
      <c r="BB49639" s="80"/>
    </row>
    <row r="49640" spans="9:54" x14ac:dyDescent="0.25">
      <c r="I49640" s="80"/>
      <c r="AX49640" s="80"/>
      <c r="AY49640" s="80"/>
      <c r="AZ49640" s="80"/>
      <c r="BA49640" s="80"/>
      <c r="BB49640" s="80"/>
    </row>
    <row r="49641" spans="9:54" x14ac:dyDescent="0.25">
      <c r="I49641" s="80"/>
      <c r="AX49641" s="80"/>
      <c r="AY49641" s="80"/>
      <c r="AZ49641" s="80"/>
      <c r="BA49641" s="80"/>
      <c r="BB49641" s="80"/>
    </row>
    <row r="49642" spans="9:54" x14ac:dyDescent="0.25">
      <c r="I49642" s="80"/>
      <c r="AX49642" s="80"/>
      <c r="AY49642" s="80"/>
      <c r="AZ49642" s="80"/>
      <c r="BA49642" s="80"/>
      <c r="BB49642" s="80"/>
    </row>
    <row r="49643" spans="9:54" x14ac:dyDescent="0.25">
      <c r="I49643" s="80"/>
      <c r="AX49643" s="80"/>
      <c r="AY49643" s="80"/>
      <c r="AZ49643" s="80"/>
      <c r="BA49643" s="80"/>
      <c r="BB49643" s="80"/>
    </row>
    <row r="49644" spans="9:54" x14ac:dyDescent="0.25">
      <c r="I49644" s="80"/>
      <c r="AX49644" s="80"/>
      <c r="AY49644" s="80"/>
      <c r="AZ49644" s="80"/>
      <c r="BA49644" s="80"/>
      <c r="BB49644" s="80"/>
    </row>
    <row r="49645" spans="9:54" x14ac:dyDescent="0.25">
      <c r="I49645" s="80"/>
      <c r="AX49645" s="80"/>
      <c r="AY49645" s="80"/>
      <c r="AZ49645" s="80"/>
      <c r="BA49645" s="80"/>
      <c r="BB49645" s="80"/>
    </row>
    <row r="49646" spans="9:54" x14ac:dyDescent="0.25">
      <c r="I49646" s="80"/>
      <c r="AX49646" s="80"/>
      <c r="AY49646" s="80"/>
      <c r="AZ49646" s="80"/>
      <c r="BA49646" s="80"/>
      <c r="BB49646" s="80"/>
    </row>
    <row r="49647" spans="9:54" x14ac:dyDescent="0.25">
      <c r="I49647" s="80"/>
      <c r="AX49647" s="80"/>
      <c r="AY49647" s="80"/>
      <c r="AZ49647" s="80"/>
      <c r="BA49647" s="80"/>
      <c r="BB49647" s="80"/>
    </row>
    <row r="49648" spans="9:54" x14ac:dyDescent="0.25">
      <c r="I49648" s="80"/>
      <c r="AX49648" s="80"/>
      <c r="AY49648" s="80"/>
      <c r="AZ49648" s="80"/>
      <c r="BA49648" s="80"/>
      <c r="BB49648" s="80"/>
    </row>
    <row r="49649" spans="9:54" x14ac:dyDescent="0.25">
      <c r="I49649" s="80"/>
      <c r="AX49649" s="80"/>
      <c r="AY49649" s="80"/>
      <c r="AZ49649" s="80"/>
      <c r="BA49649" s="80"/>
      <c r="BB49649" s="80"/>
    </row>
    <row r="49650" spans="9:54" x14ac:dyDescent="0.25">
      <c r="I49650" s="80"/>
      <c r="AX49650" s="80"/>
      <c r="AY49650" s="80"/>
      <c r="AZ49650" s="80"/>
      <c r="BA49650" s="80"/>
      <c r="BB49650" s="80"/>
    </row>
    <row r="49651" spans="9:54" x14ac:dyDescent="0.25">
      <c r="I49651" s="80"/>
      <c r="AX49651" s="80"/>
      <c r="AY49651" s="80"/>
      <c r="AZ49651" s="80"/>
      <c r="BA49651" s="80"/>
      <c r="BB49651" s="80"/>
    </row>
    <row r="49652" spans="9:54" x14ac:dyDescent="0.25">
      <c r="I49652" s="80"/>
      <c r="AX49652" s="80"/>
      <c r="AY49652" s="80"/>
      <c r="AZ49652" s="80"/>
      <c r="BA49652" s="80"/>
      <c r="BB49652" s="80"/>
    </row>
    <row r="49653" spans="9:54" x14ac:dyDescent="0.25">
      <c r="I49653" s="80"/>
      <c r="AX49653" s="80"/>
      <c r="AY49653" s="80"/>
      <c r="AZ49653" s="80"/>
      <c r="BA49653" s="80"/>
      <c r="BB49653" s="80"/>
    </row>
    <row r="49654" spans="9:54" x14ac:dyDescent="0.25">
      <c r="I49654" s="80"/>
      <c r="AX49654" s="80"/>
      <c r="AY49654" s="80"/>
      <c r="AZ49654" s="80"/>
      <c r="BA49654" s="80"/>
      <c r="BB49654" s="80"/>
    </row>
    <row r="49655" spans="9:54" x14ac:dyDescent="0.25">
      <c r="I49655" s="80"/>
      <c r="AX49655" s="80"/>
      <c r="AY49655" s="80"/>
      <c r="AZ49655" s="80"/>
      <c r="BA49655" s="80"/>
      <c r="BB49655" s="80"/>
    </row>
    <row r="49656" spans="9:54" x14ac:dyDescent="0.25">
      <c r="I49656" s="80"/>
      <c r="AX49656" s="80"/>
      <c r="AY49656" s="80"/>
      <c r="AZ49656" s="80"/>
      <c r="BA49656" s="80"/>
      <c r="BB49656" s="80"/>
    </row>
    <row r="49657" spans="9:54" x14ac:dyDescent="0.25">
      <c r="I49657" s="80"/>
      <c r="AX49657" s="80"/>
      <c r="AY49657" s="80"/>
      <c r="AZ49657" s="80"/>
      <c r="BA49657" s="80"/>
      <c r="BB49657" s="80"/>
    </row>
    <row r="49658" spans="9:54" x14ac:dyDescent="0.25">
      <c r="I49658" s="80"/>
      <c r="AX49658" s="80"/>
      <c r="AY49658" s="80"/>
      <c r="AZ49658" s="80"/>
      <c r="BA49658" s="80"/>
      <c r="BB49658" s="80"/>
    </row>
    <row r="49659" spans="9:54" x14ac:dyDescent="0.25">
      <c r="I49659" s="80"/>
      <c r="AX49659" s="80"/>
      <c r="AY49659" s="80"/>
      <c r="AZ49659" s="80"/>
      <c r="BA49659" s="80"/>
      <c r="BB49659" s="80"/>
    </row>
    <row r="49660" spans="9:54" x14ac:dyDescent="0.25">
      <c r="I49660" s="80"/>
      <c r="AX49660" s="80"/>
      <c r="AY49660" s="80"/>
      <c r="AZ49660" s="80"/>
      <c r="BA49660" s="80"/>
      <c r="BB49660" s="80"/>
    </row>
    <row r="49661" spans="9:54" x14ac:dyDescent="0.25">
      <c r="I49661" s="80"/>
      <c r="AX49661" s="80"/>
      <c r="AY49661" s="80"/>
      <c r="AZ49661" s="80"/>
      <c r="BA49661" s="80"/>
      <c r="BB49661" s="80"/>
    </row>
    <row r="49662" spans="9:54" x14ac:dyDescent="0.25">
      <c r="I49662" s="80"/>
      <c r="AX49662" s="80"/>
      <c r="AY49662" s="80"/>
      <c r="AZ49662" s="80"/>
      <c r="BA49662" s="80"/>
      <c r="BB49662" s="80"/>
    </row>
    <row r="49663" spans="9:54" x14ac:dyDescent="0.25">
      <c r="I49663" s="80"/>
      <c r="AX49663" s="80"/>
      <c r="AY49663" s="80"/>
      <c r="AZ49663" s="80"/>
      <c r="BA49663" s="80"/>
      <c r="BB49663" s="80"/>
    </row>
    <row r="49664" spans="9:54" x14ac:dyDescent="0.25">
      <c r="I49664" s="80"/>
      <c r="AX49664" s="80"/>
      <c r="AY49664" s="80"/>
      <c r="AZ49664" s="80"/>
      <c r="BA49664" s="80"/>
      <c r="BB49664" s="80"/>
    </row>
    <row r="49665" spans="9:54" x14ac:dyDescent="0.25">
      <c r="I49665" s="80"/>
      <c r="AX49665" s="80"/>
      <c r="AY49665" s="80"/>
      <c r="AZ49665" s="80"/>
      <c r="BA49665" s="80"/>
      <c r="BB49665" s="80"/>
    </row>
    <row r="49666" spans="9:54" x14ac:dyDescent="0.25">
      <c r="I49666" s="80"/>
      <c r="AX49666" s="80"/>
      <c r="AY49666" s="80"/>
      <c r="AZ49666" s="80"/>
      <c r="BA49666" s="80"/>
      <c r="BB49666" s="80"/>
    </row>
    <row r="49667" spans="9:54" x14ac:dyDescent="0.25">
      <c r="I49667" s="80"/>
      <c r="AX49667" s="80"/>
      <c r="AY49667" s="80"/>
      <c r="AZ49667" s="80"/>
      <c r="BA49667" s="80"/>
      <c r="BB49667" s="80"/>
    </row>
    <row r="49668" spans="9:54" x14ac:dyDescent="0.25">
      <c r="I49668" s="80"/>
      <c r="AX49668" s="80"/>
      <c r="AY49668" s="80"/>
      <c r="AZ49668" s="80"/>
      <c r="BA49668" s="80"/>
      <c r="BB49668" s="80"/>
    </row>
    <row r="49669" spans="9:54" x14ac:dyDescent="0.25">
      <c r="I49669" s="80"/>
      <c r="AX49669" s="80"/>
      <c r="AY49669" s="80"/>
      <c r="AZ49669" s="80"/>
      <c r="BA49669" s="80"/>
      <c r="BB49669" s="80"/>
    </row>
    <row r="49670" spans="9:54" x14ac:dyDescent="0.25">
      <c r="I49670" s="80"/>
      <c r="AX49670" s="80"/>
      <c r="AY49670" s="80"/>
      <c r="AZ49670" s="80"/>
      <c r="BA49670" s="80"/>
      <c r="BB49670" s="80"/>
    </row>
    <row r="49671" spans="9:54" x14ac:dyDescent="0.25">
      <c r="I49671" s="80"/>
      <c r="AX49671" s="80"/>
      <c r="AY49671" s="80"/>
      <c r="AZ49671" s="80"/>
      <c r="BA49671" s="80"/>
      <c r="BB49671" s="80"/>
    </row>
    <row r="49672" spans="9:54" x14ac:dyDescent="0.25">
      <c r="I49672" s="80"/>
      <c r="AX49672" s="80"/>
      <c r="AY49672" s="80"/>
      <c r="AZ49672" s="80"/>
      <c r="BA49672" s="80"/>
      <c r="BB49672" s="80"/>
    </row>
    <row r="49673" spans="9:54" x14ac:dyDescent="0.25">
      <c r="I49673" s="80"/>
      <c r="AX49673" s="80"/>
      <c r="AY49673" s="80"/>
      <c r="AZ49673" s="80"/>
      <c r="BA49673" s="80"/>
      <c r="BB49673" s="80"/>
    </row>
    <row r="49674" spans="9:54" x14ac:dyDescent="0.25">
      <c r="I49674" s="80"/>
      <c r="AX49674" s="80"/>
      <c r="AY49674" s="80"/>
      <c r="AZ49674" s="80"/>
      <c r="BA49674" s="80"/>
      <c r="BB49674" s="80"/>
    </row>
    <row r="49675" spans="9:54" x14ac:dyDescent="0.25">
      <c r="I49675" s="80"/>
      <c r="AX49675" s="80"/>
      <c r="AY49675" s="80"/>
      <c r="AZ49675" s="80"/>
      <c r="BA49675" s="80"/>
      <c r="BB49675" s="80"/>
    </row>
    <row r="49676" spans="9:54" x14ac:dyDescent="0.25">
      <c r="I49676" s="80"/>
      <c r="AX49676" s="80"/>
      <c r="AY49676" s="80"/>
      <c r="AZ49676" s="80"/>
      <c r="BA49676" s="80"/>
      <c r="BB49676" s="80"/>
    </row>
    <row r="49677" spans="9:54" x14ac:dyDescent="0.25">
      <c r="I49677" s="80"/>
      <c r="AX49677" s="80"/>
      <c r="AY49677" s="80"/>
      <c r="AZ49677" s="80"/>
      <c r="BA49677" s="80"/>
      <c r="BB49677" s="80"/>
    </row>
    <row r="49678" spans="9:54" x14ac:dyDescent="0.25">
      <c r="I49678" s="80"/>
      <c r="AX49678" s="80"/>
      <c r="AY49678" s="80"/>
      <c r="AZ49678" s="80"/>
      <c r="BA49678" s="80"/>
      <c r="BB49678" s="80"/>
    </row>
    <row r="49679" spans="9:54" x14ac:dyDescent="0.25">
      <c r="I49679" s="80"/>
      <c r="AX49679" s="80"/>
      <c r="AY49679" s="80"/>
      <c r="AZ49679" s="80"/>
      <c r="BA49679" s="80"/>
      <c r="BB49679" s="80"/>
    </row>
    <row r="49680" spans="9:54" x14ac:dyDescent="0.25">
      <c r="I49680" s="80"/>
      <c r="AX49680" s="80"/>
      <c r="AY49680" s="80"/>
      <c r="AZ49680" s="80"/>
      <c r="BA49680" s="80"/>
      <c r="BB49680" s="80"/>
    </row>
    <row r="49681" spans="9:54" x14ac:dyDescent="0.25">
      <c r="I49681" s="80"/>
      <c r="AX49681" s="80"/>
      <c r="AY49681" s="80"/>
      <c r="AZ49681" s="80"/>
      <c r="BA49681" s="80"/>
      <c r="BB49681" s="80"/>
    </row>
    <row r="49682" spans="9:54" x14ac:dyDescent="0.25">
      <c r="I49682" s="80"/>
      <c r="AX49682" s="80"/>
      <c r="AY49682" s="80"/>
      <c r="AZ49682" s="80"/>
      <c r="BA49682" s="80"/>
      <c r="BB49682" s="80"/>
    </row>
    <row r="49683" spans="9:54" x14ac:dyDescent="0.25">
      <c r="I49683" s="80"/>
      <c r="AX49683" s="80"/>
      <c r="AY49683" s="80"/>
      <c r="AZ49683" s="80"/>
      <c r="BA49683" s="80"/>
      <c r="BB49683" s="80"/>
    </row>
    <row r="49684" spans="9:54" x14ac:dyDescent="0.25">
      <c r="I49684" s="80"/>
      <c r="AX49684" s="80"/>
      <c r="AY49684" s="80"/>
      <c r="AZ49684" s="80"/>
      <c r="BA49684" s="80"/>
      <c r="BB49684" s="80"/>
    </row>
    <row r="49685" spans="9:54" x14ac:dyDescent="0.25">
      <c r="I49685" s="80"/>
      <c r="AX49685" s="80"/>
      <c r="AY49685" s="80"/>
      <c r="AZ49685" s="80"/>
      <c r="BA49685" s="80"/>
      <c r="BB49685" s="80"/>
    </row>
    <row r="49686" spans="9:54" x14ac:dyDescent="0.25">
      <c r="I49686" s="80"/>
      <c r="AX49686" s="80"/>
      <c r="AY49686" s="80"/>
      <c r="AZ49686" s="80"/>
      <c r="BA49686" s="80"/>
      <c r="BB49686" s="80"/>
    </row>
    <row r="49687" spans="9:54" x14ac:dyDescent="0.25">
      <c r="I49687" s="80"/>
      <c r="AX49687" s="80"/>
      <c r="AY49687" s="80"/>
      <c r="AZ49687" s="80"/>
      <c r="BA49687" s="80"/>
      <c r="BB49687" s="80"/>
    </row>
    <row r="49688" spans="9:54" x14ac:dyDescent="0.25">
      <c r="I49688" s="80"/>
      <c r="AX49688" s="80"/>
      <c r="AY49688" s="80"/>
      <c r="AZ49688" s="80"/>
      <c r="BA49688" s="80"/>
      <c r="BB49688" s="80"/>
    </row>
    <row r="49689" spans="9:54" x14ac:dyDescent="0.25">
      <c r="I49689" s="80"/>
      <c r="AX49689" s="80"/>
      <c r="AY49689" s="80"/>
      <c r="AZ49689" s="80"/>
      <c r="BA49689" s="80"/>
      <c r="BB49689" s="80"/>
    </row>
    <row r="49690" spans="9:54" x14ac:dyDescent="0.25">
      <c r="I49690" s="80"/>
      <c r="AX49690" s="80"/>
      <c r="AY49690" s="80"/>
      <c r="AZ49690" s="80"/>
      <c r="BA49690" s="80"/>
      <c r="BB49690" s="80"/>
    </row>
    <row r="49691" spans="9:54" x14ac:dyDescent="0.25">
      <c r="I49691" s="80"/>
      <c r="AX49691" s="80"/>
      <c r="AY49691" s="80"/>
      <c r="AZ49691" s="80"/>
      <c r="BA49691" s="80"/>
      <c r="BB49691" s="80"/>
    </row>
    <row r="49692" spans="9:54" x14ac:dyDescent="0.25">
      <c r="I49692" s="80"/>
      <c r="AX49692" s="80"/>
      <c r="AY49692" s="80"/>
      <c r="AZ49692" s="80"/>
      <c r="BA49692" s="80"/>
      <c r="BB49692" s="80"/>
    </row>
    <row r="49693" spans="9:54" x14ac:dyDescent="0.25">
      <c r="I49693" s="80"/>
      <c r="AX49693" s="80"/>
      <c r="AY49693" s="80"/>
      <c r="AZ49693" s="80"/>
      <c r="BA49693" s="80"/>
      <c r="BB49693" s="80"/>
    </row>
    <row r="49694" spans="9:54" x14ac:dyDescent="0.25">
      <c r="I49694" s="80"/>
      <c r="AX49694" s="80"/>
      <c r="AY49694" s="80"/>
      <c r="AZ49694" s="80"/>
      <c r="BA49694" s="80"/>
      <c r="BB49694" s="80"/>
    </row>
    <row r="49695" spans="9:54" x14ac:dyDescent="0.25">
      <c r="I49695" s="80"/>
      <c r="AX49695" s="80"/>
      <c r="AY49695" s="80"/>
      <c r="AZ49695" s="80"/>
      <c r="BA49695" s="80"/>
      <c r="BB49695" s="80"/>
    </row>
    <row r="49696" spans="9:54" x14ac:dyDescent="0.25">
      <c r="I49696" s="80"/>
      <c r="AX49696" s="80"/>
      <c r="AY49696" s="80"/>
      <c r="AZ49696" s="80"/>
      <c r="BA49696" s="80"/>
      <c r="BB49696" s="80"/>
    </row>
    <row r="49697" spans="9:54" x14ac:dyDescent="0.25">
      <c r="I49697" s="80"/>
      <c r="AX49697" s="80"/>
      <c r="AY49697" s="80"/>
      <c r="AZ49697" s="80"/>
      <c r="BA49697" s="80"/>
      <c r="BB49697" s="80"/>
    </row>
    <row r="49698" spans="9:54" x14ac:dyDescent="0.25">
      <c r="I49698" s="80"/>
      <c r="AX49698" s="80"/>
      <c r="AY49698" s="80"/>
      <c r="AZ49698" s="80"/>
      <c r="BA49698" s="80"/>
      <c r="BB49698" s="80"/>
    </row>
    <row r="49699" spans="9:54" x14ac:dyDescent="0.25">
      <c r="I49699" s="80"/>
      <c r="AX49699" s="80"/>
      <c r="AY49699" s="80"/>
      <c r="AZ49699" s="80"/>
      <c r="BA49699" s="80"/>
      <c r="BB49699" s="80"/>
    </row>
    <row r="49700" spans="9:54" x14ac:dyDescent="0.25">
      <c r="I49700" s="80"/>
      <c r="AX49700" s="80"/>
      <c r="AY49700" s="80"/>
      <c r="AZ49700" s="80"/>
      <c r="BA49700" s="80"/>
      <c r="BB49700" s="80"/>
    </row>
    <row r="49701" spans="9:54" x14ac:dyDescent="0.25">
      <c r="I49701" s="80"/>
      <c r="AX49701" s="80"/>
      <c r="AY49701" s="80"/>
      <c r="AZ49701" s="80"/>
      <c r="BA49701" s="80"/>
      <c r="BB49701" s="80"/>
    </row>
    <row r="49702" spans="9:54" x14ac:dyDescent="0.25">
      <c r="I49702" s="80"/>
      <c r="AX49702" s="80"/>
      <c r="AY49702" s="80"/>
      <c r="AZ49702" s="80"/>
      <c r="BA49702" s="80"/>
      <c r="BB49702" s="80"/>
    </row>
    <row r="49703" spans="9:54" x14ac:dyDescent="0.25">
      <c r="I49703" s="80"/>
      <c r="AX49703" s="80"/>
      <c r="AY49703" s="80"/>
      <c r="AZ49703" s="80"/>
      <c r="BA49703" s="80"/>
      <c r="BB49703" s="80"/>
    </row>
    <row r="49704" spans="9:54" x14ac:dyDescent="0.25">
      <c r="I49704" s="80"/>
      <c r="AX49704" s="80"/>
      <c r="AY49704" s="80"/>
      <c r="AZ49704" s="80"/>
      <c r="BA49704" s="80"/>
      <c r="BB49704" s="80"/>
    </row>
    <row r="49705" spans="9:54" x14ac:dyDescent="0.25">
      <c r="I49705" s="80"/>
      <c r="AX49705" s="80"/>
      <c r="AY49705" s="80"/>
      <c r="AZ49705" s="80"/>
      <c r="BA49705" s="80"/>
      <c r="BB49705" s="80"/>
    </row>
    <row r="49706" spans="9:54" x14ac:dyDescent="0.25">
      <c r="I49706" s="80"/>
      <c r="AX49706" s="80"/>
      <c r="AY49706" s="80"/>
      <c r="AZ49706" s="80"/>
      <c r="BA49706" s="80"/>
      <c r="BB49706" s="80"/>
    </row>
    <row r="49707" spans="9:54" x14ac:dyDescent="0.25">
      <c r="I49707" s="80"/>
      <c r="AX49707" s="80"/>
      <c r="AY49707" s="80"/>
      <c r="AZ49707" s="80"/>
      <c r="BA49707" s="80"/>
      <c r="BB49707" s="80"/>
    </row>
    <row r="49708" spans="9:54" x14ac:dyDescent="0.25">
      <c r="I49708" s="80"/>
      <c r="AX49708" s="80"/>
      <c r="AY49708" s="80"/>
      <c r="AZ49708" s="80"/>
      <c r="BA49708" s="80"/>
      <c r="BB49708" s="80"/>
    </row>
    <row r="49709" spans="9:54" x14ac:dyDescent="0.25">
      <c r="I49709" s="80"/>
      <c r="AX49709" s="80"/>
      <c r="AY49709" s="80"/>
      <c r="AZ49709" s="80"/>
      <c r="BA49709" s="80"/>
      <c r="BB49709" s="80"/>
    </row>
    <row r="49710" spans="9:54" x14ac:dyDescent="0.25">
      <c r="I49710" s="80"/>
      <c r="AX49710" s="80"/>
      <c r="AY49710" s="80"/>
      <c r="AZ49710" s="80"/>
      <c r="BA49710" s="80"/>
      <c r="BB49710" s="80"/>
    </row>
    <row r="49711" spans="9:54" x14ac:dyDescent="0.25">
      <c r="I49711" s="80"/>
      <c r="AX49711" s="80"/>
      <c r="AY49711" s="80"/>
      <c r="AZ49711" s="80"/>
      <c r="BA49711" s="80"/>
      <c r="BB49711" s="80"/>
    </row>
    <row r="49712" spans="9:54" x14ac:dyDescent="0.25">
      <c r="I49712" s="80"/>
      <c r="AX49712" s="80"/>
      <c r="AY49712" s="80"/>
      <c r="AZ49712" s="80"/>
      <c r="BA49712" s="80"/>
      <c r="BB49712" s="80"/>
    </row>
    <row r="49713" spans="9:54" x14ac:dyDescent="0.25">
      <c r="I49713" s="80"/>
      <c r="AX49713" s="80"/>
      <c r="AY49713" s="80"/>
      <c r="AZ49713" s="80"/>
      <c r="BA49713" s="80"/>
      <c r="BB49713" s="80"/>
    </row>
    <row r="49714" spans="9:54" x14ac:dyDescent="0.25">
      <c r="I49714" s="80"/>
      <c r="AX49714" s="80"/>
      <c r="AY49714" s="80"/>
      <c r="AZ49714" s="80"/>
      <c r="BA49714" s="80"/>
      <c r="BB49714" s="80"/>
    </row>
    <row r="49715" spans="9:54" x14ac:dyDescent="0.25">
      <c r="I49715" s="80"/>
      <c r="AX49715" s="80"/>
      <c r="AY49715" s="80"/>
      <c r="AZ49715" s="80"/>
      <c r="BA49715" s="80"/>
      <c r="BB49715" s="80"/>
    </row>
    <row r="49716" spans="9:54" x14ac:dyDescent="0.25">
      <c r="I49716" s="80"/>
      <c r="AX49716" s="80"/>
      <c r="AY49716" s="80"/>
      <c r="AZ49716" s="80"/>
      <c r="BA49716" s="80"/>
      <c r="BB49716" s="80"/>
    </row>
    <row r="49717" spans="9:54" x14ac:dyDescent="0.25">
      <c r="I49717" s="80"/>
      <c r="AX49717" s="80"/>
      <c r="AY49717" s="80"/>
      <c r="AZ49717" s="80"/>
      <c r="BA49717" s="80"/>
      <c r="BB49717" s="80"/>
    </row>
    <row r="49718" spans="9:54" x14ac:dyDescent="0.25">
      <c r="I49718" s="80"/>
      <c r="AX49718" s="80"/>
      <c r="AY49718" s="80"/>
      <c r="AZ49718" s="80"/>
      <c r="BA49718" s="80"/>
      <c r="BB49718" s="80"/>
    </row>
    <row r="49719" spans="9:54" x14ac:dyDescent="0.25">
      <c r="I49719" s="80"/>
      <c r="AX49719" s="80"/>
      <c r="AY49719" s="80"/>
      <c r="AZ49719" s="80"/>
      <c r="BA49719" s="80"/>
      <c r="BB49719" s="80"/>
    </row>
    <row r="49720" spans="9:54" x14ac:dyDescent="0.25">
      <c r="I49720" s="80"/>
      <c r="AX49720" s="80"/>
      <c r="AY49720" s="80"/>
      <c r="AZ49720" s="80"/>
      <c r="BA49720" s="80"/>
      <c r="BB49720" s="80"/>
    </row>
    <row r="49721" spans="9:54" x14ac:dyDescent="0.25">
      <c r="I49721" s="80"/>
      <c r="AX49721" s="80"/>
      <c r="AY49721" s="80"/>
      <c r="AZ49721" s="80"/>
      <c r="BA49721" s="80"/>
      <c r="BB49721" s="80"/>
    </row>
    <row r="49722" spans="9:54" x14ac:dyDescent="0.25">
      <c r="I49722" s="80"/>
      <c r="AX49722" s="80"/>
      <c r="AY49722" s="80"/>
      <c r="AZ49722" s="80"/>
      <c r="BA49722" s="80"/>
      <c r="BB49722" s="80"/>
    </row>
    <row r="49723" spans="9:54" x14ac:dyDescent="0.25">
      <c r="I49723" s="80"/>
      <c r="AX49723" s="80"/>
      <c r="AY49723" s="80"/>
      <c r="AZ49723" s="80"/>
      <c r="BA49723" s="80"/>
      <c r="BB49723" s="80"/>
    </row>
    <row r="49724" spans="9:54" x14ac:dyDescent="0.25">
      <c r="I49724" s="80"/>
      <c r="AX49724" s="80"/>
      <c r="AY49724" s="80"/>
      <c r="AZ49724" s="80"/>
      <c r="BA49724" s="80"/>
      <c r="BB49724" s="80"/>
    </row>
    <row r="49725" spans="9:54" x14ac:dyDescent="0.25">
      <c r="I49725" s="80"/>
      <c r="AX49725" s="80"/>
      <c r="AY49725" s="80"/>
      <c r="AZ49725" s="80"/>
      <c r="BA49725" s="80"/>
      <c r="BB49725" s="80"/>
    </row>
    <row r="49726" spans="9:54" x14ac:dyDescent="0.25">
      <c r="I49726" s="80"/>
      <c r="AX49726" s="80"/>
      <c r="AY49726" s="80"/>
      <c r="AZ49726" s="80"/>
      <c r="BA49726" s="80"/>
      <c r="BB49726" s="80"/>
    </row>
    <row r="49727" spans="9:54" x14ac:dyDescent="0.25">
      <c r="I49727" s="80"/>
      <c r="AX49727" s="80"/>
      <c r="AY49727" s="80"/>
      <c r="AZ49727" s="80"/>
      <c r="BA49727" s="80"/>
      <c r="BB49727" s="80"/>
    </row>
    <row r="49728" spans="9:54" x14ac:dyDescent="0.25">
      <c r="I49728" s="80"/>
      <c r="AX49728" s="80"/>
      <c r="AY49728" s="80"/>
      <c r="AZ49728" s="80"/>
      <c r="BA49728" s="80"/>
      <c r="BB49728" s="80"/>
    </row>
    <row r="49729" spans="9:54" x14ac:dyDescent="0.25">
      <c r="I49729" s="80"/>
      <c r="AX49729" s="80"/>
      <c r="AY49729" s="80"/>
      <c r="AZ49729" s="80"/>
      <c r="BA49729" s="80"/>
      <c r="BB49729" s="80"/>
    </row>
    <row r="49730" spans="9:54" x14ac:dyDescent="0.25">
      <c r="I49730" s="80"/>
      <c r="AX49730" s="80"/>
      <c r="AY49730" s="80"/>
      <c r="AZ49730" s="80"/>
      <c r="BA49730" s="80"/>
      <c r="BB49730" s="80"/>
    </row>
    <row r="49731" spans="9:54" x14ac:dyDescent="0.25">
      <c r="I49731" s="80"/>
      <c r="AX49731" s="80"/>
      <c r="AY49731" s="80"/>
      <c r="AZ49731" s="80"/>
      <c r="BA49731" s="80"/>
      <c r="BB49731" s="80"/>
    </row>
    <row r="49732" spans="9:54" x14ac:dyDescent="0.25">
      <c r="I49732" s="80"/>
      <c r="AX49732" s="80"/>
      <c r="AY49732" s="80"/>
      <c r="AZ49732" s="80"/>
      <c r="BA49732" s="80"/>
      <c r="BB49732" s="80"/>
    </row>
    <row r="49733" spans="9:54" x14ac:dyDescent="0.25">
      <c r="I49733" s="80"/>
      <c r="AX49733" s="80"/>
      <c r="AY49733" s="80"/>
      <c r="AZ49733" s="80"/>
      <c r="BA49733" s="80"/>
      <c r="BB49733" s="80"/>
    </row>
    <row r="49734" spans="9:54" x14ac:dyDescent="0.25">
      <c r="I49734" s="80"/>
      <c r="AX49734" s="80"/>
      <c r="AY49734" s="80"/>
      <c r="AZ49734" s="80"/>
      <c r="BA49734" s="80"/>
      <c r="BB49734" s="80"/>
    </row>
    <row r="49735" spans="9:54" x14ac:dyDescent="0.25">
      <c r="I49735" s="80"/>
      <c r="AX49735" s="80"/>
      <c r="AY49735" s="80"/>
      <c r="AZ49735" s="80"/>
      <c r="BA49735" s="80"/>
      <c r="BB49735" s="80"/>
    </row>
    <row r="49736" spans="9:54" x14ac:dyDescent="0.25">
      <c r="I49736" s="80"/>
      <c r="AX49736" s="80"/>
      <c r="AY49736" s="80"/>
      <c r="AZ49736" s="80"/>
      <c r="BA49736" s="80"/>
      <c r="BB49736" s="80"/>
    </row>
    <row r="49737" spans="9:54" x14ac:dyDescent="0.25">
      <c r="I49737" s="80"/>
      <c r="AX49737" s="80"/>
      <c r="AY49737" s="80"/>
      <c r="AZ49737" s="80"/>
      <c r="BA49737" s="80"/>
      <c r="BB49737" s="80"/>
    </row>
    <row r="49738" spans="9:54" x14ac:dyDescent="0.25">
      <c r="I49738" s="80"/>
      <c r="AX49738" s="80"/>
      <c r="AY49738" s="80"/>
      <c r="AZ49738" s="80"/>
      <c r="BA49738" s="80"/>
      <c r="BB49738" s="80"/>
    </row>
    <row r="49739" spans="9:54" x14ac:dyDescent="0.25">
      <c r="I49739" s="80"/>
      <c r="AX49739" s="80"/>
      <c r="AY49739" s="80"/>
      <c r="AZ49739" s="80"/>
      <c r="BA49739" s="80"/>
      <c r="BB49739" s="80"/>
    </row>
    <row r="49740" spans="9:54" x14ac:dyDescent="0.25">
      <c r="I49740" s="80"/>
      <c r="AX49740" s="80"/>
      <c r="AY49740" s="80"/>
      <c r="AZ49740" s="80"/>
      <c r="BA49740" s="80"/>
      <c r="BB49740" s="80"/>
    </row>
    <row r="49741" spans="9:54" x14ac:dyDescent="0.25">
      <c r="I49741" s="80"/>
      <c r="AX49741" s="80"/>
      <c r="AY49741" s="80"/>
      <c r="AZ49741" s="80"/>
      <c r="BA49741" s="80"/>
      <c r="BB49741" s="80"/>
    </row>
    <row r="49742" spans="9:54" x14ac:dyDescent="0.25">
      <c r="I49742" s="80"/>
      <c r="AX49742" s="80"/>
      <c r="AY49742" s="80"/>
      <c r="AZ49742" s="80"/>
      <c r="BA49742" s="80"/>
      <c r="BB49742" s="80"/>
    </row>
    <row r="49743" spans="9:54" x14ac:dyDescent="0.25">
      <c r="I49743" s="80"/>
      <c r="AX49743" s="80"/>
      <c r="AY49743" s="80"/>
      <c r="AZ49743" s="80"/>
      <c r="BA49743" s="80"/>
      <c r="BB49743" s="80"/>
    </row>
    <row r="49744" spans="9:54" x14ac:dyDescent="0.25">
      <c r="I49744" s="80"/>
      <c r="AX49744" s="80"/>
      <c r="AY49744" s="80"/>
      <c r="AZ49744" s="80"/>
      <c r="BA49744" s="80"/>
      <c r="BB49744" s="80"/>
    </row>
    <row r="49745" spans="9:54" x14ac:dyDescent="0.25">
      <c r="I49745" s="80"/>
      <c r="AX49745" s="80"/>
      <c r="AY49745" s="80"/>
      <c r="AZ49745" s="80"/>
      <c r="BA49745" s="80"/>
      <c r="BB49745" s="80"/>
    </row>
    <row r="49746" spans="9:54" x14ac:dyDescent="0.25">
      <c r="I49746" s="80"/>
      <c r="AX49746" s="80"/>
      <c r="AY49746" s="80"/>
      <c r="AZ49746" s="80"/>
      <c r="BA49746" s="80"/>
      <c r="BB49746" s="80"/>
    </row>
    <row r="49747" spans="9:54" x14ac:dyDescent="0.25">
      <c r="I49747" s="80"/>
      <c r="AX49747" s="80"/>
      <c r="AY49747" s="80"/>
      <c r="AZ49747" s="80"/>
      <c r="BA49747" s="80"/>
      <c r="BB49747" s="80"/>
    </row>
    <row r="49748" spans="9:54" x14ac:dyDescent="0.25">
      <c r="I49748" s="80"/>
      <c r="AX49748" s="80"/>
      <c r="AY49748" s="80"/>
      <c r="AZ49748" s="80"/>
      <c r="BA49748" s="80"/>
      <c r="BB49748" s="80"/>
    </row>
    <row r="49749" spans="9:54" x14ac:dyDescent="0.25">
      <c r="I49749" s="80"/>
      <c r="AX49749" s="80"/>
      <c r="AY49749" s="80"/>
      <c r="AZ49749" s="80"/>
      <c r="BA49749" s="80"/>
      <c r="BB49749" s="80"/>
    </row>
    <row r="49750" spans="9:54" x14ac:dyDescent="0.25">
      <c r="I49750" s="80"/>
      <c r="AX49750" s="80"/>
      <c r="AY49750" s="80"/>
      <c r="AZ49750" s="80"/>
      <c r="BA49750" s="80"/>
      <c r="BB49750" s="80"/>
    </row>
    <row r="49751" spans="9:54" x14ac:dyDescent="0.25">
      <c r="I49751" s="80"/>
      <c r="AX49751" s="80"/>
      <c r="AY49751" s="80"/>
      <c r="AZ49751" s="80"/>
      <c r="BA49751" s="80"/>
      <c r="BB49751" s="80"/>
    </row>
    <row r="49752" spans="9:54" x14ac:dyDescent="0.25">
      <c r="I49752" s="80"/>
      <c r="AX49752" s="80"/>
      <c r="AY49752" s="80"/>
      <c r="AZ49752" s="80"/>
      <c r="BA49752" s="80"/>
      <c r="BB49752" s="80"/>
    </row>
    <row r="49753" spans="9:54" x14ac:dyDescent="0.25">
      <c r="I49753" s="80"/>
      <c r="AX49753" s="80"/>
      <c r="AY49753" s="80"/>
      <c r="AZ49753" s="80"/>
      <c r="BA49753" s="80"/>
      <c r="BB49753" s="80"/>
    </row>
    <row r="49754" spans="9:54" x14ac:dyDescent="0.25">
      <c r="I49754" s="80"/>
      <c r="AX49754" s="80"/>
      <c r="AY49754" s="80"/>
      <c r="AZ49754" s="80"/>
      <c r="BA49754" s="80"/>
      <c r="BB49754" s="80"/>
    </row>
    <row r="49755" spans="9:54" x14ac:dyDescent="0.25">
      <c r="I49755" s="80"/>
      <c r="AX49755" s="80"/>
      <c r="AY49755" s="80"/>
      <c r="AZ49755" s="80"/>
      <c r="BA49755" s="80"/>
      <c r="BB49755" s="80"/>
    </row>
    <row r="49756" spans="9:54" x14ac:dyDescent="0.25">
      <c r="I49756" s="80"/>
      <c r="AX49756" s="80"/>
      <c r="AY49756" s="80"/>
      <c r="AZ49756" s="80"/>
      <c r="BA49756" s="80"/>
      <c r="BB49756" s="80"/>
    </row>
    <row r="49757" spans="9:54" x14ac:dyDescent="0.25">
      <c r="I49757" s="80"/>
      <c r="AX49757" s="80"/>
      <c r="AY49757" s="80"/>
      <c r="AZ49757" s="80"/>
      <c r="BA49757" s="80"/>
      <c r="BB49757" s="80"/>
    </row>
    <row r="49758" spans="9:54" x14ac:dyDescent="0.25">
      <c r="I49758" s="80"/>
      <c r="AX49758" s="80"/>
      <c r="AY49758" s="80"/>
      <c r="AZ49758" s="80"/>
      <c r="BA49758" s="80"/>
      <c r="BB49758" s="80"/>
    </row>
    <row r="49759" spans="9:54" x14ac:dyDescent="0.25">
      <c r="I49759" s="80"/>
      <c r="AX49759" s="80"/>
      <c r="AY49759" s="80"/>
      <c r="AZ49759" s="80"/>
      <c r="BA49759" s="80"/>
      <c r="BB49759" s="80"/>
    </row>
    <row r="49760" spans="9:54" x14ac:dyDescent="0.25">
      <c r="I49760" s="80"/>
      <c r="AX49760" s="80"/>
      <c r="AY49760" s="80"/>
      <c r="AZ49760" s="80"/>
      <c r="BA49760" s="80"/>
      <c r="BB49760" s="80"/>
    </row>
    <row r="49761" spans="9:54" x14ac:dyDescent="0.25">
      <c r="I49761" s="80"/>
      <c r="AX49761" s="80"/>
      <c r="AY49761" s="80"/>
      <c r="AZ49761" s="80"/>
      <c r="BA49761" s="80"/>
      <c r="BB49761" s="80"/>
    </row>
    <row r="49762" spans="9:54" x14ac:dyDescent="0.25">
      <c r="I49762" s="80"/>
      <c r="AX49762" s="80"/>
      <c r="AY49762" s="80"/>
      <c r="AZ49762" s="80"/>
      <c r="BA49762" s="80"/>
      <c r="BB49762" s="80"/>
    </row>
    <row r="49763" spans="9:54" x14ac:dyDescent="0.25">
      <c r="I49763" s="80"/>
      <c r="AX49763" s="80"/>
      <c r="AY49763" s="80"/>
      <c r="AZ49763" s="80"/>
      <c r="BA49763" s="80"/>
      <c r="BB49763" s="80"/>
    </row>
    <row r="49764" spans="9:54" x14ac:dyDescent="0.25">
      <c r="I49764" s="80"/>
      <c r="AX49764" s="80"/>
      <c r="AY49764" s="80"/>
      <c r="AZ49764" s="80"/>
      <c r="BA49764" s="80"/>
      <c r="BB49764" s="80"/>
    </row>
    <row r="49765" spans="9:54" x14ac:dyDescent="0.25">
      <c r="I49765" s="80"/>
      <c r="AX49765" s="80"/>
      <c r="AY49765" s="80"/>
      <c r="AZ49765" s="80"/>
      <c r="BA49765" s="80"/>
      <c r="BB49765" s="80"/>
    </row>
    <row r="49766" spans="9:54" x14ac:dyDescent="0.25">
      <c r="I49766" s="80"/>
      <c r="AX49766" s="80"/>
      <c r="AY49766" s="80"/>
      <c r="AZ49766" s="80"/>
      <c r="BA49766" s="80"/>
      <c r="BB49766" s="80"/>
    </row>
    <row r="49767" spans="9:54" x14ac:dyDescent="0.25">
      <c r="I49767" s="80"/>
      <c r="AX49767" s="80"/>
      <c r="AY49767" s="80"/>
      <c r="AZ49767" s="80"/>
      <c r="BA49767" s="80"/>
      <c r="BB49767" s="80"/>
    </row>
    <row r="49768" spans="9:54" x14ac:dyDescent="0.25">
      <c r="I49768" s="80"/>
      <c r="AX49768" s="80"/>
      <c r="AY49768" s="80"/>
      <c r="AZ49768" s="80"/>
      <c r="BA49768" s="80"/>
      <c r="BB49768" s="80"/>
    </row>
    <row r="49769" spans="9:54" x14ac:dyDescent="0.25">
      <c r="I49769" s="80"/>
      <c r="AX49769" s="80"/>
      <c r="AY49769" s="80"/>
      <c r="AZ49769" s="80"/>
      <c r="BA49769" s="80"/>
      <c r="BB49769" s="80"/>
    </row>
    <row r="49770" spans="9:54" x14ac:dyDescent="0.25">
      <c r="I49770" s="80"/>
      <c r="AX49770" s="80"/>
      <c r="AY49770" s="80"/>
      <c r="AZ49770" s="80"/>
      <c r="BA49770" s="80"/>
      <c r="BB49770" s="80"/>
    </row>
    <row r="49771" spans="9:54" x14ac:dyDescent="0.25">
      <c r="I49771" s="80"/>
      <c r="AX49771" s="80"/>
      <c r="AY49771" s="80"/>
      <c r="AZ49771" s="80"/>
      <c r="BA49771" s="80"/>
      <c r="BB49771" s="80"/>
    </row>
    <row r="49772" spans="9:54" x14ac:dyDescent="0.25">
      <c r="I49772" s="80"/>
      <c r="AX49772" s="80"/>
      <c r="AY49772" s="80"/>
      <c r="AZ49772" s="80"/>
      <c r="BA49772" s="80"/>
      <c r="BB49772" s="80"/>
    </row>
    <row r="49773" spans="9:54" x14ac:dyDescent="0.25">
      <c r="I49773" s="80"/>
      <c r="AX49773" s="80"/>
      <c r="AY49773" s="80"/>
      <c r="AZ49773" s="80"/>
      <c r="BA49773" s="80"/>
      <c r="BB49773" s="80"/>
    </row>
    <row r="49774" spans="9:54" x14ac:dyDescent="0.25">
      <c r="I49774" s="80"/>
      <c r="AX49774" s="80"/>
      <c r="AY49774" s="80"/>
      <c r="AZ49774" s="80"/>
      <c r="BA49774" s="80"/>
      <c r="BB49774" s="80"/>
    </row>
    <row r="49775" spans="9:54" x14ac:dyDescent="0.25">
      <c r="I49775" s="80"/>
      <c r="AX49775" s="80"/>
      <c r="AY49775" s="80"/>
      <c r="AZ49775" s="80"/>
      <c r="BA49775" s="80"/>
      <c r="BB49775" s="80"/>
    </row>
    <row r="49776" spans="9:54" x14ac:dyDescent="0.25">
      <c r="I49776" s="80"/>
      <c r="AX49776" s="80"/>
      <c r="AY49776" s="80"/>
      <c r="AZ49776" s="80"/>
      <c r="BA49776" s="80"/>
      <c r="BB49776" s="80"/>
    </row>
    <row r="49777" spans="9:54" x14ac:dyDescent="0.25">
      <c r="I49777" s="80"/>
      <c r="AX49777" s="80"/>
      <c r="AY49777" s="80"/>
      <c r="AZ49777" s="80"/>
      <c r="BA49777" s="80"/>
      <c r="BB49777" s="80"/>
    </row>
    <row r="49778" spans="9:54" x14ac:dyDescent="0.25">
      <c r="I49778" s="80"/>
      <c r="AX49778" s="80"/>
      <c r="AY49778" s="80"/>
      <c r="AZ49778" s="80"/>
      <c r="BA49778" s="80"/>
      <c r="BB49778" s="80"/>
    </row>
    <row r="49779" spans="9:54" x14ac:dyDescent="0.25">
      <c r="I49779" s="80"/>
      <c r="AX49779" s="80"/>
      <c r="AY49779" s="80"/>
      <c r="AZ49779" s="80"/>
      <c r="BA49779" s="80"/>
      <c r="BB49779" s="80"/>
    </row>
    <row r="49780" spans="9:54" x14ac:dyDescent="0.25">
      <c r="I49780" s="80"/>
      <c r="AX49780" s="80"/>
      <c r="AY49780" s="80"/>
      <c r="AZ49780" s="80"/>
      <c r="BA49780" s="80"/>
      <c r="BB49780" s="80"/>
    </row>
    <row r="49781" spans="9:54" x14ac:dyDescent="0.25">
      <c r="I49781" s="80"/>
      <c r="AX49781" s="80"/>
      <c r="AY49781" s="80"/>
      <c r="AZ49781" s="80"/>
      <c r="BA49781" s="80"/>
      <c r="BB49781" s="80"/>
    </row>
    <row r="49782" spans="9:54" x14ac:dyDescent="0.25">
      <c r="I49782" s="80"/>
      <c r="AX49782" s="80"/>
      <c r="AY49782" s="80"/>
      <c r="AZ49782" s="80"/>
      <c r="BA49782" s="80"/>
      <c r="BB49782" s="80"/>
    </row>
    <row r="49783" spans="9:54" x14ac:dyDescent="0.25">
      <c r="I49783" s="80"/>
      <c r="AX49783" s="80"/>
      <c r="AY49783" s="80"/>
      <c r="AZ49783" s="80"/>
      <c r="BA49783" s="80"/>
      <c r="BB49783" s="80"/>
    </row>
    <row r="49784" spans="9:54" x14ac:dyDescent="0.25">
      <c r="I49784" s="80"/>
      <c r="AX49784" s="80"/>
      <c r="AY49784" s="80"/>
      <c r="AZ49784" s="80"/>
      <c r="BA49784" s="80"/>
      <c r="BB49784" s="80"/>
    </row>
    <row r="49785" spans="9:54" x14ac:dyDescent="0.25">
      <c r="I49785" s="80"/>
      <c r="AX49785" s="80"/>
      <c r="AY49785" s="80"/>
      <c r="AZ49785" s="80"/>
      <c r="BA49785" s="80"/>
      <c r="BB49785" s="80"/>
    </row>
    <row r="49786" spans="9:54" x14ac:dyDescent="0.25">
      <c r="I49786" s="80"/>
      <c r="AX49786" s="80"/>
      <c r="AY49786" s="80"/>
      <c r="AZ49786" s="80"/>
      <c r="BA49786" s="80"/>
      <c r="BB49786" s="80"/>
    </row>
    <row r="49787" spans="9:54" x14ac:dyDescent="0.25">
      <c r="I49787" s="80"/>
      <c r="AX49787" s="80"/>
      <c r="AY49787" s="80"/>
      <c r="AZ49787" s="80"/>
      <c r="BA49787" s="80"/>
      <c r="BB49787" s="80"/>
    </row>
    <row r="49788" spans="9:54" x14ac:dyDescent="0.25">
      <c r="I49788" s="80"/>
      <c r="AX49788" s="80"/>
      <c r="AY49788" s="80"/>
      <c r="AZ49788" s="80"/>
      <c r="BA49788" s="80"/>
      <c r="BB49788" s="80"/>
    </row>
    <row r="49789" spans="9:54" x14ac:dyDescent="0.25">
      <c r="I49789" s="80"/>
      <c r="AX49789" s="80"/>
      <c r="AY49789" s="80"/>
      <c r="AZ49789" s="80"/>
      <c r="BA49789" s="80"/>
      <c r="BB49789" s="80"/>
    </row>
    <row r="49790" spans="9:54" x14ac:dyDescent="0.25">
      <c r="I49790" s="80"/>
      <c r="AX49790" s="80"/>
      <c r="AY49790" s="80"/>
      <c r="AZ49790" s="80"/>
      <c r="BA49790" s="80"/>
      <c r="BB49790" s="80"/>
    </row>
    <row r="49791" spans="9:54" x14ac:dyDescent="0.25">
      <c r="I49791" s="80"/>
      <c r="AX49791" s="80"/>
      <c r="AY49791" s="80"/>
      <c r="AZ49791" s="80"/>
      <c r="BA49791" s="80"/>
      <c r="BB49791" s="80"/>
    </row>
    <row r="49792" spans="9:54" x14ac:dyDescent="0.25">
      <c r="I49792" s="80"/>
      <c r="AX49792" s="80"/>
      <c r="AY49792" s="80"/>
      <c r="AZ49792" s="80"/>
      <c r="BA49792" s="80"/>
      <c r="BB49792" s="80"/>
    </row>
    <row r="49793" spans="9:54" x14ac:dyDescent="0.25">
      <c r="I49793" s="80"/>
      <c r="AX49793" s="80"/>
      <c r="AY49793" s="80"/>
      <c r="AZ49793" s="80"/>
      <c r="BA49793" s="80"/>
      <c r="BB49793" s="80"/>
    </row>
    <row r="49794" spans="9:54" x14ac:dyDescent="0.25">
      <c r="I49794" s="80"/>
      <c r="AX49794" s="80"/>
      <c r="AY49794" s="80"/>
      <c r="AZ49794" s="80"/>
      <c r="BA49794" s="80"/>
      <c r="BB49794" s="80"/>
    </row>
    <row r="49795" spans="9:54" x14ac:dyDescent="0.25">
      <c r="I49795" s="80"/>
      <c r="AX49795" s="80"/>
      <c r="AY49795" s="80"/>
      <c r="AZ49795" s="80"/>
      <c r="BA49795" s="80"/>
      <c r="BB49795" s="80"/>
    </row>
    <row r="49796" spans="9:54" x14ac:dyDescent="0.25">
      <c r="I49796" s="80"/>
      <c r="AX49796" s="80"/>
      <c r="AY49796" s="80"/>
      <c r="AZ49796" s="80"/>
      <c r="BA49796" s="80"/>
      <c r="BB49796" s="80"/>
    </row>
    <row r="49797" spans="9:54" x14ac:dyDescent="0.25">
      <c r="I49797" s="80"/>
      <c r="AX49797" s="80"/>
      <c r="AY49797" s="80"/>
      <c r="AZ49797" s="80"/>
      <c r="BA49797" s="80"/>
      <c r="BB49797" s="80"/>
    </row>
    <row r="49798" spans="9:54" x14ac:dyDescent="0.25">
      <c r="I49798" s="80"/>
      <c r="AX49798" s="80"/>
      <c r="AY49798" s="80"/>
      <c r="AZ49798" s="80"/>
      <c r="BA49798" s="80"/>
      <c r="BB49798" s="80"/>
    </row>
    <row r="49799" spans="9:54" x14ac:dyDescent="0.25">
      <c r="I49799" s="80"/>
      <c r="AX49799" s="80"/>
      <c r="AY49799" s="80"/>
      <c r="AZ49799" s="80"/>
      <c r="BA49799" s="80"/>
      <c r="BB49799" s="80"/>
    </row>
    <row r="49800" spans="9:54" x14ac:dyDescent="0.25">
      <c r="I49800" s="80"/>
      <c r="AX49800" s="80"/>
      <c r="AY49800" s="80"/>
      <c r="AZ49800" s="80"/>
      <c r="BA49800" s="80"/>
      <c r="BB49800" s="80"/>
    </row>
    <row r="49801" spans="9:54" x14ac:dyDescent="0.25">
      <c r="I49801" s="80"/>
      <c r="AX49801" s="80"/>
      <c r="AY49801" s="80"/>
      <c r="AZ49801" s="80"/>
      <c r="BA49801" s="80"/>
      <c r="BB49801" s="80"/>
    </row>
    <row r="49802" spans="9:54" x14ac:dyDescent="0.25">
      <c r="I49802" s="80"/>
      <c r="AX49802" s="80"/>
      <c r="AY49802" s="80"/>
      <c r="AZ49802" s="80"/>
      <c r="BA49802" s="80"/>
      <c r="BB49802" s="80"/>
    </row>
    <row r="49803" spans="9:54" x14ac:dyDescent="0.25">
      <c r="I49803" s="80"/>
      <c r="AX49803" s="80"/>
      <c r="AY49803" s="80"/>
      <c r="AZ49803" s="80"/>
      <c r="BA49803" s="80"/>
      <c r="BB49803" s="80"/>
    </row>
    <row r="49804" spans="9:54" x14ac:dyDescent="0.25">
      <c r="I49804" s="80"/>
      <c r="AX49804" s="80"/>
      <c r="AY49804" s="80"/>
      <c r="AZ49804" s="80"/>
      <c r="BA49804" s="80"/>
      <c r="BB49804" s="80"/>
    </row>
    <row r="49805" spans="9:54" x14ac:dyDescent="0.25">
      <c r="I49805" s="80"/>
      <c r="AX49805" s="80"/>
      <c r="AY49805" s="80"/>
      <c r="AZ49805" s="80"/>
      <c r="BA49805" s="80"/>
      <c r="BB49805" s="80"/>
    </row>
    <row r="49806" spans="9:54" x14ac:dyDescent="0.25">
      <c r="I49806" s="80"/>
      <c r="AX49806" s="80"/>
      <c r="AY49806" s="80"/>
      <c r="AZ49806" s="80"/>
      <c r="BA49806" s="80"/>
      <c r="BB49806" s="80"/>
    </row>
    <row r="49807" spans="9:54" x14ac:dyDescent="0.25">
      <c r="I49807" s="80"/>
      <c r="AX49807" s="80"/>
      <c r="AY49807" s="80"/>
      <c r="AZ49807" s="80"/>
      <c r="BA49807" s="80"/>
      <c r="BB49807" s="80"/>
    </row>
    <row r="49808" spans="9:54" x14ac:dyDescent="0.25">
      <c r="I49808" s="80"/>
      <c r="AX49808" s="80"/>
      <c r="AY49808" s="80"/>
      <c r="AZ49808" s="80"/>
      <c r="BA49808" s="80"/>
      <c r="BB49808" s="80"/>
    </row>
    <row r="49809" spans="9:54" x14ac:dyDescent="0.25">
      <c r="I49809" s="80"/>
      <c r="AX49809" s="80"/>
      <c r="AY49809" s="80"/>
      <c r="AZ49809" s="80"/>
      <c r="BA49809" s="80"/>
      <c r="BB49809" s="80"/>
    </row>
    <row r="49810" spans="9:54" x14ac:dyDescent="0.25">
      <c r="I49810" s="80"/>
      <c r="AX49810" s="80"/>
      <c r="AY49810" s="80"/>
      <c r="AZ49810" s="80"/>
      <c r="BA49810" s="80"/>
      <c r="BB49810" s="80"/>
    </row>
    <row r="49811" spans="9:54" x14ac:dyDescent="0.25">
      <c r="I49811" s="80"/>
      <c r="AX49811" s="80"/>
      <c r="AY49811" s="80"/>
      <c r="AZ49811" s="80"/>
      <c r="BA49811" s="80"/>
      <c r="BB49811" s="80"/>
    </row>
    <row r="49812" spans="9:54" x14ac:dyDescent="0.25">
      <c r="I49812" s="80"/>
      <c r="AX49812" s="80"/>
      <c r="AY49812" s="80"/>
      <c r="AZ49812" s="80"/>
      <c r="BA49812" s="80"/>
      <c r="BB49812" s="80"/>
    </row>
    <row r="49813" spans="9:54" x14ac:dyDescent="0.25">
      <c r="I49813" s="80"/>
      <c r="AX49813" s="80"/>
      <c r="AY49813" s="80"/>
      <c r="AZ49813" s="80"/>
      <c r="BA49813" s="80"/>
      <c r="BB49813" s="80"/>
    </row>
    <row r="49814" spans="9:54" x14ac:dyDescent="0.25">
      <c r="I49814" s="80"/>
      <c r="AX49814" s="80"/>
      <c r="AY49814" s="80"/>
      <c r="AZ49814" s="80"/>
      <c r="BA49814" s="80"/>
      <c r="BB49814" s="80"/>
    </row>
    <row r="49815" spans="9:54" x14ac:dyDescent="0.25">
      <c r="I49815" s="80"/>
      <c r="AX49815" s="80"/>
      <c r="AY49815" s="80"/>
      <c r="AZ49815" s="80"/>
      <c r="BA49815" s="80"/>
      <c r="BB49815" s="80"/>
    </row>
    <row r="49816" spans="9:54" x14ac:dyDescent="0.25">
      <c r="I49816" s="80"/>
      <c r="AX49816" s="80"/>
      <c r="AY49816" s="80"/>
      <c r="AZ49816" s="80"/>
      <c r="BA49816" s="80"/>
      <c r="BB49816" s="80"/>
    </row>
    <row r="49817" spans="9:54" x14ac:dyDescent="0.25">
      <c r="I49817" s="80"/>
      <c r="AX49817" s="80"/>
      <c r="AY49817" s="80"/>
      <c r="AZ49817" s="80"/>
      <c r="BA49817" s="80"/>
      <c r="BB49817" s="80"/>
    </row>
    <row r="49818" spans="9:54" x14ac:dyDescent="0.25">
      <c r="I49818" s="80"/>
      <c r="AX49818" s="80"/>
      <c r="AY49818" s="80"/>
      <c r="AZ49818" s="80"/>
      <c r="BA49818" s="80"/>
      <c r="BB49818" s="80"/>
    </row>
    <row r="49819" spans="9:54" x14ac:dyDescent="0.25">
      <c r="I49819" s="80"/>
      <c r="AX49819" s="80"/>
      <c r="AY49819" s="80"/>
      <c r="AZ49819" s="80"/>
      <c r="BA49819" s="80"/>
      <c r="BB49819" s="80"/>
    </row>
    <row r="49820" spans="9:54" x14ac:dyDescent="0.25">
      <c r="I49820" s="80"/>
      <c r="AX49820" s="80"/>
      <c r="AY49820" s="80"/>
      <c r="AZ49820" s="80"/>
      <c r="BA49820" s="80"/>
      <c r="BB49820" s="80"/>
    </row>
    <row r="49821" spans="9:54" x14ac:dyDescent="0.25">
      <c r="I49821" s="80"/>
      <c r="AX49821" s="80"/>
      <c r="AY49821" s="80"/>
      <c r="AZ49821" s="80"/>
      <c r="BA49821" s="80"/>
      <c r="BB49821" s="80"/>
    </row>
    <row r="49822" spans="9:54" x14ac:dyDescent="0.25">
      <c r="I49822" s="80"/>
      <c r="AX49822" s="80"/>
      <c r="AY49822" s="80"/>
      <c r="AZ49822" s="80"/>
      <c r="BA49822" s="80"/>
      <c r="BB49822" s="80"/>
    </row>
    <row r="49823" spans="9:54" x14ac:dyDescent="0.25">
      <c r="I49823" s="80"/>
      <c r="AX49823" s="80"/>
      <c r="AY49823" s="80"/>
      <c r="AZ49823" s="80"/>
      <c r="BA49823" s="80"/>
      <c r="BB49823" s="80"/>
    </row>
    <row r="49824" spans="9:54" x14ac:dyDescent="0.25">
      <c r="I49824" s="80"/>
      <c r="AX49824" s="80"/>
      <c r="AY49824" s="80"/>
      <c r="AZ49824" s="80"/>
      <c r="BA49824" s="80"/>
      <c r="BB49824" s="80"/>
    </row>
    <row r="49825" spans="9:54" x14ac:dyDescent="0.25">
      <c r="I49825" s="80"/>
      <c r="AX49825" s="80"/>
      <c r="AY49825" s="80"/>
      <c r="AZ49825" s="80"/>
      <c r="BA49825" s="80"/>
      <c r="BB49825" s="80"/>
    </row>
    <row r="49826" spans="9:54" x14ac:dyDescent="0.25">
      <c r="I49826" s="80"/>
      <c r="AX49826" s="80"/>
      <c r="AY49826" s="80"/>
      <c r="AZ49826" s="80"/>
      <c r="BA49826" s="80"/>
      <c r="BB49826" s="80"/>
    </row>
    <row r="49827" spans="9:54" x14ac:dyDescent="0.25">
      <c r="I49827" s="80"/>
      <c r="AX49827" s="80"/>
      <c r="AY49827" s="80"/>
      <c r="AZ49827" s="80"/>
      <c r="BA49827" s="80"/>
      <c r="BB49827" s="80"/>
    </row>
    <row r="49828" spans="9:54" x14ac:dyDescent="0.25">
      <c r="I49828" s="80"/>
      <c r="AX49828" s="80"/>
      <c r="AY49828" s="80"/>
      <c r="AZ49828" s="80"/>
      <c r="BA49828" s="80"/>
      <c r="BB49828" s="80"/>
    </row>
    <row r="49829" spans="9:54" x14ac:dyDescent="0.25">
      <c r="I49829" s="80"/>
      <c r="AX49829" s="80"/>
      <c r="AY49829" s="80"/>
      <c r="AZ49829" s="80"/>
      <c r="BA49829" s="80"/>
      <c r="BB49829" s="80"/>
    </row>
    <row r="49830" spans="9:54" x14ac:dyDescent="0.25">
      <c r="I49830" s="80"/>
      <c r="AX49830" s="80"/>
      <c r="AY49830" s="80"/>
      <c r="AZ49830" s="80"/>
      <c r="BA49830" s="80"/>
      <c r="BB49830" s="80"/>
    </row>
    <row r="49831" spans="9:54" x14ac:dyDescent="0.25">
      <c r="I49831" s="80"/>
      <c r="AX49831" s="80"/>
      <c r="AY49831" s="80"/>
      <c r="AZ49831" s="80"/>
      <c r="BA49831" s="80"/>
      <c r="BB49831" s="80"/>
    </row>
    <row r="49832" spans="9:54" x14ac:dyDescent="0.25">
      <c r="I49832" s="80"/>
      <c r="AX49832" s="80"/>
      <c r="AY49832" s="80"/>
      <c r="AZ49832" s="80"/>
      <c r="BA49832" s="80"/>
      <c r="BB49832" s="80"/>
    </row>
    <row r="49833" spans="9:54" x14ac:dyDescent="0.25">
      <c r="I49833" s="80"/>
      <c r="AX49833" s="80"/>
      <c r="AY49833" s="80"/>
      <c r="AZ49833" s="80"/>
      <c r="BA49833" s="80"/>
      <c r="BB49833" s="80"/>
    </row>
    <row r="49834" spans="9:54" x14ac:dyDescent="0.25">
      <c r="I49834" s="80"/>
      <c r="AX49834" s="80"/>
      <c r="AY49834" s="80"/>
      <c r="AZ49834" s="80"/>
      <c r="BA49834" s="80"/>
      <c r="BB49834" s="80"/>
    </row>
    <row r="49835" spans="9:54" x14ac:dyDescent="0.25">
      <c r="I49835" s="80"/>
      <c r="AX49835" s="80"/>
      <c r="AY49835" s="80"/>
      <c r="AZ49835" s="80"/>
      <c r="BA49835" s="80"/>
      <c r="BB49835" s="80"/>
    </row>
    <row r="49836" spans="9:54" x14ac:dyDescent="0.25">
      <c r="I49836" s="80"/>
      <c r="AX49836" s="80"/>
      <c r="AY49836" s="80"/>
      <c r="AZ49836" s="80"/>
      <c r="BA49836" s="80"/>
      <c r="BB49836" s="80"/>
    </row>
    <row r="49837" spans="9:54" x14ac:dyDescent="0.25">
      <c r="I49837" s="80"/>
      <c r="AX49837" s="80"/>
      <c r="AY49837" s="80"/>
      <c r="AZ49837" s="80"/>
      <c r="BA49837" s="80"/>
      <c r="BB49837" s="80"/>
    </row>
    <row r="49838" spans="9:54" x14ac:dyDescent="0.25">
      <c r="I49838" s="80"/>
      <c r="AX49838" s="80"/>
      <c r="AY49838" s="80"/>
      <c r="AZ49838" s="80"/>
      <c r="BA49838" s="80"/>
      <c r="BB49838" s="80"/>
    </row>
    <row r="49839" spans="9:54" x14ac:dyDescent="0.25">
      <c r="I49839" s="80"/>
      <c r="AX49839" s="80"/>
      <c r="AY49839" s="80"/>
      <c r="AZ49839" s="80"/>
      <c r="BA49839" s="80"/>
      <c r="BB49839" s="80"/>
    </row>
    <row r="49840" spans="9:54" x14ac:dyDescent="0.25">
      <c r="I49840" s="80"/>
      <c r="AX49840" s="80"/>
      <c r="AY49840" s="80"/>
      <c r="AZ49840" s="80"/>
      <c r="BA49840" s="80"/>
      <c r="BB49840" s="80"/>
    </row>
    <row r="49841" spans="9:54" x14ac:dyDescent="0.25">
      <c r="I49841" s="80"/>
      <c r="AX49841" s="80"/>
      <c r="AY49841" s="80"/>
      <c r="AZ49841" s="80"/>
      <c r="BA49841" s="80"/>
      <c r="BB49841" s="80"/>
    </row>
    <row r="49842" spans="9:54" x14ac:dyDescent="0.25">
      <c r="I49842" s="80"/>
      <c r="AX49842" s="80"/>
      <c r="AY49842" s="80"/>
      <c r="AZ49842" s="80"/>
      <c r="BA49842" s="80"/>
      <c r="BB49842" s="80"/>
    </row>
    <row r="49843" spans="9:54" x14ac:dyDescent="0.25">
      <c r="I49843" s="80"/>
      <c r="AX49843" s="80"/>
      <c r="AY49843" s="80"/>
      <c r="AZ49843" s="80"/>
      <c r="BA49843" s="80"/>
      <c r="BB49843" s="80"/>
    </row>
    <row r="49844" spans="9:54" x14ac:dyDescent="0.25">
      <c r="I49844" s="80"/>
      <c r="AX49844" s="80"/>
      <c r="AY49844" s="80"/>
      <c r="AZ49844" s="80"/>
      <c r="BA49844" s="80"/>
      <c r="BB49844" s="80"/>
    </row>
    <row r="49845" spans="9:54" x14ac:dyDescent="0.25">
      <c r="I49845" s="80"/>
      <c r="AX49845" s="80"/>
      <c r="AY49845" s="80"/>
      <c r="AZ49845" s="80"/>
      <c r="BA49845" s="80"/>
      <c r="BB49845" s="80"/>
    </row>
    <row r="49846" spans="9:54" x14ac:dyDescent="0.25">
      <c r="I49846" s="80"/>
      <c r="AX49846" s="80"/>
      <c r="AY49846" s="80"/>
      <c r="AZ49846" s="80"/>
      <c r="BA49846" s="80"/>
      <c r="BB49846" s="80"/>
    </row>
    <row r="49847" spans="9:54" x14ac:dyDescent="0.25">
      <c r="I49847" s="80"/>
      <c r="AX49847" s="80"/>
      <c r="AY49847" s="80"/>
      <c r="AZ49847" s="80"/>
      <c r="BA49847" s="80"/>
      <c r="BB49847" s="80"/>
    </row>
    <row r="49848" spans="9:54" x14ac:dyDescent="0.25">
      <c r="I49848" s="80"/>
      <c r="AX49848" s="80"/>
      <c r="AY49848" s="80"/>
      <c r="AZ49848" s="80"/>
      <c r="BA49848" s="80"/>
      <c r="BB49848" s="80"/>
    </row>
    <row r="49849" spans="9:54" x14ac:dyDescent="0.25">
      <c r="I49849" s="80"/>
      <c r="AX49849" s="80"/>
      <c r="AY49849" s="80"/>
      <c r="AZ49849" s="80"/>
      <c r="BA49849" s="80"/>
      <c r="BB49849" s="80"/>
    </row>
    <row r="49850" spans="9:54" x14ac:dyDescent="0.25">
      <c r="I49850" s="80"/>
      <c r="AX49850" s="80"/>
      <c r="AY49850" s="80"/>
      <c r="AZ49850" s="80"/>
      <c r="BA49850" s="80"/>
      <c r="BB49850" s="80"/>
    </row>
    <row r="49851" spans="9:54" x14ac:dyDescent="0.25">
      <c r="I49851" s="80"/>
      <c r="AX49851" s="80"/>
      <c r="AY49851" s="80"/>
      <c r="AZ49851" s="80"/>
      <c r="BA49851" s="80"/>
      <c r="BB49851" s="80"/>
    </row>
    <row r="49852" spans="9:54" x14ac:dyDescent="0.25">
      <c r="I49852" s="80"/>
      <c r="AX49852" s="80"/>
      <c r="AY49852" s="80"/>
      <c r="AZ49852" s="80"/>
      <c r="BA49852" s="80"/>
      <c r="BB49852" s="80"/>
    </row>
    <row r="49853" spans="9:54" x14ac:dyDescent="0.25">
      <c r="I49853" s="80"/>
      <c r="AX49853" s="80"/>
      <c r="AY49853" s="80"/>
      <c r="AZ49853" s="80"/>
      <c r="BA49853" s="80"/>
      <c r="BB49853" s="80"/>
    </row>
    <row r="49854" spans="9:54" x14ac:dyDescent="0.25">
      <c r="I49854" s="80"/>
      <c r="AX49854" s="80"/>
      <c r="AY49854" s="80"/>
      <c r="AZ49854" s="80"/>
      <c r="BA49854" s="80"/>
      <c r="BB49854" s="80"/>
    </row>
    <row r="49855" spans="9:54" x14ac:dyDescent="0.25">
      <c r="I49855" s="80"/>
      <c r="AX49855" s="80"/>
      <c r="AY49855" s="80"/>
      <c r="AZ49855" s="80"/>
      <c r="BA49855" s="80"/>
      <c r="BB49855" s="80"/>
    </row>
    <row r="49856" spans="9:54" x14ac:dyDescent="0.25">
      <c r="I49856" s="80"/>
      <c r="AX49856" s="80"/>
      <c r="AY49856" s="80"/>
      <c r="AZ49856" s="80"/>
      <c r="BA49856" s="80"/>
      <c r="BB49856" s="80"/>
    </row>
    <row r="49857" spans="9:54" x14ac:dyDescent="0.25">
      <c r="I49857" s="80"/>
      <c r="AX49857" s="80"/>
      <c r="AY49857" s="80"/>
      <c r="AZ49857" s="80"/>
      <c r="BA49857" s="80"/>
      <c r="BB49857" s="80"/>
    </row>
    <row r="49858" spans="9:54" x14ac:dyDescent="0.25">
      <c r="I49858" s="80"/>
      <c r="AX49858" s="80"/>
      <c r="AY49858" s="80"/>
      <c r="AZ49858" s="80"/>
      <c r="BA49858" s="80"/>
      <c r="BB49858" s="80"/>
    </row>
    <row r="49859" spans="9:54" x14ac:dyDescent="0.25">
      <c r="I49859" s="80"/>
      <c r="AX49859" s="80"/>
      <c r="AY49859" s="80"/>
      <c r="AZ49859" s="80"/>
      <c r="BA49859" s="80"/>
      <c r="BB49859" s="80"/>
    </row>
    <row r="49860" spans="9:54" x14ac:dyDescent="0.25">
      <c r="I49860" s="80"/>
      <c r="AX49860" s="80"/>
      <c r="AY49860" s="80"/>
      <c r="AZ49860" s="80"/>
      <c r="BA49860" s="80"/>
      <c r="BB49860" s="80"/>
    </row>
    <row r="49861" spans="9:54" x14ac:dyDescent="0.25">
      <c r="I49861" s="80"/>
      <c r="AX49861" s="80"/>
      <c r="AY49861" s="80"/>
      <c r="AZ49861" s="80"/>
      <c r="BA49861" s="80"/>
      <c r="BB49861" s="80"/>
    </row>
    <row r="49862" spans="9:54" x14ac:dyDescent="0.25">
      <c r="I49862" s="80"/>
      <c r="AX49862" s="80"/>
      <c r="AY49862" s="80"/>
      <c r="AZ49862" s="80"/>
      <c r="BA49862" s="80"/>
      <c r="BB49862" s="80"/>
    </row>
    <row r="49863" spans="9:54" x14ac:dyDescent="0.25">
      <c r="I49863" s="80"/>
      <c r="AX49863" s="80"/>
      <c r="AY49863" s="80"/>
      <c r="AZ49863" s="80"/>
      <c r="BA49863" s="80"/>
      <c r="BB49863" s="80"/>
    </row>
    <row r="49864" spans="9:54" x14ac:dyDescent="0.25">
      <c r="I49864" s="80"/>
      <c r="AX49864" s="80"/>
      <c r="AY49864" s="80"/>
      <c r="AZ49864" s="80"/>
      <c r="BA49864" s="80"/>
      <c r="BB49864" s="80"/>
    </row>
    <row r="49865" spans="9:54" x14ac:dyDescent="0.25">
      <c r="I49865" s="80"/>
      <c r="AX49865" s="80"/>
      <c r="AY49865" s="80"/>
      <c r="AZ49865" s="80"/>
      <c r="BA49865" s="80"/>
      <c r="BB49865" s="80"/>
    </row>
    <row r="49866" spans="9:54" x14ac:dyDescent="0.25">
      <c r="I49866" s="80"/>
      <c r="AX49866" s="80"/>
      <c r="AY49866" s="80"/>
      <c r="AZ49866" s="80"/>
      <c r="BA49866" s="80"/>
      <c r="BB49866" s="80"/>
    </row>
    <row r="49867" spans="9:54" x14ac:dyDescent="0.25">
      <c r="I49867" s="80"/>
      <c r="AX49867" s="80"/>
      <c r="AY49867" s="80"/>
      <c r="AZ49867" s="80"/>
      <c r="BA49867" s="80"/>
      <c r="BB49867" s="80"/>
    </row>
    <row r="49868" spans="9:54" x14ac:dyDescent="0.25">
      <c r="I49868" s="80"/>
      <c r="AX49868" s="80"/>
      <c r="AY49868" s="80"/>
      <c r="AZ49868" s="80"/>
      <c r="BA49868" s="80"/>
      <c r="BB49868" s="80"/>
    </row>
    <row r="49869" spans="9:54" x14ac:dyDescent="0.25">
      <c r="I49869" s="80"/>
      <c r="AX49869" s="80"/>
      <c r="AY49869" s="80"/>
      <c r="AZ49869" s="80"/>
      <c r="BA49869" s="80"/>
      <c r="BB49869" s="80"/>
    </row>
    <row r="49870" spans="9:54" x14ac:dyDescent="0.25">
      <c r="I49870" s="80"/>
      <c r="AX49870" s="80"/>
      <c r="AY49870" s="80"/>
      <c r="AZ49870" s="80"/>
      <c r="BA49870" s="80"/>
      <c r="BB49870" s="80"/>
    </row>
    <row r="49871" spans="9:54" x14ac:dyDescent="0.25">
      <c r="I49871" s="80"/>
      <c r="AX49871" s="80"/>
      <c r="AY49871" s="80"/>
      <c r="AZ49871" s="80"/>
      <c r="BA49871" s="80"/>
      <c r="BB49871" s="80"/>
    </row>
    <row r="49872" spans="9:54" x14ac:dyDescent="0.25">
      <c r="I49872" s="80"/>
      <c r="AX49872" s="80"/>
      <c r="AY49872" s="80"/>
      <c r="AZ49872" s="80"/>
      <c r="BA49872" s="80"/>
      <c r="BB49872" s="80"/>
    </row>
    <row r="49873" spans="9:54" x14ac:dyDescent="0.25">
      <c r="I49873" s="80"/>
      <c r="AX49873" s="80"/>
      <c r="AY49873" s="80"/>
      <c r="AZ49873" s="80"/>
      <c r="BA49873" s="80"/>
      <c r="BB49873" s="80"/>
    </row>
    <row r="49874" spans="9:54" x14ac:dyDescent="0.25">
      <c r="I49874" s="80"/>
      <c r="AX49874" s="80"/>
      <c r="AY49874" s="80"/>
      <c r="AZ49874" s="80"/>
      <c r="BA49874" s="80"/>
      <c r="BB49874" s="80"/>
    </row>
    <row r="49875" spans="9:54" x14ac:dyDescent="0.25">
      <c r="I49875" s="80"/>
      <c r="AX49875" s="80"/>
      <c r="AY49875" s="80"/>
      <c r="AZ49875" s="80"/>
      <c r="BA49875" s="80"/>
      <c r="BB49875" s="80"/>
    </row>
    <row r="49876" spans="9:54" x14ac:dyDescent="0.25">
      <c r="I49876" s="80"/>
      <c r="AX49876" s="80"/>
      <c r="AY49876" s="80"/>
      <c r="AZ49876" s="80"/>
      <c r="BA49876" s="80"/>
      <c r="BB49876" s="80"/>
    </row>
    <row r="49877" spans="9:54" x14ac:dyDescent="0.25">
      <c r="I49877" s="80"/>
      <c r="AX49877" s="80"/>
      <c r="AY49877" s="80"/>
      <c r="AZ49877" s="80"/>
      <c r="BA49877" s="80"/>
      <c r="BB49877" s="80"/>
    </row>
    <row r="49878" spans="9:54" x14ac:dyDescent="0.25">
      <c r="I49878" s="80"/>
      <c r="AX49878" s="80"/>
      <c r="AY49878" s="80"/>
      <c r="AZ49878" s="80"/>
      <c r="BA49878" s="80"/>
      <c r="BB49878" s="80"/>
    </row>
    <row r="49879" spans="9:54" x14ac:dyDescent="0.25">
      <c r="I49879" s="80"/>
      <c r="AX49879" s="80"/>
      <c r="AY49879" s="80"/>
      <c r="AZ49879" s="80"/>
      <c r="BA49879" s="80"/>
      <c r="BB49879" s="80"/>
    </row>
    <row r="49880" spans="9:54" x14ac:dyDescent="0.25">
      <c r="I49880" s="80"/>
      <c r="AX49880" s="80"/>
      <c r="AY49880" s="80"/>
      <c r="AZ49880" s="80"/>
      <c r="BA49880" s="80"/>
      <c r="BB49880" s="80"/>
    </row>
    <row r="49881" spans="9:54" x14ac:dyDescent="0.25">
      <c r="I49881" s="80"/>
      <c r="AX49881" s="80"/>
      <c r="AY49881" s="80"/>
      <c r="AZ49881" s="80"/>
      <c r="BA49881" s="80"/>
      <c r="BB49881" s="80"/>
    </row>
    <row r="49882" spans="9:54" x14ac:dyDescent="0.25">
      <c r="I49882" s="80"/>
      <c r="AX49882" s="80"/>
      <c r="AY49882" s="80"/>
      <c r="AZ49882" s="80"/>
      <c r="BA49882" s="80"/>
      <c r="BB49882" s="80"/>
    </row>
    <row r="49883" spans="9:54" x14ac:dyDescent="0.25">
      <c r="I49883" s="80"/>
      <c r="AX49883" s="80"/>
      <c r="AY49883" s="80"/>
      <c r="AZ49883" s="80"/>
      <c r="BA49883" s="80"/>
      <c r="BB49883" s="80"/>
    </row>
    <row r="49884" spans="9:54" x14ac:dyDescent="0.25">
      <c r="I49884" s="80"/>
      <c r="AX49884" s="80"/>
      <c r="AY49884" s="80"/>
      <c r="AZ49884" s="80"/>
      <c r="BA49884" s="80"/>
      <c r="BB49884" s="80"/>
    </row>
    <row r="49885" spans="9:54" x14ac:dyDescent="0.25">
      <c r="I49885" s="80"/>
      <c r="AX49885" s="80"/>
      <c r="AY49885" s="80"/>
      <c r="AZ49885" s="80"/>
      <c r="BA49885" s="80"/>
      <c r="BB49885" s="80"/>
    </row>
    <row r="49886" spans="9:54" x14ac:dyDescent="0.25">
      <c r="I49886" s="80"/>
      <c r="AX49886" s="80"/>
      <c r="AY49886" s="80"/>
      <c r="AZ49886" s="80"/>
      <c r="BA49886" s="80"/>
      <c r="BB49886" s="80"/>
    </row>
    <row r="49887" spans="9:54" x14ac:dyDescent="0.25">
      <c r="I49887" s="80"/>
      <c r="AX49887" s="80"/>
      <c r="AY49887" s="80"/>
      <c r="AZ49887" s="80"/>
      <c r="BA49887" s="80"/>
      <c r="BB49887" s="80"/>
    </row>
    <row r="49888" spans="9:54" x14ac:dyDescent="0.25">
      <c r="I49888" s="80"/>
      <c r="AX49888" s="80"/>
      <c r="AY49888" s="80"/>
      <c r="AZ49888" s="80"/>
      <c r="BA49888" s="80"/>
      <c r="BB49888" s="80"/>
    </row>
    <row r="49889" spans="9:54" x14ac:dyDescent="0.25">
      <c r="I49889" s="80"/>
      <c r="AX49889" s="80"/>
      <c r="AY49889" s="80"/>
      <c r="AZ49889" s="80"/>
      <c r="BA49889" s="80"/>
      <c r="BB49889" s="80"/>
    </row>
    <row r="49890" spans="9:54" x14ac:dyDescent="0.25">
      <c r="I49890" s="80"/>
      <c r="AX49890" s="80"/>
      <c r="AY49890" s="80"/>
      <c r="AZ49890" s="80"/>
      <c r="BA49890" s="80"/>
      <c r="BB49890" s="80"/>
    </row>
    <row r="49891" spans="9:54" x14ac:dyDescent="0.25">
      <c r="I49891" s="80"/>
      <c r="AX49891" s="80"/>
      <c r="AY49891" s="80"/>
      <c r="AZ49891" s="80"/>
      <c r="BA49891" s="80"/>
      <c r="BB49891" s="80"/>
    </row>
    <row r="49892" spans="9:54" x14ac:dyDescent="0.25">
      <c r="I49892" s="80"/>
      <c r="AX49892" s="80"/>
      <c r="AY49892" s="80"/>
      <c r="AZ49892" s="80"/>
      <c r="BA49892" s="80"/>
      <c r="BB49892" s="80"/>
    </row>
    <row r="49893" spans="9:54" x14ac:dyDescent="0.25">
      <c r="I49893" s="80"/>
      <c r="AX49893" s="80"/>
      <c r="AY49893" s="80"/>
      <c r="AZ49893" s="80"/>
      <c r="BA49893" s="80"/>
      <c r="BB49893" s="80"/>
    </row>
    <row r="49894" spans="9:54" x14ac:dyDescent="0.25">
      <c r="I49894" s="80"/>
      <c r="AX49894" s="80"/>
      <c r="AY49894" s="80"/>
      <c r="AZ49894" s="80"/>
      <c r="BA49894" s="80"/>
      <c r="BB49894" s="80"/>
    </row>
    <row r="49895" spans="9:54" x14ac:dyDescent="0.25">
      <c r="I49895" s="80"/>
      <c r="AX49895" s="80"/>
      <c r="AY49895" s="80"/>
      <c r="AZ49895" s="80"/>
      <c r="BA49895" s="80"/>
      <c r="BB49895" s="80"/>
    </row>
    <row r="49896" spans="9:54" x14ac:dyDescent="0.25">
      <c r="I49896" s="80"/>
      <c r="AX49896" s="80"/>
      <c r="AY49896" s="80"/>
      <c r="AZ49896" s="80"/>
      <c r="BA49896" s="80"/>
      <c r="BB49896" s="80"/>
    </row>
    <row r="49897" spans="9:54" x14ac:dyDescent="0.25">
      <c r="I49897" s="80"/>
      <c r="AX49897" s="80"/>
      <c r="AY49897" s="80"/>
      <c r="AZ49897" s="80"/>
      <c r="BA49897" s="80"/>
      <c r="BB49897" s="80"/>
    </row>
    <row r="49898" spans="9:54" x14ac:dyDescent="0.25">
      <c r="I49898" s="80"/>
      <c r="AX49898" s="80"/>
      <c r="AY49898" s="80"/>
      <c r="AZ49898" s="80"/>
      <c r="BA49898" s="80"/>
      <c r="BB49898" s="80"/>
    </row>
    <row r="49899" spans="9:54" x14ac:dyDescent="0.25">
      <c r="I49899" s="80"/>
      <c r="AX49899" s="80"/>
      <c r="AY49899" s="80"/>
      <c r="AZ49899" s="80"/>
      <c r="BA49899" s="80"/>
      <c r="BB49899" s="80"/>
    </row>
    <row r="49900" spans="9:54" x14ac:dyDescent="0.25">
      <c r="I49900" s="80"/>
      <c r="AX49900" s="80"/>
      <c r="AY49900" s="80"/>
      <c r="AZ49900" s="80"/>
      <c r="BA49900" s="80"/>
      <c r="BB49900" s="80"/>
    </row>
    <row r="49901" spans="9:54" x14ac:dyDescent="0.25">
      <c r="I49901" s="80"/>
      <c r="AX49901" s="80"/>
      <c r="AY49901" s="80"/>
      <c r="AZ49901" s="80"/>
      <c r="BA49901" s="80"/>
      <c r="BB49901" s="80"/>
    </row>
    <row r="49902" spans="9:54" x14ac:dyDescent="0.25">
      <c r="I49902" s="80"/>
      <c r="AX49902" s="80"/>
      <c r="AY49902" s="80"/>
      <c r="AZ49902" s="80"/>
      <c r="BA49902" s="80"/>
      <c r="BB49902" s="80"/>
    </row>
    <row r="49903" spans="9:54" x14ac:dyDescent="0.25">
      <c r="I49903" s="80"/>
      <c r="AX49903" s="80"/>
      <c r="AY49903" s="80"/>
      <c r="AZ49903" s="80"/>
      <c r="BA49903" s="80"/>
      <c r="BB49903" s="80"/>
    </row>
    <row r="49904" spans="9:54" x14ac:dyDescent="0.25">
      <c r="I49904" s="80"/>
      <c r="AX49904" s="80"/>
      <c r="AY49904" s="80"/>
      <c r="AZ49904" s="80"/>
      <c r="BA49904" s="80"/>
      <c r="BB49904" s="80"/>
    </row>
    <row r="49905" spans="9:54" x14ac:dyDescent="0.25">
      <c r="I49905" s="80"/>
      <c r="AX49905" s="80"/>
      <c r="AY49905" s="80"/>
      <c r="AZ49905" s="80"/>
      <c r="BA49905" s="80"/>
      <c r="BB49905" s="80"/>
    </row>
    <row r="49906" spans="9:54" x14ac:dyDescent="0.25">
      <c r="I49906" s="80"/>
      <c r="AX49906" s="80"/>
      <c r="AY49906" s="80"/>
      <c r="AZ49906" s="80"/>
      <c r="BA49906" s="80"/>
      <c r="BB49906" s="80"/>
    </row>
    <row r="49907" spans="9:54" x14ac:dyDescent="0.25">
      <c r="I49907" s="80"/>
      <c r="AX49907" s="80"/>
      <c r="AY49907" s="80"/>
      <c r="AZ49907" s="80"/>
      <c r="BA49907" s="80"/>
      <c r="BB49907" s="80"/>
    </row>
    <row r="49908" spans="9:54" x14ac:dyDescent="0.25">
      <c r="I49908" s="80"/>
      <c r="AX49908" s="80"/>
      <c r="AY49908" s="80"/>
      <c r="AZ49908" s="80"/>
      <c r="BA49908" s="80"/>
      <c r="BB49908" s="80"/>
    </row>
    <row r="49909" spans="9:54" x14ac:dyDescent="0.25">
      <c r="I49909" s="80"/>
      <c r="AX49909" s="80"/>
      <c r="AY49909" s="80"/>
      <c r="AZ49909" s="80"/>
      <c r="BA49909" s="80"/>
      <c r="BB49909" s="80"/>
    </row>
    <row r="49910" spans="9:54" x14ac:dyDescent="0.25">
      <c r="I49910" s="80"/>
      <c r="AX49910" s="80"/>
      <c r="AY49910" s="80"/>
      <c r="AZ49910" s="80"/>
      <c r="BA49910" s="80"/>
      <c r="BB49910" s="80"/>
    </row>
    <row r="49911" spans="9:54" x14ac:dyDescent="0.25">
      <c r="I49911" s="80"/>
      <c r="AX49911" s="80"/>
      <c r="AY49911" s="80"/>
      <c r="AZ49911" s="80"/>
      <c r="BA49911" s="80"/>
      <c r="BB49911" s="80"/>
    </row>
    <row r="49912" spans="9:54" x14ac:dyDescent="0.25">
      <c r="I49912" s="80"/>
      <c r="AX49912" s="80"/>
      <c r="AY49912" s="80"/>
      <c r="AZ49912" s="80"/>
      <c r="BA49912" s="80"/>
      <c r="BB49912" s="80"/>
    </row>
    <row r="49913" spans="9:54" x14ac:dyDescent="0.25">
      <c r="I49913" s="80"/>
      <c r="AX49913" s="80"/>
      <c r="AY49913" s="80"/>
      <c r="AZ49913" s="80"/>
      <c r="BA49913" s="80"/>
      <c r="BB49913" s="80"/>
    </row>
    <row r="49914" spans="9:54" x14ac:dyDescent="0.25">
      <c r="I49914" s="80"/>
      <c r="AX49914" s="80"/>
      <c r="AY49914" s="80"/>
      <c r="AZ49914" s="80"/>
      <c r="BA49914" s="80"/>
      <c r="BB49914" s="80"/>
    </row>
    <row r="49915" spans="9:54" x14ac:dyDescent="0.25">
      <c r="I49915" s="80"/>
      <c r="AX49915" s="80"/>
      <c r="AY49915" s="80"/>
      <c r="AZ49915" s="80"/>
      <c r="BA49915" s="80"/>
      <c r="BB49915" s="80"/>
    </row>
    <row r="49916" spans="9:54" x14ac:dyDescent="0.25">
      <c r="I49916" s="80"/>
      <c r="AX49916" s="80"/>
      <c r="AY49916" s="80"/>
      <c r="AZ49916" s="80"/>
      <c r="BA49916" s="80"/>
      <c r="BB49916" s="80"/>
    </row>
    <row r="49917" spans="9:54" x14ac:dyDescent="0.25">
      <c r="I49917" s="80"/>
      <c r="AX49917" s="80"/>
      <c r="AY49917" s="80"/>
      <c r="AZ49917" s="80"/>
      <c r="BA49917" s="80"/>
      <c r="BB49917" s="80"/>
    </row>
    <row r="49918" spans="9:54" x14ac:dyDescent="0.25">
      <c r="I49918" s="80"/>
      <c r="AX49918" s="80"/>
      <c r="AY49918" s="80"/>
      <c r="AZ49918" s="80"/>
      <c r="BA49918" s="80"/>
      <c r="BB49918" s="80"/>
    </row>
    <row r="49919" spans="9:54" x14ac:dyDescent="0.25">
      <c r="I49919" s="80"/>
      <c r="AX49919" s="80"/>
      <c r="AY49919" s="80"/>
      <c r="AZ49919" s="80"/>
      <c r="BA49919" s="80"/>
      <c r="BB49919" s="80"/>
    </row>
    <row r="49920" spans="9:54" x14ac:dyDescent="0.25">
      <c r="I49920" s="80"/>
      <c r="AX49920" s="80"/>
      <c r="AY49920" s="80"/>
      <c r="AZ49920" s="80"/>
      <c r="BA49920" s="80"/>
      <c r="BB49920" s="80"/>
    </row>
    <row r="49921" spans="9:54" x14ac:dyDescent="0.25">
      <c r="I49921" s="80"/>
      <c r="AX49921" s="80"/>
      <c r="AY49921" s="80"/>
      <c r="AZ49921" s="80"/>
      <c r="BA49921" s="80"/>
      <c r="BB49921" s="80"/>
    </row>
    <row r="49922" spans="9:54" x14ac:dyDescent="0.25">
      <c r="I49922" s="80"/>
      <c r="AX49922" s="80"/>
      <c r="AY49922" s="80"/>
      <c r="AZ49922" s="80"/>
      <c r="BA49922" s="80"/>
      <c r="BB49922" s="80"/>
    </row>
    <row r="49923" spans="9:54" x14ac:dyDescent="0.25">
      <c r="I49923" s="80"/>
      <c r="AX49923" s="80"/>
      <c r="AY49923" s="80"/>
      <c r="AZ49923" s="80"/>
      <c r="BA49923" s="80"/>
      <c r="BB49923" s="80"/>
    </row>
    <row r="49924" spans="9:54" x14ac:dyDescent="0.25">
      <c r="I49924" s="80"/>
      <c r="AX49924" s="80"/>
      <c r="AY49924" s="80"/>
      <c r="AZ49924" s="80"/>
      <c r="BA49924" s="80"/>
      <c r="BB49924" s="80"/>
    </row>
    <row r="49925" spans="9:54" x14ac:dyDescent="0.25">
      <c r="I49925" s="80"/>
      <c r="AX49925" s="80"/>
      <c r="AY49925" s="80"/>
      <c r="AZ49925" s="80"/>
      <c r="BA49925" s="80"/>
      <c r="BB49925" s="80"/>
    </row>
    <row r="49926" spans="9:54" x14ac:dyDescent="0.25">
      <c r="I49926" s="80"/>
      <c r="AX49926" s="80"/>
      <c r="AY49926" s="80"/>
      <c r="AZ49926" s="80"/>
      <c r="BA49926" s="80"/>
      <c r="BB49926" s="80"/>
    </row>
    <row r="49927" spans="9:54" x14ac:dyDescent="0.25">
      <c r="I49927" s="80"/>
      <c r="AX49927" s="80"/>
      <c r="AY49927" s="80"/>
      <c r="AZ49927" s="80"/>
      <c r="BA49927" s="80"/>
      <c r="BB49927" s="80"/>
    </row>
    <row r="49928" spans="9:54" x14ac:dyDescent="0.25">
      <c r="I49928" s="80"/>
      <c r="AX49928" s="80"/>
      <c r="AY49928" s="80"/>
      <c r="AZ49928" s="80"/>
      <c r="BA49928" s="80"/>
      <c r="BB49928" s="80"/>
    </row>
    <row r="49929" spans="9:54" x14ac:dyDescent="0.25">
      <c r="I49929" s="80"/>
      <c r="AX49929" s="80"/>
      <c r="AY49929" s="80"/>
      <c r="AZ49929" s="80"/>
      <c r="BA49929" s="80"/>
      <c r="BB49929" s="80"/>
    </row>
    <row r="49930" spans="9:54" x14ac:dyDescent="0.25">
      <c r="I49930" s="80"/>
      <c r="AX49930" s="80"/>
      <c r="AY49930" s="80"/>
      <c r="AZ49930" s="80"/>
      <c r="BA49930" s="80"/>
      <c r="BB49930" s="80"/>
    </row>
    <row r="49931" spans="9:54" x14ac:dyDescent="0.25">
      <c r="I49931" s="80"/>
      <c r="AX49931" s="80"/>
      <c r="AY49931" s="80"/>
      <c r="AZ49931" s="80"/>
      <c r="BA49931" s="80"/>
      <c r="BB49931" s="80"/>
    </row>
    <row r="49932" spans="9:54" x14ac:dyDescent="0.25">
      <c r="I49932" s="80"/>
      <c r="AX49932" s="80"/>
      <c r="AY49932" s="80"/>
      <c r="AZ49932" s="80"/>
      <c r="BA49932" s="80"/>
      <c r="BB49932" s="80"/>
    </row>
    <row r="49933" spans="9:54" x14ac:dyDescent="0.25">
      <c r="I49933" s="80"/>
      <c r="AX49933" s="80"/>
      <c r="AY49933" s="80"/>
      <c r="AZ49933" s="80"/>
      <c r="BA49933" s="80"/>
      <c r="BB49933" s="80"/>
    </row>
    <row r="49934" spans="9:54" x14ac:dyDescent="0.25">
      <c r="I49934" s="80"/>
      <c r="AX49934" s="80"/>
      <c r="AY49934" s="80"/>
      <c r="AZ49934" s="80"/>
      <c r="BA49934" s="80"/>
      <c r="BB49934" s="80"/>
    </row>
    <row r="49935" spans="9:54" x14ac:dyDescent="0.25">
      <c r="I49935" s="80"/>
      <c r="AX49935" s="80"/>
      <c r="AY49935" s="80"/>
      <c r="AZ49935" s="80"/>
      <c r="BA49935" s="80"/>
      <c r="BB49935" s="80"/>
    </row>
    <row r="49936" spans="9:54" x14ac:dyDescent="0.25">
      <c r="I49936" s="80"/>
      <c r="AX49936" s="80"/>
      <c r="AY49936" s="80"/>
      <c r="AZ49936" s="80"/>
      <c r="BA49936" s="80"/>
      <c r="BB49936" s="80"/>
    </row>
    <row r="49937" spans="9:54" x14ac:dyDescent="0.25">
      <c r="I49937" s="80"/>
      <c r="AX49937" s="80"/>
      <c r="AY49937" s="80"/>
      <c r="AZ49937" s="80"/>
      <c r="BA49937" s="80"/>
      <c r="BB49937" s="80"/>
    </row>
    <row r="49938" spans="9:54" x14ac:dyDescent="0.25">
      <c r="I49938" s="80"/>
      <c r="AX49938" s="80"/>
      <c r="AY49938" s="80"/>
      <c r="AZ49938" s="80"/>
      <c r="BA49938" s="80"/>
      <c r="BB49938" s="80"/>
    </row>
    <row r="49939" spans="9:54" x14ac:dyDescent="0.25">
      <c r="I49939" s="80"/>
      <c r="AX49939" s="80"/>
      <c r="AY49939" s="80"/>
      <c r="AZ49939" s="80"/>
      <c r="BA49939" s="80"/>
      <c r="BB49939" s="80"/>
    </row>
    <row r="49940" spans="9:54" x14ac:dyDescent="0.25">
      <c r="I49940" s="80"/>
      <c r="AX49940" s="80"/>
      <c r="AY49940" s="80"/>
      <c r="AZ49940" s="80"/>
      <c r="BA49940" s="80"/>
      <c r="BB49940" s="80"/>
    </row>
    <row r="49941" spans="9:54" x14ac:dyDescent="0.25">
      <c r="I49941" s="80"/>
      <c r="AX49941" s="80"/>
      <c r="AY49941" s="80"/>
      <c r="AZ49941" s="80"/>
      <c r="BA49941" s="80"/>
      <c r="BB49941" s="80"/>
    </row>
    <row r="49942" spans="9:54" x14ac:dyDescent="0.25">
      <c r="I49942" s="80"/>
      <c r="AX49942" s="80"/>
      <c r="AY49942" s="80"/>
      <c r="AZ49942" s="80"/>
      <c r="BA49942" s="80"/>
      <c r="BB49942" s="80"/>
    </row>
    <row r="49943" spans="9:54" x14ac:dyDescent="0.25">
      <c r="I49943" s="80"/>
      <c r="AX49943" s="80"/>
      <c r="AY49943" s="80"/>
      <c r="AZ49943" s="80"/>
      <c r="BA49943" s="80"/>
      <c r="BB49943" s="80"/>
    </row>
    <row r="49944" spans="9:54" x14ac:dyDescent="0.25">
      <c r="I49944" s="80"/>
      <c r="AX49944" s="80"/>
      <c r="AY49944" s="80"/>
      <c r="AZ49944" s="80"/>
      <c r="BA49944" s="80"/>
      <c r="BB49944" s="80"/>
    </row>
    <row r="49945" spans="9:54" x14ac:dyDescent="0.25">
      <c r="I49945" s="80"/>
      <c r="AX49945" s="80"/>
      <c r="AY49945" s="80"/>
      <c r="AZ49945" s="80"/>
      <c r="BA49945" s="80"/>
      <c r="BB49945" s="80"/>
    </row>
    <row r="49946" spans="9:54" x14ac:dyDescent="0.25">
      <c r="I49946" s="80"/>
      <c r="AX49946" s="80"/>
      <c r="AY49946" s="80"/>
      <c r="AZ49946" s="80"/>
      <c r="BA49946" s="80"/>
      <c r="BB49946" s="80"/>
    </row>
    <row r="49947" spans="9:54" x14ac:dyDescent="0.25">
      <c r="I49947" s="80"/>
      <c r="AX49947" s="80"/>
      <c r="AY49947" s="80"/>
      <c r="AZ49947" s="80"/>
      <c r="BA49947" s="80"/>
      <c r="BB49947" s="80"/>
    </row>
    <row r="49948" spans="9:54" x14ac:dyDescent="0.25">
      <c r="I49948" s="80"/>
      <c r="AX49948" s="80"/>
      <c r="AY49948" s="80"/>
      <c r="AZ49948" s="80"/>
      <c r="BA49948" s="80"/>
      <c r="BB49948" s="80"/>
    </row>
    <row r="49949" spans="9:54" x14ac:dyDescent="0.25">
      <c r="I49949" s="80"/>
      <c r="AX49949" s="80"/>
      <c r="AY49949" s="80"/>
      <c r="AZ49949" s="80"/>
      <c r="BA49949" s="80"/>
      <c r="BB49949" s="80"/>
    </row>
    <row r="49950" spans="9:54" x14ac:dyDescent="0.25">
      <c r="I49950" s="80"/>
      <c r="AX49950" s="80"/>
      <c r="AY49950" s="80"/>
      <c r="AZ49950" s="80"/>
      <c r="BA49950" s="80"/>
      <c r="BB49950" s="80"/>
    </row>
    <row r="49951" spans="9:54" x14ac:dyDescent="0.25">
      <c r="I49951" s="80"/>
      <c r="AX49951" s="80"/>
      <c r="AY49951" s="80"/>
      <c r="AZ49951" s="80"/>
      <c r="BA49951" s="80"/>
      <c r="BB49951" s="80"/>
    </row>
    <row r="49952" spans="9:54" x14ac:dyDescent="0.25">
      <c r="I49952" s="80"/>
      <c r="AX49952" s="80"/>
      <c r="AY49952" s="80"/>
      <c r="AZ49952" s="80"/>
      <c r="BA49952" s="80"/>
      <c r="BB49952" s="80"/>
    </row>
    <row r="49953" spans="9:54" x14ac:dyDescent="0.25">
      <c r="I49953" s="80"/>
      <c r="AX49953" s="80"/>
      <c r="AY49953" s="80"/>
      <c r="AZ49953" s="80"/>
      <c r="BA49953" s="80"/>
      <c r="BB49953" s="80"/>
    </row>
    <row r="49954" spans="9:54" x14ac:dyDescent="0.25">
      <c r="I49954" s="80"/>
      <c r="AX49954" s="80"/>
      <c r="AY49954" s="80"/>
      <c r="AZ49954" s="80"/>
      <c r="BA49954" s="80"/>
      <c r="BB49954" s="80"/>
    </row>
    <row r="49955" spans="9:54" x14ac:dyDescent="0.25">
      <c r="I49955" s="80"/>
      <c r="AX49955" s="80"/>
      <c r="AY49955" s="80"/>
      <c r="AZ49955" s="80"/>
      <c r="BA49955" s="80"/>
      <c r="BB49955" s="80"/>
    </row>
    <row r="49956" spans="9:54" x14ac:dyDescent="0.25">
      <c r="I49956" s="80"/>
      <c r="AX49956" s="80"/>
      <c r="AY49956" s="80"/>
      <c r="AZ49956" s="80"/>
      <c r="BA49956" s="80"/>
      <c r="BB49956" s="80"/>
    </row>
    <row r="49957" spans="9:54" x14ac:dyDescent="0.25">
      <c r="I49957" s="80"/>
      <c r="AX49957" s="80"/>
      <c r="AY49957" s="80"/>
      <c r="AZ49957" s="80"/>
      <c r="BA49957" s="80"/>
      <c r="BB49957" s="80"/>
    </row>
    <row r="49958" spans="9:54" x14ac:dyDescent="0.25">
      <c r="I49958" s="80"/>
      <c r="AX49958" s="80"/>
      <c r="AY49958" s="80"/>
      <c r="AZ49958" s="80"/>
      <c r="BA49958" s="80"/>
      <c r="BB49958" s="80"/>
    </row>
    <row r="49959" spans="9:54" x14ac:dyDescent="0.25">
      <c r="I49959" s="80"/>
      <c r="AX49959" s="80"/>
      <c r="AY49959" s="80"/>
      <c r="AZ49959" s="80"/>
      <c r="BA49959" s="80"/>
      <c r="BB49959" s="80"/>
    </row>
    <row r="49960" spans="9:54" x14ac:dyDescent="0.25">
      <c r="I49960" s="80"/>
      <c r="AX49960" s="80"/>
      <c r="AY49960" s="80"/>
      <c r="AZ49960" s="80"/>
      <c r="BA49960" s="80"/>
      <c r="BB49960" s="80"/>
    </row>
    <row r="49961" spans="9:54" x14ac:dyDescent="0.25">
      <c r="I49961" s="80"/>
      <c r="AX49961" s="80"/>
      <c r="AY49961" s="80"/>
      <c r="AZ49961" s="80"/>
      <c r="BA49961" s="80"/>
      <c r="BB49961" s="80"/>
    </row>
    <row r="49962" spans="9:54" x14ac:dyDescent="0.25">
      <c r="I49962" s="80"/>
      <c r="AX49962" s="80"/>
      <c r="AY49962" s="80"/>
      <c r="AZ49962" s="80"/>
      <c r="BA49962" s="80"/>
      <c r="BB49962" s="80"/>
    </row>
    <row r="49963" spans="9:54" x14ac:dyDescent="0.25">
      <c r="I49963" s="80"/>
      <c r="AX49963" s="80"/>
      <c r="AY49963" s="80"/>
      <c r="AZ49963" s="80"/>
      <c r="BA49963" s="80"/>
      <c r="BB49963" s="80"/>
    </row>
    <row r="49964" spans="9:54" x14ac:dyDescent="0.25">
      <c r="I49964" s="80"/>
      <c r="AX49964" s="80"/>
      <c r="AY49964" s="80"/>
      <c r="AZ49964" s="80"/>
      <c r="BA49964" s="80"/>
      <c r="BB49964" s="80"/>
    </row>
    <row r="49965" spans="9:54" x14ac:dyDescent="0.25">
      <c r="I49965" s="80"/>
      <c r="AX49965" s="80"/>
      <c r="AY49965" s="80"/>
      <c r="AZ49965" s="80"/>
      <c r="BA49965" s="80"/>
      <c r="BB49965" s="80"/>
    </row>
    <row r="49966" spans="9:54" x14ac:dyDescent="0.25">
      <c r="I49966" s="80"/>
      <c r="AX49966" s="80"/>
      <c r="AY49966" s="80"/>
      <c r="AZ49966" s="80"/>
      <c r="BA49966" s="80"/>
      <c r="BB49966" s="80"/>
    </row>
    <row r="49967" spans="9:54" x14ac:dyDescent="0.25">
      <c r="I49967" s="80"/>
      <c r="AX49967" s="80"/>
      <c r="AY49967" s="80"/>
      <c r="AZ49967" s="80"/>
      <c r="BA49967" s="80"/>
      <c r="BB49967" s="80"/>
    </row>
    <row r="49968" spans="9:54" x14ac:dyDescent="0.25">
      <c r="I49968" s="80"/>
      <c r="AX49968" s="80"/>
      <c r="AY49968" s="80"/>
      <c r="AZ49968" s="80"/>
      <c r="BA49968" s="80"/>
      <c r="BB49968" s="80"/>
    </row>
    <row r="49969" spans="9:54" x14ac:dyDescent="0.25">
      <c r="I49969" s="80"/>
      <c r="AX49969" s="80"/>
      <c r="AY49969" s="80"/>
      <c r="AZ49969" s="80"/>
      <c r="BA49969" s="80"/>
      <c r="BB49969" s="80"/>
    </row>
    <row r="49970" spans="9:54" x14ac:dyDescent="0.25">
      <c r="I49970" s="80"/>
      <c r="AX49970" s="80"/>
      <c r="AY49970" s="80"/>
      <c r="AZ49970" s="80"/>
      <c r="BA49970" s="80"/>
      <c r="BB49970" s="80"/>
    </row>
    <row r="49971" spans="9:54" x14ac:dyDescent="0.25">
      <c r="I49971" s="80"/>
      <c r="AX49971" s="80"/>
      <c r="AY49971" s="80"/>
      <c r="AZ49971" s="80"/>
      <c r="BA49971" s="80"/>
      <c r="BB49971" s="80"/>
    </row>
    <row r="49972" spans="9:54" x14ac:dyDescent="0.25">
      <c r="I49972" s="80"/>
      <c r="AX49972" s="80"/>
      <c r="AY49972" s="80"/>
      <c r="AZ49972" s="80"/>
      <c r="BA49972" s="80"/>
      <c r="BB49972" s="80"/>
    </row>
    <row r="49973" spans="9:54" x14ac:dyDescent="0.25">
      <c r="I49973" s="80"/>
      <c r="AX49973" s="80"/>
      <c r="AY49973" s="80"/>
      <c r="AZ49973" s="80"/>
      <c r="BA49973" s="80"/>
      <c r="BB49973" s="80"/>
    </row>
    <row r="49974" spans="9:54" x14ac:dyDescent="0.25">
      <c r="I49974" s="80"/>
      <c r="AX49974" s="80"/>
      <c r="AY49974" s="80"/>
      <c r="AZ49974" s="80"/>
      <c r="BA49974" s="80"/>
      <c r="BB49974" s="80"/>
    </row>
    <row r="49975" spans="9:54" x14ac:dyDescent="0.25">
      <c r="I49975" s="80"/>
      <c r="AX49975" s="80"/>
      <c r="AY49975" s="80"/>
      <c r="AZ49975" s="80"/>
      <c r="BA49975" s="80"/>
      <c r="BB49975" s="80"/>
    </row>
    <row r="49976" spans="9:54" x14ac:dyDescent="0.25">
      <c r="I49976" s="80"/>
      <c r="AX49976" s="80"/>
      <c r="AY49976" s="80"/>
      <c r="AZ49976" s="80"/>
      <c r="BA49976" s="80"/>
      <c r="BB49976" s="80"/>
    </row>
    <row r="49977" spans="9:54" x14ac:dyDescent="0.25">
      <c r="I49977" s="80"/>
      <c r="AX49977" s="80"/>
      <c r="AY49977" s="80"/>
      <c r="AZ49977" s="80"/>
      <c r="BA49977" s="80"/>
      <c r="BB49977" s="80"/>
    </row>
    <row r="49978" spans="9:54" x14ac:dyDescent="0.25">
      <c r="I49978" s="80"/>
      <c r="AX49978" s="80"/>
      <c r="AY49978" s="80"/>
      <c r="AZ49978" s="80"/>
      <c r="BA49978" s="80"/>
      <c r="BB49978" s="80"/>
    </row>
    <row r="49979" spans="9:54" x14ac:dyDescent="0.25">
      <c r="I49979" s="80"/>
      <c r="AX49979" s="80"/>
      <c r="AY49979" s="80"/>
      <c r="AZ49979" s="80"/>
      <c r="BA49979" s="80"/>
      <c r="BB49979" s="80"/>
    </row>
    <row r="49980" spans="9:54" x14ac:dyDescent="0.25">
      <c r="I49980" s="80"/>
      <c r="AX49980" s="80"/>
      <c r="AY49980" s="80"/>
      <c r="AZ49980" s="80"/>
      <c r="BA49980" s="80"/>
      <c r="BB49980" s="80"/>
    </row>
    <row r="49981" spans="9:54" x14ac:dyDescent="0.25">
      <c r="I49981" s="80"/>
      <c r="AX49981" s="80"/>
      <c r="AY49981" s="80"/>
      <c r="AZ49981" s="80"/>
      <c r="BA49981" s="80"/>
      <c r="BB49981" s="80"/>
    </row>
    <row r="49982" spans="9:54" x14ac:dyDescent="0.25">
      <c r="I49982" s="80"/>
      <c r="AX49982" s="80"/>
      <c r="AY49982" s="80"/>
      <c r="AZ49982" s="80"/>
      <c r="BA49982" s="80"/>
      <c r="BB49982" s="80"/>
    </row>
    <row r="49983" spans="9:54" x14ac:dyDescent="0.25">
      <c r="I49983" s="80"/>
      <c r="AX49983" s="80"/>
      <c r="AY49983" s="80"/>
      <c r="AZ49983" s="80"/>
      <c r="BA49983" s="80"/>
      <c r="BB49983" s="80"/>
    </row>
    <row r="49984" spans="9:54" x14ac:dyDescent="0.25">
      <c r="I49984" s="80"/>
      <c r="AX49984" s="80"/>
      <c r="AY49984" s="80"/>
      <c r="AZ49984" s="80"/>
      <c r="BA49984" s="80"/>
      <c r="BB49984" s="80"/>
    </row>
    <row r="49985" spans="9:54" x14ac:dyDescent="0.25">
      <c r="I49985" s="80"/>
      <c r="AX49985" s="80"/>
      <c r="AY49985" s="80"/>
      <c r="AZ49985" s="80"/>
      <c r="BA49985" s="80"/>
      <c r="BB49985" s="80"/>
    </row>
    <row r="49986" spans="9:54" x14ac:dyDescent="0.25">
      <c r="I49986" s="80"/>
      <c r="AX49986" s="80"/>
      <c r="AY49986" s="80"/>
      <c r="AZ49986" s="80"/>
      <c r="BA49986" s="80"/>
      <c r="BB49986" s="80"/>
    </row>
    <row r="49987" spans="9:54" x14ac:dyDescent="0.25">
      <c r="I49987" s="80"/>
      <c r="AX49987" s="80"/>
      <c r="AY49987" s="80"/>
      <c r="AZ49987" s="80"/>
      <c r="BA49987" s="80"/>
      <c r="BB49987" s="80"/>
    </row>
    <row r="49988" spans="9:54" x14ac:dyDescent="0.25">
      <c r="I49988" s="80"/>
      <c r="AX49988" s="80"/>
      <c r="AY49988" s="80"/>
      <c r="AZ49988" s="80"/>
      <c r="BA49988" s="80"/>
      <c r="BB49988" s="80"/>
    </row>
    <row r="49989" spans="9:54" x14ac:dyDescent="0.25">
      <c r="I49989" s="80"/>
      <c r="AX49989" s="80"/>
      <c r="AY49989" s="80"/>
      <c r="AZ49989" s="80"/>
      <c r="BA49989" s="80"/>
      <c r="BB49989" s="80"/>
    </row>
    <row r="49990" spans="9:54" x14ac:dyDescent="0.25">
      <c r="I49990" s="80"/>
      <c r="AX49990" s="80"/>
      <c r="AY49990" s="80"/>
      <c r="AZ49990" s="80"/>
      <c r="BA49990" s="80"/>
      <c r="BB49990" s="80"/>
    </row>
    <row r="49991" spans="9:54" x14ac:dyDescent="0.25">
      <c r="I49991" s="80"/>
      <c r="AX49991" s="80"/>
      <c r="AY49991" s="80"/>
      <c r="AZ49991" s="80"/>
      <c r="BA49991" s="80"/>
      <c r="BB49991" s="80"/>
    </row>
    <row r="49992" spans="9:54" x14ac:dyDescent="0.25">
      <c r="I49992" s="80"/>
      <c r="AX49992" s="80"/>
      <c r="AY49992" s="80"/>
      <c r="AZ49992" s="80"/>
      <c r="BA49992" s="80"/>
      <c r="BB49992" s="80"/>
    </row>
    <row r="49993" spans="9:54" x14ac:dyDescent="0.25">
      <c r="I49993" s="80"/>
      <c r="AX49993" s="80"/>
      <c r="AY49993" s="80"/>
      <c r="AZ49993" s="80"/>
      <c r="BA49993" s="80"/>
      <c r="BB49993" s="80"/>
    </row>
    <row r="49994" spans="9:54" x14ac:dyDescent="0.25">
      <c r="I49994" s="80"/>
      <c r="AX49994" s="80"/>
      <c r="AY49994" s="80"/>
      <c r="AZ49994" s="80"/>
      <c r="BA49994" s="80"/>
      <c r="BB49994" s="80"/>
    </row>
    <row r="49995" spans="9:54" x14ac:dyDescent="0.25">
      <c r="I49995" s="80"/>
      <c r="AX49995" s="80"/>
      <c r="AY49995" s="80"/>
      <c r="AZ49995" s="80"/>
      <c r="BA49995" s="80"/>
      <c r="BB49995" s="80"/>
    </row>
    <row r="49996" spans="9:54" x14ac:dyDescent="0.25">
      <c r="I49996" s="80"/>
      <c r="AX49996" s="80"/>
      <c r="AY49996" s="80"/>
      <c r="AZ49996" s="80"/>
      <c r="BA49996" s="80"/>
      <c r="BB49996" s="80"/>
    </row>
    <row r="49997" spans="9:54" x14ac:dyDescent="0.25">
      <c r="I49997" s="80"/>
      <c r="AX49997" s="80"/>
      <c r="AY49997" s="80"/>
      <c r="AZ49997" s="80"/>
      <c r="BA49997" s="80"/>
      <c r="BB49997" s="80"/>
    </row>
    <row r="49998" spans="9:54" x14ac:dyDescent="0.25">
      <c r="I49998" s="80"/>
      <c r="AX49998" s="80"/>
      <c r="AY49998" s="80"/>
      <c r="AZ49998" s="80"/>
      <c r="BA49998" s="80"/>
      <c r="BB49998" s="80"/>
    </row>
    <row r="49999" spans="9:54" x14ac:dyDescent="0.25">
      <c r="I49999" s="80"/>
      <c r="AX49999" s="80"/>
      <c r="AY49999" s="80"/>
      <c r="AZ49999" s="80"/>
      <c r="BA49999" s="80"/>
      <c r="BB49999" s="80"/>
    </row>
    <row r="50000" spans="9:54" x14ac:dyDescent="0.25">
      <c r="I50000" s="80"/>
      <c r="AX50000" s="80"/>
      <c r="AY50000" s="80"/>
      <c r="AZ50000" s="80"/>
      <c r="BA50000" s="80"/>
      <c r="BB50000" s="80"/>
    </row>
    <row r="50001" spans="9:54" x14ac:dyDescent="0.25">
      <c r="I50001" s="80"/>
      <c r="AX50001" s="80"/>
      <c r="AY50001" s="80"/>
      <c r="AZ50001" s="80"/>
      <c r="BA50001" s="80"/>
      <c r="BB50001" s="80"/>
    </row>
    <row r="50002" spans="9:54" x14ac:dyDescent="0.25">
      <c r="I50002" s="80"/>
      <c r="AX50002" s="80"/>
      <c r="AY50002" s="80"/>
      <c r="AZ50002" s="80"/>
      <c r="BA50002" s="80"/>
      <c r="BB50002" s="80"/>
    </row>
    <row r="50003" spans="9:54" x14ac:dyDescent="0.25">
      <c r="I50003" s="80"/>
      <c r="AX50003" s="80"/>
      <c r="AY50003" s="80"/>
      <c r="AZ50003" s="80"/>
      <c r="BA50003" s="80"/>
      <c r="BB50003" s="80"/>
    </row>
    <row r="50004" spans="9:54" x14ac:dyDescent="0.25">
      <c r="I50004" s="80"/>
      <c r="AX50004" s="80"/>
      <c r="AY50004" s="80"/>
      <c r="AZ50004" s="80"/>
      <c r="BA50004" s="80"/>
      <c r="BB50004" s="80"/>
    </row>
    <row r="50005" spans="9:54" x14ac:dyDescent="0.25">
      <c r="I50005" s="80"/>
      <c r="AX50005" s="80"/>
      <c r="AY50005" s="80"/>
      <c r="AZ50005" s="80"/>
      <c r="BA50005" s="80"/>
      <c r="BB50005" s="80"/>
    </row>
    <row r="50006" spans="9:54" x14ac:dyDescent="0.25">
      <c r="I50006" s="80"/>
      <c r="AX50006" s="80"/>
      <c r="AY50006" s="80"/>
      <c r="AZ50006" s="80"/>
      <c r="BA50006" s="80"/>
      <c r="BB50006" s="80"/>
    </row>
    <row r="50007" spans="9:54" x14ac:dyDescent="0.25">
      <c r="I50007" s="80"/>
      <c r="AX50007" s="80"/>
      <c r="AY50007" s="80"/>
      <c r="AZ50007" s="80"/>
      <c r="BA50007" s="80"/>
      <c r="BB50007" s="80"/>
    </row>
    <row r="50008" spans="9:54" x14ac:dyDescent="0.25">
      <c r="I50008" s="80"/>
      <c r="AX50008" s="80"/>
      <c r="AY50008" s="80"/>
      <c r="AZ50008" s="80"/>
      <c r="BA50008" s="80"/>
      <c r="BB50008" s="80"/>
    </row>
    <row r="50009" spans="9:54" x14ac:dyDescent="0.25">
      <c r="I50009" s="80"/>
      <c r="AX50009" s="80"/>
      <c r="AY50009" s="80"/>
      <c r="AZ50009" s="80"/>
      <c r="BA50009" s="80"/>
      <c r="BB50009" s="80"/>
    </row>
    <row r="50010" spans="9:54" x14ac:dyDescent="0.25">
      <c r="I50010" s="80"/>
      <c r="AX50010" s="80"/>
      <c r="AY50010" s="80"/>
      <c r="AZ50010" s="80"/>
      <c r="BA50010" s="80"/>
      <c r="BB50010" s="80"/>
    </row>
    <row r="50011" spans="9:54" x14ac:dyDescent="0.25">
      <c r="I50011" s="80"/>
      <c r="AX50011" s="80"/>
      <c r="AY50011" s="80"/>
      <c r="AZ50011" s="80"/>
      <c r="BA50011" s="80"/>
      <c r="BB50011" s="80"/>
    </row>
    <row r="50012" spans="9:54" x14ac:dyDescent="0.25">
      <c r="I50012" s="80"/>
      <c r="AX50012" s="80"/>
      <c r="AY50012" s="80"/>
      <c r="AZ50012" s="80"/>
      <c r="BA50012" s="80"/>
      <c r="BB50012" s="80"/>
    </row>
    <row r="50013" spans="9:54" x14ac:dyDescent="0.25">
      <c r="I50013" s="80"/>
      <c r="AX50013" s="80"/>
      <c r="AY50013" s="80"/>
      <c r="AZ50013" s="80"/>
      <c r="BA50013" s="80"/>
      <c r="BB50013" s="80"/>
    </row>
    <row r="50014" spans="9:54" x14ac:dyDescent="0.25">
      <c r="I50014" s="80"/>
      <c r="AX50014" s="80"/>
      <c r="AY50014" s="80"/>
      <c r="AZ50014" s="80"/>
      <c r="BA50014" s="80"/>
      <c r="BB50014" s="80"/>
    </row>
    <row r="50015" spans="9:54" x14ac:dyDescent="0.25">
      <c r="I50015" s="80"/>
      <c r="AX50015" s="80"/>
      <c r="AY50015" s="80"/>
      <c r="AZ50015" s="80"/>
      <c r="BA50015" s="80"/>
      <c r="BB50015" s="80"/>
    </row>
    <row r="50016" spans="9:54" x14ac:dyDescent="0.25">
      <c r="I50016" s="80"/>
      <c r="AX50016" s="80"/>
      <c r="AY50016" s="80"/>
      <c r="AZ50016" s="80"/>
      <c r="BA50016" s="80"/>
      <c r="BB50016" s="80"/>
    </row>
    <row r="50017" spans="9:54" x14ac:dyDescent="0.25">
      <c r="I50017" s="80"/>
      <c r="AX50017" s="80"/>
      <c r="AY50017" s="80"/>
      <c r="AZ50017" s="80"/>
      <c r="BA50017" s="80"/>
      <c r="BB50017" s="80"/>
    </row>
    <row r="50018" spans="9:54" x14ac:dyDescent="0.25">
      <c r="I50018" s="80"/>
      <c r="AX50018" s="80"/>
      <c r="AY50018" s="80"/>
      <c r="AZ50018" s="80"/>
      <c r="BA50018" s="80"/>
      <c r="BB50018" s="80"/>
    </row>
    <row r="50019" spans="9:54" x14ac:dyDescent="0.25">
      <c r="I50019" s="80"/>
      <c r="AX50019" s="80"/>
      <c r="AY50019" s="80"/>
      <c r="AZ50019" s="80"/>
      <c r="BA50019" s="80"/>
      <c r="BB50019" s="80"/>
    </row>
    <row r="50020" spans="9:54" x14ac:dyDescent="0.25">
      <c r="I50020" s="80"/>
      <c r="AX50020" s="80"/>
      <c r="AY50020" s="80"/>
      <c r="AZ50020" s="80"/>
      <c r="BA50020" s="80"/>
      <c r="BB50020" s="80"/>
    </row>
    <row r="50021" spans="9:54" x14ac:dyDescent="0.25">
      <c r="I50021" s="80"/>
      <c r="AX50021" s="80"/>
      <c r="AY50021" s="80"/>
      <c r="AZ50021" s="80"/>
      <c r="BA50021" s="80"/>
      <c r="BB50021" s="80"/>
    </row>
    <row r="50022" spans="9:54" x14ac:dyDescent="0.25">
      <c r="I50022" s="80"/>
      <c r="AX50022" s="80"/>
      <c r="AY50022" s="80"/>
      <c r="AZ50022" s="80"/>
      <c r="BA50022" s="80"/>
      <c r="BB50022" s="80"/>
    </row>
    <row r="50023" spans="9:54" x14ac:dyDescent="0.25">
      <c r="I50023" s="80"/>
      <c r="AX50023" s="80"/>
      <c r="AY50023" s="80"/>
      <c r="AZ50023" s="80"/>
      <c r="BA50023" s="80"/>
      <c r="BB50023" s="80"/>
    </row>
    <row r="50024" spans="9:54" x14ac:dyDescent="0.25">
      <c r="I50024" s="80"/>
      <c r="AX50024" s="80"/>
      <c r="AY50024" s="80"/>
      <c r="AZ50024" s="80"/>
      <c r="BA50024" s="80"/>
      <c r="BB50024" s="80"/>
    </row>
    <row r="50025" spans="9:54" x14ac:dyDescent="0.25">
      <c r="I50025" s="80"/>
      <c r="AX50025" s="80"/>
      <c r="AY50025" s="80"/>
      <c r="AZ50025" s="80"/>
      <c r="BA50025" s="80"/>
      <c r="BB50025" s="80"/>
    </row>
    <row r="50026" spans="9:54" x14ac:dyDescent="0.25">
      <c r="I50026" s="80"/>
      <c r="AX50026" s="80"/>
      <c r="AY50026" s="80"/>
      <c r="AZ50026" s="80"/>
      <c r="BA50026" s="80"/>
      <c r="BB50026" s="80"/>
    </row>
    <row r="50027" spans="9:54" x14ac:dyDescent="0.25">
      <c r="I50027" s="80"/>
      <c r="AX50027" s="80"/>
      <c r="AY50027" s="80"/>
      <c r="AZ50027" s="80"/>
      <c r="BA50027" s="80"/>
      <c r="BB50027" s="80"/>
    </row>
    <row r="50028" spans="9:54" x14ac:dyDescent="0.25">
      <c r="I50028" s="80"/>
      <c r="AX50028" s="80"/>
      <c r="AY50028" s="80"/>
      <c r="AZ50028" s="80"/>
      <c r="BA50028" s="80"/>
      <c r="BB50028" s="80"/>
    </row>
    <row r="50029" spans="9:54" x14ac:dyDescent="0.25">
      <c r="I50029" s="80"/>
      <c r="AX50029" s="80"/>
      <c r="AY50029" s="80"/>
      <c r="AZ50029" s="80"/>
      <c r="BA50029" s="80"/>
      <c r="BB50029" s="80"/>
    </row>
    <row r="50030" spans="9:54" x14ac:dyDescent="0.25">
      <c r="I50030" s="80"/>
      <c r="AX50030" s="80"/>
      <c r="AY50030" s="80"/>
      <c r="AZ50030" s="80"/>
      <c r="BA50030" s="80"/>
      <c r="BB50030" s="80"/>
    </row>
    <row r="50031" spans="9:54" x14ac:dyDescent="0.25">
      <c r="I50031" s="80"/>
      <c r="AX50031" s="80"/>
      <c r="AY50031" s="80"/>
      <c r="AZ50031" s="80"/>
      <c r="BA50031" s="80"/>
      <c r="BB50031" s="80"/>
    </row>
    <row r="50032" spans="9:54" x14ac:dyDescent="0.25">
      <c r="I50032" s="80"/>
      <c r="AX50032" s="80"/>
      <c r="AY50032" s="80"/>
      <c r="AZ50032" s="80"/>
      <c r="BA50032" s="80"/>
      <c r="BB50032" s="80"/>
    </row>
    <row r="50033" spans="9:54" x14ac:dyDescent="0.25">
      <c r="I50033" s="80"/>
      <c r="AX50033" s="80"/>
      <c r="AY50033" s="80"/>
      <c r="AZ50033" s="80"/>
      <c r="BA50033" s="80"/>
      <c r="BB50033" s="80"/>
    </row>
    <row r="50034" spans="9:54" x14ac:dyDescent="0.25">
      <c r="I50034" s="80"/>
      <c r="AX50034" s="80"/>
      <c r="AY50034" s="80"/>
      <c r="AZ50034" s="80"/>
      <c r="BA50034" s="80"/>
      <c r="BB50034" s="80"/>
    </row>
    <row r="50035" spans="9:54" x14ac:dyDescent="0.25">
      <c r="I50035" s="80"/>
      <c r="AX50035" s="80"/>
      <c r="AY50035" s="80"/>
      <c r="AZ50035" s="80"/>
      <c r="BA50035" s="80"/>
      <c r="BB50035" s="80"/>
    </row>
    <row r="50036" spans="9:54" x14ac:dyDescent="0.25">
      <c r="I50036" s="80"/>
      <c r="AX50036" s="80"/>
      <c r="AY50036" s="80"/>
      <c r="AZ50036" s="80"/>
      <c r="BA50036" s="80"/>
      <c r="BB50036" s="80"/>
    </row>
    <row r="50037" spans="9:54" x14ac:dyDescent="0.25">
      <c r="I50037" s="80"/>
      <c r="AX50037" s="80"/>
      <c r="AY50037" s="80"/>
      <c r="AZ50037" s="80"/>
      <c r="BA50037" s="80"/>
      <c r="BB50037" s="80"/>
    </row>
    <row r="50038" spans="9:54" x14ac:dyDescent="0.25">
      <c r="I50038" s="80"/>
      <c r="AX50038" s="80"/>
      <c r="AY50038" s="80"/>
      <c r="AZ50038" s="80"/>
      <c r="BA50038" s="80"/>
      <c r="BB50038" s="80"/>
    </row>
    <row r="50039" spans="9:54" x14ac:dyDescent="0.25">
      <c r="I50039" s="80"/>
      <c r="AX50039" s="80"/>
      <c r="AY50039" s="80"/>
      <c r="AZ50039" s="80"/>
      <c r="BA50039" s="80"/>
      <c r="BB50039" s="80"/>
    </row>
    <row r="50040" spans="9:54" x14ac:dyDescent="0.25">
      <c r="I50040" s="80"/>
      <c r="AX50040" s="80"/>
      <c r="AY50040" s="80"/>
      <c r="AZ50040" s="80"/>
      <c r="BA50040" s="80"/>
      <c r="BB50040" s="80"/>
    </row>
    <row r="50041" spans="9:54" x14ac:dyDescent="0.25">
      <c r="I50041" s="80"/>
      <c r="AX50041" s="80"/>
      <c r="AY50041" s="80"/>
      <c r="AZ50041" s="80"/>
      <c r="BA50041" s="80"/>
      <c r="BB50041" s="80"/>
    </row>
    <row r="50042" spans="9:54" x14ac:dyDescent="0.25">
      <c r="I50042" s="80"/>
      <c r="AX50042" s="80"/>
      <c r="AY50042" s="80"/>
      <c r="AZ50042" s="80"/>
      <c r="BA50042" s="80"/>
      <c r="BB50042" s="80"/>
    </row>
    <row r="50043" spans="9:54" x14ac:dyDescent="0.25">
      <c r="I50043" s="80"/>
      <c r="AX50043" s="80"/>
      <c r="AY50043" s="80"/>
      <c r="AZ50043" s="80"/>
      <c r="BA50043" s="80"/>
      <c r="BB50043" s="80"/>
    </row>
    <row r="50044" spans="9:54" x14ac:dyDescent="0.25">
      <c r="I50044" s="80"/>
      <c r="AX50044" s="80"/>
      <c r="AY50044" s="80"/>
      <c r="AZ50044" s="80"/>
      <c r="BA50044" s="80"/>
      <c r="BB50044" s="80"/>
    </row>
    <row r="50045" spans="9:54" x14ac:dyDescent="0.25">
      <c r="I50045" s="80"/>
      <c r="AX50045" s="80"/>
      <c r="AY50045" s="80"/>
      <c r="AZ50045" s="80"/>
      <c r="BA50045" s="80"/>
      <c r="BB50045" s="80"/>
    </row>
    <row r="50046" spans="9:54" x14ac:dyDescent="0.25">
      <c r="I50046" s="80"/>
      <c r="AX50046" s="80"/>
      <c r="AY50046" s="80"/>
      <c r="AZ50046" s="80"/>
      <c r="BA50046" s="80"/>
      <c r="BB50046" s="80"/>
    </row>
    <row r="50047" spans="9:54" x14ac:dyDescent="0.25">
      <c r="I50047" s="80"/>
      <c r="AX50047" s="80"/>
      <c r="AY50047" s="80"/>
      <c r="AZ50047" s="80"/>
      <c r="BA50047" s="80"/>
      <c r="BB50047" s="80"/>
    </row>
    <row r="50048" spans="9:54" x14ac:dyDescent="0.25">
      <c r="I50048" s="80"/>
      <c r="AX50048" s="80"/>
      <c r="AY50048" s="80"/>
      <c r="AZ50048" s="80"/>
      <c r="BA50048" s="80"/>
      <c r="BB50048" s="80"/>
    </row>
    <row r="50049" spans="9:54" x14ac:dyDescent="0.25">
      <c r="I50049" s="80"/>
      <c r="AX50049" s="80"/>
      <c r="AY50049" s="80"/>
      <c r="AZ50049" s="80"/>
      <c r="BA50049" s="80"/>
      <c r="BB50049" s="80"/>
    </row>
    <row r="50050" spans="9:54" x14ac:dyDescent="0.25">
      <c r="I50050" s="80"/>
      <c r="AX50050" s="80"/>
      <c r="AY50050" s="80"/>
      <c r="AZ50050" s="80"/>
      <c r="BA50050" s="80"/>
      <c r="BB50050" s="80"/>
    </row>
    <row r="50051" spans="9:54" x14ac:dyDescent="0.25">
      <c r="I50051" s="80"/>
      <c r="AX50051" s="80"/>
      <c r="AY50051" s="80"/>
      <c r="AZ50051" s="80"/>
      <c r="BA50051" s="80"/>
      <c r="BB50051" s="80"/>
    </row>
    <row r="50052" spans="9:54" x14ac:dyDescent="0.25">
      <c r="I50052" s="80"/>
      <c r="AX50052" s="80"/>
      <c r="AY50052" s="80"/>
      <c r="AZ50052" s="80"/>
      <c r="BA50052" s="80"/>
      <c r="BB50052" s="80"/>
    </row>
    <row r="50053" spans="9:54" x14ac:dyDescent="0.25">
      <c r="I50053" s="80"/>
      <c r="AX50053" s="80"/>
      <c r="AY50053" s="80"/>
      <c r="AZ50053" s="80"/>
      <c r="BA50053" s="80"/>
      <c r="BB50053" s="80"/>
    </row>
    <row r="50054" spans="9:54" x14ac:dyDescent="0.25">
      <c r="I50054" s="80"/>
      <c r="AX50054" s="80"/>
      <c r="AY50054" s="80"/>
      <c r="AZ50054" s="80"/>
      <c r="BA50054" s="80"/>
      <c r="BB50054" s="80"/>
    </row>
    <row r="50055" spans="9:54" x14ac:dyDescent="0.25">
      <c r="I50055" s="80"/>
      <c r="AX50055" s="80"/>
      <c r="AY50055" s="80"/>
      <c r="AZ50055" s="80"/>
      <c r="BA50055" s="80"/>
      <c r="BB50055" s="80"/>
    </row>
    <row r="50056" spans="9:54" x14ac:dyDescent="0.25">
      <c r="I50056" s="80"/>
      <c r="AX50056" s="80"/>
      <c r="AY50056" s="80"/>
      <c r="AZ50056" s="80"/>
      <c r="BA50056" s="80"/>
      <c r="BB50056" s="80"/>
    </row>
    <row r="50057" spans="9:54" x14ac:dyDescent="0.25">
      <c r="I50057" s="80"/>
      <c r="AX50057" s="80"/>
      <c r="AY50057" s="80"/>
      <c r="AZ50057" s="80"/>
      <c r="BA50057" s="80"/>
      <c r="BB50057" s="80"/>
    </row>
    <row r="50058" spans="9:54" x14ac:dyDescent="0.25">
      <c r="I50058" s="80"/>
      <c r="AX50058" s="80"/>
      <c r="AY50058" s="80"/>
      <c r="AZ50058" s="80"/>
      <c r="BA50058" s="80"/>
      <c r="BB50058" s="80"/>
    </row>
    <row r="50059" spans="9:54" x14ac:dyDescent="0.25">
      <c r="I50059" s="80"/>
      <c r="AX50059" s="80"/>
      <c r="AY50059" s="80"/>
      <c r="AZ50059" s="80"/>
      <c r="BA50059" s="80"/>
      <c r="BB50059" s="80"/>
    </row>
    <row r="50060" spans="9:54" x14ac:dyDescent="0.25">
      <c r="I50060" s="80"/>
      <c r="AX50060" s="80"/>
      <c r="AY50060" s="80"/>
      <c r="AZ50060" s="80"/>
      <c r="BA50060" s="80"/>
      <c r="BB50060" s="80"/>
    </row>
    <row r="50061" spans="9:54" x14ac:dyDescent="0.25">
      <c r="I50061" s="80"/>
      <c r="AX50061" s="80"/>
      <c r="AY50061" s="80"/>
      <c r="AZ50061" s="80"/>
      <c r="BA50061" s="80"/>
      <c r="BB50061" s="80"/>
    </row>
    <row r="50062" spans="9:54" x14ac:dyDescent="0.25">
      <c r="I50062" s="80"/>
      <c r="AX50062" s="80"/>
      <c r="AY50062" s="80"/>
      <c r="AZ50062" s="80"/>
      <c r="BA50062" s="80"/>
      <c r="BB50062" s="80"/>
    </row>
    <row r="50063" spans="9:54" x14ac:dyDescent="0.25">
      <c r="I50063" s="80"/>
      <c r="AX50063" s="80"/>
      <c r="AY50063" s="80"/>
      <c r="AZ50063" s="80"/>
      <c r="BA50063" s="80"/>
      <c r="BB50063" s="80"/>
    </row>
    <row r="50064" spans="9:54" x14ac:dyDescent="0.25">
      <c r="I50064" s="80"/>
      <c r="AX50064" s="80"/>
      <c r="AY50064" s="80"/>
      <c r="AZ50064" s="80"/>
      <c r="BA50064" s="80"/>
      <c r="BB50064" s="80"/>
    </row>
    <row r="50065" spans="9:54" x14ac:dyDescent="0.25">
      <c r="I50065" s="80"/>
      <c r="AX50065" s="80"/>
      <c r="AY50065" s="80"/>
      <c r="AZ50065" s="80"/>
      <c r="BA50065" s="80"/>
      <c r="BB50065" s="80"/>
    </row>
    <row r="50066" spans="9:54" x14ac:dyDescent="0.25">
      <c r="I50066" s="80"/>
      <c r="AX50066" s="80"/>
      <c r="AY50066" s="80"/>
      <c r="AZ50066" s="80"/>
      <c r="BA50066" s="80"/>
      <c r="BB50066" s="80"/>
    </row>
    <row r="50067" spans="9:54" x14ac:dyDescent="0.25">
      <c r="I50067" s="80"/>
      <c r="AX50067" s="80"/>
      <c r="AY50067" s="80"/>
      <c r="AZ50067" s="80"/>
      <c r="BA50067" s="80"/>
      <c r="BB50067" s="80"/>
    </row>
    <row r="50068" spans="9:54" x14ac:dyDescent="0.25">
      <c r="I50068" s="80"/>
      <c r="AX50068" s="80"/>
      <c r="AY50068" s="80"/>
      <c r="AZ50068" s="80"/>
      <c r="BA50068" s="80"/>
      <c r="BB50068" s="80"/>
    </row>
    <row r="50069" spans="9:54" x14ac:dyDescent="0.25">
      <c r="I50069" s="80"/>
      <c r="AX50069" s="80"/>
      <c r="AY50069" s="80"/>
      <c r="AZ50069" s="80"/>
      <c r="BA50069" s="80"/>
      <c r="BB50069" s="80"/>
    </row>
    <row r="50070" spans="9:54" x14ac:dyDescent="0.25">
      <c r="I50070" s="80"/>
      <c r="AX50070" s="80"/>
      <c r="AY50070" s="80"/>
      <c r="AZ50070" s="80"/>
      <c r="BA50070" s="80"/>
      <c r="BB50070" s="80"/>
    </row>
    <row r="50071" spans="9:54" x14ac:dyDescent="0.25">
      <c r="I50071" s="80"/>
      <c r="AX50071" s="80"/>
      <c r="AY50071" s="80"/>
      <c r="AZ50071" s="80"/>
      <c r="BA50071" s="80"/>
      <c r="BB50071" s="80"/>
    </row>
    <row r="50072" spans="9:54" x14ac:dyDescent="0.25">
      <c r="I50072" s="80"/>
      <c r="AX50072" s="80"/>
      <c r="AY50072" s="80"/>
      <c r="AZ50072" s="80"/>
      <c r="BA50072" s="80"/>
      <c r="BB50072" s="80"/>
    </row>
    <row r="50073" spans="9:54" x14ac:dyDescent="0.25">
      <c r="I50073" s="80"/>
      <c r="AX50073" s="80"/>
      <c r="AY50073" s="80"/>
      <c r="AZ50073" s="80"/>
      <c r="BA50073" s="80"/>
      <c r="BB50073" s="80"/>
    </row>
    <row r="50074" spans="9:54" x14ac:dyDescent="0.25">
      <c r="I50074" s="80"/>
      <c r="AX50074" s="80"/>
      <c r="AY50074" s="80"/>
      <c r="AZ50074" s="80"/>
      <c r="BA50074" s="80"/>
      <c r="BB50074" s="80"/>
    </row>
    <row r="50075" spans="9:54" x14ac:dyDescent="0.25">
      <c r="I50075" s="80"/>
      <c r="AX50075" s="80"/>
      <c r="AY50075" s="80"/>
      <c r="AZ50075" s="80"/>
      <c r="BA50075" s="80"/>
      <c r="BB50075" s="80"/>
    </row>
    <row r="50076" spans="9:54" x14ac:dyDescent="0.25">
      <c r="I50076" s="80"/>
      <c r="AX50076" s="80"/>
      <c r="AY50076" s="80"/>
      <c r="AZ50076" s="80"/>
      <c r="BA50076" s="80"/>
      <c r="BB50076" s="80"/>
    </row>
    <row r="50077" spans="9:54" x14ac:dyDescent="0.25">
      <c r="I50077" s="80"/>
      <c r="AX50077" s="80"/>
      <c r="AY50077" s="80"/>
      <c r="AZ50077" s="80"/>
      <c r="BA50077" s="80"/>
      <c r="BB50077" s="80"/>
    </row>
    <row r="50078" spans="9:54" x14ac:dyDescent="0.25">
      <c r="I50078" s="80"/>
      <c r="AX50078" s="80"/>
      <c r="AY50078" s="80"/>
      <c r="AZ50078" s="80"/>
      <c r="BA50078" s="80"/>
      <c r="BB50078" s="80"/>
    </row>
    <row r="50079" spans="9:54" x14ac:dyDescent="0.25">
      <c r="I50079" s="80"/>
      <c r="AX50079" s="80"/>
      <c r="AY50079" s="80"/>
      <c r="AZ50079" s="80"/>
      <c r="BA50079" s="80"/>
      <c r="BB50079" s="80"/>
    </row>
    <row r="50080" spans="9:54" x14ac:dyDescent="0.25">
      <c r="I50080" s="80"/>
      <c r="AX50080" s="80"/>
      <c r="AY50080" s="80"/>
      <c r="AZ50080" s="80"/>
      <c r="BA50080" s="80"/>
      <c r="BB50080" s="80"/>
    </row>
    <row r="50081" spans="9:54" x14ac:dyDescent="0.25">
      <c r="I50081" s="80"/>
      <c r="AX50081" s="80"/>
      <c r="AY50081" s="80"/>
      <c r="AZ50081" s="80"/>
      <c r="BA50081" s="80"/>
      <c r="BB50081" s="80"/>
    </row>
    <row r="50082" spans="9:54" x14ac:dyDescent="0.25">
      <c r="I50082" s="80"/>
      <c r="AX50082" s="80"/>
      <c r="AY50082" s="80"/>
      <c r="AZ50082" s="80"/>
      <c r="BA50082" s="80"/>
      <c r="BB50082" s="80"/>
    </row>
    <row r="50083" spans="9:54" x14ac:dyDescent="0.25">
      <c r="I50083" s="80"/>
      <c r="AX50083" s="80"/>
      <c r="AY50083" s="80"/>
      <c r="AZ50083" s="80"/>
      <c r="BA50083" s="80"/>
      <c r="BB50083" s="80"/>
    </row>
    <row r="50084" spans="9:54" x14ac:dyDescent="0.25">
      <c r="I50084" s="80"/>
      <c r="AX50084" s="80"/>
      <c r="AY50084" s="80"/>
      <c r="AZ50084" s="80"/>
      <c r="BA50084" s="80"/>
      <c r="BB50084" s="80"/>
    </row>
    <row r="50085" spans="9:54" x14ac:dyDescent="0.25">
      <c r="I50085" s="80"/>
      <c r="AX50085" s="80"/>
      <c r="AY50085" s="80"/>
      <c r="AZ50085" s="80"/>
      <c r="BA50085" s="80"/>
      <c r="BB50085" s="80"/>
    </row>
    <row r="50086" spans="9:54" x14ac:dyDescent="0.25">
      <c r="I50086" s="80"/>
      <c r="AX50086" s="80"/>
      <c r="AY50086" s="80"/>
      <c r="AZ50086" s="80"/>
      <c r="BA50086" s="80"/>
      <c r="BB50086" s="80"/>
    </row>
    <row r="50087" spans="9:54" x14ac:dyDescent="0.25">
      <c r="I50087" s="80"/>
      <c r="AX50087" s="80"/>
      <c r="AY50087" s="80"/>
      <c r="AZ50087" s="80"/>
      <c r="BA50087" s="80"/>
      <c r="BB50087" s="80"/>
    </row>
    <row r="50088" spans="9:54" x14ac:dyDescent="0.25">
      <c r="I50088" s="80"/>
      <c r="AX50088" s="80"/>
      <c r="AY50088" s="80"/>
      <c r="AZ50088" s="80"/>
      <c r="BA50088" s="80"/>
      <c r="BB50088" s="80"/>
    </row>
    <row r="50089" spans="9:54" x14ac:dyDescent="0.25">
      <c r="I50089" s="80"/>
      <c r="AX50089" s="80"/>
      <c r="AY50089" s="80"/>
      <c r="AZ50089" s="80"/>
      <c r="BA50089" s="80"/>
      <c r="BB50089" s="80"/>
    </row>
    <row r="50090" spans="9:54" x14ac:dyDescent="0.25">
      <c r="I50090" s="80"/>
      <c r="AX50090" s="80"/>
      <c r="AY50090" s="80"/>
      <c r="AZ50090" s="80"/>
      <c r="BA50090" s="80"/>
      <c r="BB50090" s="80"/>
    </row>
    <row r="50091" spans="9:54" x14ac:dyDescent="0.25">
      <c r="I50091" s="80"/>
      <c r="AX50091" s="80"/>
      <c r="AY50091" s="80"/>
      <c r="AZ50091" s="80"/>
      <c r="BA50091" s="80"/>
      <c r="BB50091" s="80"/>
    </row>
    <row r="50092" spans="9:54" x14ac:dyDescent="0.25">
      <c r="I50092" s="80"/>
      <c r="AX50092" s="80"/>
      <c r="AY50092" s="80"/>
      <c r="AZ50092" s="80"/>
      <c r="BA50092" s="80"/>
      <c r="BB50092" s="80"/>
    </row>
    <row r="50093" spans="9:54" x14ac:dyDescent="0.25">
      <c r="I50093" s="80"/>
      <c r="AX50093" s="80"/>
      <c r="AY50093" s="80"/>
      <c r="AZ50093" s="80"/>
      <c r="BA50093" s="80"/>
      <c r="BB50093" s="80"/>
    </row>
    <row r="50094" spans="9:54" x14ac:dyDescent="0.25">
      <c r="I50094" s="80"/>
      <c r="AX50094" s="80"/>
      <c r="AY50094" s="80"/>
      <c r="AZ50094" s="80"/>
      <c r="BA50094" s="80"/>
      <c r="BB50094" s="80"/>
    </row>
    <row r="50095" spans="9:54" x14ac:dyDescent="0.25">
      <c r="I50095" s="80"/>
      <c r="AX50095" s="80"/>
      <c r="AY50095" s="80"/>
      <c r="AZ50095" s="80"/>
      <c r="BA50095" s="80"/>
      <c r="BB50095" s="80"/>
    </row>
    <row r="50096" spans="9:54" x14ac:dyDescent="0.25">
      <c r="I50096" s="80"/>
      <c r="AX50096" s="80"/>
      <c r="AY50096" s="80"/>
      <c r="AZ50096" s="80"/>
      <c r="BA50096" s="80"/>
      <c r="BB50096" s="80"/>
    </row>
    <row r="50097" spans="9:54" x14ac:dyDescent="0.25">
      <c r="I50097" s="80"/>
      <c r="AX50097" s="80"/>
      <c r="AY50097" s="80"/>
      <c r="AZ50097" s="80"/>
      <c r="BA50097" s="80"/>
      <c r="BB50097" s="80"/>
    </row>
    <row r="50098" spans="9:54" x14ac:dyDescent="0.25">
      <c r="I50098" s="80"/>
      <c r="AX50098" s="80"/>
      <c r="AY50098" s="80"/>
      <c r="AZ50098" s="80"/>
      <c r="BA50098" s="80"/>
      <c r="BB50098" s="80"/>
    </row>
    <row r="50099" spans="9:54" x14ac:dyDescent="0.25">
      <c r="I50099" s="80"/>
      <c r="AX50099" s="80"/>
      <c r="AY50099" s="80"/>
      <c r="AZ50099" s="80"/>
      <c r="BA50099" s="80"/>
      <c r="BB50099" s="80"/>
    </row>
    <row r="50100" spans="9:54" x14ac:dyDescent="0.25">
      <c r="I50100" s="80"/>
      <c r="AX50100" s="80"/>
      <c r="AY50100" s="80"/>
      <c r="AZ50100" s="80"/>
      <c r="BA50100" s="80"/>
      <c r="BB50100" s="80"/>
    </row>
    <row r="50101" spans="9:54" x14ac:dyDescent="0.25">
      <c r="I50101" s="80"/>
      <c r="AX50101" s="80"/>
      <c r="AY50101" s="80"/>
      <c r="AZ50101" s="80"/>
      <c r="BA50101" s="80"/>
      <c r="BB50101" s="80"/>
    </row>
    <row r="50102" spans="9:54" x14ac:dyDescent="0.25">
      <c r="I50102" s="80"/>
      <c r="AX50102" s="80"/>
      <c r="AY50102" s="80"/>
      <c r="AZ50102" s="80"/>
      <c r="BA50102" s="80"/>
      <c r="BB50102" s="80"/>
    </row>
    <row r="50103" spans="9:54" x14ac:dyDescent="0.25">
      <c r="I50103" s="80"/>
      <c r="AX50103" s="80"/>
      <c r="AY50103" s="80"/>
      <c r="AZ50103" s="80"/>
      <c r="BA50103" s="80"/>
      <c r="BB50103" s="80"/>
    </row>
    <row r="50104" spans="9:54" x14ac:dyDescent="0.25">
      <c r="I50104" s="80"/>
      <c r="AX50104" s="80"/>
      <c r="AY50104" s="80"/>
      <c r="AZ50104" s="80"/>
      <c r="BA50104" s="80"/>
      <c r="BB50104" s="80"/>
    </row>
    <row r="50105" spans="9:54" x14ac:dyDescent="0.25">
      <c r="I50105" s="80"/>
      <c r="AX50105" s="80"/>
      <c r="AY50105" s="80"/>
      <c r="AZ50105" s="80"/>
      <c r="BA50105" s="80"/>
      <c r="BB50105" s="80"/>
    </row>
    <row r="50106" spans="9:54" x14ac:dyDescent="0.25">
      <c r="I50106" s="80"/>
      <c r="AX50106" s="80"/>
      <c r="AY50106" s="80"/>
      <c r="AZ50106" s="80"/>
      <c r="BA50106" s="80"/>
      <c r="BB50106" s="80"/>
    </row>
    <row r="50107" spans="9:54" x14ac:dyDescent="0.25">
      <c r="I50107" s="80"/>
      <c r="AX50107" s="80"/>
      <c r="AY50107" s="80"/>
      <c r="AZ50107" s="80"/>
      <c r="BA50107" s="80"/>
      <c r="BB50107" s="80"/>
    </row>
    <row r="50108" spans="9:54" x14ac:dyDescent="0.25">
      <c r="I50108" s="80"/>
      <c r="AX50108" s="80"/>
      <c r="AY50108" s="80"/>
      <c r="AZ50108" s="80"/>
      <c r="BA50108" s="80"/>
      <c r="BB50108" s="80"/>
    </row>
    <row r="50109" spans="9:54" x14ac:dyDescent="0.25">
      <c r="I50109" s="80"/>
      <c r="AX50109" s="80"/>
      <c r="AY50109" s="80"/>
      <c r="AZ50109" s="80"/>
      <c r="BA50109" s="80"/>
      <c r="BB50109" s="80"/>
    </row>
    <row r="50110" spans="9:54" x14ac:dyDescent="0.25">
      <c r="I50110" s="80"/>
      <c r="AX50110" s="80"/>
      <c r="AY50110" s="80"/>
      <c r="AZ50110" s="80"/>
      <c r="BA50110" s="80"/>
      <c r="BB50110" s="80"/>
    </row>
    <row r="50111" spans="9:54" x14ac:dyDescent="0.25">
      <c r="I50111" s="80"/>
      <c r="AX50111" s="80"/>
      <c r="AY50111" s="80"/>
      <c r="AZ50111" s="80"/>
      <c r="BA50111" s="80"/>
      <c r="BB50111" s="80"/>
    </row>
    <row r="50112" spans="9:54" x14ac:dyDescent="0.25">
      <c r="I50112" s="80"/>
      <c r="AX50112" s="80"/>
      <c r="AY50112" s="80"/>
      <c r="AZ50112" s="80"/>
      <c r="BA50112" s="80"/>
      <c r="BB50112" s="80"/>
    </row>
    <row r="50113" spans="9:54" x14ac:dyDescent="0.25">
      <c r="I50113" s="80"/>
      <c r="AX50113" s="80"/>
      <c r="AY50113" s="80"/>
      <c r="AZ50113" s="80"/>
      <c r="BA50113" s="80"/>
      <c r="BB50113" s="80"/>
    </row>
    <row r="50114" spans="9:54" x14ac:dyDescent="0.25">
      <c r="I50114" s="80"/>
      <c r="AX50114" s="80"/>
      <c r="AY50114" s="80"/>
      <c r="AZ50114" s="80"/>
      <c r="BA50114" s="80"/>
      <c r="BB50114" s="80"/>
    </row>
    <row r="50115" spans="9:54" x14ac:dyDescent="0.25">
      <c r="I50115" s="80"/>
      <c r="AX50115" s="80"/>
      <c r="AY50115" s="80"/>
      <c r="AZ50115" s="80"/>
      <c r="BA50115" s="80"/>
      <c r="BB50115" s="80"/>
    </row>
    <row r="50116" spans="9:54" x14ac:dyDescent="0.25">
      <c r="I50116" s="80"/>
      <c r="AX50116" s="80"/>
      <c r="AY50116" s="80"/>
      <c r="AZ50116" s="80"/>
      <c r="BA50116" s="80"/>
      <c r="BB50116" s="80"/>
    </row>
    <row r="50117" spans="9:54" x14ac:dyDescent="0.25">
      <c r="I50117" s="80"/>
      <c r="AX50117" s="80"/>
      <c r="AY50117" s="80"/>
      <c r="AZ50117" s="80"/>
      <c r="BA50117" s="80"/>
      <c r="BB50117" s="80"/>
    </row>
    <row r="50118" spans="9:54" x14ac:dyDescent="0.25">
      <c r="I50118" s="80"/>
      <c r="AX50118" s="80"/>
      <c r="AY50118" s="80"/>
      <c r="AZ50118" s="80"/>
      <c r="BA50118" s="80"/>
      <c r="BB50118" s="80"/>
    </row>
    <row r="50119" spans="9:54" x14ac:dyDescent="0.25">
      <c r="I50119" s="80"/>
      <c r="AX50119" s="80"/>
      <c r="AY50119" s="80"/>
      <c r="AZ50119" s="80"/>
      <c r="BA50119" s="80"/>
      <c r="BB50119" s="80"/>
    </row>
    <row r="50120" spans="9:54" x14ac:dyDescent="0.25">
      <c r="I50120" s="80"/>
      <c r="AX50120" s="80"/>
      <c r="AY50120" s="80"/>
      <c r="AZ50120" s="80"/>
      <c r="BA50120" s="80"/>
      <c r="BB50120" s="80"/>
    </row>
    <row r="50121" spans="9:54" x14ac:dyDescent="0.25">
      <c r="I50121" s="80"/>
      <c r="AX50121" s="80"/>
      <c r="AY50121" s="80"/>
      <c r="AZ50121" s="80"/>
      <c r="BA50121" s="80"/>
      <c r="BB50121" s="80"/>
    </row>
    <row r="50122" spans="9:54" x14ac:dyDescent="0.25">
      <c r="I50122" s="80"/>
      <c r="AX50122" s="80"/>
      <c r="AY50122" s="80"/>
      <c r="AZ50122" s="80"/>
      <c r="BA50122" s="80"/>
      <c r="BB50122" s="80"/>
    </row>
    <row r="50123" spans="9:54" x14ac:dyDescent="0.25">
      <c r="I50123" s="80"/>
      <c r="AX50123" s="80"/>
      <c r="AY50123" s="80"/>
      <c r="AZ50123" s="80"/>
      <c r="BA50123" s="80"/>
      <c r="BB50123" s="80"/>
    </row>
    <row r="50124" spans="9:54" x14ac:dyDescent="0.25">
      <c r="I50124" s="80"/>
      <c r="AX50124" s="80"/>
      <c r="AY50124" s="80"/>
      <c r="AZ50124" s="80"/>
      <c r="BA50124" s="80"/>
      <c r="BB50124" s="80"/>
    </row>
    <row r="50125" spans="9:54" x14ac:dyDescent="0.25">
      <c r="I50125" s="80"/>
      <c r="AX50125" s="80"/>
      <c r="AY50125" s="80"/>
      <c r="AZ50125" s="80"/>
      <c r="BA50125" s="80"/>
      <c r="BB50125" s="80"/>
    </row>
    <row r="50126" spans="9:54" x14ac:dyDescent="0.25">
      <c r="I50126" s="80"/>
      <c r="AX50126" s="80"/>
      <c r="AY50126" s="80"/>
      <c r="AZ50126" s="80"/>
      <c r="BA50126" s="80"/>
      <c r="BB50126" s="80"/>
    </row>
    <row r="50127" spans="9:54" x14ac:dyDescent="0.25">
      <c r="I50127" s="80"/>
      <c r="AX50127" s="80"/>
      <c r="AY50127" s="80"/>
      <c r="AZ50127" s="80"/>
      <c r="BA50127" s="80"/>
      <c r="BB50127" s="80"/>
    </row>
    <row r="50128" spans="9:54" x14ac:dyDescent="0.25">
      <c r="I50128" s="80"/>
      <c r="AX50128" s="80"/>
      <c r="AY50128" s="80"/>
      <c r="AZ50128" s="80"/>
      <c r="BA50128" s="80"/>
      <c r="BB50128" s="80"/>
    </row>
    <row r="50129" spans="9:54" x14ac:dyDescent="0.25">
      <c r="I50129" s="80"/>
      <c r="AX50129" s="80"/>
      <c r="AY50129" s="80"/>
      <c r="AZ50129" s="80"/>
      <c r="BA50129" s="80"/>
      <c r="BB50129" s="80"/>
    </row>
    <row r="50130" spans="9:54" x14ac:dyDescent="0.25">
      <c r="I50130" s="80"/>
      <c r="AX50130" s="80"/>
      <c r="AY50130" s="80"/>
      <c r="AZ50130" s="80"/>
      <c r="BA50130" s="80"/>
      <c r="BB50130" s="80"/>
    </row>
    <row r="50131" spans="9:54" x14ac:dyDescent="0.25">
      <c r="I50131" s="80"/>
      <c r="AX50131" s="80"/>
      <c r="AY50131" s="80"/>
      <c r="AZ50131" s="80"/>
      <c r="BA50131" s="80"/>
      <c r="BB50131" s="80"/>
    </row>
    <row r="50132" spans="9:54" x14ac:dyDescent="0.25">
      <c r="I50132" s="80"/>
      <c r="AX50132" s="80"/>
      <c r="AY50132" s="80"/>
      <c r="AZ50132" s="80"/>
      <c r="BA50132" s="80"/>
      <c r="BB50132" s="80"/>
    </row>
    <row r="50133" spans="9:54" x14ac:dyDescent="0.25">
      <c r="I50133" s="80"/>
      <c r="AX50133" s="80"/>
      <c r="AY50133" s="80"/>
      <c r="AZ50133" s="80"/>
      <c r="BA50133" s="80"/>
      <c r="BB50133" s="80"/>
    </row>
    <row r="50134" spans="9:54" x14ac:dyDescent="0.25">
      <c r="I50134" s="80"/>
      <c r="AX50134" s="80"/>
      <c r="AY50134" s="80"/>
      <c r="AZ50134" s="80"/>
      <c r="BA50134" s="80"/>
      <c r="BB50134" s="80"/>
    </row>
    <row r="50135" spans="9:54" x14ac:dyDescent="0.25">
      <c r="I50135" s="80"/>
      <c r="AX50135" s="80"/>
      <c r="AY50135" s="80"/>
      <c r="AZ50135" s="80"/>
      <c r="BA50135" s="80"/>
      <c r="BB50135" s="80"/>
    </row>
    <row r="50136" spans="9:54" x14ac:dyDescent="0.25">
      <c r="I50136" s="80"/>
      <c r="AX50136" s="80"/>
      <c r="AY50136" s="80"/>
      <c r="AZ50136" s="80"/>
      <c r="BA50136" s="80"/>
      <c r="BB50136" s="80"/>
    </row>
    <row r="50137" spans="9:54" x14ac:dyDescent="0.25">
      <c r="I50137" s="80"/>
      <c r="AX50137" s="80"/>
      <c r="AY50137" s="80"/>
      <c r="AZ50137" s="80"/>
      <c r="BA50137" s="80"/>
      <c r="BB50137" s="80"/>
    </row>
    <row r="50138" spans="9:54" x14ac:dyDescent="0.25">
      <c r="I50138" s="80"/>
      <c r="AX50138" s="80"/>
      <c r="AY50138" s="80"/>
      <c r="AZ50138" s="80"/>
      <c r="BA50138" s="80"/>
      <c r="BB50138" s="80"/>
    </row>
    <row r="50139" spans="9:54" x14ac:dyDescent="0.25">
      <c r="I50139" s="80"/>
      <c r="AX50139" s="80"/>
      <c r="AY50139" s="80"/>
      <c r="AZ50139" s="80"/>
      <c r="BA50139" s="80"/>
      <c r="BB50139" s="80"/>
    </row>
    <row r="50140" spans="9:54" x14ac:dyDescent="0.25">
      <c r="I50140" s="80"/>
      <c r="AX50140" s="80"/>
      <c r="AY50140" s="80"/>
      <c r="AZ50140" s="80"/>
      <c r="BA50140" s="80"/>
      <c r="BB50140" s="80"/>
    </row>
    <row r="50141" spans="9:54" x14ac:dyDescent="0.25">
      <c r="I50141" s="80"/>
      <c r="AX50141" s="80"/>
      <c r="AY50141" s="80"/>
      <c r="AZ50141" s="80"/>
      <c r="BA50141" s="80"/>
      <c r="BB50141" s="80"/>
    </row>
    <row r="50142" spans="9:54" x14ac:dyDescent="0.25">
      <c r="I50142" s="80"/>
      <c r="AX50142" s="80"/>
      <c r="AY50142" s="80"/>
      <c r="AZ50142" s="80"/>
      <c r="BA50142" s="80"/>
      <c r="BB50142" s="80"/>
    </row>
    <row r="50143" spans="9:54" x14ac:dyDescent="0.25">
      <c r="I50143" s="80"/>
      <c r="AX50143" s="80"/>
      <c r="AY50143" s="80"/>
      <c r="AZ50143" s="80"/>
      <c r="BA50143" s="80"/>
      <c r="BB50143" s="80"/>
    </row>
    <row r="50144" spans="9:54" x14ac:dyDescent="0.25">
      <c r="I50144" s="80"/>
      <c r="AX50144" s="80"/>
      <c r="AY50144" s="80"/>
      <c r="AZ50144" s="80"/>
      <c r="BA50144" s="80"/>
      <c r="BB50144" s="80"/>
    </row>
    <row r="50145" spans="9:54" x14ac:dyDescent="0.25">
      <c r="I50145" s="80"/>
      <c r="AX50145" s="80"/>
      <c r="AY50145" s="80"/>
      <c r="AZ50145" s="80"/>
      <c r="BA50145" s="80"/>
      <c r="BB50145" s="80"/>
    </row>
    <row r="50146" spans="9:54" x14ac:dyDescent="0.25">
      <c r="I50146" s="80"/>
      <c r="AX50146" s="80"/>
      <c r="AY50146" s="80"/>
      <c r="AZ50146" s="80"/>
      <c r="BA50146" s="80"/>
      <c r="BB50146" s="80"/>
    </row>
    <row r="50147" spans="9:54" x14ac:dyDescent="0.25">
      <c r="I50147" s="80"/>
      <c r="AX50147" s="80"/>
      <c r="AY50147" s="80"/>
      <c r="AZ50147" s="80"/>
      <c r="BA50147" s="80"/>
      <c r="BB50147" s="80"/>
    </row>
    <row r="50148" spans="9:54" x14ac:dyDescent="0.25">
      <c r="I50148" s="80"/>
      <c r="AX50148" s="80"/>
      <c r="AY50148" s="80"/>
      <c r="AZ50148" s="80"/>
      <c r="BA50148" s="80"/>
      <c r="BB50148" s="80"/>
    </row>
    <row r="50149" spans="9:54" x14ac:dyDescent="0.25">
      <c r="I50149" s="80"/>
      <c r="AX50149" s="80"/>
      <c r="AY50149" s="80"/>
      <c r="AZ50149" s="80"/>
      <c r="BA50149" s="80"/>
      <c r="BB50149" s="80"/>
    </row>
    <row r="50150" spans="9:54" x14ac:dyDescent="0.25">
      <c r="I50150" s="80"/>
      <c r="AX50150" s="80"/>
      <c r="AY50150" s="80"/>
      <c r="AZ50150" s="80"/>
      <c r="BA50150" s="80"/>
      <c r="BB50150" s="80"/>
    </row>
    <row r="50151" spans="9:54" x14ac:dyDescent="0.25">
      <c r="I50151" s="80"/>
      <c r="AX50151" s="80"/>
      <c r="AY50151" s="80"/>
      <c r="AZ50151" s="80"/>
      <c r="BA50151" s="80"/>
      <c r="BB50151" s="80"/>
    </row>
    <row r="50152" spans="9:54" x14ac:dyDescent="0.25">
      <c r="I50152" s="80"/>
      <c r="AX50152" s="80"/>
      <c r="AY50152" s="80"/>
      <c r="AZ50152" s="80"/>
      <c r="BA50152" s="80"/>
      <c r="BB50152" s="80"/>
    </row>
    <row r="50153" spans="9:54" x14ac:dyDescent="0.25">
      <c r="I50153" s="80"/>
      <c r="AX50153" s="80"/>
      <c r="AY50153" s="80"/>
      <c r="AZ50153" s="80"/>
      <c r="BA50153" s="80"/>
      <c r="BB50153" s="80"/>
    </row>
    <row r="50154" spans="9:54" x14ac:dyDescent="0.25">
      <c r="I50154" s="80"/>
      <c r="AX50154" s="80"/>
      <c r="AY50154" s="80"/>
      <c r="AZ50154" s="80"/>
      <c r="BA50154" s="80"/>
      <c r="BB50154" s="80"/>
    </row>
    <row r="50155" spans="9:54" x14ac:dyDescent="0.25">
      <c r="I50155" s="80"/>
      <c r="AX50155" s="80"/>
      <c r="AY50155" s="80"/>
      <c r="AZ50155" s="80"/>
      <c r="BA50155" s="80"/>
      <c r="BB50155" s="80"/>
    </row>
    <row r="50156" spans="9:54" x14ac:dyDescent="0.25">
      <c r="I50156" s="80"/>
      <c r="AX50156" s="80"/>
      <c r="AY50156" s="80"/>
      <c r="AZ50156" s="80"/>
      <c r="BA50156" s="80"/>
      <c r="BB50156" s="80"/>
    </row>
    <row r="50157" spans="9:54" x14ac:dyDescent="0.25">
      <c r="I50157" s="80"/>
      <c r="AX50157" s="80"/>
      <c r="AY50157" s="80"/>
      <c r="AZ50157" s="80"/>
      <c r="BA50157" s="80"/>
      <c r="BB50157" s="80"/>
    </row>
    <row r="50158" spans="9:54" x14ac:dyDescent="0.25">
      <c r="I50158" s="80"/>
      <c r="AX50158" s="80"/>
      <c r="AY50158" s="80"/>
      <c r="AZ50158" s="80"/>
      <c r="BA50158" s="80"/>
      <c r="BB50158" s="80"/>
    </row>
    <row r="50159" spans="9:54" x14ac:dyDescent="0.25">
      <c r="I50159" s="80"/>
      <c r="AX50159" s="80"/>
      <c r="AY50159" s="80"/>
      <c r="AZ50159" s="80"/>
      <c r="BA50159" s="80"/>
      <c r="BB50159" s="80"/>
    </row>
    <row r="50160" spans="9:54" x14ac:dyDescent="0.25">
      <c r="I50160" s="80"/>
      <c r="AX50160" s="80"/>
      <c r="AY50160" s="80"/>
      <c r="AZ50160" s="80"/>
      <c r="BA50160" s="80"/>
      <c r="BB50160" s="80"/>
    </row>
    <row r="50161" spans="9:54" x14ac:dyDescent="0.25">
      <c r="I50161" s="80"/>
      <c r="AX50161" s="80"/>
      <c r="AY50161" s="80"/>
      <c r="AZ50161" s="80"/>
      <c r="BA50161" s="80"/>
      <c r="BB50161" s="80"/>
    </row>
    <row r="50162" spans="9:54" x14ac:dyDescent="0.25">
      <c r="I50162" s="80"/>
      <c r="AX50162" s="80"/>
      <c r="AY50162" s="80"/>
      <c r="AZ50162" s="80"/>
      <c r="BA50162" s="80"/>
      <c r="BB50162" s="80"/>
    </row>
    <row r="50163" spans="9:54" x14ac:dyDescent="0.25">
      <c r="I50163" s="80"/>
      <c r="AX50163" s="80"/>
      <c r="AY50163" s="80"/>
      <c r="AZ50163" s="80"/>
      <c r="BA50163" s="80"/>
      <c r="BB50163" s="80"/>
    </row>
    <row r="50164" spans="9:54" x14ac:dyDescent="0.25">
      <c r="I50164" s="80"/>
      <c r="AX50164" s="80"/>
      <c r="AY50164" s="80"/>
      <c r="AZ50164" s="80"/>
      <c r="BA50164" s="80"/>
      <c r="BB50164" s="80"/>
    </row>
    <row r="50165" spans="9:54" x14ac:dyDescent="0.25">
      <c r="I50165" s="80"/>
      <c r="AX50165" s="80"/>
      <c r="AY50165" s="80"/>
      <c r="AZ50165" s="80"/>
      <c r="BA50165" s="80"/>
      <c r="BB50165" s="80"/>
    </row>
    <row r="50166" spans="9:54" x14ac:dyDescent="0.25">
      <c r="I50166" s="80"/>
      <c r="AX50166" s="80"/>
      <c r="AY50166" s="80"/>
      <c r="AZ50166" s="80"/>
      <c r="BA50166" s="80"/>
      <c r="BB50166" s="80"/>
    </row>
    <row r="50167" spans="9:54" x14ac:dyDescent="0.25">
      <c r="I50167" s="80"/>
      <c r="AX50167" s="80"/>
      <c r="AY50167" s="80"/>
      <c r="AZ50167" s="80"/>
      <c r="BA50167" s="80"/>
      <c r="BB50167" s="80"/>
    </row>
    <row r="50168" spans="9:54" x14ac:dyDescent="0.25">
      <c r="I50168" s="80"/>
      <c r="AX50168" s="80"/>
      <c r="AY50168" s="80"/>
      <c r="AZ50168" s="80"/>
      <c r="BA50168" s="80"/>
      <c r="BB50168" s="80"/>
    </row>
    <row r="50169" spans="9:54" x14ac:dyDescent="0.25">
      <c r="I50169" s="80"/>
      <c r="AX50169" s="80"/>
      <c r="AY50169" s="80"/>
      <c r="AZ50169" s="80"/>
      <c r="BA50169" s="80"/>
      <c r="BB50169" s="80"/>
    </row>
    <row r="50170" spans="9:54" x14ac:dyDescent="0.25">
      <c r="I50170" s="80"/>
      <c r="AX50170" s="80"/>
      <c r="AY50170" s="80"/>
      <c r="AZ50170" s="80"/>
      <c r="BA50170" s="80"/>
      <c r="BB50170" s="80"/>
    </row>
    <row r="50171" spans="9:54" x14ac:dyDescent="0.25">
      <c r="I50171" s="80"/>
      <c r="AX50171" s="80"/>
      <c r="AY50171" s="80"/>
      <c r="AZ50171" s="80"/>
      <c r="BA50171" s="80"/>
      <c r="BB50171" s="80"/>
    </row>
    <row r="50172" spans="9:54" x14ac:dyDescent="0.25">
      <c r="I50172" s="80"/>
      <c r="AX50172" s="80"/>
      <c r="AY50172" s="80"/>
      <c r="AZ50172" s="80"/>
      <c r="BA50172" s="80"/>
      <c r="BB50172" s="80"/>
    </row>
    <row r="50173" spans="9:54" x14ac:dyDescent="0.25">
      <c r="I50173" s="80"/>
      <c r="AX50173" s="80"/>
      <c r="AY50173" s="80"/>
      <c r="AZ50173" s="80"/>
      <c r="BA50173" s="80"/>
      <c r="BB50173" s="80"/>
    </row>
    <row r="50174" spans="9:54" x14ac:dyDescent="0.25">
      <c r="I50174" s="80"/>
      <c r="AX50174" s="80"/>
      <c r="AY50174" s="80"/>
      <c r="AZ50174" s="80"/>
      <c r="BA50174" s="80"/>
      <c r="BB50174" s="80"/>
    </row>
    <row r="50175" spans="9:54" x14ac:dyDescent="0.25">
      <c r="I50175" s="80"/>
      <c r="AX50175" s="80"/>
      <c r="AY50175" s="80"/>
      <c r="AZ50175" s="80"/>
      <c r="BA50175" s="80"/>
      <c r="BB50175" s="80"/>
    </row>
    <row r="50176" spans="9:54" x14ac:dyDescent="0.25">
      <c r="I50176" s="80"/>
      <c r="AX50176" s="80"/>
      <c r="AY50176" s="80"/>
      <c r="AZ50176" s="80"/>
      <c r="BA50176" s="80"/>
      <c r="BB50176" s="80"/>
    </row>
    <row r="50177" spans="9:54" x14ac:dyDescent="0.25">
      <c r="I50177" s="80"/>
      <c r="AX50177" s="80"/>
      <c r="AY50177" s="80"/>
      <c r="AZ50177" s="80"/>
      <c r="BA50177" s="80"/>
      <c r="BB50177" s="80"/>
    </row>
    <row r="50178" spans="9:54" x14ac:dyDescent="0.25">
      <c r="I50178" s="80"/>
      <c r="AX50178" s="80"/>
      <c r="AY50178" s="80"/>
      <c r="AZ50178" s="80"/>
      <c r="BA50178" s="80"/>
      <c r="BB50178" s="80"/>
    </row>
    <row r="50179" spans="9:54" x14ac:dyDescent="0.25">
      <c r="I50179" s="80"/>
      <c r="AX50179" s="80"/>
      <c r="AY50179" s="80"/>
      <c r="AZ50179" s="80"/>
      <c r="BA50179" s="80"/>
      <c r="BB50179" s="80"/>
    </row>
    <row r="50180" spans="9:54" x14ac:dyDescent="0.25">
      <c r="I50180" s="80"/>
      <c r="AX50180" s="80"/>
      <c r="AY50180" s="80"/>
      <c r="AZ50180" s="80"/>
      <c r="BA50180" s="80"/>
      <c r="BB50180" s="80"/>
    </row>
    <row r="50181" spans="9:54" x14ac:dyDescent="0.25">
      <c r="I50181" s="80"/>
      <c r="AX50181" s="80"/>
      <c r="AY50181" s="80"/>
      <c r="AZ50181" s="80"/>
      <c r="BA50181" s="80"/>
      <c r="BB50181" s="80"/>
    </row>
    <row r="50182" spans="9:54" x14ac:dyDescent="0.25">
      <c r="I50182" s="80"/>
      <c r="AX50182" s="80"/>
      <c r="AY50182" s="80"/>
      <c r="AZ50182" s="80"/>
      <c r="BA50182" s="80"/>
      <c r="BB50182" s="80"/>
    </row>
    <row r="50183" spans="9:54" x14ac:dyDescent="0.25">
      <c r="I50183" s="80"/>
      <c r="AX50183" s="80"/>
      <c r="AY50183" s="80"/>
      <c r="AZ50183" s="80"/>
      <c r="BA50183" s="80"/>
      <c r="BB50183" s="80"/>
    </row>
    <row r="50184" spans="9:54" x14ac:dyDescent="0.25">
      <c r="I50184" s="80"/>
      <c r="AX50184" s="80"/>
      <c r="AY50184" s="80"/>
      <c r="AZ50184" s="80"/>
      <c r="BA50184" s="80"/>
      <c r="BB50184" s="80"/>
    </row>
    <row r="50185" spans="9:54" x14ac:dyDescent="0.25">
      <c r="I50185" s="80"/>
      <c r="AX50185" s="80"/>
      <c r="AY50185" s="80"/>
      <c r="AZ50185" s="80"/>
      <c r="BA50185" s="80"/>
      <c r="BB50185" s="80"/>
    </row>
    <row r="50186" spans="9:54" x14ac:dyDescent="0.25">
      <c r="I50186" s="80"/>
      <c r="AX50186" s="80"/>
      <c r="AY50186" s="80"/>
      <c r="AZ50186" s="80"/>
      <c r="BA50186" s="80"/>
      <c r="BB50186" s="80"/>
    </row>
    <row r="50187" spans="9:54" x14ac:dyDescent="0.25">
      <c r="I50187" s="80"/>
      <c r="AX50187" s="80"/>
      <c r="AY50187" s="80"/>
      <c r="AZ50187" s="80"/>
      <c r="BA50187" s="80"/>
      <c r="BB50187" s="80"/>
    </row>
    <row r="50188" spans="9:54" x14ac:dyDescent="0.25">
      <c r="I50188" s="80"/>
      <c r="AX50188" s="80"/>
      <c r="AY50188" s="80"/>
      <c r="AZ50188" s="80"/>
      <c r="BA50188" s="80"/>
      <c r="BB50188" s="80"/>
    </row>
    <row r="50189" spans="9:54" x14ac:dyDescent="0.25">
      <c r="I50189" s="80"/>
      <c r="AX50189" s="80"/>
      <c r="AY50189" s="80"/>
      <c r="AZ50189" s="80"/>
      <c r="BA50189" s="80"/>
      <c r="BB50189" s="80"/>
    </row>
    <row r="50190" spans="9:54" x14ac:dyDescent="0.25">
      <c r="I50190" s="80"/>
      <c r="AX50190" s="80"/>
      <c r="AY50190" s="80"/>
      <c r="AZ50190" s="80"/>
      <c r="BA50190" s="80"/>
      <c r="BB50190" s="80"/>
    </row>
    <row r="50191" spans="9:54" x14ac:dyDescent="0.25">
      <c r="I50191" s="80"/>
      <c r="AX50191" s="80"/>
      <c r="AY50191" s="80"/>
      <c r="AZ50191" s="80"/>
      <c r="BA50191" s="80"/>
      <c r="BB50191" s="80"/>
    </row>
    <row r="50192" spans="9:54" x14ac:dyDescent="0.25">
      <c r="I50192" s="80"/>
      <c r="AX50192" s="80"/>
      <c r="AY50192" s="80"/>
      <c r="AZ50192" s="80"/>
      <c r="BA50192" s="80"/>
      <c r="BB50192" s="80"/>
    </row>
    <row r="50193" spans="9:54" x14ac:dyDescent="0.25">
      <c r="I50193" s="80"/>
      <c r="AX50193" s="80"/>
      <c r="AY50193" s="80"/>
      <c r="AZ50193" s="80"/>
      <c r="BA50193" s="80"/>
      <c r="BB50193" s="80"/>
    </row>
    <row r="50194" spans="9:54" x14ac:dyDescent="0.25">
      <c r="I50194" s="80"/>
      <c r="AX50194" s="80"/>
      <c r="AY50194" s="80"/>
      <c r="AZ50194" s="80"/>
      <c r="BA50194" s="80"/>
      <c r="BB50194" s="80"/>
    </row>
    <row r="50195" spans="9:54" x14ac:dyDescent="0.25">
      <c r="I50195" s="80"/>
      <c r="AX50195" s="80"/>
      <c r="AY50195" s="80"/>
      <c r="AZ50195" s="80"/>
      <c r="BA50195" s="80"/>
      <c r="BB50195" s="80"/>
    </row>
    <row r="50196" spans="9:54" x14ac:dyDescent="0.25">
      <c r="I50196" s="80"/>
      <c r="AX50196" s="80"/>
      <c r="AY50196" s="80"/>
      <c r="AZ50196" s="80"/>
      <c r="BA50196" s="80"/>
      <c r="BB50196" s="80"/>
    </row>
    <row r="50197" spans="9:54" x14ac:dyDescent="0.25">
      <c r="I50197" s="80"/>
      <c r="AX50197" s="80"/>
      <c r="AY50197" s="80"/>
      <c r="AZ50197" s="80"/>
      <c r="BA50197" s="80"/>
      <c r="BB50197" s="80"/>
    </row>
    <row r="50198" spans="9:54" x14ac:dyDescent="0.25">
      <c r="I50198" s="80"/>
      <c r="AX50198" s="80"/>
      <c r="AY50198" s="80"/>
      <c r="AZ50198" s="80"/>
      <c r="BA50198" s="80"/>
      <c r="BB50198" s="80"/>
    </row>
    <row r="50199" spans="9:54" x14ac:dyDescent="0.25">
      <c r="I50199" s="80"/>
      <c r="AX50199" s="80"/>
      <c r="AY50199" s="80"/>
      <c r="AZ50199" s="80"/>
      <c r="BA50199" s="80"/>
      <c r="BB50199" s="80"/>
    </row>
    <row r="50200" spans="9:54" x14ac:dyDescent="0.25">
      <c r="I50200" s="80"/>
      <c r="AX50200" s="80"/>
      <c r="AY50200" s="80"/>
      <c r="AZ50200" s="80"/>
      <c r="BA50200" s="80"/>
      <c r="BB50200" s="80"/>
    </row>
    <row r="50201" spans="9:54" x14ac:dyDescent="0.25">
      <c r="I50201" s="80"/>
      <c r="AX50201" s="80"/>
      <c r="AY50201" s="80"/>
      <c r="AZ50201" s="80"/>
      <c r="BA50201" s="80"/>
      <c r="BB50201" s="80"/>
    </row>
    <row r="50202" spans="9:54" x14ac:dyDescent="0.25">
      <c r="I50202" s="80"/>
      <c r="AX50202" s="80"/>
      <c r="AY50202" s="80"/>
      <c r="AZ50202" s="80"/>
      <c r="BA50202" s="80"/>
      <c r="BB50202" s="80"/>
    </row>
    <row r="50203" spans="9:54" x14ac:dyDescent="0.25">
      <c r="I50203" s="80"/>
      <c r="AX50203" s="80"/>
      <c r="AY50203" s="80"/>
      <c r="AZ50203" s="80"/>
      <c r="BA50203" s="80"/>
      <c r="BB50203" s="80"/>
    </row>
    <row r="50204" spans="9:54" x14ac:dyDescent="0.25">
      <c r="I50204" s="80"/>
      <c r="AX50204" s="80"/>
      <c r="AY50204" s="80"/>
      <c r="AZ50204" s="80"/>
      <c r="BA50204" s="80"/>
      <c r="BB50204" s="80"/>
    </row>
    <row r="50205" spans="9:54" x14ac:dyDescent="0.25">
      <c r="I50205" s="80"/>
      <c r="AX50205" s="80"/>
      <c r="AY50205" s="80"/>
      <c r="AZ50205" s="80"/>
      <c r="BA50205" s="80"/>
      <c r="BB50205" s="80"/>
    </row>
    <row r="50206" spans="9:54" x14ac:dyDescent="0.25">
      <c r="I50206" s="80"/>
      <c r="AX50206" s="80"/>
      <c r="AY50206" s="80"/>
      <c r="AZ50206" s="80"/>
      <c r="BA50206" s="80"/>
      <c r="BB50206" s="80"/>
    </row>
    <row r="50207" spans="9:54" x14ac:dyDescent="0.25">
      <c r="I50207" s="80"/>
      <c r="AX50207" s="80"/>
      <c r="AY50207" s="80"/>
      <c r="AZ50207" s="80"/>
      <c r="BA50207" s="80"/>
      <c r="BB50207" s="80"/>
    </row>
    <row r="50208" spans="9:54" x14ac:dyDescent="0.25">
      <c r="I50208" s="80"/>
      <c r="AX50208" s="80"/>
      <c r="AY50208" s="80"/>
      <c r="AZ50208" s="80"/>
      <c r="BA50208" s="80"/>
      <c r="BB50208" s="80"/>
    </row>
    <row r="50209" spans="9:54" x14ac:dyDescent="0.25">
      <c r="I50209" s="80"/>
      <c r="AX50209" s="80"/>
      <c r="AY50209" s="80"/>
      <c r="AZ50209" s="80"/>
      <c r="BA50209" s="80"/>
      <c r="BB50209" s="80"/>
    </row>
    <row r="50210" spans="9:54" x14ac:dyDescent="0.25">
      <c r="I50210" s="80"/>
      <c r="AX50210" s="80"/>
      <c r="AY50210" s="80"/>
      <c r="AZ50210" s="80"/>
      <c r="BA50210" s="80"/>
      <c r="BB50210" s="80"/>
    </row>
    <row r="50211" spans="9:54" x14ac:dyDescent="0.25">
      <c r="I50211" s="80"/>
      <c r="AX50211" s="80"/>
      <c r="AY50211" s="80"/>
      <c r="AZ50211" s="80"/>
      <c r="BA50211" s="80"/>
      <c r="BB50211" s="80"/>
    </row>
    <row r="50212" spans="9:54" x14ac:dyDescent="0.25">
      <c r="I50212" s="80"/>
      <c r="AX50212" s="80"/>
      <c r="AY50212" s="80"/>
      <c r="AZ50212" s="80"/>
      <c r="BA50212" s="80"/>
      <c r="BB50212" s="80"/>
    </row>
    <row r="50213" spans="9:54" x14ac:dyDescent="0.25">
      <c r="I50213" s="80"/>
      <c r="AX50213" s="80"/>
      <c r="AY50213" s="80"/>
      <c r="AZ50213" s="80"/>
      <c r="BA50213" s="80"/>
      <c r="BB50213" s="80"/>
    </row>
    <row r="50214" spans="9:54" x14ac:dyDescent="0.25">
      <c r="I50214" s="80"/>
      <c r="AX50214" s="80"/>
      <c r="AY50214" s="80"/>
      <c r="AZ50214" s="80"/>
      <c r="BA50214" s="80"/>
      <c r="BB50214" s="80"/>
    </row>
    <row r="50215" spans="9:54" x14ac:dyDescent="0.25">
      <c r="I50215" s="80"/>
      <c r="AX50215" s="80"/>
      <c r="AY50215" s="80"/>
      <c r="AZ50215" s="80"/>
      <c r="BA50215" s="80"/>
      <c r="BB50215" s="80"/>
    </row>
    <row r="50216" spans="9:54" x14ac:dyDescent="0.25">
      <c r="I50216" s="80"/>
      <c r="AX50216" s="80"/>
      <c r="AY50216" s="80"/>
      <c r="AZ50216" s="80"/>
      <c r="BA50216" s="80"/>
      <c r="BB50216" s="80"/>
    </row>
    <row r="50217" spans="9:54" x14ac:dyDescent="0.25">
      <c r="I50217" s="80"/>
      <c r="AX50217" s="80"/>
      <c r="AY50217" s="80"/>
      <c r="AZ50217" s="80"/>
      <c r="BA50217" s="80"/>
      <c r="BB50217" s="80"/>
    </row>
    <row r="50218" spans="9:54" x14ac:dyDescent="0.25">
      <c r="I50218" s="80"/>
      <c r="AX50218" s="80"/>
      <c r="AY50218" s="80"/>
      <c r="AZ50218" s="80"/>
      <c r="BA50218" s="80"/>
      <c r="BB50218" s="80"/>
    </row>
    <row r="50219" spans="9:54" x14ac:dyDescent="0.25">
      <c r="I50219" s="80"/>
      <c r="AX50219" s="80"/>
      <c r="AY50219" s="80"/>
      <c r="AZ50219" s="80"/>
      <c r="BA50219" s="80"/>
      <c r="BB50219" s="80"/>
    </row>
    <row r="50220" spans="9:54" x14ac:dyDescent="0.25">
      <c r="I50220" s="80"/>
      <c r="AX50220" s="80"/>
      <c r="AY50220" s="80"/>
      <c r="AZ50220" s="80"/>
      <c r="BA50220" s="80"/>
      <c r="BB50220" s="80"/>
    </row>
    <row r="50221" spans="9:54" x14ac:dyDescent="0.25">
      <c r="I50221" s="80"/>
      <c r="AX50221" s="80"/>
      <c r="AY50221" s="80"/>
      <c r="AZ50221" s="80"/>
      <c r="BA50221" s="80"/>
      <c r="BB50221" s="80"/>
    </row>
    <row r="50222" spans="9:54" x14ac:dyDescent="0.25">
      <c r="I50222" s="80"/>
      <c r="AX50222" s="80"/>
      <c r="AY50222" s="80"/>
      <c r="AZ50222" s="80"/>
      <c r="BA50222" s="80"/>
      <c r="BB50222" s="80"/>
    </row>
    <row r="50223" spans="9:54" x14ac:dyDescent="0.25">
      <c r="I50223" s="80"/>
      <c r="AX50223" s="80"/>
      <c r="AY50223" s="80"/>
      <c r="AZ50223" s="80"/>
      <c r="BA50223" s="80"/>
      <c r="BB50223" s="80"/>
    </row>
    <row r="50224" spans="9:54" x14ac:dyDescent="0.25">
      <c r="I50224" s="80"/>
      <c r="AX50224" s="80"/>
      <c r="AY50224" s="80"/>
      <c r="AZ50224" s="80"/>
      <c r="BA50224" s="80"/>
      <c r="BB50224" s="80"/>
    </row>
    <row r="50225" spans="9:54" x14ac:dyDescent="0.25">
      <c r="I50225" s="80"/>
      <c r="AX50225" s="80"/>
      <c r="AY50225" s="80"/>
      <c r="AZ50225" s="80"/>
      <c r="BA50225" s="80"/>
      <c r="BB50225" s="80"/>
    </row>
    <row r="50226" spans="9:54" x14ac:dyDescent="0.25">
      <c r="I50226" s="80"/>
      <c r="AX50226" s="80"/>
      <c r="AY50226" s="80"/>
      <c r="AZ50226" s="80"/>
      <c r="BA50226" s="80"/>
      <c r="BB50226" s="80"/>
    </row>
    <row r="50227" spans="9:54" x14ac:dyDescent="0.25">
      <c r="I50227" s="80"/>
      <c r="AX50227" s="80"/>
      <c r="AY50227" s="80"/>
      <c r="AZ50227" s="80"/>
      <c r="BA50227" s="80"/>
      <c r="BB50227" s="80"/>
    </row>
    <row r="50228" spans="9:54" x14ac:dyDescent="0.25">
      <c r="I50228" s="80"/>
      <c r="AX50228" s="80"/>
      <c r="AY50228" s="80"/>
      <c r="AZ50228" s="80"/>
      <c r="BA50228" s="80"/>
      <c r="BB50228" s="80"/>
    </row>
    <row r="50229" spans="9:54" x14ac:dyDescent="0.25">
      <c r="I50229" s="80"/>
      <c r="AX50229" s="80"/>
      <c r="AY50229" s="80"/>
      <c r="AZ50229" s="80"/>
      <c r="BA50229" s="80"/>
      <c r="BB50229" s="80"/>
    </row>
    <row r="50230" spans="9:54" x14ac:dyDescent="0.25">
      <c r="I50230" s="80"/>
      <c r="AX50230" s="80"/>
      <c r="AY50230" s="80"/>
      <c r="AZ50230" s="80"/>
      <c r="BA50230" s="80"/>
      <c r="BB50230" s="80"/>
    </row>
    <row r="50231" spans="9:54" x14ac:dyDescent="0.25">
      <c r="I50231" s="80"/>
      <c r="AX50231" s="80"/>
      <c r="AY50231" s="80"/>
      <c r="AZ50231" s="80"/>
      <c r="BA50231" s="80"/>
      <c r="BB50231" s="80"/>
    </row>
    <row r="50232" spans="9:54" x14ac:dyDescent="0.25">
      <c r="I50232" s="80"/>
      <c r="AX50232" s="80"/>
      <c r="AY50232" s="80"/>
      <c r="AZ50232" s="80"/>
      <c r="BA50232" s="80"/>
      <c r="BB50232" s="80"/>
    </row>
    <row r="50233" spans="9:54" x14ac:dyDescent="0.25">
      <c r="I50233" s="80"/>
      <c r="AX50233" s="80"/>
      <c r="AY50233" s="80"/>
      <c r="AZ50233" s="80"/>
      <c r="BA50233" s="80"/>
      <c r="BB50233" s="80"/>
    </row>
    <row r="50234" spans="9:54" x14ac:dyDescent="0.25">
      <c r="I50234" s="80"/>
      <c r="AX50234" s="80"/>
      <c r="AY50234" s="80"/>
      <c r="AZ50234" s="80"/>
      <c r="BA50234" s="80"/>
      <c r="BB50234" s="80"/>
    </row>
    <row r="50235" spans="9:54" x14ac:dyDescent="0.25">
      <c r="I50235" s="80"/>
      <c r="AX50235" s="80"/>
      <c r="AY50235" s="80"/>
      <c r="AZ50235" s="80"/>
      <c r="BA50235" s="80"/>
      <c r="BB50235" s="80"/>
    </row>
    <row r="50236" spans="9:54" x14ac:dyDescent="0.25">
      <c r="I50236" s="80"/>
      <c r="AX50236" s="80"/>
      <c r="AY50236" s="80"/>
      <c r="AZ50236" s="80"/>
      <c r="BA50236" s="80"/>
      <c r="BB50236" s="80"/>
    </row>
    <row r="50237" spans="9:54" x14ac:dyDescent="0.25">
      <c r="I50237" s="80"/>
      <c r="AX50237" s="80"/>
      <c r="AY50237" s="80"/>
      <c r="AZ50237" s="80"/>
      <c r="BA50237" s="80"/>
      <c r="BB50237" s="80"/>
    </row>
    <row r="50238" spans="9:54" x14ac:dyDescent="0.25">
      <c r="I50238" s="80"/>
      <c r="AX50238" s="80"/>
      <c r="AY50238" s="80"/>
      <c r="AZ50238" s="80"/>
      <c r="BA50238" s="80"/>
      <c r="BB50238" s="80"/>
    </row>
    <row r="50239" spans="9:54" x14ac:dyDescent="0.25">
      <c r="I50239" s="80"/>
      <c r="AX50239" s="80"/>
      <c r="AY50239" s="80"/>
      <c r="AZ50239" s="80"/>
      <c r="BA50239" s="80"/>
      <c r="BB50239" s="80"/>
    </row>
    <row r="50240" spans="9:54" x14ac:dyDescent="0.25">
      <c r="I50240" s="80"/>
      <c r="AX50240" s="80"/>
      <c r="AY50240" s="80"/>
      <c r="AZ50240" s="80"/>
      <c r="BA50240" s="80"/>
      <c r="BB50240" s="80"/>
    </row>
    <row r="50241" spans="9:54" x14ac:dyDescent="0.25">
      <c r="I50241" s="80"/>
      <c r="AX50241" s="80"/>
      <c r="AY50241" s="80"/>
      <c r="AZ50241" s="80"/>
      <c r="BA50241" s="80"/>
      <c r="BB50241" s="80"/>
    </row>
    <row r="50242" spans="9:54" x14ac:dyDescent="0.25">
      <c r="I50242" s="80"/>
      <c r="AX50242" s="80"/>
      <c r="AY50242" s="80"/>
      <c r="AZ50242" s="80"/>
      <c r="BA50242" s="80"/>
      <c r="BB50242" s="80"/>
    </row>
    <row r="50243" spans="9:54" x14ac:dyDescent="0.25">
      <c r="I50243" s="80"/>
      <c r="AX50243" s="80"/>
      <c r="AY50243" s="80"/>
      <c r="AZ50243" s="80"/>
      <c r="BA50243" s="80"/>
      <c r="BB50243" s="80"/>
    </row>
    <row r="50244" spans="9:54" x14ac:dyDescent="0.25">
      <c r="I50244" s="80"/>
      <c r="AX50244" s="80"/>
      <c r="AY50244" s="80"/>
      <c r="AZ50244" s="80"/>
      <c r="BA50244" s="80"/>
      <c r="BB50244" s="80"/>
    </row>
    <row r="50245" spans="9:54" x14ac:dyDescent="0.25">
      <c r="I50245" s="80"/>
      <c r="AX50245" s="80"/>
      <c r="AY50245" s="80"/>
      <c r="AZ50245" s="80"/>
      <c r="BA50245" s="80"/>
      <c r="BB50245" s="80"/>
    </row>
    <row r="50246" spans="9:54" x14ac:dyDescent="0.25">
      <c r="I50246" s="80"/>
      <c r="AX50246" s="80"/>
      <c r="AY50246" s="80"/>
      <c r="AZ50246" s="80"/>
      <c r="BA50246" s="80"/>
      <c r="BB50246" s="80"/>
    </row>
    <row r="50247" spans="9:54" x14ac:dyDescent="0.25">
      <c r="I50247" s="80"/>
      <c r="AX50247" s="80"/>
      <c r="AY50247" s="80"/>
      <c r="AZ50247" s="80"/>
      <c r="BA50247" s="80"/>
      <c r="BB50247" s="80"/>
    </row>
    <row r="50248" spans="9:54" x14ac:dyDescent="0.25">
      <c r="I50248" s="80"/>
      <c r="AX50248" s="80"/>
      <c r="AY50248" s="80"/>
      <c r="AZ50248" s="80"/>
      <c r="BA50248" s="80"/>
      <c r="BB50248" s="80"/>
    </row>
    <row r="50249" spans="9:54" x14ac:dyDescent="0.25">
      <c r="I50249" s="80"/>
      <c r="AX50249" s="80"/>
      <c r="AY50249" s="80"/>
      <c r="AZ50249" s="80"/>
      <c r="BA50249" s="80"/>
      <c r="BB50249" s="80"/>
    </row>
    <row r="50250" spans="9:54" x14ac:dyDescent="0.25">
      <c r="I50250" s="80"/>
      <c r="AX50250" s="80"/>
      <c r="AY50250" s="80"/>
      <c r="AZ50250" s="80"/>
      <c r="BA50250" s="80"/>
      <c r="BB50250" s="80"/>
    </row>
    <row r="50251" spans="9:54" x14ac:dyDescent="0.25">
      <c r="I50251" s="80"/>
      <c r="AX50251" s="80"/>
      <c r="AY50251" s="80"/>
      <c r="AZ50251" s="80"/>
      <c r="BA50251" s="80"/>
      <c r="BB50251" s="80"/>
    </row>
    <row r="50252" spans="9:54" x14ac:dyDescent="0.25">
      <c r="I50252" s="80"/>
      <c r="AX50252" s="80"/>
      <c r="AY50252" s="80"/>
      <c r="AZ50252" s="80"/>
      <c r="BA50252" s="80"/>
      <c r="BB50252" s="80"/>
    </row>
    <row r="50253" spans="9:54" x14ac:dyDescent="0.25">
      <c r="I50253" s="80"/>
      <c r="AX50253" s="80"/>
      <c r="AY50253" s="80"/>
      <c r="AZ50253" s="80"/>
      <c r="BA50253" s="80"/>
      <c r="BB50253" s="80"/>
    </row>
    <row r="50254" spans="9:54" x14ac:dyDescent="0.25">
      <c r="I50254" s="80"/>
      <c r="AX50254" s="80"/>
      <c r="AY50254" s="80"/>
      <c r="AZ50254" s="80"/>
      <c r="BA50254" s="80"/>
      <c r="BB50254" s="80"/>
    </row>
    <row r="50255" spans="9:54" x14ac:dyDescent="0.25">
      <c r="I50255" s="80"/>
      <c r="AX50255" s="80"/>
      <c r="AY50255" s="80"/>
      <c r="AZ50255" s="80"/>
      <c r="BA50255" s="80"/>
      <c r="BB50255" s="80"/>
    </row>
    <row r="50256" spans="9:54" x14ac:dyDescent="0.25">
      <c r="I50256" s="80"/>
      <c r="AX50256" s="80"/>
      <c r="AY50256" s="80"/>
      <c r="AZ50256" s="80"/>
      <c r="BA50256" s="80"/>
      <c r="BB50256" s="80"/>
    </row>
    <row r="50257" spans="9:54" x14ac:dyDescent="0.25">
      <c r="I50257" s="80"/>
      <c r="AX50257" s="80"/>
      <c r="AY50257" s="80"/>
      <c r="AZ50257" s="80"/>
      <c r="BA50257" s="80"/>
      <c r="BB50257" s="80"/>
    </row>
    <row r="50258" spans="9:54" x14ac:dyDescent="0.25">
      <c r="I50258" s="80"/>
      <c r="AX50258" s="80"/>
      <c r="AY50258" s="80"/>
      <c r="AZ50258" s="80"/>
      <c r="BA50258" s="80"/>
      <c r="BB50258" s="80"/>
    </row>
    <row r="50259" spans="9:54" x14ac:dyDescent="0.25">
      <c r="I50259" s="80"/>
      <c r="AX50259" s="80"/>
      <c r="AY50259" s="80"/>
      <c r="AZ50259" s="80"/>
      <c r="BA50259" s="80"/>
      <c r="BB50259" s="80"/>
    </row>
    <row r="50260" spans="9:54" x14ac:dyDescent="0.25">
      <c r="I50260" s="80"/>
      <c r="AX50260" s="80"/>
      <c r="AY50260" s="80"/>
      <c r="AZ50260" s="80"/>
      <c r="BA50260" s="80"/>
      <c r="BB50260" s="80"/>
    </row>
    <row r="50261" spans="9:54" x14ac:dyDescent="0.25">
      <c r="I50261" s="80"/>
      <c r="AX50261" s="80"/>
      <c r="AY50261" s="80"/>
      <c r="AZ50261" s="80"/>
      <c r="BA50261" s="80"/>
      <c r="BB50261" s="80"/>
    </row>
    <row r="50262" spans="9:54" x14ac:dyDescent="0.25">
      <c r="I50262" s="80"/>
      <c r="AX50262" s="80"/>
      <c r="AY50262" s="80"/>
      <c r="AZ50262" s="80"/>
      <c r="BA50262" s="80"/>
      <c r="BB50262" s="80"/>
    </row>
    <row r="50263" spans="9:54" x14ac:dyDescent="0.25">
      <c r="I50263" s="80"/>
      <c r="AX50263" s="80"/>
      <c r="AY50263" s="80"/>
      <c r="AZ50263" s="80"/>
      <c r="BA50263" s="80"/>
      <c r="BB50263" s="80"/>
    </row>
    <row r="50264" spans="9:54" x14ac:dyDescent="0.25">
      <c r="I50264" s="80"/>
      <c r="AX50264" s="80"/>
      <c r="AY50264" s="80"/>
      <c r="AZ50264" s="80"/>
      <c r="BA50264" s="80"/>
      <c r="BB50264" s="80"/>
    </row>
    <row r="50265" spans="9:54" x14ac:dyDescent="0.25">
      <c r="I50265" s="80"/>
      <c r="AX50265" s="80"/>
      <c r="AY50265" s="80"/>
      <c r="AZ50265" s="80"/>
      <c r="BA50265" s="80"/>
      <c r="BB50265" s="80"/>
    </row>
    <row r="50266" spans="9:54" x14ac:dyDescent="0.25">
      <c r="I50266" s="80"/>
      <c r="AX50266" s="80"/>
      <c r="AY50266" s="80"/>
      <c r="AZ50266" s="80"/>
      <c r="BA50266" s="80"/>
      <c r="BB50266" s="80"/>
    </row>
    <row r="50267" spans="9:54" x14ac:dyDescent="0.25">
      <c r="I50267" s="80"/>
      <c r="AX50267" s="80"/>
      <c r="AY50267" s="80"/>
      <c r="AZ50267" s="80"/>
      <c r="BA50267" s="80"/>
      <c r="BB50267" s="80"/>
    </row>
    <row r="50268" spans="9:54" x14ac:dyDescent="0.25">
      <c r="I50268" s="80"/>
      <c r="AX50268" s="80"/>
      <c r="AY50268" s="80"/>
      <c r="AZ50268" s="80"/>
      <c r="BA50268" s="80"/>
      <c r="BB50268" s="80"/>
    </row>
    <row r="50269" spans="9:54" x14ac:dyDescent="0.25">
      <c r="I50269" s="80"/>
      <c r="AX50269" s="80"/>
      <c r="AY50269" s="80"/>
      <c r="AZ50269" s="80"/>
      <c r="BA50269" s="80"/>
      <c r="BB50269" s="80"/>
    </row>
    <row r="50270" spans="9:54" x14ac:dyDescent="0.25">
      <c r="I50270" s="80"/>
      <c r="AX50270" s="80"/>
      <c r="AY50270" s="80"/>
      <c r="AZ50270" s="80"/>
      <c r="BA50270" s="80"/>
      <c r="BB50270" s="80"/>
    </row>
    <row r="50271" spans="9:54" x14ac:dyDescent="0.25">
      <c r="I50271" s="80"/>
      <c r="AX50271" s="80"/>
      <c r="AY50271" s="80"/>
      <c r="AZ50271" s="80"/>
      <c r="BA50271" s="80"/>
      <c r="BB50271" s="80"/>
    </row>
    <row r="50272" spans="9:54" x14ac:dyDescent="0.25">
      <c r="I50272" s="80"/>
      <c r="AX50272" s="80"/>
      <c r="AY50272" s="80"/>
      <c r="AZ50272" s="80"/>
      <c r="BA50272" s="80"/>
      <c r="BB50272" s="80"/>
    </row>
    <row r="50273" spans="9:54" x14ac:dyDescent="0.25">
      <c r="I50273" s="80"/>
      <c r="AX50273" s="80"/>
      <c r="AY50273" s="80"/>
      <c r="AZ50273" s="80"/>
      <c r="BA50273" s="80"/>
      <c r="BB50273" s="80"/>
    </row>
    <row r="50274" spans="9:54" x14ac:dyDescent="0.25">
      <c r="I50274" s="80"/>
      <c r="AX50274" s="80"/>
      <c r="AY50274" s="80"/>
      <c r="AZ50274" s="80"/>
      <c r="BA50274" s="80"/>
      <c r="BB50274" s="80"/>
    </row>
    <row r="50275" spans="9:54" x14ac:dyDescent="0.25">
      <c r="I50275" s="80"/>
      <c r="AX50275" s="80"/>
      <c r="AY50275" s="80"/>
      <c r="AZ50275" s="80"/>
      <c r="BA50275" s="80"/>
      <c r="BB50275" s="80"/>
    </row>
    <row r="50276" spans="9:54" x14ac:dyDescent="0.25">
      <c r="I50276" s="80"/>
      <c r="AX50276" s="80"/>
      <c r="AY50276" s="80"/>
      <c r="AZ50276" s="80"/>
      <c r="BA50276" s="80"/>
      <c r="BB50276" s="80"/>
    </row>
    <row r="50277" spans="9:54" x14ac:dyDescent="0.25">
      <c r="I50277" s="80"/>
      <c r="AX50277" s="80"/>
      <c r="AY50277" s="80"/>
      <c r="AZ50277" s="80"/>
      <c r="BA50277" s="80"/>
      <c r="BB50277" s="80"/>
    </row>
    <row r="50278" spans="9:54" x14ac:dyDescent="0.25">
      <c r="I50278" s="80"/>
      <c r="AX50278" s="80"/>
      <c r="AY50278" s="80"/>
      <c r="AZ50278" s="80"/>
      <c r="BA50278" s="80"/>
      <c r="BB50278" s="80"/>
    </row>
    <row r="50279" spans="9:54" x14ac:dyDescent="0.25">
      <c r="I50279" s="80"/>
      <c r="AX50279" s="80"/>
      <c r="AY50279" s="80"/>
      <c r="AZ50279" s="80"/>
      <c r="BA50279" s="80"/>
      <c r="BB50279" s="80"/>
    </row>
    <row r="50280" spans="9:54" x14ac:dyDescent="0.25">
      <c r="I50280" s="80"/>
      <c r="AX50280" s="80"/>
      <c r="AY50280" s="80"/>
      <c r="AZ50280" s="80"/>
      <c r="BA50280" s="80"/>
      <c r="BB50280" s="80"/>
    </row>
    <row r="50281" spans="9:54" x14ac:dyDescent="0.25">
      <c r="I50281" s="80"/>
      <c r="AX50281" s="80"/>
      <c r="AY50281" s="80"/>
      <c r="AZ50281" s="80"/>
      <c r="BA50281" s="80"/>
      <c r="BB50281" s="80"/>
    </row>
    <row r="50282" spans="9:54" x14ac:dyDescent="0.25">
      <c r="I50282" s="80"/>
      <c r="AX50282" s="80"/>
      <c r="AY50282" s="80"/>
      <c r="AZ50282" s="80"/>
      <c r="BA50282" s="80"/>
      <c r="BB50282" s="80"/>
    </row>
    <row r="50283" spans="9:54" x14ac:dyDescent="0.25">
      <c r="I50283" s="80"/>
      <c r="AX50283" s="80"/>
      <c r="AY50283" s="80"/>
      <c r="AZ50283" s="80"/>
      <c r="BA50283" s="80"/>
      <c r="BB50283" s="80"/>
    </row>
    <row r="50284" spans="9:54" x14ac:dyDescent="0.25">
      <c r="I50284" s="80"/>
      <c r="AX50284" s="80"/>
      <c r="AY50284" s="80"/>
      <c r="AZ50284" s="80"/>
      <c r="BA50284" s="80"/>
      <c r="BB50284" s="80"/>
    </row>
    <row r="50285" spans="9:54" x14ac:dyDescent="0.25">
      <c r="I50285" s="80"/>
      <c r="AX50285" s="80"/>
      <c r="AY50285" s="80"/>
      <c r="AZ50285" s="80"/>
      <c r="BA50285" s="80"/>
      <c r="BB50285" s="80"/>
    </row>
    <row r="50286" spans="9:54" x14ac:dyDescent="0.25">
      <c r="I50286" s="80"/>
      <c r="AX50286" s="80"/>
      <c r="AY50286" s="80"/>
      <c r="AZ50286" s="80"/>
      <c r="BA50286" s="80"/>
      <c r="BB50286" s="80"/>
    </row>
    <row r="50287" spans="9:54" x14ac:dyDescent="0.25">
      <c r="I50287" s="80"/>
      <c r="AX50287" s="80"/>
      <c r="AY50287" s="80"/>
      <c r="AZ50287" s="80"/>
      <c r="BA50287" s="80"/>
      <c r="BB50287" s="80"/>
    </row>
    <row r="50288" spans="9:54" x14ac:dyDescent="0.25">
      <c r="I50288" s="80"/>
      <c r="AX50288" s="80"/>
      <c r="AY50288" s="80"/>
      <c r="AZ50288" s="80"/>
      <c r="BA50288" s="80"/>
      <c r="BB50288" s="80"/>
    </row>
    <row r="50289" spans="9:54" x14ac:dyDescent="0.25">
      <c r="I50289" s="80"/>
      <c r="AX50289" s="80"/>
      <c r="AY50289" s="80"/>
      <c r="AZ50289" s="80"/>
      <c r="BA50289" s="80"/>
      <c r="BB50289" s="80"/>
    </row>
    <row r="50290" spans="9:54" x14ac:dyDescent="0.25">
      <c r="I50290" s="80"/>
      <c r="AX50290" s="80"/>
      <c r="AY50290" s="80"/>
      <c r="AZ50290" s="80"/>
      <c r="BA50290" s="80"/>
      <c r="BB50290" s="80"/>
    </row>
    <row r="50291" spans="9:54" x14ac:dyDescent="0.25">
      <c r="I50291" s="80"/>
      <c r="AX50291" s="80"/>
      <c r="AY50291" s="80"/>
      <c r="AZ50291" s="80"/>
      <c r="BA50291" s="80"/>
      <c r="BB50291" s="80"/>
    </row>
    <row r="50292" spans="9:54" x14ac:dyDescent="0.25">
      <c r="I50292" s="80"/>
      <c r="AX50292" s="80"/>
      <c r="AY50292" s="80"/>
      <c r="AZ50292" s="80"/>
      <c r="BA50292" s="80"/>
      <c r="BB50292" s="80"/>
    </row>
    <row r="50293" spans="9:54" x14ac:dyDescent="0.25">
      <c r="I50293" s="80"/>
      <c r="AX50293" s="80"/>
      <c r="AY50293" s="80"/>
      <c r="AZ50293" s="80"/>
      <c r="BA50293" s="80"/>
      <c r="BB50293" s="80"/>
    </row>
    <row r="50294" spans="9:54" x14ac:dyDescent="0.25">
      <c r="I50294" s="80"/>
      <c r="AX50294" s="80"/>
      <c r="AY50294" s="80"/>
      <c r="AZ50294" s="80"/>
      <c r="BA50294" s="80"/>
      <c r="BB50294" s="80"/>
    </row>
    <row r="50295" spans="9:54" x14ac:dyDescent="0.25">
      <c r="I50295" s="80"/>
      <c r="AX50295" s="80"/>
      <c r="AY50295" s="80"/>
      <c r="AZ50295" s="80"/>
      <c r="BA50295" s="80"/>
      <c r="BB50295" s="80"/>
    </row>
    <row r="50296" spans="9:54" x14ac:dyDescent="0.25">
      <c r="I50296" s="80"/>
      <c r="AX50296" s="80"/>
      <c r="AY50296" s="80"/>
      <c r="AZ50296" s="80"/>
      <c r="BA50296" s="80"/>
      <c r="BB50296" s="80"/>
    </row>
    <row r="50297" spans="9:54" x14ac:dyDescent="0.25">
      <c r="I50297" s="80"/>
      <c r="AX50297" s="80"/>
      <c r="AY50297" s="80"/>
      <c r="AZ50297" s="80"/>
      <c r="BA50297" s="80"/>
      <c r="BB50297" s="80"/>
    </row>
    <row r="50298" spans="9:54" x14ac:dyDescent="0.25">
      <c r="I50298" s="80"/>
      <c r="AX50298" s="80"/>
      <c r="AY50298" s="80"/>
      <c r="AZ50298" s="80"/>
      <c r="BA50298" s="80"/>
      <c r="BB50298" s="80"/>
    </row>
    <row r="50299" spans="9:54" x14ac:dyDescent="0.25">
      <c r="I50299" s="80"/>
      <c r="AX50299" s="80"/>
      <c r="AY50299" s="80"/>
      <c r="AZ50299" s="80"/>
      <c r="BA50299" s="80"/>
      <c r="BB50299" s="80"/>
    </row>
    <row r="50300" spans="9:54" x14ac:dyDescent="0.25">
      <c r="I50300" s="80"/>
      <c r="AX50300" s="80"/>
      <c r="AY50300" s="80"/>
      <c r="AZ50300" s="80"/>
      <c r="BA50300" s="80"/>
      <c r="BB50300" s="80"/>
    </row>
    <row r="50301" spans="9:54" x14ac:dyDescent="0.25">
      <c r="I50301" s="80"/>
      <c r="AX50301" s="80"/>
      <c r="AY50301" s="80"/>
      <c r="AZ50301" s="80"/>
      <c r="BA50301" s="80"/>
      <c r="BB50301" s="80"/>
    </row>
    <row r="50302" spans="9:54" x14ac:dyDescent="0.25">
      <c r="I50302" s="80"/>
      <c r="AX50302" s="80"/>
      <c r="AY50302" s="80"/>
      <c r="AZ50302" s="80"/>
      <c r="BA50302" s="80"/>
      <c r="BB50302" s="80"/>
    </row>
    <row r="50303" spans="9:54" x14ac:dyDescent="0.25">
      <c r="I50303" s="80"/>
      <c r="AX50303" s="80"/>
      <c r="AY50303" s="80"/>
      <c r="AZ50303" s="80"/>
      <c r="BA50303" s="80"/>
      <c r="BB50303" s="80"/>
    </row>
    <row r="50304" spans="9:54" x14ac:dyDescent="0.25">
      <c r="I50304" s="80"/>
      <c r="AX50304" s="80"/>
      <c r="AY50304" s="80"/>
      <c r="AZ50304" s="80"/>
      <c r="BA50304" s="80"/>
      <c r="BB50304" s="80"/>
    </row>
    <row r="50305" spans="9:54" x14ac:dyDescent="0.25">
      <c r="I50305" s="80"/>
      <c r="AX50305" s="80"/>
      <c r="AY50305" s="80"/>
      <c r="AZ50305" s="80"/>
      <c r="BA50305" s="80"/>
      <c r="BB50305" s="80"/>
    </row>
    <row r="50306" spans="9:54" x14ac:dyDescent="0.25">
      <c r="I50306" s="80"/>
      <c r="AX50306" s="80"/>
      <c r="AY50306" s="80"/>
      <c r="AZ50306" s="80"/>
      <c r="BA50306" s="80"/>
      <c r="BB50306" s="80"/>
    </row>
    <row r="50307" spans="9:54" x14ac:dyDescent="0.25">
      <c r="I50307" s="80"/>
      <c r="AX50307" s="80"/>
      <c r="AY50307" s="80"/>
      <c r="AZ50307" s="80"/>
      <c r="BA50307" s="80"/>
      <c r="BB50307" s="80"/>
    </row>
    <row r="50308" spans="9:54" x14ac:dyDescent="0.25">
      <c r="I50308" s="80"/>
      <c r="AX50308" s="80"/>
      <c r="AY50308" s="80"/>
      <c r="AZ50308" s="80"/>
      <c r="BA50308" s="80"/>
      <c r="BB50308" s="80"/>
    </row>
    <row r="50309" spans="9:54" x14ac:dyDescent="0.25">
      <c r="I50309" s="80"/>
      <c r="AX50309" s="80"/>
      <c r="AY50309" s="80"/>
      <c r="AZ50309" s="80"/>
      <c r="BA50309" s="80"/>
      <c r="BB50309" s="80"/>
    </row>
    <row r="50310" spans="9:54" x14ac:dyDescent="0.25">
      <c r="I50310" s="80"/>
      <c r="AX50310" s="80"/>
      <c r="AY50310" s="80"/>
      <c r="AZ50310" s="80"/>
      <c r="BA50310" s="80"/>
      <c r="BB50310" s="80"/>
    </row>
    <row r="50311" spans="9:54" x14ac:dyDescent="0.25">
      <c r="I50311" s="80"/>
      <c r="AX50311" s="80"/>
      <c r="AY50311" s="80"/>
      <c r="AZ50311" s="80"/>
      <c r="BA50311" s="80"/>
      <c r="BB50311" s="80"/>
    </row>
    <row r="50312" spans="9:54" x14ac:dyDescent="0.25">
      <c r="I50312" s="80"/>
      <c r="AX50312" s="80"/>
      <c r="AY50312" s="80"/>
      <c r="AZ50312" s="80"/>
      <c r="BA50312" s="80"/>
      <c r="BB50312" s="80"/>
    </row>
    <row r="50313" spans="9:54" x14ac:dyDescent="0.25">
      <c r="I50313" s="80"/>
      <c r="AX50313" s="80"/>
      <c r="AY50313" s="80"/>
      <c r="AZ50313" s="80"/>
      <c r="BA50313" s="80"/>
      <c r="BB50313" s="80"/>
    </row>
    <row r="50314" spans="9:54" x14ac:dyDescent="0.25">
      <c r="I50314" s="80"/>
      <c r="AX50314" s="80"/>
      <c r="AY50314" s="80"/>
      <c r="AZ50314" s="80"/>
      <c r="BA50314" s="80"/>
      <c r="BB50314" s="80"/>
    </row>
    <row r="50315" spans="9:54" x14ac:dyDescent="0.25">
      <c r="I50315" s="80"/>
      <c r="AX50315" s="80"/>
      <c r="AY50315" s="80"/>
      <c r="AZ50315" s="80"/>
      <c r="BA50315" s="80"/>
      <c r="BB50315" s="80"/>
    </row>
    <row r="50316" spans="9:54" x14ac:dyDescent="0.25">
      <c r="I50316" s="80"/>
      <c r="AX50316" s="80"/>
      <c r="AY50316" s="80"/>
      <c r="AZ50316" s="80"/>
      <c r="BA50316" s="80"/>
      <c r="BB50316" s="80"/>
    </row>
    <row r="50317" spans="9:54" x14ac:dyDescent="0.25">
      <c r="I50317" s="80"/>
      <c r="AX50317" s="80"/>
      <c r="AY50317" s="80"/>
      <c r="AZ50317" s="80"/>
      <c r="BA50317" s="80"/>
      <c r="BB50317" s="80"/>
    </row>
    <row r="50318" spans="9:54" x14ac:dyDescent="0.25">
      <c r="I50318" s="80"/>
      <c r="AX50318" s="80"/>
      <c r="AY50318" s="80"/>
      <c r="AZ50318" s="80"/>
      <c r="BA50318" s="80"/>
      <c r="BB50318" s="80"/>
    </row>
    <row r="50319" spans="9:54" x14ac:dyDescent="0.25">
      <c r="I50319" s="80"/>
      <c r="AX50319" s="80"/>
      <c r="AY50319" s="80"/>
      <c r="AZ50319" s="80"/>
      <c r="BA50319" s="80"/>
      <c r="BB50319" s="80"/>
    </row>
    <row r="50320" spans="9:54" x14ac:dyDescent="0.25">
      <c r="I50320" s="80"/>
      <c r="AX50320" s="80"/>
      <c r="AY50320" s="80"/>
      <c r="AZ50320" s="80"/>
      <c r="BA50320" s="80"/>
      <c r="BB50320" s="80"/>
    </row>
    <row r="50321" spans="9:54" x14ac:dyDescent="0.25">
      <c r="I50321" s="80"/>
      <c r="AX50321" s="80"/>
      <c r="AY50321" s="80"/>
      <c r="AZ50321" s="80"/>
      <c r="BA50321" s="80"/>
      <c r="BB50321" s="80"/>
    </row>
    <row r="50322" spans="9:54" x14ac:dyDescent="0.25">
      <c r="I50322" s="80"/>
      <c r="AX50322" s="80"/>
      <c r="AY50322" s="80"/>
      <c r="AZ50322" s="80"/>
      <c r="BA50322" s="80"/>
      <c r="BB50322" s="80"/>
    </row>
    <row r="50323" spans="9:54" x14ac:dyDescent="0.25">
      <c r="I50323" s="80"/>
      <c r="AX50323" s="80"/>
      <c r="AY50323" s="80"/>
      <c r="AZ50323" s="80"/>
      <c r="BA50323" s="80"/>
      <c r="BB50323" s="80"/>
    </row>
    <row r="50324" spans="9:54" x14ac:dyDescent="0.25">
      <c r="I50324" s="80"/>
      <c r="AX50324" s="80"/>
      <c r="AY50324" s="80"/>
      <c r="AZ50324" s="80"/>
      <c r="BA50324" s="80"/>
      <c r="BB50324" s="80"/>
    </row>
    <row r="50325" spans="9:54" x14ac:dyDescent="0.25">
      <c r="I50325" s="80"/>
      <c r="AX50325" s="80"/>
      <c r="AY50325" s="80"/>
      <c r="AZ50325" s="80"/>
      <c r="BA50325" s="80"/>
      <c r="BB50325" s="80"/>
    </row>
    <row r="50326" spans="9:54" x14ac:dyDescent="0.25">
      <c r="I50326" s="80"/>
      <c r="AX50326" s="80"/>
      <c r="AY50326" s="80"/>
      <c r="AZ50326" s="80"/>
      <c r="BA50326" s="80"/>
      <c r="BB50326" s="80"/>
    </row>
    <row r="50327" spans="9:54" x14ac:dyDescent="0.25">
      <c r="I50327" s="80"/>
      <c r="AX50327" s="80"/>
      <c r="AY50327" s="80"/>
      <c r="AZ50327" s="80"/>
      <c r="BA50327" s="80"/>
      <c r="BB50327" s="80"/>
    </row>
    <row r="50328" spans="9:54" x14ac:dyDescent="0.25">
      <c r="I50328" s="80"/>
      <c r="AX50328" s="80"/>
      <c r="AY50328" s="80"/>
      <c r="AZ50328" s="80"/>
      <c r="BA50328" s="80"/>
      <c r="BB50328" s="80"/>
    </row>
    <row r="50329" spans="9:54" x14ac:dyDescent="0.25">
      <c r="I50329" s="80"/>
      <c r="AX50329" s="80"/>
      <c r="AY50329" s="80"/>
      <c r="AZ50329" s="80"/>
      <c r="BA50329" s="80"/>
      <c r="BB50329" s="80"/>
    </row>
    <row r="50330" spans="9:54" x14ac:dyDescent="0.25">
      <c r="I50330" s="80"/>
      <c r="AX50330" s="80"/>
      <c r="AY50330" s="80"/>
      <c r="AZ50330" s="80"/>
      <c r="BA50330" s="80"/>
      <c r="BB50330" s="80"/>
    </row>
    <row r="50331" spans="9:54" x14ac:dyDescent="0.25">
      <c r="I50331" s="80"/>
      <c r="AX50331" s="80"/>
      <c r="AY50331" s="80"/>
      <c r="AZ50331" s="80"/>
      <c r="BA50331" s="80"/>
      <c r="BB50331" s="80"/>
    </row>
    <row r="50332" spans="9:54" x14ac:dyDescent="0.25">
      <c r="I50332" s="80"/>
      <c r="AX50332" s="80"/>
      <c r="AY50332" s="80"/>
      <c r="AZ50332" s="80"/>
      <c r="BA50332" s="80"/>
      <c r="BB50332" s="80"/>
    </row>
    <row r="50333" spans="9:54" x14ac:dyDescent="0.25">
      <c r="I50333" s="80"/>
      <c r="AX50333" s="80"/>
      <c r="AY50333" s="80"/>
      <c r="AZ50333" s="80"/>
      <c r="BA50333" s="80"/>
      <c r="BB50333" s="80"/>
    </row>
    <row r="50334" spans="9:54" x14ac:dyDescent="0.25">
      <c r="I50334" s="80"/>
      <c r="AX50334" s="80"/>
      <c r="AY50334" s="80"/>
      <c r="AZ50334" s="80"/>
      <c r="BA50334" s="80"/>
      <c r="BB50334" s="80"/>
    </row>
    <row r="50335" spans="9:54" x14ac:dyDescent="0.25">
      <c r="I50335" s="80"/>
      <c r="AX50335" s="80"/>
      <c r="AY50335" s="80"/>
      <c r="AZ50335" s="80"/>
      <c r="BA50335" s="80"/>
      <c r="BB50335" s="80"/>
    </row>
    <row r="50336" spans="9:54" x14ac:dyDescent="0.25">
      <c r="I50336" s="80"/>
      <c r="AX50336" s="80"/>
      <c r="AY50336" s="80"/>
      <c r="AZ50336" s="80"/>
      <c r="BA50336" s="80"/>
      <c r="BB50336" s="80"/>
    </row>
    <row r="50337" spans="9:54" x14ac:dyDescent="0.25">
      <c r="I50337" s="80"/>
      <c r="AX50337" s="80"/>
      <c r="AY50337" s="80"/>
      <c r="AZ50337" s="80"/>
      <c r="BA50337" s="80"/>
      <c r="BB50337" s="80"/>
    </row>
    <row r="50338" spans="9:54" x14ac:dyDescent="0.25">
      <c r="I50338" s="80"/>
      <c r="AX50338" s="80"/>
      <c r="AY50338" s="80"/>
      <c r="AZ50338" s="80"/>
      <c r="BA50338" s="80"/>
      <c r="BB50338" s="80"/>
    </row>
    <row r="50339" spans="9:54" x14ac:dyDescent="0.25">
      <c r="I50339" s="80"/>
      <c r="AX50339" s="80"/>
      <c r="AY50339" s="80"/>
      <c r="AZ50339" s="80"/>
      <c r="BA50339" s="80"/>
      <c r="BB50339" s="80"/>
    </row>
    <row r="50340" spans="9:54" x14ac:dyDescent="0.25">
      <c r="I50340" s="80"/>
      <c r="AX50340" s="80"/>
      <c r="AY50340" s="80"/>
      <c r="AZ50340" s="80"/>
      <c r="BA50340" s="80"/>
      <c r="BB50340" s="80"/>
    </row>
    <row r="50341" spans="9:54" x14ac:dyDescent="0.25">
      <c r="I50341" s="80"/>
      <c r="AX50341" s="80"/>
      <c r="AY50341" s="80"/>
      <c r="AZ50341" s="80"/>
      <c r="BA50341" s="80"/>
      <c r="BB50341" s="80"/>
    </row>
    <row r="50342" spans="9:54" x14ac:dyDescent="0.25">
      <c r="I50342" s="80"/>
      <c r="AX50342" s="80"/>
      <c r="AY50342" s="80"/>
      <c r="AZ50342" s="80"/>
      <c r="BA50342" s="80"/>
      <c r="BB50342" s="80"/>
    </row>
    <row r="50343" spans="9:54" x14ac:dyDescent="0.25">
      <c r="I50343" s="80"/>
      <c r="AX50343" s="80"/>
      <c r="AY50343" s="80"/>
      <c r="AZ50343" s="80"/>
      <c r="BA50343" s="80"/>
      <c r="BB50343" s="80"/>
    </row>
    <row r="50344" spans="9:54" x14ac:dyDescent="0.25">
      <c r="I50344" s="80"/>
      <c r="AX50344" s="80"/>
      <c r="AY50344" s="80"/>
      <c r="AZ50344" s="80"/>
      <c r="BA50344" s="80"/>
      <c r="BB50344" s="80"/>
    </row>
    <row r="50345" spans="9:54" x14ac:dyDescent="0.25">
      <c r="I50345" s="80"/>
      <c r="AX50345" s="80"/>
      <c r="AY50345" s="80"/>
      <c r="AZ50345" s="80"/>
      <c r="BA50345" s="80"/>
      <c r="BB50345" s="80"/>
    </row>
    <row r="50346" spans="9:54" x14ac:dyDescent="0.25">
      <c r="I50346" s="80"/>
      <c r="AX50346" s="80"/>
      <c r="AY50346" s="80"/>
      <c r="AZ50346" s="80"/>
      <c r="BA50346" s="80"/>
      <c r="BB50346" s="80"/>
    </row>
    <row r="50347" spans="9:54" x14ac:dyDescent="0.25">
      <c r="I50347" s="80"/>
      <c r="AX50347" s="80"/>
      <c r="AY50347" s="80"/>
      <c r="AZ50347" s="80"/>
      <c r="BA50347" s="80"/>
      <c r="BB50347" s="80"/>
    </row>
    <row r="50348" spans="9:54" x14ac:dyDescent="0.25">
      <c r="I50348" s="80"/>
      <c r="AX50348" s="80"/>
      <c r="AY50348" s="80"/>
      <c r="AZ50348" s="80"/>
      <c r="BA50348" s="80"/>
      <c r="BB50348" s="80"/>
    </row>
    <row r="50349" spans="9:54" x14ac:dyDescent="0.25">
      <c r="I50349" s="80"/>
      <c r="AX50349" s="80"/>
      <c r="AY50349" s="80"/>
      <c r="AZ50349" s="80"/>
      <c r="BA50349" s="80"/>
      <c r="BB50349" s="80"/>
    </row>
    <row r="50350" spans="9:54" x14ac:dyDescent="0.25">
      <c r="I50350" s="80"/>
      <c r="AX50350" s="80"/>
      <c r="AY50350" s="80"/>
      <c r="AZ50350" s="80"/>
      <c r="BA50350" s="80"/>
      <c r="BB50350" s="80"/>
    </row>
    <row r="50351" spans="9:54" x14ac:dyDescent="0.25">
      <c r="I50351" s="80"/>
      <c r="AX50351" s="80"/>
      <c r="AY50351" s="80"/>
      <c r="AZ50351" s="80"/>
      <c r="BA50351" s="80"/>
      <c r="BB50351" s="80"/>
    </row>
    <row r="50352" spans="9:54" x14ac:dyDescent="0.25">
      <c r="I50352" s="80"/>
      <c r="AX50352" s="80"/>
      <c r="AY50352" s="80"/>
      <c r="AZ50352" s="80"/>
      <c r="BA50352" s="80"/>
      <c r="BB50352" s="80"/>
    </row>
    <row r="50353" spans="9:54" x14ac:dyDescent="0.25">
      <c r="I50353" s="80"/>
      <c r="AX50353" s="80"/>
      <c r="AY50353" s="80"/>
      <c r="AZ50353" s="80"/>
      <c r="BA50353" s="80"/>
      <c r="BB50353" s="80"/>
    </row>
    <row r="50354" spans="9:54" x14ac:dyDescent="0.25">
      <c r="I50354" s="80"/>
      <c r="AX50354" s="80"/>
      <c r="AY50354" s="80"/>
      <c r="AZ50354" s="80"/>
      <c r="BA50354" s="80"/>
      <c r="BB50354" s="80"/>
    </row>
    <row r="50355" spans="9:54" x14ac:dyDescent="0.25">
      <c r="I50355" s="80"/>
      <c r="AX50355" s="80"/>
      <c r="AY50355" s="80"/>
      <c r="AZ50355" s="80"/>
      <c r="BA50355" s="80"/>
      <c r="BB50355" s="80"/>
    </row>
    <row r="50356" spans="9:54" x14ac:dyDescent="0.25">
      <c r="I50356" s="80"/>
      <c r="AX50356" s="80"/>
      <c r="AY50356" s="80"/>
      <c r="AZ50356" s="80"/>
      <c r="BA50356" s="80"/>
      <c r="BB50356" s="80"/>
    </row>
    <row r="50357" spans="9:54" x14ac:dyDescent="0.25">
      <c r="I50357" s="80"/>
      <c r="AX50357" s="80"/>
      <c r="AY50357" s="80"/>
      <c r="AZ50357" s="80"/>
      <c r="BA50357" s="80"/>
      <c r="BB50357" s="80"/>
    </row>
    <row r="50358" spans="9:54" x14ac:dyDescent="0.25">
      <c r="I50358" s="80"/>
      <c r="AX50358" s="80"/>
      <c r="AY50358" s="80"/>
      <c r="AZ50358" s="80"/>
      <c r="BA50358" s="80"/>
      <c r="BB50358" s="80"/>
    </row>
    <row r="50359" spans="9:54" x14ac:dyDescent="0.25">
      <c r="I50359" s="80"/>
      <c r="AX50359" s="80"/>
      <c r="AY50359" s="80"/>
      <c r="AZ50359" s="80"/>
      <c r="BA50359" s="80"/>
      <c r="BB50359" s="80"/>
    </row>
    <row r="50360" spans="9:54" x14ac:dyDescent="0.25">
      <c r="I50360" s="80"/>
      <c r="AX50360" s="80"/>
      <c r="AY50360" s="80"/>
      <c r="AZ50360" s="80"/>
      <c r="BA50360" s="80"/>
      <c r="BB50360" s="80"/>
    </row>
    <row r="50361" spans="9:54" x14ac:dyDescent="0.25">
      <c r="I50361" s="80"/>
      <c r="AX50361" s="80"/>
      <c r="AY50361" s="80"/>
      <c r="AZ50361" s="80"/>
      <c r="BA50361" s="80"/>
      <c r="BB50361" s="80"/>
    </row>
    <row r="50362" spans="9:54" x14ac:dyDescent="0.25">
      <c r="I50362" s="80"/>
      <c r="AX50362" s="80"/>
      <c r="AY50362" s="80"/>
      <c r="AZ50362" s="80"/>
      <c r="BA50362" s="80"/>
      <c r="BB50362" s="80"/>
    </row>
    <row r="50363" spans="9:54" x14ac:dyDescent="0.25">
      <c r="I50363" s="80"/>
      <c r="AX50363" s="80"/>
      <c r="AY50363" s="80"/>
      <c r="AZ50363" s="80"/>
      <c r="BA50363" s="80"/>
      <c r="BB50363" s="80"/>
    </row>
    <row r="50364" spans="9:54" x14ac:dyDescent="0.25">
      <c r="I50364" s="80"/>
      <c r="AX50364" s="80"/>
      <c r="AY50364" s="80"/>
      <c r="AZ50364" s="80"/>
      <c r="BA50364" s="80"/>
      <c r="BB50364" s="80"/>
    </row>
    <row r="50365" spans="9:54" x14ac:dyDescent="0.25">
      <c r="I50365" s="80"/>
      <c r="AX50365" s="80"/>
      <c r="AY50365" s="80"/>
      <c r="AZ50365" s="80"/>
      <c r="BA50365" s="80"/>
      <c r="BB50365" s="80"/>
    </row>
    <row r="50366" spans="9:54" x14ac:dyDescent="0.25">
      <c r="I50366" s="80"/>
      <c r="AX50366" s="80"/>
      <c r="AY50366" s="80"/>
      <c r="AZ50366" s="80"/>
      <c r="BA50366" s="80"/>
      <c r="BB50366" s="80"/>
    </row>
    <row r="50367" spans="9:54" x14ac:dyDescent="0.25">
      <c r="I50367" s="80"/>
      <c r="AX50367" s="80"/>
      <c r="AY50367" s="80"/>
      <c r="AZ50367" s="80"/>
      <c r="BA50367" s="80"/>
      <c r="BB50367" s="80"/>
    </row>
    <row r="50368" spans="9:54" x14ac:dyDescent="0.25">
      <c r="I50368" s="80"/>
      <c r="AX50368" s="80"/>
      <c r="AY50368" s="80"/>
      <c r="AZ50368" s="80"/>
      <c r="BA50368" s="80"/>
      <c r="BB50368" s="80"/>
    </row>
    <row r="50369" spans="9:54" x14ac:dyDescent="0.25">
      <c r="I50369" s="80"/>
      <c r="AX50369" s="80"/>
      <c r="AY50369" s="80"/>
      <c r="AZ50369" s="80"/>
      <c r="BA50369" s="80"/>
      <c r="BB50369" s="80"/>
    </row>
    <row r="50370" spans="9:54" x14ac:dyDescent="0.25">
      <c r="I50370" s="80"/>
      <c r="AX50370" s="80"/>
      <c r="AY50370" s="80"/>
      <c r="AZ50370" s="80"/>
      <c r="BA50370" s="80"/>
      <c r="BB50370" s="80"/>
    </row>
    <row r="50371" spans="9:54" x14ac:dyDescent="0.25">
      <c r="I50371" s="80"/>
      <c r="AX50371" s="80"/>
      <c r="AY50371" s="80"/>
      <c r="AZ50371" s="80"/>
      <c r="BA50371" s="80"/>
      <c r="BB50371" s="80"/>
    </row>
    <row r="50372" spans="9:54" x14ac:dyDescent="0.25">
      <c r="I50372" s="80"/>
      <c r="AX50372" s="80"/>
      <c r="AY50372" s="80"/>
      <c r="AZ50372" s="80"/>
      <c r="BA50372" s="80"/>
      <c r="BB50372" s="80"/>
    </row>
    <row r="50373" spans="9:54" x14ac:dyDescent="0.25">
      <c r="I50373" s="80"/>
      <c r="AX50373" s="80"/>
      <c r="AY50373" s="80"/>
      <c r="AZ50373" s="80"/>
      <c r="BA50373" s="80"/>
      <c r="BB50373" s="80"/>
    </row>
    <row r="50374" spans="9:54" x14ac:dyDescent="0.25">
      <c r="I50374" s="80"/>
      <c r="AX50374" s="80"/>
      <c r="AY50374" s="80"/>
      <c r="AZ50374" s="80"/>
      <c r="BA50374" s="80"/>
      <c r="BB50374" s="80"/>
    </row>
    <row r="50375" spans="9:54" x14ac:dyDescent="0.25">
      <c r="I50375" s="80"/>
      <c r="AX50375" s="80"/>
      <c r="AY50375" s="80"/>
      <c r="AZ50375" s="80"/>
      <c r="BA50375" s="80"/>
      <c r="BB50375" s="80"/>
    </row>
    <row r="50376" spans="9:54" x14ac:dyDescent="0.25">
      <c r="I50376" s="80"/>
      <c r="AX50376" s="80"/>
      <c r="AY50376" s="80"/>
      <c r="AZ50376" s="80"/>
      <c r="BA50376" s="80"/>
      <c r="BB50376" s="80"/>
    </row>
    <row r="50377" spans="9:54" x14ac:dyDescent="0.25">
      <c r="I50377" s="80"/>
      <c r="AX50377" s="80"/>
      <c r="AY50377" s="80"/>
      <c r="AZ50377" s="80"/>
      <c r="BA50377" s="80"/>
      <c r="BB50377" s="80"/>
    </row>
    <row r="50378" spans="9:54" x14ac:dyDescent="0.25">
      <c r="I50378" s="80"/>
      <c r="AX50378" s="80"/>
      <c r="AY50378" s="80"/>
      <c r="AZ50378" s="80"/>
      <c r="BA50378" s="80"/>
      <c r="BB50378" s="80"/>
    </row>
    <row r="50379" spans="9:54" x14ac:dyDescent="0.25">
      <c r="I50379" s="80"/>
      <c r="AX50379" s="80"/>
      <c r="AY50379" s="80"/>
      <c r="AZ50379" s="80"/>
      <c r="BA50379" s="80"/>
      <c r="BB50379" s="80"/>
    </row>
    <row r="50380" spans="9:54" x14ac:dyDescent="0.25">
      <c r="I50380" s="80"/>
      <c r="AX50380" s="80"/>
      <c r="AY50380" s="80"/>
      <c r="AZ50380" s="80"/>
      <c r="BA50380" s="80"/>
      <c r="BB50380" s="80"/>
    </row>
    <row r="50381" spans="9:54" x14ac:dyDescent="0.25">
      <c r="I50381" s="80"/>
      <c r="AX50381" s="80"/>
      <c r="AY50381" s="80"/>
      <c r="AZ50381" s="80"/>
      <c r="BA50381" s="80"/>
      <c r="BB50381" s="80"/>
    </row>
    <row r="50382" spans="9:54" x14ac:dyDescent="0.25">
      <c r="I50382" s="80"/>
      <c r="AX50382" s="80"/>
      <c r="AY50382" s="80"/>
      <c r="AZ50382" s="80"/>
      <c r="BA50382" s="80"/>
      <c r="BB50382" s="80"/>
    </row>
    <row r="50383" spans="9:54" x14ac:dyDescent="0.25">
      <c r="I50383" s="80"/>
      <c r="AX50383" s="80"/>
      <c r="AY50383" s="80"/>
      <c r="AZ50383" s="80"/>
      <c r="BA50383" s="80"/>
      <c r="BB50383" s="80"/>
    </row>
    <row r="50384" spans="9:54" x14ac:dyDescent="0.25">
      <c r="I50384" s="80"/>
      <c r="AX50384" s="80"/>
      <c r="AY50384" s="80"/>
      <c r="AZ50384" s="80"/>
      <c r="BA50384" s="80"/>
      <c r="BB50384" s="80"/>
    </row>
    <row r="50385" spans="9:54" x14ac:dyDescent="0.25">
      <c r="I50385" s="80"/>
      <c r="AX50385" s="80"/>
      <c r="AY50385" s="80"/>
      <c r="AZ50385" s="80"/>
      <c r="BA50385" s="80"/>
      <c r="BB50385" s="80"/>
    </row>
    <row r="50386" spans="9:54" x14ac:dyDescent="0.25">
      <c r="I50386" s="80"/>
      <c r="AX50386" s="80"/>
      <c r="AY50386" s="80"/>
      <c r="AZ50386" s="80"/>
      <c r="BA50386" s="80"/>
      <c r="BB50386" s="80"/>
    </row>
    <row r="50387" spans="9:54" x14ac:dyDescent="0.25">
      <c r="I50387" s="80"/>
      <c r="AX50387" s="80"/>
      <c r="AY50387" s="80"/>
      <c r="AZ50387" s="80"/>
      <c r="BA50387" s="80"/>
      <c r="BB50387" s="80"/>
    </row>
    <row r="50388" spans="9:54" x14ac:dyDescent="0.25">
      <c r="I50388" s="80"/>
      <c r="AX50388" s="80"/>
      <c r="AY50388" s="80"/>
      <c r="AZ50388" s="80"/>
      <c r="BA50388" s="80"/>
      <c r="BB50388" s="80"/>
    </row>
    <row r="50389" spans="9:54" x14ac:dyDescent="0.25">
      <c r="I50389" s="80"/>
      <c r="AX50389" s="80"/>
      <c r="AY50389" s="80"/>
      <c r="AZ50389" s="80"/>
      <c r="BA50389" s="80"/>
      <c r="BB50389" s="80"/>
    </row>
    <row r="50390" spans="9:54" x14ac:dyDescent="0.25">
      <c r="I50390" s="80"/>
      <c r="AX50390" s="80"/>
      <c r="AY50390" s="80"/>
      <c r="AZ50390" s="80"/>
      <c r="BA50390" s="80"/>
      <c r="BB50390" s="80"/>
    </row>
    <row r="50391" spans="9:54" x14ac:dyDescent="0.25">
      <c r="I50391" s="80"/>
      <c r="AX50391" s="80"/>
      <c r="AY50391" s="80"/>
      <c r="AZ50391" s="80"/>
      <c r="BA50391" s="80"/>
      <c r="BB50391" s="80"/>
    </row>
    <row r="50392" spans="9:54" x14ac:dyDescent="0.25">
      <c r="I50392" s="80"/>
      <c r="AX50392" s="80"/>
      <c r="AY50392" s="80"/>
      <c r="AZ50392" s="80"/>
      <c r="BA50392" s="80"/>
      <c r="BB50392" s="80"/>
    </row>
    <row r="50393" spans="9:54" x14ac:dyDescent="0.25">
      <c r="I50393" s="80"/>
      <c r="AX50393" s="80"/>
      <c r="AY50393" s="80"/>
      <c r="AZ50393" s="80"/>
      <c r="BA50393" s="80"/>
      <c r="BB50393" s="80"/>
    </row>
    <row r="50394" spans="9:54" x14ac:dyDescent="0.25">
      <c r="I50394" s="80"/>
      <c r="AX50394" s="80"/>
      <c r="AY50394" s="80"/>
      <c r="AZ50394" s="80"/>
      <c r="BA50394" s="80"/>
      <c r="BB50394" s="80"/>
    </row>
    <row r="50395" spans="9:54" x14ac:dyDescent="0.25">
      <c r="I50395" s="80"/>
      <c r="AX50395" s="80"/>
      <c r="AY50395" s="80"/>
      <c r="AZ50395" s="80"/>
      <c r="BA50395" s="80"/>
      <c r="BB50395" s="80"/>
    </row>
    <row r="50396" spans="9:54" x14ac:dyDescent="0.25">
      <c r="I50396" s="80"/>
      <c r="AX50396" s="80"/>
      <c r="AY50396" s="80"/>
      <c r="AZ50396" s="80"/>
      <c r="BA50396" s="80"/>
      <c r="BB50396" s="80"/>
    </row>
    <row r="50397" spans="9:54" x14ac:dyDescent="0.25">
      <c r="I50397" s="80"/>
      <c r="AX50397" s="80"/>
      <c r="AY50397" s="80"/>
      <c r="AZ50397" s="80"/>
      <c r="BA50397" s="80"/>
      <c r="BB50397" s="80"/>
    </row>
    <row r="50398" spans="9:54" x14ac:dyDescent="0.25">
      <c r="I50398" s="80"/>
      <c r="AX50398" s="80"/>
      <c r="AY50398" s="80"/>
      <c r="AZ50398" s="80"/>
      <c r="BA50398" s="80"/>
      <c r="BB50398" s="80"/>
    </row>
    <row r="50399" spans="9:54" x14ac:dyDescent="0.25">
      <c r="I50399" s="80"/>
      <c r="AX50399" s="80"/>
      <c r="AY50399" s="80"/>
      <c r="AZ50399" s="80"/>
      <c r="BA50399" s="80"/>
      <c r="BB50399" s="80"/>
    </row>
    <row r="50400" spans="9:54" x14ac:dyDescent="0.25">
      <c r="I50400" s="80"/>
      <c r="AX50400" s="80"/>
      <c r="AY50400" s="80"/>
      <c r="AZ50400" s="80"/>
      <c r="BA50400" s="80"/>
      <c r="BB50400" s="80"/>
    </row>
    <row r="50401" spans="9:54" x14ac:dyDescent="0.25">
      <c r="I50401" s="80"/>
      <c r="AX50401" s="80"/>
      <c r="AY50401" s="80"/>
      <c r="AZ50401" s="80"/>
      <c r="BA50401" s="80"/>
      <c r="BB50401" s="80"/>
    </row>
    <row r="50402" spans="9:54" x14ac:dyDescent="0.25">
      <c r="I50402" s="80"/>
      <c r="AX50402" s="80"/>
      <c r="AY50402" s="80"/>
      <c r="AZ50402" s="80"/>
      <c r="BA50402" s="80"/>
      <c r="BB50402" s="80"/>
    </row>
    <row r="50403" spans="9:54" x14ac:dyDescent="0.25">
      <c r="I50403" s="80"/>
      <c r="AX50403" s="80"/>
      <c r="AY50403" s="80"/>
      <c r="AZ50403" s="80"/>
      <c r="BA50403" s="80"/>
      <c r="BB50403" s="80"/>
    </row>
    <row r="50404" spans="9:54" x14ac:dyDescent="0.25">
      <c r="I50404" s="80"/>
      <c r="AX50404" s="80"/>
      <c r="AY50404" s="80"/>
      <c r="AZ50404" s="80"/>
      <c r="BA50404" s="80"/>
      <c r="BB50404" s="80"/>
    </row>
    <row r="50405" spans="9:54" x14ac:dyDescent="0.25">
      <c r="I50405" s="80"/>
      <c r="AX50405" s="80"/>
      <c r="AY50405" s="80"/>
      <c r="AZ50405" s="80"/>
      <c r="BA50405" s="80"/>
      <c r="BB50405" s="80"/>
    </row>
    <row r="50406" spans="9:54" x14ac:dyDescent="0.25">
      <c r="I50406" s="80"/>
      <c r="AX50406" s="80"/>
      <c r="AY50406" s="80"/>
      <c r="AZ50406" s="80"/>
      <c r="BA50406" s="80"/>
      <c r="BB50406" s="80"/>
    </row>
    <row r="50407" spans="9:54" x14ac:dyDescent="0.25">
      <c r="I50407" s="80"/>
      <c r="AX50407" s="80"/>
      <c r="AY50407" s="80"/>
      <c r="AZ50407" s="80"/>
      <c r="BA50407" s="80"/>
      <c r="BB50407" s="80"/>
    </row>
    <row r="50408" spans="9:54" x14ac:dyDescent="0.25">
      <c r="I50408" s="80"/>
      <c r="AX50408" s="80"/>
      <c r="AY50408" s="80"/>
      <c r="AZ50408" s="80"/>
      <c r="BA50408" s="80"/>
      <c r="BB50408" s="80"/>
    </row>
    <row r="50409" spans="9:54" x14ac:dyDescent="0.25">
      <c r="I50409" s="80"/>
      <c r="AX50409" s="80"/>
      <c r="AY50409" s="80"/>
      <c r="AZ50409" s="80"/>
      <c r="BA50409" s="80"/>
      <c r="BB50409" s="80"/>
    </row>
    <row r="50410" spans="9:54" x14ac:dyDescent="0.25">
      <c r="I50410" s="80"/>
      <c r="AX50410" s="80"/>
      <c r="AY50410" s="80"/>
      <c r="AZ50410" s="80"/>
      <c r="BA50410" s="80"/>
      <c r="BB50410" s="80"/>
    </row>
    <row r="50411" spans="9:54" x14ac:dyDescent="0.25">
      <c r="I50411" s="80"/>
      <c r="AX50411" s="80"/>
      <c r="AY50411" s="80"/>
      <c r="AZ50411" s="80"/>
      <c r="BA50411" s="80"/>
      <c r="BB50411" s="80"/>
    </row>
    <row r="50412" spans="9:54" x14ac:dyDescent="0.25">
      <c r="I50412" s="80"/>
      <c r="AX50412" s="80"/>
      <c r="AY50412" s="80"/>
      <c r="AZ50412" s="80"/>
      <c r="BA50412" s="80"/>
      <c r="BB50412" s="80"/>
    </row>
    <row r="50413" spans="9:54" x14ac:dyDescent="0.25">
      <c r="I50413" s="80"/>
      <c r="AX50413" s="80"/>
      <c r="AY50413" s="80"/>
      <c r="AZ50413" s="80"/>
      <c r="BA50413" s="80"/>
      <c r="BB50413" s="80"/>
    </row>
    <row r="50414" spans="9:54" x14ac:dyDescent="0.25">
      <c r="I50414" s="80"/>
      <c r="AX50414" s="80"/>
      <c r="AY50414" s="80"/>
      <c r="AZ50414" s="80"/>
      <c r="BA50414" s="80"/>
      <c r="BB50414" s="80"/>
    </row>
    <row r="50415" spans="9:54" x14ac:dyDescent="0.25">
      <c r="I50415" s="80"/>
      <c r="AX50415" s="80"/>
      <c r="AY50415" s="80"/>
      <c r="AZ50415" s="80"/>
      <c r="BA50415" s="80"/>
      <c r="BB50415" s="80"/>
    </row>
    <row r="50416" spans="9:54" x14ac:dyDescent="0.25">
      <c r="I50416" s="80"/>
      <c r="AX50416" s="80"/>
      <c r="AY50416" s="80"/>
      <c r="AZ50416" s="80"/>
      <c r="BA50416" s="80"/>
      <c r="BB50416" s="80"/>
    </row>
    <row r="50417" spans="9:54" x14ac:dyDescent="0.25">
      <c r="I50417" s="80"/>
      <c r="AX50417" s="80"/>
      <c r="AY50417" s="80"/>
      <c r="AZ50417" s="80"/>
      <c r="BA50417" s="80"/>
      <c r="BB50417" s="80"/>
    </row>
    <row r="50418" spans="9:54" x14ac:dyDescent="0.25">
      <c r="I50418" s="80"/>
      <c r="AX50418" s="80"/>
      <c r="AY50418" s="80"/>
      <c r="AZ50418" s="80"/>
      <c r="BA50418" s="80"/>
      <c r="BB50418" s="80"/>
    </row>
    <row r="50419" spans="9:54" x14ac:dyDescent="0.25">
      <c r="I50419" s="80"/>
      <c r="AX50419" s="80"/>
      <c r="AY50419" s="80"/>
      <c r="AZ50419" s="80"/>
      <c r="BA50419" s="80"/>
      <c r="BB50419" s="80"/>
    </row>
    <row r="50420" spans="9:54" x14ac:dyDescent="0.25">
      <c r="I50420" s="80"/>
      <c r="AX50420" s="80"/>
      <c r="AY50420" s="80"/>
      <c r="AZ50420" s="80"/>
      <c r="BA50420" s="80"/>
      <c r="BB50420" s="80"/>
    </row>
    <row r="50421" spans="9:54" x14ac:dyDescent="0.25">
      <c r="I50421" s="80"/>
      <c r="AX50421" s="80"/>
      <c r="AY50421" s="80"/>
      <c r="AZ50421" s="80"/>
      <c r="BA50421" s="80"/>
      <c r="BB50421" s="80"/>
    </row>
    <row r="50422" spans="9:54" x14ac:dyDescent="0.25">
      <c r="I50422" s="80"/>
      <c r="AX50422" s="80"/>
      <c r="AY50422" s="80"/>
      <c r="AZ50422" s="80"/>
      <c r="BA50422" s="80"/>
      <c r="BB50422" s="80"/>
    </row>
    <row r="50423" spans="9:54" x14ac:dyDescent="0.25">
      <c r="I50423" s="80"/>
      <c r="AX50423" s="80"/>
      <c r="AY50423" s="80"/>
      <c r="AZ50423" s="80"/>
      <c r="BA50423" s="80"/>
      <c r="BB50423" s="80"/>
    </row>
    <row r="50424" spans="9:54" x14ac:dyDescent="0.25">
      <c r="I50424" s="80"/>
      <c r="AX50424" s="80"/>
      <c r="AY50424" s="80"/>
      <c r="AZ50424" s="80"/>
      <c r="BA50424" s="80"/>
      <c r="BB50424" s="80"/>
    </row>
    <row r="50425" spans="9:54" x14ac:dyDescent="0.25">
      <c r="I50425" s="80"/>
      <c r="AX50425" s="80"/>
      <c r="AY50425" s="80"/>
      <c r="AZ50425" s="80"/>
      <c r="BA50425" s="80"/>
      <c r="BB50425" s="80"/>
    </row>
    <row r="50426" spans="9:54" x14ac:dyDescent="0.25">
      <c r="I50426" s="80"/>
      <c r="AX50426" s="80"/>
      <c r="AY50426" s="80"/>
      <c r="AZ50426" s="80"/>
      <c r="BA50426" s="80"/>
      <c r="BB50426" s="80"/>
    </row>
    <row r="50427" spans="9:54" x14ac:dyDescent="0.25">
      <c r="I50427" s="80"/>
      <c r="AX50427" s="80"/>
      <c r="AY50427" s="80"/>
      <c r="AZ50427" s="80"/>
      <c r="BA50427" s="80"/>
      <c r="BB50427" s="80"/>
    </row>
    <row r="50428" spans="9:54" x14ac:dyDescent="0.25">
      <c r="I50428" s="80"/>
      <c r="AX50428" s="80"/>
      <c r="AY50428" s="80"/>
      <c r="AZ50428" s="80"/>
      <c r="BA50428" s="80"/>
      <c r="BB50428" s="80"/>
    </row>
    <row r="50429" spans="9:54" x14ac:dyDescent="0.25">
      <c r="I50429" s="80"/>
      <c r="AX50429" s="80"/>
      <c r="AY50429" s="80"/>
      <c r="AZ50429" s="80"/>
      <c r="BA50429" s="80"/>
      <c r="BB50429" s="80"/>
    </row>
    <row r="50430" spans="9:54" x14ac:dyDescent="0.25">
      <c r="I50430" s="80"/>
      <c r="AX50430" s="80"/>
      <c r="AY50430" s="80"/>
      <c r="AZ50430" s="80"/>
      <c r="BA50430" s="80"/>
      <c r="BB50430" s="80"/>
    </row>
    <row r="50431" spans="9:54" x14ac:dyDescent="0.25">
      <c r="I50431" s="80"/>
      <c r="AX50431" s="80"/>
      <c r="AY50431" s="80"/>
      <c r="AZ50431" s="80"/>
      <c r="BA50431" s="80"/>
      <c r="BB50431" s="80"/>
    </row>
    <row r="50432" spans="9:54" x14ac:dyDescent="0.25">
      <c r="I50432" s="80"/>
      <c r="AX50432" s="80"/>
      <c r="AY50432" s="80"/>
      <c r="AZ50432" s="80"/>
      <c r="BA50432" s="80"/>
      <c r="BB50432" s="80"/>
    </row>
    <row r="50433" spans="9:54" x14ac:dyDescent="0.25">
      <c r="I50433" s="80"/>
      <c r="AX50433" s="80"/>
      <c r="AY50433" s="80"/>
      <c r="AZ50433" s="80"/>
      <c r="BA50433" s="80"/>
      <c r="BB50433" s="80"/>
    </row>
    <row r="50434" spans="9:54" x14ac:dyDescent="0.25">
      <c r="I50434" s="80"/>
      <c r="AX50434" s="80"/>
      <c r="AY50434" s="80"/>
      <c r="AZ50434" s="80"/>
      <c r="BA50434" s="80"/>
      <c r="BB50434" s="80"/>
    </row>
    <row r="50435" spans="9:54" x14ac:dyDescent="0.25">
      <c r="I50435" s="80"/>
      <c r="AX50435" s="80"/>
      <c r="AY50435" s="80"/>
      <c r="AZ50435" s="80"/>
      <c r="BA50435" s="80"/>
      <c r="BB50435" s="80"/>
    </row>
    <row r="50436" spans="9:54" x14ac:dyDescent="0.25">
      <c r="I50436" s="80"/>
      <c r="AX50436" s="80"/>
      <c r="AY50436" s="80"/>
      <c r="AZ50436" s="80"/>
      <c r="BA50436" s="80"/>
      <c r="BB50436" s="80"/>
    </row>
    <row r="50437" spans="9:54" x14ac:dyDescent="0.25">
      <c r="I50437" s="80"/>
      <c r="AX50437" s="80"/>
      <c r="AY50437" s="80"/>
      <c r="AZ50437" s="80"/>
      <c r="BA50437" s="80"/>
      <c r="BB50437" s="80"/>
    </row>
    <row r="50438" spans="9:54" x14ac:dyDescent="0.25">
      <c r="I50438" s="80"/>
      <c r="AX50438" s="80"/>
      <c r="AY50438" s="80"/>
      <c r="AZ50438" s="80"/>
      <c r="BA50438" s="80"/>
      <c r="BB50438" s="80"/>
    </row>
    <row r="50439" spans="9:54" x14ac:dyDescent="0.25">
      <c r="I50439" s="80"/>
      <c r="AX50439" s="80"/>
      <c r="AY50439" s="80"/>
      <c r="AZ50439" s="80"/>
      <c r="BA50439" s="80"/>
      <c r="BB50439" s="80"/>
    </row>
    <row r="50440" spans="9:54" x14ac:dyDescent="0.25">
      <c r="I50440" s="80"/>
      <c r="AX50440" s="80"/>
      <c r="AY50440" s="80"/>
      <c r="AZ50440" s="80"/>
      <c r="BA50440" s="80"/>
      <c r="BB50440" s="80"/>
    </row>
    <row r="50441" spans="9:54" x14ac:dyDescent="0.25">
      <c r="I50441" s="80"/>
      <c r="AX50441" s="80"/>
      <c r="AY50441" s="80"/>
      <c r="AZ50441" s="80"/>
      <c r="BA50441" s="80"/>
      <c r="BB50441" s="80"/>
    </row>
    <row r="50442" spans="9:54" x14ac:dyDescent="0.25">
      <c r="I50442" s="80"/>
      <c r="AX50442" s="80"/>
      <c r="AY50442" s="80"/>
      <c r="AZ50442" s="80"/>
      <c r="BA50442" s="80"/>
      <c r="BB50442" s="80"/>
    </row>
    <row r="50443" spans="9:54" x14ac:dyDescent="0.25">
      <c r="I50443" s="80"/>
      <c r="AX50443" s="80"/>
      <c r="AY50443" s="80"/>
      <c r="AZ50443" s="80"/>
      <c r="BA50443" s="80"/>
      <c r="BB50443" s="80"/>
    </row>
    <row r="50444" spans="9:54" x14ac:dyDescent="0.25">
      <c r="I50444" s="80"/>
      <c r="AX50444" s="80"/>
      <c r="AY50444" s="80"/>
      <c r="AZ50444" s="80"/>
      <c r="BA50444" s="80"/>
      <c r="BB50444" s="80"/>
    </row>
    <row r="50445" spans="9:54" x14ac:dyDescent="0.25">
      <c r="I50445" s="80"/>
      <c r="AX50445" s="80"/>
      <c r="AY50445" s="80"/>
      <c r="AZ50445" s="80"/>
      <c r="BA50445" s="80"/>
      <c r="BB50445" s="80"/>
    </row>
    <row r="50446" spans="9:54" x14ac:dyDescent="0.25">
      <c r="I50446" s="80"/>
      <c r="AX50446" s="80"/>
      <c r="AY50446" s="80"/>
      <c r="AZ50446" s="80"/>
      <c r="BA50446" s="80"/>
      <c r="BB50446" s="80"/>
    </row>
    <row r="50447" spans="9:54" x14ac:dyDescent="0.25">
      <c r="I50447" s="80"/>
      <c r="AX50447" s="80"/>
      <c r="AY50447" s="80"/>
      <c r="AZ50447" s="80"/>
      <c r="BA50447" s="80"/>
      <c r="BB50447" s="80"/>
    </row>
    <row r="50448" spans="9:54" x14ac:dyDescent="0.25">
      <c r="I50448" s="80"/>
      <c r="AX50448" s="80"/>
      <c r="AY50448" s="80"/>
      <c r="AZ50448" s="80"/>
      <c r="BA50448" s="80"/>
      <c r="BB50448" s="80"/>
    </row>
    <row r="50449" spans="9:54" x14ac:dyDescent="0.25">
      <c r="I50449" s="80"/>
      <c r="AX50449" s="80"/>
      <c r="AY50449" s="80"/>
      <c r="AZ50449" s="80"/>
      <c r="BA50449" s="80"/>
      <c r="BB50449" s="80"/>
    </row>
    <row r="50450" spans="9:54" x14ac:dyDescent="0.25">
      <c r="I50450" s="80"/>
      <c r="AX50450" s="80"/>
      <c r="AY50450" s="80"/>
      <c r="AZ50450" s="80"/>
      <c r="BA50450" s="80"/>
      <c r="BB50450" s="80"/>
    </row>
    <row r="50451" spans="9:54" x14ac:dyDescent="0.25">
      <c r="I50451" s="80"/>
      <c r="AX50451" s="80"/>
      <c r="AY50451" s="80"/>
      <c r="AZ50451" s="80"/>
      <c r="BA50451" s="80"/>
      <c r="BB50451" s="80"/>
    </row>
    <row r="50452" spans="9:54" x14ac:dyDescent="0.25">
      <c r="I50452" s="80"/>
      <c r="AX50452" s="80"/>
      <c r="AY50452" s="80"/>
      <c r="AZ50452" s="80"/>
      <c r="BA50452" s="80"/>
      <c r="BB50452" s="80"/>
    </row>
    <row r="50453" spans="9:54" x14ac:dyDescent="0.25">
      <c r="I50453" s="80"/>
      <c r="AX50453" s="80"/>
      <c r="AY50453" s="80"/>
      <c r="AZ50453" s="80"/>
      <c r="BA50453" s="80"/>
      <c r="BB50453" s="80"/>
    </row>
    <row r="50454" spans="9:54" x14ac:dyDescent="0.25">
      <c r="I50454" s="80"/>
      <c r="AX50454" s="80"/>
      <c r="AY50454" s="80"/>
      <c r="AZ50454" s="80"/>
      <c r="BA50454" s="80"/>
      <c r="BB50454" s="80"/>
    </row>
    <row r="50455" spans="9:54" x14ac:dyDescent="0.25">
      <c r="I50455" s="80"/>
      <c r="AX50455" s="80"/>
      <c r="AY50455" s="80"/>
      <c r="AZ50455" s="80"/>
      <c r="BA50455" s="80"/>
      <c r="BB50455" s="80"/>
    </row>
    <row r="50456" spans="9:54" x14ac:dyDescent="0.25">
      <c r="I50456" s="80"/>
      <c r="AX50456" s="80"/>
      <c r="AY50456" s="80"/>
      <c r="AZ50456" s="80"/>
      <c r="BA50456" s="80"/>
      <c r="BB50456" s="80"/>
    </row>
    <row r="50457" spans="9:54" x14ac:dyDescent="0.25">
      <c r="I50457" s="80"/>
      <c r="AX50457" s="80"/>
      <c r="AY50457" s="80"/>
      <c r="AZ50457" s="80"/>
      <c r="BA50457" s="80"/>
      <c r="BB50457" s="80"/>
    </row>
    <row r="50458" spans="9:54" x14ac:dyDescent="0.25">
      <c r="I50458" s="80"/>
      <c r="AX50458" s="80"/>
      <c r="AY50458" s="80"/>
      <c r="AZ50458" s="80"/>
      <c r="BA50458" s="80"/>
      <c r="BB50458" s="80"/>
    </row>
    <row r="50459" spans="9:54" x14ac:dyDescent="0.25">
      <c r="I50459" s="80"/>
      <c r="AX50459" s="80"/>
      <c r="AY50459" s="80"/>
      <c r="AZ50459" s="80"/>
      <c r="BA50459" s="80"/>
      <c r="BB50459" s="80"/>
    </row>
    <row r="50460" spans="9:54" x14ac:dyDescent="0.25">
      <c r="I50460" s="80"/>
      <c r="AX50460" s="80"/>
      <c r="AY50460" s="80"/>
      <c r="AZ50460" s="80"/>
      <c r="BA50460" s="80"/>
      <c r="BB50460" s="80"/>
    </row>
    <row r="50461" spans="9:54" x14ac:dyDescent="0.25">
      <c r="I50461" s="80"/>
      <c r="AX50461" s="80"/>
      <c r="AY50461" s="80"/>
      <c r="AZ50461" s="80"/>
      <c r="BA50461" s="80"/>
      <c r="BB50461" s="80"/>
    </row>
    <row r="50462" spans="9:54" x14ac:dyDescent="0.25">
      <c r="I50462" s="80"/>
      <c r="AX50462" s="80"/>
      <c r="AY50462" s="80"/>
      <c r="AZ50462" s="80"/>
      <c r="BA50462" s="80"/>
      <c r="BB50462" s="80"/>
    </row>
    <row r="50463" spans="9:54" x14ac:dyDescent="0.25">
      <c r="I50463" s="80"/>
      <c r="AX50463" s="80"/>
      <c r="AY50463" s="80"/>
      <c r="AZ50463" s="80"/>
      <c r="BA50463" s="80"/>
      <c r="BB50463" s="80"/>
    </row>
    <row r="50464" spans="9:54" x14ac:dyDescent="0.25">
      <c r="I50464" s="80"/>
      <c r="AX50464" s="80"/>
      <c r="AY50464" s="80"/>
      <c r="AZ50464" s="80"/>
      <c r="BA50464" s="80"/>
      <c r="BB50464" s="80"/>
    </row>
    <row r="50465" spans="9:54" x14ac:dyDescent="0.25">
      <c r="I50465" s="80"/>
      <c r="AX50465" s="80"/>
      <c r="AY50465" s="80"/>
      <c r="AZ50465" s="80"/>
      <c r="BA50465" s="80"/>
      <c r="BB50465" s="80"/>
    </row>
    <row r="50466" spans="9:54" x14ac:dyDescent="0.25">
      <c r="I50466" s="80"/>
      <c r="AX50466" s="80"/>
      <c r="AY50466" s="80"/>
      <c r="AZ50466" s="80"/>
      <c r="BA50466" s="80"/>
      <c r="BB50466" s="80"/>
    </row>
    <row r="50467" spans="9:54" x14ac:dyDescent="0.25">
      <c r="I50467" s="80"/>
      <c r="AX50467" s="80"/>
      <c r="AY50467" s="80"/>
      <c r="AZ50467" s="80"/>
      <c r="BA50467" s="80"/>
      <c r="BB50467" s="80"/>
    </row>
    <row r="50468" spans="9:54" x14ac:dyDescent="0.25">
      <c r="I50468" s="80"/>
      <c r="AX50468" s="80"/>
      <c r="AY50468" s="80"/>
      <c r="AZ50468" s="80"/>
      <c r="BA50468" s="80"/>
      <c r="BB50468" s="80"/>
    </row>
    <row r="50469" spans="9:54" x14ac:dyDescent="0.25">
      <c r="I50469" s="80"/>
      <c r="AX50469" s="80"/>
      <c r="AY50469" s="80"/>
      <c r="AZ50469" s="80"/>
      <c r="BA50469" s="80"/>
      <c r="BB50469" s="80"/>
    </row>
    <row r="50470" spans="9:54" x14ac:dyDescent="0.25">
      <c r="I50470" s="80"/>
      <c r="AX50470" s="80"/>
      <c r="AY50470" s="80"/>
      <c r="AZ50470" s="80"/>
      <c r="BA50470" s="80"/>
      <c r="BB50470" s="80"/>
    </row>
    <row r="50471" spans="9:54" x14ac:dyDescent="0.25">
      <c r="I50471" s="80"/>
      <c r="AX50471" s="80"/>
      <c r="AY50471" s="80"/>
      <c r="AZ50471" s="80"/>
      <c r="BA50471" s="80"/>
      <c r="BB50471" s="80"/>
    </row>
    <row r="50472" spans="9:54" x14ac:dyDescent="0.25">
      <c r="I50472" s="80"/>
      <c r="AX50472" s="80"/>
      <c r="AY50472" s="80"/>
      <c r="AZ50472" s="80"/>
      <c r="BA50472" s="80"/>
      <c r="BB50472" s="80"/>
    </row>
    <row r="50473" spans="9:54" x14ac:dyDescent="0.25">
      <c r="I50473" s="80"/>
      <c r="AX50473" s="80"/>
      <c r="AY50473" s="80"/>
      <c r="AZ50473" s="80"/>
      <c r="BA50473" s="80"/>
      <c r="BB50473" s="80"/>
    </row>
    <row r="50474" spans="9:54" x14ac:dyDescent="0.25">
      <c r="I50474" s="80"/>
      <c r="AX50474" s="80"/>
      <c r="AY50474" s="80"/>
      <c r="AZ50474" s="80"/>
      <c r="BA50474" s="80"/>
      <c r="BB50474" s="80"/>
    </row>
    <row r="50475" spans="9:54" x14ac:dyDescent="0.25">
      <c r="I50475" s="80"/>
      <c r="AX50475" s="80"/>
      <c r="AY50475" s="80"/>
      <c r="AZ50475" s="80"/>
      <c r="BA50475" s="80"/>
      <c r="BB50475" s="80"/>
    </row>
    <row r="50476" spans="9:54" x14ac:dyDescent="0.25">
      <c r="I50476" s="80"/>
      <c r="AX50476" s="80"/>
      <c r="AY50476" s="80"/>
      <c r="AZ50476" s="80"/>
      <c r="BA50476" s="80"/>
      <c r="BB50476" s="80"/>
    </row>
    <row r="50477" spans="9:54" x14ac:dyDescent="0.25">
      <c r="I50477" s="80"/>
      <c r="AX50477" s="80"/>
      <c r="AY50477" s="80"/>
      <c r="AZ50477" s="80"/>
      <c r="BA50477" s="80"/>
      <c r="BB50477" s="80"/>
    </row>
    <row r="50478" spans="9:54" x14ac:dyDescent="0.25">
      <c r="I50478" s="80"/>
      <c r="AX50478" s="80"/>
      <c r="AY50478" s="80"/>
      <c r="AZ50478" s="80"/>
      <c r="BA50478" s="80"/>
      <c r="BB50478" s="80"/>
    </row>
    <row r="50479" spans="9:54" x14ac:dyDescent="0.25">
      <c r="I50479" s="80"/>
      <c r="AX50479" s="80"/>
      <c r="AY50479" s="80"/>
      <c r="AZ50479" s="80"/>
      <c r="BA50479" s="80"/>
      <c r="BB50479" s="80"/>
    </row>
    <row r="50480" spans="9:54" x14ac:dyDescent="0.25">
      <c r="I50480" s="80"/>
      <c r="AX50480" s="80"/>
      <c r="AY50480" s="80"/>
      <c r="AZ50480" s="80"/>
      <c r="BA50480" s="80"/>
      <c r="BB50480" s="80"/>
    </row>
    <row r="50481" spans="9:54" x14ac:dyDescent="0.25">
      <c r="I50481" s="80"/>
      <c r="AX50481" s="80"/>
      <c r="AY50481" s="80"/>
      <c r="AZ50481" s="80"/>
      <c r="BA50481" s="80"/>
      <c r="BB50481" s="80"/>
    </row>
    <row r="50482" spans="9:54" x14ac:dyDescent="0.25">
      <c r="I50482" s="80"/>
      <c r="AX50482" s="80"/>
      <c r="AY50482" s="80"/>
      <c r="AZ50482" s="80"/>
      <c r="BA50482" s="80"/>
      <c r="BB50482" s="80"/>
    </row>
    <row r="50483" spans="9:54" x14ac:dyDescent="0.25">
      <c r="I50483" s="80"/>
      <c r="AX50483" s="80"/>
      <c r="AY50483" s="80"/>
      <c r="AZ50483" s="80"/>
      <c r="BA50483" s="80"/>
      <c r="BB50483" s="80"/>
    </row>
    <row r="50484" spans="9:54" x14ac:dyDescent="0.25">
      <c r="I50484" s="80"/>
      <c r="AX50484" s="80"/>
      <c r="AY50484" s="80"/>
      <c r="AZ50484" s="80"/>
      <c r="BA50484" s="80"/>
      <c r="BB50484" s="80"/>
    </row>
    <row r="50485" spans="9:54" x14ac:dyDescent="0.25">
      <c r="I50485" s="80"/>
      <c r="AX50485" s="80"/>
      <c r="AY50485" s="80"/>
      <c r="AZ50485" s="80"/>
      <c r="BA50485" s="80"/>
      <c r="BB50485" s="80"/>
    </row>
    <row r="50486" spans="9:54" x14ac:dyDescent="0.25">
      <c r="I50486" s="80"/>
      <c r="AX50486" s="80"/>
      <c r="AY50486" s="80"/>
      <c r="AZ50486" s="80"/>
      <c r="BA50486" s="80"/>
      <c r="BB50486" s="80"/>
    </row>
    <row r="50487" spans="9:54" x14ac:dyDescent="0.25">
      <c r="I50487" s="80"/>
      <c r="AX50487" s="80"/>
      <c r="AY50487" s="80"/>
      <c r="AZ50487" s="80"/>
      <c r="BA50487" s="80"/>
      <c r="BB50487" s="80"/>
    </row>
    <row r="50488" spans="9:54" x14ac:dyDescent="0.25">
      <c r="I50488" s="80"/>
      <c r="AX50488" s="80"/>
      <c r="AY50488" s="80"/>
      <c r="AZ50488" s="80"/>
      <c r="BA50488" s="80"/>
      <c r="BB50488" s="80"/>
    </row>
    <row r="50489" spans="9:54" x14ac:dyDescent="0.25">
      <c r="I50489" s="80"/>
      <c r="AX50489" s="80"/>
      <c r="AY50489" s="80"/>
      <c r="AZ50489" s="80"/>
      <c r="BA50489" s="80"/>
      <c r="BB50489" s="80"/>
    </row>
    <row r="50490" spans="9:54" x14ac:dyDescent="0.25">
      <c r="I50490" s="80"/>
      <c r="AX50490" s="80"/>
      <c r="AY50490" s="80"/>
      <c r="AZ50490" s="80"/>
      <c r="BA50490" s="80"/>
      <c r="BB50490" s="80"/>
    </row>
    <row r="50491" spans="9:54" x14ac:dyDescent="0.25">
      <c r="I50491" s="80"/>
      <c r="AX50491" s="80"/>
      <c r="AY50491" s="80"/>
      <c r="AZ50491" s="80"/>
      <c r="BA50491" s="80"/>
      <c r="BB50491" s="80"/>
    </row>
    <row r="50492" spans="9:54" x14ac:dyDescent="0.25">
      <c r="I50492" s="80"/>
      <c r="AX50492" s="80"/>
      <c r="AY50492" s="80"/>
      <c r="AZ50492" s="80"/>
      <c r="BA50492" s="80"/>
      <c r="BB50492" s="80"/>
    </row>
    <row r="50493" spans="9:54" x14ac:dyDescent="0.25">
      <c r="I50493" s="80"/>
      <c r="AX50493" s="80"/>
      <c r="AY50493" s="80"/>
      <c r="AZ50493" s="80"/>
      <c r="BA50493" s="80"/>
      <c r="BB50493" s="80"/>
    </row>
    <row r="50494" spans="9:54" x14ac:dyDescent="0.25">
      <c r="I50494" s="80"/>
      <c r="AX50494" s="80"/>
      <c r="AY50494" s="80"/>
      <c r="AZ50494" s="80"/>
      <c r="BA50494" s="80"/>
      <c r="BB50494" s="80"/>
    </row>
    <row r="50495" spans="9:54" x14ac:dyDescent="0.25">
      <c r="I50495" s="80"/>
      <c r="AX50495" s="80"/>
      <c r="AY50495" s="80"/>
      <c r="AZ50495" s="80"/>
      <c r="BA50495" s="80"/>
      <c r="BB50495" s="80"/>
    </row>
    <row r="50496" spans="9:54" x14ac:dyDescent="0.25">
      <c r="I50496" s="80"/>
      <c r="AX50496" s="80"/>
      <c r="AY50496" s="80"/>
      <c r="AZ50496" s="80"/>
      <c r="BA50496" s="80"/>
      <c r="BB50496" s="80"/>
    </row>
    <row r="50497" spans="9:54" x14ac:dyDescent="0.25">
      <c r="I50497" s="80"/>
      <c r="AX50497" s="80"/>
      <c r="AY50497" s="80"/>
      <c r="AZ50497" s="80"/>
      <c r="BA50497" s="80"/>
      <c r="BB50497" s="80"/>
    </row>
    <row r="50498" spans="9:54" x14ac:dyDescent="0.25">
      <c r="I50498" s="80"/>
      <c r="AX50498" s="80"/>
      <c r="AY50498" s="80"/>
      <c r="AZ50498" s="80"/>
      <c r="BA50498" s="80"/>
      <c r="BB50498" s="80"/>
    </row>
    <row r="50499" spans="9:54" x14ac:dyDescent="0.25">
      <c r="I50499" s="80"/>
      <c r="AX50499" s="80"/>
      <c r="AY50499" s="80"/>
      <c r="AZ50499" s="80"/>
      <c r="BA50499" s="80"/>
      <c r="BB50499" s="80"/>
    </row>
    <row r="50500" spans="9:54" x14ac:dyDescent="0.25">
      <c r="I50500" s="80"/>
      <c r="AX50500" s="80"/>
      <c r="AY50500" s="80"/>
      <c r="AZ50500" s="80"/>
      <c r="BA50500" s="80"/>
      <c r="BB50500" s="80"/>
    </row>
    <row r="50501" spans="9:54" x14ac:dyDescent="0.25">
      <c r="I50501" s="80"/>
      <c r="AX50501" s="80"/>
      <c r="AY50501" s="80"/>
      <c r="AZ50501" s="80"/>
      <c r="BA50501" s="80"/>
      <c r="BB50501" s="80"/>
    </row>
    <row r="50502" spans="9:54" x14ac:dyDescent="0.25">
      <c r="I50502" s="80"/>
      <c r="AX50502" s="80"/>
      <c r="AY50502" s="80"/>
      <c r="AZ50502" s="80"/>
      <c r="BA50502" s="80"/>
      <c r="BB50502" s="80"/>
    </row>
    <row r="50503" spans="9:54" x14ac:dyDescent="0.25">
      <c r="I50503" s="80"/>
      <c r="AX50503" s="80"/>
      <c r="AY50503" s="80"/>
      <c r="AZ50503" s="80"/>
      <c r="BA50503" s="80"/>
      <c r="BB50503" s="80"/>
    </row>
    <row r="50504" spans="9:54" x14ac:dyDescent="0.25">
      <c r="I50504" s="80"/>
      <c r="AX50504" s="80"/>
      <c r="AY50504" s="80"/>
      <c r="AZ50504" s="80"/>
      <c r="BA50504" s="80"/>
      <c r="BB50504" s="80"/>
    </row>
    <row r="50505" spans="9:54" x14ac:dyDescent="0.25">
      <c r="I50505" s="80"/>
      <c r="AX50505" s="80"/>
      <c r="AY50505" s="80"/>
      <c r="AZ50505" s="80"/>
      <c r="BA50505" s="80"/>
      <c r="BB50505" s="80"/>
    </row>
    <row r="50506" spans="9:54" x14ac:dyDescent="0.25">
      <c r="I50506" s="80"/>
      <c r="AX50506" s="80"/>
      <c r="AY50506" s="80"/>
      <c r="AZ50506" s="80"/>
      <c r="BA50506" s="80"/>
      <c r="BB50506" s="80"/>
    </row>
    <row r="50507" spans="9:54" x14ac:dyDescent="0.25">
      <c r="I50507" s="80"/>
      <c r="AX50507" s="80"/>
      <c r="AY50507" s="80"/>
      <c r="AZ50507" s="80"/>
      <c r="BA50507" s="80"/>
      <c r="BB50507" s="80"/>
    </row>
    <row r="50508" spans="9:54" x14ac:dyDescent="0.25">
      <c r="I50508" s="80"/>
      <c r="AX50508" s="80"/>
      <c r="AY50508" s="80"/>
      <c r="AZ50508" s="80"/>
      <c r="BA50508" s="80"/>
      <c r="BB50508" s="80"/>
    </row>
    <row r="50509" spans="9:54" x14ac:dyDescent="0.25">
      <c r="I50509" s="80"/>
      <c r="AX50509" s="80"/>
      <c r="AY50509" s="80"/>
      <c r="AZ50509" s="80"/>
      <c r="BA50509" s="80"/>
      <c r="BB50509" s="80"/>
    </row>
    <row r="50510" spans="9:54" x14ac:dyDescent="0.25">
      <c r="I50510" s="80"/>
      <c r="AX50510" s="80"/>
      <c r="AY50510" s="80"/>
      <c r="AZ50510" s="80"/>
      <c r="BA50510" s="80"/>
      <c r="BB50510" s="80"/>
    </row>
    <row r="50511" spans="9:54" x14ac:dyDescent="0.25">
      <c r="I50511" s="80"/>
      <c r="AX50511" s="80"/>
      <c r="AY50511" s="80"/>
      <c r="AZ50511" s="80"/>
      <c r="BA50511" s="80"/>
      <c r="BB50511" s="80"/>
    </row>
    <row r="50512" spans="9:54" x14ac:dyDescent="0.25">
      <c r="I50512" s="80"/>
      <c r="AX50512" s="80"/>
      <c r="AY50512" s="80"/>
      <c r="AZ50512" s="80"/>
      <c r="BA50512" s="80"/>
      <c r="BB50512" s="80"/>
    </row>
    <row r="50513" spans="9:54" x14ac:dyDescent="0.25">
      <c r="I50513" s="80"/>
      <c r="AX50513" s="80"/>
      <c r="AY50513" s="80"/>
      <c r="AZ50513" s="80"/>
      <c r="BA50513" s="80"/>
      <c r="BB50513" s="80"/>
    </row>
    <row r="50514" spans="9:54" x14ac:dyDescent="0.25">
      <c r="I50514" s="80"/>
      <c r="AX50514" s="80"/>
      <c r="AY50514" s="80"/>
      <c r="AZ50514" s="80"/>
      <c r="BA50514" s="80"/>
      <c r="BB50514" s="80"/>
    </row>
    <row r="50515" spans="9:54" x14ac:dyDescent="0.25">
      <c r="I50515" s="80"/>
      <c r="AX50515" s="80"/>
      <c r="AY50515" s="80"/>
      <c r="AZ50515" s="80"/>
      <c r="BA50515" s="80"/>
      <c r="BB50515" s="80"/>
    </row>
    <row r="50516" spans="9:54" x14ac:dyDescent="0.25">
      <c r="I50516" s="80"/>
      <c r="AX50516" s="80"/>
      <c r="AY50516" s="80"/>
      <c r="AZ50516" s="80"/>
      <c r="BA50516" s="80"/>
      <c r="BB50516" s="80"/>
    </row>
    <row r="50517" spans="9:54" x14ac:dyDescent="0.25">
      <c r="I50517" s="80"/>
      <c r="AX50517" s="80"/>
      <c r="AY50517" s="80"/>
      <c r="AZ50517" s="80"/>
      <c r="BA50517" s="80"/>
      <c r="BB50517" s="80"/>
    </row>
    <row r="50518" spans="9:54" x14ac:dyDescent="0.25">
      <c r="I50518" s="80"/>
      <c r="AX50518" s="80"/>
      <c r="AY50518" s="80"/>
      <c r="AZ50518" s="80"/>
      <c r="BA50518" s="80"/>
      <c r="BB50518" s="80"/>
    </row>
    <row r="50519" spans="9:54" x14ac:dyDescent="0.25">
      <c r="I50519" s="80"/>
      <c r="AX50519" s="80"/>
      <c r="AY50519" s="80"/>
      <c r="AZ50519" s="80"/>
      <c r="BA50519" s="80"/>
      <c r="BB50519" s="80"/>
    </row>
    <row r="50520" spans="9:54" x14ac:dyDescent="0.25">
      <c r="I50520" s="80"/>
      <c r="AX50520" s="80"/>
      <c r="AY50520" s="80"/>
      <c r="AZ50520" s="80"/>
      <c r="BA50520" s="80"/>
      <c r="BB50520" s="80"/>
    </row>
    <row r="50521" spans="9:54" x14ac:dyDescent="0.25">
      <c r="I50521" s="80"/>
      <c r="AX50521" s="80"/>
      <c r="AY50521" s="80"/>
      <c r="AZ50521" s="80"/>
      <c r="BA50521" s="80"/>
      <c r="BB50521" s="80"/>
    </row>
    <row r="50522" spans="9:54" x14ac:dyDescent="0.25">
      <c r="I50522" s="80"/>
      <c r="AX50522" s="80"/>
      <c r="AY50522" s="80"/>
      <c r="AZ50522" s="80"/>
      <c r="BA50522" s="80"/>
      <c r="BB50522" s="80"/>
    </row>
    <row r="50523" spans="9:54" x14ac:dyDescent="0.25">
      <c r="I50523" s="80"/>
      <c r="AX50523" s="80"/>
      <c r="AY50523" s="80"/>
      <c r="AZ50523" s="80"/>
      <c r="BA50523" s="80"/>
      <c r="BB50523" s="80"/>
    </row>
    <row r="50524" spans="9:54" x14ac:dyDescent="0.25">
      <c r="I50524" s="80"/>
      <c r="AX50524" s="80"/>
      <c r="AY50524" s="80"/>
      <c r="AZ50524" s="80"/>
      <c r="BA50524" s="80"/>
      <c r="BB50524" s="80"/>
    </row>
    <row r="50525" spans="9:54" x14ac:dyDescent="0.25">
      <c r="I50525" s="80"/>
      <c r="AX50525" s="80"/>
      <c r="AY50525" s="80"/>
      <c r="AZ50525" s="80"/>
      <c r="BA50525" s="80"/>
      <c r="BB50525" s="80"/>
    </row>
    <row r="50526" spans="9:54" x14ac:dyDescent="0.25">
      <c r="I50526" s="80"/>
      <c r="AX50526" s="80"/>
      <c r="AY50526" s="80"/>
      <c r="AZ50526" s="80"/>
      <c r="BA50526" s="80"/>
      <c r="BB50526" s="80"/>
    </row>
    <row r="50527" spans="9:54" x14ac:dyDescent="0.25">
      <c r="I50527" s="80"/>
      <c r="AX50527" s="80"/>
      <c r="AY50527" s="80"/>
      <c r="AZ50527" s="80"/>
      <c r="BA50527" s="80"/>
      <c r="BB50527" s="80"/>
    </row>
    <row r="50528" spans="9:54" x14ac:dyDescent="0.25">
      <c r="I50528" s="80"/>
      <c r="AX50528" s="80"/>
      <c r="AY50528" s="80"/>
      <c r="AZ50528" s="80"/>
      <c r="BA50528" s="80"/>
      <c r="BB50528" s="80"/>
    </row>
    <row r="50529" spans="9:54" x14ac:dyDescent="0.25">
      <c r="I50529" s="80"/>
      <c r="AX50529" s="80"/>
      <c r="AY50529" s="80"/>
      <c r="AZ50529" s="80"/>
      <c r="BA50529" s="80"/>
      <c r="BB50529" s="80"/>
    </row>
    <row r="50530" spans="9:54" x14ac:dyDescent="0.25">
      <c r="I50530" s="80"/>
      <c r="AX50530" s="80"/>
      <c r="AY50530" s="80"/>
      <c r="AZ50530" s="80"/>
      <c r="BA50530" s="80"/>
      <c r="BB50530" s="80"/>
    </row>
    <row r="50531" spans="9:54" x14ac:dyDescent="0.25">
      <c r="I50531" s="80"/>
      <c r="AX50531" s="80"/>
      <c r="AY50531" s="80"/>
      <c r="AZ50531" s="80"/>
      <c r="BA50531" s="80"/>
      <c r="BB50531" s="80"/>
    </row>
    <row r="50532" spans="9:54" x14ac:dyDescent="0.25">
      <c r="I50532" s="80"/>
      <c r="AX50532" s="80"/>
      <c r="AY50532" s="80"/>
      <c r="AZ50532" s="80"/>
      <c r="BA50532" s="80"/>
      <c r="BB50532" s="80"/>
    </row>
    <row r="50533" spans="9:54" x14ac:dyDescent="0.25">
      <c r="I50533" s="80"/>
      <c r="AX50533" s="80"/>
      <c r="AY50533" s="80"/>
      <c r="AZ50533" s="80"/>
      <c r="BA50533" s="80"/>
      <c r="BB50533" s="80"/>
    </row>
    <row r="50534" spans="9:54" x14ac:dyDescent="0.25">
      <c r="I50534" s="80"/>
      <c r="AX50534" s="80"/>
      <c r="AY50534" s="80"/>
      <c r="AZ50534" s="80"/>
      <c r="BA50534" s="80"/>
      <c r="BB50534" s="80"/>
    </row>
    <row r="50535" spans="9:54" x14ac:dyDescent="0.25">
      <c r="I50535" s="80"/>
      <c r="AX50535" s="80"/>
      <c r="AY50535" s="80"/>
      <c r="AZ50535" s="80"/>
      <c r="BA50535" s="80"/>
      <c r="BB50535" s="80"/>
    </row>
    <row r="50536" spans="9:54" x14ac:dyDescent="0.25">
      <c r="I50536" s="80"/>
      <c r="AX50536" s="80"/>
      <c r="AY50536" s="80"/>
      <c r="AZ50536" s="80"/>
      <c r="BA50536" s="80"/>
      <c r="BB50536" s="80"/>
    </row>
    <row r="50537" spans="9:54" x14ac:dyDescent="0.25">
      <c r="I50537" s="80"/>
      <c r="AX50537" s="80"/>
      <c r="AY50537" s="80"/>
      <c r="AZ50537" s="80"/>
      <c r="BA50537" s="80"/>
      <c r="BB50537" s="80"/>
    </row>
    <row r="50538" spans="9:54" x14ac:dyDescent="0.25">
      <c r="I50538" s="80"/>
      <c r="AX50538" s="80"/>
      <c r="AY50538" s="80"/>
      <c r="AZ50538" s="80"/>
      <c r="BA50538" s="80"/>
      <c r="BB50538" s="80"/>
    </row>
    <row r="50539" spans="9:54" x14ac:dyDescent="0.25">
      <c r="I50539" s="80"/>
      <c r="AX50539" s="80"/>
      <c r="AY50539" s="80"/>
      <c r="AZ50539" s="80"/>
      <c r="BA50539" s="80"/>
      <c r="BB50539" s="80"/>
    </row>
    <row r="50540" spans="9:54" x14ac:dyDescent="0.25">
      <c r="I50540" s="80"/>
      <c r="AX50540" s="80"/>
      <c r="AY50540" s="80"/>
      <c r="AZ50540" s="80"/>
      <c r="BA50540" s="80"/>
      <c r="BB50540" s="80"/>
    </row>
    <row r="50541" spans="9:54" x14ac:dyDescent="0.25">
      <c r="I50541" s="80"/>
      <c r="AX50541" s="80"/>
      <c r="AY50541" s="80"/>
      <c r="AZ50541" s="80"/>
      <c r="BA50541" s="80"/>
      <c r="BB50541" s="80"/>
    </row>
    <row r="50542" spans="9:54" x14ac:dyDescent="0.25">
      <c r="I50542" s="80"/>
      <c r="AX50542" s="80"/>
      <c r="AY50542" s="80"/>
      <c r="AZ50542" s="80"/>
      <c r="BA50542" s="80"/>
      <c r="BB50542" s="80"/>
    </row>
    <row r="50543" spans="9:54" x14ac:dyDescent="0.25">
      <c r="I50543" s="80"/>
      <c r="AX50543" s="80"/>
      <c r="AY50543" s="80"/>
      <c r="AZ50543" s="80"/>
      <c r="BA50543" s="80"/>
      <c r="BB50543" s="80"/>
    </row>
    <row r="50544" spans="9:54" x14ac:dyDescent="0.25">
      <c r="I50544" s="80"/>
      <c r="AX50544" s="80"/>
      <c r="AY50544" s="80"/>
      <c r="AZ50544" s="80"/>
      <c r="BA50544" s="80"/>
      <c r="BB50544" s="80"/>
    </row>
    <row r="50545" spans="9:54" x14ac:dyDescent="0.25">
      <c r="I50545" s="80"/>
      <c r="AX50545" s="80"/>
      <c r="AY50545" s="80"/>
      <c r="AZ50545" s="80"/>
      <c r="BA50545" s="80"/>
      <c r="BB50545" s="80"/>
    </row>
    <row r="50546" spans="9:54" x14ac:dyDescent="0.25">
      <c r="I50546" s="80"/>
      <c r="AX50546" s="80"/>
      <c r="AY50546" s="80"/>
      <c r="AZ50546" s="80"/>
      <c r="BA50546" s="80"/>
      <c r="BB50546" s="80"/>
    </row>
    <row r="50547" spans="9:54" x14ac:dyDescent="0.25">
      <c r="I50547" s="80"/>
      <c r="AX50547" s="80"/>
      <c r="AY50547" s="80"/>
      <c r="AZ50547" s="80"/>
      <c r="BA50547" s="80"/>
      <c r="BB50547" s="80"/>
    </row>
    <row r="50548" spans="9:54" x14ac:dyDescent="0.25">
      <c r="I50548" s="80"/>
      <c r="AX50548" s="80"/>
      <c r="AY50548" s="80"/>
      <c r="AZ50548" s="80"/>
      <c r="BA50548" s="80"/>
      <c r="BB50548" s="80"/>
    </row>
    <row r="50549" spans="9:54" x14ac:dyDescent="0.25">
      <c r="I50549" s="80"/>
      <c r="AX50549" s="80"/>
      <c r="AY50549" s="80"/>
      <c r="AZ50549" s="80"/>
      <c r="BA50549" s="80"/>
      <c r="BB50549" s="80"/>
    </row>
    <row r="50550" spans="9:54" x14ac:dyDescent="0.25">
      <c r="I50550" s="80"/>
      <c r="AX50550" s="80"/>
      <c r="AY50550" s="80"/>
      <c r="AZ50550" s="80"/>
      <c r="BA50550" s="80"/>
      <c r="BB50550" s="80"/>
    </row>
    <row r="50551" spans="9:54" x14ac:dyDescent="0.25">
      <c r="I50551" s="80"/>
      <c r="AX50551" s="80"/>
      <c r="AY50551" s="80"/>
      <c r="AZ50551" s="80"/>
      <c r="BA50551" s="80"/>
      <c r="BB50551" s="80"/>
    </row>
    <row r="50552" spans="9:54" x14ac:dyDescent="0.25">
      <c r="I50552" s="80"/>
      <c r="AX50552" s="80"/>
      <c r="AY50552" s="80"/>
      <c r="AZ50552" s="80"/>
      <c r="BA50552" s="80"/>
      <c r="BB50552" s="80"/>
    </row>
    <row r="50553" spans="9:54" x14ac:dyDescent="0.25">
      <c r="I50553" s="80"/>
      <c r="AX50553" s="80"/>
      <c r="AY50553" s="80"/>
      <c r="AZ50553" s="80"/>
      <c r="BA50553" s="80"/>
      <c r="BB50553" s="80"/>
    </row>
    <row r="50554" spans="9:54" x14ac:dyDescent="0.25">
      <c r="I50554" s="80"/>
      <c r="AX50554" s="80"/>
      <c r="AY50554" s="80"/>
      <c r="AZ50554" s="80"/>
      <c r="BA50554" s="80"/>
      <c r="BB50554" s="80"/>
    </row>
    <row r="50555" spans="9:54" x14ac:dyDescent="0.25">
      <c r="I50555" s="80"/>
      <c r="AX50555" s="80"/>
      <c r="AY50555" s="80"/>
      <c r="AZ50555" s="80"/>
      <c r="BA50555" s="80"/>
      <c r="BB50555" s="80"/>
    </row>
    <row r="50556" spans="9:54" x14ac:dyDescent="0.25">
      <c r="I50556" s="80"/>
      <c r="AX50556" s="80"/>
      <c r="AY50556" s="80"/>
      <c r="AZ50556" s="80"/>
      <c r="BA50556" s="80"/>
      <c r="BB50556" s="80"/>
    </row>
    <row r="50557" spans="9:54" x14ac:dyDescent="0.25">
      <c r="I50557" s="80"/>
      <c r="AX50557" s="80"/>
      <c r="AY50557" s="80"/>
      <c r="AZ50557" s="80"/>
      <c r="BA50557" s="80"/>
      <c r="BB50557" s="80"/>
    </row>
    <row r="50558" spans="9:54" x14ac:dyDescent="0.25">
      <c r="I50558" s="80"/>
      <c r="AX50558" s="80"/>
      <c r="AY50558" s="80"/>
      <c r="AZ50558" s="80"/>
      <c r="BA50558" s="80"/>
      <c r="BB50558" s="80"/>
    </row>
    <row r="50559" spans="9:54" x14ac:dyDescent="0.25">
      <c r="I50559" s="80"/>
      <c r="AX50559" s="80"/>
      <c r="AY50559" s="80"/>
      <c r="AZ50559" s="80"/>
      <c r="BA50559" s="80"/>
      <c r="BB50559" s="80"/>
    </row>
    <row r="50560" spans="9:54" x14ac:dyDescent="0.25">
      <c r="I50560" s="80"/>
      <c r="AX50560" s="80"/>
      <c r="AY50560" s="80"/>
      <c r="AZ50560" s="80"/>
      <c r="BA50560" s="80"/>
      <c r="BB50560" s="80"/>
    </row>
    <row r="50561" spans="9:54" x14ac:dyDescent="0.25">
      <c r="I50561" s="80"/>
      <c r="AX50561" s="80"/>
      <c r="AY50561" s="80"/>
      <c r="AZ50561" s="80"/>
      <c r="BA50561" s="80"/>
      <c r="BB50561" s="80"/>
    </row>
    <row r="50562" spans="9:54" x14ac:dyDescent="0.25">
      <c r="I50562" s="80"/>
      <c r="AX50562" s="80"/>
      <c r="AY50562" s="80"/>
      <c r="AZ50562" s="80"/>
      <c r="BA50562" s="80"/>
      <c r="BB50562" s="80"/>
    </row>
    <row r="50563" spans="9:54" x14ac:dyDescent="0.25">
      <c r="I50563" s="80"/>
      <c r="AX50563" s="80"/>
      <c r="AY50563" s="80"/>
      <c r="AZ50563" s="80"/>
      <c r="BA50563" s="80"/>
      <c r="BB50563" s="80"/>
    </row>
    <row r="50564" spans="9:54" x14ac:dyDescent="0.25">
      <c r="I50564" s="80"/>
      <c r="AX50564" s="80"/>
      <c r="AY50564" s="80"/>
      <c r="AZ50564" s="80"/>
      <c r="BA50564" s="80"/>
      <c r="BB50564" s="80"/>
    </row>
    <row r="50565" spans="9:54" x14ac:dyDescent="0.25">
      <c r="I50565" s="80"/>
      <c r="AX50565" s="80"/>
      <c r="AY50565" s="80"/>
      <c r="AZ50565" s="80"/>
      <c r="BA50565" s="80"/>
      <c r="BB50565" s="80"/>
    </row>
    <row r="50566" spans="9:54" x14ac:dyDescent="0.25">
      <c r="I50566" s="80"/>
      <c r="AX50566" s="80"/>
      <c r="AY50566" s="80"/>
      <c r="AZ50566" s="80"/>
      <c r="BA50566" s="80"/>
      <c r="BB50566" s="80"/>
    </row>
    <row r="50567" spans="9:54" x14ac:dyDescent="0.25">
      <c r="I50567" s="80"/>
      <c r="AX50567" s="80"/>
      <c r="AY50567" s="80"/>
      <c r="AZ50567" s="80"/>
      <c r="BA50567" s="80"/>
      <c r="BB50567" s="80"/>
    </row>
    <row r="50568" spans="9:54" x14ac:dyDescent="0.25">
      <c r="I50568" s="80"/>
      <c r="AX50568" s="80"/>
      <c r="AY50568" s="80"/>
      <c r="AZ50568" s="80"/>
      <c r="BA50568" s="80"/>
      <c r="BB50568" s="80"/>
    </row>
    <row r="50569" spans="9:54" x14ac:dyDescent="0.25">
      <c r="I50569" s="80"/>
      <c r="AX50569" s="80"/>
      <c r="AY50569" s="80"/>
      <c r="AZ50569" s="80"/>
      <c r="BA50569" s="80"/>
      <c r="BB50569" s="80"/>
    </row>
    <row r="50570" spans="9:54" x14ac:dyDescent="0.25">
      <c r="I50570" s="80"/>
      <c r="AX50570" s="80"/>
      <c r="AY50570" s="80"/>
      <c r="AZ50570" s="80"/>
      <c r="BA50570" s="80"/>
      <c r="BB50570" s="80"/>
    </row>
    <row r="50571" spans="9:54" x14ac:dyDescent="0.25">
      <c r="I50571" s="80"/>
      <c r="AX50571" s="80"/>
      <c r="AY50571" s="80"/>
      <c r="AZ50571" s="80"/>
      <c r="BA50571" s="80"/>
      <c r="BB50571" s="80"/>
    </row>
    <row r="50572" spans="9:54" x14ac:dyDescent="0.25">
      <c r="I50572" s="80"/>
      <c r="AX50572" s="80"/>
      <c r="AY50572" s="80"/>
      <c r="AZ50572" s="80"/>
      <c r="BA50572" s="80"/>
      <c r="BB50572" s="80"/>
    </row>
    <row r="50573" spans="9:54" x14ac:dyDescent="0.25">
      <c r="I50573" s="80"/>
      <c r="AX50573" s="80"/>
      <c r="AY50573" s="80"/>
      <c r="AZ50573" s="80"/>
      <c r="BA50573" s="80"/>
      <c r="BB50573" s="80"/>
    </row>
    <row r="50574" spans="9:54" x14ac:dyDescent="0.25">
      <c r="I50574" s="80"/>
      <c r="AX50574" s="80"/>
      <c r="AY50574" s="80"/>
      <c r="AZ50574" s="80"/>
      <c r="BA50574" s="80"/>
      <c r="BB50574" s="80"/>
    </row>
    <row r="50575" spans="9:54" x14ac:dyDescent="0.25">
      <c r="I50575" s="80"/>
      <c r="AX50575" s="80"/>
      <c r="AY50575" s="80"/>
      <c r="AZ50575" s="80"/>
      <c r="BA50575" s="80"/>
      <c r="BB50575" s="80"/>
    </row>
    <row r="50576" spans="9:54" x14ac:dyDescent="0.25">
      <c r="I50576" s="80"/>
      <c r="AX50576" s="80"/>
      <c r="AY50576" s="80"/>
      <c r="AZ50576" s="80"/>
      <c r="BA50576" s="80"/>
      <c r="BB50576" s="80"/>
    </row>
    <row r="50577" spans="9:54" x14ac:dyDescent="0.25">
      <c r="I50577" s="80"/>
      <c r="AX50577" s="80"/>
      <c r="AY50577" s="80"/>
      <c r="AZ50577" s="80"/>
      <c r="BA50577" s="80"/>
      <c r="BB50577" s="80"/>
    </row>
    <row r="50578" spans="9:54" x14ac:dyDescent="0.25">
      <c r="I50578" s="80"/>
      <c r="AX50578" s="80"/>
      <c r="AY50578" s="80"/>
      <c r="AZ50578" s="80"/>
      <c r="BA50578" s="80"/>
      <c r="BB50578" s="80"/>
    </row>
    <row r="50579" spans="9:54" x14ac:dyDescent="0.25">
      <c r="I50579" s="80"/>
      <c r="AX50579" s="80"/>
      <c r="AY50579" s="80"/>
      <c r="AZ50579" s="80"/>
      <c r="BA50579" s="80"/>
      <c r="BB50579" s="80"/>
    </row>
    <row r="50580" spans="9:54" x14ac:dyDescent="0.25">
      <c r="I50580" s="80"/>
      <c r="AX50580" s="80"/>
      <c r="AY50580" s="80"/>
      <c r="AZ50580" s="80"/>
      <c r="BA50580" s="80"/>
      <c r="BB50580" s="80"/>
    </row>
    <row r="50581" spans="9:54" x14ac:dyDescent="0.25">
      <c r="I50581" s="80"/>
      <c r="AX50581" s="80"/>
      <c r="AY50581" s="80"/>
      <c r="AZ50581" s="80"/>
      <c r="BA50581" s="80"/>
      <c r="BB50581" s="80"/>
    </row>
    <row r="50582" spans="9:54" x14ac:dyDescent="0.25">
      <c r="I50582" s="80"/>
      <c r="AX50582" s="80"/>
      <c r="AY50582" s="80"/>
      <c r="AZ50582" s="80"/>
      <c r="BA50582" s="80"/>
      <c r="BB50582" s="80"/>
    </row>
    <row r="50583" spans="9:54" x14ac:dyDescent="0.25">
      <c r="I50583" s="80"/>
      <c r="AX50583" s="80"/>
      <c r="AY50583" s="80"/>
      <c r="AZ50583" s="80"/>
      <c r="BA50583" s="80"/>
      <c r="BB50583" s="80"/>
    </row>
    <row r="50584" spans="9:54" x14ac:dyDescent="0.25">
      <c r="I50584" s="80"/>
      <c r="AX50584" s="80"/>
      <c r="AY50584" s="80"/>
      <c r="AZ50584" s="80"/>
      <c r="BA50584" s="80"/>
      <c r="BB50584" s="80"/>
    </row>
    <row r="50585" spans="9:54" x14ac:dyDescent="0.25">
      <c r="I50585" s="80"/>
      <c r="AX50585" s="80"/>
      <c r="AY50585" s="80"/>
      <c r="AZ50585" s="80"/>
      <c r="BA50585" s="80"/>
      <c r="BB50585" s="80"/>
    </row>
    <row r="50586" spans="9:54" x14ac:dyDescent="0.25">
      <c r="I50586" s="80"/>
      <c r="AX50586" s="80"/>
      <c r="AY50586" s="80"/>
      <c r="AZ50586" s="80"/>
      <c r="BA50586" s="80"/>
      <c r="BB50586" s="80"/>
    </row>
    <row r="50587" spans="9:54" x14ac:dyDescent="0.25">
      <c r="I50587" s="80"/>
      <c r="AX50587" s="80"/>
      <c r="AY50587" s="80"/>
      <c r="AZ50587" s="80"/>
      <c r="BA50587" s="80"/>
      <c r="BB50587" s="80"/>
    </row>
    <row r="50588" spans="9:54" x14ac:dyDescent="0.25">
      <c r="I50588" s="80"/>
      <c r="AX50588" s="80"/>
      <c r="AY50588" s="80"/>
      <c r="AZ50588" s="80"/>
      <c r="BA50588" s="80"/>
      <c r="BB50588" s="80"/>
    </row>
    <row r="50589" spans="9:54" x14ac:dyDescent="0.25">
      <c r="I50589" s="80"/>
      <c r="AX50589" s="80"/>
      <c r="AY50589" s="80"/>
      <c r="AZ50589" s="80"/>
      <c r="BA50589" s="80"/>
      <c r="BB50589" s="80"/>
    </row>
    <row r="50590" spans="9:54" x14ac:dyDescent="0.25">
      <c r="I50590" s="80"/>
      <c r="AX50590" s="80"/>
      <c r="AY50590" s="80"/>
      <c r="AZ50590" s="80"/>
      <c r="BA50590" s="80"/>
      <c r="BB50590" s="80"/>
    </row>
    <row r="50591" spans="9:54" x14ac:dyDescent="0.25">
      <c r="I50591" s="80"/>
      <c r="AX50591" s="80"/>
      <c r="AY50591" s="80"/>
      <c r="AZ50591" s="80"/>
      <c r="BA50591" s="80"/>
      <c r="BB50591" s="80"/>
    </row>
    <row r="50592" spans="9:54" x14ac:dyDescent="0.25">
      <c r="I50592" s="80"/>
      <c r="AX50592" s="80"/>
      <c r="AY50592" s="80"/>
      <c r="AZ50592" s="80"/>
      <c r="BA50592" s="80"/>
      <c r="BB50592" s="80"/>
    </row>
    <row r="50593" spans="9:54" x14ac:dyDescent="0.25">
      <c r="I50593" s="80"/>
      <c r="AX50593" s="80"/>
      <c r="AY50593" s="80"/>
      <c r="AZ50593" s="80"/>
      <c r="BA50593" s="80"/>
      <c r="BB50593" s="80"/>
    </row>
    <row r="50594" spans="9:54" x14ac:dyDescent="0.25">
      <c r="I50594" s="80"/>
      <c r="AX50594" s="80"/>
      <c r="AY50594" s="80"/>
      <c r="AZ50594" s="80"/>
      <c r="BA50594" s="80"/>
      <c r="BB50594" s="80"/>
    </row>
    <row r="50595" spans="9:54" x14ac:dyDescent="0.25">
      <c r="I50595" s="80"/>
      <c r="AX50595" s="80"/>
      <c r="AY50595" s="80"/>
      <c r="AZ50595" s="80"/>
      <c r="BA50595" s="80"/>
      <c r="BB50595" s="80"/>
    </row>
    <row r="50596" spans="9:54" x14ac:dyDescent="0.25">
      <c r="I50596" s="80"/>
      <c r="AX50596" s="80"/>
      <c r="AY50596" s="80"/>
      <c r="AZ50596" s="80"/>
      <c r="BA50596" s="80"/>
      <c r="BB50596" s="80"/>
    </row>
    <row r="50597" spans="9:54" x14ac:dyDescent="0.25">
      <c r="I50597" s="80"/>
      <c r="AX50597" s="80"/>
      <c r="AY50597" s="80"/>
      <c r="AZ50597" s="80"/>
      <c r="BA50597" s="80"/>
      <c r="BB50597" s="80"/>
    </row>
    <row r="50598" spans="9:54" x14ac:dyDescent="0.25">
      <c r="I50598" s="80"/>
      <c r="AX50598" s="80"/>
      <c r="AY50598" s="80"/>
      <c r="AZ50598" s="80"/>
      <c r="BA50598" s="80"/>
      <c r="BB50598" s="80"/>
    </row>
    <row r="50599" spans="9:54" x14ac:dyDescent="0.25">
      <c r="I50599" s="80"/>
      <c r="AX50599" s="80"/>
      <c r="AY50599" s="80"/>
      <c r="AZ50599" s="80"/>
      <c r="BA50599" s="80"/>
      <c r="BB50599" s="80"/>
    </row>
    <row r="50600" spans="9:54" x14ac:dyDescent="0.25">
      <c r="I50600" s="80"/>
      <c r="AX50600" s="80"/>
      <c r="AY50600" s="80"/>
      <c r="AZ50600" s="80"/>
      <c r="BA50600" s="80"/>
      <c r="BB50600" s="80"/>
    </row>
    <row r="50601" spans="9:54" x14ac:dyDescent="0.25">
      <c r="I50601" s="80"/>
      <c r="AX50601" s="80"/>
      <c r="AY50601" s="80"/>
      <c r="AZ50601" s="80"/>
      <c r="BA50601" s="80"/>
      <c r="BB50601" s="80"/>
    </row>
    <row r="50602" spans="9:54" x14ac:dyDescent="0.25">
      <c r="I50602" s="80"/>
      <c r="AX50602" s="80"/>
      <c r="AY50602" s="80"/>
      <c r="AZ50602" s="80"/>
      <c r="BA50602" s="80"/>
      <c r="BB50602" s="80"/>
    </row>
    <row r="50603" spans="9:54" x14ac:dyDescent="0.25">
      <c r="I50603" s="80"/>
      <c r="AX50603" s="80"/>
      <c r="AY50603" s="80"/>
      <c r="AZ50603" s="80"/>
      <c r="BA50603" s="80"/>
      <c r="BB50603" s="80"/>
    </row>
    <row r="50604" spans="9:54" x14ac:dyDescent="0.25">
      <c r="I50604" s="80"/>
      <c r="AX50604" s="80"/>
      <c r="AY50604" s="80"/>
      <c r="AZ50604" s="80"/>
      <c r="BA50604" s="80"/>
      <c r="BB50604" s="80"/>
    </row>
    <row r="50605" spans="9:54" x14ac:dyDescent="0.25">
      <c r="I50605" s="80"/>
      <c r="AX50605" s="80"/>
      <c r="AY50605" s="80"/>
      <c r="AZ50605" s="80"/>
      <c r="BA50605" s="80"/>
      <c r="BB50605" s="80"/>
    </row>
    <row r="50606" spans="9:54" x14ac:dyDescent="0.25">
      <c r="I50606" s="80"/>
      <c r="AX50606" s="80"/>
      <c r="AY50606" s="80"/>
      <c r="AZ50606" s="80"/>
      <c r="BA50606" s="80"/>
      <c r="BB50606" s="80"/>
    </row>
    <row r="50607" spans="9:54" x14ac:dyDescent="0.25">
      <c r="I50607" s="80"/>
      <c r="AX50607" s="80"/>
      <c r="AY50607" s="80"/>
      <c r="AZ50607" s="80"/>
      <c r="BA50607" s="80"/>
      <c r="BB50607" s="80"/>
    </row>
    <row r="50608" spans="9:54" x14ac:dyDescent="0.25">
      <c r="I50608" s="80"/>
      <c r="AX50608" s="80"/>
      <c r="AY50608" s="80"/>
      <c r="AZ50608" s="80"/>
      <c r="BA50608" s="80"/>
      <c r="BB50608" s="80"/>
    </row>
    <row r="50609" spans="9:54" x14ac:dyDescent="0.25">
      <c r="I50609" s="80"/>
      <c r="AX50609" s="80"/>
      <c r="AY50609" s="80"/>
      <c r="AZ50609" s="80"/>
      <c r="BA50609" s="80"/>
      <c r="BB50609" s="80"/>
    </row>
    <row r="50610" spans="9:54" x14ac:dyDescent="0.25">
      <c r="I50610" s="80"/>
      <c r="AX50610" s="80"/>
      <c r="AY50610" s="80"/>
      <c r="AZ50610" s="80"/>
      <c r="BA50610" s="80"/>
      <c r="BB50610" s="80"/>
    </row>
    <row r="50611" spans="9:54" x14ac:dyDescent="0.25">
      <c r="I50611" s="80"/>
      <c r="AX50611" s="80"/>
      <c r="AY50611" s="80"/>
      <c r="AZ50611" s="80"/>
      <c r="BA50611" s="80"/>
      <c r="BB50611" s="80"/>
    </row>
    <row r="50612" spans="9:54" x14ac:dyDescent="0.25">
      <c r="I50612" s="80"/>
      <c r="AX50612" s="80"/>
      <c r="AY50612" s="80"/>
      <c r="AZ50612" s="80"/>
      <c r="BA50612" s="80"/>
      <c r="BB50612" s="80"/>
    </row>
    <row r="50613" spans="9:54" x14ac:dyDescent="0.25">
      <c r="I50613" s="80"/>
      <c r="AX50613" s="80"/>
      <c r="AY50613" s="80"/>
      <c r="AZ50613" s="80"/>
      <c r="BA50613" s="80"/>
      <c r="BB50613" s="80"/>
    </row>
    <row r="50614" spans="9:54" x14ac:dyDescent="0.25">
      <c r="I50614" s="80"/>
      <c r="AX50614" s="80"/>
      <c r="AY50614" s="80"/>
      <c r="AZ50614" s="80"/>
      <c r="BA50614" s="80"/>
      <c r="BB50614" s="80"/>
    </row>
    <row r="50615" spans="9:54" x14ac:dyDescent="0.25">
      <c r="I50615" s="80"/>
      <c r="AX50615" s="80"/>
      <c r="AY50615" s="80"/>
      <c r="AZ50615" s="80"/>
      <c r="BA50615" s="80"/>
      <c r="BB50615" s="80"/>
    </row>
    <row r="50616" spans="9:54" x14ac:dyDescent="0.25">
      <c r="I50616" s="80"/>
      <c r="AX50616" s="80"/>
      <c r="AY50616" s="80"/>
      <c r="AZ50616" s="80"/>
      <c r="BA50616" s="80"/>
      <c r="BB50616" s="80"/>
    </row>
    <row r="50617" spans="9:54" x14ac:dyDescent="0.25">
      <c r="I50617" s="80"/>
      <c r="AX50617" s="80"/>
      <c r="AY50617" s="80"/>
      <c r="AZ50617" s="80"/>
      <c r="BA50617" s="80"/>
      <c r="BB50617" s="80"/>
    </row>
    <row r="50618" spans="9:54" x14ac:dyDescent="0.25">
      <c r="I50618" s="80"/>
      <c r="AX50618" s="80"/>
      <c r="AY50618" s="80"/>
      <c r="AZ50618" s="80"/>
      <c r="BA50618" s="80"/>
      <c r="BB50618" s="80"/>
    </row>
    <row r="50619" spans="9:54" x14ac:dyDescent="0.25">
      <c r="I50619" s="80"/>
      <c r="AX50619" s="80"/>
      <c r="AY50619" s="80"/>
      <c r="AZ50619" s="80"/>
      <c r="BA50619" s="80"/>
      <c r="BB50619" s="80"/>
    </row>
    <row r="50620" spans="9:54" x14ac:dyDescent="0.25">
      <c r="I50620" s="80"/>
      <c r="AX50620" s="80"/>
      <c r="AY50620" s="80"/>
      <c r="AZ50620" s="80"/>
      <c r="BA50620" s="80"/>
      <c r="BB50620" s="80"/>
    </row>
    <row r="50621" spans="9:54" x14ac:dyDescent="0.25">
      <c r="I50621" s="80"/>
      <c r="AX50621" s="80"/>
      <c r="AY50621" s="80"/>
      <c r="AZ50621" s="80"/>
      <c r="BA50621" s="80"/>
      <c r="BB50621" s="80"/>
    </row>
    <row r="50622" spans="9:54" x14ac:dyDescent="0.25">
      <c r="I50622" s="80"/>
      <c r="AX50622" s="80"/>
      <c r="AY50622" s="80"/>
      <c r="AZ50622" s="80"/>
      <c r="BA50622" s="80"/>
      <c r="BB50622" s="80"/>
    </row>
    <row r="50623" spans="9:54" x14ac:dyDescent="0.25">
      <c r="I50623" s="80"/>
      <c r="AX50623" s="80"/>
      <c r="AY50623" s="80"/>
      <c r="AZ50623" s="80"/>
      <c r="BA50623" s="80"/>
      <c r="BB50623" s="80"/>
    </row>
    <row r="50624" spans="9:54" x14ac:dyDescent="0.25">
      <c r="I50624" s="80"/>
      <c r="AX50624" s="80"/>
      <c r="AY50624" s="80"/>
      <c r="AZ50624" s="80"/>
      <c r="BA50624" s="80"/>
      <c r="BB50624" s="80"/>
    </row>
    <row r="50625" spans="9:54" x14ac:dyDescent="0.25">
      <c r="I50625" s="80"/>
      <c r="AX50625" s="80"/>
      <c r="AY50625" s="80"/>
      <c r="AZ50625" s="80"/>
      <c r="BA50625" s="80"/>
      <c r="BB50625" s="80"/>
    </row>
    <row r="50626" spans="9:54" x14ac:dyDescent="0.25">
      <c r="I50626" s="80"/>
      <c r="AX50626" s="80"/>
      <c r="AY50626" s="80"/>
      <c r="AZ50626" s="80"/>
      <c r="BA50626" s="80"/>
      <c r="BB50626" s="80"/>
    </row>
    <row r="50627" spans="9:54" x14ac:dyDescent="0.25">
      <c r="I50627" s="80"/>
      <c r="AX50627" s="80"/>
      <c r="AY50627" s="80"/>
      <c r="AZ50627" s="80"/>
      <c r="BA50627" s="80"/>
      <c r="BB50627" s="80"/>
    </row>
    <row r="50628" spans="9:54" x14ac:dyDescent="0.25">
      <c r="I50628" s="80"/>
      <c r="AX50628" s="80"/>
      <c r="AY50628" s="80"/>
      <c r="AZ50628" s="80"/>
      <c r="BA50628" s="80"/>
      <c r="BB50628" s="80"/>
    </row>
    <row r="50629" spans="9:54" x14ac:dyDescent="0.25">
      <c r="I50629" s="80"/>
      <c r="AX50629" s="80"/>
      <c r="AY50629" s="80"/>
      <c r="AZ50629" s="80"/>
      <c r="BA50629" s="80"/>
      <c r="BB50629" s="80"/>
    </row>
    <row r="50630" spans="9:54" x14ac:dyDescent="0.25">
      <c r="I50630" s="80"/>
      <c r="AX50630" s="80"/>
      <c r="AY50630" s="80"/>
      <c r="AZ50630" s="80"/>
      <c r="BA50630" s="80"/>
      <c r="BB50630" s="80"/>
    </row>
    <row r="50631" spans="9:54" x14ac:dyDescent="0.25">
      <c r="I50631" s="80"/>
      <c r="AX50631" s="80"/>
      <c r="AY50631" s="80"/>
      <c r="AZ50631" s="80"/>
      <c r="BA50631" s="80"/>
      <c r="BB50631" s="80"/>
    </row>
    <row r="50632" spans="9:54" x14ac:dyDescent="0.25">
      <c r="I50632" s="80"/>
      <c r="AX50632" s="80"/>
      <c r="AY50632" s="80"/>
      <c r="AZ50632" s="80"/>
      <c r="BA50632" s="80"/>
      <c r="BB50632" s="80"/>
    </row>
    <row r="50633" spans="9:54" x14ac:dyDescent="0.25">
      <c r="I50633" s="80"/>
      <c r="AX50633" s="80"/>
      <c r="AY50633" s="80"/>
      <c r="AZ50633" s="80"/>
      <c r="BA50633" s="80"/>
      <c r="BB50633" s="80"/>
    </row>
    <row r="50634" spans="9:54" x14ac:dyDescent="0.25">
      <c r="I50634" s="80"/>
      <c r="AX50634" s="80"/>
      <c r="AY50634" s="80"/>
      <c r="AZ50634" s="80"/>
      <c r="BA50634" s="80"/>
      <c r="BB50634" s="80"/>
    </row>
    <row r="50635" spans="9:54" x14ac:dyDescent="0.25">
      <c r="I50635" s="80"/>
      <c r="AX50635" s="80"/>
      <c r="AY50635" s="80"/>
      <c r="AZ50635" s="80"/>
      <c r="BA50635" s="80"/>
      <c r="BB50635" s="80"/>
    </row>
    <row r="50636" spans="9:54" x14ac:dyDescent="0.25">
      <c r="I50636" s="80"/>
      <c r="AX50636" s="80"/>
      <c r="AY50636" s="80"/>
      <c r="AZ50636" s="80"/>
      <c r="BA50636" s="80"/>
      <c r="BB50636" s="80"/>
    </row>
    <row r="50637" spans="9:54" x14ac:dyDescent="0.25">
      <c r="I50637" s="80"/>
      <c r="AX50637" s="80"/>
      <c r="AY50637" s="80"/>
      <c r="AZ50637" s="80"/>
      <c r="BA50637" s="80"/>
      <c r="BB50637" s="80"/>
    </row>
    <row r="50638" spans="9:54" x14ac:dyDescent="0.25">
      <c r="I50638" s="80"/>
      <c r="AX50638" s="80"/>
      <c r="AY50638" s="80"/>
      <c r="AZ50638" s="80"/>
      <c r="BA50638" s="80"/>
      <c r="BB50638" s="80"/>
    </row>
    <row r="50639" spans="9:54" x14ac:dyDescent="0.25">
      <c r="I50639" s="80"/>
      <c r="AX50639" s="80"/>
      <c r="AY50639" s="80"/>
      <c r="AZ50639" s="80"/>
      <c r="BA50639" s="80"/>
      <c r="BB50639" s="80"/>
    </row>
    <row r="50640" spans="9:54" x14ac:dyDescent="0.25">
      <c r="I50640" s="80"/>
      <c r="AX50640" s="80"/>
      <c r="AY50640" s="80"/>
      <c r="AZ50640" s="80"/>
      <c r="BA50640" s="80"/>
      <c r="BB50640" s="80"/>
    </row>
    <row r="50641" spans="9:54" x14ac:dyDescent="0.25">
      <c r="I50641" s="80"/>
      <c r="AX50641" s="80"/>
      <c r="AY50641" s="80"/>
      <c r="AZ50641" s="80"/>
      <c r="BA50641" s="80"/>
      <c r="BB50641" s="80"/>
    </row>
    <row r="50642" spans="9:54" x14ac:dyDescent="0.25">
      <c r="I50642" s="80"/>
      <c r="AX50642" s="80"/>
      <c r="AY50642" s="80"/>
      <c r="AZ50642" s="80"/>
      <c r="BA50642" s="80"/>
      <c r="BB50642" s="80"/>
    </row>
    <row r="50643" spans="9:54" x14ac:dyDescent="0.25">
      <c r="I50643" s="80"/>
      <c r="AX50643" s="80"/>
      <c r="AY50643" s="80"/>
      <c r="AZ50643" s="80"/>
      <c r="BA50643" s="80"/>
      <c r="BB50643" s="80"/>
    </row>
    <row r="50644" spans="9:54" x14ac:dyDescent="0.25">
      <c r="I50644" s="80"/>
      <c r="AX50644" s="80"/>
      <c r="AY50644" s="80"/>
      <c r="AZ50644" s="80"/>
      <c r="BA50644" s="80"/>
      <c r="BB50644" s="80"/>
    </row>
    <row r="50645" spans="9:54" x14ac:dyDescent="0.25">
      <c r="I50645" s="80"/>
      <c r="AX50645" s="80"/>
      <c r="AY50645" s="80"/>
      <c r="AZ50645" s="80"/>
      <c r="BA50645" s="80"/>
      <c r="BB50645" s="80"/>
    </row>
    <row r="50646" spans="9:54" x14ac:dyDescent="0.25">
      <c r="I50646" s="80"/>
      <c r="AX50646" s="80"/>
      <c r="AY50646" s="80"/>
      <c r="AZ50646" s="80"/>
      <c r="BA50646" s="80"/>
      <c r="BB50646" s="80"/>
    </row>
    <row r="50647" spans="9:54" x14ac:dyDescent="0.25">
      <c r="I50647" s="80"/>
      <c r="AX50647" s="80"/>
      <c r="AY50647" s="80"/>
      <c r="AZ50647" s="80"/>
      <c r="BA50647" s="80"/>
      <c r="BB50647" s="80"/>
    </row>
    <row r="50648" spans="9:54" x14ac:dyDescent="0.25">
      <c r="I50648" s="80"/>
      <c r="AX50648" s="80"/>
      <c r="AY50648" s="80"/>
      <c r="AZ50648" s="80"/>
      <c r="BA50648" s="80"/>
      <c r="BB50648" s="80"/>
    </row>
    <row r="50649" spans="9:54" x14ac:dyDescent="0.25">
      <c r="I50649" s="80"/>
      <c r="AX50649" s="80"/>
      <c r="AY50649" s="80"/>
      <c r="AZ50649" s="80"/>
      <c r="BA50649" s="80"/>
      <c r="BB50649" s="80"/>
    </row>
    <row r="50650" spans="9:54" x14ac:dyDescent="0.25">
      <c r="I50650" s="80"/>
      <c r="AX50650" s="80"/>
      <c r="AY50650" s="80"/>
      <c r="AZ50650" s="80"/>
      <c r="BA50650" s="80"/>
      <c r="BB50650" s="80"/>
    </row>
    <row r="50651" spans="9:54" x14ac:dyDescent="0.25">
      <c r="I50651" s="80"/>
      <c r="AX50651" s="80"/>
      <c r="AY50651" s="80"/>
      <c r="AZ50651" s="80"/>
      <c r="BA50651" s="80"/>
      <c r="BB50651" s="80"/>
    </row>
    <row r="50652" spans="9:54" x14ac:dyDescent="0.25">
      <c r="I50652" s="80"/>
      <c r="AX50652" s="80"/>
      <c r="AY50652" s="80"/>
      <c r="AZ50652" s="80"/>
      <c r="BA50652" s="80"/>
      <c r="BB50652" s="80"/>
    </row>
    <row r="50653" spans="9:54" x14ac:dyDescent="0.25">
      <c r="I50653" s="80"/>
      <c r="AX50653" s="80"/>
      <c r="AY50653" s="80"/>
      <c r="AZ50653" s="80"/>
      <c r="BA50653" s="80"/>
      <c r="BB50653" s="80"/>
    </row>
    <row r="50654" spans="9:54" x14ac:dyDescent="0.25">
      <c r="I50654" s="80"/>
      <c r="AX50654" s="80"/>
      <c r="AY50654" s="80"/>
      <c r="AZ50654" s="80"/>
      <c r="BA50654" s="80"/>
      <c r="BB50654" s="80"/>
    </row>
    <row r="50655" spans="9:54" x14ac:dyDescent="0.25">
      <c r="I50655" s="80"/>
      <c r="AX50655" s="80"/>
      <c r="AY50655" s="80"/>
      <c r="AZ50655" s="80"/>
      <c r="BA50655" s="80"/>
      <c r="BB50655" s="80"/>
    </row>
    <row r="50656" spans="9:54" x14ac:dyDescent="0.25">
      <c r="I50656" s="80"/>
      <c r="AX50656" s="80"/>
      <c r="AY50656" s="80"/>
      <c r="AZ50656" s="80"/>
      <c r="BA50656" s="80"/>
      <c r="BB50656" s="80"/>
    </row>
    <row r="50657" spans="9:54" x14ac:dyDescent="0.25">
      <c r="I50657" s="80"/>
      <c r="AX50657" s="80"/>
      <c r="AY50657" s="80"/>
      <c r="AZ50657" s="80"/>
      <c r="BA50657" s="80"/>
      <c r="BB50657" s="80"/>
    </row>
    <row r="50658" spans="9:54" x14ac:dyDescent="0.25">
      <c r="I50658" s="80"/>
      <c r="AX50658" s="80"/>
      <c r="AY50658" s="80"/>
      <c r="AZ50658" s="80"/>
      <c r="BA50658" s="80"/>
      <c r="BB50658" s="80"/>
    </row>
    <row r="50659" spans="9:54" x14ac:dyDescent="0.25">
      <c r="I50659" s="80"/>
      <c r="AX50659" s="80"/>
      <c r="AY50659" s="80"/>
      <c r="AZ50659" s="80"/>
      <c r="BA50659" s="80"/>
      <c r="BB50659" s="80"/>
    </row>
    <row r="50660" spans="9:54" x14ac:dyDescent="0.25">
      <c r="I50660" s="80"/>
      <c r="AX50660" s="80"/>
      <c r="AY50660" s="80"/>
      <c r="AZ50660" s="80"/>
      <c r="BA50660" s="80"/>
      <c r="BB50660" s="80"/>
    </row>
    <row r="50661" spans="9:54" x14ac:dyDescent="0.25">
      <c r="I50661" s="80"/>
      <c r="AX50661" s="80"/>
      <c r="AY50661" s="80"/>
      <c r="AZ50661" s="80"/>
      <c r="BA50661" s="80"/>
      <c r="BB50661" s="80"/>
    </row>
    <row r="50662" spans="9:54" x14ac:dyDescent="0.25">
      <c r="I50662" s="80"/>
      <c r="AX50662" s="80"/>
      <c r="AY50662" s="80"/>
      <c r="AZ50662" s="80"/>
      <c r="BA50662" s="80"/>
      <c r="BB50662" s="80"/>
    </row>
    <row r="50663" spans="9:54" x14ac:dyDescent="0.25">
      <c r="I50663" s="80"/>
      <c r="AX50663" s="80"/>
      <c r="AY50663" s="80"/>
      <c r="AZ50663" s="80"/>
      <c r="BA50663" s="80"/>
      <c r="BB50663" s="80"/>
    </row>
    <row r="50664" spans="9:54" x14ac:dyDescent="0.25">
      <c r="I50664" s="80"/>
      <c r="AX50664" s="80"/>
      <c r="AY50664" s="80"/>
      <c r="AZ50664" s="80"/>
      <c r="BA50664" s="80"/>
      <c r="BB50664" s="80"/>
    </row>
    <row r="50665" spans="9:54" x14ac:dyDescent="0.25">
      <c r="I50665" s="80"/>
      <c r="AX50665" s="80"/>
      <c r="AY50665" s="80"/>
      <c r="AZ50665" s="80"/>
      <c r="BA50665" s="80"/>
      <c r="BB50665" s="80"/>
    </row>
    <row r="50666" spans="9:54" x14ac:dyDescent="0.25">
      <c r="I50666" s="80"/>
      <c r="AX50666" s="80"/>
      <c r="AY50666" s="80"/>
      <c r="AZ50666" s="80"/>
      <c r="BA50666" s="80"/>
      <c r="BB50666" s="80"/>
    </row>
    <row r="50667" spans="9:54" x14ac:dyDescent="0.25">
      <c r="I50667" s="80"/>
      <c r="AX50667" s="80"/>
      <c r="AY50667" s="80"/>
      <c r="AZ50667" s="80"/>
      <c r="BA50667" s="80"/>
      <c r="BB50667" s="80"/>
    </row>
    <row r="50668" spans="9:54" x14ac:dyDescent="0.25">
      <c r="I50668" s="80"/>
      <c r="AX50668" s="80"/>
      <c r="AY50668" s="80"/>
      <c r="AZ50668" s="80"/>
      <c r="BA50668" s="80"/>
      <c r="BB50668" s="80"/>
    </row>
    <row r="50669" spans="9:54" x14ac:dyDescent="0.25">
      <c r="I50669" s="80"/>
      <c r="AX50669" s="80"/>
      <c r="AY50669" s="80"/>
      <c r="AZ50669" s="80"/>
      <c r="BA50669" s="80"/>
      <c r="BB50669" s="80"/>
    </row>
    <row r="50670" spans="9:54" x14ac:dyDescent="0.25">
      <c r="I50670" s="80"/>
      <c r="AX50670" s="80"/>
      <c r="AY50670" s="80"/>
      <c r="AZ50670" s="80"/>
      <c r="BA50670" s="80"/>
      <c r="BB50670" s="80"/>
    </row>
    <row r="50671" spans="9:54" x14ac:dyDescent="0.25">
      <c r="I50671" s="80"/>
      <c r="AX50671" s="80"/>
      <c r="AY50671" s="80"/>
      <c r="AZ50671" s="80"/>
      <c r="BA50671" s="80"/>
      <c r="BB50671" s="80"/>
    </row>
    <row r="50672" spans="9:54" x14ac:dyDescent="0.25">
      <c r="I50672" s="80"/>
      <c r="AX50672" s="80"/>
      <c r="AY50672" s="80"/>
      <c r="AZ50672" s="80"/>
      <c r="BA50672" s="80"/>
      <c r="BB50672" s="80"/>
    </row>
    <row r="50673" spans="9:54" x14ac:dyDescent="0.25">
      <c r="I50673" s="80"/>
      <c r="AX50673" s="80"/>
      <c r="AY50673" s="80"/>
      <c r="AZ50673" s="80"/>
      <c r="BA50673" s="80"/>
      <c r="BB50673" s="80"/>
    </row>
    <row r="50674" spans="9:54" x14ac:dyDescent="0.25">
      <c r="I50674" s="80"/>
      <c r="AX50674" s="80"/>
      <c r="AY50674" s="80"/>
      <c r="AZ50674" s="80"/>
      <c r="BA50674" s="80"/>
      <c r="BB50674" s="80"/>
    </row>
    <row r="50675" spans="9:54" x14ac:dyDescent="0.25">
      <c r="I50675" s="80"/>
      <c r="AX50675" s="80"/>
      <c r="AY50675" s="80"/>
      <c r="AZ50675" s="80"/>
      <c r="BA50675" s="80"/>
      <c r="BB50675" s="80"/>
    </row>
    <row r="50676" spans="9:54" x14ac:dyDescent="0.25">
      <c r="I50676" s="80"/>
      <c r="AX50676" s="80"/>
      <c r="AY50676" s="80"/>
      <c r="AZ50676" s="80"/>
      <c r="BA50676" s="80"/>
      <c r="BB50676" s="80"/>
    </row>
    <row r="50677" spans="9:54" x14ac:dyDescent="0.25">
      <c r="I50677" s="80"/>
      <c r="AX50677" s="80"/>
      <c r="AY50677" s="80"/>
      <c r="AZ50677" s="80"/>
      <c r="BA50677" s="80"/>
      <c r="BB50677" s="80"/>
    </row>
    <row r="50678" spans="9:54" x14ac:dyDescent="0.25">
      <c r="I50678" s="80"/>
      <c r="AX50678" s="80"/>
      <c r="AY50678" s="80"/>
      <c r="AZ50678" s="80"/>
      <c r="BA50678" s="80"/>
      <c r="BB50678" s="80"/>
    </row>
    <row r="50679" spans="9:54" x14ac:dyDescent="0.25">
      <c r="I50679" s="80"/>
      <c r="AX50679" s="80"/>
      <c r="AY50679" s="80"/>
      <c r="AZ50679" s="80"/>
      <c r="BA50679" s="80"/>
      <c r="BB50679" s="80"/>
    </row>
    <row r="50680" spans="9:54" x14ac:dyDescent="0.25">
      <c r="I50680" s="80"/>
      <c r="AX50680" s="80"/>
      <c r="AY50680" s="80"/>
      <c r="AZ50680" s="80"/>
      <c r="BA50680" s="80"/>
      <c r="BB50680" s="80"/>
    </row>
    <row r="50681" spans="9:54" x14ac:dyDescent="0.25">
      <c r="I50681" s="80"/>
      <c r="AX50681" s="80"/>
      <c r="AY50681" s="80"/>
      <c r="AZ50681" s="80"/>
      <c r="BA50681" s="80"/>
      <c r="BB50681" s="80"/>
    </row>
    <row r="50682" spans="9:54" x14ac:dyDescent="0.25">
      <c r="I50682" s="80"/>
      <c r="AX50682" s="80"/>
      <c r="AY50682" s="80"/>
      <c r="AZ50682" s="80"/>
      <c r="BA50682" s="80"/>
      <c r="BB50682" s="80"/>
    </row>
    <row r="50683" spans="9:54" x14ac:dyDescent="0.25">
      <c r="I50683" s="80"/>
      <c r="AX50683" s="80"/>
      <c r="AY50683" s="80"/>
      <c r="AZ50683" s="80"/>
      <c r="BA50683" s="80"/>
      <c r="BB50683" s="80"/>
    </row>
    <row r="50684" spans="9:54" x14ac:dyDescent="0.25">
      <c r="I50684" s="80"/>
      <c r="AX50684" s="80"/>
      <c r="AY50684" s="80"/>
      <c r="AZ50684" s="80"/>
      <c r="BA50684" s="80"/>
      <c r="BB50684" s="80"/>
    </row>
    <row r="50685" spans="9:54" x14ac:dyDescent="0.25">
      <c r="I50685" s="80"/>
      <c r="AX50685" s="80"/>
      <c r="AY50685" s="80"/>
      <c r="AZ50685" s="80"/>
      <c r="BA50685" s="80"/>
      <c r="BB50685" s="80"/>
    </row>
    <row r="50686" spans="9:54" x14ac:dyDescent="0.25">
      <c r="I50686" s="80"/>
      <c r="AX50686" s="80"/>
      <c r="AY50686" s="80"/>
      <c r="AZ50686" s="80"/>
      <c r="BA50686" s="80"/>
      <c r="BB50686" s="80"/>
    </row>
    <row r="50687" spans="9:54" x14ac:dyDescent="0.25">
      <c r="I50687" s="80"/>
      <c r="AX50687" s="80"/>
      <c r="AY50687" s="80"/>
      <c r="AZ50687" s="80"/>
      <c r="BA50687" s="80"/>
      <c r="BB50687" s="80"/>
    </row>
    <row r="50688" spans="9:54" x14ac:dyDescent="0.25">
      <c r="I50688" s="80"/>
      <c r="AX50688" s="80"/>
      <c r="AY50688" s="80"/>
      <c r="AZ50688" s="80"/>
      <c r="BA50688" s="80"/>
      <c r="BB50688" s="80"/>
    </row>
    <row r="50689" spans="9:54" x14ac:dyDescent="0.25">
      <c r="I50689" s="80"/>
      <c r="AX50689" s="80"/>
      <c r="AY50689" s="80"/>
      <c r="AZ50689" s="80"/>
      <c r="BA50689" s="80"/>
      <c r="BB50689" s="80"/>
    </row>
    <row r="50690" spans="9:54" x14ac:dyDescent="0.25">
      <c r="I50690" s="80"/>
      <c r="AX50690" s="80"/>
      <c r="AY50690" s="80"/>
      <c r="AZ50690" s="80"/>
      <c r="BA50690" s="80"/>
      <c r="BB50690" s="80"/>
    </row>
    <row r="50691" spans="9:54" x14ac:dyDescent="0.25">
      <c r="I50691" s="80"/>
      <c r="AX50691" s="80"/>
      <c r="AY50691" s="80"/>
      <c r="AZ50691" s="80"/>
      <c r="BA50691" s="80"/>
      <c r="BB50691" s="80"/>
    </row>
    <row r="50692" spans="9:54" x14ac:dyDescent="0.25">
      <c r="I50692" s="80"/>
      <c r="AX50692" s="80"/>
      <c r="AY50692" s="80"/>
      <c r="AZ50692" s="80"/>
      <c r="BA50692" s="80"/>
      <c r="BB50692" s="80"/>
    </row>
    <row r="50693" spans="9:54" x14ac:dyDescent="0.25">
      <c r="I50693" s="80"/>
      <c r="AX50693" s="80"/>
      <c r="AY50693" s="80"/>
      <c r="AZ50693" s="80"/>
      <c r="BA50693" s="80"/>
      <c r="BB50693" s="80"/>
    </row>
    <row r="50694" spans="9:54" x14ac:dyDescent="0.25">
      <c r="I50694" s="80"/>
      <c r="AX50694" s="80"/>
      <c r="AY50694" s="80"/>
      <c r="AZ50694" s="80"/>
      <c r="BA50694" s="80"/>
      <c r="BB50694" s="80"/>
    </row>
    <row r="50695" spans="9:54" x14ac:dyDescent="0.25">
      <c r="I50695" s="80"/>
      <c r="AX50695" s="80"/>
      <c r="AY50695" s="80"/>
      <c r="AZ50695" s="80"/>
      <c r="BA50695" s="80"/>
      <c r="BB50695" s="80"/>
    </row>
    <row r="50696" spans="9:54" x14ac:dyDescent="0.25">
      <c r="I50696" s="80"/>
      <c r="AX50696" s="80"/>
      <c r="AY50696" s="80"/>
      <c r="AZ50696" s="80"/>
      <c r="BA50696" s="80"/>
      <c r="BB50696" s="80"/>
    </row>
    <row r="50697" spans="9:54" x14ac:dyDescent="0.25">
      <c r="I50697" s="80"/>
      <c r="AX50697" s="80"/>
      <c r="AY50697" s="80"/>
      <c r="AZ50697" s="80"/>
      <c r="BA50697" s="80"/>
      <c r="BB50697" s="80"/>
    </row>
    <row r="50698" spans="9:54" x14ac:dyDescent="0.25">
      <c r="I50698" s="80"/>
      <c r="AX50698" s="80"/>
      <c r="AY50698" s="80"/>
      <c r="AZ50698" s="80"/>
      <c r="BA50698" s="80"/>
      <c r="BB50698" s="80"/>
    </row>
    <row r="50699" spans="9:54" x14ac:dyDescent="0.25">
      <c r="I50699" s="80"/>
      <c r="AX50699" s="80"/>
      <c r="AY50699" s="80"/>
      <c r="AZ50699" s="80"/>
      <c r="BA50699" s="80"/>
      <c r="BB50699" s="80"/>
    </row>
    <row r="50700" spans="9:54" x14ac:dyDescent="0.25">
      <c r="I50700" s="80"/>
      <c r="AX50700" s="80"/>
      <c r="AY50700" s="80"/>
      <c r="AZ50700" s="80"/>
      <c r="BA50700" s="80"/>
      <c r="BB50700" s="80"/>
    </row>
    <row r="50701" spans="9:54" x14ac:dyDescent="0.25">
      <c r="I50701" s="80"/>
      <c r="AX50701" s="80"/>
      <c r="AY50701" s="80"/>
      <c r="AZ50701" s="80"/>
      <c r="BA50701" s="80"/>
      <c r="BB50701" s="80"/>
    </row>
    <row r="50702" spans="9:54" x14ac:dyDescent="0.25">
      <c r="I50702" s="80"/>
      <c r="AX50702" s="80"/>
      <c r="AY50702" s="80"/>
      <c r="AZ50702" s="80"/>
      <c r="BA50702" s="80"/>
      <c r="BB50702" s="80"/>
    </row>
    <row r="50703" spans="9:54" x14ac:dyDescent="0.25">
      <c r="I50703" s="80"/>
      <c r="AX50703" s="80"/>
      <c r="AY50703" s="80"/>
      <c r="AZ50703" s="80"/>
      <c r="BA50703" s="80"/>
      <c r="BB50703" s="80"/>
    </row>
    <row r="50704" spans="9:54" x14ac:dyDescent="0.25">
      <c r="I50704" s="80"/>
      <c r="AX50704" s="80"/>
      <c r="AY50704" s="80"/>
      <c r="AZ50704" s="80"/>
      <c r="BA50704" s="80"/>
      <c r="BB50704" s="80"/>
    </row>
    <row r="50705" spans="9:54" x14ac:dyDescent="0.25">
      <c r="I50705" s="80"/>
      <c r="AX50705" s="80"/>
      <c r="AY50705" s="80"/>
      <c r="AZ50705" s="80"/>
      <c r="BA50705" s="80"/>
      <c r="BB50705" s="80"/>
    </row>
    <row r="50706" spans="9:54" x14ac:dyDescent="0.25">
      <c r="I50706" s="80"/>
      <c r="AX50706" s="80"/>
      <c r="AY50706" s="80"/>
      <c r="AZ50706" s="80"/>
      <c r="BA50706" s="80"/>
      <c r="BB50706" s="80"/>
    </row>
    <row r="50707" spans="9:54" x14ac:dyDescent="0.25">
      <c r="I50707" s="80"/>
      <c r="AX50707" s="80"/>
      <c r="AY50707" s="80"/>
      <c r="AZ50707" s="80"/>
      <c r="BA50707" s="80"/>
      <c r="BB50707" s="80"/>
    </row>
    <row r="50708" spans="9:54" x14ac:dyDescent="0.25">
      <c r="I50708" s="80"/>
      <c r="AX50708" s="80"/>
      <c r="AY50708" s="80"/>
      <c r="AZ50708" s="80"/>
      <c r="BA50708" s="80"/>
      <c r="BB50708" s="80"/>
    </row>
    <row r="50709" spans="9:54" x14ac:dyDescent="0.25">
      <c r="I50709" s="80"/>
      <c r="AX50709" s="80"/>
      <c r="AY50709" s="80"/>
      <c r="AZ50709" s="80"/>
      <c r="BA50709" s="80"/>
      <c r="BB50709" s="80"/>
    </row>
    <row r="50710" spans="9:54" x14ac:dyDescent="0.25">
      <c r="I50710" s="80"/>
      <c r="AX50710" s="80"/>
      <c r="AY50710" s="80"/>
      <c r="AZ50710" s="80"/>
      <c r="BA50710" s="80"/>
      <c r="BB50710" s="80"/>
    </row>
    <row r="50711" spans="9:54" x14ac:dyDescent="0.25">
      <c r="I50711" s="80"/>
      <c r="AX50711" s="80"/>
      <c r="AY50711" s="80"/>
      <c r="AZ50711" s="80"/>
      <c r="BA50711" s="80"/>
      <c r="BB50711" s="80"/>
    </row>
    <row r="50712" spans="9:54" x14ac:dyDescent="0.25">
      <c r="I50712" s="80"/>
      <c r="AX50712" s="80"/>
      <c r="AY50712" s="80"/>
      <c r="AZ50712" s="80"/>
      <c r="BA50712" s="80"/>
      <c r="BB50712" s="80"/>
    </row>
    <row r="50713" spans="9:54" x14ac:dyDescent="0.25">
      <c r="I50713" s="80"/>
      <c r="AX50713" s="80"/>
      <c r="AY50713" s="80"/>
      <c r="AZ50713" s="80"/>
      <c r="BA50713" s="80"/>
      <c r="BB50713" s="80"/>
    </row>
    <row r="50714" spans="9:54" x14ac:dyDescent="0.25">
      <c r="I50714" s="80"/>
      <c r="AX50714" s="80"/>
      <c r="AY50714" s="80"/>
      <c r="AZ50714" s="80"/>
      <c r="BA50714" s="80"/>
      <c r="BB50714" s="80"/>
    </row>
    <row r="50715" spans="9:54" x14ac:dyDescent="0.25">
      <c r="I50715" s="80"/>
      <c r="AX50715" s="80"/>
      <c r="AY50715" s="80"/>
      <c r="AZ50715" s="80"/>
      <c r="BA50715" s="80"/>
      <c r="BB50715" s="80"/>
    </row>
    <row r="50716" spans="9:54" x14ac:dyDescent="0.25">
      <c r="I50716" s="80"/>
      <c r="AX50716" s="80"/>
      <c r="AY50716" s="80"/>
      <c r="AZ50716" s="80"/>
      <c r="BA50716" s="80"/>
      <c r="BB50716" s="80"/>
    </row>
    <row r="50717" spans="9:54" x14ac:dyDescent="0.25">
      <c r="I50717" s="80"/>
      <c r="AX50717" s="80"/>
      <c r="AY50717" s="80"/>
      <c r="AZ50717" s="80"/>
      <c r="BA50717" s="80"/>
      <c r="BB50717" s="80"/>
    </row>
    <row r="50718" spans="9:54" x14ac:dyDescent="0.25">
      <c r="I50718" s="80"/>
      <c r="AX50718" s="80"/>
      <c r="AY50718" s="80"/>
      <c r="AZ50718" s="80"/>
      <c r="BA50718" s="80"/>
      <c r="BB50718" s="80"/>
    </row>
    <row r="50719" spans="9:54" x14ac:dyDescent="0.25">
      <c r="I50719" s="80"/>
      <c r="AX50719" s="80"/>
      <c r="AY50719" s="80"/>
      <c r="AZ50719" s="80"/>
      <c r="BA50719" s="80"/>
      <c r="BB50719" s="80"/>
    </row>
    <row r="50720" spans="9:54" x14ac:dyDescent="0.25">
      <c r="I50720" s="80"/>
      <c r="AX50720" s="80"/>
      <c r="AY50720" s="80"/>
      <c r="AZ50720" s="80"/>
      <c r="BA50720" s="80"/>
      <c r="BB50720" s="80"/>
    </row>
    <row r="50721" spans="9:54" x14ac:dyDescent="0.25">
      <c r="I50721" s="80"/>
      <c r="AX50721" s="80"/>
      <c r="AY50721" s="80"/>
      <c r="AZ50721" s="80"/>
      <c r="BA50721" s="80"/>
      <c r="BB50721" s="80"/>
    </row>
    <row r="50722" spans="9:54" x14ac:dyDescent="0.25">
      <c r="I50722" s="80"/>
      <c r="AX50722" s="80"/>
      <c r="AY50722" s="80"/>
      <c r="AZ50722" s="80"/>
      <c r="BA50722" s="80"/>
      <c r="BB50722" s="80"/>
    </row>
    <row r="50723" spans="9:54" x14ac:dyDescent="0.25">
      <c r="I50723" s="80"/>
      <c r="AX50723" s="80"/>
      <c r="AY50723" s="80"/>
      <c r="AZ50723" s="80"/>
      <c r="BA50723" s="80"/>
      <c r="BB50723" s="80"/>
    </row>
    <row r="50724" spans="9:54" x14ac:dyDescent="0.25">
      <c r="I50724" s="80"/>
      <c r="AX50724" s="80"/>
      <c r="AY50724" s="80"/>
      <c r="AZ50724" s="80"/>
      <c r="BA50724" s="80"/>
      <c r="BB50724" s="80"/>
    </row>
    <row r="50725" spans="9:54" x14ac:dyDescent="0.25">
      <c r="I50725" s="80"/>
      <c r="AX50725" s="80"/>
      <c r="AY50725" s="80"/>
      <c r="AZ50725" s="80"/>
      <c r="BA50725" s="80"/>
      <c r="BB50725" s="80"/>
    </row>
    <row r="50726" spans="9:54" x14ac:dyDescent="0.25">
      <c r="I50726" s="80"/>
      <c r="AX50726" s="80"/>
      <c r="AY50726" s="80"/>
      <c r="AZ50726" s="80"/>
      <c r="BA50726" s="80"/>
      <c r="BB50726" s="80"/>
    </row>
    <row r="50727" spans="9:54" x14ac:dyDescent="0.25">
      <c r="I50727" s="80"/>
      <c r="AX50727" s="80"/>
      <c r="AY50727" s="80"/>
      <c r="AZ50727" s="80"/>
      <c r="BA50727" s="80"/>
      <c r="BB50727" s="80"/>
    </row>
    <row r="50728" spans="9:54" x14ac:dyDescent="0.25">
      <c r="I50728" s="80"/>
      <c r="AX50728" s="80"/>
      <c r="AY50728" s="80"/>
      <c r="AZ50728" s="80"/>
      <c r="BA50728" s="80"/>
      <c r="BB50728" s="80"/>
    </row>
    <row r="50729" spans="9:54" x14ac:dyDescent="0.25">
      <c r="I50729" s="80"/>
      <c r="AX50729" s="80"/>
      <c r="AY50729" s="80"/>
      <c r="AZ50729" s="80"/>
      <c r="BA50729" s="80"/>
      <c r="BB50729" s="80"/>
    </row>
    <row r="50730" spans="9:54" x14ac:dyDescent="0.25">
      <c r="I50730" s="80"/>
      <c r="AX50730" s="80"/>
      <c r="AY50730" s="80"/>
      <c r="AZ50730" s="80"/>
      <c r="BA50730" s="80"/>
      <c r="BB50730" s="80"/>
    </row>
    <row r="50731" spans="9:54" x14ac:dyDescent="0.25">
      <c r="I50731" s="80"/>
      <c r="AX50731" s="80"/>
      <c r="AY50731" s="80"/>
      <c r="AZ50731" s="80"/>
      <c r="BA50731" s="80"/>
      <c r="BB50731" s="80"/>
    </row>
    <row r="50732" spans="9:54" x14ac:dyDescent="0.25">
      <c r="I50732" s="80"/>
      <c r="AX50732" s="80"/>
      <c r="AY50732" s="80"/>
      <c r="AZ50732" s="80"/>
      <c r="BA50732" s="80"/>
      <c r="BB50732" s="80"/>
    </row>
    <row r="50733" spans="9:54" x14ac:dyDescent="0.25">
      <c r="I50733" s="80"/>
      <c r="AX50733" s="80"/>
      <c r="AY50733" s="80"/>
      <c r="AZ50733" s="80"/>
      <c r="BA50733" s="80"/>
      <c r="BB50733" s="80"/>
    </row>
    <row r="50734" spans="9:54" x14ac:dyDescent="0.25">
      <c r="I50734" s="80"/>
      <c r="AX50734" s="80"/>
      <c r="AY50734" s="80"/>
      <c r="AZ50734" s="80"/>
      <c r="BA50734" s="80"/>
      <c r="BB50734" s="80"/>
    </row>
    <row r="50735" spans="9:54" x14ac:dyDescent="0.25">
      <c r="I50735" s="80"/>
      <c r="AX50735" s="80"/>
      <c r="AY50735" s="80"/>
      <c r="AZ50735" s="80"/>
      <c r="BA50735" s="80"/>
      <c r="BB50735" s="80"/>
    </row>
    <row r="50736" spans="9:54" x14ac:dyDescent="0.25">
      <c r="I50736" s="80"/>
      <c r="AX50736" s="80"/>
      <c r="AY50736" s="80"/>
      <c r="AZ50736" s="80"/>
      <c r="BA50736" s="80"/>
      <c r="BB50736" s="80"/>
    </row>
    <row r="50737" spans="9:54" x14ac:dyDescent="0.25">
      <c r="I50737" s="80"/>
      <c r="AX50737" s="80"/>
      <c r="AY50737" s="80"/>
      <c r="AZ50737" s="80"/>
      <c r="BA50737" s="80"/>
      <c r="BB50737" s="80"/>
    </row>
    <row r="50738" spans="9:54" x14ac:dyDescent="0.25">
      <c r="I50738" s="80"/>
      <c r="AX50738" s="80"/>
      <c r="AY50738" s="80"/>
      <c r="AZ50738" s="80"/>
      <c r="BA50738" s="80"/>
      <c r="BB50738" s="80"/>
    </row>
    <row r="50739" spans="9:54" x14ac:dyDescent="0.25">
      <c r="I50739" s="80"/>
      <c r="AX50739" s="80"/>
      <c r="AY50739" s="80"/>
      <c r="AZ50739" s="80"/>
      <c r="BA50739" s="80"/>
      <c r="BB50739" s="80"/>
    </row>
    <row r="50740" spans="9:54" x14ac:dyDescent="0.25">
      <c r="I50740" s="80"/>
      <c r="AX50740" s="80"/>
      <c r="AY50740" s="80"/>
      <c r="AZ50740" s="80"/>
      <c r="BA50740" s="80"/>
      <c r="BB50740" s="80"/>
    </row>
    <row r="50741" spans="9:54" x14ac:dyDescent="0.25">
      <c r="I50741" s="80"/>
      <c r="AX50741" s="80"/>
      <c r="AY50741" s="80"/>
      <c r="AZ50741" s="80"/>
      <c r="BA50741" s="80"/>
      <c r="BB50741" s="80"/>
    </row>
    <row r="50742" spans="9:54" x14ac:dyDescent="0.25">
      <c r="I50742" s="80"/>
      <c r="AX50742" s="80"/>
      <c r="AY50742" s="80"/>
      <c r="AZ50742" s="80"/>
      <c r="BA50742" s="80"/>
      <c r="BB50742" s="80"/>
    </row>
    <row r="50743" spans="9:54" x14ac:dyDescent="0.25">
      <c r="I50743" s="80"/>
      <c r="AX50743" s="80"/>
      <c r="AY50743" s="80"/>
      <c r="AZ50743" s="80"/>
      <c r="BA50743" s="80"/>
      <c r="BB50743" s="80"/>
    </row>
    <row r="50744" spans="9:54" x14ac:dyDescent="0.25">
      <c r="I50744" s="80"/>
      <c r="AX50744" s="80"/>
      <c r="AY50744" s="80"/>
      <c r="AZ50744" s="80"/>
      <c r="BA50744" s="80"/>
      <c r="BB50744" s="80"/>
    </row>
    <row r="50745" spans="9:54" x14ac:dyDescent="0.25">
      <c r="I50745" s="80"/>
      <c r="AX50745" s="80"/>
      <c r="AY50745" s="80"/>
      <c r="AZ50745" s="80"/>
      <c r="BA50745" s="80"/>
      <c r="BB50745" s="80"/>
    </row>
    <row r="50746" spans="9:54" x14ac:dyDescent="0.25">
      <c r="I50746" s="80"/>
      <c r="AX50746" s="80"/>
      <c r="AY50746" s="80"/>
      <c r="AZ50746" s="80"/>
      <c r="BA50746" s="80"/>
      <c r="BB50746" s="80"/>
    </row>
    <row r="50747" spans="9:54" x14ac:dyDescent="0.25">
      <c r="I50747" s="80"/>
      <c r="AX50747" s="80"/>
      <c r="AY50747" s="80"/>
      <c r="AZ50747" s="80"/>
      <c r="BA50747" s="80"/>
      <c r="BB50747" s="80"/>
    </row>
    <row r="50748" spans="9:54" x14ac:dyDescent="0.25">
      <c r="I50748" s="80"/>
      <c r="AX50748" s="80"/>
      <c r="AY50748" s="80"/>
      <c r="AZ50748" s="80"/>
      <c r="BA50748" s="80"/>
      <c r="BB50748" s="80"/>
    </row>
    <row r="50749" spans="9:54" x14ac:dyDescent="0.25">
      <c r="I50749" s="80"/>
      <c r="AX50749" s="80"/>
      <c r="AY50749" s="80"/>
      <c r="AZ50749" s="80"/>
      <c r="BA50749" s="80"/>
      <c r="BB50749" s="80"/>
    </row>
    <row r="50750" spans="9:54" x14ac:dyDescent="0.25">
      <c r="I50750" s="80"/>
      <c r="AX50750" s="80"/>
      <c r="AY50750" s="80"/>
      <c r="AZ50750" s="80"/>
      <c r="BA50750" s="80"/>
      <c r="BB50750" s="80"/>
    </row>
    <row r="50751" spans="9:54" x14ac:dyDescent="0.25">
      <c r="I50751" s="80"/>
      <c r="AX50751" s="80"/>
      <c r="AY50751" s="80"/>
      <c r="AZ50751" s="80"/>
      <c r="BA50751" s="80"/>
      <c r="BB50751" s="80"/>
    </row>
    <row r="50752" spans="9:54" x14ac:dyDescent="0.25">
      <c r="I50752" s="80"/>
      <c r="AX50752" s="80"/>
      <c r="AY50752" s="80"/>
      <c r="AZ50752" s="80"/>
      <c r="BA50752" s="80"/>
      <c r="BB50752" s="80"/>
    </row>
    <row r="50753" spans="9:54" x14ac:dyDescent="0.25">
      <c r="I50753" s="80"/>
      <c r="AX50753" s="80"/>
      <c r="AY50753" s="80"/>
      <c r="AZ50753" s="80"/>
      <c r="BA50753" s="80"/>
      <c r="BB50753" s="80"/>
    </row>
    <row r="50754" spans="9:54" x14ac:dyDescent="0.25">
      <c r="I50754" s="80"/>
      <c r="AX50754" s="80"/>
      <c r="AY50754" s="80"/>
      <c r="AZ50754" s="80"/>
      <c r="BA50754" s="80"/>
      <c r="BB50754" s="80"/>
    </row>
    <row r="50755" spans="9:54" x14ac:dyDescent="0.25">
      <c r="I50755" s="80"/>
      <c r="AX50755" s="80"/>
      <c r="AY50755" s="80"/>
      <c r="AZ50755" s="80"/>
      <c r="BA50755" s="80"/>
      <c r="BB50755" s="80"/>
    </row>
    <row r="50756" spans="9:54" x14ac:dyDescent="0.25">
      <c r="I50756" s="80"/>
      <c r="AX50756" s="80"/>
      <c r="AY50756" s="80"/>
      <c r="AZ50756" s="80"/>
      <c r="BA50756" s="80"/>
      <c r="BB50756" s="80"/>
    </row>
    <row r="50757" spans="9:54" x14ac:dyDescent="0.25">
      <c r="I50757" s="80"/>
      <c r="AX50757" s="80"/>
      <c r="AY50757" s="80"/>
      <c r="AZ50757" s="80"/>
      <c r="BA50757" s="80"/>
      <c r="BB50757" s="80"/>
    </row>
    <row r="50758" spans="9:54" x14ac:dyDescent="0.25">
      <c r="I50758" s="80"/>
      <c r="AX50758" s="80"/>
      <c r="AY50758" s="80"/>
      <c r="AZ50758" s="80"/>
      <c r="BA50758" s="80"/>
      <c r="BB50758" s="80"/>
    </row>
    <row r="50759" spans="9:54" x14ac:dyDescent="0.25">
      <c r="I50759" s="80"/>
      <c r="AX50759" s="80"/>
      <c r="AY50759" s="80"/>
      <c r="AZ50759" s="80"/>
      <c r="BA50759" s="80"/>
      <c r="BB50759" s="80"/>
    </row>
    <row r="50760" spans="9:54" x14ac:dyDescent="0.25">
      <c r="I50760" s="80"/>
      <c r="AX50760" s="80"/>
      <c r="AY50760" s="80"/>
      <c r="AZ50760" s="80"/>
      <c r="BA50760" s="80"/>
      <c r="BB50760" s="80"/>
    </row>
    <row r="50761" spans="9:54" x14ac:dyDescent="0.25">
      <c r="I50761" s="80"/>
      <c r="AX50761" s="80"/>
      <c r="AY50761" s="80"/>
      <c r="AZ50761" s="80"/>
      <c r="BA50761" s="80"/>
      <c r="BB50761" s="80"/>
    </row>
    <row r="50762" spans="9:54" x14ac:dyDescent="0.25">
      <c r="I50762" s="80"/>
      <c r="AX50762" s="80"/>
      <c r="AY50762" s="80"/>
      <c r="AZ50762" s="80"/>
      <c r="BA50762" s="80"/>
      <c r="BB50762" s="80"/>
    </row>
    <row r="50763" spans="9:54" x14ac:dyDescent="0.25">
      <c r="I50763" s="80"/>
      <c r="AX50763" s="80"/>
      <c r="AY50763" s="80"/>
      <c r="AZ50763" s="80"/>
      <c r="BA50763" s="80"/>
      <c r="BB50763" s="80"/>
    </row>
    <row r="50764" spans="9:54" x14ac:dyDescent="0.25">
      <c r="I50764" s="80"/>
      <c r="AX50764" s="80"/>
      <c r="AY50764" s="80"/>
      <c r="AZ50764" s="80"/>
      <c r="BA50764" s="80"/>
      <c r="BB50764" s="80"/>
    </row>
    <row r="50765" spans="9:54" x14ac:dyDescent="0.25">
      <c r="I50765" s="80"/>
      <c r="AX50765" s="80"/>
      <c r="AY50765" s="80"/>
      <c r="AZ50765" s="80"/>
      <c r="BA50765" s="80"/>
      <c r="BB50765" s="80"/>
    </row>
    <row r="50766" spans="9:54" x14ac:dyDescent="0.25">
      <c r="I50766" s="80"/>
      <c r="AX50766" s="80"/>
      <c r="AY50766" s="80"/>
      <c r="AZ50766" s="80"/>
      <c r="BA50766" s="80"/>
      <c r="BB50766" s="80"/>
    </row>
    <row r="50767" spans="9:54" x14ac:dyDescent="0.25">
      <c r="I50767" s="80"/>
      <c r="AX50767" s="80"/>
      <c r="AY50767" s="80"/>
      <c r="AZ50767" s="80"/>
      <c r="BA50767" s="80"/>
      <c r="BB50767" s="80"/>
    </row>
    <row r="50768" spans="9:54" x14ac:dyDescent="0.25">
      <c r="I50768" s="80"/>
      <c r="AX50768" s="80"/>
      <c r="AY50768" s="80"/>
      <c r="AZ50768" s="80"/>
      <c r="BA50768" s="80"/>
      <c r="BB50768" s="80"/>
    </row>
    <row r="50769" spans="9:54" x14ac:dyDescent="0.25">
      <c r="I50769" s="80"/>
      <c r="AX50769" s="80"/>
      <c r="AY50769" s="80"/>
      <c r="AZ50769" s="80"/>
      <c r="BA50769" s="80"/>
      <c r="BB50769" s="80"/>
    </row>
    <row r="50770" spans="9:54" x14ac:dyDescent="0.25">
      <c r="I50770" s="80"/>
      <c r="AX50770" s="80"/>
      <c r="AY50770" s="80"/>
      <c r="AZ50770" s="80"/>
      <c r="BA50770" s="80"/>
      <c r="BB50770" s="80"/>
    </row>
    <row r="50771" spans="9:54" x14ac:dyDescent="0.25">
      <c r="I50771" s="80"/>
      <c r="AX50771" s="80"/>
      <c r="AY50771" s="80"/>
      <c r="AZ50771" s="80"/>
      <c r="BA50771" s="80"/>
      <c r="BB50771" s="80"/>
    </row>
    <row r="50772" spans="9:54" x14ac:dyDescent="0.25">
      <c r="I50772" s="80"/>
      <c r="AX50772" s="80"/>
      <c r="AY50772" s="80"/>
      <c r="AZ50772" s="80"/>
      <c r="BA50772" s="80"/>
      <c r="BB50772" s="80"/>
    </row>
    <row r="50773" spans="9:54" x14ac:dyDescent="0.25">
      <c r="I50773" s="80"/>
      <c r="AX50773" s="80"/>
      <c r="AY50773" s="80"/>
      <c r="AZ50773" s="80"/>
      <c r="BA50773" s="80"/>
      <c r="BB50773" s="80"/>
    </row>
    <row r="50774" spans="9:54" x14ac:dyDescent="0.25">
      <c r="I50774" s="80"/>
      <c r="AX50774" s="80"/>
      <c r="AY50774" s="80"/>
      <c r="AZ50774" s="80"/>
      <c r="BA50774" s="80"/>
      <c r="BB50774" s="80"/>
    </row>
    <row r="50775" spans="9:54" x14ac:dyDescent="0.25">
      <c r="I50775" s="80"/>
      <c r="AX50775" s="80"/>
      <c r="AY50775" s="80"/>
      <c r="AZ50775" s="80"/>
      <c r="BA50775" s="80"/>
      <c r="BB50775" s="80"/>
    </row>
    <row r="50776" spans="9:54" x14ac:dyDescent="0.25">
      <c r="I50776" s="80"/>
      <c r="AX50776" s="80"/>
      <c r="AY50776" s="80"/>
      <c r="AZ50776" s="80"/>
      <c r="BA50776" s="80"/>
      <c r="BB50776" s="80"/>
    </row>
    <row r="50777" spans="9:54" x14ac:dyDescent="0.25">
      <c r="I50777" s="80"/>
      <c r="AX50777" s="80"/>
      <c r="AY50777" s="80"/>
      <c r="AZ50777" s="80"/>
      <c r="BA50777" s="80"/>
      <c r="BB50777" s="80"/>
    </row>
    <row r="50778" spans="9:54" x14ac:dyDescent="0.25">
      <c r="I50778" s="80"/>
      <c r="AX50778" s="80"/>
      <c r="AY50778" s="80"/>
      <c r="AZ50778" s="80"/>
      <c r="BA50778" s="80"/>
      <c r="BB50778" s="80"/>
    </row>
    <row r="50779" spans="9:54" x14ac:dyDescent="0.25">
      <c r="I50779" s="80"/>
      <c r="AX50779" s="80"/>
      <c r="AY50779" s="80"/>
      <c r="AZ50779" s="80"/>
      <c r="BA50779" s="80"/>
      <c r="BB50779" s="80"/>
    </row>
    <row r="50780" spans="9:54" x14ac:dyDescent="0.25">
      <c r="I50780" s="80"/>
      <c r="AX50780" s="80"/>
      <c r="AY50780" s="80"/>
      <c r="AZ50780" s="80"/>
      <c r="BA50780" s="80"/>
      <c r="BB50780" s="80"/>
    </row>
    <row r="50781" spans="9:54" x14ac:dyDescent="0.25">
      <c r="I50781" s="80"/>
      <c r="AX50781" s="80"/>
      <c r="AY50781" s="80"/>
      <c r="AZ50781" s="80"/>
      <c r="BA50781" s="80"/>
      <c r="BB50781" s="80"/>
    </row>
    <row r="50782" spans="9:54" x14ac:dyDescent="0.25">
      <c r="I50782" s="80"/>
      <c r="AX50782" s="80"/>
      <c r="AY50782" s="80"/>
      <c r="AZ50782" s="80"/>
      <c r="BA50782" s="80"/>
      <c r="BB50782" s="80"/>
    </row>
    <row r="50783" spans="9:54" x14ac:dyDescent="0.25">
      <c r="I50783" s="80"/>
      <c r="AX50783" s="80"/>
      <c r="AY50783" s="80"/>
      <c r="AZ50783" s="80"/>
      <c r="BA50783" s="80"/>
      <c r="BB50783" s="80"/>
    </row>
    <row r="50784" spans="9:54" x14ac:dyDescent="0.25">
      <c r="I50784" s="80"/>
      <c r="AX50784" s="80"/>
      <c r="AY50784" s="80"/>
      <c r="AZ50784" s="80"/>
      <c r="BA50784" s="80"/>
      <c r="BB50784" s="80"/>
    </row>
    <row r="50785" spans="9:54" x14ac:dyDescent="0.25">
      <c r="I50785" s="80"/>
      <c r="AX50785" s="80"/>
      <c r="AY50785" s="80"/>
      <c r="AZ50785" s="80"/>
      <c r="BA50785" s="80"/>
      <c r="BB50785" s="80"/>
    </row>
    <row r="50786" spans="9:54" x14ac:dyDescent="0.25">
      <c r="I50786" s="80"/>
      <c r="AX50786" s="80"/>
      <c r="AY50786" s="80"/>
      <c r="AZ50786" s="80"/>
      <c r="BA50786" s="80"/>
      <c r="BB50786" s="80"/>
    </row>
    <row r="50787" spans="9:54" x14ac:dyDescent="0.25">
      <c r="I50787" s="80"/>
      <c r="AX50787" s="80"/>
      <c r="AY50787" s="80"/>
      <c r="AZ50787" s="80"/>
      <c r="BA50787" s="80"/>
      <c r="BB50787" s="80"/>
    </row>
    <row r="50788" spans="9:54" x14ac:dyDescent="0.25">
      <c r="I50788" s="80"/>
      <c r="AX50788" s="80"/>
      <c r="AY50788" s="80"/>
      <c r="AZ50788" s="80"/>
      <c r="BA50788" s="80"/>
      <c r="BB50788" s="80"/>
    </row>
    <row r="50789" spans="9:54" x14ac:dyDescent="0.25">
      <c r="I50789" s="80"/>
      <c r="AX50789" s="80"/>
      <c r="AY50789" s="80"/>
      <c r="AZ50789" s="80"/>
      <c r="BA50789" s="80"/>
      <c r="BB50789" s="80"/>
    </row>
    <row r="50790" spans="9:54" x14ac:dyDescent="0.25">
      <c r="I50790" s="80"/>
      <c r="AX50790" s="80"/>
      <c r="AY50790" s="80"/>
      <c r="AZ50790" s="80"/>
      <c r="BA50790" s="80"/>
      <c r="BB50790" s="80"/>
    </row>
    <row r="50791" spans="9:54" x14ac:dyDescent="0.25">
      <c r="I50791" s="80"/>
      <c r="AX50791" s="80"/>
      <c r="AY50791" s="80"/>
      <c r="AZ50791" s="80"/>
      <c r="BA50791" s="80"/>
      <c r="BB50791" s="80"/>
    </row>
    <row r="50792" spans="9:54" x14ac:dyDescent="0.25">
      <c r="I50792" s="80"/>
      <c r="AX50792" s="80"/>
      <c r="AY50792" s="80"/>
      <c r="AZ50792" s="80"/>
      <c r="BA50792" s="80"/>
      <c r="BB50792" s="80"/>
    </row>
    <row r="50793" spans="9:54" x14ac:dyDescent="0.25">
      <c r="I50793" s="80"/>
      <c r="AX50793" s="80"/>
      <c r="AY50793" s="80"/>
      <c r="AZ50793" s="80"/>
      <c r="BA50793" s="80"/>
      <c r="BB50793" s="80"/>
    </row>
    <row r="50794" spans="9:54" x14ac:dyDescent="0.25">
      <c r="I50794" s="80"/>
      <c r="AX50794" s="80"/>
      <c r="AY50794" s="80"/>
      <c r="AZ50794" s="80"/>
      <c r="BA50794" s="80"/>
      <c r="BB50794" s="80"/>
    </row>
    <row r="50795" spans="9:54" x14ac:dyDescent="0.25">
      <c r="I50795" s="80"/>
      <c r="AX50795" s="80"/>
      <c r="AY50795" s="80"/>
      <c r="AZ50795" s="80"/>
      <c r="BA50795" s="80"/>
      <c r="BB50795" s="80"/>
    </row>
    <row r="50796" spans="9:54" x14ac:dyDescent="0.25">
      <c r="I50796" s="80"/>
      <c r="AX50796" s="80"/>
      <c r="AY50796" s="80"/>
      <c r="AZ50796" s="80"/>
      <c r="BA50796" s="80"/>
      <c r="BB50796" s="80"/>
    </row>
    <row r="50797" spans="9:54" x14ac:dyDescent="0.25">
      <c r="I50797" s="80"/>
      <c r="AX50797" s="80"/>
      <c r="AY50797" s="80"/>
      <c r="AZ50797" s="80"/>
      <c r="BA50797" s="80"/>
      <c r="BB50797" s="80"/>
    </row>
    <row r="50798" spans="9:54" x14ac:dyDescent="0.25">
      <c r="I50798" s="80"/>
      <c r="AX50798" s="80"/>
      <c r="AY50798" s="80"/>
      <c r="AZ50798" s="80"/>
      <c r="BA50798" s="80"/>
      <c r="BB50798" s="80"/>
    </row>
    <row r="50799" spans="9:54" x14ac:dyDescent="0.25">
      <c r="I50799" s="80"/>
      <c r="AX50799" s="80"/>
      <c r="AY50799" s="80"/>
      <c r="AZ50799" s="80"/>
      <c r="BA50799" s="80"/>
      <c r="BB50799" s="80"/>
    </row>
    <row r="50800" spans="9:54" x14ac:dyDescent="0.25">
      <c r="I50800" s="80"/>
      <c r="AX50800" s="80"/>
      <c r="AY50800" s="80"/>
      <c r="AZ50800" s="80"/>
      <c r="BA50800" s="80"/>
      <c r="BB50800" s="80"/>
    </row>
    <row r="50801" spans="9:54" x14ac:dyDescent="0.25">
      <c r="I50801" s="80"/>
      <c r="AX50801" s="80"/>
      <c r="AY50801" s="80"/>
      <c r="AZ50801" s="80"/>
      <c r="BA50801" s="80"/>
      <c r="BB50801" s="80"/>
    </row>
    <row r="50802" spans="9:54" x14ac:dyDescent="0.25">
      <c r="I50802" s="80"/>
      <c r="AX50802" s="80"/>
      <c r="AY50802" s="80"/>
      <c r="AZ50802" s="80"/>
      <c r="BA50802" s="80"/>
      <c r="BB50802" s="80"/>
    </row>
    <row r="50803" spans="9:54" x14ac:dyDescent="0.25">
      <c r="I50803" s="80"/>
      <c r="AX50803" s="80"/>
      <c r="AY50803" s="80"/>
      <c r="AZ50803" s="80"/>
      <c r="BA50803" s="80"/>
      <c r="BB50803" s="80"/>
    </row>
    <row r="50804" spans="9:54" x14ac:dyDescent="0.25">
      <c r="I50804" s="80"/>
      <c r="AX50804" s="80"/>
      <c r="AY50804" s="80"/>
      <c r="AZ50804" s="80"/>
      <c r="BA50804" s="80"/>
      <c r="BB50804" s="80"/>
    </row>
    <row r="50805" spans="9:54" x14ac:dyDescent="0.25">
      <c r="I50805" s="80"/>
      <c r="AX50805" s="80"/>
      <c r="AY50805" s="80"/>
      <c r="AZ50805" s="80"/>
      <c r="BA50805" s="80"/>
      <c r="BB50805" s="80"/>
    </row>
    <row r="50806" spans="9:54" x14ac:dyDescent="0.25">
      <c r="I50806" s="80"/>
      <c r="AX50806" s="80"/>
      <c r="AY50806" s="80"/>
      <c r="AZ50806" s="80"/>
      <c r="BA50806" s="80"/>
      <c r="BB50806" s="80"/>
    </row>
    <row r="50807" spans="9:54" x14ac:dyDescent="0.25">
      <c r="I50807" s="80"/>
      <c r="AX50807" s="80"/>
      <c r="AY50807" s="80"/>
      <c r="AZ50807" s="80"/>
      <c r="BA50807" s="80"/>
      <c r="BB50807" s="80"/>
    </row>
    <row r="50808" spans="9:54" x14ac:dyDescent="0.25">
      <c r="I50808" s="80"/>
      <c r="AX50808" s="80"/>
      <c r="AY50808" s="80"/>
      <c r="AZ50808" s="80"/>
      <c r="BA50808" s="80"/>
      <c r="BB50808" s="80"/>
    </row>
    <row r="50809" spans="9:54" x14ac:dyDescent="0.25">
      <c r="I50809" s="80"/>
      <c r="AX50809" s="80"/>
      <c r="AY50809" s="80"/>
      <c r="AZ50809" s="80"/>
      <c r="BA50809" s="80"/>
      <c r="BB50809" s="80"/>
    </row>
    <row r="50810" spans="9:54" x14ac:dyDescent="0.25">
      <c r="I50810" s="80"/>
      <c r="AX50810" s="80"/>
      <c r="AY50810" s="80"/>
      <c r="AZ50810" s="80"/>
      <c r="BA50810" s="80"/>
      <c r="BB50810" s="80"/>
    </row>
    <row r="50811" spans="9:54" x14ac:dyDescent="0.25">
      <c r="I50811" s="80"/>
      <c r="AX50811" s="80"/>
      <c r="AY50811" s="80"/>
      <c r="AZ50811" s="80"/>
      <c r="BA50811" s="80"/>
      <c r="BB50811" s="80"/>
    </row>
    <row r="50812" spans="9:54" x14ac:dyDescent="0.25">
      <c r="I50812" s="80"/>
      <c r="AX50812" s="80"/>
      <c r="AY50812" s="80"/>
      <c r="AZ50812" s="80"/>
      <c r="BA50812" s="80"/>
      <c r="BB50812" s="80"/>
    </row>
    <row r="50813" spans="9:54" x14ac:dyDescent="0.25">
      <c r="I50813" s="80"/>
      <c r="AX50813" s="80"/>
      <c r="AY50813" s="80"/>
      <c r="AZ50813" s="80"/>
      <c r="BA50813" s="80"/>
      <c r="BB50813" s="80"/>
    </row>
    <row r="50814" spans="9:54" x14ac:dyDescent="0.25">
      <c r="I50814" s="80"/>
      <c r="AX50814" s="80"/>
      <c r="AY50814" s="80"/>
      <c r="AZ50814" s="80"/>
      <c r="BA50814" s="80"/>
      <c r="BB50814" s="80"/>
    </row>
    <row r="50815" spans="9:54" x14ac:dyDescent="0.25">
      <c r="I50815" s="80"/>
      <c r="AX50815" s="80"/>
      <c r="AY50815" s="80"/>
      <c r="AZ50815" s="80"/>
      <c r="BA50815" s="80"/>
      <c r="BB50815" s="80"/>
    </row>
    <row r="50816" spans="9:54" x14ac:dyDescent="0.25">
      <c r="I50816" s="80"/>
      <c r="AX50816" s="80"/>
      <c r="AY50816" s="80"/>
      <c r="AZ50816" s="80"/>
      <c r="BA50816" s="80"/>
      <c r="BB50816" s="80"/>
    </row>
    <row r="50817" spans="9:54" x14ac:dyDescent="0.25">
      <c r="I50817" s="80"/>
      <c r="AX50817" s="80"/>
      <c r="AY50817" s="80"/>
      <c r="AZ50817" s="80"/>
      <c r="BA50817" s="80"/>
      <c r="BB50817" s="80"/>
    </row>
    <row r="50818" spans="9:54" x14ac:dyDescent="0.25">
      <c r="I50818" s="80"/>
      <c r="AX50818" s="80"/>
      <c r="AY50818" s="80"/>
      <c r="AZ50818" s="80"/>
      <c r="BA50818" s="80"/>
      <c r="BB50818" s="80"/>
    </row>
    <row r="50819" spans="9:54" x14ac:dyDescent="0.25">
      <c r="I50819" s="80"/>
      <c r="AX50819" s="80"/>
      <c r="AY50819" s="80"/>
      <c r="AZ50819" s="80"/>
      <c r="BA50819" s="80"/>
      <c r="BB50819" s="80"/>
    </row>
    <row r="50820" spans="9:54" x14ac:dyDescent="0.25">
      <c r="I50820" s="80"/>
      <c r="AX50820" s="80"/>
      <c r="AY50820" s="80"/>
      <c r="AZ50820" s="80"/>
      <c r="BA50820" s="80"/>
      <c r="BB50820" s="80"/>
    </row>
    <row r="50821" spans="9:54" x14ac:dyDescent="0.25">
      <c r="I50821" s="80"/>
      <c r="AX50821" s="80"/>
      <c r="AY50821" s="80"/>
      <c r="AZ50821" s="80"/>
      <c r="BA50821" s="80"/>
      <c r="BB50821" s="80"/>
    </row>
    <row r="50822" spans="9:54" x14ac:dyDescent="0.25">
      <c r="I50822" s="80"/>
      <c r="AX50822" s="80"/>
      <c r="AY50822" s="80"/>
      <c r="AZ50822" s="80"/>
      <c r="BA50822" s="80"/>
      <c r="BB50822" s="80"/>
    </row>
    <row r="50823" spans="9:54" x14ac:dyDescent="0.25">
      <c r="I50823" s="80"/>
      <c r="AX50823" s="80"/>
      <c r="AY50823" s="80"/>
      <c r="AZ50823" s="80"/>
      <c r="BA50823" s="80"/>
      <c r="BB50823" s="80"/>
    </row>
    <row r="50824" spans="9:54" x14ac:dyDescent="0.25">
      <c r="I50824" s="80"/>
      <c r="AX50824" s="80"/>
      <c r="AY50824" s="80"/>
      <c r="AZ50824" s="80"/>
      <c r="BA50824" s="80"/>
      <c r="BB50824" s="80"/>
    </row>
    <row r="50825" spans="9:54" x14ac:dyDescent="0.25">
      <c r="I50825" s="80"/>
      <c r="AX50825" s="80"/>
      <c r="AY50825" s="80"/>
      <c r="AZ50825" s="80"/>
      <c r="BA50825" s="80"/>
      <c r="BB50825" s="80"/>
    </row>
    <row r="50826" spans="9:54" x14ac:dyDescent="0.25">
      <c r="I50826" s="80"/>
      <c r="AX50826" s="80"/>
      <c r="AY50826" s="80"/>
      <c r="AZ50826" s="80"/>
      <c r="BA50826" s="80"/>
      <c r="BB50826" s="80"/>
    </row>
    <row r="50827" spans="9:54" x14ac:dyDescent="0.25">
      <c r="I50827" s="80"/>
      <c r="AX50827" s="80"/>
      <c r="AY50827" s="80"/>
      <c r="AZ50827" s="80"/>
      <c r="BA50827" s="80"/>
      <c r="BB50827" s="80"/>
    </row>
    <row r="50828" spans="9:54" x14ac:dyDescent="0.25">
      <c r="I50828" s="80"/>
      <c r="AX50828" s="80"/>
      <c r="AY50828" s="80"/>
      <c r="AZ50828" s="80"/>
      <c r="BA50828" s="80"/>
      <c r="BB50828" s="80"/>
    </row>
    <row r="50829" spans="9:54" x14ac:dyDescent="0.25">
      <c r="I50829" s="80"/>
      <c r="AX50829" s="80"/>
      <c r="AY50829" s="80"/>
      <c r="AZ50829" s="80"/>
      <c r="BA50829" s="80"/>
      <c r="BB50829" s="80"/>
    </row>
    <row r="50830" spans="9:54" x14ac:dyDescent="0.25">
      <c r="I50830" s="80"/>
      <c r="AX50830" s="80"/>
      <c r="AY50830" s="80"/>
      <c r="AZ50830" s="80"/>
      <c r="BA50830" s="80"/>
      <c r="BB50830" s="80"/>
    </row>
    <row r="50831" spans="9:54" x14ac:dyDescent="0.25">
      <c r="I50831" s="80"/>
      <c r="AX50831" s="80"/>
      <c r="AY50831" s="80"/>
      <c r="AZ50831" s="80"/>
      <c r="BA50831" s="80"/>
      <c r="BB50831" s="80"/>
    </row>
    <row r="50832" spans="9:54" x14ac:dyDescent="0.25">
      <c r="I50832" s="80"/>
      <c r="AX50832" s="80"/>
      <c r="AY50832" s="80"/>
      <c r="AZ50832" s="80"/>
      <c r="BA50832" s="80"/>
      <c r="BB50832" s="80"/>
    </row>
    <row r="50833" spans="9:54" x14ac:dyDescent="0.25">
      <c r="I50833" s="80"/>
      <c r="AX50833" s="80"/>
      <c r="AY50833" s="80"/>
      <c r="AZ50833" s="80"/>
      <c r="BA50833" s="80"/>
      <c r="BB50833" s="80"/>
    </row>
    <row r="50834" spans="9:54" x14ac:dyDescent="0.25">
      <c r="I50834" s="80"/>
      <c r="AX50834" s="80"/>
      <c r="AY50834" s="80"/>
      <c r="AZ50834" s="80"/>
      <c r="BA50834" s="80"/>
      <c r="BB50834" s="80"/>
    </row>
    <row r="50835" spans="9:54" x14ac:dyDescent="0.25">
      <c r="I50835" s="80"/>
      <c r="AX50835" s="80"/>
      <c r="AY50835" s="80"/>
      <c r="AZ50835" s="80"/>
      <c r="BA50835" s="80"/>
      <c r="BB50835" s="80"/>
    </row>
    <row r="50836" spans="9:54" x14ac:dyDescent="0.25">
      <c r="I50836" s="80"/>
      <c r="AX50836" s="80"/>
      <c r="AY50836" s="80"/>
      <c r="AZ50836" s="80"/>
      <c r="BA50836" s="80"/>
      <c r="BB50836" s="80"/>
    </row>
    <row r="50837" spans="9:54" x14ac:dyDescent="0.25">
      <c r="I50837" s="80"/>
      <c r="AX50837" s="80"/>
      <c r="AY50837" s="80"/>
      <c r="AZ50837" s="80"/>
      <c r="BA50837" s="80"/>
      <c r="BB50837" s="80"/>
    </row>
    <row r="50838" spans="9:54" x14ac:dyDescent="0.25">
      <c r="I50838" s="80"/>
      <c r="AX50838" s="80"/>
      <c r="AY50838" s="80"/>
      <c r="AZ50838" s="80"/>
      <c r="BA50838" s="80"/>
      <c r="BB50838" s="80"/>
    </row>
    <row r="50839" spans="9:54" x14ac:dyDescent="0.25">
      <c r="I50839" s="80"/>
      <c r="AX50839" s="80"/>
      <c r="AY50839" s="80"/>
      <c r="AZ50839" s="80"/>
      <c r="BA50839" s="80"/>
      <c r="BB50839" s="80"/>
    </row>
    <row r="50840" spans="9:54" x14ac:dyDescent="0.25">
      <c r="I50840" s="80"/>
      <c r="AX50840" s="80"/>
      <c r="AY50840" s="80"/>
      <c r="AZ50840" s="80"/>
      <c r="BA50840" s="80"/>
      <c r="BB50840" s="80"/>
    </row>
    <row r="50841" spans="9:54" x14ac:dyDescent="0.25">
      <c r="I50841" s="80"/>
      <c r="AX50841" s="80"/>
      <c r="AY50841" s="80"/>
      <c r="AZ50841" s="80"/>
      <c r="BA50841" s="80"/>
      <c r="BB50841" s="80"/>
    </row>
    <row r="50842" spans="9:54" x14ac:dyDescent="0.25">
      <c r="I50842" s="80"/>
      <c r="AX50842" s="80"/>
      <c r="AY50842" s="80"/>
      <c r="AZ50842" s="80"/>
      <c r="BA50842" s="80"/>
      <c r="BB50842" s="80"/>
    </row>
    <row r="50843" spans="9:54" x14ac:dyDescent="0.25">
      <c r="I50843" s="80"/>
      <c r="AX50843" s="80"/>
      <c r="AY50843" s="80"/>
      <c r="AZ50843" s="80"/>
      <c r="BA50843" s="80"/>
      <c r="BB50843" s="80"/>
    </row>
    <row r="50844" spans="9:54" x14ac:dyDescent="0.25">
      <c r="I50844" s="80"/>
      <c r="AX50844" s="80"/>
      <c r="AY50844" s="80"/>
      <c r="AZ50844" s="80"/>
      <c r="BA50844" s="80"/>
      <c r="BB50844" s="80"/>
    </row>
    <row r="50845" spans="9:54" x14ac:dyDescent="0.25">
      <c r="I50845" s="80"/>
      <c r="AX50845" s="80"/>
      <c r="AY50845" s="80"/>
      <c r="AZ50845" s="80"/>
      <c r="BA50845" s="80"/>
      <c r="BB50845" s="80"/>
    </row>
    <row r="50846" spans="9:54" x14ac:dyDescent="0.25">
      <c r="I50846" s="80"/>
      <c r="AX50846" s="80"/>
      <c r="AY50846" s="80"/>
      <c r="AZ50846" s="80"/>
      <c r="BA50846" s="80"/>
      <c r="BB50846" s="80"/>
    </row>
    <row r="50847" spans="9:54" x14ac:dyDescent="0.25">
      <c r="I50847" s="80"/>
      <c r="AX50847" s="80"/>
      <c r="AY50847" s="80"/>
      <c r="AZ50847" s="80"/>
      <c r="BA50847" s="80"/>
      <c r="BB50847" s="80"/>
    </row>
    <row r="50848" spans="9:54" x14ac:dyDescent="0.25">
      <c r="I50848" s="80"/>
      <c r="AX50848" s="80"/>
      <c r="AY50848" s="80"/>
      <c r="AZ50848" s="80"/>
      <c r="BA50848" s="80"/>
      <c r="BB50848" s="80"/>
    </row>
    <row r="50849" spans="9:54" x14ac:dyDescent="0.25">
      <c r="I50849" s="80"/>
      <c r="AX50849" s="80"/>
      <c r="AY50849" s="80"/>
      <c r="AZ50849" s="80"/>
      <c r="BA50849" s="80"/>
      <c r="BB50849" s="80"/>
    </row>
    <row r="50850" spans="9:54" x14ac:dyDescent="0.25">
      <c r="I50850" s="80"/>
      <c r="AX50850" s="80"/>
      <c r="AY50850" s="80"/>
      <c r="AZ50850" s="80"/>
      <c r="BA50850" s="80"/>
      <c r="BB50850" s="80"/>
    </row>
    <row r="50851" spans="9:54" x14ac:dyDescent="0.25">
      <c r="I50851" s="80"/>
      <c r="AX50851" s="80"/>
      <c r="AY50851" s="80"/>
      <c r="AZ50851" s="80"/>
      <c r="BA50851" s="80"/>
      <c r="BB50851" s="80"/>
    </row>
    <row r="50852" spans="9:54" x14ac:dyDescent="0.25">
      <c r="I50852" s="80"/>
      <c r="AX50852" s="80"/>
      <c r="AY50852" s="80"/>
      <c r="AZ50852" s="80"/>
      <c r="BA50852" s="80"/>
      <c r="BB50852" s="80"/>
    </row>
    <row r="50853" spans="9:54" x14ac:dyDescent="0.25">
      <c r="I50853" s="80"/>
      <c r="AX50853" s="80"/>
      <c r="AY50853" s="80"/>
      <c r="AZ50853" s="80"/>
      <c r="BA50853" s="80"/>
      <c r="BB50853" s="80"/>
    </row>
    <row r="50854" spans="9:54" x14ac:dyDescent="0.25">
      <c r="I50854" s="80"/>
      <c r="AX50854" s="80"/>
      <c r="AY50854" s="80"/>
      <c r="AZ50854" s="80"/>
      <c r="BA50854" s="80"/>
      <c r="BB50854" s="80"/>
    </row>
    <row r="50855" spans="9:54" x14ac:dyDescent="0.25">
      <c r="I50855" s="80"/>
      <c r="AX50855" s="80"/>
      <c r="AY50855" s="80"/>
      <c r="AZ50855" s="80"/>
      <c r="BA50855" s="80"/>
      <c r="BB50855" s="80"/>
    </row>
    <row r="50856" spans="9:54" x14ac:dyDescent="0.25">
      <c r="I50856" s="80"/>
      <c r="AX50856" s="80"/>
      <c r="AY50856" s="80"/>
      <c r="AZ50856" s="80"/>
      <c r="BA50856" s="80"/>
      <c r="BB50856" s="80"/>
    </row>
    <row r="50857" spans="9:54" x14ac:dyDescent="0.25">
      <c r="I50857" s="80"/>
      <c r="AX50857" s="80"/>
      <c r="AY50857" s="80"/>
      <c r="AZ50857" s="80"/>
      <c r="BA50857" s="80"/>
      <c r="BB50857" s="80"/>
    </row>
    <row r="50858" spans="9:54" x14ac:dyDescent="0.25">
      <c r="I50858" s="80"/>
      <c r="AX50858" s="80"/>
      <c r="AY50858" s="80"/>
      <c r="AZ50858" s="80"/>
      <c r="BA50858" s="80"/>
      <c r="BB50858" s="80"/>
    </row>
    <row r="50859" spans="9:54" x14ac:dyDescent="0.25">
      <c r="I50859" s="80"/>
      <c r="AX50859" s="80"/>
      <c r="AY50859" s="80"/>
      <c r="AZ50859" s="80"/>
      <c r="BA50859" s="80"/>
      <c r="BB50859" s="80"/>
    </row>
    <row r="50860" spans="9:54" x14ac:dyDescent="0.25">
      <c r="I50860" s="80"/>
      <c r="AX50860" s="80"/>
      <c r="AY50860" s="80"/>
      <c r="AZ50860" s="80"/>
      <c r="BA50860" s="80"/>
      <c r="BB50860" s="80"/>
    </row>
    <row r="50861" spans="9:54" x14ac:dyDescent="0.25">
      <c r="I50861" s="80"/>
      <c r="AX50861" s="80"/>
      <c r="AY50861" s="80"/>
      <c r="AZ50861" s="80"/>
      <c r="BA50861" s="80"/>
      <c r="BB50861" s="80"/>
    </row>
    <row r="50862" spans="9:54" x14ac:dyDescent="0.25">
      <c r="I50862" s="80"/>
      <c r="AX50862" s="80"/>
      <c r="AY50862" s="80"/>
      <c r="AZ50862" s="80"/>
      <c r="BA50862" s="80"/>
      <c r="BB50862" s="80"/>
    </row>
    <row r="50863" spans="9:54" x14ac:dyDescent="0.25">
      <c r="I50863" s="80"/>
      <c r="AX50863" s="80"/>
      <c r="AY50863" s="80"/>
      <c r="AZ50863" s="80"/>
      <c r="BA50863" s="80"/>
      <c r="BB50863" s="80"/>
    </row>
    <row r="50864" spans="9:54" x14ac:dyDescent="0.25">
      <c r="I50864" s="80"/>
      <c r="AX50864" s="80"/>
      <c r="AY50864" s="80"/>
      <c r="AZ50864" s="80"/>
      <c r="BA50864" s="80"/>
      <c r="BB50864" s="80"/>
    </row>
    <row r="50865" spans="9:54" x14ac:dyDescent="0.25">
      <c r="I50865" s="80"/>
      <c r="AX50865" s="80"/>
      <c r="AY50865" s="80"/>
      <c r="AZ50865" s="80"/>
      <c r="BA50865" s="80"/>
      <c r="BB50865" s="80"/>
    </row>
    <row r="50866" spans="9:54" x14ac:dyDescent="0.25">
      <c r="I50866" s="80"/>
      <c r="AX50866" s="80"/>
      <c r="AY50866" s="80"/>
      <c r="AZ50866" s="80"/>
      <c r="BA50866" s="80"/>
      <c r="BB50866" s="80"/>
    </row>
    <row r="50867" spans="9:54" x14ac:dyDescent="0.25">
      <c r="I50867" s="80"/>
      <c r="AX50867" s="80"/>
      <c r="AY50867" s="80"/>
      <c r="AZ50867" s="80"/>
      <c r="BA50867" s="80"/>
      <c r="BB50867" s="80"/>
    </row>
    <row r="50868" spans="9:54" x14ac:dyDescent="0.25">
      <c r="I50868" s="80"/>
      <c r="AX50868" s="80"/>
      <c r="AY50868" s="80"/>
      <c r="AZ50868" s="80"/>
      <c r="BA50868" s="80"/>
      <c r="BB50868" s="80"/>
    </row>
    <row r="50869" spans="9:54" x14ac:dyDescent="0.25">
      <c r="I50869" s="80"/>
      <c r="AX50869" s="80"/>
      <c r="AY50869" s="80"/>
      <c r="AZ50869" s="80"/>
      <c r="BA50869" s="80"/>
      <c r="BB50869" s="80"/>
    </row>
    <row r="50870" spans="9:54" x14ac:dyDescent="0.25">
      <c r="I50870" s="80"/>
      <c r="AX50870" s="80"/>
      <c r="AY50870" s="80"/>
      <c r="AZ50870" s="80"/>
      <c r="BA50870" s="80"/>
      <c r="BB50870" s="80"/>
    </row>
    <row r="50871" spans="9:54" x14ac:dyDescent="0.25">
      <c r="I50871" s="80"/>
      <c r="AX50871" s="80"/>
      <c r="AY50871" s="80"/>
      <c r="AZ50871" s="80"/>
      <c r="BA50871" s="80"/>
      <c r="BB50871" s="80"/>
    </row>
    <row r="50872" spans="9:54" x14ac:dyDescent="0.25">
      <c r="I50872" s="80"/>
      <c r="AX50872" s="80"/>
      <c r="AY50872" s="80"/>
      <c r="AZ50872" s="80"/>
      <c r="BA50872" s="80"/>
      <c r="BB50872" s="80"/>
    </row>
    <row r="50873" spans="9:54" x14ac:dyDescent="0.25">
      <c r="I50873" s="80"/>
      <c r="AX50873" s="80"/>
      <c r="AY50873" s="80"/>
      <c r="AZ50873" s="80"/>
      <c r="BA50873" s="80"/>
      <c r="BB50873" s="80"/>
    </row>
    <row r="50874" spans="9:54" x14ac:dyDescent="0.25">
      <c r="I50874" s="80"/>
      <c r="AX50874" s="80"/>
      <c r="AY50874" s="80"/>
      <c r="AZ50874" s="80"/>
      <c r="BA50874" s="80"/>
      <c r="BB50874" s="80"/>
    </row>
    <row r="50875" spans="9:54" x14ac:dyDescent="0.25">
      <c r="I50875" s="80"/>
      <c r="AX50875" s="80"/>
      <c r="AY50875" s="80"/>
      <c r="AZ50875" s="80"/>
      <c r="BA50875" s="80"/>
      <c r="BB50875" s="80"/>
    </row>
    <row r="50876" spans="9:54" x14ac:dyDescent="0.25">
      <c r="I50876" s="80"/>
      <c r="AX50876" s="80"/>
      <c r="AY50876" s="80"/>
      <c r="AZ50876" s="80"/>
      <c r="BA50876" s="80"/>
      <c r="BB50876" s="80"/>
    </row>
    <row r="50877" spans="9:54" x14ac:dyDescent="0.25">
      <c r="I50877" s="80"/>
      <c r="AX50877" s="80"/>
      <c r="AY50877" s="80"/>
      <c r="AZ50877" s="80"/>
      <c r="BA50877" s="80"/>
      <c r="BB50877" s="80"/>
    </row>
    <row r="50878" spans="9:54" x14ac:dyDescent="0.25">
      <c r="I50878" s="80"/>
      <c r="AX50878" s="80"/>
      <c r="AY50878" s="80"/>
      <c r="AZ50878" s="80"/>
      <c r="BA50878" s="80"/>
      <c r="BB50878" s="80"/>
    </row>
    <row r="50879" spans="9:54" x14ac:dyDescent="0.25">
      <c r="I50879" s="80"/>
      <c r="AX50879" s="80"/>
      <c r="AY50879" s="80"/>
      <c r="AZ50879" s="80"/>
      <c r="BA50879" s="80"/>
      <c r="BB50879" s="80"/>
    </row>
    <row r="50880" spans="9:54" x14ac:dyDescent="0.25">
      <c r="I50880" s="80"/>
      <c r="AX50880" s="80"/>
      <c r="AY50880" s="80"/>
      <c r="AZ50880" s="80"/>
      <c r="BA50880" s="80"/>
      <c r="BB50880" s="80"/>
    </row>
    <row r="50881" spans="9:54" x14ac:dyDescent="0.25">
      <c r="I50881" s="80"/>
      <c r="AX50881" s="80"/>
      <c r="AY50881" s="80"/>
      <c r="AZ50881" s="80"/>
      <c r="BA50881" s="80"/>
      <c r="BB50881" s="80"/>
    </row>
    <row r="50882" spans="9:54" x14ac:dyDescent="0.25">
      <c r="I50882" s="80"/>
      <c r="AX50882" s="80"/>
      <c r="AY50882" s="80"/>
      <c r="AZ50882" s="80"/>
      <c r="BA50882" s="80"/>
      <c r="BB50882" s="80"/>
    </row>
    <row r="50883" spans="9:54" x14ac:dyDescent="0.25">
      <c r="I50883" s="80"/>
      <c r="AX50883" s="80"/>
      <c r="AY50883" s="80"/>
      <c r="AZ50883" s="80"/>
      <c r="BA50883" s="80"/>
      <c r="BB50883" s="80"/>
    </row>
    <row r="50884" spans="9:54" x14ac:dyDescent="0.25">
      <c r="I50884" s="80"/>
      <c r="AX50884" s="80"/>
      <c r="AY50884" s="80"/>
      <c r="AZ50884" s="80"/>
      <c r="BA50884" s="80"/>
      <c r="BB50884" s="80"/>
    </row>
    <row r="50885" spans="9:54" x14ac:dyDescent="0.25">
      <c r="I50885" s="80"/>
      <c r="AX50885" s="80"/>
      <c r="AY50885" s="80"/>
      <c r="AZ50885" s="80"/>
      <c r="BA50885" s="80"/>
      <c r="BB50885" s="80"/>
    </row>
    <row r="50886" spans="9:54" x14ac:dyDescent="0.25">
      <c r="I50886" s="80"/>
      <c r="AX50886" s="80"/>
      <c r="AY50886" s="80"/>
      <c r="AZ50886" s="80"/>
      <c r="BA50886" s="80"/>
      <c r="BB50886" s="80"/>
    </row>
    <row r="50887" spans="9:54" x14ac:dyDescent="0.25">
      <c r="I50887" s="80"/>
      <c r="AX50887" s="80"/>
      <c r="AY50887" s="80"/>
      <c r="AZ50887" s="80"/>
      <c r="BA50887" s="80"/>
      <c r="BB50887" s="80"/>
    </row>
    <row r="50888" spans="9:54" x14ac:dyDescent="0.25">
      <c r="I50888" s="80"/>
      <c r="AX50888" s="80"/>
      <c r="AY50888" s="80"/>
      <c r="AZ50888" s="80"/>
      <c r="BA50888" s="80"/>
      <c r="BB50888" s="80"/>
    </row>
    <row r="50889" spans="9:54" x14ac:dyDescent="0.25">
      <c r="I50889" s="80"/>
      <c r="AX50889" s="80"/>
      <c r="AY50889" s="80"/>
      <c r="AZ50889" s="80"/>
      <c r="BA50889" s="80"/>
      <c r="BB50889" s="80"/>
    </row>
    <row r="50890" spans="9:54" x14ac:dyDescent="0.25">
      <c r="I50890" s="80"/>
      <c r="AX50890" s="80"/>
      <c r="AY50890" s="80"/>
      <c r="AZ50890" s="80"/>
      <c r="BA50890" s="80"/>
      <c r="BB50890" s="80"/>
    </row>
    <row r="50891" spans="9:54" x14ac:dyDescent="0.25">
      <c r="I50891" s="80"/>
      <c r="AX50891" s="80"/>
      <c r="AY50891" s="80"/>
      <c r="AZ50891" s="80"/>
      <c r="BA50891" s="80"/>
      <c r="BB50891" s="80"/>
    </row>
    <row r="50892" spans="9:54" x14ac:dyDescent="0.25">
      <c r="I50892" s="80"/>
      <c r="AX50892" s="80"/>
      <c r="AY50892" s="80"/>
      <c r="AZ50892" s="80"/>
      <c r="BA50892" s="80"/>
      <c r="BB50892" s="80"/>
    </row>
    <row r="50893" spans="9:54" x14ac:dyDescent="0.25">
      <c r="I50893" s="80"/>
      <c r="AX50893" s="80"/>
      <c r="AY50893" s="80"/>
      <c r="AZ50893" s="80"/>
      <c r="BA50893" s="80"/>
      <c r="BB50893" s="80"/>
    </row>
    <row r="50894" spans="9:54" x14ac:dyDescent="0.25">
      <c r="I50894" s="80"/>
      <c r="AX50894" s="80"/>
      <c r="AY50894" s="80"/>
      <c r="AZ50894" s="80"/>
      <c r="BA50894" s="80"/>
      <c r="BB50894" s="80"/>
    </row>
    <row r="50895" spans="9:54" x14ac:dyDescent="0.25">
      <c r="I50895" s="80"/>
      <c r="AX50895" s="80"/>
      <c r="AY50895" s="80"/>
      <c r="AZ50895" s="80"/>
      <c r="BA50895" s="80"/>
      <c r="BB50895" s="80"/>
    </row>
    <row r="50896" spans="9:54" x14ac:dyDescent="0.25">
      <c r="I50896" s="80"/>
      <c r="AX50896" s="80"/>
      <c r="AY50896" s="80"/>
      <c r="AZ50896" s="80"/>
      <c r="BA50896" s="80"/>
      <c r="BB50896" s="80"/>
    </row>
    <row r="50897" spans="9:54" x14ac:dyDescent="0.25">
      <c r="I50897" s="80"/>
      <c r="AX50897" s="80"/>
      <c r="AY50897" s="80"/>
      <c r="AZ50897" s="80"/>
      <c r="BA50897" s="80"/>
      <c r="BB50897" s="80"/>
    </row>
    <row r="50898" spans="9:54" x14ac:dyDescent="0.25">
      <c r="I50898" s="80"/>
      <c r="AX50898" s="80"/>
      <c r="AY50898" s="80"/>
      <c r="AZ50898" s="80"/>
      <c r="BA50898" s="80"/>
      <c r="BB50898" s="80"/>
    </row>
    <row r="50899" spans="9:54" x14ac:dyDescent="0.25">
      <c r="I50899" s="80"/>
      <c r="AX50899" s="80"/>
      <c r="AY50899" s="80"/>
      <c r="AZ50899" s="80"/>
      <c r="BA50899" s="80"/>
      <c r="BB50899" s="80"/>
    </row>
    <row r="50900" spans="9:54" x14ac:dyDescent="0.25">
      <c r="I50900" s="80"/>
      <c r="AX50900" s="80"/>
      <c r="AY50900" s="80"/>
      <c r="AZ50900" s="80"/>
      <c r="BA50900" s="80"/>
      <c r="BB50900" s="80"/>
    </row>
    <row r="50901" spans="9:54" x14ac:dyDescent="0.25">
      <c r="I50901" s="80"/>
      <c r="AX50901" s="80"/>
      <c r="AY50901" s="80"/>
      <c r="AZ50901" s="80"/>
      <c r="BA50901" s="80"/>
      <c r="BB50901" s="80"/>
    </row>
    <row r="50902" spans="9:54" x14ac:dyDescent="0.25">
      <c r="I50902" s="80"/>
      <c r="AX50902" s="80"/>
      <c r="AY50902" s="80"/>
      <c r="AZ50902" s="80"/>
      <c r="BA50902" s="80"/>
      <c r="BB50902" s="80"/>
    </row>
    <row r="50903" spans="9:54" x14ac:dyDescent="0.25">
      <c r="I50903" s="80"/>
      <c r="AX50903" s="80"/>
      <c r="AY50903" s="80"/>
      <c r="AZ50903" s="80"/>
      <c r="BA50903" s="80"/>
      <c r="BB50903" s="80"/>
    </row>
    <row r="50904" spans="9:54" x14ac:dyDescent="0.25">
      <c r="I50904" s="80"/>
      <c r="AX50904" s="80"/>
      <c r="AY50904" s="80"/>
      <c r="AZ50904" s="80"/>
      <c r="BA50904" s="80"/>
      <c r="BB50904" s="80"/>
    </row>
    <row r="50905" spans="9:54" x14ac:dyDescent="0.25">
      <c r="I50905" s="80"/>
      <c r="AX50905" s="80"/>
      <c r="AY50905" s="80"/>
      <c r="AZ50905" s="80"/>
      <c r="BA50905" s="80"/>
      <c r="BB50905" s="80"/>
    </row>
    <row r="50906" spans="9:54" x14ac:dyDescent="0.25">
      <c r="I50906" s="80"/>
      <c r="AX50906" s="80"/>
      <c r="AY50906" s="80"/>
      <c r="AZ50906" s="80"/>
      <c r="BA50906" s="80"/>
      <c r="BB50906" s="80"/>
    </row>
    <row r="50907" spans="9:54" x14ac:dyDescent="0.25">
      <c r="I50907" s="80"/>
      <c r="AX50907" s="80"/>
      <c r="AY50907" s="80"/>
      <c r="AZ50907" s="80"/>
      <c r="BA50907" s="80"/>
      <c r="BB50907" s="80"/>
    </row>
    <row r="50908" spans="9:54" x14ac:dyDescent="0.25">
      <c r="I50908" s="80"/>
      <c r="AX50908" s="80"/>
      <c r="AY50908" s="80"/>
      <c r="AZ50908" s="80"/>
      <c r="BA50908" s="80"/>
      <c r="BB50908" s="80"/>
    </row>
    <row r="50909" spans="9:54" x14ac:dyDescent="0.25">
      <c r="I50909" s="80"/>
      <c r="AX50909" s="80"/>
      <c r="AY50909" s="80"/>
      <c r="AZ50909" s="80"/>
      <c r="BA50909" s="80"/>
      <c r="BB50909" s="80"/>
    </row>
    <row r="50910" spans="9:54" x14ac:dyDescent="0.25">
      <c r="I50910" s="80"/>
      <c r="AX50910" s="80"/>
      <c r="AY50910" s="80"/>
      <c r="AZ50910" s="80"/>
      <c r="BA50910" s="80"/>
      <c r="BB50910" s="80"/>
    </row>
    <row r="50911" spans="9:54" x14ac:dyDescent="0.25">
      <c r="I50911" s="80"/>
      <c r="AX50911" s="80"/>
      <c r="AY50911" s="80"/>
      <c r="AZ50911" s="80"/>
      <c r="BA50911" s="80"/>
      <c r="BB50911" s="80"/>
    </row>
    <row r="50912" spans="9:54" x14ac:dyDescent="0.25">
      <c r="I50912" s="80"/>
      <c r="AX50912" s="80"/>
      <c r="AY50912" s="80"/>
      <c r="AZ50912" s="80"/>
      <c r="BA50912" s="80"/>
      <c r="BB50912" s="80"/>
    </row>
    <row r="50913" spans="9:54" x14ac:dyDescent="0.25">
      <c r="I50913" s="80"/>
      <c r="AX50913" s="80"/>
      <c r="AY50913" s="80"/>
      <c r="AZ50913" s="80"/>
      <c r="BA50913" s="80"/>
      <c r="BB50913" s="80"/>
    </row>
    <row r="50914" spans="9:54" x14ac:dyDescent="0.25">
      <c r="I50914" s="80"/>
      <c r="AX50914" s="80"/>
      <c r="AY50914" s="80"/>
      <c r="AZ50914" s="80"/>
      <c r="BA50914" s="80"/>
      <c r="BB50914" s="80"/>
    </row>
    <row r="50915" spans="9:54" x14ac:dyDescent="0.25">
      <c r="I50915" s="80"/>
      <c r="AX50915" s="80"/>
      <c r="AY50915" s="80"/>
      <c r="AZ50915" s="80"/>
      <c r="BA50915" s="80"/>
      <c r="BB50915" s="80"/>
    </row>
    <row r="50916" spans="9:54" x14ac:dyDescent="0.25">
      <c r="I50916" s="80"/>
      <c r="AX50916" s="80"/>
      <c r="AY50916" s="80"/>
      <c r="AZ50916" s="80"/>
      <c r="BA50916" s="80"/>
      <c r="BB50916" s="80"/>
    </row>
    <row r="50917" spans="9:54" x14ac:dyDescent="0.25">
      <c r="I50917" s="80"/>
      <c r="AX50917" s="80"/>
      <c r="AY50917" s="80"/>
      <c r="AZ50917" s="80"/>
      <c r="BA50917" s="80"/>
      <c r="BB50917" s="80"/>
    </row>
    <row r="50918" spans="9:54" x14ac:dyDescent="0.25">
      <c r="I50918" s="80"/>
      <c r="AX50918" s="80"/>
      <c r="AY50918" s="80"/>
      <c r="AZ50918" s="80"/>
      <c r="BA50918" s="80"/>
      <c r="BB50918" s="80"/>
    </row>
    <row r="50919" spans="9:54" x14ac:dyDescent="0.25">
      <c r="I50919" s="80"/>
      <c r="AX50919" s="80"/>
      <c r="AY50919" s="80"/>
      <c r="AZ50919" s="80"/>
      <c r="BA50919" s="80"/>
      <c r="BB50919" s="80"/>
    </row>
    <row r="50920" spans="9:54" x14ac:dyDescent="0.25">
      <c r="I50920" s="80"/>
      <c r="AX50920" s="80"/>
      <c r="AY50920" s="80"/>
      <c r="AZ50920" s="80"/>
      <c r="BA50920" s="80"/>
      <c r="BB50920" s="80"/>
    </row>
    <row r="50921" spans="9:54" x14ac:dyDescent="0.25">
      <c r="I50921" s="80"/>
      <c r="AX50921" s="80"/>
      <c r="AY50921" s="80"/>
      <c r="AZ50921" s="80"/>
      <c r="BA50921" s="80"/>
      <c r="BB50921" s="80"/>
    </row>
    <row r="50922" spans="9:54" x14ac:dyDescent="0.25">
      <c r="I50922" s="80"/>
      <c r="AX50922" s="80"/>
      <c r="AY50922" s="80"/>
      <c r="AZ50922" s="80"/>
      <c r="BA50922" s="80"/>
      <c r="BB50922" s="80"/>
    </row>
    <row r="50923" spans="9:54" x14ac:dyDescent="0.25">
      <c r="I50923" s="80"/>
      <c r="AX50923" s="80"/>
      <c r="AY50923" s="80"/>
      <c r="AZ50923" s="80"/>
      <c r="BA50923" s="80"/>
      <c r="BB50923" s="80"/>
    </row>
    <row r="50924" spans="9:54" x14ac:dyDescent="0.25">
      <c r="I50924" s="80"/>
      <c r="AX50924" s="80"/>
      <c r="AY50924" s="80"/>
      <c r="AZ50924" s="80"/>
      <c r="BA50924" s="80"/>
      <c r="BB50924" s="80"/>
    </row>
    <row r="50925" spans="9:54" x14ac:dyDescent="0.25">
      <c r="I50925" s="80"/>
      <c r="AX50925" s="80"/>
      <c r="AY50925" s="80"/>
      <c r="AZ50925" s="80"/>
      <c r="BA50925" s="80"/>
      <c r="BB50925" s="80"/>
    </row>
    <row r="50926" spans="9:54" x14ac:dyDescent="0.25">
      <c r="I50926" s="80"/>
      <c r="AX50926" s="80"/>
      <c r="AY50926" s="80"/>
      <c r="AZ50926" s="80"/>
      <c r="BA50926" s="80"/>
      <c r="BB50926" s="80"/>
    </row>
    <row r="50927" spans="9:54" x14ac:dyDescent="0.25">
      <c r="I50927" s="80"/>
      <c r="AX50927" s="80"/>
      <c r="AY50927" s="80"/>
      <c r="AZ50927" s="80"/>
      <c r="BA50927" s="80"/>
      <c r="BB50927" s="80"/>
    </row>
    <row r="50928" spans="9:54" x14ac:dyDescent="0.25">
      <c r="I50928" s="80"/>
      <c r="AX50928" s="80"/>
      <c r="AY50928" s="80"/>
      <c r="AZ50928" s="80"/>
      <c r="BA50928" s="80"/>
      <c r="BB50928" s="80"/>
    </row>
    <row r="50929" spans="9:54" x14ac:dyDescent="0.25">
      <c r="I50929" s="80"/>
      <c r="AX50929" s="80"/>
      <c r="AY50929" s="80"/>
      <c r="AZ50929" s="80"/>
      <c r="BA50929" s="80"/>
      <c r="BB50929" s="80"/>
    </row>
    <row r="50930" spans="9:54" x14ac:dyDescent="0.25">
      <c r="I50930" s="80"/>
      <c r="AX50930" s="80"/>
      <c r="AY50930" s="80"/>
      <c r="AZ50930" s="80"/>
      <c r="BA50930" s="80"/>
      <c r="BB50930" s="80"/>
    </row>
    <row r="50931" spans="9:54" x14ac:dyDescent="0.25">
      <c r="I50931" s="80"/>
      <c r="AX50931" s="80"/>
      <c r="AY50931" s="80"/>
      <c r="AZ50931" s="80"/>
      <c r="BA50931" s="80"/>
      <c r="BB50931" s="80"/>
    </row>
    <row r="50932" spans="9:54" x14ac:dyDescent="0.25">
      <c r="I50932" s="80"/>
      <c r="AX50932" s="80"/>
      <c r="AY50932" s="80"/>
      <c r="AZ50932" s="80"/>
      <c r="BA50932" s="80"/>
      <c r="BB50932" s="80"/>
    </row>
    <row r="50933" spans="9:54" x14ac:dyDescent="0.25">
      <c r="I50933" s="80"/>
      <c r="AX50933" s="80"/>
      <c r="AY50933" s="80"/>
      <c r="AZ50933" s="80"/>
      <c r="BA50933" s="80"/>
      <c r="BB50933" s="80"/>
    </row>
    <row r="50934" spans="9:54" x14ac:dyDescent="0.25">
      <c r="I50934" s="80"/>
      <c r="AX50934" s="80"/>
      <c r="AY50934" s="80"/>
      <c r="AZ50934" s="80"/>
      <c r="BA50934" s="80"/>
      <c r="BB50934" s="80"/>
    </row>
    <row r="50935" spans="9:54" x14ac:dyDescent="0.25">
      <c r="I50935" s="80"/>
      <c r="AX50935" s="80"/>
      <c r="AY50935" s="80"/>
      <c r="AZ50935" s="80"/>
      <c r="BA50935" s="80"/>
      <c r="BB50935" s="80"/>
    </row>
    <row r="50936" spans="9:54" x14ac:dyDescent="0.25">
      <c r="I50936" s="80"/>
      <c r="AX50936" s="80"/>
      <c r="AY50936" s="80"/>
      <c r="AZ50936" s="80"/>
      <c r="BA50936" s="80"/>
      <c r="BB50936" s="80"/>
    </row>
    <row r="50937" spans="9:54" x14ac:dyDescent="0.25">
      <c r="I50937" s="80"/>
      <c r="AX50937" s="80"/>
      <c r="AY50937" s="80"/>
      <c r="AZ50937" s="80"/>
      <c r="BA50937" s="80"/>
      <c r="BB50937" s="80"/>
    </row>
    <row r="50938" spans="9:54" x14ac:dyDescent="0.25">
      <c r="I50938" s="80"/>
      <c r="AX50938" s="80"/>
      <c r="AY50938" s="80"/>
      <c r="AZ50938" s="80"/>
      <c r="BA50938" s="80"/>
      <c r="BB50938" s="80"/>
    </row>
    <row r="50939" spans="9:54" x14ac:dyDescent="0.25">
      <c r="I50939" s="80"/>
      <c r="AX50939" s="80"/>
      <c r="AY50939" s="80"/>
      <c r="AZ50939" s="80"/>
      <c r="BA50939" s="80"/>
      <c r="BB50939" s="80"/>
    </row>
    <row r="50940" spans="9:54" x14ac:dyDescent="0.25">
      <c r="I50940" s="80"/>
      <c r="AX50940" s="80"/>
      <c r="AY50940" s="80"/>
      <c r="AZ50940" s="80"/>
      <c r="BA50940" s="80"/>
      <c r="BB50940" s="80"/>
    </row>
    <row r="50941" spans="9:54" x14ac:dyDescent="0.25">
      <c r="I50941" s="80"/>
      <c r="AX50941" s="80"/>
      <c r="AY50941" s="80"/>
      <c r="AZ50941" s="80"/>
      <c r="BA50941" s="80"/>
      <c r="BB50941" s="80"/>
    </row>
    <row r="50942" spans="9:54" x14ac:dyDescent="0.25">
      <c r="I50942" s="80"/>
      <c r="AX50942" s="80"/>
      <c r="AY50942" s="80"/>
      <c r="AZ50942" s="80"/>
      <c r="BA50942" s="80"/>
      <c r="BB50942" s="80"/>
    </row>
    <row r="50943" spans="9:54" x14ac:dyDescent="0.25">
      <c r="I50943" s="80"/>
      <c r="AX50943" s="80"/>
      <c r="AY50943" s="80"/>
      <c r="AZ50943" s="80"/>
      <c r="BA50943" s="80"/>
      <c r="BB50943" s="80"/>
    </row>
    <row r="50944" spans="9:54" x14ac:dyDescent="0.25">
      <c r="I50944" s="80"/>
      <c r="AX50944" s="80"/>
      <c r="AY50944" s="80"/>
      <c r="AZ50944" s="80"/>
      <c r="BA50944" s="80"/>
      <c r="BB50944" s="80"/>
    </row>
    <row r="50945" spans="9:54" x14ac:dyDescent="0.25">
      <c r="I50945" s="80"/>
      <c r="AX50945" s="80"/>
      <c r="AY50945" s="80"/>
      <c r="AZ50945" s="80"/>
      <c r="BA50945" s="80"/>
      <c r="BB50945" s="80"/>
    </row>
    <row r="50946" spans="9:54" x14ac:dyDescent="0.25">
      <c r="I50946" s="80"/>
      <c r="AX50946" s="80"/>
      <c r="AY50946" s="80"/>
      <c r="AZ50946" s="80"/>
      <c r="BA50946" s="80"/>
      <c r="BB50946" s="80"/>
    </row>
    <row r="50947" spans="9:54" x14ac:dyDescent="0.25">
      <c r="I50947" s="80"/>
      <c r="AX50947" s="80"/>
      <c r="AY50947" s="80"/>
      <c r="AZ50947" s="80"/>
      <c r="BA50947" s="80"/>
      <c r="BB50947" s="80"/>
    </row>
    <row r="50948" spans="9:54" x14ac:dyDescent="0.25">
      <c r="I50948" s="80"/>
      <c r="AX50948" s="80"/>
      <c r="AY50948" s="80"/>
      <c r="AZ50948" s="80"/>
      <c r="BA50948" s="80"/>
      <c r="BB50948" s="80"/>
    </row>
    <row r="50949" spans="9:54" x14ac:dyDescent="0.25">
      <c r="I50949" s="80"/>
      <c r="AX50949" s="80"/>
      <c r="AY50949" s="80"/>
      <c r="AZ50949" s="80"/>
      <c r="BA50949" s="80"/>
      <c r="BB50949" s="80"/>
    </row>
    <row r="50950" spans="9:54" x14ac:dyDescent="0.25">
      <c r="I50950" s="80"/>
      <c r="AX50950" s="80"/>
      <c r="AY50950" s="80"/>
      <c r="AZ50950" s="80"/>
      <c r="BA50950" s="80"/>
      <c r="BB50950" s="80"/>
    </row>
    <row r="50951" spans="9:54" x14ac:dyDescent="0.25">
      <c r="I50951" s="80"/>
      <c r="AX50951" s="80"/>
      <c r="AY50951" s="80"/>
      <c r="AZ50951" s="80"/>
      <c r="BA50951" s="80"/>
      <c r="BB50951" s="80"/>
    </row>
    <row r="50952" spans="9:54" x14ac:dyDescent="0.25">
      <c r="I50952" s="80"/>
      <c r="AX50952" s="80"/>
      <c r="AY50952" s="80"/>
      <c r="AZ50952" s="80"/>
      <c r="BA50952" s="80"/>
      <c r="BB50952" s="80"/>
    </row>
    <row r="50953" spans="9:54" x14ac:dyDescent="0.25">
      <c r="I50953" s="80"/>
      <c r="AX50953" s="80"/>
      <c r="AY50953" s="80"/>
      <c r="AZ50953" s="80"/>
      <c r="BA50953" s="80"/>
      <c r="BB50953" s="80"/>
    </row>
    <row r="50954" spans="9:54" x14ac:dyDescent="0.25">
      <c r="I50954" s="80"/>
      <c r="AX50954" s="80"/>
      <c r="AY50954" s="80"/>
      <c r="AZ50954" s="80"/>
      <c r="BA50954" s="80"/>
      <c r="BB50954" s="80"/>
    </row>
    <row r="50955" spans="9:54" x14ac:dyDescent="0.25">
      <c r="I50955" s="80"/>
      <c r="AX50955" s="80"/>
      <c r="AY50955" s="80"/>
      <c r="AZ50955" s="80"/>
      <c r="BA50955" s="80"/>
      <c r="BB50955" s="80"/>
    </row>
    <row r="50956" spans="9:54" x14ac:dyDescent="0.25">
      <c r="I50956" s="80"/>
      <c r="AX50956" s="80"/>
      <c r="AY50956" s="80"/>
      <c r="AZ50956" s="80"/>
      <c r="BA50956" s="80"/>
      <c r="BB50956" s="80"/>
    </row>
    <row r="50957" spans="9:54" x14ac:dyDescent="0.25">
      <c r="I50957" s="80"/>
      <c r="AX50957" s="80"/>
      <c r="AY50957" s="80"/>
      <c r="AZ50957" s="80"/>
      <c r="BA50957" s="80"/>
      <c r="BB50957" s="80"/>
    </row>
    <row r="50958" spans="9:54" x14ac:dyDescent="0.25">
      <c r="I50958" s="80"/>
      <c r="AX50958" s="80"/>
      <c r="AY50958" s="80"/>
      <c r="AZ50958" s="80"/>
      <c r="BA50958" s="80"/>
      <c r="BB50958" s="80"/>
    </row>
    <row r="50959" spans="9:54" x14ac:dyDescent="0.25">
      <c r="I50959" s="80"/>
      <c r="AX50959" s="80"/>
      <c r="AY50959" s="80"/>
      <c r="AZ50959" s="80"/>
      <c r="BA50959" s="80"/>
      <c r="BB50959" s="80"/>
    </row>
    <row r="50960" spans="9:54" x14ac:dyDescent="0.25">
      <c r="I50960" s="80"/>
      <c r="AX50960" s="80"/>
      <c r="AY50960" s="80"/>
      <c r="AZ50960" s="80"/>
      <c r="BA50960" s="80"/>
      <c r="BB50960" s="80"/>
    </row>
    <row r="50961" spans="9:54" x14ac:dyDescent="0.25">
      <c r="I50961" s="80"/>
      <c r="AX50961" s="80"/>
      <c r="AY50961" s="80"/>
      <c r="AZ50961" s="80"/>
      <c r="BA50961" s="80"/>
      <c r="BB50961" s="80"/>
    </row>
    <row r="50962" spans="9:54" x14ac:dyDescent="0.25">
      <c r="I50962" s="80"/>
      <c r="AX50962" s="80"/>
      <c r="AY50962" s="80"/>
      <c r="AZ50962" s="80"/>
      <c r="BA50962" s="80"/>
      <c r="BB50962" s="80"/>
    </row>
    <row r="50963" spans="9:54" x14ac:dyDescent="0.25">
      <c r="I50963" s="80"/>
      <c r="AX50963" s="80"/>
      <c r="AY50963" s="80"/>
      <c r="AZ50963" s="80"/>
      <c r="BA50963" s="80"/>
      <c r="BB50963" s="80"/>
    </row>
    <row r="50964" spans="9:54" x14ac:dyDescent="0.25">
      <c r="I50964" s="80"/>
      <c r="AX50964" s="80"/>
      <c r="AY50964" s="80"/>
      <c r="AZ50964" s="80"/>
      <c r="BA50964" s="80"/>
      <c r="BB50964" s="80"/>
    </row>
    <row r="50965" spans="9:54" x14ac:dyDescent="0.25">
      <c r="I50965" s="80"/>
      <c r="AX50965" s="80"/>
      <c r="AY50965" s="80"/>
      <c r="AZ50965" s="80"/>
      <c r="BA50965" s="80"/>
      <c r="BB50965" s="80"/>
    </row>
    <row r="50966" spans="9:54" x14ac:dyDescent="0.25">
      <c r="I50966" s="80"/>
      <c r="AX50966" s="80"/>
      <c r="AY50966" s="80"/>
      <c r="AZ50966" s="80"/>
      <c r="BA50966" s="80"/>
      <c r="BB50966" s="80"/>
    </row>
    <row r="50967" spans="9:54" x14ac:dyDescent="0.25">
      <c r="I50967" s="80"/>
      <c r="AX50967" s="80"/>
      <c r="AY50967" s="80"/>
      <c r="AZ50967" s="80"/>
      <c r="BA50967" s="80"/>
      <c r="BB50967" s="80"/>
    </row>
    <row r="50968" spans="9:54" x14ac:dyDescent="0.25">
      <c r="I50968" s="80"/>
      <c r="AX50968" s="80"/>
      <c r="AY50968" s="80"/>
      <c r="AZ50968" s="80"/>
      <c r="BA50968" s="80"/>
      <c r="BB50968" s="80"/>
    </row>
    <row r="50969" spans="9:54" x14ac:dyDescent="0.25">
      <c r="I50969" s="80"/>
      <c r="AX50969" s="80"/>
      <c r="AY50969" s="80"/>
      <c r="AZ50969" s="80"/>
      <c r="BA50969" s="80"/>
      <c r="BB50969" s="80"/>
    </row>
    <row r="50970" spans="9:54" x14ac:dyDescent="0.25">
      <c r="I50970" s="80"/>
      <c r="AX50970" s="80"/>
      <c r="AY50970" s="80"/>
      <c r="AZ50970" s="80"/>
      <c r="BA50970" s="80"/>
      <c r="BB50970" s="80"/>
    </row>
    <row r="50971" spans="9:54" x14ac:dyDescent="0.25">
      <c r="I50971" s="80"/>
      <c r="AX50971" s="80"/>
      <c r="AY50971" s="80"/>
      <c r="AZ50971" s="80"/>
      <c r="BA50971" s="80"/>
      <c r="BB50971" s="80"/>
    </row>
    <row r="50972" spans="9:54" x14ac:dyDescent="0.25">
      <c r="I50972" s="80"/>
      <c r="AX50972" s="80"/>
      <c r="AY50972" s="80"/>
      <c r="AZ50972" s="80"/>
      <c r="BA50972" s="80"/>
      <c r="BB50972" s="80"/>
    </row>
    <row r="50973" spans="9:54" x14ac:dyDescent="0.25">
      <c r="I50973" s="80"/>
      <c r="AX50973" s="80"/>
      <c r="AY50973" s="80"/>
      <c r="AZ50973" s="80"/>
      <c r="BA50973" s="80"/>
      <c r="BB50973" s="80"/>
    </row>
    <row r="50974" spans="9:54" x14ac:dyDescent="0.25">
      <c r="I50974" s="80"/>
      <c r="AX50974" s="80"/>
      <c r="AY50974" s="80"/>
      <c r="AZ50974" s="80"/>
      <c r="BA50974" s="80"/>
      <c r="BB50974" s="80"/>
    </row>
    <row r="50975" spans="9:54" x14ac:dyDescent="0.25">
      <c r="I50975" s="80"/>
      <c r="AX50975" s="80"/>
      <c r="AY50975" s="80"/>
      <c r="AZ50975" s="80"/>
      <c r="BA50975" s="80"/>
      <c r="BB50975" s="80"/>
    </row>
    <row r="50976" spans="9:54" x14ac:dyDescent="0.25">
      <c r="I50976" s="80"/>
      <c r="AX50976" s="80"/>
      <c r="AY50976" s="80"/>
      <c r="AZ50976" s="80"/>
      <c r="BA50976" s="80"/>
      <c r="BB50976" s="80"/>
    </row>
    <row r="50977" spans="9:54" x14ac:dyDescent="0.25">
      <c r="I50977" s="80"/>
      <c r="AX50977" s="80"/>
      <c r="AY50977" s="80"/>
      <c r="AZ50977" s="80"/>
      <c r="BA50977" s="80"/>
      <c r="BB50977" s="80"/>
    </row>
    <row r="50978" spans="9:54" x14ac:dyDescent="0.25">
      <c r="I50978" s="80"/>
      <c r="AX50978" s="80"/>
      <c r="AY50978" s="80"/>
      <c r="AZ50978" s="80"/>
      <c r="BA50978" s="80"/>
      <c r="BB50978" s="80"/>
    </row>
    <row r="50979" spans="9:54" x14ac:dyDescent="0.25">
      <c r="I50979" s="80"/>
      <c r="AX50979" s="80"/>
      <c r="AY50979" s="80"/>
      <c r="AZ50979" s="80"/>
      <c r="BA50979" s="80"/>
      <c r="BB50979" s="80"/>
    </row>
    <row r="50980" spans="9:54" x14ac:dyDescent="0.25">
      <c r="I50980" s="80"/>
      <c r="AX50980" s="80"/>
      <c r="AY50980" s="80"/>
      <c r="AZ50980" s="80"/>
      <c r="BA50980" s="80"/>
      <c r="BB50980" s="80"/>
    </row>
    <row r="50981" spans="9:54" x14ac:dyDescent="0.25">
      <c r="I50981" s="80"/>
      <c r="AX50981" s="80"/>
      <c r="AY50981" s="80"/>
      <c r="AZ50981" s="80"/>
      <c r="BA50981" s="80"/>
      <c r="BB50981" s="80"/>
    </row>
    <row r="50982" spans="9:54" x14ac:dyDescent="0.25">
      <c r="I50982" s="80"/>
      <c r="AX50982" s="80"/>
      <c r="AY50982" s="80"/>
      <c r="AZ50982" s="80"/>
      <c r="BA50982" s="80"/>
      <c r="BB50982" s="80"/>
    </row>
    <row r="50983" spans="9:54" x14ac:dyDescent="0.25">
      <c r="I50983" s="80"/>
      <c r="AX50983" s="80"/>
      <c r="AY50983" s="80"/>
      <c r="AZ50983" s="80"/>
      <c r="BA50983" s="80"/>
      <c r="BB50983" s="80"/>
    </row>
    <row r="50984" spans="9:54" x14ac:dyDescent="0.25">
      <c r="I50984" s="80"/>
      <c r="AX50984" s="80"/>
      <c r="AY50984" s="80"/>
      <c r="AZ50984" s="80"/>
      <c r="BA50984" s="80"/>
      <c r="BB50984" s="80"/>
    </row>
    <row r="50985" spans="9:54" x14ac:dyDescent="0.25">
      <c r="I50985" s="80"/>
      <c r="AX50985" s="80"/>
      <c r="AY50985" s="80"/>
      <c r="AZ50985" s="80"/>
      <c r="BA50985" s="80"/>
      <c r="BB50985" s="80"/>
    </row>
    <row r="50986" spans="9:54" x14ac:dyDescent="0.25">
      <c r="I50986" s="80"/>
      <c r="AX50986" s="80"/>
      <c r="AY50986" s="80"/>
      <c r="AZ50986" s="80"/>
      <c r="BA50986" s="80"/>
      <c r="BB50986" s="80"/>
    </row>
    <row r="50987" spans="9:54" x14ac:dyDescent="0.25">
      <c r="I50987" s="80"/>
      <c r="AX50987" s="80"/>
      <c r="AY50987" s="80"/>
      <c r="AZ50987" s="80"/>
      <c r="BA50987" s="80"/>
      <c r="BB50987" s="80"/>
    </row>
    <row r="50988" spans="9:54" x14ac:dyDescent="0.25">
      <c r="I50988" s="80"/>
      <c r="AX50988" s="80"/>
      <c r="AY50988" s="80"/>
      <c r="AZ50988" s="80"/>
      <c r="BA50988" s="80"/>
      <c r="BB50988" s="80"/>
    </row>
    <row r="50989" spans="9:54" x14ac:dyDescent="0.25">
      <c r="I50989" s="80"/>
      <c r="AX50989" s="80"/>
      <c r="AY50989" s="80"/>
      <c r="AZ50989" s="80"/>
      <c r="BA50989" s="80"/>
      <c r="BB50989" s="80"/>
    </row>
    <row r="50990" spans="9:54" x14ac:dyDescent="0.25">
      <c r="I50990" s="80"/>
      <c r="AX50990" s="80"/>
      <c r="AY50990" s="80"/>
      <c r="AZ50990" s="80"/>
      <c r="BA50990" s="80"/>
      <c r="BB50990" s="80"/>
    </row>
    <row r="50991" spans="9:54" x14ac:dyDescent="0.25">
      <c r="I50991" s="80"/>
      <c r="AX50991" s="80"/>
      <c r="AY50991" s="80"/>
      <c r="AZ50991" s="80"/>
      <c r="BA50991" s="80"/>
      <c r="BB50991" s="80"/>
    </row>
    <row r="50992" spans="9:54" x14ac:dyDescent="0.25">
      <c r="I50992" s="80"/>
      <c r="AX50992" s="80"/>
      <c r="AY50992" s="80"/>
      <c r="AZ50992" s="80"/>
      <c r="BA50992" s="80"/>
      <c r="BB50992" s="80"/>
    </row>
    <row r="50993" spans="9:54" x14ac:dyDescent="0.25">
      <c r="I50993" s="80"/>
      <c r="AX50993" s="80"/>
      <c r="AY50993" s="80"/>
      <c r="AZ50993" s="80"/>
      <c r="BA50993" s="80"/>
      <c r="BB50993" s="80"/>
    </row>
    <row r="50994" spans="9:54" x14ac:dyDescent="0.25">
      <c r="I50994" s="80"/>
      <c r="AX50994" s="80"/>
      <c r="AY50994" s="80"/>
      <c r="AZ50994" s="80"/>
      <c r="BA50994" s="80"/>
      <c r="BB50994" s="80"/>
    </row>
    <row r="50995" spans="9:54" x14ac:dyDescent="0.25">
      <c r="I50995" s="80"/>
      <c r="AX50995" s="80"/>
      <c r="AY50995" s="80"/>
      <c r="AZ50995" s="80"/>
      <c r="BA50995" s="80"/>
      <c r="BB50995" s="80"/>
    </row>
    <row r="50996" spans="9:54" x14ac:dyDescent="0.25">
      <c r="I50996" s="80"/>
      <c r="AX50996" s="80"/>
      <c r="AY50996" s="80"/>
      <c r="AZ50996" s="80"/>
      <c r="BA50996" s="80"/>
      <c r="BB50996" s="80"/>
    </row>
    <row r="50997" spans="9:54" x14ac:dyDescent="0.25">
      <c r="I50997" s="80"/>
      <c r="AX50997" s="80"/>
      <c r="AY50997" s="80"/>
      <c r="AZ50997" s="80"/>
      <c r="BA50997" s="80"/>
      <c r="BB50997" s="80"/>
    </row>
    <row r="50998" spans="9:54" x14ac:dyDescent="0.25">
      <c r="I50998" s="80"/>
      <c r="AX50998" s="80"/>
      <c r="AY50998" s="80"/>
      <c r="AZ50998" s="80"/>
      <c r="BA50998" s="80"/>
      <c r="BB50998" s="80"/>
    </row>
    <row r="50999" spans="9:54" x14ac:dyDescent="0.25">
      <c r="I50999" s="80"/>
      <c r="AX50999" s="80"/>
      <c r="AY50999" s="80"/>
      <c r="AZ50999" s="80"/>
      <c r="BA50999" s="80"/>
      <c r="BB50999" s="80"/>
    </row>
    <row r="51000" spans="9:54" x14ac:dyDescent="0.25">
      <c r="I51000" s="80"/>
      <c r="AX51000" s="80"/>
      <c r="AY51000" s="80"/>
      <c r="AZ51000" s="80"/>
      <c r="BA51000" s="80"/>
      <c r="BB51000" s="80"/>
    </row>
    <row r="51001" spans="9:54" x14ac:dyDescent="0.25">
      <c r="I51001" s="80"/>
      <c r="AX51001" s="80"/>
      <c r="AY51001" s="80"/>
      <c r="AZ51001" s="80"/>
      <c r="BA51001" s="80"/>
      <c r="BB51001" s="80"/>
    </row>
    <row r="51002" spans="9:54" x14ac:dyDescent="0.25">
      <c r="I51002" s="80"/>
      <c r="AX51002" s="80"/>
      <c r="AY51002" s="80"/>
      <c r="AZ51002" s="80"/>
      <c r="BA51002" s="80"/>
      <c r="BB51002" s="80"/>
    </row>
    <row r="51003" spans="9:54" x14ac:dyDescent="0.25">
      <c r="I51003" s="80"/>
      <c r="AX51003" s="80"/>
      <c r="AY51003" s="80"/>
      <c r="AZ51003" s="80"/>
      <c r="BA51003" s="80"/>
      <c r="BB51003" s="80"/>
    </row>
    <row r="51004" spans="9:54" x14ac:dyDescent="0.25">
      <c r="I51004" s="80"/>
      <c r="AX51004" s="80"/>
      <c r="AY51004" s="80"/>
      <c r="AZ51004" s="80"/>
      <c r="BA51004" s="80"/>
      <c r="BB51004" s="80"/>
    </row>
    <row r="51005" spans="9:54" x14ac:dyDescent="0.25">
      <c r="I51005" s="80"/>
      <c r="AX51005" s="80"/>
      <c r="AY51005" s="80"/>
      <c r="AZ51005" s="80"/>
      <c r="BA51005" s="80"/>
      <c r="BB51005" s="80"/>
    </row>
    <row r="51006" spans="9:54" x14ac:dyDescent="0.25">
      <c r="I51006" s="80"/>
      <c r="AX51006" s="80"/>
      <c r="AY51006" s="80"/>
      <c r="AZ51006" s="80"/>
      <c r="BA51006" s="80"/>
      <c r="BB51006" s="80"/>
    </row>
    <row r="51007" spans="9:54" x14ac:dyDescent="0.25">
      <c r="I51007" s="80"/>
      <c r="AX51007" s="80"/>
      <c r="AY51007" s="80"/>
      <c r="AZ51007" s="80"/>
      <c r="BA51007" s="80"/>
      <c r="BB51007" s="80"/>
    </row>
    <row r="51008" spans="9:54" x14ac:dyDescent="0.25">
      <c r="I51008" s="80"/>
      <c r="AX51008" s="80"/>
      <c r="AY51008" s="80"/>
      <c r="AZ51008" s="80"/>
      <c r="BA51008" s="80"/>
      <c r="BB51008" s="80"/>
    </row>
    <row r="51009" spans="9:54" x14ac:dyDescent="0.25">
      <c r="I51009" s="80"/>
      <c r="AX51009" s="80"/>
      <c r="AY51009" s="80"/>
      <c r="AZ51009" s="80"/>
      <c r="BA51009" s="80"/>
      <c r="BB51009" s="80"/>
    </row>
    <row r="51010" spans="9:54" x14ac:dyDescent="0.25">
      <c r="I51010" s="80"/>
      <c r="AX51010" s="80"/>
      <c r="AY51010" s="80"/>
      <c r="AZ51010" s="80"/>
      <c r="BA51010" s="80"/>
      <c r="BB51010" s="80"/>
    </row>
    <row r="51011" spans="9:54" x14ac:dyDescent="0.25">
      <c r="I51011" s="80"/>
      <c r="AX51011" s="80"/>
      <c r="AY51011" s="80"/>
      <c r="AZ51011" s="80"/>
      <c r="BA51011" s="80"/>
      <c r="BB51011" s="80"/>
    </row>
    <row r="51012" spans="9:54" x14ac:dyDescent="0.25">
      <c r="I51012" s="80"/>
      <c r="AX51012" s="80"/>
      <c r="AY51012" s="80"/>
      <c r="AZ51012" s="80"/>
      <c r="BA51012" s="80"/>
      <c r="BB51012" s="80"/>
    </row>
    <row r="51013" spans="9:54" x14ac:dyDescent="0.25">
      <c r="I51013" s="80"/>
      <c r="AX51013" s="80"/>
      <c r="AY51013" s="80"/>
      <c r="AZ51013" s="80"/>
      <c r="BA51013" s="80"/>
      <c r="BB51013" s="80"/>
    </row>
    <row r="51014" spans="9:54" x14ac:dyDescent="0.25">
      <c r="I51014" s="80"/>
      <c r="AX51014" s="80"/>
      <c r="AY51014" s="80"/>
      <c r="AZ51014" s="80"/>
      <c r="BA51014" s="80"/>
      <c r="BB51014" s="80"/>
    </row>
    <row r="51015" spans="9:54" x14ac:dyDescent="0.25">
      <c r="I51015" s="80"/>
      <c r="AX51015" s="80"/>
      <c r="AY51015" s="80"/>
      <c r="AZ51015" s="80"/>
      <c r="BA51015" s="80"/>
      <c r="BB51015" s="80"/>
    </row>
    <row r="51016" spans="9:54" x14ac:dyDescent="0.25">
      <c r="I51016" s="80"/>
      <c r="AX51016" s="80"/>
      <c r="AY51016" s="80"/>
      <c r="AZ51016" s="80"/>
      <c r="BA51016" s="80"/>
      <c r="BB51016" s="80"/>
    </row>
    <row r="51017" spans="9:54" x14ac:dyDescent="0.25">
      <c r="I51017" s="80"/>
      <c r="AX51017" s="80"/>
      <c r="AY51017" s="80"/>
      <c r="AZ51017" s="80"/>
      <c r="BA51017" s="80"/>
      <c r="BB51017" s="80"/>
    </row>
    <row r="51018" spans="9:54" x14ac:dyDescent="0.25">
      <c r="I51018" s="80"/>
      <c r="AX51018" s="80"/>
      <c r="AY51018" s="80"/>
      <c r="AZ51018" s="80"/>
      <c r="BA51018" s="80"/>
      <c r="BB51018" s="80"/>
    </row>
    <row r="51019" spans="9:54" x14ac:dyDescent="0.25">
      <c r="I51019" s="80"/>
      <c r="AX51019" s="80"/>
      <c r="AY51019" s="80"/>
      <c r="AZ51019" s="80"/>
      <c r="BA51019" s="80"/>
      <c r="BB51019" s="80"/>
    </row>
    <row r="51020" spans="9:54" x14ac:dyDescent="0.25">
      <c r="I51020" s="80"/>
      <c r="AX51020" s="80"/>
      <c r="AY51020" s="80"/>
      <c r="AZ51020" s="80"/>
      <c r="BA51020" s="80"/>
      <c r="BB51020" s="80"/>
    </row>
    <row r="51021" spans="9:54" x14ac:dyDescent="0.25">
      <c r="I51021" s="80"/>
      <c r="AX51021" s="80"/>
      <c r="AY51021" s="80"/>
      <c r="AZ51021" s="80"/>
      <c r="BA51021" s="80"/>
      <c r="BB51021" s="80"/>
    </row>
    <row r="51022" spans="9:54" x14ac:dyDescent="0.25">
      <c r="I51022" s="80"/>
      <c r="AX51022" s="80"/>
      <c r="AY51022" s="80"/>
      <c r="AZ51022" s="80"/>
      <c r="BA51022" s="80"/>
      <c r="BB51022" s="80"/>
    </row>
    <row r="51023" spans="9:54" x14ac:dyDescent="0.25">
      <c r="I51023" s="80"/>
      <c r="AX51023" s="80"/>
      <c r="AY51023" s="80"/>
      <c r="AZ51023" s="80"/>
      <c r="BA51023" s="80"/>
      <c r="BB51023" s="80"/>
    </row>
    <row r="51024" spans="9:54" x14ac:dyDescent="0.25">
      <c r="I51024" s="80"/>
      <c r="AX51024" s="80"/>
      <c r="AY51024" s="80"/>
      <c r="AZ51024" s="80"/>
      <c r="BA51024" s="80"/>
      <c r="BB51024" s="80"/>
    </row>
    <row r="51025" spans="9:54" x14ac:dyDescent="0.25">
      <c r="I51025" s="80"/>
      <c r="AX51025" s="80"/>
      <c r="AY51025" s="80"/>
      <c r="AZ51025" s="80"/>
      <c r="BA51025" s="80"/>
      <c r="BB51025" s="80"/>
    </row>
    <row r="51026" spans="9:54" x14ac:dyDescent="0.25">
      <c r="I51026" s="80"/>
      <c r="AX51026" s="80"/>
      <c r="AY51026" s="80"/>
      <c r="AZ51026" s="80"/>
      <c r="BA51026" s="80"/>
      <c r="BB51026" s="80"/>
    </row>
    <row r="51027" spans="9:54" x14ac:dyDescent="0.25">
      <c r="I51027" s="80"/>
      <c r="AX51027" s="80"/>
      <c r="AY51027" s="80"/>
      <c r="AZ51027" s="80"/>
      <c r="BA51027" s="80"/>
      <c r="BB51027" s="80"/>
    </row>
    <row r="51028" spans="9:54" x14ac:dyDescent="0.25">
      <c r="I51028" s="80"/>
      <c r="AX51028" s="80"/>
      <c r="AY51028" s="80"/>
      <c r="AZ51028" s="80"/>
      <c r="BA51028" s="80"/>
      <c r="BB51028" s="80"/>
    </row>
    <row r="51029" spans="9:54" x14ac:dyDescent="0.25">
      <c r="I51029" s="80"/>
      <c r="AX51029" s="80"/>
      <c r="AY51029" s="80"/>
      <c r="AZ51029" s="80"/>
      <c r="BA51029" s="80"/>
      <c r="BB51029" s="80"/>
    </row>
    <row r="51030" spans="9:54" x14ac:dyDescent="0.25">
      <c r="I51030" s="80"/>
      <c r="AX51030" s="80"/>
      <c r="AY51030" s="80"/>
      <c r="AZ51030" s="80"/>
      <c r="BA51030" s="80"/>
      <c r="BB51030" s="80"/>
    </row>
    <row r="51031" spans="9:54" x14ac:dyDescent="0.25">
      <c r="I51031" s="80"/>
      <c r="AX51031" s="80"/>
      <c r="AY51031" s="80"/>
      <c r="AZ51031" s="80"/>
      <c r="BA51031" s="80"/>
      <c r="BB51031" s="80"/>
    </row>
    <row r="51032" spans="9:54" x14ac:dyDescent="0.25">
      <c r="I51032" s="80"/>
      <c r="AX51032" s="80"/>
      <c r="AY51032" s="80"/>
      <c r="AZ51032" s="80"/>
      <c r="BA51032" s="80"/>
      <c r="BB51032" s="80"/>
    </row>
    <row r="51033" spans="9:54" x14ac:dyDescent="0.25">
      <c r="I51033" s="80"/>
      <c r="AX51033" s="80"/>
      <c r="AY51033" s="80"/>
      <c r="AZ51033" s="80"/>
      <c r="BA51033" s="80"/>
      <c r="BB51033" s="80"/>
    </row>
    <row r="51034" spans="9:54" x14ac:dyDescent="0.25">
      <c r="I51034" s="80"/>
      <c r="AX51034" s="80"/>
      <c r="AY51034" s="80"/>
      <c r="AZ51034" s="80"/>
      <c r="BA51034" s="80"/>
      <c r="BB51034" s="80"/>
    </row>
    <row r="51035" spans="9:54" x14ac:dyDescent="0.25">
      <c r="I51035" s="80"/>
      <c r="AX51035" s="80"/>
      <c r="AY51035" s="80"/>
      <c r="AZ51035" s="80"/>
      <c r="BA51035" s="80"/>
      <c r="BB51035" s="80"/>
    </row>
    <row r="51036" spans="9:54" x14ac:dyDescent="0.25">
      <c r="I51036" s="80"/>
      <c r="AX51036" s="80"/>
      <c r="AY51036" s="80"/>
      <c r="AZ51036" s="80"/>
      <c r="BA51036" s="80"/>
      <c r="BB51036" s="80"/>
    </row>
    <row r="51037" spans="9:54" x14ac:dyDescent="0.25">
      <c r="I51037" s="80"/>
      <c r="AX51037" s="80"/>
      <c r="AY51037" s="80"/>
      <c r="AZ51037" s="80"/>
      <c r="BA51037" s="80"/>
      <c r="BB51037" s="80"/>
    </row>
    <row r="51038" spans="9:54" x14ac:dyDescent="0.25">
      <c r="I51038" s="80"/>
      <c r="AX51038" s="80"/>
      <c r="AY51038" s="80"/>
      <c r="AZ51038" s="80"/>
      <c r="BA51038" s="80"/>
      <c r="BB51038" s="80"/>
    </row>
    <row r="51039" spans="9:54" x14ac:dyDescent="0.25">
      <c r="I51039" s="80"/>
      <c r="AX51039" s="80"/>
      <c r="AY51039" s="80"/>
      <c r="AZ51039" s="80"/>
      <c r="BA51039" s="80"/>
      <c r="BB51039" s="80"/>
    </row>
    <row r="51040" spans="9:54" x14ac:dyDescent="0.25">
      <c r="I51040" s="80"/>
      <c r="AX51040" s="80"/>
      <c r="AY51040" s="80"/>
      <c r="AZ51040" s="80"/>
      <c r="BA51040" s="80"/>
      <c r="BB51040" s="80"/>
    </row>
    <row r="51041" spans="9:54" x14ac:dyDescent="0.25">
      <c r="I51041" s="80"/>
      <c r="AX51041" s="80"/>
      <c r="AY51041" s="80"/>
      <c r="AZ51041" s="80"/>
      <c r="BA51041" s="80"/>
      <c r="BB51041" s="80"/>
    </row>
    <row r="51042" spans="9:54" x14ac:dyDescent="0.25">
      <c r="I51042" s="80"/>
      <c r="AX51042" s="80"/>
      <c r="AY51042" s="80"/>
      <c r="AZ51042" s="80"/>
      <c r="BA51042" s="80"/>
      <c r="BB51042" s="80"/>
    </row>
    <row r="51043" spans="9:54" x14ac:dyDescent="0.25">
      <c r="I51043" s="80"/>
      <c r="AX51043" s="80"/>
      <c r="AY51043" s="80"/>
      <c r="AZ51043" s="80"/>
      <c r="BA51043" s="80"/>
      <c r="BB51043" s="80"/>
    </row>
    <row r="51044" spans="9:54" x14ac:dyDescent="0.25">
      <c r="I51044" s="80"/>
      <c r="AX51044" s="80"/>
      <c r="AY51044" s="80"/>
      <c r="AZ51044" s="80"/>
      <c r="BA51044" s="80"/>
      <c r="BB51044" s="80"/>
    </row>
    <row r="51045" spans="9:54" x14ac:dyDescent="0.25">
      <c r="I51045" s="80"/>
      <c r="AX51045" s="80"/>
      <c r="AY51045" s="80"/>
      <c r="AZ51045" s="80"/>
      <c r="BA51045" s="80"/>
      <c r="BB51045" s="80"/>
    </row>
    <row r="51046" spans="9:54" x14ac:dyDescent="0.25">
      <c r="I51046" s="80"/>
      <c r="AX51046" s="80"/>
      <c r="AY51046" s="80"/>
      <c r="AZ51046" s="80"/>
      <c r="BA51046" s="80"/>
      <c r="BB51046" s="80"/>
    </row>
    <row r="51047" spans="9:54" x14ac:dyDescent="0.25">
      <c r="I51047" s="80"/>
      <c r="AX51047" s="80"/>
      <c r="AY51047" s="80"/>
      <c r="AZ51047" s="80"/>
      <c r="BA51047" s="80"/>
      <c r="BB51047" s="80"/>
    </row>
    <row r="51048" spans="9:54" x14ac:dyDescent="0.25">
      <c r="I51048" s="80"/>
      <c r="AX51048" s="80"/>
      <c r="AY51048" s="80"/>
      <c r="AZ51048" s="80"/>
      <c r="BA51048" s="80"/>
      <c r="BB51048" s="80"/>
    </row>
    <row r="51049" spans="9:54" x14ac:dyDescent="0.25">
      <c r="I51049" s="80"/>
      <c r="AX51049" s="80"/>
      <c r="AY51049" s="80"/>
      <c r="AZ51049" s="80"/>
      <c r="BA51049" s="80"/>
      <c r="BB51049" s="80"/>
    </row>
    <row r="51050" spans="9:54" x14ac:dyDescent="0.25">
      <c r="I51050" s="80"/>
      <c r="AX51050" s="80"/>
      <c r="AY51050" s="80"/>
      <c r="AZ51050" s="80"/>
      <c r="BA51050" s="80"/>
      <c r="BB51050" s="80"/>
    </row>
    <row r="51051" spans="9:54" x14ac:dyDescent="0.25">
      <c r="I51051" s="80"/>
      <c r="AX51051" s="80"/>
      <c r="AY51051" s="80"/>
      <c r="AZ51051" s="80"/>
      <c r="BA51051" s="80"/>
      <c r="BB51051" s="80"/>
    </row>
    <row r="51052" spans="9:54" x14ac:dyDescent="0.25">
      <c r="I51052" s="80"/>
      <c r="AX51052" s="80"/>
      <c r="AY51052" s="80"/>
      <c r="AZ51052" s="80"/>
      <c r="BA51052" s="80"/>
      <c r="BB51052" s="80"/>
    </row>
    <row r="51053" spans="9:54" x14ac:dyDescent="0.25">
      <c r="I51053" s="80"/>
      <c r="AX51053" s="80"/>
      <c r="AY51053" s="80"/>
      <c r="AZ51053" s="80"/>
      <c r="BA51053" s="80"/>
      <c r="BB51053" s="80"/>
    </row>
    <row r="51054" spans="9:54" x14ac:dyDescent="0.25">
      <c r="I51054" s="80"/>
      <c r="AX51054" s="80"/>
      <c r="AY51054" s="80"/>
      <c r="AZ51054" s="80"/>
      <c r="BA51054" s="80"/>
      <c r="BB51054" s="80"/>
    </row>
    <row r="51055" spans="9:54" x14ac:dyDescent="0.25">
      <c r="I51055" s="80"/>
      <c r="AX51055" s="80"/>
      <c r="AY51055" s="80"/>
      <c r="AZ51055" s="80"/>
      <c r="BA51055" s="80"/>
      <c r="BB51055" s="80"/>
    </row>
    <row r="51056" spans="9:54" x14ac:dyDescent="0.25">
      <c r="I51056" s="80"/>
      <c r="AX51056" s="80"/>
      <c r="AY51056" s="80"/>
      <c r="AZ51056" s="80"/>
      <c r="BA51056" s="80"/>
      <c r="BB51056" s="80"/>
    </row>
    <row r="51057" spans="9:54" x14ac:dyDescent="0.25">
      <c r="I51057" s="80"/>
      <c r="AX51057" s="80"/>
      <c r="AY51057" s="80"/>
      <c r="AZ51057" s="80"/>
      <c r="BA51057" s="80"/>
      <c r="BB51057" s="80"/>
    </row>
    <row r="51058" spans="9:54" x14ac:dyDescent="0.25">
      <c r="I51058" s="80"/>
      <c r="AX51058" s="80"/>
      <c r="AY51058" s="80"/>
      <c r="AZ51058" s="80"/>
      <c r="BA51058" s="80"/>
      <c r="BB51058" s="80"/>
    </row>
    <row r="51059" spans="9:54" x14ac:dyDescent="0.25">
      <c r="I51059" s="80"/>
      <c r="AX51059" s="80"/>
      <c r="AY51059" s="80"/>
      <c r="AZ51059" s="80"/>
      <c r="BA51059" s="80"/>
      <c r="BB51059" s="80"/>
    </row>
    <row r="51060" spans="9:54" x14ac:dyDescent="0.25">
      <c r="I51060" s="80"/>
      <c r="AX51060" s="80"/>
      <c r="AY51060" s="80"/>
      <c r="AZ51060" s="80"/>
      <c r="BA51060" s="80"/>
      <c r="BB51060" s="80"/>
    </row>
    <row r="51061" spans="9:54" x14ac:dyDescent="0.25">
      <c r="I51061" s="80"/>
      <c r="AX51061" s="80"/>
      <c r="AY51061" s="80"/>
      <c r="AZ51061" s="80"/>
      <c r="BA51061" s="80"/>
      <c r="BB51061" s="80"/>
    </row>
    <row r="51062" spans="9:54" x14ac:dyDescent="0.25">
      <c r="I51062" s="80"/>
      <c r="AX51062" s="80"/>
      <c r="AY51062" s="80"/>
      <c r="AZ51062" s="80"/>
      <c r="BA51062" s="80"/>
      <c r="BB51062" s="80"/>
    </row>
    <row r="51063" spans="9:54" x14ac:dyDescent="0.25">
      <c r="I51063" s="80"/>
      <c r="AX51063" s="80"/>
      <c r="AY51063" s="80"/>
      <c r="AZ51063" s="80"/>
      <c r="BA51063" s="80"/>
      <c r="BB51063" s="80"/>
    </row>
    <row r="51064" spans="9:54" x14ac:dyDescent="0.25">
      <c r="I51064" s="80"/>
      <c r="AX51064" s="80"/>
      <c r="AY51064" s="80"/>
      <c r="AZ51064" s="80"/>
      <c r="BA51064" s="80"/>
      <c r="BB51064" s="80"/>
    </row>
    <row r="51065" spans="9:54" x14ac:dyDescent="0.25">
      <c r="I51065" s="80"/>
      <c r="AX51065" s="80"/>
      <c r="AY51065" s="80"/>
      <c r="AZ51065" s="80"/>
      <c r="BA51065" s="80"/>
      <c r="BB51065" s="80"/>
    </row>
    <row r="51066" spans="9:54" x14ac:dyDescent="0.25">
      <c r="I51066" s="80"/>
      <c r="AX51066" s="80"/>
      <c r="AY51066" s="80"/>
      <c r="AZ51066" s="80"/>
      <c r="BA51066" s="80"/>
      <c r="BB51066" s="80"/>
    </row>
    <row r="51067" spans="9:54" x14ac:dyDescent="0.25">
      <c r="I51067" s="80"/>
      <c r="AX51067" s="80"/>
      <c r="AY51067" s="80"/>
      <c r="AZ51067" s="80"/>
      <c r="BA51067" s="80"/>
      <c r="BB51067" s="80"/>
    </row>
    <row r="51068" spans="9:54" x14ac:dyDescent="0.25">
      <c r="I51068" s="80"/>
      <c r="AX51068" s="80"/>
      <c r="AY51068" s="80"/>
      <c r="AZ51068" s="80"/>
      <c r="BA51068" s="80"/>
      <c r="BB51068" s="80"/>
    </row>
    <row r="51069" spans="9:54" x14ac:dyDescent="0.25">
      <c r="I51069" s="80"/>
      <c r="AX51069" s="80"/>
      <c r="AY51069" s="80"/>
      <c r="AZ51069" s="80"/>
      <c r="BA51069" s="80"/>
      <c r="BB51069" s="80"/>
    </row>
    <row r="51070" spans="9:54" x14ac:dyDescent="0.25">
      <c r="I51070" s="80"/>
      <c r="AX51070" s="80"/>
      <c r="AY51070" s="80"/>
      <c r="AZ51070" s="80"/>
      <c r="BA51070" s="80"/>
      <c r="BB51070" s="80"/>
    </row>
    <row r="51071" spans="9:54" x14ac:dyDescent="0.25">
      <c r="I51071" s="80"/>
      <c r="AX51071" s="80"/>
      <c r="AY51071" s="80"/>
      <c r="AZ51071" s="80"/>
      <c r="BA51071" s="80"/>
      <c r="BB51071" s="80"/>
    </row>
    <row r="51072" spans="9:54" x14ac:dyDescent="0.25">
      <c r="I51072" s="80"/>
      <c r="AX51072" s="80"/>
      <c r="AY51072" s="80"/>
      <c r="AZ51072" s="80"/>
      <c r="BA51072" s="80"/>
      <c r="BB51072" s="80"/>
    </row>
    <row r="51073" spans="9:54" x14ac:dyDescent="0.25">
      <c r="I51073" s="80"/>
      <c r="AX51073" s="80"/>
      <c r="AY51073" s="80"/>
      <c r="AZ51073" s="80"/>
      <c r="BA51073" s="80"/>
      <c r="BB51073" s="80"/>
    </row>
    <row r="51074" spans="9:54" x14ac:dyDescent="0.25">
      <c r="I51074" s="80"/>
      <c r="AX51074" s="80"/>
      <c r="AY51074" s="80"/>
      <c r="AZ51074" s="80"/>
      <c r="BA51074" s="80"/>
      <c r="BB51074" s="80"/>
    </row>
    <row r="51075" spans="9:54" x14ac:dyDescent="0.25">
      <c r="I51075" s="80"/>
      <c r="AX51075" s="80"/>
      <c r="AY51075" s="80"/>
      <c r="AZ51075" s="80"/>
      <c r="BA51075" s="80"/>
      <c r="BB51075" s="80"/>
    </row>
    <row r="51076" spans="9:54" x14ac:dyDescent="0.25">
      <c r="I51076" s="80"/>
      <c r="AX51076" s="80"/>
      <c r="AY51076" s="80"/>
      <c r="AZ51076" s="80"/>
      <c r="BA51076" s="80"/>
      <c r="BB51076" s="80"/>
    </row>
    <row r="51077" spans="9:54" x14ac:dyDescent="0.25">
      <c r="I51077" s="80"/>
      <c r="AX51077" s="80"/>
      <c r="AY51077" s="80"/>
      <c r="AZ51077" s="80"/>
      <c r="BA51077" s="80"/>
      <c r="BB51077" s="80"/>
    </row>
    <row r="51078" spans="9:54" x14ac:dyDescent="0.25">
      <c r="I51078" s="80"/>
      <c r="AX51078" s="80"/>
      <c r="AY51078" s="80"/>
      <c r="AZ51078" s="80"/>
      <c r="BA51078" s="80"/>
      <c r="BB51078" s="80"/>
    </row>
    <row r="51079" spans="9:54" x14ac:dyDescent="0.25">
      <c r="I51079" s="80"/>
      <c r="AX51079" s="80"/>
      <c r="AY51079" s="80"/>
      <c r="AZ51079" s="80"/>
      <c r="BA51079" s="80"/>
      <c r="BB51079" s="80"/>
    </row>
    <row r="51080" spans="9:54" x14ac:dyDescent="0.25">
      <c r="I51080" s="80"/>
      <c r="AX51080" s="80"/>
      <c r="AY51080" s="80"/>
      <c r="AZ51080" s="80"/>
      <c r="BA51080" s="80"/>
      <c r="BB51080" s="80"/>
    </row>
    <row r="51081" spans="9:54" x14ac:dyDescent="0.25">
      <c r="I51081" s="80"/>
      <c r="AX51081" s="80"/>
      <c r="AY51081" s="80"/>
      <c r="AZ51081" s="80"/>
      <c r="BA51081" s="80"/>
      <c r="BB51081" s="80"/>
    </row>
    <row r="51082" spans="9:54" x14ac:dyDescent="0.25">
      <c r="I51082" s="80"/>
      <c r="AX51082" s="80"/>
      <c r="AY51082" s="80"/>
      <c r="AZ51082" s="80"/>
      <c r="BA51082" s="80"/>
      <c r="BB51082" s="80"/>
    </row>
    <row r="51083" spans="9:54" x14ac:dyDescent="0.25">
      <c r="I51083" s="80"/>
      <c r="AX51083" s="80"/>
      <c r="AY51083" s="80"/>
      <c r="AZ51083" s="80"/>
      <c r="BA51083" s="80"/>
      <c r="BB51083" s="80"/>
    </row>
    <row r="51084" spans="9:54" x14ac:dyDescent="0.25">
      <c r="I51084" s="80"/>
      <c r="AX51084" s="80"/>
      <c r="AY51084" s="80"/>
      <c r="AZ51084" s="80"/>
      <c r="BA51084" s="80"/>
      <c r="BB51084" s="80"/>
    </row>
    <row r="51085" spans="9:54" x14ac:dyDescent="0.25">
      <c r="I51085" s="80"/>
      <c r="AX51085" s="80"/>
      <c r="AY51085" s="80"/>
      <c r="AZ51085" s="80"/>
      <c r="BA51085" s="80"/>
      <c r="BB51085" s="80"/>
    </row>
    <row r="51086" spans="9:54" x14ac:dyDescent="0.25">
      <c r="I51086" s="80"/>
      <c r="AX51086" s="80"/>
      <c r="AY51086" s="80"/>
      <c r="AZ51086" s="80"/>
      <c r="BA51086" s="80"/>
      <c r="BB51086" s="80"/>
    </row>
    <row r="51087" spans="9:54" x14ac:dyDescent="0.25">
      <c r="I51087" s="80"/>
      <c r="AX51087" s="80"/>
      <c r="AY51087" s="80"/>
      <c r="AZ51087" s="80"/>
      <c r="BA51087" s="80"/>
      <c r="BB51087" s="80"/>
    </row>
    <row r="51088" spans="9:54" x14ac:dyDescent="0.25">
      <c r="I51088" s="80"/>
      <c r="AX51088" s="80"/>
      <c r="AY51088" s="80"/>
      <c r="AZ51088" s="80"/>
      <c r="BA51088" s="80"/>
      <c r="BB51088" s="80"/>
    </row>
    <row r="51089" spans="9:54" x14ac:dyDescent="0.25">
      <c r="I51089" s="80"/>
      <c r="AX51089" s="80"/>
      <c r="AY51089" s="80"/>
      <c r="AZ51089" s="80"/>
      <c r="BA51089" s="80"/>
      <c r="BB51089" s="80"/>
    </row>
    <row r="51090" spans="9:54" x14ac:dyDescent="0.25">
      <c r="I51090" s="80"/>
      <c r="AX51090" s="80"/>
      <c r="AY51090" s="80"/>
      <c r="AZ51090" s="80"/>
      <c r="BA51090" s="80"/>
      <c r="BB51090" s="80"/>
    </row>
    <row r="51091" spans="9:54" x14ac:dyDescent="0.25">
      <c r="I51091" s="80"/>
      <c r="AX51091" s="80"/>
      <c r="AY51091" s="80"/>
      <c r="AZ51091" s="80"/>
      <c r="BA51091" s="80"/>
      <c r="BB51091" s="80"/>
    </row>
    <row r="51092" spans="9:54" x14ac:dyDescent="0.25">
      <c r="I51092" s="80"/>
      <c r="AX51092" s="80"/>
      <c r="AY51092" s="80"/>
      <c r="AZ51092" s="80"/>
      <c r="BA51092" s="80"/>
      <c r="BB51092" s="80"/>
    </row>
    <row r="51093" spans="9:54" x14ac:dyDescent="0.25">
      <c r="I51093" s="80"/>
      <c r="AX51093" s="80"/>
      <c r="AY51093" s="80"/>
      <c r="AZ51093" s="80"/>
      <c r="BA51093" s="80"/>
      <c r="BB51093" s="80"/>
    </row>
    <row r="51094" spans="9:54" x14ac:dyDescent="0.25">
      <c r="I51094" s="80"/>
      <c r="AX51094" s="80"/>
      <c r="AY51094" s="80"/>
      <c r="AZ51094" s="80"/>
      <c r="BA51094" s="80"/>
      <c r="BB51094" s="80"/>
    </row>
    <row r="51095" spans="9:54" x14ac:dyDescent="0.25">
      <c r="I51095" s="80"/>
      <c r="AX51095" s="80"/>
      <c r="AY51095" s="80"/>
      <c r="AZ51095" s="80"/>
      <c r="BA51095" s="80"/>
      <c r="BB51095" s="80"/>
    </row>
    <row r="51096" spans="9:54" x14ac:dyDescent="0.25">
      <c r="I51096" s="80"/>
      <c r="AX51096" s="80"/>
      <c r="AY51096" s="80"/>
      <c r="AZ51096" s="80"/>
      <c r="BA51096" s="80"/>
      <c r="BB51096" s="80"/>
    </row>
    <row r="51097" spans="9:54" x14ac:dyDescent="0.25">
      <c r="I51097" s="80"/>
      <c r="AX51097" s="80"/>
      <c r="AY51097" s="80"/>
      <c r="AZ51097" s="80"/>
      <c r="BA51097" s="80"/>
      <c r="BB51097" s="80"/>
    </row>
    <row r="51098" spans="9:54" x14ac:dyDescent="0.25">
      <c r="I51098" s="80"/>
      <c r="AX51098" s="80"/>
      <c r="AY51098" s="80"/>
      <c r="AZ51098" s="80"/>
      <c r="BA51098" s="80"/>
      <c r="BB51098" s="80"/>
    </row>
    <row r="51099" spans="9:54" x14ac:dyDescent="0.25">
      <c r="I51099" s="80"/>
      <c r="AX51099" s="80"/>
      <c r="AY51099" s="80"/>
      <c r="AZ51099" s="80"/>
      <c r="BA51099" s="80"/>
      <c r="BB51099" s="80"/>
    </row>
    <row r="51100" spans="9:54" x14ac:dyDescent="0.25">
      <c r="I51100" s="80"/>
      <c r="AX51100" s="80"/>
      <c r="AY51100" s="80"/>
      <c r="AZ51100" s="80"/>
      <c r="BA51100" s="80"/>
      <c r="BB51100" s="80"/>
    </row>
    <row r="51101" spans="9:54" x14ac:dyDescent="0.25">
      <c r="I51101" s="80"/>
      <c r="AX51101" s="80"/>
      <c r="AY51101" s="80"/>
      <c r="AZ51101" s="80"/>
      <c r="BA51101" s="80"/>
      <c r="BB51101" s="80"/>
    </row>
    <row r="51102" spans="9:54" x14ac:dyDescent="0.25">
      <c r="I51102" s="80"/>
      <c r="AX51102" s="80"/>
      <c r="AY51102" s="80"/>
      <c r="AZ51102" s="80"/>
      <c r="BA51102" s="80"/>
      <c r="BB51102" s="80"/>
    </row>
    <row r="51103" spans="9:54" x14ac:dyDescent="0.25">
      <c r="I51103" s="80"/>
      <c r="AX51103" s="80"/>
      <c r="AY51103" s="80"/>
      <c r="AZ51103" s="80"/>
      <c r="BA51103" s="80"/>
      <c r="BB51103" s="80"/>
    </row>
    <row r="51104" spans="9:54" x14ac:dyDescent="0.25">
      <c r="I51104" s="80"/>
      <c r="AX51104" s="80"/>
      <c r="AY51104" s="80"/>
      <c r="AZ51104" s="80"/>
      <c r="BA51104" s="80"/>
      <c r="BB51104" s="80"/>
    </row>
    <row r="51105" spans="9:54" x14ac:dyDescent="0.25">
      <c r="I51105" s="80"/>
      <c r="AX51105" s="80"/>
      <c r="AY51105" s="80"/>
      <c r="AZ51105" s="80"/>
      <c r="BA51105" s="80"/>
      <c r="BB51105" s="80"/>
    </row>
    <row r="51106" spans="9:54" x14ac:dyDescent="0.25">
      <c r="I51106" s="80"/>
      <c r="AX51106" s="80"/>
      <c r="AY51106" s="80"/>
      <c r="AZ51106" s="80"/>
      <c r="BA51106" s="80"/>
      <c r="BB51106" s="80"/>
    </row>
    <row r="51107" spans="9:54" x14ac:dyDescent="0.25">
      <c r="I51107" s="80"/>
      <c r="AX51107" s="80"/>
      <c r="AY51107" s="80"/>
      <c r="AZ51107" s="80"/>
      <c r="BA51107" s="80"/>
      <c r="BB51107" s="80"/>
    </row>
    <row r="51108" spans="9:54" x14ac:dyDescent="0.25">
      <c r="I51108" s="80"/>
      <c r="AX51108" s="80"/>
      <c r="AY51108" s="80"/>
      <c r="AZ51108" s="80"/>
      <c r="BA51108" s="80"/>
      <c r="BB51108" s="80"/>
    </row>
    <row r="51109" spans="9:54" x14ac:dyDescent="0.25">
      <c r="I51109" s="80"/>
      <c r="AX51109" s="80"/>
      <c r="AY51109" s="80"/>
      <c r="AZ51109" s="80"/>
      <c r="BA51109" s="80"/>
      <c r="BB51109" s="80"/>
    </row>
    <row r="51110" spans="9:54" x14ac:dyDescent="0.25">
      <c r="I51110" s="80"/>
      <c r="AX51110" s="80"/>
      <c r="AY51110" s="80"/>
      <c r="AZ51110" s="80"/>
      <c r="BA51110" s="80"/>
      <c r="BB51110" s="80"/>
    </row>
    <row r="51111" spans="9:54" x14ac:dyDescent="0.25">
      <c r="I51111" s="80"/>
      <c r="AX51111" s="80"/>
      <c r="AY51111" s="80"/>
      <c r="AZ51111" s="80"/>
      <c r="BA51111" s="80"/>
      <c r="BB51111" s="80"/>
    </row>
    <row r="51112" spans="9:54" x14ac:dyDescent="0.25">
      <c r="I51112" s="80"/>
      <c r="AX51112" s="80"/>
      <c r="AY51112" s="80"/>
      <c r="AZ51112" s="80"/>
      <c r="BA51112" s="80"/>
      <c r="BB51112" s="80"/>
    </row>
    <row r="51113" spans="9:54" x14ac:dyDescent="0.25">
      <c r="I51113" s="80"/>
      <c r="AX51113" s="80"/>
      <c r="AY51113" s="80"/>
      <c r="AZ51113" s="80"/>
      <c r="BA51113" s="80"/>
      <c r="BB51113" s="80"/>
    </row>
    <row r="51114" spans="9:54" x14ac:dyDescent="0.25">
      <c r="I51114" s="80"/>
      <c r="AX51114" s="80"/>
      <c r="AY51114" s="80"/>
      <c r="AZ51114" s="80"/>
      <c r="BA51114" s="80"/>
      <c r="BB51114" s="80"/>
    </row>
    <row r="51115" spans="9:54" x14ac:dyDescent="0.25">
      <c r="I51115" s="80"/>
      <c r="AX51115" s="80"/>
      <c r="AY51115" s="80"/>
      <c r="AZ51115" s="80"/>
      <c r="BA51115" s="80"/>
      <c r="BB51115" s="80"/>
    </row>
    <row r="51116" spans="9:54" x14ac:dyDescent="0.25">
      <c r="I51116" s="80"/>
      <c r="AX51116" s="80"/>
      <c r="AY51116" s="80"/>
      <c r="AZ51116" s="80"/>
      <c r="BA51116" s="80"/>
      <c r="BB51116" s="80"/>
    </row>
    <row r="51117" spans="9:54" x14ac:dyDescent="0.25">
      <c r="I51117" s="80"/>
      <c r="AX51117" s="80"/>
      <c r="AY51117" s="80"/>
      <c r="AZ51117" s="80"/>
      <c r="BA51117" s="80"/>
      <c r="BB51117" s="80"/>
    </row>
    <row r="51118" spans="9:54" x14ac:dyDescent="0.25">
      <c r="I51118" s="80"/>
      <c r="AX51118" s="80"/>
      <c r="AY51118" s="80"/>
      <c r="AZ51118" s="80"/>
      <c r="BA51118" s="80"/>
      <c r="BB51118" s="80"/>
    </row>
    <row r="51119" spans="9:54" x14ac:dyDescent="0.25">
      <c r="I51119" s="80"/>
      <c r="AX51119" s="80"/>
      <c r="AY51119" s="80"/>
      <c r="AZ51119" s="80"/>
      <c r="BA51119" s="80"/>
      <c r="BB51119" s="80"/>
    </row>
    <row r="51120" spans="9:54" x14ac:dyDescent="0.25">
      <c r="I51120" s="80"/>
      <c r="AX51120" s="80"/>
      <c r="AY51120" s="80"/>
      <c r="AZ51120" s="80"/>
      <c r="BA51120" s="80"/>
      <c r="BB51120" s="80"/>
    </row>
    <row r="51121" spans="9:54" x14ac:dyDescent="0.25">
      <c r="I51121" s="80"/>
      <c r="AX51121" s="80"/>
      <c r="AY51121" s="80"/>
      <c r="AZ51121" s="80"/>
      <c r="BA51121" s="80"/>
      <c r="BB51121" s="80"/>
    </row>
    <row r="51122" spans="9:54" x14ac:dyDescent="0.25">
      <c r="I51122" s="80"/>
      <c r="AX51122" s="80"/>
      <c r="AY51122" s="80"/>
      <c r="AZ51122" s="80"/>
      <c r="BA51122" s="80"/>
      <c r="BB51122" s="80"/>
    </row>
    <row r="51123" spans="9:54" x14ac:dyDescent="0.25">
      <c r="I51123" s="80"/>
      <c r="AX51123" s="80"/>
      <c r="AY51123" s="80"/>
      <c r="AZ51123" s="80"/>
      <c r="BA51123" s="80"/>
      <c r="BB51123" s="80"/>
    </row>
    <row r="51124" spans="9:54" x14ac:dyDescent="0.25">
      <c r="I51124" s="80"/>
      <c r="AX51124" s="80"/>
      <c r="AY51124" s="80"/>
      <c r="AZ51124" s="80"/>
      <c r="BA51124" s="80"/>
      <c r="BB51124" s="80"/>
    </row>
    <row r="51125" spans="9:54" x14ac:dyDescent="0.25">
      <c r="I51125" s="80"/>
      <c r="AX51125" s="80"/>
      <c r="AY51125" s="80"/>
      <c r="AZ51125" s="80"/>
      <c r="BA51125" s="80"/>
      <c r="BB51125" s="80"/>
    </row>
    <row r="51126" spans="9:54" x14ac:dyDescent="0.25">
      <c r="I51126" s="80"/>
      <c r="AX51126" s="80"/>
      <c r="AY51126" s="80"/>
      <c r="AZ51126" s="80"/>
      <c r="BA51126" s="80"/>
      <c r="BB51126" s="80"/>
    </row>
    <row r="51127" spans="9:54" x14ac:dyDescent="0.25">
      <c r="I51127" s="80"/>
      <c r="AX51127" s="80"/>
      <c r="AY51127" s="80"/>
      <c r="AZ51127" s="80"/>
      <c r="BA51127" s="80"/>
      <c r="BB51127" s="80"/>
    </row>
    <row r="51128" spans="9:54" x14ac:dyDescent="0.25">
      <c r="I51128" s="80"/>
      <c r="AX51128" s="80"/>
      <c r="AY51128" s="80"/>
      <c r="AZ51128" s="80"/>
      <c r="BA51128" s="80"/>
      <c r="BB51128" s="80"/>
    </row>
    <row r="51129" spans="9:54" x14ac:dyDescent="0.25">
      <c r="I51129" s="80"/>
      <c r="AX51129" s="80"/>
      <c r="AY51129" s="80"/>
      <c r="AZ51129" s="80"/>
      <c r="BA51129" s="80"/>
      <c r="BB51129" s="80"/>
    </row>
    <row r="51130" spans="9:54" x14ac:dyDescent="0.25">
      <c r="I51130" s="80"/>
      <c r="AX51130" s="80"/>
      <c r="AY51130" s="80"/>
      <c r="AZ51130" s="80"/>
      <c r="BA51130" s="80"/>
      <c r="BB51130" s="80"/>
    </row>
    <row r="51131" spans="9:54" x14ac:dyDescent="0.25">
      <c r="I51131" s="80"/>
      <c r="AX51131" s="80"/>
      <c r="AY51131" s="80"/>
      <c r="AZ51131" s="80"/>
      <c r="BA51131" s="80"/>
      <c r="BB51131" s="80"/>
    </row>
    <row r="51132" spans="9:54" x14ac:dyDescent="0.25">
      <c r="I51132" s="80"/>
      <c r="AX51132" s="80"/>
      <c r="AY51132" s="80"/>
      <c r="AZ51132" s="80"/>
      <c r="BA51132" s="80"/>
      <c r="BB51132" s="80"/>
    </row>
    <row r="51133" spans="9:54" x14ac:dyDescent="0.25">
      <c r="I51133" s="80"/>
      <c r="AX51133" s="80"/>
      <c r="AY51133" s="80"/>
      <c r="AZ51133" s="80"/>
      <c r="BA51133" s="80"/>
      <c r="BB51133" s="80"/>
    </row>
    <row r="51134" spans="9:54" x14ac:dyDescent="0.25">
      <c r="I51134" s="80"/>
      <c r="AX51134" s="80"/>
      <c r="AY51134" s="80"/>
      <c r="AZ51134" s="80"/>
      <c r="BA51134" s="80"/>
      <c r="BB51134" s="80"/>
    </row>
    <row r="51135" spans="9:54" x14ac:dyDescent="0.25">
      <c r="I51135" s="80"/>
      <c r="AX51135" s="80"/>
      <c r="AY51135" s="80"/>
      <c r="AZ51135" s="80"/>
      <c r="BA51135" s="80"/>
      <c r="BB51135" s="80"/>
    </row>
    <row r="51136" spans="9:54" x14ac:dyDescent="0.25">
      <c r="I51136" s="80"/>
      <c r="AX51136" s="80"/>
      <c r="AY51136" s="80"/>
      <c r="AZ51136" s="80"/>
      <c r="BA51136" s="80"/>
      <c r="BB51136" s="80"/>
    </row>
    <row r="51137" spans="9:54" x14ac:dyDescent="0.25">
      <c r="I51137" s="80"/>
      <c r="AX51137" s="80"/>
      <c r="AY51137" s="80"/>
      <c r="AZ51137" s="80"/>
      <c r="BA51137" s="80"/>
      <c r="BB51137" s="80"/>
    </row>
    <row r="51138" spans="9:54" x14ac:dyDescent="0.25">
      <c r="I51138" s="80"/>
      <c r="AX51138" s="80"/>
      <c r="AY51138" s="80"/>
      <c r="AZ51138" s="80"/>
      <c r="BA51138" s="80"/>
      <c r="BB51138" s="80"/>
    </row>
    <row r="51139" spans="9:54" x14ac:dyDescent="0.25">
      <c r="I51139" s="80"/>
      <c r="AX51139" s="80"/>
      <c r="AY51139" s="80"/>
      <c r="AZ51139" s="80"/>
      <c r="BA51139" s="80"/>
      <c r="BB51139" s="80"/>
    </row>
    <row r="51140" spans="9:54" x14ac:dyDescent="0.25">
      <c r="I51140" s="80"/>
      <c r="AX51140" s="80"/>
      <c r="AY51140" s="80"/>
      <c r="AZ51140" s="80"/>
      <c r="BA51140" s="80"/>
      <c r="BB51140" s="80"/>
    </row>
    <row r="51141" spans="9:54" x14ac:dyDescent="0.25">
      <c r="I51141" s="80"/>
      <c r="AX51141" s="80"/>
      <c r="AY51141" s="80"/>
      <c r="AZ51141" s="80"/>
      <c r="BA51141" s="80"/>
      <c r="BB51141" s="80"/>
    </row>
    <row r="51142" spans="9:54" x14ac:dyDescent="0.25">
      <c r="I51142" s="80"/>
      <c r="AX51142" s="80"/>
      <c r="AY51142" s="80"/>
      <c r="AZ51142" s="80"/>
      <c r="BA51142" s="80"/>
      <c r="BB51142" s="80"/>
    </row>
    <row r="51143" spans="9:54" x14ac:dyDescent="0.25">
      <c r="I51143" s="80"/>
      <c r="AX51143" s="80"/>
      <c r="AY51143" s="80"/>
      <c r="AZ51143" s="80"/>
      <c r="BA51143" s="80"/>
      <c r="BB51143" s="80"/>
    </row>
    <row r="51144" spans="9:54" x14ac:dyDescent="0.25">
      <c r="I51144" s="80"/>
      <c r="AX51144" s="80"/>
      <c r="AY51144" s="80"/>
      <c r="AZ51144" s="80"/>
      <c r="BA51144" s="80"/>
      <c r="BB51144" s="80"/>
    </row>
    <row r="51145" spans="9:54" x14ac:dyDescent="0.25">
      <c r="I51145" s="80"/>
      <c r="AX51145" s="80"/>
      <c r="AY51145" s="80"/>
      <c r="AZ51145" s="80"/>
      <c r="BA51145" s="80"/>
      <c r="BB51145" s="80"/>
    </row>
    <row r="51146" spans="9:54" x14ac:dyDescent="0.25">
      <c r="I51146" s="80"/>
      <c r="AX51146" s="80"/>
      <c r="AY51146" s="80"/>
      <c r="AZ51146" s="80"/>
      <c r="BA51146" s="80"/>
      <c r="BB51146" s="80"/>
    </row>
    <row r="51147" spans="9:54" x14ac:dyDescent="0.25">
      <c r="I51147" s="80"/>
      <c r="AX51147" s="80"/>
      <c r="AY51147" s="80"/>
      <c r="AZ51147" s="80"/>
      <c r="BA51147" s="80"/>
      <c r="BB51147" s="80"/>
    </row>
    <row r="51148" spans="9:54" x14ac:dyDescent="0.25">
      <c r="I51148" s="80"/>
      <c r="AX51148" s="80"/>
      <c r="AY51148" s="80"/>
      <c r="AZ51148" s="80"/>
      <c r="BA51148" s="80"/>
      <c r="BB51148" s="80"/>
    </row>
    <row r="51149" spans="9:54" x14ac:dyDescent="0.25">
      <c r="I51149" s="80"/>
      <c r="AX51149" s="80"/>
      <c r="AY51149" s="80"/>
      <c r="AZ51149" s="80"/>
      <c r="BA51149" s="80"/>
      <c r="BB51149" s="80"/>
    </row>
    <row r="51150" spans="9:54" x14ac:dyDescent="0.25">
      <c r="I51150" s="80"/>
      <c r="AX51150" s="80"/>
      <c r="AY51150" s="80"/>
      <c r="AZ51150" s="80"/>
      <c r="BA51150" s="80"/>
      <c r="BB51150" s="80"/>
    </row>
    <row r="51151" spans="9:54" x14ac:dyDescent="0.25">
      <c r="I51151" s="80"/>
      <c r="AX51151" s="80"/>
      <c r="AY51151" s="80"/>
      <c r="AZ51151" s="80"/>
      <c r="BA51151" s="80"/>
      <c r="BB51151" s="80"/>
    </row>
    <row r="51152" spans="9:54" x14ac:dyDescent="0.25">
      <c r="I51152" s="80"/>
      <c r="AX51152" s="80"/>
      <c r="AY51152" s="80"/>
      <c r="AZ51152" s="80"/>
      <c r="BA51152" s="80"/>
      <c r="BB51152" s="80"/>
    </row>
    <row r="51153" spans="9:54" x14ac:dyDescent="0.25">
      <c r="I51153" s="80"/>
      <c r="AX51153" s="80"/>
      <c r="AY51153" s="80"/>
      <c r="AZ51153" s="80"/>
      <c r="BA51153" s="80"/>
      <c r="BB51153" s="80"/>
    </row>
    <row r="51154" spans="9:54" x14ac:dyDescent="0.25">
      <c r="I51154" s="80"/>
      <c r="AX51154" s="80"/>
      <c r="AY51154" s="80"/>
      <c r="AZ51154" s="80"/>
      <c r="BA51154" s="80"/>
      <c r="BB51154" s="80"/>
    </row>
    <row r="51155" spans="9:54" x14ac:dyDescent="0.25">
      <c r="I51155" s="80"/>
      <c r="AX51155" s="80"/>
      <c r="AY51155" s="80"/>
      <c r="AZ51155" s="80"/>
      <c r="BA51155" s="80"/>
      <c r="BB51155" s="80"/>
    </row>
    <row r="51156" spans="9:54" x14ac:dyDescent="0.25">
      <c r="I51156" s="80"/>
      <c r="AX51156" s="80"/>
      <c r="AY51156" s="80"/>
      <c r="AZ51156" s="80"/>
      <c r="BA51156" s="80"/>
      <c r="BB51156" s="80"/>
    </row>
    <row r="51157" spans="9:54" x14ac:dyDescent="0.25">
      <c r="I51157" s="80"/>
      <c r="AX51157" s="80"/>
      <c r="AY51157" s="80"/>
      <c r="AZ51157" s="80"/>
      <c r="BA51157" s="80"/>
      <c r="BB51157" s="80"/>
    </row>
    <row r="51158" spans="9:54" x14ac:dyDescent="0.25">
      <c r="I51158" s="80"/>
      <c r="AX51158" s="80"/>
      <c r="AY51158" s="80"/>
      <c r="AZ51158" s="80"/>
      <c r="BA51158" s="80"/>
      <c r="BB51158" s="80"/>
    </row>
    <row r="51159" spans="9:54" x14ac:dyDescent="0.25">
      <c r="I51159" s="80"/>
      <c r="AX51159" s="80"/>
      <c r="AY51159" s="80"/>
      <c r="AZ51159" s="80"/>
      <c r="BA51159" s="80"/>
      <c r="BB51159" s="80"/>
    </row>
    <row r="51160" spans="9:54" x14ac:dyDescent="0.25">
      <c r="I51160" s="80"/>
      <c r="AX51160" s="80"/>
      <c r="AY51160" s="80"/>
      <c r="AZ51160" s="80"/>
      <c r="BA51160" s="80"/>
      <c r="BB51160" s="80"/>
    </row>
    <row r="51161" spans="9:54" x14ac:dyDescent="0.25">
      <c r="I51161" s="80"/>
      <c r="AX51161" s="80"/>
      <c r="AY51161" s="80"/>
      <c r="AZ51161" s="80"/>
      <c r="BA51161" s="80"/>
      <c r="BB51161" s="80"/>
    </row>
    <row r="51162" spans="9:54" x14ac:dyDescent="0.25">
      <c r="I51162" s="80"/>
      <c r="AX51162" s="80"/>
      <c r="AY51162" s="80"/>
      <c r="AZ51162" s="80"/>
      <c r="BA51162" s="80"/>
      <c r="BB51162" s="80"/>
    </row>
    <row r="51163" spans="9:54" x14ac:dyDescent="0.25">
      <c r="I51163" s="80"/>
      <c r="AX51163" s="80"/>
      <c r="AY51163" s="80"/>
      <c r="AZ51163" s="80"/>
      <c r="BA51163" s="80"/>
      <c r="BB51163" s="80"/>
    </row>
    <row r="51164" spans="9:54" x14ac:dyDescent="0.25">
      <c r="I51164" s="80"/>
      <c r="AX51164" s="80"/>
      <c r="AY51164" s="80"/>
      <c r="AZ51164" s="80"/>
      <c r="BA51164" s="80"/>
      <c r="BB51164" s="80"/>
    </row>
    <row r="51165" spans="9:54" x14ac:dyDescent="0.25">
      <c r="I51165" s="80"/>
      <c r="AX51165" s="80"/>
      <c r="AY51165" s="80"/>
      <c r="AZ51165" s="80"/>
      <c r="BA51165" s="80"/>
      <c r="BB51165" s="80"/>
    </row>
    <row r="51166" spans="9:54" x14ac:dyDescent="0.25">
      <c r="I51166" s="80"/>
      <c r="AX51166" s="80"/>
      <c r="AY51166" s="80"/>
      <c r="AZ51166" s="80"/>
      <c r="BA51166" s="80"/>
      <c r="BB51166" s="80"/>
    </row>
    <row r="51167" spans="9:54" x14ac:dyDescent="0.25">
      <c r="I51167" s="80"/>
      <c r="AX51167" s="80"/>
      <c r="AY51167" s="80"/>
      <c r="AZ51167" s="80"/>
      <c r="BA51167" s="80"/>
      <c r="BB51167" s="80"/>
    </row>
    <row r="51168" spans="9:54" x14ac:dyDescent="0.25">
      <c r="I51168" s="80"/>
      <c r="AX51168" s="80"/>
      <c r="AY51168" s="80"/>
      <c r="AZ51168" s="80"/>
      <c r="BA51168" s="80"/>
      <c r="BB51168" s="80"/>
    </row>
    <row r="51169" spans="9:54" x14ac:dyDescent="0.25">
      <c r="I51169" s="80"/>
      <c r="AX51169" s="80"/>
      <c r="AY51169" s="80"/>
      <c r="AZ51169" s="80"/>
      <c r="BA51169" s="80"/>
      <c r="BB51169" s="80"/>
    </row>
    <row r="51170" spans="9:54" x14ac:dyDescent="0.25">
      <c r="I51170" s="80"/>
      <c r="AX51170" s="80"/>
      <c r="AY51170" s="80"/>
      <c r="AZ51170" s="80"/>
      <c r="BA51170" s="80"/>
      <c r="BB51170" s="80"/>
    </row>
    <row r="51171" spans="9:54" x14ac:dyDescent="0.25">
      <c r="I51171" s="80"/>
      <c r="AX51171" s="80"/>
      <c r="AY51171" s="80"/>
      <c r="AZ51171" s="80"/>
      <c r="BA51171" s="80"/>
      <c r="BB51171" s="80"/>
    </row>
    <row r="51172" spans="9:54" x14ac:dyDescent="0.25">
      <c r="I51172" s="80"/>
      <c r="AX51172" s="80"/>
      <c r="AY51172" s="80"/>
      <c r="AZ51172" s="80"/>
      <c r="BA51172" s="80"/>
      <c r="BB51172" s="80"/>
    </row>
    <row r="51173" spans="9:54" x14ac:dyDescent="0.25">
      <c r="I51173" s="80"/>
      <c r="AX51173" s="80"/>
      <c r="AY51173" s="80"/>
      <c r="AZ51173" s="80"/>
      <c r="BA51173" s="80"/>
      <c r="BB51173" s="80"/>
    </row>
    <row r="51174" spans="9:54" x14ac:dyDescent="0.25">
      <c r="I51174" s="80"/>
      <c r="AX51174" s="80"/>
      <c r="AY51174" s="80"/>
      <c r="AZ51174" s="80"/>
      <c r="BA51174" s="80"/>
      <c r="BB51174" s="80"/>
    </row>
    <row r="51175" spans="9:54" x14ac:dyDescent="0.25">
      <c r="I51175" s="80"/>
      <c r="AX51175" s="80"/>
      <c r="AY51175" s="80"/>
      <c r="AZ51175" s="80"/>
      <c r="BA51175" s="80"/>
      <c r="BB51175" s="80"/>
    </row>
    <row r="51176" spans="9:54" x14ac:dyDescent="0.25">
      <c r="I51176" s="80"/>
      <c r="AX51176" s="80"/>
      <c r="AY51176" s="80"/>
      <c r="AZ51176" s="80"/>
      <c r="BA51176" s="80"/>
      <c r="BB51176" s="80"/>
    </row>
    <row r="51177" spans="9:54" x14ac:dyDescent="0.25">
      <c r="I51177" s="80"/>
      <c r="AX51177" s="80"/>
      <c r="AY51177" s="80"/>
      <c r="AZ51177" s="80"/>
      <c r="BA51177" s="80"/>
      <c r="BB51177" s="80"/>
    </row>
    <row r="51178" spans="9:54" x14ac:dyDescent="0.25">
      <c r="I51178" s="80"/>
      <c r="AX51178" s="80"/>
      <c r="AY51178" s="80"/>
      <c r="AZ51178" s="80"/>
      <c r="BA51178" s="80"/>
      <c r="BB51178" s="80"/>
    </row>
    <row r="51179" spans="9:54" x14ac:dyDescent="0.25">
      <c r="I51179" s="80"/>
      <c r="AX51179" s="80"/>
      <c r="AY51179" s="80"/>
      <c r="AZ51179" s="80"/>
      <c r="BA51179" s="80"/>
      <c r="BB51179" s="80"/>
    </row>
    <row r="51180" spans="9:54" x14ac:dyDescent="0.25">
      <c r="I51180" s="80"/>
      <c r="AX51180" s="80"/>
      <c r="AY51180" s="80"/>
      <c r="AZ51180" s="80"/>
      <c r="BA51180" s="80"/>
      <c r="BB51180" s="80"/>
    </row>
    <row r="51181" spans="9:54" x14ac:dyDescent="0.25">
      <c r="I51181" s="80"/>
      <c r="AX51181" s="80"/>
      <c r="AY51181" s="80"/>
      <c r="AZ51181" s="80"/>
      <c r="BA51181" s="80"/>
      <c r="BB51181" s="80"/>
    </row>
    <row r="51182" spans="9:54" x14ac:dyDescent="0.25">
      <c r="I51182" s="80"/>
      <c r="AX51182" s="80"/>
      <c r="AY51182" s="80"/>
      <c r="AZ51182" s="80"/>
      <c r="BA51182" s="80"/>
      <c r="BB51182" s="80"/>
    </row>
    <row r="51183" spans="9:54" x14ac:dyDescent="0.25">
      <c r="I51183" s="80"/>
      <c r="AX51183" s="80"/>
      <c r="AY51183" s="80"/>
      <c r="AZ51183" s="80"/>
      <c r="BA51183" s="80"/>
      <c r="BB51183" s="80"/>
    </row>
    <row r="51184" spans="9:54" x14ac:dyDescent="0.25">
      <c r="I51184" s="80"/>
      <c r="AX51184" s="80"/>
      <c r="AY51184" s="80"/>
      <c r="AZ51184" s="80"/>
      <c r="BA51184" s="80"/>
      <c r="BB51184" s="80"/>
    </row>
    <row r="51185" spans="9:54" x14ac:dyDescent="0.25">
      <c r="I51185" s="80"/>
      <c r="AX51185" s="80"/>
      <c r="AY51185" s="80"/>
      <c r="AZ51185" s="80"/>
      <c r="BA51185" s="80"/>
      <c r="BB51185" s="80"/>
    </row>
    <row r="51186" spans="9:54" x14ac:dyDescent="0.25">
      <c r="I51186" s="80"/>
      <c r="AX51186" s="80"/>
      <c r="AY51186" s="80"/>
      <c r="AZ51186" s="80"/>
      <c r="BA51186" s="80"/>
      <c r="BB51186" s="80"/>
    </row>
    <row r="51187" spans="9:54" x14ac:dyDescent="0.25">
      <c r="I51187" s="80"/>
      <c r="AX51187" s="80"/>
      <c r="AY51187" s="80"/>
      <c r="AZ51187" s="80"/>
      <c r="BA51187" s="80"/>
      <c r="BB51187" s="80"/>
    </row>
    <row r="51188" spans="9:54" x14ac:dyDescent="0.25">
      <c r="I51188" s="80"/>
      <c r="AX51188" s="80"/>
      <c r="AY51188" s="80"/>
      <c r="AZ51188" s="80"/>
      <c r="BA51188" s="80"/>
      <c r="BB51188" s="80"/>
    </row>
    <row r="51189" spans="9:54" x14ac:dyDescent="0.25">
      <c r="I51189" s="80"/>
      <c r="AX51189" s="80"/>
      <c r="AY51189" s="80"/>
      <c r="AZ51189" s="80"/>
      <c r="BA51189" s="80"/>
      <c r="BB51189" s="80"/>
    </row>
    <row r="51190" spans="9:54" x14ac:dyDescent="0.25">
      <c r="I51190" s="80"/>
      <c r="AX51190" s="80"/>
      <c r="AY51190" s="80"/>
      <c r="AZ51190" s="80"/>
      <c r="BA51190" s="80"/>
      <c r="BB51190" s="80"/>
    </row>
    <row r="51191" spans="9:54" x14ac:dyDescent="0.25">
      <c r="I51191" s="80"/>
      <c r="AX51191" s="80"/>
      <c r="AY51191" s="80"/>
      <c r="AZ51191" s="80"/>
      <c r="BA51191" s="80"/>
      <c r="BB51191" s="80"/>
    </row>
    <row r="51192" spans="9:54" x14ac:dyDescent="0.25">
      <c r="I51192" s="80"/>
      <c r="AX51192" s="80"/>
      <c r="AY51192" s="80"/>
      <c r="AZ51192" s="80"/>
      <c r="BA51192" s="80"/>
      <c r="BB51192" s="80"/>
    </row>
    <row r="51193" spans="9:54" x14ac:dyDescent="0.25">
      <c r="I51193" s="80"/>
      <c r="AX51193" s="80"/>
      <c r="AY51193" s="80"/>
      <c r="AZ51193" s="80"/>
      <c r="BA51193" s="80"/>
      <c r="BB51193" s="80"/>
    </row>
    <row r="51194" spans="9:54" x14ac:dyDescent="0.25">
      <c r="I51194" s="80"/>
      <c r="AX51194" s="80"/>
      <c r="AY51194" s="80"/>
      <c r="AZ51194" s="80"/>
      <c r="BA51194" s="80"/>
      <c r="BB51194" s="80"/>
    </row>
    <row r="51195" spans="9:54" x14ac:dyDescent="0.25">
      <c r="I51195" s="80"/>
      <c r="AX51195" s="80"/>
      <c r="AY51195" s="80"/>
      <c r="AZ51195" s="80"/>
      <c r="BA51195" s="80"/>
      <c r="BB51195" s="80"/>
    </row>
    <row r="51196" spans="9:54" x14ac:dyDescent="0.25">
      <c r="I51196" s="80"/>
      <c r="AX51196" s="80"/>
      <c r="AY51196" s="80"/>
      <c r="AZ51196" s="80"/>
      <c r="BA51196" s="80"/>
      <c r="BB51196" s="80"/>
    </row>
    <row r="51197" spans="9:54" x14ac:dyDescent="0.25">
      <c r="I51197" s="80"/>
      <c r="AX51197" s="80"/>
      <c r="AY51197" s="80"/>
      <c r="AZ51197" s="80"/>
      <c r="BA51197" s="80"/>
      <c r="BB51197" s="80"/>
    </row>
    <row r="51198" spans="9:54" x14ac:dyDescent="0.25">
      <c r="I51198" s="80"/>
      <c r="AX51198" s="80"/>
      <c r="AY51198" s="80"/>
      <c r="AZ51198" s="80"/>
      <c r="BA51198" s="80"/>
      <c r="BB51198" s="80"/>
    </row>
    <row r="51199" spans="9:54" x14ac:dyDescent="0.25">
      <c r="I51199" s="80"/>
      <c r="AX51199" s="80"/>
      <c r="AY51199" s="80"/>
      <c r="AZ51199" s="80"/>
      <c r="BA51199" s="80"/>
      <c r="BB51199" s="80"/>
    </row>
    <row r="51200" spans="9:54" x14ac:dyDescent="0.25">
      <c r="I51200" s="80"/>
      <c r="AX51200" s="80"/>
      <c r="AY51200" s="80"/>
      <c r="AZ51200" s="80"/>
      <c r="BA51200" s="80"/>
      <c r="BB51200" s="80"/>
    </row>
    <row r="51201" spans="9:54" x14ac:dyDescent="0.25">
      <c r="I51201" s="80"/>
      <c r="AX51201" s="80"/>
      <c r="AY51201" s="80"/>
      <c r="AZ51201" s="80"/>
      <c r="BA51201" s="80"/>
      <c r="BB51201" s="80"/>
    </row>
    <row r="51202" spans="9:54" x14ac:dyDescent="0.25">
      <c r="I51202" s="80"/>
      <c r="AX51202" s="80"/>
      <c r="AY51202" s="80"/>
      <c r="AZ51202" s="80"/>
      <c r="BA51202" s="80"/>
      <c r="BB51202" s="80"/>
    </row>
    <row r="51203" spans="9:54" x14ac:dyDescent="0.25">
      <c r="I51203" s="80"/>
      <c r="AX51203" s="80"/>
      <c r="AY51203" s="80"/>
      <c r="AZ51203" s="80"/>
      <c r="BA51203" s="80"/>
      <c r="BB51203" s="80"/>
    </row>
    <row r="51204" spans="9:54" x14ac:dyDescent="0.25">
      <c r="I51204" s="80"/>
      <c r="AX51204" s="80"/>
      <c r="AY51204" s="80"/>
      <c r="AZ51204" s="80"/>
      <c r="BA51204" s="80"/>
      <c r="BB51204" s="80"/>
    </row>
    <row r="51205" spans="9:54" x14ac:dyDescent="0.25">
      <c r="I51205" s="80"/>
      <c r="AX51205" s="80"/>
      <c r="AY51205" s="80"/>
      <c r="AZ51205" s="80"/>
      <c r="BA51205" s="80"/>
      <c r="BB51205" s="80"/>
    </row>
    <row r="51206" spans="9:54" x14ac:dyDescent="0.25">
      <c r="I51206" s="80"/>
      <c r="AX51206" s="80"/>
      <c r="AY51206" s="80"/>
      <c r="AZ51206" s="80"/>
      <c r="BA51206" s="80"/>
      <c r="BB51206" s="80"/>
    </row>
    <row r="51207" spans="9:54" x14ac:dyDescent="0.25">
      <c r="I51207" s="80"/>
      <c r="AX51207" s="80"/>
      <c r="AY51207" s="80"/>
      <c r="AZ51207" s="80"/>
      <c r="BA51207" s="80"/>
      <c r="BB51207" s="80"/>
    </row>
    <row r="51208" spans="9:54" x14ac:dyDescent="0.25">
      <c r="I51208" s="80"/>
      <c r="AX51208" s="80"/>
      <c r="AY51208" s="80"/>
      <c r="AZ51208" s="80"/>
      <c r="BA51208" s="80"/>
      <c r="BB51208" s="80"/>
    </row>
    <row r="51209" spans="9:54" x14ac:dyDescent="0.25">
      <c r="I51209" s="80"/>
      <c r="AX51209" s="80"/>
      <c r="AY51209" s="80"/>
      <c r="AZ51209" s="80"/>
      <c r="BA51209" s="80"/>
      <c r="BB51209" s="80"/>
    </row>
    <row r="51210" spans="9:54" x14ac:dyDescent="0.25">
      <c r="I51210" s="80"/>
      <c r="AX51210" s="80"/>
      <c r="AY51210" s="80"/>
      <c r="AZ51210" s="80"/>
      <c r="BA51210" s="80"/>
      <c r="BB51210" s="80"/>
    </row>
    <row r="51211" spans="9:54" x14ac:dyDescent="0.25">
      <c r="I51211" s="80"/>
      <c r="AX51211" s="80"/>
      <c r="AY51211" s="80"/>
      <c r="AZ51211" s="80"/>
      <c r="BA51211" s="80"/>
      <c r="BB51211" s="80"/>
    </row>
    <row r="51212" spans="9:54" x14ac:dyDescent="0.25">
      <c r="I51212" s="80"/>
      <c r="AX51212" s="80"/>
      <c r="AY51212" s="80"/>
      <c r="AZ51212" s="80"/>
      <c r="BA51212" s="80"/>
      <c r="BB51212" s="80"/>
    </row>
    <row r="51213" spans="9:54" x14ac:dyDescent="0.25">
      <c r="I51213" s="80"/>
      <c r="AX51213" s="80"/>
      <c r="AY51213" s="80"/>
      <c r="AZ51213" s="80"/>
      <c r="BA51213" s="80"/>
      <c r="BB51213" s="80"/>
    </row>
    <row r="51214" spans="9:54" x14ac:dyDescent="0.25">
      <c r="I51214" s="80"/>
      <c r="AX51214" s="80"/>
      <c r="AY51214" s="80"/>
      <c r="AZ51214" s="80"/>
      <c r="BA51214" s="80"/>
      <c r="BB51214" s="80"/>
    </row>
    <row r="51215" spans="9:54" x14ac:dyDescent="0.25">
      <c r="I51215" s="80"/>
      <c r="AX51215" s="80"/>
      <c r="AY51215" s="80"/>
      <c r="AZ51215" s="80"/>
      <c r="BA51215" s="80"/>
      <c r="BB51215" s="80"/>
    </row>
    <row r="51216" spans="9:54" x14ac:dyDescent="0.25">
      <c r="I51216" s="80"/>
      <c r="AX51216" s="80"/>
      <c r="AY51216" s="80"/>
      <c r="AZ51216" s="80"/>
      <c r="BA51216" s="80"/>
      <c r="BB51216" s="80"/>
    </row>
    <row r="51217" spans="9:54" x14ac:dyDescent="0.25">
      <c r="I51217" s="80"/>
      <c r="AX51217" s="80"/>
      <c r="AY51217" s="80"/>
      <c r="AZ51217" s="80"/>
      <c r="BA51217" s="80"/>
      <c r="BB51217" s="80"/>
    </row>
    <row r="51218" spans="9:54" x14ac:dyDescent="0.25">
      <c r="I51218" s="80"/>
      <c r="AX51218" s="80"/>
      <c r="AY51218" s="80"/>
      <c r="AZ51218" s="80"/>
      <c r="BA51218" s="80"/>
      <c r="BB51218" s="80"/>
    </row>
    <row r="51219" spans="9:54" x14ac:dyDescent="0.25">
      <c r="I51219" s="80"/>
      <c r="AX51219" s="80"/>
      <c r="AY51219" s="80"/>
      <c r="AZ51219" s="80"/>
      <c r="BA51219" s="80"/>
      <c r="BB51219" s="80"/>
    </row>
    <row r="51220" spans="9:54" x14ac:dyDescent="0.25">
      <c r="I51220" s="80"/>
      <c r="AX51220" s="80"/>
      <c r="AY51220" s="80"/>
      <c r="AZ51220" s="80"/>
      <c r="BA51220" s="80"/>
      <c r="BB51220" s="80"/>
    </row>
    <row r="51221" spans="9:54" x14ac:dyDescent="0.25">
      <c r="I51221" s="80"/>
      <c r="AX51221" s="80"/>
      <c r="AY51221" s="80"/>
      <c r="AZ51221" s="80"/>
      <c r="BA51221" s="80"/>
      <c r="BB51221" s="80"/>
    </row>
    <row r="51222" spans="9:54" x14ac:dyDescent="0.25">
      <c r="I51222" s="80"/>
      <c r="AX51222" s="80"/>
      <c r="AY51222" s="80"/>
      <c r="AZ51222" s="80"/>
      <c r="BA51222" s="80"/>
      <c r="BB51222" s="80"/>
    </row>
    <row r="51223" spans="9:54" x14ac:dyDescent="0.25">
      <c r="I51223" s="80"/>
      <c r="AX51223" s="80"/>
      <c r="AY51223" s="80"/>
      <c r="AZ51223" s="80"/>
      <c r="BA51223" s="80"/>
      <c r="BB51223" s="80"/>
    </row>
    <row r="51224" spans="9:54" x14ac:dyDescent="0.25">
      <c r="I51224" s="80"/>
      <c r="AX51224" s="80"/>
      <c r="AY51224" s="80"/>
      <c r="AZ51224" s="80"/>
      <c r="BA51224" s="80"/>
      <c r="BB51224" s="80"/>
    </row>
    <row r="51225" spans="9:54" x14ac:dyDescent="0.25">
      <c r="I51225" s="80"/>
      <c r="AX51225" s="80"/>
      <c r="AY51225" s="80"/>
      <c r="AZ51225" s="80"/>
      <c r="BA51225" s="80"/>
      <c r="BB51225" s="80"/>
    </row>
    <row r="51226" spans="9:54" x14ac:dyDescent="0.25">
      <c r="I51226" s="80"/>
      <c r="AX51226" s="80"/>
      <c r="AY51226" s="80"/>
      <c r="AZ51226" s="80"/>
      <c r="BA51226" s="80"/>
      <c r="BB51226" s="80"/>
    </row>
    <row r="51227" spans="9:54" x14ac:dyDescent="0.25">
      <c r="I51227" s="80"/>
      <c r="AX51227" s="80"/>
      <c r="AY51227" s="80"/>
      <c r="AZ51227" s="80"/>
      <c r="BA51227" s="80"/>
      <c r="BB51227" s="80"/>
    </row>
    <row r="51228" spans="9:54" x14ac:dyDescent="0.25">
      <c r="I51228" s="80"/>
      <c r="AX51228" s="80"/>
      <c r="AY51228" s="80"/>
      <c r="AZ51228" s="80"/>
      <c r="BA51228" s="80"/>
      <c r="BB51228" s="80"/>
    </row>
    <row r="51229" spans="9:54" x14ac:dyDescent="0.25">
      <c r="I51229" s="80"/>
      <c r="AX51229" s="80"/>
      <c r="AY51229" s="80"/>
      <c r="AZ51229" s="80"/>
      <c r="BA51229" s="80"/>
      <c r="BB51229" s="80"/>
    </row>
    <row r="51230" spans="9:54" x14ac:dyDescent="0.25">
      <c r="I51230" s="80"/>
      <c r="AX51230" s="80"/>
      <c r="AY51230" s="80"/>
      <c r="AZ51230" s="80"/>
      <c r="BA51230" s="80"/>
      <c r="BB51230" s="80"/>
    </row>
    <row r="51231" spans="9:54" x14ac:dyDescent="0.25">
      <c r="I51231" s="80"/>
      <c r="AX51231" s="80"/>
      <c r="AY51231" s="80"/>
      <c r="AZ51231" s="80"/>
      <c r="BA51231" s="80"/>
      <c r="BB51231" s="80"/>
    </row>
    <row r="51232" spans="9:54" x14ac:dyDescent="0.25">
      <c r="I51232" s="80"/>
      <c r="AX51232" s="80"/>
      <c r="AY51232" s="80"/>
      <c r="AZ51232" s="80"/>
      <c r="BA51232" s="80"/>
      <c r="BB51232" s="80"/>
    </row>
    <row r="51233" spans="9:54" x14ac:dyDescent="0.25">
      <c r="I51233" s="80"/>
      <c r="AX51233" s="80"/>
      <c r="AY51233" s="80"/>
      <c r="AZ51233" s="80"/>
      <c r="BA51233" s="80"/>
      <c r="BB51233" s="80"/>
    </row>
    <row r="51234" spans="9:54" x14ac:dyDescent="0.25">
      <c r="I51234" s="80"/>
      <c r="AX51234" s="80"/>
      <c r="AY51234" s="80"/>
      <c r="AZ51234" s="80"/>
      <c r="BA51234" s="80"/>
      <c r="BB51234" s="80"/>
    </row>
    <row r="51235" spans="9:54" x14ac:dyDescent="0.25">
      <c r="I51235" s="80"/>
      <c r="AX51235" s="80"/>
      <c r="AY51235" s="80"/>
      <c r="AZ51235" s="80"/>
      <c r="BA51235" s="80"/>
      <c r="BB51235" s="80"/>
    </row>
    <row r="51236" spans="9:54" x14ac:dyDescent="0.25">
      <c r="I51236" s="80"/>
      <c r="AX51236" s="80"/>
      <c r="AY51236" s="80"/>
      <c r="AZ51236" s="80"/>
      <c r="BA51236" s="80"/>
      <c r="BB51236" s="80"/>
    </row>
    <row r="51237" spans="9:54" x14ac:dyDescent="0.25">
      <c r="I51237" s="80"/>
      <c r="AX51237" s="80"/>
      <c r="AY51237" s="80"/>
      <c r="AZ51237" s="80"/>
      <c r="BA51237" s="80"/>
      <c r="BB51237" s="80"/>
    </row>
    <row r="51238" spans="9:54" x14ac:dyDescent="0.25">
      <c r="I51238" s="80"/>
      <c r="AX51238" s="80"/>
      <c r="AY51238" s="80"/>
      <c r="AZ51238" s="80"/>
      <c r="BA51238" s="80"/>
      <c r="BB51238" s="80"/>
    </row>
    <row r="51239" spans="9:54" x14ac:dyDescent="0.25">
      <c r="I51239" s="80"/>
      <c r="AX51239" s="80"/>
      <c r="AY51239" s="80"/>
      <c r="AZ51239" s="80"/>
      <c r="BA51239" s="80"/>
      <c r="BB51239" s="80"/>
    </row>
    <row r="51240" spans="9:54" x14ac:dyDescent="0.25">
      <c r="I51240" s="80"/>
      <c r="AX51240" s="80"/>
      <c r="AY51240" s="80"/>
      <c r="AZ51240" s="80"/>
      <c r="BA51240" s="80"/>
      <c r="BB51240" s="80"/>
    </row>
    <row r="51241" spans="9:54" x14ac:dyDescent="0.25">
      <c r="I51241" s="80"/>
      <c r="AX51241" s="80"/>
      <c r="AY51241" s="80"/>
      <c r="AZ51241" s="80"/>
      <c r="BA51241" s="80"/>
      <c r="BB51241" s="80"/>
    </row>
    <row r="51242" spans="9:54" x14ac:dyDescent="0.25">
      <c r="I51242" s="80"/>
      <c r="AX51242" s="80"/>
      <c r="AY51242" s="80"/>
      <c r="AZ51242" s="80"/>
      <c r="BA51242" s="80"/>
      <c r="BB51242" s="80"/>
    </row>
    <row r="51243" spans="9:54" x14ac:dyDescent="0.25">
      <c r="I51243" s="80"/>
      <c r="AX51243" s="80"/>
      <c r="AY51243" s="80"/>
      <c r="AZ51243" s="80"/>
      <c r="BA51243" s="80"/>
      <c r="BB51243" s="80"/>
    </row>
    <row r="51244" spans="9:54" x14ac:dyDescent="0.25">
      <c r="I51244" s="80"/>
      <c r="AX51244" s="80"/>
      <c r="AY51244" s="80"/>
      <c r="AZ51244" s="80"/>
      <c r="BA51244" s="80"/>
      <c r="BB51244" s="80"/>
    </row>
    <row r="51245" spans="9:54" x14ac:dyDescent="0.25">
      <c r="I51245" s="80"/>
      <c r="AX51245" s="80"/>
      <c r="AY51245" s="80"/>
      <c r="AZ51245" s="80"/>
      <c r="BA51245" s="80"/>
      <c r="BB51245" s="80"/>
    </row>
    <row r="51246" spans="9:54" x14ac:dyDescent="0.25">
      <c r="I51246" s="80"/>
      <c r="AX51246" s="80"/>
      <c r="AY51246" s="80"/>
      <c r="AZ51246" s="80"/>
      <c r="BA51246" s="80"/>
      <c r="BB51246" s="80"/>
    </row>
    <row r="51247" spans="9:54" x14ac:dyDescent="0.25">
      <c r="I51247" s="80"/>
      <c r="AX51247" s="80"/>
      <c r="AY51247" s="80"/>
      <c r="AZ51247" s="80"/>
      <c r="BA51247" s="80"/>
      <c r="BB51247" s="80"/>
    </row>
    <row r="51248" spans="9:54" x14ac:dyDescent="0.25">
      <c r="I51248" s="80"/>
      <c r="AX51248" s="80"/>
      <c r="AY51248" s="80"/>
      <c r="AZ51248" s="80"/>
      <c r="BA51248" s="80"/>
      <c r="BB51248" s="80"/>
    </row>
    <row r="51249" spans="9:54" x14ac:dyDescent="0.25">
      <c r="I51249" s="80"/>
      <c r="AX51249" s="80"/>
      <c r="AY51249" s="80"/>
      <c r="AZ51249" s="80"/>
      <c r="BA51249" s="80"/>
      <c r="BB51249" s="80"/>
    </row>
    <row r="51250" spans="9:54" x14ac:dyDescent="0.25">
      <c r="I51250" s="80"/>
      <c r="AX51250" s="80"/>
      <c r="AY51250" s="80"/>
      <c r="AZ51250" s="80"/>
      <c r="BA51250" s="80"/>
      <c r="BB51250" s="80"/>
    </row>
    <row r="51251" spans="9:54" x14ac:dyDescent="0.25">
      <c r="I51251" s="80"/>
      <c r="AX51251" s="80"/>
      <c r="AY51251" s="80"/>
      <c r="AZ51251" s="80"/>
      <c r="BA51251" s="80"/>
      <c r="BB51251" s="80"/>
    </row>
    <row r="51252" spans="9:54" x14ac:dyDescent="0.25">
      <c r="I51252" s="80"/>
      <c r="AX51252" s="80"/>
      <c r="AY51252" s="80"/>
      <c r="AZ51252" s="80"/>
      <c r="BA51252" s="80"/>
      <c r="BB51252" s="80"/>
    </row>
    <row r="51253" spans="9:54" x14ac:dyDescent="0.25">
      <c r="I51253" s="80"/>
      <c r="AX51253" s="80"/>
      <c r="AY51253" s="80"/>
      <c r="AZ51253" s="80"/>
      <c r="BA51253" s="80"/>
      <c r="BB51253" s="80"/>
    </row>
    <row r="51254" spans="9:54" x14ac:dyDescent="0.25">
      <c r="I51254" s="80"/>
      <c r="AX51254" s="80"/>
      <c r="AY51254" s="80"/>
      <c r="AZ51254" s="80"/>
      <c r="BA51254" s="80"/>
      <c r="BB51254" s="80"/>
    </row>
    <row r="51255" spans="9:54" x14ac:dyDescent="0.25">
      <c r="I51255" s="80"/>
      <c r="AX51255" s="80"/>
      <c r="AY51255" s="80"/>
      <c r="AZ51255" s="80"/>
      <c r="BA51255" s="80"/>
      <c r="BB51255" s="80"/>
    </row>
    <row r="51256" spans="9:54" x14ac:dyDescent="0.25">
      <c r="I51256" s="80"/>
      <c r="AX51256" s="80"/>
      <c r="AY51256" s="80"/>
      <c r="AZ51256" s="80"/>
      <c r="BA51256" s="80"/>
      <c r="BB51256" s="80"/>
    </row>
    <row r="51257" spans="9:54" x14ac:dyDescent="0.25">
      <c r="I51257" s="80"/>
      <c r="AX51257" s="80"/>
      <c r="AY51257" s="80"/>
      <c r="AZ51257" s="80"/>
      <c r="BA51257" s="80"/>
      <c r="BB51257" s="80"/>
    </row>
    <row r="51258" spans="9:54" x14ac:dyDescent="0.25">
      <c r="I51258" s="80"/>
      <c r="AX51258" s="80"/>
      <c r="AY51258" s="80"/>
      <c r="AZ51258" s="80"/>
      <c r="BA51258" s="80"/>
      <c r="BB51258" s="80"/>
    </row>
    <row r="51259" spans="9:54" x14ac:dyDescent="0.25">
      <c r="I51259" s="80"/>
      <c r="AX51259" s="80"/>
      <c r="AY51259" s="80"/>
      <c r="AZ51259" s="80"/>
      <c r="BA51259" s="80"/>
      <c r="BB51259" s="80"/>
    </row>
    <row r="51260" spans="9:54" x14ac:dyDescent="0.25">
      <c r="I51260" s="80"/>
      <c r="AX51260" s="80"/>
      <c r="AY51260" s="80"/>
      <c r="AZ51260" s="80"/>
      <c r="BA51260" s="80"/>
      <c r="BB51260" s="80"/>
    </row>
    <row r="51261" spans="9:54" x14ac:dyDescent="0.25">
      <c r="I51261" s="80"/>
      <c r="AX51261" s="80"/>
      <c r="AY51261" s="80"/>
      <c r="AZ51261" s="80"/>
      <c r="BA51261" s="80"/>
      <c r="BB51261" s="80"/>
    </row>
    <row r="51262" spans="9:54" x14ac:dyDescent="0.25">
      <c r="I51262" s="80"/>
      <c r="AX51262" s="80"/>
      <c r="AY51262" s="80"/>
      <c r="AZ51262" s="80"/>
      <c r="BA51262" s="80"/>
      <c r="BB51262" s="80"/>
    </row>
    <row r="51263" spans="9:54" x14ac:dyDescent="0.25">
      <c r="I51263" s="80"/>
      <c r="AX51263" s="80"/>
      <c r="AY51263" s="80"/>
      <c r="AZ51263" s="80"/>
      <c r="BA51263" s="80"/>
      <c r="BB51263" s="80"/>
    </row>
    <row r="51264" spans="9:54" x14ac:dyDescent="0.25">
      <c r="I51264" s="80"/>
      <c r="AX51264" s="80"/>
      <c r="AY51264" s="80"/>
      <c r="AZ51264" s="80"/>
      <c r="BA51264" s="80"/>
      <c r="BB51264" s="80"/>
    </row>
    <row r="51265" spans="9:54" x14ac:dyDescent="0.25">
      <c r="I51265" s="80"/>
      <c r="AX51265" s="80"/>
      <c r="AY51265" s="80"/>
      <c r="AZ51265" s="80"/>
      <c r="BA51265" s="80"/>
      <c r="BB51265" s="80"/>
    </row>
    <row r="51266" spans="9:54" x14ac:dyDescent="0.25">
      <c r="I51266" s="80"/>
      <c r="AX51266" s="80"/>
      <c r="AY51266" s="80"/>
      <c r="AZ51266" s="80"/>
      <c r="BA51266" s="80"/>
      <c r="BB51266" s="80"/>
    </row>
    <row r="51267" spans="9:54" x14ac:dyDescent="0.25">
      <c r="I51267" s="80"/>
      <c r="AX51267" s="80"/>
      <c r="AY51267" s="80"/>
      <c r="AZ51267" s="80"/>
      <c r="BA51267" s="80"/>
      <c r="BB51267" s="80"/>
    </row>
    <row r="51268" spans="9:54" x14ac:dyDescent="0.25">
      <c r="I51268" s="80"/>
      <c r="AX51268" s="80"/>
      <c r="AY51268" s="80"/>
      <c r="AZ51268" s="80"/>
      <c r="BA51268" s="80"/>
      <c r="BB51268" s="80"/>
    </row>
    <row r="51269" spans="9:54" x14ac:dyDescent="0.25">
      <c r="I51269" s="80"/>
      <c r="AX51269" s="80"/>
      <c r="AY51269" s="80"/>
      <c r="AZ51269" s="80"/>
      <c r="BA51269" s="80"/>
      <c r="BB51269" s="80"/>
    </row>
    <row r="51270" spans="9:54" x14ac:dyDescent="0.25">
      <c r="I51270" s="80"/>
      <c r="AX51270" s="80"/>
      <c r="AY51270" s="80"/>
      <c r="AZ51270" s="80"/>
      <c r="BA51270" s="80"/>
      <c r="BB51270" s="80"/>
    </row>
    <row r="51271" spans="9:54" x14ac:dyDescent="0.25">
      <c r="I51271" s="80"/>
      <c r="AX51271" s="80"/>
      <c r="AY51271" s="80"/>
      <c r="AZ51271" s="80"/>
      <c r="BA51271" s="80"/>
      <c r="BB51271" s="80"/>
    </row>
    <row r="51272" spans="9:54" x14ac:dyDescent="0.25">
      <c r="I51272" s="80"/>
      <c r="AX51272" s="80"/>
      <c r="AY51272" s="80"/>
      <c r="AZ51272" s="80"/>
      <c r="BA51272" s="80"/>
      <c r="BB51272" s="80"/>
    </row>
    <row r="51273" spans="9:54" x14ac:dyDescent="0.25">
      <c r="I51273" s="80"/>
      <c r="AX51273" s="80"/>
      <c r="AY51273" s="80"/>
      <c r="AZ51273" s="80"/>
      <c r="BA51273" s="80"/>
      <c r="BB51273" s="80"/>
    </row>
    <row r="51274" spans="9:54" x14ac:dyDescent="0.25">
      <c r="I51274" s="80"/>
      <c r="AX51274" s="80"/>
      <c r="AY51274" s="80"/>
      <c r="AZ51274" s="80"/>
      <c r="BA51274" s="80"/>
      <c r="BB51274" s="80"/>
    </row>
    <row r="51275" spans="9:54" x14ac:dyDescent="0.25">
      <c r="I51275" s="80"/>
      <c r="AX51275" s="80"/>
      <c r="AY51275" s="80"/>
      <c r="AZ51275" s="80"/>
      <c r="BA51275" s="80"/>
      <c r="BB51275" s="80"/>
    </row>
    <row r="51276" spans="9:54" x14ac:dyDescent="0.25">
      <c r="I51276" s="80"/>
      <c r="AX51276" s="80"/>
      <c r="AY51276" s="80"/>
      <c r="AZ51276" s="80"/>
      <c r="BA51276" s="80"/>
      <c r="BB51276" s="80"/>
    </row>
    <row r="51277" spans="9:54" x14ac:dyDescent="0.25">
      <c r="I51277" s="80"/>
      <c r="AX51277" s="80"/>
      <c r="AY51277" s="80"/>
      <c r="AZ51277" s="80"/>
      <c r="BA51277" s="80"/>
      <c r="BB51277" s="80"/>
    </row>
    <row r="51278" spans="9:54" x14ac:dyDescent="0.25">
      <c r="I51278" s="80"/>
      <c r="AX51278" s="80"/>
      <c r="AY51278" s="80"/>
      <c r="AZ51278" s="80"/>
      <c r="BA51278" s="80"/>
      <c r="BB51278" s="80"/>
    </row>
    <row r="51279" spans="9:54" x14ac:dyDescent="0.25">
      <c r="I51279" s="80"/>
      <c r="AX51279" s="80"/>
      <c r="AY51279" s="80"/>
      <c r="AZ51279" s="80"/>
      <c r="BA51279" s="80"/>
      <c r="BB51279" s="80"/>
    </row>
    <row r="51280" spans="9:54" x14ac:dyDescent="0.25">
      <c r="I51280" s="80"/>
      <c r="AX51280" s="80"/>
      <c r="AY51280" s="80"/>
      <c r="AZ51280" s="80"/>
      <c r="BA51280" s="80"/>
      <c r="BB51280" s="80"/>
    </row>
    <row r="51281" spans="9:54" x14ac:dyDescent="0.25">
      <c r="I51281" s="80"/>
      <c r="AX51281" s="80"/>
      <c r="AY51281" s="80"/>
      <c r="AZ51281" s="80"/>
      <c r="BA51281" s="80"/>
      <c r="BB51281" s="80"/>
    </row>
    <row r="51282" spans="9:54" x14ac:dyDescent="0.25">
      <c r="I51282" s="80"/>
      <c r="AX51282" s="80"/>
      <c r="AY51282" s="80"/>
      <c r="AZ51282" s="80"/>
      <c r="BA51282" s="80"/>
      <c r="BB51282" s="80"/>
    </row>
    <row r="51283" spans="9:54" x14ac:dyDescent="0.25">
      <c r="I51283" s="80"/>
      <c r="AX51283" s="80"/>
      <c r="AY51283" s="80"/>
      <c r="AZ51283" s="80"/>
      <c r="BA51283" s="80"/>
      <c r="BB51283" s="80"/>
    </row>
    <row r="51284" spans="9:54" x14ac:dyDescent="0.25">
      <c r="I51284" s="80"/>
      <c r="AX51284" s="80"/>
      <c r="AY51284" s="80"/>
      <c r="AZ51284" s="80"/>
      <c r="BA51284" s="80"/>
      <c r="BB51284" s="80"/>
    </row>
    <row r="51285" spans="9:54" x14ac:dyDescent="0.25">
      <c r="I51285" s="80"/>
      <c r="AX51285" s="80"/>
      <c r="AY51285" s="80"/>
      <c r="AZ51285" s="80"/>
      <c r="BA51285" s="80"/>
      <c r="BB51285" s="80"/>
    </row>
    <row r="51286" spans="9:54" x14ac:dyDescent="0.25">
      <c r="I51286" s="80"/>
      <c r="AX51286" s="80"/>
      <c r="AY51286" s="80"/>
      <c r="AZ51286" s="80"/>
      <c r="BA51286" s="80"/>
      <c r="BB51286" s="80"/>
    </row>
    <row r="51287" spans="9:54" x14ac:dyDescent="0.25">
      <c r="I51287" s="80"/>
      <c r="AX51287" s="80"/>
      <c r="AY51287" s="80"/>
      <c r="AZ51287" s="80"/>
      <c r="BA51287" s="80"/>
      <c r="BB51287" s="80"/>
    </row>
    <row r="51288" spans="9:54" x14ac:dyDescent="0.25">
      <c r="I51288" s="80"/>
      <c r="AX51288" s="80"/>
      <c r="AY51288" s="80"/>
      <c r="AZ51288" s="80"/>
      <c r="BA51288" s="80"/>
      <c r="BB51288" s="80"/>
    </row>
    <row r="51289" spans="9:54" x14ac:dyDescent="0.25">
      <c r="I51289" s="80"/>
      <c r="AX51289" s="80"/>
      <c r="AY51289" s="80"/>
      <c r="AZ51289" s="80"/>
      <c r="BA51289" s="80"/>
      <c r="BB51289" s="80"/>
    </row>
    <row r="51290" spans="9:54" x14ac:dyDescent="0.25">
      <c r="I51290" s="80"/>
      <c r="AX51290" s="80"/>
      <c r="AY51290" s="80"/>
      <c r="AZ51290" s="80"/>
      <c r="BA51290" s="80"/>
      <c r="BB51290" s="80"/>
    </row>
    <row r="51291" spans="9:54" x14ac:dyDescent="0.25">
      <c r="I51291" s="80"/>
      <c r="AX51291" s="80"/>
      <c r="AY51291" s="80"/>
      <c r="AZ51291" s="80"/>
      <c r="BA51291" s="80"/>
      <c r="BB51291" s="80"/>
    </row>
    <row r="51292" spans="9:54" x14ac:dyDescent="0.25">
      <c r="I51292" s="80"/>
      <c r="AX51292" s="80"/>
      <c r="AY51292" s="80"/>
      <c r="AZ51292" s="80"/>
      <c r="BA51292" s="80"/>
      <c r="BB51292" s="80"/>
    </row>
    <row r="51293" spans="9:54" x14ac:dyDescent="0.25">
      <c r="I51293" s="80"/>
      <c r="AX51293" s="80"/>
      <c r="AY51293" s="80"/>
      <c r="AZ51293" s="80"/>
      <c r="BA51293" s="80"/>
      <c r="BB51293" s="80"/>
    </row>
    <row r="51294" spans="9:54" x14ac:dyDescent="0.25">
      <c r="I51294" s="80"/>
      <c r="AX51294" s="80"/>
      <c r="AY51294" s="80"/>
      <c r="AZ51294" s="80"/>
      <c r="BA51294" s="80"/>
      <c r="BB51294" s="80"/>
    </row>
    <row r="51295" spans="9:54" x14ac:dyDescent="0.25">
      <c r="I51295" s="80"/>
      <c r="AX51295" s="80"/>
      <c r="AY51295" s="80"/>
      <c r="AZ51295" s="80"/>
      <c r="BA51295" s="80"/>
      <c r="BB51295" s="80"/>
    </row>
    <row r="51296" spans="9:54" x14ac:dyDescent="0.25">
      <c r="I51296" s="80"/>
      <c r="AX51296" s="80"/>
      <c r="AY51296" s="80"/>
      <c r="AZ51296" s="80"/>
      <c r="BA51296" s="80"/>
      <c r="BB51296" s="80"/>
    </row>
    <row r="51297" spans="9:54" x14ac:dyDescent="0.25">
      <c r="I51297" s="80"/>
      <c r="AX51297" s="80"/>
      <c r="AY51297" s="80"/>
      <c r="AZ51297" s="80"/>
      <c r="BA51297" s="80"/>
      <c r="BB51297" s="80"/>
    </row>
    <row r="51298" spans="9:54" x14ac:dyDescent="0.25">
      <c r="I51298" s="80"/>
      <c r="AX51298" s="80"/>
      <c r="AY51298" s="80"/>
      <c r="AZ51298" s="80"/>
      <c r="BA51298" s="80"/>
      <c r="BB51298" s="80"/>
    </row>
    <row r="51299" spans="9:54" x14ac:dyDescent="0.25">
      <c r="I51299" s="80"/>
      <c r="AX51299" s="80"/>
      <c r="AY51299" s="80"/>
      <c r="AZ51299" s="80"/>
      <c r="BA51299" s="80"/>
      <c r="BB51299" s="80"/>
    </row>
    <row r="51300" spans="9:54" x14ac:dyDescent="0.25">
      <c r="I51300" s="80"/>
      <c r="AX51300" s="80"/>
      <c r="AY51300" s="80"/>
      <c r="AZ51300" s="80"/>
      <c r="BA51300" s="80"/>
      <c r="BB51300" s="80"/>
    </row>
    <row r="51301" spans="9:54" x14ac:dyDescent="0.25">
      <c r="I51301" s="80"/>
      <c r="AX51301" s="80"/>
      <c r="AY51301" s="80"/>
      <c r="AZ51301" s="80"/>
      <c r="BA51301" s="80"/>
      <c r="BB51301" s="80"/>
    </row>
    <row r="51302" spans="9:54" x14ac:dyDescent="0.25">
      <c r="I51302" s="80"/>
      <c r="AX51302" s="80"/>
      <c r="AY51302" s="80"/>
      <c r="AZ51302" s="80"/>
      <c r="BA51302" s="80"/>
      <c r="BB51302" s="80"/>
    </row>
    <row r="51303" spans="9:54" x14ac:dyDescent="0.25">
      <c r="I51303" s="80"/>
      <c r="AX51303" s="80"/>
      <c r="AY51303" s="80"/>
      <c r="AZ51303" s="80"/>
      <c r="BA51303" s="80"/>
      <c r="BB51303" s="80"/>
    </row>
    <row r="51304" spans="9:54" x14ac:dyDescent="0.25">
      <c r="I51304" s="80"/>
      <c r="AX51304" s="80"/>
      <c r="AY51304" s="80"/>
      <c r="AZ51304" s="80"/>
      <c r="BA51304" s="80"/>
      <c r="BB51304" s="80"/>
    </row>
    <row r="51305" spans="9:54" x14ac:dyDescent="0.25">
      <c r="I51305" s="80"/>
      <c r="AX51305" s="80"/>
      <c r="AY51305" s="80"/>
      <c r="AZ51305" s="80"/>
      <c r="BA51305" s="80"/>
      <c r="BB51305" s="80"/>
    </row>
    <row r="51306" spans="9:54" x14ac:dyDescent="0.25">
      <c r="I51306" s="80"/>
      <c r="AX51306" s="80"/>
      <c r="AY51306" s="80"/>
      <c r="AZ51306" s="80"/>
      <c r="BA51306" s="80"/>
      <c r="BB51306" s="80"/>
    </row>
    <row r="51307" spans="9:54" x14ac:dyDescent="0.25">
      <c r="I51307" s="80"/>
      <c r="AX51307" s="80"/>
      <c r="AY51307" s="80"/>
      <c r="AZ51307" s="80"/>
      <c r="BA51307" s="80"/>
      <c r="BB51307" s="80"/>
    </row>
    <row r="51308" spans="9:54" x14ac:dyDescent="0.25">
      <c r="I51308" s="80"/>
      <c r="AX51308" s="80"/>
      <c r="AY51308" s="80"/>
      <c r="AZ51308" s="80"/>
      <c r="BA51308" s="80"/>
      <c r="BB51308" s="80"/>
    </row>
    <row r="51309" spans="9:54" x14ac:dyDescent="0.25">
      <c r="I51309" s="80"/>
      <c r="AX51309" s="80"/>
      <c r="AY51309" s="80"/>
      <c r="AZ51309" s="80"/>
      <c r="BA51309" s="80"/>
      <c r="BB51309" s="80"/>
    </row>
    <row r="51310" spans="9:54" x14ac:dyDescent="0.25">
      <c r="I51310" s="80"/>
      <c r="AX51310" s="80"/>
      <c r="AY51310" s="80"/>
      <c r="AZ51310" s="80"/>
      <c r="BA51310" s="80"/>
      <c r="BB51310" s="80"/>
    </row>
    <row r="51311" spans="9:54" x14ac:dyDescent="0.25">
      <c r="I51311" s="80"/>
      <c r="AX51311" s="80"/>
      <c r="AY51311" s="80"/>
      <c r="AZ51311" s="80"/>
      <c r="BA51311" s="80"/>
      <c r="BB51311" s="80"/>
    </row>
    <row r="51312" spans="9:54" x14ac:dyDescent="0.25">
      <c r="I51312" s="80"/>
      <c r="AX51312" s="80"/>
      <c r="AY51312" s="80"/>
      <c r="AZ51312" s="80"/>
      <c r="BA51312" s="80"/>
      <c r="BB51312" s="80"/>
    </row>
    <row r="51313" spans="9:54" x14ac:dyDescent="0.25">
      <c r="I51313" s="80"/>
      <c r="AX51313" s="80"/>
      <c r="AY51313" s="80"/>
      <c r="AZ51313" s="80"/>
      <c r="BA51313" s="80"/>
      <c r="BB51313" s="80"/>
    </row>
    <row r="51314" spans="9:54" x14ac:dyDescent="0.25">
      <c r="I51314" s="80"/>
      <c r="AX51314" s="80"/>
      <c r="AY51314" s="80"/>
      <c r="AZ51314" s="80"/>
      <c r="BA51314" s="80"/>
      <c r="BB51314" s="80"/>
    </row>
    <row r="51315" spans="9:54" x14ac:dyDescent="0.25">
      <c r="I51315" s="80"/>
      <c r="AX51315" s="80"/>
      <c r="AY51315" s="80"/>
      <c r="AZ51315" s="80"/>
      <c r="BA51315" s="80"/>
      <c r="BB51315" s="80"/>
    </row>
    <row r="51316" spans="9:54" x14ac:dyDescent="0.25">
      <c r="I51316" s="80"/>
      <c r="AX51316" s="80"/>
      <c r="AY51316" s="80"/>
      <c r="AZ51316" s="80"/>
      <c r="BA51316" s="80"/>
      <c r="BB51316" s="80"/>
    </row>
    <row r="51317" spans="9:54" x14ac:dyDescent="0.25">
      <c r="I51317" s="80"/>
      <c r="AX51317" s="80"/>
      <c r="AY51317" s="80"/>
      <c r="AZ51317" s="80"/>
      <c r="BA51317" s="80"/>
      <c r="BB51317" s="80"/>
    </row>
    <row r="51318" spans="9:54" x14ac:dyDescent="0.25">
      <c r="I51318" s="80"/>
      <c r="AX51318" s="80"/>
      <c r="AY51318" s="80"/>
      <c r="AZ51318" s="80"/>
      <c r="BA51318" s="80"/>
      <c r="BB51318" s="80"/>
    </row>
    <row r="51319" spans="9:54" x14ac:dyDescent="0.25">
      <c r="I51319" s="80"/>
      <c r="AX51319" s="80"/>
      <c r="AY51319" s="80"/>
      <c r="AZ51319" s="80"/>
      <c r="BA51319" s="80"/>
      <c r="BB51319" s="80"/>
    </row>
    <row r="51320" spans="9:54" x14ac:dyDescent="0.25">
      <c r="I51320" s="80"/>
      <c r="AX51320" s="80"/>
      <c r="AY51320" s="80"/>
      <c r="AZ51320" s="80"/>
      <c r="BA51320" s="80"/>
      <c r="BB51320" s="80"/>
    </row>
    <row r="51321" spans="9:54" x14ac:dyDescent="0.25">
      <c r="I51321" s="80"/>
      <c r="AX51321" s="80"/>
      <c r="AY51321" s="80"/>
      <c r="AZ51321" s="80"/>
      <c r="BA51321" s="80"/>
      <c r="BB51321" s="80"/>
    </row>
    <row r="51322" spans="9:54" x14ac:dyDescent="0.25">
      <c r="I51322" s="80"/>
      <c r="AX51322" s="80"/>
      <c r="AY51322" s="80"/>
      <c r="AZ51322" s="80"/>
      <c r="BA51322" s="80"/>
      <c r="BB51322" s="80"/>
    </row>
    <row r="51323" spans="9:54" x14ac:dyDescent="0.25">
      <c r="I51323" s="80"/>
      <c r="AX51323" s="80"/>
      <c r="AY51323" s="80"/>
      <c r="AZ51323" s="80"/>
      <c r="BA51323" s="80"/>
      <c r="BB51323" s="80"/>
    </row>
    <row r="51324" spans="9:54" x14ac:dyDescent="0.25">
      <c r="I51324" s="80"/>
      <c r="AX51324" s="80"/>
      <c r="AY51324" s="80"/>
      <c r="AZ51324" s="80"/>
      <c r="BA51324" s="80"/>
      <c r="BB51324" s="80"/>
    </row>
    <row r="51325" spans="9:54" x14ac:dyDescent="0.25">
      <c r="I51325" s="80"/>
      <c r="AX51325" s="80"/>
      <c r="AY51325" s="80"/>
      <c r="AZ51325" s="80"/>
      <c r="BA51325" s="80"/>
      <c r="BB51325" s="80"/>
    </row>
    <row r="51326" spans="9:54" x14ac:dyDescent="0.25">
      <c r="I51326" s="80"/>
      <c r="AX51326" s="80"/>
      <c r="AY51326" s="80"/>
      <c r="AZ51326" s="80"/>
      <c r="BA51326" s="80"/>
      <c r="BB51326" s="80"/>
    </row>
    <row r="51327" spans="9:54" x14ac:dyDescent="0.25">
      <c r="I51327" s="80"/>
      <c r="AX51327" s="80"/>
      <c r="AY51327" s="80"/>
      <c r="AZ51327" s="80"/>
      <c r="BA51327" s="80"/>
      <c r="BB51327" s="80"/>
    </row>
    <row r="51328" spans="9:54" x14ac:dyDescent="0.25">
      <c r="I51328" s="80"/>
      <c r="AX51328" s="80"/>
      <c r="AY51328" s="80"/>
      <c r="AZ51328" s="80"/>
      <c r="BA51328" s="80"/>
      <c r="BB51328" s="80"/>
    </row>
    <row r="51329" spans="9:54" x14ac:dyDescent="0.25">
      <c r="I51329" s="80"/>
      <c r="AX51329" s="80"/>
      <c r="AY51329" s="80"/>
      <c r="AZ51329" s="80"/>
      <c r="BA51329" s="80"/>
      <c r="BB51329" s="80"/>
    </row>
    <row r="51330" spans="9:54" x14ac:dyDescent="0.25">
      <c r="I51330" s="80"/>
      <c r="AX51330" s="80"/>
      <c r="AY51330" s="80"/>
      <c r="AZ51330" s="80"/>
      <c r="BA51330" s="80"/>
      <c r="BB51330" s="80"/>
    </row>
    <row r="51331" spans="9:54" x14ac:dyDescent="0.25">
      <c r="I51331" s="80"/>
      <c r="AX51331" s="80"/>
      <c r="AY51331" s="80"/>
      <c r="AZ51331" s="80"/>
      <c r="BA51331" s="80"/>
      <c r="BB51331" s="80"/>
    </row>
    <row r="51332" spans="9:54" x14ac:dyDescent="0.25">
      <c r="I51332" s="80"/>
      <c r="AX51332" s="80"/>
      <c r="AY51332" s="80"/>
      <c r="AZ51332" s="80"/>
      <c r="BA51332" s="80"/>
      <c r="BB51332" s="80"/>
    </row>
    <row r="51333" spans="9:54" x14ac:dyDescent="0.25">
      <c r="I51333" s="80"/>
      <c r="AX51333" s="80"/>
      <c r="AY51333" s="80"/>
      <c r="AZ51333" s="80"/>
      <c r="BA51333" s="80"/>
      <c r="BB51333" s="80"/>
    </row>
    <row r="51334" spans="9:54" x14ac:dyDescent="0.25">
      <c r="I51334" s="80"/>
      <c r="AX51334" s="80"/>
      <c r="AY51334" s="80"/>
      <c r="AZ51334" s="80"/>
      <c r="BA51334" s="80"/>
      <c r="BB51334" s="80"/>
    </row>
    <row r="51335" spans="9:54" x14ac:dyDescent="0.25">
      <c r="I51335" s="80"/>
      <c r="AX51335" s="80"/>
      <c r="AY51335" s="80"/>
      <c r="AZ51335" s="80"/>
      <c r="BA51335" s="80"/>
      <c r="BB51335" s="80"/>
    </row>
    <row r="51336" spans="9:54" x14ac:dyDescent="0.25">
      <c r="I51336" s="80"/>
      <c r="AX51336" s="80"/>
      <c r="AY51336" s="80"/>
      <c r="AZ51336" s="80"/>
      <c r="BA51336" s="80"/>
      <c r="BB51336" s="80"/>
    </row>
    <row r="51337" spans="9:54" x14ac:dyDescent="0.25">
      <c r="I51337" s="80"/>
      <c r="AX51337" s="80"/>
      <c r="AY51337" s="80"/>
      <c r="AZ51337" s="80"/>
      <c r="BA51337" s="80"/>
      <c r="BB51337" s="80"/>
    </row>
    <row r="51338" spans="9:54" x14ac:dyDescent="0.25">
      <c r="I51338" s="80"/>
      <c r="AX51338" s="80"/>
      <c r="AY51338" s="80"/>
      <c r="AZ51338" s="80"/>
      <c r="BA51338" s="80"/>
      <c r="BB51338" s="80"/>
    </row>
    <row r="51339" spans="9:54" x14ac:dyDescent="0.25">
      <c r="I51339" s="80"/>
      <c r="AX51339" s="80"/>
      <c r="AY51339" s="80"/>
      <c r="AZ51339" s="80"/>
      <c r="BA51339" s="80"/>
      <c r="BB51339" s="80"/>
    </row>
    <row r="51340" spans="9:54" x14ac:dyDescent="0.25">
      <c r="I51340" s="80"/>
      <c r="AX51340" s="80"/>
      <c r="AY51340" s="80"/>
      <c r="AZ51340" s="80"/>
      <c r="BA51340" s="80"/>
      <c r="BB51340" s="80"/>
    </row>
    <row r="51341" spans="9:54" x14ac:dyDescent="0.25">
      <c r="I51341" s="80"/>
      <c r="AX51341" s="80"/>
      <c r="AY51341" s="80"/>
      <c r="AZ51341" s="80"/>
      <c r="BA51341" s="80"/>
      <c r="BB51341" s="80"/>
    </row>
    <row r="51342" spans="9:54" x14ac:dyDescent="0.25">
      <c r="I51342" s="80"/>
      <c r="AX51342" s="80"/>
      <c r="AY51342" s="80"/>
      <c r="AZ51342" s="80"/>
      <c r="BA51342" s="80"/>
      <c r="BB51342" s="80"/>
    </row>
    <row r="51343" spans="9:54" x14ac:dyDescent="0.25">
      <c r="I51343" s="80"/>
      <c r="AX51343" s="80"/>
      <c r="AY51343" s="80"/>
      <c r="AZ51343" s="80"/>
      <c r="BA51343" s="80"/>
      <c r="BB51343" s="80"/>
    </row>
    <row r="51344" spans="9:54" x14ac:dyDescent="0.25">
      <c r="I51344" s="80"/>
      <c r="AX51344" s="80"/>
      <c r="AY51344" s="80"/>
      <c r="AZ51344" s="80"/>
      <c r="BA51344" s="80"/>
      <c r="BB51344" s="80"/>
    </row>
    <row r="51345" spans="9:54" x14ac:dyDescent="0.25">
      <c r="I51345" s="80"/>
      <c r="AX51345" s="80"/>
      <c r="AY51345" s="80"/>
      <c r="AZ51345" s="80"/>
      <c r="BA51345" s="80"/>
      <c r="BB51345" s="80"/>
    </row>
    <row r="51346" spans="9:54" x14ac:dyDescent="0.25">
      <c r="I51346" s="80"/>
      <c r="AX51346" s="80"/>
      <c r="AY51346" s="80"/>
      <c r="AZ51346" s="80"/>
      <c r="BA51346" s="80"/>
      <c r="BB51346" s="80"/>
    </row>
    <row r="51347" spans="9:54" x14ac:dyDescent="0.25">
      <c r="I51347" s="80"/>
      <c r="AX51347" s="80"/>
      <c r="AY51347" s="80"/>
      <c r="AZ51347" s="80"/>
      <c r="BA51347" s="80"/>
      <c r="BB51347" s="80"/>
    </row>
    <row r="51348" spans="9:54" x14ac:dyDescent="0.25">
      <c r="I51348" s="80"/>
      <c r="AX51348" s="80"/>
      <c r="AY51348" s="80"/>
      <c r="AZ51348" s="80"/>
      <c r="BA51348" s="80"/>
      <c r="BB51348" s="80"/>
    </row>
    <row r="51349" spans="9:54" x14ac:dyDescent="0.25">
      <c r="I51349" s="80"/>
      <c r="AX51349" s="80"/>
      <c r="AY51349" s="80"/>
      <c r="AZ51349" s="80"/>
      <c r="BA51349" s="80"/>
      <c r="BB51349" s="80"/>
    </row>
    <row r="51350" spans="9:54" x14ac:dyDescent="0.25">
      <c r="I51350" s="80"/>
      <c r="AX51350" s="80"/>
      <c r="AY51350" s="80"/>
      <c r="AZ51350" s="80"/>
      <c r="BA51350" s="80"/>
      <c r="BB51350" s="80"/>
    </row>
    <row r="51351" spans="9:54" x14ac:dyDescent="0.25">
      <c r="I51351" s="80"/>
      <c r="AX51351" s="80"/>
      <c r="AY51351" s="80"/>
      <c r="AZ51351" s="80"/>
      <c r="BA51351" s="80"/>
      <c r="BB51351" s="80"/>
    </row>
    <row r="51352" spans="9:54" x14ac:dyDescent="0.25">
      <c r="I51352" s="80"/>
      <c r="AX51352" s="80"/>
      <c r="AY51352" s="80"/>
      <c r="AZ51352" s="80"/>
      <c r="BA51352" s="80"/>
      <c r="BB51352" s="80"/>
    </row>
    <row r="51353" spans="9:54" x14ac:dyDescent="0.25">
      <c r="I51353" s="80"/>
      <c r="AX51353" s="80"/>
      <c r="AY51353" s="80"/>
      <c r="AZ51353" s="80"/>
      <c r="BA51353" s="80"/>
      <c r="BB51353" s="80"/>
    </row>
    <row r="51354" spans="9:54" x14ac:dyDescent="0.25">
      <c r="I51354" s="80"/>
      <c r="AX51354" s="80"/>
      <c r="AY51354" s="80"/>
      <c r="AZ51354" s="80"/>
      <c r="BA51354" s="80"/>
      <c r="BB51354" s="80"/>
    </row>
    <row r="51355" spans="9:54" x14ac:dyDescent="0.25">
      <c r="I51355" s="80"/>
      <c r="AX51355" s="80"/>
      <c r="AY51355" s="80"/>
      <c r="AZ51355" s="80"/>
      <c r="BA51355" s="80"/>
      <c r="BB51355" s="80"/>
    </row>
    <row r="51356" spans="9:54" x14ac:dyDescent="0.25">
      <c r="I51356" s="80"/>
      <c r="AX51356" s="80"/>
      <c r="AY51356" s="80"/>
      <c r="AZ51356" s="80"/>
      <c r="BA51356" s="80"/>
      <c r="BB51356" s="80"/>
    </row>
    <row r="51357" spans="9:54" x14ac:dyDescent="0.25">
      <c r="I51357" s="80"/>
      <c r="AX51357" s="80"/>
      <c r="AY51357" s="80"/>
      <c r="AZ51357" s="80"/>
      <c r="BA51357" s="80"/>
      <c r="BB51357" s="80"/>
    </row>
    <row r="51358" spans="9:54" x14ac:dyDescent="0.25">
      <c r="I51358" s="80"/>
      <c r="AX51358" s="80"/>
      <c r="AY51358" s="80"/>
      <c r="AZ51358" s="80"/>
      <c r="BA51358" s="80"/>
      <c r="BB51358" s="80"/>
    </row>
    <row r="51359" spans="9:54" x14ac:dyDescent="0.25">
      <c r="I51359" s="80"/>
      <c r="AX51359" s="80"/>
      <c r="AY51359" s="80"/>
      <c r="AZ51359" s="80"/>
      <c r="BA51359" s="80"/>
      <c r="BB51359" s="80"/>
    </row>
    <row r="51360" spans="9:54" x14ac:dyDescent="0.25">
      <c r="I51360" s="80"/>
      <c r="AX51360" s="80"/>
      <c r="AY51360" s="80"/>
      <c r="AZ51360" s="80"/>
      <c r="BA51360" s="80"/>
      <c r="BB51360" s="80"/>
    </row>
    <row r="51361" spans="9:54" x14ac:dyDescent="0.25">
      <c r="I51361" s="80"/>
      <c r="AX51361" s="80"/>
      <c r="AY51361" s="80"/>
      <c r="AZ51361" s="80"/>
      <c r="BA51361" s="80"/>
      <c r="BB51361" s="80"/>
    </row>
    <row r="51362" spans="9:54" x14ac:dyDescent="0.25">
      <c r="I51362" s="80"/>
      <c r="AX51362" s="80"/>
      <c r="AY51362" s="80"/>
      <c r="AZ51362" s="80"/>
      <c r="BA51362" s="80"/>
      <c r="BB51362" s="80"/>
    </row>
    <row r="51363" spans="9:54" x14ac:dyDescent="0.25">
      <c r="I51363" s="80"/>
      <c r="AX51363" s="80"/>
      <c r="AY51363" s="80"/>
      <c r="AZ51363" s="80"/>
      <c r="BA51363" s="80"/>
      <c r="BB51363" s="80"/>
    </row>
    <row r="51364" spans="9:54" x14ac:dyDescent="0.25">
      <c r="I51364" s="80"/>
      <c r="AX51364" s="80"/>
      <c r="AY51364" s="80"/>
      <c r="AZ51364" s="80"/>
      <c r="BA51364" s="80"/>
      <c r="BB51364" s="80"/>
    </row>
    <row r="51365" spans="9:54" x14ac:dyDescent="0.25">
      <c r="I51365" s="80"/>
      <c r="AX51365" s="80"/>
      <c r="AY51365" s="80"/>
      <c r="AZ51365" s="80"/>
      <c r="BA51365" s="80"/>
      <c r="BB51365" s="80"/>
    </row>
    <row r="51366" spans="9:54" x14ac:dyDescent="0.25">
      <c r="I51366" s="80"/>
      <c r="AX51366" s="80"/>
      <c r="AY51366" s="80"/>
      <c r="AZ51366" s="80"/>
      <c r="BA51366" s="80"/>
      <c r="BB51366" s="80"/>
    </row>
    <row r="51367" spans="9:54" x14ac:dyDescent="0.25">
      <c r="I51367" s="80"/>
      <c r="AX51367" s="80"/>
      <c r="AY51367" s="80"/>
      <c r="AZ51367" s="80"/>
      <c r="BA51367" s="80"/>
      <c r="BB51367" s="80"/>
    </row>
    <row r="51368" spans="9:54" x14ac:dyDescent="0.25">
      <c r="I51368" s="80"/>
      <c r="AX51368" s="80"/>
      <c r="AY51368" s="80"/>
      <c r="AZ51368" s="80"/>
      <c r="BA51368" s="80"/>
      <c r="BB51368" s="80"/>
    </row>
    <row r="51369" spans="9:54" x14ac:dyDescent="0.25">
      <c r="I51369" s="80"/>
      <c r="AX51369" s="80"/>
      <c r="AY51369" s="80"/>
      <c r="AZ51369" s="80"/>
      <c r="BA51369" s="80"/>
      <c r="BB51369" s="80"/>
    </row>
    <row r="51370" spans="9:54" x14ac:dyDescent="0.25">
      <c r="I51370" s="80"/>
      <c r="AX51370" s="80"/>
      <c r="AY51370" s="80"/>
      <c r="AZ51370" s="80"/>
      <c r="BA51370" s="80"/>
      <c r="BB51370" s="80"/>
    </row>
    <row r="51371" spans="9:54" x14ac:dyDescent="0.25">
      <c r="I51371" s="80"/>
      <c r="AX51371" s="80"/>
      <c r="AY51371" s="80"/>
      <c r="AZ51371" s="80"/>
      <c r="BA51371" s="80"/>
      <c r="BB51371" s="80"/>
    </row>
    <row r="51372" spans="9:54" x14ac:dyDescent="0.25">
      <c r="I51372" s="80"/>
      <c r="AX51372" s="80"/>
      <c r="AY51372" s="80"/>
      <c r="AZ51372" s="80"/>
      <c r="BA51372" s="80"/>
      <c r="BB51372" s="80"/>
    </row>
    <row r="51373" spans="9:54" x14ac:dyDescent="0.25">
      <c r="I51373" s="80"/>
      <c r="AX51373" s="80"/>
      <c r="AY51373" s="80"/>
      <c r="AZ51373" s="80"/>
      <c r="BA51373" s="80"/>
      <c r="BB51373" s="80"/>
    </row>
    <row r="51374" spans="9:54" x14ac:dyDescent="0.25">
      <c r="I51374" s="80"/>
      <c r="AX51374" s="80"/>
      <c r="AY51374" s="80"/>
      <c r="AZ51374" s="80"/>
      <c r="BA51374" s="80"/>
      <c r="BB51374" s="80"/>
    </row>
    <row r="51375" spans="9:54" x14ac:dyDescent="0.25">
      <c r="I51375" s="80"/>
      <c r="AX51375" s="80"/>
      <c r="AY51375" s="80"/>
      <c r="AZ51375" s="80"/>
      <c r="BA51375" s="80"/>
      <c r="BB51375" s="80"/>
    </row>
    <row r="51376" spans="9:54" x14ac:dyDescent="0.25">
      <c r="I51376" s="80"/>
      <c r="AX51376" s="80"/>
      <c r="AY51376" s="80"/>
      <c r="AZ51376" s="80"/>
      <c r="BA51376" s="80"/>
      <c r="BB51376" s="80"/>
    </row>
    <row r="51377" spans="9:54" x14ac:dyDescent="0.25">
      <c r="I51377" s="80"/>
      <c r="AX51377" s="80"/>
      <c r="AY51377" s="80"/>
      <c r="AZ51377" s="80"/>
      <c r="BA51377" s="80"/>
      <c r="BB51377" s="80"/>
    </row>
    <row r="51378" spans="9:54" x14ac:dyDescent="0.25">
      <c r="I51378" s="80"/>
      <c r="AX51378" s="80"/>
      <c r="AY51378" s="80"/>
      <c r="AZ51378" s="80"/>
      <c r="BA51378" s="80"/>
      <c r="BB51378" s="80"/>
    </row>
    <row r="51379" spans="9:54" x14ac:dyDescent="0.25">
      <c r="I51379" s="80"/>
      <c r="AX51379" s="80"/>
      <c r="AY51379" s="80"/>
      <c r="AZ51379" s="80"/>
      <c r="BA51379" s="80"/>
      <c r="BB51379" s="80"/>
    </row>
    <row r="51380" spans="9:54" x14ac:dyDescent="0.25">
      <c r="I51380" s="80"/>
      <c r="AX51380" s="80"/>
      <c r="AY51380" s="80"/>
      <c r="AZ51380" s="80"/>
      <c r="BA51380" s="80"/>
      <c r="BB51380" s="80"/>
    </row>
    <row r="51381" spans="9:54" x14ac:dyDescent="0.25">
      <c r="I51381" s="80"/>
      <c r="AX51381" s="80"/>
      <c r="AY51381" s="80"/>
      <c r="AZ51381" s="80"/>
      <c r="BA51381" s="80"/>
      <c r="BB51381" s="80"/>
    </row>
    <row r="51382" spans="9:54" x14ac:dyDescent="0.25">
      <c r="I51382" s="80"/>
      <c r="AX51382" s="80"/>
      <c r="AY51382" s="80"/>
      <c r="AZ51382" s="80"/>
      <c r="BA51382" s="80"/>
      <c r="BB51382" s="80"/>
    </row>
    <row r="51383" spans="9:54" x14ac:dyDescent="0.25">
      <c r="I51383" s="80"/>
      <c r="AX51383" s="80"/>
      <c r="AY51383" s="80"/>
      <c r="AZ51383" s="80"/>
      <c r="BA51383" s="80"/>
      <c r="BB51383" s="80"/>
    </row>
    <row r="51384" spans="9:54" x14ac:dyDescent="0.25">
      <c r="I51384" s="80"/>
      <c r="AX51384" s="80"/>
      <c r="AY51384" s="80"/>
      <c r="AZ51384" s="80"/>
      <c r="BA51384" s="80"/>
      <c r="BB51384" s="80"/>
    </row>
    <row r="51385" spans="9:54" x14ac:dyDescent="0.25">
      <c r="I51385" s="80"/>
      <c r="AX51385" s="80"/>
      <c r="AY51385" s="80"/>
      <c r="AZ51385" s="80"/>
      <c r="BA51385" s="80"/>
      <c r="BB51385" s="80"/>
    </row>
    <row r="51386" spans="9:54" x14ac:dyDescent="0.25">
      <c r="I51386" s="80"/>
      <c r="AX51386" s="80"/>
      <c r="AY51386" s="80"/>
      <c r="AZ51386" s="80"/>
      <c r="BA51386" s="80"/>
      <c r="BB51386" s="80"/>
    </row>
    <row r="51387" spans="9:54" x14ac:dyDescent="0.25">
      <c r="I51387" s="80"/>
      <c r="AX51387" s="80"/>
      <c r="AY51387" s="80"/>
      <c r="AZ51387" s="80"/>
      <c r="BA51387" s="80"/>
      <c r="BB51387" s="80"/>
    </row>
    <row r="51388" spans="9:54" x14ac:dyDescent="0.25">
      <c r="I51388" s="80"/>
      <c r="AX51388" s="80"/>
      <c r="AY51388" s="80"/>
      <c r="AZ51388" s="80"/>
      <c r="BA51388" s="80"/>
      <c r="BB51388" s="80"/>
    </row>
    <row r="51389" spans="9:54" x14ac:dyDescent="0.25">
      <c r="I51389" s="80"/>
      <c r="AX51389" s="80"/>
      <c r="AY51389" s="80"/>
      <c r="AZ51389" s="80"/>
      <c r="BA51389" s="80"/>
      <c r="BB51389" s="80"/>
    </row>
    <row r="51390" spans="9:54" x14ac:dyDescent="0.25">
      <c r="I51390" s="80"/>
      <c r="AX51390" s="80"/>
      <c r="AY51390" s="80"/>
      <c r="AZ51390" s="80"/>
      <c r="BA51390" s="80"/>
      <c r="BB51390" s="80"/>
    </row>
    <row r="51391" spans="9:54" x14ac:dyDescent="0.25">
      <c r="I51391" s="80"/>
      <c r="AX51391" s="80"/>
      <c r="AY51391" s="80"/>
      <c r="AZ51391" s="80"/>
      <c r="BA51391" s="80"/>
      <c r="BB51391" s="80"/>
    </row>
    <row r="51392" spans="9:54" x14ac:dyDescent="0.25">
      <c r="I51392" s="80"/>
      <c r="AX51392" s="80"/>
      <c r="AY51392" s="80"/>
      <c r="AZ51392" s="80"/>
      <c r="BA51392" s="80"/>
      <c r="BB51392" s="80"/>
    </row>
    <row r="51393" spans="9:54" x14ac:dyDescent="0.25">
      <c r="I51393" s="80"/>
      <c r="AX51393" s="80"/>
      <c r="AY51393" s="80"/>
      <c r="AZ51393" s="80"/>
      <c r="BA51393" s="80"/>
      <c r="BB51393" s="80"/>
    </row>
    <row r="51394" spans="9:54" x14ac:dyDescent="0.25">
      <c r="I51394" s="80"/>
      <c r="AX51394" s="80"/>
      <c r="AY51394" s="80"/>
      <c r="AZ51394" s="80"/>
      <c r="BA51394" s="80"/>
      <c r="BB51394" s="80"/>
    </row>
    <row r="51395" spans="9:54" x14ac:dyDescent="0.25">
      <c r="I51395" s="80"/>
      <c r="AX51395" s="80"/>
      <c r="AY51395" s="80"/>
      <c r="AZ51395" s="80"/>
      <c r="BA51395" s="80"/>
      <c r="BB51395" s="80"/>
    </row>
    <row r="51396" spans="9:54" x14ac:dyDescent="0.25">
      <c r="I51396" s="80"/>
      <c r="AX51396" s="80"/>
      <c r="AY51396" s="80"/>
      <c r="AZ51396" s="80"/>
      <c r="BA51396" s="80"/>
      <c r="BB51396" s="80"/>
    </row>
    <row r="51397" spans="9:54" x14ac:dyDescent="0.25">
      <c r="I51397" s="80"/>
      <c r="AX51397" s="80"/>
      <c r="AY51397" s="80"/>
      <c r="AZ51397" s="80"/>
      <c r="BA51397" s="80"/>
      <c r="BB51397" s="80"/>
    </row>
    <row r="51398" spans="9:54" x14ac:dyDescent="0.25">
      <c r="I51398" s="80"/>
      <c r="AX51398" s="80"/>
      <c r="AY51398" s="80"/>
      <c r="AZ51398" s="80"/>
      <c r="BA51398" s="80"/>
      <c r="BB51398" s="80"/>
    </row>
    <row r="51399" spans="9:54" x14ac:dyDescent="0.25">
      <c r="I51399" s="80"/>
      <c r="AX51399" s="80"/>
      <c r="AY51399" s="80"/>
      <c r="AZ51399" s="80"/>
      <c r="BA51399" s="80"/>
      <c r="BB51399" s="80"/>
    </row>
    <row r="51400" spans="9:54" x14ac:dyDescent="0.25">
      <c r="I51400" s="80"/>
      <c r="AX51400" s="80"/>
      <c r="AY51400" s="80"/>
      <c r="AZ51400" s="80"/>
      <c r="BA51400" s="80"/>
      <c r="BB51400" s="80"/>
    </row>
    <row r="51401" spans="9:54" x14ac:dyDescent="0.25">
      <c r="I51401" s="80"/>
      <c r="AX51401" s="80"/>
      <c r="AY51401" s="80"/>
      <c r="AZ51401" s="80"/>
      <c r="BA51401" s="80"/>
      <c r="BB51401" s="80"/>
    </row>
    <row r="51402" spans="9:54" x14ac:dyDescent="0.25">
      <c r="I51402" s="80"/>
      <c r="AX51402" s="80"/>
      <c r="AY51402" s="80"/>
      <c r="AZ51402" s="80"/>
      <c r="BA51402" s="80"/>
      <c r="BB51402" s="80"/>
    </row>
    <row r="51403" spans="9:54" x14ac:dyDescent="0.25">
      <c r="I51403" s="80"/>
      <c r="AX51403" s="80"/>
      <c r="AY51403" s="80"/>
      <c r="AZ51403" s="80"/>
      <c r="BA51403" s="80"/>
      <c r="BB51403" s="80"/>
    </row>
    <row r="51404" spans="9:54" x14ac:dyDescent="0.25">
      <c r="I51404" s="80"/>
      <c r="AX51404" s="80"/>
      <c r="AY51404" s="80"/>
      <c r="AZ51404" s="80"/>
      <c r="BA51404" s="80"/>
      <c r="BB51404" s="80"/>
    </row>
    <row r="51405" spans="9:54" x14ac:dyDescent="0.25">
      <c r="I51405" s="80"/>
      <c r="AX51405" s="80"/>
      <c r="AY51405" s="80"/>
      <c r="AZ51405" s="80"/>
      <c r="BA51405" s="80"/>
      <c r="BB51405" s="80"/>
    </row>
    <row r="51406" spans="9:54" x14ac:dyDescent="0.25">
      <c r="I51406" s="80"/>
      <c r="AX51406" s="80"/>
      <c r="AY51406" s="80"/>
      <c r="AZ51406" s="80"/>
      <c r="BA51406" s="80"/>
      <c r="BB51406" s="80"/>
    </row>
    <row r="51407" spans="9:54" x14ac:dyDescent="0.25">
      <c r="I51407" s="80"/>
      <c r="AX51407" s="80"/>
      <c r="AY51407" s="80"/>
      <c r="AZ51407" s="80"/>
      <c r="BA51407" s="80"/>
      <c r="BB51407" s="80"/>
    </row>
    <row r="51408" spans="9:54" x14ac:dyDescent="0.25">
      <c r="I51408" s="80"/>
      <c r="AX51408" s="80"/>
      <c r="AY51408" s="80"/>
      <c r="AZ51408" s="80"/>
      <c r="BA51408" s="80"/>
      <c r="BB51408" s="80"/>
    </row>
    <row r="51409" spans="9:54" x14ac:dyDescent="0.25">
      <c r="I51409" s="80"/>
      <c r="AX51409" s="80"/>
      <c r="AY51409" s="80"/>
      <c r="AZ51409" s="80"/>
      <c r="BA51409" s="80"/>
      <c r="BB51409" s="80"/>
    </row>
    <row r="51410" spans="9:54" x14ac:dyDescent="0.25">
      <c r="I51410" s="80"/>
      <c r="AX51410" s="80"/>
      <c r="AY51410" s="80"/>
      <c r="AZ51410" s="80"/>
      <c r="BA51410" s="80"/>
      <c r="BB51410" s="80"/>
    </row>
    <row r="51411" spans="9:54" x14ac:dyDescent="0.25">
      <c r="I51411" s="80"/>
      <c r="AX51411" s="80"/>
      <c r="AY51411" s="80"/>
      <c r="AZ51411" s="80"/>
      <c r="BA51411" s="80"/>
      <c r="BB51411" s="80"/>
    </row>
    <row r="51412" spans="9:54" x14ac:dyDescent="0.25">
      <c r="I51412" s="80"/>
      <c r="AX51412" s="80"/>
      <c r="AY51412" s="80"/>
      <c r="AZ51412" s="80"/>
      <c r="BA51412" s="80"/>
      <c r="BB51412" s="80"/>
    </row>
    <row r="51413" spans="9:54" x14ac:dyDescent="0.25">
      <c r="I51413" s="80"/>
      <c r="AX51413" s="80"/>
      <c r="AY51413" s="80"/>
      <c r="AZ51413" s="80"/>
      <c r="BA51413" s="80"/>
      <c r="BB51413" s="80"/>
    </row>
    <row r="51414" spans="9:54" x14ac:dyDescent="0.25">
      <c r="I51414" s="80"/>
      <c r="AX51414" s="80"/>
      <c r="AY51414" s="80"/>
      <c r="AZ51414" s="80"/>
      <c r="BA51414" s="80"/>
      <c r="BB51414" s="80"/>
    </row>
    <row r="51415" spans="9:54" x14ac:dyDescent="0.25">
      <c r="I51415" s="80"/>
      <c r="AX51415" s="80"/>
      <c r="AY51415" s="80"/>
      <c r="AZ51415" s="80"/>
      <c r="BA51415" s="80"/>
      <c r="BB51415" s="80"/>
    </row>
    <row r="51416" spans="9:54" x14ac:dyDescent="0.25">
      <c r="I51416" s="80"/>
      <c r="AX51416" s="80"/>
      <c r="AY51416" s="80"/>
      <c r="AZ51416" s="80"/>
      <c r="BA51416" s="80"/>
      <c r="BB51416" s="80"/>
    </row>
    <row r="51417" spans="9:54" x14ac:dyDescent="0.25">
      <c r="I51417" s="80"/>
      <c r="AX51417" s="80"/>
      <c r="AY51417" s="80"/>
      <c r="AZ51417" s="80"/>
      <c r="BA51417" s="80"/>
      <c r="BB51417" s="80"/>
    </row>
    <row r="51418" spans="9:54" x14ac:dyDescent="0.25">
      <c r="I51418" s="80"/>
      <c r="AX51418" s="80"/>
      <c r="AY51418" s="80"/>
      <c r="AZ51418" s="80"/>
      <c r="BA51418" s="80"/>
      <c r="BB51418" s="80"/>
    </row>
    <row r="51419" spans="9:54" x14ac:dyDescent="0.25">
      <c r="I51419" s="80"/>
      <c r="AX51419" s="80"/>
      <c r="AY51419" s="80"/>
      <c r="AZ51419" s="80"/>
      <c r="BA51419" s="80"/>
      <c r="BB51419" s="80"/>
    </row>
    <row r="51420" spans="9:54" x14ac:dyDescent="0.25">
      <c r="I51420" s="80"/>
      <c r="AX51420" s="80"/>
      <c r="AY51420" s="80"/>
      <c r="AZ51420" s="80"/>
      <c r="BA51420" s="80"/>
      <c r="BB51420" s="80"/>
    </row>
    <row r="51421" spans="9:54" x14ac:dyDescent="0.25">
      <c r="I51421" s="80"/>
      <c r="AX51421" s="80"/>
      <c r="AY51421" s="80"/>
      <c r="AZ51421" s="80"/>
      <c r="BA51421" s="80"/>
      <c r="BB51421" s="80"/>
    </row>
    <row r="51422" spans="9:54" x14ac:dyDescent="0.25">
      <c r="I51422" s="80"/>
      <c r="AX51422" s="80"/>
      <c r="AY51422" s="80"/>
      <c r="AZ51422" s="80"/>
      <c r="BA51422" s="80"/>
      <c r="BB51422" s="80"/>
    </row>
    <row r="51423" spans="9:54" x14ac:dyDescent="0.25">
      <c r="I51423" s="80"/>
      <c r="AX51423" s="80"/>
      <c r="AY51423" s="80"/>
      <c r="AZ51423" s="80"/>
      <c r="BA51423" s="80"/>
      <c r="BB51423" s="80"/>
    </row>
    <row r="51424" spans="9:54" x14ac:dyDescent="0.25">
      <c r="I51424" s="80"/>
      <c r="AX51424" s="80"/>
      <c r="AY51424" s="80"/>
      <c r="AZ51424" s="80"/>
      <c r="BA51424" s="80"/>
      <c r="BB51424" s="80"/>
    </row>
    <row r="51425" spans="9:54" x14ac:dyDescent="0.25">
      <c r="I51425" s="80"/>
      <c r="AX51425" s="80"/>
      <c r="AY51425" s="80"/>
      <c r="AZ51425" s="80"/>
      <c r="BA51425" s="80"/>
      <c r="BB51425" s="80"/>
    </row>
    <row r="51426" spans="9:54" x14ac:dyDescent="0.25">
      <c r="I51426" s="80"/>
      <c r="AX51426" s="80"/>
      <c r="AY51426" s="80"/>
      <c r="AZ51426" s="80"/>
      <c r="BA51426" s="80"/>
      <c r="BB51426" s="80"/>
    </row>
    <row r="51427" spans="9:54" x14ac:dyDescent="0.25">
      <c r="I51427" s="80"/>
      <c r="AX51427" s="80"/>
      <c r="AY51427" s="80"/>
      <c r="AZ51427" s="80"/>
      <c r="BA51427" s="80"/>
      <c r="BB51427" s="80"/>
    </row>
    <row r="51428" spans="9:54" x14ac:dyDescent="0.25">
      <c r="I51428" s="80"/>
      <c r="AX51428" s="80"/>
      <c r="AY51428" s="80"/>
      <c r="AZ51428" s="80"/>
      <c r="BA51428" s="80"/>
      <c r="BB51428" s="80"/>
    </row>
    <row r="51429" spans="9:54" x14ac:dyDescent="0.25">
      <c r="I51429" s="80"/>
      <c r="AX51429" s="80"/>
      <c r="AY51429" s="80"/>
      <c r="AZ51429" s="80"/>
      <c r="BA51429" s="80"/>
      <c r="BB51429" s="80"/>
    </row>
    <row r="51430" spans="9:54" x14ac:dyDescent="0.25">
      <c r="I51430" s="80"/>
      <c r="AX51430" s="80"/>
      <c r="AY51430" s="80"/>
      <c r="AZ51430" s="80"/>
      <c r="BA51430" s="80"/>
      <c r="BB51430" s="80"/>
    </row>
    <row r="51431" spans="9:54" x14ac:dyDescent="0.25">
      <c r="I51431" s="80"/>
      <c r="AX51431" s="80"/>
      <c r="AY51431" s="80"/>
      <c r="AZ51431" s="80"/>
      <c r="BA51431" s="80"/>
      <c r="BB51431" s="80"/>
    </row>
    <row r="51432" spans="9:54" x14ac:dyDescent="0.25">
      <c r="I51432" s="80"/>
      <c r="AX51432" s="80"/>
      <c r="AY51432" s="80"/>
      <c r="AZ51432" s="80"/>
      <c r="BA51432" s="80"/>
      <c r="BB51432" s="80"/>
    </row>
    <row r="51433" spans="9:54" x14ac:dyDescent="0.25">
      <c r="I51433" s="80"/>
      <c r="AX51433" s="80"/>
      <c r="AY51433" s="80"/>
      <c r="AZ51433" s="80"/>
      <c r="BA51433" s="80"/>
      <c r="BB51433" s="80"/>
    </row>
    <row r="51434" spans="9:54" x14ac:dyDescent="0.25">
      <c r="I51434" s="80"/>
      <c r="AX51434" s="80"/>
      <c r="AY51434" s="80"/>
      <c r="AZ51434" s="80"/>
      <c r="BA51434" s="80"/>
      <c r="BB51434" s="80"/>
    </row>
    <row r="51435" spans="9:54" x14ac:dyDescent="0.25">
      <c r="I51435" s="80"/>
      <c r="AX51435" s="80"/>
      <c r="AY51435" s="80"/>
      <c r="AZ51435" s="80"/>
      <c r="BA51435" s="80"/>
      <c r="BB51435" s="80"/>
    </row>
    <row r="51436" spans="9:54" x14ac:dyDescent="0.25">
      <c r="I51436" s="80"/>
      <c r="AX51436" s="80"/>
      <c r="AY51436" s="80"/>
      <c r="AZ51436" s="80"/>
      <c r="BA51436" s="80"/>
      <c r="BB51436" s="80"/>
    </row>
    <row r="51437" spans="9:54" x14ac:dyDescent="0.25">
      <c r="I51437" s="80"/>
      <c r="AX51437" s="80"/>
      <c r="AY51437" s="80"/>
      <c r="AZ51437" s="80"/>
      <c r="BA51437" s="80"/>
      <c r="BB51437" s="80"/>
    </row>
    <row r="51438" spans="9:54" x14ac:dyDescent="0.25">
      <c r="I51438" s="80"/>
      <c r="AX51438" s="80"/>
      <c r="AY51438" s="80"/>
      <c r="AZ51438" s="80"/>
      <c r="BA51438" s="80"/>
      <c r="BB51438" s="80"/>
    </row>
    <row r="51439" spans="9:54" x14ac:dyDescent="0.25">
      <c r="I51439" s="80"/>
      <c r="AX51439" s="80"/>
      <c r="AY51439" s="80"/>
      <c r="AZ51439" s="80"/>
      <c r="BA51439" s="80"/>
      <c r="BB51439" s="80"/>
    </row>
    <row r="51440" spans="9:54" x14ac:dyDescent="0.25">
      <c r="I51440" s="80"/>
      <c r="AX51440" s="80"/>
      <c r="AY51440" s="80"/>
      <c r="AZ51440" s="80"/>
      <c r="BA51440" s="80"/>
      <c r="BB51440" s="80"/>
    </row>
    <row r="51441" spans="9:54" x14ac:dyDescent="0.25">
      <c r="I51441" s="80"/>
      <c r="AX51441" s="80"/>
      <c r="AY51441" s="80"/>
      <c r="AZ51441" s="80"/>
      <c r="BA51441" s="80"/>
      <c r="BB51441" s="80"/>
    </row>
    <row r="51442" spans="9:54" x14ac:dyDescent="0.25">
      <c r="I51442" s="80"/>
      <c r="AX51442" s="80"/>
      <c r="AY51442" s="80"/>
      <c r="AZ51442" s="80"/>
      <c r="BA51442" s="80"/>
      <c r="BB51442" s="80"/>
    </row>
    <row r="51443" spans="9:54" x14ac:dyDescent="0.25">
      <c r="I51443" s="80"/>
      <c r="AX51443" s="80"/>
      <c r="AY51443" s="80"/>
      <c r="AZ51443" s="80"/>
      <c r="BA51443" s="80"/>
      <c r="BB51443" s="80"/>
    </row>
    <row r="51444" spans="9:54" x14ac:dyDescent="0.25">
      <c r="I51444" s="80"/>
      <c r="AX51444" s="80"/>
      <c r="AY51444" s="80"/>
      <c r="AZ51444" s="80"/>
      <c r="BA51444" s="80"/>
      <c r="BB51444" s="80"/>
    </row>
    <row r="51445" spans="9:54" x14ac:dyDescent="0.25">
      <c r="I51445" s="80"/>
      <c r="AX51445" s="80"/>
      <c r="AY51445" s="80"/>
      <c r="AZ51445" s="80"/>
      <c r="BA51445" s="80"/>
      <c r="BB51445" s="80"/>
    </row>
    <row r="51446" spans="9:54" x14ac:dyDescent="0.25">
      <c r="I51446" s="80"/>
      <c r="AX51446" s="80"/>
      <c r="AY51446" s="80"/>
      <c r="AZ51446" s="80"/>
      <c r="BA51446" s="80"/>
      <c r="BB51446" s="80"/>
    </row>
    <row r="51447" spans="9:54" x14ac:dyDescent="0.25">
      <c r="I51447" s="80"/>
      <c r="AX51447" s="80"/>
      <c r="AY51447" s="80"/>
      <c r="AZ51447" s="80"/>
      <c r="BA51447" s="80"/>
      <c r="BB51447" s="80"/>
    </row>
    <row r="51448" spans="9:54" x14ac:dyDescent="0.25">
      <c r="I51448" s="80"/>
      <c r="AX51448" s="80"/>
      <c r="AY51448" s="80"/>
      <c r="AZ51448" s="80"/>
      <c r="BA51448" s="80"/>
      <c r="BB51448" s="80"/>
    </row>
    <row r="51449" spans="9:54" x14ac:dyDescent="0.25">
      <c r="I51449" s="80"/>
      <c r="AX51449" s="80"/>
      <c r="AY51449" s="80"/>
      <c r="AZ51449" s="80"/>
      <c r="BA51449" s="80"/>
      <c r="BB51449" s="80"/>
    </row>
    <row r="51450" spans="9:54" x14ac:dyDescent="0.25">
      <c r="I51450" s="80"/>
      <c r="AX51450" s="80"/>
      <c r="AY51450" s="80"/>
      <c r="AZ51450" s="80"/>
      <c r="BA51450" s="80"/>
      <c r="BB51450" s="80"/>
    </row>
    <row r="51451" spans="9:54" x14ac:dyDescent="0.25">
      <c r="I51451" s="80"/>
      <c r="AX51451" s="80"/>
      <c r="AY51451" s="80"/>
      <c r="AZ51451" s="80"/>
      <c r="BA51451" s="80"/>
      <c r="BB51451" s="80"/>
    </row>
    <row r="51452" spans="9:54" x14ac:dyDescent="0.25">
      <c r="I51452" s="80"/>
      <c r="AX51452" s="80"/>
      <c r="AY51452" s="80"/>
      <c r="AZ51452" s="80"/>
      <c r="BA51452" s="80"/>
      <c r="BB51452" s="80"/>
    </row>
    <row r="51453" spans="9:54" x14ac:dyDescent="0.25">
      <c r="I51453" s="80"/>
      <c r="AX51453" s="80"/>
      <c r="AY51453" s="80"/>
      <c r="AZ51453" s="80"/>
      <c r="BA51453" s="80"/>
      <c r="BB51453" s="80"/>
    </row>
    <row r="51454" spans="9:54" x14ac:dyDescent="0.25">
      <c r="I51454" s="80"/>
      <c r="AX51454" s="80"/>
      <c r="AY51454" s="80"/>
      <c r="AZ51454" s="80"/>
      <c r="BA51454" s="80"/>
      <c r="BB51454" s="80"/>
    </row>
    <row r="51455" spans="9:54" x14ac:dyDescent="0.25">
      <c r="I51455" s="80"/>
      <c r="AX51455" s="80"/>
      <c r="AY51455" s="80"/>
      <c r="AZ51455" s="80"/>
      <c r="BA51455" s="80"/>
      <c r="BB51455" s="80"/>
    </row>
    <row r="51456" spans="9:54" x14ac:dyDescent="0.25">
      <c r="I51456" s="80"/>
      <c r="AX51456" s="80"/>
      <c r="AY51456" s="80"/>
      <c r="AZ51456" s="80"/>
      <c r="BA51456" s="80"/>
      <c r="BB51456" s="80"/>
    </row>
    <row r="51457" spans="9:54" x14ac:dyDescent="0.25">
      <c r="I51457" s="80"/>
      <c r="AX51457" s="80"/>
      <c r="AY51457" s="80"/>
      <c r="AZ51457" s="80"/>
      <c r="BA51457" s="80"/>
      <c r="BB51457" s="80"/>
    </row>
    <row r="51458" spans="9:54" x14ac:dyDescent="0.25">
      <c r="I51458" s="80"/>
      <c r="AX51458" s="80"/>
      <c r="AY51458" s="80"/>
      <c r="AZ51458" s="80"/>
      <c r="BA51458" s="80"/>
      <c r="BB51458" s="80"/>
    </row>
    <row r="51459" spans="9:54" x14ac:dyDescent="0.25">
      <c r="I51459" s="80"/>
      <c r="AX51459" s="80"/>
      <c r="AY51459" s="80"/>
      <c r="AZ51459" s="80"/>
      <c r="BA51459" s="80"/>
      <c r="BB51459" s="80"/>
    </row>
    <row r="51460" spans="9:54" x14ac:dyDescent="0.25">
      <c r="I51460" s="80"/>
      <c r="AX51460" s="80"/>
      <c r="AY51460" s="80"/>
      <c r="AZ51460" s="80"/>
      <c r="BA51460" s="80"/>
      <c r="BB51460" s="80"/>
    </row>
    <row r="51461" spans="9:54" x14ac:dyDescent="0.25">
      <c r="I51461" s="80"/>
      <c r="AX51461" s="80"/>
      <c r="AY51461" s="80"/>
      <c r="AZ51461" s="80"/>
      <c r="BA51461" s="80"/>
      <c r="BB51461" s="80"/>
    </row>
    <row r="51462" spans="9:54" x14ac:dyDescent="0.25">
      <c r="I51462" s="80"/>
      <c r="AX51462" s="80"/>
      <c r="AY51462" s="80"/>
      <c r="AZ51462" s="80"/>
      <c r="BA51462" s="80"/>
      <c r="BB51462" s="80"/>
    </row>
    <row r="51463" spans="9:54" x14ac:dyDescent="0.25">
      <c r="I51463" s="80"/>
      <c r="AX51463" s="80"/>
      <c r="AY51463" s="80"/>
      <c r="AZ51463" s="80"/>
      <c r="BA51463" s="80"/>
      <c r="BB51463" s="80"/>
    </row>
    <row r="51464" spans="9:54" x14ac:dyDescent="0.25">
      <c r="I51464" s="80"/>
      <c r="AX51464" s="80"/>
      <c r="AY51464" s="80"/>
      <c r="AZ51464" s="80"/>
      <c r="BA51464" s="80"/>
      <c r="BB51464" s="80"/>
    </row>
    <row r="51465" spans="9:54" x14ac:dyDescent="0.25">
      <c r="I51465" s="80"/>
      <c r="AX51465" s="80"/>
      <c r="AY51465" s="80"/>
      <c r="AZ51465" s="80"/>
      <c r="BA51465" s="80"/>
      <c r="BB51465" s="80"/>
    </row>
    <row r="51466" spans="9:54" x14ac:dyDescent="0.25">
      <c r="I51466" s="80"/>
      <c r="AX51466" s="80"/>
      <c r="AY51466" s="80"/>
      <c r="AZ51466" s="80"/>
      <c r="BA51466" s="80"/>
      <c r="BB51466" s="80"/>
    </row>
    <row r="51467" spans="9:54" x14ac:dyDescent="0.25">
      <c r="I51467" s="80"/>
      <c r="AX51467" s="80"/>
      <c r="AY51467" s="80"/>
      <c r="AZ51467" s="80"/>
      <c r="BA51467" s="80"/>
      <c r="BB51467" s="80"/>
    </row>
    <row r="51468" spans="9:54" x14ac:dyDescent="0.25">
      <c r="I51468" s="80"/>
      <c r="AX51468" s="80"/>
      <c r="AY51468" s="80"/>
      <c r="AZ51468" s="80"/>
      <c r="BA51468" s="80"/>
      <c r="BB51468" s="80"/>
    </row>
    <row r="51469" spans="9:54" x14ac:dyDescent="0.25">
      <c r="I51469" s="80"/>
      <c r="AX51469" s="80"/>
      <c r="AY51469" s="80"/>
      <c r="AZ51469" s="80"/>
      <c r="BA51469" s="80"/>
      <c r="BB51469" s="80"/>
    </row>
    <row r="51470" spans="9:54" x14ac:dyDescent="0.25">
      <c r="I51470" s="80"/>
      <c r="AX51470" s="80"/>
      <c r="AY51470" s="80"/>
      <c r="AZ51470" s="80"/>
      <c r="BA51470" s="80"/>
      <c r="BB51470" s="80"/>
    </row>
    <row r="51471" spans="9:54" x14ac:dyDescent="0.25">
      <c r="I51471" s="80"/>
      <c r="AX51471" s="80"/>
      <c r="AY51471" s="80"/>
      <c r="AZ51471" s="80"/>
      <c r="BA51471" s="80"/>
      <c r="BB51471" s="80"/>
    </row>
    <row r="51472" spans="9:54" x14ac:dyDescent="0.25">
      <c r="I51472" s="80"/>
      <c r="AX51472" s="80"/>
      <c r="AY51472" s="80"/>
      <c r="AZ51472" s="80"/>
      <c r="BA51472" s="80"/>
      <c r="BB51472" s="80"/>
    </row>
    <row r="51473" spans="9:54" x14ac:dyDescent="0.25">
      <c r="I51473" s="80"/>
      <c r="AX51473" s="80"/>
      <c r="AY51473" s="80"/>
      <c r="AZ51473" s="80"/>
      <c r="BA51473" s="80"/>
      <c r="BB51473" s="80"/>
    </row>
    <row r="51474" spans="9:54" x14ac:dyDescent="0.25">
      <c r="I51474" s="80"/>
      <c r="AX51474" s="80"/>
      <c r="AY51474" s="80"/>
      <c r="AZ51474" s="80"/>
      <c r="BA51474" s="80"/>
      <c r="BB51474" s="80"/>
    </row>
    <row r="51475" spans="9:54" x14ac:dyDescent="0.25">
      <c r="I51475" s="80"/>
      <c r="AX51475" s="80"/>
      <c r="AY51475" s="80"/>
      <c r="AZ51475" s="80"/>
      <c r="BA51475" s="80"/>
      <c r="BB51475" s="80"/>
    </row>
    <row r="51476" spans="9:54" x14ac:dyDescent="0.25">
      <c r="I51476" s="80"/>
      <c r="AX51476" s="80"/>
      <c r="AY51476" s="80"/>
      <c r="AZ51476" s="80"/>
      <c r="BA51476" s="80"/>
      <c r="BB51476" s="80"/>
    </row>
    <row r="51477" spans="9:54" x14ac:dyDescent="0.25">
      <c r="I51477" s="80"/>
      <c r="AX51477" s="80"/>
      <c r="AY51477" s="80"/>
      <c r="AZ51477" s="80"/>
      <c r="BA51477" s="80"/>
      <c r="BB51477" s="80"/>
    </row>
    <row r="51478" spans="9:54" x14ac:dyDescent="0.25">
      <c r="I51478" s="80"/>
      <c r="AX51478" s="80"/>
      <c r="AY51478" s="80"/>
      <c r="AZ51478" s="80"/>
      <c r="BA51478" s="80"/>
      <c r="BB51478" s="80"/>
    </row>
    <row r="51479" spans="9:54" x14ac:dyDescent="0.25">
      <c r="I51479" s="80"/>
      <c r="AX51479" s="80"/>
      <c r="AY51479" s="80"/>
      <c r="AZ51479" s="80"/>
      <c r="BA51479" s="80"/>
      <c r="BB51479" s="80"/>
    </row>
    <row r="51480" spans="9:54" x14ac:dyDescent="0.25">
      <c r="I51480" s="80"/>
      <c r="AX51480" s="80"/>
      <c r="AY51480" s="80"/>
      <c r="AZ51480" s="80"/>
      <c r="BA51480" s="80"/>
      <c r="BB51480" s="80"/>
    </row>
    <row r="51481" spans="9:54" x14ac:dyDescent="0.25">
      <c r="I51481" s="80"/>
      <c r="AX51481" s="80"/>
      <c r="AY51481" s="80"/>
      <c r="AZ51481" s="80"/>
      <c r="BA51481" s="80"/>
      <c r="BB51481" s="80"/>
    </row>
    <row r="51482" spans="9:54" x14ac:dyDescent="0.25">
      <c r="I51482" s="80"/>
      <c r="AX51482" s="80"/>
      <c r="AY51482" s="80"/>
      <c r="AZ51482" s="80"/>
      <c r="BA51482" s="80"/>
      <c r="BB51482" s="80"/>
    </row>
    <row r="51483" spans="9:54" x14ac:dyDescent="0.25">
      <c r="I51483" s="80"/>
      <c r="AX51483" s="80"/>
      <c r="AY51483" s="80"/>
      <c r="AZ51483" s="80"/>
      <c r="BA51483" s="80"/>
      <c r="BB51483" s="80"/>
    </row>
    <row r="51484" spans="9:54" x14ac:dyDescent="0.25">
      <c r="I51484" s="80"/>
      <c r="AX51484" s="80"/>
      <c r="AY51484" s="80"/>
      <c r="AZ51484" s="80"/>
      <c r="BA51484" s="80"/>
      <c r="BB51484" s="80"/>
    </row>
    <row r="51485" spans="9:54" x14ac:dyDescent="0.25">
      <c r="I51485" s="80"/>
      <c r="AX51485" s="80"/>
      <c r="AY51485" s="80"/>
      <c r="AZ51485" s="80"/>
      <c r="BA51485" s="80"/>
      <c r="BB51485" s="80"/>
    </row>
    <row r="51486" spans="9:54" x14ac:dyDescent="0.25">
      <c r="I51486" s="80"/>
      <c r="AX51486" s="80"/>
      <c r="AY51486" s="80"/>
      <c r="AZ51486" s="80"/>
      <c r="BA51486" s="80"/>
      <c r="BB51486" s="80"/>
    </row>
    <row r="51487" spans="9:54" x14ac:dyDescent="0.25">
      <c r="I51487" s="80"/>
      <c r="AX51487" s="80"/>
      <c r="AY51487" s="80"/>
      <c r="AZ51487" s="80"/>
      <c r="BA51487" s="80"/>
      <c r="BB51487" s="80"/>
    </row>
    <row r="51488" spans="9:54" x14ac:dyDescent="0.25">
      <c r="I51488" s="80"/>
      <c r="AX51488" s="80"/>
      <c r="AY51488" s="80"/>
      <c r="AZ51488" s="80"/>
      <c r="BA51488" s="80"/>
      <c r="BB51488" s="80"/>
    </row>
    <row r="51489" spans="9:54" x14ac:dyDescent="0.25">
      <c r="I51489" s="80"/>
      <c r="AX51489" s="80"/>
      <c r="AY51489" s="80"/>
      <c r="AZ51489" s="80"/>
      <c r="BA51489" s="80"/>
      <c r="BB51489" s="80"/>
    </row>
    <row r="51490" spans="9:54" x14ac:dyDescent="0.25">
      <c r="I51490" s="80"/>
      <c r="AX51490" s="80"/>
      <c r="AY51490" s="80"/>
      <c r="AZ51490" s="80"/>
      <c r="BA51490" s="80"/>
      <c r="BB51490" s="80"/>
    </row>
    <row r="51491" spans="9:54" x14ac:dyDescent="0.25">
      <c r="I51491" s="80"/>
      <c r="AX51491" s="80"/>
      <c r="AY51491" s="80"/>
      <c r="AZ51491" s="80"/>
      <c r="BA51491" s="80"/>
      <c r="BB51491" s="80"/>
    </row>
    <row r="51492" spans="9:54" x14ac:dyDescent="0.25">
      <c r="I51492" s="80"/>
      <c r="AX51492" s="80"/>
      <c r="AY51492" s="80"/>
      <c r="AZ51492" s="80"/>
      <c r="BA51492" s="80"/>
      <c r="BB51492" s="80"/>
    </row>
    <row r="51493" spans="9:54" x14ac:dyDescent="0.25">
      <c r="I51493" s="80"/>
      <c r="AX51493" s="80"/>
      <c r="AY51493" s="80"/>
      <c r="AZ51493" s="80"/>
      <c r="BA51493" s="80"/>
      <c r="BB51493" s="80"/>
    </row>
    <row r="51494" spans="9:54" x14ac:dyDescent="0.25">
      <c r="I51494" s="80"/>
      <c r="AX51494" s="80"/>
      <c r="AY51494" s="80"/>
      <c r="AZ51494" s="80"/>
      <c r="BA51494" s="80"/>
      <c r="BB51494" s="80"/>
    </row>
    <row r="51495" spans="9:54" x14ac:dyDescent="0.25">
      <c r="I51495" s="80"/>
      <c r="AX51495" s="80"/>
      <c r="AY51495" s="80"/>
      <c r="AZ51495" s="80"/>
      <c r="BA51495" s="80"/>
      <c r="BB51495" s="80"/>
    </row>
    <row r="51496" spans="9:54" x14ac:dyDescent="0.25">
      <c r="I51496" s="80"/>
      <c r="AX51496" s="80"/>
      <c r="AY51496" s="80"/>
      <c r="AZ51496" s="80"/>
      <c r="BA51496" s="80"/>
      <c r="BB51496" s="80"/>
    </row>
    <row r="51497" spans="9:54" x14ac:dyDescent="0.25">
      <c r="I51497" s="80"/>
      <c r="AX51497" s="80"/>
      <c r="AY51497" s="80"/>
      <c r="AZ51497" s="80"/>
      <c r="BA51497" s="80"/>
      <c r="BB51497" s="80"/>
    </row>
    <row r="51498" spans="9:54" x14ac:dyDescent="0.25">
      <c r="I51498" s="80"/>
      <c r="AX51498" s="80"/>
      <c r="AY51498" s="80"/>
      <c r="AZ51498" s="80"/>
      <c r="BA51498" s="80"/>
      <c r="BB51498" s="80"/>
    </row>
    <row r="51499" spans="9:54" x14ac:dyDescent="0.25">
      <c r="I51499" s="80"/>
      <c r="AX51499" s="80"/>
      <c r="AY51499" s="80"/>
      <c r="AZ51499" s="80"/>
      <c r="BA51499" s="80"/>
      <c r="BB51499" s="80"/>
    </row>
    <row r="51500" spans="9:54" x14ac:dyDescent="0.25">
      <c r="I51500" s="80"/>
      <c r="AX51500" s="80"/>
      <c r="AY51500" s="80"/>
      <c r="AZ51500" s="80"/>
      <c r="BA51500" s="80"/>
      <c r="BB51500" s="80"/>
    </row>
    <row r="51501" spans="9:54" x14ac:dyDescent="0.25">
      <c r="I51501" s="80"/>
      <c r="AX51501" s="80"/>
      <c r="AY51501" s="80"/>
      <c r="AZ51501" s="80"/>
      <c r="BA51501" s="80"/>
      <c r="BB51501" s="80"/>
    </row>
    <row r="51502" spans="9:54" x14ac:dyDescent="0.25">
      <c r="I51502" s="80"/>
      <c r="AX51502" s="80"/>
      <c r="AY51502" s="80"/>
      <c r="AZ51502" s="80"/>
      <c r="BA51502" s="80"/>
      <c r="BB51502" s="80"/>
    </row>
    <row r="51503" spans="9:54" x14ac:dyDescent="0.25">
      <c r="I51503" s="80"/>
      <c r="AX51503" s="80"/>
      <c r="AY51503" s="80"/>
      <c r="AZ51503" s="80"/>
      <c r="BA51503" s="80"/>
      <c r="BB51503" s="80"/>
    </row>
    <row r="51504" spans="9:54" x14ac:dyDescent="0.25">
      <c r="I51504" s="80"/>
      <c r="AX51504" s="80"/>
      <c r="AY51504" s="80"/>
      <c r="AZ51504" s="80"/>
      <c r="BA51504" s="80"/>
      <c r="BB51504" s="80"/>
    </row>
    <row r="51505" spans="9:54" x14ac:dyDescent="0.25">
      <c r="I51505" s="80"/>
      <c r="AX51505" s="80"/>
      <c r="AY51505" s="80"/>
      <c r="AZ51505" s="80"/>
      <c r="BA51505" s="80"/>
      <c r="BB51505" s="80"/>
    </row>
    <row r="51506" spans="9:54" x14ac:dyDescent="0.25">
      <c r="I51506" s="80"/>
      <c r="AX51506" s="80"/>
      <c r="AY51506" s="80"/>
      <c r="AZ51506" s="80"/>
      <c r="BA51506" s="80"/>
      <c r="BB51506" s="80"/>
    </row>
    <row r="51507" spans="9:54" x14ac:dyDescent="0.25">
      <c r="I51507" s="80"/>
      <c r="AX51507" s="80"/>
      <c r="AY51507" s="80"/>
      <c r="AZ51507" s="80"/>
      <c r="BA51507" s="80"/>
      <c r="BB51507" s="80"/>
    </row>
    <row r="51508" spans="9:54" x14ac:dyDescent="0.25">
      <c r="I51508" s="80"/>
      <c r="AX51508" s="80"/>
      <c r="AY51508" s="80"/>
      <c r="AZ51508" s="80"/>
      <c r="BA51508" s="80"/>
      <c r="BB51508" s="80"/>
    </row>
    <row r="51509" spans="9:54" x14ac:dyDescent="0.25">
      <c r="I51509" s="80"/>
      <c r="AX51509" s="80"/>
      <c r="AY51509" s="80"/>
      <c r="AZ51509" s="80"/>
      <c r="BA51509" s="80"/>
      <c r="BB51509" s="80"/>
    </row>
    <row r="51510" spans="9:54" x14ac:dyDescent="0.25">
      <c r="I51510" s="80"/>
      <c r="AX51510" s="80"/>
      <c r="AY51510" s="80"/>
      <c r="AZ51510" s="80"/>
      <c r="BA51510" s="80"/>
      <c r="BB51510" s="80"/>
    </row>
    <row r="51511" spans="9:54" x14ac:dyDescent="0.25">
      <c r="I51511" s="80"/>
      <c r="AX51511" s="80"/>
      <c r="AY51511" s="80"/>
      <c r="AZ51511" s="80"/>
      <c r="BA51511" s="80"/>
      <c r="BB51511" s="80"/>
    </row>
    <row r="51512" spans="9:54" x14ac:dyDescent="0.25">
      <c r="I51512" s="80"/>
      <c r="AX51512" s="80"/>
      <c r="AY51512" s="80"/>
      <c r="AZ51512" s="80"/>
      <c r="BA51512" s="80"/>
      <c r="BB51512" s="80"/>
    </row>
    <row r="51513" spans="9:54" x14ac:dyDescent="0.25">
      <c r="I51513" s="80"/>
      <c r="AX51513" s="80"/>
      <c r="AY51513" s="80"/>
      <c r="AZ51513" s="80"/>
      <c r="BA51513" s="80"/>
      <c r="BB51513" s="80"/>
    </row>
    <row r="51514" spans="9:54" x14ac:dyDescent="0.25">
      <c r="I51514" s="80"/>
      <c r="AX51514" s="80"/>
      <c r="AY51514" s="80"/>
      <c r="AZ51514" s="80"/>
      <c r="BA51514" s="80"/>
      <c r="BB51514" s="80"/>
    </row>
    <row r="51515" spans="9:54" x14ac:dyDescent="0.25">
      <c r="I51515" s="80"/>
      <c r="AX51515" s="80"/>
      <c r="AY51515" s="80"/>
      <c r="AZ51515" s="80"/>
      <c r="BA51515" s="80"/>
      <c r="BB51515" s="80"/>
    </row>
    <row r="51516" spans="9:54" x14ac:dyDescent="0.25">
      <c r="I51516" s="80"/>
      <c r="AX51516" s="80"/>
      <c r="AY51516" s="80"/>
      <c r="AZ51516" s="80"/>
      <c r="BA51516" s="80"/>
      <c r="BB51516" s="80"/>
    </row>
    <row r="51517" spans="9:54" x14ac:dyDescent="0.25">
      <c r="I51517" s="80"/>
      <c r="AX51517" s="80"/>
      <c r="AY51517" s="80"/>
      <c r="AZ51517" s="80"/>
      <c r="BA51517" s="80"/>
      <c r="BB51517" s="80"/>
    </row>
    <row r="51518" spans="9:54" x14ac:dyDescent="0.25">
      <c r="I51518" s="80"/>
      <c r="AX51518" s="80"/>
      <c r="AY51518" s="80"/>
      <c r="AZ51518" s="80"/>
      <c r="BA51518" s="80"/>
      <c r="BB51518" s="80"/>
    </row>
    <row r="51519" spans="9:54" x14ac:dyDescent="0.25">
      <c r="I51519" s="80"/>
      <c r="AX51519" s="80"/>
      <c r="AY51519" s="80"/>
      <c r="AZ51519" s="80"/>
      <c r="BA51519" s="80"/>
      <c r="BB51519" s="80"/>
    </row>
    <row r="51520" spans="9:54" x14ac:dyDescent="0.25">
      <c r="I51520" s="80"/>
      <c r="AX51520" s="80"/>
      <c r="AY51520" s="80"/>
      <c r="AZ51520" s="80"/>
      <c r="BA51520" s="80"/>
      <c r="BB51520" s="80"/>
    </row>
    <row r="51521" spans="9:54" x14ac:dyDescent="0.25">
      <c r="I51521" s="80"/>
      <c r="AX51521" s="80"/>
      <c r="AY51521" s="80"/>
      <c r="AZ51521" s="80"/>
      <c r="BA51521" s="80"/>
      <c r="BB51521" s="80"/>
    </row>
    <row r="51522" spans="9:54" x14ac:dyDescent="0.25">
      <c r="I51522" s="80"/>
      <c r="AX51522" s="80"/>
      <c r="AY51522" s="80"/>
      <c r="AZ51522" s="80"/>
      <c r="BA51522" s="80"/>
      <c r="BB51522" s="80"/>
    </row>
    <row r="51523" spans="9:54" x14ac:dyDescent="0.25">
      <c r="I51523" s="80"/>
      <c r="AX51523" s="80"/>
      <c r="AY51523" s="80"/>
      <c r="AZ51523" s="80"/>
      <c r="BA51523" s="80"/>
      <c r="BB51523" s="80"/>
    </row>
    <row r="51524" spans="9:54" x14ac:dyDescent="0.25">
      <c r="I51524" s="80"/>
      <c r="AX51524" s="80"/>
      <c r="AY51524" s="80"/>
      <c r="AZ51524" s="80"/>
      <c r="BA51524" s="80"/>
      <c r="BB51524" s="80"/>
    </row>
    <row r="51525" spans="9:54" x14ac:dyDescent="0.25">
      <c r="I51525" s="80"/>
      <c r="AX51525" s="80"/>
      <c r="AY51525" s="80"/>
      <c r="AZ51525" s="80"/>
      <c r="BA51525" s="80"/>
      <c r="BB51525" s="80"/>
    </row>
    <row r="51526" spans="9:54" x14ac:dyDescent="0.25">
      <c r="I51526" s="80"/>
      <c r="AX51526" s="80"/>
      <c r="AY51526" s="80"/>
      <c r="AZ51526" s="80"/>
      <c r="BA51526" s="80"/>
      <c r="BB51526" s="80"/>
    </row>
    <row r="51527" spans="9:54" x14ac:dyDescent="0.25">
      <c r="I51527" s="80"/>
      <c r="AX51527" s="80"/>
      <c r="AY51527" s="80"/>
      <c r="AZ51527" s="80"/>
      <c r="BA51527" s="80"/>
      <c r="BB51527" s="80"/>
    </row>
    <row r="51528" spans="9:54" x14ac:dyDescent="0.25">
      <c r="I51528" s="80"/>
      <c r="AX51528" s="80"/>
      <c r="AY51528" s="80"/>
      <c r="AZ51528" s="80"/>
      <c r="BA51528" s="80"/>
      <c r="BB51528" s="80"/>
    </row>
    <row r="51529" spans="9:54" x14ac:dyDescent="0.25">
      <c r="I51529" s="80"/>
      <c r="AX51529" s="80"/>
      <c r="AY51529" s="80"/>
      <c r="AZ51529" s="80"/>
      <c r="BA51529" s="80"/>
      <c r="BB51529" s="80"/>
    </row>
    <row r="51530" spans="9:54" x14ac:dyDescent="0.25">
      <c r="I51530" s="80"/>
      <c r="AX51530" s="80"/>
      <c r="AY51530" s="80"/>
      <c r="AZ51530" s="80"/>
      <c r="BA51530" s="80"/>
      <c r="BB51530" s="80"/>
    </row>
    <row r="51531" spans="9:54" x14ac:dyDescent="0.25">
      <c r="I51531" s="80"/>
      <c r="AX51531" s="80"/>
      <c r="AY51531" s="80"/>
      <c r="AZ51531" s="80"/>
      <c r="BA51531" s="80"/>
      <c r="BB51531" s="80"/>
    </row>
    <row r="51532" spans="9:54" x14ac:dyDescent="0.25">
      <c r="I51532" s="80"/>
      <c r="AX51532" s="80"/>
      <c r="AY51532" s="80"/>
      <c r="AZ51532" s="80"/>
      <c r="BA51532" s="80"/>
      <c r="BB51532" s="80"/>
    </row>
    <row r="51533" spans="9:54" x14ac:dyDescent="0.25">
      <c r="I51533" s="80"/>
      <c r="AX51533" s="80"/>
      <c r="AY51533" s="80"/>
      <c r="AZ51533" s="80"/>
      <c r="BA51533" s="80"/>
      <c r="BB51533" s="80"/>
    </row>
    <row r="51534" spans="9:54" x14ac:dyDescent="0.25">
      <c r="I51534" s="80"/>
      <c r="AX51534" s="80"/>
      <c r="AY51534" s="80"/>
      <c r="AZ51534" s="80"/>
      <c r="BA51534" s="80"/>
      <c r="BB51534" s="80"/>
    </row>
    <row r="51535" spans="9:54" x14ac:dyDescent="0.25">
      <c r="I51535" s="80"/>
      <c r="AX51535" s="80"/>
      <c r="AY51535" s="80"/>
      <c r="AZ51535" s="80"/>
      <c r="BA51535" s="80"/>
      <c r="BB51535" s="80"/>
    </row>
    <row r="51536" spans="9:54" x14ac:dyDescent="0.25">
      <c r="I51536" s="80"/>
      <c r="AX51536" s="80"/>
      <c r="AY51536" s="80"/>
      <c r="AZ51536" s="80"/>
      <c r="BA51536" s="80"/>
      <c r="BB51536" s="80"/>
    </row>
    <row r="51537" spans="9:54" x14ac:dyDescent="0.25">
      <c r="I51537" s="80"/>
      <c r="AX51537" s="80"/>
      <c r="AY51537" s="80"/>
      <c r="AZ51537" s="80"/>
      <c r="BA51537" s="80"/>
      <c r="BB51537" s="80"/>
    </row>
    <row r="51538" spans="9:54" x14ac:dyDescent="0.25">
      <c r="I51538" s="80"/>
      <c r="AX51538" s="80"/>
      <c r="AY51538" s="80"/>
      <c r="AZ51538" s="80"/>
      <c r="BA51538" s="80"/>
      <c r="BB51538" s="80"/>
    </row>
    <row r="51539" spans="9:54" x14ac:dyDescent="0.25">
      <c r="I51539" s="80"/>
      <c r="AX51539" s="80"/>
      <c r="AY51539" s="80"/>
      <c r="AZ51539" s="80"/>
      <c r="BA51539" s="80"/>
      <c r="BB51539" s="80"/>
    </row>
    <row r="51540" spans="9:54" x14ac:dyDescent="0.25">
      <c r="I51540" s="80"/>
      <c r="AX51540" s="80"/>
      <c r="AY51540" s="80"/>
      <c r="AZ51540" s="80"/>
      <c r="BA51540" s="80"/>
      <c r="BB51540" s="80"/>
    </row>
    <row r="51541" spans="9:54" x14ac:dyDescent="0.25">
      <c r="I51541" s="80"/>
      <c r="AX51541" s="80"/>
      <c r="AY51541" s="80"/>
      <c r="AZ51541" s="80"/>
      <c r="BA51541" s="80"/>
      <c r="BB51541" s="80"/>
    </row>
    <row r="51542" spans="9:54" x14ac:dyDescent="0.25">
      <c r="I51542" s="80"/>
      <c r="AX51542" s="80"/>
      <c r="AY51542" s="80"/>
      <c r="AZ51542" s="80"/>
      <c r="BA51542" s="80"/>
      <c r="BB51542" s="80"/>
    </row>
    <row r="51543" spans="9:54" x14ac:dyDescent="0.25">
      <c r="I51543" s="80"/>
      <c r="AX51543" s="80"/>
      <c r="AY51543" s="80"/>
      <c r="AZ51543" s="80"/>
      <c r="BA51543" s="80"/>
      <c r="BB51543" s="80"/>
    </row>
    <row r="51544" spans="9:54" x14ac:dyDescent="0.25">
      <c r="I51544" s="80"/>
      <c r="AX51544" s="80"/>
      <c r="AY51544" s="80"/>
      <c r="AZ51544" s="80"/>
      <c r="BA51544" s="80"/>
      <c r="BB51544" s="80"/>
    </row>
    <row r="51545" spans="9:54" x14ac:dyDescent="0.25">
      <c r="I51545" s="80"/>
      <c r="AX51545" s="80"/>
      <c r="AY51545" s="80"/>
      <c r="AZ51545" s="80"/>
      <c r="BA51545" s="80"/>
      <c r="BB51545" s="80"/>
    </row>
    <row r="51546" spans="9:54" x14ac:dyDescent="0.25">
      <c r="I51546" s="80"/>
      <c r="AX51546" s="80"/>
      <c r="AY51546" s="80"/>
      <c r="AZ51546" s="80"/>
      <c r="BA51546" s="80"/>
      <c r="BB51546" s="80"/>
    </row>
    <row r="51547" spans="9:54" x14ac:dyDescent="0.25">
      <c r="I51547" s="80"/>
      <c r="AX51547" s="80"/>
      <c r="AY51547" s="80"/>
      <c r="AZ51547" s="80"/>
      <c r="BA51547" s="80"/>
      <c r="BB51547" s="80"/>
    </row>
    <row r="51548" spans="9:54" x14ac:dyDescent="0.25">
      <c r="I51548" s="80"/>
      <c r="AX51548" s="80"/>
      <c r="AY51548" s="80"/>
      <c r="AZ51548" s="80"/>
      <c r="BA51548" s="80"/>
      <c r="BB51548" s="80"/>
    </row>
    <row r="51549" spans="9:54" x14ac:dyDescent="0.25">
      <c r="I51549" s="80"/>
      <c r="AX51549" s="80"/>
      <c r="AY51549" s="80"/>
      <c r="AZ51549" s="80"/>
      <c r="BA51549" s="80"/>
      <c r="BB51549" s="80"/>
    </row>
    <row r="51550" spans="9:54" x14ac:dyDescent="0.25">
      <c r="I51550" s="80"/>
      <c r="AX51550" s="80"/>
      <c r="AY51550" s="80"/>
      <c r="AZ51550" s="80"/>
      <c r="BA51550" s="80"/>
      <c r="BB51550" s="80"/>
    </row>
    <row r="51551" spans="9:54" x14ac:dyDescent="0.25">
      <c r="I51551" s="80"/>
      <c r="AX51551" s="80"/>
      <c r="AY51551" s="80"/>
      <c r="AZ51551" s="80"/>
      <c r="BA51551" s="80"/>
      <c r="BB51551" s="80"/>
    </row>
    <row r="51552" spans="9:54" x14ac:dyDescent="0.25">
      <c r="I51552" s="80"/>
      <c r="AX51552" s="80"/>
      <c r="AY51552" s="80"/>
      <c r="AZ51552" s="80"/>
      <c r="BA51552" s="80"/>
      <c r="BB51552" s="80"/>
    </row>
    <row r="51553" spans="9:54" x14ac:dyDescent="0.25">
      <c r="I51553" s="80"/>
      <c r="AX51553" s="80"/>
      <c r="AY51553" s="80"/>
      <c r="AZ51553" s="80"/>
      <c r="BA51553" s="80"/>
      <c r="BB51553" s="80"/>
    </row>
    <row r="51554" spans="9:54" x14ac:dyDescent="0.25">
      <c r="I51554" s="80"/>
      <c r="AX51554" s="80"/>
      <c r="AY51554" s="80"/>
      <c r="AZ51554" s="80"/>
      <c r="BA51554" s="80"/>
      <c r="BB51554" s="80"/>
    </row>
    <row r="51555" spans="9:54" x14ac:dyDescent="0.25">
      <c r="I51555" s="80"/>
      <c r="AX51555" s="80"/>
      <c r="AY51555" s="80"/>
      <c r="AZ51555" s="80"/>
      <c r="BA51555" s="80"/>
      <c r="BB51555" s="80"/>
    </row>
    <row r="51556" spans="9:54" x14ac:dyDescent="0.25">
      <c r="I51556" s="80"/>
      <c r="AX51556" s="80"/>
      <c r="AY51556" s="80"/>
      <c r="AZ51556" s="80"/>
      <c r="BA51556" s="80"/>
      <c r="BB51556" s="80"/>
    </row>
    <row r="51557" spans="9:54" x14ac:dyDescent="0.25">
      <c r="I51557" s="80"/>
      <c r="AX51557" s="80"/>
      <c r="AY51557" s="80"/>
      <c r="AZ51557" s="80"/>
      <c r="BA51557" s="80"/>
      <c r="BB51557" s="80"/>
    </row>
    <row r="51558" spans="9:54" x14ac:dyDescent="0.25">
      <c r="I51558" s="80"/>
      <c r="AX51558" s="80"/>
      <c r="AY51558" s="80"/>
      <c r="AZ51558" s="80"/>
      <c r="BA51558" s="80"/>
      <c r="BB51558" s="80"/>
    </row>
    <row r="51559" spans="9:54" x14ac:dyDescent="0.25">
      <c r="I51559" s="80"/>
      <c r="AX51559" s="80"/>
      <c r="AY51559" s="80"/>
      <c r="AZ51559" s="80"/>
      <c r="BA51559" s="80"/>
      <c r="BB51559" s="80"/>
    </row>
    <row r="51560" spans="9:54" x14ac:dyDescent="0.25">
      <c r="I51560" s="80"/>
      <c r="AX51560" s="80"/>
      <c r="AY51560" s="80"/>
      <c r="AZ51560" s="80"/>
      <c r="BA51560" s="80"/>
      <c r="BB51560" s="80"/>
    </row>
    <row r="51561" spans="9:54" x14ac:dyDescent="0.25">
      <c r="I51561" s="80"/>
      <c r="AX51561" s="80"/>
      <c r="AY51561" s="80"/>
      <c r="AZ51561" s="80"/>
      <c r="BA51561" s="80"/>
      <c r="BB51561" s="80"/>
    </row>
    <row r="51562" spans="9:54" x14ac:dyDescent="0.25">
      <c r="I51562" s="80"/>
      <c r="AX51562" s="80"/>
      <c r="AY51562" s="80"/>
      <c r="AZ51562" s="80"/>
      <c r="BA51562" s="80"/>
      <c r="BB51562" s="80"/>
    </row>
    <row r="51563" spans="9:54" x14ac:dyDescent="0.25">
      <c r="I51563" s="80"/>
      <c r="AX51563" s="80"/>
      <c r="AY51563" s="80"/>
      <c r="AZ51563" s="80"/>
      <c r="BA51563" s="80"/>
      <c r="BB51563" s="80"/>
    </row>
    <row r="51564" spans="9:54" x14ac:dyDescent="0.25">
      <c r="I51564" s="80"/>
      <c r="AX51564" s="80"/>
      <c r="AY51564" s="80"/>
      <c r="AZ51564" s="80"/>
      <c r="BA51564" s="80"/>
      <c r="BB51564" s="80"/>
    </row>
    <row r="51565" spans="9:54" x14ac:dyDescent="0.25">
      <c r="I51565" s="80"/>
      <c r="AX51565" s="80"/>
      <c r="AY51565" s="80"/>
      <c r="AZ51565" s="80"/>
      <c r="BA51565" s="80"/>
      <c r="BB51565" s="80"/>
    </row>
    <row r="51566" spans="9:54" x14ac:dyDescent="0.25">
      <c r="I51566" s="80"/>
      <c r="AX51566" s="80"/>
      <c r="AY51566" s="80"/>
      <c r="AZ51566" s="80"/>
      <c r="BA51566" s="80"/>
      <c r="BB51566" s="80"/>
    </row>
    <row r="51567" spans="9:54" x14ac:dyDescent="0.25">
      <c r="I51567" s="80"/>
      <c r="AX51567" s="80"/>
      <c r="AY51567" s="80"/>
      <c r="AZ51567" s="80"/>
      <c r="BA51567" s="80"/>
      <c r="BB51567" s="80"/>
    </row>
    <row r="51568" spans="9:54" x14ac:dyDescent="0.25">
      <c r="I51568" s="80"/>
      <c r="AX51568" s="80"/>
      <c r="AY51568" s="80"/>
      <c r="AZ51568" s="80"/>
      <c r="BA51568" s="80"/>
      <c r="BB51568" s="80"/>
    </row>
    <row r="51569" spans="9:54" x14ac:dyDescent="0.25">
      <c r="I51569" s="80"/>
      <c r="AX51569" s="80"/>
      <c r="AY51569" s="80"/>
      <c r="AZ51569" s="80"/>
      <c r="BA51569" s="80"/>
      <c r="BB51569" s="80"/>
    </row>
    <row r="51570" spans="9:54" x14ac:dyDescent="0.25">
      <c r="I51570" s="80"/>
      <c r="AX51570" s="80"/>
      <c r="AY51570" s="80"/>
      <c r="AZ51570" s="80"/>
      <c r="BA51570" s="80"/>
      <c r="BB51570" s="80"/>
    </row>
    <row r="51571" spans="9:54" x14ac:dyDescent="0.25">
      <c r="I51571" s="80"/>
      <c r="AX51571" s="80"/>
      <c r="AY51571" s="80"/>
      <c r="AZ51571" s="80"/>
      <c r="BA51571" s="80"/>
      <c r="BB51571" s="80"/>
    </row>
    <row r="51572" spans="9:54" x14ac:dyDescent="0.25">
      <c r="I51572" s="80"/>
      <c r="AX51572" s="80"/>
      <c r="AY51572" s="80"/>
      <c r="AZ51572" s="80"/>
      <c r="BA51572" s="80"/>
      <c r="BB51572" s="80"/>
    </row>
    <row r="51573" spans="9:54" x14ac:dyDescent="0.25">
      <c r="I51573" s="80"/>
      <c r="AX51573" s="80"/>
      <c r="AY51573" s="80"/>
      <c r="AZ51573" s="80"/>
      <c r="BA51573" s="80"/>
      <c r="BB51573" s="80"/>
    </row>
    <row r="51574" spans="9:54" x14ac:dyDescent="0.25">
      <c r="I51574" s="80"/>
      <c r="AX51574" s="80"/>
      <c r="AY51574" s="80"/>
      <c r="AZ51574" s="80"/>
      <c r="BA51574" s="80"/>
      <c r="BB51574" s="80"/>
    </row>
    <row r="51575" spans="9:54" x14ac:dyDescent="0.25">
      <c r="I51575" s="80"/>
      <c r="AX51575" s="80"/>
      <c r="AY51575" s="80"/>
      <c r="AZ51575" s="80"/>
      <c r="BA51575" s="80"/>
      <c r="BB51575" s="80"/>
    </row>
    <row r="51576" spans="9:54" x14ac:dyDescent="0.25">
      <c r="I51576" s="80"/>
      <c r="AX51576" s="80"/>
      <c r="AY51576" s="80"/>
      <c r="AZ51576" s="80"/>
      <c r="BA51576" s="80"/>
      <c r="BB51576" s="80"/>
    </row>
    <row r="51577" spans="9:54" x14ac:dyDescent="0.25">
      <c r="I51577" s="80"/>
      <c r="AX51577" s="80"/>
      <c r="AY51577" s="80"/>
      <c r="AZ51577" s="80"/>
      <c r="BA51577" s="80"/>
      <c r="BB51577" s="80"/>
    </row>
    <row r="51578" spans="9:54" x14ac:dyDescent="0.25">
      <c r="I51578" s="80"/>
      <c r="AX51578" s="80"/>
      <c r="AY51578" s="80"/>
      <c r="AZ51578" s="80"/>
      <c r="BA51578" s="80"/>
      <c r="BB51578" s="80"/>
    </row>
    <row r="51579" spans="9:54" x14ac:dyDescent="0.25">
      <c r="I51579" s="80"/>
      <c r="AX51579" s="80"/>
      <c r="AY51579" s="80"/>
      <c r="AZ51579" s="80"/>
      <c r="BA51579" s="80"/>
      <c r="BB51579" s="80"/>
    </row>
    <row r="51580" spans="9:54" x14ac:dyDescent="0.25">
      <c r="I51580" s="80"/>
      <c r="AX51580" s="80"/>
      <c r="AY51580" s="80"/>
      <c r="AZ51580" s="80"/>
      <c r="BA51580" s="80"/>
      <c r="BB51580" s="80"/>
    </row>
    <row r="51581" spans="9:54" x14ac:dyDescent="0.25">
      <c r="I51581" s="80"/>
      <c r="AX51581" s="80"/>
      <c r="AY51581" s="80"/>
      <c r="AZ51581" s="80"/>
      <c r="BA51581" s="80"/>
      <c r="BB51581" s="80"/>
    </row>
    <row r="51582" spans="9:54" x14ac:dyDescent="0.25">
      <c r="I51582" s="80"/>
      <c r="AX51582" s="80"/>
      <c r="AY51582" s="80"/>
      <c r="AZ51582" s="80"/>
      <c r="BA51582" s="80"/>
      <c r="BB51582" s="80"/>
    </row>
    <row r="51583" spans="9:54" x14ac:dyDescent="0.25">
      <c r="I51583" s="80"/>
      <c r="AX51583" s="80"/>
      <c r="AY51583" s="80"/>
      <c r="AZ51583" s="80"/>
      <c r="BA51583" s="80"/>
      <c r="BB51583" s="80"/>
    </row>
    <row r="51584" spans="9:54" x14ac:dyDescent="0.25">
      <c r="I51584" s="80"/>
      <c r="AX51584" s="80"/>
      <c r="AY51584" s="80"/>
      <c r="AZ51584" s="80"/>
      <c r="BA51584" s="80"/>
      <c r="BB51584" s="80"/>
    </row>
    <row r="51585" spans="9:54" x14ac:dyDescent="0.25">
      <c r="I51585" s="80"/>
      <c r="AX51585" s="80"/>
      <c r="AY51585" s="80"/>
      <c r="AZ51585" s="80"/>
      <c r="BA51585" s="80"/>
      <c r="BB51585" s="80"/>
    </row>
    <row r="51586" spans="9:54" x14ac:dyDescent="0.25">
      <c r="I51586" s="80"/>
      <c r="AX51586" s="80"/>
      <c r="AY51586" s="80"/>
      <c r="AZ51586" s="80"/>
      <c r="BA51586" s="80"/>
      <c r="BB51586" s="80"/>
    </row>
    <row r="51587" spans="9:54" x14ac:dyDescent="0.25">
      <c r="I51587" s="80"/>
      <c r="AX51587" s="80"/>
      <c r="AY51587" s="80"/>
      <c r="AZ51587" s="80"/>
      <c r="BA51587" s="80"/>
      <c r="BB51587" s="80"/>
    </row>
    <row r="51588" spans="9:54" x14ac:dyDescent="0.25">
      <c r="I51588" s="80"/>
      <c r="AX51588" s="80"/>
      <c r="AY51588" s="80"/>
      <c r="AZ51588" s="80"/>
      <c r="BA51588" s="80"/>
      <c r="BB51588" s="80"/>
    </row>
    <row r="51589" spans="9:54" x14ac:dyDescent="0.25">
      <c r="I51589" s="80"/>
      <c r="AX51589" s="80"/>
      <c r="AY51589" s="80"/>
      <c r="AZ51589" s="80"/>
      <c r="BA51589" s="80"/>
      <c r="BB51589" s="80"/>
    </row>
    <row r="51590" spans="9:54" x14ac:dyDescent="0.25">
      <c r="I51590" s="80"/>
      <c r="AX51590" s="80"/>
      <c r="AY51590" s="80"/>
      <c r="AZ51590" s="80"/>
      <c r="BA51590" s="80"/>
      <c r="BB51590" s="80"/>
    </row>
    <row r="51591" spans="9:54" x14ac:dyDescent="0.25">
      <c r="I51591" s="80"/>
      <c r="AX51591" s="80"/>
      <c r="AY51591" s="80"/>
      <c r="AZ51591" s="80"/>
      <c r="BA51591" s="80"/>
      <c r="BB51591" s="80"/>
    </row>
    <row r="51592" spans="9:54" x14ac:dyDescent="0.25">
      <c r="I51592" s="80"/>
      <c r="AX51592" s="80"/>
      <c r="AY51592" s="80"/>
      <c r="AZ51592" s="80"/>
      <c r="BA51592" s="80"/>
      <c r="BB51592" s="80"/>
    </row>
    <row r="51593" spans="9:54" x14ac:dyDescent="0.25">
      <c r="I51593" s="80"/>
      <c r="AX51593" s="80"/>
      <c r="AY51593" s="80"/>
      <c r="AZ51593" s="80"/>
      <c r="BA51593" s="80"/>
      <c r="BB51593" s="80"/>
    </row>
    <row r="51594" spans="9:54" x14ac:dyDescent="0.25">
      <c r="I51594" s="80"/>
      <c r="AX51594" s="80"/>
      <c r="AY51594" s="80"/>
      <c r="AZ51594" s="80"/>
      <c r="BA51594" s="80"/>
      <c r="BB51594" s="80"/>
    </row>
    <row r="51595" spans="9:54" x14ac:dyDescent="0.25">
      <c r="I51595" s="80"/>
      <c r="AX51595" s="80"/>
      <c r="AY51595" s="80"/>
      <c r="AZ51595" s="80"/>
      <c r="BA51595" s="80"/>
      <c r="BB51595" s="80"/>
    </row>
    <row r="51596" spans="9:54" x14ac:dyDescent="0.25">
      <c r="I51596" s="80"/>
      <c r="AX51596" s="80"/>
      <c r="AY51596" s="80"/>
      <c r="AZ51596" s="80"/>
      <c r="BA51596" s="80"/>
      <c r="BB51596" s="80"/>
    </row>
    <row r="51597" spans="9:54" x14ac:dyDescent="0.25">
      <c r="I51597" s="80"/>
      <c r="AX51597" s="80"/>
      <c r="AY51597" s="80"/>
      <c r="AZ51597" s="80"/>
      <c r="BA51597" s="80"/>
      <c r="BB51597" s="80"/>
    </row>
    <row r="51598" spans="9:54" x14ac:dyDescent="0.25">
      <c r="I51598" s="80"/>
      <c r="AX51598" s="80"/>
      <c r="AY51598" s="80"/>
      <c r="AZ51598" s="80"/>
      <c r="BA51598" s="80"/>
      <c r="BB51598" s="80"/>
    </row>
    <row r="51599" spans="9:54" x14ac:dyDescent="0.25">
      <c r="I51599" s="80"/>
      <c r="AX51599" s="80"/>
      <c r="AY51599" s="80"/>
      <c r="AZ51599" s="80"/>
      <c r="BA51599" s="80"/>
      <c r="BB51599" s="80"/>
    </row>
    <row r="51600" spans="9:54" x14ac:dyDescent="0.25">
      <c r="I51600" s="80"/>
      <c r="AX51600" s="80"/>
      <c r="AY51600" s="80"/>
      <c r="AZ51600" s="80"/>
      <c r="BA51600" s="80"/>
      <c r="BB51600" s="80"/>
    </row>
    <row r="51601" spans="9:54" x14ac:dyDescent="0.25">
      <c r="I51601" s="80"/>
      <c r="AX51601" s="80"/>
      <c r="AY51601" s="80"/>
      <c r="AZ51601" s="80"/>
      <c r="BA51601" s="80"/>
      <c r="BB51601" s="80"/>
    </row>
    <row r="51602" spans="9:54" x14ac:dyDescent="0.25">
      <c r="I51602" s="80"/>
      <c r="AX51602" s="80"/>
      <c r="AY51602" s="80"/>
      <c r="AZ51602" s="80"/>
      <c r="BA51602" s="80"/>
      <c r="BB51602" s="80"/>
    </row>
    <row r="51603" spans="9:54" x14ac:dyDescent="0.25">
      <c r="I51603" s="80"/>
      <c r="AX51603" s="80"/>
      <c r="AY51603" s="80"/>
      <c r="AZ51603" s="80"/>
      <c r="BA51603" s="80"/>
      <c r="BB51603" s="80"/>
    </row>
    <row r="51604" spans="9:54" x14ac:dyDescent="0.25">
      <c r="I51604" s="80"/>
      <c r="AX51604" s="80"/>
      <c r="AY51604" s="80"/>
      <c r="AZ51604" s="80"/>
      <c r="BA51604" s="80"/>
      <c r="BB51604" s="80"/>
    </row>
    <row r="51605" spans="9:54" x14ac:dyDescent="0.25">
      <c r="I51605" s="80"/>
      <c r="AX51605" s="80"/>
      <c r="AY51605" s="80"/>
      <c r="AZ51605" s="80"/>
      <c r="BA51605" s="80"/>
      <c r="BB51605" s="80"/>
    </row>
    <row r="51606" spans="9:54" x14ac:dyDescent="0.25">
      <c r="I51606" s="80"/>
      <c r="AX51606" s="80"/>
      <c r="AY51606" s="80"/>
      <c r="AZ51606" s="80"/>
      <c r="BA51606" s="80"/>
      <c r="BB51606" s="80"/>
    </row>
    <row r="51607" spans="9:54" x14ac:dyDescent="0.25">
      <c r="I51607" s="80"/>
      <c r="AX51607" s="80"/>
      <c r="AY51607" s="80"/>
      <c r="AZ51607" s="80"/>
      <c r="BA51607" s="80"/>
      <c r="BB51607" s="80"/>
    </row>
    <row r="51608" spans="9:54" x14ac:dyDescent="0.25">
      <c r="I51608" s="80"/>
      <c r="AX51608" s="80"/>
      <c r="AY51608" s="80"/>
      <c r="AZ51608" s="80"/>
      <c r="BA51608" s="80"/>
      <c r="BB51608" s="80"/>
    </row>
    <row r="51609" spans="9:54" x14ac:dyDescent="0.25">
      <c r="I51609" s="80"/>
      <c r="AX51609" s="80"/>
      <c r="AY51609" s="80"/>
      <c r="AZ51609" s="80"/>
      <c r="BA51609" s="80"/>
      <c r="BB51609" s="80"/>
    </row>
    <row r="51610" spans="9:54" x14ac:dyDescent="0.25">
      <c r="I51610" s="80"/>
      <c r="AX51610" s="80"/>
      <c r="AY51610" s="80"/>
      <c r="AZ51610" s="80"/>
      <c r="BA51610" s="80"/>
      <c r="BB51610" s="80"/>
    </row>
    <row r="51611" spans="9:54" x14ac:dyDescent="0.25">
      <c r="I51611" s="80"/>
      <c r="AX51611" s="80"/>
      <c r="AY51611" s="80"/>
      <c r="AZ51611" s="80"/>
      <c r="BA51611" s="80"/>
      <c r="BB51611" s="80"/>
    </row>
    <row r="51612" spans="9:54" x14ac:dyDescent="0.25">
      <c r="I51612" s="80"/>
      <c r="AX51612" s="80"/>
      <c r="AY51612" s="80"/>
      <c r="AZ51612" s="80"/>
      <c r="BA51612" s="80"/>
      <c r="BB51612" s="80"/>
    </row>
    <row r="51613" spans="9:54" x14ac:dyDescent="0.25">
      <c r="I51613" s="80"/>
      <c r="AX51613" s="80"/>
      <c r="AY51613" s="80"/>
      <c r="AZ51613" s="80"/>
      <c r="BA51613" s="80"/>
      <c r="BB51613" s="80"/>
    </row>
    <row r="51614" spans="9:54" x14ac:dyDescent="0.25">
      <c r="I51614" s="80"/>
      <c r="AX51614" s="80"/>
      <c r="AY51614" s="80"/>
      <c r="AZ51614" s="80"/>
      <c r="BA51614" s="80"/>
      <c r="BB51614" s="80"/>
    </row>
    <row r="51615" spans="9:54" x14ac:dyDescent="0.25">
      <c r="I51615" s="80"/>
      <c r="AX51615" s="80"/>
      <c r="AY51615" s="80"/>
      <c r="AZ51615" s="80"/>
      <c r="BA51615" s="80"/>
      <c r="BB51615" s="80"/>
    </row>
    <row r="51616" spans="9:54" x14ac:dyDescent="0.25">
      <c r="I51616" s="80"/>
      <c r="AX51616" s="80"/>
      <c r="AY51616" s="80"/>
      <c r="AZ51616" s="80"/>
      <c r="BA51616" s="80"/>
      <c r="BB51616" s="80"/>
    </row>
    <row r="51617" spans="9:54" x14ac:dyDescent="0.25">
      <c r="I51617" s="80"/>
      <c r="AX51617" s="80"/>
      <c r="AY51617" s="80"/>
      <c r="AZ51617" s="80"/>
      <c r="BA51617" s="80"/>
      <c r="BB51617" s="80"/>
    </row>
    <row r="51618" spans="9:54" x14ac:dyDescent="0.25">
      <c r="I51618" s="80"/>
      <c r="AX51618" s="80"/>
      <c r="AY51618" s="80"/>
      <c r="AZ51618" s="80"/>
      <c r="BA51618" s="80"/>
      <c r="BB51618" s="80"/>
    </row>
    <row r="51619" spans="9:54" x14ac:dyDescent="0.25">
      <c r="I51619" s="80"/>
      <c r="AX51619" s="80"/>
      <c r="AY51619" s="80"/>
      <c r="AZ51619" s="80"/>
      <c r="BA51619" s="80"/>
      <c r="BB51619" s="80"/>
    </row>
    <row r="51620" spans="9:54" x14ac:dyDescent="0.25">
      <c r="I51620" s="80"/>
      <c r="AX51620" s="80"/>
      <c r="AY51620" s="80"/>
      <c r="AZ51620" s="80"/>
      <c r="BA51620" s="80"/>
      <c r="BB51620" s="80"/>
    </row>
    <row r="51621" spans="9:54" x14ac:dyDescent="0.25">
      <c r="I51621" s="80"/>
      <c r="AX51621" s="80"/>
      <c r="AY51621" s="80"/>
      <c r="AZ51621" s="80"/>
      <c r="BA51621" s="80"/>
      <c r="BB51621" s="80"/>
    </row>
    <row r="51622" spans="9:54" x14ac:dyDescent="0.25">
      <c r="I51622" s="80"/>
      <c r="AX51622" s="80"/>
      <c r="AY51622" s="80"/>
      <c r="AZ51622" s="80"/>
      <c r="BA51622" s="80"/>
      <c r="BB51622" s="80"/>
    </row>
    <row r="51623" spans="9:54" x14ac:dyDescent="0.25">
      <c r="I51623" s="80"/>
      <c r="AX51623" s="80"/>
      <c r="AY51623" s="80"/>
      <c r="AZ51623" s="80"/>
      <c r="BA51623" s="80"/>
      <c r="BB51623" s="80"/>
    </row>
    <row r="51624" spans="9:54" x14ac:dyDescent="0.25">
      <c r="I51624" s="80"/>
      <c r="AX51624" s="80"/>
      <c r="AY51624" s="80"/>
      <c r="AZ51624" s="80"/>
      <c r="BA51624" s="80"/>
      <c r="BB51624" s="80"/>
    </row>
    <row r="51625" spans="9:54" x14ac:dyDescent="0.25">
      <c r="I51625" s="80"/>
      <c r="AX51625" s="80"/>
      <c r="AY51625" s="80"/>
      <c r="AZ51625" s="80"/>
      <c r="BA51625" s="80"/>
      <c r="BB51625" s="80"/>
    </row>
    <row r="51626" spans="9:54" x14ac:dyDescent="0.25">
      <c r="I51626" s="80"/>
      <c r="AX51626" s="80"/>
      <c r="AY51626" s="80"/>
      <c r="AZ51626" s="80"/>
      <c r="BA51626" s="80"/>
      <c r="BB51626" s="80"/>
    </row>
    <row r="51627" spans="9:54" x14ac:dyDescent="0.25">
      <c r="I51627" s="80"/>
      <c r="AX51627" s="80"/>
      <c r="AY51627" s="80"/>
      <c r="AZ51627" s="80"/>
      <c r="BA51627" s="80"/>
      <c r="BB51627" s="80"/>
    </row>
    <row r="51628" spans="9:54" x14ac:dyDescent="0.25">
      <c r="I51628" s="80"/>
      <c r="AX51628" s="80"/>
      <c r="AY51628" s="80"/>
      <c r="AZ51628" s="80"/>
      <c r="BA51628" s="80"/>
      <c r="BB51628" s="80"/>
    </row>
    <row r="51629" spans="9:54" x14ac:dyDescent="0.25">
      <c r="I51629" s="80"/>
      <c r="AX51629" s="80"/>
      <c r="AY51629" s="80"/>
      <c r="AZ51629" s="80"/>
      <c r="BA51629" s="80"/>
      <c r="BB51629" s="80"/>
    </row>
    <row r="51630" spans="9:54" x14ac:dyDescent="0.25">
      <c r="I51630" s="80"/>
      <c r="AX51630" s="80"/>
      <c r="AY51630" s="80"/>
      <c r="AZ51630" s="80"/>
      <c r="BA51630" s="80"/>
      <c r="BB51630" s="80"/>
    </row>
    <row r="51631" spans="9:54" x14ac:dyDescent="0.25">
      <c r="I51631" s="80"/>
      <c r="AX51631" s="80"/>
      <c r="AY51631" s="80"/>
      <c r="AZ51631" s="80"/>
      <c r="BA51631" s="80"/>
      <c r="BB51631" s="80"/>
    </row>
    <row r="51632" spans="9:54" x14ac:dyDescent="0.25">
      <c r="I51632" s="80"/>
      <c r="AX51632" s="80"/>
      <c r="AY51632" s="80"/>
      <c r="AZ51632" s="80"/>
      <c r="BA51632" s="80"/>
      <c r="BB51632" s="80"/>
    </row>
    <row r="51633" spans="9:54" x14ac:dyDescent="0.25">
      <c r="I51633" s="80"/>
      <c r="AX51633" s="80"/>
      <c r="AY51633" s="80"/>
      <c r="AZ51633" s="80"/>
      <c r="BA51633" s="80"/>
      <c r="BB51633" s="80"/>
    </row>
    <row r="51634" spans="9:54" x14ac:dyDescent="0.25">
      <c r="I51634" s="80"/>
      <c r="AX51634" s="80"/>
      <c r="AY51634" s="80"/>
      <c r="AZ51634" s="80"/>
      <c r="BA51634" s="80"/>
      <c r="BB51634" s="80"/>
    </row>
    <row r="51635" spans="9:54" x14ac:dyDescent="0.25">
      <c r="I51635" s="80"/>
      <c r="AX51635" s="80"/>
      <c r="AY51635" s="80"/>
      <c r="AZ51635" s="80"/>
      <c r="BA51635" s="80"/>
      <c r="BB51635" s="80"/>
    </row>
    <row r="51636" spans="9:54" x14ac:dyDescent="0.25">
      <c r="I51636" s="80"/>
      <c r="AX51636" s="80"/>
      <c r="AY51636" s="80"/>
      <c r="AZ51636" s="80"/>
      <c r="BA51636" s="80"/>
      <c r="BB51636" s="80"/>
    </row>
    <row r="51637" spans="9:54" x14ac:dyDescent="0.25">
      <c r="I51637" s="80"/>
      <c r="AX51637" s="80"/>
      <c r="AY51637" s="80"/>
      <c r="AZ51637" s="80"/>
      <c r="BA51637" s="80"/>
      <c r="BB51637" s="80"/>
    </row>
    <row r="51638" spans="9:54" x14ac:dyDescent="0.25">
      <c r="I51638" s="80"/>
      <c r="AX51638" s="80"/>
      <c r="AY51638" s="80"/>
      <c r="AZ51638" s="80"/>
      <c r="BA51638" s="80"/>
      <c r="BB51638" s="80"/>
    </row>
    <row r="51639" spans="9:54" x14ac:dyDescent="0.25">
      <c r="I51639" s="80"/>
      <c r="AX51639" s="80"/>
      <c r="AY51639" s="80"/>
      <c r="AZ51639" s="80"/>
      <c r="BA51639" s="80"/>
      <c r="BB51639" s="80"/>
    </row>
    <row r="51640" spans="9:54" x14ac:dyDescent="0.25">
      <c r="I51640" s="80"/>
      <c r="AX51640" s="80"/>
      <c r="AY51640" s="80"/>
      <c r="AZ51640" s="80"/>
      <c r="BA51640" s="80"/>
      <c r="BB51640" s="80"/>
    </row>
    <row r="51641" spans="9:54" x14ac:dyDescent="0.25">
      <c r="I51641" s="80"/>
      <c r="AX51641" s="80"/>
      <c r="AY51641" s="80"/>
      <c r="AZ51641" s="80"/>
      <c r="BA51641" s="80"/>
      <c r="BB51641" s="80"/>
    </row>
    <row r="51642" spans="9:54" x14ac:dyDescent="0.25">
      <c r="I51642" s="80"/>
      <c r="AX51642" s="80"/>
      <c r="AY51642" s="80"/>
      <c r="AZ51642" s="80"/>
      <c r="BA51642" s="80"/>
      <c r="BB51642" s="80"/>
    </row>
    <row r="51643" spans="9:54" x14ac:dyDescent="0.25">
      <c r="I51643" s="80"/>
      <c r="AX51643" s="80"/>
      <c r="AY51643" s="80"/>
      <c r="AZ51643" s="80"/>
      <c r="BA51643" s="80"/>
      <c r="BB51643" s="80"/>
    </row>
    <row r="51644" spans="9:54" x14ac:dyDescent="0.25">
      <c r="I51644" s="80"/>
      <c r="AX51644" s="80"/>
      <c r="AY51644" s="80"/>
      <c r="AZ51644" s="80"/>
      <c r="BA51644" s="80"/>
      <c r="BB51644" s="80"/>
    </row>
    <row r="51645" spans="9:54" x14ac:dyDescent="0.25">
      <c r="I51645" s="80"/>
      <c r="AX51645" s="80"/>
      <c r="AY51645" s="80"/>
      <c r="AZ51645" s="80"/>
      <c r="BA51645" s="80"/>
      <c r="BB51645" s="80"/>
    </row>
    <row r="51646" spans="9:54" x14ac:dyDescent="0.25">
      <c r="I51646" s="80"/>
      <c r="AX51646" s="80"/>
      <c r="AY51646" s="80"/>
      <c r="AZ51646" s="80"/>
      <c r="BA51646" s="80"/>
      <c r="BB51646" s="80"/>
    </row>
    <row r="51647" spans="9:54" x14ac:dyDescent="0.25">
      <c r="I51647" s="80"/>
      <c r="AX51647" s="80"/>
      <c r="AY51647" s="80"/>
      <c r="AZ51647" s="80"/>
      <c r="BA51647" s="80"/>
      <c r="BB51647" s="80"/>
    </row>
    <row r="51648" spans="9:54" x14ac:dyDescent="0.25">
      <c r="I51648" s="80"/>
      <c r="AX51648" s="80"/>
      <c r="AY51648" s="80"/>
      <c r="AZ51648" s="80"/>
      <c r="BA51648" s="80"/>
      <c r="BB51648" s="80"/>
    </row>
    <row r="51649" spans="9:54" x14ac:dyDescent="0.25">
      <c r="I51649" s="80"/>
      <c r="AX51649" s="80"/>
      <c r="AY51649" s="80"/>
      <c r="AZ51649" s="80"/>
      <c r="BA51649" s="80"/>
      <c r="BB51649" s="80"/>
    </row>
    <row r="51650" spans="9:54" x14ac:dyDescent="0.25">
      <c r="I51650" s="80"/>
      <c r="AX51650" s="80"/>
      <c r="AY51650" s="80"/>
      <c r="AZ51650" s="80"/>
      <c r="BA51650" s="80"/>
      <c r="BB51650" s="80"/>
    </row>
    <row r="51651" spans="9:54" x14ac:dyDescent="0.25">
      <c r="I51651" s="80"/>
      <c r="AX51651" s="80"/>
      <c r="AY51651" s="80"/>
      <c r="AZ51651" s="80"/>
      <c r="BA51651" s="80"/>
      <c r="BB51651" s="80"/>
    </row>
    <row r="51652" spans="9:54" x14ac:dyDescent="0.25">
      <c r="I51652" s="80"/>
      <c r="AX51652" s="80"/>
      <c r="AY51652" s="80"/>
      <c r="AZ51652" s="80"/>
      <c r="BA51652" s="80"/>
      <c r="BB51652" s="80"/>
    </row>
    <row r="51653" spans="9:54" x14ac:dyDescent="0.25">
      <c r="I51653" s="80"/>
      <c r="AX51653" s="80"/>
      <c r="AY51653" s="80"/>
      <c r="AZ51653" s="80"/>
      <c r="BA51653" s="80"/>
      <c r="BB51653" s="80"/>
    </row>
    <row r="51654" spans="9:54" x14ac:dyDescent="0.25">
      <c r="I51654" s="80"/>
      <c r="AX51654" s="80"/>
      <c r="AY51654" s="80"/>
      <c r="AZ51654" s="80"/>
      <c r="BA51654" s="80"/>
      <c r="BB51654" s="80"/>
    </row>
    <row r="51655" spans="9:54" x14ac:dyDescent="0.25">
      <c r="I51655" s="80"/>
      <c r="AX51655" s="80"/>
      <c r="AY51655" s="80"/>
      <c r="AZ51655" s="80"/>
      <c r="BA51655" s="80"/>
      <c r="BB51655" s="80"/>
    </row>
    <row r="51656" spans="9:54" x14ac:dyDescent="0.25">
      <c r="I51656" s="80"/>
      <c r="AX51656" s="80"/>
      <c r="AY51656" s="80"/>
      <c r="AZ51656" s="80"/>
      <c r="BA51656" s="80"/>
      <c r="BB51656" s="80"/>
    </row>
    <row r="51657" spans="9:54" x14ac:dyDescent="0.25">
      <c r="I51657" s="80"/>
      <c r="AX51657" s="80"/>
      <c r="AY51657" s="80"/>
      <c r="AZ51657" s="80"/>
      <c r="BA51657" s="80"/>
      <c r="BB51657" s="80"/>
    </row>
    <row r="51658" spans="9:54" x14ac:dyDescent="0.25">
      <c r="I51658" s="80"/>
      <c r="AX51658" s="80"/>
      <c r="AY51658" s="80"/>
      <c r="AZ51658" s="80"/>
      <c r="BA51658" s="80"/>
      <c r="BB51658" s="80"/>
    </row>
    <row r="51659" spans="9:54" x14ac:dyDescent="0.25">
      <c r="I51659" s="80"/>
      <c r="AX51659" s="80"/>
      <c r="AY51659" s="80"/>
      <c r="AZ51659" s="80"/>
      <c r="BA51659" s="80"/>
      <c r="BB51659" s="80"/>
    </row>
    <row r="51660" spans="9:54" x14ac:dyDescent="0.25">
      <c r="I51660" s="80"/>
      <c r="AX51660" s="80"/>
      <c r="AY51660" s="80"/>
      <c r="AZ51660" s="80"/>
      <c r="BA51660" s="80"/>
      <c r="BB51660" s="80"/>
    </row>
    <row r="51661" spans="9:54" x14ac:dyDescent="0.25">
      <c r="I51661" s="80"/>
      <c r="AX51661" s="80"/>
      <c r="AY51661" s="80"/>
      <c r="AZ51661" s="80"/>
      <c r="BA51661" s="80"/>
      <c r="BB51661" s="80"/>
    </row>
    <row r="51662" spans="9:54" x14ac:dyDescent="0.25">
      <c r="I51662" s="80"/>
      <c r="AX51662" s="80"/>
      <c r="AY51662" s="80"/>
      <c r="AZ51662" s="80"/>
      <c r="BA51662" s="80"/>
      <c r="BB51662" s="80"/>
    </row>
    <row r="51663" spans="9:54" x14ac:dyDescent="0.25">
      <c r="I51663" s="80"/>
      <c r="AX51663" s="80"/>
      <c r="AY51663" s="80"/>
      <c r="AZ51663" s="80"/>
      <c r="BA51663" s="80"/>
      <c r="BB51663" s="80"/>
    </row>
    <row r="51664" spans="9:54" x14ac:dyDescent="0.25">
      <c r="I51664" s="80"/>
      <c r="AX51664" s="80"/>
      <c r="AY51664" s="80"/>
      <c r="AZ51664" s="80"/>
      <c r="BA51664" s="80"/>
      <c r="BB51664" s="80"/>
    </row>
    <row r="51665" spans="9:54" x14ac:dyDescent="0.25">
      <c r="I51665" s="80"/>
      <c r="AX51665" s="80"/>
      <c r="AY51665" s="80"/>
      <c r="AZ51665" s="80"/>
      <c r="BA51665" s="80"/>
      <c r="BB51665" s="80"/>
    </row>
    <row r="51666" spans="9:54" x14ac:dyDescent="0.25">
      <c r="I51666" s="80"/>
      <c r="AX51666" s="80"/>
      <c r="AY51666" s="80"/>
      <c r="AZ51666" s="80"/>
      <c r="BA51666" s="80"/>
      <c r="BB51666" s="80"/>
    </row>
    <row r="51667" spans="9:54" x14ac:dyDescent="0.25">
      <c r="I51667" s="80"/>
      <c r="AX51667" s="80"/>
      <c r="AY51667" s="80"/>
      <c r="AZ51667" s="80"/>
      <c r="BA51667" s="80"/>
      <c r="BB51667" s="80"/>
    </row>
    <row r="51668" spans="9:54" x14ac:dyDescent="0.25">
      <c r="I51668" s="80"/>
      <c r="AX51668" s="80"/>
      <c r="AY51668" s="80"/>
      <c r="AZ51668" s="80"/>
      <c r="BA51668" s="80"/>
      <c r="BB51668" s="80"/>
    </row>
    <row r="51669" spans="9:54" x14ac:dyDescent="0.25">
      <c r="I51669" s="80"/>
      <c r="AX51669" s="80"/>
      <c r="AY51669" s="80"/>
      <c r="AZ51669" s="80"/>
      <c r="BA51669" s="80"/>
      <c r="BB51669" s="80"/>
    </row>
    <row r="51670" spans="9:54" x14ac:dyDescent="0.25">
      <c r="I51670" s="80"/>
      <c r="AX51670" s="80"/>
      <c r="AY51670" s="80"/>
      <c r="AZ51670" s="80"/>
      <c r="BA51670" s="80"/>
      <c r="BB51670" s="80"/>
    </row>
    <row r="51671" spans="9:54" x14ac:dyDescent="0.25">
      <c r="I51671" s="80"/>
      <c r="AX51671" s="80"/>
      <c r="AY51671" s="80"/>
      <c r="AZ51671" s="80"/>
      <c r="BA51671" s="80"/>
      <c r="BB51671" s="80"/>
    </row>
    <row r="51672" spans="9:54" x14ac:dyDescent="0.25">
      <c r="I51672" s="80"/>
      <c r="AX51672" s="80"/>
      <c r="AY51672" s="80"/>
      <c r="AZ51672" s="80"/>
      <c r="BA51672" s="80"/>
      <c r="BB51672" s="80"/>
    </row>
    <row r="51673" spans="9:54" x14ac:dyDescent="0.25">
      <c r="I51673" s="80"/>
      <c r="AX51673" s="80"/>
      <c r="AY51673" s="80"/>
      <c r="AZ51673" s="80"/>
      <c r="BA51673" s="80"/>
      <c r="BB51673" s="80"/>
    </row>
    <row r="51674" spans="9:54" x14ac:dyDescent="0.25">
      <c r="I51674" s="80"/>
      <c r="AX51674" s="80"/>
      <c r="AY51674" s="80"/>
      <c r="AZ51674" s="80"/>
      <c r="BA51674" s="80"/>
      <c r="BB51674" s="80"/>
    </row>
    <row r="51675" spans="9:54" x14ac:dyDescent="0.25">
      <c r="I51675" s="80"/>
      <c r="AX51675" s="80"/>
      <c r="AY51675" s="80"/>
      <c r="AZ51675" s="80"/>
      <c r="BA51675" s="80"/>
      <c r="BB51675" s="80"/>
    </row>
    <row r="51676" spans="9:54" x14ac:dyDescent="0.25">
      <c r="I51676" s="80"/>
      <c r="AX51676" s="80"/>
      <c r="AY51676" s="80"/>
      <c r="AZ51676" s="80"/>
      <c r="BA51676" s="80"/>
      <c r="BB51676" s="80"/>
    </row>
    <row r="51677" spans="9:54" x14ac:dyDescent="0.25">
      <c r="I51677" s="80"/>
      <c r="AX51677" s="80"/>
      <c r="AY51677" s="80"/>
      <c r="AZ51677" s="80"/>
      <c r="BA51677" s="80"/>
      <c r="BB51677" s="80"/>
    </row>
    <row r="51678" spans="9:54" x14ac:dyDescent="0.25">
      <c r="I51678" s="80"/>
      <c r="AX51678" s="80"/>
      <c r="AY51678" s="80"/>
      <c r="AZ51678" s="80"/>
      <c r="BA51678" s="80"/>
      <c r="BB51678" s="80"/>
    </row>
    <row r="51679" spans="9:54" x14ac:dyDescent="0.25">
      <c r="I51679" s="80"/>
      <c r="AX51679" s="80"/>
      <c r="AY51679" s="80"/>
      <c r="AZ51679" s="80"/>
      <c r="BA51679" s="80"/>
      <c r="BB51679" s="80"/>
    </row>
    <row r="51680" spans="9:54" x14ac:dyDescent="0.25">
      <c r="I51680" s="80"/>
      <c r="AX51680" s="80"/>
      <c r="AY51680" s="80"/>
      <c r="AZ51680" s="80"/>
      <c r="BA51680" s="80"/>
      <c r="BB51680" s="80"/>
    </row>
    <row r="51681" spans="9:54" x14ac:dyDescent="0.25">
      <c r="I51681" s="80"/>
      <c r="AX51681" s="80"/>
      <c r="AY51681" s="80"/>
      <c r="AZ51681" s="80"/>
      <c r="BA51681" s="80"/>
      <c r="BB51681" s="80"/>
    </row>
    <row r="51682" spans="9:54" x14ac:dyDescent="0.25">
      <c r="I51682" s="80"/>
      <c r="AX51682" s="80"/>
      <c r="AY51682" s="80"/>
      <c r="AZ51682" s="80"/>
      <c r="BA51682" s="80"/>
      <c r="BB51682" s="80"/>
    </row>
    <row r="51683" spans="9:54" x14ac:dyDescent="0.25">
      <c r="I51683" s="80"/>
      <c r="AX51683" s="80"/>
      <c r="AY51683" s="80"/>
      <c r="AZ51683" s="80"/>
      <c r="BA51683" s="80"/>
      <c r="BB51683" s="80"/>
    </row>
    <row r="51684" spans="9:54" x14ac:dyDescent="0.25">
      <c r="I51684" s="80"/>
      <c r="AX51684" s="80"/>
      <c r="AY51684" s="80"/>
      <c r="AZ51684" s="80"/>
      <c r="BA51684" s="80"/>
      <c r="BB51684" s="80"/>
    </row>
    <row r="51685" spans="9:54" x14ac:dyDescent="0.25">
      <c r="I51685" s="80"/>
      <c r="AX51685" s="80"/>
      <c r="AY51685" s="80"/>
      <c r="AZ51685" s="80"/>
      <c r="BA51685" s="80"/>
      <c r="BB51685" s="80"/>
    </row>
    <row r="51686" spans="9:54" x14ac:dyDescent="0.25">
      <c r="I51686" s="80"/>
      <c r="AX51686" s="80"/>
      <c r="AY51686" s="80"/>
      <c r="AZ51686" s="80"/>
      <c r="BA51686" s="80"/>
      <c r="BB51686" s="80"/>
    </row>
    <row r="51687" spans="9:54" x14ac:dyDescent="0.25">
      <c r="I51687" s="80"/>
      <c r="AX51687" s="80"/>
      <c r="AY51687" s="80"/>
      <c r="AZ51687" s="80"/>
      <c r="BA51687" s="80"/>
      <c r="BB51687" s="80"/>
    </row>
    <row r="51688" spans="9:54" x14ac:dyDescent="0.25">
      <c r="I51688" s="80"/>
      <c r="AX51688" s="80"/>
      <c r="AY51688" s="80"/>
      <c r="AZ51688" s="80"/>
      <c r="BA51688" s="80"/>
      <c r="BB51688" s="80"/>
    </row>
    <row r="51689" spans="9:54" x14ac:dyDescent="0.25">
      <c r="I51689" s="80"/>
      <c r="AX51689" s="80"/>
      <c r="AY51689" s="80"/>
      <c r="AZ51689" s="80"/>
      <c r="BA51689" s="80"/>
      <c r="BB51689" s="80"/>
    </row>
    <row r="51690" spans="9:54" x14ac:dyDescent="0.25">
      <c r="I51690" s="80"/>
      <c r="AX51690" s="80"/>
      <c r="AY51690" s="80"/>
      <c r="AZ51690" s="80"/>
      <c r="BA51690" s="80"/>
      <c r="BB51690" s="80"/>
    </row>
    <row r="51691" spans="9:54" x14ac:dyDescent="0.25">
      <c r="I51691" s="80"/>
      <c r="AX51691" s="80"/>
      <c r="AY51691" s="80"/>
      <c r="AZ51691" s="80"/>
      <c r="BA51691" s="80"/>
      <c r="BB51691" s="80"/>
    </row>
    <row r="51692" spans="9:54" x14ac:dyDescent="0.25">
      <c r="I51692" s="80"/>
      <c r="AX51692" s="80"/>
      <c r="AY51692" s="80"/>
      <c r="AZ51692" s="80"/>
      <c r="BA51692" s="80"/>
      <c r="BB51692" s="80"/>
    </row>
    <row r="51693" spans="9:54" x14ac:dyDescent="0.25">
      <c r="I51693" s="80"/>
      <c r="AX51693" s="80"/>
      <c r="AY51693" s="80"/>
      <c r="AZ51693" s="80"/>
      <c r="BA51693" s="80"/>
      <c r="BB51693" s="80"/>
    </row>
    <row r="51694" spans="9:54" x14ac:dyDescent="0.25">
      <c r="I51694" s="80"/>
      <c r="AX51694" s="80"/>
      <c r="AY51694" s="80"/>
      <c r="AZ51694" s="80"/>
      <c r="BA51694" s="80"/>
      <c r="BB51694" s="80"/>
    </row>
    <row r="51695" spans="9:54" x14ac:dyDescent="0.25">
      <c r="I51695" s="80"/>
      <c r="AX51695" s="80"/>
      <c r="AY51695" s="80"/>
      <c r="AZ51695" s="80"/>
      <c r="BA51695" s="80"/>
      <c r="BB51695" s="80"/>
    </row>
    <row r="51696" spans="9:54" x14ac:dyDescent="0.25">
      <c r="I51696" s="80"/>
      <c r="AX51696" s="80"/>
      <c r="AY51696" s="80"/>
      <c r="AZ51696" s="80"/>
      <c r="BA51696" s="80"/>
      <c r="BB51696" s="80"/>
    </row>
    <row r="51697" spans="9:54" x14ac:dyDescent="0.25">
      <c r="I51697" s="80"/>
      <c r="AX51697" s="80"/>
      <c r="AY51697" s="80"/>
      <c r="AZ51697" s="80"/>
      <c r="BA51697" s="80"/>
      <c r="BB51697" s="80"/>
    </row>
    <row r="51698" spans="9:54" x14ac:dyDescent="0.25">
      <c r="I51698" s="80"/>
      <c r="AX51698" s="80"/>
      <c r="AY51698" s="80"/>
      <c r="AZ51698" s="80"/>
      <c r="BA51698" s="80"/>
      <c r="BB51698" s="80"/>
    </row>
    <row r="51699" spans="9:54" x14ac:dyDescent="0.25">
      <c r="I51699" s="80"/>
      <c r="AX51699" s="80"/>
      <c r="AY51699" s="80"/>
      <c r="AZ51699" s="80"/>
      <c r="BA51699" s="80"/>
      <c r="BB51699" s="80"/>
    </row>
    <row r="51700" spans="9:54" x14ac:dyDescent="0.25">
      <c r="I51700" s="80"/>
      <c r="AX51700" s="80"/>
      <c r="AY51700" s="80"/>
      <c r="AZ51700" s="80"/>
      <c r="BA51700" s="80"/>
      <c r="BB51700" s="80"/>
    </row>
    <row r="51701" spans="9:54" x14ac:dyDescent="0.25">
      <c r="I51701" s="80"/>
      <c r="AX51701" s="80"/>
      <c r="AY51701" s="80"/>
      <c r="AZ51701" s="80"/>
      <c r="BA51701" s="80"/>
      <c r="BB51701" s="80"/>
    </row>
    <row r="51702" spans="9:54" x14ac:dyDescent="0.25">
      <c r="I51702" s="80"/>
      <c r="AX51702" s="80"/>
      <c r="AY51702" s="80"/>
      <c r="AZ51702" s="80"/>
      <c r="BA51702" s="80"/>
      <c r="BB51702" s="80"/>
    </row>
    <row r="51703" spans="9:54" x14ac:dyDescent="0.25">
      <c r="I51703" s="80"/>
      <c r="AX51703" s="80"/>
      <c r="AY51703" s="80"/>
      <c r="AZ51703" s="80"/>
      <c r="BA51703" s="80"/>
      <c r="BB51703" s="80"/>
    </row>
    <row r="51704" spans="9:54" x14ac:dyDescent="0.25">
      <c r="I51704" s="80"/>
      <c r="AX51704" s="80"/>
      <c r="AY51704" s="80"/>
      <c r="AZ51704" s="80"/>
      <c r="BA51704" s="80"/>
      <c r="BB51704" s="80"/>
    </row>
    <row r="51705" spans="9:54" x14ac:dyDescent="0.25">
      <c r="I51705" s="80"/>
      <c r="AX51705" s="80"/>
      <c r="AY51705" s="80"/>
      <c r="AZ51705" s="80"/>
      <c r="BA51705" s="80"/>
      <c r="BB51705" s="80"/>
    </row>
    <row r="51706" spans="9:54" x14ac:dyDescent="0.25">
      <c r="I51706" s="80"/>
      <c r="AX51706" s="80"/>
      <c r="AY51706" s="80"/>
      <c r="AZ51706" s="80"/>
      <c r="BA51706" s="80"/>
      <c r="BB51706" s="80"/>
    </row>
    <row r="51707" spans="9:54" x14ac:dyDescent="0.25">
      <c r="I51707" s="80"/>
      <c r="AX51707" s="80"/>
      <c r="AY51707" s="80"/>
      <c r="AZ51707" s="80"/>
      <c r="BA51707" s="80"/>
      <c r="BB51707" s="80"/>
    </row>
    <row r="51708" spans="9:54" x14ac:dyDescent="0.25">
      <c r="I51708" s="80"/>
      <c r="AX51708" s="80"/>
      <c r="AY51708" s="80"/>
      <c r="AZ51708" s="80"/>
      <c r="BA51708" s="80"/>
      <c r="BB51708" s="80"/>
    </row>
    <row r="51709" spans="9:54" x14ac:dyDescent="0.25">
      <c r="I51709" s="80"/>
      <c r="AX51709" s="80"/>
      <c r="AY51709" s="80"/>
      <c r="AZ51709" s="80"/>
      <c r="BA51709" s="80"/>
      <c r="BB51709" s="80"/>
    </row>
    <row r="51710" spans="9:54" x14ac:dyDescent="0.25">
      <c r="I51710" s="80"/>
      <c r="AX51710" s="80"/>
      <c r="AY51710" s="80"/>
      <c r="AZ51710" s="80"/>
      <c r="BA51710" s="80"/>
      <c r="BB51710" s="80"/>
    </row>
    <row r="51711" spans="9:54" x14ac:dyDescent="0.25">
      <c r="I51711" s="80"/>
      <c r="AX51711" s="80"/>
      <c r="AY51711" s="80"/>
      <c r="AZ51711" s="80"/>
      <c r="BA51711" s="80"/>
      <c r="BB51711" s="80"/>
    </row>
    <row r="51712" spans="9:54" x14ac:dyDescent="0.25">
      <c r="I51712" s="80"/>
      <c r="AX51712" s="80"/>
      <c r="AY51712" s="80"/>
      <c r="AZ51712" s="80"/>
      <c r="BA51712" s="80"/>
      <c r="BB51712" s="80"/>
    </row>
    <row r="51713" spans="9:54" x14ac:dyDescent="0.25">
      <c r="I51713" s="80"/>
      <c r="AX51713" s="80"/>
      <c r="AY51713" s="80"/>
      <c r="AZ51713" s="80"/>
      <c r="BA51713" s="80"/>
      <c r="BB51713" s="80"/>
    </row>
    <row r="51714" spans="9:54" x14ac:dyDescent="0.25">
      <c r="I51714" s="80"/>
      <c r="AX51714" s="80"/>
      <c r="AY51714" s="80"/>
      <c r="AZ51714" s="80"/>
      <c r="BA51714" s="80"/>
      <c r="BB51714" s="80"/>
    </row>
    <row r="51715" spans="9:54" x14ac:dyDescent="0.25">
      <c r="I51715" s="80"/>
      <c r="AX51715" s="80"/>
      <c r="AY51715" s="80"/>
      <c r="AZ51715" s="80"/>
      <c r="BA51715" s="80"/>
      <c r="BB51715" s="80"/>
    </row>
    <row r="51716" spans="9:54" x14ac:dyDescent="0.25">
      <c r="I51716" s="80"/>
      <c r="AX51716" s="80"/>
      <c r="AY51716" s="80"/>
      <c r="AZ51716" s="80"/>
      <c r="BA51716" s="80"/>
      <c r="BB51716" s="80"/>
    </row>
    <row r="51717" spans="9:54" x14ac:dyDescent="0.25">
      <c r="I51717" s="80"/>
      <c r="AX51717" s="80"/>
      <c r="AY51717" s="80"/>
      <c r="AZ51717" s="80"/>
      <c r="BA51717" s="80"/>
      <c r="BB51717" s="80"/>
    </row>
    <row r="51718" spans="9:54" x14ac:dyDescent="0.25">
      <c r="I51718" s="80"/>
      <c r="AX51718" s="80"/>
      <c r="AY51718" s="80"/>
      <c r="AZ51718" s="80"/>
      <c r="BA51718" s="80"/>
      <c r="BB51718" s="80"/>
    </row>
    <row r="51719" spans="9:54" x14ac:dyDescent="0.25">
      <c r="I51719" s="80"/>
      <c r="AX51719" s="80"/>
      <c r="AY51719" s="80"/>
      <c r="AZ51719" s="80"/>
      <c r="BA51719" s="80"/>
      <c r="BB51719" s="80"/>
    </row>
    <row r="51720" spans="9:54" x14ac:dyDescent="0.25">
      <c r="I51720" s="80"/>
      <c r="AX51720" s="80"/>
      <c r="AY51720" s="80"/>
      <c r="AZ51720" s="80"/>
      <c r="BA51720" s="80"/>
      <c r="BB51720" s="80"/>
    </row>
    <row r="51721" spans="9:54" x14ac:dyDescent="0.25">
      <c r="I51721" s="80"/>
      <c r="AX51721" s="80"/>
      <c r="AY51721" s="80"/>
      <c r="AZ51721" s="80"/>
      <c r="BA51721" s="80"/>
      <c r="BB51721" s="80"/>
    </row>
    <row r="51722" spans="9:54" x14ac:dyDescent="0.25">
      <c r="I51722" s="80"/>
      <c r="AX51722" s="80"/>
      <c r="AY51722" s="80"/>
      <c r="AZ51722" s="80"/>
      <c r="BA51722" s="80"/>
      <c r="BB51722" s="80"/>
    </row>
    <row r="51723" spans="9:54" x14ac:dyDescent="0.25">
      <c r="I51723" s="80"/>
      <c r="AX51723" s="80"/>
      <c r="AY51723" s="80"/>
      <c r="AZ51723" s="80"/>
      <c r="BA51723" s="80"/>
      <c r="BB51723" s="80"/>
    </row>
    <row r="51724" spans="9:54" x14ac:dyDescent="0.25">
      <c r="I51724" s="80"/>
      <c r="AX51724" s="80"/>
      <c r="AY51724" s="80"/>
      <c r="AZ51724" s="80"/>
      <c r="BA51724" s="80"/>
      <c r="BB51724" s="80"/>
    </row>
    <row r="51725" spans="9:54" x14ac:dyDescent="0.25">
      <c r="I51725" s="80"/>
      <c r="AX51725" s="80"/>
      <c r="AY51725" s="80"/>
      <c r="AZ51725" s="80"/>
      <c r="BA51725" s="80"/>
      <c r="BB51725" s="80"/>
    </row>
    <row r="51726" spans="9:54" x14ac:dyDescent="0.25">
      <c r="I51726" s="80"/>
      <c r="AX51726" s="80"/>
      <c r="AY51726" s="80"/>
      <c r="AZ51726" s="80"/>
      <c r="BA51726" s="80"/>
      <c r="BB51726" s="80"/>
    </row>
    <row r="51727" spans="9:54" x14ac:dyDescent="0.25">
      <c r="I51727" s="80"/>
      <c r="AX51727" s="80"/>
      <c r="AY51727" s="80"/>
      <c r="AZ51727" s="80"/>
      <c r="BA51727" s="80"/>
      <c r="BB51727" s="80"/>
    </row>
    <row r="51728" spans="9:54" x14ac:dyDescent="0.25">
      <c r="I51728" s="80"/>
      <c r="AX51728" s="80"/>
      <c r="AY51728" s="80"/>
      <c r="AZ51728" s="80"/>
      <c r="BA51728" s="80"/>
      <c r="BB51728" s="80"/>
    </row>
    <row r="51729" spans="9:54" x14ac:dyDescent="0.25">
      <c r="I51729" s="80"/>
      <c r="AX51729" s="80"/>
      <c r="AY51729" s="80"/>
      <c r="AZ51729" s="80"/>
      <c r="BA51729" s="80"/>
      <c r="BB51729" s="80"/>
    </row>
    <row r="51730" spans="9:54" x14ac:dyDescent="0.25">
      <c r="I51730" s="80"/>
      <c r="AX51730" s="80"/>
      <c r="AY51730" s="80"/>
      <c r="AZ51730" s="80"/>
      <c r="BA51730" s="80"/>
      <c r="BB51730" s="80"/>
    </row>
    <row r="51731" spans="9:54" x14ac:dyDescent="0.25">
      <c r="I51731" s="80"/>
      <c r="AX51731" s="80"/>
      <c r="AY51731" s="80"/>
      <c r="AZ51731" s="80"/>
      <c r="BA51731" s="80"/>
      <c r="BB51731" s="80"/>
    </row>
    <row r="51732" spans="9:54" x14ac:dyDescent="0.25">
      <c r="I51732" s="80"/>
      <c r="AX51732" s="80"/>
      <c r="AY51732" s="80"/>
      <c r="AZ51732" s="80"/>
      <c r="BA51732" s="80"/>
      <c r="BB51732" s="80"/>
    </row>
    <row r="51733" spans="9:54" x14ac:dyDescent="0.25">
      <c r="I51733" s="80"/>
      <c r="AX51733" s="80"/>
      <c r="AY51733" s="80"/>
      <c r="AZ51733" s="80"/>
      <c r="BA51733" s="80"/>
      <c r="BB51733" s="80"/>
    </row>
    <row r="51734" spans="9:54" x14ac:dyDescent="0.25">
      <c r="I51734" s="80"/>
      <c r="AX51734" s="80"/>
      <c r="AY51734" s="80"/>
      <c r="AZ51734" s="80"/>
      <c r="BA51734" s="80"/>
      <c r="BB51734" s="80"/>
    </row>
    <row r="51735" spans="9:54" x14ac:dyDescent="0.25">
      <c r="I51735" s="80"/>
      <c r="AX51735" s="80"/>
      <c r="AY51735" s="80"/>
      <c r="AZ51735" s="80"/>
      <c r="BA51735" s="80"/>
      <c r="BB51735" s="80"/>
    </row>
    <row r="51736" spans="9:54" x14ac:dyDescent="0.25">
      <c r="I51736" s="80"/>
      <c r="AX51736" s="80"/>
      <c r="AY51736" s="80"/>
      <c r="AZ51736" s="80"/>
      <c r="BA51736" s="80"/>
      <c r="BB51736" s="80"/>
    </row>
    <row r="51737" spans="9:54" x14ac:dyDescent="0.25">
      <c r="I51737" s="80"/>
      <c r="AX51737" s="80"/>
      <c r="AY51737" s="80"/>
      <c r="AZ51737" s="80"/>
      <c r="BA51737" s="80"/>
      <c r="BB51737" s="80"/>
    </row>
    <row r="51738" spans="9:54" x14ac:dyDescent="0.25">
      <c r="I51738" s="80"/>
      <c r="AX51738" s="80"/>
      <c r="AY51738" s="80"/>
      <c r="AZ51738" s="80"/>
      <c r="BA51738" s="80"/>
      <c r="BB51738" s="80"/>
    </row>
    <row r="51739" spans="9:54" x14ac:dyDescent="0.25">
      <c r="I51739" s="80"/>
      <c r="AX51739" s="80"/>
      <c r="AY51739" s="80"/>
      <c r="AZ51739" s="80"/>
      <c r="BA51739" s="80"/>
      <c r="BB51739" s="80"/>
    </row>
    <row r="51740" spans="9:54" x14ac:dyDescent="0.25">
      <c r="I51740" s="80"/>
      <c r="AX51740" s="80"/>
      <c r="AY51740" s="80"/>
      <c r="AZ51740" s="80"/>
      <c r="BA51740" s="80"/>
      <c r="BB51740" s="80"/>
    </row>
    <row r="51741" spans="9:54" x14ac:dyDescent="0.25">
      <c r="I51741" s="80"/>
      <c r="AX51741" s="80"/>
      <c r="AY51741" s="80"/>
      <c r="AZ51741" s="80"/>
      <c r="BA51741" s="80"/>
      <c r="BB51741" s="80"/>
    </row>
    <row r="51742" spans="9:54" x14ac:dyDescent="0.25">
      <c r="I51742" s="80"/>
      <c r="AX51742" s="80"/>
      <c r="AY51742" s="80"/>
      <c r="AZ51742" s="80"/>
      <c r="BA51742" s="80"/>
      <c r="BB51742" s="80"/>
    </row>
    <row r="51743" spans="9:54" x14ac:dyDescent="0.25">
      <c r="I51743" s="80"/>
      <c r="AX51743" s="80"/>
      <c r="AY51743" s="80"/>
      <c r="AZ51743" s="80"/>
      <c r="BA51743" s="80"/>
      <c r="BB51743" s="80"/>
    </row>
    <row r="51744" spans="9:54" x14ac:dyDescent="0.25">
      <c r="I51744" s="80"/>
      <c r="AX51744" s="80"/>
      <c r="AY51744" s="80"/>
      <c r="AZ51744" s="80"/>
      <c r="BA51744" s="80"/>
      <c r="BB51744" s="80"/>
    </row>
    <row r="51745" spans="9:54" x14ac:dyDescent="0.25">
      <c r="I51745" s="80"/>
      <c r="AX51745" s="80"/>
      <c r="AY51745" s="80"/>
      <c r="AZ51745" s="80"/>
      <c r="BA51745" s="80"/>
      <c r="BB51745" s="80"/>
    </row>
    <row r="51746" spans="9:54" x14ac:dyDescent="0.25">
      <c r="I51746" s="80"/>
      <c r="AX51746" s="80"/>
      <c r="AY51746" s="80"/>
      <c r="AZ51746" s="80"/>
      <c r="BA51746" s="80"/>
      <c r="BB51746" s="80"/>
    </row>
    <row r="51747" spans="9:54" x14ac:dyDescent="0.25">
      <c r="I51747" s="80"/>
      <c r="AX51747" s="80"/>
      <c r="AY51747" s="80"/>
      <c r="AZ51747" s="80"/>
      <c r="BA51747" s="80"/>
      <c r="BB51747" s="80"/>
    </row>
    <row r="51748" spans="9:54" x14ac:dyDescent="0.25">
      <c r="I51748" s="80"/>
      <c r="AX51748" s="80"/>
      <c r="AY51748" s="80"/>
      <c r="AZ51748" s="80"/>
      <c r="BA51748" s="80"/>
      <c r="BB51748" s="80"/>
    </row>
    <row r="51749" spans="9:54" x14ac:dyDescent="0.25">
      <c r="I51749" s="80"/>
      <c r="AX51749" s="80"/>
      <c r="AY51749" s="80"/>
      <c r="AZ51749" s="80"/>
      <c r="BA51749" s="80"/>
      <c r="BB51749" s="80"/>
    </row>
    <row r="51750" spans="9:54" x14ac:dyDescent="0.25">
      <c r="I51750" s="80"/>
      <c r="AX51750" s="80"/>
      <c r="AY51750" s="80"/>
      <c r="AZ51750" s="80"/>
      <c r="BA51750" s="80"/>
      <c r="BB51750" s="80"/>
    </row>
    <row r="51751" spans="9:54" x14ac:dyDescent="0.25">
      <c r="I51751" s="80"/>
      <c r="AX51751" s="80"/>
      <c r="AY51751" s="80"/>
      <c r="AZ51751" s="80"/>
      <c r="BA51751" s="80"/>
      <c r="BB51751" s="80"/>
    </row>
    <row r="51752" spans="9:54" x14ac:dyDescent="0.25">
      <c r="I51752" s="80"/>
      <c r="AX51752" s="80"/>
      <c r="AY51752" s="80"/>
      <c r="AZ51752" s="80"/>
      <c r="BA51752" s="80"/>
      <c r="BB51752" s="80"/>
    </row>
    <row r="51753" spans="9:54" x14ac:dyDescent="0.25">
      <c r="I51753" s="80"/>
      <c r="AX51753" s="80"/>
      <c r="AY51753" s="80"/>
      <c r="AZ51753" s="80"/>
      <c r="BA51753" s="80"/>
      <c r="BB51753" s="80"/>
    </row>
    <row r="51754" spans="9:54" x14ac:dyDescent="0.25">
      <c r="I51754" s="80"/>
      <c r="AX51754" s="80"/>
      <c r="AY51754" s="80"/>
      <c r="AZ51754" s="80"/>
      <c r="BA51754" s="80"/>
      <c r="BB51754" s="80"/>
    </row>
    <row r="51755" spans="9:54" x14ac:dyDescent="0.25">
      <c r="I51755" s="80"/>
      <c r="AX51755" s="80"/>
      <c r="AY51755" s="80"/>
      <c r="AZ51755" s="80"/>
      <c r="BA51755" s="80"/>
      <c r="BB51755" s="80"/>
    </row>
    <row r="51756" spans="9:54" x14ac:dyDescent="0.25">
      <c r="I51756" s="80"/>
      <c r="AX51756" s="80"/>
      <c r="AY51756" s="80"/>
      <c r="AZ51756" s="80"/>
      <c r="BA51756" s="80"/>
      <c r="BB51756" s="80"/>
    </row>
    <row r="51757" spans="9:54" x14ac:dyDescent="0.25">
      <c r="I51757" s="80"/>
      <c r="AX51757" s="80"/>
      <c r="AY51757" s="80"/>
      <c r="AZ51757" s="80"/>
      <c r="BA51757" s="80"/>
      <c r="BB51757" s="80"/>
    </row>
    <row r="51758" spans="9:54" x14ac:dyDescent="0.25">
      <c r="I51758" s="80"/>
      <c r="AX51758" s="80"/>
      <c r="AY51758" s="80"/>
      <c r="AZ51758" s="80"/>
      <c r="BA51758" s="80"/>
      <c r="BB51758" s="80"/>
    </row>
    <row r="51759" spans="9:54" x14ac:dyDescent="0.25">
      <c r="I51759" s="80"/>
      <c r="AX51759" s="80"/>
      <c r="AY51759" s="80"/>
      <c r="AZ51759" s="80"/>
      <c r="BA51759" s="80"/>
      <c r="BB51759" s="80"/>
    </row>
    <row r="51760" spans="9:54" x14ac:dyDescent="0.25">
      <c r="I51760" s="80"/>
      <c r="AX51760" s="80"/>
      <c r="AY51760" s="80"/>
      <c r="AZ51760" s="80"/>
      <c r="BA51760" s="80"/>
      <c r="BB51760" s="80"/>
    </row>
    <row r="51761" spans="9:54" x14ac:dyDescent="0.25">
      <c r="I51761" s="80"/>
      <c r="AX51761" s="80"/>
      <c r="AY51761" s="80"/>
      <c r="AZ51761" s="80"/>
      <c r="BA51761" s="80"/>
      <c r="BB51761" s="80"/>
    </row>
    <row r="51762" spans="9:54" x14ac:dyDescent="0.25">
      <c r="I51762" s="80"/>
      <c r="AX51762" s="80"/>
      <c r="AY51762" s="80"/>
      <c r="AZ51762" s="80"/>
      <c r="BA51762" s="80"/>
      <c r="BB51762" s="80"/>
    </row>
    <row r="51763" spans="9:54" x14ac:dyDescent="0.25">
      <c r="I51763" s="80"/>
      <c r="AX51763" s="80"/>
      <c r="AY51763" s="80"/>
      <c r="AZ51763" s="80"/>
      <c r="BA51763" s="80"/>
      <c r="BB51763" s="80"/>
    </row>
    <row r="51764" spans="9:54" x14ac:dyDescent="0.25">
      <c r="I51764" s="80"/>
      <c r="AX51764" s="80"/>
      <c r="AY51764" s="80"/>
      <c r="AZ51764" s="80"/>
      <c r="BA51764" s="80"/>
      <c r="BB51764" s="80"/>
    </row>
    <row r="51765" spans="9:54" x14ac:dyDescent="0.25">
      <c r="I51765" s="80"/>
      <c r="AX51765" s="80"/>
      <c r="AY51765" s="80"/>
      <c r="AZ51765" s="80"/>
      <c r="BA51765" s="80"/>
      <c r="BB51765" s="80"/>
    </row>
    <row r="51766" spans="9:54" x14ac:dyDescent="0.25">
      <c r="I51766" s="80"/>
      <c r="AX51766" s="80"/>
      <c r="AY51766" s="80"/>
      <c r="AZ51766" s="80"/>
      <c r="BA51766" s="80"/>
      <c r="BB51766" s="80"/>
    </row>
    <row r="51767" spans="9:54" x14ac:dyDescent="0.25">
      <c r="I51767" s="80"/>
      <c r="AX51767" s="80"/>
      <c r="AY51767" s="80"/>
      <c r="AZ51767" s="80"/>
      <c r="BA51767" s="80"/>
      <c r="BB51767" s="80"/>
    </row>
    <row r="51768" spans="9:54" x14ac:dyDescent="0.25">
      <c r="I51768" s="80"/>
      <c r="AX51768" s="80"/>
      <c r="AY51768" s="80"/>
      <c r="AZ51768" s="80"/>
      <c r="BA51768" s="80"/>
      <c r="BB51768" s="80"/>
    </row>
    <row r="51769" spans="9:54" x14ac:dyDescent="0.25">
      <c r="I51769" s="80"/>
      <c r="AX51769" s="80"/>
      <c r="AY51769" s="80"/>
      <c r="AZ51769" s="80"/>
      <c r="BA51769" s="80"/>
      <c r="BB51769" s="80"/>
    </row>
    <row r="51770" spans="9:54" x14ac:dyDescent="0.25">
      <c r="I51770" s="80"/>
      <c r="AX51770" s="80"/>
      <c r="AY51770" s="80"/>
      <c r="AZ51770" s="80"/>
      <c r="BA51770" s="80"/>
      <c r="BB51770" s="80"/>
    </row>
    <row r="51771" spans="9:54" x14ac:dyDescent="0.25">
      <c r="I51771" s="80"/>
      <c r="AX51771" s="80"/>
      <c r="AY51771" s="80"/>
      <c r="AZ51771" s="80"/>
      <c r="BA51771" s="80"/>
      <c r="BB51771" s="80"/>
    </row>
    <row r="51772" spans="9:54" x14ac:dyDescent="0.25">
      <c r="I51772" s="80"/>
      <c r="AX51772" s="80"/>
      <c r="AY51772" s="80"/>
      <c r="AZ51772" s="80"/>
      <c r="BA51772" s="80"/>
      <c r="BB51772" s="80"/>
    </row>
    <row r="51773" spans="9:54" x14ac:dyDescent="0.25">
      <c r="I51773" s="80"/>
      <c r="AX51773" s="80"/>
      <c r="AY51773" s="80"/>
      <c r="AZ51773" s="80"/>
      <c r="BA51773" s="80"/>
      <c r="BB51773" s="80"/>
    </row>
    <row r="51774" spans="9:54" x14ac:dyDescent="0.25">
      <c r="I51774" s="80"/>
      <c r="AX51774" s="80"/>
      <c r="AY51774" s="80"/>
      <c r="AZ51774" s="80"/>
      <c r="BA51774" s="80"/>
      <c r="BB51774" s="80"/>
    </row>
    <row r="51775" spans="9:54" x14ac:dyDescent="0.25">
      <c r="I51775" s="80"/>
      <c r="AX51775" s="80"/>
      <c r="AY51775" s="80"/>
      <c r="AZ51775" s="80"/>
      <c r="BA51775" s="80"/>
      <c r="BB51775" s="80"/>
    </row>
    <row r="51776" spans="9:54" x14ac:dyDescent="0.25">
      <c r="I51776" s="80"/>
      <c r="AX51776" s="80"/>
      <c r="AY51776" s="80"/>
      <c r="AZ51776" s="80"/>
      <c r="BA51776" s="80"/>
      <c r="BB51776" s="80"/>
    </row>
    <row r="51777" spans="9:54" x14ac:dyDescent="0.25">
      <c r="I51777" s="80"/>
      <c r="AX51777" s="80"/>
      <c r="AY51777" s="80"/>
      <c r="AZ51777" s="80"/>
      <c r="BA51777" s="80"/>
      <c r="BB51777" s="80"/>
    </row>
    <row r="51778" spans="9:54" x14ac:dyDescent="0.25">
      <c r="I51778" s="80"/>
      <c r="AX51778" s="80"/>
      <c r="AY51778" s="80"/>
      <c r="AZ51778" s="80"/>
      <c r="BA51778" s="80"/>
      <c r="BB51778" s="80"/>
    </row>
    <row r="51779" spans="9:54" x14ac:dyDescent="0.25">
      <c r="I51779" s="80"/>
      <c r="AX51779" s="80"/>
      <c r="AY51779" s="80"/>
      <c r="AZ51779" s="80"/>
      <c r="BA51779" s="80"/>
      <c r="BB51779" s="80"/>
    </row>
    <row r="51780" spans="9:54" x14ac:dyDescent="0.25">
      <c r="I51780" s="80"/>
      <c r="AX51780" s="80"/>
      <c r="AY51780" s="80"/>
      <c r="AZ51780" s="80"/>
      <c r="BA51780" s="80"/>
      <c r="BB51780" s="80"/>
    </row>
    <row r="51781" spans="9:54" x14ac:dyDescent="0.25">
      <c r="I51781" s="80"/>
      <c r="AX51781" s="80"/>
      <c r="AY51781" s="80"/>
      <c r="AZ51781" s="80"/>
      <c r="BA51781" s="80"/>
      <c r="BB51781" s="80"/>
    </row>
    <row r="51782" spans="9:54" x14ac:dyDescent="0.25">
      <c r="I51782" s="80"/>
      <c r="AX51782" s="80"/>
      <c r="AY51782" s="80"/>
      <c r="AZ51782" s="80"/>
      <c r="BA51782" s="80"/>
      <c r="BB51782" s="80"/>
    </row>
    <row r="51783" spans="9:54" x14ac:dyDescent="0.25">
      <c r="I51783" s="80"/>
      <c r="AX51783" s="80"/>
      <c r="AY51783" s="80"/>
      <c r="AZ51783" s="80"/>
      <c r="BA51783" s="80"/>
      <c r="BB51783" s="80"/>
    </row>
    <row r="51784" spans="9:54" x14ac:dyDescent="0.25">
      <c r="I51784" s="80"/>
      <c r="AX51784" s="80"/>
      <c r="AY51784" s="80"/>
      <c r="AZ51784" s="80"/>
      <c r="BA51784" s="80"/>
      <c r="BB51784" s="80"/>
    </row>
    <row r="51785" spans="9:54" x14ac:dyDescent="0.25">
      <c r="I51785" s="80"/>
      <c r="AX51785" s="80"/>
      <c r="AY51785" s="80"/>
      <c r="AZ51785" s="80"/>
      <c r="BA51785" s="80"/>
      <c r="BB51785" s="80"/>
    </row>
    <row r="51786" spans="9:54" x14ac:dyDescent="0.25">
      <c r="I51786" s="80"/>
      <c r="AX51786" s="80"/>
      <c r="AY51786" s="80"/>
      <c r="AZ51786" s="80"/>
      <c r="BA51786" s="80"/>
      <c r="BB51786" s="80"/>
    </row>
    <row r="51787" spans="9:54" x14ac:dyDescent="0.25">
      <c r="I51787" s="80"/>
      <c r="AX51787" s="80"/>
      <c r="AY51787" s="80"/>
      <c r="AZ51787" s="80"/>
      <c r="BA51787" s="80"/>
      <c r="BB51787" s="80"/>
    </row>
    <row r="51788" spans="9:54" x14ac:dyDescent="0.25">
      <c r="I51788" s="80"/>
      <c r="AX51788" s="80"/>
      <c r="AY51788" s="80"/>
      <c r="AZ51788" s="80"/>
      <c r="BA51788" s="80"/>
      <c r="BB51788" s="80"/>
    </row>
    <row r="51789" spans="9:54" x14ac:dyDescent="0.25">
      <c r="I51789" s="80"/>
      <c r="AX51789" s="80"/>
      <c r="AY51789" s="80"/>
      <c r="AZ51789" s="80"/>
      <c r="BA51789" s="80"/>
      <c r="BB51789" s="80"/>
    </row>
    <row r="51790" spans="9:54" x14ac:dyDescent="0.25">
      <c r="I51790" s="80"/>
      <c r="AX51790" s="80"/>
      <c r="AY51790" s="80"/>
      <c r="AZ51790" s="80"/>
      <c r="BA51790" s="80"/>
      <c r="BB51790" s="80"/>
    </row>
    <row r="51791" spans="9:54" x14ac:dyDescent="0.25">
      <c r="I51791" s="80"/>
      <c r="AX51791" s="80"/>
      <c r="AY51791" s="80"/>
      <c r="AZ51791" s="80"/>
      <c r="BA51791" s="80"/>
      <c r="BB51791" s="80"/>
    </row>
    <row r="51792" spans="9:54" x14ac:dyDescent="0.25">
      <c r="I51792" s="80"/>
      <c r="AX51792" s="80"/>
      <c r="AY51792" s="80"/>
      <c r="AZ51792" s="80"/>
      <c r="BA51792" s="80"/>
      <c r="BB51792" s="80"/>
    </row>
    <row r="51793" spans="9:54" x14ac:dyDescent="0.25">
      <c r="I51793" s="80"/>
      <c r="AX51793" s="80"/>
      <c r="AY51793" s="80"/>
      <c r="AZ51793" s="80"/>
      <c r="BA51793" s="80"/>
      <c r="BB51793" s="80"/>
    </row>
    <row r="51794" spans="9:54" x14ac:dyDescent="0.25">
      <c r="I51794" s="80"/>
      <c r="AX51794" s="80"/>
      <c r="AY51794" s="80"/>
      <c r="AZ51794" s="80"/>
      <c r="BA51794" s="80"/>
      <c r="BB51794" s="80"/>
    </row>
    <row r="51795" spans="9:54" x14ac:dyDescent="0.25">
      <c r="I51795" s="80"/>
      <c r="AX51795" s="80"/>
      <c r="AY51795" s="80"/>
      <c r="AZ51795" s="80"/>
      <c r="BA51795" s="80"/>
      <c r="BB51795" s="80"/>
    </row>
    <row r="51796" spans="9:54" x14ac:dyDescent="0.25">
      <c r="I51796" s="80"/>
      <c r="AX51796" s="80"/>
      <c r="AY51796" s="80"/>
      <c r="AZ51796" s="80"/>
      <c r="BA51796" s="80"/>
      <c r="BB51796" s="80"/>
    </row>
    <row r="51797" spans="9:54" x14ac:dyDescent="0.25">
      <c r="I51797" s="80"/>
      <c r="AX51797" s="80"/>
      <c r="AY51797" s="80"/>
      <c r="AZ51797" s="80"/>
      <c r="BA51797" s="80"/>
      <c r="BB51797" s="80"/>
    </row>
    <row r="51798" spans="9:54" x14ac:dyDescent="0.25">
      <c r="I51798" s="80"/>
      <c r="AX51798" s="80"/>
      <c r="AY51798" s="80"/>
      <c r="AZ51798" s="80"/>
      <c r="BA51798" s="80"/>
      <c r="BB51798" s="80"/>
    </row>
    <row r="51799" spans="9:54" x14ac:dyDescent="0.25">
      <c r="I51799" s="80"/>
      <c r="AX51799" s="80"/>
      <c r="AY51799" s="80"/>
      <c r="AZ51799" s="80"/>
      <c r="BA51799" s="80"/>
      <c r="BB51799" s="80"/>
    </row>
    <row r="51800" spans="9:54" x14ac:dyDescent="0.25">
      <c r="I51800" s="80"/>
      <c r="AX51800" s="80"/>
      <c r="AY51800" s="80"/>
      <c r="AZ51800" s="80"/>
      <c r="BA51800" s="80"/>
      <c r="BB51800" s="80"/>
    </row>
    <row r="51801" spans="9:54" x14ac:dyDescent="0.25">
      <c r="I51801" s="80"/>
      <c r="AX51801" s="80"/>
      <c r="AY51801" s="80"/>
      <c r="AZ51801" s="80"/>
      <c r="BA51801" s="80"/>
      <c r="BB51801" s="80"/>
    </row>
    <row r="51802" spans="9:54" x14ac:dyDescent="0.25">
      <c r="I51802" s="80"/>
      <c r="AX51802" s="80"/>
      <c r="AY51802" s="80"/>
      <c r="AZ51802" s="80"/>
      <c r="BA51802" s="80"/>
      <c r="BB51802" s="80"/>
    </row>
    <row r="51803" spans="9:54" x14ac:dyDescent="0.25">
      <c r="I51803" s="80"/>
      <c r="AX51803" s="80"/>
      <c r="AY51803" s="80"/>
      <c r="AZ51803" s="80"/>
      <c r="BA51803" s="80"/>
      <c r="BB51803" s="80"/>
    </row>
    <row r="51804" spans="9:54" x14ac:dyDescent="0.25">
      <c r="I51804" s="80"/>
      <c r="AX51804" s="80"/>
      <c r="AY51804" s="80"/>
      <c r="AZ51804" s="80"/>
      <c r="BA51804" s="80"/>
      <c r="BB51804" s="80"/>
    </row>
    <row r="51805" spans="9:54" x14ac:dyDescent="0.25">
      <c r="I51805" s="80"/>
      <c r="AX51805" s="80"/>
      <c r="AY51805" s="80"/>
      <c r="AZ51805" s="80"/>
      <c r="BA51805" s="80"/>
      <c r="BB51805" s="80"/>
    </row>
    <row r="51806" spans="9:54" x14ac:dyDescent="0.25">
      <c r="I51806" s="80"/>
      <c r="AX51806" s="80"/>
      <c r="AY51806" s="80"/>
      <c r="AZ51806" s="80"/>
      <c r="BA51806" s="80"/>
      <c r="BB51806" s="80"/>
    </row>
    <row r="51807" spans="9:54" x14ac:dyDescent="0.25">
      <c r="I51807" s="80"/>
      <c r="AX51807" s="80"/>
      <c r="AY51807" s="80"/>
      <c r="AZ51807" s="80"/>
      <c r="BA51807" s="80"/>
      <c r="BB51807" s="80"/>
    </row>
    <row r="51808" spans="9:54" x14ac:dyDescent="0.25">
      <c r="I51808" s="80"/>
      <c r="AX51808" s="80"/>
      <c r="AY51808" s="80"/>
      <c r="AZ51808" s="80"/>
      <c r="BA51808" s="80"/>
      <c r="BB51808" s="80"/>
    </row>
    <row r="51809" spans="9:54" x14ac:dyDescent="0.25">
      <c r="I51809" s="80"/>
      <c r="AX51809" s="80"/>
      <c r="AY51809" s="80"/>
      <c r="AZ51809" s="80"/>
      <c r="BA51809" s="80"/>
      <c r="BB51809" s="80"/>
    </row>
    <row r="51810" spans="9:54" x14ac:dyDescent="0.25">
      <c r="I51810" s="80"/>
      <c r="AX51810" s="80"/>
      <c r="AY51810" s="80"/>
      <c r="AZ51810" s="80"/>
      <c r="BA51810" s="80"/>
      <c r="BB51810" s="80"/>
    </row>
    <row r="51811" spans="9:54" x14ac:dyDescent="0.25">
      <c r="I51811" s="80"/>
      <c r="AX51811" s="80"/>
      <c r="AY51811" s="80"/>
      <c r="AZ51811" s="80"/>
      <c r="BA51811" s="80"/>
      <c r="BB51811" s="80"/>
    </row>
    <row r="51812" spans="9:54" x14ac:dyDescent="0.25">
      <c r="I51812" s="80"/>
      <c r="AX51812" s="80"/>
      <c r="AY51812" s="80"/>
      <c r="AZ51812" s="80"/>
      <c r="BA51812" s="80"/>
      <c r="BB51812" s="80"/>
    </row>
    <row r="51813" spans="9:54" x14ac:dyDescent="0.25">
      <c r="I51813" s="80"/>
      <c r="AX51813" s="80"/>
      <c r="AY51813" s="80"/>
      <c r="AZ51813" s="80"/>
      <c r="BA51813" s="80"/>
      <c r="BB51813" s="80"/>
    </row>
    <row r="51814" spans="9:54" x14ac:dyDescent="0.25">
      <c r="I51814" s="80"/>
      <c r="AX51814" s="80"/>
      <c r="AY51814" s="80"/>
      <c r="AZ51814" s="80"/>
      <c r="BA51814" s="80"/>
      <c r="BB51814" s="80"/>
    </row>
    <row r="51815" spans="9:54" x14ac:dyDescent="0.25">
      <c r="I51815" s="80"/>
      <c r="AX51815" s="80"/>
      <c r="AY51815" s="80"/>
      <c r="AZ51815" s="80"/>
      <c r="BA51815" s="80"/>
      <c r="BB51815" s="80"/>
    </row>
    <row r="51816" spans="9:54" x14ac:dyDescent="0.25">
      <c r="I51816" s="80"/>
      <c r="AX51816" s="80"/>
      <c r="AY51816" s="80"/>
      <c r="AZ51816" s="80"/>
      <c r="BA51816" s="80"/>
      <c r="BB51816" s="80"/>
    </row>
    <row r="51817" spans="9:54" x14ac:dyDescent="0.25">
      <c r="I51817" s="80"/>
      <c r="AX51817" s="80"/>
      <c r="AY51817" s="80"/>
      <c r="AZ51817" s="80"/>
      <c r="BA51817" s="80"/>
      <c r="BB51817" s="80"/>
    </row>
    <row r="51818" spans="9:54" x14ac:dyDescent="0.25">
      <c r="I51818" s="80"/>
      <c r="AX51818" s="80"/>
      <c r="AY51818" s="80"/>
      <c r="AZ51818" s="80"/>
      <c r="BA51818" s="80"/>
      <c r="BB51818" s="80"/>
    </row>
    <row r="51819" spans="9:54" x14ac:dyDescent="0.25">
      <c r="I51819" s="80"/>
      <c r="AX51819" s="80"/>
      <c r="AY51819" s="80"/>
      <c r="AZ51819" s="80"/>
      <c r="BA51819" s="80"/>
      <c r="BB51819" s="80"/>
    </row>
    <row r="51820" spans="9:54" x14ac:dyDescent="0.25">
      <c r="I51820" s="80"/>
      <c r="AX51820" s="80"/>
      <c r="AY51820" s="80"/>
      <c r="AZ51820" s="80"/>
      <c r="BA51820" s="80"/>
      <c r="BB51820" s="80"/>
    </row>
    <row r="51821" spans="9:54" x14ac:dyDescent="0.25">
      <c r="I51821" s="80"/>
      <c r="AX51821" s="80"/>
      <c r="AY51821" s="80"/>
      <c r="AZ51821" s="80"/>
      <c r="BA51821" s="80"/>
      <c r="BB51821" s="80"/>
    </row>
    <row r="51822" spans="9:54" x14ac:dyDescent="0.25">
      <c r="I51822" s="80"/>
      <c r="AX51822" s="80"/>
      <c r="AY51822" s="80"/>
      <c r="AZ51822" s="80"/>
      <c r="BA51822" s="80"/>
      <c r="BB51822" s="80"/>
    </row>
    <row r="51823" spans="9:54" x14ac:dyDescent="0.25">
      <c r="I51823" s="80"/>
      <c r="AX51823" s="80"/>
      <c r="AY51823" s="80"/>
      <c r="AZ51823" s="80"/>
      <c r="BA51823" s="80"/>
      <c r="BB51823" s="80"/>
    </row>
    <row r="51824" spans="9:54" x14ac:dyDescent="0.25">
      <c r="I51824" s="80"/>
      <c r="AX51824" s="80"/>
      <c r="AY51824" s="80"/>
      <c r="AZ51824" s="80"/>
      <c r="BA51824" s="80"/>
      <c r="BB51824" s="80"/>
    </row>
    <row r="51825" spans="9:54" x14ac:dyDescent="0.25">
      <c r="I51825" s="80"/>
      <c r="AX51825" s="80"/>
      <c r="AY51825" s="80"/>
      <c r="AZ51825" s="80"/>
      <c r="BA51825" s="80"/>
      <c r="BB51825" s="80"/>
    </row>
    <row r="51826" spans="9:54" x14ac:dyDescent="0.25">
      <c r="I51826" s="80"/>
      <c r="AX51826" s="80"/>
      <c r="AY51826" s="80"/>
      <c r="AZ51826" s="80"/>
      <c r="BA51826" s="80"/>
      <c r="BB51826" s="80"/>
    </row>
    <row r="51827" spans="9:54" x14ac:dyDescent="0.25">
      <c r="I51827" s="80"/>
      <c r="AX51827" s="80"/>
      <c r="AY51827" s="80"/>
      <c r="AZ51827" s="80"/>
      <c r="BA51827" s="80"/>
      <c r="BB51827" s="80"/>
    </row>
    <row r="51828" spans="9:54" x14ac:dyDescent="0.25">
      <c r="I51828" s="80"/>
      <c r="AX51828" s="80"/>
      <c r="AY51828" s="80"/>
      <c r="AZ51828" s="80"/>
      <c r="BA51828" s="80"/>
      <c r="BB51828" s="80"/>
    </row>
    <row r="51829" spans="9:54" x14ac:dyDescent="0.25">
      <c r="I51829" s="80"/>
      <c r="AX51829" s="80"/>
      <c r="AY51829" s="80"/>
      <c r="AZ51829" s="80"/>
      <c r="BA51829" s="80"/>
      <c r="BB51829" s="80"/>
    </row>
    <row r="51830" spans="9:54" x14ac:dyDescent="0.25">
      <c r="I51830" s="80"/>
      <c r="AX51830" s="80"/>
      <c r="AY51830" s="80"/>
      <c r="AZ51830" s="80"/>
      <c r="BA51830" s="80"/>
      <c r="BB51830" s="80"/>
    </row>
    <row r="51831" spans="9:54" x14ac:dyDescent="0.25">
      <c r="I51831" s="80"/>
      <c r="AX51831" s="80"/>
      <c r="AY51831" s="80"/>
      <c r="AZ51831" s="80"/>
      <c r="BA51831" s="80"/>
      <c r="BB51831" s="80"/>
    </row>
    <row r="51832" spans="9:54" x14ac:dyDescent="0.25">
      <c r="I51832" s="80"/>
      <c r="AX51832" s="80"/>
      <c r="AY51832" s="80"/>
      <c r="AZ51832" s="80"/>
      <c r="BA51832" s="80"/>
      <c r="BB51832" s="80"/>
    </row>
    <row r="51833" spans="9:54" x14ac:dyDescent="0.25">
      <c r="I51833" s="80"/>
      <c r="AX51833" s="80"/>
      <c r="AY51833" s="80"/>
      <c r="AZ51833" s="80"/>
      <c r="BA51833" s="80"/>
      <c r="BB51833" s="80"/>
    </row>
    <row r="51834" spans="9:54" x14ac:dyDescent="0.25">
      <c r="I51834" s="80"/>
      <c r="AX51834" s="80"/>
      <c r="AY51834" s="80"/>
      <c r="AZ51834" s="80"/>
      <c r="BA51834" s="80"/>
      <c r="BB51834" s="80"/>
    </row>
    <row r="51835" spans="9:54" x14ac:dyDescent="0.25">
      <c r="I51835" s="80"/>
      <c r="AX51835" s="80"/>
      <c r="AY51835" s="80"/>
      <c r="AZ51835" s="80"/>
      <c r="BA51835" s="80"/>
      <c r="BB51835" s="80"/>
    </row>
    <row r="51836" spans="9:54" x14ac:dyDescent="0.25">
      <c r="I51836" s="80"/>
      <c r="AX51836" s="80"/>
      <c r="AY51836" s="80"/>
      <c r="AZ51836" s="80"/>
      <c r="BA51836" s="80"/>
      <c r="BB51836" s="80"/>
    </row>
    <row r="51837" spans="9:54" x14ac:dyDescent="0.25">
      <c r="I51837" s="80"/>
      <c r="AX51837" s="80"/>
      <c r="AY51837" s="80"/>
      <c r="AZ51837" s="80"/>
      <c r="BA51837" s="80"/>
      <c r="BB51837" s="80"/>
    </row>
    <row r="51838" spans="9:54" x14ac:dyDescent="0.25">
      <c r="I51838" s="80"/>
      <c r="AX51838" s="80"/>
      <c r="AY51838" s="80"/>
      <c r="AZ51838" s="80"/>
      <c r="BA51838" s="80"/>
      <c r="BB51838" s="80"/>
    </row>
    <row r="51839" spans="9:54" x14ac:dyDescent="0.25">
      <c r="I51839" s="80"/>
      <c r="AX51839" s="80"/>
      <c r="AY51839" s="80"/>
      <c r="AZ51839" s="80"/>
      <c r="BA51839" s="80"/>
      <c r="BB51839" s="80"/>
    </row>
    <row r="51840" spans="9:54" x14ac:dyDescent="0.25">
      <c r="I51840" s="80"/>
      <c r="AX51840" s="80"/>
      <c r="AY51840" s="80"/>
      <c r="AZ51840" s="80"/>
      <c r="BA51840" s="80"/>
      <c r="BB51840" s="80"/>
    </row>
    <row r="51841" spans="9:54" x14ac:dyDescent="0.25">
      <c r="I51841" s="80"/>
      <c r="AX51841" s="80"/>
      <c r="AY51841" s="80"/>
      <c r="AZ51841" s="80"/>
      <c r="BA51841" s="80"/>
      <c r="BB51841" s="80"/>
    </row>
    <row r="51842" spans="9:54" x14ac:dyDescent="0.25">
      <c r="I51842" s="80"/>
      <c r="AX51842" s="80"/>
      <c r="AY51842" s="80"/>
      <c r="AZ51842" s="80"/>
      <c r="BA51842" s="80"/>
      <c r="BB51842" s="80"/>
    </row>
    <row r="51843" spans="9:54" x14ac:dyDescent="0.25">
      <c r="I51843" s="80"/>
      <c r="AX51843" s="80"/>
      <c r="AY51843" s="80"/>
      <c r="AZ51843" s="80"/>
      <c r="BA51843" s="80"/>
      <c r="BB51843" s="80"/>
    </row>
    <row r="51844" spans="9:54" x14ac:dyDescent="0.25">
      <c r="I51844" s="80"/>
      <c r="AX51844" s="80"/>
      <c r="AY51844" s="80"/>
      <c r="AZ51844" s="80"/>
      <c r="BA51844" s="80"/>
      <c r="BB51844" s="80"/>
    </row>
    <row r="51845" spans="9:54" x14ac:dyDescent="0.25">
      <c r="I51845" s="80"/>
      <c r="AX51845" s="80"/>
      <c r="AY51845" s="80"/>
      <c r="AZ51845" s="80"/>
      <c r="BA51845" s="80"/>
      <c r="BB51845" s="80"/>
    </row>
    <row r="51846" spans="9:54" x14ac:dyDescent="0.25">
      <c r="I51846" s="80"/>
      <c r="AX51846" s="80"/>
      <c r="AY51846" s="80"/>
      <c r="AZ51846" s="80"/>
      <c r="BA51846" s="80"/>
      <c r="BB51846" s="80"/>
    </row>
    <row r="51847" spans="9:54" x14ac:dyDescent="0.25">
      <c r="I51847" s="80"/>
      <c r="AX51847" s="80"/>
      <c r="AY51847" s="80"/>
      <c r="AZ51847" s="80"/>
      <c r="BA51847" s="80"/>
      <c r="BB51847" s="80"/>
    </row>
    <row r="51848" spans="9:54" x14ac:dyDescent="0.25">
      <c r="I51848" s="80"/>
      <c r="AX51848" s="80"/>
      <c r="AY51848" s="80"/>
      <c r="AZ51848" s="80"/>
      <c r="BA51848" s="80"/>
      <c r="BB51848" s="80"/>
    </row>
    <row r="51849" spans="9:54" x14ac:dyDescent="0.25">
      <c r="I51849" s="80"/>
      <c r="AX51849" s="80"/>
      <c r="AY51849" s="80"/>
      <c r="AZ51849" s="80"/>
      <c r="BA51849" s="80"/>
      <c r="BB51849" s="80"/>
    </row>
    <row r="51850" spans="9:54" x14ac:dyDescent="0.25">
      <c r="I51850" s="80"/>
      <c r="AX51850" s="80"/>
      <c r="AY51850" s="80"/>
      <c r="AZ51850" s="80"/>
      <c r="BA51850" s="80"/>
      <c r="BB51850" s="80"/>
    </row>
    <row r="51851" spans="9:54" x14ac:dyDescent="0.25">
      <c r="I51851" s="80"/>
      <c r="AX51851" s="80"/>
      <c r="AY51851" s="80"/>
      <c r="AZ51851" s="80"/>
      <c r="BA51851" s="80"/>
      <c r="BB51851" s="80"/>
    </row>
    <row r="51852" spans="9:54" x14ac:dyDescent="0.25">
      <c r="I51852" s="80"/>
      <c r="AX51852" s="80"/>
      <c r="AY51852" s="80"/>
      <c r="AZ51852" s="80"/>
      <c r="BA51852" s="80"/>
      <c r="BB51852" s="80"/>
    </row>
    <row r="51853" spans="9:54" x14ac:dyDescent="0.25">
      <c r="I51853" s="80"/>
      <c r="AX51853" s="80"/>
      <c r="AY51853" s="80"/>
      <c r="AZ51853" s="80"/>
      <c r="BA51853" s="80"/>
      <c r="BB51853" s="80"/>
    </row>
    <row r="51854" spans="9:54" x14ac:dyDescent="0.25">
      <c r="I51854" s="80"/>
      <c r="AX51854" s="80"/>
      <c r="AY51854" s="80"/>
      <c r="AZ51854" s="80"/>
      <c r="BA51854" s="80"/>
      <c r="BB51854" s="80"/>
    </row>
    <row r="51855" spans="9:54" x14ac:dyDescent="0.25">
      <c r="I51855" s="80"/>
      <c r="AX51855" s="80"/>
      <c r="AY51855" s="80"/>
      <c r="AZ51855" s="80"/>
      <c r="BA51855" s="80"/>
      <c r="BB51855" s="80"/>
    </row>
    <row r="51856" spans="9:54" x14ac:dyDescent="0.25">
      <c r="I51856" s="80"/>
      <c r="AX51856" s="80"/>
      <c r="AY51856" s="80"/>
      <c r="AZ51856" s="80"/>
      <c r="BA51856" s="80"/>
      <c r="BB51856" s="80"/>
    </row>
    <row r="51857" spans="9:54" x14ac:dyDescent="0.25">
      <c r="I51857" s="80"/>
      <c r="AX51857" s="80"/>
      <c r="AY51857" s="80"/>
      <c r="AZ51857" s="80"/>
      <c r="BA51857" s="80"/>
      <c r="BB51857" s="80"/>
    </row>
    <row r="51858" spans="9:54" x14ac:dyDescent="0.25">
      <c r="I51858" s="80"/>
      <c r="AX51858" s="80"/>
      <c r="AY51858" s="80"/>
      <c r="AZ51858" s="80"/>
      <c r="BA51858" s="80"/>
      <c r="BB51858" s="80"/>
    </row>
    <row r="51859" spans="9:54" x14ac:dyDescent="0.25">
      <c r="I51859" s="80"/>
      <c r="AX51859" s="80"/>
      <c r="AY51859" s="80"/>
      <c r="AZ51859" s="80"/>
      <c r="BA51859" s="80"/>
      <c r="BB51859" s="80"/>
    </row>
    <row r="51860" spans="9:54" x14ac:dyDescent="0.25">
      <c r="I51860" s="80"/>
      <c r="AX51860" s="80"/>
      <c r="AY51860" s="80"/>
      <c r="AZ51860" s="80"/>
      <c r="BA51860" s="80"/>
      <c r="BB51860" s="80"/>
    </row>
    <row r="51861" spans="9:54" x14ac:dyDescent="0.25">
      <c r="I51861" s="80"/>
      <c r="AX51861" s="80"/>
      <c r="AY51861" s="80"/>
      <c r="AZ51861" s="80"/>
      <c r="BA51861" s="80"/>
      <c r="BB51861" s="80"/>
    </row>
    <row r="51862" spans="9:54" x14ac:dyDescent="0.25">
      <c r="I51862" s="80"/>
      <c r="AX51862" s="80"/>
      <c r="AY51862" s="80"/>
      <c r="AZ51862" s="80"/>
      <c r="BA51862" s="80"/>
      <c r="BB51862" s="80"/>
    </row>
    <row r="51863" spans="9:54" x14ac:dyDescent="0.25">
      <c r="I51863" s="80"/>
      <c r="AX51863" s="80"/>
      <c r="AY51863" s="80"/>
      <c r="AZ51863" s="80"/>
      <c r="BA51863" s="80"/>
      <c r="BB51863" s="80"/>
    </row>
    <row r="51864" spans="9:54" x14ac:dyDescent="0.25">
      <c r="I51864" s="80"/>
      <c r="AX51864" s="80"/>
      <c r="AY51864" s="80"/>
      <c r="AZ51864" s="80"/>
      <c r="BA51864" s="80"/>
      <c r="BB51864" s="80"/>
    </row>
    <row r="51865" spans="9:54" x14ac:dyDescent="0.25">
      <c r="I51865" s="80"/>
      <c r="AX51865" s="80"/>
      <c r="AY51865" s="80"/>
      <c r="AZ51865" s="80"/>
      <c r="BA51865" s="80"/>
      <c r="BB51865" s="80"/>
    </row>
    <row r="51866" spans="9:54" x14ac:dyDescent="0.25">
      <c r="I51866" s="80"/>
      <c r="AX51866" s="80"/>
      <c r="AY51866" s="80"/>
      <c r="AZ51866" s="80"/>
      <c r="BA51866" s="80"/>
      <c r="BB51866" s="80"/>
    </row>
    <row r="51867" spans="9:54" x14ac:dyDescent="0.25">
      <c r="I51867" s="80"/>
      <c r="AX51867" s="80"/>
      <c r="AY51867" s="80"/>
      <c r="AZ51867" s="80"/>
      <c r="BA51867" s="80"/>
      <c r="BB51867" s="80"/>
    </row>
    <row r="51868" spans="9:54" x14ac:dyDescent="0.25">
      <c r="I51868" s="80"/>
      <c r="AX51868" s="80"/>
      <c r="AY51868" s="80"/>
      <c r="AZ51868" s="80"/>
      <c r="BA51868" s="80"/>
      <c r="BB51868" s="80"/>
    </row>
    <row r="51869" spans="9:54" x14ac:dyDescent="0.25">
      <c r="I51869" s="80"/>
      <c r="AX51869" s="80"/>
      <c r="AY51869" s="80"/>
      <c r="AZ51869" s="80"/>
      <c r="BA51869" s="80"/>
      <c r="BB51869" s="80"/>
    </row>
    <row r="51870" spans="9:54" x14ac:dyDescent="0.25">
      <c r="I51870" s="80"/>
      <c r="AX51870" s="80"/>
      <c r="AY51870" s="80"/>
      <c r="AZ51870" s="80"/>
      <c r="BA51870" s="80"/>
      <c r="BB51870" s="80"/>
    </row>
    <row r="51871" spans="9:54" x14ac:dyDescent="0.25">
      <c r="I51871" s="80"/>
      <c r="AX51871" s="80"/>
      <c r="AY51871" s="80"/>
      <c r="AZ51871" s="80"/>
      <c r="BA51871" s="80"/>
      <c r="BB51871" s="80"/>
    </row>
    <row r="51872" spans="9:54" x14ac:dyDescent="0.25">
      <c r="I51872" s="80"/>
      <c r="AX51872" s="80"/>
      <c r="AY51872" s="80"/>
      <c r="AZ51872" s="80"/>
      <c r="BA51872" s="80"/>
      <c r="BB51872" s="80"/>
    </row>
    <row r="51873" spans="9:54" x14ac:dyDescent="0.25">
      <c r="I51873" s="80"/>
      <c r="AX51873" s="80"/>
      <c r="AY51873" s="80"/>
      <c r="AZ51873" s="80"/>
      <c r="BA51873" s="80"/>
      <c r="BB51873" s="80"/>
    </row>
    <row r="51874" spans="9:54" x14ac:dyDescent="0.25">
      <c r="I51874" s="80"/>
      <c r="AX51874" s="80"/>
      <c r="AY51874" s="80"/>
      <c r="AZ51874" s="80"/>
      <c r="BA51874" s="80"/>
      <c r="BB51874" s="80"/>
    </row>
    <row r="51875" spans="9:54" x14ac:dyDescent="0.25">
      <c r="I51875" s="80"/>
      <c r="AX51875" s="80"/>
      <c r="AY51875" s="80"/>
      <c r="AZ51875" s="80"/>
      <c r="BA51875" s="80"/>
      <c r="BB51875" s="80"/>
    </row>
    <row r="51876" spans="9:54" x14ac:dyDescent="0.25">
      <c r="I51876" s="80"/>
      <c r="AX51876" s="80"/>
      <c r="AY51876" s="80"/>
      <c r="AZ51876" s="80"/>
      <c r="BA51876" s="80"/>
      <c r="BB51876" s="80"/>
    </row>
    <row r="51877" spans="9:54" x14ac:dyDescent="0.25">
      <c r="I51877" s="80"/>
      <c r="AX51877" s="80"/>
      <c r="AY51877" s="80"/>
      <c r="AZ51877" s="80"/>
      <c r="BA51877" s="80"/>
      <c r="BB51877" s="80"/>
    </row>
    <row r="51878" spans="9:54" x14ac:dyDescent="0.25">
      <c r="I51878" s="80"/>
      <c r="AX51878" s="80"/>
      <c r="AY51878" s="80"/>
      <c r="AZ51878" s="80"/>
      <c r="BA51878" s="80"/>
      <c r="BB51878" s="80"/>
    </row>
    <row r="51879" spans="9:54" x14ac:dyDescent="0.25">
      <c r="I51879" s="80"/>
      <c r="AX51879" s="80"/>
      <c r="AY51879" s="80"/>
      <c r="AZ51879" s="80"/>
      <c r="BA51879" s="80"/>
      <c r="BB51879" s="80"/>
    </row>
    <row r="51880" spans="9:54" x14ac:dyDescent="0.25">
      <c r="I51880" s="80"/>
      <c r="AX51880" s="80"/>
      <c r="AY51880" s="80"/>
      <c r="AZ51880" s="80"/>
      <c r="BA51880" s="80"/>
      <c r="BB51880" s="80"/>
    </row>
    <row r="51881" spans="9:54" x14ac:dyDescent="0.25">
      <c r="I51881" s="80"/>
      <c r="AX51881" s="80"/>
      <c r="AY51881" s="80"/>
      <c r="AZ51881" s="80"/>
      <c r="BA51881" s="80"/>
      <c r="BB51881" s="80"/>
    </row>
    <row r="51882" spans="9:54" x14ac:dyDescent="0.25">
      <c r="I51882" s="80"/>
      <c r="AX51882" s="80"/>
      <c r="AY51882" s="80"/>
      <c r="AZ51882" s="80"/>
      <c r="BA51882" s="80"/>
      <c r="BB51882" s="80"/>
    </row>
    <row r="51883" spans="9:54" x14ac:dyDescent="0.25">
      <c r="I51883" s="80"/>
      <c r="AX51883" s="80"/>
      <c r="AY51883" s="80"/>
      <c r="AZ51883" s="80"/>
      <c r="BA51883" s="80"/>
      <c r="BB51883" s="80"/>
    </row>
    <row r="51884" spans="9:54" x14ac:dyDescent="0.25">
      <c r="I51884" s="80"/>
      <c r="AX51884" s="80"/>
      <c r="AY51884" s="80"/>
      <c r="AZ51884" s="80"/>
      <c r="BA51884" s="80"/>
      <c r="BB51884" s="80"/>
    </row>
    <row r="51885" spans="9:54" x14ac:dyDescent="0.25">
      <c r="I51885" s="80"/>
      <c r="AX51885" s="80"/>
      <c r="AY51885" s="80"/>
      <c r="AZ51885" s="80"/>
      <c r="BA51885" s="80"/>
      <c r="BB51885" s="80"/>
    </row>
    <row r="51886" spans="9:54" x14ac:dyDescent="0.25">
      <c r="I51886" s="80"/>
      <c r="AX51886" s="80"/>
      <c r="AY51886" s="80"/>
      <c r="AZ51886" s="80"/>
      <c r="BA51886" s="80"/>
      <c r="BB51886" s="80"/>
    </row>
    <row r="51887" spans="9:54" x14ac:dyDescent="0.25">
      <c r="I51887" s="80"/>
      <c r="AX51887" s="80"/>
      <c r="AY51887" s="80"/>
      <c r="AZ51887" s="80"/>
      <c r="BA51887" s="80"/>
      <c r="BB51887" s="80"/>
    </row>
    <row r="51888" spans="9:54" x14ac:dyDescent="0.25">
      <c r="I51888" s="80"/>
      <c r="AX51888" s="80"/>
      <c r="AY51888" s="80"/>
      <c r="AZ51888" s="80"/>
      <c r="BA51888" s="80"/>
      <c r="BB51888" s="80"/>
    </row>
    <row r="51889" spans="9:54" x14ac:dyDescent="0.25">
      <c r="I51889" s="80"/>
      <c r="AX51889" s="80"/>
      <c r="AY51889" s="80"/>
      <c r="AZ51889" s="80"/>
      <c r="BA51889" s="80"/>
      <c r="BB51889" s="80"/>
    </row>
    <row r="51890" spans="9:54" x14ac:dyDescent="0.25">
      <c r="I51890" s="80"/>
      <c r="AX51890" s="80"/>
      <c r="AY51890" s="80"/>
      <c r="AZ51890" s="80"/>
      <c r="BA51890" s="80"/>
      <c r="BB51890" s="80"/>
    </row>
    <row r="51891" spans="9:54" x14ac:dyDescent="0.25">
      <c r="I51891" s="80"/>
      <c r="AX51891" s="80"/>
      <c r="AY51891" s="80"/>
      <c r="AZ51891" s="80"/>
      <c r="BA51891" s="80"/>
      <c r="BB51891" s="80"/>
    </row>
    <row r="51892" spans="9:54" x14ac:dyDescent="0.25">
      <c r="I51892" s="80"/>
      <c r="AX51892" s="80"/>
      <c r="AY51892" s="80"/>
      <c r="AZ51892" s="80"/>
      <c r="BA51892" s="80"/>
      <c r="BB51892" s="80"/>
    </row>
    <row r="51893" spans="9:54" x14ac:dyDescent="0.25">
      <c r="I51893" s="80"/>
      <c r="AX51893" s="80"/>
      <c r="AY51893" s="80"/>
      <c r="AZ51893" s="80"/>
      <c r="BA51893" s="80"/>
      <c r="BB51893" s="80"/>
    </row>
    <row r="51894" spans="9:54" x14ac:dyDescent="0.25">
      <c r="I51894" s="80"/>
      <c r="AX51894" s="80"/>
      <c r="AY51894" s="80"/>
      <c r="AZ51894" s="80"/>
      <c r="BA51894" s="80"/>
      <c r="BB51894" s="80"/>
    </row>
    <row r="51895" spans="9:54" x14ac:dyDescent="0.25">
      <c r="I51895" s="80"/>
      <c r="AX51895" s="80"/>
      <c r="AY51895" s="80"/>
      <c r="AZ51895" s="80"/>
      <c r="BA51895" s="80"/>
      <c r="BB51895" s="80"/>
    </row>
    <row r="51896" spans="9:54" x14ac:dyDescent="0.25">
      <c r="I51896" s="80"/>
      <c r="AX51896" s="80"/>
      <c r="AY51896" s="80"/>
      <c r="AZ51896" s="80"/>
      <c r="BA51896" s="80"/>
      <c r="BB51896" s="80"/>
    </row>
    <row r="51897" spans="9:54" x14ac:dyDescent="0.25">
      <c r="I51897" s="80"/>
      <c r="AX51897" s="80"/>
      <c r="AY51897" s="80"/>
      <c r="AZ51897" s="80"/>
      <c r="BA51897" s="80"/>
      <c r="BB51897" s="80"/>
    </row>
    <row r="51898" spans="9:54" x14ac:dyDescent="0.25">
      <c r="I51898" s="80"/>
      <c r="AX51898" s="80"/>
      <c r="AY51898" s="80"/>
      <c r="AZ51898" s="80"/>
      <c r="BA51898" s="80"/>
      <c r="BB51898" s="80"/>
    </row>
    <row r="51899" spans="9:54" x14ac:dyDescent="0.25">
      <c r="I51899" s="80"/>
      <c r="AX51899" s="80"/>
      <c r="AY51899" s="80"/>
      <c r="AZ51899" s="80"/>
      <c r="BA51899" s="80"/>
      <c r="BB51899" s="80"/>
    </row>
    <row r="51900" spans="9:54" x14ac:dyDescent="0.25">
      <c r="I51900" s="80"/>
      <c r="AX51900" s="80"/>
      <c r="AY51900" s="80"/>
      <c r="AZ51900" s="80"/>
      <c r="BA51900" s="80"/>
      <c r="BB51900" s="80"/>
    </row>
    <row r="51901" spans="9:54" x14ac:dyDescent="0.25">
      <c r="I51901" s="80"/>
      <c r="AX51901" s="80"/>
      <c r="AY51901" s="80"/>
      <c r="AZ51901" s="80"/>
      <c r="BA51901" s="80"/>
      <c r="BB51901" s="80"/>
    </row>
    <row r="51902" spans="9:54" x14ac:dyDescent="0.25">
      <c r="I51902" s="80"/>
      <c r="AX51902" s="80"/>
      <c r="AY51902" s="80"/>
      <c r="AZ51902" s="80"/>
      <c r="BA51902" s="80"/>
      <c r="BB51902" s="80"/>
    </row>
    <row r="51903" spans="9:54" x14ac:dyDescent="0.25">
      <c r="I51903" s="80"/>
      <c r="AX51903" s="80"/>
      <c r="AY51903" s="80"/>
      <c r="AZ51903" s="80"/>
      <c r="BA51903" s="80"/>
      <c r="BB51903" s="80"/>
    </row>
    <row r="51904" spans="9:54" x14ac:dyDescent="0.25">
      <c r="I51904" s="80"/>
      <c r="AX51904" s="80"/>
      <c r="AY51904" s="80"/>
      <c r="AZ51904" s="80"/>
      <c r="BA51904" s="80"/>
      <c r="BB51904" s="80"/>
    </row>
    <row r="51905" spans="9:54" x14ac:dyDescent="0.25">
      <c r="I51905" s="80"/>
      <c r="AX51905" s="80"/>
      <c r="AY51905" s="80"/>
      <c r="AZ51905" s="80"/>
      <c r="BA51905" s="80"/>
      <c r="BB51905" s="80"/>
    </row>
    <row r="51906" spans="9:54" x14ac:dyDescent="0.25">
      <c r="I51906" s="80"/>
      <c r="AX51906" s="80"/>
      <c r="AY51906" s="80"/>
      <c r="AZ51906" s="80"/>
      <c r="BA51906" s="80"/>
      <c r="BB51906" s="80"/>
    </row>
    <row r="51907" spans="9:54" x14ac:dyDescent="0.25">
      <c r="I51907" s="80"/>
      <c r="AX51907" s="80"/>
      <c r="AY51907" s="80"/>
      <c r="AZ51907" s="80"/>
      <c r="BA51907" s="80"/>
      <c r="BB51907" s="80"/>
    </row>
    <row r="51908" spans="9:54" x14ac:dyDescent="0.25">
      <c r="I51908" s="80"/>
      <c r="AX51908" s="80"/>
      <c r="AY51908" s="80"/>
      <c r="AZ51908" s="80"/>
      <c r="BA51908" s="80"/>
      <c r="BB51908" s="80"/>
    </row>
    <row r="51909" spans="9:54" x14ac:dyDescent="0.25">
      <c r="I51909" s="80"/>
      <c r="AX51909" s="80"/>
      <c r="AY51909" s="80"/>
      <c r="AZ51909" s="80"/>
      <c r="BA51909" s="80"/>
      <c r="BB51909" s="80"/>
    </row>
    <row r="51910" spans="9:54" x14ac:dyDescent="0.25">
      <c r="I51910" s="80"/>
      <c r="AX51910" s="80"/>
      <c r="AY51910" s="80"/>
      <c r="AZ51910" s="80"/>
      <c r="BA51910" s="80"/>
      <c r="BB51910" s="80"/>
    </row>
    <row r="51911" spans="9:54" x14ac:dyDescent="0.25">
      <c r="I51911" s="80"/>
      <c r="AX51911" s="80"/>
      <c r="AY51911" s="80"/>
      <c r="AZ51911" s="80"/>
      <c r="BA51911" s="80"/>
      <c r="BB51911" s="80"/>
    </row>
    <row r="51912" spans="9:54" x14ac:dyDescent="0.25">
      <c r="I51912" s="80"/>
      <c r="AX51912" s="80"/>
      <c r="AY51912" s="80"/>
      <c r="AZ51912" s="80"/>
      <c r="BA51912" s="80"/>
      <c r="BB51912" s="80"/>
    </row>
    <row r="51913" spans="9:54" x14ac:dyDescent="0.25">
      <c r="I51913" s="80"/>
      <c r="AX51913" s="80"/>
      <c r="AY51913" s="80"/>
      <c r="AZ51913" s="80"/>
      <c r="BA51913" s="80"/>
      <c r="BB51913" s="80"/>
    </row>
    <row r="51914" spans="9:54" x14ac:dyDescent="0.25">
      <c r="I51914" s="80"/>
      <c r="AX51914" s="80"/>
      <c r="AY51914" s="80"/>
      <c r="AZ51914" s="80"/>
      <c r="BA51914" s="80"/>
      <c r="BB51914" s="80"/>
    </row>
    <row r="51915" spans="9:54" x14ac:dyDescent="0.25">
      <c r="I51915" s="80"/>
      <c r="AX51915" s="80"/>
      <c r="AY51915" s="80"/>
      <c r="AZ51915" s="80"/>
      <c r="BA51915" s="80"/>
      <c r="BB51915" s="80"/>
    </row>
    <row r="51916" spans="9:54" x14ac:dyDescent="0.25">
      <c r="I51916" s="80"/>
      <c r="AX51916" s="80"/>
      <c r="AY51916" s="80"/>
      <c r="AZ51916" s="80"/>
      <c r="BA51916" s="80"/>
      <c r="BB51916" s="80"/>
    </row>
    <row r="51917" spans="9:54" x14ac:dyDescent="0.25">
      <c r="I51917" s="80"/>
      <c r="AX51917" s="80"/>
      <c r="AY51917" s="80"/>
      <c r="AZ51917" s="80"/>
      <c r="BA51917" s="80"/>
      <c r="BB51917" s="80"/>
    </row>
    <row r="51918" spans="9:54" x14ac:dyDescent="0.25">
      <c r="I51918" s="80"/>
      <c r="AX51918" s="80"/>
      <c r="AY51918" s="80"/>
      <c r="AZ51918" s="80"/>
      <c r="BA51918" s="80"/>
      <c r="BB51918" s="80"/>
    </row>
    <row r="51919" spans="9:54" x14ac:dyDescent="0.25">
      <c r="I51919" s="80"/>
      <c r="AX51919" s="80"/>
      <c r="AY51919" s="80"/>
      <c r="AZ51919" s="80"/>
      <c r="BA51919" s="80"/>
      <c r="BB51919" s="80"/>
    </row>
    <row r="51920" spans="9:54" x14ac:dyDescent="0.25">
      <c r="I51920" s="80"/>
      <c r="AX51920" s="80"/>
      <c r="AY51920" s="80"/>
      <c r="AZ51920" s="80"/>
      <c r="BA51920" s="80"/>
      <c r="BB51920" s="80"/>
    </row>
    <row r="51921" spans="9:54" x14ac:dyDescent="0.25">
      <c r="I51921" s="80"/>
      <c r="AX51921" s="80"/>
      <c r="AY51921" s="80"/>
      <c r="AZ51921" s="80"/>
      <c r="BA51921" s="80"/>
      <c r="BB51921" s="80"/>
    </row>
    <row r="51922" spans="9:54" x14ac:dyDescent="0.25">
      <c r="I51922" s="80"/>
      <c r="AX51922" s="80"/>
      <c r="AY51922" s="80"/>
      <c r="AZ51922" s="80"/>
      <c r="BA51922" s="80"/>
      <c r="BB51922" s="80"/>
    </row>
    <row r="51923" spans="9:54" x14ac:dyDescent="0.25">
      <c r="I51923" s="80"/>
      <c r="AX51923" s="80"/>
      <c r="AY51923" s="80"/>
      <c r="AZ51923" s="80"/>
      <c r="BA51923" s="80"/>
      <c r="BB51923" s="80"/>
    </row>
    <row r="51924" spans="9:54" x14ac:dyDescent="0.25">
      <c r="I51924" s="80"/>
      <c r="AX51924" s="80"/>
      <c r="AY51924" s="80"/>
      <c r="AZ51924" s="80"/>
      <c r="BA51924" s="80"/>
      <c r="BB51924" s="80"/>
    </row>
    <row r="51925" spans="9:54" x14ac:dyDescent="0.25">
      <c r="I51925" s="80"/>
      <c r="AX51925" s="80"/>
      <c r="AY51925" s="80"/>
      <c r="AZ51925" s="80"/>
      <c r="BA51925" s="80"/>
      <c r="BB51925" s="80"/>
    </row>
    <row r="51926" spans="9:54" x14ac:dyDescent="0.25">
      <c r="I51926" s="80"/>
      <c r="AX51926" s="80"/>
      <c r="AY51926" s="80"/>
      <c r="AZ51926" s="80"/>
      <c r="BA51926" s="80"/>
      <c r="BB51926" s="80"/>
    </row>
    <row r="51927" spans="9:54" x14ac:dyDescent="0.25">
      <c r="I51927" s="80"/>
      <c r="AX51927" s="80"/>
      <c r="AY51927" s="80"/>
      <c r="AZ51927" s="80"/>
      <c r="BA51927" s="80"/>
      <c r="BB51927" s="80"/>
    </row>
    <row r="51928" spans="9:54" x14ac:dyDescent="0.25">
      <c r="I51928" s="80"/>
      <c r="AX51928" s="80"/>
      <c r="AY51928" s="80"/>
      <c r="AZ51928" s="80"/>
      <c r="BA51928" s="80"/>
      <c r="BB51928" s="80"/>
    </row>
    <row r="51929" spans="9:54" x14ac:dyDescent="0.25">
      <c r="I51929" s="80"/>
      <c r="AX51929" s="80"/>
      <c r="AY51929" s="80"/>
      <c r="AZ51929" s="80"/>
      <c r="BA51929" s="80"/>
      <c r="BB51929" s="80"/>
    </row>
    <row r="51930" spans="9:54" x14ac:dyDescent="0.25">
      <c r="I51930" s="80"/>
      <c r="AX51930" s="80"/>
      <c r="AY51930" s="80"/>
      <c r="AZ51930" s="80"/>
      <c r="BA51930" s="80"/>
      <c r="BB51930" s="80"/>
    </row>
    <row r="51931" spans="9:54" x14ac:dyDescent="0.25">
      <c r="I51931" s="80"/>
      <c r="AX51931" s="80"/>
      <c r="AY51931" s="80"/>
      <c r="AZ51931" s="80"/>
      <c r="BA51931" s="80"/>
      <c r="BB51931" s="80"/>
    </row>
    <row r="51932" spans="9:54" x14ac:dyDescent="0.25">
      <c r="I51932" s="80"/>
      <c r="AX51932" s="80"/>
      <c r="AY51932" s="80"/>
      <c r="AZ51932" s="80"/>
      <c r="BA51932" s="80"/>
      <c r="BB51932" s="80"/>
    </row>
    <row r="51933" spans="9:54" x14ac:dyDescent="0.25">
      <c r="I51933" s="80"/>
      <c r="AX51933" s="80"/>
      <c r="AY51933" s="80"/>
      <c r="AZ51933" s="80"/>
      <c r="BA51933" s="80"/>
      <c r="BB51933" s="80"/>
    </row>
    <row r="51934" spans="9:54" x14ac:dyDescent="0.25">
      <c r="I51934" s="80"/>
      <c r="AX51934" s="80"/>
      <c r="AY51934" s="80"/>
      <c r="AZ51934" s="80"/>
      <c r="BA51934" s="80"/>
      <c r="BB51934" s="80"/>
    </row>
    <row r="51935" spans="9:54" x14ac:dyDescent="0.25">
      <c r="I51935" s="80"/>
      <c r="AX51935" s="80"/>
      <c r="AY51935" s="80"/>
      <c r="AZ51935" s="80"/>
      <c r="BA51935" s="80"/>
      <c r="BB51935" s="80"/>
    </row>
    <row r="51936" spans="9:54" x14ac:dyDescent="0.25">
      <c r="I51936" s="80"/>
      <c r="AX51936" s="80"/>
      <c r="AY51936" s="80"/>
      <c r="AZ51936" s="80"/>
      <c r="BA51936" s="80"/>
      <c r="BB51936" s="80"/>
    </row>
    <row r="51937" spans="9:54" x14ac:dyDescent="0.25">
      <c r="I51937" s="80"/>
      <c r="AX51937" s="80"/>
      <c r="AY51937" s="80"/>
      <c r="AZ51937" s="80"/>
      <c r="BA51937" s="80"/>
      <c r="BB51937" s="80"/>
    </row>
    <row r="51938" spans="9:54" x14ac:dyDescent="0.25">
      <c r="I51938" s="80"/>
      <c r="AX51938" s="80"/>
      <c r="AY51938" s="80"/>
      <c r="AZ51938" s="80"/>
      <c r="BA51938" s="80"/>
      <c r="BB51938" s="80"/>
    </row>
    <row r="51939" spans="9:54" x14ac:dyDescent="0.25">
      <c r="I51939" s="80"/>
      <c r="AX51939" s="80"/>
      <c r="AY51939" s="80"/>
      <c r="AZ51939" s="80"/>
      <c r="BA51939" s="80"/>
      <c r="BB51939" s="80"/>
    </row>
    <row r="51940" spans="9:54" x14ac:dyDescent="0.25">
      <c r="I51940" s="80"/>
      <c r="AX51940" s="80"/>
      <c r="AY51940" s="80"/>
      <c r="AZ51940" s="80"/>
      <c r="BA51940" s="80"/>
      <c r="BB51940" s="80"/>
    </row>
    <row r="51941" spans="9:54" x14ac:dyDescent="0.25">
      <c r="I51941" s="80"/>
      <c r="AX51941" s="80"/>
      <c r="AY51941" s="80"/>
      <c r="AZ51941" s="80"/>
      <c r="BA51941" s="80"/>
      <c r="BB51941" s="80"/>
    </row>
    <row r="51942" spans="9:54" x14ac:dyDescent="0.25">
      <c r="I51942" s="80"/>
      <c r="AX51942" s="80"/>
      <c r="AY51942" s="80"/>
      <c r="AZ51942" s="80"/>
      <c r="BA51942" s="80"/>
      <c r="BB51942" s="80"/>
    </row>
    <row r="51943" spans="9:54" x14ac:dyDescent="0.25">
      <c r="I51943" s="80"/>
      <c r="AX51943" s="80"/>
      <c r="AY51943" s="80"/>
      <c r="AZ51943" s="80"/>
      <c r="BA51943" s="80"/>
      <c r="BB51943" s="80"/>
    </row>
    <row r="51944" spans="9:54" x14ac:dyDescent="0.25">
      <c r="I51944" s="80"/>
      <c r="AX51944" s="80"/>
      <c r="AY51944" s="80"/>
      <c r="AZ51944" s="80"/>
      <c r="BA51944" s="80"/>
      <c r="BB51944" s="80"/>
    </row>
    <row r="51945" spans="9:54" x14ac:dyDescent="0.25">
      <c r="I51945" s="80"/>
      <c r="AX51945" s="80"/>
      <c r="AY51945" s="80"/>
      <c r="AZ51945" s="80"/>
      <c r="BA51945" s="80"/>
      <c r="BB51945" s="80"/>
    </row>
    <row r="51946" spans="9:54" x14ac:dyDescent="0.25">
      <c r="I51946" s="80"/>
      <c r="AX51946" s="80"/>
      <c r="AY51946" s="80"/>
      <c r="AZ51946" s="80"/>
      <c r="BA51946" s="80"/>
      <c r="BB51946" s="80"/>
    </row>
    <row r="51947" spans="9:54" x14ac:dyDescent="0.25">
      <c r="I51947" s="80"/>
      <c r="AX51947" s="80"/>
      <c r="AY51947" s="80"/>
      <c r="AZ51947" s="80"/>
      <c r="BA51947" s="80"/>
      <c r="BB51947" s="80"/>
    </row>
    <row r="51948" spans="9:54" x14ac:dyDescent="0.25">
      <c r="I51948" s="80"/>
      <c r="AX51948" s="80"/>
      <c r="AY51948" s="80"/>
      <c r="AZ51948" s="80"/>
      <c r="BA51948" s="80"/>
      <c r="BB51948" s="80"/>
    </row>
    <row r="51949" spans="9:54" x14ac:dyDescent="0.25">
      <c r="I51949" s="80"/>
      <c r="AX51949" s="80"/>
      <c r="AY51949" s="80"/>
      <c r="AZ51949" s="80"/>
      <c r="BA51949" s="80"/>
      <c r="BB51949" s="80"/>
    </row>
    <row r="51950" spans="9:54" x14ac:dyDescent="0.25">
      <c r="I51950" s="80"/>
      <c r="AX51950" s="80"/>
      <c r="AY51950" s="80"/>
      <c r="AZ51950" s="80"/>
      <c r="BA51950" s="80"/>
      <c r="BB51950" s="80"/>
    </row>
    <row r="51951" spans="9:54" x14ac:dyDescent="0.25">
      <c r="I51951" s="80"/>
      <c r="AX51951" s="80"/>
      <c r="AY51951" s="80"/>
      <c r="AZ51951" s="80"/>
      <c r="BA51951" s="80"/>
      <c r="BB51951" s="80"/>
    </row>
    <row r="51952" spans="9:54" x14ac:dyDescent="0.25">
      <c r="I51952" s="80"/>
      <c r="AX51952" s="80"/>
      <c r="AY51952" s="80"/>
      <c r="AZ51952" s="80"/>
      <c r="BA51952" s="80"/>
      <c r="BB51952" s="80"/>
    </row>
    <row r="51953" spans="9:54" x14ac:dyDescent="0.25">
      <c r="I51953" s="80"/>
      <c r="AX51953" s="80"/>
      <c r="AY51953" s="80"/>
      <c r="AZ51953" s="80"/>
      <c r="BA51953" s="80"/>
      <c r="BB51953" s="80"/>
    </row>
    <row r="51954" spans="9:54" x14ac:dyDescent="0.25">
      <c r="I51954" s="80"/>
      <c r="AX51954" s="80"/>
      <c r="AY51954" s="80"/>
      <c r="AZ51954" s="80"/>
      <c r="BA51954" s="80"/>
      <c r="BB51954" s="80"/>
    </row>
    <row r="51955" spans="9:54" x14ac:dyDescent="0.25">
      <c r="I51955" s="80"/>
      <c r="AX51955" s="80"/>
      <c r="AY51955" s="80"/>
      <c r="AZ51955" s="80"/>
      <c r="BA51955" s="80"/>
      <c r="BB51955" s="80"/>
    </row>
    <row r="51956" spans="9:54" x14ac:dyDescent="0.25">
      <c r="I51956" s="80"/>
      <c r="AX51956" s="80"/>
      <c r="AY51956" s="80"/>
      <c r="AZ51956" s="80"/>
      <c r="BA51956" s="80"/>
      <c r="BB51956" s="80"/>
    </row>
    <row r="51957" spans="9:54" x14ac:dyDescent="0.25">
      <c r="I51957" s="80"/>
      <c r="AX51957" s="80"/>
      <c r="AY51957" s="80"/>
      <c r="AZ51957" s="80"/>
      <c r="BA51957" s="80"/>
      <c r="BB51957" s="80"/>
    </row>
    <row r="51958" spans="9:54" x14ac:dyDescent="0.25">
      <c r="I51958" s="80"/>
      <c r="AX51958" s="80"/>
      <c r="AY51958" s="80"/>
      <c r="AZ51958" s="80"/>
      <c r="BA51958" s="80"/>
      <c r="BB51958" s="80"/>
    </row>
    <row r="51959" spans="9:54" x14ac:dyDescent="0.25">
      <c r="I51959" s="80"/>
      <c r="AX51959" s="80"/>
      <c r="AY51959" s="80"/>
      <c r="AZ51959" s="80"/>
      <c r="BA51959" s="80"/>
      <c r="BB51959" s="80"/>
    </row>
    <row r="51960" spans="9:54" x14ac:dyDescent="0.25">
      <c r="I51960" s="80"/>
      <c r="AX51960" s="80"/>
      <c r="AY51960" s="80"/>
      <c r="AZ51960" s="80"/>
      <c r="BA51960" s="80"/>
      <c r="BB51960" s="80"/>
    </row>
    <row r="51961" spans="9:54" x14ac:dyDescent="0.25">
      <c r="I51961" s="80"/>
      <c r="AX51961" s="80"/>
      <c r="AY51961" s="80"/>
      <c r="AZ51961" s="80"/>
      <c r="BA51961" s="80"/>
      <c r="BB51961" s="80"/>
    </row>
    <row r="51962" spans="9:54" x14ac:dyDescent="0.25">
      <c r="I51962" s="80"/>
      <c r="AX51962" s="80"/>
      <c r="AY51962" s="80"/>
      <c r="AZ51962" s="80"/>
      <c r="BA51962" s="80"/>
      <c r="BB51962" s="80"/>
    </row>
    <row r="51963" spans="9:54" x14ac:dyDescent="0.25">
      <c r="I51963" s="80"/>
      <c r="AX51963" s="80"/>
      <c r="AY51963" s="80"/>
      <c r="AZ51963" s="80"/>
      <c r="BA51963" s="80"/>
      <c r="BB51963" s="80"/>
    </row>
    <row r="51964" spans="9:54" x14ac:dyDescent="0.25">
      <c r="I51964" s="80"/>
      <c r="AX51964" s="80"/>
      <c r="AY51964" s="80"/>
      <c r="AZ51964" s="80"/>
      <c r="BA51964" s="80"/>
      <c r="BB51964" s="80"/>
    </row>
    <row r="51965" spans="9:54" x14ac:dyDescent="0.25">
      <c r="I51965" s="80"/>
      <c r="AX51965" s="80"/>
      <c r="AY51965" s="80"/>
      <c r="AZ51965" s="80"/>
      <c r="BA51965" s="80"/>
      <c r="BB51965" s="80"/>
    </row>
    <row r="51966" spans="9:54" x14ac:dyDescent="0.25">
      <c r="I51966" s="80"/>
      <c r="AX51966" s="80"/>
      <c r="AY51966" s="80"/>
      <c r="AZ51966" s="80"/>
      <c r="BA51966" s="80"/>
      <c r="BB51966" s="80"/>
    </row>
    <row r="51967" spans="9:54" x14ac:dyDescent="0.25">
      <c r="I51967" s="80"/>
      <c r="AX51967" s="80"/>
      <c r="AY51967" s="80"/>
      <c r="AZ51967" s="80"/>
      <c r="BA51967" s="80"/>
      <c r="BB51967" s="80"/>
    </row>
    <row r="51968" spans="9:54" x14ac:dyDescent="0.25">
      <c r="I51968" s="80"/>
      <c r="AX51968" s="80"/>
      <c r="AY51968" s="80"/>
      <c r="AZ51968" s="80"/>
      <c r="BA51968" s="80"/>
      <c r="BB51968" s="80"/>
    </row>
    <row r="51969" spans="9:54" x14ac:dyDescent="0.25">
      <c r="I51969" s="80"/>
      <c r="AX51969" s="80"/>
      <c r="AY51969" s="80"/>
      <c r="AZ51969" s="80"/>
      <c r="BA51969" s="80"/>
      <c r="BB51969" s="80"/>
    </row>
    <row r="51970" spans="9:54" x14ac:dyDescent="0.25">
      <c r="I51970" s="80"/>
      <c r="AX51970" s="80"/>
      <c r="AY51970" s="80"/>
      <c r="AZ51970" s="80"/>
      <c r="BA51970" s="80"/>
      <c r="BB51970" s="80"/>
    </row>
    <row r="51971" spans="9:54" x14ac:dyDescent="0.25">
      <c r="I51971" s="80"/>
      <c r="AX51971" s="80"/>
      <c r="AY51971" s="80"/>
      <c r="AZ51971" s="80"/>
      <c r="BA51971" s="80"/>
      <c r="BB51971" s="80"/>
    </row>
    <row r="51972" spans="9:54" x14ac:dyDescent="0.25">
      <c r="I51972" s="80"/>
      <c r="AX51972" s="80"/>
      <c r="AY51972" s="80"/>
      <c r="AZ51972" s="80"/>
      <c r="BA51972" s="80"/>
      <c r="BB51972" s="80"/>
    </row>
    <row r="51973" spans="9:54" x14ac:dyDescent="0.25">
      <c r="I51973" s="80"/>
      <c r="AX51973" s="80"/>
      <c r="AY51973" s="80"/>
      <c r="AZ51973" s="80"/>
      <c r="BA51973" s="80"/>
      <c r="BB51973" s="80"/>
    </row>
    <row r="51974" spans="9:54" x14ac:dyDescent="0.25">
      <c r="I51974" s="80"/>
      <c r="AX51974" s="80"/>
      <c r="AY51974" s="80"/>
      <c r="AZ51974" s="80"/>
      <c r="BA51974" s="80"/>
      <c r="BB51974" s="80"/>
    </row>
    <row r="51975" spans="9:54" x14ac:dyDescent="0.25">
      <c r="I51975" s="80"/>
      <c r="AX51975" s="80"/>
      <c r="AY51975" s="80"/>
      <c r="AZ51975" s="80"/>
      <c r="BA51975" s="80"/>
      <c r="BB51975" s="80"/>
    </row>
    <row r="51976" spans="9:54" x14ac:dyDescent="0.25">
      <c r="I51976" s="80"/>
      <c r="AX51976" s="80"/>
      <c r="AY51976" s="80"/>
      <c r="AZ51976" s="80"/>
      <c r="BA51976" s="80"/>
      <c r="BB51976" s="80"/>
    </row>
    <row r="51977" spans="9:54" x14ac:dyDescent="0.25">
      <c r="I51977" s="80"/>
      <c r="AX51977" s="80"/>
      <c r="AY51977" s="80"/>
      <c r="AZ51977" s="80"/>
      <c r="BA51977" s="80"/>
      <c r="BB51977" s="80"/>
    </row>
    <row r="51978" spans="9:54" x14ac:dyDescent="0.25">
      <c r="I51978" s="80"/>
      <c r="AX51978" s="80"/>
      <c r="AY51978" s="80"/>
      <c r="AZ51978" s="80"/>
      <c r="BA51978" s="80"/>
      <c r="BB51978" s="80"/>
    </row>
    <row r="51979" spans="9:54" x14ac:dyDescent="0.25">
      <c r="I51979" s="80"/>
      <c r="AX51979" s="80"/>
      <c r="AY51979" s="80"/>
      <c r="AZ51979" s="80"/>
      <c r="BA51979" s="80"/>
      <c r="BB51979" s="80"/>
    </row>
    <row r="51980" spans="9:54" x14ac:dyDescent="0.25">
      <c r="I51980" s="80"/>
      <c r="AX51980" s="80"/>
      <c r="AY51980" s="80"/>
      <c r="AZ51980" s="80"/>
      <c r="BA51980" s="80"/>
      <c r="BB51980" s="80"/>
    </row>
    <row r="51981" spans="9:54" x14ac:dyDescent="0.25">
      <c r="I51981" s="80"/>
      <c r="AX51981" s="80"/>
      <c r="AY51981" s="80"/>
      <c r="AZ51981" s="80"/>
      <c r="BA51981" s="80"/>
      <c r="BB51981" s="80"/>
    </row>
    <row r="51982" spans="9:54" x14ac:dyDescent="0.25">
      <c r="I51982" s="80"/>
      <c r="AX51982" s="80"/>
      <c r="AY51982" s="80"/>
      <c r="AZ51982" s="80"/>
      <c r="BA51982" s="80"/>
      <c r="BB51982" s="80"/>
    </row>
    <row r="51983" spans="9:54" x14ac:dyDescent="0.25">
      <c r="I51983" s="80"/>
      <c r="AX51983" s="80"/>
      <c r="AY51983" s="80"/>
      <c r="AZ51983" s="80"/>
      <c r="BA51983" s="80"/>
      <c r="BB51983" s="80"/>
    </row>
    <row r="51984" spans="9:54" x14ac:dyDescent="0.25">
      <c r="I51984" s="80"/>
      <c r="AX51984" s="80"/>
      <c r="AY51984" s="80"/>
      <c r="AZ51984" s="80"/>
      <c r="BA51984" s="80"/>
      <c r="BB51984" s="80"/>
    </row>
    <row r="51985" spans="9:54" x14ac:dyDescent="0.25">
      <c r="I51985" s="80"/>
      <c r="AX51985" s="80"/>
      <c r="AY51985" s="80"/>
      <c r="AZ51985" s="80"/>
      <c r="BA51985" s="80"/>
      <c r="BB51985" s="80"/>
    </row>
    <row r="51986" spans="9:54" x14ac:dyDescent="0.25">
      <c r="I51986" s="80"/>
      <c r="AX51986" s="80"/>
      <c r="AY51986" s="80"/>
      <c r="AZ51986" s="80"/>
      <c r="BA51986" s="80"/>
      <c r="BB51986" s="80"/>
    </row>
    <row r="51987" spans="9:54" x14ac:dyDescent="0.25">
      <c r="I51987" s="80"/>
      <c r="AX51987" s="80"/>
      <c r="AY51987" s="80"/>
      <c r="AZ51987" s="80"/>
      <c r="BA51987" s="80"/>
      <c r="BB51987" s="80"/>
    </row>
    <row r="51988" spans="9:54" x14ac:dyDescent="0.25">
      <c r="I51988" s="80"/>
      <c r="AX51988" s="80"/>
      <c r="AY51988" s="80"/>
      <c r="AZ51988" s="80"/>
      <c r="BA51988" s="80"/>
      <c r="BB51988" s="80"/>
    </row>
    <row r="51989" spans="9:54" x14ac:dyDescent="0.25">
      <c r="I51989" s="80"/>
      <c r="AX51989" s="80"/>
      <c r="AY51989" s="80"/>
      <c r="AZ51989" s="80"/>
      <c r="BA51989" s="80"/>
      <c r="BB51989" s="80"/>
    </row>
    <row r="51990" spans="9:54" x14ac:dyDescent="0.25">
      <c r="I51990" s="80"/>
      <c r="AX51990" s="80"/>
      <c r="AY51990" s="80"/>
      <c r="AZ51990" s="80"/>
      <c r="BA51990" s="80"/>
      <c r="BB51990" s="80"/>
    </row>
    <row r="51991" spans="9:54" x14ac:dyDescent="0.25">
      <c r="I51991" s="80"/>
      <c r="AX51991" s="80"/>
      <c r="AY51991" s="80"/>
      <c r="AZ51991" s="80"/>
      <c r="BA51991" s="80"/>
      <c r="BB51991" s="80"/>
    </row>
    <row r="51992" spans="9:54" x14ac:dyDescent="0.25">
      <c r="I51992" s="80"/>
      <c r="AX51992" s="80"/>
      <c r="AY51992" s="80"/>
      <c r="AZ51992" s="80"/>
      <c r="BA51992" s="80"/>
      <c r="BB51992" s="80"/>
    </row>
    <row r="51993" spans="9:54" x14ac:dyDescent="0.25">
      <c r="I51993" s="80"/>
      <c r="AX51993" s="80"/>
      <c r="AY51993" s="80"/>
      <c r="AZ51993" s="80"/>
      <c r="BA51993" s="80"/>
      <c r="BB51993" s="80"/>
    </row>
    <row r="51994" spans="9:54" x14ac:dyDescent="0.25">
      <c r="I51994" s="80"/>
      <c r="AX51994" s="80"/>
      <c r="AY51994" s="80"/>
      <c r="AZ51994" s="80"/>
      <c r="BA51994" s="80"/>
      <c r="BB51994" s="80"/>
    </row>
    <row r="51995" spans="9:54" x14ac:dyDescent="0.25">
      <c r="I51995" s="80"/>
      <c r="AX51995" s="80"/>
      <c r="AY51995" s="80"/>
      <c r="AZ51995" s="80"/>
      <c r="BA51995" s="80"/>
      <c r="BB51995" s="80"/>
    </row>
    <row r="51996" spans="9:54" x14ac:dyDescent="0.25">
      <c r="I51996" s="80"/>
      <c r="AX51996" s="80"/>
      <c r="AY51996" s="80"/>
      <c r="AZ51996" s="80"/>
      <c r="BA51996" s="80"/>
      <c r="BB51996" s="80"/>
    </row>
    <row r="51997" spans="9:54" x14ac:dyDescent="0.25">
      <c r="I51997" s="80"/>
      <c r="AX51997" s="80"/>
      <c r="AY51997" s="80"/>
      <c r="AZ51997" s="80"/>
      <c r="BA51997" s="80"/>
      <c r="BB51997" s="80"/>
    </row>
    <row r="51998" spans="9:54" x14ac:dyDescent="0.25">
      <c r="I51998" s="80"/>
      <c r="AX51998" s="80"/>
      <c r="AY51998" s="80"/>
      <c r="AZ51998" s="80"/>
      <c r="BA51998" s="80"/>
      <c r="BB51998" s="80"/>
    </row>
    <row r="51999" spans="9:54" x14ac:dyDescent="0.25">
      <c r="I51999" s="80"/>
      <c r="AX51999" s="80"/>
      <c r="AY51999" s="80"/>
      <c r="AZ51999" s="80"/>
      <c r="BA51999" s="80"/>
      <c r="BB51999" s="80"/>
    </row>
    <row r="52000" spans="9:54" x14ac:dyDescent="0.25">
      <c r="I52000" s="80"/>
      <c r="AX52000" s="80"/>
      <c r="AY52000" s="80"/>
      <c r="AZ52000" s="80"/>
      <c r="BA52000" s="80"/>
      <c r="BB52000" s="80"/>
    </row>
    <row r="52001" spans="9:54" x14ac:dyDescent="0.25">
      <c r="I52001" s="80"/>
      <c r="AX52001" s="80"/>
      <c r="AY52001" s="80"/>
      <c r="AZ52001" s="80"/>
      <c r="BA52001" s="80"/>
      <c r="BB52001" s="80"/>
    </row>
    <row r="52002" spans="9:54" x14ac:dyDescent="0.25">
      <c r="I52002" s="80"/>
      <c r="AX52002" s="80"/>
      <c r="AY52002" s="80"/>
      <c r="AZ52002" s="80"/>
      <c r="BA52002" s="80"/>
      <c r="BB52002" s="80"/>
    </row>
    <row r="52003" spans="9:54" x14ac:dyDescent="0.25">
      <c r="I52003" s="80"/>
      <c r="AX52003" s="80"/>
      <c r="AY52003" s="80"/>
      <c r="AZ52003" s="80"/>
      <c r="BA52003" s="80"/>
      <c r="BB52003" s="80"/>
    </row>
    <row r="52004" spans="9:54" x14ac:dyDescent="0.25">
      <c r="I52004" s="80"/>
      <c r="AX52004" s="80"/>
      <c r="AY52004" s="80"/>
      <c r="AZ52004" s="80"/>
      <c r="BA52004" s="80"/>
      <c r="BB52004" s="80"/>
    </row>
    <row r="52005" spans="9:54" x14ac:dyDescent="0.25">
      <c r="I52005" s="80"/>
      <c r="AX52005" s="80"/>
      <c r="AY52005" s="80"/>
      <c r="AZ52005" s="80"/>
      <c r="BA52005" s="80"/>
      <c r="BB52005" s="80"/>
    </row>
    <row r="52006" spans="9:54" x14ac:dyDescent="0.25">
      <c r="I52006" s="80"/>
      <c r="AX52006" s="80"/>
      <c r="AY52006" s="80"/>
      <c r="AZ52006" s="80"/>
      <c r="BA52006" s="80"/>
      <c r="BB52006" s="80"/>
    </row>
    <row r="52007" spans="9:54" x14ac:dyDescent="0.25">
      <c r="I52007" s="80"/>
      <c r="AX52007" s="80"/>
      <c r="AY52007" s="80"/>
      <c r="AZ52007" s="80"/>
      <c r="BA52007" s="80"/>
      <c r="BB52007" s="80"/>
    </row>
    <row r="52008" spans="9:54" x14ac:dyDescent="0.25">
      <c r="I52008" s="80"/>
      <c r="AX52008" s="80"/>
      <c r="AY52008" s="80"/>
      <c r="AZ52008" s="80"/>
      <c r="BA52008" s="80"/>
      <c r="BB52008" s="80"/>
    </row>
    <row r="52009" spans="9:54" x14ac:dyDescent="0.25">
      <c r="I52009" s="80"/>
      <c r="AX52009" s="80"/>
      <c r="AY52009" s="80"/>
      <c r="AZ52009" s="80"/>
      <c r="BA52009" s="80"/>
      <c r="BB52009" s="80"/>
    </row>
    <row r="52010" spans="9:54" x14ac:dyDescent="0.25">
      <c r="I52010" s="80"/>
      <c r="AX52010" s="80"/>
      <c r="AY52010" s="80"/>
      <c r="AZ52010" s="80"/>
      <c r="BA52010" s="80"/>
      <c r="BB52010" s="80"/>
    </row>
    <row r="52011" spans="9:54" x14ac:dyDescent="0.25">
      <c r="I52011" s="80"/>
      <c r="AX52011" s="80"/>
      <c r="AY52011" s="80"/>
      <c r="AZ52011" s="80"/>
      <c r="BA52011" s="80"/>
      <c r="BB52011" s="80"/>
    </row>
    <row r="52012" spans="9:54" x14ac:dyDescent="0.25">
      <c r="I52012" s="80"/>
      <c r="AX52012" s="80"/>
      <c r="AY52012" s="80"/>
      <c r="AZ52012" s="80"/>
      <c r="BA52012" s="80"/>
      <c r="BB52012" s="80"/>
    </row>
    <row r="52013" spans="9:54" x14ac:dyDescent="0.25">
      <c r="I52013" s="80"/>
      <c r="AX52013" s="80"/>
      <c r="AY52013" s="80"/>
      <c r="AZ52013" s="80"/>
      <c r="BA52013" s="80"/>
      <c r="BB52013" s="80"/>
    </row>
    <row r="52014" spans="9:54" x14ac:dyDescent="0.25">
      <c r="I52014" s="80"/>
      <c r="AX52014" s="80"/>
      <c r="AY52014" s="80"/>
      <c r="AZ52014" s="80"/>
      <c r="BA52014" s="80"/>
      <c r="BB52014" s="80"/>
    </row>
    <row r="52015" spans="9:54" x14ac:dyDescent="0.25">
      <c r="I52015" s="80"/>
      <c r="AX52015" s="80"/>
      <c r="AY52015" s="80"/>
      <c r="AZ52015" s="80"/>
      <c r="BA52015" s="80"/>
      <c r="BB52015" s="80"/>
    </row>
    <row r="52016" spans="9:54" x14ac:dyDescent="0.25">
      <c r="I52016" s="80"/>
      <c r="AX52016" s="80"/>
      <c r="AY52016" s="80"/>
      <c r="AZ52016" s="80"/>
      <c r="BA52016" s="80"/>
      <c r="BB52016" s="80"/>
    </row>
    <row r="52017" spans="9:54" x14ac:dyDescent="0.25">
      <c r="I52017" s="80"/>
      <c r="AX52017" s="80"/>
      <c r="AY52017" s="80"/>
      <c r="AZ52017" s="80"/>
      <c r="BA52017" s="80"/>
      <c r="BB52017" s="80"/>
    </row>
    <row r="52018" spans="9:54" x14ac:dyDescent="0.25">
      <c r="I52018" s="80"/>
      <c r="AX52018" s="80"/>
      <c r="AY52018" s="80"/>
      <c r="AZ52018" s="80"/>
      <c r="BA52018" s="80"/>
      <c r="BB52018" s="80"/>
    </row>
    <row r="52019" spans="9:54" x14ac:dyDescent="0.25">
      <c r="I52019" s="80"/>
      <c r="AX52019" s="80"/>
      <c r="AY52019" s="80"/>
      <c r="AZ52019" s="80"/>
      <c r="BA52019" s="80"/>
      <c r="BB52019" s="80"/>
    </row>
    <row r="52020" spans="9:54" x14ac:dyDescent="0.25">
      <c r="I52020" s="80"/>
      <c r="AX52020" s="80"/>
      <c r="AY52020" s="80"/>
      <c r="AZ52020" s="80"/>
      <c r="BA52020" s="80"/>
      <c r="BB52020" s="80"/>
    </row>
    <row r="52021" spans="9:54" x14ac:dyDescent="0.25">
      <c r="I52021" s="80"/>
      <c r="AX52021" s="80"/>
      <c r="AY52021" s="80"/>
      <c r="AZ52021" s="80"/>
      <c r="BA52021" s="80"/>
      <c r="BB52021" s="80"/>
    </row>
    <row r="52022" spans="9:54" x14ac:dyDescent="0.25">
      <c r="I52022" s="80"/>
      <c r="AX52022" s="80"/>
      <c r="AY52022" s="80"/>
      <c r="AZ52022" s="80"/>
      <c r="BA52022" s="80"/>
      <c r="BB52022" s="80"/>
    </row>
    <row r="52023" spans="9:54" x14ac:dyDescent="0.25">
      <c r="I52023" s="80"/>
      <c r="AX52023" s="80"/>
      <c r="AY52023" s="80"/>
      <c r="AZ52023" s="80"/>
      <c r="BA52023" s="80"/>
      <c r="BB52023" s="80"/>
    </row>
    <row r="52024" spans="9:54" x14ac:dyDescent="0.25">
      <c r="I52024" s="80"/>
      <c r="AX52024" s="80"/>
      <c r="AY52024" s="80"/>
      <c r="AZ52024" s="80"/>
      <c r="BA52024" s="80"/>
      <c r="BB52024" s="80"/>
    </row>
    <row r="52025" spans="9:54" x14ac:dyDescent="0.25">
      <c r="I52025" s="80"/>
      <c r="AX52025" s="80"/>
      <c r="AY52025" s="80"/>
      <c r="AZ52025" s="80"/>
      <c r="BA52025" s="80"/>
      <c r="BB52025" s="80"/>
    </row>
    <row r="52026" spans="9:54" x14ac:dyDescent="0.25">
      <c r="I52026" s="80"/>
      <c r="AX52026" s="80"/>
      <c r="AY52026" s="80"/>
      <c r="AZ52026" s="80"/>
      <c r="BA52026" s="80"/>
      <c r="BB52026" s="80"/>
    </row>
    <row r="52027" spans="9:54" x14ac:dyDescent="0.25">
      <c r="I52027" s="80"/>
      <c r="AX52027" s="80"/>
      <c r="AY52027" s="80"/>
      <c r="AZ52027" s="80"/>
      <c r="BA52027" s="80"/>
      <c r="BB52027" s="80"/>
    </row>
    <row r="52028" spans="9:54" x14ac:dyDescent="0.25">
      <c r="I52028" s="80"/>
      <c r="AX52028" s="80"/>
      <c r="AY52028" s="80"/>
      <c r="AZ52028" s="80"/>
      <c r="BA52028" s="80"/>
      <c r="BB52028" s="80"/>
    </row>
    <row r="52029" spans="9:54" x14ac:dyDescent="0.25">
      <c r="I52029" s="80"/>
      <c r="AX52029" s="80"/>
      <c r="AY52029" s="80"/>
      <c r="AZ52029" s="80"/>
      <c r="BA52029" s="80"/>
      <c r="BB52029" s="80"/>
    </row>
    <row r="52030" spans="9:54" x14ac:dyDescent="0.25">
      <c r="I52030" s="80"/>
      <c r="AX52030" s="80"/>
      <c r="AY52030" s="80"/>
      <c r="AZ52030" s="80"/>
      <c r="BA52030" s="80"/>
      <c r="BB52030" s="80"/>
    </row>
    <row r="52031" spans="9:54" x14ac:dyDescent="0.25">
      <c r="I52031" s="80"/>
      <c r="AX52031" s="80"/>
      <c r="AY52031" s="80"/>
      <c r="AZ52031" s="80"/>
      <c r="BA52031" s="80"/>
      <c r="BB52031" s="80"/>
    </row>
    <row r="52032" spans="9:54" x14ac:dyDescent="0.25">
      <c r="I52032" s="80"/>
      <c r="AX52032" s="80"/>
      <c r="AY52032" s="80"/>
      <c r="AZ52032" s="80"/>
      <c r="BA52032" s="80"/>
      <c r="BB52032" s="80"/>
    </row>
    <row r="52033" spans="9:54" x14ac:dyDescent="0.25">
      <c r="I52033" s="80"/>
      <c r="AX52033" s="80"/>
      <c r="AY52033" s="80"/>
      <c r="AZ52033" s="80"/>
      <c r="BA52033" s="80"/>
      <c r="BB52033" s="80"/>
    </row>
    <row r="52034" spans="9:54" x14ac:dyDescent="0.25">
      <c r="I52034" s="80"/>
      <c r="AX52034" s="80"/>
      <c r="AY52034" s="80"/>
      <c r="AZ52034" s="80"/>
      <c r="BA52034" s="80"/>
      <c r="BB52034" s="80"/>
    </row>
    <row r="52035" spans="9:54" x14ac:dyDescent="0.25">
      <c r="I52035" s="80"/>
      <c r="AX52035" s="80"/>
      <c r="AY52035" s="80"/>
      <c r="AZ52035" s="80"/>
      <c r="BA52035" s="80"/>
      <c r="BB52035" s="80"/>
    </row>
    <row r="52036" spans="9:54" x14ac:dyDescent="0.25">
      <c r="I52036" s="80"/>
      <c r="AX52036" s="80"/>
      <c r="AY52036" s="80"/>
      <c r="AZ52036" s="80"/>
      <c r="BA52036" s="80"/>
      <c r="BB52036" s="80"/>
    </row>
    <row r="52037" spans="9:54" x14ac:dyDescent="0.25">
      <c r="I52037" s="80"/>
      <c r="AX52037" s="80"/>
      <c r="AY52037" s="80"/>
      <c r="AZ52037" s="80"/>
      <c r="BA52037" s="80"/>
      <c r="BB52037" s="80"/>
    </row>
    <row r="52038" spans="9:54" x14ac:dyDescent="0.25">
      <c r="I52038" s="80"/>
      <c r="AX52038" s="80"/>
      <c r="AY52038" s="80"/>
      <c r="AZ52038" s="80"/>
      <c r="BA52038" s="80"/>
      <c r="BB52038" s="80"/>
    </row>
    <row r="52039" spans="9:54" x14ac:dyDescent="0.25">
      <c r="I52039" s="80"/>
      <c r="AX52039" s="80"/>
      <c r="AY52039" s="80"/>
      <c r="AZ52039" s="80"/>
      <c r="BA52039" s="80"/>
      <c r="BB52039" s="80"/>
    </row>
    <row r="52040" spans="9:54" x14ac:dyDescent="0.25">
      <c r="I52040" s="80"/>
      <c r="AX52040" s="80"/>
      <c r="AY52040" s="80"/>
      <c r="AZ52040" s="80"/>
      <c r="BA52040" s="80"/>
      <c r="BB52040" s="80"/>
    </row>
    <row r="52041" spans="9:54" x14ac:dyDescent="0.25">
      <c r="I52041" s="80"/>
      <c r="AX52041" s="80"/>
      <c r="AY52041" s="80"/>
      <c r="AZ52041" s="80"/>
      <c r="BA52041" s="80"/>
      <c r="BB52041" s="80"/>
    </row>
    <row r="52042" spans="9:54" x14ac:dyDescent="0.25">
      <c r="I52042" s="80"/>
      <c r="AX52042" s="80"/>
      <c r="AY52042" s="80"/>
      <c r="AZ52042" s="80"/>
      <c r="BA52042" s="80"/>
      <c r="BB52042" s="80"/>
    </row>
    <row r="52043" spans="9:54" x14ac:dyDescent="0.25">
      <c r="I52043" s="80"/>
      <c r="AX52043" s="80"/>
      <c r="AY52043" s="80"/>
      <c r="AZ52043" s="80"/>
      <c r="BA52043" s="80"/>
      <c r="BB52043" s="80"/>
    </row>
    <row r="52044" spans="9:54" x14ac:dyDescent="0.25">
      <c r="I52044" s="80"/>
      <c r="AX52044" s="80"/>
      <c r="AY52044" s="80"/>
      <c r="AZ52044" s="80"/>
      <c r="BA52044" s="80"/>
      <c r="BB52044" s="80"/>
    </row>
    <row r="52045" spans="9:54" x14ac:dyDescent="0.25">
      <c r="I52045" s="80"/>
      <c r="AX52045" s="80"/>
      <c r="AY52045" s="80"/>
      <c r="AZ52045" s="80"/>
      <c r="BA52045" s="80"/>
      <c r="BB52045" s="80"/>
    </row>
    <row r="52046" spans="9:54" x14ac:dyDescent="0.25">
      <c r="I52046" s="80"/>
      <c r="AX52046" s="80"/>
      <c r="AY52046" s="80"/>
      <c r="AZ52046" s="80"/>
      <c r="BA52046" s="80"/>
      <c r="BB52046" s="80"/>
    </row>
    <row r="52047" spans="9:54" x14ac:dyDescent="0.25">
      <c r="I52047" s="80"/>
      <c r="AX52047" s="80"/>
      <c r="AY52047" s="80"/>
      <c r="AZ52047" s="80"/>
      <c r="BA52047" s="80"/>
      <c r="BB52047" s="80"/>
    </row>
    <row r="52048" spans="9:54" x14ac:dyDescent="0.25">
      <c r="I52048" s="80"/>
      <c r="AX52048" s="80"/>
      <c r="AY52048" s="80"/>
      <c r="AZ52048" s="80"/>
      <c r="BA52048" s="80"/>
      <c r="BB52048" s="80"/>
    </row>
    <row r="52049" spans="9:54" x14ac:dyDescent="0.25">
      <c r="I52049" s="80"/>
      <c r="AX52049" s="80"/>
      <c r="AY52049" s="80"/>
      <c r="AZ52049" s="80"/>
      <c r="BA52049" s="80"/>
      <c r="BB52049" s="80"/>
    </row>
    <row r="52050" spans="9:54" x14ac:dyDescent="0.25">
      <c r="I52050" s="80"/>
      <c r="AX52050" s="80"/>
      <c r="AY52050" s="80"/>
      <c r="AZ52050" s="80"/>
      <c r="BA52050" s="80"/>
      <c r="BB52050" s="80"/>
    </row>
    <row r="52051" spans="9:54" x14ac:dyDescent="0.25">
      <c r="I52051" s="80"/>
      <c r="AX52051" s="80"/>
      <c r="AY52051" s="80"/>
      <c r="AZ52051" s="80"/>
      <c r="BA52051" s="80"/>
      <c r="BB52051" s="80"/>
    </row>
    <row r="52052" spans="9:54" x14ac:dyDescent="0.25">
      <c r="I52052" s="80"/>
      <c r="AX52052" s="80"/>
      <c r="AY52052" s="80"/>
      <c r="AZ52052" s="80"/>
      <c r="BA52052" s="80"/>
      <c r="BB52052" s="80"/>
    </row>
    <row r="52053" spans="9:54" x14ac:dyDescent="0.25">
      <c r="I52053" s="80"/>
      <c r="AX52053" s="80"/>
      <c r="AY52053" s="80"/>
      <c r="AZ52053" s="80"/>
      <c r="BA52053" s="80"/>
      <c r="BB52053" s="80"/>
    </row>
    <row r="52054" spans="9:54" x14ac:dyDescent="0.25">
      <c r="I52054" s="80"/>
      <c r="AX52054" s="80"/>
      <c r="AY52054" s="80"/>
      <c r="AZ52054" s="80"/>
      <c r="BA52054" s="80"/>
      <c r="BB52054" s="80"/>
    </row>
    <row r="52055" spans="9:54" x14ac:dyDescent="0.25">
      <c r="I52055" s="80"/>
      <c r="AX52055" s="80"/>
      <c r="AY52055" s="80"/>
      <c r="AZ52055" s="80"/>
      <c r="BA52055" s="80"/>
      <c r="BB52055" s="80"/>
    </row>
    <row r="52056" spans="9:54" x14ac:dyDescent="0.25">
      <c r="I52056" s="80"/>
      <c r="AX52056" s="80"/>
      <c r="AY52056" s="80"/>
      <c r="AZ52056" s="80"/>
      <c r="BA52056" s="80"/>
      <c r="BB52056" s="80"/>
    </row>
    <row r="52057" spans="9:54" x14ac:dyDescent="0.25">
      <c r="I52057" s="80"/>
      <c r="AX52057" s="80"/>
      <c r="AY52057" s="80"/>
      <c r="AZ52057" s="80"/>
      <c r="BA52057" s="80"/>
      <c r="BB52057" s="80"/>
    </row>
    <row r="52058" spans="9:54" x14ac:dyDescent="0.25">
      <c r="I52058" s="80"/>
      <c r="AX52058" s="80"/>
      <c r="AY52058" s="80"/>
      <c r="AZ52058" s="80"/>
      <c r="BA52058" s="80"/>
      <c r="BB52058" s="80"/>
    </row>
    <row r="52059" spans="9:54" x14ac:dyDescent="0.25">
      <c r="I52059" s="80"/>
      <c r="AX52059" s="80"/>
      <c r="AY52059" s="80"/>
      <c r="AZ52059" s="80"/>
      <c r="BA52059" s="80"/>
      <c r="BB52059" s="80"/>
    </row>
    <row r="52060" spans="9:54" x14ac:dyDescent="0.25">
      <c r="I52060" s="80"/>
      <c r="AX52060" s="80"/>
      <c r="AY52060" s="80"/>
      <c r="AZ52060" s="80"/>
      <c r="BA52060" s="80"/>
      <c r="BB52060" s="80"/>
    </row>
    <row r="52061" spans="9:54" x14ac:dyDescent="0.25">
      <c r="I52061" s="80"/>
      <c r="AX52061" s="80"/>
      <c r="AY52061" s="80"/>
      <c r="AZ52061" s="80"/>
      <c r="BA52061" s="80"/>
      <c r="BB52061" s="80"/>
    </row>
    <row r="52062" spans="9:54" x14ac:dyDescent="0.25">
      <c r="I52062" s="80"/>
      <c r="AX52062" s="80"/>
      <c r="AY52062" s="80"/>
      <c r="AZ52062" s="80"/>
      <c r="BA52062" s="80"/>
      <c r="BB52062" s="80"/>
    </row>
    <row r="52063" spans="9:54" x14ac:dyDescent="0.25">
      <c r="I52063" s="80"/>
      <c r="AX52063" s="80"/>
      <c r="AY52063" s="80"/>
      <c r="AZ52063" s="80"/>
      <c r="BA52063" s="80"/>
      <c r="BB52063" s="80"/>
    </row>
    <row r="52064" spans="9:54" x14ac:dyDescent="0.25">
      <c r="I52064" s="80"/>
      <c r="AX52064" s="80"/>
      <c r="AY52064" s="80"/>
      <c r="AZ52064" s="80"/>
      <c r="BA52064" s="80"/>
      <c r="BB52064" s="80"/>
    </row>
    <row r="52065" spans="9:54" x14ac:dyDescent="0.25">
      <c r="I52065" s="80"/>
      <c r="AX52065" s="80"/>
      <c r="AY52065" s="80"/>
      <c r="AZ52065" s="80"/>
      <c r="BA52065" s="80"/>
      <c r="BB52065" s="80"/>
    </row>
    <row r="52066" spans="9:54" x14ac:dyDescent="0.25">
      <c r="I52066" s="80"/>
      <c r="AX52066" s="80"/>
      <c r="AY52066" s="80"/>
      <c r="AZ52066" s="80"/>
      <c r="BA52066" s="80"/>
      <c r="BB52066" s="80"/>
    </row>
    <row r="52067" spans="9:54" x14ac:dyDescent="0.25">
      <c r="I52067" s="80"/>
      <c r="AX52067" s="80"/>
      <c r="AY52067" s="80"/>
      <c r="AZ52067" s="80"/>
      <c r="BA52067" s="80"/>
      <c r="BB52067" s="80"/>
    </row>
    <row r="52068" spans="9:54" x14ac:dyDescent="0.25">
      <c r="I52068" s="80"/>
      <c r="AX52068" s="80"/>
      <c r="AY52068" s="80"/>
      <c r="AZ52068" s="80"/>
      <c r="BA52068" s="80"/>
      <c r="BB52068" s="80"/>
    </row>
    <row r="52069" spans="9:54" x14ac:dyDescent="0.25">
      <c r="I52069" s="80"/>
      <c r="AX52069" s="80"/>
      <c r="AY52069" s="80"/>
      <c r="AZ52069" s="80"/>
      <c r="BA52069" s="80"/>
      <c r="BB52069" s="80"/>
    </row>
    <row r="52070" spans="9:54" x14ac:dyDescent="0.25">
      <c r="I52070" s="80"/>
      <c r="AX52070" s="80"/>
      <c r="AY52070" s="80"/>
      <c r="AZ52070" s="80"/>
      <c r="BA52070" s="80"/>
      <c r="BB52070" s="80"/>
    </row>
    <row r="52071" spans="9:54" x14ac:dyDescent="0.25">
      <c r="I52071" s="80"/>
      <c r="AX52071" s="80"/>
      <c r="AY52071" s="80"/>
      <c r="AZ52071" s="80"/>
      <c r="BA52071" s="80"/>
      <c r="BB52071" s="80"/>
    </row>
    <row r="52072" spans="9:54" x14ac:dyDescent="0.25">
      <c r="I52072" s="80"/>
      <c r="AX52072" s="80"/>
      <c r="AY52072" s="80"/>
      <c r="AZ52072" s="80"/>
      <c r="BA52072" s="80"/>
      <c r="BB52072" s="80"/>
    </row>
    <row r="52073" spans="9:54" x14ac:dyDescent="0.25">
      <c r="I52073" s="80"/>
      <c r="AX52073" s="80"/>
      <c r="AY52073" s="80"/>
      <c r="AZ52073" s="80"/>
      <c r="BA52073" s="80"/>
      <c r="BB52073" s="80"/>
    </row>
    <row r="52074" spans="9:54" x14ac:dyDescent="0.25">
      <c r="I52074" s="80"/>
      <c r="AX52074" s="80"/>
      <c r="AY52074" s="80"/>
      <c r="AZ52074" s="80"/>
      <c r="BA52074" s="80"/>
      <c r="BB52074" s="80"/>
    </row>
    <row r="52075" spans="9:54" x14ac:dyDescent="0.25">
      <c r="I52075" s="80"/>
      <c r="AX52075" s="80"/>
      <c r="AY52075" s="80"/>
      <c r="AZ52075" s="80"/>
      <c r="BA52075" s="80"/>
      <c r="BB52075" s="80"/>
    </row>
    <row r="52076" spans="9:54" x14ac:dyDescent="0.25">
      <c r="I52076" s="80"/>
      <c r="AX52076" s="80"/>
      <c r="AY52076" s="80"/>
      <c r="AZ52076" s="80"/>
      <c r="BA52076" s="80"/>
      <c r="BB52076" s="80"/>
    </row>
    <row r="52077" spans="9:54" x14ac:dyDescent="0.25">
      <c r="I52077" s="80"/>
      <c r="AX52077" s="80"/>
      <c r="AY52077" s="80"/>
      <c r="AZ52077" s="80"/>
      <c r="BA52077" s="80"/>
      <c r="BB52077" s="80"/>
    </row>
    <row r="52078" spans="9:54" x14ac:dyDescent="0.25">
      <c r="I52078" s="80"/>
      <c r="AX52078" s="80"/>
      <c r="AY52078" s="80"/>
      <c r="AZ52078" s="80"/>
      <c r="BA52078" s="80"/>
      <c r="BB52078" s="80"/>
    </row>
    <row r="52079" spans="9:54" x14ac:dyDescent="0.25">
      <c r="I52079" s="80"/>
      <c r="AX52079" s="80"/>
      <c r="AY52079" s="80"/>
      <c r="AZ52079" s="80"/>
      <c r="BA52079" s="80"/>
      <c r="BB52079" s="80"/>
    </row>
    <row r="52080" spans="9:54" x14ac:dyDescent="0.25">
      <c r="I52080" s="80"/>
      <c r="AX52080" s="80"/>
      <c r="AY52080" s="80"/>
      <c r="AZ52080" s="80"/>
      <c r="BA52080" s="80"/>
      <c r="BB52080" s="80"/>
    </row>
    <row r="52081" spans="9:54" x14ac:dyDescent="0.25">
      <c r="I52081" s="80"/>
      <c r="AX52081" s="80"/>
      <c r="AY52081" s="80"/>
      <c r="AZ52081" s="80"/>
      <c r="BA52081" s="80"/>
      <c r="BB52081" s="80"/>
    </row>
    <row r="52082" spans="9:54" x14ac:dyDescent="0.25">
      <c r="I52082" s="80"/>
      <c r="AX52082" s="80"/>
      <c r="AY52082" s="80"/>
      <c r="AZ52082" s="80"/>
      <c r="BA52082" s="80"/>
      <c r="BB52082" s="80"/>
    </row>
    <row r="52083" spans="9:54" x14ac:dyDescent="0.25">
      <c r="I52083" s="80"/>
      <c r="AX52083" s="80"/>
      <c r="AY52083" s="80"/>
      <c r="AZ52083" s="80"/>
      <c r="BA52083" s="80"/>
      <c r="BB52083" s="80"/>
    </row>
    <row r="52084" spans="9:54" x14ac:dyDescent="0.25">
      <c r="I52084" s="80"/>
      <c r="AX52084" s="80"/>
      <c r="AY52084" s="80"/>
      <c r="AZ52084" s="80"/>
      <c r="BA52084" s="80"/>
      <c r="BB52084" s="80"/>
    </row>
    <row r="52085" spans="9:54" x14ac:dyDescent="0.25">
      <c r="I52085" s="80"/>
      <c r="AX52085" s="80"/>
      <c r="AY52085" s="80"/>
      <c r="AZ52085" s="80"/>
      <c r="BA52085" s="80"/>
      <c r="BB52085" s="80"/>
    </row>
    <row r="52086" spans="9:54" x14ac:dyDescent="0.25">
      <c r="I52086" s="80"/>
      <c r="AX52086" s="80"/>
      <c r="AY52086" s="80"/>
      <c r="AZ52086" s="80"/>
      <c r="BA52086" s="80"/>
      <c r="BB52086" s="80"/>
    </row>
    <row r="52087" spans="9:54" x14ac:dyDescent="0.25">
      <c r="I52087" s="80"/>
      <c r="AX52087" s="80"/>
      <c r="AY52087" s="80"/>
      <c r="AZ52087" s="80"/>
      <c r="BA52087" s="80"/>
      <c r="BB52087" s="80"/>
    </row>
    <row r="52088" spans="9:54" x14ac:dyDescent="0.25">
      <c r="I52088" s="80"/>
      <c r="AX52088" s="80"/>
      <c r="AY52088" s="80"/>
      <c r="AZ52088" s="80"/>
      <c r="BA52088" s="80"/>
      <c r="BB52088" s="80"/>
    </row>
    <row r="52089" spans="9:54" x14ac:dyDescent="0.25">
      <c r="I52089" s="80"/>
      <c r="AX52089" s="80"/>
      <c r="AY52089" s="80"/>
      <c r="AZ52089" s="80"/>
      <c r="BA52089" s="80"/>
      <c r="BB52089" s="80"/>
    </row>
    <row r="52090" spans="9:54" x14ac:dyDescent="0.25">
      <c r="I52090" s="80"/>
      <c r="AX52090" s="80"/>
      <c r="AY52090" s="80"/>
      <c r="AZ52090" s="80"/>
      <c r="BA52090" s="80"/>
      <c r="BB52090" s="80"/>
    </row>
    <row r="52091" spans="9:54" x14ac:dyDescent="0.25">
      <c r="I52091" s="80"/>
      <c r="AX52091" s="80"/>
      <c r="AY52091" s="80"/>
      <c r="AZ52091" s="80"/>
      <c r="BA52091" s="80"/>
      <c r="BB52091" s="80"/>
    </row>
    <row r="52092" spans="9:54" x14ac:dyDescent="0.25">
      <c r="I52092" s="80"/>
      <c r="AX52092" s="80"/>
      <c r="AY52092" s="80"/>
      <c r="AZ52092" s="80"/>
      <c r="BA52092" s="80"/>
      <c r="BB52092" s="80"/>
    </row>
    <row r="52093" spans="9:54" x14ac:dyDescent="0.25">
      <c r="I52093" s="80"/>
      <c r="AX52093" s="80"/>
      <c r="AY52093" s="80"/>
      <c r="AZ52093" s="80"/>
      <c r="BA52093" s="80"/>
      <c r="BB52093" s="80"/>
    </row>
    <row r="52094" spans="9:54" x14ac:dyDescent="0.25">
      <c r="I52094" s="80"/>
      <c r="AX52094" s="80"/>
      <c r="AY52094" s="80"/>
      <c r="AZ52094" s="80"/>
      <c r="BA52094" s="80"/>
      <c r="BB52094" s="80"/>
    </row>
    <row r="52095" spans="9:54" x14ac:dyDescent="0.25">
      <c r="I52095" s="80"/>
      <c r="AX52095" s="80"/>
      <c r="AY52095" s="80"/>
      <c r="AZ52095" s="80"/>
      <c r="BA52095" s="80"/>
      <c r="BB52095" s="80"/>
    </row>
    <row r="52096" spans="9:54" x14ac:dyDescent="0.25">
      <c r="I52096" s="80"/>
      <c r="AX52096" s="80"/>
      <c r="AY52096" s="80"/>
      <c r="AZ52096" s="80"/>
      <c r="BA52096" s="80"/>
      <c r="BB52096" s="80"/>
    </row>
    <row r="52097" spans="9:54" x14ac:dyDescent="0.25">
      <c r="I52097" s="80"/>
      <c r="AX52097" s="80"/>
      <c r="AY52097" s="80"/>
      <c r="AZ52097" s="80"/>
      <c r="BA52097" s="80"/>
      <c r="BB52097" s="80"/>
    </row>
    <row r="52098" spans="9:54" x14ac:dyDescent="0.25">
      <c r="I52098" s="80"/>
      <c r="AX52098" s="80"/>
      <c r="AY52098" s="80"/>
      <c r="AZ52098" s="80"/>
      <c r="BA52098" s="80"/>
      <c r="BB52098" s="80"/>
    </row>
    <row r="52099" spans="9:54" x14ac:dyDescent="0.25">
      <c r="I52099" s="80"/>
      <c r="AX52099" s="80"/>
      <c r="AY52099" s="80"/>
      <c r="AZ52099" s="80"/>
      <c r="BA52099" s="80"/>
      <c r="BB52099" s="80"/>
    </row>
    <row r="52100" spans="9:54" x14ac:dyDescent="0.25">
      <c r="I52100" s="80"/>
      <c r="AX52100" s="80"/>
      <c r="AY52100" s="80"/>
      <c r="AZ52100" s="80"/>
      <c r="BA52100" s="80"/>
      <c r="BB52100" s="80"/>
    </row>
    <row r="52101" spans="9:54" x14ac:dyDescent="0.25">
      <c r="I52101" s="80"/>
      <c r="AX52101" s="80"/>
      <c r="AY52101" s="80"/>
      <c r="AZ52101" s="80"/>
      <c r="BA52101" s="80"/>
      <c r="BB52101" s="80"/>
    </row>
    <row r="52102" spans="9:54" x14ac:dyDescent="0.25">
      <c r="I52102" s="80"/>
      <c r="AX52102" s="80"/>
      <c r="AY52102" s="80"/>
      <c r="AZ52102" s="80"/>
      <c r="BA52102" s="80"/>
      <c r="BB52102" s="80"/>
    </row>
    <row r="52103" spans="9:54" x14ac:dyDescent="0.25">
      <c r="I52103" s="80"/>
      <c r="AX52103" s="80"/>
      <c r="AY52103" s="80"/>
      <c r="AZ52103" s="80"/>
      <c r="BA52103" s="80"/>
      <c r="BB52103" s="80"/>
    </row>
    <row r="52104" spans="9:54" x14ac:dyDescent="0.25">
      <c r="I52104" s="80"/>
      <c r="AX52104" s="80"/>
      <c r="AY52104" s="80"/>
      <c r="AZ52104" s="80"/>
      <c r="BA52104" s="80"/>
      <c r="BB52104" s="80"/>
    </row>
    <row r="52105" spans="9:54" x14ac:dyDescent="0.25">
      <c r="I52105" s="80"/>
      <c r="AX52105" s="80"/>
      <c r="AY52105" s="80"/>
      <c r="AZ52105" s="80"/>
      <c r="BA52105" s="80"/>
      <c r="BB52105" s="80"/>
    </row>
    <row r="52106" spans="9:54" x14ac:dyDescent="0.25">
      <c r="I52106" s="80"/>
      <c r="AX52106" s="80"/>
      <c r="AY52106" s="80"/>
      <c r="AZ52106" s="80"/>
      <c r="BA52106" s="80"/>
      <c r="BB52106" s="80"/>
    </row>
    <row r="52107" spans="9:54" x14ac:dyDescent="0.25">
      <c r="I52107" s="80"/>
      <c r="AX52107" s="80"/>
      <c r="AY52107" s="80"/>
      <c r="AZ52107" s="80"/>
      <c r="BA52107" s="80"/>
      <c r="BB52107" s="80"/>
    </row>
    <row r="52108" spans="9:54" x14ac:dyDescent="0.25">
      <c r="I52108" s="80"/>
      <c r="AX52108" s="80"/>
      <c r="AY52108" s="80"/>
      <c r="AZ52108" s="80"/>
      <c r="BA52108" s="80"/>
      <c r="BB52108" s="80"/>
    </row>
    <row r="52109" spans="9:54" x14ac:dyDescent="0.25">
      <c r="I52109" s="80"/>
      <c r="AX52109" s="80"/>
      <c r="AY52109" s="80"/>
      <c r="AZ52109" s="80"/>
      <c r="BA52109" s="80"/>
      <c r="BB52109" s="80"/>
    </row>
    <row r="52110" spans="9:54" x14ac:dyDescent="0.25">
      <c r="I52110" s="80"/>
      <c r="AX52110" s="80"/>
      <c r="AY52110" s="80"/>
      <c r="AZ52110" s="80"/>
      <c r="BA52110" s="80"/>
      <c r="BB52110" s="80"/>
    </row>
    <row r="52111" spans="9:54" x14ac:dyDescent="0.25">
      <c r="I52111" s="80"/>
      <c r="AX52111" s="80"/>
      <c r="AY52111" s="80"/>
      <c r="AZ52111" s="80"/>
      <c r="BA52111" s="80"/>
      <c r="BB52111" s="80"/>
    </row>
    <row r="52112" spans="9:54" x14ac:dyDescent="0.25">
      <c r="I52112" s="80"/>
      <c r="AX52112" s="80"/>
      <c r="AY52112" s="80"/>
      <c r="AZ52112" s="80"/>
      <c r="BA52112" s="80"/>
      <c r="BB52112" s="80"/>
    </row>
    <row r="52113" spans="9:54" x14ac:dyDescent="0.25">
      <c r="I52113" s="80"/>
      <c r="AX52113" s="80"/>
      <c r="AY52113" s="80"/>
      <c r="AZ52113" s="80"/>
      <c r="BA52113" s="80"/>
      <c r="BB52113" s="80"/>
    </row>
    <row r="52114" spans="9:54" x14ac:dyDescent="0.25">
      <c r="I52114" s="80"/>
      <c r="AX52114" s="80"/>
      <c r="AY52114" s="80"/>
      <c r="AZ52114" s="80"/>
      <c r="BA52114" s="80"/>
      <c r="BB52114" s="80"/>
    </row>
    <row r="52115" spans="9:54" x14ac:dyDescent="0.25">
      <c r="I52115" s="80"/>
      <c r="AX52115" s="80"/>
      <c r="AY52115" s="80"/>
      <c r="AZ52115" s="80"/>
      <c r="BA52115" s="80"/>
      <c r="BB52115" s="80"/>
    </row>
    <row r="52116" spans="9:54" x14ac:dyDescent="0.25">
      <c r="I52116" s="80"/>
      <c r="AX52116" s="80"/>
      <c r="AY52116" s="80"/>
      <c r="AZ52116" s="80"/>
      <c r="BA52116" s="80"/>
      <c r="BB52116" s="80"/>
    </row>
    <row r="52117" spans="9:54" x14ac:dyDescent="0.25">
      <c r="I52117" s="80"/>
      <c r="AX52117" s="80"/>
      <c r="AY52117" s="80"/>
      <c r="AZ52117" s="80"/>
      <c r="BA52117" s="80"/>
      <c r="BB52117" s="80"/>
    </row>
    <row r="52118" spans="9:54" x14ac:dyDescent="0.25">
      <c r="I52118" s="80"/>
      <c r="AX52118" s="80"/>
      <c r="AY52118" s="80"/>
      <c r="AZ52118" s="80"/>
      <c r="BA52118" s="80"/>
      <c r="BB52118" s="80"/>
    </row>
    <row r="52119" spans="9:54" x14ac:dyDescent="0.25">
      <c r="I52119" s="80"/>
      <c r="AX52119" s="80"/>
      <c r="AY52119" s="80"/>
      <c r="AZ52119" s="80"/>
      <c r="BA52119" s="80"/>
      <c r="BB52119" s="80"/>
    </row>
    <row r="52120" spans="9:54" x14ac:dyDescent="0.25">
      <c r="I52120" s="80"/>
      <c r="AX52120" s="80"/>
      <c r="AY52120" s="80"/>
      <c r="AZ52120" s="80"/>
      <c r="BA52120" s="80"/>
      <c r="BB52120" s="80"/>
    </row>
    <row r="52121" spans="9:54" x14ac:dyDescent="0.25">
      <c r="I52121" s="80"/>
      <c r="AX52121" s="80"/>
      <c r="AY52121" s="80"/>
      <c r="AZ52121" s="80"/>
      <c r="BA52121" s="80"/>
      <c r="BB52121" s="80"/>
    </row>
    <row r="52122" spans="9:54" x14ac:dyDescent="0.25">
      <c r="I52122" s="80"/>
      <c r="AX52122" s="80"/>
      <c r="AY52122" s="80"/>
      <c r="AZ52122" s="80"/>
      <c r="BA52122" s="80"/>
      <c r="BB52122" s="80"/>
    </row>
    <row r="52123" spans="9:54" x14ac:dyDescent="0.25">
      <c r="I52123" s="80"/>
      <c r="AX52123" s="80"/>
      <c r="AY52123" s="80"/>
      <c r="AZ52123" s="80"/>
      <c r="BA52123" s="80"/>
      <c r="BB52123" s="80"/>
    </row>
    <row r="52124" spans="9:54" x14ac:dyDescent="0.25">
      <c r="I52124" s="80"/>
      <c r="AX52124" s="80"/>
      <c r="AY52124" s="80"/>
      <c r="AZ52124" s="80"/>
      <c r="BA52124" s="80"/>
      <c r="BB52124" s="80"/>
    </row>
    <row r="52125" spans="9:54" x14ac:dyDescent="0.25">
      <c r="I52125" s="80"/>
      <c r="AX52125" s="80"/>
      <c r="AY52125" s="80"/>
      <c r="AZ52125" s="80"/>
      <c r="BA52125" s="80"/>
      <c r="BB52125" s="80"/>
    </row>
    <row r="52126" spans="9:54" x14ac:dyDescent="0.25">
      <c r="I52126" s="80"/>
      <c r="AX52126" s="80"/>
      <c r="AY52126" s="80"/>
      <c r="AZ52126" s="80"/>
      <c r="BA52126" s="80"/>
      <c r="BB52126" s="80"/>
    </row>
    <row r="52127" spans="9:54" x14ac:dyDescent="0.25">
      <c r="I52127" s="80"/>
      <c r="AX52127" s="80"/>
      <c r="AY52127" s="80"/>
      <c r="AZ52127" s="80"/>
      <c r="BA52127" s="80"/>
      <c r="BB52127" s="80"/>
    </row>
    <row r="52128" spans="9:54" x14ac:dyDescent="0.25">
      <c r="I52128" s="80"/>
      <c r="AX52128" s="80"/>
      <c r="AY52128" s="80"/>
      <c r="AZ52128" s="80"/>
      <c r="BA52128" s="80"/>
      <c r="BB52128" s="80"/>
    </row>
    <row r="52129" spans="9:54" x14ac:dyDescent="0.25">
      <c r="I52129" s="80"/>
      <c r="AX52129" s="80"/>
      <c r="AY52129" s="80"/>
      <c r="AZ52129" s="80"/>
      <c r="BA52129" s="80"/>
      <c r="BB52129" s="80"/>
    </row>
    <row r="52130" spans="9:54" x14ac:dyDescent="0.25">
      <c r="I52130" s="80"/>
      <c r="AX52130" s="80"/>
      <c r="AY52130" s="80"/>
      <c r="AZ52130" s="80"/>
      <c r="BA52130" s="80"/>
      <c r="BB52130" s="80"/>
    </row>
    <row r="52131" spans="9:54" x14ac:dyDescent="0.25">
      <c r="I52131" s="80"/>
      <c r="AX52131" s="80"/>
      <c r="AY52131" s="80"/>
      <c r="AZ52131" s="80"/>
      <c r="BA52131" s="80"/>
      <c r="BB52131" s="80"/>
    </row>
    <row r="52132" spans="9:54" x14ac:dyDescent="0.25">
      <c r="I52132" s="80"/>
      <c r="AX52132" s="80"/>
      <c r="AY52132" s="80"/>
      <c r="AZ52132" s="80"/>
      <c r="BA52132" s="80"/>
      <c r="BB52132" s="80"/>
    </row>
    <row r="52133" spans="9:54" x14ac:dyDescent="0.25">
      <c r="I52133" s="80"/>
      <c r="AX52133" s="80"/>
      <c r="AY52133" s="80"/>
      <c r="AZ52133" s="80"/>
      <c r="BA52133" s="80"/>
      <c r="BB52133" s="80"/>
    </row>
    <row r="52134" spans="9:54" x14ac:dyDescent="0.25">
      <c r="I52134" s="80"/>
      <c r="AX52134" s="80"/>
      <c r="AY52134" s="80"/>
      <c r="AZ52134" s="80"/>
      <c r="BA52134" s="80"/>
      <c r="BB52134" s="80"/>
    </row>
    <row r="52135" spans="9:54" x14ac:dyDescent="0.25">
      <c r="I52135" s="80"/>
      <c r="AX52135" s="80"/>
      <c r="AY52135" s="80"/>
      <c r="AZ52135" s="80"/>
      <c r="BA52135" s="80"/>
      <c r="BB52135" s="80"/>
    </row>
    <row r="52136" spans="9:54" x14ac:dyDescent="0.25">
      <c r="I52136" s="80"/>
      <c r="AX52136" s="80"/>
      <c r="AY52136" s="80"/>
      <c r="AZ52136" s="80"/>
      <c r="BA52136" s="80"/>
      <c r="BB52136" s="80"/>
    </row>
    <row r="52137" spans="9:54" x14ac:dyDescent="0.25">
      <c r="I52137" s="80"/>
      <c r="AX52137" s="80"/>
      <c r="AY52137" s="80"/>
      <c r="AZ52137" s="80"/>
      <c r="BA52137" s="80"/>
      <c r="BB52137" s="80"/>
    </row>
    <row r="52138" spans="9:54" x14ac:dyDescent="0.25">
      <c r="I52138" s="80"/>
      <c r="AX52138" s="80"/>
      <c r="AY52138" s="80"/>
      <c r="AZ52138" s="80"/>
      <c r="BA52138" s="80"/>
      <c r="BB52138" s="80"/>
    </row>
    <row r="52139" spans="9:54" x14ac:dyDescent="0.25">
      <c r="I52139" s="80"/>
      <c r="AX52139" s="80"/>
      <c r="AY52139" s="80"/>
      <c r="AZ52139" s="80"/>
      <c r="BA52139" s="80"/>
      <c r="BB52139" s="80"/>
    </row>
    <row r="52140" spans="9:54" x14ac:dyDescent="0.25">
      <c r="I52140" s="80"/>
      <c r="AX52140" s="80"/>
      <c r="AY52140" s="80"/>
      <c r="AZ52140" s="80"/>
      <c r="BA52140" s="80"/>
      <c r="BB52140" s="80"/>
    </row>
    <row r="52141" spans="9:54" x14ac:dyDescent="0.25">
      <c r="I52141" s="80"/>
      <c r="AX52141" s="80"/>
      <c r="AY52141" s="80"/>
      <c r="AZ52141" s="80"/>
      <c r="BA52141" s="80"/>
      <c r="BB52141" s="80"/>
    </row>
    <row r="52142" spans="9:54" x14ac:dyDescent="0.25">
      <c r="I52142" s="80"/>
      <c r="AX52142" s="80"/>
      <c r="AY52142" s="80"/>
      <c r="AZ52142" s="80"/>
      <c r="BA52142" s="80"/>
      <c r="BB52142" s="80"/>
    </row>
    <row r="52143" spans="9:54" x14ac:dyDescent="0.25">
      <c r="I52143" s="80"/>
      <c r="AX52143" s="80"/>
      <c r="AY52143" s="80"/>
      <c r="AZ52143" s="80"/>
      <c r="BA52143" s="80"/>
      <c r="BB52143" s="80"/>
    </row>
    <row r="52144" spans="9:54" x14ac:dyDescent="0.25">
      <c r="I52144" s="80"/>
      <c r="AX52144" s="80"/>
      <c r="AY52144" s="80"/>
      <c r="AZ52144" s="80"/>
      <c r="BA52144" s="80"/>
      <c r="BB52144" s="80"/>
    </row>
    <row r="52145" spans="9:54" x14ac:dyDescent="0.25">
      <c r="I52145" s="80"/>
      <c r="AX52145" s="80"/>
      <c r="AY52145" s="80"/>
      <c r="AZ52145" s="80"/>
      <c r="BA52145" s="80"/>
      <c r="BB52145" s="80"/>
    </row>
    <row r="52146" spans="9:54" x14ac:dyDescent="0.25">
      <c r="I52146" s="80"/>
      <c r="AX52146" s="80"/>
      <c r="AY52146" s="80"/>
      <c r="AZ52146" s="80"/>
      <c r="BA52146" s="80"/>
      <c r="BB52146" s="80"/>
    </row>
    <row r="52147" spans="9:54" x14ac:dyDescent="0.25">
      <c r="I52147" s="80"/>
      <c r="AX52147" s="80"/>
      <c r="AY52147" s="80"/>
      <c r="AZ52147" s="80"/>
      <c r="BA52147" s="80"/>
      <c r="BB52147" s="80"/>
    </row>
    <row r="52148" spans="9:54" x14ac:dyDescent="0.25">
      <c r="I52148" s="80"/>
      <c r="AX52148" s="80"/>
      <c r="AY52148" s="80"/>
      <c r="AZ52148" s="80"/>
      <c r="BA52148" s="80"/>
      <c r="BB52148" s="80"/>
    </row>
    <row r="52149" spans="9:54" x14ac:dyDescent="0.25">
      <c r="I52149" s="80"/>
      <c r="AX52149" s="80"/>
      <c r="AY52149" s="80"/>
      <c r="AZ52149" s="80"/>
      <c r="BA52149" s="80"/>
      <c r="BB52149" s="80"/>
    </row>
    <row r="52150" spans="9:54" x14ac:dyDescent="0.25">
      <c r="I52150" s="80"/>
      <c r="AX52150" s="80"/>
      <c r="AY52150" s="80"/>
      <c r="AZ52150" s="80"/>
      <c r="BA52150" s="80"/>
      <c r="BB52150" s="80"/>
    </row>
    <row r="52151" spans="9:54" x14ac:dyDescent="0.25">
      <c r="I52151" s="80"/>
      <c r="AX52151" s="80"/>
      <c r="AY52151" s="80"/>
      <c r="AZ52151" s="80"/>
      <c r="BA52151" s="80"/>
      <c r="BB52151" s="80"/>
    </row>
    <row r="52152" spans="9:54" x14ac:dyDescent="0.25">
      <c r="I52152" s="80"/>
      <c r="AX52152" s="80"/>
      <c r="AY52152" s="80"/>
      <c r="AZ52152" s="80"/>
      <c r="BA52152" s="80"/>
      <c r="BB52152" s="80"/>
    </row>
    <row r="52153" spans="9:54" x14ac:dyDescent="0.25">
      <c r="I52153" s="80"/>
      <c r="AX52153" s="80"/>
      <c r="AY52153" s="80"/>
      <c r="AZ52153" s="80"/>
      <c r="BA52153" s="80"/>
      <c r="BB52153" s="80"/>
    </row>
    <row r="52154" spans="9:54" x14ac:dyDescent="0.25">
      <c r="I52154" s="80"/>
      <c r="AX52154" s="80"/>
      <c r="AY52154" s="80"/>
      <c r="AZ52154" s="80"/>
      <c r="BA52154" s="80"/>
      <c r="BB52154" s="80"/>
    </row>
    <row r="52155" spans="9:54" x14ac:dyDescent="0.25">
      <c r="I52155" s="80"/>
      <c r="AX52155" s="80"/>
      <c r="AY52155" s="80"/>
      <c r="AZ52155" s="80"/>
      <c r="BA52155" s="80"/>
      <c r="BB52155" s="80"/>
    </row>
    <row r="52156" spans="9:54" x14ac:dyDescent="0.25">
      <c r="I52156" s="80"/>
      <c r="AX52156" s="80"/>
      <c r="AY52156" s="80"/>
      <c r="AZ52156" s="80"/>
      <c r="BA52156" s="80"/>
      <c r="BB52156" s="80"/>
    </row>
    <row r="52157" spans="9:54" x14ac:dyDescent="0.25">
      <c r="I52157" s="80"/>
      <c r="AX52157" s="80"/>
      <c r="AY52157" s="80"/>
      <c r="AZ52157" s="80"/>
      <c r="BA52157" s="80"/>
      <c r="BB52157" s="80"/>
    </row>
    <row r="52158" spans="9:54" x14ac:dyDescent="0.25">
      <c r="I52158" s="80"/>
      <c r="AX52158" s="80"/>
      <c r="AY52158" s="80"/>
      <c r="AZ52158" s="80"/>
      <c r="BA52158" s="80"/>
      <c r="BB52158" s="80"/>
    </row>
    <row r="52159" spans="9:54" x14ac:dyDescent="0.25">
      <c r="I52159" s="80"/>
      <c r="AX52159" s="80"/>
      <c r="AY52159" s="80"/>
      <c r="AZ52159" s="80"/>
      <c r="BA52159" s="80"/>
      <c r="BB52159" s="80"/>
    </row>
    <row r="52160" spans="9:54" x14ac:dyDescent="0.25">
      <c r="I52160" s="80"/>
      <c r="AX52160" s="80"/>
      <c r="AY52160" s="80"/>
      <c r="AZ52160" s="80"/>
      <c r="BA52160" s="80"/>
      <c r="BB52160" s="80"/>
    </row>
    <row r="52161" spans="9:54" x14ac:dyDescent="0.25">
      <c r="I52161" s="80"/>
      <c r="AX52161" s="80"/>
      <c r="AY52161" s="80"/>
      <c r="AZ52161" s="80"/>
      <c r="BA52161" s="80"/>
      <c r="BB52161" s="80"/>
    </row>
    <row r="52162" spans="9:54" x14ac:dyDescent="0.25">
      <c r="I52162" s="80"/>
      <c r="AX52162" s="80"/>
      <c r="AY52162" s="80"/>
      <c r="AZ52162" s="80"/>
      <c r="BA52162" s="80"/>
      <c r="BB52162" s="80"/>
    </row>
    <row r="52163" spans="9:54" x14ac:dyDescent="0.25">
      <c r="I52163" s="80"/>
      <c r="AX52163" s="80"/>
      <c r="AY52163" s="80"/>
      <c r="AZ52163" s="80"/>
      <c r="BA52163" s="80"/>
      <c r="BB52163" s="80"/>
    </row>
    <row r="52164" spans="9:54" x14ac:dyDescent="0.25">
      <c r="I52164" s="80"/>
      <c r="AX52164" s="80"/>
      <c r="AY52164" s="80"/>
      <c r="AZ52164" s="80"/>
      <c r="BA52164" s="80"/>
      <c r="BB52164" s="80"/>
    </row>
    <row r="52165" spans="9:54" x14ac:dyDescent="0.25">
      <c r="I52165" s="80"/>
      <c r="AX52165" s="80"/>
      <c r="AY52165" s="80"/>
      <c r="AZ52165" s="80"/>
      <c r="BA52165" s="80"/>
      <c r="BB52165" s="80"/>
    </row>
    <row r="52166" spans="9:54" x14ac:dyDescent="0.25">
      <c r="I52166" s="80"/>
      <c r="AX52166" s="80"/>
      <c r="AY52166" s="80"/>
      <c r="AZ52166" s="80"/>
      <c r="BA52166" s="80"/>
      <c r="BB52166" s="80"/>
    </row>
    <row r="52167" spans="9:54" x14ac:dyDescent="0.25">
      <c r="I52167" s="80"/>
      <c r="AX52167" s="80"/>
      <c r="AY52167" s="80"/>
      <c r="AZ52167" s="80"/>
      <c r="BA52167" s="80"/>
      <c r="BB52167" s="80"/>
    </row>
    <row r="52168" spans="9:54" x14ac:dyDescent="0.25">
      <c r="I52168" s="80"/>
      <c r="AX52168" s="80"/>
      <c r="AY52168" s="80"/>
      <c r="AZ52168" s="80"/>
      <c r="BA52168" s="80"/>
      <c r="BB52168" s="80"/>
    </row>
    <row r="52169" spans="9:54" x14ac:dyDescent="0.25">
      <c r="I52169" s="80"/>
      <c r="AX52169" s="80"/>
      <c r="AY52169" s="80"/>
      <c r="AZ52169" s="80"/>
      <c r="BA52169" s="80"/>
      <c r="BB52169" s="80"/>
    </row>
    <row r="52170" spans="9:54" x14ac:dyDescent="0.25">
      <c r="I52170" s="80"/>
      <c r="AX52170" s="80"/>
      <c r="AY52170" s="80"/>
      <c r="AZ52170" s="80"/>
      <c r="BA52170" s="80"/>
      <c r="BB52170" s="80"/>
    </row>
    <row r="52171" spans="9:54" x14ac:dyDescent="0.25">
      <c r="I52171" s="80"/>
      <c r="AX52171" s="80"/>
      <c r="AY52171" s="80"/>
      <c r="AZ52171" s="80"/>
      <c r="BA52171" s="80"/>
      <c r="BB52171" s="80"/>
    </row>
    <row r="52172" spans="9:54" x14ac:dyDescent="0.25">
      <c r="I52172" s="80"/>
      <c r="AX52172" s="80"/>
      <c r="AY52172" s="80"/>
      <c r="AZ52172" s="80"/>
      <c r="BA52172" s="80"/>
      <c r="BB52172" s="80"/>
    </row>
    <row r="52173" spans="9:54" x14ac:dyDescent="0.25">
      <c r="I52173" s="80"/>
      <c r="AX52173" s="80"/>
      <c r="AY52173" s="80"/>
      <c r="AZ52173" s="80"/>
      <c r="BA52173" s="80"/>
      <c r="BB52173" s="80"/>
    </row>
    <row r="52174" spans="9:54" x14ac:dyDescent="0.25">
      <c r="I52174" s="80"/>
      <c r="AX52174" s="80"/>
      <c r="AY52174" s="80"/>
      <c r="AZ52174" s="80"/>
      <c r="BA52174" s="80"/>
      <c r="BB52174" s="80"/>
    </row>
    <row r="52175" spans="9:54" x14ac:dyDescent="0.25">
      <c r="I52175" s="80"/>
      <c r="AX52175" s="80"/>
      <c r="AY52175" s="80"/>
      <c r="AZ52175" s="80"/>
      <c r="BA52175" s="80"/>
      <c r="BB52175" s="80"/>
    </row>
    <row r="52176" spans="9:54" x14ac:dyDescent="0.25">
      <c r="I52176" s="80"/>
      <c r="AX52176" s="80"/>
      <c r="AY52176" s="80"/>
      <c r="AZ52176" s="80"/>
      <c r="BA52176" s="80"/>
      <c r="BB52176" s="80"/>
    </row>
    <row r="52177" spans="9:54" x14ac:dyDescent="0.25">
      <c r="I52177" s="80"/>
      <c r="AX52177" s="80"/>
      <c r="AY52177" s="80"/>
      <c r="AZ52177" s="80"/>
      <c r="BA52177" s="80"/>
      <c r="BB52177" s="80"/>
    </row>
    <row r="52178" spans="9:54" x14ac:dyDescent="0.25">
      <c r="I52178" s="80"/>
      <c r="AX52178" s="80"/>
      <c r="AY52178" s="80"/>
      <c r="AZ52178" s="80"/>
      <c r="BA52178" s="80"/>
      <c r="BB52178" s="80"/>
    </row>
    <row r="52179" spans="9:54" x14ac:dyDescent="0.25">
      <c r="I52179" s="80"/>
      <c r="AX52179" s="80"/>
      <c r="AY52179" s="80"/>
      <c r="AZ52179" s="80"/>
      <c r="BA52179" s="80"/>
      <c r="BB52179" s="80"/>
    </row>
    <row r="52180" spans="9:54" x14ac:dyDescent="0.25">
      <c r="I52180" s="80"/>
      <c r="AX52180" s="80"/>
      <c r="AY52180" s="80"/>
      <c r="AZ52180" s="80"/>
      <c r="BA52180" s="80"/>
      <c r="BB52180" s="80"/>
    </row>
    <row r="52181" spans="9:54" x14ac:dyDescent="0.25">
      <c r="I52181" s="80"/>
      <c r="AX52181" s="80"/>
      <c r="AY52181" s="80"/>
      <c r="AZ52181" s="80"/>
      <c r="BA52181" s="80"/>
      <c r="BB52181" s="80"/>
    </row>
    <row r="52182" spans="9:54" x14ac:dyDescent="0.25">
      <c r="I52182" s="80"/>
      <c r="AX52182" s="80"/>
      <c r="AY52182" s="80"/>
      <c r="AZ52182" s="80"/>
      <c r="BA52182" s="80"/>
      <c r="BB52182" s="80"/>
    </row>
    <row r="52183" spans="9:54" x14ac:dyDescent="0.25">
      <c r="I52183" s="80"/>
      <c r="AX52183" s="80"/>
      <c r="AY52183" s="80"/>
      <c r="AZ52183" s="80"/>
      <c r="BA52183" s="80"/>
      <c r="BB52183" s="80"/>
    </row>
    <row r="52184" spans="9:54" x14ac:dyDescent="0.25">
      <c r="I52184" s="80"/>
      <c r="AX52184" s="80"/>
      <c r="AY52184" s="80"/>
      <c r="AZ52184" s="80"/>
      <c r="BA52184" s="80"/>
      <c r="BB52184" s="80"/>
    </row>
    <row r="52185" spans="9:54" x14ac:dyDescent="0.25">
      <c r="I52185" s="80"/>
      <c r="AX52185" s="80"/>
      <c r="AY52185" s="80"/>
      <c r="AZ52185" s="80"/>
      <c r="BA52185" s="80"/>
      <c r="BB52185" s="80"/>
    </row>
    <row r="52186" spans="9:54" x14ac:dyDescent="0.25">
      <c r="I52186" s="80"/>
      <c r="AX52186" s="80"/>
      <c r="AY52186" s="80"/>
      <c r="AZ52186" s="80"/>
      <c r="BA52186" s="80"/>
      <c r="BB52186" s="80"/>
    </row>
    <row r="52187" spans="9:54" x14ac:dyDescent="0.25">
      <c r="I52187" s="80"/>
      <c r="AX52187" s="80"/>
      <c r="AY52187" s="80"/>
      <c r="AZ52187" s="80"/>
      <c r="BA52187" s="80"/>
      <c r="BB52187" s="80"/>
    </row>
    <row r="52188" spans="9:54" x14ac:dyDescent="0.25">
      <c r="I52188" s="80"/>
      <c r="AX52188" s="80"/>
      <c r="AY52188" s="80"/>
      <c r="AZ52188" s="80"/>
      <c r="BA52188" s="80"/>
      <c r="BB52188" s="80"/>
    </row>
    <row r="52189" spans="9:54" x14ac:dyDescent="0.25">
      <c r="I52189" s="80"/>
      <c r="AX52189" s="80"/>
      <c r="AY52189" s="80"/>
      <c r="AZ52189" s="80"/>
      <c r="BA52189" s="80"/>
      <c r="BB52189" s="80"/>
    </row>
    <row r="52190" spans="9:54" x14ac:dyDescent="0.25">
      <c r="I52190" s="80"/>
      <c r="AX52190" s="80"/>
      <c r="AY52190" s="80"/>
      <c r="AZ52190" s="80"/>
      <c r="BA52190" s="80"/>
      <c r="BB52190" s="80"/>
    </row>
    <row r="52191" spans="9:54" x14ac:dyDescent="0.25">
      <c r="I52191" s="80"/>
      <c r="AX52191" s="80"/>
      <c r="AY52191" s="80"/>
      <c r="AZ52191" s="80"/>
      <c r="BA52191" s="80"/>
      <c r="BB52191" s="80"/>
    </row>
    <row r="52192" spans="9:54" x14ac:dyDescent="0.25">
      <c r="I52192" s="80"/>
      <c r="AX52192" s="80"/>
      <c r="AY52192" s="80"/>
      <c r="AZ52192" s="80"/>
      <c r="BA52192" s="80"/>
      <c r="BB52192" s="80"/>
    </row>
    <row r="52193" spans="9:54" x14ac:dyDescent="0.25">
      <c r="I52193" s="80"/>
      <c r="AX52193" s="80"/>
      <c r="AY52193" s="80"/>
      <c r="AZ52193" s="80"/>
      <c r="BA52193" s="80"/>
      <c r="BB52193" s="80"/>
    </row>
    <row r="52194" spans="9:54" x14ac:dyDescent="0.25">
      <c r="I52194" s="80"/>
      <c r="AX52194" s="80"/>
      <c r="AY52194" s="80"/>
      <c r="AZ52194" s="80"/>
      <c r="BA52194" s="80"/>
      <c r="BB52194" s="80"/>
    </row>
    <row r="52195" spans="9:54" x14ac:dyDescent="0.25">
      <c r="I52195" s="80"/>
      <c r="AX52195" s="80"/>
      <c r="AY52195" s="80"/>
      <c r="AZ52195" s="80"/>
      <c r="BA52195" s="80"/>
      <c r="BB52195" s="80"/>
    </row>
    <row r="52196" spans="9:54" x14ac:dyDescent="0.25">
      <c r="I52196" s="80"/>
      <c r="AX52196" s="80"/>
      <c r="AY52196" s="80"/>
      <c r="AZ52196" s="80"/>
      <c r="BA52196" s="80"/>
      <c r="BB52196" s="80"/>
    </row>
    <row r="52197" spans="9:54" x14ac:dyDescent="0.25">
      <c r="I52197" s="80"/>
      <c r="AX52197" s="80"/>
      <c r="AY52197" s="80"/>
      <c r="AZ52197" s="80"/>
      <c r="BA52197" s="80"/>
      <c r="BB52197" s="80"/>
    </row>
    <row r="52198" spans="9:54" x14ac:dyDescent="0.25">
      <c r="I52198" s="80"/>
      <c r="AX52198" s="80"/>
      <c r="AY52198" s="80"/>
      <c r="AZ52198" s="80"/>
      <c r="BA52198" s="80"/>
      <c r="BB52198" s="80"/>
    </row>
    <row r="52199" spans="9:54" x14ac:dyDescent="0.25">
      <c r="I52199" s="80"/>
      <c r="AX52199" s="80"/>
      <c r="AY52199" s="80"/>
      <c r="AZ52199" s="80"/>
      <c r="BA52199" s="80"/>
      <c r="BB52199" s="80"/>
    </row>
    <row r="52200" spans="9:54" x14ac:dyDescent="0.25">
      <c r="I52200" s="80"/>
      <c r="AX52200" s="80"/>
      <c r="AY52200" s="80"/>
      <c r="AZ52200" s="80"/>
      <c r="BA52200" s="80"/>
      <c r="BB52200" s="80"/>
    </row>
    <row r="52201" spans="9:54" x14ac:dyDescent="0.25">
      <c r="I52201" s="80"/>
      <c r="AX52201" s="80"/>
      <c r="AY52201" s="80"/>
      <c r="AZ52201" s="80"/>
      <c r="BA52201" s="80"/>
      <c r="BB52201" s="80"/>
    </row>
    <row r="52202" spans="9:54" x14ac:dyDescent="0.25">
      <c r="I52202" s="80"/>
      <c r="AX52202" s="80"/>
      <c r="AY52202" s="80"/>
      <c r="AZ52202" s="80"/>
      <c r="BA52202" s="80"/>
      <c r="BB52202" s="80"/>
    </row>
    <row r="52203" spans="9:54" x14ac:dyDescent="0.25">
      <c r="I52203" s="80"/>
      <c r="AX52203" s="80"/>
      <c r="AY52203" s="80"/>
      <c r="AZ52203" s="80"/>
      <c r="BA52203" s="80"/>
      <c r="BB52203" s="80"/>
    </row>
    <row r="52204" spans="9:54" x14ac:dyDescent="0.25">
      <c r="I52204" s="80"/>
      <c r="AX52204" s="80"/>
      <c r="AY52204" s="80"/>
      <c r="AZ52204" s="80"/>
      <c r="BA52204" s="80"/>
      <c r="BB52204" s="80"/>
    </row>
    <row r="52205" spans="9:54" x14ac:dyDescent="0.25">
      <c r="I52205" s="80"/>
      <c r="AX52205" s="80"/>
      <c r="AY52205" s="80"/>
      <c r="AZ52205" s="80"/>
      <c r="BA52205" s="80"/>
      <c r="BB52205" s="80"/>
    </row>
    <row r="52206" spans="9:54" x14ac:dyDescent="0.25">
      <c r="I52206" s="80"/>
      <c r="AX52206" s="80"/>
      <c r="AY52206" s="80"/>
      <c r="AZ52206" s="80"/>
      <c r="BA52206" s="80"/>
      <c r="BB52206" s="80"/>
    </row>
    <row r="52207" spans="9:54" x14ac:dyDescent="0.25">
      <c r="I52207" s="80"/>
      <c r="AX52207" s="80"/>
      <c r="AY52207" s="80"/>
      <c r="AZ52207" s="80"/>
      <c r="BA52207" s="80"/>
      <c r="BB52207" s="80"/>
    </row>
    <row r="52208" spans="9:54" x14ac:dyDescent="0.25">
      <c r="I52208" s="80"/>
      <c r="AX52208" s="80"/>
      <c r="AY52208" s="80"/>
      <c r="AZ52208" s="80"/>
      <c r="BA52208" s="80"/>
      <c r="BB52208" s="80"/>
    </row>
    <row r="52209" spans="9:54" x14ac:dyDescent="0.25">
      <c r="I52209" s="80"/>
      <c r="AX52209" s="80"/>
      <c r="AY52209" s="80"/>
      <c r="AZ52209" s="80"/>
      <c r="BA52209" s="80"/>
      <c r="BB52209" s="80"/>
    </row>
    <row r="52210" spans="9:54" x14ac:dyDescent="0.25">
      <c r="I52210" s="80"/>
      <c r="AX52210" s="80"/>
      <c r="AY52210" s="80"/>
      <c r="AZ52210" s="80"/>
      <c r="BA52210" s="80"/>
      <c r="BB52210" s="80"/>
    </row>
    <row r="52211" spans="9:54" x14ac:dyDescent="0.25">
      <c r="I52211" s="80"/>
      <c r="AX52211" s="80"/>
      <c r="AY52211" s="80"/>
      <c r="AZ52211" s="80"/>
      <c r="BA52211" s="80"/>
      <c r="BB52211" s="80"/>
    </row>
    <row r="52212" spans="9:54" x14ac:dyDescent="0.25">
      <c r="I52212" s="80"/>
      <c r="AX52212" s="80"/>
      <c r="AY52212" s="80"/>
      <c r="AZ52212" s="80"/>
      <c r="BA52212" s="80"/>
      <c r="BB52212" s="80"/>
    </row>
    <row r="52213" spans="9:54" x14ac:dyDescent="0.25">
      <c r="I52213" s="80"/>
      <c r="AX52213" s="80"/>
      <c r="AY52213" s="80"/>
      <c r="AZ52213" s="80"/>
      <c r="BA52213" s="80"/>
      <c r="BB52213" s="80"/>
    </row>
    <row r="52214" spans="9:54" x14ac:dyDescent="0.25">
      <c r="I52214" s="80"/>
      <c r="AX52214" s="80"/>
      <c r="AY52214" s="80"/>
      <c r="AZ52214" s="80"/>
      <c r="BA52214" s="80"/>
      <c r="BB52214" s="80"/>
    </row>
    <row r="52215" spans="9:54" x14ac:dyDescent="0.25">
      <c r="I52215" s="80"/>
      <c r="AX52215" s="80"/>
      <c r="AY52215" s="80"/>
      <c r="AZ52215" s="80"/>
      <c r="BA52215" s="80"/>
      <c r="BB52215" s="80"/>
    </row>
    <row r="52216" spans="9:54" x14ac:dyDescent="0.25">
      <c r="I52216" s="80"/>
      <c r="AX52216" s="80"/>
      <c r="AY52216" s="80"/>
      <c r="AZ52216" s="80"/>
      <c r="BA52216" s="80"/>
      <c r="BB52216" s="80"/>
    </row>
    <row r="52217" spans="9:54" x14ac:dyDescent="0.25">
      <c r="I52217" s="80"/>
      <c r="AX52217" s="80"/>
      <c r="AY52217" s="80"/>
      <c r="AZ52217" s="80"/>
      <c r="BA52217" s="80"/>
      <c r="BB52217" s="80"/>
    </row>
    <row r="52218" spans="9:54" x14ac:dyDescent="0.25">
      <c r="I52218" s="80"/>
      <c r="AX52218" s="80"/>
      <c r="AY52218" s="80"/>
      <c r="AZ52218" s="80"/>
      <c r="BA52218" s="80"/>
      <c r="BB52218" s="80"/>
    </row>
    <row r="52219" spans="9:54" x14ac:dyDescent="0.25">
      <c r="I52219" s="80"/>
      <c r="AX52219" s="80"/>
      <c r="AY52219" s="80"/>
      <c r="AZ52219" s="80"/>
      <c r="BA52219" s="80"/>
      <c r="BB52219" s="80"/>
    </row>
    <row r="52220" spans="9:54" x14ac:dyDescent="0.25">
      <c r="I52220" s="80"/>
      <c r="AX52220" s="80"/>
      <c r="AY52220" s="80"/>
      <c r="AZ52220" s="80"/>
      <c r="BA52220" s="80"/>
      <c r="BB52220" s="80"/>
    </row>
    <row r="52221" spans="9:54" x14ac:dyDescent="0.25">
      <c r="I52221" s="80"/>
      <c r="AX52221" s="80"/>
      <c r="AY52221" s="80"/>
      <c r="AZ52221" s="80"/>
      <c r="BA52221" s="80"/>
      <c r="BB52221" s="80"/>
    </row>
    <row r="52222" spans="9:54" x14ac:dyDescent="0.25">
      <c r="I52222" s="80"/>
      <c r="AX52222" s="80"/>
      <c r="AY52222" s="80"/>
      <c r="AZ52222" s="80"/>
      <c r="BA52222" s="80"/>
      <c r="BB52222" s="80"/>
    </row>
    <row r="52223" spans="9:54" x14ac:dyDescent="0.25">
      <c r="I52223" s="80"/>
      <c r="AX52223" s="80"/>
      <c r="AY52223" s="80"/>
      <c r="AZ52223" s="80"/>
      <c r="BA52223" s="80"/>
      <c r="BB52223" s="80"/>
    </row>
    <row r="52224" spans="9:54" x14ac:dyDescent="0.25">
      <c r="I52224" s="80"/>
      <c r="AX52224" s="80"/>
      <c r="AY52224" s="80"/>
      <c r="AZ52224" s="80"/>
      <c r="BA52224" s="80"/>
      <c r="BB52224" s="80"/>
    </row>
    <row r="52225" spans="9:54" x14ac:dyDescent="0.25">
      <c r="I52225" s="80"/>
      <c r="AX52225" s="80"/>
      <c r="AY52225" s="80"/>
      <c r="AZ52225" s="80"/>
      <c r="BA52225" s="80"/>
      <c r="BB52225" s="80"/>
    </row>
    <row r="52226" spans="9:54" x14ac:dyDescent="0.25">
      <c r="I52226" s="80"/>
      <c r="AX52226" s="80"/>
      <c r="AY52226" s="80"/>
      <c r="AZ52226" s="80"/>
      <c r="BA52226" s="80"/>
      <c r="BB52226" s="80"/>
    </row>
    <row r="52227" spans="9:54" x14ac:dyDescent="0.25">
      <c r="I52227" s="80"/>
      <c r="AX52227" s="80"/>
      <c r="AY52227" s="80"/>
      <c r="AZ52227" s="80"/>
      <c r="BA52227" s="80"/>
      <c r="BB52227" s="80"/>
    </row>
    <row r="52228" spans="9:54" x14ac:dyDescent="0.25">
      <c r="I52228" s="80"/>
      <c r="AX52228" s="80"/>
      <c r="AY52228" s="80"/>
      <c r="AZ52228" s="80"/>
      <c r="BA52228" s="80"/>
      <c r="BB52228" s="80"/>
    </row>
    <row r="52229" spans="9:54" x14ac:dyDescent="0.25">
      <c r="I52229" s="80"/>
      <c r="AX52229" s="80"/>
      <c r="AY52229" s="80"/>
      <c r="AZ52229" s="80"/>
      <c r="BA52229" s="80"/>
      <c r="BB52229" s="80"/>
    </row>
    <row r="52230" spans="9:54" x14ac:dyDescent="0.25">
      <c r="I52230" s="80"/>
      <c r="AX52230" s="80"/>
      <c r="AY52230" s="80"/>
      <c r="AZ52230" s="80"/>
      <c r="BA52230" s="80"/>
      <c r="BB52230" s="80"/>
    </row>
    <row r="52231" spans="9:54" x14ac:dyDescent="0.25">
      <c r="I52231" s="80"/>
      <c r="AX52231" s="80"/>
      <c r="AY52231" s="80"/>
      <c r="AZ52231" s="80"/>
      <c r="BA52231" s="80"/>
      <c r="BB52231" s="80"/>
    </row>
    <row r="52232" spans="9:54" x14ac:dyDescent="0.25">
      <c r="I52232" s="80"/>
      <c r="AX52232" s="80"/>
      <c r="AY52232" s="80"/>
      <c r="AZ52232" s="80"/>
      <c r="BA52232" s="80"/>
      <c r="BB52232" s="80"/>
    </row>
    <row r="52233" spans="9:54" x14ac:dyDescent="0.25">
      <c r="I52233" s="80"/>
      <c r="AX52233" s="80"/>
      <c r="AY52233" s="80"/>
      <c r="AZ52233" s="80"/>
      <c r="BA52233" s="80"/>
      <c r="BB52233" s="80"/>
    </row>
    <row r="52234" spans="9:54" x14ac:dyDescent="0.25">
      <c r="I52234" s="80"/>
      <c r="AX52234" s="80"/>
      <c r="AY52234" s="80"/>
      <c r="AZ52234" s="80"/>
      <c r="BA52234" s="80"/>
      <c r="BB52234" s="80"/>
    </row>
    <row r="52235" spans="9:54" x14ac:dyDescent="0.25">
      <c r="I52235" s="80"/>
      <c r="AX52235" s="80"/>
      <c r="AY52235" s="80"/>
      <c r="AZ52235" s="80"/>
      <c r="BA52235" s="80"/>
      <c r="BB52235" s="80"/>
    </row>
    <row r="52236" spans="9:54" x14ac:dyDescent="0.25">
      <c r="I52236" s="80"/>
      <c r="AX52236" s="80"/>
      <c r="AY52236" s="80"/>
      <c r="AZ52236" s="80"/>
      <c r="BA52236" s="80"/>
      <c r="BB52236" s="80"/>
    </row>
    <row r="52237" spans="9:54" x14ac:dyDescent="0.25">
      <c r="I52237" s="80"/>
      <c r="AX52237" s="80"/>
      <c r="AY52237" s="80"/>
      <c r="AZ52237" s="80"/>
      <c r="BA52237" s="80"/>
      <c r="BB52237" s="80"/>
    </row>
    <row r="52238" spans="9:54" x14ac:dyDescent="0.25">
      <c r="I52238" s="80"/>
      <c r="AX52238" s="80"/>
      <c r="AY52238" s="80"/>
      <c r="AZ52238" s="80"/>
      <c r="BA52238" s="80"/>
      <c r="BB52238" s="80"/>
    </row>
    <row r="52239" spans="9:54" x14ac:dyDescent="0.25">
      <c r="I52239" s="80"/>
      <c r="AX52239" s="80"/>
      <c r="AY52239" s="80"/>
      <c r="AZ52239" s="80"/>
      <c r="BA52239" s="80"/>
      <c r="BB52239" s="80"/>
    </row>
    <row r="52240" spans="9:54" x14ac:dyDescent="0.25">
      <c r="I52240" s="80"/>
      <c r="AX52240" s="80"/>
      <c r="AY52240" s="80"/>
      <c r="AZ52240" s="80"/>
      <c r="BA52240" s="80"/>
      <c r="BB52240" s="80"/>
    </row>
    <row r="52241" spans="9:54" x14ac:dyDescent="0.25">
      <c r="I52241" s="80"/>
      <c r="AX52241" s="80"/>
      <c r="AY52241" s="80"/>
      <c r="AZ52241" s="80"/>
      <c r="BA52241" s="80"/>
      <c r="BB52241" s="80"/>
    </row>
    <row r="52242" spans="9:54" x14ac:dyDescent="0.25">
      <c r="I52242" s="80"/>
      <c r="AX52242" s="80"/>
      <c r="AY52242" s="80"/>
      <c r="AZ52242" s="80"/>
      <c r="BA52242" s="80"/>
      <c r="BB52242" s="80"/>
    </row>
    <row r="52243" spans="9:54" x14ac:dyDescent="0.25">
      <c r="I52243" s="80"/>
      <c r="AX52243" s="80"/>
      <c r="AY52243" s="80"/>
      <c r="AZ52243" s="80"/>
      <c r="BA52243" s="80"/>
      <c r="BB52243" s="80"/>
    </row>
    <row r="52244" spans="9:54" x14ac:dyDescent="0.25">
      <c r="I52244" s="80"/>
      <c r="AX52244" s="80"/>
      <c r="AY52244" s="80"/>
      <c r="AZ52244" s="80"/>
      <c r="BA52244" s="80"/>
      <c r="BB52244" s="80"/>
    </row>
    <row r="52245" spans="9:54" x14ac:dyDescent="0.25">
      <c r="I52245" s="80"/>
      <c r="AX52245" s="80"/>
      <c r="AY52245" s="80"/>
      <c r="AZ52245" s="80"/>
      <c r="BA52245" s="80"/>
      <c r="BB52245" s="80"/>
    </row>
    <row r="52246" spans="9:54" x14ac:dyDescent="0.25">
      <c r="I52246" s="80"/>
      <c r="AX52246" s="80"/>
      <c r="AY52246" s="80"/>
      <c r="AZ52246" s="80"/>
      <c r="BA52246" s="80"/>
      <c r="BB52246" s="80"/>
    </row>
    <row r="52247" spans="9:54" x14ac:dyDescent="0.25">
      <c r="I52247" s="80"/>
      <c r="AX52247" s="80"/>
      <c r="AY52247" s="80"/>
      <c r="AZ52247" s="80"/>
      <c r="BA52247" s="80"/>
      <c r="BB52247" s="80"/>
    </row>
    <row r="52248" spans="9:54" x14ac:dyDescent="0.25">
      <c r="I52248" s="80"/>
      <c r="AX52248" s="80"/>
      <c r="AY52248" s="80"/>
      <c r="AZ52248" s="80"/>
      <c r="BA52248" s="80"/>
      <c r="BB52248" s="80"/>
    </row>
    <row r="52249" spans="9:54" x14ac:dyDescent="0.25">
      <c r="I52249" s="80"/>
      <c r="AX52249" s="80"/>
      <c r="AY52249" s="80"/>
      <c r="AZ52249" s="80"/>
      <c r="BA52249" s="80"/>
      <c r="BB52249" s="80"/>
    </row>
    <row r="52250" spans="9:54" x14ac:dyDescent="0.25">
      <c r="I52250" s="80"/>
      <c r="AX52250" s="80"/>
      <c r="AY52250" s="80"/>
      <c r="AZ52250" s="80"/>
      <c r="BA52250" s="80"/>
      <c r="BB52250" s="80"/>
    </row>
    <row r="52251" spans="9:54" x14ac:dyDescent="0.25">
      <c r="I52251" s="80"/>
      <c r="AX52251" s="80"/>
      <c r="AY52251" s="80"/>
      <c r="AZ52251" s="80"/>
      <c r="BA52251" s="80"/>
      <c r="BB52251" s="80"/>
    </row>
    <row r="52252" spans="9:54" x14ac:dyDescent="0.25">
      <c r="I52252" s="80"/>
      <c r="AX52252" s="80"/>
      <c r="AY52252" s="80"/>
      <c r="AZ52252" s="80"/>
      <c r="BA52252" s="80"/>
      <c r="BB52252" s="80"/>
    </row>
    <row r="52253" spans="9:54" x14ac:dyDescent="0.25">
      <c r="I52253" s="80"/>
      <c r="AX52253" s="80"/>
      <c r="AY52253" s="80"/>
      <c r="AZ52253" s="80"/>
      <c r="BA52253" s="80"/>
      <c r="BB52253" s="80"/>
    </row>
    <row r="52254" spans="9:54" x14ac:dyDescent="0.25">
      <c r="I52254" s="80"/>
      <c r="AX52254" s="80"/>
      <c r="AY52254" s="80"/>
      <c r="AZ52254" s="80"/>
      <c r="BA52254" s="80"/>
      <c r="BB52254" s="80"/>
    </row>
    <row r="52255" spans="9:54" x14ac:dyDescent="0.25">
      <c r="I52255" s="80"/>
      <c r="AX52255" s="80"/>
      <c r="AY52255" s="80"/>
      <c r="AZ52255" s="80"/>
      <c r="BA52255" s="80"/>
      <c r="BB52255" s="80"/>
    </row>
    <row r="52256" spans="9:54" x14ac:dyDescent="0.25">
      <c r="I52256" s="80"/>
      <c r="AX52256" s="80"/>
      <c r="AY52256" s="80"/>
      <c r="AZ52256" s="80"/>
      <c r="BA52256" s="80"/>
      <c r="BB52256" s="80"/>
    </row>
    <row r="52257" spans="9:54" x14ac:dyDescent="0.25">
      <c r="I52257" s="80"/>
      <c r="AX52257" s="80"/>
      <c r="AY52257" s="80"/>
      <c r="AZ52257" s="80"/>
      <c r="BA52257" s="80"/>
      <c r="BB52257" s="80"/>
    </row>
    <row r="52258" spans="9:54" x14ac:dyDescent="0.25">
      <c r="I52258" s="80"/>
      <c r="AX52258" s="80"/>
      <c r="AY52258" s="80"/>
      <c r="AZ52258" s="80"/>
      <c r="BA52258" s="80"/>
      <c r="BB52258" s="80"/>
    </row>
    <row r="52259" spans="9:54" x14ac:dyDescent="0.25">
      <c r="I52259" s="80"/>
      <c r="AX52259" s="80"/>
      <c r="AY52259" s="80"/>
      <c r="AZ52259" s="80"/>
      <c r="BA52259" s="80"/>
      <c r="BB52259" s="80"/>
    </row>
    <row r="52260" spans="9:54" x14ac:dyDescent="0.25">
      <c r="I52260" s="80"/>
      <c r="AX52260" s="80"/>
      <c r="AY52260" s="80"/>
      <c r="AZ52260" s="80"/>
      <c r="BA52260" s="80"/>
      <c r="BB52260" s="80"/>
    </row>
    <row r="52261" spans="9:54" x14ac:dyDescent="0.25">
      <c r="I52261" s="80"/>
      <c r="AX52261" s="80"/>
      <c r="AY52261" s="80"/>
      <c r="AZ52261" s="80"/>
      <c r="BA52261" s="80"/>
      <c r="BB52261" s="80"/>
    </row>
    <row r="52262" spans="9:54" x14ac:dyDescent="0.25">
      <c r="I52262" s="80"/>
      <c r="AX52262" s="80"/>
      <c r="AY52262" s="80"/>
      <c r="AZ52262" s="80"/>
      <c r="BA52262" s="80"/>
      <c r="BB52262" s="80"/>
    </row>
    <row r="52263" spans="9:54" x14ac:dyDescent="0.25">
      <c r="I52263" s="80"/>
      <c r="AX52263" s="80"/>
      <c r="AY52263" s="80"/>
      <c r="AZ52263" s="80"/>
      <c r="BA52263" s="80"/>
      <c r="BB52263" s="80"/>
    </row>
    <row r="52264" spans="9:54" x14ac:dyDescent="0.25">
      <c r="I52264" s="80"/>
      <c r="AX52264" s="80"/>
      <c r="AY52264" s="80"/>
      <c r="AZ52264" s="80"/>
      <c r="BA52264" s="80"/>
      <c r="BB52264" s="80"/>
    </row>
    <row r="52265" spans="9:54" x14ac:dyDescent="0.25">
      <c r="I52265" s="80"/>
      <c r="AX52265" s="80"/>
      <c r="AY52265" s="80"/>
      <c r="AZ52265" s="80"/>
      <c r="BA52265" s="80"/>
      <c r="BB52265" s="80"/>
    </row>
    <row r="52266" spans="9:54" x14ac:dyDescent="0.25">
      <c r="I52266" s="80"/>
      <c r="AX52266" s="80"/>
      <c r="AY52266" s="80"/>
      <c r="AZ52266" s="80"/>
      <c r="BA52266" s="80"/>
      <c r="BB52266" s="80"/>
    </row>
    <row r="52267" spans="9:54" x14ac:dyDescent="0.25">
      <c r="I52267" s="80"/>
      <c r="AX52267" s="80"/>
      <c r="AY52267" s="80"/>
      <c r="AZ52267" s="80"/>
      <c r="BA52267" s="80"/>
      <c r="BB52267" s="80"/>
    </row>
    <row r="52268" spans="9:54" x14ac:dyDescent="0.25">
      <c r="I52268" s="80"/>
      <c r="AX52268" s="80"/>
      <c r="AY52268" s="80"/>
      <c r="AZ52268" s="80"/>
      <c r="BA52268" s="80"/>
      <c r="BB52268" s="80"/>
    </row>
    <row r="52269" spans="9:54" x14ac:dyDescent="0.25">
      <c r="I52269" s="80"/>
      <c r="AX52269" s="80"/>
      <c r="AY52269" s="80"/>
      <c r="AZ52269" s="80"/>
      <c r="BA52269" s="80"/>
      <c r="BB52269" s="80"/>
    </row>
    <row r="52270" spans="9:54" x14ac:dyDescent="0.25">
      <c r="I52270" s="80"/>
      <c r="AX52270" s="80"/>
      <c r="AY52270" s="80"/>
      <c r="AZ52270" s="80"/>
      <c r="BA52270" s="80"/>
      <c r="BB52270" s="80"/>
    </row>
    <row r="52271" spans="9:54" x14ac:dyDescent="0.25">
      <c r="I52271" s="80"/>
      <c r="AX52271" s="80"/>
      <c r="AY52271" s="80"/>
      <c r="AZ52271" s="80"/>
      <c r="BA52271" s="80"/>
      <c r="BB52271" s="80"/>
    </row>
    <row r="52272" spans="9:54" x14ac:dyDescent="0.25">
      <c r="I52272" s="80"/>
      <c r="AX52272" s="80"/>
      <c r="AY52272" s="80"/>
      <c r="AZ52272" s="80"/>
      <c r="BA52272" s="80"/>
      <c r="BB52272" s="80"/>
    </row>
    <row r="52273" spans="9:54" x14ac:dyDescent="0.25">
      <c r="I52273" s="80"/>
      <c r="AX52273" s="80"/>
      <c r="AY52273" s="80"/>
      <c r="AZ52273" s="80"/>
      <c r="BA52273" s="80"/>
      <c r="BB52273" s="80"/>
    </row>
    <row r="52274" spans="9:54" x14ac:dyDescent="0.25">
      <c r="I52274" s="80"/>
      <c r="AX52274" s="80"/>
      <c r="AY52274" s="80"/>
      <c r="AZ52274" s="80"/>
      <c r="BA52274" s="80"/>
      <c r="BB52274" s="80"/>
    </row>
    <row r="52275" spans="9:54" x14ac:dyDescent="0.25">
      <c r="I52275" s="80"/>
      <c r="AX52275" s="80"/>
      <c r="AY52275" s="80"/>
      <c r="AZ52275" s="80"/>
      <c r="BA52275" s="80"/>
      <c r="BB52275" s="80"/>
    </row>
    <row r="52276" spans="9:54" x14ac:dyDescent="0.25">
      <c r="I52276" s="80"/>
      <c r="AX52276" s="80"/>
      <c r="AY52276" s="80"/>
      <c r="AZ52276" s="80"/>
      <c r="BA52276" s="80"/>
      <c r="BB52276" s="80"/>
    </row>
    <row r="52277" spans="9:54" x14ac:dyDescent="0.25">
      <c r="I52277" s="80"/>
      <c r="AX52277" s="80"/>
      <c r="AY52277" s="80"/>
      <c r="AZ52277" s="80"/>
      <c r="BA52277" s="80"/>
      <c r="BB52277" s="80"/>
    </row>
    <row r="52278" spans="9:54" x14ac:dyDescent="0.25">
      <c r="I52278" s="80"/>
      <c r="AX52278" s="80"/>
      <c r="AY52278" s="80"/>
      <c r="AZ52278" s="80"/>
      <c r="BA52278" s="80"/>
      <c r="BB52278" s="80"/>
    </row>
    <row r="52279" spans="9:54" x14ac:dyDescent="0.25">
      <c r="I52279" s="80"/>
      <c r="AX52279" s="80"/>
      <c r="AY52279" s="80"/>
      <c r="AZ52279" s="80"/>
      <c r="BA52279" s="80"/>
      <c r="BB52279" s="80"/>
    </row>
    <row r="52280" spans="9:54" x14ac:dyDescent="0.25">
      <c r="I52280" s="80"/>
      <c r="AX52280" s="80"/>
      <c r="AY52280" s="80"/>
      <c r="AZ52280" s="80"/>
      <c r="BA52280" s="80"/>
      <c r="BB52280" s="80"/>
    </row>
    <row r="52281" spans="9:54" x14ac:dyDescent="0.25">
      <c r="I52281" s="80"/>
      <c r="AX52281" s="80"/>
      <c r="AY52281" s="80"/>
      <c r="AZ52281" s="80"/>
      <c r="BA52281" s="80"/>
      <c r="BB52281" s="80"/>
    </row>
    <row r="52282" spans="9:54" x14ac:dyDescent="0.25">
      <c r="I52282" s="80"/>
      <c r="AX52282" s="80"/>
      <c r="AY52282" s="80"/>
      <c r="AZ52282" s="80"/>
      <c r="BA52282" s="80"/>
      <c r="BB52282" s="80"/>
    </row>
    <row r="52283" spans="9:54" x14ac:dyDescent="0.25">
      <c r="I52283" s="80"/>
      <c r="AX52283" s="80"/>
      <c r="AY52283" s="80"/>
      <c r="AZ52283" s="80"/>
      <c r="BA52283" s="80"/>
      <c r="BB52283" s="80"/>
    </row>
    <row r="52284" spans="9:54" x14ac:dyDescent="0.25">
      <c r="I52284" s="80"/>
      <c r="AX52284" s="80"/>
      <c r="AY52284" s="80"/>
      <c r="AZ52284" s="80"/>
      <c r="BA52284" s="80"/>
      <c r="BB52284" s="80"/>
    </row>
    <row r="52285" spans="9:54" x14ac:dyDescent="0.25">
      <c r="I52285" s="80"/>
      <c r="AX52285" s="80"/>
      <c r="AY52285" s="80"/>
      <c r="AZ52285" s="80"/>
      <c r="BA52285" s="80"/>
      <c r="BB52285" s="80"/>
    </row>
    <row r="52286" spans="9:54" x14ac:dyDescent="0.25">
      <c r="I52286" s="80"/>
      <c r="AX52286" s="80"/>
      <c r="AY52286" s="80"/>
      <c r="AZ52286" s="80"/>
      <c r="BA52286" s="80"/>
      <c r="BB52286" s="80"/>
    </row>
    <row r="52287" spans="9:54" x14ac:dyDescent="0.25">
      <c r="I52287" s="80"/>
      <c r="AX52287" s="80"/>
      <c r="AY52287" s="80"/>
      <c r="AZ52287" s="80"/>
      <c r="BA52287" s="80"/>
      <c r="BB52287" s="80"/>
    </row>
    <row r="52288" spans="9:54" x14ac:dyDescent="0.25">
      <c r="I52288" s="80"/>
      <c r="AX52288" s="80"/>
      <c r="AY52288" s="80"/>
      <c r="AZ52288" s="80"/>
      <c r="BA52288" s="80"/>
      <c r="BB52288" s="80"/>
    </row>
    <row r="52289" spans="9:54" x14ac:dyDescent="0.25">
      <c r="I52289" s="80"/>
      <c r="AX52289" s="80"/>
      <c r="AY52289" s="80"/>
      <c r="AZ52289" s="80"/>
      <c r="BA52289" s="80"/>
      <c r="BB52289" s="80"/>
    </row>
    <row r="52290" spans="9:54" x14ac:dyDescent="0.25">
      <c r="I52290" s="80"/>
      <c r="AX52290" s="80"/>
      <c r="AY52290" s="80"/>
      <c r="AZ52290" s="80"/>
      <c r="BA52290" s="80"/>
      <c r="BB52290" s="80"/>
    </row>
    <row r="52291" spans="9:54" x14ac:dyDescent="0.25">
      <c r="I52291" s="80"/>
      <c r="AX52291" s="80"/>
      <c r="AY52291" s="80"/>
      <c r="AZ52291" s="80"/>
      <c r="BA52291" s="80"/>
      <c r="BB52291" s="80"/>
    </row>
    <row r="52292" spans="9:54" x14ac:dyDescent="0.25">
      <c r="I52292" s="80"/>
      <c r="AX52292" s="80"/>
      <c r="AY52292" s="80"/>
      <c r="AZ52292" s="80"/>
      <c r="BA52292" s="80"/>
      <c r="BB52292" s="80"/>
    </row>
    <row r="52293" spans="9:54" x14ac:dyDescent="0.25">
      <c r="I52293" s="80"/>
      <c r="AX52293" s="80"/>
      <c r="AY52293" s="80"/>
      <c r="AZ52293" s="80"/>
      <c r="BA52293" s="80"/>
      <c r="BB52293" s="80"/>
    </row>
    <row r="52294" spans="9:54" x14ac:dyDescent="0.25">
      <c r="I52294" s="80"/>
      <c r="AX52294" s="80"/>
      <c r="AY52294" s="80"/>
      <c r="AZ52294" s="80"/>
      <c r="BA52294" s="80"/>
      <c r="BB52294" s="80"/>
    </row>
    <row r="52295" spans="9:54" x14ac:dyDescent="0.25">
      <c r="I52295" s="80"/>
      <c r="AX52295" s="80"/>
      <c r="AY52295" s="80"/>
      <c r="AZ52295" s="80"/>
      <c r="BA52295" s="80"/>
      <c r="BB52295" s="80"/>
    </row>
    <row r="52296" spans="9:54" x14ac:dyDescent="0.25">
      <c r="I52296" s="80"/>
      <c r="AX52296" s="80"/>
      <c r="AY52296" s="80"/>
      <c r="AZ52296" s="80"/>
      <c r="BA52296" s="80"/>
      <c r="BB52296" s="80"/>
    </row>
    <row r="52297" spans="9:54" x14ac:dyDescent="0.25">
      <c r="I52297" s="80"/>
      <c r="AX52297" s="80"/>
      <c r="AY52297" s="80"/>
      <c r="AZ52297" s="80"/>
      <c r="BA52297" s="80"/>
      <c r="BB52297" s="80"/>
    </row>
    <row r="52298" spans="9:54" x14ac:dyDescent="0.25">
      <c r="I52298" s="80"/>
      <c r="AX52298" s="80"/>
      <c r="AY52298" s="80"/>
      <c r="AZ52298" s="80"/>
      <c r="BA52298" s="80"/>
      <c r="BB52298" s="80"/>
    </row>
    <row r="52299" spans="9:54" x14ac:dyDescent="0.25">
      <c r="I52299" s="80"/>
      <c r="AX52299" s="80"/>
      <c r="AY52299" s="80"/>
      <c r="AZ52299" s="80"/>
      <c r="BA52299" s="80"/>
      <c r="BB52299" s="80"/>
    </row>
    <row r="52300" spans="9:54" x14ac:dyDescent="0.25">
      <c r="I52300" s="80"/>
      <c r="AX52300" s="80"/>
      <c r="AY52300" s="80"/>
      <c r="AZ52300" s="80"/>
      <c r="BA52300" s="80"/>
      <c r="BB52300" s="80"/>
    </row>
    <row r="52301" spans="9:54" x14ac:dyDescent="0.25">
      <c r="I52301" s="80"/>
      <c r="AX52301" s="80"/>
      <c r="AY52301" s="80"/>
      <c r="AZ52301" s="80"/>
      <c r="BA52301" s="80"/>
      <c r="BB52301" s="80"/>
    </row>
    <row r="52302" spans="9:54" x14ac:dyDescent="0.25">
      <c r="I52302" s="80"/>
      <c r="AX52302" s="80"/>
      <c r="AY52302" s="80"/>
      <c r="AZ52302" s="80"/>
      <c r="BA52302" s="80"/>
      <c r="BB52302" s="80"/>
    </row>
    <row r="52303" spans="9:54" x14ac:dyDescent="0.25">
      <c r="I52303" s="80"/>
      <c r="AX52303" s="80"/>
      <c r="AY52303" s="80"/>
      <c r="AZ52303" s="80"/>
      <c r="BA52303" s="80"/>
      <c r="BB52303" s="80"/>
    </row>
    <row r="52304" spans="9:54" x14ac:dyDescent="0.25">
      <c r="I52304" s="80"/>
      <c r="AX52304" s="80"/>
      <c r="AY52304" s="80"/>
      <c r="AZ52304" s="80"/>
      <c r="BA52304" s="80"/>
      <c r="BB52304" s="80"/>
    </row>
    <row r="52305" spans="9:54" x14ac:dyDescent="0.25">
      <c r="I52305" s="80"/>
      <c r="AX52305" s="80"/>
      <c r="AY52305" s="80"/>
      <c r="AZ52305" s="80"/>
      <c r="BA52305" s="80"/>
      <c r="BB52305" s="80"/>
    </row>
    <row r="52306" spans="9:54" x14ac:dyDescent="0.25">
      <c r="I52306" s="80"/>
      <c r="AX52306" s="80"/>
      <c r="AY52306" s="80"/>
      <c r="AZ52306" s="80"/>
      <c r="BA52306" s="80"/>
      <c r="BB52306" s="80"/>
    </row>
    <row r="52307" spans="9:54" x14ac:dyDescent="0.25">
      <c r="I52307" s="80"/>
      <c r="AX52307" s="80"/>
      <c r="AY52307" s="80"/>
      <c r="AZ52307" s="80"/>
      <c r="BA52307" s="80"/>
      <c r="BB52307" s="80"/>
    </row>
    <row r="52308" spans="9:54" x14ac:dyDescent="0.25">
      <c r="I52308" s="80"/>
      <c r="AX52308" s="80"/>
      <c r="AY52308" s="80"/>
      <c r="AZ52308" s="80"/>
      <c r="BA52308" s="80"/>
      <c r="BB52308" s="80"/>
    </row>
    <row r="52309" spans="9:54" x14ac:dyDescent="0.25">
      <c r="I52309" s="80"/>
      <c r="AX52309" s="80"/>
      <c r="AY52309" s="80"/>
      <c r="AZ52309" s="80"/>
      <c r="BA52309" s="80"/>
      <c r="BB52309" s="80"/>
    </row>
    <row r="52310" spans="9:54" x14ac:dyDescent="0.25">
      <c r="I52310" s="80"/>
      <c r="AX52310" s="80"/>
      <c r="AY52310" s="80"/>
      <c r="AZ52310" s="80"/>
      <c r="BA52310" s="80"/>
      <c r="BB52310" s="80"/>
    </row>
    <row r="52311" spans="9:54" x14ac:dyDescent="0.25">
      <c r="I52311" s="80"/>
      <c r="AX52311" s="80"/>
      <c r="AY52311" s="80"/>
      <c r="AZ52311" s="80"/>
      <c r="BA52311" s="80"/>
      <c r="BB52311" s="80"/>
    </row>
    <row r="52312" spans="9:54" x14ac:dyDescent="0.25">
      <c r="I52312" s="80"/>
      <c r="AX52312" s="80"/>
      <c r="AY52312" s="80"/>
      <c r="AZ52312" s="80"/>
      <c r="BA52312" s="80"/>
      <c r="BB52312" s="80"/>
    </row>
    <row r="52313" spans="9:54" x14ac:dyDescent="0.25">
      <c r="I52313" s="80"/>
      <c r="AX52313" s="80"/>
      <c r="AY52313" s="80"/>
      <c r="AZ52313" s="80"/>
      <c r="BA52313" s="80"/>
      <c r="BB52313" s="80"/>
    </row>
    <row r="52314" spans="9:54" x14ac:dyDescent="0.25">
      <c r="I52314" s="80"/>
      <c r="AX52314" s="80"/>
      <c r="AY52314" s="80"/>
      <c r="AZ52314" s="80"/>
      <c r="BA52314" s="80"/>
      <c r="BB52314" s="80"/>
    </row>
    <row r="52315" spans="9:54" x14ac:dyDescent="0.25">
      <c r="I52315" s="80"/>
      <c r="AX52315" s="80"/>
      <c r="AY52315" s="80"/>
      <c r="AZ52315" s="80"/>
      <c r="BA52315" s="80"/>
      <c r="BB52315" s="80"/>
    </row>
    <row r="52316" spans="9:54" x14ac:dyDescent="0.25">
      <c r="I52316" s="80"/>
      <c r="AX52316" s="80"/>
      <c r="AY52316" s="80"/>
      <c r="AZ52316" s="80"/>
      <c r="BA52316" s="80"/>
      <c r="BB52316" s="80"/>
    </row>
    <row r="52317" spans="9:54" x14ac:dyDescent="0.25">
      <c r="I52317" s="80"/>
      <c r="AX52317" s="80"/>
      <c r="AY52317" s="80"/>
      <c r="AZ52317" s="80"/>
      <c r="BA52317" s="80"/>
      <c r="BB52317" s="80"/>
    </row>
    <row r="52318" spans="9:54" x14ac:dyDescent="0.25">
      <c r="I52318" s="80"/>
      <c r="AX52318" s="80"/>
      <c r="AY52318" s="80"/>
      <c r="AZ52318" s="80"/>
      <c r="BA52318" s="80"/>
      <c r="BB52318" s="80"/>
    </row>
    <row r="52319" spans="9:54" x14ac:dyDescent="0.25">
      <c r="I52319" s="80"/>
      <c r="AX52319" s="80"/>
      <c r="AY52319" s="80"/>
      <c r="AZ52319" s="80"/>
      <c r="BA52319" s="80"/>
      <c r="BB52319" s="80"/>
    </row>
    <row r="52320" spans="9:54" x14ac:dyDescent="0.25">
      <c r="I52320" s="80"/>
      <c r="AX52320" s="80"/>
      <c r="AY52320" s="80"/>
      <c r="AZ52320" s="80"/>
      <c r="BA52320" s="80"/>
      <c r="BB52320" s="80"/>
    </row>
    <row r="52321" spans="9:54" x14ac:dyDescent="0.25">
      <c r="I52321" s="80"/>
      <c r="AX52321" s="80"/>
      <c r="AY52321" s="80"/>
      <c r="AZ52321" s="80"/>
      <c r="BA52321" s="80"/>
      <c r="BB52321" s="80"/>
    </row>
    <row r="52322" spans="9:54" x14ac:dyDescent="0.25">
      <c r="I52322" s="80"/>
      <c r="AX52322" s="80"/>
      <c r="AY52322" s="80"/>
      <c r="AZ52322" s="80"/>
      <c r="BA52322" s="80"/>
      <c r="BB52322" s="80"/>
    </row>
    <row r="52323" spans="9:54" x14ac:dyDescent="0.25">
      <c r="I52323" s="80"/>
      <c r="AX52323" s="80"/>
      <c r="AY52323" s="80"/>
      <c r="AZ52323" s="80"/>
      <c r="BA52323" s="80"/>
      <c r="BB52323" s="80"/>
    </row>
    <row r="52324" spans="9:54" x14ac:dyDescent="0.25">
      <c r="I52324" s="80"/>
      <c r="AX52324" s="80"/>
      <c r="AY52324" s="80"/>
      <c r="AZ52324" s="80"/>
      <c r="BA52324" s="80"/>
      <c r="BB52324" s="80"/>
    </row>
    <row r="52325" spans="9:54" x14ac:dyDescent="0.25">
      <c r="I52325" s="80"/>
      <c r="AX52325" s="80"/>
      <c r="AY52325" s="80"/>
      <c r="AZ52325" s="80"/>
      <c r="BA52325" s="80"/>
      <c r="BB52325" s="80"/>
    </row>
    <row r="52326" spans="9:54" x14ac:dyDescent="0.25">
      <c r="I52326" s="80"/>
      <c r="AX52326" s="80"/>
      <c r="AY52326" s="80"/>
      <c r="AZ52326" s="80"/>
      <c r="BA52326" s="80"/>
      <c r="BB52326" s="80"/>
    </row>
    <row r="52327" spans="9:54" x14ac:dyDescent="0.25">
      <c r="I52327" s="80"/>
      <c r="AX52327" s="80"/>
      <c r="AY52327" s="80"/>
      <c r="AZ52327" s="80"/>
      <c r="BA52327" s="80"/>
      <c r="BB52327" s="80"/>
    </row>
    <row r="52328" spans="9:54" x14ac:dyDescent="0.25">
      <c r="I52328" s="80"/>
      <c r="AX52328" s="80"/>
      <c r="AY52328" s="80"/>
      <c r="AZ52328" s="80"/>
      <c r="BA52328" s="80"/>
      <c r="BB52328" s="80"/>
    </row>
    <row r="52329" spans="9:54" x14ac:dyDescent="0.25">
      <c r="I52329" s="80"/>
      <c r="AX52329" s="80"/>
      <c r="AY52329" s="80"/>
      <c r="AZ52329" s="80"/>
      <c r="BA52329" s="80"/>
      <c r="BB52329" s="80"/>
    </row>
    <row r="52330" spans="9:54" x14ac:dyDescent="0.25">
      <c r="I52330" s="80"/>
      <c r="AX52330" s="80"/>
      <c r="AY52330" s="80"/>
      <c r="AZ52330" s="80"/>
      <c r="BA52330" s="80"/>
      <c r="BB52330" s="80"/>
    </row>
    <row r="52331" spans="9:54" x14ac:dyDescent="0.25">
      <c r="I52331" s="80"/>
      <c r="AX52331" s="80"/>
      <c r="AY52331" s="80"/>
      <c r="AZ52331" s="80"/>
      <c r="BA52331" s="80"/>
      <c r="BB52331" s="80"/>
    </row>
    <row r="52332" spans="9:54" x14ac:dyDescent="0.25">
      <c r="I52332" s="80"/>
      <c r="AX52332" s="80"/>
      <c r="AY52332" s="80"/>
      <c r="AZ52332" s="80"/>
      <c r="BA52332" s="80"/>
      <c r="BB52332" s="80"/>
    </row>
    <row r="52333" spans="9:54" x14ac:dyDescent="0.25">
      <c r="I52333" s="80"/>
      <c r="AX52333" s="80"/>
      <c r="AY52333" s="80"/>
      <c r="AZ52333" s="80"/>
      <c r="BA52333" s="80"/>
      <c r="BB52333" s="80"/>
    </row>
    <row r="52334" spans="9:54" x14ac:dyDescent="0.25">
      <c r="I52334" s="80"/>
      <c r="AX52334" s="80"/>
      <c r="AY52334" s="80"/>
      <c r="AZ52334" s="80"/>
      <c r="BA52334" s="80"/>
      <c r="BB52334" s="80"/>
    </row>
    <row r="52335" spans="9:54" x14ac:dyDescent="0.25">
      <c r="I52335" s="80"/>
      <c r="AX52335" s="80"/>
      <c r="AY52335" s="80"/>
      <c r="AZ52335" s="80"/>
      <c r="BA52335" s="80"/>
      <c r="BB52335" s="80"/>
    </row>
    <row r="52336" spans="9:54" x14ac:dyDescent="0.25">
      <c r="I52336" s="80"/>
      <c r="AX52336" s="80"/>
      <c r="AY52336" s="80"/>
      <c r="AZ52336" s="80"/>
      <c r="BA52336" s="80"/>
      <c r="BB52336" s="80"/>
    </row>
    <row r="52337" spans="9:54" x14ac:dyDescent="0.25">
      <c r="I52337" s="80"/>
      <c r="AX52337" s="80"/>
      <c r="AY52337" s="80"/>
      <c r="AZ52337" s="80"/>
      <c r="BA52337" s="80"/>
      <c r="BB52337" s="80"/>
    </row>
    <row r="52338" spans="9:54" x14ac:dyDescent="0.25">
      <c r="I52338" s="80"/>
      <c r="AX52338" s="80"/>
      <c r="AY52338" s="80"/>
      <c r="AZ52338" s="80"/>
      <c r="BA52338" s="80"/>
      <c r="BB52338" s="80"/>
    </row>
    <row r="52339" spans="9:54" x14ac:dyDescent="0.25">
      <c r="I52339" s="80"/>
      <c r="AX52339" s="80"/>
      <c r="AY52339" s="80"/>
      <c r="AZ52339" s="80"/>
      <c r="BA52339" s="80"/>
      <c r="BB52339" s="80"/>
    </row>
    <row r="52340" spans="9:54" x14ac:dyDescent="0.25">
      <c r="I52340" s="80"/>
      <c r="AX52340" s="80"/>
      <c r="AY52340" s="80"/>
      <c r="AZ52340" s="80"/>
      <c r="BA52340" s="80"/>
      <c r="BB52340" s="80"/>
    </row>
    <row r="52341" spans="9:54" x14ac:dyDescent="0.25">
      <c r="I52341" s="80"/>
      <c r="AX52341" s="80"/>
      <c r="AY52341" s="80"/>
      <c r="AZ52341" s="80"/>
      <c r="BA52341" s="80"/>
      <c r="BB52341" s="80"/>
    </row>
    <row r="52342" spans="9:54" x14ac:dyDescent="0.25">
      <c r="I52342" s="80"/>
      <c r="AX52342" s="80"/>
      <c r="AY52342" s="80"/>
      <c r="AZ52342" s="80"/>
      <c r="BA52342" s="80"/>
      <c r="BB52342" s="80"/>
    </row>
    <row r="52343" spans="9:54" x14ac:dyDescent="0.25">
      <c r="I52343" s="80"/>
      <c r="AX52343" s="80"/>
      <c r="AY52343" s="80"/>
      <c r="AZ52343" s="80"/>
      <c r="BA52343" s="80"/>
      <c r="BB52343" s="80"/>
    </row>
    <row r="52344" spans="9:54" x14ac:dyDescent="0.25">
      <c r="I52344" s="80"/>
      <c r="AX52344" s="80"/>
      <c r="AY52344" s="80"/>
      <c r="AZ52344" s="80"/>
      <c r="BA52344" s="80"/>
      <c r="BB52344" s="80"/>
    </row>
    <row r="52345" spans="9:54" x14ac:dyDescent="0.25">
      <c r="I52345" s="80"/>
      <c r="AX52345" s="80"/>
      <c r="AY52345" s="80"/>
      <c r="AZ52345" s="80"/>
      <c r="BA52345" s="80"/>
      <c r="BB52345" s="80"/>
    </row>
    <row r="52346" spans="9:54" x14ac:dyDescent="0.25">
      <c r="I52346" s="80"/>
      <c r="AX52346" s="80"/>
      <c r="AY52346" s="80"/>
      <c r="AZ52346" s="80"/>
      <c r="BA52346" s="80"/>
      <c r="BB52346" s="80"/>
    </row>
    <row r="52347" spans="9:54" x14ac:dyDescent="0.25">
      <c r="I52347" s="80"/>
      <c r="AX52347" s="80"/>
      <c r="AY52347" s="80"/>
      <c r="AZ52347" s="80"/>
      <c r="BA52347" s="80"/>
      <c r="BB52347" s="80"/>
    </row>
    <row r="52348" spans="9:54" x14ac:dyDescent="0.25">
      <c r="I52348" s="80"/>
      <c r="AX52348" s="80"/>
      <c r="AY52348" s="80"/>
      <c r="AZ52348" s="80"/>
      <c r="BA52348" s="80"/>
      <c r="BB52348" s="80"/>
    </row>
    <row r="52349" spans="9:54" x14ac:dyDescent="0.25">
      <c r="I52349" s="80"/>
      <c r="AX52349" s="80"/>
      <c r="AY52349" s="80"/>
      <c r="AZ52349" s="80"/>
      <c r="BA52349" s="80"/>
      <c r="BB52349" s="80"/>
    </row>
    <row r="52350" spans="9:54" x14ac:dyDescent="0.25">
      <c r="I52350" s="80"/>
      <c r="AX52350" s="80"/>
      <c r="AY52350" s="80"/>
      <c r="AZ52350" s="80"/>
      <c r="BA52350" s="80"/>
      <c r="BB52350" s="80"/>
    </row>
    <row r="52351" spans="9:54" x14ac:dyDescent="0.25">
      <c r="I52351" s="80"/>
      <c r="AX52351" s="80"/>
      <c r="AY52351" s="80"/>
      <c r="AZ52351" s="80"/>
      <c r="BA52351" s="80"/>
      <c r="BB52351" s="80"/>
    </row>
    <row r="52352" spans="9:54" x14ac:dyDescent="0.25">
      <c r="I52352" s="80"/>
      <c r="AX52352" s="80"/>
      <c r="AY52352" s="80"/>
      <c r="AZ52352" s="80"/>
      <c r="BA52352" s="80"/>
      <c r="BB52352" s="80"/>
    </row>
    <row r="52353" spans="9:54" x14ac:dyDescent="0.25">
      <c r="I52353" s="80"/>
      <c r="AX52353" s="80"/>
      <c r="AY52353" s="80"/>
      <c r="AZ52353" s="80"/>
      <c r="BA52353" s="80"/>
      <c r="BB52353" s="80"/>
    </row>
    <row r="52354" spans="9:54" x14ac:dyDescent="0.25">
      <c r="I52354" s="80"/>
      <c r="AX52354" s="80"/>
      <c r="AY52354" s="80"/>
      <c r="AZ52354" s="80"/>
      <c r="BA52354" s="80"/>
      <c r="BB52354" s="80"/>
    </row>
    <row r="52355" spans="9:54" x14ac:dyDescent="0.25">
      <c r="I52355" s="80"/>
      <c r="AX52355" s="80"/>
      <c r="AY52355" s="80"/>
      <c r="AZ52355" s="80"/>
      <c r="BA52355" s="80"/>
      <c r="BB52355" s="80"/>
    </row>
    <row r="52356" spans="9:54" x14ac:dyDescent="0.25">
      <c r="I52356" s="80"/>
      <c r="AX52356" s="80"/>
      <c r="AY52356" s="80"/>
      <c r="AZ52356" s="80"/>
      <c r="BA52356" s="80"/>
      <c r="BB52356" s="80"/>
    </row>
    <row r="52357" spans="9:54" x14ac:dyDescent="0.25">
      <c r="I52357" s="80"/>
      <c r="AX52357" s="80"/>
      <c r="AY52357" s="80"/>
      <c r="AZ52357" s="80"/>
      <c r="BA52357" s="80"/>
      <c r="BB52357" s="80"/>
    </row>
    <row r="52358" spans="9:54" x14ac:dyDescent="0.25">
      <c r="I52358" s="80"/>
      <c r="AX52358" s="80"/>
      <c r="AY52358" s="80"/>
      <c r="AZ52358" s="80"/>
      <c r="BA52358" s="80"/>
      <c r="BB52358" s="80"/>
    </row>
    <row r="52359" spans="9:54" x14ac:dyDescent="0.25">
      <c r="I52359" s="80"/>
      <c r="AX52359" s="80"/>
      <c r="AY52359" s="80"/>
      <c r="AZ52359" s="80"/>
      <c r="BA52359" s="80"/>
      <c r="BB52359" s="80"/>
    </row>
    <row r="52360" spans="9:54" x14ac:dyDescent="0.25">
      <c r="I52360" s="80"/>
      <c r="AX52360" s="80"/>
      <c r="AY52360" s="80"/>
      <c r="AZ52360" s="80"/>
      <c r="BA52360" s="80"/>
      <c r="BB52360" s="80"/>
    </row>
    <row r="52361" spans="9:54" x14ac:dyDescent="0.25">
      <c r="I52361" s="80"/>
      <c r="AX52361" s="80"/>
      <c r="AY52361" s="80"/>
      <c r="AZ52361" s="80"/>
      <c r="BA52361" s="80"/>
      <c r="BB52361" s="80"/>
    </row>
    <row r="52362" spans="9:54" x14ac:dyDescent="0.25">
      <c r="I52362" s="80"/>
      <c r="AX52362" s="80"/>
      <c r="AY52362" s="80"/>
      <c r="AZ52362" s="80"/>
      <c r="BA52362" s="80"/>
      <c r="BB52362" s="80"/>
    </row>
    <row r="52363" spans="9:54" x14ac:dyDescent="0.25">
      <c r="I52363" s="80"/>
      <c r="AX52363" s="80"/>
      <c r="AY52363" s="80"/>
      <c r="AZ52363" s="80"/>
      <c r="BA52363" s="80"/>
      <c r="BB52363" s="80"/>
    </row>
    <row r="52364" spans="9:54" x14ac:dyDescent="0.25">
      <c r="I52364" s="80"/>
      <c r="AX52364" s="80"/>
      <c r="AY52364" s="80"/>
      <c r="AZ52364" s="80"/>
      <c r="BA52364" s="80"/>
      <c r="BB52364" s="80"/>
    </row>
    <row r="52365" spans="9:54" x14ac:dyDescent="0.25">
      <c r="I52365" s="80"/>
      <c r="AX52365" s="80"/>
      <c r="AY52365" s="80"/>
      <c r="AZ52365" s="80"/>
      <c r="BA52365" s="80"/>
      <c r="BB52365" s="80"/>
    </row>
    <row r="52366" spans="9:54" x14ac:dyDescent="0.25">
      <c r="I52366" s="80"/>
      <c r="AX52366" s="80"/>
      <c r="AY52366" s="80"/>
      <c r="AZ52366" s="80"/>
      <c r="BA52366" s="80"/>
      <c r="BB52366" s="80"/>
    </row>
    <row r="52367" spans="9:54" x14ac:dyDescent="0.25">
      <c r="I52367" s="80"/>
      <c r="AX52367" s="80"/>
      <c r="AY52367" s="80"/>
      <c r="AZ52367" s="80"/>
      <c r="BA52367" s="80"/>
      <c r="BB52367" s="80"/>
    </row>
    <row r="52368" spans="9:54" x14ac:dyDescent="0.25">
      <c r="I52368" s="80"/>
      <c r="AX52368" s="80"/>
      <c r="AY52368" s="80"/>
      <c r="AZ52368" s="80"/>
      <c r="BA52368" s="80"/>
      <c r="BB52368" s="80"/>
    </row>
    <row r="52369" spans="9:54" x14ac:dyDescent="0.25">
      <c r="I52369" s="80"/>
      <c r="AX52369" s="80"/>
      <c r="AY52369" s="80"/>
      <c r="AZ52369" s="80"/>
      <c r="BA52369" s="80"/>
      <c r="BB52369" s="80"/>
    </row>
    <row r="52370" spans="9:54" x14ac:dyDescent="0.25">
      <c r="I52370" s="80"/>
      <c r="AX52370" s="80"/>
      <c r="AY52370" s="80"/>
      <c r="AZ52370" s="80"/>
      <c r="BA52370" s="80"/>
      <c r="BB52370" s="80"/>
    </row>
    <row r="52371" spans="9:54" x14ac:dyDescent="0.25">
      <c r="I52371" s="80"/>
      <c r="AX52371" s="80"/>
      <c r="AY52371" s="80"/>
      <c r="AZ52371" s="80"/>
      <c r="BA52371" s="80"/>
      <c r="BB52371" s="80"/>
    </row>
    <row r="52372" spans="9:54" x14ac:dyDescent="0.25">
      <c r="I52372" s="80"/>
      <c r="AX52372" s="80"/>
      <c r="AY52372" s="80"/>
      <c r="AZ52372" s="80"/>
      <c r="BA52372" s="80"/>
      <c r="BB52372" s="80"/>
    </row>
    <row r="52373" spans="9:54" x14ac:dyDescent="0.25">
      <c r="I52373" s="80"/>
      <c r="AX52373" s="80"/>
      <c r="AY52373" s="80"/>
      <c r="AZ52373" s="80"/>
      <c r="BA52373" s="80"/>
      <c r="BB52373" s="80"/>
    </row>
    <row r="52374" spans="9:54" x14ac:dyDescent="0.25">
      <c r="I52374" s="80"/>
      <c r="AX52374" s="80"/>
      <c r="AY52374" s="80"/>
      <c r="AZ52374" s="80"/>
      <c r="BA52374" s="80"/>
      <c r="BB52374" s="80"/>
    </row>
    <row r="52375" spans="9:54" x14ac:dyDescent="0.25">
      <c r="I52375" s="80"/>
      <c r="AX52375" s="80"/>
      <c r="AY52375" s="80"/>
      <c r="AZ52375" s="80"/>
      <c r="BA52375" s="80"/>
      <c r="BB52375" s="80"/>
    </row>
    <row r="52376" spans="9:54" x14ac:dyDescent="0.25">
      <c r="I52376" s="80"/>
      <c r="AX52376" s="80"/>
      <c r="AY52376" s="80"/>
      <c r="AZ52376" s="80"/>
      <c r="BA52376" s="80"/>
      <c r="BB52376" s="80"/>
    </row>
    <row r="52377" spans="9:54" x14ac:dyDescent="0.25">
      <c r="I52377" s="80"/>
      <c r="AX52377" s="80"/>
      <c r="AY52377" s="80"/>
      <c r="AZ52377" s="80"/>
      <c r="BA52377" s="80"/>
      <c r="BB52377" s="80"/>
    </row>
    <row r="52378" spans="9:54" x14ac:dyDescent="0.25">
      <c r="I52378" s="80"/>
      <c r="AX52378" s="80"/>
      <c r="AY52378" s="80"/>
      <c r="AZ52378" s="80"/>
      <c r="BA52378" s="80"/>
      <c r="BB52378" s="80"/>
    </row>
    <row r="52379" spans="9:54" x14ac:dyDescent="0.25">
      <c r="I52379" s="80"/>
      <c r="AX52379" s="80"/>
      <c r="AY52379" s="80"/>
      <c r="AZ52379" s="80"/>
      <c r="BA52379" s="80"/>
      <c r="BB52379" s="80"/>
    </row>
    <row r="52380" spans="9:54" x14ac:dyDescent="0.25">
      <c r="I52380" s="80"/>
      <c r="AX52380" s="80"/>
      <c r="AY52380" s="80"/>
      <c r="AZ52380" s="80"/>
      <c r="BA52380" s="80"/>
      <c r="BB52380" s="80"/>
    </row>
    <row r="52381" spans="9:54" x14ac:dyDescent="0.25">
      <c r="I52381" s="80"/>
      <c r="AX52381" s="80"/>
      <c r="AY52381" s="80"/>
      <c r="AZ52381" s="80"/>
      <c r="BA52381" s="80"/>
      <c r="BB52381" s="80"/>
    </row>
    <row r="52382" spans="9:54" x14ac:dyDescent="0.25">
      <c r="I52382" s="80"/>
      <c r="AX52382" s="80"/>
      <c r="AY52382" s="80"/>
      <c r="AZ52382" s="80"/>
      <c r="BA52382" s="80"/>
      <c r="BB52382" s="80"/>
    </row>
    <row r="52383" spans="9:54" x14ac:dyDescent="0.25">
      <c r="I52383" s="80"/>
      <c r="AX52383" s="80"/>
      <c r="AY52383" s="80"/>
      <c r="AZ52383" s="80"/>
      <c r="BA52383" s="80"/>
      <c r="BB52383" s="80"/>
    </row>
    <row r="52384" spans="9:54" x14ac:dyDescent="0.25">
      <c r="I52384" s="80"/>
      <c r="AX52384" s="80"/>
      <c r="AY52384" s="80"/>
      <c r="AZ52384" s="80"/>
      <c r="BA52384" s="80"/>
      <c r="BB52384" s="80"/>
    </row>
    <row r="52385" spans="9:54" x14ac:dyDescent="0.25">
      <c r="I52385" s="80"/>
      <c r="AX52385" s="80"/>
      <c r="AY52385" s="80"/>
      <c r="AZ52385" s="80"/>
      <c r="BA52385" s="80"/>
      <c r="BB52385" s="80"/>
    </row>
    <row r="52386" spans="9:54" x14ac:dyDescent="0.25">
      <c r="I52386" s="80"/>
      <c r="AX52386" s="80"/>
      <c r="AY52386" s="80"/>
      <c r="AZ52386" s="80"/>
      <c r="BA52386" s="80"/>
      <c r="BB52386" s="80"/>
    </row>
    <row r="52387" spans="9:54" x14ac:dyDescent="0.25">
      <c r="I52387" s="80"/>
      <c r="AX52387" s="80"/>
      <c r="AY52387" s="80"/>
      <c r="AZ52387" s="80"/>
      <c r="BA52387" s="80"/>
      <c r="BB52387" s="80"/>
    </row>
    <row r="52388" spans="9:54" x14ac:dyDescent="0.25">
      <c r="I52388" s="80"/>
      <c r="AX52388" s="80"/>
      <c r="AY52388" s="80"/>
      <c r="AZ52388" s="80"/>
      <c r="BA52388" s="80"/>
      <c r="BB52388" s="80"/>
    </row>
    <row r="52389" spans="9:54" x14ac:dyDescent="0.25">
      <c r="I52389" s="80"/>
      <c r="AX52389" s="80"/>
      <c r="AY52389" s="80"/>
      <c r="AZ52389" s="80"/>
      <c r="BA52389" s="80"/>
      <c r="BB52389" s="80"/>
    </row>
    <row r="52390" spans="9:54" x14ac:dyDescent="0.25">
      <c r="I52390" s="80"/>
      <c r="AX52390" s="80"/>
      <c r="AY52390" s="80"/>
      <c r="AZ52390" s="80"/>
      <c r="BA52390" s="80"/>
      <c r="BB52390" s="80"/>
    </row>
    <row r="52391" spans="9:54" x14ac:dyDescent="0.25">
      <c r="I52391" s="80"/>
      <c r="AX52391" s="80"/>
      <c r="AY52391" s="80"/>
      <c r="AZ52391" s="80"/>
      <c r="BA52391" s="80"/>
      <c r="BB52391" s="80"/>
    </row>
    <row r="52392" spans="9:54" x14ac:dyDescent="0.25">
      <c r="I52392" s="80"/>
      <c r="AX52392" s="80"/>
      <c r="AY52392" s="80"/>
      <c r="AZ52392" s="80"/>
      <c r="BA52392" s="80"/>
      <c r="BB52392" s="80"/>
    </row>
    <row r="52393" spans="9:54" x14ac:dyDescent="0.25">
      <c r="I52393" s="80"/>
      <c r="AX52393" s="80"/>
      <c r="AY52393" s="80"/>
      <c r="AZ52393" s="80"/>
      <c r="BA52393" s="80"/>
      <c r="BB52393" s="80"/>
    </row>
    <row r="52394" spans="9:54" x14ac:dyDescent="0.25">
      <c r="I52394" s="80"/>
      <c r="AX52394" s="80"/>
      <c r="AY52394" s="80"/>
      <c r="AZ52394" s="80"/>
      <c r="BA52394" s="80"/>
      <c r="BB52394" s="80"/>
    </row>
    <row r="52395" spans="9:54" x14ac:dyDescent="0.25">
      <c r="I52395" s="80"/>
      <c r="AX52395" s="80"/>
      <c r="AY52395" s="80"/>
      <c r="AZ52395" s="80"/>
      <c r="BA52395" s="80"/>
      <c r="BB52395" s="80"/>
    </row>
    <row r="52396" spans="9:54" x14ac:dyDescent="0.25">
      <c r="I52396" s="80"/>
      <c r="AX52396" s="80"/>
      <c r="AY52396" s="80"/>
      <c r="AZ52396" s="80"/>
      <c r="BA52396" s="80"/>
      <c r="BB52396" s="80"/>
    </row>
    <row r="52397" spans="9:54" x14ac:dyDescent="0.25">
      <c r="I52397" s="80"/>
      <c r="AX52397" s="80"/>
      <c r="AY52397" s="80"/>
      <c r="AZ52397" s="80"/>
      <c r="BA52397" s="80"/>
      <c r="BB52397" s="80"/>
    </row>
    <row r="52398" spans="9:54" x14ac:dyDescent="0.25">
      <c r="I52398" s="80"/>
      <c r="AX52398" s="80"/>
      <c r="AY52398" s="80"/>
      <c r="AZ52398" s="80"/>
      <c r="BA52398" s="80"/>
      <c r="BB52398" s="80"/>
    </row>
    <row r="52399" spans="9:54" x14ac:dyDescent="0.25">
      <c r="I52399" s="80"/>
      <c r="AX52399" s="80"/>
      <c r="AY52399" s="80"/>
      <c r="AZ52399" s="80"/>
      <c r="BA52399" s="80"/>
      <c r="BB52399" s="80"/>
    </row>
    <row r="52400" spans="9:54" x14ac:dyDescent="0.25">
      <c r="I52400" s="80"/>
      <c r="AX52400" s="80"/>
      <c r="AY52400" s="80"/>
      <c r="AZ52400" s="80"/>
      <c r="BA52400" s="80"/>
      <c r="BB52400" s="80"/>
    </row>
    <row r="52401" spans="9:54" x14ac:dyDescent="0.25">
      <c r="I52401" s="80"/>
      <c r="AX52401" s="80"/>
      <c r="AY52401" s="80"/>
      <c r="AZ52401" s="80"/>
      <c r="BA52401" s="80"/>
      <c r="BB52401" s="80"/>
    </row>
    <row r="52402" spans="9:54" x14ac:dyDescent="0.25">
      <c r="I52402" s="80"/>
      <c r="AX52402" s="80"/>
      <c r="AY52402" s="80"/>
      <c r="AZ52402" s="80"/>
      <c r="BA52402" s="80"/>
      <c r="BB52402" s="80"/>
    </row>
    <row r="52403" spans="9:54" x14ac:dyDescent="0.25">
      <c r="I52403" s="80"/>
      <c r="AX52403" s="80"/>
      <c r="AY52403" s="80"/>
      <c r="AZ52403" s="80"/>
      <c r="BA52403" s="80"/>
      <c r="BB52403" s="80"/>
    </row>
    <row r="52404" spans="9:54" x14ac:dyDescent="0.25">
      <c r="I52404" s="80"/>
      <c r="AX52404" s="80"/>
      <c r="AY52404" s="80"/>
      <c r="AZ52404" s="80"/>
      <c r="BA52404" s="80"/>
      <c r="BB52404" s="80"/>
    </row>
    <row r="52405" spans="9:54" x14ac:dyDescent="0.25">
      <c r="I52405" s="80"/>
      <c r="AX52405" s="80"/>
      <c r="AY52405" s="80"/>
      <c r="AZ52405" s="80"/>
      <c r="BA52405" s="80"/>
      <c r="BB52405" s="80"/>
    </row>
    <row r="52406" spans="9:54" x14ac:dyDescent="0.25">
      <c r="I52406" s="80"/>
      <c r="AX52406" s="80"/>
      <c r="AY52406" s="80"/>
      <c r="AZ52406" s="80"/>
      <c r="BA52406" s="80"/>
      <c r="BB52406" s="80"/>
    </row>
    <row r="52407" spans="9:54" x14ac:dyDescent="0.25">
      <c r="I52407" s="80"/>
      <c r="AX52407" s="80"/>
      <c r="AY52407" s="80"/>
      <c r="AZ52407" s="80"/>
      <c r="BA52407" s="80"/>
      <c r="BB52407" s="80"/>
    </row>
    <row r="52408" spans="9:54" x14ac:dyDescent="0.25">
      <c r="I52408" s="80"/>
      <c r="AX52408" s="80"/>
      <c r="AY52408" s="80"/>
      <c r="AZ52408" s="80"/>
      <c r="BA52408" s="80"/>
      <c r="BB52408" s="80"/>
    </row>
    <row r="52409" spans="9:54" x14ac:dyDescent="0.25">
      <c r="I52409" s="80"/>
      <c r="AX52409" s="80"/>
      <c r="AY52409" s="80"/>
      <c r="AZ52409" s="80"/>
      <c r="BA52409" s="80"/>
      <c r="BB52409" s="80"/>
    </row>
    <row r="52410" spans="9:54" x14ac:dyDescent="0.25">
      <c r="I52410" s="80"/>
      <c r="AX52410" s="80"/>
      <c r="AY52410" s="80"/>
      <c r="AZ52410" s="80"/>
      <c r="BA52410" s="80"/>
      <c r="BB52410" s="80"/>
    </row>
    <row r="52411" spans="9:54" x14ac:dyDescent="0.25">
      <c r="I52411" s="80"/>
      <c r="AX52411" s="80"/>
      <c r="AY52411" s="80"/>
      <c r="AZ52411" s="80"/>
      <c r="BA52411" s="80"/>
      <c r="BB52411" s="80"/>
    </row>
    <row r="52412" spans="9:54" x14ac:dyDescent="0.25">
      <c r="I52412" s="80"/>
      <c r="AX52412" s="80"/>
      <c r="AY52412" s="80"/>
      <c r="AZ52412" s="80"/>
      <c r="BA52412" s="80"/>
      <c r="BB52412" s="80"/>
    </row>
    <row r="52413" spans="9:54" x14ac:dyDescent="0.25">
      <c r="I52413" s="80"/>
      <c r="AX52413" s="80"/>
      <c r="AY52413" s="80"/>
      <c r="AZ52413" s="80"/>
      <c r="BA52413" s="80"/>
      <c r="BB52413" s="80"/>
    </row>
    <row r="52414" spans="9:54" x14ac:dyDescent="0.25">
      <c r="I52414" s="80"/>
      <c r="AX52414" s="80"/>
      <c r="AY52414" s="80"/>
      <c r="AZ52414" s="80"/>
      <c r="BA52414" s="80"/>
      <c r="BB52414" s="80"/>
    </row>
    <row r="52415" spans="9:54" x14ac:dyDescent="0.25">
      <c r="I52415" s="80"/>
      <c r="AX52415" s="80"/>
      <c r="AY52415" s="80"/>
      <c r="AZ52415" s="80"/>
      <c r="BA52415" s="80"/>
      <c r="BB52415" s="80"/>
    </row>
    <row r="52416" spans="9:54" x14ac:dyDescent="0.25">
      <c r="I52416" s="80"/>
      <c r="AX52416" s="80"/>
      <c r="AY52416" s="80"/>
      <c r="AZ52416" s="80"/>
      <c r="BA52416" s="80"/>
      <c r="BB52416" s="80"/>
    </row>
    <row r="52417" spans="9:54" x14ac:dyDescent="0.25">
      <c r="I52417" s="80"/>
      <c r="AX52417" s="80"/>
      <c r="AY52417" s="80"/>
      <c r="AZ52417" s="80"/>
      <c r="BA52417" s="80"/>
      <c r="BB52417" s="80"/>
    </row>
    <row r="52418" spans="9:54" x14ac:dyDescent="0.25">
      <c r="I52418" s="80"/>
      <c r="AX52418" s="80"/>
      <c r="AY52418" s="80"/>
      <c r="AZ52418" s="80"/>
      <c r="BA52418" s="80"/>
      <c r="BB52418" s="80"/>
    </row>
    <row r="52419" spans="9:54" x14ac:dyDescent="0.25">
      <c r="I52419" s="80"/>
      <c r="AX52419" s="80"/>
      <c r="AY52419" s="80"/>
      <c r="AZ52419" s="80"/>
      <c r="BA52419" s="80"/>
      <c r="BB52419" s="80"/>
    </row>
    <row r="52420" spans="9:54" x14ac:dyDescent="0.25">
      <c r="I52420" s="80"/>
      <c r="AX52420" s="80"/>
      <c r="AY52420" s="80"/>
      <c r="AZ52420" s="80"/>
      <c r="BA52420" s="80"/>
      <c r="BB52420" s="80"/>
    </row>
    <row r="52421" spans="9:54" x14ac:dyDescent="0.25">
      <c r="I52421" s="80"/>
      <c r="AX52421" s="80"/>
      <c r="AY52421" s="80"/>
      <c r="AZ52421" s="80"/>
      <c r="BA52421" s="80"/>
      <c r="BB52421" s="80"/>
    </row>
    <row r="52422" spans="9:54" x14ac:dyDescent="0.25">
      <c r="I52422" s="80"/>
      <c r="AX52422" s="80"/>
      <c r="AY52422" s="80"/>
      <c r="AZ52422" s="80"/>
      <c r="BA52422" s="80"/>
      <c r="BB52422" s="80"/>
    </row>
    <row r="52423" spans="9:54" x14ac:dyDescent="0.25">
      <c r="I52423" s="80"/>
      <c r="AX52423" s="80"/>
      <c r="AY52423" s="80"/>
      <c r="AZ52423" s="80"/>
      <c r="BA52423" s="80"/>
      <c r="BB52423" s="80"/>
    </row>
    <row r="52424" spans="9:54" x14ac:dyDescent="0.25">
      <c r="I52424" s="80"/>
      <c r="AX52424" s="80"/>
      <c r="AY52424" s="80"/>
      <c r="AZ52424" s="80"/>
      <c r="BA52424" s="80"/>
      <c r="BB52424" s="80"/>
    </row>
    <row r="52425" spans="9:54" x14ac:dyDescent="0.25">
      <c r="I52425" s="80"/>
      <c r="AX52425" s="80"/>
      <c r="AY52425" s="80"/>
      <c r="AZ52425" s="80"/>
      <c r="BA52425" s="80"/>
      <c r="BB52425" s="80"/>
    </row>
    <row r="52426" spans="9:54" x14ac:dyDescent="0.25">
      <c r="I52426" s="80"/>
      <c r="AX52426" s="80"/>
      <c r="AY52426" s="80"/>
      <c r="AZ52426" s="80"/>
      <c r="BA52426" s="80"/>
      <c r="BB52426" s="80"/>
    </row>
    <row r="52427" spans="9:54" x14ac:dyDescent="0.25">
      <c r="I52427" s="80"/>
      <c r="AX52427" s="80"/>
      <c r="AY52427" s="80"/>
      <c r="AZ52427" s="80"/>
      <c r="BA52427" s="80"/>
      <c r="BB52427" s="80"/>
    </row>
    <row r="52428" spans="9:54" x14ac:dyDescent="0.25">
      <c r="I52428" s="80"/>
      <c r="AX52428" s="80"/>
      <c r="AY52428" s="80"/>
      <c r="AZ52428" s="80"/>
      <c r="BA52428" s="80"/>
      <c r="BB52428" s="80"/>
    </row>
    <row r="52429" spans="9:54" x14ac:dyDescent="0.25">
      <c r="I52429" s="80"/>
      <c r="AX52429" s="80"/>
      <c r="AY52429" s="80"/>
      <c r="AZ52429" s="80"/>
      <c r="BA52429" s="80"/>
      <c r="BB52429" s="80"/>
    </row>
    <row r="52430" spans="9:54" x14ac:dyDescent="0.25">
      <c r="I52430" s="80"/>
      <c r="AX52430" s="80"/>
      <c r="AY52430" s="80"/>
      <c r="AZ52430" s="80"/>
      <c r="BA52430" s="80"/>
      <c r="BB52430" s="80"/>
    </row>
    <row r="52431" spans="9:54" x14ac:dyDescent="0.25">
      <c r="I52431" s="80"/>
      <c r="AX52431" s="80"/>
      <c r="AY52431" s="80"/>
      <c r="AZ52431" s="80"/>
      <c r="BA52431" s="80"/>
      <c r="BB52431" s="80"/>
    </row>
    <row r="52432" spans="9:54" x14ac:dyDescent="0.25">
      <c r="I52432" s="80"/>
      <c r="AX52432" s="80"/>
      <c r="AY52432" s="80"/>
      <c r="AZ52432" s="80"/>
      <c r="BA52432" s="80"/>
      <c r="BB52432" s="80"/>
    </row>
    <row r="52433" spans="9:54" x14ac:dyDescent="0.25">
      <c r="I52433" s="80"/>
      <c r="AX52433" s="80"/>
      <c r="AY52433" s="80"/>
      <c r="AZ52433" s="80"/>
      <c r="BA52433" s="80"/>
      <c r="BB52433" s="80"/>
    </row>
    <row r="52434" spans="9:54" x14ac:dyDescent="0.25">
      <c r="I52434" s="80"/>
      <c r="AX52434" s="80"/>
      <c r="AY52434" s="80"/>
      <c r="AZ52434" s="80"/>
      <c r="BA52434" s="80"/>
      <c r="BB52434" s="80"/>
    </row>
    <row r="52435" spans="9:54" x14ac:dyDescent="0.25">
      <c r="I52435" s="80"/>
      <c r="AX52435" s="80"/>
      <c r="AY52435" s="80"/>
      <c r="AZ52435" s="80"/>
      <c r="BA52435" s="80"/>
      <c r="BB52435" s="80"/>
    </row>
    <row r="52436" spans="9:54" x14ac:dyDescent="0.25">
      <c r="I52436" s="80"/>
      <c r="AX52436" s="80"/>
      <c r="AY52436" s="80"/>
      <c r="AZ52436" s="80"/>
      <c r="BA52436" s="80"/>
      <c r="BB52436" s="80"/>
    </row>
    <row r="52437" spans="9:54" x14ac:dyDescent="0.25">
      <c r="I52437" s="80"/>
      <c r="AX52437" s="80"/>
      <c r="AY52437" s="80"/>
      <c r="AZ52437" s="80"/>
      <c r="BA52437" s="80"/>
      <c r="BB52437" s="80"/>
    </row>
    <row r="52438" spans="9:54" x14ac:dyDescent="0.25">
      <c r="I52438" s="80"/>
      <c r="AX52438" s="80"/>
      <c r="AY52438" s="80"/>
      <c r="AZ52438" s="80"/>
      <c r="BA52438" s="80"/>
      <c r="BB52438" s="80"/>
    </row>
    <row r="52439" spans="9:54" x14ac:dyDescent="0.25">
      <c r="I52439" s="80"/>
      <c r="AX52439" s="80"/>
      <c r="AY52439" s="80"/>
      <c r="AZ52439" s="80"/>
      <c r="BA52439" s="80"/>
      <c r="BB52439" s="80"/>
    </row>
    <row r="52440" spans="9:54" x14ac:dyDescent="0.25">
      <c r="I52440" s="80"/>
      <c r="AX52440" s="80"/>
      <c r="AY52440" s="80"/>
      <c r="AZ52440" s="80"/>
      <c r="BA52440" s="80"/>
      <c r="BB52440" s="80"/>
    </row>
    <row r="52441" spans="9:54" x14ac:dyDescent="0.25">
      <c r="I52441" s="80"/>
      <c r="AX52441" s="80"/>
      <c r="AY52441" s="80"/>
      <c r="AZ52441" s="80"/>
      <c r="BA52441" s="80"/>
      <c r="BB52441" s="80"/>
    </row>
    <row r="52442" spans="9:54" x14ac:dyDescent="0.25">
      <c r="I52442" s="80"/>
      <c r="AX52442" s="80"/>
      <c r="AY52442" s="80"/>
      <c r="AZ52442" s="80"/>
      <c r="BA52442" s="80"/>
      <c r="BB52442" s="80"/>
    </row>
    <row r="52443" spans="9:54" x14ac:dyDescent="0.25">
      <c r="I52443" s="80"/>
      <c r="AX52443" s="80"/>
      <c r="AY52443" s="80"/>
      <c r="AZ52443" s="80"/>
      <c r="BA52443" s="80"/>
      <c r="BB52443" s="80"/>
    </row>
    <row r="52444" spans="9:54" x14ac:dyDescent="0.25">
      <c r="I52444" s="80"/>
      <c r="AX52444" s="80"/>
      <c r="AY52444" s="80"/>
      <c r="AZ52444" s="80"/>
      <c r="BA52444" s="80"/>
      <c r="BB52444" s="80"/>
    </row>
    <row r="52445" spans="9:54" x14ac:dyDescent="0.25">
      <c r="I52445" s="80"/>
      <c r="AX52445" s="80"/>
      <c r="AY52445" s="80"/>
      <c r="AZ52445" s="80"/>
      <c r="BA52445" s="80"/>
      <c r="BB52445" s="80"/>
    </row>
    <row r="52446" spans="9:54" x14ac:dyDescent="0.25">
      <c r="I52446" s="80"/>
      <c r="AX52446" s="80"/>
      <c r="AY52446" s="80"/>
      <c r="AZ52446" s="80"/>
      <c r="BA52446" s="80"/>
      <c r="BB52446" s="80"/>
    </row>
    <row r="52447" spans="9:54" x14ac:dyDescent="0.25">
      <c r="I52447" s="80"/>
      <c r="AX52447" s="80"/>
      <c r="AY52447" s="80"/>
      <c r="AZ52447" s="80"/>
      <c r="BA52447" s="80"/>
      <c r="BB52447" s="80"/>
    </row>
    <row r="52448" spans="9:54" x14ac:dyDescent="0.25">
      <c r="I52448" s="80"/>
      <c r="AX52448" s="80"/>
      <c r="AY52448" s="80"/>
      <c r="AZ52448" s="80"/>
      <c r="BA52448" s="80"/>
      <c r="BB52448" s="80"/>
    </row>
    <row r="52449" spans="9:54" x14ac:dyDescent="0.25">
      <c r="I52449" s="80"/>
      <c r="AX52449" s="80"/>
      <c r="AY52449" s="80"/>
      <c r="AZ52449" s="80"/>
      <c r="BA52449" s="80"/>
      <c r="BB52449" s="80"/>
    </row>
    <row r="52450" spans="9:54" x14ac:dyDescent="0.25">
      <c r="I52450" s="80"/>
      <c r="AX52450" s="80"/>
      <c r="AY52450" s="80"/>
      <c r="AZ52450" s="80"/>
      <c r="BA52450" s="80"/>
      <c r="BB52450" s="80"/>
    </row>
    <row r="52451" spans="9:54" x14ac:dyDescent="0.25">
      <c r="I52451" s="80"/>
      <c r="AX52451" s="80"/>
      <c r="AY52451" s="80"/>
      <c r="AZ52451" s="80"/>
      <c r="BA52451" s="80"/>
      <c r="BB52451" s="80"/>
    </row>
    <row r="52452" spans="9:54" x14ac:dyDescent="0.25">
      <c r="I52452" s="80"/>
      <c r="AX52452" s="80"/>
      <c r="AY52452" s="80"/>
      <c r="AZ52452" s="80"/>
      <c r="BA52452" s="80"/>
      <c r="BB52452" s="80"/>
    </row>
    <row r="52453" spans="9:54" x14ac:dyDescent="0.25">
      <c r="I52453" s="80"/>
      <c r="AX52453" s="80"/>
      <c r="AY52453" s="80"/>
      <c r="AZ52453" s="80"/>
      <c r="BA52453" s="80"/>
      <c r="BB52453" s="80"/>
    </row>
    <row r="52454" spans="9:54" x14ac:dyDescent="0.25">
      <c r="I52454" s="80"/>
      <c r="AX52454" s="80"/>
      <c r="AY52454" s="80"/>
      <c r="AZ52454" s="80"/>
      <c r="BA52454" s="80"/>
      <c r="BB52454" s="80"/>
    </row>
    <row r="52455" spans="9:54" x14ac:dyDescent="0.25">
      <c r="I52455" s="80"/>
      <c r="AX52455" s="80"/>
      <c r="AY52455" s="80"/>
      <c r="AZ52455" s="80"/>
      <c r="BA52455" s="80"/>
      <c r="BB52455" s="80"/>
    </row>
    <row r="52456" spans="9:54" x14ac:dyDescent="0.25">
      <c r="I52456" s="80"/>
      <c r="AX52456" s="80"/>
      <c r="AY52456" s="80"/>
      <c r="AZ52456" s="80"/>
      <c r="BA52456" s="80"/>
      <c r="BB52456" s="80"/>
    </row>
    <row r="52457" spans="9:54" x14ac:dyDescent="0.25">
      <c r="I52457" s="80"/>
      <c r="AX52457" s="80"/>
      <c r="AY52457" s="80"/>
      <c r="AZ52457" s="80"/>
      <c r="BA52457" s="80"/>
      <c r="BB52457" s="80"/>
    </row>
    <row r="52458" spans="9:54" x14ac:dyDescent="0.25">
      <c r="I52458" s="80"/>
      <c r="AX52458" s="80"/>
      <c r="AY52458" s="80"/>
      <c r="AZ52458" s="80"/>
      <c r="BA52458" s="80"/>
      <c r="BB52458" s="80"/>
    </row>
    <row r="52459" spans="9:54" x14ac:dyDescent="0.25">
      <c r="I52459" s="80"/>
      <c r="AX52459" s="80"/>
      <c r="AY52459" s="80"/>
      <c r="AZ52459" s="80"/>
      <c r="BA52459" s="80"/>
      <c r="BB52459" s="80"/>
    </row>
    <row r="52460" spans="9:54" x14ac:dyDescent="0.25">
      <c r="I52460" s="80"/>
      <c r="AX52460" s="80"/>
      <c r="AY52460" s="80"/>
      <c r="AZ52460" s="80"/>
      <c r="BA52460" s="80"/>
      <c r="BB52460" s="80"/>
    </row>
    <row r="52461" spans="9:54" x14ac:dyDescent="0.25">
      <c r="I52461" s="80"/>
      <c r="AX52461" s="80"/>
      <c r="AY52461" s="80"/>
      <c r="AZ52461" s="80"/>
      <c r="BA52461" s="80"/>
      <c r="BB52461" s="80"/>
    </row>
    <row r="52462" spans="9:54" x14ac:dyDescent="0.25">
      <c r="I52462" s="80"/>
      <c r="AX52462" s="80"/>
      <c r="AY52462" s="80"/>
      <c r="AZ52462" s="80"/>
      <c r="BA52462" s="80"/>
      <c r="BB52462" s="80"/>
    </row>
    <row r="52463" spans="9:54" x14ac:dyDescent="0.25">
      <c r="I52463" s="80"/>
      <c r="AX52463" s="80"/>
      <c r="AY52463" s="80"/>
      <c r="AZ52463" s="80"/>
      <c r="BA52463" s="80"/>
      <c r="BB52463" s="80"/>
    </row>
    <row r="52464" spans="9:54" x14ac:dyDescent="0.25">
      <c r="I52464" s="80"/>
      <c r="AX52464" s="80"/>
      <c r="AY52464" s="80"/>
      <c r="AZ52464" s="80"/>
      <c r="BA52464" s="80"/>
      <c r="BB52464" s="80"/>
    </row>
    <row r="52465" spans="9:54" x14ac:dyDescent="0.25">
      <c r="I52465" s="80"/>
      <c r="AX52465" s="80"/>
      <c r="AY52465" s="80"/>
      <c r="AZ52465" s="80"/>
      <c r="BA52465" s="80"/>
      <c r="BB52465" s="80"/>
    </row>
    <row r="52466" spans="9:54" x14ac:dyDescent="0.25">
      <c r="I52466" s="80"/>
      <c r="AX52466" s="80"/>
      <c r="AY52466" s="80"/>
      <c r="AZ52466" s="80"/>
      <c r="BA52466" s="80"/>
      <c r="BB52466" s="80"/>
    </row>
    <row r="52467" spans="9:54" x14ac:dyDescent="0.25">
      <c r="I52467" s="80"/>
      <c r="AX52467" s="80"/>
      <c r="AY52467" s="80"/>
      <c r="AZ52467" s="80"/>
      <c r="BA52467" s="80"/>
      <c r="BB52467" s="80"/>
    </row>
    <row r="52468" spans="9:54" x14ac:dyDescent="0.25">
      <c r="I52468" s="80"/>
      <c r="AX52468" s="80"/>
      <c r="AY52468" s="80"/>
      <c r="AZ52468" s="80"/>
      <c r="BA52468" s="80"/>
      <c r="BB52468" s="80"/>
    </row>
    <row r="52469" spans="9:54" x14ac:dyDescent="0.25">
      <c r="I52469" s="80"/>
      <c r="AX52469" s="80"/>
      <c r="AY52469" s="80"/>
      <c r="AZ52469" s="80"/>
      <c r="BA52469" s="80"/>
      <c r="BB52469" s="80"/>
    </row>
    <row r="52470" spans="9:54" x14ac:dyDescent="0.25">
      <c r="I52470" s="80"/>
      <c r="AX52470" s="80"/>
      <c r="AY52470" s="80"/>
      <c r="AZ52470" s="80"/>
      <c r="BA52470" s="80"/>
      <c r="BB52470" s="80"/>
    </row>
    <row r="52471" spans="9:54" x14ac:dyDescent="0.25">
      <c r="I52471" s="80"/>
      <c r="AX52471" s="80"/>
      <c r="AY52471" s="80"/>
      <c r="AZ52471" s="80"/>
      <c r="BA52471" s="80"/>
      <c r="BB52471" s="80"/>
    </row>
    <row r="52472" spans="9:54" x14ac:dyDescent="0.25">
      <c r="I52472" s="80"/>
      <c r="AX52472" s="80"/>
      <c r="AY52472" s="80"/>
      <c r="AZ52472" s="80"/>
      <c r="BA52472" s="80"/>
      <c r="BB52472" s="80"/>
    </row>
    <row r="52473" spans="9:54" x14ac:dyDescent="0.25">
      <c r="I52473" s="80"/>
      <c r="AX52473" s="80"/>
      <c r="AY52473" s="80"/>
      <c r="AZ52473" s="80"/>
      <c r="BA52473" s="80"/>
      <c r="BB52473" s="80"/>
    </row>
    <row r="52474" spans="9:54" x14ac:dyDescent="0.25">
      <c r="I52474" s="80"/>
      <c r="AX52474" s="80"/>
      <c r="AY52474" s="80"/>
      <c r="AZ52474" s="80"/>
      <c r="BA52474" s="80"/>
      <c r="BB52474" s="80"/>
    </row>
    <row r="52475" spans="9:54" x14ac:dyDescent="0.25">
      <c r="I52475" s="80"/>
      <c r="AX52475" s="80"/>
      <c r="AY52475" s="80"/>
      <c r="AZ52475" s="80"/>
      <c r="BA52475" s="80"/>
      <c r="BB52475" s="80"/>
    </row>
    <row r="52476" spans="9:54" x14ac:dyDescent="0.25">
      <c r="I52476" s="80"/>
      <c r="AX52476" s="80"/>
      <c r="AY52476" s="80"/>
      <c r="AZ52476" s="80"/>
      <c r="BA52476" s="80"/>
      <c r="BB52476" s="80"/>
    </row>
    <row r="52477" spans="9:54" x14ac:dyDescent="0.25">
      <c r="I52477" s="80"/>
      <c r="AX52477" s="80"/>
      <c r="AY52477" s="80"/>
      <c r="AZ52477" s="80"/>
      <c r="BA52477" s="80"/>
      <c r="BB52477" s="80"/>
    </row>
    <row r="52478" spans="9:54" x14ac:dyDescent="0.25">
      <c r="I52478" s="80"/>
      <c r="AX52478" s="80"/>
      <c r="AY52478" s="80"/>
      <c r="AZ52478" s="80"/>
      <c r="BA52478" s="80"/>
      <c r="BB52478" s="80"/>
    </row>
    <row r="52479" spans="9:54" x14ac:dyDescent="0.25">
      <c r="I52479" s="80"/>
      <c r="AX52479" s="80"/>
      <c r="AY52479" s="80"/>
      <c r="AZ52479" s="80"/>
      <c r="BA52479" s="80"/>
      <c r="BB52479" s="80"/>
    </row>
    <row r="52480" spans="9:54" x14ac:dyDescent="0.25">
      <c r="I52480" s="80"/>
      <c r="AX52480" s="80"/>
      <c r="AY52480" s="80"/>
      <c r="AZ52480" s="80"/>
      <c r="BA52480" s="80"/>
      <c r="BB52480" s="80"/>
    </row>
    <row r="52481" spans="9:54" x14ac:dyDescent="0.25">
      <c r="I52481" s="80"/>
      <c r="AX52481" s="80"/>
      <c r="AY52481" s="80"/>
      <c r="AZ52481" s="80"/>
      <c r="BA52481" s="80"/>
      <c r="BB52481" s="80"/>
    </row>
    <row r="52482" spans="9:54" x14ac:dyDescent="0.25">
      <c r="I52482" s="80"/>
      <c r="AX52482" s="80"/>
      <c r="AY52482" s="80"/>
      <c r="AZ52482" s="80"/>
      <c r="BA52482" s="80"/>
      <c r="BB52482" s="80"/>
    </row>
    <row r="52483" spans="9:54" x14ac:dyDescent="0.25">
      <c r="I52483" s="80"/>
      <c r="AX52483" s="80"/>
      <c r="AY52483" s="80"/>
      <c r="AZ52483" s="80"/>
      <c r="BA52483" s="80"/>
      <c r="BB52483" s="80"/>
    </row>
    <row r="52484" spans="9:54" x14ac:dyDescent="0.25">
      <c r="I52484" s="80"/>
      <c r="AX52484" s="80"/>
      <c r="AY52484" s="80"/>
      <c r="AZ52484" s="80"/>
      <c r="BA52484" s="80"/>
      <c r="BB52484" s="80"/>
    </row>
    <row r="52485" spans="9:54" x14ac:dyDescent="0.25">
      <c r="I52485" s="80"/>
      <c r="AX52485" s="80"/>
      <c r="AY52485" s="80"/>
      <c r="AZ52485" s="80"/>
      <c r="BA52485" s="80"/>
      <c r="BB52485" s="80"/>
    </row>
    <row r="52486" spans="9:54" x14ac:dyDescent="0.25">
      <c r="I52486" s="80"/>
      <c r="AX52486" s="80"/>
      <c r="AY52486" s="80"/>
      <c r="AZ52486" s="80"/>
      <c r="BA52486" s="80"/>
      <c r="BB52486" s="80"/>
    </row>
    <row r="52487" spans="9:54" x14ac:dyDescent="0.25">
      <c r="I52487" s="80"/>
      <c r="AX52487" s="80"/>
      <c r="AY52487" s="80"/>
      <c r="AZ52487" s="80"/>
      <c r="BA52487" s="80"/>
      <c r="BB52487" s="80"/>
    </row>
    <row r="52488" spans="9:54" x14ac:dyDescent="0.25">
      <c r="I52488" s="80"/>
      <c r="AX52488" s="80"/>
      <c r="AY52488" s="80"/>
      <c r="AZ52488" s="80"/>
      <c r="BA52488" s="80"/>
      <c r="BB52488" s="80"/>
    </row>
    <row r="52489" spans="9:54" x14ac:dyDescent="0.25">
      <c r="I52489" s="80"/>
      <c r="AX52489" s="80"/>
      <c r="AY52489" s="80"/>
      <c r="AZ52489" s="80"/>
      <c r="BA52489" s="80"/>
      <c r="BB52489" s="80"/>
    </row>
    <row r="52490" spans="9:54" x14ac:dyDescent="0.25">
      <c r="I52490" s="80"/>
      <c r="AX52490" s="80"/>
      <c r="AY52490" s="80"/>
      <c r="AZ52490" s="80"/>
      <c r="BA52490" s="80"/>
      <c r="BB52490" s="80"/>
    </row>
    <row r="52491" spans="9:54" x14ac:dyDescent="0.25">
      <c r="I52491" s="80"/>
      <c r="AX52491" s="80"/>
      <c r="AY52491" s="80"/>
      <c r="AZ52491" s="80"/>
      <c r="BA52491" s="80"/>
      <c r="BB52491" s="80"/>
    </row>
    <row r="52492" spans="9:54" x14ac:dyDescent="0.25">
      <c r="I52492" s="80"/>
      <c r="AX52492" s="80"/>
      <c r="AY52492" s="80"/>
      <c r="AZ52492" s="80"/>
      <c r="BA52492" s="80"/>
      <c r="BB52492" s="80"/>
    </row>
    <row r="52493" spans="9:54" x14ac:dyDescent="0.25">
      <c r="I52493" s="80"/>
      <c r="AX52493" s="80"/>
      <c r="AY52493" s="80"/>
      <c r="AZ52493" s="80"/>
      <c r="BA52493" s="80"/>
      <c r="BB52493" s="80"/>
    </row>
    <row r="52494" spans="9:54" x14ac:dyDescent="0.25">
      <c r="I52494" s="80"/>
      <c r="AX52494" s="80"/>
      <c r="AY52494" s="80"/>
      <c r="AZ52494" s="80"/>
      <c r="BA52494" s="80"/>
      <c r="BB52494" s="80"/>
    </row>
    <row r="52495" spans="9:54" x14ac:dyDescent="0.25">
      <c r="I52495" s="80"/>
      <c r="AX52495" s="80"/>
      <c r="AY52495" s="80"/>
      <c r="AZ52495" s="80"/>
      <c r="BA52495" s="80"/>
      <c r="BB52495" s="80"/>
    </row>
    <row r="52496" spans="9:54" x14ac:dyDescent="0.25">
      <c r="I52496" s="80"/>
      <c r="AX52496" s="80"/>
      <c r="AY52496" s="80"/>
      <c r="AZ52496" s="80"/>
      <c r="BA52496" s="80"/>
      <c r="BB52496" s="80"/>
    </row>
    <row r="52497" spans="9:54" x14ac:dyDescent="0.25">
      <c r="I52497" s="80"/>
      <c r="AX52497" s="80"/>
      <c r="AY52497" s="80"/>
      <c r="AZ52497" s="80"/>
      <c r="BA52497" s="80"/>
      <c r="BB52497" s="80"/>
    </row>
    <row r="52498" spans="9:54" x14ac:dyDescent="0.25">
      <c r="I52498" s="80"/>
      <c r="AX52498" s="80"/>
      <c r="AY52498" s="80"/>
      <c r="AZ52498" s="80"/>
      <c r="BA52498" s="80"/>
      <c r="BB52498" s="80"/>
    </row>
    <row r="52499" spans="9:54" x14ac:dyDescent="0.25">
      <c r="I52499" s="80"/>
      <c r="AX52499" s="80"/>
      <c r="AY52499" s="80"/>
      <c r="AZ52499" s="80"/>
      <c r="BA52499" s="80"/>
      <c r="BB52499" s="80"/>
    </row>
    <row r="52500" spans="9:54" x14ac:dyDescent="0.25">
      <c r="I52500" s="80"/>
      <c r="AX52500" s="80"/>
      <c r="AY52500" s="80"/>
      <c r="AZ52500" s="80"/>
      <c r="BA52500" s="80"/>
      <c r="BB52500" s="80"/>
    </row>
    <row r="52501" spans="9:54" x14ac:dyDescent="0.25">
      <c r="I52501" s="80"/>
      <c r="AX52501" s="80"/>
      <c r="AY52501" s="80"/>
      <c r="AZ52501" s="80"/>
      <c r="BA52501" s="80"/>
      <c r="BB52501" s="80"/>
    </row>
    <row r="52502" spans="9:54" x14ac:dyDescent="0.25">
      <c r="I52502" s="80"/>
      <c r="AX52502" s="80"/>
      <c r="AY52502" s="80"/>
      <c r="AZ52502" s="80"/>
      <c r="BA52502" s="80"/>
      <c r="BB52502" s="80"/>
    </row>
    <row r="52503" spans="9:54" x14ac:dyDescent="0.25">
      <c r="I52503" s="80"/>
      <c r="AX52503" s="80"/>
      <c r="AY52503" s="80"/>
      <c r="AZ52503" s="80"/>
      <c r="BA52503" s="80"/>
      <c r="BB52503" s="80"/>
    </row>
    <row r="52504" spans="9:54" x14ac:dyDescent="0.25">
      <c r="I52504" s="80"/>
      <c r="AX52504" s="80"/>
      <c r="AY52504" s="80"/>
      <c r="AZ52504" s="80"/>
      <c r="BA52504" s="80"/>
      <c r="BB52504" s="80"/>
    </row>
    <row r="52505" spans="9:54" x14ac:dyDescent="0.25">
      <c r="I52505" s="80"/>
      <c r="AX52505" s="80"/>
      <c r="AY52505" s="80"/>
      <c r="AZ52505" s="80"/>
      <c r="BA52505" s="80"/>
      <c r="BB52505" s="80"/>
    </row>
    <row r="52506" spans="9:54" x14ac:dyDescent="0.25">
      <c r="I52506" s="80"/>
      <c r="AX52506" s="80"/>
      <c r="AY52506" s="80"/>
      <c r="AZ52506" s="80"/>
      <c r="BA52506" s="80"/>
      <c r="BB52506" s="80"/>
    </row>
    <row r="52507" spans="9:54" x14ac:dyDescent="0.25">
      <c r="I52507" s="80"/>
      <c r="AX52507" s="80"/>
      <c r="AY52507" s="80"/>
      <c r="AZ52507" s="80"/>
      <c r="BA52507" s="80"/>
      <c r="BB52507" s="80"/>
    </row>
    <row r="52508" spans="9:54" x14ac:dyDescent="0.25">
      <c r="I52508" s="80"/>
      <c r="AX52508" s="80"/>
      <c r="AY52508" s="80"/>
      <c r="AZ52508" s="80"/>
      <c r="BA52508" s="80"/>
      <c r="BB52508" s="80"/>
    </row>
    <row r="52509" spans="9:54" x14ac:dyDescent="0.25">
      <c r="I52509" s="80"/>
      <c r="AX52509" s="80"/>
      <c r="AY52509" s="80"/>
      <c r="AZ52509" s="80"/>
      <c r="BA52509" s="80"/>
      <c r="BB52509" s="80"/>
    </row>
    <row r="52510" spans="9:54" x14ac:dyDescent="0.25">
      <c r="I52510" s="80"/>
      <c r="AX52510" s="80"/>
      <c r="AY52510" s="80"/>
      <c r="AZ52510" s="80"/>
      <c r="BA52510" s="80"/>
      <c r="BB52510" s="80"/>
    </row>
    <row r="52511" spans="9:54" x14ac:dyDescent="0.25">
      <c r="I52511" s="80"/>
      <c r="AX52511" s="80"/>
      <c r="AY52511" s="80"/>
      <c r="AZ52511" s="80"/>
      <c r="BA52511" s="80"/>
      <c r="BB52511" s="80"/>
    </row>
    <row r="52512" spans="9:54" x14ac:dyDescent="0.25">
      <c r="I52512" s="80"/>
      <c r="AX52512" s="80"/>
      <c r="AY52512" s="80"/>
      <c r="AZ52512" s="80"/>
      <c r="BA52512" s="80"/>
      <c r="BB52512" s="80"/>
    </row>
    <row r="52513" spans="9:54" x14ac:dyDescent="0.25">
      <c r="I52513" s="80"/>
      <c r="AX52513" s="80"/>
      <c r="AY52513" s="80"/>
      <c r="AZ52513" s="80"/>
      <c r="BA52513" s="80"/>
      <c r="BB52513" s="80"/>
    </row>
    <row r="52514" spans="9:54" x14ac:dyDescent="0.25">
      <c r="I52514" s="80"/>
      <c r="AX52514" s="80"/>
      <c r="AY52514" s="80"/>
      <c r="AZ52514" s="80"/>
      <c r="BA52514" s="80"/>
      <c r="BB52514" s="80"/>
    </row>
    <row r="52515" spans="9:54" x14ac:dyDescent="0.25">
      <c r="I52515" s="80"/>
      <c r="AX52515" s="80"/>
      <c r="AY52515" s="80"/>
      <c r="AZ52515" s="80"/>
      <c r="BA52515" s="80"/>
      <c r="BB52515" s="80"/>
    </row>
    <row r="52516" spans="9:54" x14ac:dyDescent="0.25">
      <c r="I52516" s="80"/>
      <c r="AX52516" s="80"/>
      <c r="AY52516" s="80"/>
      <c r="AZ52516" s="80"/>
      <c r="BA52516" s="80"/>
      <c r="BB52516" s="80"/>
    </row>
    <row r="52517" spans="9:54" x14ac:dyDescent="0.25">
      <c r="I52517" s="80"/>
      <c r="AX52517" s="80"/>
      <c r="AY52517" s="80"/>
      <c r="AZ52517" s="80"/>
      <c r="BA52517" s="80"/>
      <c r="BB52517" s="80"/>
    </row>
    <row r="52518" spans="9:54" x14ac:dyDescent="0.25">
      <c r="I52518" s="80"/>
      <c r="AX52518" s="80"/>
      <c r="AY52518" s="80"/>
      <c r="AZ52518" s="80"/>
      <c r="BA52518" s="80"/>
      <c r="BB52518" s="80"/>
    </row>
    <row r="52519" spans="9:54" x14ac:dyDescent="0.25">
      <c r="I52519" s="80"/>
      <c r="AX52519" s="80"/>
      <c r="AY52519" s="80"/>
      <c r="AZ52519" s="80"/>
      <c r="BA52519" s="80"/>
      <c r="BB52519" s="80"/>
    </row>
    <row r="52520" spans="9:54" x14ac:dyDescent="0.25">
      <c r="I52520" s="80"/>
      <c r="AX52520" s="80"/>
      <c r="AY52520" s="80"/>
      <c r="AZ52520" s="80"/>
      <c r="BA52520" s="80"/>
      <c r="BB52520" s="80"/>
    </row>
    <row r="52521" spans="9:54" x14ac:dyDescent="0.25">
      <c r="I52521" s="80"/>
      <c r="AX52521" s="80"/>
      <c r="AY52521" s="80"/>
      <c r="AZ52521" s="80"/>
      <c r="BA52521" s="80"/>
      <c r="BB52521" s="80"/>
    </row>
    <row r="52522" spans="9:54" x14ac:dyDescent="0.25">
      <c r="I52522" s="80"/>
      <c r="AX52522" s="80"/>
      <c r="AY52522" s="80"/>
      <c r="AZ52522" s="80"/>
      <c r="BA52522" s="80"/>
      <c r="BB52522" s="80"/>
    </row>
    <row r="52523" spans="9:54" x14ac:dyDescent="0.25">
      <c r="I52523" s="80"/>
      <c r="AX52523" s="80"/>
      <c r="AY52523" s="80"/>
      <c r="AZ52523" s="80"/>
      <c r="BA52523" s="80"/>
      <c r="BB52523" s="80"/>
    </row>
    <row r="52524" spans="9:54" x14ac:dyDescent="0.25">
      <c r="I52524" s="80"/>
      <c r="AX52524" s="80"/>
      <c r="AY52524" s="80"/>
      <c r="AZ52524" s="80"/>
      <c r="BA52524" s="80"/>
      <c r="BB52524" s="80"/>
    </row>
    <row r="52525" spans="9:54" x14ac:dyDescent="0.25">
      <c r="I52525" s="80"/>
      <c r="AX52525" s="80"/>
      <c r="AY52525" s="80"/>
      <c r="AZ52525" s="80"/>
      <c r="BA52525" s="80"/>
      <c r="BB52525" s="80"/>
    </row>
    <row r="52526" spans="9:54" x14ac:dyDescent="0.25">
      <c r="I52526" s="80"/>
      <c r="AX52526" s="80"/>
      <c r="AY52526" s="80"/>
      <c r="AZ52526" s="80"/>
      <c r="BA52526" s="80"/>
      <c r="BB52526" s="80"/>
    </row>
    <row r="52527" spans="9:54" x14ac:dyDescent="0.25">
      <c r="I52527" s="80"/>
      <c r="AX52527" s="80"/>
      <c r="AY52527" s="80"/>
      <c r="AZ52527" s="80"/>
      <c r="BA52527" s="80"/>
      <c r="BB52527" s="80"/>
    </row>
    <row r="52528" spans="9:54" x14ac:dyDescent="0.25">
      <c r="I52528" s="80"/>
      <c r="AX52528" s="80"/>
      <c r="AY52528" s="80"/>
      <c r="AZ52528" s="80"/>
      <c r="BA52528" s="80"/>
      <c r="BB52528" s="80"/>
    </row>
    <row r="52529" spans="9:54" x14ac:dyDescent="0.25">
      <c r="I52529" s="80"/>
      <c r="AX52529" s="80"/>
      <c r="AY52529" s="80"/>
      <c r="AZ52529" s="80"/>
      <c r="BA52529" s="80"/>
      <c r="BB52529" s="80"/>
    </row>
    <row r="52530" spans="9:54" x14ac:dyDescent="0.25">
      <c r="I52530" s="80"/>
      <c r="AX52530" s="80"/>
      <c r="AY52530" s="80"/>
      <c r="AZ52530" s="80"/>
      <c r="BA52530" s="80"/>
      <c r="BB52530" s="80"/>
    </row>
    <row r="52531" spans="9:54" x14ac:dyDescent="0.25">
      <c r="I52531" s="80"/>
      <c r="AX52531" s="80"/>
      <c r="AY52531" s="80"/>
      <c r="AZ52531" s="80"/>
      <c r="BA52531" s="80"/>
      <c r="BB52531" s="80"/>
    </row>
    <row r="52532" spans="9:54" x14ac:dyDescent="0.25">
      <c r="I52532" s="80"/>
      <c r="AX52532" s="80"/>
      <c r="AY52532" s="80"/>
      <c r="AZ52532" s="80"/>
      <c r="BA52532" s="80"/>
      <c r="BB52532" s="80"/>
    </row>
    <row r="52533" spans="9:54" x14ac:dyDescent="0.25">
      <c r="I52533" s="80"/>
      <c r="AX52533" s="80"/>
      <c r="AY52533" s="80"/>
      <c r="AZ52533" s="80"/>
      <c r="BA52533" s="80"/>
      <c r="BB52533" s="80"/>
    </row>
    <row r="52534" spans="9:54" x14ac:dyDescent="0.25">
      <c r="I52534" s="80"/>
      <c r="AX52534" s="80"/>
      <c r="AY52534" s="80"/>
      <c r="AZ52534" s="80"/>
      <c r="BA52534" s="80"/>
      <c r="BB52534" s="80"/>
    </row>
    <row r="52535" spans="9:54" x14ac:dyDescent="0.25">
      <c r="I52535" s="80"/>
      <c r="AX52535" s="80"/>
      <c r="AY52535" s="80"/>
      <c r="AZ52535" s="80"/>
      <c r="BA52535" s="80"/>
      <c r="BB52535" s="80"/>
    </row>
    <row r="52536" spans="9:54" x14ac:dyDescent="0.25">
      <c r="I52536" s="80"/>
      <c r="AX52536" s="80"/>
      <c r="AY52536" s="80"/>
      <c r="AZ52536" s="80"/>
      <c r="BA52536" s="80"/>
      <c r="BB52536" s="80"/>
    </row>
    <row r="52537" spans="9:54" x14ac:dyDescent="0.25">
      <c r="I52537" s="80"/>
      <c r="AX52537" s="80"/>
      <c r="AY52537" s="80"/>
      <c r="AZ52537" s="80"/>
      <c r="BA52537" s="80"/>
      <c r="BB52537" s="80"/>
    </row>
    <row r="52538" spans="9:54" x14ac:dyDescent="0.25">
      <c r="I52538" s="80"/>
      <c r="AX52538" s="80"/>
      <c r="AY52538" s="80"/>
      <c r="AZ52538" s="80"/>
      <c r="BA52538" s="80"/>
      <c r="BB52538" s="80"/>
    </row>
    <row r="52539" spans="9:54" x14ac:dyDescent="0.25">
      <c r="I52539" s="80"/>
      <c r="AX52539" s="80"/>
      <c r="AY52539" s="80"/>
      <c r="AZ52539" s="80"/>
      <c r="BA52539" s="80"/>
      <c r="BB52539" s="80"/>
    </row>
    <row r="52540" spans="9:54" x14ac:dyDescent="0.25">
      <c r="I52540" s="80"/>
      <c r="AX52540" s="80"/>
      <c r="AY52540" s="80"/>
      <c r="AZ52540" s="80"/>
      <c r="BA52540" s="80"/>
      <c r="BB52540" s="80"/>
    </row>
    <row r="52541" spans="9:54" x14ac:dyDescent="0.25">
      <c r="I52541" s="80"/>
      <c r="AX52541" s="80"/>
      <c r="AY52541" s="80"/>
      <c r="AZ52541" s="80"/>
      <c r="BA52541" s="80"/>
      <c r="BB52541" s="80"/>
    </row>
    <row r="52542" spans="9:54" x14ac:dyDescent="0.25">
      <c r="I52542" s="80"/>
      <c r="AX52542" s="80"/>
      <c r="AY52542" s="80"/>
      <c r="AZ52542" s="80"/>
      <c r="BA52542" s="80"/>
      <c r="BB52542" s="80"/>
    </row>
    <row r="52543" spans="9:54" x14ac:dyDescent="0.25">
      <c r="I52543" s="80"/>
      <c r="AX52543" s="80"/>
      <c r="AY52543" s="80"/>
      <c r="AZ52543" s="80"/>
      <c r="BA52543" s="80"/>
      <c r="BB52543" s="80"/>
    </row>
    <row r="52544" spans="9:54" x14ac:dyDescent="0.25">
      <c r="I52544" s="80"/>
      <c r="AX52544" s="80"/>
      <c r="AY52544" s="80"/>
      <c r="AZ52544" s="80"/>
      <c r="BA52544" s="80"/>
      <c r="BB52544" s="80"/>
    </row>
    <row r="52545" spans="9:54" x14ac:dyDescent="0.25">
      <c r="I52545" s="80"/>
      <c r="AX52545" s="80"/>
      <c r="AY52545" s="80"/>
      <c r="AZ52545" s="80"/>
      <c r="BA52545" s="80"/>
      <c r="BB52545" s="80"/>
    </row>
    <row r="52546" spans="9:54" x14ac:dyDescent="0.25">
      <c r="I52546" s="80"/>
      <c r="AX52546" s="80"/>
      <c r="AY52546" s="80"/>
      <c r="AZ52546" s="80"/>
      <c r="BA52546" s="80"/>
      <c r="BB52546" s="80"/>
    </row>
    <row r="52547" spans="9:54" x14ac:dyDescent="0.25">
      <c r="I52547" s="80"/>
      <c r="AX52547" s="80"/>
      <c r="AY52547" s="80"/>
      <c r="AZ52547" s="80"/>
      <c r="BA52547" s="80"/>
      <c r="BB52547" s="80"/>
    </row>
    <row r="52548" spans="9:54" x14ac:dyDescent="0.25">
      <c r="I52548" s="80"/>
      <c r="AX52548" s="80"/>
      <c r="AY52548" s="80"/>
      <c r="AZ52548" s="80"/>
      <c r="BA52548" s="80"/>
      <c r="BB52548" s="80"/>
    </row>
    <row r="52549" spans="9:54" x14ac:dyDescent="0.25">
      <c r="I52549" s="80"/>
      <c r="AX52549" s="80"/>
      <c r="AY52549" s="80"/>
      <c r="AZ52549" s="80"/>
      <c r="BA52549" s="80"/>
      <c r="BB52549" s="80"/>
    </row>
    <row r="52550" spans="9:54" x14ac:dyDescent="0.25">
      <c r="I52550" s="80"/>
      <c r="AX52550" s="80"/>
      <c r="AY52550" s="80"/>
      <c r="AZ52550" s="80"/>
      <c r="BA52550" s="80"/>
      <c r="BB52550" s="80"/>
    </row>
    <row r="52551" spans="9:54" x14ac:dyDescent="0.25">
      <c r="I52551" s="80"/>
      <c r="AX52551" s="80"/>
      <c r="AY52551" s="80"/>
      <c r="AZ52551" s="80"/>
      <c r="BA52551" s="80"/>
      <c r="BB52551" s="80"/>
    </row>
    <row r="52552" spans="9:54" x14ac:dyDescent="0.25">
      <c r="I52552" s="80"/>
      <c r="AX52552" s="80"/>
      <c r="AY52552" s="80"/>
      <c r="AZ52552" s="80"/>
      <c r="BA52552" s="80"/>
      <c r="BB52552" s="80"/>
    </row>
    <row r="52553" spans="9:54" x14ac:dyDescent="0.25">
      <c r="I52553" s="80"/>
      <c r="AX52553" s="80"/>
      <c r="AY52553" s="80"/>
      <c r="AZ52553" s="80"/>
      <c r="BA52553" s="80"/>
      <c r="BB52553" s="80"/>
    </row>
    <row r="52554" spans="9:54" x14ac:dyDescent="0.25">
      <c r="I52554" s="80"/>
      <c r="AX52554" s="80"/>
      <c r="AY52554" s="80"/>
      <c r="AZ52554" s="80"/>
      <c r="BA52554" s="80"/>
      <c r="BB52554" s="80"/>
    </row>
    <row r="52555" spans="9:54" x14ac:dyDescent="0.25">
      <c r="I52555" s="80"/>
      <c r="AX52555" s="80"/>
      <c r="AY52555" s="80"/>
      <c r="AZ52555" s="80"/>
      <c r="BA52555" s="80"/>
      <c r="BB52555" s="80"/>
    </row>
    <row r="52556" spans="9:54" x14ac:dyDescent="0.25">
      <c r="I52556" s="80"/>
      <c r="AX52556" s="80"/>
      <c r="AY52556" s="80"/>
      <c r="AZ52556" s="80"/>
      <c r="BA52556" s="80"/>
      <c r="BB52556" s="80"/>
    </row>
    <row r="52557" spans="9:54" x14ac:dyDescent="0.25">
      <c r="I52557" s="80"/>
      <c r="AX52557" s="80"/>
      <c r="AY52557" s="80"/>
      <c r="AZ52557" s="80"/>
      <c r="BA52557" s="80"/>
      <c r="BB52557" s="80"/>
    </row>
    <row r="52558" spans="9:54" x14ac:dyDescent="0.25">
      <c r="I52558" s="80"/>
      <c r="AX52558" s="80"/>
      <c r="AY52558" s="80"/>
      <c r="AZ52558" s="80"/>
      <c r="BA52558" s="80"/>
      <c r="BB52558" s="80"/>
    </row>
    <row r="52559" spans="9:54" x14ac:dyDescent="0.25">
      <c r="I52559" s="80"/>
      <c r="AX52559" s="80"/>
      <c r="AY52559" s="80"/>
      <c r="AZ52559" s="80"/>
      <c r="BA52559" s="80"/>
      <c r="BB52559" s="80"/>
    </row>
    <row r="52560" spans="9:54" x14ac:dyDescent="0.25">
      <c r="I52560" s="80"/>
      <c r="AX52560" s="80"/>
      <c r="AY52560" s="80"/>
      <c r="AZ52560" s="80"/>
      <c r="BA52560" s="80"/>
      <c r="BB52560" s="80"/>
    </row>
    <row r="52561" spans="9:54" x14ac:dyDescent="0.25">
      <c r="I52561" s="80"/>
      <c r="AX52561" s="80"/>
      <c r="AY52561" s="80"/>
      <c r="AZ52561" s="80"/>
      <c r="BA52561" s="80"/>
      <c r="BB52561" s="80"/>
    </row>
    <row r="52562" spans="9:54" x14ac:dyDescent="0.25">
      <c r="I52562" s="80"/>
      <c r="AX52562" s="80"/>
      <c r="AY52562" s="80"/>
      <c r="AZ52562" s="80"/>
      <c r="BA52562" s="80"/>
      <c r="BB52562" s="80"/>
    </row>
    <row r="52563" spans="9:54" x14ac:dyDescent="0.25">
      <c r="I52563" s="80"/>
      <c r="AX52563" s="80"/>
      <c r="AY52563" s="80"/>
      <c r="AZ52563" s="80"/>
      <c r="BA52563" s="80"/>
      <c r="BB52563" s="80"/>
    </row>
    <row r="52564" spans="9:54" x14ac:dyDescent="0.25">
      <c r="I52564" s="80"/>
      <c r="AX52564" s="80"/>
      <c r="AY52564" s="80"/>
      <c r="AZ52564" s="80"/>
      <c r="BA52564" s="80"/>
      <c r="BB52564" s="80"/>
    </row>
    <row r="52565" spans="9:54" x14ac:dyDescent="0.25">
      <c r="I52565" s="80"/>
      <c r="AX52565" s="80"/>
      <c r="AY52565" s="80"/>
      <c r="AZ52565" s="80"/>
      <c r="BA52565" s="80"/>
      <c r="BB52565" s="80"/>
    </row>
    <row r="52566" spans="9:54" x14ac:dyDescent="0.25">
      <c r="I52566" s="80"/>
      <c r="AX52566" s="80"/>
      <c r="AY52566" s="80"/>
      <c r="AZ52566" s="80"/>
      <c r="BA52566" s="80"/>
      <c r="BB52566" s="80"/>
    </row>
    <row r="52567" spans="9:54" x14ac:dyDescent="0.25">
      <c r="I52567" s="80"/>
      <c r="AX52567" s="80"/>
      <c r="AY52567" s="80"/>
      <c r="AZ52567" s="80"/>
      <c r="BA52567" s="80"/>
      <c r="BB52567" s="80"/>
    </row>
    <row r="52568" spans="9:54" x14ac:dyDescent="0.25">
      <c r="I52568" s="80"/>
      <c r="AX52568" s="80"/>
      <c r="AY52568" s="80"/>
      <c r="AZ52568" s="80"/>
      <c r="BA52568" s="80"/>
      <c r="BB52568" s="80"/>
    </row>
    <row r="52569" spans="9:54" x14ac:dyDescent="0.25">
      <c r="I52569" s="80"/>
      <c r="AX52569" s="80"/>
      <c r="AY52569" s="80"/>
      <c r="AZ52569" s="80"/>
      <c r="BA52569" s="80"/>
      <c r="BB52569" s="80"/>
    </row>
    <row r="52570" spans="9:54" x14ac:dyDescent="0.25">
      <c r="I52570" s="80"/>
      <c r="AX52570" s="80"/>
      <c r="AY52570" s="80"/>
      <c r="AZ52570" s="80"/>
      <c r="BA52570" s="80"/>
      <c r="BB52570" s="80"/>
    </row>
    <row r="52571" spans="9:54" x14ac:dyDescent="0.25">
      <c r="I52571" s="80"/>
      <c r="AX52571" s="80"/>
      <c r="AY52571" s="80"/>
      <c r="AZ52571" s="80"/>
      <c r="BA52571" s="80"/>
      <c r="BB52571" s="80"/>
    </row>
    <row r="52572" spans="9:54" x14ac:dyDescent="0.25">
      <c r="I52572" s="80"/>
      <c r="AX52572" s="80"/>
      <c r="AY52572" s="80"/>
      <c r="AZ52572" s="80"/>
      <c r="BA52572" s="80"/>
      <c r="BB52572" s="80"/>
    </row>
    <row r="52573" spans="9:54" x14ac:dyDescent="0.25">
      <c r="I52573" s="80"/>
      <c r="AX52573" s="80"/>
      <c r="AY52573" s="80"/>
      <c r="AZ52573" s="80"/>
      <c r="BA52573" s="80"/>
      <c r="BB52573" s="80"/>
    </row>
    <row r="52574" spans="9:54" x14ac:dyDescent="0.25">
      <c r="I52574" s="80"/>
      <c r="AX52574" s="80"/>
      <c r="AY52574" s="80"/>
      <c r="AZ52574" s="80"/>
      <c r="BA52574" s="80"/>
      <c r="BB52574" s="80"/>
    </row>
    <row r="52575" spans="9:54" x14ac:dyDescent="0.25">
      <c r="I52575" s="80"/>
      <c r="AX52575" s="80"/>
      <c r="AY52575" s="80"/>
      <c r="AZ52575" s="80"/>
      <c r="BA52575" s="80"/>
      <c r="BB52575" s="80"/>
    </row>
    <row r="52576" spans="9:54" x14ac:dyDescent="0.25">
      <c r="I52576" s="80"/>
      <c r="AX52576" s="80"/>
      <c r="AY52576" s="80"/>
      <c r="AZ52576" s="80"/>
      <c r="BA52576" s="80"/>
      <c r="BB52576" s="80"/>
    </row>
    <row r="52577" spans="9:54" x14ac:dyDescent="0.25">
      <c r="I52577" s="80"/>
      <c r="AX52577" s="80"/>
      <c r="AY52577" s="80"/>
      <c r="AZ52577" s="80"/>
      <c r="BA52577" s="80"/>
      <c r="BB52577" s="80"/>
    </row>
    <row r="52578" spans="9:54" x14ac:dyDescent="0.25">
      <c r="I52578" s="80"/>
      <c r="AX52578" s="80"/>
      <c r="AY52578" s="80"/>
      <c r="AZ52578" s="80"/>
      <c r="BA52578" s="80"/>
      <c r="BB52578" s="80"/>
    </row>
    <row r="52579" spans="9:54" x14ac:dyDescent="0.25">
      <c r="I52579" s="80"/>
      <c r="AX52579" s="80"/>
      <c r="AY52579" s="80"/>
      <c r="AZ52579" s="80"/>
      <c r="BA52579" s="80"/>
      <c r="BB52579" s="80"/>
    </row>
    <row r="52580" spans="9:54" x14ac:dyDescent="0.25">
      <c r="I52580" s="80"/>
      <c r="AX52580" s="80"/>
      <c r="AY52580" s="80"/>
      <c r="AZ52580" s="80"/>
      <c r="BA52580" s="80"/>
      <c r="BB52580" s="80"/>
    </row>
    <row r="52581" spans="9:54" x14ac:dyDescent="0.25">
      <c r="I52581" s="80"/>
      <c r="AX52581" s="80"/>
      <c r="AY52581" s="80"/>
      <c r="AZ52581" s="80"/>
      <c r="BA52581" s="80"/>
      <c r="BB52581" s="80"/>
    </row>
    <row r="52582" spans="9:54" x14ac:dyDescent="0.25">
      <c r="I52582" s="80"/>
      <c r="AX52582" s="80"/>
      <c r="AY52582" s="80"/>
      <c r="AZ52582" s="80"/>
      <c r="BA52582" s="80"/>
      <c r="BB52582" s="80"/>
    </row>
    <row r="52583" spans="9:54" x14ac:dyDescent="0.25">
      <c r="I52583" s="80"/>
      <c r="AX52583" s="80"/>
      <c r="AY52583" s="80"/>
      <c r="AZ52583" s="80"/>
      <c r="BA52583" s="80"/>
      <c r="BB52583" s="80"/>
    </row>
    <row r="52584" spans="9:54" x14ac:dyDescent="0.25">
      <c r="I52584" s="80"/>
      <c r="AX52584" s="80"/>
      <c r="AY52584" s="80"/>
      <c r="AZ52584" s="80"/>
      <c r="BA52584" s="80"/>
      <c r="BB52584" s="80"/>
    </row>
    <row r="52585" spans="9:54" x14ac:dyDescent="0.25">
      <c r="I52585" s="80"/>
      <c r="AX52585" s="80"/>
      <c r="AY52585" s="80"/>
      <c r="AZ52585" s="80"/>
      <c r="BA52585" s="80"/>
      <c r="BB52585" s="80"/>
    </row>
    <row r="52586" spans="9:54" x14ac:dyDescent="0.25">
      <c r="I52586" s="80"/>
      <c r="AX52586" s="80"/>
      <c r="AY52586" s="80"/>
      <c r="AZ52586" s="80"/>
      <c r="BA52586" s="80"/>
      <c r="BB52586" s="80"/>
    </row>
    <row r="52587" spans="9:54" x14ac:dyDescent="0.25">
      <c r="I52587" s="80"/>
      <c r="AX52587" s="80"/>
      <c r="AY52587" s="80"/>
      <c r="AZ52587" s="80"/>
      <c r="BA52587" s="80"/>
      <c r="BB52587" s="80"/>
    </row>
    <row r="52588" spans="9:54" x14ac:dyDescent="0.25">
      <c r="I52588" s="80"/>
      <c r="AX52588" s="80"/>
      <c r="AY52588" s="80"/>
      <c r="AZ52588" s="80"/>
      <c r="BA52588" s="80"/>
      <c r="BB52588" s="80"/>
    </row>
    <row r="52589" spans="9:54" x14ac:dyDescent="0.25">
      <c r="I52589" s="80"/>
      <c r="AX52589" s="80"/>
      <c r="AY52589" s="80"/>
      <c r="AZ52589" s="80"/>
      <c r="BA52589" s="80"/>
      <c r="BB52589" s="80"/>
    </row>
    <row r="52590" spans="9:54" x14ac:dyDescent="0.25">
      <c r="I52590" s="80"/>
      <c r="AX52590" s="80"/>
      <c r="AY52590" s="80"/>
      <c r="AZ52590" s="80"/>
      <c r="BA52590" s="80"/>
      <c r="BB52590" s="80"/>
    </row>
    <row r="52591" spans="9:54" x14ac:dyDescent="0.25">
      <c r="I52591" s="80"/>
      <c r="AX52591" s="80"/>
      <c r="AY52591" s="80"/>
      <c r="AZ52591" s="80"/>
      <c r="BA52591" s="80"/>
      <c r="BB52591" s="80"/>
    </row>
    <row r="52592" spans="9:54" x14ac:dyDescent="0.25">
      <c r="I52592" s="80"/>
      <c r="AX52592" s="80"/>
      <c r="AY52592" s="80"/>
      <c r="AZ52592" s="80"/>
      <c r="BA52592" s="80"/>
      <c r="BB52592" s="80"/>
    </row>
    <row r="52593" spans="9:54" x14ac:dyDescent="0.25">
      <c r="I52593" s="80"/>
      <c r="AX52593" s="80"/>
      <c r="AY52593" s="80"/>
      <c r="AZ52593" s="80"/>
      <c r="BA52593" s="80"/>
      <c r="BB52593" s="80"/>
    </row>
    <row r="52594" spans="9:54" x14ac:dyDescent="0.25">
      <c r="I52594" s="80"/>
      <c r="AX52594" s="80"/>
      <c r="AY52594" s="80"/>
      <c r="AZ52594" s="80"/>
      <c r="BA52594" s="80"/>
      <c r="BB52594" s="80"/>
    </row>
    <row r="52595" spans="9:54" x14ac:dyDescent="0.25">
      <c r="I52595" s="80"/>
      <c r="AX52595" s="80"/>
      <c r="AY52595" s="80"/>
      <c r="AZ52595" s="80"/>
      <c r="BA52595" s="80"/>
      <c r="BB52595" s="80"/>
    </row>
    <row r="52596" spans="9:54" x14ac:dyDescent="0.25">
      <c r="I52596" s="80"/>
      <c r="AX52596" s="80"/>
      <c r="AY52596" s="80"/>
      <c r="AZ52596" s="80"/>
      <c r="BA52596" s="80"/>
      <c r="BB52596" s="80"/>
    </row>
    <row r="52597" spans="9:54" x14ac:dyDescent="0.25">
      <c r="I52597" s="80"/>
      <c r="AX52597" s="80"/>
      <c r="AY52597" s="80"/>
      <c r="AZ52597" s="80"/>
      <c r="BA52597" s="80"/>
      <c r="BB52597" s="80"/>
    </row>
    <row r="52598" spans="9:54" x14ac:dyDescent="0.25">
      <c r="I52598" s="80"/>
      <c r="AX52598" s="80"/>
      <c r="AY52598" s="80"/>
      <c r="AZ52598" s="80"/>
      <c r="BA52598" s="80"/>
      <c r="BB52598" s="80"/>
    </row>
    <row r="52599" spans="9:54" x14ac:dyDescent="0.25">
      <c r="I52599" s="80"/>
      <c r="AX52599" s="80"/>
      <c r="AY52599" s="80"/>
      <c r="AZ52599" s="80"/>
      <c r="BA52599" s="80"/>
      <c r="BB52599" s="80"/>
    </row>
    <row r="52600" spans="9:54" x14ac:dyDescent="0.25">
      <c r="I52600" s="80"/>
      <c r="AX52600" s="80"/>
      <c r="AY52600" s="80"/>
      <c r="AZ52600" s="80"/>
      <c r="BA52600" s="80"/>
      <c r="BB52600" s="80"/>
    </row>
    <row r="52601" spans="9:54" x14ac:dyDescent="0.25">
      <c r="I52601" s="80"/>
      <c r="AX52601" s="80"/>
      <c r="AY52601" s="80"/>
      <c r="AZ52601" s="80"/>
      <c r="BA52601" s="80"/>
      <c r="BB52601" s="80"/>
    </row>
    <row r="52602" spans="9:54" x14ac:dyDescent="0.25">
      <c r="I52602" s="80"/>
      <c r="AX52602" s="80"/>
      <c r="AY52602" s="80"/>
      <c r="AZ52602" s="80"/>
      <c r="BA52602" s="80"/>
      <c r="BB52602" s="80"/>
    </row>
    <row r="52603" spans="9:54" x14ac:dyDescent="0.25">
      <c r="I52603" s="80"/>
      <c r="AX52603" s="80"/>
      <c r="AY52603" s="80"/>
      <c r="AZ52603" s="80"/>
      <c r="BA52603" s="80"/>
      <c r="BB52603" s="80"/>
    </row>
    <row r="52604" spans="9:54" x14ac:dyDescent="0.25">
      <c r="I52604" s="80"/>
      <c r="AX52604" s="80"/>
      <c r="AY52604" s="80"/>
      <c r="AZ52604" s="80"/>
      <c r="BA52604" s="80"/>
      <c r="BB52604" s="80"/>
    </row>
    <row r="52605" spans="9:54" x14ac:dyDescent="0.25">
      <c r="I52605" s="80"/>
      <c r="AX52605" s="80"/>
      <c r="AY52605" s="80"/>
      <c r="AZ52605" s="80"/>
      <c r="BA52605" s="80"/>
      <c r="BB52605" s="80"/>
    </row>
    <row r="52606" spans="9:54" x14ac:dyDescent="0.25">
      <c r="I52606" s="80"/>
      <c r="AX52606" s="80"/>
      <c r="AY52606" s="80"/>
      <c r="AZ52606" s="80"/>
      <c r="BA52606" s="80"/>
      <c r="BB52606" s="80"/>
    </row>
    <row r="52607" spans="9:54" x14ac:dyDescent="0.25">
      <c r="I52607" s="80"/>
      <c r="AX52607" s="80"/>
      <c r="AY52607" s="80"/>
      <c r="AZ52607" s="80"/>
      <c r="BA52607" s="80"/>
      <c r="BB52607" s="80"/>
    </row>
    <row r="52608" spans="9:54" x14ac:dyDescent="0.25">
      <c r="I52608" s="80"/>
      <c r="AX52608" s="80"/>
      <c r="AY52608" s="80"/>
      <c r="AZ52608" s="80"/>
      <c r="BA52608" s="80"/>
      <c r="BB52608" s="80"/>
    </row>
    <row r="52609" spans="9:54" x14ac:dyDescent="0.25">
      <c r="I52609" s="80"/>
      <c r="AX52609" s="80"/>
      <c r="AY52609" s="80"/>
      <c r="AZ52609" s="80"/>
      <c r="BA52609" s="80"/>
      <c r="BB52609" s="80"/>
    </row>
    <row r="52610" spans="9:54" x14ac:dyDescent="0.25">
      <c r="I52610" s="80"/>
      <c r="AX52610" s="80"/>
      <c r="AY52610" s="80"/>
      <c r="AZ52610" s="80"/>
      <c r="BA52610" s="80"/>
      <c r="BB52610" s="80"/>
    </row>
    <row r="52611" spans="9:54" x14ac:dyDescent="0.25">
      <c r="I52611" s="80"/>
      <c r="AX52611" s="80"/>
      <c r="AY52611" s="80"/>
      <c r="AZ52611" s="80"/>
      <c r="BA52611" s="80"/>
      <c r="BB52611" s="80"/>
    </row>
    <row r="52612" spans="9:54" x14ac:dyDescent="0.25">
      <c r="I52612" s="80"/>
      <c r="AX52612" s="80"/>
      <c r="AY52612" s="80"/>
      <c r="AZ52612" s="80"/>
      <c r="BA52612" s="80"/>
      <c r="BB52612" s="80"/>
    </row>
    <row r="52613" spans="9:54" x14ac:dyDescent="0.25">
      <c r="I52613" s="80"/>
      <c r="AX52613" s="80"/>
      <c r="AY52613" s="80"/>
      <c r="AZ52613" s="80"/>
      <c r="BA52613" s="80"/>
      <c r="BB52613" s="80"/>
    </row>
    <row r="52614" spans="9:54" x14ac:dyDescent="0.25">
      <c r="I52614" s="80"/>
      <c r="AX52614" s="80"/>
      <c r="AY52614" s="80"/>
      <c r="AZ52614" s="80"/>
      <c r="BA52614" s="80"/>
      <c r="BB52614" s="80"/>
    </row>
    <row r="52615" spans="9:54" x14ac:dyDescent="0.25">
      <c r="I52615" s="80"/>
      <c r="AX52615" s="80"/>
      <c r="AY52615" s="80"/>
      <c r="AZ52615" s="80"/>
      <c r="BA52615" s="80"/>
      <c r="BB52615" s="80"/>
    </row>
    <row r="52616" spans="9:54" x14ac:dyDescent="0.25">
      <c r="I52616" s="80"/>
      <c r="AX52616" s="80"/>
      <c r="AY52616" s="80"/>
      <c r="AZ52616" s="80"/>
      <c r="BA52616" s="80"/>
      <c r="BB52616" s="80"/>
    </row>
    <row r="52617" spans="9:54" x14ac:dyDescent="0.25">
      <c r="I52617" s="80"/>
      <c r="AX52617" s="80"/>
      <c r="AY52617" s="80"/>
      <c r="AZ52617" s="80"/>
      <c r="BA52617" s="80"/>
      <c r="BB52617" s="80"/>
    </row>
    <row r="52618" spans="9:54" x14ac:dyDescent="0.25">
      <c r="I52618" s="80"/>
      <c r="AX52618" s="80"/>
      <c r="AY52618" s="80"/>
      <c r="AZ52618" s="80"/>
      <c r="BA52618" s="80"/>
      <c r="BB52618" s="80"/>
    </row>
    <row r="52619" spans="9:54" x14ac:dyDescent="0.25">
      <c r="I52619" s="80"/>
      <c r="AX52619" s="80"/>
      <c r="AY52619" s="80"/>
      <c r="AZ52619" s="80"/>
      <c r="BA52619" s="80"/>
      <c r="BB52619" s="80"/>
    </row>
    <row r="52620" spans="9:54" x14ac:dyDescent="0.25">
      <c r="I52620" s="80"/>
      <c r="AX52620" s="80"/>
      <c r="AY52620" s="80"/>
      <c r="AZ52620" s="80"/>
      <c r="BA52620" s="80"/>
      <c r="BB52620" s="80"/>
    </row>
    <row r="52621" spans="9:54" x14ac:dyDescent="0.25">
      <c r="I52621" s="80"/>
      <c r="AX52621" s="80"/>
      <c r="AY52621" s="80"/>
      <c r="AZ52621" s="80"/>
      <c r="BA52621" s="80"/>
      <c r="BB52621" s="80"/>
    </row>
    <row r="52622" spans="9:54" x14ac:dyDescent="0.25">
      <c r="I52622" s="80"/>
      <c r="AX52622" s="80"/>
      <c r="AY52622" s="80"/>
      <c r="AZ52622" s="80"/>
      <c r="BA52622" s="80"/>
      <c r="BB52622" s="80"/>
    </row>
    <row r="52623" spans="9:54" x14ac:dyDescent="0.25">
      <c r="I52623" s="80"/>
      <c r="AX52623" s="80"/>
      <c r="AY52623" s="80"/>
      <c r="AZ52623" s="80"/>
      <c r="BA52623" s="80"/>
      <c r="BB52623" s="80"/>
    </row>
    <row r="52624" spans="9:54" x14ac:dyDescent="0.25">
      <c r="I52624" s="80"/>
      <c r="AX52624" s="80"/>
      <c r="AY52624" s="80"/>
      <c r="AZ52624" s="80"/>
      <c r="BA52624" s="80"/>
      <c r="BB52624" s="80"/>
    </row>
    <row r="52625" spans="9:54" x14ac:dyDescent="0.25">
      <c r="I52625" s="80"/>
      <c r="AX52625" s="80"/>
      <c r="AY52625" s="80"/>
      <c r="AZ52625" s="80"/>
      <c r="BA52625" s="80"/>
      <c r="BB52625" s="80"/>
    </row>
    <row r="52626" spans="9:54" x14ac:dyDescent="0.25">
      <c r="I52626" s="80"/>
      <c r="AX52626" s="80"/>
      <c r="AY52626" s="80"/>
      <c r="AZ52626" s="80"/>
      <c r="BA52626" s="80"/>
      <c r="BB52626" s="80"/>
    </row>
    <row r="52627" spans="9:54" x14ac:dyDescent="0.25">
      <c r="I52627" s="80"/>
      <c r="AX52627" s="80"/>
      <c r="AY52627" s="80"/>
      <c r="AZ52627" s="80"/>
      <c r="BA52627" s="80"/>
      <c r="BB52627" s="80"/>
    </row>
    <row r="52628" spans="9:54" x14ac:dyDescent="0.25">
      <c r="I52628" s="80"/>
      <c r="AX52628" s="80"/>
      <c r="AY52628" s="80"/>
      <c r="AZ52628" s="80"/>
      <c r="BA52628" s="80"/>
      <c r="BB52628" s="80"/>
    </row>
    <row r="52629" spans="9:54" x14ac:dyDescent="0.25">
      <c r="I52629" s="80"/>
      <c r="AX52629" s="80"/>
      <c r="AY52629" s="80"/>
      <c r="AZ52629" s="80"/>
      <c r="BA52629" s="80"/>
      <c r="BB52629" s="80"/>
    </row>
    <row r="52630" spans="9:54" x14ac:dyDescent="0.25">
      <c r="I52630" s="80"/>
      <c r="AX52630" s="80"/>
      <c r="AY52630" s="80"/>
      <c r="AZ52630" s="80"/>
      <c r="BA52630" s="80"/>
      <c r="BB52630" s="80"/>
    </row>
    <row r="52631" spans="9:54" x14ac:dyDescent="0.25">
      <c r="I52631" s="80"/>
      <c r="AX52631" s="80"/>
      <c r="AY52631" s="80"/>
      <c r="AZ52631" s="80"/>
      <c r="BA52631" s="80"/>
      <c r="BB52631" s="80"/>
    </row>
    <row r="52632" spans="9:54" x14ac:dyDescent="0.25">
      <c r="I52632" s="80"/>
      <c r="AX52632" s="80"/>
      <c r="AY52632" s="80"/>
      <c r="AZ52632" s="80"/>
      <c r="BA52632" s="80"/>
      <c r="BB52632" s="80"/>
    </row>
    <row r="52633" spans="9:54" x14ac:dyDescent="0.25">
      <c r="I52633" s="80"/>
      <c r="AX52633" s="80"/>
      <c r="AY52633" s="80"/>
      <c r="AZ52633" s="80"/>
      <c r="BA52633" s="80"/>
      <c r="BB52633" s="80"/>
    </row>
    <row r="52634" spans="9:54" x14ac:dyDescent="0.25">
      <c r="I52634" s="80"/>
      <c r="AX52634" s="80"/>
      <c r="AY52634" s="80"/>
      <c r="AZ52634" s="80"/>
      <c r="BA52634" s="80"/>
      <c r="BB52634" s="80"/>
    </row>
    <row r="52635" spans="9:54" x14ac:dyDescent="0.25">
      <c r="I52635" s="80"/>
      <c r="AX52635" s="80"/>
      <c r="AY52635" s="80"/>
      <c r="AZ52635" s="80"/>
      <c r="BA52635" s="80"/>
      <c r="BB52635" s="80"/>
    </row>
    <row r="52636" spans="9:54" x14ac:dyDescent="0.25">
      <c r="I52636" s="80"/>
      <c r="AX52636" s="80"/>
      <c r="AY52636" s="80"/>
      <c r="AZ52636" s="80"/>
      <c r="BA52636" s="80"/>
      <c r="BB52636" s="80"/>
    </row>
    <row r="52637" spans="9:54" x14ac:dyDescent="0.25">
      <c r="I52637" s="80"/>
      <c r="AX52637" s="80"/>
      <c r="AY52637" s="80"/>
      <c r="AZ52637" s="80"/>
      <c r="BA52637" s="80"/>
      <c r="BB52637" s="80"/>
    </row>
    <row r="52638" spans="9:54" x14ac:dyDescent="0.25">
      <c r="I52638" s="80"/>
      <c r="AX52638" s="80"/>
      <c r="AY52638" s="80"/>
      <c r="AZ52638" s="80"/>
      <c r="BA52638" s="80"/>
      <c r="BB52638" s="80"/>
    </row>
    <row r="52639" spans="9:54" x14ac:dyDescent="0.25">
      <c r="I52639" s="80"/>
      <c r="AX52639" s="80"/>
      <c r="AY52639" s="80"/>
      <c r="AZ52639" s="80"/>
      <c r="BA52639" s="80"/>
      <c r="BB52639" s="80"/>
    </row>
    <row r="52640" spans="9:54" x14ac:dyDescent="0.25">
      <c r="I52640" s="80"/>
      <c r="AX52640" s="80"/>
      <c r="AY52640" s="80"/>
      <c r="AZ52640" s="80"/>
      <c r="BA52640" s="80"/>
      <c r="BB52640" s="80"/>
    </row>
    <row r="52641" spans="9:54" x14ac:dyDescent="0.25">
      <c r="I52641" s="80"/>
      <c r="AX52641" s="80"/>
      <c r="AY52641" s="80"/>
      <c r="AZ52641" s="80"/>
      <c r="BA52641" s="80"/>
      <c r="BB52641" s="80"/>
    </row>
    <row r="52642" spans="9:54" x14ac:dyDescent="0.25">
      <c r="I52642" s="80"/>
      <c r="AX52642" s="80"/>
      <c r="AY52642" s="80"/>
      <c r="AZ52642" s="80"/>
      <c r="BA52642" s="80"/>
      <c r="BB52642" s="80"/>
    </row>
    <row r="52643" spans="9:54" x14ac:dyDescent="0.25">
      <c r="I52643" s="80"/>
      <c r="AX52643" s="80"/>
      <c r="AY52643" s="80"/>
      <c r="AZ52643" s="80"/>
      <c r="BA52643" s="80"/>
      <c r="BB52643" s="80"/>
    </row>
    <row r="52644" spans="9:54" x14ac:dyDescent="0.25">
      <c r="I52644" s="80"/>
      <c r="AX52644" s="80"/>
      <c r="AY52644" s="80"/>
      <c r="AZ52644" s="80"/>
      <c r="BA52644" s="80"/>
      <c r="BB52644" s="80"/>
    </row>
    <row r="52645" spans="9:54" x14ac:dyDescent="0.25">
      <c r="I52645" s="80"/>
      <c r="AX52645" s="80"/>
      <c r="AY52645" s="80"/>
      <c r="AZ52645" s="80"/>
      <c r="BA52645" s="80"/>
      <c r="BB52645" s="80"/>
    </row>
    <row r="52646" spans="9:54" x14ac:dyDescent="0.25">
      <c r="I52646" s="80"/>
      <c r="AX52646" s="80"/>
      <c r="AY52646" s="80"/>
      <c r="AZ52646" s="80"/>
      <c r="BA52646" s="80"/>
      <c r="BB52646" s="80"/>
    </row>
    <row r="52647" spans="9:54" x14ac:dyDescent="0.25">
      <c r="I52647" s="80"/>
      <c r="AX52647" s="80"/>
      <c r="AY52647" s="80"/>
      <c r="AZ52647" s="80"/>
      <c r="BA52647" s="80"/>
      <c r="BB52647" s="80"/>
    </row>
    <row r="52648" spans="9:54" x14ac:dyDescent="0.25">
      <c r="I52648" s="80"/>
      <c r="AX52648" s="80"/>
      <c r="AY52648" s="80"/>
      <c r="AZ52648" s="80"/>
      <c r="BA52648" s="80"/>
      <c r="BB52648" s="80"/>
    </row>
    <row r="52649" spans="9:54" x14ac:dyDescent="0.25">
      <c r="I52649" s="80"/>
      <c r="AX52649" s="80"/>
      <c r="AY52649" s="80"/>
      <c r="AZ52649" s="80"/>
      <c r="BA52649" s="80"/>
      <c r="BB52649" s="80"/>
    </row>
    <row r="52650" spans="9:54" x14ac:dyDescent="0.25">
      <c r="I52650" s="80"/>
      <c r="AX52650" s="80"/>
      <c r="AY52650" s="80"/>
      <c r="AZ52650" s="80"/>
      <c r="BA52650" s="80"/>
      <c r="BB52650" s="80"/>
    </row>
    <row r="52651" spans="9:54" x14ac:dyDescent="0.25">
      <c r="I52651" s="80"/>
      <c r="AX52651" s="80"/>
      <c r="AY52651" s="80"/>
      <c r="AZ52651" s="80"/>
      <c r="BA52651" s="80"/>
      <c r="BB52651" s="80"/>
    </row>
    <row r="52652" spans="9:54" x14ac:dyDescent="0.25">
      <c r="I52652" s="80"/>
      <c r="AX52652" s="80"/>
      <c r="AY52652" s="80"/>
      <c r="AZ52652" s="80"/>
      <c r="BA52652" s="80"/>
      <c r="BB52652" s="80"/>
    </row>
    <row r="52653" spans="9:54" x14ac:dyDescent="0.25">
      <c r="I52653" s="80"/>
      <c r="AX52653" s="80"/>
      <c r="AY52653" s="80"/>
      <c r="AZ52653" s="80"/>
      <c r="BA52653" s="80"/>
      <c r="BB52653" s="80"/>
    </row>
    <row r="52654" spans="9:54" x14ac:dyDescent="0.25">
      <c r="I52654" s="80"/>
      <c r="AX52654" s="80"/>
      <c r="AY52654" s="80"/>
      <c r="AZ52654" s="80"/>
      <c r="BA52654" s="80"/>
      <c r="BB52654" s="80"/>
    </row>
    <row r="52655" spans="9:54" x14ac:dyDescent="0.25">
      <c r="I52655" s="80"/>
      <c r="AX52655" s="80"/>
      <c r="AY52655" s="80"/>
      <c r="AZ52655" s="80"/>
      <c r="BA52655" s="80"/>
      <c r="BB52655" s="80"/>
    </row>
    <row r="52656" spans="9:54" x14ac:dyDescent="0.25">
      <c r="I52656" s="80"/>
      <c r="AX52656" s="80"/>
      <c r="AY52656" s="80"/>
      <c r="AZ52656" s="80"/>
      <c r="BA52656" s="80"/>
      <c r="BB52656" s="80"/>
    </row>
    <row r="52657" spans="9:54" x14ac:dyDescent="0.25">
      <c r="I52657" s="80"/>
      <c r="AX52657" s="80"/>
      <c r="AY52657" s="80"/>
      <c r="AZ52657" s="80"/>
      <c r="BA52657" s="80"/>
      <c r="BB52657" s="80"/>
    </row>
    <row r="52658" spans="9:54" x14ac:dyDescent="0.25">
      <c r="I52658" s="80"/>
      <c r="AX52658" s="80"/>
      <c r="AY52658" s="80"/>
      <c r="AZ52658" s="80"/>
      <c r="BA52658" s="80"/>
      <c r="BB52658" s="80"/>
    </row>
    <row r="52659" spans="9:54" x14ac:dyDescent="0.25">
      <c r="I52659" s="80"/>
      <c r="AX52659" s="80"/>
      <c r="AY52659" s="80"/>
      <c r="AZ52659" s="80"/>
      <c r="BA52659" s="80"/>
      <c r="BB52659" s="80"/>
    </row>
    <row r="52660" spans="9:54" x14ac:dyDescent="0.25">
      <c r="I52660" s="80"/>
      <c r="AX52660" s="80"/>
      <c r="AY52660" s="80"/>
      <c r="AZ52660" s="80"/>
      <c r="BA52660" s="80"/>
      <c r="BB52660" s="80"/>
    </row>
    <row r="52661" spans="9:54" x14ac:dyDescent="0.25">
      <c r="I52661" s="80"/>
      <c r="AX52661" s="80"/>
      <c r="AY52661" s="80"/>
      <c r="AZ52661" s="80"/>
      <c r="BA52661" s="80"/>
      <c r="BB52661" s="80"/>
    </row>
    <row r="52662" spans="9:54" x14ac:dyDescent="0.25">
      <c r="I52662" s="80"/>
      <c r="AX52662" s="80"/>
      <c r="AY52662" s="80"/>
      <c r="AZ52662" s="80"/>
      <c r="BA52662" s="80"/>
      <c r="BB52662" s="80"/>
    </row>
    <row r="52663" spans="9:54" x14ac:dyDescent="0.25">
      <c r="I52663" s="80"/>
      <c r="AX52663" s="80"/>
      <c r="AY52663" s="80"/>
      <c r="AZ52663" s="80"/>
      <c r="BA52663" s="80"/>
      <c r="BB52663" s="80"/>
    </row>
    <row r="52664" spans="9:54" x14ac:dyDescent="0.25">
      <c r="I52664" s="80"/>
      <c r="AX52664" s="80"/>
      <c r="AY52664" s="80"/>
      <c r="AZ52664" s="80"/>
      <c r="BA52664" s="80"/>
      <c r="BB52664" s="80"/>
    </row>
    <row r="52665" spans="9:54" x14ac:dyDescent="0.25">
      <c r="I52665" s="80"/>
      <c r="AX52665" s="80"/>
      <c r="AY52665" s="80"/>
      <c r="AZ52665" s="80"/>
      <c r="BA52665" s="80"/>
      <c r="BB52665" s="80"/>
    </row>
    <row r="52666" spans="9:54" x14ac:dyDescent="0.25">
      <c r="I52666" s="80"/>
      <c r="AX52666" s="80"/>
      <c r="AY52666" s="80"/>
      <c r="AZ52666" s="80"/>
      <c r="BA52666" s="80"/>
      <c r="BB52666" s="80"/>
    </row>
    <row r="52667" spans="9:54" x14ac:dyDescent="0.25">
      <c r="I52667" s="80"/>
      <c r="AX52667" s="80"/>
      <c r="AY52667" s="80"/>
      <c r="AZ52667" s="80"/>
      <c r="BA52667" s="80"/>
      <c r="BB52667" s="80"/>
    </row>
    <row r="52668" spans="9:54" x14ac:dyDescent="0.25">
      <c r="I52668" s="80"/>
      <c r="AX52668" s="80"/>
      <c r="AY52668" s="80"/>
      <c r="AZ52668" s="80"/>
      <c r="BA52668" s="80"/>
      <c r="BB52668" s="80"/>
    </row>
    <row r="52669" spans="9:54" x14ac:dyDescent="0.25">
      <c r="I52669" s="80"/>
      <c r="AX52669" s="80"/>
      <c r="AY52669" s="80"/>
      <c r="AZ52669" s="80"/>
      <c r="BA52669" s="80"/>
      <c r="BB52669" s="80"/>
    </row>
    <row r="52670" spans="9:54" x14ac:dyDescent="0.25">
      <c r="I52670" s="80"/>
      <c r="AX52670" s="80"/>
      <c r="AY52670" s="80"/>
      <c r="AZ52670" s="80"/>
      <c r="BA52670" s="80"/>
      <c r="BB52670" s="80"/>
    </row>
    <row r="52671" spans="9:54" x14ac:dyDescent="0.25">
      <c r="I52671" s="80"/>
      <c r="AX52671" s="80"/>
      <c r="AY52671" s="80"/>
      <c r="AZ52671" s="80"/>
      <c r="BA52671" s="80"/>
      <c r="BB52671" s="80"/>
    </row>
    <row r="52672" spans="9:54" x14ac:dyDescent="0.25">
      <c r="I52672" s="80"/>
      <c r="AX52672" s="80"/>
      <c r="AY52672" s="80"/>
      <c r="AZ52672" s="80"/>
      <c r="BA52672" s="80"/>
      <c r="BB52672" s="80"/>
    </row>
    <row r="52673" spans="9:54" x14ac:dyDescent="0.25">
      <c r="I52673" s="80"/>
      <c r="AX52673" s="80"/>
      <c r="AY52673" s="80"/>
      <c r="AZ52673" s="80"/>
      <c r="BA52673" s="80"/>
      <c r="BB52673" s="80"/>
    </row>
    <row r="52674" spans="9:54" x14ac:dyDescent="0.25">
      <c r="I52674" s="80"/>
      <c r="AX52674" s="80"/>
      <c r="AY52674" s="80"/>
      <c r="AZ52674" s="80"/>
      <c r="BA52674" s="80"/>
      <c r="BB52674" s="80"/>
    </row>
    <row r="52675" spans="9:54" x14ac:dyDescent="0.25">
      <c r="I52675" s="80"/>
      <c r="AX52675" s="80"/>
      <c r="AY52675" s="80"/>
      <c r="AZ52675" s="80"/>
      <c r="BA52675" s="80"/>
      <c r="BB52675" s="80"/>
    </row>
    <row r="52676" spans="9:54" x14ac:dyDescent="0.25">
      <c r="I52676" s="80"/>
      <c r="AX52676" s="80"/>
      <c r="AY52676" s="80"/>
      <c r="AZ52676" s="80"/>
      <c r="BA52676" s="80"/>
      <c r="BB52676" s="80"/>
    </row>
    <row r="52677" spans="9:54" x14ac:dyDescent="0.25">
      <c r="I52677" s="80"/>
      <c r="AX52677" s="80"/>
      <c r="AY52677" s="80"/>
      <c r="AZ52677" s="80"/>
      <c r="BA52677" s="80"/>
      <c r="BB52677" s="80"/>
    </row>
    <row r="52678" spans="9:54" x14ac:dyDescent="0.25">
      <c r="I52678" s="80"/>
      <c r="AX52678" s="80"/>
      <c r="AY52678" s="80"/>
      <c r="AZ52678" s="80"/>
      <c r="BA52678" s="80"/>
      <c r="BB52678" s="80"/>
    </row>
    <row r="52679" spans="9:54" x14ac:dyDescent="0.25">
      <c r="I52679" s="80"/>
      <c r="AX52679" s="80"/>
      <c r="AY52679" s="80"/>
      <c r="AZ52679" s="80"/>
      <c r="BA52679" s="80"/>
      <c r="BB52679" s="80"/>
    </row>
    <row r="52680" spans="9:54" x14ac:dyDescent="0.25">
      <c r="I52680" s="80"/>
      <c r="AX52680" s="80"/>
      <c r="AY52680" s="80"/>
      <c r="AZ52680" s="80"/>
      <c r="BA52680" s="80"/>
      <c r="BB52680" s="80"/>
    </row>
    <row r="52681" spans="9:54" x14ac:dyDescent="0.25">
      <c r="I52681" s="80"/>
      <c r="AX52681" s="80"/>
      <c r="AY52681" s="80"/>
      <c r="AZ52681" s="80"/>
      <c r="BA52681" s="80"/>
      <c r="BB52681" s="80"/>
    </row>
    <row r="52682" spans="9:54" x14ac:dyDescent="0.25">
      <c r="I52682" s="80"/>
      <c r="AX52682" s="80"/>
      <c r="AY52682" s="80"/>
      <c r="AZ52682" s="80"/>
      <c r="BA52682" s="80"/>
      <c r="BB52682" s="80"/>
    </row>
    <row r="52683" spans="9:54" x14ac:dyDescent="0.25">
      <c r="I52683" s="80"/>
      <c r="AX52683" s="80"/>
      <c r="AY52683" s="80"/>
      <c r="AZ52683" s="80"/>
      <c r="BA52683" s="80"/>
      <c r="BB52683" s="80"/>
    </row>
    <row r="52684" spans="9:54" x14ac:dyDescent="0.25">
      <c r="I52684" s="80"/>
      <c r="AX52684" s="80"/>
      <c r="AY52684" s="80"/>
      <c r="AZ52684" s="80"/>
      <c r="BA52684" s="80"/>
      <c r="BB52684" s="80"/>
    </row>
    <row r="52685" spans="9:54" x14ac:dyDescent="0.25">
      <c r="I52685" s="80"/>
      <c r="AX52685" s="80"/>
      <c r="AY52685" s="80"/>
      <c r="AZ52685" s="80"/>
      <c r="BA52685" s="80"/>
      <c r="BB52685" s="80"/>
    </row>
    <row r="52686" spans="9:54" x14ac:dyDescent="0.25">
      <c r="I52686" s="80"/>
      <c r="AX52686" s="80"/>
      <c r="AY52686" s="80"/>
      <c r="AZ52686" s="80"/>
      <c r="BA52686" s="80"/>
      <c r="BB52686" s="80"/>
    </row>
    <row r="52687" spans="9:54" x14ac:dyDescent="0.25">
      <c r="I52687" s="80"/>
      <c r="AX52687" s="80"/>
      <c r="AY52687" s="80"/>
      <c r="AZ52687" s="80"/>
      <c r="BA52687" s="80"/>
      <c r="BB52687" s="80"/>
    </row>
    <row r="52688" spans="9:54" x14ac:dyDescent="0.25">
      <c r="I52688" s="80"/>
      <c r="AX52688" s="80"/>
      <c r="AY52688" s="80"/>
      <c r="AZ52688" s="80"/>
      <c r="BA52688" s="80"/>
      <c r="BB52688" s="80"/>
    </row>
    <row r="52689" spans="9:54" x14ac:dyDescent="0.25">
      <c r="I52689" s="80"/>
      <c r="AX52689" s="80"/>
      <c r="AY52689" s="80"/>
      <c r="AZ52689" s="80"/>
      <c r="BA52689" s="80"/>
      <c r="BB52689" s="80"/>
    </row>
    <row r="52690" spans="9:54" x14ac:dyDescent="0.25">
      <c r="I52690" s="80"/>
      <c r="AX52690" s="80"/>
      <c r="AY52690" s="80"/>
      <c r="AZ52690" s="80"/>
      <c r="BA52690" s="80"/>
      <c r="BB52690" s="80"/>
    </row>
    <row r="52691" spans="9:54" x14ac:dyDescent="0.25">
      <c r="I52691" s="80"/>
      <c r="AX52691" s="80"/>
      <c r="AY52691" s="80"/>
      <c r="AZ52691" s="80"/>
      <c r="BA52691" s="80"/>
      <c r="BB52691" s="80"/>
    </row>
    <row r="52692" spans="9:54" x14ac:dyDescent="0.25">
      <c r="I52692" s="80"/>
      <c r="AX52692" s="80"/>
      <c r="AY52692" s="80"/>
      <c r="AZ52692" s="80"/>
      <c r="BA52692" s="80"/>
      <c r="BB52692" s="80"/>
    </row>
    <row r="52693" spans="9:54" x14ac:dyDescent="0.25">
      <c r="I52693" s="80"/>
      <c r="AX52693" s="80"/>
      <c r="AY52693" s="80"/>
      <c r="AZ52693" s="80"/>
      <c r="BA52693" s="80"/>
      <c r="BB52693" s="80"/>
    </row>
    <row r="52694" spans="9:54" x14ac:dyDescent="0.25">
      <c r="I52694" s="80"/>
      <c r="AX52694" s="80"/>
      <c r="AY52694" s="80"/>
      <c r="AZ52694" s="80"/>
      <c r="BA52694" s="80"/>
      <c r="BB52694" s="80"/>
    </row>
    <row r="52695" spans="9:54" x14ac:dyDescent="0.25">
      <c r="I52695" s="80"/>
      <c r="AX52695" s="80"/>
      <c r="AY52695" s="80"/>
      <c r="AZ52695" s="80"/>
      <c r="BA52695" s="80"/>
      <c r="BB52695" s="80"/>
    </row>
    <row r="52696" spans="9:54" x14ac:dyDescent="0.25">
      <c r="I52696" s="80"/>
      <c r="AX52696" s="80"/>
      <c r="AY52696" s="80"/>
      <c r="AZ52696" s="80"/>
      <c r="BA52696" s="80"/>
      <c r="BB52696" s="80"/>
    </row>
    <row r="52697" spans="9:54" x14ac:dyDescent="0.25">
      <c r="I52697" s="80"/>
      <c r="AX52697" s="80"/>
      <c r="AY52697" s="80"/>
      <c r="AZ52697" s="80"/>
      <c r="BA52697" s="80"/>
      <c r="BB52697" s="80"/>
    </row>
    <row r="52698" spans="9:54" x14ac:dyDescent="0.25">
      <c r="I52698" s="80"/>
      <c r="AX52698" s="80"/>
      <c r="AY52698" s="80"/>
      <c r="AZ52698" s="80"/>
      <c r="BA52698" s="80"/>
      <c r="BB52698" s="80"/>
    </row>
    <row r="52699" spans="9:54" x14ac:dyDescent="0.25">
      <c r="I52699" s="80"/>
      <c r="AX52699" s="80"/>
      <c r="AY52699" s="80"/>
      <c r="AZ52699" s="80"/>
      <c r="BA52699" s="80"/>
      <c r="BB52699" s="80"/>
    </row>
    <row r="52700" spans="9:54" x14ac:dyDescent="0.25">
      <c r="I52700" s="80"/>
      <c r="AX52700" s="80"/>
      <c r="AY52700" s="80"/>
      <c r="AZ52700" s="80"/>
      <c r="BA52700" s="80"/>
      <c r="BB52700" s="80"/>
    </row>
    <row r="52701" spans="9:54" x14ac:dyDescent="0.25">
      <c r="I52701" s="80"/>
      <c r="AX52701" s="80"/>
      <c r="AY52701" s="80"/>
      <c r="AZ52701" s="80"/>
      <c r="BA52701" s="80"/>
      <c r="BB52701" s="80"/>
    </row>
    <row r="52702" spans="9:54" x14ac:dyDescent="0.25">
      <c r="I52702" s="80"/>
      <c r="AX52702" s="80"/>
      <c r="AY52702" s="80"/>
      <c r="AZ52702" s="80"/>
      <c r="BA52702" s="80"/>
      <c r="BB52702" s="80"/>
    </row>
    <row r="52703" spans="9:54" x14ac:dyDescent="0.25">
      <c r="I52703" s="80"/>
      <c r="AX52703" s="80"/>
      <c r="AY52703" s="80"/>
      <c r="AZ52703" s="80"/>
      <c r="BA52703" s="80"/>
      <c r="BB52703" s="80"/>
    </row>
    <row r="52704" spans="9:54" x14ac:dyDescent="0.25">
      <c r="I52704" s="80"/>
      <c r="AX52704" s="80"/>
      <c r="AY52704" s="80"/>
      <c r="AZ52704" s="80"/>
      <c r="BA52704" s="80"/>
      <c r="BB52704" s="80"/>
    </row>
    <row r="52705" spans="9:54" x14ac:dyDescent="0.25">
      <c r="I52705" s="80"/>
      <c r="AX52705" s="80"/>
      <c r="AY52705" s="80"/>
      <c r="AZ52705" s="80"/>
      <c r="BA52705" s="80"/>
      <c r="BB52705" s="80"/>
    </row>
    <row r="52706" spans="9:54" x14ac:dyDescent="0.25">
      <c r="I52706" s="80"/>
      <c r="AX52706" s="80"/>
      <c r="AY52706" s="80"/>
      <c r="AZ52706" s="80"/>
      <c r="BA52706" s="80"/>
      <c r="BB52706" s="80"/>
    </row>
    <row r="52707" spans="9:54" x14ac:dyDescent="0.25">
      <c r="I52707" s="80"/>
      <c r="AX52707" s="80"/>
      <c r="AY52707" s="80"/>
      <c r="AZ52707" s="80"/>
      <c r="BA52707" s="80"/>
      <c r="BB52707" s="80"/>
    </row>
    <row r="52708" spans="9:54" x14ac:dyDescent="0.25">
      <c r="I52708" s="80"/>
      <c r="AX52708" s="80"/>
      <c r="AY52708" s="80"/>
      <c r="AZ52708" s="80"/>
      <c r="BA52708" s="80"/>
      <c r="BB52708" s="80"/>
    </row>
    <row r="52709" spans="9:54" x14ac:dyDescent="0.25">
      <c r="I52709" s="80"/>
      <c r="AX52709" s="80"/>
      <c r="AY52709" s="80"/>
      <c r="AZ52709" s="80"/>
      <c r="BA52709" s="80"/>
      <c r="BB52709" s="80"/>
    </row>
    <row r="52710" spans="9:54" x14ac:dyDescent="0.25">
      <c r="I52710" s="80"/>
      <c r="AX52710" s="80"/>
      <c r="AY52710" s="80"/>
      <c r="AZ52710" s="80"/>
      <c r="BA52710" s="80"/>
      <c r="BB52710" s="80"/>
    </row>
    <row r="52711" spans="9:54" x14ac:dyDescent="0.25">
      <c r="I52711" s="80"/>
      <c r="AX52711" s="80"/>
      <c r="AY52711" s="80"/>
      <c r="AZ52711" s="80"/>
      <c r="BA52711" s="80"/>
      <c r="BB52711" s="80"/>
    </row>
    <row r="52712" spans="9:54" x14ac:dyDescent="0.25">
      <c r="I52712" s="80"/>
      <c r="AX52712" s="80"/>
      <c r="AY52712" s="80"/>
      <c r="AZ52712" s="80"/>
      <c r="BA52712" s="80"/>
      <c r="BB52712" s="80"/>
    </row>
    <row r="52713" spans="9:54" x14ac:dyDescent="0.25">
      <c r="I52713" s="80"/>
      <c r="AX52713" s="80"/>
      <c r="AY52713" s="80"/>
      <c r="AZ52713" s="80"/>
      <c r="BA52713" s="80"/>
      <c r="BB52713" s="80"/>
    </row>
    <row r="52714" spans="9:54" x14ac:dyDescent="0.25">
      <c r="I52714" s="80"/>
      <c r="AX52714" s="80"/>
      <c r="AY52714" s="80"/>
      <c r="AZ52714" s="80"/>
      <c r="BA52714" s="80"/>
      <c r="BB52714" s="80"/>
    </row>
    <row r="52715" spans="9:54" x14ac:dyDescent="0.25">
      <c r="I52715" s="80"/>
      <c r="AX52715" s="80"/>
      <c r="AY52715" s="80"/>
      <c r="AZ52715" s="80"/>
      <c r="BA52715" s="80"/>
      <c r="BB52715" s="80"/>
    </row>
    <row r="52716" spans="9:54" x14ac:dyDescent="0.25">
      <c r="I52716" s="80"/>
      <c r="AX52716" s="80"/>
      <c r="AY52716" s="80"/>
      <c r="AZ52716" s="80"/>
      <c r="BA52716" s="80"/>
      <c r="BB52716" s="80"/>
    </row>
    <row r="52717" spans="9:54" x14ac:dyDescent="0.25">
      <c r="I52717" s="80"/>
      <c r="AX52717" s="80"/>
      <c r="AY52717" s="80"/>
      <c r="AZ52717" s="80"/>
      <c r="BA52717" s="80"/>
      <c r="BB52717" s="80"/>
    </row>
    <row r="52718" spans="9:54" x14ac:dyDescent="0.25">
      <c r="I52718" s="80"/>
      <c r="AX52718" s="80"/>
      <c r="AY52718" s="80"/>
      <c r="AZ52718" s="80"/>
      <c r="BA52718" s="80"/>
      <c r="BB52718" s="80"/>
    </row>
    <row r="52719" spans="9:54" x14ac:dyDescent="0.25">
      <c r="I52719" s="80"/>
      <c r="AX52719" s="80"/>
      <c r="AY52719" s="80"/>
      <c r="AZ52719" s="80"/>
      <c r="BA52719" s="80"/>
      <c r="BB52719" s="80"/>
    </row>
    <row r="52720" spans="9:54" x14ac:dyDescent="0.25">
      <c r="I52720" s="80"/>
      <c r="AX52720" s="80"/>
      <c r="AY52720" s="80"/>
      <c r="AZ52720" s="80"/>
      <c r="BA52720" s="80"/>
      <c r="BB52720" s="80"/>
    </row>
    <row r="52721" spans="9:54" x14ac:dyDescent="0.25">
      <c r="I52721" s="80"/>
      <c r="AX52721" s="80"/>
      <c r="AY52721" s="80"/>
      <c r="AZ52721" s="80"/>
      <c r="BA52721" s="80"/>
      <c r="BB52721" s="80"/>
    </row>
    <row r="52722" spans="9:54" x14ac:dyDescent="0.25">
      <c r="I52722" s="80"/>
      <c r="AX52722" s="80"/>
      <c r="AY52722" s="80"/>
      <c r="AZ52722" s="80"/>
      <c r="BA52722" s="80"/>
      <c r="BB52722" s="80"/>
    </row>
    <row r="52723" spans="9:54" x14ac:dyDescent="0.25">
      <c r="I52723" s="80"/>
      <c r="AX52723" s="80"/>
      <c r="AY52723" s="80"/>
      <c r="AZ52723" s="80"/>
      <c r="BA52723" s="80"/>
      <c r="BB52723" s="80"/>
    </row>
    <row r="52724" spans="9:54" x14ac:dyDescent="0.25">
      <c r="I52724" s="80"/>
      <c r="AX52724" s="80"/>
      <c r="AY52724" s="80"/>
      <c r="AZ52724" s="80"/>
      <c r="BA52724" s="80"/>
      <c r="BB52724" s="80"/>
    </row>
    <row r="52725" spans="9:54" x14ac:dyDescent="0.25">
      <c r="I52725" s="80"/>
      <c r="AX52725" s="80"/>
      <c r="AY52725" s="80"/>
      <c r="AZ52725" s="80"/>
      <c r="BA52725" s="80"/>
      <c r="BB52725" s="80"/>
    </row>
    <row r="52726" spans="9:54" x14ac:dyDescent="0.25">
      <c r="I52726" s="80"/>
      <c r="AX52726" s="80"/>
      <c r="AY52726" s="80"/>
      <c r="AZ52726" s="80"/>
      <c r="BA52726" s="80"/>
      <c r="BB52726" s="80"/>
    </row>
    <row r="52727" spans="9:54" x14ac:dyDescent="0.25">
      <c r="I52727" s="80"/>
      <c r="AX52727" s="80"/>
      <c r="AY52727" s="80"/>
      <c r="AZ52727" s="80"/>
      <c r="BA52727" s="80"/>
      <c r="BB52727" s="80"/>
    </row>
    <row r="52728" spans="9:54" x14ac:dyDescent="0.25">
      <c r="I52728" s="80"/>
      <c r="AX52728" s="80"/>
      <c r="AY52728" s="80"/>
      <c r="AZ52728" s="80"/>
      <c r="BA52728" s="80"/>
      <c r="BB52728" s="80"/>
    </row>
    <row r="52729" spans="9:54" x14ac:dyDescent="0.25">
      <c r="I52729" s="80"/>
      <c r="AX52729" s="80"/>
      <c r="AY52729" s="80"/>
      <c r="AZ52729" s="80"/>
      <c r="BA52729" s="80"/>
      <c r="BB52729" s="80"/>
    </row>
    <row r="52730" spans="9:54" x14ac:dyDescent="0.25">
      <c r="I52730" s="80"/>
      <c r="AX52730" s="80"/>
      <c r="AY52730" s="80"/>
      <c r="AZ52730" s="80"/>
      <c r="BA52730" s="80"/>
      <c r="BB52730" s="80"/>
    </row>
    <row r="52731" spans="9:54" x14ac:dyDescent="0.25">
      <c r="I52731" s="80"/>
      <c r="AX52731" s="80"/>
      <c r="AY52731" s="80"/>
      <c r="AZ52731" s="80"/>
      <c r="BA52731" s="80"/>
      <c r="BB52731" s="80"/>
    </row>
    <row r="52732" spans="9:54" x14ac:dyDescent="0.25">
      <c r="I52732" s="80"/>
      <c r="AX52732" s="80"/>
      <c r="AY52732" s="80"/>
      <c r="AZ52732" s="80"/>
      <c r="BA52732" s="80"/>
      <c r="BB52732" s="80"/>
    </row>
    <row r="52733" spans="9:54" x14ac:dyDescent="0.25">
      <c r="I52733" s="80"/>
      <c r="AX52733" s="80"/>
      <c r="AY52733" s="80"/>
      <c r="AZ52733" s="80"/>
      <c r="BA52733" s="80"/>
      <c r="BB52733" s="80"/>
    </row>
    <row r="52734" spans="9:54" x14ac:dyDescent="0.25">
      <c r="I52734" s="80"/>
      <c r="AX52734" s="80"/>
      <c r="AY52734" s="80"/>
      <c r="AZ52734" s="80"/>
      <c r="BA52734" s="80"/>
      <c r="BB52734" s="80"/>
    </row>
    <row r="52735" spans="9:54" x14ac:dyDescent="0.25">
      <c r="I52735" s="80"/>
      <c r="AX52735" s="80"/>
      <c r="AY52735" s="80"/>
      <c r="AZ52735" s="80"/>
      <c r="BA52735" s="80"/>
      <c r="BB52735" s="80"/>
    </row>
    <row r="52736" spans="9:54" x14ac:dyDescent="0.25">
      <c r="I52736" s="80"/>
      <c r="AX52736" s="80"/>
      <c r="AY52736" s="80"/>
      <c r="AZ52736" s="80"/>
      <c r="BA52736" s="80"/>
      <c r="BB52736" s="80"/>
    </row>
    <row r="52737" spans="9:54" x14ac:dyDescent="0.25">
      <c r="I52737" s="80"/>
      <c r="AX52737" s="80"/>
      <c r="AY52737" s="80"/>
      <c r="AZ52737" s="80"/>
      <c r="BA52737" s="80"/>
      <c r="BB52737" s="80"/>
    </row>
    <row r="52738" spans="9:54" x14ac:dyDescent="0.25">
      <c r="I52738" s="80"/>
      <c r="AX52738" s="80"/>
      <c r="AY52738" s="80"/>
      <c r="AZ52738" s="80"/>
      <c r="BA52738" s="80"/>
      <c r="BB52738" s="80"/>
    </row>
    <row r="52739" spans="9:54" x14ac:dyDescent="0.25">
      <c r="I52739" s="80"/>
      <c r="AX52739" s="80"/>
      <c r="AY52739" s="80"/>
      <c r="AZ52739" s="80"/>
      <c r="BA52739" s="80"/>
      <c r="BB52739" s="80"/>
    </row>
    <row r="52740" spans="9:54" x14ac:dyDescent="0.25">
      <c r="I52740" s="80"/>
      <c r="AX52740" s="80"/>
      <c r="AY52740" s="80"/>
      <c r="AZ52740" s="80"/>
      <c r="BA52740" s="80"/>
      <c r="BB52740" s="80"/>
    </row>
    <row r="52741" spans="9:54" x14ac:dyDescent="0.25">
      <c r="I52741" s="80"/>
      <c r="AX52741" s="80"/>
      <c r="AY52741" s="80"/>
      <c r="AZ52741" s="80"/>
      <c r="BA52741" s="80"/>
      <c r="BB52741" s="80"/>
    </row>
    <row r="52742" spans="9:54" x14ac:dyDescent="0.25">
      <c r="I52742" s="80"/>
      <c r="AX52742" s="80"/>
      <c r="AY52742" s="80"/>
      <c r="AZ52742" s="80"/>
      <c r="BA52742" s="80"/>
      <c r="BB52742" s="80"/>
    </row>
    <row r="52743" spans="9:54" x14ac:dyDescent="0.25">
      <c r="I52743" s="80"/>
      <c r="AX52743" s="80"/>
      <c r="AY52743" s="80"/>
      <c r="AZ52743" s="80"/>
      <c r="BA52743" s="80"/>
      <c r="BB52743" s="80"/>
    </row>
    <row r="52744" spans="9:54" x14ac:dyDescent="0.25">
      <c r="I52744" s="80"/>
      <c r="AX52744" s="80"/>
      <c r="AY52744" s="80"/>
      <c r="AZ52744" s="80"/>
      <c r="BA52744" s="80"/>
      <c r="BB52744" s="80"/>
    </row>
    <row r="52745" spans="9:54" x14ac:dyDescent="0.25">
      <c r="I52745" s="80"/>
      <c r="AX52745" s="80"/>
      <c r="AY52745" s="80"/>
      <c r="AZ52745" s="80"/>
      <c r="BA52745" s="80"/>
      <c r="BB52745" s="80"/>
    </row>
    <row r="52746" spans="9:54" x14ac:dyDescent="0.25">
      <c r="I52746" s="80"/>
      <c r="AX52746" s="80"/>
      <c r="AY52746" s="80"/>
      <c r="AZ52746" s="80"/>
      <c r="BA52746" s="80"/>
      <c r="BB52746" s="80"/>
    </row>
    <row r="52747" spans="9:54" x14ac:dyDescent="0.25">
      <c r="I52747" s="80"/>
      <c r="AX52747" s="80"/>
      <c r="AY52747" s="80"/>
      <c r="AZ52747" s="80"/>
      <c r="BA52747" s="80"/>
      <c r="BB52747" s="80"/>
    </row>
    <row r="52748" spans="9:54" x14ac:dyDescent="0.25">
      <c r="I52748" s="80"/>
      <c r="AX52748" s="80"/>
      <c r="AY52748" s="80"/>
      <c r="AZ52748" s="80"/>
      <c r="BA52748" s="80"/>
      <c r="BB52748" s="80"/>
    </row>
    <row r="52749" spans="9:54" x14ac:dyDescent="0.25">
      <c r="I52749" s="80"/>
      <c r="AX52749" s="80"/>
      <c r="AY52749" s="80"/>
      <c r="AZ52749" s="80"/>
      <c r="BA52749" s="80"/>
      <c r="BB52749" s="80"/>
    </row>
    <row r="52750" spans="9:54" x14ac:dyDescent="0.25">
      <c r="I52750" s="80"/>
      <c r="AX52750" s="80"/>
      <c r="AY52750" s="80"/>
      <c r="AZ52750" s="80"/>
      <c r="BA52750" s="80"/>
      <c r="BB52750" s="80"/>
    </row>
    <row r="52751" spans="9:54" x14ac:dyDescent="0.25">
      <c r="I52751" s="80"/>
      <c r="AX52751" s="80"/>
      <c r="AY52751" s="80"/>
      <c r="AZ52751" s="80"/>
      <c r="BA52751" s="80"/>
      <c r="BB52751" s="80"/>
    </row>
    <row r="52752" spans="9:54" x14ac:dyDescent="0.25">
      <c r="I52752" s="80"/>
      <c r="AX52752" s="80"/>
      <c r="AY52752" s="80"/>
      <c r="AZ52752" s="80"/>
      <c r="BA52752" s="80"/>
      <c r="BB52752" s="80"/>
    </row>
    <row r="52753" spans="9:54" x14ac:dyDescent="0.25">
      <c r="I52753" s="80"/>
      <c r="AX52753" s="80"/>
      <c r="AY52753" s="80"/>
      <c r="AZ52753" s="80"/>
      <c r="BA52753" s="80"/>
      <c r="BB52753" s="80"/>
    </row>
    <row r="52754" spans="9:54" x14ac:dyDescent="0.25">
      <c r="I52754" s="80"/>
      <c r="AX52754" s="80"/>
      <c r="AY52754" s="80"/>
      <c r="AZ52754" s="80"/>
      <c r="BA52754" s="80"/>
      <c r="BB52754" s="80"/>
    </row>
    <row r="52755" spans="9:54" x14ac:dyDescent="0.25">
      <c r="I52755" s="80"/>
      <c r="AX52755" s="80"/>
      <c r="AY52755" s="80"/>
      <c r="AZ52755" s="80"/>
      <c r="BA52755" s="80"/>
      <c r="BB52755" s="80"/>
    </row>
    <row r="52756" spans="9:54" x14ac:dyDescent="0.25">
      <c r="I52756" s="80"/>
      <c r="AX52756" s="80"/>
      <c r="AY52756" s="80"/>
      <c r="AZ52756" s="80"/>
      <c r="BA52756" s="80"/>
      <c r="BB52756" s="80"/>
    </row>
    <row r="52757" spans="9:54" x14ac:dyDescent="0.25">
      <c r="I52757" s="80"/>
      <c r="AX52757" s="80"/>
      <c r="AY52757" s="80"/>
      <c r="AZ52757" s="80"/>
      <c r="BA52757" s="80"/>
      <c r="BB52757" s="80"/>
    </row>
    <row r="52758" spans="9:54" x14ac:dyDescent="0.25">
      <c r="I52758" s="80"/>
      <c r="AX52758" s="80"/>
      <c r="AY52758" s="80"/>
      <c r="AZ52758" s="80"/>
      <c r="BA52758" s="80"/>
      <c r="BB52758" s="80"/>
    </row>
    <row r="52759" spans="9:54" x14ac:dyDescent="0.25">
      <c r="I52759" s="80"/>
      <c r="AX52759" s="80"/>
      <c r="AY52759" s="80"/>
      <c r="AZ52759" s="80"/>
      <c r="BA52759" s="80"/>
      <c r="BB52759" s="80"/>
    </row>
    <row r="52760" spans="9:54" x14ac:dyDescent="0.25">
      <c r="I52760" s="80"/>
      <c r="AX52760" s="80"/>
      <c r="AY52760" s="80"/>
      <c r="AZ52760" s="80"/>
      <c r="BA52760" s="80"/>
      <c r="BB52760" s="80"/>
    </row>
    <row r="52761" spans="9:54" x14ac:dyDescent="0.25">
      <c r="I52761" s="80"/>
      <c r="AX52761" s="80"/>
      <c r="AY52761" s="80"/>
      <c r="AZ52761" s="80"/>
      <c r="BA52761" s="80"/>
      <c r="BB52761" s="80"/>
    </row>
    <row r="52762" spans="9:54" x14ac:dyDescent="0.25">
      <c r="I52762" s="80"/>
      <c r="AX52762" s="80"/>
      <c r="AY52762" s="80"/>
      <c r="AZ52762" s="80"/>
      <c r="BA52762" s="80"/>
      <c r="BB52762" s="80"/>
    </row>
    <row r="52763" spans="9:54" x14ac:dyDescent="0.25">
      <c r="I52763" s="80"/>
      <c r="AX52763" s="80"/>
      <c r="AY52763" s="80"/>
      <c r="AZ52763" s="80"/>
      <c r="BA52763" s="80"/>
      <c r="BB52763" s="80"/>
    </row>
    <row r="52764" spans="9:54" x14ac:dyDescent="0.25">
      <c r="I52764" s="80"/>
      <c r="AX52764" s="80"/>
      <c r="AY52764" s="80"/>
      <c r="AZ52764" s="80"/>
      <c r="BA52764" s="80"/>
      <c r="BB52764" s="80"/>
    </row>
    <row r="52765" spans="9:54" x14ac:dyDescent="0.25">
      <c r="I52765" s="80"/>
      <c r="AX52765" s="80"/>
      <c r="AY52765" s="80"/>
      <c r="AZ52765" s="80"/>
      <c r="BA52765" s="80"/>
      <c r="BB52765" s="80"/>
    </row>
    <row r="52766" spans="9:54" x14ac:dyDescent="0.25">
      <c r="I52766" s="80"/>
      <c r="AX52766" s="80"/>
      <c r="AY52766" s="80"/>
      <c r="AZ52766" s="80"/>
      <c r="BA52766" s="80"/>
      <c r="BB52766" s="80"/>
    </row>
    <row r="52767" spans="9:54" x14ac:dyDescent="0.25">
      <c r="I52767" s="80"/>
      <c r="AX52767" s="80"/>
      <c r="AY52767" s="80"/>
      <c r="AZ52767" s="80"/>
      <c r="BA52767" s="80"/>
      <c r="BB52767" s="80"/>
    </row>
    <row r="52768" spans="9:54" x14ac:dyDescent="0.25">
      <c r="I52768" s="80"/>
      <c r="AX52768" s="80"/>
      <c r="AY52768" s="80"/>
      <c r="AZ52768" s="80"/>
      <c r="BA52768" s="80"/>
      <c r="BB52768" s="80"/>
    </row>
    <row r="52769" spans="9:54" x14ac:dyDescent="0.25">
      <c r="I52769" s="80"/>
      <c r="AX52769" s="80"/>
      <c r="AY52769" s="80"/>
      <c r="AZ52769" s="80"/>
      <c r="BA52769" s="80"/>
      <c r="BB52769" s="80"/>
    </row>
    <row r="52770" spans="9:54" x14ac:dyDescent="0.25">
      <c r="I52770" s="80"/>
      <c r="AX52770" s="80"/>
      <c r="AY52770" s="80"/>
      <c r="AZ52770" s="80"/>
      <c r="BA52770" s="80"/>
      <c r="BB52770" s="80"/>
    </row>
    <row r="52771" spans="9:54" x14ac:dyDescent="0.25">
      <c r="I52771" s="80"/>
      <c r="AX52771" s="80"/>
      <c r="AY52771" s="80"/>
      <c r="AZ52771" s="80"/>
      <c r="BA52771" s="80"/>
      <c r="BB52771" s="80"/>
    </row>
    <row r="52772" spans="9:54" x14ac:dyDescent="0.25">
      <c r="I52772" s="80"/>
      <c r="AX52772" s="80"/>
      <c r="AY52772" s="80"/>
      <c r="AZ52772" s="80"/>
      <c r="BA52772" s="80"/>
      <c r="BB52772" s="80"/>
    </row>
    <row r="52773" spans="9:54" x14ac:dyDescent="0.25">
      <c r="I52773" s="80"/>
      <c r="AX52773" s="80"/>
      <c r="AY52773" s="80"/>
      <c r="AZ52773" s="80"/>
      <c r="BA52773" s="80"/>
      <c r="BB52773" s="80"/>
    </row>
    <row r="52774" spans="9:54" x14ac:dyDescent="0.25">
      <c r="I52774" s="80"/>
      <c r="AX52774" s="80"/>
      <c r="AY52774" s="80"/>
      <c r="AZ52774" s="80"/>
      <c r="BA52774" s="80"/>
      <c r="BB52774" s="80"/>
    </row>
    <row r="52775" spans="9:54" x14ac:dyDescent="0.25">
      <c r="I52775" s="80"/>
      <c r="AX52775" s="80"/>
      <c r="AY52775" s="80"/>
      <c r="AZ52775" s="80"/>
      <c r="BA52775" s="80"/>
      <c r="BB52775" s="80"/>
    </row>
    <row r="52776" spans="9:54" x14ac:dyDescent="0.25">
      <c r="I52776" s="80"/>
      <c r="AX52776" s="80"/>
      <c r="AY52776" s="80"/>
      <c r="AZ52776" s="80"/>
      <c r="BA52776" s="80"/>
      <c r="BB52776" s="80"/>
    </row>
    <row r="52777" spans="9:54" x14ac:dyDescent="0.25">
      <c r="I52777" s="80"/>
      <c r="AX52777" s="80"/>
      <c r="AY52777" s="80"/>
      <c r="AZ52777" s="80"/>
      <c r="BA52777" s="80"/>
      <c r="BB52777" s="80"/>
    </row>
    <row r="52778" spans="9:54" x14ac:dyDescent="0.25">
      <c r="I52778" s="80"/>
      <c r="AX52778" s="80"/>
      <c r="AY52778" s="80"/>
      <c r="AZ52778" s="80"/>
      <c r="BA52778" s="80"/>
      <c r="BB52778" s="80"/>
    </row>
    <row r="52779" spans="9:54" x14ac:dyDescent="0.25">
      <c r="I52779" s="80"/>
      <c r="AX52779" s="80"/>
      <c r="AY52779" s="80"/>
      <c r="AZ52779" s="80"/>
      <c r="BA52779" s="80"/>
      <c r="BB52779" s="80"/>
    </row>
    <row r="52780" spans="9:54" x14ac:dyDescent="0.25">
      <c r="I52780" s="80"/>
      <c r="AX52780" s="80"/>
      <c r="AY52780" s="80"/>
      <c r="AZ52780" s="80"/>
      <c r="BA52780" s="80"/>
      <c r="BB52780" s="80"/>
    </row>
    <row r="52781" spans="9:54" x14ac:dyDescent="0.25">
      <c r="I52781" s="80"/>
      <c r="AX52781" s="80"/>
      <c r="AY52781" s="80"/>
      <c r="AZ52781" s="80"/>
      <c r="BA52781" s="80"/>
      <c r="BB52781" s="80"/>
    </row>
    <row r="52782" spans="9:54" x14ac:dyDescent="0.25">
      <c r="I52782" s="80"/>
      <c r="AX52782" s="80"/>
      <c r="AY52782" s="80"/>
      <c r="AZ52782" s="80"/>
      <c r="BA52782" s="80"/>
      <c r="BB52782" s="80"/>
    </row>
    <row r="52783" spans="9:54" x14ac:dyDescent="0.25">
      <c r="I52783" s="80"/>
      <c r="AX52783" s="80"/>
      <c r="AY52783" s="80"/>
      <c r="AZ52783" s="80"/>
      <c r="BA52783" s="80"/>
      <c r="BB52783" s="80"/>
    </row>
    <row r="52784" spans="9:54" x14ac:dyDescent="0.25">
      <c r="I52784" s="80"/>
      <c r="AX52784" s="80"/>
      <c r="AY52784" s="80"/>
      <c r="AZ52784" s="80"/>
      <c r="BA52784" s="80"/>
      <c r="BB52784" s="80"/>
    </row>
    <row r="52785" spans="9:54" x14ac:dyDescent="0.25">
      <c r="I52785" s="80"/>
      <c r="AX52785" s="80"/>
      <c r="AY52785" s="80"/>
      <c r="AZ52785" s="80"/>
      <c r="BA52785" s="80"/>
      <c r="BB52785" s="80"/>
    </row>
    <row r="52786" spans="9:54" x14ac:dyDescent="0.25">
      <c r="I52786" s="80"/>
      <c r="AX52786" s="80"/>
      <c r="AY52786" s="80"/>
      <c r="AZ52786" s="80"/>
      <c r="BA52786" s="80"/>
      <c r="BB52786" s="80"/>
    </row>
    <row r="52787" spans="9:54" x14ac:dyDescent="0.25">
      <c r="I52787" s="80"/>
      <c r="AX52787" s="80"/>
      <c r="AY52787" s="80"/>
      <c r="AZ52787" s="80"/>
      <c r="BA52787" s="80"/>
      <c r="BB52787" s="80"/>
    </row>
    <row r="52788" spans="9:54" x14ac:dyDescent="0.25">
      <c r="I52788" s="80"/>
      <c r="AX52788" s="80"/>
      <c r="AY52788" s="80"/>
      <c r="AZ52788" s="80"/>
      <c r="BA52788" s="80"/>
      <c r="BB52788" s="80"/>
    </row>
    <row r="52789" spans="9:54" x14ac:dyDescent="0.25">
      <c r="I52789" s="80"/>
      <c r="AX52789" s="80"/>
      <c r="AY52789" s="80"/>
      <c r="AZ52789" s="80"/>
      <c r="BA52789" s="80"/>
      <c r="BB52789" s="80"/>
    </row>
    <row r="52790" spans="9:54" x14ac:dyDescent="0.25">
      <c r="I52790" s="80"/>
      <c r="AX52790" s="80"/>
      <c r="AY52790" s="80"/>
      <c r="AZ52790" s="80"/>
      <c r="BA52790" s="80"/>
      <c r="BB52790" s="80"/>
    </row>
    <row r="52791" spans="9:54" x14ac:dyDescent="0.25">
      <c r="I52791" s="80"/>
      <c r="AX52791" s="80"/>
      <c r="AY52791" s="80"/>
      <c r="AZ52791" s="80"/>
      <c r="BA52791" s="80"/>
      <c r="BB52791" s="80"/>
    </row>
    <row r="52792" spans="9:54" x14ac:dyDescent="0.25">
      <c r="I52792" s="80"/>
      <c r="AX52792" s="80"/>
      <c r="AY52792" s="80"/>
      <c r="AZ52792" s="80"/>
      <c r="BA52792" s="80"/>
      <c r="BB52792" s="80"/>
    </row>
    <row r="52793" spans="9:54" x14ac:dyDescent="0.25">
      <c r="I52793" s="80"/>
      <c r="AX52793" s="80"/>
      <c r="AY52793" s="80"/>
      <c r="AZ52793" s="80"/>
      <c r="BA52793" s="80"/>
      <c r="BB52793" s="80"/>
    </row>
    <row r="52794" spans="9:54" x14ac:dyDescent="0.25">
      <c r="I52794" s="80"/>
      <c r="AX52794" s="80"/>
      <c r="AY52794" s="80"/>
      <c r="AZ52794" s="80"/>
      <c r="BA52794" s="80"/>
      <c r="BB52794" s="80"/>
    </row>
    <row r="52795" spans="9:54" x14ac:dyDescent="0.25">
      <c r="I52795" s="80"/>
      <c r="AX52795" s="80"/>
      <c r="AY52795" s="80"/>
      <c r="AZ52795" s="80"/>
      <c r="BA52795" s="80"/>
      <c r="BB52795" s="80"/>
    </row>
    <row r="52796" spans="9:54" x14ac:dyDescent="0.25">
      <c r="I52796" s="80"/>
      <c r="AX52796" s="80"/>
      <c r="AY52796" s="80"/>
      <c r="AZ52796" s="80"/>
      <c r="BA52796" s="80"/>
      <c r="BB52796" s="80"/>
    </row>
    <row r="52797" spans="9:54" x14ac:dyDescent="0.25">
      <c r="I52797" s="80"/>
      <c r="AX52797" s="80"/>
      <c r="AY52797" s="80"/>
      <c r="AZ52797" s="80"/>
      <c r="BA52797" s="80"/>
      <c r="BB52797" s="80"/>
    </row>
    <row r="52798" spans="9:54" x14ac:dyDescent="0.25">
      <c r="I52798" s="80"/>
      <c r="AX52798" s="80"/>
      <c r="AY52798" s="80"/>
      <c r="AZ52798" s="80"/>
      <c r="BA52798" s="80"/>
      <c r="BB52798" s="80"/>
    </row>
    <row r="52799" spans="9:54" x14ac:dyDescent="0.25">
      <c r="I52799" s="80"/>
      <c r="AX52799" s="80"/>
      <c r="AY52799" s="80"/>
      <c r="AZ52799" s="80"/>
      <c r="BA52799" s="80"/>
      <c r="BB52799" s="80"/>
    </row>
    <row r="52800" spans="9:54" x14ac:dyDescent="0.25">
      <c r="I52800" s="80"/>
      <c r="AX52800" s="80"/>
      <c r="AY52800" s="80"/>
      <c r="AZ52800" s="80"/>
      <c r="BA52800" s="80"/>
      <c r="BB52800" s="80"/>
    </row>
    <row r="52801" spans="9:54" x14ac:dyDescent="0.25">
      <c r="I52801" s="80"/>
      <c r="AX52801" s="80"/>
      <c r="AY52801" s="80"/>
      <c r="AZ52801" s="80"/>
      <c r="BA52801" s="80"/>
      <c r="BB52801" s="80"/>
    </row>
    <row r="52802" spans="9:54" x14ac:dyDescent="0.25">
      <c r="I52802" s="80"/>
      <c r="AX52802" s="80"/>
      <c r="AY52802" s="80"/>
      <c r="AZ52802" s="80"/>
      <c r="BA52802" s="80"/>
      <c r="BB52802" s="80"/>
    </row>
    <row r="52803" spans="9:54" x14ac:dyDescent="0.25">
      <c r="I52803" s="80"/>
      <c r="AX52803" s="80"/>
      <c r="AY52803" s="80"/>
      <c r="AZ52803" s="80"/>
      <c r="BA52803" s="80"/>
      <c r="BB52803" s="80"/>
    </row>
    <row r="52804" spans="9:54" x14ac:dyDescent="0.25">
      <c r="I52804" s="80"/>
      <c r="AX52804" s="80"/>
      <c r="AY52804" s="80"/>
      <c r="AZ52804" s="80"/>
      <c r="BA52804" s="80"/>
      <c r="BB52804" s="80"/>
    </row>
    <row r="52805" spans="9:54" x14ac:dyDescent="0.25">
      <c r="I52805" s="80"/>
      <c r="AX52805" s="80"/>
      <c r="AY52805" s="80"/>
      <c r="AZ52805" s="80"/>
      <c r="BA52805" s="80"/>
      <c r="BB52805" s="80"/>
    </row>
    <row r="52806" spans="9:54" x14ac:dyDescent="0.25">
      <c r="I52806" s="80"/>
      <c r="AX52806" s="80"/>
      <c r="AY52806" s="80"/>
      <c r="AZ52806" s="80"/>
      <c r="BA52806" s="80"/>
      <c r="BB52806" s="80"/>
    </row>
    <row r="52807" spans="9:54" x14ac:dyDescent="0.25">
      <c r="I52807" s="80"/>
      <c r="AX52807" s="80"/>
      <c r="AY52807" s="80"/>
      <c r="AZ52807" s="80"/>
      <c r="BA52807" s="80"/>
      <c r="BB52807" s="80"/>
    </row>
    <row r="52808" spans="9:54" x14ac:dyDescent="0.25">
      <c r="I52808" s="80"/>
      <c r="AX52808" s="80"/>
      <c r="AY52808" s="80"/>
      <c r="AZ52808" s="80"/>
      <c r="BA52808" s="80"/>
      <c r="BB52808" s="80"/>
    </row>
    <row r="52809" spans="9:54" x14ac:dyDescent="0.25">
      <c r="I52809" s="80"/>
      <c r="AX52809" s="80"/>
      <c r="AY52809" s="80"/>
      <c r="AZ52809" s="80"/>
      <c r="BA52809" s="80"/>
      <c r="BB52809" s="80"/>
    </row>
    <row r="52810" spans="9:54" x14ac:dyDescent="0.25">
      <c r="I52810" s="80"/>
      <c r="AX52810" s="80"/>
      <c r="AY52810" s="80"/>
      <c r="AZ52810" s="80"/>
      <c r="BA52810" s="80"/>
      <c r="BB52810" s="80"/>
    </row>
    <row r="52811" spans="9:54" x14ac:dyDescent="0.25">
      <c r="I52811" s="80"/>
      <c r="AX52811" s="80"/>
      <c r="AY52811" s="80"/>
      <c r="AZ52811" s="80"/>
      <c r="BA52811" s="80"/>
      <c r="BB52811" s="80"/>
    </row>
    <row r="52812" spans="9:54" x14ac:dyDescent="0.25">
      <c r="I52812" s="80"/>
      <c r="AX52812" s="80"/>
      <c r="AY52812" s="80"/>
      <c r="AZ52812" s="80"/>
      <c r="BA52812" s="80"/>
      <c r="BB52812" s="80"/>
    </row>
    <row r="52813" spans="9:54" x14ac:dyDescent="0.25">
      <c r="I52813" s="80"/>
      <c r="AX52813" s="80"/>
      <c r="AY52813" s="80"/>
      <c r="AZ52813" s="80"/>
      <c r="BA52813" s="80"/>
      <c r="BB52813" s="80"/>
    </row>
    <row r="52814" spans="9:54" x14ac:dyDescent="0.25">
      <c r="I52814" s="80"/>
      <c r="AX52814" s="80"/>
      <c r="AY52814" s="80"/>
      <c r="AZ52814" s="80"/>
      <c r="BA52814" s="80"/>
      <c r="BB52814" s="80"/>
    </row>
    <row r="52815" spans="9:54" x14ac:dyDescent="0.25">
      <c r="I52815" s="80"/>
      <c r="AX52815" s="80"/>
      <c r="AY52815" s="80"/>
      <c r="AZ52815" s="80"/>
      <c r="BA52815" s="80"/>
      <c r="BB52815" s="80"/>
    </row>
    <row r="52816" spans="9:54" x14ac:dyDescent="0.25">
      <c r="I52816" s="80"/>
      <c r="AX52816" s="80"/>
      <c r="AY52816" s="80"/>
      <c r="AZ52816" s="80"/>
      <c r="BA52816" s="80"/>
      <c r="BB52816" s="80"/>
    </row>
    <row r="52817" spans="9:54" x14ac:dyDescent="0.25">
      <c r="I52817" s="80"/>
      <c r="AX52817" s="80"/>
      <c r="AY52817" s="80"/>
      <c r="AZ52817" s="80"/>
      <c r="BA52817" s="80"/>
      <c r="BB52817" s="80"/>
    </row>
    <row r="52818" spans="9:54" x14ac:dyDescent="0.25">
      <c r="I52818" s="80"/>
      <c r="AX52818" s="80"/>
      <c r="AY52818" s="80"/>
      <c r="AZ52818" s="80"/>
      <c r="BA52818" s="80"/>
      <c r="BB52818" s="80"/>
    </row>
    <row r="52819" spans="9:54" x14ac:dyDescent="0.25">
      <c r="I52819" s="80"/>
      <c r="AX52819" s="80"/>
      <c r="AY52819" s="80"/>
      <c r="AZ52819" s="80"/>
      <c r="BA52819" s="80"/>
      <c r="BB52819" s="80"/>
    </row>
    <row r="52820" spans="9:54" x14ac:dyDescent="0.25">
      <c r="I52820" s="80"/>
      <c r="AX52820" s="80"/>
      <c r="AY52820" s="80"/>
      <c r="AZ52820" s="80"/>
      <c r="BA52820" s="80"/>
      <c r="BB52820" s="80"/>
    </row>
    <row r="52821" spans="9:54" x14ac:dyDescent="0.25">
      <c r="I52821" s="80"/>
      <c r="AX52821" s="80"/>
      <c r="AY52821" s="80"/>
      <c r="AZ52821" s="80"/>
      <c r="BA52821" s="80"/>
      <c r="BB52821" s="80"/>
    </row>
    <row r="52822" spans="9:54" x14ac:dyDescent="0.25">
      <c r="I52822" s="80"/>
      <c r="AX52822" s="80"/>
      <c r="AY52822" s="80"/>
      <c r="AZ52822" s="80"/>
      <c r="BA52822" s="80"/>
      <c r="BB52822" s="80"/>
    </row>
    <row r="52823" spans="9:54" x14ac:dyDescent="0.25">
      <c r="I52823" s="80"/>
      <c r="AX52823" s="80"/>
      <c r="AY52823" s="80"/>
      <c r="AZ52823" s="80"/>
      <c r="BA52823" s="80"/>
      <c r="BB52823" s="80"/>
    </row>
    <row r="52824" spans="9:54" x14ac:dyDescent="0.25">
      <c r="I52824" s="80"/>
      <c r="AX52824" s="80"/>
      <c r="AY52824" s="80"/>
      <c r="AZ52824" s="80"/>
      <c r="BA52824" s="80"/>
      <c r="BB52824" s="80"/>
    </row>
    <row r="52825" spans="9:54" x14ac:dyDescent="0.25">
      <c r="I52825" s="80"/>
      <c r="AX52825" s="80"/>
      <c r="AY52825" s="80"/>
      <c r="AZ52825" s="80"/>
      <c r="BA52825" s="80"/>
      <c r="BB52825" s="80"/>
    </row>
    <row r="52826" spans="9:54" x14ac:dyDescent="0.25">
      <c r="I52826" s="80"/>
      <c r="AX52826" s="80"/>
      <c r="AY52826" s="80"/>
      <c r="AZ52826" s="80"/>
      <c r="BA52826" s="80"/>
      <c r="BB52826" s="80"/>
    </row>
    <row r="52827" spans="9:54" x14ac:dyDescent="0.25">
      <c r="I52827" s="80"/>
      <c r="AX52827" s="80"/>
      <c r="AY52827" s="80"/>
      <c r="AZ52827" s="80"/>
      <c r="BA52827" s="80"/>
      <c r="BB52827" s="80"/>
    </row>
    <row r="52828" spans="9:54" x14ac:dyDescent="0.25">
      <c r="I52828" s="80"/>
      <c r="AX52828" s="80"/>
      <c r="AY52828" s="80"/>
      <c r="AZ52828" s="80"/>
      <c r="BA52828" s="80"/>
      <c r="BB52828" s="80"/>
    </row>
    <row r="52829" spans="9:54" x14ac:dyDescent="0.25">
      <c r="I52829" s="80"/>
      <c r="AX52829" s="80"/>
      <c r="AY52829" s="80"/>
      <c r="AZ52829" s="80"/>
      <c r="BA52829" s="80"/>
      <c r="BB52829" s="80"/>
    </row>
    <row r="52830" spans="9:54" x14ac:dyDescent="0.25">
      <c r="I52830" s="80"/>
      <c r="AX52830" s="80"/>
      <c r="AY52830" s="80"/>
      <c r="AZ52830" s="80"/>
      <c r="BA52830" s="80"/>
      <c r="BB52830" s="80"/>
    </row>
    <row r="52831" spans="9:54" x14ac:dyDescent="0.25">
      <c r="I52831" s="80"/>
      <c r="AX52831" s="80"/>
      <c r="AY52831" s="80"/>
      <c r="AZ52831" s="80"/>
      <c r="BA52831" s="80"/>
      <c r="BB52831" s="80"/>
    </row>
    <row r="52832" spans="9:54" x14ac:dyDescent="0.25">
      <c r="I52832" s="80"/>
      <c r="AX52832" s="80"/>
      <c r="AY52832" s="80"/>
      <c r="AZ52832" s="80"/>
      <c r="BA52832" s="80"/>
      <c r="BB52832" s="80"/>
    </row>
    <row r="52833" spans="9:54" x14ac:dyDescent="0.25">
      <c r="I52833" s="80"/>
      <c r="AX52833" s="80"/>
      <c r="AY52833" s="80"/>
      <c r="AZ52833" s="80"/>
      <c r="BA52833" s="80"/>
      <c r="BB52833" s="80"/>
    </row>
    <row r="52834" spans="9:54" x14ac:dyDescent="0.25">
      <c r="I52834" s="80"/>
      <c r="AX52834" s="80"/>
      <c r="AY52834" s="80"/>
      <c r="AZ52834" s="80"/>
      <c r="BA52834" s="80"/>
      <c r="BB52834" s="80"/>
    </row>
    <row r="52835" spans="9:54" x14ac:dyDescent="0.25">
      <c r="I52835" s="80"/>
      <c r="AX52835" s="80"/>
      <c r="AY52835" s="80"/>
      <c r="AZ52835" s="80"/>
      <c r="BA52835" s="80"/>
      <c r="BB52835" s="80"/>
    </row>
    <row r="52836" spans="9:54" x14ac:dyDescent="0.25">
      <c r="I52836" s="80"/>
      <c r="AX52836" s="80"/>
      <c r="AY52836" s="80"/>
      <c r="AZ52836" s="80"/>
      <c r="BA52836" s="80"/>
      <c r="BB52836" s="80"/>
    </row>
    <row r="52837" spans="9:54" x14ac:dyDescent="0.25">
      <c r="I52837" s="80"/>
      <c r="AX52837" s="80"/>
      <c r="AY52837" s="80"/>
      <c r="AZ52837" s="80"/>
      <c r="BA52837" s="80"/>
      <c r="BB52837" s="80"/>
    </row>
    <row r="52838" spans="9:54" x14ac:dyDescent="0.25">
      <c r="I52838" s="80"/>
      <c r="AX52838" s="80"/>
      <c r="AY52838" s="80"/>
      <c r="AZ52838" s="80"/>
      <c r="BA52838" s="80"/>
      <c r="BB52838" s="80"/>
    </row>
    <row r="52839" spans="9:54" x14ac:dyDescent="0.25">
      <c r="I52839" s="80"/>
      <c r="AX52839" s="80"/>
      <c r="AY52839" s="80"/>
      <c r="AZ52839" s="80"/>
      <c r="BA52839" s="80"/>
      <c r="BB52839" s="80"/>
    </row>
    <row r="52840" spans="9:54" x14ac:dyDescent="0.25">
      <c r="I52840" s="80"/>
      <c r="AX52840" s="80"/>
      <c r="AY52840" s="80"/>
      <c r="AZ52840" s="80"/>
      <c r="BA52840" s="80"/>
      <c r="BB52840" s="80"/>
    </row>
    <row r="52841" spans="9:54" x14ac:dyDescent="0.25">
      <c r="I52841" s="80"/>
      <c r="AX52841" s="80"/>
      <c r="AY52841" s="80"/>
      <c r="AZ52841" s="80"/>
      <c r="BA52841" s="80"/>
      <c r="BB52841" s="80"/>
    </row>
    <row r="52842" spans="9:54" x14ac:dyDescent="0.25">
      <c r="I52842" s="80"/>
      <c r="AX52842" s="80"/>
      <c r="AY52842" s="80"/>
      <c r="AZ52842" s="80"/>
      <c r="BA52842" s="80"/>
      <c r="BB52842" s="80"/>
    </row>
    <row r="52843" spans="9:54" x14ac:dyDescent="0.25">
      <c r="I52843" s="80"/>
      <c r="AX52843" s="80"/>
      <c r="AY52843" s="80"/>
      <c r="AZ52843" s="80"/>
      <c r="BA52843" s="80"/>
      <c r="BB52843" s="80"/>
    </row>
    <row r="52844" spans="9:54" x14ac:dyDescent="0.25">
      <c r="I52844" s="80"/>
      <c r="AX52844" s="80"/>
      <c r="AY52844" s="80"/>
      <c r="AZ52844" s="80"/>
      <c r="BA52844" s="80"/>
      <c r="BB52844" s="80"/>
    </row>
    <row r="52845" spans="9:54" x14ac:dyDescent="0.25">
      <c r="I52845" s="80"/>
      <c r="AX52845" s="80"/>
      <c r="AY52845" s="80"/>
      <c r="AZ52845" s="80"/>
      <c r="BA52845" s="80"/>
      <c r="BB52845" s="80"/>
    </row>
    <row r="52846" spans="9:54" x14ac:dyDescent="0.25">
      <c r="I52846" s="80"/>
      <c r="AX52846" s="80"/>
      <c r="AY52846" s="80"/>
      <c r="AZ52846" s="80"/>
      <c r="BA52846" s="80"/>
      <c r="BB52846" s="80"/>
    </row>
    <row r="52847" spans="9:54" x14ac:dyDescent="0.25">
      <c r="I52847" s="80"/>
      <c r="AX52847" s="80"/>
      <c r="AY52847" s="80"/>
      <c r="AZ52847" s="80"/>
      <c r="BA52847" s="80"/>
      <c r="BB52847" s="80"/>
    </row>
    <row r="52848" spans="9:54" x14ac:dyDescent="0.25">
      <c r="I52848" s="80"/>
      <c r="AX52848" s="80"/>
      <c r="AY52848" s="80"/>
      <c r="AZ52848" s="80"/>
      <c r="BA52848" s="80"/>
      <c r="BB52848" s="80"/>
    </row>
    <row r="52849" spans="9:54" x14ac:dyDescent="0.25">
      <c r="I52849" s="80"/>
      <c r="AX52849" s="80"/>
      <c r="AY52849" s="80"/>
      <c r="AZ52849" s="80"/>
      <c r="BA52849" s="80"/>
      <c r="BB52849" s="80"/>
    </row>
    <row r="52850" spans="9:54" x14ac:dyDescent="0.25">
      <c r="I52850" s="80"/>
      <c r="AX52850" s="80"/>
      <c r="AY52850" s="80"/>
      <c r="AZ52850" s="80"/>
      <c r="BA52850" s="80"/>
      <c r="BB52850" s="80"/>
    </row>
    <row r="52851" spans="9:54" x14ac:dyDescent="0.25">
      <c r="I52851" s="80"/>
      <c r="AX52851" s="80"/>
      <c r="AY52851" s="80"/>
      <c r="AZ52851" s="80"/>
      <c r="BA52851" s="80"/>
      <c r="BB52851" s="80"/>
    </row>
    <row r="52852" spans="9:54" x14ac:dyDescent="0.25">
      <c r="I52852" s="80"/>
      <c r="AX52852" s="80"/>
      <c r="AY52852" s="80"/>
      <c r="AZ52852" s="80"/>
      <c r="BA52852" s="80"/>
      <c r="BB52852" s="80"/>
    </row>
    <row r="52853" spans="9:54" x14ac:dyDescent="0.25">
      <c r="I52853" s="80"/>
      <c r="AX52853" s="80"/>
      <c r="AY52853" s="80"/>
      <c r="AZ52853" s="80"/>
      <c r="BA52853" s="80"/>
      <c r="BB52853" s="80"/>
    </row>
    <row r="52854" spans="9:54" x14ac:dyDescent="0.25">
      <c r="I52854" s="80"/>
      <c r="AX52854" s="80"/>
      <c r="AY52854" s="80"/>
      <c r="AZ52854" s="80"/>
      <c r="BA52854" s="80"/>
      <c r="BB52854" s="80"/>
    </row>
    <row r="52855" spans="9:54" x14ac:dyDescent="0.25">
      <c r="I52855" s="80"/>
      <c r="AX52855" s="80"/>
      <c r="AY52855" s="80"/>
      <c r="AZ52855" s="80"/>
      <c r="BA52855" s="80"/>
      <c r="BB52855" s="80"/>
    </row>
    <row r="52856" spans="9:54" x14ac:dyDescent="0.25">
      <c r="I52856" s="80"/>
      <c r="AX52856" s="80"/>
      <c r="AY52856" s="80"/>
      <c r="AZ52856" s="80"/>
      <c r="BA52856" s="80"/>
      <c r="BB52856" s="80"/>
    </row>
    <row r="52857" spans="9:54" x14ac:dyDescent="0.25">
      <c r="I52857" s="80"/>
      <c r="AX52857" s="80"/>
      <c r="AY52857" s="80"/>
      <c r="AZ52857" s="80"/>
      <c r="BA52857" s="80"/>
      <c r="BB52857" s="80"/>
    </row>
    <row r="52858" spans="9:54" x14ac:dyDescent="0.25">
      <c r="I52858" s="80"/>
      <c r="AX52858" s="80"/>
      <c r="AY52858" s="80"/>
      <c r="AZ52858" s="80"/>
      <c r="BA52858" s="80"/>
      <c r="BB52858" s="80"/>
    </row>
    <row r="52859" spans="9:54" x14ac:dyDescent="0.25">
      <c r="I52859" s="80"/>
      <c r="AX52859" s="80"/>
      <c r="AY52859" s="80"/>
      <c r="AZ52859" s="80"/>
      <c r="BA52859" s="80"/>
      <c r="BB52859" s="80"/>
    </row>
    <row r="52860" spans="9:54" x14ac:dyDescent="0.25">
      <c r="I52860" s="80"/>
      <c r="AX52860" s="80"/>
      <c r="AY52860" s="80"/>
      <c r="AZ52860" s="80"/>
      <c r="BA52860" s="80"/>
      <c r="BB52860" s="80"/>
    </row>
    <row r="52861" spans="9:54" x14ac:dyDescent="0.25">
      <c r="I52861" s="80"/>
      <c r="AX52861" s="80"/>
      <c r="AY52861" s="80"/>
      <c r="AZ52861" s="80"/>
      <c r="BA52861" s="80"/>
      <c r="BB52861" s="80"/>
    </row>
    <row r="52862" spans="9:54" x14ac:dyDescent="0.25">
      <c r="I52862" s="80"/>
      <c r="AX52862" s="80"/>
      <c r="AY52862" s="80"/>
      <c r="AZ52862" s="80"/>
      <c r="BA52862" s="80"/>
      <c r="BB52862" s="80"/>
    </row>
    <row r="52863" spans="9:54" x14ac:dyDescent="0.25">
      <c r="I52863" s="80"/>
      <c r="AX52863" s="80"/>
      <c r="AY52863" s="80"/>
      <c r="AZ52863" s="80"/>
      <c r="BA52863" s="80"/>
      <c r="BB52863" s="80"/>
    </row>
    <row r="52864" spans="9:54" x14ac:dyDescent="0.25">
      <c r="I52864" s="80"/>
      <c r="AX52864" s="80"/>
      <c r="AY52864" s="80"/>
      <c r="AZ52864" s="80"/>
      <c r="BA52864" s="80"/>
      <c r="BB52864" s="80"/>
    </row>
    <row r="52865" spans="9:54" x14ac:dyDescent="0.25">
      <c r="I52865" s="80"/>
      <c r="AX52865" s="80"/>
      <c r="AY52865" s="80"/>
      <c r="AZ52865" s="80"/>
      <c r="BA52865" s="80"/>
      <c r="BB52865" s="80"/>
    </row>
    <row r="52866" spans="9:54" x14ac:dyDescent="0.25">
      <c r="I52866" s="80"/>
      <c r="AX52866" s="80"/>
      <c r="AY52866" s="80"/>
      <c r="AZ52866" s="80"/>
      <c r="BA52866" s="80"/>
      <c r="BB52866" s="80"/>
    </row>
    <row r="52867" spans="9:54" x14ac:dyDescent="0.25">
      <c r="I52867" s="80"/>
      <c r="AX52867" s="80"/>
      <c r="AY52867" s="80"/>
      <c r="AZ52867" s="80"/>
      <c r="BA52867" s="80"/>
      <c r="BB52867" s="80"/>
    </row>
    <row r="52868" spans="9:54" x14ac:dyDescent="0.25">
      <c r="I52868" s="80"/>
      <c r="AX52868" s="80"/>
      <c r="AY52868" s="80"/>
      <c r="AZ52868" s="80"/>
      <c r="BA52868" s="80"/>
      <c r="BB52868" s="80"/>
    </row>
    <row r="52869" spans="9:54" x14ac:dyDescent="0.25">
      <c r="I52869" s="80"/>
      <c r="AX52869" s="80"/>
      <c r="AY52869" s="80"/>
      <c r="AZ52869" s="80"/>
      <c r="BA52869" s="80"/>
      <c r="BB52869" s="80"/>
    </row>
    <row r="52870" spans="9:54" x14ac:dyDescent="0.25">
      <c r="I52870" s="80"/>
      <c r="AX52870" s="80"/>
      <c r="AY52870" s="80"/>
      <c r="AZ52870" s="80"/>
      <c r="BA52870" s="80"/>
      <c r="BB52870" s="80"/>
    </row>
    <row r="52871" spans="9:54" x14ac:dyDescent="0.25">
      <c r="I52871" s="80"/>
      <c r="AX52871" s="80"/>
      <c r="AY52871" s="80"/>
      <c r="AZ52871" s="80"/>
      <c r="BA52871" s="80"/>
      <c r="BB52871" s="80"/>
    </row>
    <row r="52872" spans="9:54" x14ac:dyDescent="0.25">
      <c r="I52872" s="80"/>
      <c r="AX52872" s="80"/>
      <c r="AY52872" s="80"/>
      <c r="AZ52872" s="80"/>
      <c r="BA52872" s="80"/>
      <c r="BB52872" s="80"/>
    </row>
    <row r="52873" spans="9:54" x14ac:dyDescent="0.25">
      <c r="I52873" s="80"/>
      <c r="AX52873" s="80"/>
      <c r="AY52873" s="80"/>
      <c r="AZ52873" s="80"/>
      <c r="BA52873" s="80"/>
      <c r="BB52873" s="80"/>
    </row>
    <row r="52874" spans="9:54" x14ac:dyDescent="0.25">
      <c r="I52874" s="80"/>
      <c r="AX52874" s="80"/>
      <c r="AY52874" s="80"/>
      <c r="AZ52874" s="80"/>
      <c r="BA52874" s="80"/>
      <c r="BB52874" s="80"/>
    </row>
    <row r="52875" spans="9:54" x14ac:dyDescent="0.25">
      <c r="I52875" s="80"/>
      <c r="AX52875" s="80"/>
      <c r="AY52875" s="80"/>
      <c r="AZ52875" s="80"/>
      <c r="BA52875" s="80"/>
      <c r="BB52875" s="80"/>
    </row>
    <row r="52876" spans="9:54" x14ac:dyDescent="0.25">
      <c r="I52876" s="80"/>
      <c r="AX52876" s="80"/>
      <c r="AY52876" s="80"/>
      <c r="AZ52876" s="80"/>
      <c r="BA52876" s="80"/>
      <c r="BB52876" s="80"/>
    </row>
    <row r="52877" spans="9:54" x14ac:dyDescent="0.25">
      <c r="I52877" s="80"/>
      <c r="AX52877" s="80"/>
      <c r="AY52877" s="80"/>
      <c r="AZ52877" s="80"/>
      <c r="BA52877" s="80"/>
      <c r="BB52877" s="80"/>
    </row>
    <row r="52878" spans="9:54" x14ac:dyDescent="0.25">
      <c r="I52878" s="80"/>
      <c r="AX52878" s="80"/>
      <c r="AY52878" s="80"/>
      <c r="AZ52878" s="80"/>
      <c r="BA52878" s="80"/>
      <c r="BB52878" s="80"/>
    </row>
    <row r="52879" spans="9:54" x14ac:dyDescent="0.25">
      <c r="I52879" s="80"/>
      <c r="AX52879" s="80"/>
      <c r="AY52879" s="80"/>
      <c r="AZ52879" s="80"/>
      <c r="BA52879" s="80"/>
      <c r="BB52879" s="80"/>
    </row>
    <row r="52880" spans="9:54" x14ac:dyDescent="0.25">
      <c r="I52880" s="80"/>
      <c r="AX52880" s="80"/>
      <c r="AY52880" s="80"/>
      <c r="AZ52880" s="80"/>
      <c r="BA52880" s="80"/>
      <c r="BB52880" s="80"/>
    </row>
    <row r="52881" spans="9:54" x14ac:dyDescent="0.25">
      <c r="I52881" s="80"/>
      <c r="AX52881" s="80"/>
      <c r="AY52881" s="80"/>
      <c r="AZ52881" s="80"/>
      <c r="BA52881" s="80"/>
      <c r="BB52881" s="80"/>
    </row>
    <row r="52882" spans="9:54" x14ac:dyDescent="0.25">
      <c r="I52882" s="80"/>
      <c r="AX52882" s="80"/>
      <c r="AY52882" s="80"/>
      <c r="AZ52882" s="80"/>
      <c r="BA52882" s="80"/>
      <c r="BB52882" s="80"/>
    </row>
    <row r="52883" spans="9:54" x14ac:dyDescent="0.25">
      <c r="I52883" s="80"/>
      <c r="AX52883" s="80"/>
      <c r="AY52883" s="80"/>
      <c r="AZ52883" s="80"/>
      <c r="BA52883" s="80"/>
      <c r="BB52883" s="80"/>
    </row>
    <row r="52884" spans="9:54" x14ac:dyDescent="0.25">
      <c r="I52884" s="80"/>
      <c r="AX52884" s="80"/>
      <c r="AY52884" s="80"/>
      <c r="AZ52884" s="80"/>
      <c r="BA52884" s="80"/>
      <c r="BB52884" s="80"/>
    </row>
    <row r="52885" spans="9:54" x14ac:dyDescent="0.25">
      <c r="I52885" s="80"/>
      <c r="AX52885" s="80"/>
      <c r="AY52885" s="80"/>
      <c r="AZ52885" s="80"/>
      <c r="BA52885" s="80"/>
      <c r="BB52885" s="80"/>
    </row>
    <row r="52886" spans="9:54" x14ac:dyDescent="0.25">
      <c r="I52886" s="80"/>
      <c r="AX52886" s="80"/>
      <c r="AY52886" s="80"/>
      <c r="AZ52886" s="80"/>
      <c r="BA52886" s="80"/>
      <c r="BB52886" s="80"/>
    </row>
    <row r="52887" spans="9:54" x14ac:dyDescent="0.25">
      <c r="I52887" s="80"/>
      <c r="AX52887" s="80"/>
      <c r="AY52887" s="80"/>
      <c r="AZ52887" s="80"/>
      <c r="BA52887" s="80"/>
      <c r="BB52887" s="80"/>
    </row>
    <row r="52888" spans="9:54" x14ac:dyDescent="0.25">
      <c r="I52888" s="80"/>
      <c r="AX52888" s="80"/>
      <c r="AY52888" s="80"/>
      <c r="AZ52888" s="80"/>
      <c r="BA52888" s="80"/>
      <c r="BB52888" s="80"/>
    </row>
    <row r="52889" spans="9:54" x14ac:dyDescent="0.25">
      <c r="I52889" s="80"/>
      <c r="AX52889" s="80"/>
      <c r="AY52889" s="80"/>
      <c r="AZ52889" s="80"/>
      <c r="BA52889" s="80"/>
      <c r="BB52889" s="80"/>
    </row>
    <row r="52890" spans="9:54" x14ac:dyDescent="0.25">
      <c r="I52890" s="80"/>
      <c r="AX52890" s="80"/>
      <c r="AY52890" s="80"/>
      <c r="AZ52890" s="80"/>
      <c r="BA52890" s="80"/>
      <c r="BB52890" s="80"/>
    </row>
    <row r="52891" spans="9:54" x14ac:dyDescent="0.25">
      <c r="I52891" s="80"/>
      <c r="AX52891" s="80"/>
      <c r="AY52891" s="80"/>
      <c r="AZ52891" s="80"/>
      <c r="BA52891" s="80"/>
      <c r="BB52891" s="80"/>
    </row>
    <row r="52892" spans="9:54" x14ac:dyDescent="0.25">
      <c r="I52892" s="80"/>
      <c r="AX52892" s="80"/>
      <c r="AY52892" s="80"/>
      <c r="AZ52892" s="80"/>
      <c r="BA52892" s="80"/>
      <c r="BB52892" s="80"/>
    </row>
    <row r="52893" spans="9:54" x14ac:dyDescent="0.25">
      <c r="I52893" s="80"/>
      <c r="AX52893" s="80"/>
      <c r="AY52893" s="80"/>
      <c r="AZ52893" s="80"/>
      <c r="BA52893" s="80"/>
      <c r="BB52893" s="80"/>
    </row>
    <row r="52894" spans="9:54" x14ac:dyDescent="0.25">
      <c r="I52894" s="80"/>
      <c r="AX52894" s="80"/>
      <c r="AY52894" s="80"/>
      <c r="AZ52894" s="80"/>
      <c r="BA52894" s="80"/>
      <c r="BB52894" s="80"/>
    </row>
    <row r="52895" spans="9:54" x14ac:dyDescent="0.25">
      <c r="I52895" s="80"/>
      <c r="AX52895" s="80"/>
      <c r="AY52895" s="80"/>
      <c r="AZ52895" s="80"/>
      <c r="BA52895" s="80"/>
      <c r="BB52895" s="80"/>
    </row>
    <row r="52896" spans="9:54" x14ac:dyDescent="0.25">
      <c r="I52896" s="80"/>
      <c r="AX52896" s="80"/>
      <c r="AY52896" s="80"/>
      <c r="AZ52896" s="80"/>
      <c r="BA52896" s="80"/>
      <c r="BB52896" s="80"/>
    </row>
    <row r="52897" spans="9:54" x14ac:dyDescent="0.25">
      <c r="I52897" s="80"/>
      <c r="AX52897" s="80"/>
      <c r="AY52897" s="80"/>
      <c r="AZ52897" s="80"/>
      <c r="BA52897" s="80"/>
      <c r="BB52897" s="80"/>
    </row>
    <row r="52898" spans="9:54" x14ac:dyDescent="0.25">
      <c r="I52898" s="80"/>
      <c r="AX52898" s="80"/>
      <c r="AY52898" s="80"/>
      <c r="AZ52898" s="80"/>
      <c r="BA52898" s="80"/>
      <c r="BB52898" s="80"/>
    </row>
    <row r="52899" spans="9:54" x14ac:dyDescent="0.25">
      <c r="I52899" s="80"/>
      <c r="AX52899" s="80"/>
      <c r="AY52899" s="80"/>
      <c r="AZ52899" s="80"/>
      <c r="BA52899" s="80"/>
      <c r="BB52899" s="80"/>
    </row>
    <row r="52900" spans="9:54" x14ac:dyDescent="0.25">
      <c r="I52900" s="80"/>
      <c r="AX52900" s="80"/>
      <c r="AY52900" s="80"/>
      <c r="AZ52900" s="80"/>
      <c r="BA52900" s="80"/>
      <c r="BB52900" s="80"/>
    </row>
    <row r="52901" spans="9:54" x14ac:dyDescent="0.25">
      <c r="I52901" s="80"/>
      <c r="AX52901" s="80"/>
      <c r="AY52901" s="80"/>
      <c r="AZ52901" s="80"/>
      <c r="BA52901" s="80"/>
      <c r="BB52901" s="80"/>
    </row>
    <row r="52902" spans="9:54" x14ac:dyDescent="0.25">
      <c r="I52902" s="80"/>
      <c r="AX52902" s="80"/>
      <c r="AY52902" s="80"/>
      <c r="AZ52902" s="80"/>
      <c r="BA52902" s="80"/>
      <c r="BB52902" s="80"/>
    </row>
    <row r="52903" spans="9:54" x14ac:dyDescent="0.25">
      <c r="I52903" s="80"/>
      <c r="AX52903" s="80"/>
      <c r="AY52903" s="80"/>
      <c r="AZ52903" s="80"/>
      <c r="BA52903" s="80"/>
      <c r="BB52903" s="80"/>
    </row>
    <row r="52904" spans="9:54" x14ac:dyDescent="0.25">
      <c r="I52904" s="80"/>
      <c r="AX52904" s="80"/>
      <c r="AY52904" s="80"/>
      <c r="AZ52904" s="80"/>
      <c r="BA52904" s="80"/>
      <c r="BB52904" s="80"/>
    </row>
    <row r="52905" spans="9:54" x14ac:dyDescent="0.25">
      <c r="I52905" s="80"/>
      <c r="AX52905" s="80"/>
      <c r="AY52905" s="80"/>
      <c r="AZ52905" s="80"/>
      <c r="BA52905" s="80"/>
      <c r="BB52905" s="80"/>
    </row>
    <row r="52906" spans="9:54" x14ac:dyDescent="0.25">
      <c r="I52906" s="80"/>
      <c r="AX52906" s="80"/>
      <c r="AY52906" s="80"/>
      <c r="AZ52906" s="80"/>
      <c r="BA52906" s="80"/>
      <c r="BB52906" s="80"/>
    </row>
    <row r="52907" spans="9:54" x14ac:dyDescent="0.25">
      <c r="I52907" s="80"/>
      <c r="AX52907" s="80"/>
      <c r="AY52907" s="80"/>
      <c r="AZ52907" s="80"/>
      <c r="BA52907" s="80"/>
      <c r="BB52907" s="80"/>
    </row>
    <row r="52908" spans="9:54" x14ac:dyDescent="0.25">
      <c r="I52908" s="80"/>
      <c r="AX52908" s="80"/>
      <c r="AY52908" s="80"/>
      <c r="AZ52908" s="80"/>
      <c r="BA52908" s="80"/>
      <c r="BB52908" s="80"/>
    </row>
    <row r="52909" spans="9:54" x14ac:dyDescent="0.25">
      <c r="I52909" s="80"/>
      <c r="AX52909" s="80"/>
      <c r="AY52909" s="80"/>
      <c r="AZ52909" s="80"/>
      <c r="BA52909" s="80"/>
      <c r="BB52909" s="80"/>
    </row>
    <row r="52910" spans="9:54" x14ac:dyDescent="0.25">
      <c r="I52910" s="80"/>
      <c r="AX52910" s="80"/>
      <c r="AY52910" s="80"/>
      <c r="AZ52910" s="80"/>
      <c r="BA52910" s="80"/>
      <c r="BB52910" s="80"/>
    </row>
    <row r="52911" spans="9:54" x14ac:dyDescent="0.25">
      <c r="I52911" s="80"/>
      <c r="AX52911" s="80"/>
      <c r="AY52911" s="80"/>
      <c r="AZ52911" s="80"/>
      <c r="BA52911" s="80"/>
      <c r="BB52911" s="80"/>
    </row>
    <row r="52912" spans="9:54" x14ac:dyDescent="0.25">
      <c r="I52912" s="80"/>
      <c r="AX52912" s="80"/>
      <c r="AY52912" s="80"/>
      <c r="AZ52912" s="80"/>
      <c r="BA52912" s="80"/>
      <c r="BB52912" s="80"/>
    </row>
    <row r="52913" spans="9:54" x14ac:dyDescent="0.25">
      <c r="I52913" s="80"/>
      <c r="AX52913" s="80"/>
      <c r="AY52913" s="80"/>
      <c r="AZ52913" s="80"/>
      <c r="BA52913" s="80"/>
      <c r="BB52913" s="80"/>
    </row>
    <row r="52914" spans="9:54" x14ac:dyDescent="0.25">
      <c r="I52914" s="80"/>
      <c r="AX52914" s="80"/>
      <c r="AY52914" s="80"/>
      <c r="AZ52914" s="80"/>
      <c r="BA52914" s="80"/>
      <c r="BB52914" s="80"/>
    </row>
    <row r="52915" spans="9:54" x14ac:dyDescent="0.25">
      <c r="I52915" s="80"/>
      <c r="AX52915" s="80"/>
      <c r="AY52915" s="80"/>
      <c r="AZ52915" s="80"/>
      <c r="BA52915" s="80"/>
      <c r="BB52915" s="80"/>
    </row>
    <row r="52916" spans="9:54" x14ac:dyDescent="0.25">
      <c r="I52916" s="80"/>
      <c r="AX52916" s="80"/>
      <c r="AY52916" s="80"/>
      <c r="AZ52916" s="80"/>
      <c r="BA52916" s="80"/>
      <c r="BB52916" s="80"/>
    </row>
    <row r="52917" spans="9:54" x14ac:dyDescent="0.25">
      <c r="I52917" s="80"/>
      <c r="AX52917" s="80"/>
      <c r="AY52917" s="80"/>
      <c r="AZ52917" s="80"/>
      <c r="BA52917" s="80"/>
      <c r="BB52917" s="80"/>
    </row>
    <row r="52918" spans="9:54" x14ac:dyDescent="0.25">
      <c r="I52918" s="80"/>
      <c r="AX52918" s="80"/>
      <c r="AY52918" s="80"/>
      <c r="AZ52918" s="80"/>
      <c r="BA52918" s="80"/>
      <c r="BB52918" s="80"/>
    </row>
    <row r="52919" spans="9:54" x14ac:dyDescent="0.25">
      <c r="I52919" s="80"/>
      <c r="AX52919" s="80"/>
      <c r="AY52919" s="80"/>
      <c r="AZ52919" s="80"/>
      <c r="BA52919" s="80"/>
      <c r="BB52919" s="80"/>
    </row>
    <row r="52920" spans="9:54" x14ac:dyDescent="0.25">
      <c r="I52920" s="80"/>
      <c r="AX52920" s="80"/>
      <c r="AY52920" s="80"/>
      <c r="AZ52920" s="80"/>
      <c r="BA52920" s="80"/>
      <c r="BB52920" s="80"/>
    </row>
    <row r="52921" spans="9:54" x14ac:dyDescent="0.25">
      <c r="I52921" s="80"/>
      <c r="AX52921" s="80"/>
      <c r="AY52921" s="80"/>
      <c r="AZ52921" s="80"/>
      <c r="BA52921" s="80"/>
      <c r="BB52921" s="80"/>
    </row>
    <row r="52922" spans="9:54" x14ac:dyDescent="0.25">
      <c r="I52922" s="80"/>
      <c r="AX52922" s="80"/>
      <c r="AY52922" s="80"/>
      <c r="AZ52922" s="80"/>
      <c r="BA52922" s="80"/>
      <c r="BB52922" s="80"/>
    </row>
    <row r="52923" spans="9:54" x14ac:dyDescent="0.25">
      <c r="I52923" s="80"/>
      <c r="AX52923" s="80"/>
      <c r="AY52923" s="80"/>
      <c r="AZ52923" s="80"/>
      <c r="BA52923" s="80"/>
      <c r="BB52923" s="80"/>
    </row>
    <row r="52924" spans="9:54" x14ac:dyDescent="0.25">
      <c r="I52924" s="80"/>
      <c r="AX52924" s="80"/>
      <c r="AY52924" s="80"/>
      <c r="AZ52924" s="80"/>
      <c r="BA52924" s="80"/>
      <c r="BB52924" s="80"/>
    </row>
    <row r="52925" spans="9:54" x14ac:dyDescent="0.25">
      <c r="I52925" s="80"/>
      <c r="AX52925" s="80"/>
      <c r="AY52925" s="80"/>
      <c r="AZ52925" s="80"/>
      <c r="BA52925" s="80"/>
      <c r="BB52925" s="80"/>
    </row>
    <row r="52926" spans="9:54" x14ac:dyDescent="0.25">
      <c r="I52926" s="80"/>
      <c r="AX52926" s="80"/>
      <c r="AY52926" s="80"/>
      <c r="AZ52926" s="80"/>
      <c r="BA52926" s="80"/>
      <c r="BB52926" s="80"/>
    </row>
    <row r="52927" spans="9:54" x14ac:dyDescent="0.25">
      <c r="I52927" s="80"/>
      <c r="AX52927" s="80"/>
      <c r="AY52927" s="80"/>
      <c r="AZ52927" s="80"/>
      <c r="BA52927" s="80"/>
      <c r="BB52927" s="80"/>
    </row>
    <row r="52928" spans="9:54" x14ac:dyDescent="0.25">
      <c r="I52928" s="80"/>
      <c r="AX52928" s="80"/>
      <c r="AY52928" s="80"/>
      <c r="AZ52928" s="80"/>
      <c r="BA52928" s="80"/>
      <c r="BB52928" s="80"/>
    </row>
    <row r="52929" spans="9:54" x14ac:dyDescent="0.25">
      <c r="I52929" s="80"/>
      <c r="AX52929" s="80"/>
      <c r="AY52929" s="80"/>
      <c r="AZ52929" s="80"/>
      <c r="BA52929" s="80"/>
      <c r="BB52929" s="80"/>
    </row>
    <row r="52930" spans="9:54" x14ac:dyDescent="0.25">
      <c r="I52930" s="80"/>
      <c r="AX52930" s="80"/>
      <c r="AY52930" s="80"/>
      <c r="AZ52930" s="80"/>
      <c r="BA52930" s="80"/>
      <c r="BB52930" s="80"/>
    </row>
    <row r="52931" spans="9:54" x14ac:dyDescent="0.25">
      <c r="I52931" s="80"/>
      <c r="AX52931" s="80"/>
      <c r="AY52931" s="80"/>
      <c r="AZ52931" s="80"/>
      <c r="BA52931" s="80"/>
      <c r="BB52931" s="80"/>
    </row>
    <row r="52932" spans="9:54" x14ac:dyDescent="0.25">
      <c r="I52932" s="80"/>
      <c r="AX52932" s="80"/>
      <c r="AY52932" s="80"/>
      <c r="AZ52932" s="80"/>
      <c r="BA52932" s="80"/>
      <c r="BB52932" s="80"/>
    </row>
    <row r="52933" spans="9:54" x14ac:dyDescent="0.25">
      <c r="I52933" s="80"/>
      <c r="AX52933" s="80"/>
      <c r="AY52933" s="80"/>
      <c r="AZ52933" s="80"/>
      <c r="BA52933" s="80"/>
      <c r="BB52933" s="80"/>
    </row>
    <row r="52934" spans="9:54" x14ac:dyDescent="0.25">
      <c r="I52934" s="80"/>
      <c r="AX52934" s="80"/>
      <c r="AY52934" s="80"/>
      <c r="AZ52934" s="80"/>
      <c r="BA52934" s="80"/>
      <c r="BB52934" s="80"/>
    </row>
    <row r="52935" spans="9:54" x14ac:dyDescent="0.25">
      <c r="I52935" s="80"/>
      <c r="AX52935" s="80"/>
      <c r="AY52935" s="80"/>
      <c r="AZ52935" s="80"/>
      <c r="BA52935" s="80"/>
      <c r="BB52935" s="80"/>
    </row>
    <row r="52936" spans="9:54" x14ac:dyDescent="0.25">
      <c r="I52936" s="80"/>
      <c r="AX52936" s="80"/>
      <c r="AY52936" s="80"/>
      <c r="AZ52936" s="80"/>
      <c r="BA52936" s="80"/>
      <c r="BB52936" s="80"/>
    </row>
    <row r="52937" spans="9:54" x14ac:dyDescent="0.25">
      <c r="I52937" s="80"/>
      <c r="AX52937" s="80"/>
      <c r="AY52937" s="80"/>
      <c r="AZ52937" s="80"/>
      <c r="BA52937" s="80"/>
      <c r="BB52937" s="80"/>
    </row>
    <row r="52938" spans="9:54" x14ac:dyDescent="0.25">
      <c r="I52938" s="80"/>
      <c r="AX52938" s="80"/>
      <c r="AY52938" s="80"/>
      <c r="AZ52938" s="80"/>
      <c r="BA52938" s="80"/>
      <c r="BB52938" s="80"/>
    </row>
    <row r="52939" spans="9:54" x14ac:dyDescent="0.25">
      <c r="I52939" s="80"/>
      <c r="AX52939" s="80"/>
      <c r="AY52939" s="80"/>
      <c r="AZ52939" s="80"/>
      <c r="BA52939" s="80"/>
      <c r="BB52939" s="80"/>
    </row>
    <row r="52940" spans="9:54" x14ac:dyDescent="0.25">
      <c r="I52940" s="80"/>
      <c r="AX52940" s="80"/>
      <c r="AY52940" s="80"/>
      <c r="AZ52940" s="80"/>
      <c r="BA52940" s="80"/>
      <c r="BB52940" s="80"/>
    </row>
    <row r="52941" spans="9:54" x14ac:dyDescent="0.25">
      <c r="I52941" s="80"/>
      <c r="AX52941" s="80"/>
      <c r="AY52941" s="80"/>
      <c r="AZ52941" s="80"/>
      <c r="BA52941" s="80"/>
      <c r="BB52941" s="80"/>
    </row>
    <row r="52942" spans="9:54" x14ac:dyDescent="0.25">
      <c r="I52942" s="80"/>
      <c r="AX52942" s="80"/>
      <c r="AY52942" s="80"/>
      <c r="AZ52942" s="80"/>
      <c r="BA52942" s="80"/>
      <c r="BB52942" s="80"/>
    </row>
    <row r="52943" spans="9:54" x14ac:dyDescent="0.25">
      <c r="I52943" s="80"/>
      <c r="AX52943" s="80"/>
      <c r="AY52943" s="80"/>
      <c r="AZ52943" s="80"/>
      <c r="BA52943" s="80"/>
      <c r="BB52943" s="80"/>
    </row>
    <row r="52944" spans="9:54" x14ac:dyDescent="0.25">
      <c r="I52944" s="80"/>
      <c r="AX52944" s="80"/>
      <c r="AY52944" s="80"/>
      <c r="AZ52944" s="80"/>
      <c r="BA52944" s="80"/>
      <c r="BB52944" s="80"/>
    </row>
    <row r="52945" spans="9:54" x14ac:dyDescent="0.25">
      <c r="I52945" s="80"/>
      <c r="AX52945" s="80"/>
      <c r="AY52945" s="80"/>
      <c r="AZ52945" s="80"/>
      <c r="BA52945" s="80"/>
      <c r="BB52945" s="80"/>
    </row>
    <row r="52946" spans="9:54" x14ac:dyDescent="0.25">
      <c r="I52946" s="80"/>
      <c r="AX52946" s="80"/>
      <c r="AY52946" s="80"/>
      <c r="AZ52946" s="80"/>
      <c r="BA52946" s="80"/>
      <c r="BB52946" s="80"/>
    </row>
    <row r="52947" spans="9:54" x14ac:dyDescent="0.25">
      <c r="I52947" s="80"/>
      <c r="AX52947" s="80"/>
      <c r="AY52947" s="80"/>
      <c r="AZ52947" s="80"/>
      <c r="BA52947" s="80"/>
      <c r="BB52947" s="80"/>
    </row>
    <row r="52948" spans="9:54" x14ac:dyDescent="0.25">
      <c r="I52948" s="80"/>
      <c r="AX52948" s="80"/>
      <c r="AY52948" s="80"/>
      <c r="AZ52948" s="80"/>
      <c r="BA52948" s="80"/>
      <c r="BB52948" s="80"/>
    </row>
    <row r="52949" spans="9:54" x14ac:dyDescent="0.25">
      <c r="I52949" s="80"/>
      <c r="AX52949" s="80"/>
      <c r="AY52949" s="80"/>
      <c r="AZ52949" s="80"/>
      <c r="BA52949" s="80"/>
      <c r="BB52949" s="80"/>
    </row>
    <row r="52950" spans="9:54" x14ac:dyDescent="0.25">
      <c r="I52950" s="80"/>
      <c r="AX52950" s="80"/>
      <c r="AY52950" s="80"/>
      <c r="AZ52950" s="80"/>
      <c r="BA52950" s="80"/>
      <c r="BB52950" s="80"/>
    </row>
    <row r="52951" spans="9:54" x14ac:dyDescent="0.25">
      <c r="I52951" s="80"/>
      <c r="AX52951" s="80"/>
      <c r="AY52951" s="80"/>
      <c r="AZ52951" s="80"/>
      <c r="BA52951" s="80"/>
      <c r="BB52951" s="80"/>
    </row>
    <row r="52952" spans="9:54" x14ac:dyDescent="0.25">
      <c r="I52952" s="80"/>
      <c r="AX52952" s="80"/>
      <c r="AY52952" s="80"/>
      <c r="AZ52952" s="80"/>
      <c r="BA52952" s="80"/>
      <c r="BB52952" s="80"/>
    </row>
    <row r="52953" spans="9:54" x14ac:dyDescent="0.25">
      <c r="I52953" s="80"/>
      <c r="AX52953" s="80"/>
      <c r="AY52953" s="80"/>
      <c r="AZ52953" s="80"/>
      <c r="BA52953" s="80"/>
      <c r="BB52953" s="80"/>
    </row>
    <row r="52954" spans="9:54" x14ac:dyDescent="0.25">
      <c r="I52954" s="80"/>
      <c r="AX52954" s="80"/>
      <c r="AY52954" s="80"/>
      <c r="AZ52954" s="80"/>
      <c r="BA52954" s="80"/>
      <c r="BB52954" s="80"/>
    </row>
    <row r="52955" spans="9:54" x14ac:dyDescent="0.25">
      <c r="I52955" s="80"/>
      <c r="AX52955" s="80"/>
      <c r="AY52955" s="80"/>
      <c r="AZ52955" s="80"/>
      <c r="BA52955" s="80"/>
      <c r="BB52955" s="80"/>
    </row>
    <row r="52956" spans="9:54" x14ac:dyDescent="0.25">
      <c r="I52956" s="80"/>
      <c r="AX52956" s="80"/>
      <c r="AY52956" s="80"/>
      <c r="AZ52956" s="80"/>
      <c r="BA52956" s="80"/>
      <c r="BB52956" s="80"/>
    </row>
    <row r="52957" spans="9:54" x14ac:dyDescent="0.25">
      <c r="I52957" s="80"/>
      <c r="AX52957" s="80"/>
      <c r="AY52957" s="80"/>
      <c r="AZ52957" s="80"/>
      <c r="BA52957" s="80"/>
      <c r="BB52957" s="80"/>
    </row>
    <row r="52958" spans="9:54" x14ac:dyDescent="0.25">
      <c r="I52958" s="80"/>
      <c r="AX52958" s="80"/>
      <c r="AY52958" s="80"/>
      <c r="AZ52958" s="80"/>
      <c r="BA52958" s="80"/>
      <c r="BB52958" s="80"/>
    </row>
    <row r="52959" spans="9:54" x14ac:dyDescent="0.25">
      <c r="I52959" s="80"/>
      <c r="AX52959" s="80"/>
      <c r="AY52959" s="80"/>
      <c r="AZ52959" s="80"/>
      <c r="BA52959" s="80"/>
      <c r="BB52959" s="80"/>
    </row>
    <row r="52960" spans="9:54" x14ac:dyDescent="0.25">
      <c r="I52960" s="80"/>
      <c r="AX52960" s="80"/>
      <c r="AY52960" s="80"/>
      <c r="AZ52960" s="80"/>
      <c r="BA52960" s="80"/>
      <c r="BB52960" s="80"/>
    </row>
    <row r="52961" spans="9:54" x14ac:dyDescent="0.25">
      <c r="I52961" s="80"/>
      <c r="AX52961" s="80"/>
      <c r="AY52961" s="80"/>
      <c r="AZ52961" s="80"/>
      <c r="BA52961" s="80"/>
      <c r="BB52961" s="80"/>
    </row>
    <row r="52962" spans="9:54" x14ac:dyDescent="0.25">
      <c r="I52962" s="80"/>
      <c r="AX52962" s="80"/>
      <c r="AY52962" s="80"/>
      <c r="AZ52962" s="80"/>
      <c r="BA52962" s="80"/>
      <c r="BB52962" s="80"/>
    </row>
    <row r="52963" spans="9:54" x14ac:dyDescent="0.25">
      <c r="I52963" s="80"/>
      <c r="AX52963" s="80"/>
      <c r="AY52963" s="80"/>
      <c r="AZ52963" s="80"/>
      <c r="BA52963" s="80"/>
      <c r="BB52963" s="80"/>
    </row>
    <row r="52964" spans="9:54" x14ac:dyDescent="0.25">
      <c r="I52964" s="80"/>
      <c r="AX52964" s="80"/>
      <c r="AY52964" s="80"/>
      <c r="AZ52964" s="80"/>
      <c r="BA52964" s="80"/>
      <c r="BB52964" s="80"/>
    </row>
    <row r="52965" spans="9:54" x14ac:dyDescent="0.25">
      <c r="I52965" s="80"/>
      <c r="AX52965" s="80"/>
      <c r="AY52965" s="80"/>
      <c r="AZ52965" s="80"/>
      <c r="BA52965" s="80"/>
      <c r="BB52965" s="80"/>
    </row>
    <row r="52966" spans="9:54" x14ac:dyDescent="0.25">
      <c r="I52966" s="80"/>
      <c r="AX52966" s="80"/>
      <c r="AY52966" s="80"/>
      <c r="AZ52966" s="80"/>
      <c r="BA52966" s="80"/>
      <c r="BB52966" s="80"/>
    </row>
    <row r="52967" spans="9:54" x14ac:dyDescent="0.25">
      <c r="I52967" s="80"/>
      <c r="AX52967" s="80"/>
      <c r="AY52967" s="80"/>
      <c r="AZ52967" s="80"/>
      <c r="BA52967" s="80"/>
      <c r="BB52967" s="80"/>
    </row>
    <row r="52968" spans="9:54" x14ac:dyDescent="0.25">
      <c r="I52968" s="80"/>
      <c r="AX52968" s="80"/>
      <c r="AY52968" s="80"/>
      <c r="AZ52968" s="80"/>
      <c r="BA52968" s="80"/>
      <c r="BB52968" s="80"/>
    </row>
    <row r="52969" spans="9:54" x14ac:dyDescent="0.25">
      <c r="I52969" s="80"/>
      <c r="AX52969" s="80"/>
      <c r="AY52969" s="80"/>
      <c r="AZ52969" s="80"/>
      <c r="BA52969" s="80"/>
      <c r="BB52969" s="80"/>
    </row>
    <row r="52970" spans="9:54" x14ac:dyDescent="0.25">
      <c r="I52970" s="80"/>
      <c r="AX52970" s="80"/>
      <c r="AY52970" s="80"/>
      <c r="AZ52970" s="80"/>
      <c r="BA52970" s="80"/>
      <c r="BB52970" s="80"/>
    </row>
    <row r="52971" spans="9:54" x14ac:dyDescent="0.25">
      <c r="I52971" s="80"/>
      <c r="AX52971" s="80"/>
      <c r="AY52971" s="80"/>
      <c r="AZ52971" s="80"/>
      <c r="BA52971" s="80"/>
      <c r="BB52971" s="80"/>
    </row>
    <row r="52972" spans="9:54" x14ac:dyDescent="0.25">
      <c r="I52972" s="80"/>
      <c r="AX52972" s="80"/>
      <c r="AY52972" s="80"/>
      <c r="AZ52972" s="80"/>
      <c r="BA52972" s="80"/>
      <c r="BB52972" s="80"/>
    </row>
    <row r="52973" spans="9:54" x14ac:dyDescent="0.25">
      <c r="I52973" s="80"/>
      <c r="AX52973" s="80"/>
      <c r="AY52973" s="80"/>
      <c r="AZ52973" s="80"/>
      <c r="BA52973" s="80"/>
      <c r="BB52973" s="80"/>
    </row>
    <row r="52974" spans="9:54" x14ac:dyDescent="0.25">
      <c r="I52974" s="80"/>
      <c r="AX52974" s="80"/>
      <c r="AY52974" s="80"/>
      <c r="AZ52974" s="80"/>
      <c r="BA52974" s="80"/>
      <c r="BB52974" s="80"/>
    </row>
    <row r="52975" spans="9:54" x14ac:dyDescent="0.25">
      <c r="I52975" s="80"/>
      <c r="AX52975" s="80"/>
      <c r="AY52975" s="80"/>
      <c r="AZ52975" s="80"/>
      <c r="BA52975" s="80"/>
      <c r="BB52975" s="80"/>
    </row>
    <row r="52976" spans="9:54" x14ac:dyDescent="0.25">
      <c r="I52976" s="80"/>
      <c r="AX52976" s="80"/>
      <c r="AY52976" s="80"/>
      <c r="AZ52976" s="80"/>
      <c r="BA52976" s="80"/>
      <c r="BB52976" s="80"/>
    </row>
    <row r="52977" spans="9:54" x14ac:dyDescent="0.25">
      <c r="I52977" s="80"/>
      <c r="AX52977" s="80"/>
      <c r="AY52977" s="80"/>
      <c r="AZ52977" s="80"/>
      <c r="BA52977" s="80"/>
      <c r="BB52977" s="80"/>
    </row>
    <row r="52978" spans="9:54" x14ac:dyDescent="0.25">
      <c r="I52978" s="80"/>
      <c r="AX52978" s="80"/>
      <c r="AY52978" s="80"/>
      <c r="AZ52978" s="80"/>
      <c r="BA52978" s="80"/>
      <c r="BB52978" s="80"/>
    </row>
    <row r="52979" spans="9:54" x14ac:dyDescent="0.25">
      <c r="I52979" s="80"/>
      <c r="AX52979" s="80"/>
      <c r="AY52979" s="80"/>
      <c r="AZ52979" s="80"/>
      <c r="BA52979" s="80"/>
      <c r="BB52979" s="80"/>
    </row>
    <row r="52980" spans="9:54" x14ac:dyDescent="0.25">
      <c r="I52980" s="80"/>
      <c r="AX52980" s="80"/>
      <c r="AY52980" s="80"/>
      <c r="AZ52980" s="80"/>
      <c r="BA52980" s="80"/>
      <c r="BB52980" s="80"/>
    </row>
    <row r="52981" spans="9:54" x14ac:dyDescent="0.25">
      <c r="I52981" s="80"/>
      <c r="AX52981" s="80"/>
      <c r="AY52981" s="80"/>
      <c r="AZ52981" s="80"/>
      <c r="BA52981" s="80"/>
      <c r="BB52981" s="80"/>
    </row>
    <row r="52982" spans="9:54" x14ac:dyDescent="0.25">
      <c r="I52982" s="80"/>
      <c r="AX52982" s="80"/>
      <c r="AY52982" s="80"/>
      <c r="AZ52982" s="80"/>
      <c r="BA52982" s="80"/>
      <c r="BB52982" s="80"/>
    </row>
    <row r="52983" spans="9:54" x14ac:dyDescent="0.25">
      <c r="I52983" s="80"/>
      <c r="AX52983" s="80"/>
      <c r="AY52983" s="80"/>
      <c r="AZ52983" s="80"/>
      <c r="BA52983" s="80"/>
      <c r="BB52983" s="80"/>
    </row>
    <row r="52984" spans="9:54" x14ac:dyDescent="0.25">
      <c r="I52984" s="80"/>
      <c r="AX52984" s="80"/>
      <c r="AY52984" s="80"/>
      <c r="AZ52984" s="80"/>
      <c r="BA52984" s="80"/>
      <c r="BB52984" s="80"/>
    </row>
    <row r="52985" spans="9:54" x14ac:dyDescent="0.25">
      <c r="I52985" s="80"/>
      <c r="AX52985" s="80"/>
      <c r="AY52985" s="80"/>
      <c r="AZ52985" s="80"/>
      <c r="BA52985" s="80"/>
      <c r="BB52985" s="80"/>
    </row>
    <row r="52986" spans="9:54" x14ac:dyDescent="0.25">
      <c r="I52986" s="80"/>
      <c r="AX52986" s="80"/>
      <c r="AY52986" s="80"/>
      <c r="AZ52986" s="80"/>
      <c r="BA52986" s="80"/>
      <c r="BB52986" s="80"/>
    </row>
    <row r="52987" spans="9:54" x14ac:dyDescent="0.25">
      <c r="I52987" s="80"/>
      <c r="AX52987" s="80"/>
      <c r="AY52987" s="80"/>
      <c r="AZ52987" s="80"/>
      <c r="BA52987" s="80"/>
      <c r="BB52987" s="80"/>
    </row>
    <row r="52988" spans="9:54" x14ac:dyDescent="0.25">
      <c r="I52988" s="80"/>
      <c r="AX52988" s="80"/>
      <c r="AY52988" s="80"/>
      <c r="AZ52988" s="80"/>
      <c r="BA52988" s="80"/>
      <c r="BB52988" s="80"/>
    </row>
    <row r="52989" spans="9:54" x14ac:dyDescent="0.25">
      <c r="I52989" s="80"/>
      <c r="AX52989" s="80"/>
      <c r="AY52989" s="80"/>
      <c r="AZ52989" s="80"/>
      <c r="BA52989" s="80"/>
      <c r="BB52989" s="80"/>
    </row>
    <row r="52990" spans="9:54" x14ac:dyDescent="0.25">
      <c r="I52990" s="80"/>
      <c r="AX52990" s="80"/>
      <c r="AY52990" s="80"/>
      <c r="AZ52990" s="80"/>
      <c r="BA52990" s="80"/>
      <c r="BB52990" s="80"/>
    </row>
    <row r="52991" spans="9:54" x14ac:dyDescent="0.25">
      <c r="I52991" s="80"/>
      <c r="AX52991" s="80"/>
      <c r="AY52991" s="80"/>
      <c r="AZ52991" s="80"/>
      <c r="BA52991" s="80"/>
      <c r="BB52991" s="80"/>
    </row>
    <row r="52992" spans="9:54" x14ac:dyDescent="0.25">
      <c r="I52992" s="80"/>
      <c r="AX52992" s="80"/>
      <c r="AY52992" s="80"/>
      <c r="AZ52992" s="80"/>
      <c r="BA52992" s="80"/>
      <c r="BB52992" s="80"/>
    </row>
    <row r="52993" spans="9:54" x14ac:dyDescent="0.25">
      <c r="I52993" s="80"/>
      <c r="AX52993" s="80"/>
      <c r="AY52993" s="80"/>
      <c r="AZ52993" s="80"/>
      <c r="BA52993" s="80"/>
      <c r="BB52993" s="80"/>
    </row>
    <row r="52994" spans="9:54" x14ac:dyDescent="0.25">
      <c r="I52994" s="80"/>
      <c r="AX52994" s="80"/>
      <c r="AY52994" s="80"/>
      <c r="AZ52994" s="80"/>
      <c r="BA52994" s="80"/>
      <c r="BB52994" s="80"/>
    </row>
    <row r="52995" spans="9:54" x14ac:dyDescent="0.25">
      <c r="I52995" s="80"/>
      <c r="AX52995" s="80"/>
      <c r="AY52995" s="80"/>
      <c r="AZ52995" s="80"/>
      <c r="BA52995" s="80"/>
      <c r="BB52995" s="80"/>
    </row>
    <row r="52996" spans="9:54" x14ac:dyDescent="0.25">
      <c r="I52996" s="80"/>
      <c r="AX52996" s="80"/>
      <c r="AY52996" s="80"/>
      <c r="AZ52996" s="80"/>
      <c r="BA52996" s="80"/>
      <c r="BB52996" s="80"/>
    </row>
    <row r="52997" spans="9:54" x14ac:dyDescent="0.25">
      <c r="I52997" s="80"/>
      <c r="AX52997" s="80"/>
      <c r="AY52997" s="80"/>
      <c r="AZ52997" s="80"/>
      <c r="BA52997" s="80"/>
      <c r="BB52997" s="80"/>
    </row>
    <row r="52998" spans="9:54" x14ac:dyDescent="0.25">
      <c r="I52998" s="80"/>
      <c r="AX52998" s="80"/>
      <c r="AY52998" s="80"/>
      <c r="AZ52998" s="80"/>
      <c r="BA52998" s="80"/>
      <c r="BB52998" s="80"/>
    </row>
    <row r="52999" spans="9:54" x14ac:dyDescent="0.25">
      <c r="I52999" s="80"/>
      <c r="AX52999" s="80"/>
      <c r="AY52999" s="80"/>
      <c r="AZ52999" s="80"/>
      <c r="BA52999" s="80"/>
      <c r="BB52999" s="80"/>
    </row>
    <row r="53000" spans="9:54" x14ac:dyDescent="0.25">
      <c r="I53000" s="80"/>
      <c r="AX53000" s="80"/>
      <c r="AY53000" s="80"/>
      <c r="AZ53000" s="80"/>
      <c r="BA53000" s="80"/>
      <c r="BB53000" s="80"/>
    </row>
    <row r="53001" spans="9:54" x14ac:dyDescent="0.25">
      <c r="I53001" s="80"/>
      <c r="AX53001" s="80"/>
      <c r="AY53001" s="80"/>
      <c r="AZ53001" s="80"/>
      <c r="BA53001" s="80"/>
      <c r="BB53001" s="80"/>
    </row>
    <row r="53002" spans="9:54" x14ac:dyDescent="0.25">
      <c r="I53002" s="80"/>
      <c r="AX53002" s="80"/>
      <c r="AY53002" s="80"/>
      <c r="AZ53002" s="80"/>
      <c r="BA53002" s="80"/>
      <c r="BB53002" s="80"/>
    </row>
    <row r="53003" spans="9:54" x14ac:dyDescent="0.25">
      <c r="I53003" s="80"/>
      <c r="AX53003" s="80"/>
      <c r="AY53003" s="80"/>
      <c r="AZ53003" s="80"/>
      <c r="BA53003" s="80"/>
      <c r="BB53003" s="80"/>
    </row>
    <row r="53004" spans="9:54" x14ac:dyDescent="0.25">
      <c r="I53004" s="80"/>
      <c r="AX53004" s="80"/>
      <c r="AY53004" s="80"/>
      <c r="AZ53004" s="80"/>
      <c r="BA53004" s="80"/>
      <c r="BB53004" s="80"/>
    </row>
    <row r="53005" spans="9:54" x14ac:dyDescent="0.25">
      <c r="I53005" s="80"/>
      <c r="AX53005" s="80"/>
      <c r="AY53005" s="80"/>
      <c r="AZ53005" s="80"/>
      <c r="BA53005" s="80"/>
      <c r="BB53005" s="80"/>
    </row>
    <row r="53006" spans="9:54" x14ac:dyDescent="0.25">
      <c r="I53006" s="80"/>
      <c r="AX53006" s="80"/>
      <c r="AY53006" s="80"/>
      <c r="AZ53006" s="80"/>
      <c r="BA53006" s="80"/>
      <c r="BB53006" s="80"/>
    </row>
    <row r="53007" spans="9:54" x14ac:dyDescent="0.25">
      <c r="I53007" s="80"/>
      <c r="AX53007" s="80"/>
      <c r="AY53007" s="80"/>
      <c r="AZ53007" s="80"/>
      <c r="BA53007" s="80"/>
      <c r="BB53007" s="80"/>
    </row>
    <row r="53008" spans="9:54" x14ac:dyDescent="0.25">
      <c r="I53008" s="80"/>
      <c r="AX53008" s="80"/>
      <c r="AY53008" s="80"/>
      <c r="AZ53008" s="80"/>
      <c r="BA53008" s="80"/>
      <c r="BB53008" s="80"/>
    </row>
    <row r="53009" spans="9:54" x14ac:dyDescent="0.25">
      <c r="I53009" s="80"/>
      <c r="AX53009" s="80"/>
      <c r="AY53009" s="80"/>
      <c r="AZ53009" s="80"/>
      <c r="BA53009" s="80"/>
      <c r="BB53009" s="80"/>
    </row>
    <row r="53010" spans="9:54" x14ac:dyDescent="0.25">
      <c r="I53010" s="80"/>
      <c r="AX53010" s="80"/>
      <c r="AY53010" s="80"/>
      <c r="AZ53010" s="80"/>
      <c r="BA53010" s="80"/>
      <c r="BB53010" s="80"/>
    </row>
    <row r="53011" spans="9:54" x14ac:dyDescent="0.25">
      <c r="I53011" s="80"/>
      <c r="AX53011" s="80"/>
      <c r="AY53011" s="80"/>
      <c r="AZ53011" s="80"/>
      <c r="BA53011" s="80"/>
      <c r="BB53011" s="80"/>
    </row>
    <row r="53012" spans="9:54" x14ac:dyDescent="0.25">
      <c r="I53012" s="80"/>
      <c r="AX53012" s="80"/>
      <c r="AY53012" s="80"/>
      <c r="AZ53012" s="80"/>
      <c r="BA53012" s="80"/>
      <c r="BB53012" s="80"/>
    </row>
    <row r="53013" spans="9:54" x14ac:dyDescent="0.25">
      <c r="I53013" s="80"/>
      <c r="AX53013" s="80"/>
      <c r="AY53013" s="80"/>
      <c r="AZ53013" s="80"/>
      <c r="BA53013" s="80"/>
      <c r="BB53013" s="80"/>
    </row>
    <row r="53014" spans="9:54" x14ac:dyDescent="0.25">
      <c r="I53014" s="80"/>
      <c r="AX53014" s="80"/>
      <c r="AY53014" s="80"/>
      <c r="AZ53014" s="80"/>
      <c r="BA53014" s="80"/>
      <c r="BB53014" s="80"/>
    </row>
    <row r="53015" spans="9:54" x14ac:dyDescent="0.25">
      <c r="I53015" s="80"/>
      <c r="AX53015" s="80"/>
      <c r="AY53015" s="80"/>
      <c r="AZ53015" s="80"/>
      <c r="BA53015" s="80"/>
      <c r="BB53015" s="80"/>
    </row>
    <row r="53016" spans="9:54" x14ac:dyDescent="0.25">
      <c r="I53016" s="80"/>
      <c r="AX53016" s="80"/>
      <c r="AY53016" s="80"/>
      <c r="AZ53016" s="80"/>
      <c r="BA53016" s="80"/>
      <c r="BB53016" s="80"/>
    </row>
    <row r="53017" spans="9:54" x14ac:dyDescent="0.25">
      <c r="I53017" s="80"/>
      <c r="AX53017" s="80"/>
      <c r="AY53017" s="80"/>
      <c r="AZ53017" s="80"/>
      <c r="BA53017" s="80"/>
      <c r="BB53017" s="80"/>
    </row>
    <row r="53018" spans="9:54" x14ac:dyDescent="0.25">
      <c r="I53018" s="80"/>
      <c r="AX53018" s="80"/>
      <c r="AY53018" s="80"/>
      <c r="AZ53018" s="80"/>
      <c r="BA53018" s="80"/>
      <c r="BB53018" s="80"/>
    </row>
    <row r="53019" spans="9:54" x14ac:dyDescent="0.25">
      <c r="I53019" s="80"/>
      <c r="AX53019" s="80"/>
      <c r="AY53019" s="80"/>
      <c r="AZ53019" s="80"/>
      <c r="BA53019" s="80"/>
      <c r="BB53019" s="80"/>
    </row>
    <row r="53020" spans="9:54" x14ac:dyDescent="0.25">
      <c r="I53020" s="80"/>
      <c r="AX53020" s="80"/>
      <c r="AY53020" s="80"/>
      <c r="AZ53020" s="80"/>
      <c r="BA53020" s="80"/>
      <c r="BB53020" s="80"/>
    </row>
    <row r="53021" spans="9:54" x14ac:dyDescent="0.25">
      <c r="I53021" s="80"/>
      <c r="AX53021" s="80"/>
      <c r="AY53021" s="80"/>
      <c r="AZ53021" s="80"/>
      <c r="BA53021" s="80"/>
      <c r="BB53021" s="80"/>
    </row>
    <row r="53022" spans="9:54" x14ac:dyDescent="0.25">
      <c r="I53022" s="80"/>
      <c r="AX53022" s="80"/>
      <c r="AY53022" s="80"/>
      <c r="AZ53022" s="80"/>
      <c r="BA53022" s="80"/>
      <c r="BB53022" s="80"/>
    </row>
    <row r="53023" spans="9:54" x14ac:dyDescent="0.25">
      <c r="I53023" s="80"/>
      <c r="AX53023" s="80"/>
      <c r="AY53023" s="80"/>
      <c r="AZ53023" s="80"/>
      <c r="BA53023" s="80"/>
      <c r="BB53023" s="80"/>
    </row>
    <row r="53024" spans="9:54" x14ac:dyDescent="0.25">
      <c r="I53024" s="80"/>
      <c r="AX53024" s="80"/>
      <c r="AY53024" s="80"/>
      <c r="AZ53024" s="80"/>
      <c r="BA53024" s="80"/>
      <c r="BB53024" s="80"/>
    </row>
    <row r="53025" spans="9:54" x14ac:dyDescent="0.25">
      <c r="I53025" s="80"/>
      <c r="AX53025" s="80"/>
      <c r="AY53025" s="80"/>
      <c r="AZ53025" s="80"/>
      <c r="BA53025" s="80"/>
      <c r="BB53025" s="80"/>
    </row>
    <row r="53026" spans="9:54" x14ac:dyDescent="0.25">
      <c r="I53026" s="80"/>
      <c r="AX53026" s="80"/>
      <c r="AY53026" s="80"/>
      <c r="AZ53026" s="80"/>
      <c r="BA53026" s="80"/>
      <c r="BB53026" s="80"/>
    </row>
    <row r="53027" spans="9:54" x14ac:dyDescent="0.25">
      <c r="I53027" s="80"/>
      <c r="AX53027" s="80"/>
      <c r="AY53027" s="80"/>
      <c r="AZ53027" s="80"/>
      <c r="BA53027" s="80"/>
      <c r="BB53027" s="80"/>
    </row>
    <row r="53028" spans="9:54" x14ac:dyDescent="0.25">
      <c r="I53028" s="80"/>
      <c r="AX53028" s="80"/>
      <c r="AY53028" s="80"/>
      <c r="AZ53028" s="80"/>
      <c r="BA53028" s="80"/>
      <c r="BB53028" s="80"/>
    </row>
    <row r="53029" spans="9:54" x14ac:dyDescent="0.25">
      <c r="I53029" s="80"/>
      <c r="AX53029" s="80"/>
      <c r="AY53029" s="80"/>
      <c r="AZ53029" s="80"/>
      <c r="BA53029" s="80"/>
      <c r="BB53029" s="80"/>
    </row>
    <row r="53030" spans="9:54" x14ac:dyDescent="0.25">
      <c r="I53030" s="80"/>
      <c r="AX53030" s="80"/>
      <c r="AY53030" s="80"/>
      <c r="AZ53030" s="80"/>
      <c r="BA53030" s="80"/>
      <c r="BB53030" s="80"/>
    </row>
    <row r="53031" spans="9:54" x14ac:dyDescent="0.25">
      <c r="I53031" s="80"/>
      <c r="AX53031" s="80"/>
      <c r="AY53031" s="80"/>
      <c r="AZ53031" s="80"/>
      <c r="BA53031" s="80"/>
      <c r="BB53031" s="80"/>
    </row>
    <row r="53032" spans="9:54" x14ac:dyDescent="0.25">
      <c r="I53032" s="80"/>
      <c r="AX53032" s="80"/>
      <c r="AY53032" s="80"/>
      <c r="AZ53032" s="80"/>
      <c r="BA53032" s="80"/>
      <c r="BB53032" s="80"/>
    </row>
    <row r="53033" spans="9:54" x14ac:dyDescent="0.25">
      <c r="I53033" s="80"/>
      <c r="AX53033" s="80"/>
      <c r="AY53033" s="80"/>
      <c r="AZ53033" s="80"/>
      <c r="BA53033" s="80"/>
      <c r="BB53033" s="80"/>
    </row>
    <row r="53034" spans="9:54" x14ac:dyDescent="0.25">
      <c r="I53034" s="80"/>
      <c r="AX53034" s="80"/>
      <c r="AY53034" s="80"/>
      <c r="AZ53034" s="80"/>
      <c r="BA53034" s="80"/>
      <c r="BB53034" s="80"/>
    </row>
    <row r="53035" spans="9:54" x14ac:dyDescent="0.25">
      <c r="I53035" s="80"/>
      <c r="AX53035" s="80"/>
      <c r="AY53035" s="80"/>
      <c r="AZ53035" s="80"/>
      <c r="BA53035" s="80"/>
      <c r="BB53035" s="80"/>
    </row>
    <row r="53036" spans="9:54" x14ac:dyDescent="0.25">
      <c r="I53036" s="80"/>
      <c r="AX53036" s="80"/>
      <c r="AY53036" s="80"/>
      <c r="AZ53036" s="80"/>
      <c r="BA53036" s="80"/>
      <c r="BB53036" s="80"/>
    </row>
    <row r="53037" spans="9:54" x14ac:dyDescent="0.25">
      <c r="I53037" s="80"/>
      <c r="AX53037" s="80"/>
      <c r="AY53037" s="80"/>
      <c r="AZ53037" s="80"/>
      <c r="BA53037" s="80"/>
      <c r="BB53037" s="80"/>
    </row>
    <row r="53038" spans="9:54" x14ac:dyDescent="0.25">
      <c r="I53038" s="80"/>
      <c r="AX53038" s="80"/>
      <c r="AY53038" s="80"/>
      <c r="AZ53038" s="80"/>
      <c r="BA53038" s="80"/>
      <c r="BB53038" s="80"/>
    </row>
    <row r="53039" spans="9:54" x14ac:dyDescent="0.25">
      <c r="I53039" s="80"/>
      <c r="AX53039" s="80"/>
      <c r="AY53039" s="80"/>
      <c r="AZ53039" s="80"/>
      <c r="BA53039" s="80"/>
      <c r="BB53039" s="80"/>
    </row>
    <row r="53040" spans="9:54" x14ac:dyDescent="0.25">
      <c r="I53040" s="80"/>
      <c r="AX53040" s="80"/>
      <c r="AY53040" s="80"/>
      <c r="AZ53040" s="80"/>
      <c r="BA53040" s="80"/>
      <c r="BB53040" s="80"/>
    </row>
    <row r="53041" spans="9:54" x14ac:dyDescent="0.25">
      <c r="I53041" s="80"/>
      <c r="AX53041" s="80"/>
      <c r="AY53041" s="80"/>
      <c r="AZ53041" s="80"/>
      <c r="BA53041" s="80"/>
      <c r="BB53041" s="80"/>
    </row>
    <row r="53042" spans="9:54" x14ac:dyDescent="0.25">
      <c r="I53042" s="80"/>
      <c r="AX53042" s="80"/>
      <c r="AY53042" s="80"/>
      <c r="AZ53042" s="80"/>
      <c r="BA53042" s="80"/>
      <c r="BB53042" s="80"/>
    </row>
    <row r="53043" spans="9:54" x14ac:dyDescent="0.25">
      <c r="I53043" s="80"/>
      <c r="AX53043" s="80"/>
      <c r="AY53043" s="80"/>
      <c r="AZ53043" s="80"/>
      <c r="BA53043" s="80"/>
      <c r="BB53043" s="80"/>
    </row>
    <row r="53044" spans="9:54" x14ac:dyDescent="0.25">
      <c r="I53044" s="80"/>
      <c r="AX53044" s="80"/>
      <c r="AY53044" s="80"/>
      <c r="AZ53044" s="80"/>
      <c r="BA53044" s="80"/>
      <c r="BB53044" s="80"/>
    </row>
    <row r="53045" spans="9:54" x14ac:dyDescent="0.25">
      <c r="I53045" s="80"/>
      <c r="AX53045" s="80"/>
      <c r="AY53045" s="80"/>
      <c r="AZ53045" s="80"/>
      <c r="BA53045" s="80"/>
      <c r="BB53045" s="80"/>
    </row>
    <row r="53046" spans="9:54" x14ac:dyDescent="0.25">
      <c r="I53046" s="80"/>
      <c r="AX53046" s="80"/>
      <c r="AY53046" s="80"/>
      <c r="AZ53046" s="80"/>
      <c r="BA53046" s="80"/>
      <c r="BB53046" s="80"/>
    </row>
    <row r="53047" spans="9:54" x14ac:dyDescent="0.25">
      <c r="I53047" s="80"/>
      <c r="AX53047" s="80"/>
      <c r="AY53047" s="80"/>
      <c r="AZ53047" s="80"/>
      <c r="BA53047" s="80"/>
      <c r="BB53047" s="80"/>
    </row>
    <row r="53048" spans="9:54" x14ac:dyDescent="0.25">
      <c r="I53048" s="80"/>
      <c r="AX53048" s="80"/>
      <c r="AY53048" s="80"/>
      <c r="AZ53048" s="80"/>
      <c r="BA53048" s="80"/>
      <c r="BB53048" s="80"/>
    </row>
    <row r="53049" spans="9:54" x14ac:dyDescent="0.25">
      <c r="I53049" s="80"/>
      <c r="AX53049" s="80"/>
      <c r="AY53049" s="80"/>
      <c r="AZ53049" s="80"/>
      <c r="BA53049" s="80"/>
      <c r="BB53049" s="80"/>
    </row>
    <row r="53050" spans="9:54" x14ac:dyDescent="0.25">
      <c r="I53050" s="80"/>
      <c r="AX53050" s="80"/>
      <c r="AY53050" s="80"/>
      <c r="AZ53050" s="80"/>
      <c r="BA53050" s="80"/>
      <c r="BB53050" s="80"/>
    </row>
    <row r="53051" spans="9:54" x14ac:dyDescent="0.25">
      <c r="I53051" s="80"/>
      <c r="AX53051" s="80"/>
      <c r="AY53051" s="80"/>
      <c r="AZ53051" s="80"/>
      <c r="BA53051" s="80"/>
      <c r="BB53051" s="80"/>
    </row>
    <row r="53052" spans="9:54" x14ac:dyDescent="0.25">
      <c r="I53052" s="80"/>
      <c r="AX53052" s="80"/>
      <c r="AY53052" s="80"/>
      <c r="AZ53052" s="80"/>
      <c r="BA53052" s="80"/>
      <c r="BB53052" s="80"/>
    </row>
    <row r="53053" spans="9:54" x14ac:dyDescent="0.25">
      <c r="I53053" s="80"/>
      <c r="AX53053" s="80"/>
      <c r="AY53053" s="80"/>
      <c r="AZ53053" s="80"/>
      <c r="BA53053" s="80"/>
      <c r="BB53053" s="80"/>
    </row>
    <row r="53054" spans="9:54" x14ac:dyDescent="0.25">
      <c r="I53054" s="80"/>
      <c r="AX53054" s="80"/>
      <c r="AY53054" s="80"/>
      <c r="AZ53054" s="80"/>
      <c r="BA53054" s="80"/>
      <c r="BB53054" s="80"/>
    </row>
    <row r="53055" spans="9:54" x14ac:dyDescent="0.25">
      <c r="I53055" s="80"/>
      <c r="AX53055" s="80"/>
      <c r="AY53055" s="80"/>
      <c r="AZ53055" s="80"/>
      <c r="BA53055" s="80"/>
      <c r="BB53055" s="80"/>
    </row>
    <row r="53056" spans="9:54" x14ac:dyDescent="0.25">
      <c r="I53056" s="80"/>
      <c r="AX53056" s="80"/>
      <c r="AY53056" s="80"/>
      <c r="AZ53056" s="80"/>
      <c r="BA53056" s="80"/>
      <c r="BB53056" s="80"/>
    </row>
    <row r="53057" spans="9:54" x14ac:dyDescent="0.25">
      <c r="I53057" s="80"/>
      <c r="AX53057" s="80"/>
      <c r="AY53057" s="80"/>
      <c r="AZ53057" s="80"/>
      <c r="BA53057" s="80"/>
      <c r="BB53057" s="80"/>
    </row>
    <row r="53058" spans="9:54" x14ac:dyDescent="0.25">
      <c r="I53058" s="80"/>
      <c r="AX53058" s="80"/>
      <c r="AY53058" s="80"/>
      <c r="AZ53058" s="80"/>
      <c r="BA53058" s="80"/>
      <c r="BB53058" s="80"/>
    </row>
    <row r="53059" spans="9:54" x14ac:dyDescent="0.25">
      <c r="I53059" s="80"/>
      <c r="AX53059" s="80"/>
      <c r="AY53059" s="80"/>
      <c r="AZ53059" s="80"/>
      <c r="BA53059" s="80"/>
      <c r="BB53059" s="80"/>
    </row>
    <row r="53060" spans="9:54" x14ac:dyDescent="0.25">
      <c r="I53060" s="80"/>
      <c r="AX53060" s="80"/>
      <c r="AY53060" s="80"/>
      <c r="AZ53060" s="80"/>
      <c r="BA53060" s="80"/>
      <c r="BB53060" s="80"/>
    </row>
    <row r="53061" spans="9:54" x14ac:dyDescent="0.25">
      <c r="I53061" s="80"/>
      <c r="AX53061" s="80"/>
      <c r="AY53061" s="80"/>
      <c r="AZ53061" s="80"/>
      <c r="BA53061" s="80"/>
      <c r="BB53061" s="80"/>
    </row>
    <row r="53062" spans="9:54" x14ac:dyDescent="0.25">
      <c r="I53062" s="80"/>
      <c r="AX53062" s="80"/>
      <c r="AY53062" s="80"/>
      <c r="AZ53062" s="80"/>
      <c r="BA53062" s="80"/>
      <c r="BB53062" s="80"/>
    </row>
    <row r="53063" spans="9:54" x14ac:dyDescent="0.25">
      <c r="I53063" s="80"/>
      <c r="AX53063" s="80"/>
      <c r="AY53063" s="80"/>
      <c r="AZ53063" s="80"/>
      <c r="BA53063" s="80"/>
      <c r="BB53063" s="80"/>
    </row>
    <row r="53064" spans="9:54" x14ac:dyDescent="0.25">
      <c r="I53064" s="80"/>
      <c r="AX53064" s="80"/>
      <c r="AY53064" s="80"/>
      <c r="AZ53064" s="80"/>
      <c r="BA53064" s="80"/>
      <c r="BB53064" s="80"/>
    </row>
    <row r="53065" spans="9:54" x14ac:dyDescent="0.25">
      <c r="I53065" s="80"/>
      <c r="AX53065" s="80"/>
      <c r="AY53065" s="80"/>
      <c r="AZ53065" s="80"/>
      <c r="BA53065" s="80"/>
      <c r="BB53065" s="80"/>
    </row>
    <row r="53066" spans="9:54" x14ac:dyDescent="0.25">
      <c r="I53066" s="80"/>
      <c r="AX53066" s="80"/>
      <c r="AY53066" s="80"/>
      <c r="AZ53066" s="80"/>
      <c r="BA53066" s="80"/>
      <c r="BB53066" s="80"/>
    </row>
    <row r="53067" spans="9:54" x14ac:dyDescent="0.25">
      <c r="I53067" s="80"/>
      <c r="AX53067" s="80"/>
      <c r="AY53067" s="80"/>
      <c r="AZ53067" s="80"/>
      <c r="BA53067" s="80"/>
      <c r="BB53067" s="80"/>
    </row>
    <row r="53068" spans="9:54" x14ac:dyDescent="0.25">
      <c r="I53068" s="80"/>
      <c r="AX53068" s="80"/>
      <c r="AY53068" s="80"/>
      <c r="AZ53068" s="80"/>
      <c r="BA53068" s="80"/>
      <c r="BB53068" s="80"/>
    </row>
    <row r="53069" spans="9:54" x14ac:dyDescent="0.25">
      <c r="I53069" s="80"/>
      <c r="AX53069" s="80"/>
      <c r="AY53069" s="80"/>
      <c r="AZ53069" s="80"/>
      <c r="BA53069" s="80"/>
      <c r="BB53069" s="80"/>
    </row>
    <row r="53070" spans="9:54" x14ac:dyDescent="0.25">
      <c r="I53070" s="80"/>
      <c r="AX53070" s="80"/>
      <c r="AY53070" s="80"/>
      <c r="AZ53070" s="80"/>
      <c r="BA53070" s="80"/>
      <c r="BB53070" s="80"/>
    </row>
    <row r="53071" spans="9:54" x14ac:dyDescent="0.25">
      <c r="I53071" s="80"/>
      <c r="AX53071" s="80"/>
      <c r="AY53071" s="80"/>
      <c r="AZ53071" s="80"/>
      <c r="BA53071" s="80"/>
      <c r="BB53071" s="80"/>
    </row>
    <row r="53072" spans="9:54" x14ac:dyDescent="0.25">
      <c r="I53072" s="80"/>
      <c r="AX53072" s="80"/>
      <c r="AY53072" s="80"/>
      <c r="AZ53072" s="80"/>
      <c r="BA53072" s="80"/>
      <c r="BB53072" s="80"/>
    </row>
    <row r="53073" spans="9:54" x14ac:dyDescent="0.25">
      <c r="I53073" s="80"/>
      <c r="AX53073" s="80"/>
      <c r="AY53073" s="80"/>
      <c r="AZ53073" s="80"/>
      <c r="BA53073" s="80"/>
      <c r="BB53073" s="80"/>
    </row>
    <row r="53074" spans="9:54" x14ac:dyDescent="0.25">
      <c r="I53074" s="80"/>
      <c r="AX53074" s="80"/>
      <c r="AY53074" s="80"/>
      <c r="AZ53074" s="80"/>
      <c r="BA53074" s="80"/>
      <c r="BB53074" s="80"/>
    </row>
    <row r="53075" spans="9:54" x14ac:dyDescent="0.25">
      <c r="I53075" s="80"/>
      <c r="AX53075" s="80"/>
      <c r="AY53075" s="80"/>
      <c r="AZ53075" s="80"/>
      <c r="BA53075" s="80"/>
      <c r="BB53075" s="80"/>
    </row>
    <row r="53076" spans="9:54" x14ac:dyDescent="0.25">
      <c r="I53076" s="80"/>
      <c r="AX53076" s="80"/>
      <c r="AY53076" s="80"/>
      <c r="AZ53076" s="80"/>
      <c r="BA53076" s="80"/>
      <c r="BB53076" s="80"/>
    </row>
    <row r="53077" spans="9:54" x14ac:dyDescent="0.25">
      <c r="I53077" s="80"/>
      <c r="AX53077" s="80"/>
      <c r="AY53077" s="80"/>
      <c r="AZ53077" s="80"/>
      <c r="BA53077" s="80"/>
      <c r="BB53077" s="80"/>
    </row>
    <row r="53078" spans="9:54" x14ac:dyDescent="0.25">
      <c r="I53078" s="80"/>
      <c r="AX53078" s="80"/>
      <c r="AY53078" s="80"/>
      <c r="AZ53078" s="80"/>
      <c r="BA53078" s="80"/>
      <c r="BB53078" s="80"/>
    </row>
    <row r="53079" spans="9:54" x14ac:dyDescent="0.25">
      <c r="I53079" s="80"/>
      <c r="AX53079" s="80"/>
      <c r="AY53079" s="80"/>
      <c r="AZ53079" s="80"/>
      <c r="BA53079" s="80"/>
      <c r="BB53079" s="80"/>
    </row>
    <row r="53080" spans="9:54" x14ac:dyDescent="0.25">
      <c r="I53080" s="80"/>
      <c r="AX53080" s="80"/>
      <c r="AY53080" s="80"/>
      <c r="AZ53080" s="80"/>
      <c r="BA53080" s="80"/>
      <c r="BB53080" s="80"/>
    </row>
    <row r="53081" spans="9:54" x14ac:dyDescent="0.25">
      <c r="I53081" s="80"/>
      <c r="AX53081" s="80"/>
      <c r="AY53081" s="80"/>
      <c r="AZ53081" s="80"/>
      <c r="BA53081" s="80"/>
      <c r="BB53081" s="80"/>
    </row>
    <row r="53082" spans="9:54" x14ac:dyDescent="0.25">
      <c r="I53082" s="80"/>
      <c r="AX53082" s="80"/>
      <c r="AY53082" s="80"/>
      <c r="AZ53082" s="80"/>
      <c r="BA53082" s="80"/>
      <c r="BB53082" s="80"/>
    </row>
    <row r="53083" spans="9:54" x14ac:dyDescent="0.25">
      <c r="I53083" s="80"/>
      <c r="AX53083" s="80"/>
      <c r="AY53083" s="80"/>
      <c r="AZ53083" s="80"/>
      <c r="BA53083" s="80"/>
      <c r="BB53083" s="80"/>
    </row>
    <row r="53084" spans="9:54" x14ac:dyDescent="0.25">
      <c r="I53084" s="80"/>
      <c r="AX53084" s="80"/>
      <c r="AY53084" s="80"/>
      <c r="AZ53084" s="80"/>
      <c r="BA53084" s="80"/>
      <c r="BB53084" s="80"/>
    </row>
    <row r="53085" spans="9:54" x14ac:dyDescent="0.25">
      <c r="I53085" s="80"/>
      <c r="AX53085" s="80"/>
      <c r="AY53085" s="80"/>
      <c r="AZ53085" s="80"/>
      <c r="BA53085" s="80"/>
      <c r="BB53085" s="80"/>
    </row>
    <row r="53086" spans="9:54" x14ac:dyDescent="0.25">
      <c r="I53086" s="80"/>
      <c r="AX53086" s="80"/>
      <c r="AY53086" s="80"/>
      <c r="AZ53086" s="80"/>
      <c r="BA53086" s="80"/>
      <c r="BB53086" s="80"/>
    </row>
    <row r="53087" spans="9:54" x14ac:dyDescent="0.25">
      <c r="I53087" s="80"/>
      <c r="AX53087" s="80"/>
      <c r="AY53087" s="80"/>
      <c r="AZ53087" s="80"/>
      <c r="BA53087" s="80"/>
      <c r="BB53087" s="80"/>
    </row>
    <row r="53088" spans="9:54" x14ac:dyDescent="0.25">
      <c r="I53088" s="80"/>
      <c r="AX53088" s="80"/>
      <c r="AY53088" s="80"/>
      <c r="AZ53088" s="80"/>
      <c r="BA53088" s="80"/>
      <c r="BB53088" s="80"/>
    </row>
    <row r="53089" spans="9:54" x14ac:dyDescent="0.25">
      <c r="I53089" s="80"/>
      <c r="AX53089" s="80"/>
      <c r="AY53089" s="80"/>
      <c r="AZ53089" s="80"/>
      <c r="BA53089" s="80"/>
      <c r="BB53089" s="80"/>
    </row>
    <row r="53090" spans="9:54" x14ac:dyDescent="0.25">
      <c r="I53090" s="80"/>
      <c r="AX53090" s="80"/>
      <c r="AY53090" s="80"/>
      <c r="AZ53090" s="80"/>
      <c r="BA53090" s="80"/>
      <c r="BB53090" s="80"/>
    </row>
    <row r="53091" spans="9:54" x14ac:dyDescent="0.25">
      <c r="I53091" s="80"/>
      <c r="AX53091" s="80"/>
      <c r="AY53091" s="80"/>
      <c r="AZ53091" s="80"/>
      <c r="BA53091" s="80"/>
      <c r="BB53091" s="80"/>
    </row>
    <row r="53092" spans="9:54" x14ac:dyDescent="0.25">
      <c r="I53092" s="80"/>
      <c r="AX53092" s="80"/>
      <c r="AY53092" s="80"/>
      <c r="AZ53092" s="80"/>
      <c r="BA53092" s="80"/>
      <c r="BB53092" s="80"/>
    </row>
    <row r="53093" spans="9:54" x14ac:dyDescent="0.25">
      <c r="I53093" s="80"/>
      <c r="AX53093" s="80"/>
      <c r="AY53093" s="80"/>
      <c r="AZ53093" s="80"/>
      <c r="BA53093" s="80"/>
      <c r="BB53093" s="80"/>
    </row>
    <row r="53094" spans="9:54" x14ac:dyDescent="0.25">
      <c r="I53094" s="80"/>
      <c r="AX53094" s="80"/>
      <c r="AY53094" s="80"/>
      <c r="AZ53094" s="80"/>
      <c r="BA53094" s="80"/>
      <c r="BB53094" s="80"/>
    </row>
    <row r="53095" spans="9:54" x14ac:dyDescent="0.25">
      <c r="I53095" s="80"/>
      <c r="AX53095" s="80"/>
      <c r="AY53095" s="80"/>
      <c r="AZ53095" s="80"/>
      <c r="BA53095" s="80"/>
      <c r="BB53095" s="80"/>
    </row>
    <row r="53096" spans="9:54" x14ac:dyDescent="0.25">
      <c r="I53096" s="80"/>
      <c r="AX53096" s="80"/>
      <c r="AY53096" s="80"/>
      <c r="AZ53096" s="80"/>
      <c r="BA53096" s="80"/>
      <c r="BB53096" s="80"/>
    </row>
    <row r="53097" spans="9:54" x14ac:dyDescent="0.25">
      <c r="I53097" s="80"/>
      <c r="AX53097" s="80"/>
      <c r="AY53097" s="80"/>
      <c r="AZ53097" s="80"/>
      <c r="BA53097" s="80"/>
      <c r="BB53097" s="80"/>
    </row>
    <row r="53098" spans="9:54" x14ac:dyDescent="0.25">
      <c r="I53098" s="80"/>
      <c r="AX53098" s="80"/>
      <c r="AY53098" s="80"/>
      <c r="AZ53098" s="80"/>
      <c r="BA53098" s="80"/>
      <c r="BB53098" s="80"/>
    </row>
    <row r="53099" spans="9:54" x14ac:dyDescent="0.25">
      <c r="I53099" s="80"/>
      <c r="AX53099" s="80"/>
      <c r="AY53099" s="80"/>
      <c r="AZ53099" s="80"/>
      <c r="BA53099" s="80"/>
      <c r="BB53099" s="80"/>
    </row>
    <row r="53100" spans="9:54" x14ac:dyDescent="0.25">
      <c r="I53100" s="80"/>
      <c r="AX53100" s="80"/>
      <c r="AY53100" s="80"/>
      <c r="AZ53100" s="80"/>
      <c r="BA53100" s="80"/>
      <c r="BB53100" s="80"/>
    </row>
    <row r="53101" spans="9:54" x14ac:dyDescent="0.25">
      <c r="I53101" s="80"/>
      <c r="AX53101" s="80"/>
      <c r="AY53101" s="80"/>
      <c r="AZ53101" s="80"/>
      <c r="BA53101" s="80"/>
      <c r="BB53101" s="80"/>
    </row>
    <row r="53102" spans="9:54" x14ac:dyDescent="0.25">
      <c r="I53102" s="80"/>
      <c r="AX53102" s="80"/>
      <c r="AY53102" s="80"/>
      <c r="AZ53102" s="80"/>
      <c r="BA53102" s="80"/>
      <c r="BB53102" s="80"/>
    </row>
    <row r="53103" spans="9:54" x14ac:dyDescent="0.25">
      <c r="I53103" s="80"/>
      <c r="AX53103" s="80"/>
      <c r="AY53103" s="80"/>
      <c r="AZ53103" s="80"/>
      <c r="BA53103" s="80"/>
      <c r="BB53103" s="80"/>
    </row>
    <row r="53104" spans="9:54" x14ac:dyDescent="0.25">
      <c r="I53104" s="80"/>
      <c r="AX53104" s="80"/>
      <c r="AY53104" s="80"/>
      <c r="AZ53104" s="80"/>
      <c r="BA53104" s="80"/>
      <c r="BB53104" s="80"/>
    </row>
    <row r="53105" spans="9:54" x14ac:dyDescent="0.25">
      <c r="I53105" s="80"/>
      <c r="AX53105" s="80"/>
      <c r="AY53105" s="80"/>
      <c r="AZ53105" s="80"/>
      <c r="BA53105" s="80"/>
      <c r="BB53105" s="80"/>
    </row>
    <row r="53106" spans="9:54" x14ac:dyDescent="0.25">
      <c r="I53106" s="80"/>
      <c r="AX53106" s="80"/>
      <c r="AY53106" s="80"/>
      <c r="AZ53106" s="80"/>
      <c r="BA53106" s="80"/>
      <c r="BB53106" s="80"/>
    </row>
    <row r="53107" spans="9:54" x14ac:dyDescent="0.25">
      <c r="I53107" s="80"/>
      <c r="AX53107" s="80"/>
      <c r="AY53107" s="80"/>
      <c r="AZ53107" s="80"/>
      <c r="BA53107" s="80"/>
      <c r="BB53107" s="80"/>
    </row>
    <row r="53108" spans="9:54" x14ac:dyDescent="0.25">
      <c r="I53108" s="80"/>
      <c r="AX53108" s="80"/>
      <c r="AY53108" s="80"/>
      <c r="AZ53108" s="80"/>
      <c r="BA53108" s="80"/>
      <c r="BB53108" s="80"/>
    </row>
    <row r="53109" spans="9:54" x14ac:dyDescent="0.25">
      <c r="I53109" s="80"/>
      <c r="AX53109" s="80"/>
      <c r="AY53109" s="80"/>
      <c r="AZ53109" s="80"/>
      <c r="BA53109" s="80"/>
      <c r="BB53109" s="80"/>
    </row>
    <row r="53110" spans="9:54" x14ac:dyDescent="0.25">
      <c r="I53110" s="80"/>
      <c r="AX53110" s="80"/>
      <c r="AY53110" s="80"/>
      <c r="AZ53110" s="80"/>
      <c r="BA53110" s="80"/>
      <c r="BB53110" s="80"/>
    </row>
    <row r="53111" spans="9:54" x14ac:dyDescent="0.25">
      <c r="I53111" s="80"/>
      <c r="AX53111" s="80"/>
      <c r="AY53111" s="80"/>
      <c r="AZ53111" s="80"/>
      <c r="BA53111" s="80"/>
      <c r="BB53111" s="80"/>
    </row>
    <row r="53112" spans="9:54" x14ac:dyDescent="0.25">
      <c r="I53112" s="80"/>
      <c r="AX53112" s="80"/>
      <c r="AY53112" s="80"/>
      <c r="AZ53112" s="80"/>
      <c r="BA53112" s="80"/>
      <c r="BB53112" s="80"/>
    </row>
    <row r="53113" spans="9:54" x14ac:dyDescent="0.25">
      <c r="I53113" s="80"/>
      <c r="AX53113" s="80"/>
      <c r="AY53113" s="80"/>
      <c r="AZ53113" s="80"/>
      <c r="BA53113" s="80"/>
      <c r="BB53113" s="80"/>
    </row>
    <row r="53114" spans="9:54" x14ac:dyDescent="0.25">
      <c r="I53114" s="80"/>
      <c r="AX53114" s="80"/>
      <c r="AY53114" s="80"/>
      <c r="AZ53114" s="80"/>
      <c r="BA53114" s="80"/>
      <c r="BB53114" s="80"/>
    </row>
    <row r="53115" spans="9:54" x14ac:dyDescent="0.25">
      <c r="I53115" s="80"/>
      <c r="AX53115" s="80"/>
      <c r="AY53115" s="80"/>
      <c r="AZ53115" s="80"/>
      <c r="BA53115" s="80"/>
      <c r="BB53115" s="80"/>
    </row>
    <row r="53116" spans="9:54" x14ac:dyDescent="0.25">
      <c r="I53116" s="80"/>
      <c r="AX53116" s="80"/>
      <c r="AY53116" s="80"/>
      <c r="AZ53116" s="80"/>
      <c r="BA53116" s="80"/>
      <c r="BB53116" s="80"/>
    </row>
    <row r="53117" spans="9:54" x14ac:dyDescent="0.25">
      <c r="I53117" s="80"/>
      <c r="AX53117" s="80"/>
      <c r="AY53117" s="80"/>
      <c r="AZ53117" s="80"/>
      <c r="BA53117" s="80"/>
      <c r="BB53117" s="80"/>
    </row>
    <row r="53118" spans="9:54" x14ac:dyDescent="0.25">
      <c r="I53118" s="80"/>
      <c r="AX53118" s="80"/>
      <c r="AY53118" s="80"/>
      <c r="AZ53118" s="80"/>
      <c r="BA53118" s="80"/>
      <c r="BB53118" s="80"/>
    </row>
    <row r="53119" spans="9:54" x14ac:dyDescent="0.25">
      <c r="I53119" s="80"/>
      <c r="AX53119" s="80"/>
      <c r="AY53119" s="80"/>
      <c r="AZ53119" s="80"/>
      <c r="BA53119" s="80"/>
      <c r="BB53119" s="80"/>
    </row>
    <row r="53120" spans="9:54" x14ac:dyDescent="0.25">
      <c r="I53120" s="80"/>
      <c r="AX53120" s="80"/>
      <c r="AY53120" s="80"/>
      <c r="AZ53120" s="80"/>
      <c r="BA53120" s="80"/>
      <c r="BB53120" s="80"/>
    </row>
    <row r="53121" spans="9:54" x14ac:dyDescent="0.25">
      <c r="I53121" s="80"/>
      <c r="AX53121" s="80"/>
      <c r="AY53121" s="80"/>
      <c r="AZ53121" s="80"/>
      <c r="BA53121" s="80"/>
      <c r="BB53121" s="80"/>
    </row>
    <row r="53122" spans="9:54" x14ac:dyDescent="0.25">
      <c r="I53122" s="80"/>
      <c r="AX53122" s="80"/>
      <c r="AY53122" s="80"/>
      <c r="AZ53122" s="80"/>
      <c r="BA53122" s="80"/>
      <c r="BB53122" s="80"/>
    </row>
    <row r="53123" spans="9:54" x14ac:dyDescent="0.25">
      <c r="I53123" s="80"/>
      <c r="AX53123" s="80"/>
      <c r="AY53123" s="80"/>
      <c r="AZ53123" s="80"/>
      <c r="BA53123" s="80"/>
      <c r="BB53123" s="80"/>
    </row>
    <row r="53124" spans="9:54" x14ac:dyDescent="0.25">
      <c r="I53124" s="80"/>
      <c r="AX53124" s="80"/>
      <c r="AY53124" s="80"/>
      <c r="AZ53124" s="80"/>
      <c r="BA53124" s="80"/>
      <c r="BB53124" s="80"/>
    </row>
    <row r="53125" spans="9:54" x14ac:dyDescent="0.25">
      <c r="I53125" s="80"/>
      <c r="AX53125" s="80"/>
      <c r="AY53125" s="80"/>
      <c r="AZ53125" s="80"/>
      <c r="BA53125" s="80"/>
      <c r="BB53125" s="80"/>
    </row>
    <row r="53126" spans="9:54" x14ac:dyDescent="0.25">
      <c r="I53126" s="80"/>
      <c r="AX53126" s="80"/>
      <c r="AY53126" s="80"/>
      <c r="AZ53126" s="80"/>
      <c r="BA53126" s="80"/>
      <c r="BB53126" s="80"/>
    </row>
    <row r="53127" spans="9:54" x14ac:dyDescent="0.25">
      <c r="I53127" s="80"/>
      <c r="AX53127" s="80"/>
      <c r="AY53127" s="80"/>
      <c r="AZ53127" s="80"/>
      <c r="BA53127" s="80"/>
      <c r="BB53127" s="80"/>
    </row>
    <row r="53128" spans="9:54" x14ac:dyDescent="0.25">
      <c r="I53128" s="80"/>
      <c r="AX53128" s="80"/>
      <c r="AY53128" s="80"/>
      <c r="AZ53128" s="80"/>
      <c r="BA53128" s="80"/>
      <c r="BB53128" s="80"/>
    </row>
    <row r="53129" spans="9:54" x14ac:dyDescent="0.25">
      <c r="I53129" s="80"/>
      <c r="AX53129" s="80"/>
      <c r="AY53129" s="80"/>
      <c r="AZ53129" s="80"/>
      <c r="BA53129" s="80"/>
      <c r="BB53129" s="80"/>
    </row>
    <row r="53130" spans="9:54" x14ac:dyDescent="0.25">
      <c r="I53130" s="80"/>
      <c r="AX53130" s="80"/>
      <c r="AY53130" s="80"/>
      <c r="AZ53130" s="80"/>
      <c r="BA53130" s="80"/>
      <c r="BB53130" s="80"/>
    </row>
    <row r="53131" spans="9:54" x14ac:dyDescent="0.25">
      <c r="I53131" s="80"/>
      <c r="AX53131" s="80"/>
      <c r="AY53131" s="80"/>
      <c r="AZ53131" s="80"/>
      <c r="BA53131" s="80"/>
      <c r="BB53131" s="80"/>
    </row>
    <row r="53132" spans="9:54" x14ac:dyDescent="0.25">
      <c r="I53132" s="80"/>
      <c r="AX53132" s="80"/>
      <c r="AY53132" s="80"/>
      <c r="AZ53132" s="80"/>
      <c r="BA53132" s="80"/>
      <c r="BB53132" s="80"/>
    </row>
    <row r="53133" spans="9:54" x14ac:dyDescent="0.25">
      <c r="I53133" s="80"/>
      <c r="AX53133" s="80"/>
      <c r="AY53133" s="80"/>
      <c r="AZ53133" s="80"/>
      <c r="BA53133" s="80"/>
      <c r="BB53133" s="80"/>
    </row>
    <row r="53134" spans="9:54" x14ac:dyDescent="0.25">
      <c r="I53134" s="80"/>
      <c r="AX53134" s="80"/>
      <c r="AY53134" s="80"/>
      <c r="AZ53134" s="80"/>
      <c r="BA53134" s="80"/>
      <c r="BB53134" s="80"/>
    </row>
    <row r="53135" spans="9:54" x14ac:dyDescent="0.25">
      <c r="I53135" s="80"/>
      <c r="AX53135" s="80"/>
      <c r="AY53135" s="80"/>
      <c r="AZ53135" s="80"/>
      <c r="BA53135" s="80"/>
      <c r="BB53135" s="80"/>
    </row>
    <row r="53136" spans="9:54" x14ac:dyDescent="0.25">
      <c r="I53136" s="80"/>
      <c r="AX53136" s="80"/>
      <c r="AY53136" s="80"/>
      <c r="AZ53136" s="80"/>
      <c r="BA53136" s="80"/>
      <c r="BB53136" s="80"/>
    </row>
    <row r="53137" spans="9:54" x14ac:dyDescent="0.25">
      <c r="I53137" s="80"/>
      <c r="AX53137" s="80"/>
      <c r="AY53137" s="80"/>
      <c r="AZ53137" s="80"/>
      <c r="BA53137" s="80"/>
      <c r="BB53137" s="80"/>
    </row>
    <row r="53138" spans="9:54" x14ac:dyDescent="0.25">
      <c r="I53138" s="80"/>
      <c r="AX53138" s="80"/>
      <c r="AY53138" s="80"/>
      <c r="AZ53138" s="80"/>
      <c r="BA53138" s="80"/>
      <c r="BB53138" s="80"/>
    </row>
    <row r="53139" spans="9:54" x14ac:dyDescent="0.25">
      <c r="I53139" s="80"/>
      <c r="AX53139" s="80"/>
      <c r="AY53139" s="80"/>
      <c r="AZ53139" s="80"/>
      <c r="BA53139" s="80"/>
      <c r="BB53139" s="80"/>
    </row>
    <row r="53140" spans="9:54" x14ac:dyDescent="0.25">
      <c r="I53140" s="80"/>
      <c r="AX53140" s="80"/>
      <c r="AY53140" s="80"/>
      <c r="AZ53140" s="80"/>
      <c r="BA53140" s="80"/>
      <c r="BB53140" s="80"/>
    </row>
    <row r="53141" spans="9:54" x14ac:dyDescent="0.25">
      <c r="I53141" s="80"/>
      <c r="AX53141" s="80"/>
      <c r="AY53141" s="80"/>
      <c r="AZ53141" s="80"/>
      <c r="BA53141" s="80"/>
      <c r="BB53141" s="80"/>
    </row>
    <row r="53142" spans="9:54" x14ac:dyDescent="0.25">
      <c r="I53142" s="80"/>
      <c r="AX53142" s="80"/>
      <c r="AY53142" s="80"/>
      <c r="AZ53142" s="80"/>
      <c r="BA53142" s="80"/>
      <c r="BB53142" s="80"/>
    </row>
    <row r="53143" spans="9:54" x14ac:dyDescent="0.25">
      <c r="I53143" s="80"/>
      <c r="AX53143" s="80"/>
      <c r="AY53143" s="80"/>
      <c r="AZ53143" s="80"/>
      <c r="BA53143" s="80"/>
      <c r="BB53143" s="80"/>
    </row>
    <row r="53144" spans="9:54" x14ac:dyDescent="0.25">
      <c r="I53144" s="80"/>
      <c r="AX53144" s="80"/>
      <c r="AY53144" s="80"/>
      <c r="AZ53144" s="80"/>
      <c r="BA53144" s="80"/>
      <c r="BB53144" s="80"/>
    </row>
    <row r="53145" spans="9:54" x14ac:dyDescent="0.25">
      <c r="I53145" s="80"/>
      <c r="AX53145" s="80"/>
      <c r="AY53145" s="80"/>
      <c r="AZ53145" s="80"/>
      <c r="BA53145" s="80"/>
      <c r="BB53145" s="80"/>
    </row>
    <row r="53146" spans="9:54" x14ac:dyDescent="0.25">
      <c r="I53146" s="80"/>
      <c r="AX53146" s="80"/>
      <c r="AY53146" s="80"/>
      <c r="AZ53146" s="80"/>
      <c r="BA53146" s="80"/>
      <c r="BB53146" s="80"/>
    </row>
    <row r="53147" spans="9:54" x14ac:dyDescent="0.25">
      <c r="I53147" s="80"/>
      <c r="AX53147" s="80"/>
      <c r="AY53147" s="80"/>
      <c r="AZ53147" s="80"/>
      <c r="BA53147" s="80"/>
      <c r="BB53147" s="80"/>
    </row>
    <row r="53148" spans="9:54" x14ac:dyDescent="0.25">
      <c r="I53148" s="80"/>
      <c r="AX53148" s="80"/>
      <c r="AY53148" s="80"/>
      <c r="AZ53148" s="80"/>
      <c r="BA53148" s="80"/>
      <c r="BB53148" s="80"/>
    </row>
    <row r="53149" spans="9:54" x14ac:dyDescent="0.25">
      <c r="I53149" s="80"/>
      <c r="AX53149" s="80"/>
      <c r="AY53149" s="80"/>
      <c r="AZ53149" s="80"/>
      <c r="BA53149" s="80"/>
      <c r="BB53149" s="80"/>
    </row>
    <row r="53150" spans="9:54" x14ac:dyDescent="0.25">
      <c r="I53150" s="80"/>
      <c r="AX53150" s="80"/>
      <c r="AY53150" s="80"/>
      <c r="AZ53150" s="80"/>
      <c r="BA53150" s="80"/>
      <c r="BB53150" s="80"/>
    </row>
    <row r="53151" spans="9:54" x14ac:dyDescent="0.25">
      <c r="I53151" s="80"/>
      <c r="AX53151" s="80"/>
      <c r="AY53151" s="80"/>
      <c r="AZ53151" s="80"/>
      <c r="BA53151" s="80"/>
      <c r="BB53151" s="80"/>
    </row>
    <row r="53152" spans="9:54" x14ac:dyDescent="0.25">
      <c r="I53152" s="80"/>
      <c r="AX53152" s="80"/>
      <c r="AY53152" s="80"/>
      <c r="AZ53152" s="80"/>
      <c r="BA53152" s="80"/>
      <c r="BB53152" s="80"/>
    </row>
    <row r="53153" spans="9:54" x14ac:dyDescent="0.25">
      <c r="I53153" s="80"/>
      <c r="AX53153" s="80"/>
      <c r="AY53153" s="80"/>
      <c r="AZ53153" s="80"/>
      <c r="BA53153" s="80"/>
      <c r="BB53153" s="80"/>
    </row>
    <row r="53154" spans="9:54" x14ac:dyDescent="0.25">
      <c r="I53154" s="80"/>
      <c r="AX53154" s="80"/>
      <c r="AY53154" s="80"/>
      <c r="AZ53154" s="80"/>
      <c r="BA53154" s="80"/>
      <c r="BB53154" s="80"/>
    </row>
    <row r="53155" spans="9:54" x14ac:dyDescent="0.25">
      <c r="I53155" s="80"/>
      <c r="AX53155" s="80"/>
      <c r="AY53155" s="80"/>
      <c r="AZ53155" s="80"/>
      <c r="BA53155" s="80"/>
      <c r="BB53155" s="80"/>
    </row>
    <row r="53156" spans="9:54" x14ac:dyDescent="0.25">
      <c r="I53156" s="80"/>
      <c r="AX53156" s="80"/>
      <c r="AY53156" s="80"/>
      <c r="AZ53156" s="80"/>
      <c r="BA53156" s="80"/>
      <c r="BB53156" s="80"/>
    </row>
    <row r="53157" spans="9:54" x14ac:dyDescent="0.25">
      <c r="I53157" s="80"/>
      <c r="AX53157" s="80"/>
      <c r="AY53157" s="80"/>
      <c r="AZ53157" s="80"/>
      <c r="BA53157" s="80"/>
      <c r="BB53157" s="80"/>
    </row>
    <row r="53158" spans="9:54" x14ac:dyDescent="0.25">
      <c r="I53158" s="80"/>
      <c r="AX53158" s="80"/>
      <c r="AY53158" s="80"/>
      <c r="AZ53158" s="80"/>
      <c r="BA53158" s="80"/>
      <c r="BB53158" s="80"/>
    </row>
    <row r="53159" spans="9:54" x14ac:dyDescent="0.25">
      <c r="I53159" s="80"/>
      <c r="AX53159" s="80"/>
      <c r="AY53159" s="80"/>
      <c r="AZ53159" s="80"/>
      <c r="BA53159" s="80"/>
      <c r="BB53159" s="80"/>
    </row>
    <row r="53160" spans="9:54" x14ac:dyDescent="0.25">
      <c r="I53160" s="80"/>
      <c r="AX53160" s="80"/>
      <c r="AY53160" s="80"/>
      <c r="AZ53160" s="80"/>
      <c r="BA53160" s="80"/>
      <c r="BB53160" s="80"/>
    </row>
    <row r="53161" spans="9:54" x14ac:dyDescent="0.25">
      <c r="I53161" s="80"/>
      <c r="AX53161" s="80"/>
      <c r="AY53161" s="80"/>
      <c r="AZ53161" s="80"/>
      <c r="BA53161" s="80"/>
      <c r="BB53161" s="80"/>
    </row>
    <row r="53162" spans="9:54" x14ac:dyDescent="0.25">
      <c r="I53162" s="80"/>
      <c r="AX53162" s="80"/>
      <c r="AY53162" s="80"/>
      <c r="AZ53162" s="80"/>
      <c r="BA53162" s="80"/>
      <c r="BB53162" s="80"/>
    </row>
    <row r="53163" spans="9:54" x14ac:dyDescent="0.25">
      <c r="I53163" s="80"/>
      <c r="AX53163" s="80"/>
      <c r="AY53163" s="80"/>
      <c r="AZ53163" s="80"/>
      <c r="BA53163" s="80"/>
      <c r="BB53163" s="80"/>
    </row>
    <row r="53164" spans="9:54" x14ac:dyDescent="0.25">
      <c r="I53164" s="80"/>
      <c r="AX53164" s="80"/>
      <c r="AY53164" s="80"/>
      <c r="AZ53164" s="80"/>
      <c r="BA53164" s="80"/>
      <c r="BB53164" s="80"/>
    </row>
    <row r="53165" spans="9:54" x14ac:dyDescent="0.25">
      <c r="I53165" s="80"/>
      <c r="AX53165" s="80"/>
      <c r="AY53165" s="80"/>
      <c r="AZ53165" s="80"/>
      <c r="BA53165" s="80"/>
      <c r="BB53165" s="80"/>
    </row>
    <row r="53166" spans="9:54" x14ac:dyDescent="0.25">
      <c r="I53166" s="80"/>
      <c r="AX53166" s="80"/>
      <c r="AY53166" s="80"/>
      <c r="AZ53166" s="80"/>
      <c r="BA53166" s="80"/>
      <c r="BB53166" s="80"/>
    </row>
    <row r="53167" spans="9:54" x14ac:dyDescent="0.25">
      <c r="I53167" s="80"/>
      <c r="AX53167" s="80"/>
      <c r="AY53167" s="80"/>
      <c r="AZ53167" s="80"/>
      <c r="BA53167" s="80"/>
      <c r="BB53167" s="80"/>
    </row>
    <row r="53168" spans="9:54" x14ac:dyDescent="0.25">
      <c r="I53168" s="80"/>
      <c r="AX53168" s="80"/>
      <c r="AY53168" s="80"/>
      <c r="AZ53168" s="80"/>
      <c r="BA53168" s="80"/>
      <c r="BB53168" s="80"/>
    </row>
    <row r="53169" spans="9:54" x14ac:dyDescent="0.25">
      <c r="I53169" s="80"/>
      <c r="AX53169" s="80"/>
      <c r="AY53169" s="80"/>
      <c r="AZ53169" s="80"/>
      <c r="BA53169" s="80"/>
      <c r="BB53169" s="80"/>
    </row>
    <row r="53170" spans="9:54" x14ac:dyDescent="0.25">
      <c r="I53170" s="80"/>
      <c r="AX53170" s="80"/>
      <c r="AY53170" s="80"/>
      <c r="AZ53170" s="80"/>
      <c r="BA53170" s="80"/>
      <c r="BB53170" s="80"/>
    </row>
    <row r="53171" spans="9:54" x14ac:dyDescent="0.25">
      <c r="I53171" s="80"/>
      <c r="AX53171" s="80"/>
      <c r="AY53171" s="80"/>
      <c r="AZ53171" s="80"/>
      <c r="BA53171" s="80"/>
      <c r="BB53171" s="80"/>
    </row>
    <row r="53172" spans="9:54" x14ac:dyDescent="0.25">
      <c r="I53172" s="80"/>
      <c r="AX53172" s="80"/>
      <c r="AY53172" s="80"/>
      <c r="AZ53172" s="80"/>
      <c r="BA53172" s="80"/>
      <c r="BB53172" s="80"/>
    </row>
    <row r="53173" spans="9:54" x14ac:dyDescent="0.25">
      <c r="I53173" s="80"/>
      <c r="AX53173" s="80"/>
      <c r="AY53173" s="80"/>
      <c r="AZ53173" s="80"/>
      <c r="BA53173" s="80"/>
      <c r="BB53173" s="80"/>
    </row>
    <row r="53174" spans="9:54" x14ac:dyDescent="0.25">
      <c r="I53174" s="80"/>
      <c r="AX53174" s="80"/>
      <c r="AY53174" s="80"/>
      <c r="AZ53174" s="80"/>
      <c r="BA53174" s="80"/>
      <c r="BB53174" s="80"/>
    </row>
    <row r="53175" spans="9:54" x14ac:dyDescent="0.25">
      <c r="I53175" s="80"/>
      <c r="AX53175" s="80"/>
      <c r="AY53175" s="80"/>
      <c r="AZ53175" s="80"/>
      <c r="BA53175" s="80"/>
      <c r="BB53175" s="80"/>
    </row>
    <row r="53176" spans="9:54" x14ac:dyDescent="0.25">
      <c r="I53176" s="80"/>
      <c r="AX53176" s="80"/>
      <c r="AY53176" s="80"/>
      <c r="AZ53176" s="80"/>
      <c r="BA53176" s="80"/>
      <c r="BB53176" s="80"/>
    </row>
    <row r="53177" spans="9:54" x14ac:dyDescent="0.25">
      <c r="I53177" s="80"/>
      <c r="AX53177" s="80"/>
      <c r="AY53177" s="80"/>
      <c r="AZ53177" s="80"/>
      <c r="BA53177" s="80"/>
      <c r="BB53177" s="80"/>
    </row>
    <row r="53178" spans="9:54" x14ac:dyDescent="0.25">
      <c r="I53178" s="80"/>
      <c r="AX53178" s="80"/>
      <c r="AY53178" s="80"/>
      <c r="AZ53178" s="80"/>
      <c r="BA53178" s="80"/>
      <c r="BB53178" s="80"/>
    </row>
    <row r="53179" spans="9:54" x14ac:dyDescent="0.25">
      <c r="I53179" s="80"/>
      <c r="AX53179" s="80"/>
      <c r="AY53179" s="80"/>
      <c r="AZ53179" s="80"/>
      <c r="BA53179" s="80"/>
      <c r="BB53179" s="80"/>
    </row>
    <row r="53180" spans="9:54" x14ac:dyDescent="0.25">
      <c r="I53180" s="80"/>
      <c r="AX53180" s="80"/>
      <c r="AY53180" s="80"/>
      <c r="AZ53180" s="80"/>
      <c r="BA53180" s="80"/>
      <c r="BB53180" s="80"/>
    </row>
    <row r="53181" spans="9:54" x14ac:dyDescent="0.25">
      <c r="I53181" s="80"/>
      <c r="AX53181" s="80"/>
      <c r="AY53181" s="80"/>
      <c r="AZ53181" s="80"/>
      <c r="BA53181" s="80"/>
      <c r="BB53181" s="80"/>
    </row>
    <row r="53182" spans="9:54" x14ac:dyDescent="0.25">
      <c r="I53182" s="80"/>
      <c r="AX53182" s="80"/>
      <c r="AY53182" s="80"/>
      <c r="AZ53182" s="80"/>
      <c r="BA53182" s="80"/>
      <c r="BB53182" s="80"/>
    </row>
    <row r="53183" spans="9:54" x14ac:dyDescent="0.25">
      <c r="I53183" s="80"/>
      <c r="AX53183" s="80"/>
      <c r="AY53183" s="80"/>
      <c r="AZ53183" s="80"/>
      <c r="BA53183" s="80"/>
      <c r="BB53183" s="80"/>
    </row>
    <row r="53184" spans="9:54" x14ac:dyDescent="0.25">
      <c r="I53184" s="80"/>
      <c r="AX53184" s="80"/>
      <c r="AY53184" s="80"/>
      <c r="AZ53184" s="80"/>
      <c r="BA53184" s="80"/>
      <c r="BB53184" s="80"/>
    </row>
    <row r="53185" spans="9:54" x14ac:dyDescent="0.25">
      <c r="I53185" s="80"/>
      <c r="AX53185" s="80"/>
      <c r="AY53185" s="80"/>
      <c r="AZ53185" s="80"/>
      <c r="BA53185" s="80"/>
      <c r="BB53185" s="80"/>
    </row>
    <row r="53186" spans="9:54" x14ac:dyDescent="0.25">
      <c r="I53186" s="80"/>
      <c r="AX53186" s="80"/>
      <c r="AY53186" s="80"/>
      <c r="AZ53186" s="80"/>
      <c r="BA53186" s="80"/>
      <c r="BB53186" s="80"/>
    </row>
    <row r="53187" spans="9:54" x14ac:dyDescent="0.25">
      <c r="I53187" s="80"/>
      <c r="AX53187" s="80"/>
      <c r="AY53187" s="80"/>
      <c r="AZ53187" s="80"/>
      <c r="BA53187" s="80"/>
      <c r="BB53187" s="80"/>
    </row>
    <row r="53188" spans="9:54" x14ac:dyDescent="0.25">
      <c r="I53188" s="80"/>
      <c r="AX53188" s="80"/>
      <c r="AY53188" s="80"/>
      <c r="AZ53188" s="80"/>
      <c r="BA53188" s="80"/>
      <c r="BB53188" s="80"/>
    </row>
    <row r="53189" spans="9:54" x14ac:dyDescent="0.25">
      <c r="I53189" s="80"/>
      <c r="AX53189" s="80"/>
      <c r="AY53189" s="80"/>
      <c r="AZ53189" s="80"/>
      <c r="BA53189" s="80"/>
      <c r="BB53189" s="80"/>
    </row>
    <row r="53190" spans="9:54" x14ac:dyDescent="0.25">
      <c r="I53190" s="80"/>
      <c r="AX53190" s="80"/>
      <c r="AY53190" s="80"/>
      <c r="AZ53190" s="80"/>
      <c r="BA53190" s="80"/>
      <c r="BB53190" s="80"/>
    </row>
    <row r="53191" spans="9:54" x14ac:dyDescent="0.25">
      <c r="I53191" s="80"/>
      <c r="AX53191" s="80"/>
      <c r="AY53191" s="80"/>
      <c r="AZ53191" s="80"/>
      <c r="BA53191" s="80"/>
      <c r="BB53191" s="80"/>
    </row>
    <row r="53192" spans="9:54" x14ac:dyDescent="0.25">
      <c r="I53192" s="80"/>
      <c r="AX53192" s="80"/>
      <c r="AY53192" s="80"/>
      <c r="AZ53192" s="80"/>
      <c r="BA53192" s="80"/>
      <c r="BB53192" s="80"/>
    </row>
    <row r="53193" spans="9:54" x14ac:dyDescent="0.25">
      <c r="I53193" s="80"/>
      <c r="AX53193" s="80"/>
      <c r="AY53193" s="80"/>
      <c r="AZ53193" s="80"/>
      <c r="BA53193" s="80"/>
      <c r="BB53193" s="80"/>
    </row>
    <row r="53194" spans="9:54" x14ac:dyDescent="0.25">
      <c r="I53194" s="80"/>
      <c r="AX53194" s="80"/>
      <c r="AY53194" s="80"/>
      <c r="AZ53194" s="80"/>
      <c r="BA53194" s="80"/>
      <c r="BB53194" s="80"/>
    </row>
    <row r="53195" spans="9:54" x14ac:dyDescent="0.25">
      <c r="I53195" s="80"/>
      <c r="AX53195" s="80"/>
      <c r="AY53195" s="80"/>
      <c r="AZ53195" s="80"/>
      <c r="BA53195" s="80"/>
      <c r="BB53195" s="80"/>
    </row>
    <row r="53196" spans="9:54" x14ac:dyDescent="0.25">
      <c r="I53196" s="80"/>
      <c r="AX53196" s="80"/>
      <c r="AY53196" s="80"/>
      <c r="AZ53196" s="80"/>
      <c r="BA53196" s="80"/>
      <c r="BB53196" s="80"/>
    </row>
    <row r="53197" spans="9:54" x14ac:dyDescent="0.25">
      <c r="I53197" s="80"/>
      <c r="AX53197" s="80"/>
      <c r="AY53197" s="80"/>
      <c r="AZ53197" s="80"/>
      <c r="BA53197" s="80"/>
      <c r="BB53197" s="80"/>
    </row>
    <row r="53198" spans="9:54" x14ac:dyDescent="0.25">
      <c r="I53198" s="80"/>
      <c r="AX53198" s="80"/>
      <c r="AY53198" s="80"/>
      <c r="AZ53198" s="80"/>
      <c r="BA53198" s="80"/>
      <c r="BB53198" s="80"/>
    </row>
    <row r="53199" spans="9:54" x14ac:dyDescent="0.25">
      <c r="I53199" s="80"/>
      <c r="AX53199" s="80"/>
      <c r="AY53199" s="80"/>
      <c r="AZ53199" s="80"/>
      <c r="BA53199" s="80"/>
      <c r="BB53199" s="80"/>
    </row>
    <row r="53200" spans="9:54" x14ac:dyDescent="0.25">
      <c r="I53200" s="80"/>
      <c r="AX53200" s="80"/>
      <c r="AY53200" s="80"/>
      <c r="AZ53200" s="80"/>
      <c r="BA53200" s="80"/>
      <c r="BB53200" s="80"/>
    </row>
    <row r="53201" spans="9:54" x14ac:dyDescent="0.25">
      <c r="I53201" s="80"/>
      <c r="AX53201" s="80"/>
      <c r="AY53201" s="80"/>
      <c r="AZ53201" s="80"/>
      <c r="BA53201" s="80"/>
      <c r="BB53201" s="80"/>
    </row>
    <row r="53202" spans="9:54" x14ac:dyDescent="0.25">
      <c r="I53202" s="80"/>
      <c r="AX53202" s="80"/>
      <c r="AY53202" s="80"/>
      <c r="AZ53202" s="80"/>
      <c r="BA53202" s="80"/>
      <c r="BB53202" s="80"/>
    </row>
    <row r="53203" spans="9:54" x14ac:dyDescent="0.25">
      <c r="I53203" s="80"/>
      <c r="AX53203" s="80"/>
      <c r="AY53203" s="80"/>
      <c r="AZ53203" s="80"/>
      <c r="BA53203" s="80"/>
      <c r="BB53203" s="80"/>
    </row>
    <row r="53204" spans="9:54" x14ac:dyDescent="0.25">
      <c r="I53204" s="80"/>
      <c r="AX53204" s="80"/>
      <c r="AY53204" s="80"/>
      <c r="AZ53204" s="80"/>
      <c r="BA53204" s="80"/>
      <c r="BB53204" s="80"/>
    </row>
    <row r="53205" spans="9:54" x14ac:dyDescent="0.25">
      <c r="I53205" s="80"/>
      <c r="AX53205" s="80"/>
      <c r="AY53205" s="80"/>
      <c r="AZ53205" s="80"/>
      <c r="BA53205" s="80"/>
      <c r="BB53205" s="80"/>
    </row>
    <row r="53206" spans="9:54" x14ac:dyDescent="0.25">
      <c r="I53206" s="80"/>
      <c r="AX53206" s="80"/>
      <c r="AY53206" s="80"/>
      <c r="AZ53206" s="80"/>
      <c r="BA53206" s="80"/>
      <c r="BB53206" s="80"/>
    </row>
    <row r="53207" spans="9:54" x14ac:dyDescent="0.25">
      <c r="I53207" s="80"/>
      <c r="AX53207" s="80"/>
      <c r="AY53207" s="80"/>
      <c r="AZ53207" s="80"/>
      <c r="BA53207" s="80"/>
      <c r="BB53207" s="80"/>
    </row>
    <row r="53208" spans="9:54" x14ac:dyDescent="0.25">
      <c r="I53208" s="80"/>
      <c r="AX53208" s="80"/>
      <c r="AY53208" s="80"/>
      <c r="AZ53208" s="80"/>
      <c r="BA53208" s="80"/>
      <c r="BB53208" s="80"/>
    </row>
    <row r="53209" spans="9:54" x14ac:dyDescent="0.25">
      <c r="I53209" s="80"/>
      <c r="AX53209" s="80"/>
      <c r="AY53209" s="80"/>
      <c r="AZ53209" s="80"/>
      <c r="BA53209" s="80"/>
      <c r="BB53209" s="80"/>
    </row>
    <row r="53210" spans="9:54" x14ac:dyDescent="0.25">
      <c r="I53210" s="80"/>
      <c r="AX53210" s="80"/>
      <c r="AY53210" s="80"/>
      <c r="AZ53210" s="80"/>
      <c r="BA53210" s="80"/>
      <c r="BB53210" s="80"/>
    </row>
    <row r="53211" spans="9:54" x14ac:dyDescent="0.25">
      <c r="I53211" s="80"/>
      <c r="AX53211" s="80"/>
      <c r="AY53211" s="80"/>
      <c r="AZ53211" s="80"/>
      <c r="BA53211" s="80"/>
      <c r="BB53211" s="80"/>
    </row>
    <row r="53212" spans="9:54" x14ac:dyDescent="0.25">
      <c r="I53212" s="80"/>
      <c r="AX53212" s="80"/>
      <c r="AY53212" s="80"/>
      <c r="AZ53212" s="80"/>
      <c r="BA53212" s="80"/>
      <c r="BB53212" s="80"/>
    </row>
    <row r="53213" spans="9:54" x14ac:dyDescent="0.25">
      <c r="I53213" s="80"/>
      <c r="AX53213" s="80"/>
      <c r="AY53213" s="80"/>
      <c r="AZ53213" s="80"/>
      <c r="BA53213" s="80"/>
      <c r="BB53213" s="80"/>
    </row>
    <row r="53214" spans="9:54" x14ac:dyDescent="0.25">
      <c r="I53214" s="80"/>
      <c r="AX53214" s="80"/>
      <c r="AY53214" s="80"/>
      <c r="AZ53214" s="80"/>
      <c r="BA53214" s="80"/>
      <c r="BB53214" s="80"/>
    </row>
    <row r="53215" spans="9:54" x14ac:dyDescent="0.25">
      <c r="I53215" s="80"/>
      <c r="AX53215" s="80"/>
      <c r="AY53215" s="80"/>
      <c r="AZ53215" s="80"/>
      <c r="BA53215" s="80"/>
      <c r="BB53215" s="80"/>
    </row>
    <row r="53216" spans="9:54" x14ac:dyDescent="0.25">
      <c r="I53216" s="80"/>
      <c r="AX53216" s="80"/>
      <c r="AY53216" s="80"/>
      <c r="AZ53216" s="80"/>
      <c r="BA53216" s="80"/>
      <c r="BB53216" s="80"/>
    </row>
    <row r="53217" spans="9:54" x14ac:dyDescent="0.25">
      <c r="I53217" s="80"/>
      <c r="AX53217" s="80"/>
      <c r="AY53217" s="80"/>
      <c r="AZ53217" s="80"/>
      <c r="BA53217" s="80"/>
      <c r="BB53217" s="80"/>
    </row>
    <row r="53218" spans="9:54" x14ac:dyDescent="0.25">
      <c r="I53218" s="80"/>
      <c r="AX53218" s="80"/>
      <c r="AY53218" s="80"/>
      <c r="AZ53218" s="80"/>
      <c r="BA53218" s="80"/>
      <c r="BB53218" s="80"/>
    </row>
    <row r="53219" spans="9:54" x14ac:dyDescent="0.25">
      <c r="I53219" s="80"/>
      <c r="AX53219" s="80"/>
      <c r="AY53219" s="80"/>
      <c r="AZ53219" s="80"/>
      <c r="BA53219" s="80"/>
      <c r="BB53219" s="80"/>
    </row>
    <row r="53220" spans="9:54" x14ac:dyDescent="0.25">
      <c r="I53220" s="80"/>
      <c r="AX53220" s="80"/>
      <c r="AY53220" s="80"/>
      <c r="AZ53220" s="80"/>
      <c r="BA53220" s="80"/>
      <c r="BB53220" s="80"/>
    </row>
    <row r="53221" spans="9:54" x14ac:dyDescent="0.25">
      <c r="I53221" s="80"/>
      <c r="AX53221" s="80"/>
      <c r="AY53221" s="80"/>
      <c r="AZ53221" s="80"/>
      <c r="BA53221" s="80"/>
      <c r="BB53221" s="80"/>
    </row>
    <row r="53222" spans="9:54" x14ac:dyDescent="0.25">
      <c r="I53222" s="80"/>
      <c r="AX53222" s="80"/>
      <c r="AY53222" s="80"/>
      <c r="AZ53222" s="80"/>
      <c r="BA53222" s="80"/>
      <c r="BB53222" s="80"/>
    </row>
    <row r="53223" spans="9:54" x14ac:dyDescent="0.25">
      <c r="I53223" s="80"/>
      <c r="AX53223" s="80"/>
      <c r="AY53223" s="80"/>
      <c r="AZ53223" s="80"/>
      <c r="BA53223" s="80"/>
      <c r="BB53223" s="80"/>
    </row>
    <row r="53224" spans="9:54" x14ac:dyDescent="0.25">
      <c r="I53224" s="80"/>
      <c r="AX53224" s="80"/>
      <c r="AY53224" s="80"/>
      <c r="AZ53224" s="80"/>
      <c r="BA53224" s="80"/>
      <c r="BB53224" s="80"/>
    </row>
    <row r="53225" spans="9:54" x14ac:dyDescent="0.25">
      <c r="I53225" s="80"/>
      <c r="AX53225" s="80"/>
      <c r="AY53225" s="80"/>
      <c r="AZ53225" s="80"/>
      <c r="BA53225" s="80"/>
      <c r="BB53225" s="80"/>
    </row>
    <row r="53226" spans="9:54" x14ac:dyDescent="0.25">
      <c r="I53226" s="80"/>
      <c r="AX53226" s="80"/>
      <c r="AY53226" s="80"/>
      <c r="AZ53226" s="80"/>
      <c r="BA53226" s="80"/>
      <c r="BB53226" s="80"/>
    </row>
    <row r="53227" spans="9:54" x14ac:dyDescent="0.25">
      <c r="I53227" s="80"/>
      <c r="AX53227" s="80"/>
      <c r="AY53227" s="80"/>
      <c r="AZ53227" s="80"/>
      <c r="BA53227" s="80"/>
      <c r="BB53227" s="80"/>
    </row>
    <row r="53228" spans="9:54" x14ac:dyDescent="0.25">
      <c r="I53228" s="80"/>
      <c r="AX53228" s="80"/>
      <c r="AY53228" s="80"/>
      <c r="AZ53228" s="80"/>
      <c r="BA53228" s="80"/>
      <c r="BB53228" s="80"/>
    </row>
    <row r="53229" spans="9:54" x14ac:dyDescent="0.25">
      <c r="I53229" s="80"/>
      <c r="AX53229" s="80"/>
      <c r="AY53229" s="80"/>
      <c r="AZ53229" s="80"/>
      <c r="BA53229" s="80"/>
      <c r="BB53229" s="80"/>
    </row>
    <row r="53230" spans="9:54" x14ac:dyDescent="0.25">
      <c r="I53230" s="80"/>
      <c r="AX53230" s="80"/>
      <c r="AY53230" s="80"/>
      <c r="AZ53230" s="80"/>
      <c r="BA53230" s="80"/>
      <c r="BB53230" s="80"/>
    </row>
    <row r="53231" spans="9:54" x14ac:dyDescent="0.25">
      <c r="I53231" s="80"/>
      <c r="AX53231" s="80"/>
      <c r="AY53231" s="80"/>
      <c r="AZ53231" s="80"/>
      <c r="BA53231" s="80"/>
      <c r="BB53231" s="80"/>
    </row>
    <row r="53232" spans="9:54" x14ac:dyDescent="0.25">
      <c r="I53232" s="80"/>
      <c r="AX53232" s="80"/>
      <c r="AY53232" s="80"/>
      <c r="AZ53232" s="80"/>
      <c r="BA53232" s="80"/>
      <c r="BB53232" s="80"/>
    </row>
    <row r="53233" spans="9:54" x14ac:dyDescent="0.25">
      <c r="I53233" s="80"/>
      <c r="AX53233" s="80"/>
      <c r="AY53233" s="80"/>
      <c r="AZ53233" s="80"/>
      <c r="BA53233" s="80"/>
      <c r="BB53233" s="80"/>
    </row>
    <row r="53234" spans="9:54" x14ac:dyDescent="0.25">
      <c r="I53234" s="80"/>
      <c r="AX53234" s="80"/>
      <c r="AY53234" s="80"/>
      <c r="AZ53234" s="80"/>
      <c r="BA53234" s="80"/>
      <c r="BB53234" s="80"/>
    </row>
    <row r="53235" spans="9:54" x14ac:dyDescent="0.25">
      <c r="I53235" s="80"/>
      <c r="AX53235" s="80"/>
      <c r="AY53235" s="80"/>
      <c r="AZ53235" s="80"/>
      <c r="BA53235" s="80"/>
      <c r="BB53235" s="80"/>
    </row>
    <row r="53236" spans="9:54" x14ac:dyDescent="0.25">
      <c r="I53236" s="80"/>
      <c r="AX53236" s="80"/>
      <c r="AY53236" s="80"/>
      <c r="AZ53236" s="80"/>
      <c r="BA53236" s="80"/>
      <c r="BB53236" s="80"/>
    </row>
    <row r="53237" spans="9:54" x14ac:dyDescent="0.25">
      <c r="I53237" s="80"/>
      <c r="AX53237" s="80"/>
      <c r="AY53237" s="80"/>
      <c r="AZ53237" s="80"/>
      <c r="BA53237" s="80"/>
      <c r="BB53237" s="80"/>
    </row>
    <row r="53238" spans="9:54" x14ac:dyDescent="0.25">
      <c r="I53238" s="80"/>
      <c r="AX53238" s="80"/>
      <c r="AY53238" s="80"/>
      <c r="AZ53238" s="80"/>
      <c r="BA53238" s="80"/>
      <c r="BB53238" s="80"/>
    </row>
    <row r="53239" spans="9:54" x14ac:dyDescent="0.25">
      <c r="I53239" s="80"/>
      <c r="AX53239" s="80"/>
      <c r="AY53239" s="80"/>
      <c r="AZ53239" s="80"/>
      <c r="BA53239" s="80"/>
      <c r="BB53239" s="80"/>
    </row>
    <row r="53240" spans="9:54" x14ac:dyDescent="0.25">
      <c r="I53240" s="80"/>
      <c r="AX53240" s="80"/>
      <c r="AY53240" s="80"/>
      <c r="AZ53240" s="80"/>
      <c r="BA53240" s="80"/>
      <c r="BB53240" s="80"/>
    </row>
    <row r="53241" spans="9:54" x14ac:dyDescent="0.25">
      <c r="I53241" s="80"/>
      <c r="AX53241" s="80"/>
      <c r="AY53241" s="80"/>
      <c r="AZ53241" s="80"/>
      <c r="BA53241" s="80"/>
      <c r="BB53241" s="80"/>
    </row>
    <row r="53242" spans="9:54" x14ac:dyDescent="0.25">
      <c r="I53242" s="80"/>
      <c r="AX53242" s="80"/>
      <c r="AY53242" s="80"/>
      <c r="AZ53242" s="80"/>
      <c r="BA53242" s="80"/>
      <c r="BB53242" s="80"/>
    </row>
    <row r="53243" spans="9:54" x14ac:dyDescent="0.25">
      <c r="I53243" s="80"/>
      <c r="AX53243" s="80"/>
      <c r="AY53243" s="80"/>
      <c r="AZ53243" s="80"/>
      <c r="BA53243" s="80"/>
      <c r="BB53243" s="80"/>
    </row>
    <row r="53244" spans="9:54" x14ac:dyDescent="0.25">
      <c r="I53244" s="80"/>
      <c r="AX53244" s="80"/>
      <c r="AY53244" s="80"/>
      <c r="AZ53244" s="80"/>
      <c r="BA53244" s="80"/>
      <c r="BB53244" s="80"/>
    </row>
    <row r="53245" spans="9:54" x14ac:dyDescent="0.25">
      <c r="I53245" s="80"/>
      <c r="AX53245" s="80"/>
      <c r="AY53245" s="80"/>
      <c r="AZ53245" s="80"/>
      <c r="BA53245" s="80"/>
      <c r="BB53245" s="80"/>
    </row>
    <row r="53246" spans="9:54" x14ac:dyDescent="0.25">
      <c r="I53246" s="80"/>
      <c r="AX53246" s="80"/>
      <c r="AY53246" s="80"/>
      <c r="AZ53246" s="80"/>
      <c r="BA53246" s="80"/>
      <c r="BB53246" s="80"/>
    </row>
    <row r="53247" spans="9:54" x14ac:dyDescent="0.25">
      <c r="I53247" s="80"/>
      <c r="AX53247" s="80"/>
      <c r="AY53247" s="80"/>
      <c r="AZ53247" s="80"/>
      <c r="BA53247" s="80"/>
      <c r="BB53247" s="80"/>
    </row>
    <row r="53248" spans="9:54" x14ac:dyDescent="0.25">
      <c r="I53248" s="80"/>
      <c r="AX53248" s="80"/>
      <c r="AY53248" s="80"/>
      <c r="AZ53248" s="80"/>
      <c r="BA53248" s="80"/>
      <c r="BB53248" s="80"/>
    </row>
    <row r="53249" spans="9:54" x14ac:dyDescent="0.25">
      <c r="I53249" s="80"/>
      <c r="AX53249" s="80"/>
      <c r="AY53249" s="80"/>
      <c r="AZ53249" s="80"/>
      <c r="BA53249" s="80"/>
      <c r="BB53249" s="80"/>
    </row>
    <row r="53250" spans="9:54" x14ac:dyDescent="0.25">
      <c r="I53250" s="80"/>
      <c r="AX53250" s="80"/>
      <c r="AY53250" s="80"/>
      <c r="AZ53250" s="80"/>
      <c r="BA53250" s="80"/>
      <c r="BB53250" s="80"/>
    </row>
    <row r="53251" spans="9:54" x14ac:dyDescent="0.25">
      <c r="I53251" s="80"/>
      <c r="AX53251" s="80"/>
      <c r="AY53251" s="80"/>
      <c r="AZ53251" s="80"/>
      <c r="BA53251" s="80"/>
      <c r="BB53251" s="80"/>
    </row>
    <row r="53252" spans="9:54" x14ac:dyDescent="0.25">
      <c r="I53252" s="80"/>
      <c r="AX53252" s="80"/>
      <c r="AY53252" s="80"/>
      <c r="AZ53252" s="80"/>
      <c r="BA53252" s="80"/>
      <c r="BB53252" s="80"/>
    </row>
    <row r="53253" spans="9:54" x14ac:dyDescent="0.25">
      <c r="I53253" s="80"/>
      <c r="AX53253" s="80"/>
      <c r="AY53253" s="80"/>
      <c r="AZ53253" s="80"/>
      <c r="BA53253" s="80"/>
      <c r="BB53253" s="80"/>
    </row>
    <row r="53254" spans="9:54" x14ac:dyDescent="0.25">
      <c r="I53254" s="80"/>
      <c r="AX53254" s="80"/>
      <c r="AY53254" s="80"/>
      <c r="AZ53254" s="80"/>
      <c r="BA53254" s="80"/>
      <c r="BB53254" s="80"/>
    </row>
    <row r="53255" spans="9:54" x14ac:dyDescent="0.25">
      <c r="I53255" s="80"/>
      <c r="AX53255" s="80"/>
      <c r="AY53255" s="80"/>
      <c r="AZ53255" s="80"/>
      <c r="BA53255" s="80"/>
      <c r="BB53255" s="80"/>
    </row>
    <row r="53256" spans="9:54" x14ac:dyDescent="0.25">
      <c r="I53256" s="80"/>
      <c r="AX53256" s="80"/>
      <c r="AY53256" s="80"/>
      <c r="AZ53256" s="80"/>
      <c r="BA53256" s="80"/>
      <c r="BB53256" s="80"/>
    </row>
    <row r="53257" spans="9:54" x14ac:dyDescent="0.25">
      <c r="I53257" s="80"/>
      <c r="AX53257" s="80"/>
      <c r="AY53257" s="80"/>
      <c r="AZ53257" s="80"/>
      <c r="BA53257" s="80"/>
      <c r="BB53257" s="80"/>
    </row>
    <row r="53258" spans="9:54" x14ac:dyDescent="0.25">
      <c r="I53258" s="80"/>
      <c r="AX53258" s="80"/>
      <c r="AY53258" s="80"/>
      <c r="AZ53258" s="80"/>
      <c r="BA53258" s="80"/>
      <c r="BB53258" s="80"/>
    </row>
    <row r="53259" spans="9:54" x14ac:dyDescent="0.25">
      <c r="I53259" s="80"/>
      <c r="AX53259" s="80"/>
      <c r="AY53259" s="80"/>
      <c r="AZ53259" s="80"/>
      <c r="BA53259" s="80"/>
      <c r="BB53259" s="80"/>
    </row>
    <row r="53260" spans="9:54" x14ac:dyDescent="0.25">
      <c r="I53260" s="80"/>
      <c r="AX53260" s="80"/>
      <c r="AY53260" s="80"/>
      <c r="AZ53260" s="80"/>
      <c r="BA53260" s="80"/>
      <c r="BB53260" s="80"/>
    </row>
    <row r="53261" spans="9:54" x14ac:dyDescent="0.25">
      <c r="I53261" s="80"/>
      <c r="AX53261" s="80"/>
      <c r="AY53261" s="80"/>
      <c r="AZ53261" s="80"/>
      <c r="BA53261" s="80"/>
      <c r="BB53261" s="80"/>
    </row>
    <row r="53262" spans="9:54" x14ac:dyDescent="0.25">
      <c r="I53262" s="80"/>
      <c r="AX53262" s="80"/>
      <c r="AY53262" s="80"/>
      <c r="AZ53262" s="80"/>
      <c r="BA53262" s="80"/>
      <c r="BB53262" s="80"/>
    </row>
    <row r="53263" spans="9:54" x14ac:dyDescent="0.25">
      <c r="I53263" s="80"/>
      <c r="AX53263" s="80"/>
      <c r="AY53263" s="80"/>
      <c r="AZ53263" s="80"/>
      <c r="BA53263" s="80"/>
      <c r="BB53263" s="80"/>
    </row>
    <row r="53264" spans="9:54" x14ac:dyDescent="0.25">
      <c r="I53264" s="80"/>
      <c r="AX53264" s="80"/>
      <c r="AY53264" s="80"/>
      <c r="AZ53264" s="80"/>
      <c r="BA53264" s="80"/>
      <c r="BB53264" s="80"/>
    </row>
    <row r="53265" spans="9:54" x14ac:dyDescent="0.25">
      <c r="I53265" s="80"/>
      <c r="AX53265" s="80"/>
      <c r="AY53265" s="80"/>
      <c r="AZ53265" s="80"/>
      <c r="BA53265" s="80"/>
      <c r="BB53265" s="80"/>
    </row>
    <row r="53266" spans="9:54" x14ac:dyDescent="0.25">
      <c r="I53266" s="80"/>
      <c r="AX53266" s="80"/>
      <c r="AY53266" s="80"/>
      <c r="AZ53266" s="80"/>
      <c r="BA53266" s="80"/>
      <c r="BB53266" s="80"/>
    </row>
    <row r="53267" spans="9:54" x14ac:dyDescent="0.25">
      <c r="I53267" s="80"/>
      <c r="AX53267" s="80"/>
      <c r="AY53267" s="80"/>
      <c r="AZ53267" s="80"/>
      <c r="BA53267" s="80"/>
      <c r="BB53267" s="80"/>
    </row>
    <row r="53268" spans="9:54" x14ac:dyDescent="0.25">
      <c r="I53268" s="80"/>
      <c r="AX53268" s="80"/>
      <c r="AY53268" s="80"/>
      <c r="AZ53268" s="80"/>
      <c r="BA53268" s="80"/>
      <c r="BB53268" s="80"/>
    </row>
    <row r="53269" spans="9:54" x14ac:dyDescent="0.25">
      <c r="I53269" s="80"/>
      <c r="AX53269" s="80"/>
      <c r="AY53269" s="80"/>
      <c r="AZ53269" s="80"/>
      <c r="BA53269" s="80"/>
      <c r="BB53269" s="80"/>
    </row>
    <row r="53270" spans="9:54" x14ac:dyDescent="0.25">
      <c r="I53270" s="80"/>
      <c r="AX53270" s="80"/>
      <c r="AY53270" s="80"/>
      <c r="AZ53270" s="80"/>
      <c r="BA53270" s="80"/>
      <c r="BB53270" s="80"/>
    </row>
    <row r="53271" spans="9:54" x14ac:dyDescent="0.25">
      <c r="I53271" s="80"/>
      <c r="AX53271" s="80"/>
      <c r="AY53271" s="80"/>
      <c r="AZ53271" s="80"/>
      <c r="BA53271" s="80"/>
      <c r="BB53271" s="80"/>
    </row>
    <row r="53272" spans="9:54" x14ac:dyDescent="0.25">
      <c r="I53272" s="80"/>
      <c r="AX53272" s="80"/>
      <c r="AY53272" s="80"/>
      <c r="AZ53272" s="80"/>
      <c r="BA53272" s="80"/>
      <c r="BB53272" s="80"/>
    </row>
    <row r="53273" spans="9:54" x14ac:dyDescent="0.25">
      <c r="I53273" s="80"/>
      <c r="AX53273" s="80"/>
      <c r="AY53273" s="80"/>
      <c r="AZ53273" s="80"/>
      <c r="BA53273" s="80"/>
      <c r="BB53273" s="80"/>
    </row>
    <row r="53274" spans="9:54" x14ac:dyDescent="0.25">
      <c r="I53274" s="80"/>
      <c r="AX53274" s="80"/>
      <c r="AY53274" s="80"/>
      <c r="AZ53274" s="80"/>
      <c r="BA53274" s="80"/>
      <c r="BB53274" s="80"/>
    </row>
    <row r="53275" spans="9:54" x14ac:dyDescent="0.25">
      <c r="I53275" s="80"/>
      <c r="AX53275" s="80"/>
      <c r="AY53275" s="80"/>
      <c r="AZ53275" s="80"/>
      <c r="BA53275" s="80"/>
      <c r="BB53275" s="80"/>
    </row>
    <row r="53276" spans="9:54" x14ac:dyDescent="0.25">
      <c r="I53276" s="80"/>
      <c r="AX53276" s="80"/>
      <c r="AY53276" s="80"/>
      <c r="AZ53276" s="80"/>
      <c r="BA53276" s="80"/>
      <c r="BB53276" s="80"/>
    </row>
    <row r="53277" spans="9:54" x14ac:dyDescent="0.25">
      <c r="I53277" s="80"/>
      <c r="AX53277" s="80"/>
      <c r="AY53277" s="80"/>
      <c r="AZ53277" s="80"/>
      <c r="BA53277" s="80"/>
      <c r="BB53277" s="80"/>
    </row>
    <row r="53278" spans="9:54" x14ac:dyDescent="0.25">
      <c r="I53278" s="80"/>
      <c r="AX53278" s="80"/>
      <c r="AY53278" s="80"/>
      <c r="AZ53278" s="80"/>
      <c r="BA53278" s="80"/>
      <c r="BB53278" s="80"/>
    </row>
    <row r="53279" spans="9:54" x14ac:dyDescent="0.25">
      <c r="I53279" s="80"/>
      <c r="AX53279" s="80"/>
      <c r="AY53279" s="80"/>
      <c r="AZ53279" s="80"/>
      <c r="BA53279" s="80"/>
      <c r="BB53279" s="80"/>
    </row>
    <row r="53280" spans="9:54" x14ac:dyDescent="0.25">
      <c r="I53280" s="80"/>
      <c r="AX53280" s="80"/>
      <c r="AY53280" s="80"/>
      <c r="AZ53280" s="80"/>
      <c r="BA53280" s="80"/>
      <c r="BB53280" s="80"/>
    </row>
    <row r="53281" spans="9:54" x14ac:dyDescent="0.25">
      <c r="I53281" s="80"/>
      <c r="AX53281" s="80"/>
      <c r="AY53281" s="80"/>
      <c r="AZ53281" s="80"/>
      <c r="BA53281" s="80"/>
      <c r="BB53281" s="80"/>
    </row>
    <row r="53282" spans="9:54" x14ac:dyDescent="0.25">
      <c r="I53282" s="80"/>
      <c r="AX53282" s="80"/>
      <c r="AY53282" s="80"/>
      <c r="AZ53282" s="80"/>
      <c r="BA53282" s="80"/>
      <c r="BB53282" s="80"/>
    </row>
    <row r="53283" spans="9:54" x14ac:dyDescent="0.25">
      <c r="I53283" s="80"/>
      <c r="AX53283" s="80"/>
      <c r="AY53283" s="80"/>
      <c r="AZ53283" s="80"/>
      <c r="BA53283" s="80"/>
      <c r="BB53283" s="80"/>
    </row>
    <row r="53284" spans="9:54" x14ac:dyDescent="0.25">
      <c r="I53284" s="80"/>
      <c r="AX53284" s="80"/>
      <c r="AY53284" s="80"/>
      <c r="AZ53284" s="80"/>
      <c r="BA53284" s="80"/>
      <c r="BB53284" s="80"/>
    </row>
    <row r="53285" spans="9:54" x14ac:dyDescent="0.25">
      <c r="I53285" s="80"/>
      <c r="AX53285" s="80"/>
      <c r="AY53285" s="80"/>
      <c r="AZ53285" s="80"/>
      <c r="BA53285" s="80"/>
      <c r="BB53285" s="80"/>
    </row>
    <row r="53286" spans="9:54" x14ac:dyDescent="0.25">
      <c r="I53286" s="80"/>
      <c r="AX53286" s="80"/>
      <c r="AY53286" s="80"/>
      <c r="AZ53286" s="80"/>
      <c r="BA53286" s="80"/>
      <c r="BB53286" s="80"/>
    </row>
    <row r="53287" spans="9:54" x14ac:dyDescent="0.25">
      <c r="I53287" s="80"/>
      <c r="AX53287" s="80"/>
      <c r="AY53287" s="80"/>
      <c r="AZ53287" s="80"/>
      <c r="BA53287" s="80"/>
      <c r="BB53287" s="80"/>
    </row>
    <row r="53288" spans="9:54" x14ac:dyDescent="0.25">
      <c r="I53288" s="80"/>
      <c r="AX53288" s="80"/>
      <c r="AY53288" s="80"/>
      <c r="AZ53288" s="80"/>
      <c r="BA53288" s="80"/>
      <c r="BB53288" s="80"/>
    </row>
    <row r="53289" spans="9:54" x14ac:dyDescent="0.25">
      <c r="I53289" s="80"/>
      <c r="AX53289" s="80"/>
      <c r="AY53289" s="80"/>
      <c r="AZ53289" s="80"/>
      <c r="BA53289" s="80"/>
      <c r="BB53289" s="80"/>
    </row>
    <row r="53290" spans="9:54" x14ac:dyDescent="0.25">
      <c r="I53290" s="80"/>
      <c r="AX53290" s="80"/>
      <c r="AY53290" s="80"/>
      <c r="AZ53290" s="80"/>
      <c r="BA53290" s="80"/>
      <c r="BB53290" s="80"/>
    </row>
    <row r="53291" spans="9:54" x14ac:dyDescent="0.25">
      <c r="I53291" s="80"/>
      <c r="AX53291" s="80"/>
      <c r="AY53291" s="80"/>
      <c r="AZ53291" s="80"/>
      <c r="BA53291" s="80"/>
      <c r="BB53291" s="80"/>
    </row>
    <row r="53292" spans="9:54" x14ac:dyDescent="0.25">
      <c r="I53292" s="80"/>
      <c r="AX53292" s="80"/>
      <c r="AY53292" s="80"/>
      <c r="AZ53292" s="80"/>
      <c r="BA53292" s="80"/>
      <c r="BB53292" s="80"/>
    </row>
    <row r="53293" spans="9:54" x14ac:dyDescent="0.25">
      <c r="I53293" s="80"/>
      <c r="AX53293" s="80"/>
      <c r="AY53293" s="80"/>
      <c r="AZ53293" s="80"/>
      <c r="BA53293" s="80"/>
      <c r="BB53293" s="80"/>
    </row>
    <row r="53294" spans="9:54" x14ac:dyDescent="0.25">
      <c r="I53294" s="80"/>
      <c r="AX53294" s="80"/>
      <c r="AY53294" s="80"/>
      <c r="AZ53294" s="80"/>
      <c r="BA53294" s="80"/>
      <c r="BB53294" s="80"/>
    </row>
    <row r="53295" spans="9:54" x14ac:dyDescent="0.25">
      <c r="I53295" s="80"/>
      <c r="AX53295" s="80"/>
      <c r="AY53295" s="80"/>
      <c r="AZ53295" s="80"/>
      <c r="BA53295" s="80"/>
      <c r="BB53295" s="80"/>
    </row>
    <row r="53296" spans="9:54" x14ac:dyDescent="0.25">
      <c r="I53296" s="80"/>
      <c r="AX53296" s="80"/>
      <c r="AY53296" s="80"/>
      <c r="AZ53296" s="80"/>
      <c r="BA53296" s="80"/>
      <c r="BB53296" s="80"/>
    </row>
    <row r="53297" spans="9:54" x14ac:dyDescent="0.25">
      <c r="I53297" s="80"/>
      <c r="AX53297" s="80"/>
      <c r="AY53297" s="80"/>
      <c r="AZ53297" s="80"/>
      <c r="BA53297" s="80"/>
      <c r="BB53297" s="80"/>
    </row>
    <row r="53298" spans="9:54" x14ac:dyDescent="0.25">
      <c r="I53298" s="80"/>
      <c r="AX53298" s="80"/>
      <c r="AY53298" s="80"/>
      <c r="AZ53298" s="80"/>
      <c r="BA53298" s="80"/>
      <c r="BB53298" s="80"/>
    </row>
    <row r="53299" spans="9:54" x14ac:dyDescent="0.25">
      <c r="I53299" s="80"/>
      <c r="AX53299" s="80"/>
      <c r="AY53299" s="80"/>
      <c r="AZ53299" s="80"/>
      <c r="BA53299" s="80"/>
      <c r="BB53299" s="80"/>
    </row>
    <row r="53300" spans="9:54" x14ac:dyDescent="0.25">
      <c r="I53300" s="80"/>
      <c r="AX53300" s="80"/>
      <c r="AY53300" s="80"/>
      <c r="AZ53300" s="80"/>
      <c r="BA53300" s="80"/>
      <c r="BB53300" s="80"/>
    </row>
    <row r="53301" spans="9:54" x14ac:dyDescent="0.25">
      <c r="I53301" s="80"/>
      <c r="AX53301" s="80"/>
      <c r="AY53301" s="80"/>
      <c r="AZ53301" s="80"/>
      <c r="BA53301" s="80"/>
      <c r="BB53301" s="80"/>
    </row>
    <row r="53302" spans="9:54" x14ac:dyDescent="0.25">
      <c r="I53302" s="80"/>
      <c r="AX53302" s="80"/>
      <c r="AY53302" s="80"/>
      <c r="AZ53302" s="80"/>
      <c r="BA53302" s="80"/>
      <c r="BB53302" s="80"/>
    </row>
    <row r="53303" spans="9:54" x14ac:dyDescent="0.25">
      <c r="I53303" s="80"/>
      <c r="AX53303" s="80"/>
      <c r="AY53303" s="80"/>
      <c r="AZ53303" s="80"/>
      <c r="BA53303" s="80"/>
      <c r="BB53303" s="80"/>
    </row>
    <row r="53304" spans="9:54" x14ac:dyDescent="0.25">
      <c r="I53304" s="80"/>
      <c r="AX53304" s="80"/>
      <c r="AY53304" s="80"/>
      <c r="AZ53304" s="80"/>
      <c r="BA53304" s="80"/>
      <c r="BB53304" s="80"/>
    </row>
    <row r="53305" spans="9:54" x14ac:dyDescent="0.25">
      <c r="I53305" s="80"/>
      <c r="AX53305" s="80"/>
      <c r="AY53305" s="80"/>
      <c r="AZ53305" s="80"/>
      <c r="BA53305" s="80"/>
      <c r="BB53305" s="80"/>
    </row>
    <row r="53306" spans="9:54" x14ac:dyDescent="0.25">
      <c r="I53306" s="80"/>
      <c r="AX53306" s="80"/>
      <c r="AY53306" s="80"/>
      <c r="AZ53306" s="80"/>
      <c r="BA53306" s="80"/>
      <c r="BB53306" s="80"/>
    </row>
    <row r="53307" spans="9:54" x14ac:dyDescent="0.25">
      <c r="I53307" s="80"/>
      <c r="AX53307" s="80"/>
      <c r="AY53307" s="80"/>
      <c r="AZ53307" s="80"/>
      <c r="BA53307" s="80"/>
      <c r="BB53307" s="80"/>
    </row>
    <row r="53308" spans="9:54" x14ac:dyDescent="0.25">
      <c r="I53308" s="80"/>
      <c r="AX53308" s="80"/>
      <c r="AY53308" s="80"/>
      <c r="AZ53308" s="80"/>
      <c r="BA53308" s="80"/>
      <c r="BB53308" s="80"/>
    </row>
    <row r="53309" spans="9:54" x14ac:dyDescent="0.25">
      <c r="I53309" s="80"/>
      <c r="AX53309" s="80"/>
      <c r="AY53309" s="80"/>
      <c r="AZ53309" s="80"/>
      <c r="BA53309" s="80"/>
      <c r="BB53309" s="80"/>
    </row>
    <row r="53310" spans="9:54" x14ac:dyDescent="0.25">
      <c r="I53310" s="80"/>
      <c r="AX53310" s="80"/>
      <c r="AY53310" s="80"/>
      <c r="AZ53310" s="80"/>
      <c r="BA53310" s="80"/>
      <c r="BB53310" s="80"/>
    </row>
    <row r="53311" spans="9:54" x14ac:dyDescent="0.25">
      <c r="I53311" s="80"/>
      <c r="AX53311" s="80"/>
      <c r="AY53311" s="80"/>
      <c r="AZ53311" s="80"/>
      <c r="BA53311" s="80"/>
      <c r="BB53311" s="80"/>
    </row>
    <row r="53312" spans="9:54" x14ac:dyDescent="0.25">
      <c r="I53312" s="80"/>
      <c r="AX53312" s="80"/>
      <c r="AY53312" s="80"/>
      <c r="AZ53312" s="80"/>
      <c r="BA53312" s="80"/>
      <c r="BB53312" s="80"/>
    </row>
    <row r="53313" spans="9:54" x14ac:dyDescent="0.25">
      <c r="I53313" s="80"/>
      <c r="AX53313" s="80"/>
      <c r="AY53313" s="80"/>
      <c r="AZ53313" s="80"/>
      <c r="BA53313" s="80"/>
      <c r="BB53313" s="80"/>
    </row>
    <row r="53314" spans="9:54" x14ac:dyDescent="0.25">
      <c r="I53314" s="80"/>
      <c r="AX53314" s="80"/>
      <c r="AY53314" s="80"/>
      <c r="AZ53314" s="80"/>
      <c r="BA53314" s="80"/>
      <c r="BB53314" s="80"/>
    </row>
    <row r="53315" spans="9:54" x14ac:dyDescent="0.25">
      <c r="I53315" s="80"/>
      <c r="AX53315" s="80"/>
      <c r="AY53315" s="80"/>
      <c r="AZ53315" s="80"/>
      <c r="BA53315" s="80"/>
      <c r="BB53315" s="80"/>
    </row>
    <row r="53316" spans="9:54" x14ac:dyDescent="0.25">
      <c r="I53316" s="80"/>
      <c r="AX53316" s="80"/>
      <c r="AY53316" s="80"/>
      <c r="AZ53316" s="80"/>
      <c r="BA53316" s="80"/>
      <c r="BB53316" s="80"/>
    </row>
    <row r="53317" spans="9:54" x14ac:dyDescent="0.25">
      <c r="I53317" s="80"/>
      <c r="AX53317" s="80"/>
      <c r="AY53317" s="80"/>
      <c r="AZ53317" s="80"/>
      <c r="BA53317" s="80"/>
      <c r="BB53317" s="80"/>
    </row>
    <row r="53318" spans="9:54" x14ac:dyDescent="0.25">
      <c r="I53318" s="80"/>
      <c r="AX53318" s="80"/>
      <c r="AY53318" s="80"/>
      <c r="AZ53318" s="80"/>
      <c r="BA53318" s="80"/>
      <c r="BB53318" s="80"/>
    </row>
    <row r="53319" spans="9:54" x14ac:dyDescent="0.25">
      <c r="I53319" s="80"/>
      <c r="AX53319" s="80"/>
      <c r="AY53319" s="80"/>
      <c r="AZ53319" s="80"/>
      <c r="BA53319" s="80"/>
      <c r="BB53319" s="80"/>
    </row>
    <row r="53320" spans="9:54" x14ac:dyDescent="0.25">
      <c r="I53320" s="80"/>
      <c r="AX53320" s="80"/>
      <c r="AY53320" s="80"/>
      <c r="AZ53320" s="80"/>
      <c r="BA53320" s="80"/>
      <c r="BB53320" s="80"/>
    </row>
    <row r="53321" spans="9:54" x14ac:dyDescent="0.25">
      <c r="I53321" s="80"/>
      <c r="AX53321" s="80"/>
      <c r="AY53321" s="80"/>
      <c r="AZ53321" s="80"/>
      <c r="BA53321" s="80"/>
      <c r="BB53321" s="80"/>
    </row>
    <row r="53322" spans="9:54" x14ac:dyDescent="0.25">
      <c r="I53322" s="80"/>
      <c r="AX53322" s="80"/>
      <c r="AY53322" s="80"/>
      <c r="AZ53322" s="80"/>
      <c r="BA53322" s="80"/>
      <c r="BB53322" s="80"/>
    </row>
    <row r="53323" spans="9:54" x14ac:dyDescent="0.25">
      <c r="I53323" s="80"/>
      <c r="AX53323" s="80"/>
      <c r="AY53323" s="80"/>
      <c r="AZ53323" s="80"/>
      <c r="BA53323" s="80"/>
      <c r="BB53323" s="80"/>
    </row>
    <row r="53324" spans="9:54" x14ac:dyDescent="0.25">
      <c r="I53324" s="80"/>
      <c r="AX53324" s="80"/>
      <c r="AY53324" s="80"/>
      <c r="AZ53324" s="80"/>
      <c r="BA53324" s="80"/>
      <c r="BB53324" s="80"/>
    </row>
    <row r="53325" spans="9:54" x14ac:dyDescent="0.25">
      <c r="I53325" s="80"/>
      <c r="AX53325" s="80"/>
      <c r="AY53325" s="80"/>
      <c r="AZ53325" s="80"/>
      <c r="BA53325" s="80"/>
      <c r="BB53325" s="80"/>
    </row>
    <row r="53326" spans="9:54" x14ac:dyDescent="0.25">
      <c r="I53326" s="80"/>
      <c r="AX53326" s="80"/>
      <c r="AY53326" s="80"/>
      <c r="AZ53326" s="80"/>
      <c r="BA53326" s="80"/>
      <c r="BB53326" s="80"/>
    </row>
    <row r="53327" spans="9:54" x14ac:dyDescent="0.25">
      <c r="I53327" s="80"/>
      <c r="AX53327" s="80"/>
      <c r="AY53327" s="80"/>
      <c r="AZ53327" s="80"/>
      <c r="BA53327" s="80"/>
      <c r="BB53327" s="80"/>
    </row>
    <row r="53328" spans="9:54" x14ac:dyDescent="0.25">
      <c r="I53328" s="80"/>
      <c r="AX53328" s="80"/>
      <c r="AY53328" s="80"/>
      <c r="AZ53328" s="80"/>
      <c r="BA53328" s="80"/>
      <c r="BB53328" s="80"/>
    </row>
    <row r="53329" spans="9:54" x14ac:dyDescent="0.25">
      <c r="I53329" s="80"/>
      <c r="AX53329" s="80"/>
      <c r="AY53329" s="80"/>
      <c r="AZ53329" s="80"/>
      <c r="BA53329" s="80"/>
      <c r="BB53329" s="80"/>
    </row>
    <row r="53330" spans="9:54" x14ac:dyDescent="0.25">
      <c r="I53330" s="80"/>
      <c r="AX53330" s="80"/>
      <c r="AY53330" s="80"/>
      <c r="AZ53330" s="80"/>
      <c r="BA53330" s="80"/>
      <c r="BB53330" s="80"/>
    </row>
    <row r="53331" spans="9:54" x14ac:dyDescent="0.25">
      <c r="I53331" s="80"/>
      <c r="AX53331" s="80"/>
      <c r="AY53331" s="80"/>
      <c r="AZ53331" s="80"/>
      <c r="BA53331" s="80"/>
      <c r="BB53331" s="80"/>
    </row>
    <row r="53332" spans="9:54" x14ac:dyDescent="0.25">
      <c r="I53332" s="80"/>
      <c r="AX53332" s="80"/>
      <c r="AY53332" s="80"/>
      <c r="AZ53332" s="80"/>
      <c r="BA53332" s="80"/>
      <c r="BB53332" s="80"/>
    </row>
    <row r="53333" spans="9:54" x14ac:dyDescent="0.25">
      <c r="I53333" s="80"/>
      <c r="AX53333" s="80"/>
      <c r="AY53333" s="80"/>
      <c r="AZ53333" s="80"/>
      <c r="BA53333" s="80"/>
      <c r="BB53333" s="80"/>
    </row>
    <row r="53334" spans="9:54" x14ac:dyDescent="0.25">
      <c r="I53334" s="80"/>
      <c r="AX53334" s="80"/>
      <c r="AY53334" s="80"/>
      <c r="AZ53334" s="80"/>
      <c r="BA53334" s="80"/>
      <c r="BB53334" s="80"/>
    </row>
    <row r="53335" spans="9:54" x14ac:dyDescent="0.25">
      <c r="I53335" s="80"/>
      <c r="AX53335" s="80"/>
      <c r="AY53335" s="80"/>
      <c r="AZ53335" s="80"/>
      <c r="BA53335" s="80"/>
      <c r="BB53335" s="80"/>
    </row>
    <row r="53336" spans="9:54" x14ac:dyDescent="0.25">
      <c r="I53336" s="80"/>
      <c r="AX53336" s="80"/>
      <c r="AY53336" s="80"/>
      <c r="AZ53336" s="80"/>
      <c r="BA53336" s="80"/>
      <c r="BB53336" s="80"/>
    </row>
    <row r="53337" spans="9:54" x14ac:dyDescent="0.25">
      <c r="I53337" s="80"/>
      <c r="AX53337" s="80"/>
      <c r="AY53337" s="80"/>
      <c r="AZ53337" s="80"/>
      <c r="BA53337" s="80"/>
      <c r="BB53337" s="80"/>
    </row>
    <row r="53338" spans="9:54" x14ac:dyDescent="0.25">
      <c r="I53338" s="80"/>
      <c r="AX53338" s="80"/>
      <c r="AY53338" s="80"/>
      <c r="AZ53338" s="80"/>
      <c r="BA53338" s="80"/>
      <c r="BB53338" s="80"/>
    </row>
    <row r="53339" spans="9:54" x14ac:dyDescent="0.25">
      <c r="I53339" s="80"/>
      <c r="AX53339" s="80"/>
      <c r="AY53339" s="80"/>
      <c r="AZ53339" s="80"/>
      <c r="BA53339" s="80"/>
      <c r="BB53339" s="80"/>
    </row>
    <row r="53340" spans="9:54" x14ac:dyDescent="0.25">
      <c r="I53340" s="80"/>
      <c r="AX53340" s="80"/>
      <c r="AY53340" s="80"/>
      <c r="AZ53340" s="80"/>
      <c r="BA53340" s="80"/>
      <c r="BB53340" s="80"/>
    </row>
    <row r="53341" spans="9:54" x14ac:dyDescent="0.25">
      <c r="I53341" s="80"/>
      <c r="AX53341" s="80"/>
      <c r="AY53341" s="80"/>
      <c r="AZ53341" s="80"/>
      <c r="BA53341" s="80"/>
      <c r="BB53341" s="80"/>
    </row>
    <row r="53342" spans="9:54" x14ac:dyDescent="0.25">
      <c r="I53342" s="80"/>
      <c r="AX53342" s="80"/>
      <c r="AY53342" s="80"/>
      <c r="AZ53342" s="80"/>
      <c r="BA53342" s="80"/>
      <c r="BB53342" s="80"/>
    </row>
    <row r="53343" spans="9:54" x14ac:dyDescent="0.25">
      <c r="I53343" s="80"/>
      <c r="AX53343" s="80"/>
      <c r="AY53343" s="80"/>
      <c r="AZ53343" s="80"/>
      <c r="BA53343" s="80"/>
      <c r="BB53343" s="80"/>
    </row>
    <row r="53344" spans="9:54" x14ac:dyDescent="0.25">
      <c r="I53344" s="80"/>
      <c r="AX53344" s="80"/>
      <c r="AY53344" s="80"/>
      <c r="AZ53344" s="80"/>
      <c r="BA53344" s="80"/>
      <c r="BB53344" s="80"/>
    </row>
    <row r="53345" spans="9:54" x14ac:dyDescent="0.25">
      <c r="I53345" s="80"/>
      <c r="AX53345" s="80"/>
      <c r="AY53345" s="80"/>
      <c r="AZ53345" s="80"/>
      <c r="BA53345" s="80"/>
      <c r="BB53345" s="80"/>
    </row>
    <row r="53346" spans="9:54" x14ac:dyDescent="0.25">
      <c r="I53346" s="80"/>
      <c r="AX53346" s="80"/>
      <c r="AY53346" s="80"/>
      <c r="AZ53346" s="80"/>
      <c r="BA53346" s="80"/>
      <c r="BB53346" s="80"/>
    </row>
    <row r="53347" spans="9:54" x14ac:dyDescent="0.25">
      <c r="I53347" s="80"/>
      <c r="AX53347" s="80"/>
      <c r="AY53347" s="80"/>
      <c r="AZ53347" s="80"/>
      <c r="BA53347" s="80"/>
      <c r="BB53347" s="80"/>
    </row>
    <row r="53348" spans="9:54" x14ac:dyDescent="0.25">
      <c r="I53348" s="80"/>
      <c r="AX53348" s="80"/>
      <c r="AY53348" s="80"/>
      <c r="AZ53348" s="80"/>
      <c r="BA53348" s="80"/>
      <c r="BB53348" s="80"/>
    </row>
    <row r="53349" spans="9:54" x14ac:dyDescent="0.25">
      <c r="I53349" s="80"/>
      <c r="AX53349" s="80"/>
      <c r="AY53349" s="80"/>
      <c r="AZ53349" s="80"/>
      <c r="BA53349" s="80"/>
      <c r="BB53349" s="80"/>
    </row>
    <row r="53350" spans="9:54" x14ac:dyDescent="0.25">
      <c r="I53350" s="80"/>
      <c r="AX53350" s="80"/>
      <c r="AY53350" s="80"/>
      <c r="AZ53350" s="80"/>
      <c r="BA53350" s="80"/>
      <c r="BB53350" s="80"/>
    </row>
    <row r="53351" spans="9:54" x14ac:dyDescent="0.25">
      <c r="I53351" s="80"/>
      <c r="AX53351" s="80"/>
      <c r="AY53351" s="80"/>
      <c r="AZ53351" s="80"/>
      <c r="BA53351" s="80"/>
      <c r="BB53351" s="80"/>
    </row>
    <row r="53352" spans="9:54" x14ac:dyDescent="0.25">
      <c r="I53352" s="80"/>
      <c r="AX53352" s="80"/>
      <c r="AY53352" s="80"/>
      <c r="AZ53352" s="80"/>
      <c r="BA53352" s="80"/>
      <c r="BB53352" s="80"/>
    </row>
    <row r="53353" spans="9:54" x14ac:dyDescent="0.25">
      <c r="I53353" s="80"/>
      <c r="AX53353" s="80"/>
      <c r="AY53353" s="80"/>
      <c r="AZ53353" s="80"/>
      <c r="BA53353" s="80"/>
      <c r="BB53353" s="80"/>
    </row>
    <row r="53354" spans="9:54" x14ac:dyDescent="0.25">
      <c r="I53354" s="80"/>
      <c r="AX53354" s="80"/>
      <c r="AY53354" s="80"/>
      <c r="AZ53354" s="80"/>
      <c r="BA53354" s="80"/>
      <c r="BB53354" s="80"/>
    </row>
    <row r="53355" spans="9:54" x14ac:dyDescent="0.25">
      <c r="I53355" s="80"/>
      <c r="AX53355" s="80"/>
      <c r="AY53355" s="80"/>
      <c r="AZ53355" s="80"/>
      <c r="BA53355" s="80"/>
      <c r="BB53355" s="80"/>
    </row>
    <row r="53356" spans="9:54" x14ac:dyDescent="0.25">
      <c r="I53356" s="80"/>
      <c r="AX53356" s="80"/>
      <c r="AY53356" s="80"/>
      <c r="AZ53356" s="80"/>
      <c r="BA53356" s="80"/>
      <c r="BB53356" s="80"/>
    </row>
    <row r="53357" spans="9:54" x14ac:dyDescent="0.25">
      <c r="I53357" s="80"/>
      <c r="AX53357" s="80"/>
      <c r="AY53357" s="80"/>
      <c r="AZ53357" s="80"/>
      <c r="BA53357" s="80"/>
      <c r="BB53357" s="80"/>
    </row>
    <row r="53358" spans="9:54" x14ac:dyDescent="0.25">
      <c r="I53358" s="80"/>
      <c r="AX53358" s="80"/>
      <c r="AY53358" s="80"/>
      <c r="AZ53358" s="80"/>
      <c r="BA53358" s="80"/>
      <c r="BB53358" s="80"/>
    </row>
    <row r="53359" spans="9:54" x14ac:dyDescent="0.25">
      <c r="I53359" s="80"/>
      <c r="AX53359" s="80"/>
      <c r="AY53359" s="80"/>
      <c r="AZ53359" s="80"/>
      <c r="BA53359" s="80"/>
      <c r="BB53359" s="80"/>
    </row>
    <row r="53360" spans="9:54" x14ac:dyDescent="0.25">
      <c r="I53360" s="80"/>
      <c r="AX53360" s="80"/>
      <c r="AY53360" s="80"/>
      <c r="AZ53360" s="80"/>
      <c r="BA53360" s="80"/>
      <c r="BB53360" s="80"/>
    </row>
    <row r="53361" spans="9:54" x14ac:dyDescent="0.25">
      <c r="I53361" s="80"/>
      <c r="AX53361" s="80"/>
      <c r="AY53361" s="80"/>
      <c r="AZ53361" s="80"/>
      <c r="BA53361" s="80"/>
      <c r="BB53361" s="80"/>
    </row>
    <row r="53362" spans="9:54" x14ac:dyDescent="0.25">
      <c r="I53362" s="80"/>
      <c r="AX53362" s="80"/>
      <c r="AY53362" s="80"/>
      <c r="AZ53362" s="80"/>
      <c r="BA53362" s="80"/>
      <c r="BB53362" s="80"/>
    </row>
    <row r="53363" spans="9:54" x14ac:dyDescent="0.25">
      <c r="I53363" s="80"/>
      <c r="AX53363" s="80"/>
      <c r="AY53363" s="80"/>
      <c r="AZ53363" s="80"/>
      <c r="BA53363" s="80"/>
      <c r="BB53363" s="80"/>
    </row>
    <row r="53364" spans="9:54" x14ac:dyDescent="0.25">
      <c r="I53364" s="80"/>
      <c r="AX53364" s="80"/>
      <c r="AY53364" s="80"/>
      <c r="AZ53364" s="80"/>
      <c r="BA53364" s="80"/>
      <c r="BB53364" s="80"/>
    </row>
    <row r="53365" spans="9:54" x14ac:dyDescent="0.25">
      <c r="I53365" s="80"/>
      <c r="AX53365" s="80"/>
      <c r="AY53365" s="80"/>
      <c r="AZ53365" s="80"/>
      <c r="BA53365" s="80"/>
      <c r="BB53365" s="80"/>
    </row>
    <row r="53366" spans="9:54" x14ac:dyDescent="0.25">
      <c r="I53366" s="80"/>
      <c r="AX53366" s="80"/>
      <c r="AY53366" s="80"/>
      <c r="AZ53366" s="80"/>
      <c r="BA53366" s="80"/>
      <c r="BB53366" s="80"/>
    </row>
    <row r="53367" spans="9:54" x14ac:dyDescent="0.25">
      <c r="I53367" s="80"/>
      <c r="AX53367" s="80"/>
      <c r="AY53367" s="80"/>
      <c r="AZ53367" s="80"/>
      <c r="BA53367" s="80"/>
      <c r="BB53367" s="80"/>
    </row>
    <row r="53368" spans="9:54" x14ac:dyDescent="0.25">
      <c r="I53368" s="80"/>
      <c r="AX53368" s="80"/>
      <c r="AY53368" s="80"/>
      <c r="AZ53368" s="80"/>
      <c r="BA53368" s="80"/>
      <c r="BB53368" s="80"/>
    </row>
    <row r="53369" spans="9:54" x14ac:dyDescent="0.25">
      <c r="I53369" s="80"/>
      <c r="AX53369" s="80"/>
      <c r="AY53369" s="80"/>
      <c r="AZ53369" s="80"/>
      <c r="BA53369" s="80"/>
      <c r="BB53369" s="80"/>
    </row>
    <row r="53370" spans="9:54" x14ac:dyDescent="0.25">
      <c r="I53370" s="80"/>
      <c r="AX53370" s="80"/>
      <c r="AY53370" s="80"/>
      <c r="AZ53370" s="80"/>
      <c r="BA53370" s="80"/>
      <c r="BB53370" s="80"/>
    </row>
    <row r="53371" spans="9:54" x14ac:dyDescent="0.25">
      <c r="I53371" s="80"/>
      <c r="AX53371" s="80"/>
      <c r="AY53371" s="80"/>
      <c r="AZ53371" s="80"/>
      <c r="BA53371" s="80"/>
      <c r="BB53371" s="80"/>
    </row>
    <row r="53372" spans="9:54" x14ac:dyDescent="0.25">
      <c r="I53372" s="80"/>
      <c r="AX53372" s="80"/>
      <c r="AY53372" s="80"/>
      <c r="AZ53372" s="80"/>
      <c r="BA53372" s="80"/>
      <c r="BB53372" s="80"/>
    </row>
    <row r="53373" spans="9:54" x14ac:dyDescent="0.25">
      <c r="I53373" s="80"/>
      <c r="AX53373" s="80"/>
      <c r="AY53373" s="80"/>
      <c r="AZ53373" s="80"/>
      <c r="BA53373" s="80"/>
      <c r="BB53373" s="80"/>
    </row>
    <row r="53374" spans="9:54" x14ac:dyDescent="0.25">
      <c r="I53374" s="80"/>
      <c r="AX53374" s="80"/>
      <c r="AY53374" s="80"/>
      <c r="AZ53374" s="80"/>
      <c r="BA53374" s="80"/>
      <c r="BB53374" s="80"/>
    </row>
    <row r="53375" spans="9:54" x14ac:dyDescent="0.25">
      <c r="I53375" s="80"/>
      <c r="AX53375" s="80"/>
      <c r="AY53375" s="80"/>
      <c r="AZ53375" s="80"/>
      <c r="BA53375" s="80"/>
      <c r="BB53375" s="80"/>
    </row>
    <row r="53376" spans="9:54" x14ac:dyDescent="0.25">
      <c r="I53376" s="80"/>
      <c r="AX53376" s="80"/>
      <c r="AY53376" s="80"/>
      <c r="AZ53376" s="80"/>
      <c r="BA53376" s="80"/>
      <c r="BB53376" s="80"/>
    </row>
    <row r="53377" spans="9:54" x14ac:dyDescent="0.25">
      <c r="I53377" s="80"/>
      <c r="AX53377" s="80"/>
      <c r="AY53377" s="80"/>
      <c r="AZ53377" s="80"/>
      <c r="BA53377" s="80"/>
      <c r="BB53377" s="80"/>
    </row>
    <row r="53378" spans="9:54" x14ac:dyDescent="0.25">
      <c r="I53378" s="80"/>
      <c r="AX53378" s="80"/>
      <c r="AY53378" s="80"/>
      <c r="AZ53378" s="80"/>
      <c r="BA53378" s="80"/>
      <c r="BB53378" s="80"/>
    </row>
    <row r="53379" spans="9:54" x14ac:dyDescent="0.25">
      <c r="I53379" s="80"/>
      <c r="AX53379" s="80"/>
      <c r="AY53379" s="80"/>
      <c r="AZ53379" s="80"/>
      <c r="BA53379" s="80"/>
      <c r="BB53379" s="80"/>
    </row>
    <row r="53380" spans="9:54" x14ac:dyDescent="0.25">
      <c r="I53380" s="80"/>
      <c r="AX53380" s="80"/>
      <c r="AY53380" s="80"/>
      <c r="AZ53380" s="80"/>
      <c r="BA53380" s="80"/>
      <c r="BB53380" s="80"/>
    </row>
    <row r="53381" spans="9:54" x14ac:dyDescent="0.25">
      <c r="I53381" s="80"/>
      <c r="AX53381" s="80"/>
      <c r="AY53381" s="80"/>
      <c r="AZ53381" s="80"/>
      <c r="BA53381" s="80"/>
      <c r="BB53381" s="80"/>
    </row>
    <row r="53382" spans="9:54" x14ac:dyDescent="0.25">
      <c r="I53382" s="80"/>
      <c r="AX53382" s="80"/>
      <c r="AY53382" s="80"/>
      <c r="AZ53382" s="80"/>
      <c r="BA53382" s="80"/>
      <c r="BB53382" s="80"/>
    </row>
    <row r="53383" spans="9:54" x14ac:dyDescent="0.25">
      <c r="I53383" s="80"/>
      <c r="AX53383" s="80"/>
      <c r="AY53383" s="80"/>
      <c r="AZ53383" s="80"/>
      <c r="BA53383" s="80"/>
      <c r="BB53383" s="80"/>
    </row>
    <row r="53384" spans="9:54" x14ac:dyDescent="0.25">
      <c r="I53384" s="80"/>
      <c r="AX53384" s="80"/>
      <c r="AY53384" s="80"/>
      <c r="AZ53384" s="80"/>
      <c r="BA53384" s="80"/>
      <c r="BB53384" s="80"/>
    </row>
    <row r="53385" spans="9:54" x14ac:dyDescent="0.25">
      <c r="I53385" s="80"/>
      <c r="AX53385" s="80"/>
      <c r="AY53385" s="80"/>
      <c r="AZ53385" s="80"/>
      <c r="BA53385" s="80"/>
      <c r="BB53385" s="80"/>
    </row>
    <row r="53386" spans="9:54" x14ac:dyDescent="0.25">
      <c r="I53386" s="80"/>
      <c r="AX53386" s="80"/>
      <c r="AY53386" s="80"/>
      <c r="AZ53386" s="80"/>
      <c r="BA53386" s="80"/>
      <c r="BB53386" s="80"/>
    </row>
    <row r="53387" spans="9:54" x14ac:dyDescent="0.25">
      <c r="I53387" s="80"/>
      <c r="AX53387" s="80"/>
      <c r="AY53387" s="80"/>
      <c r="AZ53387" s="80"/>
      <c r="BA53387" s="80"/>
      <c r="BB53387" s="80"/>
    </row>
    <row r="53388" spans="9:54" x14ac:dyDescent="0.25">
      <c r="I53388" s="80"/>
      <c r="AX53388" s="80"/>
      <c r="AY53388" s="80"/>
      <c r="AZ53388" s="80"/>
      <c r="BA53388" s="80"/>
      <c r="BB53388" s="80"/>
    </row>
    <row r="53389" spans="9:54" x14ac:dyDescent="0.25">
      <c r="I53389" s="80"/>
      <c r="AX53389" s="80"/>
      <c r="AY53389" s="80"/>
      <c r="AZ53389" s="80"/>
      <c r="BA53389" s="80"/>
      <c r="BB53389" s="80"/>
    </row>
    <row r="53390" spans="9:54" x14ac:dyDescent="0.25">
      <c r="I53390" s="80"/>
      <c r="AX53390" s="80"/>
      <c r="AY53390" s="80"/>
      <c r="AZ53390" s="80"/>
      <c r="BA53390" s="80"/>
      <c r="BB53390" s="80"/>
    </row>
    <row r="53391" spans="9:54" x14ac:dyDescent="0.25">
      <c r="I53391" s="80"/>
      <c r="AX53391" s="80"/>
      <c r="AY53391" s="80"/>
      <c r="AZ53391" s="80"/>
      <c r="BA53391" s="80"/>
      <c r="BB53391" s="80"/>
    </row>
    <row r="53392" spans="9:54" x14ac:dyDescent="0.25">
      <c r="I53392" s="80"/>
      <c r="AX53392" s="80"/>
      <c r="AY53392" s="80"/>
      <c r="AZ53392" s="80"/>
      <c r="BA53392" s="80"/>
      <c r="BB53392" s="80"/>
    </row>
    <row r="53393" spans="9:54" x14ac:dyDescent="0.25">
      <c r="I53393" s="80"/>
      <c r="AX53393" s="80"/>
      <c r="AY53393" s="80"/>
      <c r="AZ53393" s="80"/>
      <c r="BA53393" s="80"/>
      <c r="BB53393" s="80"/>
    </row>
    <row r="53394" spans="9:54" x14ac:dyDescent="0.25">
      <c r="I53394" s="80"/>
      <c r="AX53394" s="80"/>
      <c r="AY53394" s="80"/>
      <c r="AZ53394" s="80"/>
      <c r="BA53394" s="80"/>
      <c r="BB53394" s="80"/>
    </row>
    <row r="53395" spans="9:54" x14ac:dyDescent="0.25">
      <c r="I53395" s="80"/>
      <c r="AX53395" s="80"/>
      <c r="AY53395" s="80"/>
      <c r="AZ53395" s="80"/>
      <c r="BA53395" s="80"/>
      <c r="BB53395" s="80"/>
    </row>
    <row r="53396" spans="9:54" x14ac:dyDescent="0.25">
      <c r="I53396" s="80"/>
      <c r="AX53396" s="80"/>
      <c r="AY53396" s="80"/>
      <c r="AZ53396" s="80"/>
      <c r="BA53396" s="80"/>
      <c r="BB53396" s="80"/>
    </row>
    <row r="53397" spans="9:54" x14ac:dyDescent="0.25">
      <c r="I53397" s="80"/>
      <c r="AX53397" s="80"/>
      <c r="AY53397" s="80"/>
      <c r="AZ53397" s="80"/>
      <c r="BA53397" s="80"/>
      <c r="BB53397" s="80"/>
    </row>
    <row r="53398" spans="9:54" x14ac:dyDescent="0.25">
      <c r="I53398" s="80"/>
      <c r="AX53398" s="80"/>
      <c r="AY53398" s="80"/>
      <c r="AZ53398" s="80"/>
      <c r="BA53398" s="80"/>
      <c r="BB53398" s="80"/>
    </row>
    <row r="53399" spans="9:54" x14ac:dyDescent="0.25">
      <c r="I53399" s="80"/>
      <c r="AX53399" s="80"/>
      <c r="AY53399" s="80"/>
      <c r="AZ53399" s="80"/>
      <c r="BA53399" s="80"/>
      <c r="BB53399" s="80"/>
    </row>
    <row r="53400" spans="9:54" x14ac:dyDescent="0.25">
      <c r="I53400" s="80"/>
      <c r="AX53400" s="80"/>
      <c r="AY53400" s="80"/>
      <c r="AZ53400" s="80"/>
      <c r="BA53400" s="80"/>
      <c r="BB53400" s="80"/>
    </row>
    <row r="53401" spans="9:54" x14ac:dyDescent="0.25">
      <c r="I53401" s="80"/>
      <c r="AX53401" s="80"/>
      <c r="AY53401" s="80"/>
      <c r="AZ53401" s="80"/>
      <c r="BA53401" s="80"/>
      <c r="BB53401" s="80"/>
    </row>
    <row r="53402" spans="9:54" x14ac:dyDescent="0.25">
      <c r="I53402" s="80"/>
      <c r="AX53402" s="80"/>
      <c r="AY53402" s="80"/>
      <c r="AZ53402" s="80"/>
      <c r="BA53402" s="80"/>
      <c r="BB53402" s="80"/>
    </row>
    <row r="53403" spans="9:54" x14ac:dyDescent="0.25">
      <c r="I53403" s="80"/>
      <c r="AX53403" s="80"/>
      <c r="AY53403" s="80"/>
      <c r="AZ53403" s="80"/>
      <c r="BA53403" s="80"/>
      <c r="BB53403" s="80"/>
    </row>
    <row r="53404" spans="9:54" x14ac:dyDescent="0.25">
      <c r="I53404" s="80"/>
      <c r="AX53404" s="80"/>
      <c r="AY53404" s="80"/>
      <c r="AZ53404" s="80"/>
      <c r="BA53404" s="80"/>
      <c r="BB53404" s="80"/>
    </row>
    <row r="53405" spans="9:54" x14ac:dyDescent="0.25">
      <c r="I53405" s="80"/>
      <c r="AX53405" s="80"/>
      <c r="AY53405" s="80"/>
      <c r="AZ53405" s="80"/>
      <c r="BA53405" s="80"/>
      <c r="BB53405" s="80"/>
    </row>
    <row r="53406" spans="9:54" x14ac:dyDescent="0.25">
      <c r="I53406" s="80"/>
      <c r="AX53406" s="80"/>
      <c r="AY53406" s="80"/>
      <c r="AZ53406" s="80"/>
      <c r="BA53406" s="80"/>
      <c r="BB53406" s="80"/>
    </row>
    <row r="53407" spans="9:54" x14ac:dyDescent="0.25">
      <c r="I53407" s="80"/>
      <c r="AX53407" s="80"/>
      <c r="AY53407" s="80"/>
      <c r="AZ53407" s="80"/>
      <c r="BA53407" s="80"/>
      <c r="BB53407" s="80"/>
    </row>
    <row r="53408" spans="9:54" x14ac:dyDescent="0.25">
      <c r="I53408" s="80"/>
      <c r="AX53408" s="80"/>
      <c r="AY53408" s="80"/>
      <c r="AZ53408" s="80"/>
      <c r="BA53408" s="80"/>
      <c r="BB53408" s="80"/>
    </row>
    <row r="53409" spans="9:54" x14ac:dyDescent="0.25">
      <c r="I53409" s="80"/>
      <c r="AX53409" s="80"/>
      <c r="AY53409" s="80"/>
      <c r="AZ53409" s="80"/>
      <c r="BA53409" s="80"/>
      <c r="BB53409" s="80"/>
    </row>
    <row r="53410" spans="9:54" x14ac:dyDescent="0.25">
      <c r="I53410" s="80"/>
      <c r="AX53410" s="80"/>
      <c r="AY53410" s="80"/>
      <c r="AZ53410" s="80"/>
      <c r="BA53410" s="80"/>
      <c r="BB53410" s="80"/>
    </row>
    <row r="53411" spans="9:54" x14ac:dyDescent="0.25">
      <c r="I53411" s="80"/>
      <c r="AX53411" s="80"/>
      <c r="AY53411" s="80"/>
      <c r="AZ53411" s="80"/>
      <c r="BA53411" s="80"/>
      <c r="BB53411" s="80"/>
    </row>
    <row r="53412" spans="9:54" x14ac:dyDescent="0.25">
      <c r="I53412" s="80"/>
      <c r="AX53412" s="80"/>
      <c r="AY53412" s="80"/>
      <c r="AZ53412" s="80"/>
      <c r="BA53412" s="80"/>
      <c r="BB53412" s="80"/>
    </row>
    <row r="53413" spans="9:54" x14ac:dyDescent="0.25">
      <c r="I53413" s="80"/>
      <c r="AX53413" s="80"/>
      <c r="AY53413" s="80"/>
      <c r="AZ53413" s="80"/>
      <c r="BA53413" s="80"/>
      <c r="BB53413" s="80"/>
    </row>
    <row r="53414" spans="9:54" x14ac:dyDescent="0.25">
      <c r="I53414" s="80"/>
      <c r="AX53414" s="80"/>
      <c r="AY53414" s="80"/>
      <c r="AZ53414" s="80"/>
      <c r="BA53414" s="80"/>
      <c r="BB53414" s="80"/>
    </row>
    <row r="53415" spans="9:54" x14ac:dyDescent="0.25">
      <c r="I53415" s="80"/>
      <c r="AX53415" s="80"/>
      <c r="AY53415" s="80"/>
      <c r="AZ53415" s="80"/>
      <c r="BA53415" s="80"/>
      <c r="BB53415" s="80"/>
    </row>
    <row r="53416" spans="9:54" x14ac:dyDescent="0.25">
      <c r="I53416" s="80"/>
      <c r="AX53416" s="80"/>
      <c r="AY53416" s="80"/>
      <c r="AZ53416" s="80"/>
      <c r="BA53416" s="80"/>
      <c r="BB53416" s="80"/>
    </row>
    <row r="53417" spans="9:54" x14ac:dyDescent="0.25">
      <c r="I53417" s="80"/>
      <c r="AX53417" s="80"/>
      <c r="AY53417" s="80"/>
      <c r="AZ53417" s="80"/>
      <c r="BA53417" s="80"/>
      <c r="BB53417" s="80"/>
    </row>
    <row r="53418" spans="9:54" x14ac:dyDescent="0.25">
      <c r="I53418" s="80"/>
      <c r="AX53418" s="80"/>
      <c r="AY53418" s="80"/>
      <c r="AZ53418" s="80"/>
      <c r="BA53418" s="80"/>
      <c r="BB53418" s="80"/>
    </row>
    <row r="53419" spans="9:54" x14ac:dyDescent="0.25">
      <c r="I53419" s="80"/>
      <c r="AX53419" s="80"/>
      <c r="AY53419" s="80"/>
      <c r="AZ53419" s="80"/>
      <c r="BA53419" s="80"/>
      <c r="BB53419" s="80"/>
    </row>
    <row r="53420" spans="9:54" x14ac:dyDescent="0.25">
      <c r="I53420" s="80"/>
      <c r="AX53420" s="80"/>
      <c r="AY53420" s="80"/>
      <c r="AZ53420" s="80"/>
      <c r="BA53420" s="80"/>
      <c r="BB53420" s="80"/>
    </row>
    <row r="53421" spans="9:54" x14ac:dyDescent="0.25">
      <c r="I53421" s="80"/>
      <c r="AX53421" s="80"/>
      <c r="AY53421" s="80"/>
      <c r="AZ53421" s="80"/>
      <c r="BA53421" s="80"/>
      <c r="BB53421" s="80"/>
    </row>
    <row r="53422" spans="9:54" x14ac:dyDescent="0.25">
      <c r="I53422" s="80"/>
      <c r="AX53422" s="80"/>
      <c r="AY53422" s="80"/>
      <c r="AZ53422" s="80"/>
      <c r="BA53422" s="80"/>
      <c r="BB53422" s="80"/>
    </row>
    <row r="53423" spans="9:54" x14ac:dyDescent="0.25">
      <c r="I53423" s="80"/>
      <c r="AX53423" s="80"/>
      <c r="AY53423" s="80"/>
      <c r="AZ53423" s="80"/>
      <c r="BA53423" s="80"/>
      <c r="BB53423" s="80"/>
    </row>
    <row r="53424" spans="9:54" x14ac:dyDescent="0.25">
      <c r="I53424" s="80"/>
      <c r="AX53424" s="80"/>
      <c r="AY53424" s="80"/>
      <c r="AZ53424" s="80"/>
      <c r="BA53424" s="80"/>
      <c r="BB53424" s="80"/>
    </row>
    <row r="53425" spans="9:54" x14ac:dyDescent="0.25">
      <c r="I53425" s="80"/>
      <c r="AX53425" s="80"/>
      <c r="AY53425" s="80"/>
      <c r="AZ53425" s="80"/>
      <c r="BA53425" s="80"/>
      <c r="BB53425" s="80"/>
    </row>
    <row r="53426" spans="9:54" x14ac:dyDescent="0.25">
      <c r="I53426" s="80"/>
      <c r="AX53426" s="80"/>
      <c r="AY53426" s="80"/>
      <c r="AZ53426" s="80"/>
      <c r="BA53426" s="80"/>
      <c r="BB53426" s="80"/>
    </row>
    <row r="53427" spans="9:54" x14ac:dyDescent="0.25">
      <c r="I53427" s="80"/>
      <c r="AX53427" s="80"/>
      <c r="AY53427" s="80"/>
      <c r="AZ53427" s="80"/>
      <c r="BA53427" s="80"/>
      <c r="BB53427" s="80"/>
    </row>
    <row r="53428" spans="9:54" x14ac:dyDescent="0.25">
      <c r="I53428" s="80"/>
      <c r="AX53428" s="80"/>
      <c r="AY53428" s="80"/>
      <c r="AZ53428" s="80"/>
      <c r="BA53428" s="80"/>
      <c r="BB53428" s="80"/>
    </row>
    <row r="53429" spans="9:54" x14ac:dyDescent="0.25">
      <c r="I53429" s="80"/>
      <c r="AX53429" s="80"/>
      <c r="AY53429" s="80"/>
      <c r="AZ53429" s="80"/>
      <c r="BA53429" s="80"/>
      <c r="BB53429" s="80"/>
    </row>
    <row r="53430" spans="9:54" x14ac:dyDescent="0.25">
      <c r="I53430" s="80"/>
      <c r="AX53430" s="80"/>
      <c r="AY53430" s="80"/>
      <c r="AZ53430" s="80"/>
      <c r="BA53430" s="80"/>
      <c r="BB53430" s="80"/>
    </row>
    <row r="53431" spans="9:54" x14ac:dyDescent="0.25">
      <c r="I53431" s="80"/>
      <c r="AX53431" s="80"/>
      <c r="AY53431" s="80"/>
      <c r="AZ53431" s="80"/>
      <c r="BA53431" s="80"/>
      <c r="BB53431" s="80"/>
    </row>
    <row r="53432" spans="9:54" x14ac:dyDescent="0.25">
      <c r="I53432" s="80"/>
      <c r="AX53432" s="80"/>
      <c r="AY53432" s="80"/>
      <c r="AZ53432" s="80"/>
      <c r="BA53432" s="80"/>
      <c r="BB53432" s="80"/>
    </row>
    <row r="53433" spans="9:54" x14ac:dyDescent="0.25">
      <c r="I53433" s="80"/>
      <c r="AX53433" s="80"/>
      <c r="AY53433" s="80"/>
      <c r="AZ53433" s="80"/>
      <c r="BA53433" s="80"/>
      <c r="BB53433" s="80"/>
    </row>
    <row r="53434" spans="9:54" x14ac:dyDescent="0.25">
      <c r="I53434" s="80"/>
      <c r="AX53434" s="80"/>
      <c r="AY53434" s="80"/>
      <c r="AZ53434" s="80"/>
      <c r="BA53434" s="80"/>
      <c r="BB53434" s="80"/>
    </row>
    <row r="53435" spans="9:54" x14ac:dyDescent="0.25">
      <c r="I53435" s="80"/>
      <c r="AX53435" s="80"/>
      <c r="AY53435" s="80"/>
      <c r="AZ53435" s="80"/>
      <c r="BA53435" s="80"/>
      <c r="BB53435" s="80"/>
    </row>
    <row r="53436" spans="9:54" x14ac:dyDescent="0.25">
      <c r="I53436" s="80"/>
      <c r="AX53436" s="80"/>
      <c r="AY53436" s="80"/>
      <c r="AZ53436" s="80"/>
      <c r="BA53436" s="80"/>
      <c r="BB53436" s="80"/>
    </row>
    <row r="53437" spans="9:54" x14ac:dyDescent="0.25">
      <c r="I53437" s="80"/>
      <c r="AX53437" s="80"/>
      <c r="AY53437" s="80"/>
      <c r="AZ53437" s="80"/>
      <c r="BA53437" s="80"/>
      <c r="BB53437" s="80"/>
    </row>
    <row r="53438" spans="9:54" x14ac:dyDescent="0.25">
      <c r="I53438" s="80"/>
      <c r="AX53438" s="80"/>
      <c r="AY53438" s="80"/>
      <c r="AZ53438" s="80"/>
      <c r="BA53438" s="80"/>
      <c r="BB53438" s="80"/>
    </row>
    <row r="53439" spans="9:54" x14ac:dyDescent="0.25">
      <c r="I53439" s="80"/>
      <c r="AX53439" s="80"/>
      <c r="AY53439" s="80"/>
      <c r="AZ53439" s="80"/>
      <c r="BA53439" s="80"/>
      <c r="BB53439" s="80"/>
    </row>
    <row r="53440" spans="9:54" x14ac:dyDescent="0.25">
      <c r="I53440" s="80"/>
      <c r="AX53440" s="80"/>
      <c r="AY53440" s="80"/>
      <c r="AZ53440" s="80"/>
      <c r="BA53440" s="80"/>
      <c r="BB53440" s="80"/>
    </row>
    <row r="53441" spans="9:54" x14ac:dyDescent="0.25">
      <c r="I53441" s="80"/>
      <c r="AX53441" s="80"/>
      <c r="AY53441" s="80"/>
      <c r="AZ53441" s="80"/>
      <c r="BA53441" s="80"/>
      <c r="BB53441" s="80"/>
    </row>
    <row r="53442" spans="9:54" x14ac:dyDescent="0.25">
      <c r="I53442" s="80"/>
      <c r="AX53442" s="80"/>
      <c r="AY53442" s="80"/>
      <c r="AZ53442" s="80"/>
      <c r="BA53442" s="80"/>
      <c r="BB53442" s="80"/>
    </row>
    <row r="53443" spans="9:54" x14ac:dyDescent="0.25">
      <c r="I53443" s="80"/>
      <c r="AX53443" s="80"/>
      <c r="AY53443" s="80"/>
      <c r="AZ53443" s="80"/>
      <c r="BA53443" s="80"/>
      <c r="BB53443" s="80"/>
    </row>
    <row r="53444" spans="9:54" x14ac:dyDescent="0.25">
      <c r="I53444" s="80"/>
      <c r="AX53444" s="80"/>
      <c r="AY53444" s="80"/>
      <c r="AZ53444" s="80"/>
      <c r="BA53444" s="80"/>
      <c r="BB53444" s="80"/>
    </row>
    <row r="53445" spans="9:54" x14ac:dyDescent="0.25">
      <c r="I53445" s="80"/>
      <c r="AX53445" s="80"/>
      <c r="AY53445" s="80"/>
      <c r="AZ53445" s="80"/>
      <c r="BA53445" s="80"/>
      <c r="BB53445" s="80"/>
    </row>
    <row r="53446" spans="9:54" x14ac:dyDescent="0.25">
      <c r="I53446" s="80"/>
      <c r="AX53446" s="80"/>
      <c r="AY53446" s="80"/>
      <c r="AZ53446" s="80"/>
      <c r="BA53446" s="80"/>
      <c r="BB53446" s="80"/>
    </row>
    <row r="53447" spans="9:54" x14ac:dyDescent="0.25">
      <c r="I53447" s="80"/>
      <c r="AX53447" s="80"/>
      <c r="AY53447" s="80"/>
      <c r="AZ53447" s="80"/>
      <c r="BA53447" s="80"/>
      <c r="BB53447" s="80"/>
    </row>
    <row r="53448" spans="9:54" x14ac:dyDescent="0.25">
      <c r="I53448" s="80"/>
      <c r="AX53448" s="80"/>
      <c r="AY53448" s="80"/>
      <c r="AZ53448" s="80"/>
      <c r="BA53448" s="80"/>
      <c r="BB53448" s="80"/>
    </row>
    <row r="53449" spans="9:54" x14ac:dyDescent="0.25">
      <c r="I53449" s="80"/>
      <c r="AX53449" s="80"/>
      <c r="AY53449" s="80"/>
      <c r="AZ53449" s="80"/>
      <c r="BA53449" s="80"/>
      <c r="BB53449" s="80"/>
    </row>
    <row r="53450" spans="9:54" x14ac:dyDescent="0.25">
      <c r="I53450" s="80"/>
      <c r="AX53450" s="80"/>
      <c r="AY53450" s="80"/>
      <c r="AZ53450" s="80"/>
      <c r="BA53450" s="80"/>
      <c r="BB53450" s="80"/>
    </row>
    <row r="53451" spans="9:54" x14ac:dyDescent="0.25">
      <c r="I53451" s="80"/>
      <c r="AX53451" s="80"/>
      <c r="AY53451" s="80"/>
      <c r="AZ53451" s="80"/>
      <c r="BA53451" s="80"/>
      <c r="BB53451" s="80"/>
    </row>
    <row r="53452" spans="9:54" x14ac:dyDescent="0.25">
      <c r="I53452" s="80"/>
      <c r="AX53452" s="80"/>
      <c r="AY53452" s="80"/>
      <c r="AZ53452" s="80"/>
      <c r="BA53452" s="80"/>
      <c r="BB53452" s="80"/>
    </row>
    <row r="53453" spans="9:54" x14ac:dyDescent="0.25">
      <c r="I53453" s="80"/>
      <c r="AX53453" s="80"/>
      <c r="AY53453" s="80"/>
      <c r="AZ53453" s="80"/>
      <c r="BA53453" s="80"/>
      <c r="BB53453" s="80"/>
    </row>
    <row r="53454" spans="9:54" x14ac:dyDescent="0.25">
      <c r="I53454" s="80"/>
      <c r="AX53454" s="80"/>
      <c r="AY53454" s="80"/>
      <c r="AZ53454" s="80"/>
      <c r="BA53454" s="80"/>
      <c r="BB53454" s="80"/>
    </row>
    <row r="53455" spans="9:54" x14ac:dyDescent="0.25">
      <c r="I53455" s="80"/>
      <c r="AX53455" s="80"/>
      <c r="AY53455" s="80"/>
      <c r="AZ53455" s="80"/>
      <c r="BA53455" s="80"/>
      <c r="BB53455" s="80"/>
    </row>
    <row r="53456" spans="9:54" x14ac:dyDescent="0.25">
      <c r="I53456" s="80"/>
      <c r="AX53456" s="80"/>
      <c r="AY53456" s="80"/>
      <c r="AZ53456" s="80"/>
      <c r="BA53456" s="80"/>
      <c r="BB53456" s="80"/>
    </row>
    <row r="53457" spans="9:54" x14ac:dyDescent="0.25">
      <c r="I53457" s="80"/>
      <c r="AX53457" s="80"/>
      <c r="AY53457" s="80"/>
      <c r="AZ53457" s="80"/>
      <c r="BA53457" s="80"/>
      <c r="BB53457" s="80"/>
    </row>
    <row r="53458" spans="9:54" x14ac:dyDescent="0.25">
      <c r="I53458" s="80"/>
      <c r="AX53458" s="80"/>
      <c r="AY53458" s="80"/>
      <c r="AZ53458" s="80"/>
      <c r="BA53458" s="80"/>
      <c r="BB53458" s="80"/>
    </row>
    <row r="53459" spans="9:54" x14ac:dyDescent="0.25">
      <c r="I53459" s="80"/>
      <c r="AX53459" s="80"/>
      <c r="AY53459" s="80"/>
      <c r="AZ53459" s="80"/>
      <c r="BA53459" s="80"/>
      <c r="BB53459" s="80"/>
    </row>
    <row r="53460" spans="9:54" x14ac:dyDescent="0.25">
      <c r="I53460" s="80"/>
      <c r="AX53460" s="80"/>
      <c r="AY53460" s="80"/>
      <c r="AZ53460" s="80"/>
      <c r="BA53460" s="80"/>
      <c r="BB53460" s="80"/>
    </row>
    <row r="53461" spans="9:54" x14ac:dyDescent="0.25">
      <c r="I53461" s="80"/>
      <c r="AX53461" s="80"/>
      <c r="AY53461" s="80"/>
      <c r="AZ53461" s="80"/>
      <c r="BA53461" s="80"/>
      <c r="BB53461" s="80"/>
    </row>
    <row r="53462" spans="9:54" x14ac:dyDescent="0.25">
      <c r="I53462" s="80"/>
      <c r="AX53462" s="80"/>
      <c r="AY53462" s="80"/>
      <c r="AZ53462" s="80"/>
      <c r="BA53462" s="80"/>
      <c r="BB53462" s="80"/>
    </row>
    <row r="53463" spans="9:54" x14ac:dyDescent="0.25">
      <c r="I53463" s="80"/>
      <c r="AX53463" s="80"/>
      <c r="AY53463" s="80"/>
      <c r="AZ53463" s="80"/>
      <c r="BA53463" s="80"/>
      <c r="BB53463" s="80"/>
    </row>
    <row r="53464" spans="9:54" x14ac:dyDescent="0.25">
      <c r="I53464" s="80"/>
      <c r="AX53464" s="80"/>
      <c r="AY53464" s="80"/>
      <c r="AZ53464" s="80"/>
      <c r="BA53464" s="80"/>
      <c r="BB53464" s="80"/>
    </row>
    <row r="53465" spans="9:54" x14ac:dyDescent="0.25">
      <c r="I53465" s="80"/>
      <c r="AX53465" s="80"/>
      <c r="AY53465" s="80"/>
      <c r="AZ53465" s="80"/>
      <c r="BA53465" s="80"/>
      <c r="BB53465" s="80"/>
    </row>
    <row r="53466" spans="9:54" x14ac:dyDescent="0.25">
      <c r="I53466" s="80"/>
      <c r="AX53466" s="80"/>
      <c r="AY53466" s="80"/>
      <c r="AZ53466" s="80"/>
      <c r="BA53466" s="80"/>
      <c r="BB53466" s="80"/>
    </row>
    <row r="53467" spans="9:54" x14ac:dyDescent="0.25">
      <c r="I53467" s="80"/>
      <c r="AX53467" s="80"/>
      <c r="AY53467" s="80"/>
      <c r="AZ53467" s="80"/>
      <c r="BA53467" s="80"/>
      <c r="BB53467" s="80"/>
    </row>
    <row r="53468" spans="9:54" x14ac:dyDescent="0.25">
      <c r="I53468" s="80"/>
      <c r="AX53468" s="80"/>
      <c r="AY53468" s="80"/>
      <c r="AZ53468" s="80"/>
      <c r="BA53468" s="80"/>
      <c r="BB53468" s="80"/>
    </row>
    <row r="53469" spans="9:54" x14ac:dyDescent="0.25">
      <c r="I53469" s="80"/>
      <c r="AX53469" s="80"/>
      <c r="AY53469" s="80"/>
      <c r="AZ53469" s="80"/>
      <c r="BA53469" s="80"/>
      <c r="BB53469" s="80"/>
    </row>
    <row r="53470" spans="9:54" x14ac:dyDescent="0.25">
      <c r="I53470" s="80"/>
      <c r="AX53470" s="80"/>
      <c r="AY53470" s="80"/>
      <c r="AZ53470" s="80"/>
      <c r="BA53470" s="80"/>
      <c r="BB53470" s="80"/>
    </row>
    <row r="53471" spans="9:54" x14ac:dyDescent="0.25">
      <c r="I53471" s="80"/>
      <c r="AX53471" s="80"/>
      <c r="AY53471" s="80"/>
      <c r="AZ53471" s="80"/>
      <c r="BA53471" s="80"/>
      <c r="BB53471" s="80"/>
    </row>
    <row r="53472" spans="9:54" x14ac:dyDescent="0.25">
      <c r="I53472" s="80"/>
      <c r="AX53472" s="80"/>
      <c r="AY53472" s="80"/>
      <c r="AZ53472" s="80"/>
      <c r="BA53472" s="80"/>
      <c r="BB53472" s="80"/>
    </row>
    <row r="53473" spans="9:54" x14ac:dyDescent="0.25">
      <c r="I53473" s="80"/>
      <c r="AX53473" s="80"/>
      <c r="AY53473" s="80"/>
      <c r="AZ53473" s="80"/>
      <c r="BA53473" s="80"/>
      <c r="BB53473" s="80"/>
    </row>
    <row r="53474" spans="9:54" x14ac:dyDescent="0.25">
      <c r="I53474" s="80"/>
      <c r="AX53474" s="80"/>
      <c r="AY53474" s="80"/>
      <c r="AZ53474" s="80"/>
      <c r="BA53474" s="80"/>
      <c r="BB53474" s="80"/>
    </row>
    <row r="53475" spans="9:54" x14ac:dyDescent="0.25">
      <c r="I53475" s="80"/>
      <c r="AX53475" s="80"/>
      <c r="AY53475" s="80"/>
      <c r="AZ53475" s="80"/>
      <c r="BA53475" s="80"/>
      <c r="BB53475" s="80"/>
    </row>
    <row r="53476" spans="9:54" x14ac:dyDescent="0.25">
      <c r="I53476" s="80"/>
      <c r="AX53476" s="80"/>
      <c r="AY53476" s="80"/>
      <c r="AZ53476" s="80"/>
      <c r="BA53476" s="80"/>
      <c r="BB53476" s="80"/>
    </row>
    <row r="53477" spans="9:54" x14ac:dyDescent="0.25">
      <c r="I53477" s="80"/>
      <c r="AX53477" s="80"/>
      <c r="AY53477" s="80"/>
      <c r="AZ53477" s="80"/>
      <c r="BA53477" s="80"/>
      <c r="BB53477" s="80"/>
    </row>
    <row r="53478" spans="9:54" x14ac:dyDescent="0.25">
      <c r="I53478" s="80"/>
      <c r="AX53478" s="80"/>
      <c r="AY53478" s="80"/>
      <c r="AZ53478" s="80"/>
      <c r="BA53478" s="80"/>
      <c r="BB53478" s="80"/>
    </row>
    <row r="53479" spans="9:54" x14ac:dyDescent="0.25">
      <c r="I53479" s="80"/>
      <c r="AX53479" s="80"/>
      <c r="AY53479" s="80"/>
      <c r="AZ53479" s="80"/>
      <c r="BA53479" s="80"/>
      <c r="BB53479" s="80"/>
    </row>
    <row r="53480" spans="9:54" x14ac:dyDescent="0.25">
      <c r="I53480" s="80"/>
      <c r="AX53480" s="80"/>
      <c r="AY53480" s="80"/>
      <c r="AZ53480" s="80"/>
      <c r="BA53480" s="80"/>
      <c r="BB53480" s="80"/>
    </row>
    <row r="53481" spans="9:54" x14ac:dyDescent="0.25">
      <c r="I53481" s="80"/>
      <c r="AX53481" s="80"/>
      <c r="AY53481" s="80"/>
      <c r="AZ53481" s="80"/>
      <c r="BA53481" s="80"/>
      <c r="BB53481" s="80"/>
    </row>
    <row r="53482" spans="9:54" x14ac:dyDescent="0.25">
      <c r="I53482" s="80"/>
      <c r="AX53482" s="80"/>
      <c r="AY53482" s="80"/>
      <c r="AZ53482" s="80"/>
      <c r="BA53482" s="80"/>
      <c r="BB53482" s="80"/>
    </row>
    <row r="53483" spans="9:54" x14ac:dyDescent="0.25">
      <c r="I53483" s="80"/>
      <c r="AX53483" s="80"/>
      <c r="AY53483" s="80"/>
      <c r="AZ53483" s="80"/>
      <c r="BA53483" s="80"/>
      <c r="BB53483" s="80"/>
    </row>
    <row r="53484" spans="9:54" x14ac:dyDescent="0.25">
      <c r="I53484" s="80"/>
      <c r="AX53484" s="80"/>
      <c r="AY53484" s="80"/>
      <c r="AZ53484" s="80"/>
      <c r="BA53484" s="80"/>
      <c r="BB53484" s="80"/>
    </row>
    <row r="53485" spans="9:54" x14ac:dyDescent="0.25">
      <c r="I53485" s="80"/>
      <c r="AX53485" s="80"/>
      <c r="AY53485" s="80"/>
      <c r="AZ53485" s="80"/>
      <c r="BA53485" s="80"/>
      <c r="BB53485" s="80"/>
    </row>
    <row r="53486" spans="9:54" x14ac:dyDescent="0.25">
      <c r="I53486" s="80"/>
      <c r="AX53486" s="80"/>
      <c r="AY53486" s="80"/>
      <c r="AZ53486" s="80"/>
      <c r="BA53486" s="80"/>
      <c r="BB53486" s="80"/>
    </row>
    <row r="53487" spans="9:54" x14ac:dyDescent="0.25">
      <c r="I53487" s="80"/>
      <c r="AX53487" s="80"/>
      <c r="AY53487" s="80"/>
      <c r="AZ53487" s="80"/>
      <c r="BA53487" s="80"/>
      <c r="BB53487" s="80"/>
    </row>
    <row r="53488" spans="9:54" x14ac:dyDescent="0.25">
      <c r="I53488" s="80"/>
      <c r="AX53488" s="80"/>
      <c r="AY53488" s="80"/>
      <c r="AZ53488" s="80"/>
      <c r="BA53488" s="80"/>
      <c r="BB53488" s="80"/>
    </row>
    <row r="53489" spans="9:54" x14ac:dyDescent="0.25">
      <c r="I53489" s="80"/>
      <c r="AX53489" s="80"/>
      <c r="AY53489" s="80"/>
      <c r="AZ53489" s="80"/>
      <c r="BA53489" s="80"/>
      <c r="BB53489" s="80"/>
    </row>
    <row r="53490" spans="9:54" x14ac:dyDescent="0.25">
      <c r="I53490" s="80"/>
      <c r="AX53490" s="80"/>
      <c r="AY53490" s="80"/>
      <c r="AZ53490" s="80"/>
      <c r="BA53490" s="80"/>
      <c r="BB53490" s="80"/>
    </row>
    <row r="53491" spans="9:54" x14ac:dyDescent="0.25">
      <c r="I53491" s="80"/>
      <c r="AX53491" s="80"/>
      <c r="AY53491" s="80"/>
      <c r="AZ53491" s="80"/>
      <c r="BA53491" s="80"/>
      <c r="BB53491" s="80"/>
    </row>
    <row r="53492" spans="9:54" x14ac:dyDescent="0.25">
      <c r="I53492" s="80"/>
      <c r="AX53492" s="80"/>
      <c r="AY53492" s="80"/>
      <c r="AZ53492" s="80"/>
      <c r="BA53492" s="80"/>
      <c r="BB53492" s="80"/>
    </row>
    <row r="53493" spans="9:54" x14ac:dyDescent="0.25">
      <c r="I53493" s="80"/>
      <c r="AX53493" s="80"/>
      <c r="AY53493" s="80"/>
      <c r="AZ53493" s="80"/>
      <c r="BA53493" s="80"/>
      <c r="BB53493" s="80"/>
    </row>
    <row r="53494" spans="9:54" x14ac:dyDescent="0.25">
      <c r="I53494" s="80"/>
      <c r="AX53494" s="80"/>
      <c r="AY53494" s="80"/>
      <c r="AZ53494" s="80"/>
      <c r="BA53494" s="80"/>
      <c r="BB53494" s="80"/>
    </row>
    <row r="53495" spans="9:54" x14ac:dyDescent="0.25">
      <c r="I53495" s="80"/>
      <c r="AX53495" s="80"/>
      <c r="AY53495" s="80"/>
      <c r="AZ53495" s="80"/>
      <c r="BA53495" s="80"/>
      <c r="BB53495" s="80"/>
    </row>
    <row r="53496" spans="9:54" x14ac:dyDescent="0.25">
      <c r="I53496" s="80"/>
      <c r="AX53496" s="80"/>
      <c r="AY53496" s="80"/>
      <c r="AZ53496" s="80"/>
      <c r="BA53496" s="80"/>
      <c r="BB53496" s="80"/>
    </row>
    <row r="53497" spans="9:54" x14ac:dyDescent="0.25">
      <c r="I53497" s="80"/>
      <c r="AX53497" s="80"/>
      <c r="AY53497" s="80"/>
      <c r="AZ53497" s="80"/>
      <c r="BA53497" s="80"/>
      <c r="BB53497" s="80"/>
    </row>
    <row r="53498" spans="9:54" x14ac:dyDescent="0.25">
      <c r="I53498" s="80"/>
      <c r="AX53498" s="80"/>
      <c r="AY53498" s="80"/>
      <c r="AZ53498" s="80"/>
      <c r="BA53498" s="80"/>
      <c r="BB53498" s="80"/>
    </row>
    <row r="53499" spans="9:54" x14ac:dyDescent="0.25">
      <c r="I53499" s="80"/>
      <c r="AX53499" s="80"/>
      <c r="AY53499" s="80"/>
      <c r="AZ53499" s="80"/>
      <c r="BA53499" s="80"/>
      <c r="BB53499" s="80"/>
    </row>
    <row r="53500" spans="9:54" x14ac:dyDescent="0.25">
      <c r="I53500" s="80"/>
      <c r="AX53500" s="80"/>
      <c r="AY53500" s="80"/>
      <c r="AZ53500" s="80"/>
      <c r="BA53500" s="80"/>
      <c r="BB53500" s="80"/>
    </row>
    <row r="53501" spans="9:54" x14ac:dyDescent="0.25">
      <c r="I53501" s="80"/>
      <c r="AX53501" s="80"/>
      <c r="AY53501" s="80"/>
      <c r="AZ53501" s="80"/>
      <c r="BA53501" s="80"/>
      <c r="BB53501" s="80"/>
    </row>
    <row r="53502" spans="9:54" x14ac:dyDescent="0.25">
      <c r="I53502" s="80"/>
      <c r="AX53502" s="80"/>
      <c r="AY53502" s="80"/>
      <c r="AZ53502" s="80"/>
      <c r="BA53502" s="80"/>
      <c r="BB53502" s="80"/>
    </row>
    <row r="53503" spans="9:54" x14ac:dyDescent="0.25">
      <c r="I53503" s="80"/>
      <c r="AX53503" s="80"/>
      <c r="AY53503" s="80"/>
      <c r="AZ53503" s="80"/>
      <c r="BA53503" s="80"/>
      <c r="BB53503" s="80"/>
    </row>
    <row r="53504" spans="9:54" x14ac:dyDescent="0.25">
      <c r="I53504" s="80"/>
      <c r="AX53504" s="80"/>
      <c r="AY53504" s="80"/>
      <c r="AZ53504" s="80"/>
      <c r="BA53504" s="80"/>
      <c r="BB53504" s="80"/>
    </row>
    <row r="53505" spans="9:54" x14ac:dyDescent="0.25">
      <c r="I53505" s="80"/>
      <c r="AX53505" s="80"/>
      <c r="AY53505" s="80"/>
      <c r="AZ53505" s="80"/>
      <c r="BA53505" s="80"/>
      <c r="BB53505" s="80"/>
    </row>
    <row r="53506" spans="9:54" x14ac:dyDescent="0.25">
      <c r="I53506" s="80"/>
      <c r="AX53506" s="80"/>
      <c r="AY53506" s="80"/>
      <c r="AZ53506" s="80"/>
      <c r="BA53506" s="80"/>
      <c r="BB53506" s="80"/>
    </row>
    <row r="53507" spans="9:54" x14ac:dyDescent="0.25">
      <c r="I53507" s="80"/>
      <c r="AX53507" s="80"/>
      <c r="AY53507" s="80"/>
      <c r="AZ53507" s="80"/>
      <c r="BA53507" s="80"/>
      <c r="BB53507" s="80"/>
    </row>
    <row r="53508" spans="9:54" x14ac:dyDescent="0.25">
      <c r="I53508" s="80"/>
      <c r="AX53508" s="80"/>
      <c r="AY53508" s="80"/>
      <c r="AZ53508" s="80"/>
      <c r="BA53508" s="80"/>
      <c r="BB53508" s="80"/>
    </row>
    <row r="53509" spans="9:54" x14ac:dyDescent="0.25">
      <c r="I53509" s="80"/>
      <c r="AX53509" s="80"/>
      <c r="AY53509" s="80"/>
      <c r="AZ53509" s="80"/>
      <c r="BA53509" s="80"/>
      <c r="BB53509" s="80"/>
    </row>
    <row r="53510" spans="9:54" x14ac:dyDescent="0.25">
      <c r="I53510" s="80"/>
      <c r="AX53510" s="80"/>
      <c r="AY53510" s="80"/>
      <c r="AZ53510" s="80"/>
      <c r="BA53510" s="80"/>
      <c r="BB53510" s="80"/>
    </row>
    <row r="53511" spans="9:54" x14ac:dyDescent="0.25">
      <c r="I53511" s="80"/>
      <c r="AX53511" s="80"/>
      <c r="AY53511" s="80"/>
      <c r="AZ53511" s="80"/>
      <c r="BA53511" s="80"/>
      <c r="BB53511" s="80"/>
    </row>
    <row r="53512" spans="9:54" x14ac:dyDescent="0.25">
      <c r="I53512" s="80"/>
      <c r="AX53512" s="80"/>
      <c r="AY53512" s="80"/>
      <c r="AZ53512" s="80"/>
      <c r="BA53512" s="80"/>
      <c r="BB53512" s="80"/>
    </row>
    <row r="53513" spans="9:54" x14ac:dyDescent="0.25">
      <c r="I53513" s="80"/>
      <c r="AX53513" s="80"/>
      <c r="AY53513" s="80"/>
      <c r="AZ53513" s="80"/>
      <c r="BA53513" s="80"/>
      <c r="BB53513" s="80"/>
    </row>
    <row r="53514" spans="9:54" x14ac:dyDescent="0.25">
      <c r="I53514" s="80"/>
      <c r="AX53514" s="80"/>
      <c r="AY53514" s="80"/>
      <c r="AZ53514" s="80"/>
      <c r="BA53514" s="80"/>
      <c r="BB53514" s="80"/>
    </row>
    <row r="53515" spans="9:54" x14ac:dyDescent="0.25">
      <c r="I53515" s="80"/>
      <c r="AX53515" s="80"/>
      <c r="AY53515" s="80"/>
      <c r="AZ53515" s="80"/>
      <c r="BA53515" s="80"/>
      <c r="BB53515" s="80"/>
    </row>
    <row r="53516" spans="9:54" x14ac:dyDescent="0.25">
      <c r="I53516" s="80"/>
      <c r="AX53516" s="80"/>
      <c r="AY53516" s="80"/>
      <c r="AZ53516" s="80"/>
      <c r="BA53516" s="80"/>
      <c r="BB53516" s="80"/>
    </row>
    <row r="53517" spans="9:54" x14ac:dyDescent="0.25">
      <c r="I53517" s="80"/>
      <c r="AX53517" s="80"/>
      <c r="AY53517" s="80"/>
      <c r="AZ53517" s="80"/>
      <c r="BA53517" s="80"/>
      <c r="BB53517" s="80"/>
    </row>
    <row r="53518" spans="9:54" x14ac:dyDescent="0.25">
      <c r="I53518" s="80"/>
      <c r="AX53518" s="80"/>
      <c r="AY53518" s="80"/>
      <c r="AZ53518" s="80"/>
      <c r="BA53518" s="80"/>
      <c r="BB53518" s="80"/>
    </row>
    <row r="53519" spans="9:54" x14ac:dyDescent="0.25">
      <c r="I53519" s="80"/>
      <c r="AX53519" s="80"/>
      <c r="AY53519" s="80"/>
      <c r="AZ53519" s="80"/>
      <c r="BA53519" s="80"/>
      <c r="BB53519" s="80"/>
    </row>
    <row r="53520" spans="9:54" x14ac:dyDescent="0.25">
      <c r="I53520" s="80"/>
      <c r="AX53520" s="80"/>
      <c r="AY53520" s="80"/>
      <c r="AZ53520" s="80"/>
      <c r="BA53520" s="80"/>
      <c r="BB53520" s="80"/>
    </row>
    <row r="53521" spans="9:54" x14ac:dyDescent="0.25">
      <c r="I53521" s="80"/>
      <c r="AX53521" s="80"/>
      <c r="AY53521" s="80"/>
      <c r="AZ53521" s="80"/>
      <c r="BA53521" s="80"/>
      <c r="BB53521" s="80"/>
    </row>
    <row r="53522" spans="9:54" x14ac:dyDescent="0.25">
      <c r="I53522" s="80"/>
      <c r="AX53522" s="80"/>
      <c r="AY53522" s="80"/>
      <c r="AZ53522" s="80"/>
      <c r="BA53522" s="80"/>
      <c r="BB53522" s="80"/>
    </row>
    <row r="53523" spans="9:54" x14ac:dyDescent="0.25">
      <c r="I53523" s="80"/>
      <c r="AX53523" s="80"/>
      <c r="AY53523" s="80"/>
      <c r="AZ53523" s="80"/>
      <c r="BA53523" s="80"/>
      <c r="BB53523" s="80"/>
    </row>
    <row r="53524" spans="9:54" x14ac:dyDescent="0.25">
      <c r="I53524" s="80"/>
      <c r="AX53524" s="80"/>
      <c r="AY53524" s="80"/>
      <c r="AZ53524" s="80"/>
      <c r="BA53524" s="80"/>
      <c r="BB53524" s="80"/>
    </row>
    <row r="53525" spans="9:54" x14ac:dyDescent="0.25">
      <c r="I53525" s="80"/>
      <c r="AX53525" s="80"/>
      <c r="AY53525" s="80"/>
      <c r="AZ53525" s="80"/>
      <c r="BA53525" s="80"/>
      <c r="BB53525" s="80"/>
    </row>
    <row r="53526" spans="9:54" x14ac:dyDescent="0.25">
      <c r="I53526" s="80"/>
      <c r="AX53526" s="80"/>
      <c r="AY53526" s="80"/>
      <c r="AZ53526" s="80"/>
      <c r="BA53526" s="80"/>
      <c r="BB53526" s="80"/>
    </row>
    <row r="53527" spans="9:54" x14ac:dyDescent="0.25">
      <c r="I53527" s="80"/>
      <c r="AX53527" s="80"/>
      <c r="AY53527" s="80"/>
      <c r="AZ53527" s="80"/>
      <c r="BA53527" s="80"/>
      <c r="BB53527" s="80"/>
    </row>
    <row r="53528" spans="9:54" x14ac:dyDescent="0.25">
      <c r="I53528" s="80"/>
      <c r="AX53528" s="80"/>
      <c r="AY53528" s="80"/>
      <c r="AZ53528" s="80"/>
      <c r="BA53528" s="80"/>
      <c r="BB53528" s="80"/>
    </row>
    <row r="53529" spans="9:54" x14ac:dyDescent="0.25">
      <c r="I53529" s="80"/>
      <c r="AX53529" s="80"/>
      <c r="AY53529" s="80"/>
      <c r="AZ53529" s="80"/>
      <c r="BA53529" s="80"/>
      <c r="BB53529" s="80"/>
    </row>
    <row r="53530" spans="9:54" x14ac:dyDescent="0.25">
      <c r="I53530" s="80"/>
      <c r="AX53530" s="80"/>
      <c r="AY53530" s="80"/>
      <c r="AZ53530" s="80"/>
      <c r="BA53530" s="80"/>
      <c r="BB53530" s="80"/>
    </row>
    <row r="53531" spans="9:54" x14ac:dyDescent="0.25">
      <c r="I53531" s="80"/>
      <c r="AX53531" s="80"/>
      <c r="AY53531" s="80"/>
      <c r="AZ53531" s="80"/>
      <c r="BA53531" s="80"/>
      <c r="BB53531" s="80"/>
    </row>
    <row r="53532" spans="9:54" x14ac:dyDescent="0.25">
      <c r="I53532" s="80"/>
      <c r="AX53532" s="80"/>
      <c r="AY53532" s="80"/>
      <c r="AZ53532" s="80"/>
      <c r="BA53532" s="80"/>
      <c r="BB53532" s="80"/>
    </row>
    <row r="53533" spans="9:54" x14ac:dyDescent="0.25">
      <c r="I53533" s="80"/>
      <c r="AX53533" s="80"/>
      <c r="AY53533" s="80"/>
      <c r="AZ53533" s="80"/>
      <c r="BA53533" s="80"/>
      <c r="BB53533" s="80"/>
    </row>
    <row r="53534" spans="9:54" x14ac:dyDescent="0.25">
      <c r="I53534" s="80"/>
      <c r="AX53534" s="80"/>
      <c r="AY53534" s="80"/>
      <c r="AZ53534" s="80"/>
      <c r="BA53534" s="80"/>
      <c r="BB53534" s="80"/>
    </row>
    <row r="53535" spans="9:54" x14ac:dyDescent="0.25">
      <c r="I53535" s="80"/>
      <c r="AX53535" s="80"/>
      <c r="AY53535" s="80"/>
      <c r="AZ53535" s="80"/>
      <c r="BA53535" s="80"/>
      <c r="BB53535" s="80"/>
    </row>
    <row r="53536" spans="9:54" x14ac:dyDescent="0.25">
      <c r="I53536" s="80"/>
      <c r="AX53536" s="80"/>
      <c r="AY53536" s="80"/>
      <c r="AZ53536" s="80"/>
      <c r="BA53536" s="80"/>
      <c r="BB53536" s="80"/>
    </row>
    <row r="53537" spans="9:54" x14ac:dyDescent="0.25">
      <c r="I53537" s="80"/>
      <c r="AX53537" s="80"/>
      <c r="AY53537" s="80"/>
      <c r="AZ53537" s="80"/>
      <c r="BA53537" s="80"/>
      <c r="BB53537" s="80"/>
    </row>
    <row r="53538" spans="9:54" x14ac:dyDescent="0.25">
      <c r="I53538" s="80"/>
      <c r="AX53538" s="80"/>
      <c r="AY53538" s="80"/>
      <c r="AZ53538" s="80"/>
      <c r="BA53538" s="80"/>
      <c r="BB53538" s="80"/>
    </row>
    <row r="53539" spans="9:54" x14ac:dyDescent="0.25">
      <c r="I53539" s="80"/>
      <c r="AX53539" s="80"/>
      <c r="AY53539" s="80"/>
      <c r="AZ53539" s="80"/>
      <c r="BA53539" s="80"/>
      <c r="BB53539" s="80"/>
    </row>
    <row r="53540" spans="9:54" x14ac:dyDescent="0.25">
      <c r="I53540" s="80"/>
      <c r="AX53540" s="80"/>
      <c r="AY53540" s="80"/>
      <c r="AZ53540" s="80"/>
      <c r="BA53540" s="80"/>
      <c r="BB53540" s="80"/>
    </row>
    <row r="53541" spans="9:54" x14ac:dyDescent="0.25">
      <c r="I53541" s="80"/>
      <c r="AX53541" s="80"/>
      <c r="AY53541" s="80"/>
      <c r="AZ53541" s="80"/>
      <c r="BA53541" s="80"/>
      <c r="BB53541" s="80"/>
    </row>
    <row r="53542" spans="9:54" x14ac:dyDescent="0.25">
      <c r="I53542" s="80"/>
      <c r="AX53542" s="80"/>
      <c r="AY53542" s="80"/>
      <c r="AZ53542" s="80"/>
      <c r="BA53542" s="80"/>
      <c r="BB53542" s="80"/>
    </row>
    <row r="53543" spans="9:54" x14ac:dyDescent="0.25">
      <c r="I53543" s="80"/>
      <c r="AX53543" s="80"/>
      <c r="AY53543" s="80"/>
      <c r="AZ53543" s="80"/>
      <c r="BA53543" s="80"/>
      <c r="BB53543" s="80"/>
    </row>
    <row r="53544" spans="9:54" x14ac:dyDescent="0.25">
      <c r="I53544" s="80"/>
      <c r="AX53544" s="80"/>
      <c r="AY53544" s="80"/>
      <c r="AZ53544" s="80"/>
      <c r="BA53544" s="80"/>
      <c r="BB53544" s="80"/>
    </row>
    <row r="53545" spans="9:54" x14ac:dyDescent="0.25">
      <c r="I53545" s="80"/>
      <c r="AX53545" s="80"/>
      <c r="AY53545" s="80"/>
      <c r="AZ53545" s="80"/>
      <c r="BA53545" s="80"/>
      <c r="BB53545" s="80"/>
    </row>
    <row r="53546" spans="9:54" x14ac:dyDescent="0.25">
      <c r="I53546" s="80"/>
      <c r="AX53546" s="80"/>
      <c r="AY53546" s="80"/>
      <c r="AZ53546" s="80"/>
      <c r="BA53546" s="80"/>
      <c r="BB53546" s="80"/>
    </row>
    <row r="53547" spans="9:54" x14ac:dyDescent="0.25">
      <c r="I53547" s="80"/>
      <c r="AX53547" s="80"/>
      <c r="AY53547" s="80"/>
      <c r="AZ53547" s="80"/>
      <c r="BA53547" s="80"/>
      <c r="BB53547" s="80"/>
    </row>
    <row r="53548" spans="9:54" x14ac:dyDescent="0.25">
      <c r="I53548" s="80"/>
      <c r="AX53548" s="80"/>
      <c r="AY53548" s="80"/>
      <c r="AZ53548" s="80"/>
      <c r="BA53548" s="80"/>
      <c r="BB53548" s="80"/>
    </row>
    <row r="53549" spans="9:54" x14ac:dyDescent="0.25">
      <c r="I53549" s="80"/>
      <c r="AX53549" s="80"/>
      <c r="AY53549" s="80"/>
      <c r="AZ53549" s="80"/>
      <c r="BA53549" s="80"/>
      <c r="BB53549" s="80"/>
    </row>
    <row r="53550" spans="9:54" x14ac:dyDescent="0.25">
      <c r="I53550" s="80"/>
      <c r="AX53550" s="80"/>
      <c r="AY53550" s="80"/>
      <c r="AZ53550" s="80"/>
      <c r="BA53550" s="80"/>
      <c r="BB53550" s="80"/>
    </row>
    <row r="53551" spans="9:54" x14ac:dyDescent="0.25">
      <c r="I53551" s="80"/>
      <c r="AX53551" s="80"/>
      <c r="AY53551" s="80"/>
      <c r="AZ53551" s="80"/>
      <c r="BA53551" s="80"/>
      <c r="BB53551" s="80"/>
    </row>
    <row r="53552" spans="9:54" x14ac:dyDescent="0.25">
      <c r="I53552" s="80"/>
      <c r="AX53552" s="80"/>
      <c r="AY53552" s="80"/>
      <c r="AZ53552" s="80"/>
      <c r="BA53552" s="80"/>
      <c r="BB53552" s="80"/>
    </row>
    <row r="53553" spans="9:54" x14ac:dyDescent="0.25">
      <c r="I53553" s="80"/>
      <c r="AX53553" s="80"/>
      <c r="AY53553" s="80"/>
      <c r="AZ53553" s="80"/>
      <c r="BA53553" s="80"/>
      <c r="BB53553" s="80"/>
    </row>
    <row r="53554" spans="9:54" x14ac:dyDescent="0.25">
      <c r="I53554" s="80"/>
      <c r="AX53554" s="80"/>
      <c r="AY53554" s="80"/>
      <c r="AZ53554" s="80"/>
      <c r="BA53554" s="80"/>
      <c r="BB53554" s="80"/>
    </row>
    <row r="53555" spans="9:54" x14ac:dyDescent="0.25">
      <c r="I53555" s="80"/>
      <c r="AX53555" s="80"/>
      <c r="AY53555" s="80"/>
      <c r="AZ53555" s="80"/>
      <c r="BA53555" s="80"/>
      <c r="BB53555" s="80"/>
    </row>
    <row r="53556" spans="9:54" x14ac:dyDescent="0.25">
      <c r="I53556" s="80"/>
      <c r="AX53556" s="80"/>
      <c r="AY53556" s="80"/>
      <c r="AZ53556" s="80"/>
      <c r="BA53556" s="80"/>
      <c r="BB53556" s="80"/>
    </row>
    <row r="53557" spans="9:54" x14ac:dyDescent="0.25">
      <c r="I53557" s="80"/>
      <c r="AX53557" s="80"/>
      <c r="AY53557" s="80"/>
      <c r="AZ53557" s="80"/>
      <c r="BA53557" s="80"/>
      <c r="BB53557" s="80"/>
    </row>
    <row r="53558" spans="9:54" x14ac:dyDescent="0.25">
      <c r="I53558" s="80"/>
      <c r="AX53558" s="80"/>
      <c r="AY53558" s="80"/>
      <c r="AZ53558" s="80"/>
      <c r="BA53558" s="80"/>
      <c r="BB53558" s="80"/>
    </row>
    <row r="53559" spans="9:54" x14ac:dyDescent="0.25">
      <c r="I53559" s="80"/>
      <c r="AX53559" s="80"/>
      <c r="AY53559" s="80"/>
      <c r="AZ53559" s="80"/>
      <c r="BA53559" s="80"/>
      <c r="BB53559" s="80"/>
    </row>
    <row r="53560" spans="9:54" x14ac:dyDescent="0.25">
      <c r="I53560" s="80"/>
      <c r="AX53560" s="80"/>
      <c r="AY53560" s="80"/>
      <c r="AZ53560" s="80"/>
      <c r="BA53560" s="80"/>
      <c r="BB53560" s="80"/>
    </row>
    <row r="53561" spans="9:54" x14ac:dyDescent="0.25">
      <c r="I53561" s="80"/>
      <c r="AX53561" s="80"/>
      <c r="AY53561" s="80"/>
      <c r="AZ53561" s="80"/>
      <c r="BA53561" s="80"/>
      <c r="BB53561" s="80"/>
    </row>
    <row r="53562" spans="9:54" x14ac:dyDescent="0.25">
      <c r="I53562" s="80"/>
      <c r="AX53562" s="80"/>
      <c r="AY53562" s="80"/>
      <c r="AZ53562" s="80"/>
      <c r="BA53562" s="80"/>
      <c r="BB53562" s="80"/>
    </row>
    <row r="53563" spans="9:54" x14ac:dyDescent="0.25">
      <c r="I53563" s="80"/>
      <c r="AX53563" s="80"/>
      <c r="AY53563" s="80"/>
      <c r="AZ53563" s="80"/>
      <c r="BA53563" s="80"/>
      <c r="BB53563" s="80"/>
    </row>
    <row r="53564" spans="9:54" x14ac:dyDescent="0.25">
      <c r="I53564" s="80"/>
      <c r="AX53564" s="80"/>
      <c r="AY53564" s="80"/>
      <c r="AZ53564" s="80"/>
      <c r="BA53564" s="80"/>
      <c r="BB53564" s="80"/>
    </row>
    <row r="53565" spans="9:54" x14ac:dyDescent="0.25">
      <c r="I53565" s="80"/>
      <c r="AX53565" s="80"/>
      <c r="AY53565" s="80"/>
      <c r="AZ53565" s="80"/>
      <c r="BA53565" s="80"/>
      <c r="BB53565" s="80"/>
    </row>
    <row r="53566" spans="9:54" x14ac:dyDescent="0.25">
      <c r="I53566" s="80"/>
      <c r="AX53566" s="80"/>
      <c r="AY53566" s="80"/>
      <c r="AZ53566" s="80"/>
      <c r="BA53566" s="80"/>
      <c r="BB53566" s="80"/>
    </row>
    <row r="53567" spans="9:54" x14ac:dyDescent="0.25">
      <c r="I53567" s="80"/>
      <c r="AX53567" s="80"/>
      <c r="AY53567" s="80"/>
      <c r="AZ53567" s="80"/>
      <c r="BA53567" s="80"/>
      <c r="BB53567" s="80"/>
    </row>
    <row r="53568" spans="9:54" x14ac:dyDescent="0.25">
      <c r="I53568" s="80"/>
      <c r="AX53568" s="80"/>
      <c r="AY53568" s="80"/>
      <c r="AZ53568" s="80"/>
      <c r="BA53568" s="80"/>
      <c r="BB53568" s="80"/>
    </row>
    <row r="53569" spans="9:54" x14ac:dyDescent="0.25">
      <c r="I53569" s="80"/>
      <c r="AX53569" s="80"/>
      <c r="AY53569" s="80"/>
      <c r="AZ53569" s="80"/>
      <c r="BA53569" s="80"/>
      <c r="BB53569" s="80"/>
    </row>
    <row r="53570" spans="9:54" x14ac:dyDescent="0.25">
      <c r="I53570" s="80"/>
      <c r="AX53570" s="80"/>
      <c r="AY53570" s="80"/>
      <c r="AZ53570" s="80"/>
      <c r="BA53570" s="80"/>
      <c r="BB53570" s="80"/>
    </row>
    <row r="53571" spans="9:54" x14ac:dyDescent="0.25">
      <c r="I53571" s="80"/>
      <c r="AX53571" s="80"/>
      <c r="AY53571" s="80"/>
      <c r="AZ53571" s="80"/>
      <c r="BA53571" s="80"/>
      <c r="BB53571" s="80"/>
    </row>
    <row r="53572" spans="9:54" x14ac:dyDescent="0.25">
      <c r="I53572" s="80"/>
      <c r="AX53572" s="80"/>
      <c r="AY53572" s="80"/>
      <c r="AZ53572" s="80"/>
      <c r="BA53572" s="80"/>
      <c r="BB53572" s="80"/>
    </row>
    <row r="53573" spans="9:54" x14ac:dyDescent="0.25">
      <c r="I53573" s="80"/>
      <c r="AX53573" s="80"/>
      <c r="AY53573" s="80"/>
      <c r="AZ53573" s="80"/>
      <c r="BA53573" s="80"/>
      <c r="BB53573" s="80"/>
    </row>
    <row r="53574" spans="9:54" x14ac:dyDescent="0.25">
      <c r="I53574" s="80"/>
      <c r="AX53574" s="80"/>
      <c r="AY53574" s="80"/>
      <c r="AZ53574" s="80"/>
      <c r="BA53574" s="80"/>
      <c r="BB53574" s="80"/>
    </row>
    <row r="53575" spans="9:54" x14ac:dyDescent="0.25">
      <c r="I53575" s="80"/>
      <c r="AX53575" s="80"/>
      <c r="AY53575" s="80"/>
      <c r="AZ53575" s="80"/>
      <c r="BA53575" s="80"/>
      <c r="BB53575" s="80"/>
    </row>
    <row r="53576" spans="9:54" x14ac:dyDescent="0.25">
      <c r="I53576" s="80"/>
      <c r="AX53576" s="80"/>
      <c r="AY53576" s="80"/>
      <c r="AZ53576" s="80"/>
      <c r="BA53576" s="80"/>
      <c r="BB53576" s="80"/>
    </row>
    <row r="53577" spans="9:54" x14ac:dyDescent="0.25">
      <c r="I53577" s="80"/>
      <c r="AX53577" s="80"/>
      <c r="AY53577" s="80"/>
      <c r="AZ53577" s="80"/>
      <c r="BA53577" s="80"/>
      <c r="BB53577" s="80"/>
    </row>
    <row r="53578" spans="9:54" x14ac:dyDescent="0.25">
      <c r="I53578" s="80"/>
      <c r="AX53578" s="80"/>
      <c r="AY53578" s="80"/>
      <c r="AZ53578" s="80"/>
      <c r="BA53578" s="80"/>
      <c r="BB53578" s="80"/>
    </row>
    <row r="53579" spans="9:54" x14ac:dyDescent="0.25">
      <c r="I53579" s="80"/>
      <c r="AX53579" s="80"/>
      <c r="AY53579" s="80"/>
      <c r="AZ53579" s="80"/>
      <c r="BA53579" s="80"/>
      <c r="BB53579" s="80"/>
    </row>
    <row r="53580" spans="9:54" x14ac:dyDescent="0.25">
      <c r="I53580" s="80"/>
      <c r="AX53580" s="80"/>
      <c r="AY53580" s="80"/>
      <c r="AZ53580" s="80"/>
      <c r="BA53580" s="80"/>
      <c r="BB53580" s="80"/>
    </row>
    <row r="53581" spans="9:54" x14ac:dyDescent="0.25">
      <c r="I53581" s="80"/>
      <c r="AX53581" s="80"/>
      <c r="AY53581" s="80"/>
      <c r="AZ53581" s="80"/>
      <c r="BA53581" s="80"/>
      <c r="BB53581" s="80"/>
    </row>
    <row r="53582" spans="9:54" x14ac:dyDescent="0.25">
      <c r="I53582" s="80"/>
      <c r="AX53582" s="80"/>
      <c r="AY53582" s="80"/>
      <c r="AZ53582" s="80"/>
      <c r="BA53582" s="80"/>
      <c r="BB53582" s="80"/>
    </row>
    <row r="53583" spans="9:54" x14ac:dyDescent="0.25">
      <c r="I53583" s="80"/>
      <c r="AX53583" s="80"/>
      <c r="AY53583" s="80"/>
      <c r="AZ53583" s="80"/>
      <c r="BA53583" s="80"/>
      <c r="BB53583" s="80"/>
    </row>
    <row r="53584" spans="9:54" x14ac:dyDescent="0.25">
      <c r="I53584" s="80"/>
      <c r="AX53584" s="80"/>
      <c r="AY53584" s="80"/>
      <c r="AZ53584" s="80"/>
      <c r="BA53584" s="80"/>
      <c r="BB53584" s="80"/>
    </row>
    <row r="53585" spans="9:54" x14ac:dyDescent="0.25">
      <c r="I53585" s="80"/>
      <c r="AX53585" s="80"/>
      <c r="AY53585" s="80"/>
      <c r="AZ53585" s="80"/>
      <c r="BA53585" s="80"/>
      <c r="BB53585" s="80"/>
    </row>
    <row r="53586" spans="9:54" x14ac:dyDescent="0.25">
      <c r="I53586" s="80"/>
      <c r="AX53586" s="80"/>
      <c r="AY53586" s="80"/>
      <c r="AZ53586" s="80"/>
      <c r="BA53586" s="80"/>
      <c r="BB53586" s="80"/>
    </row>
    <row r="53587" spans="9:54" x14ac:dyDescent="0.25">
      <c r="I53587" s="80"/>
      <c r="AX53587" s="80"/>
      <c r="AY53587" s="80"/>
      <c r="AZ53587" s="80"/>
      <c r="BA53587" s="80"/>
      <c r="BB53587" s="80"/>
    </row>
    <row r="53588" spans="9:54" x14ac:dyDescent="0.25">
      <c r="I53588" s="80"/>
      <c r="AX53588" s="80"/>
      <c r="AY53588" s="80"/>
      <c r="AZ53588" s="80"/>
      <c r="BA53588" s="80"/>
      <c r="BB53588" s="80"/>
    </row>
    <row r="53589" spans="9:54" x14ac:dyDescent="0.25">
      <c r="I53589" s="80"/>
      <c r="AX53589" s="80"/>
      <c r="AY53589" s="80"/>
      <c r="AZ53589" s="80"/>
      <c r="BA53589" s="80"/>
      <c r="BB53589" s="80"/>
    </row>
    <row r="53590" spans="9:54" x14ac:dyDescent="0.25">
      <c r="I53590" s="80"/>
      <c r="AX53590" s="80"/>
      <c r="AY53590" s="80"/>
      <c r="AZ53590" s="80"/>
      <c r="BA53590" s="80"/>
      <c r="BB53590" s="80"/>
    </row>
    <row r="53591" spans="9:54" x14ac:dyDescent="0.25">
      <c r="I53591" s="80"/>
      <c r="AX53591" s="80"/>
      <c r="AY53591" s="80"/>
      <c r="AZ53591" s="80"/>
      <c r="BA53591" s="80"/>
      <c r="BB53591" s="80"/>
    </row>
    <row r="53592" spans="9:54" x14ac:dyDescent="0.25">
      <c r="I53592" s="80"/>
      <c r="AX53592" s="80"/>
      <c r="AY53592" s="80"/>
      <c r="AZ53592" s="80"/>
      <c r="BA53592" s="80"/>
      <c r="BB53592" s="80"/>
    </row>
    <row r="53593" spans="9:54" x14ac:dyDescent="0.25">
      <c r="I53593" s="80"/>
      <c r="AX53593" s="80"/>
      <c r="AY53593" s="80"/>
      <c r="AZ53593" s="80"/>
      <c r="BA53593" s="80"/>
      <c r="BB53593" s="80"/>
    </row>
    <row r="53594" spans="9:54" x14ac:dyDescent="0.25">
      <c r="I53594" s="80"/>
      <c r="AX53594" s="80"/>
      <c r="AY53594" s="80"/>
      <c r="AZ53594" s="80"/>
      <c r="BA53594" s="80"/>
      <c r="BB53594" s="80"/>
    </row>
    <row r="53595" spans="9:54" x14ac:dyDescent="0.25">
      <c r="I53595" s="80"/>
      <c r="AX53595" s="80"/>
      <c r="AY53595" s="80"/>
      <c r="AZ53595" s="80"/>
      <c r="BA53595" s="80"/>
      <c r="BB53595" s="80"/>
    </row>
    <row r="53596" spans="9:54" x14ac:dyDescent="0.25">
      <c r="I53596" s="80"/>
      <c r="AX53596" s="80"/>
      <c r="AY53596" s="80"/>
      <c r="AZ53596" s="80"/>
      <c r="BA53596" s="80"/>
      <c r="BB53596" s="80"/>
    </row>
    <row r="53597" spans="9:54" x14ac:dyDescent="0.25">
      <c r="I53597" s="80"/>
      <c r="AX53597" s="80"/>
      <c r="AY53597" s="80"/>
      <c r="AZ53597" s="80"/>
      <c r="BA53597" s="80"/>
      <c r="BB53597" s="80"/>
    </row>
    <row r="53598" spans="9:54" x14ac:dyDescent="0.25">
      <c r="I53598" s="80"/>
      <c r="AX53598" s="80"/>
      <c r="AY53598" s="80"/>
      <c r="AZ53598" s="80"/>
      <c r="BA53598" s="80"/>
      <c r="BB53598" s="80"/>
    </row>
    <row r="53599" spans="9:54" x14ac:dyDescent="0.25">
      <c r="I53599" s="80"/>
      <c r="AX53599" s="80"/>
      <c r="AY53599" s="80"/>
      <c r="AZ53599" s="80"/>
      <c r="BA53599" s="80"/>
      <c r="BB53599" s="80"/>
    </row>
    <row r="53600" spans="9:54" x14ac:dyDescent="0.25">
      <c r="I53600" s="80"/>
      <c r="AX53600" s="80"/>
      <c r="AY53600" s="80"/>
      <c r="AZ53600" s="80"/>
      <c r="BA53600" s="80"/>
      <c r="BB53600" s="80"/>
    </row>
    <row r="53601" spans="9:54" x14ac:dyDescent="0.25">
      <c r="I53601" s="80"/>
      <c r="AX53601" s="80"/>
      <c r="AY53601" s="80"/>
      <c r="AZ53601" s="80"/>
      <c r="BA53601" s="80"/>
      <c r="BB53601" s="80"/>
    </row>
    <row r="53602" spans="9:54" x14ac:dyDescent="0.25">
      <c r="I53602" s="80"/>
      <c r="AX53602" s="80"/>
      <c r="AY53602" s="80"/>
      <c r="AZ53602" s="80"/>
      <c r="BA53602" s="80"/>
      <c r="BB53602" s="80"/>
    </row>
    <row r="53603" spans="9:54" x14ac:dyDescent="0.25">
      <c r="I53603" s="80"/>
      <c r="AX53603" s="80"/>
      <c r="AY53603" s="80"/>
      <c r="AZ53603" s="80"/>
      <c r="BA53603" s="80"/>
      <c r="BB53603" s="80"/>
    </row>
    <row r="53604" spans="9:54" x14ac:dyDescent="0.25">
      <c r="I53604" s="80"/>
      <c r="AX53604" s="80"/>
      <c r="AY53604" s="80"/>
      <c r="AZ53604" s="80"/>
      <c r="BA53604" s="80"/>
      <c r="BB53604" s="80"/>
    </row>
    <row r="53605" spans="9:54" x14ac:dyDescent="0.25">
      <c r="I53605" s="80"/>
      <c r="AX53605" s="80"/>
      <c r="AY53605" s="80"/>
      <c r="AZ53605" s="80"/>
      <c r="BA53605" s="80"/>
      <c r="BB53605" s="80"/>
    </row>
    <row r="53606" spans="9:54" x14ac:dyDescent="0.25">
      <c r="I53606" s="80"/>
      <c r="AX53606" s="80"/>
      <c r="AY53606" s="80"/>
      <c r="AZ53606" s="80"/>
      <c r="BA53606" s="80"/>
      <c r="BB53606" s="80"/>
    </row>
    <row r="53607" spans="9:54" x14ac:dyDescent="0.25">
      <c r="I53607" s="80"/>
      <c r="AX53607" s="80"/>
      <c r="AY53607" s="80"/>
      <c r="AZ53607" s="80"/>
      <c r="BA53607" s="80"/>
      <c r="BB53607" s="80"/>
    </row>
    <row r="53608" spans="9:54" x14ac:dyDescent="0.25">
      <c r="I53608" s="80"/>
      <c r="AX53608" s="80"/>
      <c r="AY53608" s="80"/>
      <c r="AZ53608" s="80"/>
      <c r="BA53608" s="80"/>
      <c r="BB53608" s="80"/>
    </row>
    <row r="53609" spans="9:54" x14ac:dyDescent="0.25">
      <c r="I53609" s="80"/>
      <c r="AX53609" s="80"/>
      <c r="AY53609" s="80"/>
      <c r="AZ53609" s="80"/>
      <c r="BA53609" s="80"/>
      <c r="BB53609" s="80"/>
    </row>
    <row r="53610" spans="9:54" x14ac:dyDescent="0.25">
      <c r="I53610" s="80"/>
      <c r="AX53610" s="80"/>
      <c r="AY53610" s="80"/>
      <c r="AZ53610" s="80"/>
      <c r="BA53610" s="80"/>
      <c r="BB53610" s="80"/>
    </row>
    <row r="53611" spans="9:54" x14ac:dyDescent="0.25">
      <c r="I53611" s="80"/>
      <c r="AX53611" s="80"/>
      <c r="AY53611" s="80"/>
      <c r="AZ53611" s="80"/>
      <c r="BA53611" s="80"/>
      <c r="BB53611" s="80"/>
    </row>
    <row r="53612" spans="9:54" x14ac:dyDescent="0.25">
      <c r="I53612" s="80"/>
      <c r="AX53612" s="80"/>
      <c r="AY53612" s="80"/>
      <c r="AZ53612" s="80"/>
      <c r="BA53612" s="80"/>
      <c r="BB53612" s="80"/>
    </row>
    <row r="53613" spans="9:54" x14ac:dyDescent="0.25">
      <c r="I53613" s="80"/>
      <c r="AX53613" s="80"/>
      <c r="AY53613" s="80"/>
      <c r="AZ53613" s="80"/>
      <c r="BA53613" s="80"/>
      <c r="BB53613" s="80"/>
    </row>
    <row r="53614" spans="9:54" x14ac:dyDescent="0.25">
      <c r="I53614" s="80"/>
      <c r="AX53614" s="80"/>
      <c r="AY53614" s="80"/>
      <c r="AZ53614" s="80"/>
      <c r="BA53614" s="80"/>
      <c r="BB53614" s="80"/>
    </row>
    <row r="53615" spans="9:54" x14ac:dyDescent="0.25">
      <c r="I53615" s="80"/>
      <c r="AX53615" s="80"/>
      <c r="AY53615" s="80"/>
      <c r="AZ53615" s="80"/>
      <c r="BA53615" s="80"/>
      <c r="BB53615" s="80"/>
    </row>
    <row r="53616" spans="9:54" x14ac:dyDescent="0.25">
      <c r="I53616" s="80"/>
      <c r="AX53616" s="80"/>
      <c r="AY53616" s="80"/>
      <c r="AZ53616" s="80"/>
      <c r="BA53616" s="80"/>
      <c r="BB53616" s="80"/>
    </row>
    <row r="53617" spans="9:54" x14ac:dyDescent="0.25">
      <c r="I53617" s="80"/>
      <c r="AX53617" s="80"/>
      <c r="AY53617" s="80"/>
      <c r="AZ53617" s="80"/>
      <c r="BA53617" s="80"/>
      <c r="BB53617" s="80"/>
    </row>
    <row r="53618" spans="9:54" x14ac:dyDescent="0.25">
      <c r="I53618" s="80"/>
      <c r="AX53618" s="80"/>
      <c r="AY53618" s="80"/>
      <c r="AZ53618" s="80"/>
      <c r="BA53618" s="80"/>
      <c r="BB53618" s="80"/>
    </row>
    <row r="53619" spans="9:54" x14ac:dyDescent="0.25">
      <c r="I53619" s="80"/>
      <c r="AX53619" s="80"/>
      <c r="AY53619" s="80"/>
      <c r="AZ53619" s="80"/>
      <c r="BA53619" s="80"/>
      <c r="BB53619" s="80"/>
    </row>
    <row r="53620" spans="9:54" x14ac:dyDescent="0.25">
      <c r="I53620" s="80"/>
      <c r="AX53620" s="80"/>
      <c r="AY53620" s="80"/>
      <c r="AZ53620" s="80"/>
      <c r="BA53620" s="80"/>
      <c r="BB53620" s="80"/>
    </row>
    <row r="53621" spans="9:54" x14ac:dyDescent="0.25">
      <c r="I53621" s="80"/>
      <c r="AX53621" s="80"/>
      <c r="AY53621" s="80"/>
      <c r="AZ53621" s="80"/>
      <c r="BA53621" s="80"/>
      <c r="BB53621" s="80"/>
    </row>
    <row r="53622" spans="9:54" x14ac:dyDescent="0.25">
      <c r="I53622" s="80"/>
      <c r="AX53622" s="80"/>
      <c r="AY53622" s="80"/>
      <c r="AZ53622" s="80"/>
      <c r="BA53622" s="80"/>
      <c r="BB53622" s="80"/>
    </row>
    <row r="53623" spans="9:54" x14ac:dyDescent="0.25">
      <c r="I53623" s="80"/>
      <c r="AX53623" s="80"/>
      <c r="AY53623" s="80"/>
      <c r="AZ53623" s="80"/>
      <c r="BA53623" s="80"/>
      <c r="BB53623" s="80"/>
    </row>
    <row r="53624" spans="9:54" x14ac:dyDescent="0.25">
      <c r="I53624" s="80"/>
      <c r="AX53624" s="80"/>
      <c r="AY53624" s="80"/>
      <c r="AZ53624" s="80"/>
      <c r="BA53624" s="80"/>
      <c r="BB53624" s="80"/>
    </row>
    <row r="53625" spans="9:54" x14ac:dyDescent="0.25">
      <c r="I53625" s="80"/>
      <c r="AX53625" s="80"/>
      <c r="AY53625" s="80"/>
      <c r="AZ53625" s="80"/>
      <c r="BA53625" s="80"/>
      <c r="BB53625" s="80"/>
    </row>
    <row r="53626" spans="9:54" x14ac:dyDescent="0.25">
      <c r="I53626" s="80"/>
      <c r="AX53626" s="80"/>
      <c r="AY53626" s="80"/>
      <c r="AZ53626" s="80"/>
      <c r="BA53626" s="80"/>
      <c r="BB53626" s="80"/>
    </row>
    <row r="53627" spans="9:54" x14ac:dyDescent="0.25">
      <c r="I53627" s="80"/>
      <c r="AX53627" s="80"/>
      <c r="AY53627" s="80"/>
      <c r="AZ53627" s="80"/>
      <c r="BA53627" s="80"/>
      <c r="BB53627" s="80"/>
    </row>
    <row r="53628" spans="9:54" x14ac:dyDescent="0.25">
      <c r="I53628" s="80"/>
      <c r="AX53628" s="80"/>
      <c r="AY53628" s="80"/>
      <c r="AZ53628" s="80"/>
      <c r="BA53628" s="80"/>
      <c r="BB53628" s="80"/>
    </row>
    <row r="53629" spans="9:54" x14ac:dyDescent="0.25">
      <c r="I53629" s="80"/>
      <c r="AX53629" s="80"/>
      <c r="AY53629" s="80"/>
      <c r="AZ53629" s="80"/>
      <c r="BA53629" s="80"/>
      <c r="BB53629" s="80"/>
    </row>
    <row r="53630" spans="9:54" x14ac:dyDescent="0.25">
      <c r="I53630" s="80"/>
      <c r="AX53630" s="80"/>
      <c r="AY53630" s="80"/>
      <c r="AZ53630" s="80"/>
      <c r="BA53630" s="80"/>
      <c r="BB53630" s="80"/>
    </row>
    <row r="53631" spans="9:54" x14ac:dyDescent="0.25">
      <c r="I53631" s="80"/>
      <c r="AX53631" s="80"/>
      <c r="AY53631" s="80"/>
      <c r="AZ53631" s="80"/>
      <c r="BA53631" s="80"/>
      <c r="BB53631" s="80"/>
    </row>
    <row r="53632" spans="9:54" x14ac:dyDescent="0.25">
      <c r="I53632" s="80"/>
      <c r="AX53632" s="80"/>
      <c r="AY53632" s="80"/>
      <c r="AZ53632" s="80"/>
      <c r="BA53632" s="80"/>
      <c r="BB53632" s="80"/>
    </row>
    <row r="53633" spans="9:54" x14ac:dyDescent="0.25">
      <c r="I53633" s="80"/>
      <c r="AX53633" s="80"/>
      <c r="AY53633" s="80"/>
      <c r="AZ53633" s="80"/>
      <c r="BA53633" s="80"/>
      <c r="BB53633" s="80"/>
    </row>
    <row r="53634" spans="9:54" x14ac:dyDescent="0.25">
      <c r="I53634" s="80"/>
      <c r="AX53634" s="80"/>
      <c r="AY53634" s="80"/>
      <c r="AZ53634" s="80"/>
      <c r="BA53634" s="80"/>
      <c r="BB53634" s="80"/>
    </row>
    <row r="53635" spans="9:54" x14ac:dyDescent="0.25">
      <c r="I53635" s="80"/>
      <c r="AX53635" s="80"/>
      <c r="AY53635" s="80"/>
      <c r="AZ53635" s="80"/>
      <c r="BA53635" s="80"/>
      <c r="BB53635" s="80"/>
    </row>
    <row r="53636" spans="9:54" x14ac:dyDescent="0.25">
      <c r="I53636" s="80"/>
      <c r="AX53636" s="80"/>
      <c r="AY53636" s="80"/>
      <c r="AZ53636" s="80"/>
      <c r="BA53636" s="80"/>
      <c r="BB53636" s="80"/>
    </row>
    <row r="53637" spans="9:54" x14ac:dyDescent="0.25">
      <c r="I53637" s="80"/>
      <c r="AX53637" s="80"/>
      <c r="AY53637" s="80"/>
      <c r="AZ53637" s="80"/>
      <c r="BA53637" s="80"/>
      <c r="BB53637" s="80"/>
    </row>
    <row r="53638" spans="9:54" x14ac:dyDescent="0.25">
      <c r="I53638" s="80"/>
      <c r="AX53638" s="80"/>
      <c r="AY53638" s="80"/>
      <c r="AZ53638" s="80"/>
      <c r="BA53638" s="80"/>
      <c r="BB53638" s="80"/>
    </row>
    <row r="53639" spans="9:54" x14ac:dyDescent="0.25">
      <c r="I53639" s="80"/>
      <c r="AX53639" s="80"/>
      <c r="AY53639" s="80"/>
      <c r="AZ53639" s="80"/>
      <c r="BA53639" s="80"/>
      <c r="BB53639" s="80"/>
    </row>
    <row r="53640" spans="9:54" x14ac:dyDescent="0.25">
      <c r="I53640" s="80"/>
      <c r="AX53640" s="80"/>
      <c r="AY53640" s="80"/>
      <c r="AZ53640" s="80"/>
      <c r="BA53640" s="80"/>
      <c r="BB53640" s="80"/>
    </row>
    <row r="53641" spans="9:54" x14ac:dyDescent="0.25">
      <c r="I53641" s="80"/>
      <c r="AX53641" s="80"/>
      <c r="AY53641" s="80"/>
      <c r="AZ53641" s="80"/>
      <c r="BA53641" s="80"/>
      <c r="BB53641" s="80"/>
    </row>
    <row r="53642" spans="9:54" x14ac:dyDescent="0.25">
      <c r="I53642" s="80"/>
      <c r="AX53642" s="80"/>
      <c r="AY53642" s="80"/>
      <c r="AZ53642" s="80"/>
      <c r="BA53642" s="80"/>
      <c r="BB53642" s="80"/>
    </row>
    <row r="53643" spans="9:54" x14ac:dyDescent="0.25">
      <c r="I53643" s="80"/>
      <c r="AX53643" s="80"/>
      <c r="AY53643" s="80"/>
      <c r="AZ53643" s="80"/>
      <c r="BA53643" s="80"/>
      <c r="BB53643" s="80"/>
    </row>
    <row r="53644" spans="9:54" x14ac:dyDescent="0.25">
      <c r="I53644" s="80"/>
      <c r="AX53644" s="80"/>
      <c r="AY53644" s="80"/>
      <c r="AZ53644" s="80"/>
      <c r="BA53644" s="80"/>
      <c r="BB53644" s="80"/>
    </row>
    <row r="53645" spans="9:54" x14ac:dyDescent="0.25">
      <c r="I53645" s="80"/>
      <c r="AX53645" s="80"/>
      <c r="AY53645" s="80"/>
      <c r="AZ53645" s="80"/>
      <c r="BA53645" s="80"/>
      <c r="BB53645" s="80"/>
    </row>
    <row r="53646" spans="9:54" x14ac:dyDescent="0.25">
      <c r="I53646" s="80"/>
      <c r="AX53646" s="80"/>
      <c r="AY53646" s="80"/>
      <c r="AZ53646" s="80"/>
      <c r="BA53646" s="80"/>
      <c r="BB53646" s="80"/>
    </row>
    <row r="53647" spans="9:54" x14ac:dyDescent="0.25">
      <c r="I53647" s="80"/>
      <c r="AX53647" s="80"/>
      <c r="AY53647" s="80"/>
      <c r="AZ53647" s="80"/>
      <c r="BA53647" s="80"/>
      <c r="BB53647" s="80"/>
    </row>
    <row r="53648" spans="9:54" x14ac:dyDescent="0.25">
      <c r="I53648" s="80"/>
      <c r="AX53648" s="80"/>
      <c r="AY53648" s="80"/>
      <c r="AZ53648" s="80"/>
      <c r="BA53648" s="80"/>
      <c r="BB53648" s="80"/>
    </row>
    <row r="53649" spans="9:54" x14ac:dyDescent="0.25">
      <c r="I53649" s="80"/>
      <c r="AX53649" s="80"/>
      <c r="AY53649" s="80"/>
      <c r="AZ53649" s="80"/>
      <c r="BA53649" s="80"/>
      <c r="BB53649" s="80"/>
    </row>
    <row r="53650" spans="9:54" x14ac:dyDescent="0.25">
      <c r="I53650" s="80"/>
      <c r="AX53650" s="80"/>
      <c r="AY53650" s="80"/>
      <c r="AZ53650" s="80"/>
      <c r="BA53650" s="80"/>
      <c r="BB53650" s="80"/>
    </row>
    <row r="53651" spans="9:54" x14ac:dyDescent="0.25">
      <c r="I53651" s="80"/>
      <c r="AX53651" s="80"/>
      <c r="AY53651" s="80"/>
      <c r="AZ53651" s="80"/>
      <c r="BA53651" s="80"/>
      <c r="BB53651" s="80"/>
    </row>
    <row r="53652" spans="9:54" x14ac:dyDescent="0.25">
      <c r="I53652" s="80"/>
      <c r="AX53652" s="80"/>
      <c r="AY53652" s="80"/>
      <c r="AZ53652" s="80"/>
      <c r="BA53652" s="80"/>
      <c r="BB53652" s="80"/>
    </row>
    <row r="53653" spans="9:54" x14ac:dyDescent="0.25">
      <c r="I53653" s="80"/>
      <c r="AX53653" s="80"/>
      <c r="AY53653" s="80"/>
      <c r="AZ53653" s="80"/>
      <c r="BA53653" s="80"/>
      <c r="BB53653" s="80"/>
    </row>
    <row r="53654" spans="9:54" x14ac:dyDescent="0.25">
      <c r="I53654" s="80"/>
      <c r="AX53654" s="80"/>
      <c r="AY53654" s="80"/>
      <c r="AZ53654" s="80"/>
      <c r="BA53654" s="80"/>
      <c r="BB53654" s="80"/>
    </row>
    <row r="53655" spans="9:54" x14ac:dyDescent="0.25">
      <c r="I53655" s="80"/>
      <c r="AX53655" s="80"/>
      <c r="AY53655" s="80"/>
      <c r="AZ53655" s="80"/>
      <c r="BA53655" s="80"/>
      <c r="BB53655" s="80"/>
    </row>
    <row r="53656" spans="9:54" x14ac:dyDescent="0.25">
      <c r="I53656" s="80"/>
      <c r="AX53656" s="80"/>
      <c r="AY53656" s="80"/>
      <c r="AZ53656" s="80"/>
      <c r="BA53656" s="80"/>
      <c r="BB53656" s="80"/>
    </row>
    <row r="53657" spans="9:54" x14ac:dyDescent="0.25">
      <c r="I53657" s="80"/>
      <c r="AX53657" s="80"/>
      <c r="AY53657" s="80"/>
      <c r="AZ53657" s="80"/>
      <c r="BA53657" s="80"/>
      <c r="BB53657" s="80"/>
    </row>
    <row r="53658" spans="9:54" x14ac:dyDescent="0.25">
      <c r="I53658" s="80"/>
      <c r="AX53658" s="80"/>
      <c r="AY53658" s="80"/>
      <c r="AZ53658" s="80"/>
      <c r="BA53658" s="80"/>
      <c r="BB53658" s="80"/>
    </row>
    <row r="53659" spans="9:54" x14ac:dyDescent="0.25">
      <c r="I53659" s="80"/>
      <c r="AX53659" s="80"/>
      <c r="AY53659" s="80"/>
      <c r="AZ53659" s="80"/>
      <c r="BA53659" s="80"/>
      <c r="BB53659" s="80"/>
    </row>
    <row r="53660" spans="9:54" x14ac:dyDescent="0.25">
      <c r="I53660" s="80"/>
      <c r="AX53660" s="80"/>
      <c r="AY53660" s="80"/>
      <c r="AZ53660" s="80"/>
      <c r="BA53660" s="80"/>
      <c r="BB53660" s="80"/>
    </row>
    <row r="53661" spans="9:54" x14ac:dyDescent="0.25">
      <c r="I53661" s="80"/>
      <c r="AX53661" s="80"/>
      <c r="AY53661" s="80"/>
      <c r="AZ53661" s="80"/>
      <c r="BA53661" s="80"/>
      <c r="BB53661" s="80"/>
    </row>
    <row r="53662" spans="9:54" x14ac:dyDescent="0.25">
      <c r="I53662" s="80"/>
      <c r="AX53662" s="80"/>
      <c r="AY53662" s="80"/>
      <c r="AZ53662" s="80"/>
      <c r="BA53662" s="80"/>
      <c r="BB53662" s="80"/>
    </row>
    <row r="53663" spans="9:54" x14ac:dyDescent="0.25">
      <c r="I53663" s="80"/>
      <c r="AX53663" s="80"/>
      <c r="AY53663" s="80"/>
      <c r="AZ53663" s="80"/>
      <c r="BA53663" s="80"/>
      <c r="BB53663" s="80"/>
    </row>
    <row r="53664" spans="9:54" x14ac:dyDescent="0.25">
      <c r="I53664" s="80"/>
      <c r="AX53664" s="80"/>
      <c r="AY53664" s="80"/>
      <c r="AZ53664" s="80"/>
      <c r="BA53664" s="80"/>
      <c r="BB53664" s="80"/>
    </row>
    <row r="53665" spans="9:54" x14ac:dyDescent="0.25">
      <c r="I53665" s="80"/>
      <c r="AX53665" s="80"/>
      <c r="AY53665" s="80"/>
      <c r="AZ53665" s="80"/>
      <c r="BA53665" s="80"/>
      <c r="BB53665" s="80"/>
    </row>
    <row r="53666" spans="9:54" x14ac:dyDescent="0.25">
      <c r="I53666" s="80"/>
      <c r="AX53666" s="80"/>
      <c r="AY53666" s="80"/>
      <c r="AZ53666" s="80"/>
      <c r="BA53666" s="80"/>
      <c r="BB53666" s="80"/>
    </row>
    <row r="53667" spans="9:54" x14ac:dyDescent="0.25">
      <c r="I53667" s="80"/>
      <c r="AX53667" s="80"/>
      <c r="AY53667" s="80"/>
      <c r="AZ53667" s="80"/>
      <c r="BA53667" s="80"/>
      <c r="BB53667" s="80"/>
    </row>
    <row r="53668" spans="9:54" x14ac:dyDescent="0.25">
      <c r="I53668" s="80"/>
      <c r="AX53668" s="80"/>
      <c r="AY53668" s="80"/>
      <c r="AZ53668" s="80"/>
      <c r="BA53668" s="80"/>
      <c r="BB53668" s="80"/>
    </row>
    <row r="53669" spans="9:54" x14ac:dyDescent="0.25">
      <c r="I53669" s="80"/>
      <c r="AX53669" s="80"/>
      <c r="AY53669" s="80"/>
      <c r="AZ53669" s="80"/>
      <c r="BA53669" s="80"/>
      <c r="BB53669" s="80"/>
    </row>
    <row r="53670" spans="9:54" x14ac:dyDescent="0.25">
      <c r="I53670" s="80"/>
      <c r="AX53670" s="80"/>
      <c r="AY53670" s="80"/>
      <c r="AZ53670" s="80"/>
      <c r="BA53670" s="80"/>
      <c r="BB53670" s="80"/>
    </row>
    <row r="53671" spans="9:54" x14ac:dyDescent="0.25">
      <c r="I53671" s="80"/>
      <c r="AX53671" s="80"/>
      <c r="AY53671" s="80"/>
      <c r="AZ53671" s="80"/>
      <c r="BA53671" s="80"/>
      <c r="BB53671" s="80"/>
    </row>
    <row r="53672" spans="9:54" x14ac:dyDescent="0.25">
      <c r="I53672" s="80"/>
      <c r="AX53672" s="80"/>
      <c r="AY53672" s="80"/>
      <c r="AZ53672" s="80"/>
      <c r="BA53672" s="80"/>
      <c r="BB53672" s="80"/>
    </row>
    <row r="53673" spans="9:54" x14ac:dyDescent="0.25">
      <c r="I53673" s="80"/>
      <c r="AX53673" s="80"/>
      <c r="AY53673" s="80"/>
      <c r="AZ53673" s="80"/>
      <c r="BA53673" s="80"/>
      <c r="BB53673" s="80"/>
    </row>
    <row r="53674" spans="9:54" x14ac:dyDescent="0.25">
      <c r="I53674" s="80"/>
      <c r="AX53674" s="80"/>
      <c r="AY53674" s="80"/>
      <c r="AZ53674" s="80"/>
      <c r="BA53674" s="80"/>
      <c r="BB53674" s="80"/>
    </row>
    <row r="53675" spans="9:54" x14ac:dyDescent="0.25">
      <c r="I53675" s="80"/>
      <c r="AX53675" s="80"/>
      <c r="AY53675" s="80"/>
      <c r="AZ53675" s="80"/>
      <c r="BA53675" s="80"/>
      <c r="BB53675" s="80"/>
    </row>
    <row r="53676" spans="9:54" x14ac:dyDescent="0.25">
      <c r="I53676" s="80"/>
      <c r="AX53676" s="80"/>
      <c r="AY53676" s="80"/>
      <c r="AZ53676" s="80"/>
      <c r="BA53676" s="80"/>
      <c r="BB53676" s="80"/>
    </row>
    <row r="53677" spans="9:54" x14ac:dyDescent="0.25">
      <c r="I53677" s="80"/>
      <c r="AX53677" s="80"/>
      <c r="AY53677" s="80"/>
      <c r="AZ53677" s="80"/>
      <c r="BA53677" s="80"/>
      <c r="BB53677" s="80"/>
    </row>
    <row r="53678" spans="9:54" x14ac:dyDescent="0.25">
      <c r="I53678" s="80"/>
      <c r="AX53678" s="80"/>
      <c r="AY53678" s="80"/>
      <c r="AZ53678" s="80"/>
      <c r="BA53678" s="80"/>
      <c r="BB53678" s="80"/>
    </row>
    <row r="53679" spans="9:54" x14ac:dyDescent="0.25">
      <c r="I53679" s="80"/>
      <c r="AX53679" s="80"/>
      <c r="AY53679" s="80"/>
      <c r="AZ53679" s="80"/>
      <c r="BA53679" s="80"/>
      <c r="BB53679" s="80"/>
    </row>
    <row r="53680" spans="9:54" x14ac:dyDescent="0.25">
      <c r="I53680" s="80"/>
      <c r="AX53680" s="80"/>
      <c r="AY53680" s="80"/>
      <c r="AZ53680" s="80"/>
      <c r="BA53680" s="80"/>
      <c r="BB53680" s="80"/>
    </row>
    <row r="53681" spans="9:54" x14ac:dyDescent="0.25">
      <c r="I53681" s="80"/>
      <c r="AX53681" s="80"/>
      <c r="AY53681" s="80"/>
      <c r="AZ53681" s="80"/>
      <c r="BA53681" s="80"/>
      <c r="BB53681" s="80"/>
    </row>
    <row r="53682" spans="9:54" x14ac:dyDescent="0.25">
      <c r="I53682" s="80"/>
      <c r="AX53682" s="80"/>
      <c r="AY53682" s="80"/>
      <c r="AZ53682" s="80"/>
      <c r="BA53682" s="80"/>
      <c r="BB53682" s="80"/>
    </row>
    <row r="53683" spans="9:54" x14ac:dyDescent="0.25">
      <c r="I53683" s="80"/>
      <c r="AX53683" s="80"/>
      <c r="AY53683" s="80"/>
      <c r="AZ53683" s="80"/>
      <c r="BA53683" s="80"/>
      <c r="BB53683" s="80"/>
    </row>
    <row r="53684" spans="9:54" x14ac:dyDescent="0.25">
      <c r="I53684" s="80"/>
      <c r="AX53684" s="80"/>
      <c r="AY53684" s="80"/>
      <c r="AZ53684" s="80"/>
      <c r="BA53684" s="80"/>
      <c r="BB53684" s="80"/>
    </row>
    <row r="53685" spans="9:54" x14ac:dyDescent="0.25">
      <c r="I53685" s="80"/>
      <c r="AX53685" s="80"/>
      <c r="AY53685" s="80"/>
      <c r="AZ53685" s="80"/>
      <c r="BA53685" s="80"/>
      <c r="BB53685" s="80"/>
    </row>
    <row r="53686" spans="9:54" x14ac:dyDescent="0.25">
      <c r="I53686" s="80"/>
      <c r="AX53686" s="80"/>
      <c r="AY53686" s="80"/>
      <c r="AZ53686" s="80"/>
      <c r="BA53686" s="80"/>
      <c r="BB53686" s="80"/>
    </row>
    <row r="53687" spans="9:54" x14ac:dyDescent="0.25">
      <c r="I53687" s="80"/>
      <c r="AX53687" s="80"/>
      <c r="AY53687" s="80"/>
      <c r="AZ53687" s="80"/>
      <c r="BA53687" s="80"/>
      <c r="BB53687" s="80"/>
    </row>
    <row r="53688" spans="9:54" x14ac:dyDescent="0.25">
      <c r="I53688" s="80"/>
      <c r="AX53688" s="80"/>
      <c r="AY53688" s="80"/>
      <c r="AZ53688" s="80"/>
      <c r="BA53688" s="80"/>
      <c r="BB53688" s="80"/>
    </row>
    <row r="53689" spans="9:54" x14ac:dyDescent="0.25">
      <c r="I53689" s="80"/>
      <c r="AX53689" s="80"/>
      <c r="AY53689" s="80"/>
      <c r="AZ53689" s="80"/>
      <c r="BA53689" s="80"/>
      <c r="BB53689" s="80"/>
    </row>
    <row r="53690" spans="9:54" x14ac:dyDescent="0.25">
      <c r="I53690" s="80"/>
      <c r="AX53690" s="80"/>
      <c r="AY53690" s="80"/>
      <c r="AZ53690" s="80"/>
      <c r="BA53690" s="80"/>
      <c r="BB53690" s="80"/>
    </row>
    <row r="53691" spans="9:54" x14ac:dyDescent="0.25">
      <c r="I53691" s="80"/>
      <c r="AX53691" s="80"/>
      <c r="AY53691" s="80"/>
      <c r="AZ53691" s="80"/>
      <c r="BA53691" s="80"/>
      <c r="BB53691" s="80"/>
    </row>
    <row r="53692" spans="9:54" x14ac:dyDescent="0.25">
      <c r="I53692" s="80"/>
      <c r="AX53692" s="80"/>
      <c r="AY53692" s="80"/>
      <c r="AZ53692" s="80"/>
      <c r="BA53692" s="80"/>
      <c r="BB53692" s="80"/>
    </row>
    <row r="53693" spans="9:54" x14ac:dyDescent="0.25">
      <c r="I53693" s="80"/>
      <c r="AX53693" s="80"/>
      <c r="AY53693" s="80"/>
      <c r="AZ53693" s="80"/>
      <c r="BA53693" s="80"/>
      <c r="BB53693" s="80"/>
    </row>
    <row r="53694" spans="9:54" x14ac:dyDescent="0.25">
      <c r="I53694" s="80"/>
      <c r="AX53694" s="80"/>
      <c r="AY53694" s="80"/>
      <c r="AZ53694" s="80"/>
      <c r="BA53694" s="80"/>
      <c r="BB53694" s="80"/>
    </row>
    <row r="53695" spans="9:54" x14ac:dyDescent="0.25">
      <c r="I53695" s="80"/>
      <c r="AX53695" s="80"/>
      <c r="AY53695" s="80"/>
      <c r="AZ53695" s="80"/>
      <c r="BA53695" s="80"/>
      <c r="BB53695" s="80"/>
    </row>
    <row r="53696" spans="9:54" x14ac:dyDescent="0.25">
      <c r="I53696" s="80"/>
      <c r="AX53696" s="80"/>
      <c r="AY53696" s="80"/>
      <c r="AZ53696" s="80"/>
      <c r="BA53696" s="80"/>
      <c r="BB53696" s="80"/>
    </row>
    <row r="53697" spans="9:54" x14ac:dyDescent="0.25">
      <c r="I53697" s="80"/>
      <c r="AX53697" s="80"/>
      <c r="AY53697" s="80"/>
      <c r="AZ53697" s="80"/>
      <c r="BA53697" s="80"/>
      <c r="BB53697" s="80"/>
    </row>
    <row r="53698" spans="9:54" x14ac:dyDescent="0.25">
      <c r="I53698" s="80"/>
      <c r="AX53698" s="80"/>
      <c r="AY53698" s="80"/>
      <c r="AZ53698" s="80"/>
      <c r="BA53698" s="80"/>
      <c r="BB53698" s="80"/>
    </row>
    <row r="53699" spans="9:54" x14ac:dyDescent="0.25">
      <c r="I53699" s="80"/>
      <c r="AX53699" s="80"/>
      <c r="AY53699" s="80"/>
      <c r="AZ53699" s="80"/>
      <c r="BA53699" s="80"/>
      <c r="BB53699" s="80"/>
    </row>
    <row r="53700" spans="9:54" x14ac:dyDescent="0.25">
      <c r="I53700" s="80"/>
      <c r="AX53700" s="80"/>
      <c r="AY53700" s="80"/>
      <c r="AZ53700" s="80"/>
      <c r="BA53700" s="80"/>
      <c r="BB53700" s="80"/>
    </row>
    <row r="53701" spans="9:54" x14ac:dyDescent="0.25">
      <c r="I53701" s="80"/>
      <c r="AX53701" s="80"/>
      <c r="AY53701" s="80"/>
      <c r="AZ53701" s="80"/>
      <c r="BA53701" s="80"/>
      <c r="BB53701" s="80"/>
    </row>
    <row r="53702" spans="9:54" x14ac:dyDescent="0.25">
      <c r="I53702" s="80"/>
      <c r="AX53702" s="80"/>
      <c r="AY53702" s="80"/>
      <c r="AZ53702" s="80"/>
      <c r="BA53702" s="80"/>
      <c r="BB53702" s="80"/>
    </row>
    <row r="53703" spans="9:54" x14ac:dyDescent="0.25">
      <c r="I53703" s="80"/>
      <c r="AX53703" s="80"/>
      <c r="AY53703" s="80"/>
      <c r="AZ53703" s="80"/>
      <c r="BA53703" s="80"/>
      <c r="BB53703" s="80"/>
    </row>
    <row r="53704" spans="9:54" x14ac:dyDescent="0.25">
      <c r="I53704" s="80"/>
      <c r="AX53704" s="80"/>
      <c r="AY53704" s="80"/>
      <c r="AZ53704" s="80"/>
      <c r="BA53704" s="80"/>
      <c r="BB53704" s="80"/>
    </row>
    <row r="53705" spans="9:54" x14ac:dyDescent="0.25">
      <c r="I53705" s="80"/>
      <c r="AX53705" s="80"/>
      <c r="AY53705" s="80"/>
      <c r="AZ53705" s="80"/>
      <c r="BA53705" s="80"/>
      <c r="BB53705" s="80"/>
    </row>
    <row r="53706" spans="9:54" x14ac:dyDescent="0.25">
      <c r="I53706" s="80"/>
      <c r="AX53706" s="80"/>
      <c r="AY53706" s="80"/>
      <c r="AZ53706" s="80"/>
      <c r="BA53706" s="80"/>
      <c r="BB53706" s="80"/>
    </row>
    <row r="53707" spans="9:54" x14ac:dyDescent="0.25">
      <c r="I53707" s="80"/>
      <c r="AX53707" s="80"/>
      <c r="AY53707" s="80"/>
      <c r="AZ53707" s="80"/>
      <c r="BA53707" s="80"/>
      <c r="BB53707" s="80"/>
    </row>
    <row r="53708" spans="9:54" x14ac:dyDescent="0.25">
      <c r="I53708" s="80"/>
      <c r="AX53708" s="80"/>
      <c r="AY53708" s="80"/>
      <c r="AZ53708" s="80"/>
      <c r="BA53708" s="80"/>
      <c r="BB53708" s="80"/>
    </row>
    <row r="53709" spans="9:54" x14ac:dyDescent="0.25">
      <c r="I53709" s="80"/>
      <c r="AX53709" s="80"/>
      <c r="AY53709" s="80"/>
      <c r="AZ53709" s="80"/>
      <c r="BA53709" s="80"/>
      <c r="BB53709" s="80"/>
    </row>
    <row r="53710" spans="9:54" x14ac:dyDescent="0.25">
      <c r="I53710" s="80"/>
      <c r="AX53710" s="80"/>
      <c r="AY53710" s="80"/>
      <c r="AZ53710" s="80"/>
      <c r="BA53710" s="80"/>
      <c r="BB53710" s="80"/>
    </row>
    <row r="53711" spans="9:54" x14ac:dyDescent="0.25">
      <c r="I53711" s="80"/>
      <c r="AX53711" s="80"/>
      <c r="AY53711" s="80"/>
      <c r="AZ53711" s="80"/>
      <c r="BA53711" s="80"/>
      <c r="BB53711" s="80"/>
    </row>
    <row r="53712" spans="9:54" x14ac:dyDescent="0.25">
      <c r="I53712" s="80"/>
      <c r="AX53712" s="80"/>
      <c r="AY53712" s="80"/>
      <c r="AZ53712" s="80"/>
      <c r="BA53712" s="80"/>
      <c r="BB53712" s="80"/>
    </row>
    <row r="53713" spans="9:54" x14ac:dyDescent="0.25">
      <c r="I53713" s="80"/>
      <c r="AX53713" s="80"/>
      <c r="AY53713" s="80"/>
      <c r="AZ53713" s="80"/>
      <c r="BA53713" s="80"/>
      <c r="BB53713" s="80"/>
    </row>
    <row r="53714" spans="9:54" x14ac:dyDescent="0.25">
      <c r="I53714" s="80"/>
      <c r="AX53714" s="80"/>
      <c r="AY53714" s="80"/>
      <c r="AZ53714" s="80"/>
      <c r="BA53714" s="80"/>
      <c r="BB53714" s="80"/>
    </row>
    <row r="53715" spans="9:54" x14ac:dyDescent="0.25">
      <c r="I53715" s="80"/>
      <c r="AX53715" s="80"/>
      <c r="AY53715" s="80"/>
      <c r="AZ53715" s="80"/>
      <c r="BA53715" s="80"/>
      <c r="BB53715" s="80"/>
    </row>
    <row r="53716" spans="9:54" x14ac:dyDescent="0.25">
      <c r="I53716" s="80"/>
      <c r="AX53716" s="80"/>
      <c r="AY53716" s="80"/>
      <c r="AZ53716" s="80"/>
      <c r="BA53716" s="80"/>
      <c r="BB53716" s="80"/>
    </row>
    <row r="53717" spans="9:54" x14ac:dyDescent="0.25">
      <c r="I53717" s="80"/>
      <c r="AX53717" s="80"/>
      <c r="AY53717" s="80"/>
      <c r="AZ53717" s="80"/>
      <c r="BA53717" s="80"/>
      <c r="BB53717" s="80"/>
    </row>
    <row r="53718" spans="9:54" x14ac:dyDescent="0.25">
      <c r="I53718" s="80"/>
      <c r="AX53718" s="80"/>
      <c r="AY53718" s="80"/>
      <c r="AZ53718" s="80"/>
      <c r="BA53718" s="80"/>
      <c r="BB53718" s="80"/>
    </row>
    <row r="53719" spans="9:54" x14ac:dyDescent="0.25">
      <c r="I53719" s="80"/>
      <c r="AX53719" s="80"/>
      <c r="AY53719" s="80"/>
      <c r="AZ53719" s="80"/>
      <c r="BA53719" s="80"/>
      <c r="BB53719" s="80"/>
    </row>
    <row r="53720" spans="9:54" x14ac:dyDescent="0.25">
      <c r="I53720" s="80"/>
      <c r="AX53720" s="80"/>
      <c r="AY53720" s="80"/>
      <c r="AZ53720" s="80"/>
      <c r="BA53720" s="80"/>
      <c r="BB53720" s="80"/>
    </row>
    <row r="53721" spans="9:54" x14ac:dyDescent="0.25">
      <c r="I53721" s="80"/>
      <c r="AX53721" s="80"/>
      <c r="AY53721" s="80"/>
      <c r="AZ53721" s="80"/>
      <c r="BA53721" s="80"/>
      <c r="BB53721" s="80"/>
    </row>
    <row r="53722" spans="9:54" x14ac:dyDescent="0.25">
      <c r="I53722" s="80"/>
      <c r="AX53722" s="80"/>
      <c r="AY53722" s="80"/>
      <c r="AZ53722" s="80"/>
      <c r="BA53722" s="80"/>
      <c r="BB53722" s="80"/>
    </row>
    <row r="53723" spans="9:54" x14ac:dyDescent="0.25">
      <c r="I53723" s="80"/>
      <c r="AX53723" s="80"/>
      <c r="AY53723" s="80"/>
      <c r="AZ53723" s="80"/>
      <c r="BA53723" s="80"/>
      <c r="BB53723" s="80"/>
    </row>
    <row r="53724" spans="9:54" x14ac:dyDescent="0.25">
      <c r="I53724" s="80"/>
      <c r="AX53724" s="80"/>
      <c r="AY53724" s="80"/>
      <c r="AZ53724" s="80"/>
      <c r="BA53724" s="80"/>
      <c r="BB53724" s="80"/>
    </row>
    <row r="53725" spans="9:54" x14ac:dyDescent="0.25">
      <c r="I53725" s="80"/>
      <c r="AX53725" s="80"/>
      <c r="AY53725" s="80"/>
      <c r="AZ53725" s="80"/>
      <c r="BA53725" s="80"/>
      <c r="BB53725" s="80"/>
    </row>
    <row r="53726" spans="9:54" x14ac:dyDescent="0.25">
      <c r="I53726" s="80"/>
      <c r="AX53726" s="80"/>
      <c r="AY53726" s="80"/>
      <c r="AZ53726" s="80"/>
      <c r="BA53726" s="80"/>
      <c r="BB53726" s="80"/>
    </row>
    <row r="53727" spans="9:54" x14ac:dyDescent="0.25">
      <c r="I53727" s="80"/>
      <c r="AX53727" s="80"/>
      <c r="AY53727" s="80"/>
      <c r="AZ53727" s="80"/>
      <c r="BA53727" s="80"/>
      <c r="BB53727" s="80"/>
    </row>
    <row r="53728" spans="9:54" x14ac:dyDescent="0.25">
      <c r="I53728" s="80"/>
      <c r="AX53728" s="80"/>
      <c r="AY53728" s="80"/>
      <c r="AZ53728" s="80"/>
      <c r="BA53728" s="80"/>
      <c r="BB53728" s="80"/>
    </row>
    <row r="53729" spans="9:54" x14ac:dyDescent="0.25">
      <c r="I53729" s="80"/>
      <c r="AX53729" s="80"/>
      <c r="AY53729" s="80"/>
      <c r="AZ53729" s="80"/>
      <c r="BA53729" s="80"/>
      <c r="BB53729" s="80"/>
    </row>
    <row r="53730" spans="9:54" x14ac:dyDescent="0.25">
      <c r="I53730" s="80"/>
      <c r="AX53730" s="80"/>
      <c r="AY53730" s="80"/>
      <c r="AZ53730" s="80"/>
      <c r="BA53730" s="80"/>
      <c r="BB53730" s="80"/>
    </row>
    <row r="53731" spans="9:54" x14ac:dyDescent="0.25">
      <c r="I53731" s="80"/>
      <c r="AX53731" s="80"/>
      <c r="AY53731" s="80"/>
      <c r="AZ53731" s="80"/>
      <c r="BA53731" s="80"/>
      <c r="BB53731" s="80"/>
    </row>
    <row r="53732" spans="9:54" x14ac:dyDescent="0.25">
      <c r="I53732" s="80"/>
      <c r="AX53732" s="80"/>
      <c r="AY53732" s="80"/>
      <c r="AZ53732" s="80"/>
      <c r="BA53732" s="80"/>
      <c r="BB53732" s="80"/>
    </row>
    <row r="53733" spans="9:54" x14ac:dyDescent="0.25">
      <c r="I53733" s="80"/>
      <c r="AX53733" s="80"/>
      <c r="AY53733" s="80"/>
      <c r="AZ53733" s="80"/>
      <c r="BA53733" s="80"/>
      <c r="BB53733" s="80"/>
    </row>
    <row r="53734" spans="9:54" x14ac:dyDescent="0.25">
      <c r="I53734" s="80"/>
      <c r="AX53734" s="80"/>
      <c r="AY53734" s="80"/>
      <c r="AZ53734" s="80"/>
      <c r="BA53734" s="80"/>
      <c r="BB53734" s="80"/>
    </row>
    <row r="53735" spans="9:54" x14ac:dyDescent="0.25">
      <c r="I53735" s="80"/>
      <c r="AX53735" s="80"/>
      <c r="AY53735" s="80"/>
      <c r="AZ53735" s="80"/>
      <c r="BA53735" s="80"/>
      <c r="BB53735" s="80"/>
    </row>
    <row r="53736" spans="9:54" x14ac:dyDescent="0.25">
      <c r="I53736" s="80"/>
      <c r="AX53736" s="80"/>
      <c r="AY53736" s="80"/>
      <c r="AZ53736" s="80"/>
      <c r="BA53736" s="80"/>
      <c r="BB53736" s="80"/>
    </row>
    <row r="53737" spans="9:54" x14ac:dyDescent="0.25">
      <c r="I53737" s="80"/>
      <c r="AX53737" s="80"/>
      <c r="AY53737" s="80"/>
      <c r="AZ53737" s="80"/>
      <c r="BA53737" s="80"/>
      <c r="BB53737" s="80"/>
    </row>
    <row r="53738" spans="9:54" x14ac:dyDescent="0.25">
      <c r="I53738" s="80"/>
      <c r="AX53738" s="80"/>
      <c r="AY53738" s="80"/>
      <c r="AZ53738" s="80"/>
      <c r="BA53738" s="80"/>
      <c r="BB53738" s="80"/>
    </row>
    <row r="53739" spans="9:54" x14ac:dyDescent="0.25">
      <c r="I53739" s="80"/>
      <c r="AX53739" s="80"/>
      <c r="AY53739" s="80"/>
      <c r="AZ53739" s="80"/>
      <c r="BA53739" s="80"/>
      <c r="BB53739" s="80"/>
    </row>
    <row r="53740" spans="9:54" x14ac:dyDescent="0.25">
      <c r="I53740" s="80"/>
      <c r="AX53740" s="80"/>
      <c r="AY53740" s="80"/>
      <c r="AZ53740" s="80"/>
      <c r="BA53740" s="80"/>
      <c r="BB53740" s="80"/>
    </row>
    <row r="53741" spans="9:54" x14ac:dyDescent="0.25">
      <c r="I53741" s="80"/>
      <c r="AX53741" s="80"/>
      <c r="AY53741" s="80"/>
      <c r="AZ53741" s="80"/>
      <c r="BA53741" s="80"/>
      <c r="BB53741" s="80"/>
    </row>
    <row r="53742" spans="9:54" x14ac:dyDescent="0.25">
      <c r="I53742" s="80"/>
      <c r="AX53742" s="80"/>
      <c r="AY53742" s="80"/>
      <c r="AZ53742" s="80"/>
      <c r="BA53742" s="80"/>
      <c r="BB53742" s="80"/>
    </row>
    <row r="53743" spans="9:54" x14ac:dyDescent="0.25">
      <c r="I53743" s="80"/>
      <c r="AX53743" s="80"/>
      <c r="AY53743" s="80"/>
      <c r="AZ53743" s="80"/>
      <c r="BA53743" s="80"/>
      <c r="BB53743" s="80"/>
    </row>
    <row r="53744" spans="9:54" x14ac:dyDescent="0.25">
      <c r="I53744" s="80"/>
      <c r="AX53744" s="80"/>
      <c r="AY53744" s="80"/>
      <c r="AZ53744" s="80"/>
      <c r="BA53744" s="80"/>
      <c r="BB53744" s="80"/>
    </row>
    <row r="53745" spans="9:54" x14ac:dyDescent="0.25">
      <c r="I53745" s="80"/>
      <c r="AX53745" s="80"/>
      <c r="AY53745" s="80"/>
      <c r="AZ53745" s="80"/>
      <c r="BA53745" s="80"/>
      <c r="BB53745" s="80"/>
    </row>
    <row r="53746" spans="9:54" x14ac:dyDescent="0.25">
      <c r="I53746" s="80"/>
      <c r="AX53746" s="80"/>
      <c r="AY53746" s="80"/>
      <c r="AZ53746" s="80"/>
      <c r="BA53746" s="80"/>
      <c r="BB53746" s="80"/>
    </row>
    <row r="53747" spans="9:54" x14ac:dyDescent="0.25">
      <c r="I53747" s="80"/>
      <c r="AX53747" s="80"/>
      <c r="AY53747" s="80"/>
      <c r="AZ53747" s="80"/>
      <c r="BA53747" s="80"/>
      <c r="BB53747" s="80"/>
    </row>
    <row r="53748" spans="9:54" x14ac:dyDescent="0.25">
      <c r="I53748" s="80"/>
      <c r="AX53748" s="80"/>
      <c r="AY53748" s="80"/>
      <c r="AZ53748" s="80"/>
      <c r="BA53748" s="80"/>
      <c r="BB53748" s="80"/>
    </row>
    <row r="53749" spans="9:54" x14ac:dyDescent="0.25">
      <c r="I53749" s="80"/>
      <c r="AX53749" s="80"/>
      <c r="AY53749" s="80"/>
      <c r="AZ53749" s="80"/>
      <c r="BA53749" s="80"/>
      <c r="BB53749" s="80"/>
    </row>
    <row r="53750" spans="9:54" x14ac:dyDescent="0.25">
      <c r="I53750" s="80"/>
      <c r="AX53750" s="80"/>
      <c r="AY53750" s="80"/>
      <c r="AZ53750" s="80"/>
      <c r="BA53750" s="80"/>
      <c r="BB53750" s="80"/>
    </row>
    <row r="53751" spans="9:54" x14ac:dyDescent="0.25">
      <c r="I53751" s="80"/>
      <c r="AX53751" s="80"/>
      <c r="AY53751" s="80"/>
      <c r="AZ53751" s="80"/>
      <c r="BA53751" s="80"/>
      <c r="BB53751" s="80"/>
    </row>
    <row r="53752" spans="9:54" x14ac:dyDescent="0.25">
      <c r="I53752" s="80"/>
      <c r="AX53752" s="80"/>
      <c r="AY53752" s="80"/>
      <c r="AZ53752" s="80"/>
      <c r="BA53752" s="80"/>
      <c r="BB53752" s="80"/>
    </row>
    <row r="53753" spans="9:54" x14ac:dyDescent="0.25">
      <c r="I53753" s="80"/>
      <c r="AX53753" s="80"/>
      <c r="AY53753" s="80"/>
      <c r="AZ53753" s="80"/>
      <c r="BA53753" s="80"/>
      <c r="BB53753" s="80"/>
    </row>
    <row r="53754" spans="9:54" x14ac:dyDescent="0.25">
      <c r="I53754" s="80"/>
      <c r="AX53754" s="80"/>
      <c r="AY53754" s="80"/>
      <c r="AZ53754" s="80"/>
      <c r="BA53754" s="80"/>
      <c r="BB53754" s="80"/>
    </row>
    <row r="53755" spans="9:54" x14ac:dyDescent="0.25">
      <c r="I53755" s="80"/>
      <c r="AX53755" s="80"/>
      <c r="AY53755" s="80"/>
      <c r="AZ53755" s="80"/>
      <c r="BA53755" s="80"/>
      <c r="BB53755" s="80"/>
    </row>
    <row r="53756" spans="9:54" x14ac:dyDescent="0.25">
      <c r="I53756" s="80"/>
      <c r="AX53756" s="80"/>
      <c r="AY53756" s="80"/>
      <c r="AZ53756" s="80"/>
      <c r="BA53756" s="80"/>
      <c r="BB53756" s="80"/>
    </row>
    <row r="53757" spans="9:54" x14ac:dyDescent="0.25">
      <c r="I53757" s="80"/>
      <c r="AX53757" s="80"/>
      <c r="AY53757" s="80"/>
      <c r="AZ53757" s="80"/>
      <c r="BA53757" s="80"/>
      <c r="BB53757" s="80"/>
    </row>
    <row r="53758" spans="9:54" x14ac:dyDescent="0.25">
      <c r="I53758" s="80"/>
      <c r="AX53758" s="80"/>
      <c r="AY53758" s="80"/>
      <c r="AZ53758" s="80"/>
      <c r="BA53758" s="80"/>
      <c r="BB53758" s="80"/>
    </row>
    <row r="53759" spans="9:54" x14ac:dyDescent="0.25">
      <c r="I53759" s="80"/>
      <c r="AX53759" s="80"/>
      <c r="AY53759" s="80"/>
      <c r="AZ53759" s="80"/>
      <c r="BA53759" s="80"/>
      <c r="BB53759" s="80"/>
    </row>
    <row r="53760" spans="9:54" x14ac:dyDescent="0.25">
      <c r="I53760" s="80"/>
      <c r="AX53760" s="80"/>
      <c r="AY53760" s="80"/>
      <c r="AZ53760" s="80"/>
      <c r="BA53760" s="80"/>
      <c r="BB53760" s="80"/>
    </row>
    <row r="53761" spans="9:54" x14ac:dyDescent="0.25">
      <c r="I53761" s="80"/>
      <c r="AX53761" s="80"/>
      <c r="AY53761" s="80"/>
      <c r="AZ53761" s="80"/>
      <c r="BA53761" s="80"/>
      <c r="BB53761" s="80"/>
    </row>
    <row r="53762" spans="9:54" x14ac:dyDescent="0.25">
      <c r="I53762" s="80"/>
      <c r="AX53762" s="80"/>
      <c r="AY53762" s="80"/>
      <c r="AZ53762" s="80"/>
      <c r="BA53762" s="80"/>
      <c r="BB53762" s="80"/>
    </row>
    <row r="53763" spans="9:54" x14ac:dyDescent="0.25">
      <c r="I53763" s="80"/>
      <c r="AX53763" s="80"/>
      <c r="AY53763" s="80"/>
      <c r="AZ53763" s="80"/>
      <c r="BA53763" s="80"/>
      <c r="BB53763" s="80"/>
    </row>
    <row r="53764" spans="9:54" x14ac:dyDescent="0.25">
      <c r="I53764" s="80"/>
      <c r="AX53764" s="80"/>
      <c r="AY53764" s="80"/>
      <c r="AZ53764" s="80"/>
      <c r="BA53764" s="80"/>
      <c r="BB53764" s="80"/>
    </row>
    <row r="53765" spans="9:54" x14ac:dyDescent="0.25">
      <c r="I53765" s="80"/>
      <c r="AX53765" s="80"/>
      <c r="AY53765" s="80"/>
      <c r="AZ53765" s="80"/>
      <c r="BA53765" s="80"/>
      <c r="BB53765" s="80"/>
    </row>
    <row r="53766" spans="9:54" x14ac:dyDescent="0.25">
      <c r="I53766" s="80"/>
      <c r="AX53766" s="80"/>
      <c r="AY53766" s="80"/>
      <c r="AZ53766" s="80"/>
      <c r="BA53766" s="80"/>
      <c r="BB53766" s="80"/>
    </row>
    <row r="53767" spans="9:54" x14ac:dyDescent="0.25">
      <c r="I53767" s="80"/>
      <c r="AX53767" s="80"/>
      <c r="AY53767" s="80"/>
      <c r="AZ53767" s="80"/>
      <c r="BA53767" s="80"/>
      <c r="BB53767" s="80"/>
    </row>
    <row r="53768" spans="9:54" x14ac:dyDescent="0.25">
      <c r="I53768" s="80"/>
      <c r="AX53768" s="80"/>
      <c r="AY53768" s="80"/>
      <c r="AZ53768" s="80"/>
      <c r="BA53768" s="80"/>
      <c r="BB53768" s="80"/>
    </row>
    <row r="53769" spans="9:54" x14ac:dyDescent="0.25">
      <c r="I53769" s="80"/>
      <c r="AX53769" s="80"/>
      <c r="AY53769" s="80"/>
      <c r="AZ53769" s="80"/>
      <c r="BA53769" s="80"/>
      <c r="BB53769" s="80"/>
    </row>
    <row r="53770" spans="9:54" x14ac:dyDescent="0.25">
      <c r="I53770" s="80"/>
      <c r="AX53770" s="80"/>
      <c r="AY53770" s="80"/>
      <c r="AZ53770" s="80"/>
      <c r="BA53770" s="80"/>
      <c r="BB53770" s="80"/>
    </row>
    <row r="53771" spans="9:54" x14ac:dyDescent="0.25">
      <c r="I53771" s="80"/>
      <c r="AX53771" s="80"/>
      <c r="AY53771" s="80"/>
      <c r="AZ53771" s="80"/>
      <c r="BA53771" s="80"/>
      <c r="BB53771" s="80"/>
    </row>
    <row r="53772" spans="9:54" x14ac:dyDescent="0.25">
      <c r="I53772" s="80"/>
      <c r="AX53772" s="80"/>
      <c r="AY53772" s="80"/>
      <c r="AZ53772" s="80"/>
      <c r="BA53772" s="80"/>
      <c r="BB53772" s="80"/>
    </row>
    <row r="53773" spans="9:54" x14ac:dyDescent="0.25">
      <c r="I53773" s="80"/>
      <c r="AX53773" s="80"/>
      <c r="AY53773" s="80"/>
      <c r="AZ53773" s="80"/>
      <c r="BA53773" s="80"/>
      <c r="BB53773" s="80"/>
    </row>
    <row r="53774" spans="9:54" x14ac:dyDescent="0.25">
      <c r="I53774" s="80"/>
      <c r="AX53774" s="80"/>
      <c r="AY53774" s="80"/>
      <c r="AZ53774" s="80"/>
      <c r="BA53774" s="80"/>
      <c r="BB53774" s="80"/>
    </row>
    <row r="53775" spans="9:54" x14ac:dyDescent="0.25">
      <c r="I53775" s="80"/>
      <c r="AX53775" s="80"/>
      <c r="AY53775" s="80"/>
      <c r="AZ53775" s="80"/>
      <c r="BA53775" s="80"/>
      <c r="BB53775" s="80"/>
    </row>
    <row r="53776" spans="9:54" x14ac:dyDescent="0.25">
      <c r="I53776" s="80"/>
      <c r="AX53776" s="80"/>
      <c r="AY53776" s="80"/>
      <c r="AZ53776" s="80"/>
      <c r="BA53776" s="80"/>
      <c r="BB53776" s="80"/>
    </row>
    <row r="53777" spans="9:54" x14ac:dyDescent="0.25">
      <c r="I53777" s="80"/>
      <c r="AX53777" s="80"/>
      <c r="AY53777" s="80"/>
      <c r="AZ53777" s="80"/>
      <c r="BA53777" s="80"/>
      <c r="BB53777" s="80"/>
    </row>
    <row r="53778" spans="9:54" x14ac:dyDescent="0.25">
      <c r="I53778" s="80"/>
      <c r="AX53778" s="80"/>
      <c r="AY53778" s="80"/>
      <c r="AZ53778" s="80"/>
      <c r="BA53778" s="80"/>
      <c r="BB53778" s="80"/>
    </row>
    <row r="53779" spans="9:54" x14ac:dyDescent="0.25">
      <c r="I53779" s="80"/>
      <c r="AX53779" s="80"/>
      <c r="AY53779" s="80"/>
      <c r="AZ53779" s="80"/>
      <c r="BA53779" s="80"/>
      <c r="BB53779" s="80"/>
    </row>
    <row r="53780" spans="9:54" x14ac:dyDescent="0.25">
      <c r="I53780" s="80"/>
      <c r="AX53780" s="80"/>
      <c r="AY53780" s="80"/>
      <c r="AZ53780" s="80"/>
      <c r="BA53780" s="80"/>
      <c r="BB53780" s="80"/>
    </row>
    <row r="53781" spans="9:54" x14ac:dyDescent="0.25">
      <c r="I53781" s="80"/>
      <c r="AX53781" s="80"/>
      <c r="AY53781" s="80"/>
      <c r="AZ53781" s="80"/>
      <c r="BA53781" s="80"/>
      <c r="BB53781" s="80"/>
    </row>
    <row r="53782" spans="9:54" x14ac:dyDescent="0.25">
      <c r="I53782" s="80"/>
      <c r="AX53782" s="80"/>
      <c r="AY53782" s="80"/>
      <c r="AZ53782" s="80"/>
      <c r="BA53782" s="80"/>
      <c r="BB53782" s="80"/>
    </row>
    <row r="53783" spans="9:54" x14ac:dyDescent="0.25">
      <c r="I53783" s="80"/>
      <c r="AX53783" s="80"/>
      <c r="AY53783" s="80"/>
      <c r="AZ53783" s="80"/>
      <c r="BA53783" s="80"/>
      <c r="BB53783" s="80"/>
    </row>
    <row r="53784" spans="9:54" x14ac:dyDescent="0.25">
      <c r="I53784" s="80"/>
      <c r="AX53784" s="80"/>
      <c r="AY53784" s="80"/>
      <c r="AZ53784" s="80"/>
      <c r="BA53784" s="80"/>
      <c r="BB53784" s="80"/>
    </row>
    <row r="53785" spans="9:54" x14ac:dyDescent="0.25">
      <c r="I53785" s="80"/>
      <c r="AX53785" s="80"/>
      <c r="AY53785" s="80"/>
      <c r="AZ53785" s="80"/>
      <c r="BA53785" s="80"/>
      <c r="BB53785" s="80"/>
    </row>
    <row r="53786" spans="9:54" x14ac:dyDescent="0.25">
      <c r="I53786" s="80"/>
      <c r="AX53786" s="80"/>
      <c r="AY53786" s="80"/>
      <c r="AZ53786" s="80"/>
      <c r="BA53786" s="80"/>
      <c r="BB53786" s="80"/>
    </row>
    <row r="53787" spans="9:54" x14ac:dyDescent="0.25">
      <c r="I53787" s="80"/>
      <c r="AX53787" s="80"/>
      <c r="AY53787" s="80"/>
      <c r="AZ53787" s="80"/>
      <c r="BA53787" s="80"/>
      <c r="BB53787" s="80"/>
    </row>
    <row r="53788" spans="9:54" x14ac:dyDescent="0.25">
      <c r="I53788" s="80"/>
      <c r="AX53788" s="80"/>
      <c r="AY53788" s="80"/>
      <c r="AZ53788" s="80"/>
      <c r="BA53788" s="80"/>
      <c r="BB53788" s="80"/>
    </row>
    <row r="53789" spans="9:54" x14ac:dyDescent="0.25">
      <c r="I53789" s="80"/>
      <c r="AX53789" s="80"/>
      <c r="AY53789" s="80"/>
      <c r="AZ53789" s="80"/>
      <c r="BA53789" s="80"/>
      <c r="BB53789" s="80"/>
    </row>
    <row r="53790" spans="9:54" x14ac:dyDescent="0.25">
      <c r="I53790" s="80"/>
      <c r="AX53790" s="80"/>
      <c r="AY53790" s="80"/>
      <c r="AZ53790" s="80"/>
      <c r="BA53790" s="80"/>
      <c r="BB53790" s="80"/>
    </row>
    <row r="53791" spans="9:54" x14ac:dyDescent="0.25">
      <c r="I53791" s="80"/>
      <c r="AX53791" s="80"/>
      <c r="AY53791" s="80"/>
      <c r="AZ53791" s="80"/>
      <c r="BA53791" s="80"/>
      <c r="BB53791" s="80"/>
    </row>
    <row r="53792" spans="9:54" x14ac:dyDescent="0.25">
      <c r="I53792" s="80"/>
      <c r="AX53792" s="80"/>
      <c r="AY53792" s="80"/>
      <c r="AZ53792" s="80"/>
      <c r="BA53792" s="80"/>
      <c r="BB53792" s="80"/>
    </row>
    <row r="53793" spans="9:54" x14ac:dyDescent="0.25">
      <c r="I53793" s="80"/>
      <c r="AX53793" s="80"/>
      <c r="AY53793" s="80"/>
      <c r="AZ53793" s="80"/>
      <c r="BA53793" s="80"/>
      <c r="BB53793" s="80"/>
    </row>
    <row r="53794" spans="9:54" x14ac:dyDescent="0.25">
      <c r="I53794" s="80"/>
      <c r="AX53794" s="80"/>
      <c r="AY53794" s="80"/>
      <c r="AZ53794" s="80"/>
      <c r="BA53794" s="80"/>
      <c r="BB53794" s="80"/>
    </row>
    <row r="53795" spans="9:54" x14ac:dyDescent="0.25">
      <c r="I53795" s="80"/>
      <c r="AX53795" s="80"/>
      <c r="AY53795" s="80"/>
      <c r="AZ53795" s="80"/>
      <c r="BA53795" s="80"/>
      <c r="BB53795" s="80"/>
    </row>
    <row r="53796" spans="9:54" x14ac:dyDescent="0.25">
      <c r="I53796" s="80"/>
      <c r="AX53796" s="80"/>
      <c r="AY53796" s="80"/>
      <c r="AZ53796" s="80"/>
      <c r="BA53796" s="80"/>
      <c r="BB53796" s="80"/>
    </row>
    <row r="53797" spans="9:54" x14ac:dyDescent="0.25">
      <c r="I53797" s="80"/>
      <c r="AX53797" s="80"/>
      <c r="AY53797" s="80"/>
      <c r="AZ53797" s="80"/>
      <c r="BA53797" s="80"/>
      <c r="BB53797" s="80"/>
    </row>
    <row r="53798" spans="9:54" x14ac:dyDescent="0.25">
      <c r="I53798" s="80"/>
      <c r="AX53798" s="80"/>
      <c r="AY53798" s="80"/>
      <c r="AZ53798" s="80"/>
      <c r="BA53798" s="80"/>
      <c r="BB53798" s="80"/>
    </row>
    <row r="53799" spans="9:54" x14ac:dyDescent="0.25">
      <c r="I53799" s="80"/>
      <c r="AX53799" s="80"/>
      <c r="AY53799" s="80"/>
      <c r="AZ53799" s="80"/>
      <c r="BA53799" s="80"/>
      <c r="BB53799" s="80"/>
    </row>
    <row r="53800" spans="9:54" x14ac:dyDescent="0.25">
      <c r="I53800" s="80"/>
      <c r="AX53800" s="80"/>
      <c r="AY53800" s="80"/>
      <c r="AZ53800" s="80"/>
      <c r="BA53800" s="80"/>
      <c r="BB53800" s="80"/>
    </row>
    <row r="53801" spans="9:54" x14ac:dyDescent="0.25">
      <c r="I53801" s="80"/>
      <c r="AX53801" s="80"/>
      <c r="AY53801" s="80"/>
      <c r="AZ53801" s="80"/>
      <c r="BA53801" s="80"/>
      <c r="BB53801" s="80"/>
    </row>
    <row r="53802" spans="9:54" x14ac:dyDescent="0.25">
      <c r="I53802" s="80"/>
      <c r="AX53802" s="80"/>
      <c r="AY53802" s="80"/>
      <c r="AZ53802" s="80"/>
      <c r="BA53802" s="80"/>
      <c r="BB53802" s="80"/>
    </row>
    <row r="53803" spans="9:54" x14ac:dyDescent="0.25">
      <c r="I53803" s="80"/>
      <c r="AX53803" s="80"/>
      <c r="AY53803" s="80"/>
      <c r="AZ53803" s="80"/>
      <c r="BA53803" s="80"/>
      <c r="BB53803" s="80"/>
    </row>
    <row r="53804" spans="9:54" x14ac:dyDescent="0.25">
      <c r="I53804" s="80"/>
      <c r="AX53804" s="80"/>
      <c r="AY53804" s="80"/>
      <c r="AZ53804" s="80"/>
      <c r="BA53804" s="80"/>
      <c r="BB53804" s="80"/>
    </row>
    <row r="53805" spans="9:54" x14ac:dyDescent="0.25">
      <c r="I53805" s="80"/>
      <c r="AX53805" s="80"/>
      <c r="AY53805" s="80"/>
      <c r="AZ53805" s="80"/>
      <c r="BA53805" s="80"/>
      <c r="BB53805" s="80"/>
    </row>
    <row r="53806" spans="9:54" x14ac:dyDescent="0.25">
      <c r="I53806" s="80"/>
      <c r="AX53806" s="80"/>
      <c r="AY53806" s="80"/>
      <c r="AZ53806" s="80"/>
      <c r="BA53806" s="80"/>
      <c r="BB53806" s="80"/>
    </row>
    <row r="53807" spans="9:54" x14ac:dyDescent="0.25">
      <c r="I53807" s="80"/>
      <c r="AX53807" s="80"/>
      <c r="AY53807" s="80"/>
      <c r="AZ53807" s="80"/>
      <c r="BA53807" s="80"/>
      <c r="BB53807" s="80"/>
    </row>
    <row r="53808" spans="9:54" x14ac:dyDescent="0.25">
      <c r="I53808" s="80"/>
      <c r="AX53808" s="80"/>
      <c r="AY53808" s="80"/>
      <c r="AZ53808" s="80"/>
      <c r="BA53808" s="80"/>
      <c r="BB53808" s="80"/>
    </row>
    <row r="53809" spans="9:54" x14ac:dyDescent="0.25">
      <c r="I53809" s="80"/>
      <c r="AX53809" s="80"/>
      <c r="AY53809" s="80"/>
      <c r="AZ53809" s="80"/>
      <c r="BA53809" s="80"/>
      <c r="BB53809" s="80"/>
    </row>
    <row r="53810" spans="9:54" x14ac:dyDescent="0.25">
      <c r="I53810" s="80"/>
      <c r="AX53810" s="80"/>
      <c r="AY53810" s="80"/>
      <c r="AZ53810" s="80"/>
      <c r="BA53810" s="80"/>
      <c r="BB53810" s="80"/>
    </row>
    <row r="53811" spans="9:54" x14ac:dyDescent="0.25">
      <c r="I53811" s="80"/>
      <c r="AX53811" s="80"/>
      <c r="AY53811" s="80"/>
      <c r="AZ53811" s="80"/>
      <c r="BA53811" s="80"/>
      <c r="BB53811" s="80"/>
    </row>
    <row r="53812" spans="9:54" x14ac:dyDescent="0.25">
      <c r="I53812" s="80"/>
      <c r="AX53812" s="80"/>
      <c r="AY53812" s="80"/>
      <c r="AZ53812" s="80"/>
      <c r="BA53812" s="80"/>
      <c r="BB53812" s="80"/>
    </row>
    <row r="53813" spans="9:54" x14ac:dyDescent="0.25">
      <c r="I53813" s="80"/>
      <c r="AX53813" s="80"/>
      <c r="AY53813" s="80"/>
      <c r="AZ53813" s="80"/>
      <c r="BA53813" s="80"/>
      <c r="BB53813" s="80"/>
    </row>
    <row r="53814" spans="9:54" x14ac:dyDescent="0.25">
      <c r="I53814" s="80"/>
      <c r="AX53814" s="80"/>
      <c r="AY53814" s="80"/>
      <c r="AZ53814" s="80"/>
      <c r="BA53814" s="80"/>
      <c r="BB53814" s="80"/>
    </row>
    <row r="53815" spans="9:54" x14ac:dyDescent="0.25">
      <c r="I53815" s="80"/>
      <c r="AX53815" s="80"/>
      <c r="AY53815" s="80"/>
      <c r="AZ53815" s="80"/>
      <c r="BA53815" s="80"/>
      <c r="BB53815" s="80"/>
    </row>
    <row r="53816" spans="9:54" x14ac:dyDescent="0.25">
      <c r="I53816" s="80"/>
      <c r="AX53816" s="80"/>
      <c r="AY53816" s="80"/>
      <c r="AZ53816" s="80"/>
      <c r="BA53816" s="80"/>
      <c r="BB53816" s="80"/>
    </row>
    <row r="53817" spans="9:54" x14ac:dyDescent="0.25">
      <c r="I53817" s="80"/>
      <c r="AX53817" s="80"/>
      <c r="AY53817" s="80"/>
      <c r="AZ53817" s="80"/>
      <c r="BA53817" s="80"/>
      <c r="BB53817" s="80"/>
    </row>
    <row r="53818" spans="9:54" x14ac:dyDescent="0.25">
      <c r="I53818" s="80"/>
      <c r="AX53818" s="80"/>
      <c r="AY53818" s="80"/>
      <c r="AZ53818" s="80"/>
      <c r="BA53818" s="80"/>
      <c r="BB53818" s="80"/>
    </row>
    <row r="53819" spans="9:54" x14ac:dyDescent="0.25">
      <c r="I53819" s="80"/>
      <c r="AX53819" s="80"/>
      <c r="AY53819" s="80"/>
      <c r="AZ53819" s="80"/>
      <c r="BA53819" s="80"/>
      <c r="BB53819" s="80"/>
    </row>
    <row r="53820" spans="9:54" x14ac:dyDescent="0.25">
      <c r="I53820" s="80"/>
      <c r="AX53820" s="80"/>
      <c r="AY53820" s="80"/>
      <c r="AZ53820" s="80"/>
      <c r="BA53820" s="80"/>
      <c r="BB53820" s="80"/>
    </row>
    <row r="53821" spans="9:54" x14ac:dyDescent="0.25">
      <c r="I53821" s="80"/>
      <c r="AX53821" s="80"/>
      <c r="AY53821" s="80"/>
      <c r="AZ53821" s="80"/>
      <c r="BA53821" s="80"/>
      <c r="BB53821" s="80"/>
    </row>
    <row r="53822" spans="9:54" x14ac:dyDescent="0.25">
      <c r="I53822" s="80"/>
      <c r="AX53822" s="80"/>
      <c r="AY53822" s="80"/>
      <c r="AZ53822" s="80"/>
      <c r="BA53822" s="80"/>
      <c r="BB53822" s="80"/>
    </row>
    <row r="53823" spans="9:54" x14ac:dyDescent="0.25">
      <c r="I53823" s="80"/>
      <c r="AX53823" s="80"/>
      <c r="AY53823" s="80"/>
      <c r="AZ53823" s="80"/>
      <c r="BA53823" s="80"/>
      <c r="BB53823" s="80"/>
    </row>
    <row r="53824" spans="9:54" x14ac:dyDescent="0.25">
      <c r="I53824" s="80"/>
      <c r="AX53824" s="80"/>
      <c r="AY53824" s="80"/>
      <c r="AZ53824" s="80"/>
      <c r="BA53824" s="80"/>
      <c r="BB53824" s="80"/>
    </row>
    <row r="53825" spans="9:54" x14ac:dyDescent="0.25">
      <c r="I53825" s="80"/>
      <c r="AX53825" s="80"/>
      <c r="AY53825" s="80"/>
      <c r="AZ53825" s="80"/>
      <c r="BA53825" s="80"/>
      <c r="BB53825" s="80"/>
    </row>
    <row r="53826" spans="9:54" x14ac:dyDescent="0.25">
      <c r="I53826" s="80"/>
      <c r="AX53826" s="80"/>
      <c r="AY53826" s="80"/>
      <c r="AZ53826" s="80"/>
      <c r="BA53826" s="80"/>
      <c r="BB53826" s="80"/>
    </row>
    <row r="53827" spans="9:54" x14ac:dyDescent="0.25">
      <c r="I53827" s="80"/>
      <c r="AX53827" s="80"/>
      <c r="AY53827" s="80"/>
      <c r="AZ53827" s="80"/>
      <c r="BA53827" s="80"/>
      <c r="BB53827" s="80"/>
    </row>
    <row r="53828" spans="9:54" x14ac:dyDescent="0.25">
      <c r="I53828" s="80"/>
      <c r="AX53828" s="80"/>
      <c r="AY53828" s="80"/>
      <c r="AZ53828" s="80"/>
      <c r="BA53828" s="80"/>
      <c r="BB53828" s="80"/>
    </row>
    <row r="53829" spans="9:54" x14ac:dyDescent="0.25">
      <c r="I53829" s="80"/>
      <c r="AX53829" s="80"/>
      <c r="AY53829" s="80"/>
      <c r="AZ53829" s="80"/>
      <c r="BA53829" s="80"/>
      <c r="BB53829" s="80"/>
    </row>
    <row r="53830" spans="9:54" x14ac:dyDescent="0.25">
      <c r="I53830" s="80"/>
      <c r="AX53830" s="80"/>
      <c r="AY53830" s="80"/>
      <c r="AZ53830" s="80"/>
      <c r="BA53830" s="80"/>
      <c r="BB53830" s="80"/>
    </row>
    <row r="53831" spans="9:54" x14ac:dyDescent="0.25">
      <c r="I53831" s="80"/>
      <c r="AX53831" s="80"/>
      <c r="AY53831" s="80"/>
      <c r="AZ53831" s="80"/>
      <c r="BA53831" s="80"/>
      <c r="BB53831" s="80"/>
    </row>
    <row r="53832" spans="9:54" x14ac:dyDescent="0.25">
      <c r="I53832" s="80"/>
      <c r="AX53832" s="80"/>
      <c r="AY53832" s="80"/>
      <c r="AZ53832" s="80"/>
      <c r="BA53832" s="80"/>
      <c r="BB53832" s="80"/>
    </row>
    <row r="53833" spans="9:54" x14ac:dyDescent="0.25">
      <c r="I53833" s="80"/>
      <c r="AX53833" s="80"/>
      <c r="AY53833" s="80"/>
      <c r="AZ53833" s="80"/>
      <c r="BA53833" s="80"/>
      <c r="BB53833" s="80"/>
    </row>
    <row r="53834" spans="9:54" x14ac:dyDescent="0.25">
      <c r="I53834" s="80"/>
      <c r="AX53834" s="80"/>
      <c r="AY53834" s="80"/>
      <c r="AZ53834" s="80"/>
      <c r="BA53834" s="80"/>
      <c r="BB53834" s="80"/>
    </row>
    <row r="53835" spans="9:54" x14ac:dyDescent="0.25">
      <c r="I53835" s="80"/>
      <c r="AX53835" s="80"/>
      <c r="AY53835" s="80"/>
      <c r="AZ53835" s="80"/>
      <c r="BA53835" s="80"/>
      <c r="BB53835" s="80"/>
    </row>
    <row r="53836" spans="9:54" x14ac:dyDescent="0.25">
      <c r="I53836" s="80"/>
      <c r="AX53836" s="80"/>
      <c r="AY53836" s="80"/>
      <c r="AZ53836" s="80"/>
      <c r="BA53836" s="80"/>
      <c r="BB53836" s="80"/>
    </row>
    <row r="53837" spans="9:54" x14ac:dyDescent="0.25">
      <c r="I53837" s="80"/>
      <c r="AX53837" s="80"/>
      <c r="AY53837" s="80"/>
      <c r="AZ53837" s="80"/>
      <c r="BA53837" s="80"/>
      <c r="BB53837" s="80"/>
    </row>
    <row r="53838" spans="9:54" x14ac:dyDescent="0.25">
      <c r="I53838" s="80"/>
      <c r="AX53838" s="80"/>
      <c r="AY53838" s="80"/>
      <c r="AZ53838" s="80"/>
      <c r="BA53838" s="80"/>
      <c r="BB53838" s="80"/>
    </row>
    <row r="53839" spans="9:54" x14ac:dyDescent="0.25">
      <c r="I53839" s="80"/>
      <c r="AX53839" s="80"/>
      <c r="AY53839" s="80"/>
      <c r="AZ53839" s="80"/>
      <c r="BA53839" s="80"/>
      <c r="BB53839" s="80"/>
    </row>
    <row r="53840" spans="9:54" x14ac:dyDescent="0.25">
      <c r="I53840" s="80"/>
      <c r="AX53840" s="80"/>
      <c r="AY53840" s="80"/>
      <c r="AZ53840" s="80"/>
      <c r="BA53840" s="80"/>
      <c r="BB53840" s="80"/>
    </row>
    <row r="53841" spans="9:54" x14ac:dyDescent="0.25">
      <c r="I53841" s="80"/>
      <c r="AX53841" s="80"/>
      <c r="AY53841" s="80"/>
      <c r="AZ53841" s="80"/>
      <c r="BA53841" s="80"/>
      <c r="BB53841" s="80"/>
    </row>
    <row r="53842" spans="9:54" x14ac:dyDescent="0.25">
      <c r="I53842" s="80"/>
      <c r="AX53842" s="80"/>
      <c r="AY53842" s="80"/>
      <c r="AZ53842" s="80"/>
      <c r="BA53842" s="80"/>
      <c r="BB53842" s="80"/>
    </row>
    <row r="53843" spans="9:54" x14ac:dyDescent="0.25">
      <c r="I53843" s="80"/>
      <c r="AX53843" s="80"/>
      <c r="AY53843" s="80"/>
      <c r="AZ53843" s="80"/>
      <c r="BA53843" s="80"/>
      <c r="BB53843" s="80"/>
    </row>
    <row r="53844" spans="9:54" x14ac:dyDescent="0.25">
      <c r="I53844" s="80"/>
      <c r="AX53844" s="80"/>
      <c r="AY53844" s="80"/>
      <c r="AZ53844" s="80"/>
      <c r="BA53844" s="80"/>
      <c r="BB53844" s="80"/>
    </row>
    <row r="53845" spans="9:54" x14ac:dyDescent="0.25">
      <c r="I53845" s="80"/>
      <c r="AX53845" s="80"/>
      <c r="AY53845" s="80"/>
      <c r="AZ53845" s="80"/>
      <c r="BA53845" s="80"/>
      <c r="BB53845" s="80"/>
    </row>
    <row r="53846" spans="9:54" x14ac:dyDescent="0.25">
      <c r="I53846" s="80"/>
      <c r="AX53846" s="80"/>
      <c r="AY53846" s="80"/>
      <c r="AZ53846" s="80"/>
      <c r="BA53846" s="80"/>
      <c r="BB53846" s="80"/>
    </row>
    <row r="53847" spans="9:54" x14ac:dyDescent="0.25">
      <c r="I53847" s="80"/>
      <c r="AX53847" s="80"/>
      <c r="AY53847" s="80"/>
      <c r="AZ53847" s="80"/>
      <c r="BA53847" s="80"/>
      <c r="BB53847" s="80"/>
    </row>
    <row r="53848" spans="9:54" x14ac:dyDescent="0.25">
      <c r="I53848" s="80"/>
      <c r="AX53848" s="80"/>
      <c r="AY53848" s="80"/>
      <c r="AZ53848" s="80"/>
      <c r="BA53848" s="80"/>
      <c r="BB53848" s="80"/>
    </row>
    <row r="53849" spans="9:54" x14ac:dyDescent="0.25">
      <c r="I53849" s="80"/>
      <c r="AX53849" s="80"/>
      <c r="AY53849" s="80"/>
      <c r="AZ53849" s="80"/>
      <c r="BA53849" s="80"/>
      <c r="BB53849" s="80"/>
    </row>
    <row r="53850" spans="9:54" x14ac:dyDescent="0.25">
      <c r="I53850" s="80"/>
      <c r="AX53850" s="80"/>
      <c r="AY53850" s="80"/>
      <c r="AZ53850" s="80"/>
      <c r="BA53850" s="80"/>
      <c r="BB53850" s="80"/>
    </row>
    <row r="53851" spans="9:54" x14ac:dyDescent="0.25">
      <c r="I53851" s="80"/>
      <c r="AX53851" s="80"/>
      <c r="AY53851" s="80"/>
      <c r="AZ53851" s="80"/>
      <c r="BA53851" s="80"/>
      <c r="BB53851" s="80"/>
    </row>
    <row r="53852" spans="9:54" x14ac:dyDescent="0.25">
      <c r="I53852" s="80"/>
      <c r="AX53852" s="80"/>
      <c r="AY53852" s="80"/>
      <c r="AZ53852" s="80"/>
      <c r="BA53852" s="80"/>
      <c r="BB53852" s="80"/>
    </row>
    <row r="53853" spans="9:54" x14ac:dyDescent="0.25">
      <c r="I53853" s="80"/>
      <c r="AX53853" s="80"/>
      <c r="AY53853" s="80"/>
      <c r="AZ53853" s="80"/>
      <c r="BA53853" s="80"/>
      <c r="BB53853" s="80"/>
    </row>
    <row r="53854" spans="9:54" x14ac:dyDescent="0.25">
      <c r="I53854" s="80"/>
      <c r="AX53854" s="80"/>
      <c r="AY53854" s="80"/>
      <c r="AZ53854" s="80"/>
      <c r="BA53854" s="80"/>
      <c r="BB53854" s="80"/>
    </row>
    <row r="53855" spans="9:54" x14ac:dyDescent="0.25">
      <c r="I53855" s="80"/>
      <c r="AX53855" s="80"/>
      <c r="AY53855" s="80"/>
      <c r="AZ53855" s="80"/>
      <c r="BA53855" s="80"/>
      <c r="BB53855" s="80"/>
    </row>
    <row r="53856" spans="9:54" x14ac:dyDescent="0.25">
      <c r="I53856" s="80"/>
      <c r="AX53856" s="80"/>
      <c r="AY53856" s="80"/>
      <c r="AZ53856" s="80"/>
      <c r="BA53856" s="80"/>
      <c r="BB53856" s="80"/>
    </row>
    <row r="53857" spans="9:54" x14ac:dyDescent="0.25">
      <c r="I53857" s="80"/>
      <c r="AX53857" s="80"/>
      <c r="AY53857" s="80"/>
      <c r="AZ53857" s="80"/>
      <c r="BA53857" s="80"/>
      <c r="BB53857" s="80"/>
    </row>
    <row r="53858" spans="9:54" x14ac:dyDescent="0.25">
      <c r="I53858" s="80"/>
      <c r="AX53858" s="80"/>
      <c r="AY53858" s="80"/>
      <c r="AZ53858" s="80"/>
      <c r="BA53858" s="80"/>
      <c r="BB53858" s="80"/>
    </row>
    <row r="53859" spans="9:54" x14ac:dyDescent="0.25">
      <c r="I53859" s="80"/>
      <c r="AX53859" s="80"/>
      <c r="AY53859" s="80"/>
      <c r="AZ53859" s="80"/>
      <c r="BA53859" s="80"/>
      <c r="BB53859" s="80"/>
    </row>
    <row r="53860" spans="9:54" x14ac:dyDescent="0.25">
      <c r="I53860" s="80"/>
      <c r="AX53860" s="80"/>
      <c r="AY53860" s="80"/>
      <c r="AZ53860" s="80"/>
      <c r="BA53860" s="80"/>
      <c r="BB53860" s="80"/>
    </row>
    <row r="53861" spans="9:54" x14ac:dyDescent="0.25">
      <c r="I53861" s="80"/>
      <c r="AX53861" s="80"/>
      <c r="AY53861" s="80"/>
      <c r="AZ53861" s="80"/>
      <c r="BA53861" s="80"/>
      <c r="BB53861" s="80"/>
    </row>
    <row r="53862" spans="9:54" x14ac:dyDescent="0.25">
      <c r="I53862" s="80"/>
      <c r="AX53862" s="80"/>
      <c r="AY53862" s="80"/>
      <c r="AZ53862" s="80"/>
      <c r="BA53862" s="80"/>
      <c r="BB53862" s="80"/>
    </row>
    <row r="53863" spans="9:54" x14ac:dyDescent="0.25">
      <c r="I53863" s="80"/>
      <c r="AX53863" s="80"/>
      <c r="AY53863" s="80"/>
      <c r="AZ53863" s="80"/>
      <c r="BA53863" s="80"/>
      <c r="BB53863" s="80"/>
    </row>
    <row r="53864" spans="9:54" x14ac:dyDescent="0.25">
      <c r="I53864" s="80"/>
      <c r="AX53864" s="80"/>
      <c r="AY53864" s="80"/>
      <c r="AZ53864" s="80"/>
      <c r="BA53864" s="80"/>
      <c r="BB53864" s="80"/>
    </row>
    <row r="53865" spans="9:54" x14ac:dyDescent="0.25">
      <c r="I53865" s="80"/>
      <c r="AX53865" s="80"/>
      <c r="AY53865" s="80"/>
      <c r="AZ53865" s="80"/>
      <c r="BA53865" s="80"/>
      <c r="BB53865" s="80"/>
    </row>
    <row r="53866" spans="9:54" x14ac:dyDescent="0.25">
      <c r="I53866" s="80"/>
      <c r="AX53866" s="80"/>
      <c r="AY53866" s="80"/>
      <c r="AZ53866" s="80"/>
      <c r="BA53866" s="80"/>
      <c r="BB53866" s="80"/>
    </row>
    <row r="53867" spans="9:54" x14ac:dyDescent="0.25">
      <c r="I53867" s="80"/>
      <c r="AX53867" s="80"/>
      <c r="AY53867" s="80"/>
      <c r="AZ53867" s="80"/>
      <c r="BA53867" s="80"/>
      <c r="BB53867" s="80"/>
    </row>
    <row r="53868" spans="9:54" x14ac:dyDescent="0.25">
      <c r="I53868" s="80"/>
      <c r="AX53868" s="80"/>
      <c r="AY53868" s="80"/>
      <c r="AZ53868" s="80"/>
      <c r="BA53868" s="80"/>
      <c r="BB53868" s="80"/>
    </row>
    <row r="53869" spans="9:54" x14ac:dyDescent="0.25">
      <c r="I53869" s="80"/>
      <c r="AX53869" s="80"/>
      <c r="AY53869" s="80"/>
      <c r="AZ53869" s="80"/>
      <c r="BA53869" s="80"/>
      <c r="BB53869" s="80"/>
    </row>
    <row r="53870" spans="9:54" x14ac:dyDescent="0.25">
      <c r="I53870" s="80"/>
      <c r="AX53870" s="80"/>
      <c r="AY53870" s="80"/>
      <c r="AZ53870" s="80"/>
      <c r="BA53870" s="80"/>
      <c r="BB53870" s="80"/>
    </row>
    <row r="53871" spans="9:54" x14ac:dyDescent="0.25">
      <c r="I53871" s="80"/>
      <c r="AX53871" s="80"/>
      <c r="AY53871" s="80"/>
      <c r="AZ53871" s="80"/>
      <c r="BA53871" s="80"/>
      <c r="BB53871" s="80"/>
    </row>
    <row r="53872" spans="9:54" x14ac:dyDescent="0.25">
      <c r="I53872" s="80"/>
      <c r="AX53872" s="80"/>
      <c r="AY53872" s="80"/>
      <c r="AZ53872" s="80"/>
      <c r="BA53872" s="80"/>
      <c r="BB53872" s="80"/>
    </row>
    <row r="53873" spans="9:54" x14ac:dyDescent="0.25">
      <c r="I53873" s="80"/>
      <c r="AX53873" s="80"/>
      <c r="AY53873" s="80"/>
      <c r="AZ53873" s="80"/>
      <c r="BA53873" s="80"/>
      <c r="BB53873" s="80"/>
    </row>
    <row r="53874" spans="9:54" x14ac:dyDescent="0.25">
      <c r="I53874" s="80"/>
      <c r="AX53874" s="80"/>
      <c r="AY53874" s="80"/>
      <c r="AZ53874" s="80"/>
      <c r="BA53874" s="80"/>
      <c r="BB53874" s="80"/>
    </row>
    <row r="53875" spans="9:54" x14ac:dyDescent="0.25">
      <c r="I53875" s="80"/>
      <c r="AX53875" s="80"/>
      <c r="AY53875" s="80"/>
      <c r="AZ53875" s="80"/>
      <c r="BA53875" s="80"/>
      <c r="BB53875" s="80"/>
    </row>
    <row r="53876" spans="9:54" x14ac:dyDescent="0.25">
      <c r="I53876" s="80"/>
      <c r="AX53876" s="80"/>
      <c r="AY53876" s="80"/>
      <c r="AZ53876" s="80"/>
      <c r="BA53876" s="80"/>
      <c r="BB53876" s="80"/>
    </row>
    <row r="53877" spans="9:54" x14ac:dyDescent="0.25">
      <c r="I53877" s="80"/>
      <c r="AX53877" s="80"/>
      <c r="AY53877" s="80"/>
      <c r="AZ53877" s="80"/>
      <c r="BA53877" s="80"/>
      <c r="BB53877" s="80"/>
    </row>
    <row r="53878" spans="9:54" x14ac:dyDescent="0.25">
      <c r="I53878" s="80"/>
      <c r="AX53878" s="80"/>
      <c r="AY53878" s="80"/>
      <c r="AZ53878" s="80"/>
      <c r="BA53878" s="80"/>
      <c r="BB53878" s="80"/>
    </row>
    <row r="53879" spans="9:54" x14ac:dyDescent="0.25">
      <c r="I53879" s="80"/>
      <c r="AX53879" s="80"/>
      <c r="AY53879" s="80"/>
      <c r="AZ53879" s="80"/>
      <c r="BA53879" s="80"/>
      <c r="BB53879" s="80"/>
    </row>
    <row r="53880" spans="9:54" x14ac:dyDescent="0.25">
      <c r="I53880" s="80"/>
      <c r="AX53880" s="80"/>
      <c r="AY53880" s="80"/>
      <c r="AZ53880" s="80"/>
      <c r="BA53880" s="80"/>
      <c r="BB53880" s="80"/>
    </row>
    <row r="53881" spans="9:54" x14ac:dyDescent="0.25">
      <c r="I53881" s="80"/>
      <c r="AX53881" s="80"/>
      <c r="AY53881" s="80"/>
      <c r="AZ53881" s="80"/>
      <c r="BA53881" s="80"/>
      <c r="BB53881" s="80"/>
    </row>
    <row r="53882" spans="9:54" x14ac:dyDescent="0.25">
      <c r="I53882" s="80"/>
      <c r="AX53882" s="80"/>
      <c r="AY53882" s="80"/>
      <c r="AZ53882" s="80"/>
      <c r="BA53882" s="80"/>
      <c r="BB53882" s="80"/>
    </row>
    <row r="53883" spans="9:54" x14ac:dyDescent="0.25">
      <c r="I53883" s="80"/>
      <c r="AX53883" s="80"/>
      <c r="AY53883" s="80"/>
      <c r="AZ53883" s="80"/>
      <c r="BA53883" s="80"/>
      <c r="BB53883" s="80"/>
    </row>
    <row r="53884" spans="9:54" x14ac:dyDescent="0.25">
      <c r="I53884" s="80"/>
      <c r="AX53884" s="80"/>
      <c r="AY53884" s="80"/>
      <c r="AZ53884" s="80"/>
      <c r="BA53884" s="80"/>
      <c r="BB53884" s="80"/>
    </row>
    <row r="53885" spans="9:54" x14ac:dyDescent="0.25">
      <c r="I53885" s="80"/>
      <c r="AX53885" s="80"/>
      <c r="AY53885" s="80"/>
      <c r="AZ53885" s="80"/>
      <c r="BA53885" s="80"/>
      <c r="BB53885" s="80"/>
    </row>
    <row r="53886" spans="9:54" x14ac:dyDescent="0.25">
      <c r="I53886" s="80"/>
      <c r="AX53886" s="80"/>
      <c r="AY53886" s="80"/>
      <c r="AZ53886" s="80"/>
      <c r="BA53886" s="80"/>
      <c r="BB53886" s="80"/>
    </row>
    <row r="53887" spans="9:54" x14ac:dyDescent="0.25">
      <c r="I53887" s="80"/>
      <c r="AX53887" s="80"/>
      <c r="AY53887" s="80"/>
      <c r="AZ53887" s="80"/>
      <c r="BA53887" s="80"/>
      <c r="BB53887" s="80"/>
    </row>
    <row r="53888" spans="9:54" x14ac:dyDescent="0.25">
      <c r="I53888" s="80"/>
      <c r="AX53888" s="80"/>
      <c r="AY53888" s="80"/>
      <c r="AZ53888" s="80"/>
      <c r="BA53888" s="80"/>
      <c r="BB53888" s="80"/>
    </row>
    <row r="53889" spans="9:54" x14ac:dyDescent="0.25">
      <c r="I53889" s="80"/>
      <c r="AX53889" s="80"/>
      <c r="AY53889" s="80"/>
      <c r="AZ53889" s="80"/>
      <c r="BA53889" s="80"/>
      <c r="BB53889" s="80"/>
    </row>
    <row r="53890" spans="9:54" x14ac:dyDescent="0.25">
      <c r="I53890" s="80"/>
      <c r="AX53890" s="80"/>
      <c r="AY53890" s="80"/>
      <c r="AZ53890" s="80"/>
      <c r="BA53890" s="80"/>
      <c r="BB53890" s="80"/>
    </row>
    <row r="53891" spans="9:54" x14ac:dyDescent="0.25">
      <c r="I53891" s="80"/>
      <c r="AX53891" s="80"/>
      <c r="AY53891" s="80"/>
      <c r="AZ53891" s="80"/>
      <c r="BA53891" s="80"/>
      <c r="BB53891" s="80"/>
    </row>
    <row r="53892" spans="9:54" x14ac:dyDescent="0.25">
      <c r="I53892" s="80"/>
      <c r="AX53892" s="80"/>
      <c r="AY53892" s="80"/>
      <c r="AZ53892" s="80"/>
      <c r="BA53892" s="80"/>
      <c r="BB53892" s="80"/>
    </row>
    <row r="53893" spans="9:54" x14ac:dyDescent="0.25">
      <c r="I53893" s="80"/>
      <c r="AX53893" s="80"/>
      <c r="AY53893" s="80"/>
      <c r="AZ53893" s="80"/>
      <c r="BA53893" s="80"/>
      <c r="BB53893" s="80"/>
    </row>
    <row r="53894" spans="9:54" x14ac:dyDescent="0.25">
      <c r="I53894" s="80"/>
      <c r="AX53894" s="80"/>
      <c r="AY53894" s="80"/>
      <c r="AZ53894" s="80"/>
      <c r="BA53894" s="80"/>
      <c r="BB53894" s="80"/>
    </row>
    <row r="53895" spans="9:54" x14ac:dyDescent="0.25">
      <c r="I53895" s="80"/>
      <c r="AX53895" s="80"/>
      <c r="AY53895" s="80"/>
      <c r="AZ53895" s="80"/>
      <c r="BA53895" s="80"/>
      <c r="BB53895" s="80"/>
    </row>
    <row r="53896" spans="9:54" x14ac:dyDescent="0.25">
      <c r="I53896" s="80"/>
      <c r="AX53896" s="80"/>
      <c r="AY53896" s="80"/>
      <c r="AZ53896" s="80"/>
      <c r="BA53896" s="80"/>
      <c r="BB53896" s="80"/>
    </row>
    <row r="53897" spans="9:54" x14ac:dyDescent="0.25">
      <c r="I53897" s="80"/>
      <c r="AX53897" s="80"/>
      <c r="AY53897" s="80"/>
      <c r="AZ53897" s="80"/>
      <c r="BA53897" s="80"/>
      <c r="BB53897" s="80"/>
    </row>
    <row r="53898" spans="9:54" x14ac:dyDescent="0.25">
      <c r="I53898" s="80"/>
      <c r="AX53898" s="80"/>
      <c r="AY53898" s="80"/>
      <c r="AZ53898" s="80"/>
      <c r="BA53898" s="80"/>
      <c r="BB53898" s="80"/>
    </row>
    <row r="53899" spans="9:54" x14ac:dyDescent="0.25">
      <c r="I53899" s="80"/>
      <c r="AX53899" s="80"/>
      <c r="AY53899" s="80"/>
      <c r="AZ53899" s="80"/>
      <c r="BA53899" s="80"/>
      <c r="BB53899" s="80"/>
    </row>
    <row r="53900" spans="9:54" x14ac:dyDescent="0.25">
      <c r="I53900" s="80"/>
      <c r="AX53900" s="80"/>
      <c r="AY53900" s="80"/>
      <c r="AZ53900" s="80"/>
      <c r="BA53900" s="80"/>
      <c r="BB53900" s="80"/>
    </row>
    <row r="53901" spans="9:54" x14ac:dyDescent="0.25">
      <c r="I53901" s="80"/>
      <c r="AX53901" s="80"/>
      <c r="AY53901" s="80"/>
      <c r="AZ53901" s="80"/>
      <c r="BA53901" s="80"/>
      <c r="BB53901" s="80"/>
    </row>
    <row r="53902" spans="9:54" x14ac:dyDescent="0.25">
      <c r="I53902" s="80"/>
      <c r="AX53902" s="80"/>
      <c r="AY53902" s="80"/>
      <c r="AZ53902" s="80"/>
      <c r="BA53902" s="80"/>
      <c r="BB53902" s="80"/>
    </row>
    <row r="53903" spans="9:54" x14ac:dyDescent="0.25">
      <c r="I53903" s="80"/>
      <c r="AX53903" s="80"/>
      <c r="AY53903" s="80"/>
      <c r="AZ53903" s="80"/>
      <c r="BA53903" s="80"/>
      <c r="BB53903" s="80"/>
    </row>
    <row r="53904" spans="9:54" x14ac:dyDescent="0.25">
      <c r="I53904" s="80"/>
      <c r="AX53904" s="80"/>
      <c r="AY53904" s="80"/>
      <c r="AZ53904" s="80"/>
      <c r="BA53904" s="80"/>
      <c r="BB53904" s="80"/>
    </row>
    <row r="53905" spans="9:54" x14ac:dyDescent="0.25">
      <c r="I53905" s="80"/>
      <c r="AX53905" s="80"/>
      <c r="AY53905" s="80"/>
      <c r="AZ53905" s="80"/>
      <c r="BA53905" s="80"/>
      <c r="BB53905" s="80"/>
    </row>
    <row r="53906" spans="9:54" x14ac:dyDescent="0.25">
      <c r="I53906" s="80"/>
      <c r="AX53906" s="80"/>
      <c r="AY53906" s="80"/>
      <c r="AZ53906" s="80"/>
      <c r="BA53906" s="80"/>
      <c r="BB53906" s="80"/>
    </row>
    <row r="53907" spans="9:54" x14ac:dyDescent="0.25">
      <c r="I53907" s="80"/>
      <c r="AX53907" s="80"/>
      <c r="AY53907" s="80"/>
      <c r="AZ53907" s="80"/>
      <c r="BA53907" s="80"/>
      <c r="BB53907" s="80"/>
    </row>
    <row r="53908" spans="9:54" x14ac:dyDescent="0.25">
      <c r="I53908" s="80"/>
      <c r="AX53908" s="80"/>
      <c r="AY53908" s="80"/>
      <c r="AZ53908" s="80"/>
      <c r="BA53908" s="80"/>
      <c r="BB53908" s="80"/>
    </row>
    <row r="53909" spans="9:54" x14ac:dyDescent="0.25">
      <c r="I53909" s="80"/>
      <c r="AX53909" s="80"/>
      <c r="AY53909" s="80"/>
      <c r="AZ53909" s="80"/>
      <c r="BA53909" s="80"/>
      <c r="BB53909" s="80"/>
    </row>
    <row r="53910" spans="9:54" x14ac:dyDescent="0.25">
      <c r="I53910" s="80"/>
      <c r="AX53910" s="80"/>
      <c r="AY53910" s="80"/>
      <c r="AZ53910" s="80"/>
      <c r="BA53910" s="80"/>
      <c r="BB53910" s="80"/>
    </row>
    <row r="53911" spans="9:54" x14ac:dyDescent="0.25">
      <c r="I53911" s="80"/>
      <c r="AX53911" s="80"/>
      <c r="AY53911" s="80"/>
      <c r="AZ53911" s="80"/>
      <c r="BA53911" s="80"/>
      <c r="BB53911" s="80"/>
    </row>
    <row r="53912" spans="9:54" x14ac:dyDescent="0.25">
      <c r="I53912" s="80"/>
      <c r="AX53912" s="80"/>
      <c r="AY53912" s="80"/>
      <c r="AZ53912" s="80"/>
      <c r="BA53912" s="80"/>
      <c r="BB53912" s="80"/>
    </row>
    <row r="53913" spans="9:54" x14ac:dyDescent="0.25">
      <c r="I53913" s="80"/>
      <c r="AX53913" s="80"/>
      <c r="AY53913" s="80"/>
      <c r="AZ53913" s="80"/>
      <c r="BA53913" s="80"/>
      <c r="BB53913" s="80"/>
    </row>
    <row r="53914" spans="9:54" x14ac:dyDescent="0.25">
      <c r="I53914" s="80"/>
      <c r="AX53914" s="80"/>
      <c r="AY53914" s="80"/>
      <c r="AZ53914" s="80"/>
      <c r="BA53914" s="80"/>
      <c r="BB53914" s="80"/>
    </row>
    <row r="53915" spans="9:54" x14ac:dyDescent="0.25">
      <c r="I53915" s="80"/>
      <c r="AX53915" s="80"/>
      <c r="AY53915" s="80"/>
      <c r="AZ53915" s="80"/>
      <c r="BA53915" s="80"/>
      <c r="BB53915" s="80"/>
    </row>
    <row r="53916" spans="9:54" x14ac:dyDescent="0.25">
      <c r="I53916" s="80"/>
      <c r="AX53916" s="80"/>
      <c r="AY53916" s="80"/>
      <c r="AZ53916" s="80"/>
      <c r="BA53916" s="80"/>
      <c r="BB53916" s="80"/>
    </row>
    <row r="53917" spans="9:54" x14ac:dyDescent="0.25">
      <c r="I53917" s="80"/>
      <c r="AX53917" s="80"/>
      <c r="AY53917" s="80"/>
      <c r="AZ53917" s="80"/>
      <c r="BA53917" s="80"/>
      <c r="BB53917" s="80"/>
    </row>
    <row r="53918" spans="9:54" x14ac:dyDescent="0.25">
      <c r="I53918" s="80"/>
      <c r="AX53918" s="80"/>
      <c r="AY53918" s="80"/>
      <c r="AZ53918" s="80"/>
      <c r="BA53918" s="80"/>
      <c r="BB53918" s="80"/>
    </row>
    <row r="53919" spans="9:54" x14ac:dyDescent="0.25">
      <c r="I53919" s="80"/>
      <c r="AX53919" s="80"/>
      <c r="AY53919" s="80"/>
      <c r="AZ53919" s="80"/>
      <c r="BA53919" s="80"/>
      <c r="BB53919" s="80"/>
    </row>
    <row r="53920" spans="9:54" x14ac:dyDescent="0.25">
      <c r="I53920" s="80"/>
      <c r="AX53920" s="80"/>
      <c r="AY53920" s="80"/>
      <c r="AZ53920" s="80"/>
      <c r="BA53920" s="80"/>
      <c r="BB53920" s="80"/>
    </row>
    <row r="53921" spans="9:54" x14ac:dyDescent="0.25">
      <c r="I53921" s="80"/>
      <c r="AX53921" s="80"/>
      <c r="AY53921" s="80"/>
      <c r="AZ53921" s="80"/>
      <c r="BA53921" s="80"/>
      <c r="BB53921" s="80"/>
    </row>
    <row r="53922" spans="9:54" x14ac:dyDescent="0.25">
      <c r="I53922" s="80"/>
      <c r="AX53922" s="80"/>
      <c r="AY53922" s="80"/>
      <c r="AZ53922" s="80"/>
      <c r="BA53922" s="80"/>
      <c r="BB53922" s="80"/>
    </row>
    <row r="53923" spans="9:54" x14ac:dyDescent="0.25">
      <c r="I53923" s="80"/>
      <c r="AX53923" s="80"/>
      <c r="AY53923" s="80"/>
      <c r="AZ53923" s="80"/>
      <c r="BA53923" s="80"/>
      <c r="BB53923" s="80"/>
    </row>
    <row r="53924" spans="9:54" x14ac:dyDescent="0.25">
      <c r="I53924" s="80"/>
      <c r="AX53924" s="80"/>
      <c r="AY53924" s="80"/>
      <c r="AZ53924" s="80"/>
      <c r="BA53924" s="80"/>
      <c r="BB53924" s="80"/>
    </row>
    <row r="53925" spans="9:54" x14ac:dyDescent="0.25">
      <c r="I53925" s="80"/>
      <c r="AX53925" s="80"/>
      <c r="AY53925" s="80"/>
      <c r="AZ53925" s="80"/>
      <c r="BA53925" s="80"/>
      <c r="BB53925" s="80"/>
    </row>
    <row r="53926" spans="9:54" x14ac:dyDescent="0.25">
      <c r="I53926" s="80"/>
      <c r="AX53926" s="80"/>
      <c r="AY53926" s="80"/>
      <c r="AZ53926" s="80"/>
      <c r="BA53926" s="80"/>
      <c r="BB53926" s="80"/>
    </row>
    <row r="53927" spans="9:54" x14ac:dyDescent="0.25">
      <c r="I53927" s="80"/>
      <c r="AX53927" s="80"/>
      <c r="AY53927" s="80"/>
      <c r="AZ53927" s="80"/>
      <c r="BA53927" s="80"/>
      <c r="BB53927" s="80"/>
    </row>
    <row r="53928" spans="9:54" x14ac:dyDescent="0.25">
      <c r="I53928" s="80"/>
      <c r="AX53928" s="80"/>
      <c r="AY53928" s="80"/>
      <c r="AZ53928" s="80"/>
      <c r="BA53928" s="80"/>
      <c r="BB53928" s="80"/>
    </row>
    <row r="53929" spans="9:54" x14ac:dyDescent="0.25">
      <c r="I53929" s="80"/>
      <c r="AX53929" s="80"/>
      <c r="AY53929" s="80"/>
      <c r="AZ53929" s="80"/>
      <c r="BA53929" s="80"/>
      <c r="BB53929" s="80"/>
    </row>
    <row r="53930" spans="9:54" x14ac:dyDescent="0.25">
      <c r="I53930" s="80"/>
      <c r="AX53930" s="80"/>
      <c r="AY53930" s="80"/>
      <c r="AZ53930" s="80"/>
      <c r="BA53930" s="80"/>
      <c r="BB53930" s="80"/>
    </row>
    <row r="53931" spans="9:54" x14ac:dyDescent="0.25">
      <c r="I53931" s="80"/>
      <c r="AX53931" s="80"/>
      <c r="AY53931" s="80"/>
      <c r="AZ53931" s="80"/>
      <c r="BA53931" s="80"/>
      <c r="BB53931" s="80"/>
    </row>
    <row r="53932" spans="9:54" x14ac:dyDescent="0.25">
      <c r="I53932" s="80"/>
      <c r="AX53932" s="80"/>
      <c r="AY53932" s="80"/>
      <c r="AZ53932" s="80"/>
      <c r="BA53932" s="80"/>
      <c r="BB53932" s="80"/>
    </row>
    <row r="53933" spans="9:54" x14ac:dyDescent="0.25">
      <c r="I53933" s="80"/>
      <c r="AX53933" s="80"/>
      <c r="AY53933" s="80"/>
      <c r="AZ53933" s="80"/>
      <c r="BA53933" s="80"/>
      <c r="BB53933" s="80"/>
    </row>
    <row r="53934" spans="9:54" x14ac:dyDescent="0.25">
      <c r="I53934" s="80"/>
      <c r="AX53934" s="80"/>
      <c r="AY53934" s="80"/>
      <c r="AZ53934" s="80"/>
      <c r="BA53934" s="80"/>
      <c r="BB53934" s="80"/>
    </row>
    <row r="53935" spans="9:54" x14ac:dyDescent="0.25">
      <c r="I53935" s="80"/>
      <c r="AX53935" s="80"/>
      <c r="AY53935" s="80"/>
      <c r="AZ53935" s="80"/>
      <c r="BA53935" s="80"/>
      <c r="BB53935" s="80"/>
    </row>
    <row r="53936" spans="9:54" x14ac:dyDescent="0.25">
      <c r="I53936" s="80"/>
      <c r="AX53936" s="80"/>
      <c r="AY53936" s="80"/>
      <c r="AZ53936" s="80"/>
      <c r="BA53936" s="80"/>
      <c r="BB53936" s="80"/>
    </row>
    <row r="53937" spans="9:54" x14ac:dyDescent="0.25">
      <c r="I53937" s="80"/>
      <c r="AX53937" s="80"/>
      <c r="AY53937" s="80"/>
      <c r="AZ53937" s="80"/>
      <c r="BA53937" s="80"/>
      <c r="BB53937" s="80"/>
    </row>
    <row r="53938" spans="9:54" x14ac:dyDescent="0.25">
      <c r="I53938" s="80"/>
      <c r="AX53938" s="80"/>
      <c r="AY53938" s="80"/>
      <c r="AZ53938" s="80"/>
      <c r="BA53938" s="80"/>
      <c r="BB53938" s="80"/>
    </row>
    <row r="53939" spans="9:54" x14ac:dyDescent="0.25">
      <c r="I53939" s="80"/>
      <c r="AX53939" s="80"/>
      <c r="AY53939" s="80"/>
      <c r="AZ53939" s="80"/>
      <c r="BA53939" s="80"/>
      <c r="BB53939" s="80"/>
    </row>
    <row r="53940" spans="9:54" x14ac:dyDescent="0.25">
      <c r="I53940" s="80"/>
      <c r="AX53940" s="80"/>
      <c r="AY53940" s="80"/>
      <c r="AZ53940" s="80"/>
      <c r="BA53940" s="80"/>
      <c r="BB53940" s="80"/>
    </row>
    <row r="53941" spans="9:54" x14ac:dyDescent="0.25">
      <c r="I53941" s="80"/>
      <c r="AX53941" s="80"/>
      <c r="AY53941" s="80"/>
      <c r="AZ53941" s="80"/>
      <c r="BA53941" s="80"/>
      <c r="BB53941" s="80"/>
    </row>
    <row r="53942" spans="9:54" x14ac:dyDescent="0.25">
      <c r="I53942" s="80"/>
      <c r="AX53942" s="80"/>
      <c r="AY53942" s="80"/>
      <c r="AZ53942" s="80"/>
      <c r="BA53942" s="80"/>
      <c r="BB53942" s="80"/>
    </row>
    <row r="53943" spans="9:54" x14ac:dyDescent="0.25">
      <c r="I53943" s="80"/>
      <c r="AX53943" s="80"/>
      <c r="AY53943" s="80"/>
      <c r="AZ53943" s="80"/>
      <c r="BA53943" s="80"/>
      <c r="BB53943" s="80"/>
    </row>
    <row r="53944" spans="9:54" x14ac:dyDescent="0.25">
      <c r="I53944" s="80"/>
      <c r="AX53944" s="80"/>
      <c r="AY53944" s="80"/>
      <c r="AZ53944" s="80"/>
      <c r="BA53944" s="80"/>
      <c r="BB53944" s="80"/>
    </row>
    <row r="53945" spans="9:54" x14ac:dyDescent="0.25">
      <c r="I53945" s="80"/>
      <c r="AX53945" s="80"/>
      <c r="AY53945" s="80"/>
      <c r="AZ53945" s="80"/>
      <c r="BA53945" s="80"/>
      <c r="BB53945" s="80"/>
    </row>
    <row r="53946" spans="9:54" x14ac:dyDescent="0.25">
      <c r="I53946" s="80"/>
      <c r="AX53946" s="80"/>
      <c r="AY53946" s="80"/>
      <c r="AZ53946" s="80"/>
      <c r="BA53946" s="80"/>
      <c r="BB53946" s="80"/>
    </row>
    <row r="53947" spans="9:54" x14ac:dyDescent="0.25">
      <c r="I53947" s="80"/>
      <c r="AX53947" s="80"/>
      <c r="AY53947" s="80"/>
      <c r="AZ53947" s="80"/>
      <c r="BA53947" s="80"/>
      <c r="BB53947" s="80"/>
    </row>
    <row r="53948" spans="9:54" x14ac:dyDescent="0.25">
      <c r="I53948" s="80"/>
      <c r="AX53948" s="80"/>
      <c r="AY53948" s="80"/>
      <c r="AZ53948" s="80"/>
      <c r="BA53948" s="80"/>
      <c r="BB53948" s="80"/>
    </row>
    <row r="53949" spans="9:54" x14ac:dyDescent="0.25">
      <c r="I53949" s="80"/>
      <c r="AX53949" s="80"/>
      <c r="AY53949" s="80"/>
      <c r="AZ53949" s="80"/>
      <c r="BA53949" s="80"/>
      <c r="BB53949" s="80"/>
    </row>
    <row r="53950" spans="9:54" x14ac:dyDescent="0.25">
      <c r="I53950" s="80"/>
      <c r="AX53950" s="80"/>
      <c r="AY53950" s="80"/>
      <c r="AZ53950" s="80"/>
      <c r="BA53950" s="80"/>
      <c r="BB53950" s="80"/>
    </row>
    <row r="53951" spans="9:54" x14ac:dyDescent="0.25">
      <c r="I53951" s="80"/>
      <c r="AX53951" s="80"/>
      <c r="AY53951" s="80"/>
      <c r="AZ53951" s="80"/>
      <c r="BA53951" s="80"/>
      <c r="BB53951" s="80"/>
    </row>
    <row r="53952" spans="9:54" x14ac:dyDescent="0.25">
      <c r="I53952" s="80"/>
      <c r="AX53952" s="80"/>
      <c r="AY53952" s="80"/>
      <c r="AZ53952" s="80"/>
      <c r="BA53952" s="80"/>
      <c r="BB53952" s="80"/>
    </row>
    <row r="53953" spans="9:54" x14ac:dyDescent="0.25">
      <c r="I53953" s="80"/>
      <c r="AX53953" s="80"/>
      <c r="AY53953" s="80"/>
      <c r="AZ53953" s="80"/>
      <c r="BA53953" s="80"/>
      <c r="BB53953" s="80"/>
    </row>
    <row r="53954" spans="9:54" x14ac:dyDescent="0.25">
      <c r="I53954" s="80"/>
      <c r="AX53954" s="80"/>
      <c r="AY53954" s="80"/>
      <c r="AZ53954" s="80"/>
      <c r="BA53954" s="80"/>
      <c r="BB53954" s="80"/>
    </row>
    <row r="53955" spans="9:54" x14ac:dyDescent="0.25">
      <c r="I53955" s="80"/>
      <c r="AX53955" s="80"/>
      <c r="AY53955" s="80"/>
      <c r="AZ53955" s="80"/>
      <c r="BA53955" s="80"/>
      <c r="BB53955" s="80"/>
    </row>
    <row r="53956" spans="9:54" x14ac:dyDescent="0.25">
      <c r="I53956" s="80"/>
      <c r="AX53956" s="80"/>
      <c r="AY53956" s="80"/>
      <c r="AZ53956" s="80"/>
      <c r="BA53956" s="80"/>
      <c r="BB53956" s="80"/>
    </row>
    <row r="53957" spans="9:54" x14ac:dyDescent="0.25">
      <c r="I53957" s="80"/>
      <c r="AX53957" s="80"/>
      <c r="AY53957" s="80"/>
      <c r="AZ53957" s="80"/>
      <c r="BA53957" s="80"/>
      <c r="BB53957" s="80"/>
    </row>
    <row r="53958" spans="9:54" x14ac:dyDescent="0.25">
      <c r="I53958" s="80"/>
      <c r="AX53958" s="80"/>
      <c r="AY53958" s="80"/>
      <c r="AZ53958" s="80"/>
      <c r="BA53958" s="80"/>
      <c r="BB53958" s="80"/>
    </row>
    <row r="53959" spans="9:54" x14ac:dyDescent="0.25">
      <c r="I53959" s="80"/>
      <c r="AX53959" s="80"/>
      <c r="AY53959" s="80"/>
      <c r="AZ53959" s="80"/>
      <c r="BA53959" s="80"/>
      <c r="BB53959" s="80"/>
    </row>
    <row r="53960" spans="9:54" x14ac:dyDescent="0.25">
      <c r="I53960" s="80"/>
      <c r="AX53960" s="80"/>
      <c r="AY53960" s="80"/>
      <c r="AZ53960" s="80"/>
      <c r="BA53960" s="80"/>
      <c r="BB53960" s="80"/>
    </row>
    <row r="53961" spans="9:54" x14ac:dyDescent="0.25">
      <c r="I53961" s="80"/>
      <c r="AX53961" s="80"/>
      <c r="AY53961" s="80"/>
      <c r="AZ53961" s="80"/>
      <c r="BA53961" s="80"/>
      <c r="BB53961" s="80"/>
    </row>
    <row r="53962" spans="9:54" x14ac:dyDescent="0.25">
      <c r="I53962" s="80"/>
      <c r="AX53962" s="80"/>
      <c r="AY53962" s="80"/>
      <c r="AZ53962" s="80"/>
      <c r="BA53962" s="80"/>
      <c r="BB53962" s="80"/>
    </row>
    <row r="53963" spans="9:54" x14ac:dyDescent="0.25">
      <c r="I53963" s="80"/>
      <c r="AX53963" s="80"/>
      <c r="AY53963" s="80"/>
      <c r="AZ53963" s="80"/>
      <c r="BA53963" s="80"/>
      <c r="BB53963" s="80"/>
    </row>
    <row r="53964" spans="9:54" x14ac:dyDescent="0.25">
      <c r="I53964" s="80"/>
      <c r="AX53964" s="80"/>
      <c r="AY53964" s="80"/>
      <c r="AZ53964" s="80"/>
      <c r="BA53964" s="80"/>
      <c r="BB53964" s="80"/>
    </row>
    <row r="53965" spans="9:54" x14ac:dyDescent="0.25">
      <c r="I53965" s="80"/>
      <c r="AX53965" s="80"/>
      <c r="AY53965" s="80"/>
      <c r="AZ53965" s="80"/>
      <c r="BA53965" s="80"/>
      <c r="BB53965" s="80"/>
    </row>
    <row r="53966" spans="9:54" x14ac:dyDescent="0.25">
      <c r="I53966" s="80"/>
      <c r="AX53966" s="80"/>
      <c r="AY53966" s="80"/>
      <c r="AZ53966" s="80"/>
      <c r="BA53966" s="80"/>
      <c r="BB53966" s="80"/>
    </row>
    <row r="53967" spans="9:54" x14ac:dyDescent="0.25">
      <c r="I53967" s="80"/>
      <c r="AX53967" s="80"/>
      <c r="AY53967" s="80"/>
      <c r="AZ53967" s="80"/>
      <c r="BA53967" s="80"/>
      <c r="BB53967" s="80"/>
    </row>
    <row r="53968" spans="9:54" x14ac:dyDescent="0.25">
      <c r="I53968" s="80"/>
      <c r="AX53968" s="80"/>
      <c r="AY53968" s="80"/>
      <c r="AZ53968" s="80"/>
      <c r="BA53968" s="80"/>
      <c r="BB53968" s="80"/>
    </row>
    <row r="53969" spans="9:54" x14ac:dyDescent="0.25">
      <c r="I53969" s="80"/>
      <c r="AX53969" s="80"/>
      <c r="AY53969" s="80"/>
      <c r="AZ53969" s="80"/>
      <c r="BA53969" s="80"/>
      <c r="BB53969" s="80"/>
    </row>
    <row r="53970" spans="9:54" x14ac:dyDescent="0.25">
      <c r="I53970" s="80"/>
      <c r="AX53970" s="80"/>
      <c r="AY53970" s="80"/>
      <c r="AZ53970" s="80"/>
      <c r="BA53970" s="80"/>
      <c r="BB53970" s="80"/>
    </row>
    <row r="53971" spans="9:54" x14ac:dyDescent="0.25">
      <c r="I53971" s="80"/>
      <c r="AX53971" s="80"/>
      <c r="AY53971" s="80"/>
      <c r="AZ53971" s="80"/>
      <c r="BA53971" s="80"/>
      <c r="BB53971" s="80"/>
    </row>
    <row r="53972" spans="9:54" x14ac:dyDescent="0.25">
      <c r="I53972" s="80"/>
      <c r="AX53972" s="80"/>
      <c r="AY53972" s="80"/>
      <c r="AZ53972" s="80"/>
      <c r="BA53972" s="80"/>
      <c r="BB53972" s="80"/>
    </row>
    <row r="53973" spans="9:54" x14ac:dyDescent="0.25">
      <c r="I53973" s="80"/>
      <c r="AX53973" s="80"/>
      <c r="AY53973" s="80"/>
      <c r="AZ53973" s="80"/>
      <c r="BA53973" s="80"/>
      <c r="BB53973" s="80"/>
    </row>
    <row r="53974" spans="9:54" x14ac:dyDescent="0.25">
      <c r="I53974" s="80"/>
      <c r="AX53974" s="80"/>
      <c r="AY53974" s="80"/>
      <c r="AZ53974" s="80"/>
      <c r="BA53974" s="80"/>
      <c r="BB53974" s="80"/>
    </row>
    <row r="53975" spans="9:54" x14ac:dyDescent="0.25">
      <c r="I53975" s="80"/>
      <c r="AX53975" s="80"/>
      <c r="AY53975" s="80"/>
      <c r="AZ53975" s="80"/>
      <c r="BA53975" s="80"/>
      <c r="BB53975" s="80"/>
    </row>
    <row r="53976" spans="9:54" x14ac:dyDescent="0.25">
      <c r="I53976" s="80"/>
      <c r="AX53976" s="80"/>
      <c r="AY53976" s="80"/>
      <c r="AZ53976" s="80"/>
      <c r="BA53976" s="80"/>
      <c r="BB53976" s="80"/>
    </row>
    <row r="53977" spans="9:54" x14ac:dyDescent="0.25">
      <c r="I53977" s="80"/>
      <c r="AX53977" s="80"/>
      <c r="AY53977" s="80"/>
      <c r="AZ53977" s="80"/>
      <c r="BA53977" s="80"/>
      <c r="BB53977" s="80"/>
    </row>
    <row r="53978" spans="9:54" x14ac:dyDescent="0.25">
      <c r="I53978" s="80"/>
      <c r="AX53978" s="80"/>
      <c r="AY53978" s="80"/>
      <c r="AZ53978" s="80"/>
      <c r="BA53978" s="80"/>
      <c r="BB53978" s="80"/>
    </row>
    <row r="53979" spans="9:54" x14ac:dyDescent="0.25">
      <c r="I53979" s="80"/>
      <c r="AX53979" s="80"/>
      <c r="AY53979" s="80"/>
      <c r="AZ53979" s="80"/>
      <c r="BA53979" s="80"/>
      <c r="BB53979" s="80"/>
    </row>
    <row r="53980" spans="9:54" x14ac:dyDescent="0.25">
      <c r="I53980" s="80"/>
      <c r="AX53980" s="80"/>
      <c r="AY53980" s="80"/>
      <c r="AZ53980" s="80"/>
      <c r="BA53980" s="80"/>
      <c r="BB53980" s="80"/>
    </row>
    <row r="53981" spans="9:54" x14ac:dyDescent="0.25">
      <c r="I53981" s="80"/>
      <c r="AX53981" s="80"/>
      <c r="AY53981" s="80"/>
      <c r="AZ53981" s="80"/>
      <c r="BA53981" s="80"/>
      <c r="BB53981" s="80"/>
    </row>
    <row r="53982" spans="9:54" x14ac:dyDescent="0.25">
      <c r="I53982" s="80"/>
      <c r="AX53982" s="80"/>
      <c r="AY53982" s="80"/>
      <c r="AZ53982" s="80"/>
      <c r="BA53982" s="80"/>
      <c r="BB53982" s="80"/>
    </row>
    <row r="53983" spans="9:54" x14ac:dyDescent="0.25">
      <c r="I53983" s="80"/>
      <c r="AX53983" s="80"/>
      <c r="AY53983" s="80"/>
      <c r="AZ53983" s="80"/>
      <c r="BA53983" s="80"/>
      <c r="BB53983" s="80"/>
    </row>
    <row r="53984" spans="9:54" x14ac:dyDescent="0.25">
      <c r="I53984" s="80"/>
      <c r="AX53984" s="80"/>
      <c r="AY53984" s="80"/>
      <c r="AZ53984" s="80"/>
      <c r="BA53984" s="80"/>
      <c r="BB53984" s="80"/>
    </row>
    <row r="53985" spans="9:54" x14ac:dyDescent="0.25">
      <c r="I53985" s="80"/>
      <c r="AX53985" s="80"/>
      <c r="AY53985" s="80"/>
      <c r="AZ53985" s="80"/>
      <c r="BA53985" s="80"/>
      <c r="BB53985" s="80"/>
    </row>
    <row r="53986" spans="9:54" x14ac:dyDescent="0.25">
      <c r="I53986" s="80"/>
      <c r="AX53986" s="80"/>
      <c r="AY53986" s="80"/>
      <c r="AZ53986" s="80"/>
      <c r="BA53986" s="80"/>
      <c r="BB53986" s="80"/>
    </row>
    <row r="53987" spans="9:54" x14ac:dyDescent="0.25">
      <c r="I53987" s="80"/>
      <c r="AX53987" s="80"/>
      <c r="AY53987" s="80"/>
      <c r="AZ53987" s="80"/>
      <c r="BA53987" s="80"/>
      <c r="BB53987" s="80"/>
    </row>
    <row r="53988" spans="9:54" x14ac:dyDescent="0.25">
      <c r="I53988" s="80"/>
      <c r="AX53988" s="80"/>
      <c r="AY53988" s="80"/>
      <c r="AZ53988" s="80"/>
      <c r="BA53988" s="80"/>
      <c r="BB53988" s="80"/>
    </row>
    <row r="53989" spans="9:54" x14ac:dyDescent="0.25">
      <c r="I53989" s="80"/>
      <c r="AX53989" s="80"/>
      <c r="AY53989" s="80"/>
      <c r="AZ53989" s="80"/>
      <c r="BA53989" s="80"/>
      <c r="BB53989" s="80"/>
    </row>
    <row r="53990" spans="9:54" x14ac:dyDescent="0.25">
      <c r="I53990" s="80"/>
      <c r="AX53990" s="80"/>
      <c r="AY53990" s="80"/>
      <c r="AZ53990" s="80"/>
      <c r="BA53990" s="80"/>
      <c r="BB53990" s="80"/>
    </row>
    <row r="53991" spans="9:54" x14ac:dyDescent="0.25">
      <c r="I53991" s="80"/>
      <c r="AX53991" s="80"/>
      <c r="AY53991" s="80"/>
      <c r="AZ53991" s="80"/>
      <c r="BA53991" s="80"/>
      <c r="BB53991" s="80"/>
    </row>
    <row r="53992" spans="9:54" x14ac:dyDescent="0.25">
      <c r="I53992" s="80"/>
      <c r="AX53992" s="80"/>
      <c r="AY53992" s="80"/>
      <c r="AZ53992" s="80"/>
      <c r="BA53992" s="80"/>
      <c r="BB53992" s="80"/>
    </row>
    <row r="53993" spans="9:54" x14ac:dyDescent="0.25">
      <c r="I53993" s="80"/>
      <c r="AX53993" s="80"/>
      <c r="AY53993" s="80"/>
      <c r="AZ53993" s="80"/>
      <c r="BA53993" s="80"/>
      <c r="BB53993" s="80"/>
    </row>
    <row r="53994" spans="9:54" x14ac:dyDescent="0.25">
      <c r="I53994" s="80"/>
      <c r="AX53994" s="80"/>
      <c r="AY53994" s="80"/>
      <c r="AZ53994" s="80"/>
      <c r="BA53994" s="80"/>
      <c r="BB53994" s="80"/>
    </row>
    <row r="53995" spans="9:54" x14ac:dyDescent="0.25">
      <c r="I53995" s="80"/>
      <c r="AX53995" s="80"/>
      <c r="AY53995" s="80"/>
      <c r="AZ53995" s="80"/>
      <c r="BA53995" s="80"/>
      <c r="BB53995" s="80"/>
    </row>
    <row r="53996" spans="9:54" x14ac:dyDescent="0.25">
      <c r="I53996" s="80"/>
      <c r="AX53996" s="80"/>
      <c r="AY53996" s="80"/>
      <c r="AZ53996" s="80"/>
      <c r="BA53996" s="80"/>
      <c r="BB53996" s="80"/>
    </row>
    <row r="53997" spans="9:54" x14ac:dyDescent="0.25">
      <c r="I53997" s="80"/>
      <c r="AX53997" s="80"/>
      <c r="AY53997" s="80"/>
      <c r="AZ53997" s="80"/>
      <c r="BA53997" s="80"/>
      <c r="BB53997" s="80"/>
    </row>
    <row r="53998" spans="9:54" x14ac:dyDescent="0.25">
      <c r="I53998" s="80"/>
      <c r="AX53998" s="80"/>
      <c r="AY53998" s="80"/>
      <c r="AZ53998" s="80"/>
      <c r="BA53998" s="80"/>
      <c r="BB53998" s="80"/>
    </row>
    <row r="53999" spans="9:54" x14ac:dyDescent="0.25">
      <c r="I53999" s="80"/>
      <c r="AX53999" s="80"/>
      <c r="AY53999" s="80"/>
      <c r="AZ53999" s="80"/>
      <c r="BA53999" s="80"/>
      <c r="BB53999" s="80"/>
    </row>
    <row r="54000" spans="9:54" x14ac:dyDescent="0.25">
      <c r="I54000" s="80"/>
      <c r="AX54000" s="80"/>
      <c r="AY54000" s="80"/>
      <c r="AZ54000" s="80"/>
      <c r="BA54000" s="80"/>
      <c r="BB54000" s="80"/>
    </row>
    <row r="54001" spans="9:54" x14ac:dyDescent="0.25">
      <c r="I54001" s="80"/>
      <c r="AX54001" s="80"/>
      <c r="AY54001" s="80"/>
      <c r="AZ54001" s="80"/>
      <c r="BA54001" s="80"/>
      <c r="BB54001" s="80"/>
    </row>
    <row r="54002" spans="9:54" x14ac:dyDescent="0.25">
      <c r="I54002" s="80"/>
      <c r="AX54002" s="80"/>
      <c r="AY54002" s="80"/>
      <c r="AZ54002" s="80"/>
      <c r="BA54002" s="80"/>
      <c r="BB54002" s="80"/>
    </row>
    <row r="54003" spans="9:54" x14ac:dyDescent="0.25">
      <c r="I54003" s="80"/>
      <c r="AX54003" s="80"/>
      <c r="AY54003" s="80"/>
      <c r="AZ54003" s="80"/>
      <c r="BA54003" s="80"/>
      <c r="BB54003" s="80"/>
    </row>
    <row r="54004" spans="9:54" x14ac:dyDescent="0.25">
      <c r="I54004" s="80"/>
      <c r="AX54004" s="80"/>
      <c r="AY54004" s="80"/>
      <c r="AZ54004" s="80"/>
      <c r="BA54004" s="80"/>
      <c r="BB54004" s="80"/>
    </row>
    <row r="54005" spans="9:54" x14ac:dyDescent="0.25">
      <c r="I54005" s="80"/>
      <c r="AX54005" s="80"/>
      <c r="AY54005" s="80"/>
      <c r="AZ54005" s="80"/>
      <c r="BA54005" s="80"/>
      <c r="BB54005" s="80"/>
    </row>
    <row r="54006" spans="9:54" x14ac:dyDescent="0.25">
      <c r="I54006" s="80"/>
      <c r="AX54006" s="80"/>
      <c r="AY54006" s="80"/>
      <c r="AZ54006" s="80"/>
      <c r="BA54006" s="80"/>
      <c r="BB54006" s="80"/>
    </row>
    <row r="54007" spans="9:54" x14ac:dyDescent="0.25">
      <c r="I54007" s="80"/>
      <c r="AX54007" s="80"/>
      <c r="AY54007" s="80"/>
      <c r="AZ54007" s="80"/>
      <c r="BA54007" s="80"/>
      <c r="BB54007" s="80"/>
    </row>
    <row r="54008" spans="9:54" x14ac:dyDescent="0.25">
      <c r="I54008" s="80"/>
      <c r="AX54008" s="80"/>
      <c r="AY54008" s="80"/>
      <c r="AZ54008" s="80"/>
      <c r="BA54008" s="80"/>
      <c r="BB54008" s="80"/>
    </row>
    <row r="54009" spans="9:54" x14ac:dyDescent="0.25">
      <c r="I54009" s="80"/>
      <c r="AX54009" s="80"/>
      <c r="AY54009" s="80"/>
      <c r="AZ54009" s="80"/>
      <c r="BA54009" s="80"/>
      <c r="BB54009" s="80"/>
    </row>
    <row r="54010" spans="9:54" x14ac:dyDescent="0.25">
      <c r="I54010" s="80"/>
      <c r="AX54010" s="80"/>
      <c r="AY54010" s="80"/>
      <c r="AZ54010" s="80"/>
      <c r="BA54010" s="80"/>
      <c r="BB54010" s="80"/>
    </row>
    <row r="54011" spans="9:54" x14ac:dyDescent="0.25">
      <c r="I54011" s="80"/>
      <c r="AX54011" s="80"/>
      <c r="AY54011" s="80"/>
      <c r="AZ54011" s="80"/>
      <c r="BA54011" s="80"/>
      <c r="BB54011" s="80"/>
    </row>
    <row r="54012" spans="9:54" x14ac:dyDescent="0.25">
      <c r="I54012" s="80"/>
      <c r="AX54012" s="80"/>
      <c r="AY54012" s="80"/>
      <c r="AZ54012" s="80"/>
      <c r="BA54012" s="80"/>
      <c r="BB54012" s="80"/>
    </row>
    <row r="54013" spans="9:54" x14ac:dyDescent="0.25">
      <c r="I54013" s="80"/>
      <c r="AX54013" s="80"/>
      <c r="AY54013" s="80"/>
      <c r="AZ54013" s="80"/>
      <c r="BA54013" s="80"/>
      <c r="BB54013" s="80"/>
    </row>
    <row r="54014" spans="9:54" x14ac:dyDescent="0.25">
      <c r="I54014" s="80"/>
      <c r="AX54014" s="80"/>
      <c r="AY54014" s="80"/>
      <c r="AZ54014" s="80"/>
      <c r="BA54014" s="80"/>
      <c r="BB54014" s="80"/>
    </row>
    <row r="54015" spans="9:54" x14ac:dyDescent="0.25">
      <c r="I54015" s="80"/>
      <c r="AX54015" s="80"/>
      <c r="AY54015" s="80"/>
      <c r="AZ54015" s="80"/>
      <c r="BA54015" s="80"/>
      <c r="BB54015" s="80"/>
    </row>
    <row r="54016" spans="9:54" x14ac:dyDescent="0.25">
      <c r="I54016" s="80"/>
      <c r="AX54016" s="80"/>
      <c r="AY54016" s="80"/>
      <c r="AZ54016" s="80"/>
      <c r="BA54016" s="80"/>
      <c r="BB54016" s="80"/>
    </row>
    <row r="54017" spans="9:54" x14ac:dyDescent="0.25">
      <c r="I54017" s="80"/>
      <c r="AX54017" s="80"/>
      <c r="AY54017" s="80"/>
      <c r="AZ54017" s="80"/>
      <c r="BA54017" s="80"/>
      <c r="BB54017" s="80"/>
    </row>
    <row r="54018" spans="9:54" x14ac:dyDescent="0.25">
      <c r="I54018" s="80"/>
      <c r="AX54018" s="80"/>
      <c r="AY54018" s="80"/>
      <c r="AZ54018" s="80"/>
      <c r="BA54018" s="80"/>
      <c r="BB54018" s="80"/>
    </row>
    <row r="54019" spans="9:54" x14ac:dyDescent="0.25">
      <c r="I54019" s="80"/>
      <c r="AX54019" s="80"/>
      <c r="AY54019" s="80"/>
      <c r="AZ54019" s="80"/>
      <c r="BA54019" s="80"/>
      <c r="BB54019" s="80"/>
    </row>
    <row r="54020" spans="9:54" x14ac:dyDescent="0.25">
      <c r="I54020" s="80"/>
      <c r="AX54020" s="80"/>
      <c r="AY54020" s="80"/>
      <c r="AZ54020" s="80"/>
      <c r="BA54020" s="80"/>
      <c r="BB54020" s="80"/>
    </row>
    <row r="54021" spans="9:54" x14ac:dyDescent="0.25">
      <c r="I54021" s="80"/>
      <c r="AX54021" s="80"/>
      <c r="AY54021" s="80"/>
      <c r="AZ54021" s="80"/>
      <c r="BA54021" s="80"/>
      <c r="BB54021" s="80"/>
    </row>
    <row r="54022" spans="9:54" x14ac:dyDescent="0.25">
      <c r="I54022" s="80"/>
      <c r="AX54022" s="80"/>
      <c r="AY54022" s="80"/>
      <c r="AZ54022" s="80"/>
      <c r="BA54022" s="80"/>
      <c r="BB54022" s="80"/>
    </row>
    <row r="54023" spans="9:54" x14ac:dyDescent="0.25">
      <c r="I54023" s="80"/>
      <c r="AX54023" s="80"/>
      <c r="AY54023" s="80"/>
      <c r="AZ54023" s="80"/>
      <c r="BA54023" s="80"/>
      <c r="BB54023" s="80"/>
    </row>
    <row r="54024" spans="9:54" x14ac:dyDescent="0.25">
      <c r="I54024" s="80"/>
      <c r="AX54024" s="80"/>
      <c r="AY54024" s="80"/>
      <c r="AZ54024" s="80"/>
      <c r="BA54024" s="80"/>
      <c r="BB54024" s="80"/>
    </row>
    <row r="54025" spans="9:54" x14ac:dyDescent="0.25">
      <c r="I54025" s="80"/>
      <c r="AX54025" s="80"/>
      <c r="AY54025" s="80"/>
      <c r="AZ54025" s="80"/>
      <c r="BA54025" s="80"/>
      <c r="BB54025" s="80"/>
    </row>
    <row r="54026" spans="9:54" x14ac:dyDescent="0.25">
      <c r="I54026" s="80"/>
      <c r="AX54026" s="80"/>
      <c r="AY54026" s="80"/>
      <c r="AZ54026" s="80"/>
      <c r="BA54026" s="80"/>
      <c r="BB54026" s="80"/>
    </row>
    <row r="54027" spans="9:54" x14ac:dyDescent="0.25">
      <c r="I54027" s="80"/>
      <c r="AX54027" s="80"/>
      <c r="AY54027" s="80"/>
      <c r="AZ54027" s="80"/>
      <c r="BA54027" s="80"/>
      <c r="BB54027" s="80"/>
    </row>
    <row r="54028" spans="9:54" x14ac:dyDescent="0.25">
      <c r="I54028" s="80"/>
      <c r="AX54028" s="80"/>
      <c r="AY54028" s="80"/>
      <c r="AZ54028" s="80"/>
      <c r="BA54028" s="80"/>
      <c r="BB54028" s="80"/>
    </row>
    <row r="54029" spans="9:54" x14ac:dyDescent="0.25">
      <c r="I54029" s="80"/>
      <c r="AX54029" s="80"/>
      <c r="AY54029" s="80"/>
      <c r="AZ54029" s="80"/>
      <c r="BA54029" s="80"/>
      <c r="BB54029" s="80"/>
    </row>
    <row r="54030" spans="9:54" x14ac:dyDescent="0.25">
      <c r="I54030" s="80"/>
      <c r="AX54030" s="80"/>
      <c r="AY54030" s="80"/>
      <c r="AZ54030" s="80"/>
      <c r="BA54030" s="80"/>
      <c r="BB54030" s="80"/>
    </row>
    <row r="54031" spans="9:54" x14ac:dyDescent="0.25">
      <c r="I54031" s="80"/>
      <c r="AX54031" s="80"/>
      <c r="AY54031" s="80"/>
      <c r="AZ54031" s="80"/>
      <c r="BA54031" s="80"/>
      <c r="BB54031" s="80"/>
    </row>
    <row r="54032" spans="9:54" x14ac:dyDescent="0.25">
      <c r="I54032" s="80"/>
      <c r="AX54032" s="80"/>
      <c r="AY54032" s="80"/>
      <c r="AZ54032" s="80"/>
      <c r="BA54032" s="80"/>
      <c r="BB54032" s="80"/>
    </row>
    <row r="54033" spans="9:54" x14ac:dyDescent="0.25">
      <c r="I54033" s="80"/>
      <c r="AX54033" s="80"/>
      <c r="AY54033" s="80"/>
      <c r="AZ54033" s="80"/>
      <c r="BA54033" s="80"/>
      <c r="BB54033" s="80"/>
    </row>
    <row r="54034" spans="9:54" x14ac:dyDescent="0.25">
      <c r="I54034" s="80"/>
      <c r="AX54034" s="80"/>
      <c r="AY54034" s="80"/>
      <c r="AZ54034" s="80"/>
      <c r="BA54034" s="80"/>
      <c r="BB54034" s="80"/>
    </row>
    <row r="54035" spans="9:54" x14ac:dyDescent="0.25">
      <c r="I54035" s="80"/>
      <c r="AX54035" s="80"/>
      <c r="AY54035" s="80"/>
      <c r="AZ54035" s="80"/>
      <c r="BA54035" s="80"/>
      <c r="BB54035" s="80"/>
    </row>
    <row r="54036" spans="9:54" x14ac:dyDescent="0.25">
      <c r="I54036" s="80"/>
      <c r="AX54036" s="80"/>
      <c r="AY54036" s="80"/>
      <c r="AZ54036" s="80"/>
      <c r="BA54036" s="80"/>
      <c r="BB54036" s="80"/>
    </row>
    <row r="54037" spans="9:54" x14ac:dyDescent="0.25">
      <c r="I54037" s="80"/>
      <c r="AX54037" s="80"/>
      <c r="AY54037" s="80"/>
      <c r="AZ54037" s="80"/>
      <c r="BA54037" s="80"/>
      <c r="BB54037" s="80"/>
    </row>
    <row r="54038" spans="9:54" x14ac:dyDescent="0.25">
      <c r="I54038" s="80"/>
      <c r="AX54038" s="80"/>
      <c r="AY54038" s="80"/>
      <c r="AZ54038" s="80"/>
      <c r="BA54038" s="80"/>
      <c r="BB54038" s="80"/>
    </row>
    <row r="54039" spans="9:54" x14ac:dyDescent="0.25">
      <c r="I54039" s="80"/>
      <c r="AX54039" s="80"/>
      <c r="AY54039" s="80"/>
      <c r="AZ54039" s="80"/>
      <c r="BA54039" s="80"/>
      <c r="BB54039" s="80"/>
    </row>
    <row r="54040" spans="9:54" x14ac:dyDescent="0.25">
      <c r="I54040" s="80"/>
      <c r="AX54040" s="80"/>
      <c r="AY54040" s="80"/>
      <c r="AZ54040" s="80"/>
      <c r="BA54040" s="80"/>
      <c r="BB54040" s="80"/>
    </row>
    <row r="54041" spans="9:54" x14ac:dyDescent="0.25">
      <c r="I54041" s="80"/>
      <c r="AX54041" s="80"/>
      <c r="AY54041" s="80"/>
      <c r="AZ54041" s="80"/>
      <c r="BA54041" s="80"/>
      <c r="BB54041" s="80"/>
    </row>
    <row r="54042" spans="9:54" x14ac:dyDescent="0.25">
      <c r="I54042" s="80"/>
      <c r="AX54042" s="80"/>
      <c r="AY54042" s="80"/>
      <c r="AZ54042" s="80"/>
      <c r="BA54042" s="80"/>
      <c r="BB54042" s="80"/>
    </row>
    <row r="54043" spans="9:54" x14ac:dyDescent="0.25">
      <c r="I54043" s="80"/>
      <c r="AX54043" s="80"/>
      <c r="AY54043" s="80"/>
      <c r="AZ54043" s="80"/>
      <c r="BA54043" s="80"/>
      <c r="BB54043" s="80"/>
    </row>
    <row r="54044" spans="9:54" x14ac:dyDescent="0.25">
      <c r="I54044" s="80"/>
      <c r="AX54044" s="80"/>
      <c r="AY54044" s="80"/>
      <c r="AZ54044" s="80"/>
      <c r="BA54044" s="80"/>
      <c r="BB54044" s="80"/>
    </row>
    <row r="54045" spans="9:54" x14ac:dyDescent="0.25">
      <c r="I54045" s="80"/>
      <c r="AX54045" s="80"/>
      <c r="AY54045" s="80"/>
      <c r="AZ54045" s="80"/>
      <c r="BA54045" s="80"/>
      <c r="BB54045" s="80"/>
    </row>
    <row r="54046" spans="9:54" x14ac:dyDescent="0.25">
      <c r="I54046" s="80"/>
      <c r="AX54046" s="80"/>
      <c r="AY54046" s="80"/>
      <c r="AZ54046" s="80"/>
      <c r="BA54046" s="80"/>
      <c r="BB54046" s="80"/>
    </row>
    <row r="54047" spans="9:54" x14ac:dyDescent="0.25">
      <c r="I54047" s="80"/>
      <c r="AX54047" s="80"/>
      <c r="AY54047" s="80"/>
      <c r="AZ54047" s="80"/>
      <c r="BA54047" s="80"/>
      <c r="BB54047" s="80"/>
    </row>
    <row r="54048" spans="9:54" x14ac:dyDescent="0.25">
      <c r="I54048" s="80"/>
      <c r="AX54048" s="80"/>
      <c r="AY54048" s="80"/>
      <c r="AZ54048" s="80"/>
      <c r="BA54048" s="80"/>
      <c r="BB54048" s="80"/>
    </row>
    <row r="54049" spans="9:54" x14ac:dyDescent="0.25">
      <c r="I54049" s="80"/>
      <c r="AX54049" s="80"/>
      <c r="AY54049" s="80"/>
      <c r="AZ54049" s="80"/>
      <c r="BA54049" s="80"/>
      <c r="BB54049" s="80"/>
    </row>
    <row r="54050" spans="9:54" x14ac:dyDescent="0.25">
      <c r="I54050" s="80"/>
      <c r="AX54050" s="80"/>
      <c r="AY54050" s="80"/>
      <c r="AZ54050" s="80"/>
      <c r="BA54050" s="80"/>
      <c r="BB54050" s="80"/>
    </row>
    <row r="54051" spans="9:54" x14ac:dyDescent="0.25">
      <c r="I54051" s="80"/>
      <c r="AX54051" s="80"/>
      <c r="AY54051" s="80"/>
      <c r="AZ54051" s="80"/>
      <c r="BA54051" s="80"/>
      <c r="BB54051" s="80"/>
    </row>
    <row r="54052" spans="9:54" x14ac:dyDescent="0.25">
      <c r="I54052" s="80"/>
      <c r="AX54052" s="80"/>
      <c r="AY54052" s="80"/>
      <c r="AZ54052" s="80"/>
      <c r="BA54052" s="80"/>
      <c r="BB54052" s="80"/>
    </row>
    <row r="54053" spans="9:54" x14ac:dyDescent="0.25">
      <c r="I54053" s="80"/>
      <c r="AX54053" s="80"/>
      <c r="AY54053" s="80"/>
      <c r="AZ54053" s="80"/>
      <c r="BA54053" s="80"/>
      <c r="BB54053" s="80"/>
    </row>
    <row r="54054" spans="9:54" x14ac:dyDescent="0.25">
      <c r="I54054" s="80"/>
      <c r="AX54054" s="80"/>
      <c r="AY54054" s="80"/>
      <c r="AZ54054" s="80"/>
      <c r="BA54054" s="80"/>
      <c r="BB54054" s="80"/>
    </row>
    <row r="54055" spans="9:54" x14ac:dyDescent="0.25">
      <c r="I54055" s="80"/>
      <c r="AX54055" s="80"/>
      <c r="AY54055" s="80"/>
      <c r="AZ54055" s="80"/>
      <c r="BA54055" s="80"/>
      <c r="BB54055" s="80"/>
    </row>
    <row r="54056" spans="9:54" x14ac:dyDescent="0.25">
      <c r="I54056" s="80"/>
      <c r="AX54056" s="80"/>
      <c r="AY54056" s="80"/>
      <c r="AZ54056" s="80"/>
      <c r="BA54056" s="80"/>
      <c r="BB54056" s="80"/>
    </row>
    <row r="54057" spans="9:54" x14ac:dyDescent="0.25">
      <c r="I54057" s="80"/>
      <c r="AX54057" s="80"/>
      <c r="AY54057" s="80"/>
      <c r="AZ54057" s="80"/>
      <c r="BA54057" s="80"/>
      <c r="BB54057" s="80"/>
    </row>
    <row r="54058" spans="9:54" x14ac:dyDescent="0.25">
      <c r="I54058" s="80"/>
      <c r="AX54058" s="80"/>
      <c r="AY54058" s="80"/>
      <c r="AZ54058" s="80"/>
      <c r="BA54058" s="80"/>
      <c r="BB54058" s="80"/>
    </row>
    <row r="54059" spans="9:54" x14ac:dyDescent="0.25">
      <c r="I54059" s="80"/>
      <c r="AX54059" s="80"/>
      <c r="AY54059" s="80"/>
      <c r="AZ54059" s="80"/>
      <c r="BA54059" s="80"/>
      <c r="BB54059" s="80"/>
    </row>
    <row r="54060" spans="9:54" x14ac:dyDescent="0.25">
      <c r="I54060" s="80"/>
      <c r="AX54060" s="80"/>
      <c r="AY54060" s="80"/>
      <c r="AZ54060" s="80"/>
      <c r="BA54060" s="80"/>
      <c r="BB54060" s="80"/>
    </row>
    <row r="54061" spans="9:54" x14ac:dyDescent="0.25">
      <c r="I54061" s="80"/>
      <c r="AX54061" s="80"/>
      <c r="AY54061" s="80"/>
      <c r="AZ54061" s="80"/>
      <c r="BA54061" s="80"/>
      <c r="BB54061" s="80"/>
    </row>
    <row r="54062" spans="9:54" x14ac:dyDescent="0.25">
      <c r="I54062" s="80"/>
      <c r="AX54062" s="80"/>
      <c r="AY54062" s="80"/>
      <c r="AZ54062" s="80"/>
      <c r="BA54062" s="80"/>
      <c r="BB54062" s="80"/>
    </row>
    <row r="54063" spans="9:54" x14ac:dyDescent="0.25">
      <c r="I54063" s="80"/>
      <c r="AX54063" s="80"/>
      <c r="AY54063" s="80"/>
      <c r="AZ54063" s="80"/>
      <c r="BA54063" s="80"/>
      <c r="BB54063" s="80"/>
    </row>
    <row r="54064" spans="9:54" x14ac:dyDescent="0.25">
      <c r="I54064" s="80"/>
      <c r="AX54064" s="80"/>
      <c r="AY54064" s="80"/>
      <c r="AZ54064" s="80"/>
      <c r="BA54064" s="80"/>
      <c r="BB54064" s="80"/>
    </row>
    <row r="54065" spans="9:54" x14ac:dyDescent="0.25">
      <c r="I54065" s="80"/>
      <c r="AX54065" s="80"/>
      <c r="AY54065" s="80"/>
      <c r="AZ54065" s="80"/>
      <c r="BA54065" s="80"/>
      <c r="BB54065" s="80"/>
    </row>
    <row r="54066" spans="9:54" x14ac:dyDescent="0.25">
      <c r="I54066" s="80"/>
      <c r="AX54066" s="80"/>
      <c r="AY54066" s="80"/>
      <c r="AZ54066" s="80"/>
      <c r="BA54066" s="80"/>
      <c r="BB54066" s="80"/>
    </row>
    <row r="54067" spans="9:54" x14ac:dyDescent="0.25">
      <c r="I54067" s="80"/>
      <c r="AX54067" s="80"/>
      <c r="AY54067" s="80"/>
      <c r="AZ54067" s="80"/>
      <c r="BA54067" s="80"/>
      <c r="BB54067" s="80"/>
    </row>
    <row r="54068" spans="9:54" x14ac:dyDescent="0.25">
      <c r="I54068" s="80"/>
      <c r="AX54068" s="80"/>
      <c r="AY54068" s="80"/>
      <c r="AZ54068" s="80"/>
      <c r="BA54068" s="80"/>
      <c r="BB54068" s="80"/>
    </row>
    <row r="54069" spans="9:54" x14ac:dyDescent="0.25">
      <c r="I54069" s="80"/>
      <c r="AX54069" s="80"/>
      <c r="AY54069" s="80"/>
      <c r="AZ54069" s="80"/>
      <c r="BA54069" s="80"/>
      <c r="BB54069" s="80"/>
    </row>
    <row r="54070" spans="9:54" x14ac:dyDescent="0.25">
      <c r="I54070" s="80"/>
      <c r="AX54070" s="80"/>
      <c r="AY54070" s="80"/>
      <c r="AZ54070" s="80"/>
      <c r="BA54070" s="80"/>
      <c r="BB54070" s="80"/>
    </row>
    <row r="54071" spans="9:54" x14ac:dyDescent="0.25">
      <c r="I54071" s="80"/>
      <c r="AX54071" s="80"/>
      <c r="AY54071" s="80"/>
      <c r="AZ54071" s="80"/>
      <c r="BA54071" s="80"/>
      <c r="BB54071" s="80"/>
    </row>
    <row r="54072" spans="9:54" x14ac:dyDescent="0.25">
      <c r="I54072" s="80"/>
      <c r="AX54072" s="80"/>
      <c r="AY54072" s="80"/>
      <c r="AZ54072" s="80"/>
      <c r="BA54072" s="80"/>
      <c r="BB54072" s="80"/>
    </row>
    <row r="54073" spans="9:54" x14ac:dyDescent="0.25">
      <c r="I54073" s="80"/>
      <c r="AX54073" s="80"/>
      <c r="AY54073" s="80"/>
      <c r="AZ54073" s="80"/>
      <c r="BA54073" s="80"/>
      <c r="BB54073" s="80"/>
    </row>
    <row r="54074" spans="9:54" x14ac:dyDescent="0.25">
      <c r="I54074" s="80"/>
      <c r="AX54074" s="80"/>
      <c r="AY54074" s="80"/>
      <c r="AZ54074" s="80"/>
      <c r="BA54074" s="80"/>
      <c r="BB54074" s="80"/>
    </row>
    <row r="54075" spans="9:54" x14ac:dyDescent="0.25">
      <c r="I54075" s="80"/>
      <c r="AX54075" s="80"/>
      <c r="AY54075" s="80"/>
      <c r="AZ54075" s="80"/>
      <c r="BA54075" s="80"/>
      <c r="BB54075" s="80"/>
    </row>
    <row r="54076" spans="9:54" x14ac:dyDescent="0.25">
      <c r="I54076" s="80"/>
      <c r="AX54076" s="80"/>
      <c r="AY54076" s="80"/>
      <c r="AZ54076" s="80"/>
      <c r="BA54076" s="80"/>
      <c r="BB54076" s="80"/>
    </row>
    <row r="54077" spans="9:54" x14ac:dyDescent="0.25">
      <c r="I54077" s="80"/>
      <c r="AX54077" s="80"/>
      <c r="AY54077" s="80"/>
      <c r="AZ54077" s="80"/>
      <c r="BA54077" s="80"/>
      <c r="BB54077" s="80"/>
    </row>
    <row r="54078" spans="9:54" x14ac:dyDescent="0.25">
      <c r="I54078" s="80"/>
      <c r="AX54078" s="80"/>
      <c r="AY54078" s="80"/>
      <c r="AZ54078" s="80"/>
      <c r="BA54078" s="80"/>
      <c r="BB54078" s="80"/>
    </row>
    <row r="54079" spans="9:54" x14ac:dyDescent="0.25">
      <c r="I54079" s="80"/>
      <c r="AX54079" s="80"/>
      <c r="AY54079" s="80"/>
      <c r="AZ54079" s="80"/>
      <c r="BA54079" s="80"/>
      <c r="BB54079" s="80"/>
    </row>
    <row r="54080" spans="9:54" x14ac:dyDescent="0.25">
      <c r="I54080" s="80"/>
      <c r="AX54080" s="80"/>
      <c r="AY54080" s="80"/>
      <c r="AZ54080" s="80"/>
      <c r="BA54080" s="80"/>
      <c r="BB54080" s="80"/>
    </row>
    <row r="54081" spans="9:54" x14ac:dyDescent="0.25">
      <c r="I54081" s="80"/>
      <c r="AX54081" s="80"/>
      <c r="AY54081" s="80"/>
      <c r="AZ54081" s="80"/>
      <c r="BA54081" s="80"/>
      <c r="BB54081" s="80"/>
    </row>
    <row r="54082" spans="9:54" x14ac:dyDescent="0.25">
      <c r="I54082" s="80"/>
      <c r="AX54082" s="80"/>
      <c r="AY54082" s="80"/>
      <c r="AZ54082" s="80"/>
      <c r="BA54082" s="80"/>
      <c r="BB54082" s="80"/>
    </row>
    <row r="54083" spans="9:54" x14ac:dyDescent="0.25">
      <c r="I54083" s="80"/>
      <c r="AX54083" s="80"/>
      <c r="AY54083" s="80"/>
      <c r="AZ54083" s="80"/>
      <c r="BA54083" s="80"/>
      <c r="BB54083" s="80"/>
    </row>
    <row r="54084" spans="9:54" x14ac:dyDescent="0.25">
      <c r="I54084" s="80"/>
      <c r="AX54084" s="80"/>
      <c r="AY54084" s="80"/>
      <c r="AZ54084" s="80"/>
      <c r="BA54084" s="80"/>
      <c r="BB54084" s="80"/>
    </row>
    <row r="54085" spans="9:54" x14ac:dyDescent="0.25">
      <c r="I54085" s="80"/>
      <c r="AX54085" s="80"/>
      <c r="AY54085" s="80"/>
      <c r="AZ54085" s="80"/>
      <c r="BA54085" s="80"/>
      <c r="BB54085" s="80"/>
    </row>
    <row r="54086" spans="9:54" x14ac:dyDescent="0.25">
      <c r="I54086" s="80"/>
      <c r="AX54086" s="80"/>
      <c r="AY54086" s="80"/>
      <c r="AZ54086" s="80"/>
      <c r="BA54086" s="80"/>
      <c r="BB54086" s="80"/>
    </row>
    <row r="54087" spans="9:54" x14ac:dyDescent="0.25">
      <c r="I54087" s="80"/>
      <c r="AX54087" s="80"/>
      <c r="AY54087" s="80"/>
      <c r="AZ54087" s="80"/>
      <c r="BA54087" s="80"/>
      <c r="BB54087" s="80"/>
    </row>
    <row r="54088" spans="9:54" x14ac:dyDescent="0.25">
      <c r="I54088" s="80"/>
      <c r="AX54088" s="80"/>
      <c r="AY54088" s="80"/>
      <c r="AZ54088" s="80"/>
      <c r="BA54088" s="80"/>
      <c r="BB54088" s="80"/>
    </row>
    <row r="54089" spans="9:54" x14ac:dyDescent="0.25">
      <c r="I54089" s="80"/>
      <c r="AX54089" s="80"/>
      <c r="AY54089" s="80"/>
      <c r="AZ54089" s="80"/>
      <c r="BA54089" s="80"/>
      <c r="BB54089" s="80"/>
    </row>
    <row r="54090" spans="9:54" x14ac:dyDescent="0.25">
      <c r="I54090" s="80"/>
      <c r="AX54090" s="80"/>
      <c r="AY54090" s="80"/>
      <c r="AZ54090" s="80"/>
      <c r="BA54090" s="80"/>
      <c r="BB54090" s="80"/>
    </row>
    <row r="54091" spans="9:54" x14ac:dyDescent="0.25">
      <c r="I54091" s="80"/>
      <c r="AX54091" s="80"/>
      <c r="AY54091" s="80"/>
      <c r="AZ54091" s="80"/>
      <c r="BA54091" s="80"/>
      <c r="BB54091" s="80"/>
    </row>
    <row r="54092" spans="9:54" x14ac:dyDescent="0.25">
      <c r="I54092" s="80"/>
      <c r="AX54092" s="80"/>
      <c r="AY54092" s="80"/>
      <c r="AZ54092" s="80"/>
      <c r="BA54092" s="80"/>
      <c r="BB54092" s="80"/>
    </row>
    <row r="54093" spans="9:54" x14ac:dyDescent="0.25">
      <c r="I54093" s="80"/>
      <c r="AX54093" s="80"/>
      <c r="AY54093" s="80"/>
      <c r="AZ54093" s="80"/>
      <c r="BA54093" s="80"/>
      <c r="BB54093" s="80"/>
    </row>
    <row r="54094" spans="9:54" x14ac:dyDescent="0.25">
      <c r="I54094" s="80"/>
      <c r="AX54094" s="80"/>
      <c r="AY54094" s="80"/>
      <c r="AZ54094" s="80"/>
      <c r="BA54094" s="80"/>
      <c r="BB54094" s="80"/>
    </row>
    <row r="54095" spans="9:54" x14ac:dyDescent="0.25">
      <c r="I54095" s="80"/>
      <c r="AX54095" s="80"/>
      <c r="AY54095" s="80"/>
      <c r="AZ54095" s="80"/>
      <c r="BA54095" s="80"/>
      <c r="BB54095" s="80"/>
    </row>
    <row r="54096" spans="9:54" x14ac:dyDescent="0.25">
      <c r="I54096" s="80"/>
      <c r="AX54096" s="80"/>
      <c r="AY54096" s="80"/>
      <c r="AZ54096" s="80"/>
      <c r="BA54096" s="80"/>
      <c r="BB54096" s="80"/>
    </row>
    <row r="54097" spans="9:54" x14ac:dyDescent="0.25">
      <c r="I54097" s="80"/>
      <c r="AX54097" s="80"/>
      <c r="AY54097" s="80"/>
      <c r="AZ54097" s="80"/>
      <c r="BA54097" s="80"/>
      <c r="BB54097" s="80"/>
    </row>
    <row r="54098" spans="9:54" x14ac:dyDescent="0.25">
      <c r="I54098" s="80"/>
      <c r="AX54098" s="80"/>
      <c r="AY54098" s="80"/>
      <c r="AZ54098" s="80"/>
      <c r="BA54098" s="80"/>
      <c r="BB54098" s="80"/>
    </row>
    <row r="54099" spans="9:54" x14ac:dyDescent="0.25">
      <c r="I54099" s="80"/>
      <c r="AX54099" s="80"/>
      <c r="AY54099" s="80"/>
      <c r="AZ54099" s="80"/>
      <c r="BA54099" s="80"/>
      <c r="BB54099" s="80"/>
    </row>
    <row r="54100" spans="9:54" x14ac:dyDescent="0.25">
      <c r="I54100" s="80"/>
      <c r="AX54100" s="80"/>
      <c r="AY54100" s="80"/>
      <c r="AZ54100" s="80"/>
      <c r="BA54100" s="80"/>
      <c r="BB54100" s="80"/>
    </row>
    <row r="54101" spans="9:54" x14ac:dyDescent="0.25">
      <c r="I54101" s="80"/>
      <c r="AX54101" s="80"/>
      <c r="AY54101" s="80"/>
      <c r="AZ54101" s="80"/>
      <c r="BA54101" s="80"/>
      <c r="BB54101" s="80"/>
    </row>
    <row r="54102" spans="9:54" x14ac:dyDescent="0.25">
      <c r="I54102" s="80"/>
      <c r="AX54102" s="80"/>
      <c r="AY54102" s="80"/>
      <c r="AZ54102" s="80"/>
      <c r="BA54102" s="80"/>
      <c r="BB54102" s="80"/>
    </row>
    <row r="54103" spans="9:54" x14ac:dyDescent="0.25">
      <c r="I54103" s="80"/>
      <c r="AX54103" s="80"/>
      <c r="AY54103" s="80"/>
      <c r="AZ54103" s="80"/>
      <c r="BA54103" s="80"/>
      <c r="BB54103" s="80"/>
    </row>
    <row r="54104" spans="9:54" x14ac:dyDescent="0.25">
      <c r="I54104" s="80"/>
      <c r="AX54104" s="80"/>
      <c r="AY54104" s="80"/>
      <c r="AZ54104" s="80"/>
      <c r="BA54104" s="80"/>
      <c r="BB54104" s="80"/>
    </row>
    <row r="54105" spans="9:54" x14ac:dyDescent="0.25">
      <c r="I54105" s="80"/>
      <c r="AX54105" s="80"/>
      <c r="AY54105" s="80"/>
      <c r="AZ54105" s="80"/>
      <c r="BA54105" s="80"/>
      <c r="BB54105" s="80"/>
    </row>
    <row r="54106" spans="9:54" x14ac:dyDescent="0.25">
      <c r="I54106" s="80"/>
      <c r="AX54106" s="80"/>
      <c r="AY54106" s="80"/>
      <c r="AZ54106" s="80"/>
      <c r="BA54106" s="80"/>
      <c r="BB54106" s="80"/>
    </row>
    <row r="54107" spans="9:54" x14ac:dyDescent="0.25">
      <c r="I54107" s="80"/>
      <c r="AX54107" s="80"/>
      <c r="AY54107" s="80"/>
      <c r="AZ54107" s="80"/>
      <c r="BA54107" s="80"/>
      <c r="BB54107" s="80"/>
    </row>
    <row r="54108" spans="9:54" x14ac:dyDescent="0.25">
      <c r="I54108" s="80"/>
      <c r="AX54108" s="80"/>
      <c r="AY54108" s="80"/>
      <c r="AZ54108" s="80"/>
      <c r="BA54108" s="80"/>
      <c r="BB54108" s="80"/>
    </row>
    <row r="54109" spans="9:54" x14ac:dyDescent="0.25">
      <c r="I54109" s="80"/>
      <c r="AX54109" s="80"/>
      <c r="AY54109" s="80"/>
      <c r="AZ54109" s="80"/>
      <c r="BA54109" s="80"/>
      <c r="BB54109" s="80"/>
    </row>
    <row r="54110" spans="9:54" x14ac:dyDescent="0.25">
      <c r="I54110" s="80"/>
      <c r="AX54110" s="80"/>
      <c r="AY54110" s="80"/>
      <c r="AZ54110" s="80"/>
      <c r="BA54110" s="80"/>
      <c r="BB54110" s="80"/>
    </row>
    <row r="54111" spans="9:54" x14ac:dyDescent="0.25">
      <c r="I54111" s="80"/>
      <c r="AX54111" s="80"/>
      <c r="AY54111" s="80"/>
      <c r="AZ54111" s="80"/>
      <c r="BA54111" s="80"/>
      <c r="BB54111" s="80"/>
    </row>
    <row r="54112" spans="9:54" x14ac:dyDescent="0.25">
      <c r="I54112" s="80"/>
      <c r="AX54112" s="80"/>
      <c r="AY54112" s="80"/>
      <c r="AZ54112" s="80"/>
      <c r="BA54112" s="80"/>
      <c r="BB54112" s="80"/>
    </row>
    <row r="54113" spans="9:54" x14ac:dyDescent="0.25">
      <c r="I54113" s="80"/>
      <c r="AX54113" s="80"/>
      <c r="AY54113" s="80"/>
      <c r="AZ54113" s="80"/>
      <c r="BA54113" s="80"/>
      <c r="BB54113" s="80"/>
    </row>
    <row r="54114" spans="9:54" x14ac:dyDescent="0.25">
      <c r="I54114" s="80"/>
      <c r="AX54114" s="80"/>
      <c r="AY54114" s="80"/>
      <c r="AZ54114" s="80"/>
      <c r="BA54114" s="80"/>
      <c r="BB54114" s="80"/>
    </row>
    <row r="54115" spans="9:54" x14ac:dyDescent="0.25">
      <c r="I54115" s="80"/>
      <c r="AX54115" s="80"/>
      <c r="AY54115" s="80"/>
      <c r="AZ54115" s="80"/>
      <c r="BA54115" s="80"/>
      <c r="BB54115" s="80"/>
    </row>
    <row r="54116" spans="9:54" x14ac:dyDescent="0.25">
      <c r="I54116" s="80"/>
      <c r="AX54116" s="80"/>
      <c r="AY54116" s="80"/>
      <c r="AZ54116" s="80"/>
      <c r="BA54116" s="80"/>
      <c r="BB54116" s="80"/>
    </row>
    <row r="54117" spans="9:54" x14ac:dyDescent="0.25">
      <c r="I54117" s="80"/>
      <c r="AX54117" s="80"/>
      <c r="AY54117" s="80"/>
      <c r="AZ54117" s="80"/>
      <c r="BA54117" s="80"/>
      <c r="BB54117" s="80"/>
    </row>
    <row r="54118" spans="9:54" x14ac:dyDescent="0.25">
      <c r="I54118" s="80"/>
      <c r="AX54118" s="80"/>
      <c r="AY54118" s="80"/>
      <c r="AZ54118" s="80"/>
      <c r="BA54118" s="80"/>
      <c r="BB54118" s="80"/>
    </row>
    <row r="54119" spans="9:54" x14ac:dyDescent="0.25">
      <c r="I54119" s="80"/>
      <c r="AX54119" s="80"/>
      <c r="AY54119" s="80"/>
      <c r="AZ54119" s="80"/>
      <c r="BA54119" s="80"/>
      <c r="BB54119" s="80"/>
    </row>
    <row r="54120" spans="9:54" x14ac:dyDescent="0.25">
      <c r="I54120" s="80"/>
      <c r="AX54120" s="80"/>
      <c r="AY54120" s="80"/>
      <c r="AZ54120" s="80"/>
      <c r="BA54120" s="80"/>
      <c r="BB54120" s="80"/>
    </row>
    <row r="54121" spans="9:54" x14ac:dyDescent="0.25">
      <c r="I54121" s="80"/>
      <c r="AX54121" s="80"/>
      <c r="AY54121" s="80"/>
      <c r="AZ54121" s="80"/>
      <c r="BA54121" s="80"/>
      <c r="BB54121" s="80"/>
    </row>
    <row r="54122" spans="9:54" x14ac:dyDescent="0.25">
      <c r="I54122" s="80"/>
      <c r="AX54122" s="80"/>
      <c r="AY54122" s="80"/>
      <c r="AZ54122" s="80"/>
      <c r="BA54122" s="80"/>
      <c r="BB54122" s="80"/>
    </row>
    <row r="54123" spans="9:54" x14ac:dyDescent="0.25">
      <c r="I54123" s="80"/>
      <c r="AX54123" s="80"/>
      <c r="AY54123" s="80"/>
      <c r="AZ54123" s="80"/>
      <c r="BA54123" s="80"/>
      <c r="BB54123" s="80"/>
    </row>
    <row r="54124" spans="9:54" x14ac:dyDescent="0.25">
      <c r="I54124" s="80"/>
      <c r="AX54124" s="80"/>
      <c r="AY54124" s="80"/>
      <c r="AZ54124" s="80"/>
      <c r="BA54124" s="80"/>
      <c r="BB54124" s="80"/>
    </row>
    <row r="54125" spans="9:54" x14ac:dyDescent="0.25">
      <c r="I54125" s="80"/>
      <c r="AX54125" s="80"/>
      <c r="AY54125" s="80"/>
      <c r="AZ54125" s="80"/>
      <c r="BA54125" s="80"/>
      <c r="BB54125" s="80"/>
    </row>
    <row r="54126" spans="9:54" x14ac:dyDescent="0.25">
      <c r="I54126" s="80"/>
      <c r="AX54126" s="80"/>
      <c r="AY54126" s="80"/>
      <c r="AZ54126" s="80"/>
      <c r="BA54126" s="80"/>
      <c r="BB54126" s="80"/>
    </row>
    <row r="54127" spans="9:54" x14ac:dyDescent="0.25">
      <c r="I54127" s="80"/>
      <c r="AX54127" s="80"/>
      <c r="AY54127" s="80"/>
      <c r="AZ54127" s="80"/>
      <c r="BA54127" s="80"/>
      <c r="BB54127" s="80"/>
    </row>
    <row r="54128" spans="9:54" x14ac:dyDescent="0.25">
      <c r="I54128" s="80"/>
      <c r="AX54128" s="80"/>
      <c r="AY54128" s="80"/>
      <c r="AZ54128" s="80"/>
      <c r="BA54128" s="80"/>
      <c r="BB54128" s="80"/>
    </row>
    <row r="54129" spans="9:54" x14ac:dyDescent="0.25">
      <c r="I54129" s="80"/>
      <c r="AX54129" s="80"/>
      <c r="AY54129" s="80"/>
      <c r="AZ54129" s="80"/>
      <c r="BA54129" s="80"/>
      <c r="BB54129" s="80"/>
    </row>
    <row r="54130" spans="9:54" x14ac:dyDescent="0.25">
      <c r="I54130" s="80"/>
      <c r="AX54130" s="80"/>
      <c r="AY54130" s="80"/>
      <c r="AZ54130" s="80"/>
      <c r="BA54130" s="80"/>
      <c r="BB54130" s="80"/>
    </row>
    <row r="54131" spans="9:54" x14ac:dyDescent="0.25">
      <c r="I54131" s="80"/>
      <c r="AX54131" s="80"/>
      <c r="AY54131" s="80"/>
      <c r="AZ54131" s="80"/>
      <c r="BA54131" s="80"/>
      <c r="BB54131" s="80"/>
    </row>
    <row r="54132" spans="9:54" x14ac:dyDescent="0.25">
      <c r="I54132" s="80"/>
      <c r="AX54132" s="80"/>
      <c r="AY54132" s="80"/>
      <c r="AZ54132" s="80"/>
      <c r="BA54132" s="80"/>
      <c r="BB54132" s="80"/>
    </row>
    <row r="54133" spans="9:54" x14ac:dyDescent="0.25">
      <c r="I54133" s="80"/>
      <c r="AX54133" s="80"/>
      <c r="AY54133" s="80"/>
      <c r="AZ54133" s="80"/>
      <c r="BA54133" s="80"/>
      <c r="BB54133" s="80"/>
    </row>
    <row r="54134" spans="9:54" x14ac:dyDescent="0.25">
      <c r="I54134" s="80"/>
      <c r="AX54134" s="80"/>
      <c r="AY54134" s="80"/>
      <c r="AZ54134" s="80"/>
      <c r="BA54134" s="80"/>
      <c r="BB54134" s="80"/>
    </row>
    <row r="54135" spans="9:54" x14ac:dyDescent="0.25">
      <c r="I54135" s="80"/>
      <c r="AX54135" s="80"/>
      <c r="AY54135" s="80"/>
      <c r="AZ54135" s="80"/>
      <c r="BA54135" s="80"/>
      <c r="BB54135" s="80"/>
    </row>
    <row r="54136" spans="9:54" x14ac:dyDescent="0.25">
      <c r="I54136" s="80"/>
      <c r="AX54136" s="80"/>
      <c r="AY54136" s="80"/>
      <c r="AZ54136" s="80"/>
      <c r="BA54136" s="80"/>
      <c r="BB54136" s="80"/>
    </row>
    <row r="54137" spans="9:54" x14ac:dyDescent="0.25">
      <c r="I54137" s="80"/>
      <c r="AX54137" s="80"/>
      <c r="AY54137" s="80"/>
      <c r="AZ54137" s="80"/>
      <c r="BA54137" s="80"/>
      <c r="BB54137" s="80"/>
    </row>
    <row r="54138" spans="9:54" x14ac:dyDescent="0.25">
      <c r="I54138" s="80"/>
      <c r="AX54138" s="80"/>
      <c r="AY54138" s="80"/>
      <c r="AZ54138" s="80"/>
      <c r="BA54138" s="80"/>
      <c r="BB54138" s="80"/>
    </row>
    <row r="54139" spans="9:54" x14ac:dyDescent="0.25">
      <c r="I54139" s="80"/>
      <c r="AX54139" s="80"/>
      <c r="AY54139" s="80"/>
      <c r="AZ54139" s="80"/>
      <c r="BA54139" s="80"/>
      <c r="BB54139" s="80"/>
    </row>
    <row r="54140" spans="9:54" x14ac:dyDescent="0.25">
      <c r="I54140" s="80"/>
      <c r="AX54140" s="80"/>
      <c r="AY54140" s="80"/>
      <c r="AZ54140" s="80"/>
      <c r="BA54140" s="80"/>
      <c r="BB54140" s="80"/>
    </row>
    <row r="54141" spans="9:54" x14ac:dyDescent="0.25">
      <c r="I54141" s="80"/>
      <c r="AX54141" s="80"/>
      <c r="AY54141" s="80"/>
      <c r="AZ54141" s="80"/>
      <c r="BA54141" s="80"/>
      <c r="BB54141" s="80"/>
    </row>
    <row r="54142" spans="9:54" x14ac:dyDescent="0.25">
      <c r="I54142" s="80"/>
      <c r="AX54142" s="80"/>
      <c r="AY54142" s="80"/>
      <c r="AZ54142" s="80"/>
      <c r="BA54142" s="80"/>
      <c r="BB54142" s="80"/>
    </row>
    <row r="54143" spans="9:54" x14ac:dyDescent="0.25">
      <c r="I54143" s="80"/>
      <c r="AX54143" s="80"/>
      <c r="AY54143" s="80"/>
      <c r="AZ54143" s="80"/>
      <c r="BA54143" s="80"/>
      <c r="BB54143" s="80"/>
    </row>
    <row r="54144" spans="9:54" x14ac:dyDescent="0.25">
      <c r="I54144" s="80"/>
      <c r="AX54144" s="80"/>
      <c r="AY54144" s="80"/>
      <c r="AZ54144" s="80"/>
      <c r="BA54144" s="80"/>
      <c r="BB54144" s="80"/>
    </row>
    <row r="54145" spans="9:54" x14ac:dyDescent="0.25">
      <c r="I54145" s="80"/>
      <c r="AX54145" s="80"/>
      <c r="AY54145" s="80"/>
      <c r="AZ54145" s="80"/>
      <c r="BA54145" s="80"/>
      <c r="BB54145" s="80"/>
    </row>
    <row r="54146" spans="9:54" x14ac:dyDescent="0.25">
      <c r="I54146" s="80"/>
      <c r="AX54146" s="80"/>
      <c r="AY54146" s="80"/>
      <c r="AZ54146" s="80"/>
      <c r="BA54146" s="80"/>
      <c r="BB54146" s="80"/>
    </row>
    <row r="54147" spans="9:54" x14ac:dyDescent="0.25">
      <c r="I54147" s="80"/>
      <c r="AX54147" s="80"/>
      <c r="AY54147" s="80"/>
      <c r="AZ54147" s="80"/>
      <c r="BA54147" s="80"/>
      <c r="BB54147" s="80"/>
    </row>
    <row r="54148" spans="9:54" x14ac:dyDescent="0.25">
      <c r="I54148" s="80"/>
      <c r="AX54148" s="80"/>
      <c r="AY54148" s="80"/>
      <c r="AZ54148" s="80"/>
      <c r="BA54148" s="80"/>
      <c r="BB54148" s="80"/>
    </row>
    <row r="54149" spans="9:54" x14ac:dyDescent="0.25">
      <c r="I54149" s="80"/>
      <c r="AX54149" s="80"/>
      <c r="AY54149" s="80"/>
      <c r="AZ54149" s="80"/>
      <c r="BA54149" s="80"/>
      <c r="BB54149" s="80"/>
    </row>
    <row r="54150" spans="9:54" x14ac:dyDescent="0.25">
      <c r="I54150" s="80"/>
      <c r="AX54150" s="80"/>
      <c r="AY54150" s="80"/>
      <c r="AZ54150" s="80"/>
      <c r="BA54150" s="80"/>
      <c r="BB54150" s="80"/>
    </row>
    <row r="54151" spans="9:54" x14ac:dyDescent="0.25">
      <c r="I54151" s="80"/>
      <c r="AX54151" s="80"/>
      <c r="AY54151" s="80"/>
      <c r="AZ54151" s="80"/>
      <c r="BA54151" s="80"/>
      <c r="BB54151" s="80"/>
    </row>
    <row r="54152" spans="9:54" x14ac:dyDescent="0.25">
      <c r="I54152" s="80"/>
      <c r="AX54152" s="80"/>
      <c r="AY54152" s="80"/>
      <c r="AZ54152" s="80"/>
      <c r="BA54152" s="80"/>
      <c r="BB54152" s="80"/>
    </row>
    <row r="54153" spans="9:54" x14ac:dyDescent="0.25">
      <c r="I54153" s="80"/>
      <c r="AX54153" s="80"/>
      <c r="AY54153" s="80"/>
      <c r="AZ54153" s="80"/>
      <c r="BA54153" s="80"/>
      <c r="BB54153" s="80"/>
    </row>
    <row r="54154" spans="9:54" x14ac:dyDescent="0.25">
      <c r="I54154" s="80"/>
      <c r="AX54154" s="80"/>
      <c r="AY54154" s="80"/>
      <c r="AZ54154" s="80"/>
      <c r="BA54154" s="80"/>
      <c r="BB54154" s="80"/>
    </row>
    <row r="54155" spans="9:54" x14ac:dyDescent="0.25">
      <c r="I54155" s="80"/>
      <c r="AX54155" s="80"/>
      <c r="AY54155" s="80"/>
      <c r="AZ54155" s="80"/>
      <c r="BA54155" s="80"/>
      <c r="BB54155" s="80"/>
    </row>
    <row r="54156" spans="9:54" x14ac:dyDescent="0.25">
      <c r="I54156" s="80"/>
      <c r="AX54156" s="80"/>
      <c r="AY54156" s="80"/>
      <c r="AZ54156" s="80"/>
      <c r="BA54156" s="80"/>
      <c r="BB54156" s="80"/>
    </row>
    <row r="54157" spans="9:54" x14ac:dyDescent="0.25">
      <c r="I54157" s="80"/>
      <c r="AX54157" s="80"/>
      <c r="AY54157" s="80"/>
      <c r="AZ54157" s="80"/>
      <c r="BA54157" s="80"/>
      <c r="BB54157" s="80"/>
    </row>
    <row r="54158" spans="9:54" x14ac:dyDescent="0.25">
      <c r="I54158" s="80"/>
      <c r="AX54158" s="80"/>
      <c r="AY54158" s="80"/>
      <c r="AZ54158" s="80"/>
      <c r="BA54158" s="80"/>
      <c r="BB54158" s="80"/>
    </row>
    <row r="54159" spans="9:54" x14ac:dyDescent="0.25">
      <c r="I54159" s="80"/>
      <c r="AX54159" s="80"/>
      <c r="AY54159" s="80"/>
      <c r="AZ54159" s="80"/>
      <c r="BA54159" s="80"/>
      <c r="BB54159" s="80"/>
    </row>
    <row r="54160" spans="9:54" x14ac:dyDescent="0.25">
      <c r="I54160" s="80"/>
      <c r="AX54160" s="80"/>
      <c r="AY54160" s="80"/>
      <c r="AZ54160" s="80"/>
      <c r="BA54160" s="80"/>
      <c r="BB54160" s="80"/>
    </row>
    <row r="54161" spans="9:54" x14ac:dyDescent="0.25">
      <c r="I54161" s="80"/>
      <c r="AX54161" s="80"/>
      <c r="AY54161" s="80"/>
      <c r="AZ54161" s="80"/>
      <c r="BA54161" s="80"/>
      <c r="BB54161" s="80"/>
    </row>
    <row r="54162" spans="9:54" x14ac:dyDescent="0.25">
      <c r="I54162" s="80"/>
      <c r="AX54162" s="80"/>
      <c r="AY54162" s="80"/>
      <c r="AZ54162" s="80"/>
      <c r="BA54162" s="80"/>
      <c r="BB54162" s="80"/>
    </row>
    <row r="54163" spans="9:54" x14ac:dyDescent="0.25">
      <c r="I54163" s="80"/>
      <c r="AX54163" s="80"/>
      <c r="AY54163" s="80"/>
      <c r="AZ54163" s="80"/>
      <c r="BA54163" s="80"/>
      <c r="BB54163" s="80"/>
    </row>
    <row r="54164" spans="9:54" x14ac:dyDescent="0.25">
      <c r="I54164" s="80"/>
      <c r="AX54164" s="80"/>
      <c r="AY54164" s="80"/>
      <c r="AZ54164" s="80"/>
      <c r="BA54164" s="80"/>
      <c r="BB54164" s="80"/>
    </row>
    <row r="54165" spans="9:54" x14ac:dyDescent="0.25">
      <c r="I54165" s="80"/>
      <c r="AX54165" s="80"/>
      <c r="AY54165" s="80"/>
      <c r="AZ54165" s="80"/>
      <c r="BA54165" s="80"/>
      <c r="BB54165" s="80"/>
    </row>
    <row r="54166" spans="9:54" x14ac:dyDescent="0.25">
      <c r="I54166" s="80"/>
      <c r="AX54166" s="80"/>
      <c r="AY54166" s="80"/>
      <c r="AZ54166" s="80"/>
      <c r="BA54166" s="80"/>
      <c r="BB54166" s="80"/>
    </row>
    <row r="54167" spans="9:54" x14ac:dyDescent="0.25">
      <c r="I54167" s="80"/>
      <c r="AX54167" s="80"/>
      <c r="AY54167" s="80"/>
      <c r="AZ54167" s="80"/>
      <c r="BA54167" s="80"/>
      <c r="BB54167" s="80"/>
    </row>
    <row r="54168" spans="9:54" x14ac:dyDescent="0.25">
      <c r="I54168" s="80"/>
      <c r="AX54168" s="80"/>
      <c r="AY54168" s="80"/>
      <c r="AZ54168" s="80"/>
      <c r="BA54168" s="80"/>
      <c r="BB54168" s="80"/>
    </row>
    <row r="54169" spans="9:54" x14ac:dyDescent="0.25">
      <c r="I54169" s="80"/>
      <c r="AX54169" s="80"/>
      <c r="AY54169" s="80"/>
      <c r="AZ54169" s="80"/>
      <c r="BA54169" s="80"/>
      <c r="BB54169" s="80"/>
    </row>
    <row r="54170" spans="9:54" x14ac:dyDescent="0.25">
      <c r="I54170" s="80"/>
      <c r="AX54170" s="80"/>
      <c r="AY54170" s="80"/>
      <c r="AZ54170" s="80"/>
      <c r="BA54170" s="80"/>
      <c r="BB54170" s="80"/>
    </row>
    <row r="54171" spans="9:54" x14ac:dyDescent="0.25">
      <c r="I54171" s="80"/>
      <c r="AX54171" s="80"/>
      <c r="AY54171" s="80"/>
      <c r="AZ54171" s="80"/>
      <c r="BA54171" s="80"/>
      <c r="BB54171" s="80"/>
    </row>
    <row r="54172" spans="9:54" x14ac:dyDescent="0.25">
      <c r="I54172" s="80"/>
      <c r="AX54172" s="80"/>
      <c r="AY54172" s="80"/>
      <c r="AZ54172" s="80"/>
      <c r="BA54172" s="80"/>
      <c r="BB54172" s="80"/>
    </row>
    <row r="54173" spans="9:54" x14ac:dyDescent="0.25">
      <c r="I54173" s="80"/>
      <c r="AX54173" s="80"/>
      <c r="AY54173" s="80"/>
      <c r="AZ54173" s="80"/>
      <c r="BA54173" s="80"/>
      <c r="BB54173" s="80"/>
    </row>
    <row r="54174" spans="9:54" x14ac:dyDescent="0.25">
      <c r="I54174" s="80"/>
      <c r="AX54174" s="80"/>
      <c r="AY54174" s="80"/>
      <c r="AZ54174" s="80"/>
      <c r="BA54174" s="80"/>
      <c r="BB54174" s="80"/>
    </row>
    <row r="54175" spans="9:54" x14ac:dyDescent="0.25">
      <c r="I54175" s="80"/>
      <c r="AX54175" s="80"/>
      <c r="AY54175" s="80"/>
      <c r="AZ54175" s="80"/>
      <c r="BA54175" s="80"/>
      <c r="BB54175" s="80"/>
    </row>
    <row r="54176" spans="9:54" x14ac:dyDescent="0.25">
      <c r="I54176" s="80"/>
      <c r="AX54176" s="80"/>
      <c r="AY54176" s="80"/>
      <c r="AZ54176" s="80"/>
      <c r="BA54176" s="80"/>
      <c r="BB54176" s="80"/>
    </row>
    <row r="54177" spans="9:54" x14ac:dyDescent="0.25">
      <c r="I54177" s="80"/>
      <c r="AX54177" s="80"/>
      <c r="AY54177" s="80"/>
      <c r="AZ54177" s="80"/>
      <c r="BA54177" s="80"/>
      <c r="BB54177" s="80"/>
    </row>
    <row r="54178" spans="9:54" x14ac:dyDescent="0.25">
      <c r="I54178" s="80"/>
      <c r="AX54178" s="80"/>
      <c r="AY54178" s="80"/>
      <c r="AZ54178" s="80"/>
      <c r="BA54178" s="80"/>
      <c r="BB54178" s="80"/>
    </row>
    <row r="54179" spans="9:54" x14ac:dyDescent="0.25">
      <c r="I54179" s="80"/>
      <c r="AX54179" s="80"/>
      <c r="AY54179" s="80"/>
      <c r="AZ54179" s="80"/>
      <c r="BA54179" s="80"/>
      <c r="BB54179" s="80"/>
    </row>
    <row r="54180" spans="9:54" x14ac:dyDescent="0.25">
      <c r="I54180" s="80"/>
      <c r="AX54180" s="80"/>
      <c r="AY54180" s="80"/>
      <c r="AZ54180" s="80"/>
      <c r="BA54180" s="80"/>
      <c r="BB54180" s="80"/>
    </row>
    <row r="54181" spans="9:54" x14ac:dyDescent="0.25">
      <c r="I54181" s="80"/>
      <c r="AX54181" s="80"/>
      <c r="AY54181" s="80"/>
      <c r="AZ54181" s="80"/>
      <c r="BA54181" s="80"/>
      <c r="BB54181" s="80"/>
    </row>
    <row r="54182" spans="9:54" x14ac:dyDescent="0.25">
      <c r="I54182" s="80"/>
      <c r="AX54182" s="80"/>
      <c r="AY54182" s="80"/>
      <c r="AZ54182" s="80"/>
      <c r="BA54182" s="80"/>
      <c r="BB54182" s="80"/>
    </row>
    <row r="54183" spans="9:54" x14ac:dyDescent="0.25">
      <c r="I54183" s="80"/>
      <c r="AX54183" s="80"/>
      <c r="AY54183" s="80"/>
      <c r="AZ54183" s="80"/>
      <c r="BA54183" s="80"/>
      <c r="BB54183" s="80"/>
    </row>
    <row r="54184" spans="9:54" x14ac:dyDescent="0.25">
      <c r="I54184" s="80"/>
      <c r="AX54184" s="80"/>
      <c r="AY54184" s="80"/>
      <c r="AZ54184" s="80"/>
      <c r="BA54184" s="80"/>
      <c r="BB54184" s="80"/>
    </row>
    <row r="54185" spans="9:54" x14ac:dyDescent="0.25">
      <c r="I54185" s="80"/>
      <c r="AX54185" s="80"/>
      <c r="AY54185" s="80"/>
      <c r="AZ54185" s="80"/>
      <c r="BA54185" s="80"/>
      <c r="BB54185" s="80"/>
    </row>
    <row r="54186" spans="9:54" x14ac:dyDescent="0.25">
      <c r="I54186" s="80"/>
      <c r="AX54186" s="80"/>
      <c r="AY54186" s="80"/>
      <c r="AZ54186" s="80"/>
      <c r="BA54186" s="80"/>
      <c r="BB54186" s="80"/>
    </row>
    <row r="54187" spans="9:54" x14ac:dyDescent="0.25">
      <c r="I54187" s="80"/>
      <c r="AX54187" s="80"/>
      <c r="AY54187" s="80"/>
      <c r="AZ54187" s="80"/>
      <c r="BA54187" s="80"/>
      <c r="BB54187" s="80"/>
    </row>
    <row r="54188" spans="9:54" x14ac:dyDescent="0.25">
      <c r="I54188" s="80"/>
      <c r="AX54188" s="80"/>
      <c r="AY54188" s="80"/>
      <c r="AZ54188" s="80"/>
      <c r="BA54188" s="80"/>
      <c r="BB54188" s="80"/>
    </row>
    <row r="54189" spans="9:54" x14ac:dyDescent="0.25">
      <c r="I54189" s="80"/>
      <c r="AX54189" s="80"/>
      <c r="AY54189" s="80"/>
      <c r="AZ54189" s="80"/>
      <c r="BA54189" s="80"/>
      <c r="BB54189" s="80"/>
    </row>
    <row r="54190" spans="9:54" x14ac:dyDescent="0.25">
      <c r="I54190" s="80"/>
      <c r="AX54190" s="80"/>
      <c r="AY54190" s="80"/>
      <c r="AZ54190" s="80"/>
      <c r="BA54190" s="80"/>
      <c r="BB54190" s="80"/>
    </row>
    <row r="54191" spans="9:54" x14ac:dyDescent="0.25">
      <c r="I54191" s="80"/>
      <c r="AX54191" s="80"/>
      <c r="AY54191" s="80"/>
      <c r="AZ54191" s="80"/>
      <c r="BA54191" s="80"/>
      <c r="BB54191" s="80"/>
    </row>
    <row r="54192" spans="9:54" x14ac:dyDescent="0.25">
      <c r="I54192" s="80"/>
      <c r="AX54192" s="80"/>
      <c r="AY54192" s="80"/>
      <c r="AZ54192" s="80"/>
      <c r="BA54192" s="80"/>
      <c r="BB54192" s="80"/>
    </row>
    <row r="54193" spans="9:54" x14ac:dyDescent="0.25">
      <c r="I54193" s="80"/>
      <c r="AX54193" s="80"/>
      <c r="AY54193" s="80"/>
      <c r="AZ54193" s="80"/>
      <c r="BA54193" s="80"/>
      <c r="BB54193" s="80"/>
    </row>
    <row r="54194" spans="9:54" x14ac:dyDescent="0.25">
      <c r="I54194" s="80"/>
      <c r="AX54194" s="80"/>
      <c r="AY54194" s="80"/>
      <c r="AZ54194" s="80"/>
      <c r="BA54194" s="80"/>
      <c r="BB54194" s="80"/>
    </row>
    <row r="54195" spans="9:54" x14ac:dyDescent="0.25">
      <c r="I54195" s="80"/>
      <c r="AX54195" s="80"/>
      <c r="AY54195" s="80"/>
      <c r="AZ54195" s="80"/>
      <c r="BA54195" s="80"/>
      <c r="BB54195" s="80"/>
    </row>
    <row r="54196" spans="9:54" x14ac:dyDescent="0.25">
      <c r="I54196" s="80"/>
      <c r="AX54196" s="80"/>
      <c r="AY54196" s="80"/>
      <c r="AZ54196" s="80"/>
      <c r="BA54196" s="80"/>
      <c r="BB54196" s="80"/>
    </row>
    <row r="54197" spans="9:54" x14ac:dyDescent="0.25">
      <c r="I54197" s="80"/>
      <c r="AX54197" s="80"/>
      <c r="AY54197" s="80"/>
      <c r="AZ54197" s="80"/>
      <c r="BA54197" s="80"/>
      <c r="BB54197" s="80"/>
    </row>
    <row r="54198" spans="9:54" x14ac:dyDescent="0.25">
      <c r="I54198" s="80"/>
      <c r="AX54198" s="80"/>
      <c r="AY54198" s="80"/>
      <c r="AZ54198" s="80"/>
      <c r="BA54198" s="80"/>
      <c r="BB54198" s="80"/>
    </row>
    <row r="54199" spans="9:54" x14ac:dyDescent="0.25">
      <c r="I54199" s="80"/>
      <c r="AX54199" s="80"/>
      <c r="AY54199" s="80"/>
      <c r="AZ54199" s="80"/>
      <c r="BA54199" s="80"/>
      <c r="BB54199" s="80"/>
    </row>
    <row r="54200" spans="9:54" x14ac:dyDescent="0.25">
      <c r="I54200" s="80"/>
      <c r="AX54200" s="80"/>
      <c r="AY54200" s="80"/>
      <c r="AZ54200" s="80"/>
      <c r="BA54200" s="80"/>
      <c r="BB54200" s="80"/>
    </row>
    <row r="54201" spans="9:54" x14ac:dyDescent="0.25">
      <c r="I54201" s="80"/>
      <c r="AX54201" s="80"/>
      <c r="AY54201" s="80"/>
      <c r="AZ54201" s="80"/>
      <c r="BA54201" s="80"/>
      <c r="BB54201" s="80"/>
    </row>
    <row r="54202" spans="9:54" x14ac:dyDescent="0.25">
      <c r="I54202" s="80"/>
      <c r="AX54202" s="80"/>
      <c r="AY54202" s="80"/>
      <c r="AZ54202" s="80"/>
      <c r="BA54202" s="80"/>
      <c r="BB54202" s="80"/>
    </row>
    <row r="54203" spans="9:54" x14ac:dyDescent="0.25">
      <c r="I54203" s="80"/>
      <c r="AX54203" s="80"/>
      <c r="AY54203" s="80"/>
      <c r="AZ54203" s="80"/>
      <c r="BA54203" s="80"/>
      <c r="BB54203" s="80"/>
    </row>
    <row r="54204" spans="9:54" x14ac:dyDescent="0.25">
      <c r="I54204" s="80"/>
      <c r="AX54204" s="80"/>
      <c r="AY54204" s="80"/>
      <c r="AZ54204" s="80"/>
      <c r="BA54204" s="80"/>
      <c r="BB54204" s="80"/>
    </row>
    <row r="54205" spans="9:54" x14ac:dyDescent="0.25">
      <c r="I54205" s="80"/>
      <c r="AX54205" s="80"/>
      <c r="AY54205" s="80"/>
      <c r="AZ54205" s="80"/>
      <c r="BA54205" s="80"/>
      <c r="BB54205" s="80"/>
    </row>
    <row r="54206" spans="9:54" x14ac:dyDescent="0.25">
      <c r="I54206" s="80"/>
      <c r="AX54206" s="80"/>
      <c r="AY54206" s="80"/>
      <c r="AZ54206" s="80"/>
      <c r="BA54206" s="80"/>
      <c r="BB54206" s="80"/>
    </row>
    <row r="54207" spans="9:54" x14ac:dyDescent="0.25">
      <c r="I54207" s="80"/>
      <c r="AX54207" s="80"/>
      <c r="AY54207" s="80"/>
      <c r="AZ54207" s="80"/>
      <c r="BA54207" s="80"/>
      <c r="BB54207" s="80"/>
    </row>
    <row r="54208" spans="9:54" x14ac:dyDescent="0.25">
      <c r="I54208" s="80"/>
      <c r="AX54208" s="80"/>
      <c r="AY54208" s="80"/>
      <c r="AZ54208" s="80"/>
      <c r="BA54208" s="80"/>
      <c r="BB54208" s="80"/>
    </row>
    <row r="54209" spans="9:54" x14ac:dyDescent="0.25">
      <c r="I54209" s="80"/>
      <c r="AX54209" s="80"/>
      <c r="AY54209" s="80"/>
      <c r="AZ54209" s="80"/>
      <c r="BA54209" s="80"/>
      <c r="BB54209" s="80"/>
    </row>
    <row r="54210" spans="9:54" x14ac:dyDescent="0.25">
      <c r="I54210" s="80"/>
      <c r="AX54210" s="80"/>
      <c r="AY54210" s="80"/>
      <c r="AZ54210" s="80"/>
      <c r="BA54210" s="80"/>
      <c r="BB54210" s="80"/>
    </row>
    <row r="54211" spans="9:54" x14ac:dyDescent="0.25">
      <c r="I54211" s="80"/>
      <c r="AX54211" s="80"/>
      <c r="AY54211" s="80"/>
      <c r="AZ54211" s="80"/>
      <c r="BA54211" s="80"/>
      <c r="BB54211" s="80"/>
    </row>
    <row r="54212" spans="9:54" x14ac:dyDescent="0.25">
      <c r="I54212" s="80"/>
      <c r="AX54212" s="80"/>
      <c r="AY54212" s="80"/>
      <c r="AZ54212" s="80"/>
      <c r="BA54212" s="80"/>
      <c r="BB54212" s="80"/>
    </row>
    <row r="54213" spans="9:54" x14ac:dyDescent="0.25">
      <c r="I54213" s="80"/>
      <c r="AX54213" s="80"/>
      <c r="AY54213" s="80"/>
      <c r="AZ54213" s="80"/>
      <c r="BA54213" s="80"/>
      <c r="BB54213" s="80"/>
    </row>
    <row r="54214" spans="9:54" x14ac:dyDescent="0.25">
      <c r="I54214" s="80"/>
      <c r="AX54214" s="80"/>
      <c r="AY54214" s="80"/>
      <c r="AZ54214" s="80"/>
      <c r="BA54214" s="80"/>
      <c r="BB54214" s="80"/>
    </row>
    <row r="54215" spans="9:54" x14ac:dyDescent="0.25">
      <c r="I54215" s="80"/>
      <c r="AX54215" s="80"/>
      <c r="AY54215" s="80"/>
      <c r="AZ54215" s="80"/>
      <c r="BA54215" s="80"/>
      <c r="BB54215" s="80"/>
    </row>
    <row r="54216" spans="9:54" x14ac:dyDescent="0.25">
      <c r="I54216" s="80"/>
      <c r="AX54216" s="80"/>
      <c r="AY54216" s="80"/>
      <c r="AZ54216" s="80"/>
      <c r="BA54216" s="80"/>
      <c r="BB54216" s="80"/>
    </row>
    <row r="54217" spans="9:54" x14ac:dyDescent="0.25">
      <c r="I54217" s="80"/>
      <c r="AX54217" s="80"/>
      <c r="AY54217" s="80"/>
      <c r="AZ54217" s="80"/>
      <c r="BA54217" s="80"/>
      <c r="BB54217" s="80"/>
    </row>
    <row r="54218" spans="9:54" x14ac:dyDescent="0.25">
      <c r="I54218" s="80"/>
      <c r="AX54218" s="80"/>
      <c r="AY54218" s="80"/>
      <c r="AZ54218" s="80"/>
      <c r="BA54218" s="80"/>
      <c r="BB54218" s="80"/>
    </row>
    <row r="54219" spans="9:54" x14ac:dyDescent="0.25">
      <c r="I54219" s="80"/>
      <c r="AX54219" s="80"/>
      <c r="AY54219" s="80"/>
      <c r="AZ54219" s="80"/>
      <c r="BA54219" s="80"/>
      <c r="BB54219" s="80"/>
    </row>
    <row r="54220" spans="9:54" x14ac:dyDescent="0.25">
      <c r="I54220" s="80"/>
      <c r="AX54220" s="80"/>
      <c r="AY54220" s="80"/>
      <c r="AZ54220" s="80"/>
      <c r="BA54220" s="80"/>
      <c r="BB54220" s="80"/>
    </row>
    <row r="54221" spans="9:54" x14ac:dyDescent="0.25">
      <c r="I54221" s="80"/>
      <c r="AX54221" s="80"/>
      <c r="AY54221" s="80"/>
      <c r="AZ54221" s="80"/>
      <c r="BA54221" s="80"/>
      <c r="BB54221" s="80"/>
    </row>
    <row r="54222" spans="9:54" x14ac:dyDescent="0.25">
      <c r="I54222" s="80"/>
      <c r="AX54222" s="80"/>
      <c r="AY54222" s="80"/>
      <c r="AZ54222" s="80"/>
      <c r="BA54222" s="80"/>
      <c r="BB54222" s="80"/>
    </row>
    <row r="54223" spans="9:54" x14ac:dyDescent="0.25">
      <c r="I54223" s="80"/>
      <c r="AX54223" s="80"/>
      <c r="AY54223" s="80"/>
      <c r="AZ54223" s="80"/>
      <c r="BA54223" s="80"/>
      <c r="BB54223" s="80"/>
    </row>
    <row r="54224" spans="9:54" x14ac:dyDescent="0.25">
      <c r="I54224" s="80"/>
      <c r="AX54224" s="80"/>
      <c r="AY54224" s="80"/>
      <c r="AZ54224" s="80"/>
      <c r="BA54224" s="80"/>
      <c r="BB54224" s="80"/>
    </row>
    <row r="54225" spans="9:54" x14ac:dyDescent="0.25">
      <c r="I54225" s="80"/>
      <c r="AX54225" s="80"/>
      <c r="AY54225" s="80"/>
      <c r="AZ54225" s="80"/>
      <c r="BA54225" s="80"/>
      <c r="BB54225" s="80"/>
    </row>
    <row r="54226" spans="9:54" x14ac:dyDescent="0.25">
      <c r="I54226" s="80"/>
      <c r="AX54226" s="80"/>
      <c r="AY54226" s="80"/>
      <c r="AZ54226" s="80"/>
      <c r="BA54226" s="80"/>
      <c r="BB54226" s="80"/>
    </row>
    <row r="54227" spans="9:54" x14ac:dyDescent="0.25">
      <c r="I54227" s="80"/>
      <c r="AX54227" s="80"/>
      <c r="AY54227" s="80"/>
      <c r="AZ54227" s="80"/>
      <c r="BA54227" s="80"/>
      <c r="BB54227" s="80"/>
    </row>
    <row r="54228" spans="9:54" x14ac:dyDescent="0.25">
      <c r="I54228" s="80"/>
      <c r="AX54228" s="80"/>
      <c r="AY54228" s="80"/>
      <c r="AZ54228" s="80"/>
      <c r="BA54228" s="80"/>
      <c r="BB54228" s="80"/>
    </row>
    <row r="54229" spans="9:54" x14ac:dyDescent="0.25">
      <c r="I54229" s="80"/>
      <c r="AX54229" s="80"/>
      <c r="AY54229" s="80"/>
      <c r="AZ54229" s="80"/>
      <c r="BA54229" s="80"/>
      <c r="BB54229" s="80"/>
    </row>
    <row r="54230" spans="9:54" x14ac:dyDescent="0.25">
      <c r="I54230" s="80"/>
      <c r="AX54230" s="80"/>
      <c r="AY54230" s="80"/>
      <c r="AZ54230" s="80"/>
      <c r="BA54230" s="80"/>
      <c r="BB54230" s="80"/>
    </row>
    <row r="54231" spans="9:54" x14ac:dyDescent="0.25">
      <c r="I54231" s="80"/>
      <c r="AX54231" s="80"/>
      <c r="AY54231" s="80"/>
      <c r="AZ54231" s="80"/>
      <c r="BA54231" s="80"/>
      <c r="BB54231" s="80"/>
    </row>
    <row r="54232" spans="9:54" x14ac:dyDescent="0.25">
      <c r="I54232" s="80"/>
      <c r="AX54232" s="80"/>
      <c r="AY54232" s="80"/>
      <c r="AZ54232" s="80"/>
      <c r="BA54232" s="80"/>
      <c r="BB54232" s="80"/>
    </row>
    <row r="54233" spans="9:54" x14ac:dyDescent="0.25">
      <c r="I54233" s="80"/>
      <c r="AX54233" s="80"/>
      <c r="AY54233" s="80"/>
      <c r="AZ54233" s="80"/>
      <c r="BA54233" s="80"/>
      <c r="BB54233" s="80"/>
    </row>
    <row r="54234" spans="9:54" x14ac:dyDescent="0.25">
      <c r="I54234" s="80"/>
      <c r="AX54234" s="80"/>
      <c r="AY54234" s="80"/>
      <c r="AZ54234" s="80"/>
      <c r="BA54234" s="80"/>
      <c r="BB54234" s="80"/>
    </row>
    <row r="54235" spans="9:54" x14ac:dyDescent="0.25">
      <c r="I54235" s="80"/>
      <c r="AX54235" s="80"/>
      <c r="AY54235" s="80"/>
      <c r="AZ54235" s="80"/>
      <c r="BA54235" s="80"/>
      <c r="BB54235" s="80"/>
    </row>
    <row r="54236" spans="9:54" x14ac:dyDescent="0.25">
      <c r="I54236" s="80"/>
      <c r="AX54236" s="80"/>
      <c r="AY54236" s="80"/>
      <c r="AZ54236" s="80"/>
      <c r="BA54236" s="80"/>
      <c r="BB54236" s="80"/>
    </row>
    <row r="54237" spans="9:54" x14ac:dyDescent="0.25">
      <c r="I54237" s="80"/>
      <c r="AX54237" s="80"/>
      <c r="AY54237" s="80"/>
      <c r="AZ54237" s="80"/>
      <c r="BA54237" s="80"/>
      <c r="BB54237" s="80"/>
    </row>
    <row r="54238" spans="9:54" x14ac:dyDescent="0.25">
      <c r="I54238" s="80"/>
      <c r="AX54238" s="80"/>
      <c r="AY54238" s="80"/>
      <c r="AZ54238" s="80"/>
      <c r="BA54238" s="80"/>
      <c r="BB54238" s="80"/>
    </row>
    <row r="54239" spans="9:54" x14ac:dyDescent="0.25">
      <c r="I54239" s="80"/>
      <c r="AX54239" s="80"/>
      <c r="AY54239" s="80"/>
      <c r="AZ54239" s="80"/>
      <c r="BA54239" s="80"/>
      <c r="BB54239" s="80"/>
    </row>
    <row r="54240" spans="9:54" x14ac:dyDescent="0.25">
      <c r="I54240" s="80"/>
      <c r="AX54240" s="80"/>
      <c r="AY54240" s="80"/>
      <c r="AZ54240" s="80"/>
      <c r="BA54240" s="80"/>
      <c r="BB54240" s="80"/>
    </row>
    <row r="54241" spans="9:54" x14ac:dyDescent="0.25">
      <c r="I54241" s="80"/>
      <c r="AX54241" s="80"/>
      <c r="AY54241" s="80"/>
      <c r="AZ54241" s="80"/>
      <c r="BA54241" s="80"/>
      <c r="BB54241" s="80"/>
    </row>
    <row r="54242" spans="9:54" x14ac:dyDescent="0.25">
      <c r="I54242" s="80"/>
      <c r="AX54242" s="80"/>
      <c r="AY54242" s="80"/>
      <c r="AZ54242" s="80"/>
      <c r="BA54242" s="80"/>
      <c r="BB54242" s="80"/>
    </row>
    <row r="54243" spans="9:54" x14ac:dyDescent="0.25">
      <c r="I54243" s="80"/>
      <c r="AX54243" s="80"/>
      <c r="AY54243" s="80"/>
      <c r="AZ54243" s="80"/>
      <c r="BA54243" s="80"/>
      <c r="BB54243" s="80"/>
    </row>
    <row r="54244" spans="9:54" x14ac:dyDescent="0.25">
      <c r="I54244" s="80"/>
      <c r="AX54244" s="80"/>
      <c r="AY54244" s="80"/>
      <c r="AZ54244" s="80"/>
      <c r="BA54244" s="80"/>
      <c r="BB54244" s="80"/>
    </row>
    <row r="54245" spans="9:54" x14ac:dyDescent="0.25">
      <c r="I54245" s="80"/>
      <c r="AX54245" s="80"/>
      <c r="AY54245" s="80"/>
      <c r="AZ54245" s="80"/>
      <c r="BA54245" s="80"/>
      <c r="BB54245" s="80"/>
    </row>
    <row r="54246" spans="9:54" x14ac:dyDescent="0.25">
      <c r="I54246" s="80"/>
      <c r="AX54246" s="80"/>
      <c r="AY54246" s="80"/>
      <c r="AZ54246" s="80"/>
      <c r="BA54246" s="80"/>
      <c r="BB54246" s="80"/>
    </row>
    <row r="54247" spans="9:54" x14ac:dyDescent="0.25">
      <c r="I54247" s="80"/>
      <c r="AX54247" s="80"/>
      <c r="AY54247" s="80"/>
      <c r="AZ54247" s="80"/>
      <c r="BA54247" s="80"/>
      <c r="BB54247" s="80"/>
    </row>
    <row r="54248" spans="9:54" x14ac:dyDescent="0.25">
      <c r="I54248" s="80"/>
      <c r="AX54248" s="80"/>
      <c r="AY54248" s="80"/>
      <c r="AZ54248" s="80"/>
      <c r="BA54248" s="80"/>
      <c r="BB54248" s="80"/>
    </row>
    <row r="54249" spans="9:54" x14ac:dyDescent="0.25">
      <c r="I54249" s="80"/>
      <c r="AX54249" s="80"/>
      <c r="AY54249" s="80"/>
      <c r="AZ54249" s="80"/>
      <c r="BA54249" s="80"/>
      <c r="BB54249" s="80"/>
    </row>
    <row r="54250" spans="9:54" x14ac:dyDescent="0.25">
      <c r="I54250" s="80"/>
      <c r="AX54250" s="80"/>
      <c r="AY54250" s="80"/>
      <c r="AZ54250" s="80"/>
      <c r="BA54250" s="80"/>
      <c r="BB54250" s="80"/>
    </row>
    <row r="54251" spans="9:54" x14ac:dyDescent="0.25">
      <c r="I54251" s="80"/>
      <c r="AX54251" s="80"/>
      <c r="AY54251" s="80"/>
      <c r="AZ54251" s="80"/>
      <c r="BA54251" s="80"/>
      <c r="BB54251" s="80"/>
    </row>
    <row r="54252" spans="9:54" x14ac:dyDescent="0.25">
      <c r="I54252" s="80"/>
      <c r="AX54252" s="80"/>
      <c r="AY54252" s="80"/>
      <c r="AZ54252" s="80"/>
      <c r="BA54252" s="80"/>
      <c r="BB54252" s="80"/>
    </row>
    <row r="54253" spans="9:54" x14ac:dyDescent="0.25">
      <c r="I54253" s="80"/>
      <c r="AX54253" s="80"/>
      <c r="AY54253" s="80"/>
      <c r="AZ54253" s="80"/>
      <c r="BA54253" s="80"/>
      <c r="BB54253" s="80"/>
    </row>
    <row r="54254" spans="9:54" x14ac:dyDescent="0.25">
      <c r="I54254" s="80"/>
      <c r="AX54254" s="80"/>
      <c r="AY54254" s="80"/>
      <c r="AZ54254" s="80"/>
      <c r="BA54254" s="80"/>
      <c r="BB54254" s="80"/>
    </row>
    <row r="54255" spans="9:54" x14ac:dyDescent="0.25">
      <c r="I54255" s="80"/>
      <c r="AX54255" s="80"/>
      <c r="AY54255" s="80"/>
      <c r="AZ54255" s="80"/>
      <c r="BA54255" s="80"/>
      <c r="BB54255" s="80"/>
    </row>
    <row r="54256" spans="9:54" x14ac:dyDescent="0.25">
      <c r="I54256" s="80"/>
      <c r="AX54256" s="80"/>
      <c r="AY54256" s="80"/>
      <c r="AZ54256" s="80"/>
      <c r="BA54256" s="80"/>
      <c r="BB54256" s="80"/>
    </row>
    <row r="54257" spans="9:54" x14ac:dyDescent="0.25">
      <c r="I54257" s="80"/>
      <c r="AX54257" s="80"/>
      <c r="AY54257" s="80"/>
      <c r="AZ54257" s="80"/>
      <c r="BA54257" s="80"/>
      <c r="BB54257" s="80"/>
    </row>
    <row r="54258" spans="9:54" x14ac:dyDescent="0.25">
      <c r="I54258" s="80"/>
      <c r="AX54258" s="80"/>
      <c r="AY54258" s="80"/>
      <c r="AZ54258" s="80"/>
      <c r="BA54258" s="80"/>
      <c r="BB54258" s="80"/>
    </row>
    <row r="54259" spans="9:54" x14ac:dyDescent="0.25">
      <c r="I54259" s="80"/>
      <c r="AX54259" s="80"/>
      <c r="AY54259" s="80"/>
      <c r="AZ54259" s="80"/>
      <c r="BA54259" s="80"/>
      <c r="BB54259" s="80"/>
    </row>
    <row r="54260" spans="9:54" x14ac:dyDescent="0.25">
      <c r="I54260" s="80"/>
      <c r="AX54260" s="80"/>
      <c r="AY54260" s="80"/>
      <c r="AZ54260" s="80"/>
      <c r="BA54260" s="80"/>
      <c r="BB54260" s="80"/>
    </row>
    <row r="54261" spans="9:54" x14ac:dyDescent="0.25">
      <c r="I54261" s="80"/>
      <c r="AX54261" s="80"/>
      <c r="AY54261" s="80"/>
      <c r="AZ54261" s="80"/>
      <c r="BA54261" s="80"/>
      <c r="BB54261" s="80"/>
    </row>
    <row r="54262" spans="9:54" x14ac:dyDescent="0.25">
      <c r="I54262" s="80"/>
      <c r="AX54262" s="80"/>
      <c r="AY54262" s="80"/>
      <c r="AZ54262" s="80"/>
      <c r="BA54262" s="80"/>
      <c r="BB54262" s="80"/>
    </row>
    <row r="54263" spans="9:54" x14ac:dyDescent="0.25">
      <c r="I54263" s="80"/>
      <c r="AX54263" s="80"/>
      <c r="AY54263" s="80"/>
      <c r="AZ54263" s="80"/>
      <c r="BA54263" s="80"/>
      <c r="BB54263" s="80"/>
    </row>
    <row r="54264" spans="9:54" x14ac:dyDescent="0.25">
      <c r="I54264" s="80"/>
      <c r="AX54264" s="80"/>
      <c r="AY54264" s="80"/>
      <c r="AZ54264" s="80"/>
      <c r="BA54264" s="80"/>
      <c r="BB54264" s="80"/>
    </row>
    <row r="54265" spans="9:54" x14ac:dyDescent="0.25">
      <c r="I54265" s="80"/>
      <c r="AX54265" s="80"/>
      <c r="AY54265" s="80"/>
      <c r="AZ54265" s="80"/>
      <c r="BA54265" s="80"/>
      <c r="BB54265" s="80"/>
    </row>
    <row r="54266" spans="9:54" x14ac:dyDescent="0.25">
      <c r="I54266" s="80"/>
      <c r="AX54266" s="80"/>
      <c r="AY54266" s="80"/>
      <c r="AZ54266" s="80"/>
      <c r="BA54266" s="80"/>
      <c r="BB54266" s="80"/>
    </row>
    <row r="54267" spans="9:54" x14ac:dyDescent="0.25">
      <c r="I54267" s="80"/>
      <c r="AX54267" s="80"/>
      <c r="AY54267" s="80"/>
      <c r="AZ54267" s="80"/>
      <c r="BA54267" s="80"/>
      <c r="BB54267" s="80"/>
    </row>
    <row r="54268" spans="9:54" x14ac:dyDescent="0.25">
      <c r="I54268" s="80"/>
      <c r="AX54268" s="80"/>
      <c r="AY54268" s="80"/>
      <c r="AZ54268" s="80"/>
      <c r="BA54268" s="80"/>
      <c r="BB54268" s="80"/>
    </row>
    <row r="54269" spans="9:54" x14ac:dyDescent="0.25">
      <c r="I54269" s="80"/>
      <c r="AX54269" s="80"/>
      <c r="AY54269" s="80"/>
      <c r="AZ54269" s="80"/>
      <c r="BA54269" s="80"/>
      <c r="BB54269" s="80"/>
    </row>
    <row r="54270" spans="9:54" x14ac:dyDescent="0.25">
      <c r="I54270" s="80"/>
      <c r="AX54270" s="80"/>
      <c r="AY54270" s="80"/>
      <c r="AZ54270" s="80"/>
      <c r="BA54270" s="80"/>
      <c r="BB54270" s="80"/>
    </row>
    <row r="54271" spans="9:54" x14ac:dyDescent="0.25">
      <c r="I54271" s="80"/>
      <c r="AX54271" s="80"/>
      <c r="AY54271" s="80"/>
      <c r="AZ54271" s="80"/>
      <c r="BA54271" s="80"/>
      <c r="BB54271" s="80"/>
    </row>
    <row r="54272" spans="9:54" x14ac:dyDescent="0.25">
      <c r="I54272" s="80"/>
      <c r="AX54272" s="80"/>
      <c r="AY54272" s="80"/>
      <c r="AZ54272" s="80"/>
      <c r="BA54272" s="80"/>
      <c r="BB54272" s="80"/>
    </row>
    <row r="54273" spans="9:54" x14ac:dyDescent="0.25">
      <c r="I54273" s="80"/>
      <c r="AX54273" s="80"/>
      <c r="AY54273" s="80"/>
      <c r="AZ54273" s="80"/>
      <c r="BA54273" s="80"/>
      <c r="BB54273" s="80"/>
    </row>
    <row r="54274" spans="9:54" x14ac:dyDescent="0.25">
      <c r="I54274" s="80"/>
      <c r="AX54274" s="80"/>
      <c r="AY54274" s="80"/>
      <c r="AZ54274" s="80"/>
      <c r="BA54274" s="80"/>
      <c r="BB54274" s="80"/>
    </row>
    <row r="54275" spans="9:54" x14ac:dyDescent="0.25">
      <c r="I54275" s="80"/>
      <c r="AX54275" s="80"/>
      <c r="AY54275" s="80"/>
      <c r="AZ54275" s="80"/>
      <c r="BA54275" s="80"/>
      <c r="BB54275" s="80"/>
    </row>
    <row r="54276" spans="9:54" x14ac:dyDescent="0.25">
      <c r="I54276" s="80"/>
      <c r="AX54276" s="80"/>
      <c r="AY54276" s="80"/>
      <c r="AZ54276" s="80"/>
      <c r="BA54276" s="80"/>
      <c r="BB54276" s="80"/>
    </row>
    <row r="54277" spans="9:54" x14ac:dyDescent="0.25">
      <c r="I54277" s="80"/>
      <c r="AX54277" s="80"/>
      <c r="AY54277" s="80"/>
      <c r="AZ54277" s="80"/>
      <c r="BA54277" s="80"/>
      <c r="BB54277" s="80"/>
    </row>
    <row r="54278" spans="9:54" x14ac:dyDescent="0.25">
      <c r="I54278" s="80"/>
      <c r="AX54278" s="80"/>
      <c r="AY54278" s="80"/>
      <c r="AZ54278" s="80"/>
      <c r="BA54278" s="80"/>
      <c r="BB54278" s="80"/>
    </row>
    <row r="54279" spans="9:54" x14ac:dyDescent="0.25">
      <c r="I54279" s="80"/>
      <c r="AX54279" s="80"/>
      <c r="AY54279" s="80"/>
      <c r="AZ54279" s="80"/>
      <c r="BA54279" s="80"/>
      <c r="BB54279" s="80"/>
    </row>
    <row r="54280" spans="9:54" x14ac:dyDescent="0.25">
      <c r="I54280" s="80"/>
      <c r="AX54280" s="80"/>
      <c r="AY54280" s="80"/>
      <c r="AZ54280" s="80"/>
      <c r="BA54280" s="80"/>
      <c r="BB54280" s="80"/>
    </row>
    <row r="54281" spans="9:54" x14ac:dyDescent="0.25">
      <c r="I54281" s="80"/>
      <c r="AX54281" s="80"/>
      <c r="AY54281" s="80"/>
      <c r="AZ54281" s="80"/>
      <c r="BA54281" s="80"/>
      <c r="BB54281" s="80"/>
    </row>
    <row r="54282" spans="9:54" x14ac:dyDescent="0.25">
      <c r="I54282" s="80"/>
      <c r="AX54282" s="80"/>
      <c r="AY54282" s="80"/>
      <c r="AZ54282" s="80"/>
      <c r="BA54282" s="80"/>
      <c r="BB54282" s="80"/>
    </row>
    <row r="54283" spans="9:54" x14ac:dyDescent="0.25">
      <c r="I54283" s="80"/>
      <c r="AX54283" s="80"/>
      <c r="AY54283" s="80"/>
      <c r="AZ54283" s="80"/>
      <c r="BA54283" s="80"/>
      <c r="BB54283" s="80"/>
    </row>
    <row r="54284" spans="9:54" x14ac:dyDescent="0.25">
      <c r="I54284" s="80"/>
      <c r="AX54284" s="80"/>
      <c r="AY54284" s="80"/>
      <c r="AZ54284" s="80"/>
      <c r="BA54284" s="80"/>
      <c r="BB54284" s="80"/>
    </row>
    <row r="54285" spans="9:54" x14ac:dyDescent="0.25">
      <c r="I54285" s="80"/>
      <c r="AX54285" s="80"/>
      <c r="AY54285" s="80"/>
      <c r="AZ54285" s="80"/>
      <c r="BA54285" s="80"/>
      <c r="BB54285" s="80"/>
    </row>
    <row r="54286" spans="9:54" x14ac:dyDescent="0.25">
      <c r="I54286" s="80"/>
      <c r="AX54286" s="80"/>
      <c r="AY54286" s="80"/>
      <c r="AZ54286" s="80"/>
      <c r="BA54286" s="80"/>
      <c r="BB54286" s="80"/>
    </row>
    <row r="54287" spans="9:54" x14ac:dyDescent="0.25">
      <c r="I54287" s="80"/>
      <c r="AX54287" s="80"/>
      <c r="AY54287" s="80"/>
      <c r="AZ54287" s="80"/>
      <c r="BA54287" s="80"/>
      <c r="BB54287" s="80"/>
    </row>
    <row r="54288" spans="9:54" x14ac:dyDescent="0.25">
      <c r="I54288" s="80"/>
      <c r="AX54288" s="80"/>
      <c r="AY54288" s="80"/>
      <c r="AZ54288" s="80"/>
      <c r="BA54288" s="80"/>
      <c r="BB54288" s="80"/>
    </row>
    <row r="54289" spans="9:54" x14ac:dyDescent="0.25">
      <c r="I54289" s="80"/>
      <c r="AX54289" s="80"/>
      <c r="AY54289" s="80"/>
      <c r="AZ54289" s="80"/>
      <c r="BA54289" s="80"/>
      <c r="BB54289" s="80"/>
    </row>
    <row r="54290" spans="9:54" x14ac:dyDescent="0.25">
      <c r="I54290" s="80"/>
      <c r="AX54290" s="80"/>
      <c r="AY54290" s="80"/>
      <c r="AZ54290" s="80"/>
      <c r="BA54290" s="80"/>
      <c r="BB54290" s="80"/>
    </row>
    <row r="54291" spans="9:54" x14ac:dyDescent="0.25">
      <c r="I54291" s="80"/>
      <c r="AX54291" s="80"/>
      <c r="AY54291" s="80"/>
      <c r="AZ54291" s="80"/>
      <c r="BA54291" s="80"/>
      <c r="BB54291" s="80"/>
    </row>
    <row r="54292" spans="9:54" x14ac:dyDescent="0.25">
      <c r="I54292" s="80"/>
      <c r="AX54292" s="80"/>
      <c r="AY54292" s="80"/>
      <c r="AZ54292" s="80"/>
      <c r="BA54292" s="80"/>
      <c r="BB54292" s="80"/>
    </row>
    <row r="54293" spans="9:54" x14ac:dyDescent="0.25">
      <c r="I54293" s="80"/>
      <c r="AX54293" s="80"/>
      <c r="AY54293" s="80"/>
      <c r="AZ54293" s="80"/>
      <c r="BA54293" s="80"/>
      <c r="BB54293" s="80"/>
    </row>
    <row r="54294" spans="9:54" x14ac:dyDescent="0.25">
      <c r="I54294" s="80"/>
      <c r="AX54294" s="80"/>
      <c r="AY54294" s="80"/>
      <c r="AZ54294" s="80"/>
      <c r="BA54294" s="80"/>
      <c r="BB54294" s="80"/>
    </row>
    <row r="54295" spans="9:54" x14ac:dyDescent="0.25">
      <c r="I54295" s="80"/>
      <c r="AX54295" s="80"/>
      <c r="AY54295" s="80"/>
      <c r="AZ54295" s="80"/>
      <c r="BA54295" s="80"/>
      <c r="BB54295" s="80"/>
    </row>
    <row r="54296" spans="9:54" x14ac:dyDescent="0.25">
      <c r="I54296" s="80"/>
      <c r="AX54296" s="80"/>
      <c r="AY54296" s="80"/>
      <c r="AZ54296" s="80"/>
      <c r="BA54296" s="80"/>
      <c r="BB54296" s="80"/>
    </row>
    <row r="54297" spans="9:54" x14ac:dyDescent="0.25">
      <c r="I54297" s="80"/>
      <c r="AX54297" s="80"/>
      <c r="AY54297" s="80"/>
      <c r="AZ54297" s="80"/>
      <c r="BA54297" s="80"/>
      <c r="BB54297" s="80"/>
    </row>
    <row r="54298" spans="9:54" x14ac:dyDescent="0.25">
      <c r="I54298" s="80"/>
      <c r="AX54298" s="80"/>
      <c r="AY54298" s="80"/>
      <c r="AZ54298" s="80"/>
      <c r="BA54298" s="80"/>
      <c r="BB54298" s="80"/>
    </row>
    <row r="54299" spans="9:54" x14ac:dyDescent="0.25">
      <c r="I54299" s="80"/>
      <c r="AX54299" s="80"/>
      <c r="AY54299" s="80"/>
      <c r="AZ54299" s="80"/>
      <c r="BA54299" s="80"/>
      <c r="BB54299" s="80"/>
    </row>
    <row r="54300" spans="9:54" x14ac:dyDescent="0.25">
      <c r="I54300" s="80"/>
      <c r="AX54300" s="80"/>
      <c r="AY54300" s="80"/>
      <c r="AZ54300" s="80"/>
      <c r="BA54300" s="80"/>
      <c r="BB54300" s="80"/>
    </row>
    <row r="54301" spans="9:54" x14ac:dyDescent="0.25">
      <c r="I54301" s="80"/>
      <c r="AX54301" s="80"/>
      <c r="AY54301" s="80"/>
      <c r="AZ54301" s="80"/>
      <c r="BA54301" s="80"/>
      <c r="BB54301" s="80"/>
    </row>
    <row r="54302" spans="9:54" x14ac:dyDescent="0.25">
      <c r="I54302" s="80"/>
      <c r="AX54302" s="80"/>
      <c r="AY54302" s="80"/>
      <c r="AZ54302" s="80"/>
      <c r="BA54302" s="80"/>
      <c r="BB54302" s="80"/>
    </row>
    <row r="54303" spans="9:54" x14ac:dyDescent="0.25">
      <c r="I54303" s="80"/>
      <c r="AX54303" s="80"/>
      <c r="AY54303" s="80"/>
      <c r="AZ54303" s="80"/>
      <c r="BA54303" s="80"/>
      <c r="BB54303" s="80"/>
    </row>
    <row r="54304" spans="9:54" x14ac:dyDescent="0.25">
      <c r="I54304" s="80"/>
      <c r="AX54304" s="80"/>
      <c r="AY54304" s="80"/>
      <c r="AZ54304" s="80"/>
      <c r="BA54304" s="80"/>
      <c r="BB54304" s="80"/>
    </row>
    <row r="54305" spans="9:54" x14ac:dyDescent="0.25">
      <c r="I54305" s="80"/>
      <c r="AX54305" s="80"/>
      <c r="AY54305" s="80"/>
      <c r="AZ54305" s="80"/>
      <c r="BA54305" s="80"/>
      <c r="BB54305" s="80"/>
    </row>
    <row r="54306" spans="9:54" x14ac:dyDescent="0.25">
      <c r="I54306" s="80"/>
      <c r="AX54306" s="80"/>
      <c r="AY54306" s="80"/>
      <c r="AZ54306" s="80"/>
      <c r="BA54306" s="80"/>
      <c r="BB54306" s="80"/>
    </row>
    <row r="54307" spans="9:54" x14ac:dyDescent="0.25">
      <c r="I54307" s="80"/>
      <c r="AX54307" s="80"/>
      <c r="AY54307" s="80"/>
      <c r="AZ54307" s="80"/>
      <c r="BA54307" s="80"/>
      <c r="BB54307" s="80"/>
    </row>
    <row r="54308" spans="9:54" x14ac:dyDescent="0.25">
      <c r="I54308" s="80"/>
      <c r="AX54308" s="80"/>
      <c r="AY54308" s="80"/>
      <c r="AZ54308" s="80"/>
      <c r="BA54308" s="80"/>
      <c r="BB54308" s="80"/>
    </row>
    <row r="54309" spans="9:54" x14ac:dyDescent="0.25">
      <c r="I54309" s="80"/>
      <c r="AX54309" s="80"/>
      <c r="AY54309" s="80"/>
      <c r="AZ54309" s="80"/>
      <c r="BA54309" s="80"/>
      <c r="BB54309" s="80"/>
    </row>
    <row r="54310" spans="9:54" x14ac:dyDescent="0.25">
      <c r="I54310" s="80"/>
      <c r="AX54310" s="80"/>
      <c r="AY54310" s="80"/>
      <c r="AZ54310" s="80"/>
      <c r="BA54310" s="80"/>
      <c r="BB54310" s="80"/>
    </row>
    <row r="54311" spans="9:54" x14ac:dyDescent="0.25">
      <c r="I54311" s="80"/>
      <c r="AX54311" s="80"/>
      <c r="AY54311" s="80"/>
      <c r="AZ54311" s="80"/>
      <c r="BA54311" s="80"/>
      <c r="BB54311" s="80"/>
    </row>
    <row r="54312" spans="9:54" x14ac:dyDescent="0.25">
      <c r="I54312" s="80"/>
      <c r="AX54312" s="80"/>
      <c r="AY54312" s="80"/>
      <c r="AZ54312" s="80"/>
      <c r="BA54312" s="80"/>
      <c r="BB54312" s="80"/>
    </row>
    <row r="54313" spans="9:54" x14ac:dyDescent="0.25">
      <c r="I54313" s="80"/>
      <c r="AX54313" s="80"/>
      <c r="AY54313" s="80"/>
      <c r="AZ54313" s="80"/>
      <c r="BA54313" s="80"/>
      <c r="BB54313" s="80"/>
    </row>
    <row r="54314" spans="9:54" x14ac:dyDescent="0.25">
      <c r="I54314" s="80"/>
      <c r="AX54314" s="80"/>
      <c r="AY54314" s="80"/>
      <c r="AZ54314" s="80"/>
      <c r="BA54314" s="80"/>
      <c r="BB54314" s="80"/>
    </row>
    <row r="54315" spans="9:54" x14ac:dyDescent="0.25">
      <c r="I54315" s="80"/>
      <c r="AX54315" s="80"/>
      <c r="AY54315" s="80"/>
      <c r="AZ54315" s="80"/>
      <c r="BA54315" s="80"/>
      <c r="BB54315" s="80"/>
    </row>
    <row r="54316" spans="9:54" x14ac:dyDescent="0.25">
      <c r="I54316" s="80"/>
      <c r="AX54316" s="80"/>
      <c r="AY54316" s="80"/>
      <c r="AZ54316" s="80"/>
      <c r="BA54316" s="80"/>
      <c r="BB54316" s="80"/>
    </row>
    <row r="54317" spans="9:54" x14ac:dyDescent="0.25">
      <c r="I54317" s="80"/>
      <c r="AX54317" s="80"/>
      <c r="AY54317" s="80"/>
      <c r="AZ54317" s="80"/>
      <c r="BA54317" s="80"/>
      <c r="BB54317" s="80"/>
    </row>
    <row r="54318" spans="9:54" x14ac:dyDescent="0.25">
      <c r="I54318" s="80"/>
      <c r="AX54318" s="80"/>
      <c r="AY54318" s="80"/>
      <c r="AZ54318" s="80"/>
      <c r="BA54318" s="80"/>
      <c r="BB54318" s="80"/>
    </row>
    <row r="54319" spans="9:54" x14ac:dyDescent="0.25">
      <c r="I54319" s="80"/>
      <c r="AX54319" s="80"/>
      <c r="AY54319" s="80"/>
      <c r="AZ54319" s="80"/>
      <c r="BA54319" s="80"/>
      <c r="BB54319" s="80"/>
    </row>
    <row r="54320" spans="9:54" x14ac:dyDescent="0.25">
      <c r="I54320" s="80"/>
      <c r="AX54320" s="80"/>
      <c r="AY54320" s="80"/>
      <c r="AZ54320" s="80"/>
      <c r="BA54320" s="80"/>
      <c r="BB54320" s="80"/>
    </row>
    <row r="54321" spans="9:54" x14ac:dyDescent="0.25">
      <c r="I54321" s="80"/>
      <c r="AX54321" s="80"/>
      <c r="AY54321" s="80"/>
      <c r="AZ54321" s="80"/>
      <c r="BA54321" s="80"/>
      <c r="BB54321" s="80"/>
    </row>
    <row r="54322" spans="9:54" x14ac:dyDescent="0.25">
      <c r="I54322" s="80"/>
      <c r="AX54322" s="80"/>
      <c r="AY54322" s="80"/>
      <c r="AZ54322" s="80"/>
      <c r="BA54322" s="80"/>
      <c r="BB54322" s="80"/>
    </row>
    <row r="54323" spans="9:54" x14ac:dyDescent="0.25">
      <c r="I54323" s="80"/>
      <c r="AX54323" s="80"/>
      <c r="AY54323" s="80"/>
      <c r="AZ54323" s="80"/>
      <c r="BA54323" s="80"/>
      <c r="BB54323" s="80"/>
    </row>
    <row r="54324" spans="9:54" x14ac:dyDescent="0.25">
      <c r="I54324" s="80"/>
      <c r="AX54324" s="80"/>
      <c r="AY54324" s="80"/>
      <c r="AZ54324" s="80"/>
      <c r="BA54324" s="80"/>
      <c r="BB54324" s="80"/>
    </row>
    <row r="54325" spans="9:54" x14ac:dyDescent="0.25">
      <c r="I54325" s="80"/>
      <c r="AX54325" s="80"/>
      <c r="AY54325" s="80"/>
      <c r="AZ54325" s="80"/>
      <c r="BA54325" s="80"/>
      <c r="BB54325" s="80"/>
    </row>
    <row r="54326" spans="9:54" x14ac:dyDescent="0.25">
      <c r="I54326" s="80"/>
      <c r="AX54326" s="80"/>
      <c r="AY54326" s="80"/>
      <c r="AZ54326" s="80"/>
      <c r="BA54326" s="80"/>
      <c r="BB54326" s="80"/>
    </row>
    <row r="54327" spans="9:54" x14ac:dyDescent="0.25">
      <c r="I54327" s="80"/>
      <c r="AX54327" s="80"/>
      <c r="AY54327" s="80"/>
      <c r="AZ54327" s="80"/>
      <c r="BA54327" s="80"/>
      <c r="BB54327" s="80"/>
    </row>
    <row r="54328" spans="9:54" x14ac:dyDescent="0.25">
      <c r="I54328" s="80"/>
      <c r="AX54328" s="80"/>
      <c r="AY54328" s="80"/>
      <c r="AZ54328" s="80"/>
      <c r="BA54328" s="80"/>
      <c r="BB54328" s="80"/>
    </row>
    <row r="54329" spans="9:54" x14ac:dyDescent="0.25">
      <c r="I54329" s="80"/>
      <c r="AX54329" s="80"/>
      <c r="AY54329" s="80"/>
      <c r="AZ54329" s="80"/>
      <c r="BA54329" s="80"/>
      <c r="BB54329" s="80"/>
    </row>
    <row r="54330" spans="9:54" x14ac:dyDescent="0.25">
      <c r="I54330" s="80"/>
      <c r="AX54330" s="80"/>
      <c r="AY54330" s="80"/>
      <c r="AZ54330" s="80"/>
      <c r="BA54330" s="80"/>
      <c r="BB54330" s="80"/>
    </row>
    <row r="54331" spans="9:54" x14ac:dyDescent="0.25">
      <c r="I54331" s="80"/>
      <c r="AX54331" s="80"/>
      <c r="AY54331" s="80"/>
      <c r="AZ54331" s="80"/>
      <c r="BA54331" s="80"/>
      <c r="BB54331" s="80"/>
    </row>
    <row r="54332" spans="9:54" x14ac:dyDescent="0.25">
      <c r="I54332" s="80"/>
      <c r="AX54332" s="80"/>
      <c r="AY54332" s="80"/>
      <c r="AZ54332" s="80"/>
      <c r="BA54332" s="80"/>
      <c r="BB54332" s="80"/>
    </row>
    <row r="54333" spans="9:54" x14ac:dyDescent="0.25">
      <c r="I54333" s="80"/>
      <c r="AX54333" s="80"/>
      <c r="AY54333" s="80"/>
      <c r="AZ54333" s="80"/>
      <c r="BA54333" s="80"/>
      <c r="BB54333" s="80"/>
    </row>
    <row r="54334" spans="9:54" x14ac:dyDescent="0.25">
      <c r="I54334" s="80"/>
      <c r="AX54334" s="80"/>
      <c r="AY54334" s="80"/>
      <c r="AZ54334" s="80"/>
      <c r="BA54334" s="80"/>
      <c r="BB54334" s="80"/>
    </row>
    <row r="54335" spans="9:54" x14ac:dyDescent="0.25">
      <c r="I54335" s="80"/>
      <c r="AX54335" s="80"/>
      <c r="AY54335" s="80"/>
      <c r="AZ54335" s="80"/>
      <c r="BA54335" s="80"/>
      <c r="BB54335" s="80"/>
    </row>
    <row r="54336" spans="9:54" x14ac:dyDescent="0.25">
      <c r="I54336" s="80"/>
      <c r="AX54336" s="80"/>
      <c r="AY54336" s="80"/>
      <c r="AZ54336" s="80"/>
      <c r="BA54336" s="80"/>
      <c r="BB54336" s="80"/>
    </row>
    <row r="54337" spans="9:54" x14ac:dyDescent="0.25">
      <c r="I54337" s="80"/>
      <c r="AX54337" s="80"/>
      <c r="AY54337" s="80"/>
      <c r="AZ54337" s="80"/>
      <c r="BA54337" s="80"/>
      <c r="BB54337" s="80"/>
    </row>
    <row r="54338" spans="9:54" x14ac:dyDescent="0.25">
      <c r="I54338" s="80"/>
      <c r="AX54338" s="80"/>
      <c r="AY54338" s="80"/>
      <c r="AZ54338" s="80"/>
      <c r="BA54338" s="80"/>
      <c r="BB54338" s="80"/>
    </row>
    <row r="54339" spans="9:54" x14ac:dyDescent="0.25">
      <c r="I54339" s="80"/>
      <c r="AX54339" s="80"/>
      <c r="AY54339" s="80"/>
      <c r="AZ54339" s="80"/>
      <c r="BA54339" s="80"/>
      <c r="BB54339" s="80"/>
    </row>
    <row r="54340" spans="9:54" x14ac:dyDescent="0.25">
      <c r="I54340" s="80"/>
      <c r="AX54340" s="80"/>
      <c r="AY54340" s="80"/>
      <c r="AZ54340" s="80"/>
      <c r="BA54340" s="80"/>
      <c r="BB54340" s="80"/>
    </row>
    <row r="54341" spans="9:54" x14ac:dyDescent="0.25">
      <c r="I54341" s="80"/>
      <c r="AX54341" s="80"/>
      <c r="AY54341" s="80"/>
      <c r="AZ54341" s="80"/>
      <c r="BA54341" s="80"/>
      <c r="BB54341" s="80"/>
    </row>
    <row r="54342" spans="9:54" x14ac:dyDescent="0.25">
      <c r="I54342" s="80"/>
      <c r="AX54342" s="80"/>
      <c r="AY54342" s="80"/>
      <c r="AZ54342" s="80"/>
      <c r="BA54342" s="80"/>
      <c r="BB54342" s="80"/>
    </row>
    <row r="54343" spans="9:54" x14ac:dyDescent="0.25">
      <c r="I54343" s="80"/>
      <c r="AX54343" s="80"/>
      <c r="AY54343" s="80"/>
      <c r="AZ54343" s="80"/>
      <c r="BA54343" s="80"/>
      <c r="BB54343" s="80"/>
    </row>
    <row r="54344" spans="9:54" x14ac:dyDescent="0.25">
      <c r="I54344" s="80"/>
      <c r="AX54344" s="80"/>
      <c r="AY54344" s="80"/>
      <c r="AZ54344" s="80"/>
      <c r="BA54344" s="80"/>
      <c r="BB54344" s="80"/>
    </row>
    <row r="54345" spans="9:54" x14ac:dyDescent="0.25">
      <c r="I54345" s="80"/>
      <c r="AX54345" s="80"/>
      <c r="AY54345" s="80"/>
      <c r="AZ54345" s="80"/>
      <c r="BA54345" s="80"/>
      <c r="BB54345" s="80"/>
    </row>
    <row r="54346" spans="9:54" x14ac:dyDescent="0.25">
      <c r="I54346" s="80"/>
      <c r="AX54346" s="80"/>
      <c r="AY54346" s="80"/>
      <c r="AZ54346" s="80"/>
      <c r="BA54346" s="80"/>
      <c r="BB54346" s="80"/>
    </row>
    <row r="54347" spans="9:54" x14ac:dyDescent="0.25">
      <c r="I54347" s="80"/>
      <c r="AX54347" s="80"/>
      <c r="AY54347" s="80"/>
      <c r="AZ54347" s="80"/>
      <c r="BA54347" s="80"/>
      <c r="BB54347" s="80"/>
    </row>
    <row r="54348" spans="9:54" x14ac:dyDescent="0.25">
      <c r="I54348" s="80"/>
      <c r="AX54348" s="80"/>
      <c r="AY54348" s="80"/>
      <c r="AZ54348" s="80"/>
      <c r="BA54348" s="80"/>
      <c r="BB54348" s="80"/>
    </row>
    <row r="54349" spans="9:54" x14ac:dyDescent="0.25">
      <c r="I54349" s="80"/>
      <c r="AX54349" s="80"/>
      <c r="AY54349" s="80"/>
      <c r="AZ54349" s="80"/>
      <c r="BA54349" s="80"/>
      <c r="BB54349" s="80"/>
    </row>
    <row r="54350" spans="9:54" x14ac:dyDescent="0.25">
      <c r="I54350" s="80"/>
      <c r="AX54350" s="80"/>
      <c r="AY54350" s="80"/>
      <c r="AZ54350" s="80"/>
      <c r="BA54350" s="80"/>
      <c r="BB54350" s="80"/>
    </row>
    <row r="54351" spans="9:54" x14ac:dyDescent="0.25">
      <c r="I54351" s="80"/>
      <c r="AX54351" s="80"/>
      <c r="AY54351" s="80"/>
      <c r="AZ54351" s="80"/>
      <c r="BA54351" s="80"/>
      <c r="BB54351" s="80"/>
    </row>
    <row r="54352" spans="9:54" x14ac:dyDescent="0.25">
      <c r="I54352" s="80"/>
      <c r="AX54352" s="80"/>
      <c r="AY54352" s="80"/>
      <c r="AZ54352" s="80"/>
      <c r="BA54352" s="80"/>
      <c r="BB54352" s="80"/>
    </row>
    <row r="54353" spans="9:54" x14ac:dyDescent="0.25">
      <c r="I54353" s="80"/>
      <c r="AX54353" s="80"/>
      <c r="AY54353" s="80"/>
      <c r="AZ54353" s="80"/>
      <c r="BA54353" s="80"/>
      <c r="BB54353" s="80"/>
    </row>
    <row r="54354" spans="9:54" x14ac:dyDescent="0.25">
      <c r="I54354" s="80"/>
      <c r="AX54354" s="80"/>
      <c r="AY54354" s="80"/>
      <c r="AZ54354" s="80"/>
      <c r="BA54354" s="80"/>
      <c r="BB54354" s="80"/>
    </row>
    <row r="54355" spans="9:54" x14ac:dyDescent="0.25">
      <c r="I54355" s="80"/>
      <c r="AX54355" s="80"/>
      <c r="AY54355" s="80"/>
      <c r="AZ54355" s="80"/>
      <c r="BA54355" s="80"/>
      <c r="BB54355" s="80"/>
    </row>
    <row r="54356" spans="9:54" x14ac:dyDescent="0.25">
      <c r="I54356" s="80"/>
      <c r="AX54356" s="80"/>
      <c r="AY54356" s="80"/>
      <c r="AZ54356" s="80"/>
      <c r="BA54356" s="80"/>
      <c r="BB54356" s="80"/>
    </row>
    <row r="54357" spans="9:54" x14ac:dyDescent="0.25">
      <c r="I54357" s="80"/>
      <c r="AX54357" s="80"/>
      <c r="AY54357" s="80"/>
      <c r="AZ54357" s="80"/>
      <c r="BA54357" s="80"/>
      <c r="BB54357" s="80"/>
    </row>
    <row r="54358" spans="9:54" x14ac:dyDescent="0.25">
      <c r="I54358" s="80"/>
      <c r="AX54358" s="80"/>
      <c r="AY54358" s="80"/>
      <c r="AZ54358" s="80"/>
      <c r="BA54358" s="80"/>
      <c r="BB54358" s="80"/>
    </row>
    <row r="54359" spans="9:54" x14ac:dyDescent="0.25">
      <c r="I54359" s="80"/>
      <c r="AX54359" s="80"/>
      <c r="AY54359" s="80"/>
      <c r="AZ54359" s="80"/>
      <c r="BA54359" s="80"/>
      <c r="BB54359" s="80"/>
    </row>
    <row r="54360" spans="9:54" x14ac:dyDescent="0.25">
      <c r="I54360" s="80"/>
      <c r="AX54360" s="80"/>
      <c r="AY54360" s="80"/>
      <c r="AZ54360" s="80"/>
      <c r="BA54360" s="80"/>
      <c r="BB54360" s="80"/>
    </row>
    <row r="54361" spans="9:54" x14ac:dyDescent="0.25">
      <c r="I54361" s="80"/>
      <c r="AX54361" s="80"/>
      <c r="AY54361" s="80"/>
      <c r="AZ54361" s="80"/>
      <c r="BA54361" s="80"/>
      <c r="BB54361" s="80"/>
    </row>
    <row r="54362" spans="9:54" x14ac:dyDescent="0.25">
      <c r="I54362" s="80"/>
      <c r="AX54362" s="80"/>
      <c r="AY54362" s="80"/>
      <c r="AZ54362" s="80"/>
      <c r="BA54362" s="80"/>
      <c r="BB54362" s="80"/>
    </row>
    <row r="54363" spans="9:54" x14ac:dyDescent="0.25">
      <c r="I54363" s="80"/>
      <c r="AX54363" s="80"/>
      <c r="AY54363" s="80"/>
      <c r="AZ54363" s="80"/>
      <c r="BA54363" s="80"/>
      <c r="BB54363" s="80"/>
    </row>
    <row r="54364" spans="9:54" x14ac:dyDescent="0.25">
      <c r="I54364" s="80"/>
      <c r="AX54364" s="80"/>
      <c r="AY54364" s="80"/>
      <c r="AZ54364" s="80"/>
      <c r="BA54364" s="80"/>
      <c r="BB54364" s="80"/>
    </row>
    <row r="54365" spans="9:54" x14ac:dyDescent="0.25">
      <c r="I54365" s="80"/>
      <c r="AX54365" s="80"/>
      <c r="AY54365" s="80"/>
      <c r="AZ54365" s="80"/>
      <c r="BA54365" s="80"/>
      <c r="BB54365" s="80"/>
    </row>
    <row r="54366" spans="9:54" x14ac:dyDescent="0.25">
      <c r="I54366" s="80"/>
      <c r="AX54366" s="80"/>
      <c r="AY54366" s="80"/>
      <c r="AZ54366" s="80"/>
      <c r="BA54366" s="80"/>
      <c r="BB54366" s="80"/>
    </row>
    <row r="54367" spans="9:54" x14ac:dyDescent="0.25">
      <c r="I54367" s="80"/>
      <c r="AX54367" s="80"/>
      <c r="AY54367" s="80"/>
      <c r="AZ54367" s="80"/>
      <c r="BA54367" s="80"/>
      <c r="BB54367" s="80"/>
    </row>
    <row r="54368" spans="9:54" x14ac:dyDescent="0.25">
      <c r="I54368" s="80"/>
      <c r="AX54368" s="80"/>
      <c r="AY54368" s="80"/>
      <c r="AZ54368" s="80"/>
      <c r="BA54368" s="80"/>
      <c r="BB54368" s="80"/>
    </row>
    <row r="54369" spans="9:54" x14ac:dyDescent="0.25">
      <c r="I54369" s="80"/>
      <c r="AX54369" s="80"/>
      <c r="AY54369" s="80"/>
      <c r="AZ54369" s="80"/>
      <c r="BA54369" s="80"/>
      <c r="BB54369" s="80"/>
    </row>
    <row r="54370" spans="9:54" x14ac:dyDescent="0.25">
      <c r="I54370" s="80"/>
      <c r="AX54370" s="80"/>
      <c r="AY54370" s="80"/>
      <c r="AZ54370" s="80"/>
      <c r="BA54370" s="80"/>
      <c r="BB54370" s="80"/>
    </row>
    <row r="54371" spans="9:54" x14ac:dyDescent="0.25">
      <c r="I54371" s="80"/>
      <c r="AX54371" s="80"/>
      <c r="AY54371" s="80"/>
      <c r="AZ54371" s="80"/>
      <c r="BA54371" s="80"/>
      <c r="BB54371" s="80"/>
    </row>
    <row r="54372" spans="9:54" x14ac:dyDescent="0.25">
      <c r="I54372" s="80"/>
      <c r="AX54372" s="80"/>
      <c r="AY54372" s="80"/>
      <c r="AZ54372" s="80"/>
      <c r="BA54372" s="80"/>
      <c r="BB54372" s="80"/>
    </row>
    <row r="54373" spans="9:54" x14ac:dyDescent="0.25">
      <c r="I54373" s="80"/>
      <c r="AX54373" s="80"/>
      <c r="AY54373" s="80"/>
      <c r="AZ54373" s="80"/>
      <c r="BA54373" s="80"/>
      <c r="BB54373" s="80"/>
    </row>
    <row r="54374" spans="9:54" x14ac:dyDescent="0.25">
      <c r="I54374" s="80"/>
      <c r="AX54374" s="80"/>
      <c r="AY54374" s="80"/>
      <c r="AZ54374" s="80"/>
      <c r="BA54374" s="80"/>
      <c r="BB54374" s="80"/>
    </row>
    <row r="54375" spans="9:54" x14ac:dyDescent="0.25">
      <c r="I54375" s="80"/>
      <c r="AX54375" s="80"/>
      <c r="AY54375" s="80"/>
      <c r="AZ54375" s="80"/>
      <c r="BA54375" s="80"/>
      <c r="BB54375" s="80"/>
    </row>
    <row r="54376" spans="9:54" x14ac:dyDescent="0.25">
      <c r="I54376" s="80"/>
      <c r="AX54376" s="80"/>
      <c r="AY54376" s="80"/>
      <c r="AZ54376" s="80"/>
      <c r="BA54376" s="80"/>
      <c r="BB54376" s="80"/>
    </row>
    <row r="54377" spans="9:54" x14ac:dyDescent="0.25">
      <c r="I54377" s="80"/>
      <c r="AX54377" s="80"/>
      <c r="AY54377" s="80"/>
      <c r="AZ54377" s="80"/>
      <c r="BA54377" s="80"/>
      <c r="BB54377" s="80"/>
    </row>
    <row r="54378" spans="9:54" x14ac:dyDescent="0.25">
      <c r="I54378" s="80"/>
      <c r="AX54378" s="80"/>
      <c r="AY54378" s="80"/>
      <c r="AZ54378" s="80"/>
      <c r="BA54378" s="80"/>
      <c r="BB54378" s="80"/>
    </row>
    <row r="54379" spans="9:54" x14ac:dyDescent="0.25">
      <c r="I54379" s="80"/>
      <c r="AX54379" s="80"/>
      <c r="AY54379" s="80"/>
      <c r="AZ54379" s="80"/>
      <c r="BA54379" s="80"/>
      <c r="BB54379" s="80"/>
    </row>
    <row r="54380" spans="9:54" x14ac:dyDescent="0.25">
      <c r="I54380" s="80"/>
      <c r="AX54380" s="80"/>
      <c r="AY54380" s="80"/>
      <c r="AZ54380" s="80"/>
      <c r="BA54380" s="80"/>
      <c r="BB54380" s="80"/>
    </row>
    <row r="54381" spans="9:54" x14ac:dyDescent="0.25">
      <c r="I54381" s="80"/>
      <c r="AX54381" s="80"/>
      <c r="AY54381" s="80"/>
      <c r="AZ54381" s="80"/>
      <c r="BA54381" s="80"/>
      <c r="BB54381" s="80"/>
    </row>
    <row r="54382" spans="9:54" x14ac:dyDescent="0.25">
      <c r="I54382" s="80"/>
      <c r="AX54382" s="80"/>
      <c r="AY54382" s="80"/>
      <c r="AZ54382" s="80"/>
      <c r="BA54382" s="80"/>
      <c r="BB54382" s="80"/>
    </row>
    <row r="54383" spans="9:54" x14ac:dyDescent="0.25">
      <c r="I54383" s="80"/>
      <c r="AX54383" s="80"/>
      <c r="AY54383" s="80"/>
      <c r="AZ54383" s="80"/>
      <c r="BA54383" s="80"/>
      <c r="BB54383" s="80"/>
    </row>
    <row r="54384" spans="9:54" x14ac:dyDescent="0.25">
      <c r="I54384" s="80"/>
      <c r="AX54384" s="80"/>
      <c r="AY54384" s="80"/>
      <c r="AZ54384" s="80"/>
      <c r="BA54384" s="80"/>
      <c r="BB54384" s="80"/>
    </row>
    <row r="54385" spans="9:54" x14ac:dyDescent="0.25">
      <c r="I54385" s="80"/>
      <c r="AX54385" s="80"/>
      <c r="AY54385" s="80"/>
      <c r="AZ54385" s="80"/>
      <c r="BA54385" s="80"/>
      <c r="BB54385" s="80"/>
    </row>
    <row r="54386" spans="9:54" x14ac:dyDescent="0.25">
      <c r="I54386" s="80"/>
      <c r="AX54386" s="80"/>
      <c r="AY54386" s="80"/>
      <c r="AZ54386" s="80"/>
      <c r="BA54386" s="80"/>
      <c r="BB54386" s="80"/>
    </row>
    <row r="54387" spans="9:54" x14ac:dyDescent="0.25">
      <c r="I54387" s="80"/>
      <c r="AX54387" s="80"/>
      <c r="AY54387" s="80"/>
      <c r="AZ54387" s="80"/>
      <c r="BA54387" s="80"/>
      <c r="BB54387" s="80"/>
    </row>
    <row r="54388" spans="9:54" x14ac:dyDescent="0.25">
      <c r="I54388" s="80"/>
      <c r="AX54388" s="80"/>
      <c r="AY54388" s="80"/>
      <c r="AZ54388" s="80"/>
      <c r="BA54388" s="80"/>
      <c r="BB54388" s="80"/>
    </row>
    <row r="54389" spans="9:54" x14ac:dyDescent="0.25">
      <c r="I54389" s="80"/>
      <c r="AX54389" s="80"/>
      <c r="AY54389" s="80"/>
      <c r="AZ54389" s="80"/>
      <c r="BA54389" s="80"/>
      <c r="BB54389" s="80"/>
    </row>
    <row r="54390" spans="9:54" x14ac:dyDescent="0.25">
      <c r="I54390" s="80"/>
      <c r="AX54390" s="80"/>
      <c r="AY54390" s="80"/>
      <c r="AZ54390" s="80"/>
      <c r="BA54390" s="80"/>
      <c r="BB54390" s="80"/>
    </row>
    <row r="54391" spans="9:54" x14ac:dyDescent="0.25">
      <c r="I54391" s="80"/>
      <c r="AX54391" s="80"/>
      <c r="AY54391" s="80"/>
      <c r="AZ54391" s="80"/>
      <c r="BA54391" s="80"/>
      <c r="BB54391" s="80"/>
    </row>
    <row r="54392" spans="9:54" x14ac:dyDescent="0.25">
      <c r="I54392" s="80"/>
      <c r="AX54392" s="80"/>
      <c r="AY54392" s="80"/>
      <c r="AZ54392" s="80"/>
      <c r="BA54392" s="80"/>
      <c r="BB54392" s="80"/>
    </row>
    <row r="54393" spans="9:54" x14ac:dyDescent="0.25">
      <c r="I54393" s="80"/>
      <c r="AX54393" s="80"/>
      <c r="AY54393" s="80"/>
      <c r="AZ54393" s="80"/>
      <c r="BA54393" s="80"/>
      <c r="BB54393" s="80"/>
    </row>
    <row r="54394" spans="9:54" x14ac:dyDescent="0.25">
      <c r="I54394" s="80"/>
      <c r="AX54394" s="80"/>
      <c r="AY54394" s="80"/>
      <c r="AZ54394" s="80"/>
      <c r="BA54394" s="80"/>
      <c r="BB54394" s="80"/>
    </row>
    <row r="54395" spans="9:54" x14ac:dyDescent="0.25">
      <c r="I54395" s="80"/>
      <c r="AX54395" s="80"/>
      <c r="AY54395" s="80"/>
      <c r="AZ54395" s="80"/>
      <c r="BA54395" s="80"/>
      <c r="BB54395" s="80"/>
    </row>
    <row r="54396" spans="9:54" x14ac:dyDescent="0.25">
      <c r="I54396" s="80"/>
      <c r="AX54396" s="80"/>
      <c r="AY54396" s="80"/>
      <c r="AZ54396" s="80"/>
      <c r="BA54396" s="80"/>
      <c r="BB54396" s="80"/>
    </row>
    <row r="54397" spans="9:54" x14ac:dyDescent="0.25">
      <c r="I54397" s="80"/>
      <c r="AX54397" s="80"/>
      <c r="AY54397" s="80"/>
      <c r="AZ54397" s="80"/>
      <c r="BA54397" s="80"/>
      <c r="BB54397" s="80"/>
    </row>
    <row r="54398" spans="9:54" x14ac:dyDescent="0.25">
      <c r="I54398" s="80"/>
      <c r="AX54398" s="80"/>
      <c r="AY54398" s="80"/>
      <c r="AZ54398" s="80"/>
      <c r="BA54398" s="80"/>
      <c r="BB54398" s="80"/>
    </row>
    <row r="54399" spans="9:54" x14ac:dyDescent="0.25">
      <c r="I54399" s="80"/>
      <c r="AX54399" s="80"/>
      <c r="AY54399" s="80"/>
      <c r="AZ54399" s="80"/>
      <c r="BA54399" s="80"/>
      <c r="BB54399" s="80"/>
    </row>
    <row r="54400" spans="9:54" x14ac:dyDescent="0.25">
      <c r="I54400" s="80"/>
      <c r="AX54400" s="80"/>
      <c r="AY54400" s="80"/>
      <c r="AZ54400" s="80"/>
      <c r="BA54400" s="80"/>
      <c r="BB54400" s="80"/>
    </row>
    <row r="54401" spans="9:54" x14ac:dyDescent="0.25">
      <c r="I54401" s="80"/>
      <c r="AX54401" s="80"/>
      <c r="AY54401" s="80"/>
      <c r="AZ54401" s="80"/>
      <c r="BA54401" s="80"/>
      <c r="BB54401" s="80"/>
    </row>
    <row r="54402" spans="9:54" x14ac:dyDescent="0.25">
      <c r="I54402" s="80"/>
      <c r="AX54402" s="80"/>
      <c r="AY54402" s="80"/>
      <c r="AZ54402" s="80"/>
      <c r="BA54402" s="80"/>
      <c r="BB54402" s="80"/>
    </row>
    <row r="54403" spans="9:54" x14ac:dyDescent="0.25">
      <c r="I54403" s="80"/>
      <c r="AX54403" s="80"/>
      <c r="AY54403" s="80"/>
      <c r="AZ54403" s="80"/>
      <c r="BA54403" s="80"/>
      <c r="BB54403" s="80"/>
    </row>
    <row r="54404" spans="9:54" x14ac:dyDescent="0.25">
      <c r="I54404" s="80"/>
      <c r="AX54404" s="80"/>
      <c r="AY54404" s="80"/>
      <c r="AZ54404" s="80"/>
      <c r="BA54404" s="80"/>
      <c r="BB54404" s="80"/>
    </row>
    <row r="54405" spans="9:54" x14ac:dyDescent="0.25">
      <c r="I54405" s="80"/>
      <c r="AX54405" s="80"/>
      <c r="AY54405" s="80"/>
      <c r="AZ54405" s="80"/>
      <c r="BA54405" s="80"/>
      <c r="BB54405" s="80"/>
    </row>
    <row r="54406" spans="9:54" x14ac:dyDescent="0.25">
      <c r="I54406" s="80"/>
      <c r="AX54406" s="80"/>
      <c r="AY54406" s="80"/>
      <c r="AZ54406" s="80"/>
      <c r="BA54406" s="80"/>
      <c r="BB54406" s="80"/>
    </row>
    <row r="54407" spans="9:54" x14ac:dyDescent="0.25">
      <c r="I54407" s="80"/>
      <c r="AX54407" s="80"/>
      <c r="AY54407" s="80"/>
      <c r="AZ54407" s="80"/>
      <c r="BA54407" s="80"/>
      <c r="BB54407" s="80"/>
    </row>
    <row r="54408" spans="9:54" x14ac:dyDescent="0.25">
      <c r="I54408" s="80"/>
      <c r="AX54408" s="80"/>
      <c r="AY54408" s="80"/>
      <c r="AZ54408" s="80"/>
      <c r="BA54408" s="80"/>
      <c r="BB54408" s="80"/>
    </row>
    <row r="54409" spans="9:54" x14ac:dyDescent="0.25">
      <c r="I54409" s="80"/>
      <c r="AX54409" s="80"/>
      <c r="AY54409" s="80"/>
      <c r="AZ54409" s="80"/>
      <c r="BA54409" s="80"/>
      <c r="BB54409" s="80"/>
    </row>
    <row r="54410" spans="9:54" x14ac:dyDescent="0.25">
      <c r="I54410" s="80"/>
      <c r="AX54410" s="80"/>
      <c r="AY54410" s="80"/>
      <c r="AZ54410" s="80"/>
      <c r="BA54410" s="80"/>
      <c r="BB54410" s="80"/>
    </row>
    <row r="54411" spans="9:54" x14ac:dyDescent="0.25">
      <c r="I54411" s="80"/>
      <c r="AX54411" s="80"/>
      <c r="AY54411" s="80"/>
      <c r="AZ54411" s="80"/>
      <c r="BA54411" s="80"/>
      <c r="BB54411" s="80"/>
    </row>
    <row r="54412" spans="9:54" x14ac:dyDescent="0.25">
      <c r="I54412" s="80"/>
      <c r="AX54412" s="80"/>
      <c r="AY54412" s="80"/>
      <c r="AZ54412" s="80"/>
      <c r="BA54412" s="80"/>
      <c r="BB54412" s="80"/>
    </row>
    <row r="54413" spans="9:54" x14ac:dyDescent="0.25">
      <c r="I54413" s="80"/>
      <c r="AX54413" s="80"/>
      <c r="AY54413" s="80"/>
      <c r="AZ54413" s="80"/>
      <c r="BA54413" s="80"/>
      <c r="BB54413" s="80"/>
    </row>
    <row r="54414" spans="9:54" x14ac:dyDescent="0.25">
      <c r="I54414" s="80"/>
      <c r="AX54414" s="80"/>
      <c r="AY54414" s="80"/>
      <c r="AZ54414" s="80"/>
      <c r="BA54414" s="80"/>
      <c r="BB54414" s="80"/>
    </row>
    <row r="54415" spans="9:54" x14ac:dyDescent="0.25">
      <c r="I54415" s="80"/>
      <c r="AX54415" s="80"/>
      <c r="AY54415" s="80"/>
      <c r="AZ54415" s="80"/>
      <c r="BA54415" s="80"/>
      <c r="BB54415" s="80"/>
    </row>
    <row r="54416" spans="9:54" x14ac:dyDescent="0.25">
      <c r="I54416" s="80"/>
      <c r="AX54416" s="80"/>
      <c r="AY54416" s="80"/>
      <c r="AZ54416" s="80"/>
      <c r="BA54416" s="80"/>
      <c r="BB54416" s="80"/>
    </row>
    <row r="54417" spans="9:54" x14ac:dyDescent="0.25">
      <c r="I54417" s="80"/>
      <c r="AX54417" s="80"/>
      <c r="AY54417" s="80"/>
      <c r="AZ54417" s="80"/>
      <c r="BA54417" s="80"/>
      <c r="BB54417" s="80"/>
    </row>
    <row r="54418" spans="9:54" x14ac:dyDescent="0.25">
      <c r="I54418" s="80"/>
      <c r="AX54418" s="80"/>
      <c r="AY54418" s="80"/>
      <c r="AZ54418" s="80"/>
      <c r="BA54418" s="80"/>
      <c r="BB54418" s="80"/>
    </row>
    <row r="54419" spans="9:54" x14ac:dyDescent="0.25">
      <c r="I54419" s="80"/>
      <c r="AX54419" s="80"/>
      <c r="AY54419" s="80"/>
      <c r="AZ54419" s="80"/>
      <c r="BA54419" s="80"/>
      <c r="BB54419" s="80"/>
    </row>
    <row r="54420" spans="9:54" x14ac:dyDescent="0.25">
      <c r="I54420" s="80"/>
      <c r="AX54420" s="80"/>
      <c r="AY54420" s="80"/>
      <c r="AZ54420" s="80"/>
      <c r="BA54420" s="80"/>
      <c r="BB54420" s="80"/>
    </row>
    <row r="54421" spans="9:54" x14ac:dyDescent="0.25">
      <c r="I54421" s="80"/>
      <c r="AX54421" s="80"/>
      <c r="AY54421" s="80"/>
      <c r="AZ54421" s="80"/>
      <c r="BA54421" s="80"/>
      <c r="BB54421" s="80"/>
    </row>
    <row r="54422" spans="9:54" x14ac:dyDescent="0.25">
      <c r="I54422" s="80"/>
      <c r="AX54422" s="80"/>
      <c r="AY54422" s="80"/>
      <c r="AZ54422" s="80"/>
      <c r="BA54422" s="80"/>
      <c r="BB54422" s="80"/>
    </row>
    <row r="54423" spans="9:54" x14ac:dyDescent="0.25">
      <c r="I54423" s="80"/>
      <c r="AX54423" s="80"/>
      <c r="AY54423" s="80"/>
      <c r="AZ54423" s="80"/>
      <c r="BA54423" s="80"/>
      <c r="BB54423" s="80"/>
    </row>
    <row r="54424" spans="9:54" x14ac:dyDescent="0.25">
      <c r="I54424" s="80"/>
      <c r="AX54424" s="80"/>
      <c r="AY54424" s="80"/>
      <c r="AZ54424" s="80"/>
      <c r="BA54424" s="80"/>
      <c r="BB54424" s="80"/>
    </row>
    <row r="54425" spans="9:54" x14ac:dyDescent="0.25">
      <c r="I54425" s="80"/>
      <c r="AX54425" s="80"/>
      <c r="AY54425" s="80"/>
      <c r="AZ54425" s="80"/>
      <c r="BA54425" s="80"/>
      <c r="BB54425" s="80"/>
    </row>
    <row r="54426" spans="9:54" x14ac:dyDescent="0.25">
      <c r="I54426" s="80"/>
      <c r="AX54426" s="80"/>
      <c r="AY54426" s="80"/>
      <c r="AZ54426" s="80"/>
      <c r="BA54426" s="80"/>
      <c r="BB54426" s="80"/>
    </row>
    <row r="54427" spans="9:54" x14ac:dyDescent="0.25">
      <c r="I54427" s="80"/>
      <c r="AX54427" s="80"/>
      <c r="AY54427" s="80"/>
      <c r="AZ54427" s="80"/>
      <c r="BA54427" s="80"/>
      <c r="BB54427" s="80"/>
    </row>
    <row r="54428" spans="9:54" x14ac:dyDescent="0.25">
      <c r="I54428" s="80"/>
      <c r="AX54428" s="80"/>
      <c r="AY54428" s="80"/>
      <c r="AZ54428" s="80"/>
      <c r="BA54428" s="80"/>
      <c r="BB54428" s="80"/>
    </row>
    <row r="54429" spans="9:54" x14ac:dyDescent="0.25">
      <c r="I54429" s="80"/>
      <c r="AX54429" s="80"/>
      <c r="AY54429" s="80"/>
      <c r="AZ54429" s="80"/>
      <c r="BA54429" s="80"/>
      <c r="BB54429" s="80"/>
    </row>
    <row r="54430" spans="9:54" x14ac:dyDescent="0.25">
      <c r="I54430" s="80"/>
      <c r="AX54430" s="80"/>
      <c r="AY54430" s="80"/>
      <c r="AZ54430" s="80"/>
      <c r="BA54430" s="80"/>
      <c r="BB54430" s="80"/>
    </row>
    <row r="54431" spans="9:54" x14ac:dyDescent="0.25">
      <c r="I54431" s="80"/>
      <c r="AX54431" s="80"/>
      <c r="AY54431" s="80"/>
      <c r="AZ54431" s="80"/>
      <c r="BA54431" s="80"/>
      <c r="BB54431" s="80"/>
    </row>
    <row r="54432" spans="9:54" x14ac:dyDescent="0.25">
      <c r="I54432" s="80"/>
      <c r="AX54432" s="80"/>
      <c r="AY54432" s="80"/>
      <c r="AZ54432" s="80"/>
      <c r="BA54432" s="80"/>
      <c r="BB54432" s="80"/>
    </row>
    <row r="54433" spans="9:54" x14ac:dyDescent="0.25">
      <c r="I54433" s="80"/>
      <c r="AX54433" s="80"/>
      <c r="AY54433" s="80"/>
      <c r="AZ54433" s="80"/>
      <c r="BA54433" s="80"/>
      <c r="BB54433" s="80"/>
    </row>
    <row r="54434" spans="9:54" x14ac:dyDescent="0.25">
      <c r="I54434" s="80"/>
      <c r="AX54434" s="80"/>
      <c r="AY54434" s="80"/>
      <c r="AZ54434" s="80"/>
      <c r="BA54434" s="80"/>
      <c r="BB54434" s="80"/>
    </row>
    <row r="54435" spans="9:54" x14ac:dyDescent="0.25">
      <c r="I54435" s="80"/>
      <c r="AX54435" s="80"/>
      <c r="AY54435" s="80"/>
      <c r="AZ54435" s="80"/>
      <c r="BA54435" s="80"/>
      <c r="BB54435" s="80"/>
    </row>
    <row r="54436" spans="9:54" x14ac:dyDescent="0.25">
      <c r="I54436" s="80"/>
      <c r="AX54436" s="80"/>
      <c r="AY54436" s="80"/>
      <c r="AZ54436" s="80"/>
      <c r="BA54436" s="80"/>
      <c r="BB54436" s="80"/>
    </row>
    <row r="54437" spans="9:54" x14ac:dyDescent="0.25">
      <c r="I54437" s="80"/>
      <c r="AX54437" s="80"/>
      <c r="AY54437" s="80"/>
      <c r="AZ54437" s="80"/>
      <c r="BA54437" s="80"/>
      <c r="BB54437" s="80"/>
    </row>
    <row r="54438" spans="9:54" x14ac:dyDescent="0.25">
      <c r="I54438" s="80"/>
      <c r="AX54438" s="80"/>
      <c r="AY54438" s="80"/>
      <c r="AZ54438" s="80"/>
      <c r="BA54438" s="80"/>
      <c r="BB54438" s="80"/>
    </row>
    <row r="54439" spans="9:54" x14ac:dyDescent="0.25">
      <c r="I54439" s="80"/>
      <c r="AX54439" s="80"/>
      <c r="AY54439" s="80"/>
      <c r="AZ54439" s="80"/>
      <c r="BA54439" s="80"/>
      <c r="BB54439" s="80"/>
    </row>
    <row r="54440" spans="9:54" x14ac:dyDescent="0.25">
      <c r="I54440" s="80"/>
      <c r="AX54440" s="80"/>
      <c r="AY54440" s="80"/>
      <c r="AZ54440" s="80"/>
      <c r="BA54440" s="80"/>
      <c r="BB54440" s="80"/>
    </row>
    <row r="54441" spans="9:54" x14ac:dyDescent="0.25">
      <c r="I54441" s="80"/>
      <c r="AX54441" s="80"/>
      <c r="AY54441" s="80"/>
      <c r="AZ54441" s="80"/>
      <c r="BA54441" s="80"/>
      <c r="BB54441" s="80"/>
    </row>
    <row r="54442" spans="9:54" x14ac:dyDescent="0.25">
      <c r="I54442" s="80"/>
      <c r="AX54442" s="80"/>
      <c r="AY54442" s="80"/>
      <c r="AZ54442" s="80"/>
      <c r="BA54442" s="80"/>
      <c r="BB54442" s="80"/>
    </row>
    <row r="54443" spans="9:54" x14ac:dyDescent="0.25">
      <c r="I54443" s="80"/>
      <c r="AX54443" s="80"/>
      <c r="AY54443" s="80"/>
      <c r="AZ54443" s="80"/>
      <c r="BA54443" s="80"/>
      <c r="BB54443" s="80"/>
    </row>
    <row r="54444" spans="9:54" x14ac:dyDescent="0.25">
      <c r="I54444" s="80"/>
      <c r="AX54444" s="80"/>
      <c r="AY54444" s="80"/>
      <c r="AZ54444" s="80"/>
      <c r="BA54444" s="80"/>
      <c r="BB54444" s="80"/>
    </row>
    <row r="54445" spans="9:54" x14ac:dyDescent="0.25">
      <c r="I54445" s="80"/>
      <c r="AX54445" s="80"/>
      <c r="AY54445" s="80"/>
      <c r="AZ54445" s="80"/>
      <c r="BA54445" s="80"/>
      <c r="BB54445" s="80"/>
    </row>
    <row r="54446" spans="9:54" x14ac:dyDescent="0.25">
      <c r="I54446" s="80"/>
      <c r="AX54446" s="80"/>
      <c r="AY54446" s="80"/>
      <c r="AZ54446" s="80"/>
      <c r="BA54446" s="80"/>
      <c r="BB54446" s="80"/>
    </row>
    <row r="54447" spans="9:54" x14ac:dyDescent="0.25">
      <c r="I54447" s="80"/>
      <c r="AX54447" s="80"/>
      <c r="AY54447" s="80"/>
      <c r="AZ54447" s="80"/>
      <c r="BA54447" s="80"/>
      <c r="BB54447" s="80"/>
    </row>
    <row r="54448" spans="9:54" x14ac:dyDescent="0.25">
      <c r="I54448" s="80"/>
      <c r="AX54448" s="80"/>
      <c r="AY54448" s="80"/>
      <c r="AZ54448" s="80"/>
      <c r="BA54448" s="80"/>
      <c r="BB54448" s="80"/>
    </row>
    <row r="54449" spans="9:54" x14ac:dyDescent="0.25">
      <c r="I54449" s="80"/>
      <c r="AX54449" s="80"/>
      <c r="AY54449" s="80"/>
      <c r="AZ54449" s="80"/>
      <c r="BA54449" s="80"/>
      <c r="BB54449" s="80"/>
    </row>
    <row r="54450" spans="9:54" x14ac:dyDescent="0.25">
      <c r="I54450" s="80"/>
      <c r="AX54450" s="80"/>
      <c r="AY54450" s="80"/>
      <c r="AZ54450" s="80"/>
      <c r="BA54450" s="80"/>
      <c r="BB54450" s="80"/>
    </row>
    <row r="54451" spans="9:54" x14ac:dyDescent="0.25">
      <c r="I54451" s="80"/>
      <c r="AX54451" s="80"/>
      <c r="AY54451" s="80"/>
      <c r="AZ54451" s="80"/>
      <c r="BA54451" s="80"/>
      <c r="BB54451" s="80"/>
    </row>
    <row r="54452" spans="9:54" x14ac:dyDescent="0.25">
      <c r="I54452" s="80"/>
      <c r="AX54452" s="80"/>
      <c r="AY54452" s="80"/>
      <c r="AZ54452" s="80"/>
      <c r="BA54452" s="80"/>
      <c r="BB54452" s="80"/>
    </row>
    <row r="54453" spans="9:54" x14ac:dyDescent="0.25">
      <c r="I54453" s="80"/>
      <c r="AX54453" s="80"/>
      <c r="AY54453" s="80"/>
      <c r="AZ54453" s="80"/>
      <c r="BA54453" s="80"/>
      <c r="BB54453" s="80"/>
    </row>
    <row r="54454" spans="9:54" x14ac:dyDescent="0.25">
      <c r="I54454" s="80"/>
      <c r="AX54454" s="80"/>
      <c r="AY54454" s="80"/>
      <c r="AZ54454" s="80"/>
      <c r="BA54454" s="80"/>
      <c r="BB54454" s="80"/>
    </row>
    <row r="54455" spans="9:54" x14ac:dyDescent="0.25">
      <c r="I54455" s="80"/>
      <c r="AX54455" s="80"/>
      <c r="AY54455" s="80"/>
      <c r="AZ54455" s="80"/>
      <c r="BA54455" s="80"/>
      <c r="BB54455" s="80"/>
    </row>
    <row r="54456" spans="9:54" x14ac:dyDescent="0.25">
      <c r="I54456" s="80"/>
      <c r="AX54456" s="80"/>
      <c r="AY54456" s="80"/>
      <c r="AZ54456" s="80"/>
      <c r="BA54456" s="80"/>
      <c r="BB54456" s="80"/>
    </row>
    <row r="54457" spans="9:54" x14ac:dyDescent="0.25">
      <c r="I54457" s="80"/>
      <c r="AX54457" s="80"/>
      <c r="AY54457" s="80"/>
      <c r="AZ54457" s="80"/>
      <c r="BA54457" s="80"/>
      <c r="BB54457" s="80"/>
    </row>
    <row r="54458" spans="9:54" x14ac:dyDescent="0.25">
      <c r="I54458" s="80"/>
      <c r="AX54458" s="80"/>
      <c r="AY54458" s="80"/>
      <c r="AZ54458" s="80"/>
      <c r="BA54458" s="80"/>
      <c r="BB54458" s="80"/>
    </row>
    <row r="54459" spans="9:54" x14ac:dyDescent="0.25">
      <c r="I54459" s="80"/>
      <c r="AX54459" s="80"/>
      <c r="AY54459" s="80"/>
      <c r="AZ54459" s="80"/>
      <c r="BA54459" s="80"/>
      <c r="BB54459" s="80"/>
    </row>
    <row r="54460" spans="9:54" x14ac:dyDescent="0.25">
      <c r="I54460" s="80"/>
      <c r="AX54460" s="80"/>
      <c r="AY54460" s="80"/>
      <c r="AZ54460" s="80"/>
      <c r="BA54460" s="80"/>
      <c r="BB54460" s="80"/>
    </row>
    <row r="54461" spans="9:54" x14ac:dyDescent="0.25">
      <c r="I54461" s="80"/>
      <c r="AX54461" s="80"/>
      <c r="AY54461" s="80"/>
      <c r="AZ54461" s="80"/>
      <c r="BA54461" s="80"/>
      <c r="BB54461" s="80"/>
    </row>
    <row r="54462" spans="9:54" x14ac:dyDescent="0.25">
      <c r="I54462" s="80"/>
      <c r="AX54462" s="80"/>
      <c r="AY54462" s="80"/>
      <c r="AZ54462" s="80"/>
      <c r="BA54462" s="80"/>
      <c r="BB54462" s="80"/>
    </row>
    <row r="54463" spans="9:54" x14ac:dyDescent="0.25">
      <c r="I54463" s="80"/>
      <c r="AX54463" s="80"/>
      <c r="AY54463" s="80"/>
      <c r="AZ54463" s="80"/>
      <c r="BA54463" s="80"/>
      <c r="BB54463" s="80"/>
    </row>
    <row r="54464" spans="9:54" x14ac:dyDescent="0.25">
      <c r="I54464" s="80"/>
      <c r="AX54464" s="80"/>
      <c r="AY54464" s="80"/>
      <c r="AZ54464" s="80"/>
      <c r="BA54464" s="80"/>
      <c r="BB54464" s="80"/>
    </row>
    <row r="54465" spans="9:54" x14ac:dyDescent="0.25">
      <c r="I54465" s="80"/>
      <c r="AX54465" s="80"/>
      <c r="AY54465" s="80"/>
      <c r="AZ54465" s="80"/>
      <c r="BA54465" s="80"/>
      <c r="BB54465" s="80"/>
    </row>
    <row r="54466" spans="9:54" x14ac:dyDescent="0.25">
      <c r="I54466" s="80"/>
      <c r="AX54466" s="80"/>
      <c r="AY54466" s="80"/>
      <c r="AZ54466" s="80"/>
      <c r="BA54466" s="80"/>
      <c r="BB54466" s="80"/>
    </row>
    <row r="54467" spans="9:54" x14ac:dyDescent="0.25">
      <c r="I54467" s="80"/>
      <c r="AX54467" s="80"/>
      <c r="AY54467" s="80"/>
      <c r="AZ54467" s="80"/>
      <c r="BA54467" s="80"/>
      <c r="BB54467" s="80"/>
    </row>
    <row r="54468" spans="9:54" x14ac:dyDescent="0.25">
      <c r="I54468" s="80"/>
      <c r="AX54468" s="80"/>
      <c r="AY54468" s="80"/>
      <c r="AZ54468" s="80"/>
      <c r="BA54468" s="80"/>
      <c r="BB54468" s="80"/>
    </row>
    <row r="54469" spans="9:54" x14ac:dyDescent="0.25">
      <c r="I54469" s="80"/>
      <c r="AX54469" s="80"/>
      <c r="AY54469" s="80"/>
      <c r="AZ54469" s="80"/>
      <c r="BA54469" s="80"/>
      <c r="BB54469" s="80"/>
    </row>
    <row r="54470" spans="9:54" x14ac:dyDescent="0.25">
      <c r="I54470" s="80"/>
      <c r="AX54470" s="80"/>
      <c r="AY54470" s="80"/>
      <c r="AZ54470" s="80"/>
      <c r="BA54470" s="80"/>
      <c r="BB54470" s="80"/>
    </row>
    <row r="54471" spans="9:54" x14ac:dyDescent="0.25">
      <c r="I54471" s="80"/>
      <c r="AX54471" s="80"/>
      <c r="AY54471" s="80"/>
      <c r="AZ54471" s="80"/>
      <c r="BA54471" s="80"/>
      <c r="BB54471" s="80"/>
    </row>
    <row r="54472" spans="9:54" x14ac:dyDescent="0.25">
      <c r="I54472" s="80"/>
      <c r="AX54472" s="80"/>
      <c r="AY54472" s="80"/>
      <c r="AZ54472" s="80"/>
      <c r="BA54472" s="80"/>
      <c r="BB54472" s="80"/>
    </row>
    <row r="54473" spans="9:54" x14ac:dyDescent="0.25">
      <c r="I54473" s="80"/>
      <c r="AX54473" s="80"/>
      <c r="AY54473" s="80"/>
      <c r="AZ54473" s="80"/>
      <c r="BA54473" s="80"/>
      <c r="BB54473" s="80"/>
    </row>
    <row r="54474" spans="9:54" x14ac:dyDescent="0.25">
      <c r="I54474" s="80"/>
      <c r="AX54474" s="80"/>
      <c r="AY54474" s="80"/>
      <c r="AZ54474" s="80"/>
      <c r="BA54474" s="80"/>
      <c r="BB54474" s="80"/>
    </row>
    <row r="54475" spans="9:54" x14ac:dyDescent="0.25">
      <c r="I54475" s="80"/>
      <c r="AX54475" s="80"/>
      <c r="AY54475" s="80"/>
      <c r="AZ54475" s="80"/>
      <c r="BA54475" s="80"/>
      <c r="BB54475" s="80"/>
    </row>
    <row r="54476" spans="9:54" x14ac:dyDescent="0.25">
      <c r="I54476" s="80"/>
      <c r="AX54476" s="80"/>
      <c r="AY54476" s="80"/>
      <c r="AZ54476" s="80"/>
      <c r="BA54476" s="80"/>
      <c r="BB54476" s="80"/>
    </row>
    <row r="54477" spans="9:54" x14ac:dyDescent="0.25">
      <c r="I54477" s="80"/>
      <c r="AX54477" s="80"/>
      <c r="AY54477" s="80"/>
      <c r="AZ54477" s="80"/>
      <c r="BA54477" s="80"/>
      <c r="BB54477" s="80"/>
    </row>
    <row r="54478" spans="9:54" x14ac:dyDescent="0.25">
      <c r="I54478" s="80"/>
      <c r="AX54478" s="80"/>
      <c r="AY54478" s="80"/>
      <c r="AZ54478" s="80"/>
      <c r="BA54478" s="80"/>
      <c r="BB54478" s="80"/>
    </row>
    <row r="54479" spans="9:54" x14ac:dyDescent="0.25">
      <c r="I54479" s="80"/>
      <c r="AX54479" s="80"/>
      <c r="AY54479" s="80"/>
      <c r="AZ54479" s="80"/>
      <c r="BA54479" s="80"/>
      <c r="BB54479" s="80"/>
    </row>
    <row r="54480" spans="9:54" x14ac:dyDescent="0.25">
      <c r="I54480" s="80"/>
      <c r="AX54480" s="80"/>
      <c r="AY54480" s="80"/>
      <c r="AZ54480" s="80"/>
      <c r="BA54480" s="80"/>
      <c r="BB54480" s="80"/>
    </row>
    <row r="54481" spans="9:54" x14ac:dyDescent="0.25">
      <c r="I54481" s="80"/>
      <c r="AX54481" s="80"/>
      <c r="AY54481" s="80"/>
      <c r="AZ54481" s="80"/>
      <c r="BA54481" s="80"/>
      <c r="BB54481" s="80"/>
    </row>
    <row r="54482" spans="9:54" x14ac:dyDescent="0.25">
      <c r="I54482" s="80"/>
      <c r="AX54482" s="80"/>
      <c r="AY54482" s="80"/>
      <c r="AZ54482" s="80"/>
      <c r="BA54482" s="80"/>
      <c r="BB54482" s="80"/>
    </row>
    <row r="54483" spans="9:54" x14ac:dyDescent="0.25">
      <c r="I54483" s="80"/>
      <c r="AX54483" s="80"/>
      <c r="AY54483" s="80"/>
      <c r="AZ54483" s="80"/>
      <c r="BA54483" s="80"/>
      <c r="BB54483" s="80"/>
    </row>
    <row r="54484" spans="9:54" x14ac:dyDescent="0.25">
      <c r="I54484" s="80"/>
      <c r="AX54484" s="80"/>
      <c r="AY54484" s="80"/>
      <c r="AZ54484" s="80"/>
      <c r="BA54484" s="80"/>
      <c r="BB54484" s="80"/>
    </row>
    <row r="54485" spans="9:54" x14ac:dyDescent="0.25">
      <c r="I54485" s="80"/>
      <c r="AX54485" s="80"/>
      <c r="AY54485" s="80"/>
      <c r="AZ54485" s="80"/>
      <c r="BA54485" s="80"/>
      <c r="BB54485" s="80"/>
    </row>
    <row r="54486" spans="9:54" x14ac:dyDescent="0.25">
      <c r="I54486" s="80"/>
      <c r="AX54486" s="80"/>
      <c r="AY54486" s="80"/>
      <c r="AZ54486" s="80"/>
      <c r="BA54486" s="80"/>
      <c r="BB54486" s="80"/>
    </row>
    <row r="54487" spans="9:54" x14ac:dyDescent="0.25">
      <c r="I54487" s="80"/>
      <c r="AX54487" s="80"/>
      <c r="AY54487" s="80"/>
      <c r="AZ54487" s="80"/>
      <c r="BA54487" s="80"/>
      <c r="BB54487" s="80"/>
    </row>
    <row r="54488" spans="9:54" x14ac:dyDescent="0.25">
      <c r="I54488" s="80"/>
      <c r="AX54488" s="80"/>
      <c r="AY54488" s="80"/>
      <c r="AZ54488" s="80"/>
      <c r="BA54488" s="80"/>
      <c r="BB54488" s="80"/>
    </row>
    <row r="54489" spans="9:54" x14ac:dyDescent="0.25">
      <c r="I54489" s="80"/>
      <c r="AX54489" s="80"/>
      <c r="AY54489" s="80"/>
      <c r="AZ54489" s="80"/>
      <c r="BA54489" s="80"/>
      <c r="BB54489" s="80"/>
    </row>
    <row r="54490" spans="9:54" x14ac:dyDescent="0.25">
      <c r="I54490" s="80"/>
      <c r="AX54490" s="80"/>
      <c r="AY54490" s="80"/>
      <c r="AZ54490" s="80"/>
      <c r="BA54490" s="80"/>
      <c r="BB54490" s="80"/>
    </row>
    <row r="54491" spans="9:54" x14ac:dyDescent="0.25">
      <c r="I54491" s="80"/>
      <c r="AX54491" s="80"/>
      <c r="AY54491" s="80"/>
      <c r="AZ54491" s="80"/>
      <c r="BA54491" s="80"/>
      <c r="BB54491" s="80"/>
    </row>
    <row r="54492" spans="9:54" x14ac:dyDescent="0.25">
      <c r="I54492" s="80"/>
      <c r="AX54492" s="80"/>
      <c r="AY54492" s="80"/>
      <c r="AZ54492" s="80"/>
      <c r="BA54492" s="80"/>
      <c r="BB54492" s="80"/>
    </row>
    <row r="54493" spans="9:54" x14ac:dyDescent="0.25">
      <c r="I54493" s="80"/>
      <c r="AX54493" s="80"/>
      <c r="AY54493" s="80"/>
      <c r="AZ54493" s="80"/>
      <c r="BA54493" s="80"/>
      <c r="BB54493" s="80"/>
    </row>
    <row r="54494" spans="9:54" x14ac:dyDescent="0.25">
      <c r="I54494" s="80"/>
      <c r="AX54494" s="80"/>
      <c r="AY54494" s="80"/>
      <c r="AZ54494" s="80"/>
      <c r="BA54494" s="80"/>
      <c r="BB54494" s="80"/>
    </row>
    <row r="54495" spans="9:54" x14ac:dyDescent="0.25">
      <c r="I54495" s="80"/>
      <c r="AX54495" s="80"/>
      <c r="AY54495" s="80"/>
      <c r="AZ54495" s="80"/>
      <c r="BA54495" s="80"/>
      <c r="BB54495" s="80"/>
    </row>
    <row r="54496" spans="9:54" x14ac:dyDescent="0.25">
      <c r="I54496" s="80"/>
      <c r="AX54496" s="80"/>
      <c r="AY54496" s="80"/>
      <c r="AZ54496" s="80"/>
      <c r="BA54496" s="80"/>
      <c r="BB54496" s="80"/>
    </row>
    <row r="54497" spans="9:54" x14ac:dyDescent="0.25">
      <c r="I54497" s="80"/>
      <c r="AX54497" s="80"/>
      <c r="AY54497" s="80"/>
      <c r="AZ54497" s="80"/>
      <c r="BA54497" s="80"/>
      <c r="BB54497" s="80"/>
    </row>
    <row r="54498" spans="9:54" x14ac:dyDescent="0.25">
      <c r="I54498" s="80"/>
      <c r="AX54498" s="80"/>
      <c r="AY54498" s="80"/>
      <c r="AZ54498" s="80"/>
      <c r="BA54498" s="80"/>
      <c r="BB54498" s="80"/>
    </row>
    <row r="54499" spans="9:54" x14ac:dyDescent="0.25">
      <c r="I54499" s="80"/>
      <c r="AX54499" s="80"/>
      <c r="AY54499" s="80"/>
      <c r="AZ54499" s="80"/>
      <c r="BA54499" s="80"/>
      <c r="BB54499" s="80"/>
    </row>
    <row r="54500" spans="9:54" x14ac:dyDescent="0.25">
      <c r="I54500" s="80"/>
      <c r="AX54500" s="80"/>
      <c r="AY54500" s="80"/>
      <c r="AZ54500" s="80"/>
      <c r="BA54500" s="80"/>
      <c r="BB54500" s="80"/>
    </row>
    <row r="54501" spans="9:54" x14ac:dyDescent="0.25">
      <c r="I54501" s="80"/>
      <c r="AX54501" s="80"/>
      <c r="AY54501" s="80"/>
      <c r="AZ54501" s="80"/>
      <c r="BA54501" s="80"/>
      <c r="BB54501" s="80"/>
    </row>
    <row r="54502" spans="9:54" x14ac:dyDescent="0.25">
      <c r="I54502" s="80"/>
      <c r="AX54502" s="80"/>
      <c r="AY54502" s="80"/>
      <c r="AZ54502" s="80"/>
      <c r="BA54502" s="80"/>
      <c r="BB54502" s="80"/>
    </row>
    <row r="54503" spans="9:54" x14ac:dyDescent="0.25">
      <c r="I54503" s="80"/>
      <c r="AX54503" s="80"/>
      <c r="AY54503" s="80"/>
      <c r="AZ54503" s="80"/>
      <c r="BA54503" s="80"/>
      <c r="BB54503" s="80"/>
    </row>
    <row r="54504" spans="9:54" x14ac:dyDescent="0.25">
      <c r="I54504" s="80"/>
      <c r="AX54504" s="80"/>
      <c r="AY54504" s="80"/>
      <c r="AZ54504" s="80"/>
      <c r="BA54504" s="80"/>
      <c r="BB54504" s="80"/>
    </row>
    <row r="54505" spans="9:54" x14ac:dyDescent="0.25">
      <c r="I54505" s="80"/>
      <c r="AX54505" s="80"/>
      <c r="AY54505" s="80"/>
      <c r="AZ54505" s="80"/>
      <c r="BA54505" s="80"/>
      <c r="BB54505" s="80"/>
    </row>
    <row r="54506" spans="9:54" x14ac:dyDescent="0.25">
      <c r="I54506" s="80"/>
      <c r="AX54506" s="80"/>
      <c r="AY54506" s="80"/>
      <c r="AZ54506" s="80"/>
      <c r="BA54506" s="80"/>
      <c r="BB54506" s="80"/>
    </row>
    <row r="54507" spans="9:54" x14ac:dyDescent="0.25">
      <c r="I54507" s="80"/>
      <c r="AX54507" s="80"/>
      <c r="AY54507" s="80"/>
      <c r="AZ54507" s="80"/>
      <c r="BA54507" s="80"/>
      <c r="BB54507" s="80"/>
    </row>
    <row r="54508" spans="9:54" x14ac:dyDescent="0.25">
      <c r="I54508" s="80"/>
      <c r="AX54508" s="80"/>
      <c r="AY54508" s="80"/>
      <c r="AZ54508" s="80"/>
      <c r="BA54508" s="80"/>
      <c r="BB54508" s="80"/>
    </row>
    <row r="54509" spans="9:54" x14ac:dyDescent="0.25">
      <c r="I54509" s="80"/>
      <c r="AX54509" s="80"/>
      <c r="AY54509" s="80"/>
      <c r="AZ54509" s="80"/>
      <c r="BA54509" s="80"/>
      <c r="BB54509" s="80"/>
    </row>
    <row r="54510" spans="9:54" x14ac:dyDescent="0.25">
      <c r="I54510" s="80"/>
      <c r="AX54510" s="80"/>
      <c r="AY54510" s="80"/>
      <c r="AZ54510" s="80"/>
      <c r="BA54510" s="80"/>
      <c r="BB54510" s="80"/>
    </row>
    <row r="54511" spans="9:54" x14ac:dyDescent="0.25">
      <c r="I54511" s="80"/>
      <c r="AX54511" s="80"/>
      <c r="AY54511" s="80"/>
      <c r="AZ54511" s="80"/>
      <c r="BA54511" s="80"/>
      <c r="BB54511" s="80"/>
    </row>
    <row r="54512" spans="9:54" x14ac:dyDescent="0.25">
      <c r="I54512" s="80"/>
      <c r="AX54512" s="80"/>
      <c r="AY54512" s="80"/>
      <c r="AZ54512" s="80"/>
      <c r="BA54512" s="80"/>
      <c r="BB54512" s="80"/>
    </row>
    <row r="54513" spans="9:54" x14ac:dyDescent="0.25">
      <c r="I54513" s="80"/>
      <c r="AX54513" s="80"/>
      <c r="AY54513" s="80"/>
      <c r="AZ54513" s="80"/>
      <c r="BA54513" s="80"/>
      <c r="BB54513" s="80"/>
    </row>
    <row r="54514" spans="9:54" x14ac:dyDescent="0.25">
      <c r="I54514" s="80"/>
      <c r="AX54514" s="80"/>
      <c r="AY54514" s="80"/>
      <c r="AZ54514" s="80"/>
      <c r="BA54514" s="80"/>
      <c r="BB54514" s="80"/>
    </row>
    <row r="54515" spans="9:54" x14ac:dyDescent="0.25">
      <c r="I54515" s="80"/>
      <c r="AX54515" s="80"/>
      <c r="AY54515" s="80"/>
      <c r="AZ54515" s="80"/>
      <c r="BA54515" s="80"/>
      <c r="BB54515" s="80"/>
    </row>
    <row r="54516" spans="9:54" x14ac:dyDescent="0.25">
      <c r="I54516" s="80"/>
      <c r="AX54516" s="80"/>
      <c r="AY54516" s="80"/>
      <c r="AZ54516" s="80"/>
      <c r="BA54516" s="80"/>
      <c r="BB54516" s="80"/>
    </row>
    <row r="54517" spans="9:54" x14ac:dyDescent="0.25">
      <c r="I54517" s="80"/>
      <c r="AX54517" s="80"/>
      <c r="AY54517" s="80"/>
      <c r="AZ54517" s="80"/>
      <c r="BA54517" s="80"/>
      <c r="BB54517" s="80"/>
    </row>
    <row r="54518" spans="9:54" x14ac:dyDescent="0.25">
      <c r="I54518" s="80"/>
      <c r="AX54518" s="80"/>
      <c r="AY54518" s="80"/>
      <c r="AZ54518" s="80"/>
      <c r="BA54518" s="80"/>
      <c r="BB54518" s="80"/>
    </row>
    <row r="54519" spans="9:54" x14ac:dyDescent="0.25">
      <c r="I54519" s="80"/>
      <c r="AX54519" s="80"/>
      <c r="AY54519" s="80"/>
      <c r="AZ54519" s="80"/>
      <c r="BA54519" s="80"/>
      <c r="BB54519" s="80"/>
    </row>
    <row r="54520" spans="9:54" x14ac:dyDescent="0.25">
      <c r="I54520" s="80"/>
      <c r="AX54520" s="80"/>
      <c r="AY54520" s="80"/>
      <c r="AZ54520" s="80"/>
      <c r="BA54520" s="80"/>
      <c r="BB54520" s="80"/>
    </row>
    <row r="54521" spans="9:54" x14ac:dyDescent="0.25">
      <c r="I54521" s="80"/>
      <c r="AX54521" s="80"/>
      <c r="AY54521" s="80"/>
      <c r="AZ54521" s="80"/>
      <c r="BA54521" s="80"/>
      <c r="BB54521" s="80"/>
    </row>
    <row r="54522" spans="9:54" x14ac:dyDescent="0.25">
      <c r="I54522" s="80"/>
      <c r="AX54522" s="80"/>
      <c r="AY54522" s="80"/>
      <c r="AZ54522" s="80"/>
      <c r="BA54522" s="80"/>
      <c r="BB54522" s="80"/>
    </row>
    <row r="54523" spans="9:54" x14ac:dyDescent="0.25">
      <c r="I54523" s="80"/>
      <c r="AX54523" s="80"/>
      <c r="AY54523" s="80"/>
      <c r="AZ54523" s="80"/>
      <c r="BA54523" s="80"/>
      <c r="BB54523" s="80"/>
    </row>
    <row r="54524" spans="9:54" x14ac:dyDescent="0.25">
      <c r="I54524" s="80"/>
      <c r="AX54524" s="80"/>
      <c r="AY54524" s="80"/>
      <c r="AZ54524" s="80"/>
      <c r="BA54524" s="80"/>
      <c r="BB54524" s="80"/>
    </row>
    <row r="54525" spans="9:54" x14ac:dyDescent="0.25">
      <c r="I54525" s="80"/>
      <c r="AX54525" s="80"/>
      <c r="AY54525" s="80"/>
      <c r="AZ54525" s="80"/>
      <c r="BA54525" s="80"/>
      <c r="BB54525" s="80"/>
    </row>
    <row r="54526" spans="9:54" x14ac:dyDescent="0.25">
      <c r="I54526" s="80"/>
      <c r="AX54526" s="80"/>
      <c r="AY54526" s="80"/>
      <c r="AZ54526" s="80"/>
      <c r="BA54526" s="80"/>
      <c r="BB54526" s="80"/>
    </row>
    <row r="54527" spans="9:54" x14ac:dyDescent="0.25">
      <c r="I54527" s="80"/>
      <c r="AX54527" s="80"/>
      <c r="AY54527" s="80"/>
      <c r="AZ54527" s="80"/>
      <c r="BA54527" s="80"/>
      <c r="BB54527" s="80"/>
    </row>
    <row r="54528" spans="9:54" x14ac:dyDescent="0.25">
      <c r="I54528" s="80"/>
      <c r="AX54528" s="80"/>
      <c r="AY54528" s="80"/>
      <c r="AZ54528" s="80"/>
      <c r="BA54528" s="80"/>
      <c r="BB54528" s="80"/>
    </row>
    <row r="54529" spans="9:54" x14ac:dyDescent="0.25">
      <c r="I54529" s="80"/>
      <c r="AX54529" s="80"/>
      <c r="AY54529" s="80"/>
      <c r="AZ54529" s="80"/>
      <c r="BA54529" s="80"/>
      <c r="BB54529" s="80"/>
    </row>
    <row r="54530" spans="9:54" x14ac:dyDescent="0.25">
      <c r="I54530" s="80"/>
      <c r="AX54530" s="80"/>
      <c r="AY54530" s="80"/>
      <c r="AZ54530" s="80"/>
      <c r="BA54530" s="80"/>
      <c r="BB54530" s="80"/>
    </row>
    <row r="54531" spans="9:54" x14ac:dyDescent="0.25">
      <c r="I54531" s="80"/>
      <c r="AX54531" s="80"/>
      <c r="AY54531" s="80"/>
      <c r="AZ54531" s="80"/>
      <c r="BA54531" s="80"/>
      <c r="BB54531" s="80"/>
    </row>
    <row r="54532" spans="9:54" x14ac:dyDescent="0.25">
      <c r="I54532" s="80"/>
      <c r="AX54532" s="80"/>
      <c r="AY54532" s="80"/>
      <c r="AZ54532" s="80"/>
      <c r="BA54532" s="80"/>
      <c r="BB54532" s="80"/>
    </row>
    <row r="54533" spans="9:54" x14ac:dyDescent="0.25">
      <c r="I54533" s="80"/>
      <c r="AX54533" s="80"/>
      <c r="AY54533" s="80"/>
      <c r="AZ54533" s="80"/>
      <c r="BA54533" s="80"/>
      <c r="BB54533" s="80"/>
    </row>
    <row r="54534" spans="9:54" x14ac:dyDescent="0.25">
      <c r="I54534" s="80"/>
      <c r="AX54534" s="80"/>
      <c r="AY54534" s="80"/>
      <c r="AZ54534" s="80"/>
      <c r="BA54534" s="80"/>
      <c r="BB54534" s="80"/>
    </row>
    <row r="54535" spans="9:54" x14ac:dyDescent="0.25">
      <c r="I54535" s="80"/>
      <c r="AX54535" s="80"/>
      <c r="AY54535" s="80"/>
      <c r="AZ54535" s="80"/>
      <c r="BA54535" s="80"/>
      <c r="BB54535" s="80"/>
    </row>
    <row r="54536" spans="9:54" x14ac:dyDescent="0.25">
      <c r="I54536" s="80"/>
      <c r="AX54536" s="80"/>
      <c r="AY54536" s="80"/>
      <c r="AZ54536" s="80"/>
      <c r="BA54536" s="80"/>
      <c r="BB54536" s="80"/>
    </row>
    <row r="54537" spans="9:54" x14ac:dyDescent="0.25">
      <c r="I54537" s="80"/>
      <c r="AX54537" s="80"/>
      <c r="AY54537" s="80"/>
      <c r="AZ54537" s="80"/>
      <c r="BA54537" s="80"/>
      <c r="BB54537" s="80"/>
    </row>
    <row r="54538" spans="9:54" x14ac:dyDescent="0.25">
      <c r="I54538" s="80"/>
      <c r="AX54538" s="80"/>
      <c r="AY54538" s="80"/>
      <c r="AZ54538" s="80"/>
      <c r="BA54538" s="80"/>
      <c r="BB54538" s="80"/>
    </row>
    <row r="54539" spans="9:54" x14ac:dyDescent="0.25">
      <c r="I54539" s="80"/>
      <c r="AX54539" s="80"/>
      <c r="AY54539" s="80"/>
      <c r="AZ54539" s="80"/>
      <c r="BA54539" s="80"/>
      <c r="BB54539" s="80"/>
    </row>
    <row r="54540" spans="9:54" x14ac:dyDescent="0.25">
      <c r="I54540" s="80"/>
      <c r="AX54540" s="80"/>
      <c r="AY54540" s="80"/>
      <c r="AZ54540" s="80"/>
      <c r="BA54540" s="80"/>
      <c r="BB54540" s="80"/>
    </row>
    <row r="54541" spans="9:54" x14ac:dyDescent="0.25">
      <c r="I54541" s="80"/>
      <c r="AX54541" s="80"/>
      <c r="AY54541" s="80"/>
      <c r="AZ54541" s="80"/>
      <c r="BA54541" s="80"/>
      <c r="BB54541" s="80"/>
    </row>
    <row r="54542" spans="9:54" x14ac:dyDescent="0.25">
      <c r="I54542" s="80"/>
      <c r="AX54542" s="80"/>
      <c r="AY54542" s="80"/>
      <c r="AZ54542" s="80"/>
      <c r="BA54542" s="80"/>
      <c r="BB54542" s="80"/>
    </row>
    <row r="54543" spans="9:54" x14ac:dyDescent="0.25">
      <c r="I54543" s="80"/>
      <c r="AX54543" s="80"/>
      <c r="AY54543" s="80"/>
      <c r="AZ54543" s="80"/>
      <c r="BA54543" s="80"/>
      <c r="BB54543" s="80"/>
    </row>
    <row r="54544" spans="9:54" x14ac:dyDescent="0.25">
      <c r="I54544" s="80"/>
      <c r="AX54544" s="80"/>
      <c r="AY54544" s="80"/>
      <c r="AZ54544" s="80"/>
      <c r="BA54544" s="80"/>
      <c r="BB54544" s="80"/>
    </row>
    <row r="54545" spans="9:54" x14ac:dyDescent="0.25">
      <c r="I54545" s="80"/>
      <c r="AX54545" s="80"/>
      <c r="AY54545" s="80"/>
      <c r="AZ54545" s="80"/>
      <c r="BA54545" s="80"/>
      <c r="BB54545" s="80"/>
    </row>
    <row r="54546" spans="9:54" x14ac:dyDescent="0.25">
      <c r="I54546" s="80"/>
      <c r="AX54546" s="80"/>
      <c r="AY54546" s="80"/>
      <c r="AZ54546" s="80"/>
      <c r="BA54546" s="80"/>
      <c r="BB54546" s="80"/>
    </row>
    <row r="54547" spans="9:54" x14ac:dyDescent="0.25">
      <c r="I54547" s="80"/>
      <c r="AX54547" s="80"/>
      <c r="AY54547" s="80"/>
      <c r="AZ54547" s="80"/>
      <c r="BA54547" s="80"/>
      <c r="BB54547" s="80"/>
    </row>
    <row r="54548" spans="9:54" x14ac:dyDescent="0.25">
      <c r="I54548" s="80"/>
      <c r="AX54548" s="80"/>
      <c r="AY54548" s="80"/>
      <c r="AZ54548" s="80"/>
      <c r="BA54548" s="80"/>
      <c r="BB54548" s="80"/>
    </row>
    <row r="54549" spans="9:54" x14ac:dyDescent="0.25">
      <c r="I54549" s="80"/>
      <c r="AX54549" s="80"/>
      <c r="AY54549" s="80"/>
      <c r="AZ54549" s="80"/>
      <c r="BA54549" s="80"/>
      <c r="BB54549" s="80"/>
    </row>
    <row r="54550" spans="9:54" x14ac:dyDescent="0.25">
      <c r="I54550" s="80"/>
      <c r="AX54550" s="80"/>
      <c r="AY54550" s="80"/>
      <c r="AZ54550" s="80"/>
      <c r="BA54550" s="80"/>
      <c r="BB54550" s="80"/>
    </row>
    <row r="54551" spans="9:54" x14ac:dyDescent="0.25">
      <c r="I54551" s="80"/>
      <c r="AX54551" s="80"/>
      <c r="AY54551" s="80"/>
      <c r="AZ54551" s="80"/>
      <c r="BA54551" s="80"/>
      <c r="BB54551" s="80"/>
    </row>
    <row r="54552" spans="9:54" x14ac:dyDescent="0.25">
      <c r="I54552" s="80"/>
      <c r="AX54552" s="80"/>
      <c r="AY54552" s="80"/>
      <c r="AZ54552" s="80"/>
      <c r="BA54552" s="80"/>
      <c r="BB54552" s="80"/>
    </row>
    <row r="54553" spans="9:54" x14ac:dyDescent="0.25">
      <c r="I54553" s="80"/>
      <c r="AX54553" s="80"/>
      <c r="AY54553" s="80"/>
      <c r="AZ54553" s="80"/>
      <c r="BA54553" s="80"/>
      <c r="BB54553" s="80"/>
    </row>
    <row r="54554" spans="9:54" x14ac:dyDescent="0.25">
      <c r="I54554" s="80"/>
      <c r="AX54554" s="80"/>
      <c r="AY54554" s="80"/>
      <c r="AZ54554" s="80"/>
      <c r="BA54554" s="80"/>
      <c r="BB54554" s="80"/>
    </row>
    <row r="54555" spans="9:54" x14ac:dyDescent="0.25">
      <c r="I54555" s="80"/>
      <c r="AX54555" s="80"/>
      <c r="AY54555" s="80"/>
      <c r="AZ54555" s="80"/>
      <c r="BA54555" s="80"/>
      <c r="BB54555" s="80"/>
    </row>
    <row r="54556" spans="9:54" x14ac:dyDescent="0.25">
      <c r="I54556" s="80"/>
      <c r="AX54556" s="80"/>
      <c r="AY54556" s="80"/>
      <c r="AZ54556" s="80"/>
      <c r="BA54556" s="80"/>
      <c r="BB54556" s="80"/>
    </row>
    <row r="54557" spans="9:54" x14ac:dyDescent="0.25">
      <c r="I54557" s="80"/>
      <c r="AX54557" s="80"/>
      <c r="AY54557" s="80"/>
      <c r="AZ54557" s="80"/>
      <c r="BA54557" s="80"/>
      <c r="BB54557" s="80"/>
    </row>
    <row r="54558" spans="9:54" x14ac:dyDescent="0.25">
      <c r="I54558" s="80"/>
      <c r="AX54558" s="80"/>
      <c r="AY54558" s="80"/>
      <c r="AZ54558" s="80"/>
      <c r="BA54558" s="80"/>
      <c r="BB54558" s="80"/>
    </row>
    <row r="54559" spans="9:54" x14ac:dyDescent="0.25">
      <c r="I54559" s="80"/>
      <c r="AX54559" s="80"/>
      <c r="AY54559" s="80"/>
      <c r="AZ54559" s="80"/>
      <c r="BA54559" s="80"/>
      <c r="BB54559" s="80"/>
    </row>
    <row r="54560" spans="9:54" x14ac:dyDescent="0.25">
      <c r="I54560" s="80"/>
      <c r="AX54560" s="80"/>
      <c r="AY54560" s="80"/>
      <c r="AZ54560" s="80"/>
      <c r="BA54560" s="80"/>
      <c r="BB54560" s="80"/>
    </row>
    <row r="54561" spans="9:54" x14ac:dyDescent="0.25">
      <c r="I54561" s="80"/>
      <c r="AX54561" s="80"/>
      <c r="AY54561" s="80"/>
      <c r="AZ54561" s="80"/>
      <c r="BA54561" s="80"/>
      <c r="BB54561" s="80"/>
    </row>
    <row r="54562" spans="9:54" x14ac:dyDescent="0.25">
      <c r="I54562" s="80"/>
      <c r="AX54562" s="80"/>
      <c r="AY54562" s="80"/>
      <c r="AZ54562" s="80"/>
      <c r="BA54562" s="80"/>
      <c r="BB54562" s="80"/>
    </row>
    <row r="54563" spans="9:54" x14ac:dyDescent="0.25">
      <c r="I54563" s="80"/>
      <c r="AX54563" s="80"/>
      <c r="AY54563" s="80"/>
      <c r="AZ54563" s="80"/>
      <c r="BA54563" s="80"/>
      <c r="BB54563" s="80"/>
    </row>
    <row r="54564" spans="9:54" x14ac:dyDescent="0.25">
      <c r="I54564" s="80"/>
      <c r="AX54564" s="80"/>
      <c r="AY54564" s="80"/>
      <c r="AZ54564" s="80"/>
      <c r="BA54564" s="80"/>
      <c r="BB54564" s="80"/>
    </row>
    <row r="54565" spans="9:54" x14ac:dyDescent="0.25">
      <c r="I54565" s="80"/>
      <c r="AX54565" s="80"/>
      <c r="AY54565" s="80"/>
      <c r="AZ54565" s="80"/>
      <c r="BA54565" s="80"/>
      <c r="BB54565" s="80"/>
    </row>
    <row r="54566" spans="9:54" x14ac:dyDescent="0.25">
      <c r="I54566" s="80"/>
      <c r="AX54566" s="80"/>
      <c r="AY54566" s="80"/>
      <c r="AZ54566" s="80"/>
      <c r="BA54566" s="80"/>
      <c r="BB54566" s="80"/>
    </row>
    <row r="54567" spans="9:54" x14ac:dyDescent="0.25">
      <c r="I54567" s="80"/>
      <c r="AX54567" s="80"/>
      <c r="AY54567" s="80"/>
      <c r="AZ54567" s="80"/>
      <c r="BA54567" s="80"/>
      <c r="BB54567" s="80"/>
    </row>
    <row r="54568" spans="9:54" x14ac:dyDescent="0.25">
      <c r="I54568" s="80"/>
      <c r="AX54568" s="80"/>
      <c r="AY54568" s="80"/>
      <c r="AZ54568" s="80"/>
      <c r="BA54568" s="80"/>
      <c r="BB54568" s="80"/>
    </row>
    <row r="54569" spans="9:54" x14ac:dyDescent="0.25">
      <c r="I54569" s="80"/>
      <c r="AX54569" s="80"/>
      <c r="AY54569" s="80"/>
      <c r="AZ54569" s="80"/>
      <c r="BA54569" s="80"/>
      <c r="BB54569" s="80"/>
    </row>
    <row r="54570" spans="9:54" x14ac:dyDescent="0.25">
      <c r="I54570" s="80"/>
      <c r="AX54570" s="80"/>
      <c r="AY54570" s="80"/>
      <c r="AZ54570" s="80"/>
      <c r="BA54570" s="80"/>
      <c r="BB54570" s="80"/>
    </row>
    <row r="54571" spans="9:54" x14ac:dyDescent="0.25">
      <c r="I54571" s="80"/>
      <c r="AX54571" s="80"/>
      <c r="AY54571" s="80"/>
      <c r="AZ54571" s="80"/>
      <c r="BA54571" s="80"/>
      <c r="BB54571" s="80"/>
    </row>
    <row r="54572" spans="9:54" x14ac:dyDescent="0.25">
      <c r="I54572" s="80"/>
      <c r="AX54572" s="80"/>
      <c r="AY54572" s="80"/>
      <c r="AZ54572" s="80"/>
      <c r="BA54572" s="80"/>
      <c r="BB54572" s="80"/>
    </row>
    <row r="54573" spans="9:54" x14ac:dyDescent="0.25">
      <c r="I54573" s="80"/>
      <c r="AX54573" s="80"/>
      <c r="AY54573" s="80"/>
      <c r="AZ54573" s="80"/>
      <c r="BA54573" s="80"/>
      <c r="BB54573" s="80"/>
    </row>
    <row r="54574" spans="9:54" x14ac:dyDescent="0.25">
      <c r="I54574" s="80"/>
      <c r="AX54574" s="80"/>
      <c r="AY54574" s="80"/>
      <c r="AZ54574" s="80"/>
      <c r="BA54574" s="80"/>
      <c r="BB54574" s="80"/>
    </row>
    <row r="54575" spans="9:54" x14ac:dyDescent="0.25">
      <c r="I54575" s="80"/>
      <c r="AX54575" s="80"/>
      <c r="AY54575" s="80"/>
      <c r="AZ54575" s="80"/>
      <c r="BA54575" s="80"/>
      <c r="BB54575" s="80"/>
    </row>
    <row r="54576" spans="9:54" x14ac:dyDescent="0.25">
      <c r="I54576" s="80"/>
      <c r="AX54576" s="80"/>
      <c r="AY54576" s="80"/>
      <c r="AZ54576" s="80"/>
      <c r="BA54576" s="80"/>
      <c r="BB54576" s="80"/>
    </row>
    <row r="54577" spans="9:54" x14ac:dyDescent="0.25">
      <c r="I54577" s="80"/>
      <c r="AX54577" s="80"/>
      <c r="AY54577" s="80"/>
      <c r="AZ54577" s="80"/>
      <c r="BA54577" s="80"/>
      <c r="BB54577" s="80"/>
    </row>
    <row r="54578" spans="9:54" x14ac:dyDescent="0.25">
      <c r="I54578" s="80"/>
      <c r="AX54578" s="80"/>
      <c r="AY54578" s="80"/>
      <c r="AZ54578" s="80"/>
      <c r="BA54578" s="80"/>
      <c r="BB54578" s="80"/>
    </row>
    <row r="54579" spans="9:54" x14ac:dyDescent="0.25">
      <c r="I54579" s="80"/>
      <c r="AX54579" s="80"/>
      <c r="AY54579" s="80"/>
      <c r="AZ54579" s="80"/>
      <c r="BA54579" s="80"/>
      <c r="BB54579" s="80"/>
    </row>
    <row r="54580" spans="9:54" x14ac:dyDescent="0.25">
      <c r="I54580" s="80"/>
      <c r="AX54580" s="80"/>
      <c r="AY54580" s="80"/>
      <c r="AZ54580" s="80"/>
      <c r="BA54580" s="80"/>
      <c r="BB54580" s="80"/>
    </row>
    <row r="54581" spans="9:54" x14ac:dyDescent="0.25">
      <c r="I54581" s="80"/>
      <c r="AX54581" s="80"/>
      <c r="AY54581" s="80"/>
      <c r="AZ54581" s="80"/>
      <c r="BA54581" s="80"/>
      <c r="BB54581" s="80"/>
    </row>
    <row r="54582" spans="9:54" x14ac:dyDescent="0.25">
      <c r="I54582" s="80"/>
      <c r="AX54582" s="80"/>
      <c r="AY54582" s="80"/>
      <c r="AZ54582" s="80"/>
      <c r="BA54582" s="80"/>
      <c r="BB54582" s="80"/>
    </row>
    <row r="54583" spans="9:54" x14ac:dyDescent="0.25">
      <c r="I54583" s="80"/>
      <c r="AX54583" s="80"/>
      <c r="AY54583" s="80"/>
      <c r="AZ54583" s="80"/>
      <c r="BA54583" s="80"/>
      <c r="BB54583" s="80"/>
    </row>
    <row r="54584" spans="9:54" x14ac:dyDescent="0.25">
      <c r="I54584" s="80"/>
      <c r="AX54584" s="80"/>
      <c r="AY54584" s="80"/>
      <c r="AZ54584" s="80"/>
      <c r="BA54584" s="80"/>
      <c r="BB54584" s="80"/>
    </row>
    <row r="54585" spans="9:54" x14ac:dyDescent="0.25">
      <c r="I54585" s="80"/>
      <c r="AX54585" s="80"/>
      <c r="AY54585" s="80"/>
      <c r="AZ54585" s="80"/>
      <c r="BA54585" s="80"/>
      <c r="BB54585" s="80"/>
    </row>
    <row r="54586" spans="9:54" x14ac:dyDescent="0.25">
      <c r="I54586" s="80"/>
      <c r="AX54586" s="80"/>
      <c r="AY54586" s="80"/>
      <c r="AZ54586" s="80"/>
      <c r="BA54586" s="80"/>
      <c r="BB54586" s="80"/>
    </row>
    <row r="54587" spans="9:54" x14ac:dyDescent="0.25">
      <c r="I54587" s="80"/>
      <c r="AX54587" s="80"/>
      <c r="AY54587" s="80"/>
      <c r="AZ54587" s="80"/>
      <c r="BA54587" s="80"/>
      <c r="BB54587" s="80"/>
    </row>
    <row r="54588" spans="9:54" x14ac:dyDescent="0.25">
      <c r="I54588" s="80"/>
      <c r="AX54588" s="80"/>
      <c r="AY54588" s="80"/>
      <c r="AZ54588" s="80"/>
      <c r="BA54588" s="80"/>
      <c r="BB54588" s="80"/>
    </row>
    <row r="54589" spans="9:54" x14ac:dyDescent="0.25">
      <c r="I54589" s="80"/>
      <c r="AX54589" s="80"/>
      <c r="AY54589" s="80"/>
      <c r="AZ54589" s="80"/>
      <c r="BA54589" s="80"/>
      <c r="BB54589" s="80"/>
    </row>
    <row r="54590" spans="9:54" x14ac:dyDescent="0.25">
      <c r="I54590" s="80"/>
      <c r="AX54590" s="80"/>
      <c r="AY54590" s="80"/>
      <c r="AZ54590" s="80"/>
      <c r="BA54590" s="80"/>
      <c r="BB54590" s="80"/>
    </row>
    <row r="54591" spans="9:54" x14ac:dyDescent="0.25">
      <c r="I54591" s="80"/>
      <c r="AX54591" s="80"/>
      <c r="AY54591" s="80"/>
      <c r="AZ54591" s="80"/>
      <c r="BA54591" s="80"/>
      <c r="BB54591" s="80"/>
    </row>
    <row r="54592" spans="9:54" x14ac:dyDescent="0.25">
      <c r="I54592" s="80"/>
      <c r="AX54592" s="80"/>
      <c r="AY54592" s="80"/>
      <c r="AZ54592" s="80"/>
      <c r="BA54592" s="80"/>
      <c r="BB54592" s="80"/>
    </row>
    <row r="54593" spans="9:54" x14ac:dyDescent="0.25">
      <c r="I54593" s="80"/>
      <c r="AX54593" s="80"/>
      <c r="AY54593" s="80"/>
      <c r="AZ54593" s="80"/>
      <c r="BA54593" s="80"/>
      <c r="BB54593" s="80"/>
    </row>
    <row r="54594" spans="9:54" x14ac:dyDescent="0.25">
      <c r="I54594" s="80"/>
      <c r="AX54594" s="80"/>
      <c r="AY54594" s="80"/>
      <c r="AZ54594" s="80"/>
      <c r="BA54594" s="80"/>
      <c r="BB54594" s="80"/>
    </row>
    <row r="54595" spans="9:54" x14ac:dyDescent="0.25">
      <c r="I54595" s="80"/>
      <c r="AX54595" s="80"/>
      <c r="AY54595" s="80"/>
      <c r="AZ54595" s="80"/>
      <c r="BA54595" s="80"/>
      <c r="BB54595" s="80"/>
    </row>
    <row r="54596" spans="9:54" x14ac:dyDescent="0.25">
      <c r="I54596" s="80"/>
      <c r="AX54596" s="80"/>
      <c r="AY54596" s="80"/>
      <c r="AZ54596" s="80"/>
      <c r="BA54596" s="80"/>
      <c r="BB54596" s="80"/>
    </row>
    <row r="54597" spans="9:54" x14ac:dyDescent="0.25">
      <c r="I54597" s="80"/>
      <c r="AX54597" s="80"/>
      <c r="AY54597" s="80"/>
      <c r="AZ54597" s="80"/>
      <c r="BA54597" s="80"/>
      <c r="BB54597" s="80"/>
    </row>
    <row r="54598" spans="9:54" x14ac:dyDescent="0.25">
      <c r="I54598" s="80"/>
      <c r="AX54598" s="80"/>
      <c r="AY54598" s="80"/>
      <c r="AZ54598" s="80"/>
      <c r="BA54598" s="80"/>
      <c r="BB54598" s="80"/>
    </row>
    <row r="54599" spans="9:54" x14ac:dyDescent="0.25">
      <c r="I54599" s="80"/>
      <c r="AX54599" s="80"/>
      <c r="AY54599" s="80"/>
      <c r="AZ54599" s="80"/>
      <c r="BA54599" s="80"/>
      <c r="BB54599" s="80"/>
    </row>
    <row r="54600" spans="9:54" x14ac:dyDescent="0.25">
      <c r="I54600" s="80"/>
      <c r="AX54600" s="80"/>
      <c r="AY54600" s="80"/>
      <c r="AZ54600" s="80"/>
      <c r="BA54600" s="80"/>
      <c r="BB54600" s="80"/>
    </row>
    <row r="54601" spans="9:54" x14ac:dyDescent="0.25">
      <c r="I54601" s="80"/>
      <c r="AX54601" s="80"/>
      <c r="AY54601" s="80"/>
      <c r="AZ54601" s="80"/>
      <c r="BA54601" s="80"/>
      <c r="BB54601" s="80"/>
    </row>
    <row r="54602" spans="9:54" x14ac:dyDescent="0.25">
      <c r="I54602" s="80"/>
      <c r="AX54602" s="80"/>
      <c r="AY54602" s="80"/>
      <c r="AZ54602" s="80"/>
      <c r="BA54602" s="80"/>
      <c r="BB54602" s="80"/>
    </row>
    <row r="54603" spans="9:54" x14ac:dyDescent="0.25">
      <c r="I54603" s="80"/>
      <c r="AX54603" s="80"/>
      <c r="AY54603" s="80"/>
      <c r="AZ54603" s="80"/>
      <c r="BA54603" s="80"/>
      <c r="BB54603" s="80"/>
    </row>
    <row r="54604" spans="9:54" x14ac:dyDescent="0.25">
      <c r="I54604" s="80"/>
      <c r="AX54604" s="80"/>
      <c r="AY54604" s="80"/>
      <c r="AZ54604" s="80"/>
      <c r="BA54604" s="80"/>
      <c r="BB54604" s="80"/>
    </row>
    <row r="54605" spans="9:54" x14ac:dyDescent="0.25">
      <c r="I54605" s="80"/>
      <c r="AX54605" s="80"/>
      <c r="AY54605" s="80"/>
      <c r="AZ54605" s="80"/>
      <c r="BA54605" s="80"/>
      <c r="BB54605" s="80"/>
    </row>
    <row r="54606" spans="9:54" x14ac:dyDescent="0.25">
      <c r="I54606" s="80"/>
      <c r="AX54606" s="80"/>
      <c r="AY54606" s="80"/>
      <c r="AZ54606" s="80"/>
      <c r="BA54606" s="80"/>
      <c r="BB54606" s="80"/>
    </row>
    <row r="54607" spans="9:54" x14ac:dyDescent="0.25">
      <c r="I54607" s="80"/>
      <c r="AX54607" s="80"/>
      <c r="AY54607" s="80"/>
      <c r="AZ54607" s="80"/>
      <c r="BA54607" s="80"/>
      <c r="BB54607" s="80"/>
    </row>
    <row r="54608" spans="9:54" x14ac:dyDescent="0.25">
      <c r="I54608" s="80"/>
      <c r="AX54608" s="80"/>
      <c r="AY54608" s="80"/>
      <c r="AZ54608" s="80"/>
      <c r="BA54608" s="80"/>
      <c r="BB54608" s="80"/>
    </row>
    <row r="54609" spans="9:54" x14ac:dyDescent="0.25">
      <c r="I54609" s="80"/>
      <c r="AX54609" s="80"/>
      <c r="AY54609" s="80"/>
      <c r="AZ54609" s="80"/>
      <c r="BA54609" s="80"/>
      <c r="BB54609" s="80"/>
    </row>
    <row r="54610" spans="9:54" x14ac:dyDescent="0.25">
      <c r="I54610" s="80"/>
      <c r="AX54610" s="80"/>
      <c r="AY54610" s="80"/>
      <c r="AZ54610" s="80"/>
      <c r="BA54610" s="80"/>
      <c r="BB54610" s="80"/>
    </row>
    <row r="54611" spans="9:54" x14ac:dyDescent="0.25">
      <c r="I54611" s="80"/>
      <c r="AX54611" s="80"/>
      <c r="AY54611" s="80"/>
      <c r="AZ54611" s="80"/>
      <c r="BA54611" s="80"/>
      <c r="BB54611" s="80"/>
    </row>
    <row r="54612" spans="9:54" x14ac:dyDescent="0.25">
      <c r="I54612" s="80"/>
      <c r="AX54612" s="80"/>
      <c r="AY54612" s="80"/>
      <c r="AZ54612" s="80"/>
      <c r="BA54612" s="80"/>
      <c r="BB54612" s="80"/>
    </row>
    <row r="54613" spans="9:54" x14ac:dyDescent="0.25">
      <c r="I54613" s="80"/>
      <c r="AX54613" s="80"/>
      <c r="AY54613" s="80"/>
      <c r="AZ54613" s="80"/>
      <c r="BA54613" s="80"/>
      <c r="BB54613" s="80"/>
    </row>
    <row r="54614" spans="9:54" x14ac:dyDescent="0.25">
      <c r="I54614" s="80"/>
      <c r="AX54614" s="80"/>
      <c r="AY54614" s="80"/>
      <c r="AZ54614" s="80"/>
      <c r="BA54614" s="80"/>
      <c r="BB54614" s="80"/>
    </row>
    <row r="54615" spans="9:54" x14ac:dyDescent="0.25">
      <c r="I54615" s="80"/>
      <c r="AX54615" s="80"/>
      <c r="AY54615" s="80"/>
      <c r="AZ54615" s="80"/>
      <c r="BA54615" s="80"/>
      <c r="BB54615" s="80"/>
    </row>
    <row r="54616" spans="9:54" x14ac:dyDescent="0.25">
      <c r="I54616" s="80"/>
      <c r="AX54616" s="80"/>
      <c r="AY54616" s="80"/>
      <c r="AZ54616" s="80"/>
      <c r="BA54616" s="80"/>
      <c r="BB54616" s="80"/>
    </row>
    <row r="54617" spans="9:54" x14ac:dyDescent="0.25">
      <c r="I54617" s="80"/>
      <c r="AX54617" s="80"/>
      <c r="AY54617" s="80"/>
      <c r="AZ54617" s="80"/>
      <c r="BA54617" s="80"/>
      <c r="BB54617" s="80"/>
    </row>
    <row r="54618" spans="9:54" x14ac:dyDescent="0.25">
      <c r="I54618" s="80"/>
      <c r="AX54618" s="80"/>
      <c r="AY54618" s="80"/>
      <c r="AZ54618" s="80"/>
      <c r="BA54618" s="80"/>
      <c r="BB54618" s="80"/>
    </row>
    <row r="54619" spans="9:54" x14ac:dyDescent="0.25">
      <c r="I54619" s="80"/>
      <c r="AX54619" s="80"/>
      <c r="AY54619" s="80"/>
      <c r="AZ54619" s="80"/>
      <c r="BA54619" s="80"/>
      <c r="BB54619" s="80"/>
    </row>
    <row r="54620" spans="9:54" x14ac:dyDescent="0.25">
      <c r="I54620" s="80"/>
      <c r="AX54620" s="80"/>
      <c r="AY54620" s="80"/>
      <c r="AZ54620" s="80"/>
      <c r="BA54620" s="80"/>
      <c r="BB54620" s="80"/>
    </row>
    <row r="54621" spans="9:54" x14ac:dyDescent="0.25">
      <c r="I54621" s="80"/>
      <c r="AX54621" s="80"/>
      <c r="AY54621" s="80"/>
      <c r="AZ54621" s="80"/>
      <c r="BA54621" s="80"/>
      <c r="BB54621" s="80"/>
    </row>
    <row r="54622" spans="9:54" x14ac:dyDescent="0.25">
      <c r="I54622" s="80"/>
      <c r="AX54622" s="80"/>
      <c r="AY54622" s="80"/>
      <c r="AZ54622" s="80"/>
      <c r="BA54622" s="80"/>
      <c r="BB54622" s="80"/>
    </row>
    <row r="54623" spans="9:54" x14ac:dyDescent="0.25">
      <c r="I54623" s="80"/>
      <c r="AX54623" s="80"/>
      <c r="AY54623" s="80"/>
      <c r="AZ54623" s="80"/>
      <c r="BA54623" s="80"/>
      <c r="BB54623" s="80"/>
    </row>
    <row r="54624" spans="9:54" x14ac:dyDescent="0.25">
      <c r="I54624" s="80"/>
      <c r="AX54624" s="80"/>
      <c r="AY54624" s="80"/>
      <c r="AZ54624" s="80"/>
      <c r="BA54624" s="80"/>
      <c r="BB54624" s="80"/>
    </row>
    <row r="54625" spans="9:54" x14ac:dyDescent="0.25">
      <c r="I54625" s="80"/>
      <c r="AX54625" s="80"/>
      <c r="AY54625" s="80"/>
      <c r="AZ54625" s="80"/>
      <c r="BA54625" s="80"/>
      <c r="BB54625" s="80"/>
    </row>
    <row r="54626" spans="9:54" x14ac:dyDescent="0.25">
      <c r="I54626" s="80"/>
      <c r="AX54626" s="80"/>
      <c r="AY54626" s="80"/>
      <c r="AZ54626" s="80"/>
      <c r="BA54626" s="80"/>
      <c r="BB54626" s="80"/>
    </row>
    <row r="54627" spans="9:54" x14ac:dyDescent="0.25">
      <c r="I54627" s="80"/>
      <c r="AX54627" s="80"/>
      <c r="AY54627" s="80"/>
      <c r="AZ54627" s="80"/>
      <c r="BA54627" s="80"/>
      <c r="BB54627" s="80"/>
    </row>
    <row r="54628" spans="9:54" x14ac:dyDescent="0.25">
      <c r="I54628" s="80"/>
      <c r="AX54628" s="80"/>
      <c r="AY54628" s="80"/>
      <c r="AZ54628" s="80"/>
      <c r="BA54628" s="80"/>
      <c r="BB54628" s="80"/>
    </row>
    <row r="54629" spans="9:54" x14ac:dyDescent="0.25">
      <c r="I54629" s="80"/>
      <c r="AX54629" s="80"/>
      <c r="AY54629" s="80"/>
      <c r="AZ54629" s="80"/>
      <c r="BA54629" s="80"/>
      <c r="BB54629" s="80"/>
    </row>
    <row r="54630" spans="9:54" x14ac:dyDescent="0.25">
      <c r="I54630" s="80"/>
      <c r="AX54630" s="80"/>
      <c r="AY54630" s="80"/>
      <c r="AZ54630" s="80"/>
      <c r="BA54630" s="80"/>
      <c r="BB54630" s="80"/>
    </row>
    <row r="54631" spans="9:54" x14ac:dyDescent="0.25">
      <c r="I54631" s="80"/>
      <c r="AX54631" s="80"/>
      <c r="AY54631" s="80"/>
      <c r="AZ54631" s="80"/>
      <c r="BA54631" s="80"/>
      <c r="BB54631" s="80"/>
    </row>
    <row r="54632" spans="9:54" x14ac:dyDescent="0.25">
      <c r="I54632" s="80"/>
      <c r="AX54632" s="80"/>
      <c r="AY54632" s="80"/>
      <c r="AZ54632" s="80"/>
      <c r="BA54632" s="80"/>
      <c r="BB54632" s="80"/>
    </row>
    <row r="54633" spans="9:54" x14ac:dyDescent="0.25">
      <c r="I54633" s="80"/>
      <c r="AX54633" s="80"/>
      <c r="AY54633" s="80"/>
      <c r="AZ54633" s="80"/>
      <c r="BA54633" s="80"/>
      <c r="BB54633" s="80"/>
    </row>
    <row r="54634" spans="9:54" x14ac:dyDescent="0.25">
      <c r="I54634" s="80"/>
      <c r="AX54634" s="80"/>
      <c r="AY54634" s="80"/>
      <c r="AZ54634" s="80"/>
      <c r="BA54634" s="80"/>
      <c r="BB54634" s="80"/>
    </row>
    <row r="54635" spans="9:54" x14ac:dyDescent="0.25">
      <c r="I54635" s="80"/>
      <c r="AX54635" s="80"/>
      <c r="AY54635" s="80"/>
      <c r="AZ54635" s="80"/>
      <c r="BA54635" s="80"/>
      <c r="BB54635" s="80"/>
    </row>
    <row r="54636" spans="9:54" x14ac:dyDescent="0.25">
      <c r="I54636" s="80"/>
      <c r="AX54636" s="80"/>
      <c r="AY54636" s="80"/>
      <c r="AZ54636" s="80"/>
      <c r="BA54636" s="80"/>
      <c r="BB54636" s="80"/>
    </row>
    <row r="54637" spans="9:54" x14ac:dyDescent="0.25">
      <c r="I54637" s="80"/>
      <c r="AX54637" s="80"/>
      <c r="AY54637" s="80"/>
      <c r="AZ54637" s="80"/>
      <c r="BA54637" s="80"/>
      <c r="BB54637" s="80"/>
    </row>
    <row r="54638" spans="9:54" x14ac:dyDescent="0.25">
      <c r="I54638" s="80"/>
      <c r="AX54638" s="80"/>
      <c r="AY54638" s="80"/>
      <c r="AZ54638" s="80"/>
      <c r="BA54638" s="80"/>
      <c r="BB54638" s="80"/>
    </row>
    <row r="54639" spans="9:54" x14ac:dyDescent="0.25">
      <c r="I54639" s="80"/>
      <c r="AX54639" s="80"/>
      <c r="AY54639" s="80"/>
      <c r="AZ54639" s="80"/>
      <c r="BA54639" s="80"/>
      <c r="BB54639" s="80"/>
    </row>
    <row r="54640" spans="9:54" x14ac:dyDescent="0.25">
      <c r="I54640" s="80"/>
      <c r="AX54640" s="80"/>
      <c r="AY54640" s="80"/>
      <c r="AZ54640" s="80"/>
      <c r="BA54640" s="80"/>
      <c r="BB54640" s="80"/>
    </row>
    <row r="54641" spans="9:54" x14ac:dyDescent="0.25">
      <c r="I54641" s="80"/>
      <c r="AX54641" s="80"/>
      <c r="AY54641" s="80"/>
      <c r="AZ54641" s="80"/>
      <c r="BA54641" s="80"/>
      <c r="BB54641" s="80"/>
    </row>
    <row r="54642" spans="9:54" x14ac:dyDescent="0.25">
      <c r="I54642" s="80"/>
      <c r="AX54642" s="80"/>
      <c r="AY54642" s="80"/>
      <c r="AZ54642" s="80"/>
      <c r="BA54642" s="80"/>
      <c r="BB54642" s="80"/>
    </row>
    <row r="54643" spans="9:54" x14ac:dyDescent="0.25">
      <c r="I54643" s="80"/>
      <c r="AX54643" s="80"/>
      <c r="AY54643" s="80"/>
      <c r="AZ54643" s="80"/>
      <c r="BA54643" s="80"/>
      <c r="BB54643" s="80"/>
    </row>
    <row r="54644" spans="9:54" x14ac:dyDescent="0.25">
      <c r="I54644" s="80"/>
      <c r="AX54644" s="80"/>
      <c r="AY54644" s="80"/>
      <c r="AZ54644" s="80"/>
      <c r="BA54644" s="80"/>
      <c r="BB54644" s="80"/>
    </row>
    <row r="54645" spans="9:54" x14ac:dyDescent="0.25">
      <c r="I54645" s="80"/>
      <c r="AX54645" s="80"/>
      <c r="AY54645" s="80"/>
      <c r="AZ54645" s="80"/>
      <c r="BA54645" s="80"/>
      <c r="BB54645" s="80"/>
    </row>
    <row r="54646" spans="9:54" x14ac:dyDescent="0.25">
      <c r="I54646" s="80"/>
      <c r="AX54646" s="80"/>
      <c r="AY54646" s="80"/>
      <c r="AZ54646" s="80"/>
      <c r="BA54646" s="80"/>
      <c r="BB54646" s="80"/>
    </row>
    <row r="54647" spans="9:54" x14ac:dyDescent="0.25">
      <c r="I54647" s="80"/>
      <c r="AX54647" s="80"/>
      <c r="AY54647" s="80"/>
      <c r="AZ54647" s="80"/>
      <c r="BA54647" s="80"/>
      <c r="BB54647" s="80"/>
    </row>
    <row r="54648" spans="9:54" x14ac:dyDescent="0.25">
      <c r="I54648" s="80"/>
      <c r="AX54648" s="80"/>
      <c r="AY54648" s="80"/>
      <c r="AZ54648" s="80"/>
      <c r="BA54648" s="80"/>
      <c r="BB54648" s="80"/>
    </row>
    <row r="54649" spans="9:54" x14ac:dyDescent="0.25">
      <c r="I54649" s="80"/>
      <c r="AX54649" s="80"/>
      <c r="AY54649" s="80"/>
      <c r="AZ54649" s="80"/>
      <c r="BA54649" s="80"/>
      <c r="BB54649" s="80"/>
    </row>
    <row r="54650" spans="9:54" x14ac:dyDescent="0.25">
      <c r="I54650" s="80"/>
      <c r="AX54650" s="80"/>
      <c r="AY54650" s="80"/>
      <c r="AZ54650" s="80"/>
      <c r="BA54650" s="80"/>
      <c r="BB54650" s="80"/>
    </row>
    <row r="54651" spans="9:54" x14ac:dyDescent="0.25">
      <c r="I54651" s="80"/>
      <c r="AX54651" s="80"/>
      <c r="AY54651" s="80"/>
      <c r="AZ54651" s="80"/>
      <c r="BA54651" s="80"/>
      <c r="BB54651" s="80"/>
    </row>
    <row r="54652" spans="9:54" x14ac:dyDescent="0.25">
      <c r="I54652" s="80"/>
      <c r="AX54652" s="80"/>
      <c r="AY54652" s="80"/>
      <c r="AZ54652" s="80"/>
      <c r="BA54652" s="80"/>
      <c r="BB54652" s="80"/>
    </row>
    <row r="54653" spans="9:54" x14ac:dyDescent="0.25">
      <c r="I54653" s="80"/>
      <c r="AX54653" s="80"/>
      <c r="AY54653" s="80"/>
      <c r="AZ54653" s="80"/>
      <c r="BA54653" s="80"/>
      <c r="BB54653" s="80"/>
    </row>
    <row r="54654" spans="9:54" x14ac:dyDescent="0.25">
      <c r="I54654" s="80"/>
      <c r="AX54654" s="80"/>
      <c r="AY54654" s="80"/>
      <c r="AZ54654" s="80"/>
      <c r="BA54654" s="80"/>
      <c r="BB54654" s="80"/>
    </row>
    <row r="54655" spans="9:54" x14ac:dyDescent="0.25">
      <c r="I54655" s="80"/>
      <c r="AX54655" s="80"/>
      <c r="AY54655" s="80"/>
      <c r="AZ54655" s="80"/>
      <c r="BA54655" s="80"/>
      <c r="BB54655" s="80"/>
    </row>
    <row r="54656" spans="9:54" x14ac:dyDescent="0.25">
      <c r="I54656" s="80"/>
      <c r="AX54656" s="80"/>
      <c r="AY54656" s="80"/>
      <c r="AZ54656" s="80"/>
      <c r="BA54656" s="80"/>
      <c r="BB54656" s="80"/>
    </row>
    <row r="54657" spans="9:54" x14ac:dyDescent="0.25">
      <c r="I54657" s="80"/>
      <c r="AX54657" s="80"/>
      <c r="AY54657" s="80"/>
      <c r="AZ54657" s="80"/>
      <c r="BA54657" s="80"/>
      <c r="BB54657" s="80"/>
    </row>
    <row r="54658" spans="9:54" x14ac:dyDescent="0.25">
      <c r="I54658" s="80"/>
      <c r="AX54658" s="80"/>
      <c r="AY54658" s="80"/>
      <c r="AZ54658" s="80"/>
      <c r="BA54658" s="80"/>
      <c r="BB54658" s="80"/>
    </row>
    <row r="54659" spans="9:54" x14ac:dyDescent="0.25">
      <c r="I54659" s="80"/>
      <c r="AX54659" s="80"/>
      <c r="AY54659" s="80"/>
      <c r="AZ54659" s="80"/>
      <c r="BA54659" s="80"/>
      <c r="BB54659" s="80"/>
    </row>
    <row r="54660" spans="9:54" x14ac:dyDescent="0.25">
      <c r="I54660" s="80"/>
      <c r="AX54660" s="80"/>
      <c r="AY54660" s="80"/>
      <c r="AZ54660" s="80"/>
      <c r="BA54660" s="80"/>
      <c r="BB54660" s="80"/>
    </row>
    <row r="54661" spans="9:54" x14ac:dyDescent="0.25">
      <c r="I54661" s="80"/>
      <c r="AX54661" s="80"/>
      <c r="AY54661" s="80"/>
      <c r="AZ54661" s="80"/>
      <c r="BA54661" s="80"/>
      <c r="BB54661" s="80"/>
    </row>
    <row r="54662" spans="9:54" x14ac:dyDescent="0.25">
      <c r="I54662" s="80"/>
      <c r="AX54662" s="80"/>
      <c r="AY54662" s="80"/>
      <c r="AZ54662" s="80"/>
      <c r="BA54662" s="80"/>
      <c r="BB54662" s="80"/>
    </row>
    <row r="54663" spans="9:54" x14ac:dyDescent="0.25">
      <c r="I54663" s="80"/>
      <c r="AX54663" s="80"/>
      <c r="AY54663" s="80"/>
      <c r="AZ54663" s="80"/>
      <c r="BA54663" s="80"/>
      <c r="BB54663" s="80"/>
    </row>
    <row r="54664" spans="9:54" x14ac:dyDescent="0.25">
      <c r="I54664" s="80"/>
      <c r="AX54664" s="80"/>
      <c r="AY54664" s="80"/>
      <c r="AZ54664" s="80"/>
      <c r="BA54664" s="80"/>
      <c r="BB54664" s="80"/>
    </row>
    <row r="54665" spans="9:54" x14ac:dyDescent="0.25">
      <c r="I54665" s="80"/>
      <c r="AX54665" s="80"/>
      <c r="AY54665" s="80"/>
      <c r="AZ54665" s="80"/>
      <c r="BA54665" s="80"/>
      <c r="BB54665" s="80"/>
    </row>
    <row r="54666" spans="9:54" x14ac:dyDescent="0.25">
      <c r="I54666" s="80"/>
      <c r="AX54666" s="80"/>
      <c r="AY54666" s="80"/>
      <c r="AZ54666" s="80"/>
      <c r="BA54666" s="80"/>
      <c r="BB54666" s="80"/>
    </row>
    <row r="54667" spans="9:54" x14ac:dyDescent="0.25">
      <c r="I54667" s="80"/>
      <c r="AX54667" s="80"/>
      <c r="AY54667" s="80"/>
      <c r="AZ54667" s="80"/>
      <c r="BA54667" s="80"/>
      <c r="BB54667" s="80"/>
    </row>
    <row r="54668" spans="9:54" x14ac:dyDescent="0.25">
      <c r="I54668" s="80"/>
      <c r="AX54668" s="80"/>
      <c r="AY54668" s="80"/>
      <c r="AZ54668" s="80"/>
      <c r="BA54668" s="80"/>
      <c r="BB54668" s="80"/>
    </row>
    <row r="54669" spans="9:54" x14ac:dyDescent="0.25">
      <c r="I54669" s="80"/>
      <c r="AX54669" s="80"/>
      <c r="AY54669" s="80"/>
      <c r="AZ54669" s="80"/>
      <c r="BA54669" s="80"/>
      <c r="BB54669" s="80"/>
    </row>
    <row r="54670" spans="9:54" x14ac:dyDescent="0.25">
      <c r="I54670" s="80"/>
      <c r="AX54670" s="80"/>
      <c r="AY54670" s="80"/>
      <c r="AZ54670" s="80"/>
      <c r="BA54670" s="80"/>
      <c r="BB54670" s="80"/>
    </row>
    <row r="54671" spans="9:54" x14ac:dyDescent="0.25">
      <c r="I54671" s="80"/>
      <c r="AX54671" s="80"/>
      <c r="AY54671" s="80"/>
      <c r="AZ54671" s="80"/>
      <c r="BA54671" s="80"/>
      <c r="BB54671" s="80"/>
    </row>
    <row r="54672" spans="9:54" x14ac:dyDescent="0.25">
      <c r="I54672" s="80"/>
      <c r="AX54672" s="80"/>
      <c r="AY54672" s="80"/>
      <c r="AZ54672" s="80"/>
      <c r="BA54672" s="80"/>
      <c r="BB54672" s="80"/>
    </row>
    <row r="54673" spans="9:54" x14ac:dyDescent="0.25">
      <c r="I54673" s="80"/>
      <c r="AX54673" s="80"/>
      <c r="AY54673" s="80"/>
      <c r="AZ54673" s="80"/>
      <c r="BA54673" s="80"/>
      <c r="BB54673" s="80"/>
    </row>
    <row r="54674" spans="9:54" x14ac:dyDescent="0.25">
      <c r="I54674" s="80"/>
      <c r="AX54674" s="80"/>
      <c r="AY54674" s="80"/>
      <c r="AZ54674" s="80"/>
      <c r="BA54674" s="80"/>
      <c r="BB54674" s="80"/>
    </row>
    <row r="54675" spans="9:54" x14ac:dyDescent="0.25">
      <c r="I54675" s="80"/>
      <c r="AX54675" s="80"/>
      <c r="AY54675" s="80"/>
      <c r="AZ54675" s="80"/>
      <c r="BA54675" s="80"/>
      <c r="BB54675" s="80"/>
    </row>
    <row r="54676" spans="9:54" x14ac:dyDescent="0.25">
      <c r="I54676" s="80"/>
      <c r="AX54676" s="80"/>
      <c r="AY54676" s="80"/>
      <c r="AZ54676" s="80"/>
      <c r="BA54676" s="80"/>
      <c r="BB54676" s="80"/>
    </row>
    <row r="54677" spans="9:54" x14ac:dyDescent="0.25">
      <c r="I54677" s="80"/>
      <c r="AX54677" s="80"/>
      <c r="AY54677" s="80"/>
      <c r="AZ54677" s="80"/>
      <c r="BA54677" s="80"/>
      <c r="BB54677" s="80"/>
    </row>
    <row r="54678" spans="9:54" x14ac:dyDescent="0.25">
      <c r="I54678" s="80"/>
      <c r="AX54678" s="80"/>
      <c r="AY54678" s="80"/>
      <c r="AZ54678" s="80"/>
      <c r="BA54678" s="80"/>
      <c r="BB54678" s="80"/>
    </row>
    <row r="54679" spans="9:54" x14ac:dyDescent="0.25">
      <c r="I54679" s="80"/>
      <c r="AX54679" s="80"/>
      <c r="AY54679" s="80"/>
      <c r="AZ54679" s="80"/>
      <c r="BA54679" s="80"/>
      <c r="BB54679" s="80"/>
    </row>
    <row r="54680" spans="9:54" x14ac:dyDescent="0.25">
      <c r="I54680" s="80"/>
      <c r="AX54680" s="80"/>
      <c r="AY54680" s="80"/>
      <c r="AZ54680" s="80"/>
      <c r="BA54680" s="80"/>
      <c r="BB54680" s="80"/>
    </row>
    <row r="54681" spans="9:54" x14ac:dyDescent="0.25">
      <c r="I54681" s="80"/>
      <c r="AX54681" s="80"/>
      <c r="AY54681" s="80"/>
      <c r="AZ54681" s="80"/>
      <c r="BA54681" s="80"/>
      <c r="BB54681" s="80"/>
    </row>
    <row r="54682" spans="9:54" x14ac:dyDescent="0.25">
      <c r="I54682" s="80"/>
      <c r="AX54682" s="80"/>
      <c r="AY54682" s="80"/>
      <c r="AZ54682" s="80"/>
      <c r="BA54682" s="80"/>
      <c r="BB54682" s="80"/>
    </row>
    <row r="54683" spans="9:54" x14ac:dyDescent="0.25">
      <c r="I54683" s="80"/>
      <c r="AX54683" s="80"/>
      <c r="AY54683" s="80"/>
      <c r="AZ54683" s="80"/>
      <c r="BA54683" s="80"/>
      <c r="BB54683" s="80"/>
    </row>
    <row r="54684" spans="9:54" x14ac:dyDescent="0.25">
      <c r="I54684" s="80"/>
      <c r="AX54684" s="80"/>
      <c r="AY54684" s="80"/>
      <c r="AZ54684" s="80"/>
      <c r="BA54684" s="80"/>
      <c r="BB54684" s="80"/>
    </row>
    <row r="54685" spans="9:54" x14ac:dyDescent="0.25">
      <c r="I54685" s="80"/>
      <c r="AX54685" s="80"/>
      <c r="AY54685" s="80"/>
      <c r="AZ54685" s="80"/>
      <c r="BA54685" s="80"/>
      <c r="BB54685" s="80"/>
    </row>
    <row r="54686" spans="9:54" x14ac:dyDescent="0.25">
      <c r="I54686" s="80"/>
      <c r="AX54686" s="80"/>
      <c r="AY54686" s="80"/>
      <c r="AZ54686" s="80"/>
      <c r="BA54686" s="80"/>
      <c r="BB54686" s="80"/>
    </row>
    <row r="54687" spans="9:54" x14ac:dyDescent="0.25">
      <c r="I54687" s="80"/>
      <c r="AX54687" s="80"/>
      <c r="AY54687" s="80"/>
      <c r="AZ54687" s="80"/>
      <c r="BA54687" s="80"/>
      <c r="BB54687" s="80"/>
    </row>
    <row r="54688" spans="9:54" x14ac:dyDescent="0.25">
      <c r="I54688" s="80"/>
      <c r="AX54688" s="80"/>
      <c r="AY54688" s="80"/>
      <c r="AZ54688" s="80"/>
      <c r="BA54688" s="80"/>
      <c r="BB54688" s="80"/>
    </row>
    <row r="54689" spans="9:54" x14ac:dyDescent="0.25">
      <c r="I54689" s="80"/>
      <c r="AX54689" s="80"/>
      <c r="AY54689" s="80"/>
      <c r="AZ54689" s="80"/>
      <c r="BA54689" s="80"/>
      <c r="BB54689" s="80"/>
    </row>
    <row r="54690" spans="9:54" x14ac:dyDescent="0.25">
      <c r="I54690" s="80"/>
      <c r="AX54690" s="80"/>
      <c r="AY54690" s="80"/>
      <c r="AZ54690" s="80"/>
      <c r="BA54690" s="80"/>
      <c r="BB54690" s="80"/>
    </row>
    <row r="54691" spans="9:54" x14ac:dyDescent="0.25">
      <c r="I54691" s="80"/>
      <c r="AX54691" s="80"/>
      <c r="AY54691" s="80"/>
      <c r="AZ54691" s="80"/>
      <c r="BA54691" s="80"/>
      <c r="BB54691" s="80"/>
    </row>
    <row r="54692" spans="9:54" x14ac:dyDescent="0.25">
      <c r="I54692" s="80"/>
      <c r="AX54692" s="80"/>
      <c r="AY54692" s="80"/>
      <c r="AZ54692" s="80"/>
      <c r="BA54692" s="80"/>
      <c r="BB54692" s="80"/>
    </row>
    <row r="54693" spans="9:54" x14ac:dyDescent="0.25">
      <c r="I54693" s="80"/>
      <c r="AX54693" s="80"/>
      <c r="AY54693" s="80"/>
      <c r="AZ54693" s="80"/>
      <c r="BA54693" s="80"/>
      <c r="BB54693" s="80"/>
    </row>
    <row r="54694" spans="9:54" x14ac:dyDescent="0.25">
      <c r="I54694" s="80"/>
      <c r="AX54694" s="80"/>
      <c r="AY54694" s="80"/>
      <c r="AZ54694" s="80"/>
      <c r="BA54694" s="80"/>
      <c r="BB54694" s="80"/>
    </row>
    <row r="54695" spans="9:54" x14ac:dyDescent="0.25">
      <c r="I54695" s="80"/>
      <c r="AX54695" s="80"/>
      <c r="AY54695" s="80"/>
      <c r="AZ54695" s="80"/>
      <c r="BA54695" s="80"/>
      <c r="BB54695" s="80"/>
    </row>
    <row r="54696" spans="9:54" x14ac:dyDescent="0.25">
      <c r="I54696" s="80"/>
      <c r="AX54696" s="80"/>
      <c r="AY54696" s="80"/>
      <c r="AZ54696" s="80"/>
      <c r="BA54696" s="80"/>
      <c r="BB54696" s="80"/>
    </row>
    <row r="54697" spans="9:54" x14ac:dyDescent="0.25">
      <c r="I54697" s="80"/>
      <c r="AX54697" s="80"/>
      <c r="AY54697" s="80"/>
      <c r="AZ54697" s="80"/>
      <c r="BA54697" s="80"/>
      <c r="BB54697" s="80"/>
    </row>
    <row r="54698" spans="9:54" x14ac:dyDescent="0.25">
      <c r="I54698" s="80"/>
      <c r="AX54698" s="80"/>
      <c r="AY54698" s="80"/>
      <c r="AZ54698" s="80"/>
      <c r="BA54698" s="80"/>
      <c r="BB54698" s="80"/>
    </row>
    <row r="54699" spans="9:54" x14ac:dyDescent="0.25">
      <c r="I54699" s="80"/>
      <c r="AX54699" s="80"/>
      <c r="AY54699" s="80"/>
      <c r="AZ54699" s="80"/>
      <c r="BA54699" s="80"/>
      <c r="BB54699" s="80"/>
    </row>
    <row r="54700" spans="9:54" x14ac:dyDescent="0.25">
      <c r="I54700" s="80"/>
      <c r="AX54700" s="80"/>
      <c r="AY54700" s="80"/>
      <c r="AZ54700" s="80"/>
      <c r="BA54700" s="80"/>
      <c r="BB54700" s="80"/>
    </row>
    <row r="54701" spans="9:54" x14ac:dyDescent="0.25">
      <c r="I54701" s="80"/>
      <c r="AX54701" s="80"/>
      <c r="AY54701" s="80"/>
      <c r="AZ54701" s="80"/>
      <c r="BA54701" s="80"/>
      <c r="BB54701" s="80"/>
    </row>
    <row r="54702" spans="9:54" x14ac:dyDescent="0.25">
      <c r="I54702" s="80"/>
      <c r="AX54702" s="80"/>
      <c r="AY54702" s="80"/>
      <c r="AZ54702" s="80"/>
      <c r="BA54702" s="80"/>
      <c r="BB54702" s="80"/>
    </row>
    <row r="54703" spans="9:54" x14ac:dyDescent="0.25">
      <c r="I54703" s="80"/>
      <c r="AX54703" s="80"/>
      <c r="AY54703" s="80"/>
      <c r="AZ54703" s="80"/>
      <c r="BA54703" s="80"/>
      <c r="BB54703" s="80"/>
    </row>
    <row r="54704" spans="9:54" x14ac:dyDescent="0.25">
      <c r="I54704" s="80"/>
      <c r="AX54704" s="80"/>
      <c r="AY54704" s="80"/>
      <c r="AZ54704" s="80"/>
      <c r="BA54704" s="80"/>
      <c r="BB54704" s="80"/>
    </row>
    <row r="54705" spans="9:54" x14ac:dyDescent="0.25">
      <c r="I54705" s="80"/>
      <c r="AX54705" s="80"/>
      <c r="AY54705" s="80"/>
      <c r="AZ54705" s="80"/>
      <c r="BA54705" s="80"/>
      <c r="BB54705" s="80"/>
    </row>
    <row r="54706" spans="9:54" x14ac:dyDescent="0.25">
      <c r="I54706" s="80"/>
      <c r="AX54706" s="80"/>
      <c r="AY54706" s="80"/>
      <c r="AZ54706" s="80"/>
      <c r="BA54706" s="80"/>
      <c r="BB54706" s="80"/>
    </row>
    <row r="54707" spans="9:54" x14ac:dyDescent="0.25">
      <c r="I54707" s="80"/>
      <c r="AX54707" s="80"/>
      <c r="AY54707" s="80"/>
      <c r="AZ54707" s="80"/>
      <c r="BA54707" s="80"/>
      <c r="BB54707" s="80"/>
    </row>
    <row r="54708" spans="9:54" x14ac:dyDescent="0.25">
      <c r="I54708" s="80"/>
      <c r="AX54708" s="80"/>
      <c r="AY54708" s="80"/>
      <c r="AZ54708" s="80"/>
      <c r="BA54708" s="80"/>
      <c r="BB54708" s="80"/>
    </row>
    <row r="54709" spans="9:54" x14ac:dyDescent="0.25">
      <c r="I54709" s="80"/>
      <c r="AX54709" s="80"/>
      <c r="AY54709" s="80"/>
      <c r="AZ54709" s="80"/>
      <c r="BA54709" s="80"/>
      <c r="BB54709" s="80"/>
    </row>
    <row r="54710" spans="9:54" x14ac:dyDescent="0.25">
      <c r="I54710" s="80"/>
      <c r="AX54710" s="80"/>
      <c r="AY54710" s="80"/>
      <c r="AZ54710" s="80"/>
      <c r="BA54710" s="80"/>
      <c r="BB54710" s="80"/>
    </row>
    <row r="54711" spans="9:54" x14ac:dyDescent="0.25">
      <c r="I54711" s="80"/>
      <c r="AX54711" s="80"/>
      <c r="AY54711" s="80"/>
      <c r="AZ54711" s="80"/>
      <c r="BA54711" s="80"/>
      <c r="BB54711" s="80"/>
    </row>
    <row r="54712" spans="9:54" x14ac:dyDescent="0.25">
      <c r="I54712" s="80"/>
      <c r="AX54712" s="80"/>
      <c r="AY54712" s="80"/>
      <c r="AZ54712" s="80"/>
      <c r="BA54712" s="80"/>
      <c r="BB54712" s="80"/>
    </row>
    <row r="54713" spans="9:54" x14ac:dyDescent="0.25">
      <c r="I54713" s="80"/>
      <c r="AX54713" s="80"/>
      <c r="AY54713" s="80"/>
      <c r="AZ54713" s="80"/>
      <c r="BA54713" s="80"/>
      <c r="BB54713" s="80"/>
    </row>
    <row r="54714" spans="9:54" x14ac:dyDescent="0.25">
      <c r="I54714" s="80"/>
      <c r="AX54714" s="80"/>
      <c r="AY54714" s="80"/>
      <c r="AZ54714" s="80"/>
      <c r="BA54714" s="80"/>
      <c r="BB54714" s="80"/>
    </row>
    <row r="54715" spans="9:54" x14ac:dyDescent="0.25">
      <c r="I54715" s="80"/>
      <c r="AX54715" s="80"/>
      <c r="AY54715" s="80"/>
      <c r="AZ54715" s="80"/>
      <c r="BA54715" s="80"/>
      <c r="BB54715" s="80"/>
    </row>
    <row r="54716" spans="9:54" x14ac:dyDescent="0.25">
      <c r="I54716" s="80"/>
      <c r="AX54716" s="80"/>
      <c r="AY54716" s="80"/>
      <c r="AZ54716" s="80"/>
      <c r="BA54716" s="80"/>
      <c r="BB54716" s="80"/>
    </row>
    <row r="54717" spans="9:54" x14ac:dyDescent="0.25">
      <c r="I54717" s="80"/>
      <c r="AX54717" s="80"/>
      <c r="AY54717" s="80"/>
      <c r="AZ54717" s="80"/>
      <c r="BA54717" s="80"/>
      <c r="BB54717" s="80"/>
    </row>
    <row r="54718" spans="9:54" x14ac:dyDescent="0.25">
      <c r="I54718" s="80"/>
      <c r="AX54718" s="80"/>
      <c r="AY54718" s="80"/>
      <c r="AZ54718" s="80"/>
      <c r="BA54718" s="80"/>
      <c r="BB54718" s="80"/>
    </row>
    <row r="54719" spans="9:54" x14ac:dyDescent="0.25">
      <c r="I54719" s="80"/>
      <c r="AX54719" s="80"/>
      <c r="AY54719" s="80"/>
      <c r="AZ54719" s="80"/>
      <c r="BA54719" s="80"/>
      <c r="BB54719" s="80"/>
    </row>
    <row r="54720" spans="9:54" x14ac:dyDescent="0.25">
      <c r="I54720" s="80"/>
      <c r="AX54720" s="80"/>
      <c r="AY54720" s="80"/>
      <c r="AZ54720" s="80"/>
      <c r="BA54720" s="80"/>
      <c r="BB54720" s="80"/>
    </row>
    <row r="54721" spans="9:54" x14ac:dyDescent="0.25">
      <c r="I54721" s="80"/>
      <c r="AX54721" s="80"/>
      <c r="AY54721" s="80"/>
      <c r="AZ54721" s="80"/>
      <c r="BA54721" s="80"/>
      <c r="BB54721" s="80"/>
    </row>
    <row r="54722" spans="9:54" x14ac:dyDescent="0.25">
      <c r="I54722" s="80"/>
      <c r="AX54722" s="80"/>
      <c r="AY54722" s="80"/>
      <c r="AZ54722" s="80"/>
      <c r="BA54722" s="80"/>
      <c r="BB54722" s="80"/>
    </row>
    <row r="54723" spans="9:54" x14ac:dyDescent="0.25">
      <c r="I54723" s="80"/>
      <c r="AX54723" s="80"/>
      <c r="AY54723" s="80"/>
      <c r="AZ54723" s="80"/>
      <c r="BA54723" s="80"/>
      <c r="BB54723" s="80"/>
    </row>
    <row r="54724" spans="9:54" x14ac:dyDescent="0.25">
      <c r="I54724" s="80"/>
      <c r="AX54724" s="80"/>
      <c r="AY54724" s="80"/>
      <c r="AZ54724" s="80"/>
      <c r="BA54724" s="80"/>
      <c r="BB54724" s="80"/>
    </row>
    <row r="54725" spans="9:54" x14ac:dyDescent="0.25">
      <c r="I54725" s="80"/>
      <c r="AX54725" s="80"/>
      <c r="AY54725" s="80"/>
      <c r="AZ54725" s="80"/>
      <c r="BA54725" s="80"/>
      <c r="BB54725" s="80"/>
    </row>
    <row r="54726" spans="9:54" x14ac:dyDescent="0.25">
      <c r="I54726" s="80"/>
      <c r="AX54726" s="80"/>
      <c r="AY54726" s="80"/>
      <c r="AZ54726" s="80"/>
      <c r="BA54726" s="80"/>
      <c r="BB54726" s="80"/>
    </row>
    <row r="54727" spans="9:54" x14ac:dyDescent="0.25">
      <c r="I54727" s="80"/>
      <c r="AX54727" s="80"/>
      <c r="AY54727" s="80"/>
      <c r="AZ54727" s="80"/>
      <c r="BA54727" s="80"/>
      <c r="BB54727" s="80"/>
    </row>
    <row r="54728" spans="9:54" x14ac:dyDescent="0.25">
      <c r="I54728" s="80"/>
      <c r="AX54728" s="80"/>
      <c r="AY54728" s="80"/>
      <c r="AZ54728" s="80"/>
      <c r="BA54728" s="80"/>
      <c r="BB54728" s="80"/>
    </row>
    <row r="54729" spans="9:54" x14ac:dyDescent="0.25">
      <c r="I54729" s="80"/>
      <c r="AX54729" s="80"/>
      <c r="AY54729" s="80"/>
      <c r="AZ54729" s="80"/>
      <c r="BA54729" s="80"/>
      <c r="BB54729" s="80"/>
    </row>
    <row r="54730" spans="9:54" x14ac:dyDescent="0.25">
      <c r="I54730" s="80"/>
      <c r="AX54730" s="80"/>
      <c r="AY54730" s="80"/>
      <c r="AZ54730" s="80"/>
      <c r="BA54730" s="80"/>
      <c r="BB54730" s="80"/>
    </row>
    <row r="54731" spans="9:54" x14ac:dyDescent="0.25">
      <c r="I54731" s="80"/>
      <c r="AX54731" s="80"/>
      <c r="AY54731" s="80"/>
      <c r="AZ54731" s="80"/>
      <c r="BA54731" s="80"/>
      <c r="BB54731" s="80"/>
    </row>
    <row r="54732" spans="9:54" x14ac:dyDescent="0.25">
      <c r="I54732" s="80"/>
      <c r="AX54732" s="80"/>
      <c r="AY54732" s="80"/>
      <c r="AZ54732" s="80"/>
      <c r="BA54732" s="80"/>
      <c r="BB54732" s="80"/>
    </row>
    <row r="54733" spans="9:54" x14ac:dyDescent="0.25">
      <c r="I54733" s="80"/>
      <c r="AX54733" s="80"/>
      <c r="AY54733" s="80"/>
      <c r="AZ54733" s="80"/>
      <c r="BA54733" s="80"/>
      <c r="BB54733" s="80"/>
    </row>
    <row r="54734" spans="9:54" x14ac:dyDescent="0.25">
      <c r="I54734" s="80"/>
      <c r="AX54734" s="80"/>
      <c r="AY54734" s="80"/>
      <c r="AZ54734" s="80"/>
      <c r="BA54734" s="80"/>
      <c r="BB54734" s="80"/>
    </row>
    <row r="54735" spans="9:54" x14ac:dyDescent="0.25">
      <c r="I54735" s="80"/>
      <c r="AX54735" s="80"/>
      <c r="AY54735" s="80"/>
      <c r="AZ54735" s="80"/>
      <c r="BA54735" s="80"/>
      <c r="BB54735" s="80"/>
    </row>
    <row r="54736" spans="9:54" x14ac:dyDescent="0.25">
      <c r="I54736" s="80"/>
      <c r="AX54736" s="80"/>
      <c r="AY54736" s="80"/>
      <c r="AZ54736" s="80"/>
      <c r="BA54736" s="80"/>
      <c r="BB54736" s="80"/>
    </row>
    <row r="54737" spans="9:54" x14ac:dyDescent="0.25">
      <c r="I54737" s="80"/>
      <c r="AX54737" s="80"/>
      <c r="AY54737" s="80"/>
      <c r="AZ54737" s="80"/>
      <c r="BA54737" s="80"/>
      <c r="BB54737" s="80"/>
    </row>
    <row r="54738" spans="9:54" x14ac:dyDescent="0.25">
      <c r="I54738" s="80"/>
      <c r="AX54738" s="80"/>
      <c r="AY54738" s="80"/>
      <c r="AZ54738" s="80"/>
      <c r="BA54738" s="80"/>
      <c r="BB54738" s="80"/>
    </row>
    <row r="54739" spans="9:54" x14ac:dyDescent="0.25">
      <c r="I54739" s="80"/>
      <c r="AX54739" s="80"/>
      <c r="AY54739" s="80"/>
      <c r="AZ54739" s="80"/>
      <c r="BA54739" s="80"/>
      <c r="BB54739" s="80"/>
    </row>
    <row r="54740" spans="9:54" x14ac:dyDescent="0.25">
      <c r="I54740" s="80"/>
      <c r="AX54740" s="80"/>
      <c r="AY54740" s="80"/>
      <c r="AZ54740" s="80"/>
      <c r="BA54740" s="80"/>
      <c r="BB54740" s="80"/>
    </row>
    <row r="54741" spans="9:54" x14ac:dyDescent="0.25">
      <c r="I54741" s="80"/>
      <c r="AX54741" s="80"/>
      <c r="AY54741" s="80"/>
      <c r="AZ54741" s="80"/>
      <c r="BA54741" s="80"/>
      <c r="BB54741" s="80"/>
    </row>
    <row r="54742" spans="9:54" x14ac:dyDescent="0.25">
      <c r="I54742" s="80"/>
      <c r="AX54742" s="80"/>
      <c r="AY54742" s="80"/>
      <c r="AZ54742" s="80"/>
      <c r="BA54742" s="80"/>
      <c r="BB54742" s="80"/>
    </row>
    <row r="54743" spans="9:54" x14ac:dyDescent="0.25">
      <c r="I54743" s="80"/>
      <c r="AX54743" s="80"/>
      <c r="AY54743" s="80"/>
      <c r="AZ54743" s="80"/>
      <c r="BA54743" s="80"/>
      <c r="BB54743" s="80"/>
    </row>
    <row r="54744" spans="9:54" x14ac:dyDescent="0.25">
      <c r="I54744" s="80"/>
      <c r="AX54744" s="80"/>
      <c r="AY54744" s="80"/>
      <c r="AZ54744" s="80"/>
      <c r="BA54744" s="80"/>
      <c r="BB54744" s="80"/>
    </row>
    <row r="54745" spans="9:54" x14ac:dyDescent="0.25">
      <c r="I54745" s="80"/>
      <c r="AX54745" s="80"/>
      <c r="AY54745" s="80"/>
      <c r="AZ54745" s="80"/>
      <c r="BA54745" s="80"/>
      <c r="BB54745" s="80"/>
    </row>
    <row r="54746" spans="9:54" x14ac:dyDescent="0.25">
      <c r="I54746" s="80"/>
      <c r="AX54746" s="80"/>
      <c r="AY54746" s="80"/>
      <c r="AZ54746" s="80"/>
      <c r="BA54746" s="80"/>
      <c r="BB54746" s="80"/>
    </row>
    <row r="54747" spans="9:54" x14ac:dyDescent="0.25">
      <c r="I54747" s="80"/>
      <c r="AX54747" s="80"/>
      <c r="AY54747" s="80"/>
      <c r="AZ54747" s="80"/>
      <c r="BA54747" s="80"/>
      <c r="BB54747" s="80"/>
    </row>
    <row r="54748" spans="9:54" x14ac:dyDescent="0.25">
      <c r="I54748" s="80"/>
      <c r="AX54748" s="80"/>
      <c r="AY54748" s="80"/>
      <c r="AZ54748" s="80"/>
      <c r="BA54748" s="80"/>
      <c r="BB54748" s="80"/>
    </row>
    <row r="54749" spans="9:54" x14ac:dyDescent="0.25">
      <c r="I54749" s="80"/>
      <c r="AX54749" s="80"/>
      <c r="AY54749" s="80"/>
      <c r="AZ54749" s="80"/>
      <c r="BA54749" s="80"/>
      <c r="BB54749" s="80"/>
    </row>
    <row r="54750" spans="9:54" x14ac:dyDescent="0.25">
      <c r="I54750" s="80"/>
      <c r="AX54750" s="80"/>
      <c r="AY54750" s="80"/>
      <c r="AZ54750" s="80"/>
      <c r="BA54750" s="80"/>
      <c r="BB54750" s="80"/>
    </row>
    <row r="54751" spans="9:54" x14ac:dyDescent="0.25">
      <c r="I54751" s="80"/>
      <c r="AX54751" s="80"/>
      <c r="AY54751" s="80"/>
      <c r="AZ54751" s="80"/>
      <c r="BA54751" s="80"/>
      <c r="BB54751" s="80"/>
    </row>
    <row r="54752" spans="9:54" x14ac:dyDescent="0.25">
      <c r="I54752" s="80"/>
      <c r="AX54752" s="80"/>
      <c r="AY54752" s="80"/>
      <c r="AZ54752" s="80"/>
      <c r="BA54752" s="80"/>
      <c r="BB54752" s="80"/>
    </row>
    <row r="54753" spans="9:54" x14ac:dyDescent="0.25">
      <c r="I54753" s="80"/>
      <c r="AX54753" s="80"/>
      <c r="AY54753" s="80"/>
      <c r="AZ54753" s="80"/>
      <c r="BA54753" s="80"/>
      <c r="BB54753" s="80"/>
    </row>
    <row r="54754" spans="9:54" x14ac:dyDescent="0.25">
      <c r="I54754" s="80"/>
      <c r="AX54754" s="80"/>
      <c r="AY54754" s="80"/>
      <c r="AZ54754" s="80"/>
      <c r="BA54754" s="80"/>
      <c r="BB54754" s="80"/>
    </row>
    <row r="54755" spans="9:54" x14ac:dyDescent="0.25">
      <c r="I54755" s="80"/>
      <c r="AX54755" s="80"/>
      <c r="AY54755" s="80"/>
      <c r="AZ54755" s="80"/>
      <c r="BA54755" s="80"/>
      <c r="BB54755" s="80"/>
    </row>
    <row r="54756" spans="9:54" x14ac:dyDescent="0.25">
      <c r="I54756" s="80"/>
      <c r="AX54756" s="80"/>
      <c r="AY54756" s="80"/>
      <c r="AZ54756" s="80"/>
      <c r="BA54756" s="80"/>
      <c r="BB54756" s="80"/>
    </row>
    <row r="54757" spans="9:54" x14ac:dyDescent="0.25">
      <c r="I54757" s="80"/>
      <c r="AX54757" s="80"/>
      <c r="AY54757" s="80"/>
      <c r="AZ54757" s="80"/>
      <c r="BA54757" s="80"/>
      <c r="BB54757" s="80"/>
    </row>
    <row r="54758" spans="9:54" x14ac:dyDescent="0.25">
      <c r="I54758" s="80"/>
      <c r="AX54758" s="80"/>
      <c r="AY54758" s="80"/>
      <c r="AZ54758" s="80"/>
      <c r="BA54758" s="80"/>
      <c r="BB54758" s="80"/>
    </row>
    <row r="54759" spans="9:54" x14ac:dyDescent="0.25">
      <c r="I54759" s="80"/>
      <c r="AX54759" s="80"/>
      <c r="AY54759" s="80"/>
      <c r="AZ54759" s="80"/>
      <c r="BA54759" s="80"/>
      <c r="BB54759" s="80"/>
    </row>
    <row r="54760" spans="9:54" x14ac:dyDescent="0.25">
      <c r="I54760" s="80"/>
      <c r="AX54760" s="80"/>
      <c r="AY54760" s="80"/>
      <c r="AZ54760" s="80"/>
      <c r="BA54760" s="80"/>
      <c r="BB54760" s="80"/>
    </row>
    <row r="54761" spans="9:54" x14ac:dyDescent="0.25">
      <c r="I54761" s="80"/>
      <c r="AX54761" s="80"/>
      <c r="AY54761" s="80"/>
      <c r="AZ54761" s="80"/>
      <c r="BA54761" s="80"/>
      <c r="BB54761" s="80"/>
    </row>
    <row r="54762" spans="9:54" x14ac:dyDescent="0.25">
      <c r="I54762" s="80"/>
      <c r="AX54762" s="80"/>
      <c r="AY54762" s="80"/>
      <c r="AZ54762" s="80"/>
      <c r="BA54762" s="80"/>
      <c r="BB54762" s="80"/>
    </row>
    <row r="54763" spans="9:54" x14ac:dyDescent="0.25">
      <c r="I54763" s="80"/>
      <c r="AX54763" s="80"/>
      <c r="AY54763" s="80"/>
      <c r="AZ54763" s="80"/>
      <c r="BA54763" s="80"/>
      <c r="BB54763" s="80"/>
    </row>
    <row r="54764" spans="9:54" x14ac:dyDescent="0.25">
      <c r="I54764" s="80"/>
      <c r="AX54764" s="80"/>
      <c r="AY54764" s="80"/>
      <c r="AZ54764" s="80"/>
      <c r="BA54764" s="80"/>
      <c r="BB54764" s="80"/>
    </row>
    <row r="54765" spans="9:54" x14ac:dyDescent="0.25">
      <c r="I54765" s="80"/>
      <c r="AX54765" s="80"/>
      <c r="AY54765" s="80"/>
      <c r="AZ54765" s="80"/>
      <c r="BA54765" s="80"/>
      <c r="BB54765" s="80"/>
    </row>
    <row r="54766" spans="9:54" x14ac:dyDescent="0.25">
      <c r="I54766" s="80"/>
      <c r="AX54766" s="80"/>
      <c r="AY54766" s="80"/>
      <c r="AZ54766" s="80"/>
      <c r="BA54766" s="80"/>
      <c r="BB54766" s="80"/>
    </row>
    <row r="54767" spans="9:54" x14ac:dyDescent="0.25">
      <c r="I54767" s="80"/>
      <c r="AX54767" s="80"/>
      <c r="AY54767" s="80"/>
      <c r="AZ54767" s="80"/>
      <c r="BA54767" s="80"/>
      <c r="BB54767" s="80"/>
    </row>
    <row r="54768" spans="9:54" x14ac:dyDescent="0.25">
      <c r="I54768" s="80"/>
      <c r="AX54768" s="80"/>
      <c r="AY54768" s="80"/>
      <c r="AZ54768" s="80"/>
      <c r="BA54768" s="80"/>
      <c r="BB54768" s="80"/>
    </row>
    <row r="54769" spans="9:54" x14ac:dyDescent="0.25">
      <c r="I54769" s="80"/>
      <c r="AX54769" s="80"/>
      <c r="AY54769" s="80"/>
      <c r="AZ54769" s="80"/>
      <c r="BA54769" s="80"/>
      <c r="BB54769" s="80"/>
    </row>
    <row r="54770" spans="9:54" x14ac:dyDescent="0.25">
      <c r="I54770" s="80"/>
      <c r="AX54770" s="80"/>
      <c r="AY54770" s="80"/>
      <c r="AZ54770" s="80"/>
      <c r="BA54770" s="80"/>
      <c r="BB54770" s="80"/>
    </row>
    <row r="54771" spans="9:54" x14ac:dyDescent="0.25">
      <c r="I54771" s="80"/>
      <c r="AX54771" s="80"/>
      <c r="AY54771" s="80"/>
      <c r="AZ54771" s="80"/>
      <c r="BA54771" s="80"/>
      <c r="BB54771" s="80"/>
    </row>
    <row r="54772" spans="9:54" x14ac:dyDescent="0.25">
      <c r="I54772" s="80"/>
      <c r="AX54772" s="80"/>
      <c r="AY54772" s="80"/>
      <c r="AZ54772" s="80"/>
      <c r="BA54772" s="80"/>
      <c r="BB54772" s="80"/>
    </row>
    <row r="54773" spans="9:54" x14ac:dyDescent="0.25">
      <c r="I54773" s="80"/>
      <c r="AX54773" s="80"/>
      <c r="AY54773" s="80"/>
      <c r="AZ54773" s="80"/>
      <c r="BA54773" s="80"/>
      <c r="BB54773" s="80"/>
    </row>
    <row r="54774" spans="9:54" x14ac:dyDescent="0.25">
      <c r="I54774" s="80"/>
      <c r="AX54774" s="80"/>
      <c r="AY54774" s="80"/>
      <c r="AZ54774" s="80"/>
      <c r="BA54774" s="80"/>
      <c r="BB54774" s="80"/>
    </row>
    <row r="54775" spans="9:54" x14ac:dyDescent="0.25">
      <c r="I54775" s="80"/>
      <c r="AX54775" s="80"/>
      <c r="AY54775" s="80"/>
      <c r="AZ54775" s="80"/>
      <c r="BA54775" s="80"/>
      <c r="BB54775" s="80"/>
    </row>
    <row r="54776" spans="9:54" x14ac:dyDescent="0.25">
      <c r="I54776" s="80"/>
      <c r="AX54776" s="80"/>
      <c r="AY54776" s="80"/>
      <c r="AZ54776" s="80"/>
      <c r="BA54776" s="80"/>
      <c r="BB54776" s="80"/>
    </row>
    <row r="54777" spans="9:54" x14ac:dyDescent="0.25">
      <c r="I54777" s="80"/>
      <c r="AX54777" s="80"/>
      <c r="AY54777" s="80"/>
      <c r="AZ54777" s="80"/>
      <c r="BA54777" s="80"/>
      <c r="BB54777" s="80"/>
    </row>
    <row r="54778" spans="9:54" x14ac:dyDescent="0.25">
      <c r="I54778" s="80"/>
      <c r="AX54778" s="80"/>
      <c r="AY54778" s="80"/>
      <c r="AZ54778" s="80"/>
      <c r="BA54778" s="80"/>
      <c r="BB54778" s="80"/>
    </row>
    <row r="54779" spans="9:54" x14ac:dyDescent="0.25">
      <c r="I54779" s="80"/>
      <c r="AX54779" s="80"/>
      <c r="AY54779" s="80"/>
      <c r="AZ54779" s="80"/>
      <c r="BA54779" s="80"/>
      <c r="BB54779" s="80"/>
    </row>
    <row r="54780" spans="9:54" x14ac:dyDescent="0.25">
      <c r="I54780" s="80"/>
      <c r="AX54780" s="80"/>
      <c r="AY54780" s="80"/>
      <c r="AZ54780" s="80"/>
      <c r="BA54780" s="80"/>
      <c r="BB54780" s="80"/>
    </row>
    <row r="54781" spans="9:54" x14ac:dyDescent="0.25">
      <c r="I54781" s="80"/>
      <c r="AX54781" s="80"/>
      <c r="AY54781" s="80"/>
      <c r="AZ54781" s="80"/>
      <c r="BA54781" s="80"/>
      <c r="BB54781" s="80"/>
    </row>
    <row r="54782" spans="9:54" x14ac:dyDescent="0.25">
      <c r="I54782" s="80"/>
      <c r="AX54782" s="80"/>
      <c r="AY54782" s="80"/>
      <c r="AZ54782" s="80"/>
      <c r="BA54782" s="80"/>
      <c r="BB54782" s="80"/>
    </row>
    <row r="54783" spans="9:54" x14ac:dyDescent="0.25">
      <c r="I54783" s="80"/>
      <c r="AX54783" s="80"/>
      <c r="AY54783" s="80"/>
      <c r="AZ54783" s="80"/>
      <c r="BA54783" s="80"/>
      <c r="BB54783" s="80"/>
    </row>
    <row r="54784" spans="9:54" x14ac:dyDescent="0.25">
      <c r="I54784" s="80"/>
      <c r="AX54784" s="80"/>
      <c r="AY54784" s="80"/>
      <c r="AZ54784" s="80"/>
      <c r="BA54784" s="80"/>
      <c r="BB54784" s="80"/>
    </row>
    <row r="54785" spans="9:54" x14ac:dyDescent="0.25">
      <c r="I54785" s="80"/>
      <c r="AX54785" s="80"/>
      <c r="AY54785" s="80"/>
      <c r="AZ54785" s="80"/>
      <c r="BA54785" s="80"/>
      <c r="BB54785" s="80"/>
    </row>
    <row r="54786" spans="9:54" x14ac:dyDescent="0.25">
      <c r="I54786" s="80"/>
      <c r="AX54786" s="80"/>
      <c r="AY54786" s="80"/>
      <c r="AZ54786" s="80"/>
      <c r="BA54786" s="80"/>
      <c r="BB54786" s="80"/>
    </row>
    <row r="54787" spans="9:54" x14ac:dyDescent="0.25">
      <c r="I54787" s="80"/>
      <c r="AX54787" s="80"/>
      <c r="AY54787" s="80"/>
      <c r="AZ54787" s="80"/>
      <c r="BA54787" s="80"/>
      <c r="BB54787" s="80"/>
    </row>
    <row r="54788" spans="9:54" x14ac:dyDescent="0.25">
      <c r="I54788" s="80"/>
      <c r="AX54788" s="80"/>
      <c r="AY54788" s="80"/>
      <c r="AZ54788" s="80"/>
      <c r="BA54788" s="80"/>
      <c r="BB54788" s="80"/>
    </row>
    <row r="54789" spans="9:54" x14ac:dyDescent="0.25">
      <c r="I54789" s="80"/>
      <c r="AX54789" s="80"/>
      <c r="AY54789" s="80"/>
      <c r="AZ54789" s="80"/>
      <c r="BA54789" s="80"/>
      <c r="BB54789" s="80"/>
    </row>
    <row r="54790" spans="9:54" x14ac:dyDescent="0.25">
      <c r="I54790" s="80"/>
      <c r="AX54790" s="80"/>
      <c r="AY54790" s="80"/>
      <c r="AZ54790" s="80"/>
      <c r="BA54790" s="80"/>
      <c r="BB54790" s="80"/>
    </row>
    <row r="54791" spans="9:54" x14ac:dyDescent="0.25">
      <c r="I54791" s="80"/>
      <c r="AX54791" s="80"/>
      <c r="AY54791" s="80"/>
      <c r="AZ54791" s="80"/>
      <c r="BA54791" s="80"/>
      <c r="BB54791" s="80"/>
    </row>
    <row r="54792" spans="9:54" x14ac:dyDescent="0.25">
      <c r="I54792" s="80"/>
      <c r="AX54792" s="80"/>
      <c r="AY54792" s="80"/>
      <c r="AZ54792" s="80"/>
      <c r="BA54792" s="80"/>
      <c r="BB54792" s="80"/>
    </row>
    <row r="54793" spans="9:54" x14ac:dyDescent="0.25">
      <c r="I54793" s="80"/>
      <c r="AX54793" s="80"/>
      <c r="AY54793" s="80"/>
      <c r="AZ54793" s="80"/>
      <c r="BA54793" s="80"/>
      <c r="BB54793" s="80"/>
    </row>
    <row r="54794" spans="9:54" x14ac:dyDescent="0.25">
      <c r="I54794" s="80"/>
      <c r="AX54794" s="80"/>
      <c r="AY54794" s="80"/>
      <c r="AZ54794" s="80"/>
      <c r="BA54794" s="80"/>
      <c r="BB54794" s="80"/>
    </row>
    <row r="54795" spans="9:54" x14ac:dyDescent="0.25">
      <c r="I54795" s="80"/>
      <c r="AX54795" s="80"/>
      <c r="AY54795" s="80"/>
      <c r="AZ54795" s="80"/>
      <c r="BA54795" s="80"/>
      <c r="BB54795" s="80"/>
    </row>
    <row r="54796" spans="9:54" x14ac:dyDescent="0.25">
      <c r="I54796" s="80"/>
      <c r="AX54796" s="80"/>
      <c r="AY54796" s="80"/>
      <c r="AZ54796" s="80"/>
      <c r="BA54796" s="80"/>
      <c r="BB54796" s="80"/>
    </row>
    <row r="54797" spans="9:54" x14ac:dyDescent="0.25">
      <c r="I54797" s="80"/>
      <c r="AX54797" s="80"/>
      <c r="AY54797" s="80"/>
      <c r="AZ54797" s="80"/>
      <c r="BA54797" s="80"/>
      <c r="BB54797" s="80"/>
    </row>
    <row r="54798" spans="9:54" x14ac:dyDescent="0.25">
      <c r="I54798" s="80"/>
      <c r="AX54798" s="80"/>
      <c r="AY54798" s="80"/>
      <c r="AZ54798" s="80"/>
      <c r="BA54798" s="80"/>
      <c r="BB54798" s="80"/>
    </row>
    <row r="54799" spans="9:54" x14ac:dyDescent="0.25">
      <c r="I54799" s="80"/>
      <c r="AX54799" s="80"/>
      <c r="AY54799" s="80"/>
      <c r="AZ54799" s="80"/>
      <c r="BA54799" s="80"/>
      <c r="BB54799" s="80"/>
    </row>
    <row r="54800" spans="9:54" x14ac:dyDescent="0.25">
      <c r="I54800" s="80"/>
      <c r="AX54800" s="80"/>
      <c r="AY54800" s="80"/>
      <c r="AZ54800" s="80"/>
      <c r="BA54800" s="80"/>
      <c r="BB54800" s="80"/>
    </row>
    <row r="54801" spans="9:54" x14ac:dyDescent="0.25">
      <c r="I54801" s="80"/>
      <c r="AX54801" s="80"/>
      <c r="AY54801" s="80"/>
      <c r="AZ54801" s="80"/>
      <c r="BA54801" s="80"/>
      <c r="BB54801" s="80"/>
    </row>
    <row r="54802" spans="9:54" x14ac:dyDescent="0.25">
      <c r="I54802" s="80"/>
      <c r="AX54802" s="80"/>
      <c r="AY54802" s="80"/>
      <c r="AZ54802" s="80"/>
      <c r="BA54802" s="80"/>
      <c r="BB54802" s="80"/>
    </row>
    <row r="54803" spans="9:54" x14ac:dyDescent="0.25">
      <c r="I54803" s="80"/>
      <c r="AX54803" s="80"/>
      <c r="AY54803" s="80"/>
      <c r="AZ54803" s="80"/>
      <c r="BA54803" s="80"/>
      <c r="BB54803" s="80"/>
    </row>
    <row r="54804" spans="9:54" x14ac:dyDescent="0.25">
      <c r="I54804" s="80"/>
      <c r="AX54804" s="80"/>
      <c r="AY54804" s="80"/>
      <c r="AZ54804" s="80"/>
      <c r="BA54804" s="80"/>
      <c r="BB54804" s="80"/>
    </row>
    <row r="54805" spans="9:54" x14ac:dyDescent="0.25">
      <c r="I54805" s="80"/>
      <c r="AX54805" s="80"/>
      <c r="AY54805" s="80"/>
      <c r="AZ54805" s="80"/>
      <c r="BA54805" s="80"/>
      <c r="BB54805" s="80"/>
    </row>
    <row r="54806" spans="9:54" x14ac:dyDescent="0.25">
      <c r="I54806" s="80"/>
      <c r="AX54806" s="80"/>
      <c r="AY54806" s="80"/>
      <c r="AZ54806" s="80"/>
      <c r="BA54806" s="80"/>
      <c r="BB54806" s="80"/>
    </row>
    <row r="54807" spans="9:54" x14ac:dyDescent="0.25">
      <c r="I54807" s="80"/>
      <c r="AX54807" s="80"/>
      <c r="AY54807" s="80"/>
      <c r="AZ54807" s="80"/>
      <c r="BA54807" s="80"/>
      <c r="BB54807" s="80"/>
    </row>
    <row r="54808" spans="9:54" x14ac:dyDescent="0.25">
      <c r="I54808" s="80"/>
      <c r="AX54808" s="80"/>
      <c r="AY54808" s="80"/>
      <c r="AZ54808" s="80"/>
      <c r="BA54808" s="80"/>
      <c r="BB54808" s="80"/>
    </row>
    <row r="54809" spans="9:54" x14ac:dyDescent="0.25">
      <c r="I54809" s="80"/>
      <c r="AX54809" s="80"/>
      <c r="AY54809" s="80"/>
      <c r="AZ54809" s="80"/>
      <c r="BA54809" s="80"/>
      <c r="BB54809" s="80"/>
    </row>
    <row r="54810" spans="9:54" x14ac:dyDescent="0.25">
      <c r="I54810" s="80"/>
      <c r="AX54810" s="80"/>
      <c r="AY54810" s="80"/>
      <c r="AZ54810" s="80"/>
      <c r="BA54810" s="80"/>
      <c r="BB54810" s="80"/>
    </row>
    <row r="54811" spans="9:54" x14ac:dyDescent="0.25">
      <c r="I54811" s="80"/>
      <c r="AX54811" s="80"/>
      <c r="AY54811" s="80"/>
      <c r="AZ54811" s="80"/>
      <c r="BA54811" s="80"/>
      <c r="BB54811" s="80"/>
    </row>
    <row r="54812" spans="9:54" x14ac:dyDescent="0.25">
      <c r="I54812" s="80"/>
      <c r="AX54812" s="80"/>
      <c r="AY54812" s="80"/>
      <c r="AZ54812" s="80"/>
      <c r="BA54812" s="80"/>
      <c r="BB54812" s="80"/>
    </row>
    <row r="54813" spans="9:54" x14ac:dyDescent="0.25">
      <c r="I54813" s="80"/>
      <c r="AX54813" s="80"/>
      <c r="AY54813" s="80"/>
      <c r="AZ54813" s="80"/>
      <c r="BA54813" s="80"/>
      <c r="BB54813" s="80"/>
    </row>
    <row r="54814" spans="9:54" x14ac:dyDescent="0.25">
      <c r="I54814" s="80"/>
      <c r="AX54814" s="80"/>
      <c r="AY54814" s="80"/>
      <c r="AZ54814" s="80"/>
      <c r="BA54814" s="80"/>
      <c r="BB54814" s="80"/>
    </row>
    <row r="54815" spans="9:54" x14ac:dyDescent="0.25">
      <c r="I54815" s="80"/>
      <c r="AX54815" s="80"/>
      <c r="AY54815" s="80"/>
      <c r="AZ54815" s="80"/>
      <c r="BA54815" s="80"/>
      <c r="BB54815" s="80"/>
    </row>
    <row r="54816" spans="9:54" x14ac:dyDescent="0.25">
      <c r="I54816" s="80"/>
      <c r="AX54816" s="80"/>
      <c r="AY54816" s="80"/>
      <c r="AZ54816" s="80"/>
      <c r="BA54816" s="80"/>
      <c r="BB54816" s="80"/>
    </row>
    <row r="54817" spans="9:54" x14ac:dyDescent="0.25">
      <c r="I54817" s="80"/>
      <c r="AX54817" s="80"/>
      <c r="AY54817" s="80"/>
      <c r="AZ54817" s="80"/>
      <c r="BA54817" s="80"/>
      <c r="BB54817" s="80"/>
    </row>
    <row r="54818" spans="9:54" x14ac:dyDescent="0.25">
      <c r="I54818" s="80"/>
      <c r="AX54818" s="80"/>
      <c r="AY54818" s="80"/>
      <c r="AZ54818" s="80"/>
      <c r="BA54818" s="80"/>
      <c r="BB54818" s="80"/>
    </row>
    <row r="54819" spans="9:54" x14ac:dyDescent="0.25">
      <c r="I54819" s="80"/>
      <c r="AX54819" s="80"/>
      <c r="AY54819" s="80"/>
      <c r="AZ54819" s="80"/>
      <c r="BA54819" s="80"/>
      <c r="BB54819" s="80"/>
    </row>
    <row r="54820" spans="9:54" x14ac:dyDescent="0.25">
      <c r="I54820" s="80"/>
      <c r="AX54820" s="80"/>
      <c r="AY54820" s="80"/>
      <c r="AZ54820" s="80"/>
      <c r="BA54820" s="80"/>
      <c r="BB54820" s="80"/>
    </row>
    <row r="54821" spans="9:54" x14ac:dyDescent="0.25">
      <c r="I54821" s="80"/>
      <c r="AX54821" s="80"/>
      <c r="AY54821" s="80"/>
      <c r="AZ54821" s="80"/>
      <c r="BA54821" s="80"/>
      <c r="BB54821" s="80"/>
    </row>
    <row r="54822" spans="9:54" x14ac:dyDescent="0.25">
      <c r="I54822" s="80"/>
      <c r="AX54822" s="80"/>
      <c r="AY54822" s="80"/>
      <c r="AZ54822" s="80"/>
      <c r="BA54822" s="80"/>
      <c r="BB54822" s="80"/>
    </row>
    <row r="54823" spans="9:54" x14ac:dyDescent="0.25">
      <c r="I54823" s="80"/>
      <c r="AX54823" s="80"/>
      <c r="AY54823" s="80"/>
      <c r="AZ54823" s="80"/>
      <c r="BA54823" s="80"/>
      <c r="BB54823" s="80"/>
    </row>
    <row r="54824" spans="9:54" x14ac:dyDescent="0.25">
      <c r="I54824" s="80"/>
      <c r="AX54824" s="80"/>
      <c r="AY54824" s="80"/>
      <c r="AZ54824" s="80"/>
      <c r="BA54824" s="80"/>
      <c r="BB54824" s="80"/>
    </row>
    <row r="54825" spans="9:54" x14ac:dyDescent="0.25">
      <c r="I54825" s="80"/>
      <c r="AX54825" s="80"/>
      <c r="AY54825" s="80"/>
      <c r="AZ54825" s="80"/>
      <c r="BA54825" s="80"/>
      <c r="BB54825" s="80"/>
    </row>
    <row r="54826" spans="9:54" x14ac:dyDescent="0.25">
      <c r="I54826" s="80"/>
      <c r="AX54826" s="80"/>
      <c r="AY54826" s="80"/>
      <c r="AZ54826" s="80"/>
      <c r="BA54826" s="80"/>
      <c r="BB54826" s="80"/>
    </row>
    <row r="54827" spans="9:54" x14ac:dyDescent="0.25">
      <c r="I54827" s="80"/>
      <c r="AX54827" s="80"/>
      <c r="AY54827" s="80"/>
      <c r="AZ54827" s="80"/>
      <c r="BA54827" s="80"/>
      <c r="BB54827" s="80"/>
    </row>
    <row r="54828" spans="9:54" x14ac:dyDescent="0.25">
      <c r="I54828" s="80"/>
      <c r="AX54828" s="80"/>
      <c r="AY54828" s="80"/>
      <c r="AZ54828" s="80"/>
      <c r="BA54828" s="80"/>
      <c r="BB54828" s="80"/>
    </row>
    <row r="54829" spans="9:54" x14ac:dyDescent="0.25">
      <c r="I54829" s="80"/>
      <c r="AX54829" s="80"/>
      <c r="AY54829" s="80"/>
      <c r="AZ54829" s="80"/>
      <c r="BA54829" s="80"/>
      <c r="BB54829" s="80"/>
    </row>
    <row r="54830" spans="9:54" x14ac:dyDescent="0.25">
      <c r="I54830" s="80"/>
      <c r="AX54830" s="80"/>
      <c r="AY54830" s="80"/>
      <c r="AZ54830" s="80"/>
      <c r="BA54830" s="80"/>
      <c r="BB54830" s="80"/>
    </row>
    <row r="54831" spans="9:54" x14ac:dyDescent="0.25">
      <c r="I54831" s="80"/>
      <c r="AX54831" s="80"/>
      <c r="AY54831" s="80"/>
      <c r="AZ54831" s="80"/>
      <c r="BA54831" s="80"/>
      <c r="BB54831" s="80"/>
    </row>
    <row r="54832" spans="9:54" x14ac:dyDescent="0.25">
      <c r="I54832" s="80"/>
      <c r="AX54832" s="80"/>
      <c r="AY54832" s="80"/>
      <c r="AZ54832" s="80"/>
      <c r="BA54832" s="80"/>
      <c r="BB54832" s="80"/>
    </row>
    <row r="54833" spans="9:54" x14ac:dyDescent="0.25">
      <c r="I54833" s="80"/>
      <c r="AX54833" s="80"/>
      <c r="AY54833" s="80"/>
      <c r="AZ54833" s="80"/>
      <c r="BA54833" s="80"/>
      <c r="BB54833" s="80"/>
    </row>
    <row r="54834" spans="9:54" x14ac:dyDescent="0.25">
      <c r="I54834" s="80"/>
      <c r="AX54834" s="80"/>
      <c r="AY54834" s="80"/>
      <c r="AZ54834" s="80"/>
      <c r="BA54834" s="80"/>
      <c r="BB54834" s="80"/>
    </row>
    <row r="54835" spans="9:54" x14ac:dyDescent="0.25">
      <c r="I54835" s="80"/>
      <c r="AX54835" s="80"/>
      <c r="AY54835" s="80"/>
      <c r="AZ54835" s="80"/>
      <c r="BA54835" s="80"/>
      <c r="BB54835" s="80"/>
    </row>
    <row r="54836" spans="9:54" x14ac:dyDescent="0.25">
      <c r="I54836" s="80"/>
      <c r="AX54836" s="80"/>
      <c r="AY54836" s="80"/>
      <c r="AZ54836" s="80"/>
      <c r="BA54836" s="80"/>
      <c r="BB54836" s="80"/>
    </row>
    <row r="54837" spans="9:54" x14ac:dyDescent="0.25">
      <c r="I54837" s="80"/>
      <c r="AX54837" s="80"/>
      <c r="AY54837" s="80"/>
      <c r="AZ54837" s="80"/>
      <c r="BA54837" s="80"/>
      <c r="BB54837" s="80"/>
    </row>
    <row r="54838" spans="9:54" x14ac:dyDescent="0.25">
      <c r="I54838" s="80"/>
      <c r="AX54838" s="80"/>
      <c r="AY54838" s="80"/>
      <c r="AZ54838" s="80"/>
      <c r="BA54838" s="80"/>
      <c r="BB54838" s="80"/>
    </row>
    <row r="54839" spans="9:54" x14ac:dyDescent="0.25">
      <c r="I54839" s="80"/>
      <c r="AX54839" s="80"/>
      <c r="AY54839" s="80"/>
      <c r="AZ54839" s="80"/>
      <c r="BA54839" s="80"/>
      <c r="BB54839" s="80"/>
    </row>
    <row r="54840" spans="9:54" x14ac:dyDescent="0.25">
      <c r="I54840" s="80"/>
      <c r="AX54840" s="80"/>
      <c r="AY54840" s="80"/>
      <c r="AZ54840" s="80"/>
      <c r="BA54840" s="80"/>
      <c r="BB54840" s="80"/>
    </row>
    <row r="54841" spans="9:54" x14ac:dyDescent="0.25">
      <c r="I54841" s="80"/>
      <c r="AX54841" s="80"/>
      <c r="AY54841" s="80"/>
      <c r="AZ54841" s="80"/>
      <c r="BA54841" s="80"/>
      <c r="BB54841" s="80"/>
    </row>
    <row r="54842" spans="9:54" x14ac:dyDescent="0.25">
      <c r="I54842" s="80"/>
      <c r="AX54842" s="80"/>
      <c r="AY54842" s="80"/>
      <c r="AZ54842" s="80"/>
      <c r="BA54842" s="80"/>
      <c r="BB54842" s="80"/>
    </row>
    <row r="54843" spans="9:54" x14ac:dyDescent="0.25">
      <c r="I54843" s="80"/>
      <c r="AX54843" s="80"/>
      <c r="AY54843" s="80"/>
      <c r="AZ54843" s="80"/>
      <c r="BA54843" s="80"/>
      <c r="BB54843" s="80"/>
    </row>
    <row r="54844" spans="9:54" x14ac:dyDescent="0.25">
      <c r="I54844" s="80"/>
      <c r="AX54844" s="80"/>
      <c r="AY54844" s="80"/>
      <c r="AZ54844" s="80"/>
      <c r="BA54844" s="80"/>
      <c r="BB54844" s="80"/>
    </row>
    <row r="54845" spans="9:54" x14ac:dyDescent="0.25">
      <c r="I54845" s="80"/>
      <c r="AX54845" s="80"/>
      <c r="AY54845" s="80"/>
      <c r="AZ54845" s="80"/>
      <c r="BA54845" s="80"/>
      <c r="BB54845" s="80"/>
    </row>
    <row r="54846" spans="9:54" x14ac:dyDescent="0.25">
      <c r="I54846" s="80"/>
      <c r="AX54846" s="80"/>
      <c r="AY54846" s="80"/>
      <c r="AZ54846" s="80"/>
      <c r="BA54846" s="80"/>
      <c r="BB54846" s="80"/>
    </row>
    <row r="54847" spans="9:54" x14ac:dyDescent="0.25">
      <c r="I54847" s="80"/>
      <c r="AX54847" s="80"/>
      <c r="AY54847" s="80"/>
      <c r="AZ54847" s="80"/>
      <c r="BA54847" s="80"/>
      <c r="BB54847" s="80"/>
    </row>
    <row r="54848" spans="9:54" x14ac:dyDescent="0.25">
      <c r="I54848" s="80"/>
      <c r="AX54848" s="80"/>
      <c r="AY54848" s="80"/>
      <c r="AZ54848" s="80"/>
      <c r="BA54848" s="80"/>
      <c r="BB54848" s="80"/>
    </row>
    <row r="54849" spans="9:54" x14ac:dyDescent="0.25">
      <c r="I54849" s="80"/>
      <c r="AX54849" s="80"/>
      <c r="AY54849" s="80"/>
      <c r="AZ54849" s="80"/>
      <c r="BA54849" s="80"/>
      <c r="BB54849" s="80"/>
    </row>
    <row r="54850" spans="9:54" x14ac:dyDescent="0.25">
      <c r="I54850" s="80"/>
      <c r="AX54850" s="80"/>
      <c r="AY54850" s="80"/>
      <c r="AZ54850" s="80"/>
      <c r="BA54850" s="80"/>
      <c r="BB54850" s="80"/>
    </row>
    <row r="54851" spans="9:54" x14ac:dyDescent="0.25">
      <c r="I54851" s="80"/>
      <c r="AX54851" s="80"/>
      <c r="AY54851" s="80"/>
      <c r="AZ54851" s="80"/>
      <c r="BA54851" s="80"/>
      <c r="BB54851" s="80"/>
    </row>
    <row r="54852" spans="9:54" x14ac:dyDescent="0.25">
      <c r="I54852" s="80"/>
      <c r="AX54852" s="80"/>
      <c r="AY54852" s="80"/>
      <c r="AZ54852" s="80"/>
      <c r="BA54852" s="80"/>
      <c r="BB54852" s="80"/>
    </row>
    <row r="54853" spans="9:54" x14ac:dyDescent="0.25">
      <c r="I54853" s="80"/>
      <c r="AX54853" s="80"/>
      <c r="AY54853" s="80"/>
      <c r="AZ54853" s="80"/>
      <c r="BA54853" s="80"/>
      <c r="BB54853" s="80"/>
    </row>
    <row r="54854" spans="9:54" x14ac:dyDescent="0.25">
      <c r="I54854" s="80"/>
      <c r="AX54854" s="80"/>
      <c r="AY54854" s="80"/>
      <c r="AZ54854" s="80"/>
      <c r="BA54854" s="80"/>
      <c r="BB54854" s="80"/>
    </row>
    <row r="54855" spans="9:54" x14ac:dyDescent="0.25">
      <c r="I54855" s="80"/>
      <c r="AX54855" s="80"/>
      <c r="AY54855" s="80"/>
      <c r="AZ54855" s="80"/>
      <c r="BA54855" s="80"/>
      <c r="BB54855" s="80"/>
    </row>
    <row r="54856" spans="9:54" x14ac:dyDescent="0.25">
      <c r="I54856" s="80"/>
      <c r="AX54856" s="80"/>
      <c r="AY54856" s="80"/>
      <c r="AZ54856" s="80"/>
      <c r="BA54856" s="80"/>
      <c r="BB54856" s="80"/>
    </row>
    <row r="54857" spans="9:54" x14ac:dyDescent="0.25">
      <c r="I54857" s="80"/>
      <c r="AX54857" s="80"/>
      <c r="AY54857" s="80"/>
      <c r="AZ54857" s="80"/>
      <c r="BA54857" s="80"/>
      <c r="BB54857" s="80"/>
    </row>
    <row r="54858" spans="9:54" x14ac:dyDescent="0.25">
      <c r="I54858" s="80"/>
      <c r="AX54858" s="80"/>
      <c r="AY54858" s="80"/>
      <c r="AZ54858" s="80"/>
      <c r="BA54858" s="80"/>
      <c r="BB54858" s="80"/>
    </row>
    <row r="54859" spans="9:54" x14ac:dyDescent="0.25">
      <c r="I54859" s="80"/>
      <c r="AX54859" s="80"/>
      <c r="AY54859" s="80"/>
      <c r="AZ54859" s="80"/>
      <c r="BA54859" s="80"/>
      <c r="BB54859" s="80"/>
    </row>
    <row r="54860" spans="9:54" x14ac:dyDescent="0.25">
      <c r="I54860" s="80"/>
      <c r="AX54860" s="80"/>
      <c r="AY54860" s="80"/>
      <c r="AZ54860" s="80"/>
      <c r="BA54860" s="80"/>
      <c r="BB54860" s="80"/>
    </row>
    <row r="54861" spans="9:54" x14ac:dyDescent="0.25">
      <c r="I54861" s="80"/>
      <c r="AX54861" s="80"/>
      <c r="AY54861" s="80"/>
      <c r="AZ54861" s="80"/>
      <c r="BA54861" s="80"/>
      <c r="BB54861" s="80"/>
    </row>
    <row r="54862" spans="9:54" x14ac:dyDescent="0.25">
      <c r="I54862" s="80"/>
      <c r="AX54862" s="80"/>
      <c r="AY54862" s="80"/>
      <c r="AZ54862" s="80"/>
      <c r="BA54862" s="80"/>
      <c r="BB54862" s="80"/>
    </row>
    <row r="54863" spans="9:54" x14ac:dyDescent="0.25">
      <c r="I54863" s="80"/>
      <c r="AX54863" s="80"/>
      <c r="AY54863" s="80"/>
      <c r="AZ54863" s="80"/>
      <c r="BA54863" s="80"/>
      <c r="BB54863" s="80"/>
    </row>
    <row r="54864" spans="9:54" x14ac:dyDescent="0.25">
      <c r="I54864" s="80"/>
      <c r="AX54864" s="80"/>
      <c r="AY54864" s="80"/>
      <c r="AZ54864" s="80"/>
      <c r="BA54864" s="80"/>
      <c r="BB54864" s="80"/>
    </row>
    <row r="54865" spans="9:54" x14ac:dyDescent="0.25">
      <c r="I54865" s="80"/>
      <c r="AX54865" s="80"/>
      <c r="AY54865" s="80"/>
      <c r="AZ54865" s="80"/>
      <c r="BA54865" s="80"/>
      <c r="BB54865" s="80"/>
    </row>
    <row r="54866" spans="9:54" x14ac:dyDescent="0.25">
      <c r="I54866" s="80"/>
      <c r="AX54866" s="80"/>
      <c r="AY54866" s="80"/>
      <c r="AZ54866" s="80"/>
      <c r="BA54866" s="80"/>
      <c r="BB54866" s="80"/>
    </row>
    <row r="54867" spans="9:54" x14ac:dyDescent="0.25">
      <c r="I54867" s="80"/>
      <c r="AX54867" s="80"/>
      <c r="AY54867" s="80"/>
      <c r="AZ54867" s="80"/>
      <c r="BA54867" s="80"/>
      <c r="BB54867" s="80"/>
    </row>
    <row r="54868" spans="9:54" x14ac:dyDescent="0.25">
      <c r="I54868" s="80"/>
      <c r="AX54868" s="80"/>
      <c r="AY54868" s="80"/>
      <c r="AZ54868" s="80"/>
      <c r="BA54868" s="80"/>
      <c r="BB54868" s="80"/>
    </row>
    <row r="54869" spans="9:54" x14ac:dyDescent="0.25">
      <c r="I54869" s="80"/>
      <c r="AX54869" s="80"/>
      <c r="AY54869" s="80"/>
      <c r="AZ54869" s="80"/>
      <c r="BA54869" s="80"/>
      <c r="BB54869" s="80"/>
    </row>
    <row r="54870" spans="9:54" x14ac:dyDescent="0.25">
      <c r="I54870" s="80"/>
      <c r="AX54870" s="80"/>
      <c r="AY54870" s="80"/>
      <c r="AZ54870" s="80"/>
      <c r="BA54870" s="80"/>
      <c r="BB54870" s="80"/>
    </row>
    <row r="54871" spans="9:54" x14ac:dyDescent="0.25">
      <c r="I54871" s="80"/>
      <c r="AX54871" s="80"/>
      <c r="AY54871" s="80"/>
      <c r="AZ54871" s="80"/>
      <c r="BA54871" s="80"/>
      <c r="BB54871" s="80"/>
    </row>
    <row r="54872" spans="9:54" x14ac:dyDescent="0.25">
      <c r="I54872" s="80"/>
      <c r="AX54872" s="80"/>
      <c r="AY54872" s="80"/>
      <c r="AZ54872" s="80"/>
      <c r="BA54872" s="80"/>
      <c r="BB54872" s="80"/>
    </row>
    <row r="54873" spans="9:54" x14ac:dyDescent="0.25">
      <c r="I54873" s="80"/>
      <c r="AX54873" s="80"/>
      <c r="AY54873" s="80"/>
      <c r="AZ54873" s="80"/>
      <c r="BA54873" s="80"/>
      <c r="BB54873" s="80"/>
    </row>
    <row r="54874" spans="9:54" x14ac:dyDescent="0.25">
      <c r="I54874" s="80"/>
      <c r="AX54874" s="80"/>
      <c r="AY54874" s="80"/>
      <c r="AZ54874" s="80"/>
      <c r="BA54874" s="80"/>
      <c r="BB54874" s="80"/>
    </row>
    <row r="54875" spans="9:54" x14ac:dyDescent="0.25">
      <c r="I54875" s="80"/>
      <c r="AX54875" s="80"/>
      <c r="AY54875" s="80"/>
      <c r="AZ54875" s="80"/>
      <c r="BA54875" s="80"/>
      <c r="BB54875" s="80"/>
    </row>
    <row r="54876" spans="9:54" x14ac:dyDescent="0.25">
      <c r="I54876" s="80"/>
      <c r="AX54876" s="80"/>
      <c r="AY54876" s="80"/>
      <c r="AZ54876" s="80"/>
      <c r="BA54876" s="80"/>
      <c r="BB54876" s="80"/>
    </row>
    <row r="54877" spans="9:54" x14ac:dyDescent="0.25">
      <c r="I54877" s="80"/>
      <c r="AX54877" s="80"/>
      <c r="AY54877" s="80"/>
      <c r="AZ54877" s="80"/>
      <c r="BA54877" s="80"/>
      <c r="BB54877" s="80"/>
    </row>
    <row r="54878" spans="9:54" x14ac:dyDescent="0.25">
      <c r="I54878" s="80"/>
      <c r="AX54878" s="80"/>
      <c r="AY54878" s="80"/>
      <c r="AZ54878" s="80"/>
      <c r="BA54878" s="80"/>
      <c r="BB54878" s="80"/>
    </row>
    <row r="54879" spans="9:54" x14ac:dyDescent="0.25">
      <c r="I54879" s="80"/>
      <c r="AX54879" s="80"/>
      <c r="AY54879" s="80"/>
      <c r="AZ54879" s="80"/>
      <c r="BA54879" s="80"/>
      <c r="BB54879" s="80"/>
    </row>
    <row r="54880" spans="9:54" x14ac:dyDescent="0.25">
      <c r="I54880" s="80"/>
      <c r="AX54880" s="80"/>
      <c r="AY54880" s="80"/>
      <c r="AZ54880" s="80"/>
      <c r="BA54880" s="80"/>
      <c r="BB54880" s="80"/>
    </row>
    <row r="54881" spans="9:54" x14ac:dyDescent="0.25">
      <c r="I54881" s="80"/>
      <c r="AX54881" s="80"/>
      <c r="AY54881" s="80"/>
      <c r="AZ54881" s="80"/>
      <c r="BA54881" s="80"/>
      <c r="BB54881" s="80"/>
    </row>
    <row r="54882" spans="9:54" x14ac:dyDescent="0.25">
      <c r="I54882" s="80"/>
      <c r="AX54882" s="80"/>
      <c r="AY54882" s="80"/>
      <c r="AZ54882" s="80"/>
      <c r="BA54882" s="80"/>
      <c r="BB54882" s="80"/>
    </row>
    <row r="54883" spans="9:54" x14ac:dyDescent="0.25">
      <c r="I54883" s="80"/>
      <c r="AX54883" s="80"/>
      <c r="AY54883" s="80"/>
      <c r="AZ54883" s="80"/>
      <c r="BA54883" s="80"/>
      <c r="BB54883" s="80"/>
    </row>
    <row r="54884" spans="9:54" x14ac:dyDescent="0.25">
      <c r="I54884" s="80"/>
      <c r="AX54884" s="80"/>
      <c r="AY54884" s="80"/>
      <c r="AZ54884" s="80"/>
      <c r="BA54884" s="80"/>
      <c r="BB54884" s="80"/>
    </row>
    <row r="54885" spans="9:54" x14ac:dyDescent="0.25">
      <c r="I54885" s="80"/>
      <c r="AX54885" s="80"/>
      <c r="AY54885" s="80"/>
      <c r="AZ54885" s="80"/>
      <c r="BA54885" s="80"/>
      <c r="BB54885" s="80"/>
    </row>
    <row r="54886" spans="9:54" x14ac:dyDescent="0.25">
      <c r="I54886" s="80"/>
      <c r="AX54886" s="80"/>
      <c r="AY54886" s="80"/>
      <c r="AZ54886" s="80"/>
      <c r="BA54886" s="80"/>
      <c r="BB54886" s="80"/>
    </row>
    <row r="54887" spans="9:54" x14ac:dyDescent="0.25">
      <c r="I54887" s="80"/>
      <c r="AX54887" s="80"/>
      <c r="AY54887" s="80"/>
      <c r="AZ54887" s="80"/>
      <c r="BA54887" s="80"/>
      <c r="BB54887" s="80"/>
    </row>
    <row r="54888" spans="9:54" x14ac:dyDescent="0.25">
      <c r="I54888" s="80"/>
      <c r="AX54888" s="80"/>
      <c r="AY54888" s="80"/>
      <c r="AZ54888" s="80"/>
      <c r="BA54888" s="80"/>
      <c r="BB54888" s="80"/>
    </row>
    <row r="54889" spans="9:54" x14ac:dyDescent="0.25">
      <c r="I54889" s="80"/>
      <c r="AX54889" s="80"/>
      <c r="AY54889" s="80"/>
      <c r="AZ54889" s="80"/>
      <c r="BA54889" s="80"/>
      <c r="BB54889" s="80"/>
    </row>
    <row r="54890" spans="9:54" x14ac:dyDescent="0.25">
      <c r="I54890" s="80"/>
      <c r="AX54890" s="80"/>
      <c r="AY54890" s="80"/>
      <c r="AZ54890" s="80"/>
      <c r="BA54890" s="80"/>
      <c r="BB54890" s="80"/>
    </row>
    <row r="54891" spans="9:54" x14ac:dyDescent="0.25">
      <c r="I54891" s="80"/>
      <c r="AX54891" s="80"/>
      <c r="AY54891" s="80"/>
      <c r="AZ54891" s="80"/>
      <c r="BA54891" s="80"/>
      <c r="BB54891" s="80"/>
    </row>
    <row r="54892" spans="9:54" x14ac:dyDescent="0.25">
      <c r="I54892" s="80"/>
      <c r="AX54892" s="80"/>
      <c r="AY54892" s="80"/>
      <c r="AZ54892" s="80"/>
      <c r="BA54892" s="80"/>
      <c r="BB54892" s="80"/>
    </row>
    <row r="54893" spans="9:54" x14ac:dyDescent="0.25">
      <c r="I54893" s="80"/>
      <c r="AX54893" s="80"/>
      <c r="AY54893" s="80"/>
      <c r="AZ54893" s="80"/>
      <c r="BA54893" s="80"/>
      <c r="BB54893" s="80"/>
    </row>
    <row r="54894" spans="9:54" x14ac:dyDescent="0.25">
      <c r="I54894" s="80"/>
      <c r="AX54894" s="80"/>
      <c r="AY54894" s="80"/>
      <c r="AZ54894" s="80"/>
      <c r="BA54894" s="80"/>
      <c r="BB54894" s="80"/>
    </row>
    <row r="54895" spans="9:54" x14ac:dyDescent="0.25">
      <c r="I54895" s="80"/>
      <c r="AX54895" s="80"/>
      <c r="AY54895" s="80"/>
      <c r="AZ54895" s="80"/>
      <c r="BA54895" s="80"/>
      <c r="BB54895" s="80"/>
    </row>
    <row r="54896" spans="9:54" x14ac:dyDescent="0.25">
      <c r="I54896" s="80"/>
      <c r="AX54896" s="80"/>
      <c r="AY54896" s="80"/>
      <c r="AZ54896" s="80"/>
      <c r="BA54896" s="80"/>
      <c r="BB54896" s="80"/>
    </row>
    <row r="54897" spans="9:54" x14ac:dyDescent="0.25">
      <c r="I54897" s="80"/>
      <c r="AX54897" s="80"/>
      <c r="AY54897" s="80"/>
      <c r="AZ54897" s="80"/>
      <c r="BA54897" s="80"/>
      <c r="BB54897" s="80"/>
    </row>
    <row r="54898" spans="9:54" x14ac:dyDescent="0.25">
      <c r="I54898" s="80"/>
      <c r="AX54898" s="80"/>
      <c r="AY54898" s="80"/>
      <c r="AZ54898" s="80"/>
      <c r="BA54898" s="80"/>
      <c r="BB54898" s="80"/>
    </row>
    <row r="54899" spans="9:54" x14ac:dyDescent="0.25">
      <c r="I54899" s="80"/>
      <c r="AX54899" s="80"/>
      <c r="AY54899" s="80"/>
      <c r="AZ54899" s="80"/>
      <c r="BA54899" s="80"/>
      <c r="BB54899" s="80"/>
    </row>
    <row r="54900" spans="9:54" x14ac:dyDescent="0.25">
      <c r="I54900" s="80"/>
      <c r="AX54900" s="80"/>
      <c r="AY54900" s="80"/>
      <c r="AZ54900" s="80"/>
      <c r="BA54900" s="80"/>
      <c r="BB54900" s="80"/>
    </row>
    <row r="54901" spans="9:54" x14ac:dyDescent="0.25">
      <c r="I54901" s="80"/>
      <c r="AX54901" s="80"/>
      <c r="AY54901" s="80"/>
      <c r="AZ54901" s="80"/>
      <c r="BA54901" s="80"/>
      <c r="BB54901" s="80"/>
    </row>
    <row r="54902" spans="9:54" x14ac:dyDescent="0.25">
      <c r="I54902" s="80"/>
      <c r="AX54902" s="80"/>
      <c r="AY54902" s="80"/>
      <c r="AZ54902" s="80"/>
      <c r="BA54902" s="80"/>
      <c r="BB54902" s="80"/>
    </row>
    <row r="54903" spans="9:54" x14ac:dyDescent="0.25">
      <c r="I54903" s="80"/>
      <c r="AX54903" s="80"/>
      <c r="AY54903" s="80"/>
      <c r="AZ54903" s="80"/>
      <c r="BA54903" s="80"/>
      <c r="BB54903" s="80"/>
    </row>
    <row r="54904" spans="9:54" x14ac:dyDescent="0.25">
      <c r="I54904" s="80"/>
      <c r="AX54904" s="80"/>
      <c r="AY54904" s="80"/>
      <c r="AZ54904" s="80"/>
      <c r="BA54904" s="80"/>
      <c r="BB54904" s="80"/>
    </row>
    <row r="54905" spans="9:54" x14ac:dyDescent="0.25">
      <c r="I54905" s="80"/>
      <c r="AX54905" s="80"/>
      <c r="AY54905" s="80"/>
      <c r="AZ54905" s="80"/>
      <c r="BA54905" s="80"/>
      <c r="BB54905" s="80"/>
    </row>
    <row r="54906" spans="9:54" x14ac:dyDescent="0.25">
      <c r="I54906" s="80"/>
      <c r="AX54906" s="80"/>
      <c r="AY54906" s="80"/>
      <c r="AZ54906" s="80"/>
      <c r="BA54906" s="80"/>
      <c r="BB54906" s="80"/>
    </row>
    <row r="54907" spans="9:54" x14ac:dyDescent="0.25">
      <c r="I54907" s="80"/>
      <c r="AX54907" s="80"/>
      <c r="AY54907" s="80"/>
      <c r="AZ54907" s="80"/>
      <c r="BA54907" s="80"/>
      <c r="BB54907" s="80"/>
    </row>
    <row r="54908" spans="9:54" x14ac:dyDescent="0.25">
      <c r="I54908" s="80"/>
      <c r="AX54908" s="80"/>
      <c r="AY54908" s="80"/>
      <c r="AZ54908" s="80"/>
      <c r="BA54908" s="80"/>
      <c r="BB54908" s="80"/>
    </row>
    <row r="54909" spans="9:54" x14ac:dyDescent="0.25">
      <c r="I54909" s="80"/>
      <c r="AX54909" s="80"/>
      <c r="AY54909" s="80"/>
      <c r="AZ54909" s="80"/>
      <c r="BA54909" s="80"/>
      <c r="BB54909" s="80"/>
    </row>
    <row r="54910" spans="9:54" x14ac:dyDescent="0.25">
      <c r="I54910" s="80"/>
      <c r="AX54910" s="80"/>
      <c r="AY54910" s="80"/>
      <c r="AZ54910" s="80"/>
      <c r="BA54910" s="80"/>
      <c r="BB54910" s="80"/>
    </row>
    <row r="54911" spans="9:54" x14ac:dyDescent="0.25">
      <c r="I54911" s="80"/>
      <c r="AX54911" s="80"/>
      <c r="AY54911" s="80"/>
      <c r="AZ54911" s="80"/>
      <c r="BA54911" s="80"/>
      <c r="BB54911" s="80"/>
    </row>
    <row r="54912" spans="9:54" x14ac:dyDescent="0.25">
      <c r="I54912" s="80"/>
      <c r="AX54912" s="80"/>
      <c r="AY54912" s="80"/>
      <c r="AZ54912" s="80"/>
      <c r="BA54912" s="80"/>
      <c r="BB54912" s="80"/>
    </row>
    <row r="54913" spans="9:54" x14ac:dyDescent="0.25">
      <c r="I54913" s="80"/>
      <c r="AX54913" s="80"/>
      <c r="AY54913" s="80"/>
      <c r="AZ54913" s="80"/>
      <c r="BA54913" s="80"/>
      <c r="BB54913" s="80"/>
    </row>
    <row r="54914" spans="9:54" x14ac:dyDescent="0.25">
      <c r="I54914" s="80"/>
      <c r="AX54914" s="80"/>
      <c r="AY54914" s="80"/>
      <c r="AZ54914" s="80"/>
      <c r="BA54914" s="80"/>
      <c r="BB54914" s="80"/>
    </row>
    <row r="54915" spans="9:54" x14ac:dyDescent="0.25">
      <c r="I54915" s="80"/>
      <c r="AX54915" s="80"/>
      <c r="AY54915" s="80"/>
      <c r="AZ54915" s="80"/>
      <c r="BA54915" s="80"/>
      <c r="BB54915" s="80"/>
    </row>
    <row r="54916" spans="9:54" x14ac:dyDescent="0.25">
      <c r="I54916" s="80"/>
      <c r="AX54916" s="80"/>
      <c r="AY54916" s="80"/>
      <c r="AZ54916" s="80"/>
      <c r="BA54916" s="80"/>
      <c r="BB54916" s="80"/>
    </row>
    <row r="54917" spans="9:54" x14ac:dyDescent="0.25">
      <c r="I54917" s="80"/>
      <c r="AX54917" s="80"/>
      <c r="AY54917" s="80"/>
      <c r="AZ54917" s="80"/>
      <c r="BA54917" s="80"/>
      <c r="BB54917" s="80"/>
    </row>
    <row r="54918" spans="9:54" x14ac:dyDescent="0.25">
      <c r="I54918" s="80"/>
      <c r="AX54918" s="80"/>
      <c r="AY54918" s="80"/>
      <c r="AZ54918" s="80"/>
      <c r="BA54918" s="80"/>
      <c r="BB54918" s="80"/>
    </row>
    <row r="54919" spans="9:54" x14ac:dyDescent="0.25">
      <c r="I54919" s="80"/>
      <c r="AX54919" s="80"/>
      <c r="AY54919" s="80"/>
      <c r="AZ54919" s="80"/>
      <c r="BA54919" s="80"/>
      <c r="BB54919" s="80"/>
    </row>
    <row r="54920" spans="9:54" x14ac:dyDescent="0.25">
      <c r="I54920" s="80"/>
      <c r="AX54920" s="80"/>
      <c r="AY54920" s="80"/>
      <c r="AZ54920" s="80"/>
      <c r="BA54920" s="80"/>
      <c r="BB54920" s="80"/>
    </row>
    <row r="54921" spans="9:54" x14ac:dyDescent="0.25">
      <c r="I54921" s="80"/>
      <c r="AX54921" s="80"/>
      <c r="AY54921" s="80"/>
      <c r="AZ54921" s="80"/>
      <c r="BA54921" s="80"/>
      <c r="BB54921" s="80"/>
    </row>
    <row r="54922" spans="9:54" x14ac:dyDescent="0.25">
      <c r="I54922" s="80"/>
      <c r="AX54922" s="80"/>
      <c r="AY54922" s="80"/>
      <c r="AZ54922" s="80"/>
      <c r="BA54922" s="80"/>
      <c r="BB54922" s="80"/>
    </row>
    <row r="54923" spans="9:54" x14ac:dyDescent="0.25">
      <c r="I54923" s="80"/>
      <c r="AX54923" s="80"/>
      <c r="AY54923" s="80"/>
      <c r="AZ54923" s="80"/>
      <c r="BA54923" s="80"/>
      <c r="BB54923" s="80"/>
    </row>
    <row r="54924" spans="9:54" x14ac:dyDescent="0.25">
      <c r="I54924" s="80"/>
      <c r="AX54924" s="80"/>
      <c r="AY54924" s="80"/>
      <c r="AZ54924" s="80"/>
      <c r="BA54924" s="80"/>
      <c r="BB54924" s="80"/>
    </row>
    <row r="54925" spans="9:54" x14ac:dyDescent="0.25">
      <c r="I54925" s="80"/>
      <c r="AX54925" s="80"/>
      <c r="AY54925" s="80"/>
      <c r="AZ54925" s="80"/>
      <c r="BA54925" s="80"/>
      <c r="BB54925" s="80"/>
    </row>
    <row r="54926" spans="9:54" x14ac:dyDescent="0.25">
      <c r="I54926" s="80"/>
      <c r="AX54926" s="80"/>
      <c r="AY54926" s="80"/>
      <c r="AZ54926" s="80"/>
      <c r="BA54926" s="80"/>
      <c r="BB54926" s="80"/>
    </row>
    <row r="54927" spans="9:54" x14ac:dyDescent="0.25">
      <c r="I54927" s="80"/>
      <c r="AX54927" s="80"/>
      <c r="AY54927" s="80"/>
      <c r="AZ54927" s="80"/>
      <c r="BA54927" s="80"/>
      <c r="BB54927" s="80"/>
    </row>
    <row r="54928" spans="9:54" x14ac:dyDescent="0.25">
      <c r="I54928" s="80"/>
      <c r="AX54928" s="80"/>
      <c r="AY54928" s="80"/>
      <c r="AZ54928" s="80"/>
      <c r="BA54928" s="80"/>
      <c r="BB54928" s="80"/>
    </row>
    <row r="54929" spans="9:54" x14ac:dyDescent="0.25">
      <c r="I54929" s="80"/>
      <c r="AX54929" s="80"/>
      <c r="AY54929" s="80"/>
      <c r="AZ54929" s="80"/>
      <c r="BA54929" s="80"/>
      <c r="BB54929" s="80"/>
    </row>
    <row r="54930" spans="9:54" x14ac:dyDescent="0.25">
      <c r="I54930" s="80"/>
      <c r="AX54930" s="80"/>
      <c r="AY54930" s="80"/>
      <c r="AZ54930" s="80"/>
      <c r="BA54930" s="80"/>
      <c r="BB54930" s="80"/>
    </row>
    <row r="54931" spans="9:54" x14ac:dyDescent="0.25">
      <c r="I54931" s="80"/>
      <c r="AX54931" s="80"/>
      <c r="AY54931" s="80"/>
      <c r="AZ54931" s="80"/>
      <c r="BA54931" s="80"/>
      <c r="BB54931" s="80"/>
    </row>
    <row r="54932" spans="9:54" x14ac:dyDescent="0.25">
      <c r="I54932" s="80"/>
      <c r="AX54932" s="80"/>
      <c r="AY54932" s="80"/>
      <c r="AZ54932" s="80"/>
      <c r="BA54932" s="80"/>
      <c r="BB54932" s="80"/>
    </row>
    <row r="54933" spans="9:54" x14ac:dyDescent="0.25">
      <c r="I54933" s="80"/>
      <c r="AX54933" s="80"/>
      <c r="AY54933" s="80"/>
      <c r="AZ54933" s="80"/>
      <c r="BA54933" s="80"/>
      <c r="BB54933" s="80"/>
    </row>
    <row r="54934" spans="9:54" x14ac:dyDescent="0.25">
      <c r="I54934" s="80"/>
      <c r="AX54934" s="80"/>
      <c r="AY54934" s="80"/>
      <c r="AZ54934" s="80"/>
      <c r="BA54934" s="80"/>
      <c r="BB54934" s="80"/>
    </row>
    <row r="54935" spans="9:54" x14ac:dyDescent="0.25">
      <c r="I54935" s="80"/>
      <c r="AX54935" s="80"/>
      <c r="AY54935" s="80"/>
      <c r="AZ54935" s="80"/>
      <c r="BA54935" s="80"/>
      <c r="BB54935" s="80"/>
    </row>
    <row r="54936" spans="9:54" x14ac:dyDescent="0.25">
      <c r="I54936" s="80"/>
      <c r="AX54936" s="80"/>
      <c r="AY54936" s="80"/>
      <c r="AZ54936" s="80"/>
      <c r="BA54936" s="80"/>
      <c r="BB54936" s="80"/>
    </row>
    <row r="54937" spans="9:54" x14ac:dyDescent="0.25">
      <c r="I54937" s="80"/>
      <c r="AX54937" s="80"/>
      <c r="AY54937" s="80"/>
      <c r="AZ54937" s="80"/>
      <c r="BA54937" s="80"/>
      <c r="BB54937" s="80"/>
    </row>
    <row r="54938" spans="9:54" x14ac:dyDescent="0.25">
      <c r="I54938" s="80"/>
      <c r="AX54938" s="80"/>
      <c r="AY54938" s="80"/>
      <c r="AZ54938" s="80"/>
      <c r="BA54938" s="80"/>
      <c r="BB54938" s="80"/>
    </row>
    <row r="54939" spans="9:54" x14ac:dyDescent="0.25">
      <c r="I54939" s="80"/>
      <c r="AX54939" s="80"/>
      <c r="AY54939" s="80"/>
      <c r="AZ54939" s="80"/>
      <c r="BA54939" s="80"/>
      <c r="BB54939" s="80"/>
    </row>
    <row r="54940" spans="9:54" x14ac:dyDescent="0.25">
      <c r="I54940" s="80"/>
      <c r="AX54940" s="80"/>
      <c r="AY54940" s="80"/>
      <c r="AZ54940" s="80"/>
      <c r="BA54940" s="80"/>
      <c r="BB54940" s="80"/>
    </row>
    <row r="54941" spans="9:54" x14ac:dyDescent="0.25">
      <c r="I54941" s="80"/>
      <c r="AX54941" s="80"/>
      <c r="AY54941" s="80"/>
      <c r="AZ54941" s="80"/>
      <c r="BA54941" s="80"/>
      <c r="BB54941" s="80"/>
    </row>
    <row r="54942" spans="9:54" x14ac:dyDescent="0.25">
      <c r="I54942" s="80"/>
      <c r="AX54942" s="80"/>
      <c r="AY54942" s="80"/>
      <c r="AZ54942" s="80"/>
      <c r="BA54942" s="80"/>
      <c r="BB54942" s="80"/>
    </row>
    <row r="54943" spans="9:54" x14ac:dyDescent="0.25">
      <c r="I54943" s="80"/>
      <c r="AX54943" s="80"/>
      <c r="AY54943" s="80"/>
      <c r="AZ54943" s="80"/>
      <c r="BA54943" s="80"/>
      <c r="BB54943" s="80"/>
    </row>
    <row r="54944" spans="9:54" x14ac:dyDescent="0.25">
      <c r="I54944" s="80"/>
      <c r="AX54944" s="80"/>
      <c r="AY54944" s="80"/>
      <c r="AZ54944" s="80"/>
      <c r="BA54944" s="80"/>
      <c r="BB54944" s="80"/>
    </row>
    <row r="54945" spans="9:54" x14ac:dyDescent="0.25">
      <c r="I54945" s="80"/>
      <c r="AX54945" s="80"/>
      <c r="AY54945" s="80"/>
      <c r="AZ54945" s="80"/>
      <c r="BA54945" s="80"/>
      <c r="BB54945" s="80"/>
    </row>
    <row r="54946" spans="9:54" x14ac:dyDescent="0.25">
      <c r="I54946" s="80"/>
      <c r="AX54946" s="80"/>
      <c r="AY54946" s="80"/>
      <c r="AZ54946" s="80"/>
      <c r="BA54946" s="80"/>
      <c r="BB54946" s="80"/>
    </row>
    <row r="54947" spans="9:54" x14ac:dyDescent="0.25">
      <c r="I54947" s="80"/>
      <c r="AX54947" s="80"/>
      <c r="AY54947" s="80"/>
      <c r="AZ54947" s="80"/>
      <c r="BA54947" s="80"/>
      <c r="BB54947" s="80"/>
    </row>
    <row r="54948" spans="9:54" x14ac:dyDescent="0.25">
      <c r="I54948" s="80"/>
      <c r="AX54948" s="80"/>
      <c r="AY54948" s="80"/>
      <c r="AZ54948" s="80"/>
      <c r="BA54948" s="80"/>
      <c r="BB54948" s="80"/>
    </row>
    <row r="54949" spans="9:54" x14ac:dyDescent="0.25">
      <c r="I54949" s="80"/>
      <c r="AX54949" s="80"/>
      <c r="AY54949" s="80"/>
      <c r="AZ54949" s="80"/>
      <c r="BA54949" s="80"/>
      <c r="BB54949" s="80"/>
    </row>
    <row r="54950" spans="9:54" x14ac:dyDescent="0.25">
      <c r="I54950" s="80"/>
      <c r="AX54950" s="80"/>
      <c r="AY54950" s="80"/>
      <c r="AZ54950" s="80"/>
      <c r="BA54950" s="80"/>
      <c r="BB54950" s="80"/>
    </row>
    <row r="54951" spans="9:54" x14ac:dyDescent="0.25">
      <c r="I54951" s="80"/>
      <c r="AX54951" s="80"/>
      <c r="AY54951" s="80"/>
      <c r="AZ54951" s="80"/>
      <c r="BA54951" s="80"/>
      <c r="BB54951" s="80"/>
    </row>
    <row r="54952" spans="9:54" x14ac:dyDescent="0.25">
      <c r="I54952" s="80"/>
      <c r="AX54952" s="80"/>
      <c r="AY54952" s="80"/>
      <c r="AZ54952" s="80"/>
      <c r="BA54952" s="80"/>
      <c r="BB54952" s="80"/>
    </row>
    <row r="54953" spans="9:54" x14ac:dyDescent="0.25">
      <c r="I54953" s="80"/>
      <c r="AX54953" s="80"/>
      <c r="AY54953" s="80"/>
      <c r="AZ54953" s="80"/>
      <c r="BA54953" s="80"/>
      <c r="BB54953" s="80"/>
    </row>
    <row r="54954" spans="9:54" x14ac:dyDescent="0.25">
      <c r="I54954" s="80"/>
      <c r="AX54954" s="80"/>
      <c r="AY54954" s="80"/>
      <c r="AZ54954" s="80"/>
      <c r="BA54954" s="80"/>
      <c r="BB54954" s="80"/>
    </row>
    <row r="54955" spans="9:54" x14ac:dyDescent="0.25">
      <c r="I54955" s="80"/>
      <c r="AX54955" s="80"/>
      <c r="AY54955" s="80"/>
      <c r="AZ54955" s="80"/>
      <c r="BA54955" s="80"/>
      <c r="BB54955" s="80"/>
    </row>
    <row r="54956" spans="9:54" x14ac:dyDescent="0.25">
      <c r="I54956" s="80"/>
      <c r="AX54956" s="80"/>
      <c r="AY54956" s="80"/>
      <c r="AZ54956" s="80"/>
      <c r="BA54956" s="80"/>
      <c r="BB54956" s="80"/>
    </row>
    <row r="54957" spans="9:54" x14ac:dyDescent="0.25">
      <c r="I54957" s="80"/>
      <c r="AX54957" s="80"/>
      <c r="AY54957" s="80"/>
      <c r="AZ54957" s="80"/>
      <c r="BA54957" s="80"/>
      <c r="BB54957" s="80"/>
    </row>
    <row r="54958" spans="9:54" x14ac:dyDescent="0.25">
      <c r="I54958" s="80"/>
      <c r="AX54958" s="80"/>
      <c r="AY54958" s="80"/>
      <c r="AZ54958" s="80"/>
      <c r="BA54958" s="80"/>
      <c r="BB54958" s="80"/>
    </row>
    <row r="54959" spans="9:54" x14ac:dyDescent="0.25">
      <c r="I54959" s="80"/>
      <c r="AX54959" s="80"/>
      <c r="AY54959" s="80"/>
      <c r="AZ54959" s="80"/>
      <c r="BA54959" s="80"/>
      <c r="BB54959" s="80"/>
    </row>
    <row r="54960" spans="9:54" x14ac:dyDescent="0.25">
      <c r="I54960" s="80"/>
      <c r="AX54960" s="80"/>
      <c r="AY54960" s="80"/>
      <c r="AZ54960" s="80"/>
      <c r="BA54960" s="80"/>
      <c r="BB54960" s="80"/>
    </row>
    <row r="54961" spans="9:54" x14ac:dyDescent="0.25">
      <c r="I54961" s="80"/>
      <c r="AX54961" s="80"/>
      <c r="AY54961" s="80"/>
      <c r="AZ54961" s="80"/>
      <c r="BA54961" s="80"/>
      <c r="BB54961" s="80"/>
    </row>
    <row r="54962" spans="9:54" x14ac:dyDescent="0.25">
      <c r="I54962" s="80"/>
      <c r="AX54962" s="80"/>
      <c r="AY54962" s="80"/>
      <c r="AZ54962" s="80"/>
      <c r="BA54962" s="80"/>
      <c r="BB54962" s="80"/>
    </row>
    <row r="54963" spans="9:54" x14ac:dyDescent="0.25">
      <c r="I54963" s="80"/>
      <c r="AX54963" s="80"/>
      <c r="AY54963" s="80"/>
      <c r="AZ54963" s="80"/>
      <c r="BA54963" s="80"/>
      <c r="BB54963" s="80"/>
    </row>
    <row r="54964" spans="9:54" x14ac:dyDescent="0.25">
      <c r="I54964" s="80"/>
      <c r="AX54964" s="80"/>
      <c r="AY54964" s="80"/>
      <c r="AZ54964" s="80"/>
      <c r="BA54964" s="80"/>
      <c r="BB54964" s="80"/>
    </row>
    <row r="54965" spans="9:54" x14ac:dyDescent="0.25">
      <c r="I54965" s="80"/>
      <c r="AX54965" s="80"/>
      <c r="AY54965" s="80"/>
      <c r="AZ54965" s="80"/>
      <c r="BA54965" s="80"/>
      <c r="BB54965" s="80"/>
    </row>
    <row r="54966" spans="9:54" x14ac:dyDescent="0.25">
      <c r="I54966" s="80"/>
      <c r="AX54966" s="80"/>
      <c r="AY54966" s="80"/>
      <c r="AZ54966" s="80"/>
      <c r="BA54966" s="80"/>
      <c r="BB54966" s="80"/>
    </row>
    <row r="54967" spans="9:54" x14ac:dyDescent="0.25">
      <c r="I54967" s="80"/>
      <c r="AX54967" s="80"/>
      <c r="AY54967" s="80"/>
      <c r="AZ54967" s="80"/>
      <c r="BA54967" s="80"/>
      <c r="BB54967" s="80"/>
    </row>
    <row r="54968" spans="9:54" x14ac:dyDescent="0.25">
      <c r="I54968" s="80"/>
      <c r="AX54968" s="80"/>
      <c r="AY54968" s="80"/>
      <c r="AZ54968" s="80"/>
      <c r="BA54968" s="80"/>
      <c r="BB54968" s="80"/>
    </row>
    <row r="54969" spans="9:54" x14ac:dyDescent="0.25">
      <c r="I54969" s="80"/>
      <c r="AX54969" s="80"/>
      <c r="AY54969" s="80"/>
      <c r="AZ54969" s="80"/>
      <c r="BA54969" s="80"/>
      <c r="BB54969" s="80"/>
    </row>
    <row r="54970" spans="9:54" x14ac:dyDescent="0.25">
      <c r="I54970" s="80"/>
      <c r="AX54970" s="80"/>
      <c r="AY54970" s="80"/>
      <c r="AZ54970" s="80"/>
      <c r="BA54970" s="80"/>
      <c r="BB54970" s="80"/>
    </row>
    <row r="54971" spans="9:54" x14ac:dyDescent="0.25">
      <c r="I54971" s="80"/>
      <c r="AX54971" s="80"/>
      <c r="AY54971" s="80"/>
      <c r="AZ54971" s="80"/>
      <c r="BA54971" s="80"/>
      <c r="BB54971" s="80"/>
    </row>
    <row r="54972" spans="9:54" x14ac:dyDescent="0.25">
      <c r="I54972" s="80"/>
      <c r="AX54972" s="80"/>
      <c r="AY54972" s="80"/>
      <c r="AZ54972" s="80"/>
      <c r="BA54972" s="80"/>
      <c r="BB54972" s="80"/>
    </row>
    <row r="54973" spans="9:54" x14ac:dyDescent="0.25">
      <c r="I54973" s="80"/>
      <c r="AX54973" s="80"/>
      <c r="AY54973" s="80"/>
      <c r="AZ54973" s="80"/>
      <c r="BA54973" s="80"/>
      <c r="BB54973" s="80"/>
    </row>
    <row r="54974" spans="9:54" x14ac:dyDescent="0.25">
      <c r="I54974" s="80"/>
      <c r="AX54974" s="80"/>
      <c r="AY54974" s="80"/>
      <c r="AZ54974" s="80"/>
      <c r="BA54974" s="80"/>
      <c r="BB54974" s="80"/>
    </row>
    <row r="54975" spans="9:54" x14ac:dyDescent="0.25">
      <c r="I54975" s="80"/>
      <c r="AX54975" s="80"/>
      <c r="AY54975" s="80"/>
      <c r="AZ54975" s="80"/>
      <c r="BA54975" s="80"/>
      <c r="BB54975" s="80"/>
    </row>
    <row r="54976" spans="9:54" x14ac:dyDescent="0.25">
      <c r="I54976" s="80"/>
      <c r="AX54976" s="80"/>
      <c r="AY54976" s="80"/>
      <c r="AZ54976" s="80"/>
      <c r="BA54976" s="80"/>
      <c r="BB54976" s="80"/>
    </row>
    <row r="54977" spans="9:54" x14ac:dyDescent="0.25">
      <c r="I54977" s="80"/>
      <c r="AX54977" s="80"/>
      <c r="AY54977" s="80"/>
      <c r="AZ54977" s="80"/>
      <c r="BA54977" s="80"/>
      <c r="BB54977" s="80"/>
    </row>
    <row r="54978" spans="9:54" x14ac:dyDescent="0.25">
      <c r="I54978" s="80"/>
      <c r="AX54978" s="80"/>
      <c r="AY54978" s="80"/>
      <c r="AZ54978" s="80"/>
      <c r="BA54978" s="80"/>
      <c r="BB54978" s="80"/>
    </row>
    <row r="54979" spans="9:54" x14ac:dyDescent="0.25">
      <c r="I54979" s="80"/>
      <c r="AX54979" s="80"/>
      <c r="AY54979" s="80"/>
      <c r="AZ54979" s="80"/>
      <c r="BA54979" s="80"/>
      <c r="BB54979" s="80"/>
    </row>
    <row r="54980" spans="9:54" x14ac:dyDescent="0.25">
      <c r="I54980" s="80"/>
      <c r="AX54980" s="80"/>
      <c r="AY54980" s="80"/>
      <c r="AZ54980" s="80"/>
      <c r="BA54980" s="80"/>
      <c r="BB54980" s="80"/>
    </row>
    <row r="54981" spans="9:54" x14ac:dyDescent="0.25">
      <c r="I54981" s="80"/>
      <c r="AX54981" s="80"/>
      <c r="AY54981" s="80"/>
      <c r="AZ54981" s="80"/>
      <c r="BA54981" s="80"/>
      <c r="BB54981" s="80"/>
    </row>
    <row r="54982" spans="9:54" x14ac:dyDescent="0.25">
      <c r="I54982" s="80"/>
      <c r="AX54982" s="80"/>
      <c r="AY54982" s="80"/>
      <c r="AZ54982" s="80"/>
      <c r="BA54982" s="80"/>
      <c r="BB54982" s="80"/>
    </row>
    <row r="54983" spans="9:54" x14ac:dyDescent="0.25">
      <c r="I54983" s="80"/>
      <c r="AX54983" s="80"/>
      <c r="AY54983" s="80"/>
      <c r="AZ54983" s="80"/>
      <c r="BA54983" s="80"/>
      <c r="BB54983" s="80"/>
    </row>
    <row r="54984" spans="9:54" x14ac:dyDescent="0.25">
      <c r="I54984" s="80"/>
      <c r="AX54984" s="80"/>
      <c r="AY54984" s="80"/>
      <c r="AZ54984" s="80"/>
      <c r="BA54984" s="80"/>
      <c r="BB54984" s="80"/>
    </row>
    <row r="54985" spans="9:54" x14ac:dyDescent="0.25">
      <c r="I54985" s="80"/>
      <c r="AX54985" s="80"/>
      <c r="AY54985" s="80"/>
      <c r="AZ54985" s="80"/>
      <c r="BA54985" s="80"/>
      <c r="BB54985" s="80"/>
    </row>
    <row r="54986" spans="9:54" x14ac:dyDescent="0.25">
      <c r="I54986" s="80"/>
      <c r="AX54986" s="80"/>
      <c r="AY54986" s="80"/>
      <c r="AZ54986" s="80"/>
      <c r="BA54986" s="80"/>
      <c r="BB54986" s="80"/>
    </row>
    <row r="54987" spans="9:54" x14ac:dyDescent="0.25">
      <c r="I54987" s="80"/>
      <c r="AX54987" s="80"/>
      <c r="AY54987" s="80"/>
      <c r="AZ54987" s="80"/>
      <c r="BA54987" s="80"/>
      <c r="BB54987" s="80"/>
    </row>
    <row r="54988" spans="9:54" x14ac:dyDescent="0.25">
      <c r="I54988" s="80"/>
      <c r="AX54988" s="80"/>
      <c r="AY54988" s="80"/>
      <c r="AZ54988" s="80"/>
      <c r="BA54988" s="80"/>
      <c r="BB54988" s="80"/>
    </row>
    <row r="54989" spans="9:54" x14ac:dyDescent="0.25">
      <c r="I54989" s="80"/>
      <c r="AX54989" s="80"/>
      <c r="AY54989" s="80"/>
      <c r="AZ54989" s="80"/>
      <c r="BA54989" s="80"/>
      <c r="BB54989" s="80"/>
    </row>
    <row r="54990" spans="9:54" x14ac:dyDescent="0.25">
      <c r="I54990" s="80"/>
      <c r="AX54990" s="80"/>
      <c r="AY54990" s="80"/>
      <c r="AZ54990" s="80"/>
      <c r="BA54990" s="80"/>
      <c r="BB54990" s="80"/>
    </row>
    <row r="54991" spans="9:54" x14ac:dyDescent="0.25">
      <c r="I54991" s="80"/>
      <c r="AX54991" s="80"/>
      <c r="AY54991" s="80"/>
      <c r="AZ54991" s="80"/>
      <c r="BA54991" s="80"/>
      <c r="BB54991" s="80"/>
    </row>
    <row r="54992" spans="9:54" x14ac:dyDescent="0.25">
      <c r="I54992" s="80"/>
      <c r="AX54992" s="80"/>
      <c r="AY54992" s="80"/>
      <c r="AZ54992" s="80"/>
      <c r="BA54992" s="80"/>
      <c r="BB54992" s="80"/>
    </row>
    <row r="54993" spans="9:54" x14ac:dyDescent="0.25">
      <c r="I54993" s="80"/>
      <c r="AX54993" s="80"/>
      <c r="AY54993" s="80"/>
      <c r="AZ54993" s="80"/>
      <c r="BA54993" s="80"/>
      <c r="BB54993" s="80"/>
    </row>
    <row r="54994" spans="9:54" x14ac:dyDescent="0.25">
      <c r="I54994" s="80"/>
      <c r="AX54994" s="80"/>
      <c r="AY54994" s="80"/>
      <c r="AZ54994" s="80"/>
      <c r="BA54994" s="80"/>
      <c r="BB54994" s="80"/>
    </row>
    <row r="54995" spans="9:54" x14ac:dyDescent="0.25">
      <c r="I54995" s="80"/>
      <c r="AX54995" s="80"/>
      <c r="AY54995" s="80"/>
      <c r="AZ54995" s="80"/>
      <c r="BA54995" s="80"/>
      <c r="BB54995" s="80"/>
    </row>
    <row r="54996" spans="9:54" x14ac:dyDescent="0.25">
      <c r="I54996" s="80"/>
      <c r="AX54996" s="80"/>
      <c r="AY54996" s="80"/>
      <c r="AZ54996" s="80"/>
      <c r="BA54996" s="80"/>
      <c r="BB54996" s="80"/>
    </row>
    <row r="54997" spans="9:54" x14ac:dyDescent="0.25">
      <c r="I54997" s="80"/>
      <c r="AX54997" s="80"/>
      <c r="AY54997" s="80"/>
      <c r="AZ54997" s="80"/>
      <c r="BA54997" s="80"/>
      <c r="BB54997" s="80"/>
    </row>
    <row r="54998" spans="9:54" x14ac:dyDescent="0.25">
      <c r="I54998" s="80"/>
      <c r="AX54998" s="80"/>
      <c r="AY54998" s="80"/>
      <c r="AZ54998" s="80"/>
      <c r="BA54998" s="80"/>
      <c r="BB54998" s="80"/>
    </row>
    <row r="54999" spans="9:54" x14ac:dyDescent="0.25">
      <c r="I54999" s="80"/>
      <c r="AX54999" s="80"/>
      <c r="AY54999" s="80"/>
      <c r="AZ54999" s="80"/>
      <c r="BA54999" s="80"/>
      <c r="BB54999" s="80"/>
    </row>
    <row r="55000" spans="9:54" x14ac:dyDescent="0.25">
      <c r="I55000" s="80"/>
      <c r="AX55000" s="80"/>
      <c r="AY55000" s="80"/>
      <c r="AZ55000" s="80"/>
      <c r="BA55000" s="80"/>
      <c r="BB55000" s="80"/>
    </row>
    <row r="55001" spans="9:54" x14ac:dyDescent="0.25">
      <c r="I55001" s="80"/>
      <c r="AX55001" s="80"/>
      <c r="AY55001" s="80"/>
      <c r="AZ55001" s="80"/>
      <c r="BA55001" s="80"/>
      <c r="BB55001" s="80"/>
    </row>
    <row r="55002" spans="9:54" x14ac:dyDescent="0.25">
      <c r="I55002" s="80"/>
      <c r="AX55002" s="80"/>
      <c r="AY55002" s="80"/>
      <c r="AZ55002" s="80"/>
      <c r="BA55002" s="80"/>
      <c r="BB55002" s="80"/>
    </row>
    <row r="55003" spans="9:54" x14ac:dyDescent="0.25">
      <c r="I55003" s="80"/>
      <c r="AX55003" s="80"/>
      <c r="AY55003" s="80"/>
      <c r="AZ55003" s="80"/>
      <c r="BA55003" s="80"/>
      <c r="BB55003" s="80"/>
    </row>
    <row r="55004" spans="9:54" x14ac:dyDescent="0.25">
      <c r="I55004" s="80"/>
      <c r="AX55004" s="80"/>
      <c r="AY55004" s="80"/>
      <c r="AZ55004" s="80"/>
      <c r="BA55004" s="80"/>
      <c r="BB55004" s="80"/>
    </row>
    <row r="55005" spans="9:54" x14ac:dyDescent="0.25">
      <c r="I55005" s="80"/>
      <c r="AX55005" s="80"/>
      <c r="AY55005" s="80"/>
      <c r="AZ55005" s="80"/>
      <c r="BA55005" s="80"/>
      <c r="BB55005" s="80"/>
    </row>
    <row r="55006" spans="9:54" x14ac:dyDescent="0.25">
      <c r="I55006" s="80"/>
      <c r="AX55006" s="80"/>
      <c r="AY55006" s="80"/>
      <c r="AZ55006" s="80"/>
      <c r="BA55006" s="80"/>
      <c r="BB55006" s="80"/>
    </row>
    <row r="55007" spans="9:54" x14ac:dyDescent="0.25">
      <c r="I55007" s="80"/>
      <c r="AX55007" s="80"/>
      <c r="AY55007" s="80"/>
      <c r="AZ55007" s="80"/>
      <c r="BA55007" s="80"/>
      <c r="BB55007" s="80"/>
    </row>
    <row r="55008" spans="9:54" x14ac:dyDescent="0.25">
      <c r="I55008" s="80"/>
      <c r="AX55008" s="80"/>
      <c r="AY55008" s="80"/>
      <c r="AZ55008" s="80"/>
      <c r="BA55008" s="80"/>
      <c r="BB55008" s="80"/>
    </row>
    <row r="55009" spans="9:54" x14ac:dyDescent="0.25">
      <c r="I55009" s="80"/>
      <c r="AX55009" s="80"/>
      <c r="AY55009" s="80"/>
      <c r="AZ55009" s="80"/>
      <c r="BA55009" s="80"/>
      <c r="BB55009" s="80"/>
    </row>
    <row r="55010" spans="9:54" x14ac:dyDescent="0.25">
      <c r="I55010" s="80"/>
      <c r="AX55010" s="80"/>
      <c r="AY55010" s="80"/>
      <c r="AZ55010" s="80"/>
      <c r="BA55010" s="80"/>
      <c r="BB55010" s="80"/>
    </row>
    <row r="55011" spans="9:54" x14ac:dyDescent="0.25">
      <c r="I55011" s="80"/>
      <c r="AX55011" s="80"/>
      <c r="AY55011" s="80"/>
      <c r="AZ55011" s="80"/>
      <c r="BA55011" s="80"/>
      <c r="BB55011" s="80"/>
    </row>
    <row r="55012" spans="9:54" x14ac:dyDescent="0.25">
      <c r="I55012" s="80"/>
      <c r="AX55012" s="80"/>
      <c r="AY55012" s="80"/>
      <c r="AZ55012" s="80"/>
      <c r="BA55012" s="80"/>
      <c r="BB55012" s="80"/>
    </row>
    <row r="55013" spans="9:54" x14ac:dyDescent="0.25">
      <c r="I55013" s="80"/>
      <c r="AX55013" s="80"/>
      <c r="AY55013" s="80"/>
      <c r="AZ55013" s="80"/>
      <c r="BA55013" s="80"/>
      <c r="BB55013" s="80"/>
    </row>
    <row r="55014" spans="9:54" x14ac:dyDescent="0.25">
      <c r="I55014" s="80"/>
      <c r="AX55014" s="80"/>
      <c r="AY55014" s="80"/>
      <c r="AZ55014" s="80"/>
      <c r="BA55014" s="80"/>
      <c r="BB55014" s="80"/>
    </row>
    <row r="55015" spans="9:54" x14ac:dyDescent="0.25">
      <c r="I55015" s="80"/>
      <c r="AX55015" s="80"/>
      <c r="AY55015" s="80"/>
      <c r="AZ55015" s="80"/>
      <c r="BA55015" s="80"/>
      <c r="BB55015" s="80"/>
    </row>
    <row r="55016" spans="9:54" x14ac:dyDescent="0.25">
      <c r="I55016" s="80"/>
      <c r="AX55016" s="80"/>
      <c r="AY55016" s="80"/>
      <c r="AZ55016" s="80"/>
      <c r="BA55016" s="80"/>
      <c r="BB55016" s="80"/>
    </row>
    <row r="55017" spans="9:54" x14ac:dyDescent="0.25">
      <c r="I55017" s="80"/>
      <c r="AX55017" s="80"/>
      <c r="AY55017" s="80"/>
      <c r="AZ55017" s="80"/>
      <c r="BA55017" s="80"/>
      <c r="BB55017" s="80"/>
    </row>
    <row r="55018" spans="9:54" x14ac:dyDescent="0.25">
      <c r="I55018" s="80"/>
      <c r="AX55018" s="80"/>
      <c r="AY55018" s="80"/>
      <c r="AZ55018" s="80"/>
      <c r="BA55018" s="80"/>
      <c r="BB55018" s="80"/>
    </row>
    <row r="55019" spans="9:54" x14ac:dyDescent="0.25">
      <c r="I55019" s="80"/>
      <c r="AX55019" s="80"/>
      <c r="AY55019" s="80"/>
      <c r="AZ55019" s="80"/>
      <c r="BA55019" s="80"/>
      <c r="BB55019" s="80"/>
    </row>
    <row r="55020" spans="9:54" x14ac:dyDescent="0.25">
      <c r="I55020" s="80"/>
      <c r="AX55020" s="80"/>
      <c r="AY55020" s="80"/>
      <c r="AZ55020" s="80"/>
      <c r="BA55020" s="80"/>
      <c r="BB55020" s="80"/>
    </row>
    <row r="55021" spans="9:54" x14ac:dyDescent="0.25">
      <c r="I55021" s="80"/>
      <c r="AX55021" s="80"/>
      <c r="AY55021" s="80"/>
      <c r="AZ55021" s="80"/>
      <c r="BA55021" s="80"/>
      <c r="BB55021" s="80"/>
    </row>
    <row r="55022" spans="9:54" x14ac:dyDescent="0.25">
      <c r="I55022" s="80"/>
      <c r="AX55022" s="80"/>
      <c r="AY55022" s="80"/>
      <c r="AZ55022" s="80"/>
      <c r="BA55022" s="80"/>
      <c r="BB55022" s="80"/>
    </row>
    <row r="55023" spans="9:54" x14ac:dyDescent="0.25">
      <c r="I55023" s="80"/>
      <c r="AX55023" s="80"/>
      <c r="AY55023" s="80"/>
      <c r="AZ55023" s="80"/>
      <c r="BA55023" s="80"/>
      <c r="BB55023" s="80"/>
    </row>
    <row r="55024" spans="9:54" x14ac:dyDescent="0.25">
      <c r="I55024" s="80"/>
      <c r="AX55024" s="80"/>
      <c r="AY55024" s="80"/>
      <c r="AZ55024" s="80"/>
      <c r="BA55024" s="80"/>
      <c r="BB55024" s="80"/>
    </row>
    <row r="55025" spans="9:54" x14ac:dyDescent="0.25">
      <c r="I55025" s="80"/>
      <c r="AX55025" s="80"/>
      <c r="AY55025" s="80"/>
      <c r="AZ55025" s="80"/>
      <c r="BA55025" s="80"/>
      <c r="BB55025" s="80"/>
    </row>
    <row r="55026" spans="9:54" x14ac:dyDescent="0.25">
      <c r="I55026" s="80"/>
      <c r="AX55026" s="80"/>
      <c r="AY55026" s="80"/>
      <c r="AZ55026" s="80"/>
      <c r="BA55026" s="80"/>
      <c r="BB55026" s="80"/>
    </row>
    <row r="55027" spans="9:54" x14ac:dyDescent="0.25">
      <c r="I55027" s="80"/>
      <c r="AX55027" s="80"/>
      <c r="AY55027" s="80"/>
      <c r="AZ55027" s="80"/>
      <c r="BA55027" s="80"/>
      <c r="BB55027" s="80"/>
    </row>
    <row r="55028" spans="9:54" x14ac:dyDescent="0.25">
      <c r="I55028" s="80"/>
      <c r="AX55028" s="80"/>
      <c r="AY55028" s="80"/>
      <c r="AZ55028" s="80"/>
      <c r="BA55028" s="80"/>
      <c r="BB55028" s="80"/>
    </row>
    <row r="55029" spans="9:54" x14ac:dyDescent="0.25">
      <c r="I55029" s="80"/>
      <c r="AX55029" s="80"/>
      <c r="AY55029" s="80"/>
      <c r="AZ55029" s="80"/>
      <c r="BA55029" s="80"/>
      <c r="BB55029" s="80"/>
    </row>
    <row r="55030" spans="9:54" x14ac:dyDescent="0.25">
      <c r="I55030" s="80"/>
      <c r="AX55030" s="80"/>
      <c r="AY55030" s="80"/>
      <c r="AZ55030" s="80"/>
      <c r="BA55030" s="80"/>
      <c r="BB55030" s="80"/>
    </row>
    <row r="55031" spans="9:54" x14ac:dyDescent="0.25">
      <c r="I55031" s="80"/>
      <c r="AX55031" s="80"/>
      <c r="AY55031" s="80"/>
      <c r="AZ55031" s="80"/>
      <c r="BA55031" s="80"/>
      <c r="BB55031" s="80"/>
    </row>
    <row r="55032" spans="9:54" x14ac:dyDescent="0.25">
      <c r="I55032" s="80"/>
      <c r="AX55032" s="80"/>
      <c r="AY55032" s="80"/>
      <c r="AZ55032" s="80"/>
      <c r="BA55032" s="80"/>
      <c r="BB55032" s="80"/>
    </row>
    <row r="55033" spans="9:54" x14ac:dyDescent="0.25">
      <c r="I55033" s="80"/>
      <c r="AX55033" s="80"/>
      <c r="AY55033" s="80"/>
      <c r="AZ55033" s="80"/>
      <c r="BA55033" s="80"/>
      <c r="BB55033" s="80"/>
    </row>
    <row r="55034" spans="9:54" x14ac:dyDescent="0.25">
      <c r="I55034" s="80"/>
      <c r="AX55034" s="80"/>
      <c r="AY55034" s="80"/>
      <c r="AZ55034" s="80"/>
      <c r="BA55034" s="80"/>
      <c r="BB55034" s="80"/>
    </row>
    <row r="55035" spans="9:54" x14ac:dyDescent="0.25">
      <c r="I55035" s="80"/>
      <c r="AX55035" s="80"/>
      <c r="AY55035" s="80"/>
      <c r="AZ55035" s="80"/>
      <c r="BA55035" s="80"/>
      <c r="BB55035" s="80"/>
    </row>
    <row r="55036" spans="9:54" x14ac:dyDescent="0.25">
      <c r="I55036" s="80"/>
      <c r="AX55036" s="80"/>
      <c r="AY55036" s="80"/>
      <c r="AZ55036" s="80"/>
      <c r="BA55036" s="80"/>
      <c r="BB55036" s="80"/>
    </row>
    <row r="55037" spans="9:54" x14ac:dyDescent="0.25">
      <c r="I55037" s="80"/>
      <c r="AX55037" s="80"/>
      <c r="AY55037" s="80"/>
      <c r="AZ55037" s="80"/>
      <c r="BA55037" s="80"/>
      <c r="BB55037" s="80"/>
    </row>
    <row r="55038" spans="9:54" x14ac:dyDescent="0.25">
      <c r="I55038" s="80"/>
      <c r="AX55038" s="80"/>
      <c r="AY55038" s="80"/>
      <c r="AZ55038" s="80"/>
      <c r="BA55038" s="80"/>
      <c r="BB55038" s="80"/>
    </row>
    <row r="55039" spans="9:54" x14ac:dyDescent="0.25">
      <c r="I55039" s="80"/>
      <c r="AX55039" s="80"/>
      <c r="AY55039" s="80"/>
      <c r="AZ55039" s="80"/>
      <c r="BA55039" s="80"/>
      <c r="BB55039" s="80"/>
    </row>
    <row r="55040" spans="9:54" x14ac:dyDescent="0.25">
      <c r="I55040" s="80"/>
      <c r="AX55040" s="80"/>
      <c r="AY55040" s="80"/>
      <c r="AZ55040" s="80"/>
      <c r="BA55040" s="80"/>
      <c r="BB55040" s="80"/>
    </row>
    <row r="55041" spans="9:54" x14ac:dyDescent="0.25">
      <c r="I55041" s="80"/>
      <c r="AX55041" s="80"/>
      <c r="AY55041" s="80"/>
      <c r="AZ55041" s="80"/>
      <c r="BA55041" s="80"/>
      <c r="BB55041" s="80"/>
    </row>
    <row r="55042" spans="9:54" x14ac:dyDescent="0.25">
      <c r="I55042" s="80"/>
      <c r="AX55042" s="80"/>
      <c r="AY55042" s="80"/>
      <c r="AZ55042" s="80"/>
      <c r="BA55042" s="80"/>
      <c r="BB55042" s="80"/>
    </row>
    <row r="55043" spans="9:54" x14ac:dyDescent="0.25">
      <c r="I55043" s="80"/>
      <c r="AX55043" s="80"/>
      <c r="AY55043" s="80"/>
      <c r="AZ55043" s="80"/>
      <c r="BA55043" s="80"/>
      <c r="BB55043" s="80"/>
    </row>
    <row r="55044" spans="9:54" x14ac:dyDescent="0.25">
      <c r="I55044" s="80"/>
      <c r="AX55044" s="80"/>
      <c r="AY55044" s="80"/>
      <c r="AZ55044" s="80"/>
      <c r="BA55044" s="80"/>
      <c r="BB55044" s="80"/>
    </row>
    <row r="55045" spans="9:54" x14ac:dyDescent="0.25">
      <c r="I55045" s="80"/>
      <c r="AX55045" s="80"/>
      <c r="AY55045" s="80"/>
      <c r="AZ55045" s="80"/>
      <c r="BA55045" s="80"/>
      <c r="BB55045" s="80"/>
    </row>
    <row r="55046" spans="9:54" x14ac:dyDescent="0.25">
      <c r="I55046" s="80"/>
      <c r="AX55046" s="80"/>
      <c r="AY55046" s="80"/>
      <c r="AZ55046" s="80"/>
      <c r="BA55046" s="80"/>
      <c r="BB55046" s="80"/>
    </row>
    <row r="55047" spans="9:54" x14ac:dyDescent="0.25">
      <c r="I55047" s="80"/>
      <c r="AX55047" s="80"/>
      <c r="AY55047" s="80"/>
      <c r="AZ55047" s="80"/>
      <c r="BA55047" s="80"/>
      <c r="BB55047" s="80"/>
    </row>
    <row r="55048" spans="9:54" x14ac:dyDescent="0.25">
      <c r="I55048" s="80"/>
      <c r="AX55048" s="80"/>
      <c r="AY55048" s="80"/>
      <c r="AZ55048" s="80"/>
      <c r="BA55048" s="80"/>
      <c r="BB55048" s="80"/>
    </row>
    <row r="55049" spans="9:54" x14ac:dyDescent="0.25">
      <c r="I55049" s="80"/>
      <c r="AX55049" s="80"/>
      <c r="AY55049" s="80"/>
      <c r="AZ55049" s="80"/>
      <c r="BA55049" s="80"/>
      <c r="BB55049" s="80"/>
    </row>
    <row r="55050" spans="9:54" x14ac:dyDescent="0.25">
      <c r="I55050" s="80"/>
      <c r="AX55050" s="80"/>
      <c r="AY55050" s="80"/>
      <c r="AZ55050" s="80"/>
      <c r="BA55050" s="80"/>
      <c r="BB55050" s="80"/>
    </row>
    <row r="55051" spans="9:54" x14ac:dyDescent="0.25">
      <c r="I55051" s="80"/>
      <c r="AX55051" s="80"/>
      <c r="AY55051" s="80"/>
      <c r="AZ55051" s="80"/>
      <c r="BA55051" s="80"/>
      <c r="BB55051" s="80"/>
    </row>
    <row r="55052" spans="9:54" x14ac:dyDescent="0.25">
      <c r="I55052" s="80"/>
      <c r="AX55052" s="80"/>
      <c r="AY55052" s="80"/>
      <c r="AZ55052" s="80"/>
      <c r="BA55052" s="80"/>
      <c r="BB55052" s="80"/>
    </row>
    <row r="55053" spans="9:54" x14ac:dyDescent="0.25">
      <c r="I55053" s="80"/>
      <c r="AX55053" s="80"/>
      <c r="AY55053" s="80"/>
      <c r="AZ55053" s="80"/>
      <c r="BA55053" s="80"/>
      <c r="BB55053" s="80"/>
    </row>
    <row r="55054" spans="9:54" x14ac:dyDescent="0.25">
      <c r="I55054" s="80"/>
      <c r="AX55054" s="80"/>
      <c r="AY55054" s="80"/>
      <c r="AZ55054" s="80"/>
      <c r="BA55054" s="80"/>
      <c r="BB55054" s="80"/>
    </row>
    <row r="55055" spans="9:54" x14ac:dyDescent="0.25">
      <c r="I55055" s="80"/>
      <c r="AX55055" s="80"/>
      <c r="AY55055" s="80"/>
      <c r="AZ55055" s="80"/>
      <c r="BA55055" s="80"/>
      <c r="BB55055" s="80"/>
    </row>
    <row r="55056" spans="9:54" x14ac:dyDescent="0.25">
      <c r="I55056" s="80"/>
      <c r="AX55056" s="80"/>
      <c r="AY55056" s="80"/>
      <c r="AZ55056" s="80"/>
      <c r="BA55056" s="80"/>
      <c r="BB55056" s="80"/>
    </row>
    <row r="55057" spans="9:54" x14ac:dyDescent="0.25">
      <c r="I55057" s="80"/>
      <c r="AX55057" s="80"/>
      <c r="AY55057" s="80"/>
      <c r="AZ55057" s="80"/>
      <c r="BA55057" s="80"/>
      <c r="BB55057" s="80"/>
    </row>
    <row r="55058" spans="9:54" x14ac:dyDescent="0.25">
      <c r="I55058" s="80"/>
      <c r="AX55058" s="80"/>
      <c r="AY55058" s="80"/>
      <c r="AZ55058" s="80"/>
      <c r="BA55058" s="80"/>
      <c r="BB55058" s="80"/>
    </row>
    <row r="55059" spans="9:54" x14ac:dyDescent="0.25">
      <c r="I55059" s="80"/>
      <c r="AX55059" s="80"/>
      <c r="AY55059" s="80"/>
      <c r="AZ55059" s="80"/>
      <c r="BA55059" s="80"/>
      <c r="BB55059" s="80"/>
    </row>
    <row r="55060" spans="9:54" x14ac:dyDescent="0.25">
      <c r="I55060" s="80"/>
      <c r="AX55060" s="80"/>
      <c r="AY55060" s="80"/>
      <c r="AZ55060" s="80"/>
      <c r="BA55060" s="80"/>
      <c r="BB55060" s="80"/>
    </row>
    <row r="55061" spans="9:54" x14ac:dyDescent="0.25">
      <c r="I55061" s="80"/>
      <c r="AX55061" s="80"/>
      <c r="AY55061" s="80"/>
      <c r="AZ55061" s="80"/>
      <c r="BA55061" s="80"/>
      <c r="BB55061" s="80"/>
    </row>
    <row r="55062" spans="9:54" x14ac:dyDescent="0.25">
      <c r="I55062" s="80"/>
      <c r="AX55062" s="80"/>
      <c r="AY55062" s="80"/>
      <c r="AZ55062" s="80"/>
      <c r="BA55062" s="80"/>
      <c r="BB55062" s="80"/>
    </row>
    <row r="55063" spans="9:54" x14ac:dyDescent="0.25">
      <c r="I55063" s="80"/>
      <c r="AX55063" s="80"/>
      <c r="AY55063" s="80"/>
      <c r="AZ55063" s="80"/>
      <c r="BA55063" s="80"/>
      <c r="BB55063" s="80"/>
    </row>
    <row r="55064" spans="9:54" x14ac:dyDescent="0.25">
      <c r="I55064" s="80"/>
      <c r="AX55064" s="80"/>
      <c r="AY55064" s="80"/>
      <c r="AZ55064" s="80"/>
      <c r="BA55064" s="80"/>
      <c r="BB55064" s="80"/>
    </row>
    <row r="55065" spans="9:54" x14ac:dyDescent="0.25">
      <c r="I55065" s="80"/>
      <c r="AX55065" s="80"/>
      <c r="AY55065" s="80"/>
      <c r="AZ55065" s="80"/>
      <c r="BA55065" s="80"/>
      <c r="BB55065" s="80"/>
    </row>
    <row r="55066" spans="9:54" x14ac:dyDescent="0.25">
      <c r="I55066" s="80"/>
      <c r="AX55066" s="80"/>
      <c r="AY55066" s="80"/>
      <c r="AZ55066" s="80"/>
      <c r="BA55066" s="80"/>
      <c r="BB55066" s="80"/>
    </row>
    <row r="55067" spans="9:54" x14ac:dyDescent="0.25">
      <c r="I55067" s="80"/>
      <c r="AX55067" s="80"/>
      <c r="AY55067" s="80"/>
      <c r="AZ55067" s="80"/>
      <c r="BA55067" s="80"/>
      <c r="BB55067" s="80"/>
    </row>
    <row r="55068" spans="9:54" x14ac:dyDescent="0.25">
      <c r="I55068" s="80"/>
      <c r="AX55068" s="80"/>
      <c r="AY55068" s="80"/>
      <c r="AZ55068" s="80"/>
      <c r="BA55068" s="80"/>
      <c r="BB55068" s="80"/>
    </row>
    <row r="55069" spans="9:54" x14ac:dyDescent="0.25">
      <c r="I55069" s="80"/>
      <c r="AX55069" s="80"/>
      <c r="AY55069" s="80"/>
      <c r="AZ55069" s="80"/>
      <c r="BA55069" s="80"/>
      <c r="BB55069" s="80"/>
    </row>
    <row r="55070" spans="9:54" x14ac:dyDescent="0.25">
      <c r="I55070" s="80"/>
      <c r="AX55070" s="80"/>
      <c r="AY55070" s="80"/>
      <c r="AZ55070" s="80"/>
      <c r="BA55070" s="80"/>
      <c r="BB55070" s="80"/>
    </row>
    <row r="55071" spans="9:54" x14ac:dyDescent="0.25">
      <c r="I55071" s="80"/>
      <c r="AX55071" s="80"/>
      <c r="AY55071" s="80"/>
      <c r="AZ55071" s="80"/>
      <c r="BA55071" s="80"/>
      <c r="BB55071" s="80"/>
    </row>
    <row r="55072" spans="9:54" x14ac:dyDescent="0.25">
      <c r="I55072" s="80"/>
      <c r="AX55072" s="80"/>
      <c r="AY55072" s="80"/>
      <c r="AZ55072" s="80"/>
      <c r="BA55072" s="80"/>
      <c r="BB55072" s="80"/>
    </row>
    <row r="55073" spans="9:54" x14ac:dyDescent="0.25">
      <c r="I55073" s="80"/>
      <c r="AX55073" s="80"/>
      <c r="AY55073" s="80"/>
      <c r="AZ55073" s="80"/>
      <c r="BA55073" s="80"/>
      <c r="BB55073" s="80"/>
    </row>
    <row r="55074" spans="9:54" x14ac:dyDescent="0.25">
      <c r="I55074" s="80"/>
      <c r="AX55074" s="80"/>
      <c r="AY55074" s="80"/>
      <c r="AZ55074" s="80"/>
      <c r="BA55074" s="80"/>
      <c r="BB55074" s="80"/>
    </row>
    <row r="55075" spans="9:54" x14ac:dyDescent="0.25">
      <c r="I55075" s="80"/>
      <c r="AX55075" s="80"/>
      <c r="AY55075" s="80"/>
      <c r="AZ55075" s="80"/>
      <c r="BA55075" s="80"/>
      <c r="BB55075" s="80"/>
    </row>
    <row r="55076" spans="9:54" x14ac:dyDescent="0.25">
      <c r="I55076" s="80"/>
      <c r="AX55076" s="80"/>
      <c r="AY55076" s="80"/>
      <c r="AZ55076" s="80"/>
      <c r="BA55076" s="80"/>
      <c r="BB55076" s="80"/>
    </row>
    <row r="55077" spans="9:54" x14ac:dyDescent="0.25">
      <c r="I55077" s="80"/>
      <c r="AX55077" s="80"/>
      <c r="AY55077" s="80"/>
      <c r="AZ55077" s="80"/>
      <c r="BA55077" s="80"/>
      <c r="BB55077" s="80"/>
    </row>
    <row r="55078" spans="9:54" x14ac:dyDescent="0.25">
      <c r="I55078" s="80"/>
      <c r="AX55078" s="80"/>
      <c r="AY55078" s="80"/>
      <c r="AZ55078" s="80"/>
      <c r="BA55078" s="80"/>
      <c r="BB55078" s="80"/>
    </row>
    <row r="55079" spans="9:54" x14ac:dyDescent="0.25">
      <c r="I55079" s="80"/>
      <c r="AX55079" s="80"/>
      <c r="AY55079" s="80"/>
      <c r="AZ55079" s="80"/>
      <c r="BA55079" s="80"/>
      <c r="BB55079" s="80"/>
    </row>
    <row r="55080" spans="9:54" x14ac:dyDescent="0.25">
      <c r="I55080" s="80"/>
      <c r="AX55080" s="80"/>
      <c r="AY55080" s="80"/>
      <c r="AZ55080" s="80"/>
      <c r="BA55080" s="80"/>
      <c r="BB55080" s="80"/>
    </row>
    <row r="55081" spans="9:54" x14ac:dyDescent="0.25">
      <c r="I55081" s="80"/>
      <c r="AX55081" s="80"/>
      <c r="AY55081" s="80"/>
      <c r="AZ55081" s="80"/>
      <c r="BA55081" s="80"/>
      <c r="BB55081" s="80"/>
    </row>
    <row r="55082" spans="9:54" x14ac:dyDescent="0.25">
      <c r="I55082" s="80"/>
      <c r="AX55082" s="80"/>
      <c r="AY55082" s="80"/>
      <c r="AZ55082" s="80"/>
      <c r="BA55082" s="80"/>
      <c r="BB55082" s="80"/>
    </row>
    <row r="55083" spans="9:54" x14ac:dyDescent="0.25">
      <c r="I55083" s="80"/>
      <c r="AX55083" s="80"/>
      <c r="AY55083" s="80"/>
      <c r="AZ55083" s="80"/>
      <c r="BA55083" s="80"/>
      <c r="BB55083" s="80"/>
    </row>
    <row r="55084" spans="9:54" x14ac:dyDescent="0.25">
      <c r="I55084" s="80"/>
      <c r="AX55084" s="80"/>
      <c r="AY55084" s="80"/>
      <c r="AZ55084" s="80"/>
      <c r="BA55084" s="80"/>
      <c r="BB55084" s="80"/>
    </row>
    <row r="55085" spans="9:54" x14ac:dyDescent="0.25">
      <c r="I55085" s="80"/>
      <c r="AX55085" s="80"/>
      <c r="AY55085" s="80"/>
      <c r="AZ55085" s="80"/>
      <c r="BA55085" s="80"/>
      <c r="BB55085" s="80"/>
    </row>
    <row r="55086" spans="9:54" x14ac:dyDescent="0.25">
      <c r="I55086" s="80"/>
      <c r="AX55086" s="80"/>
      <c r="AY55086" s="80"/>
      <c r="AZ55086" s="80"/>
      <c r="BA55086" s="80"/>
      <c r="BB55086" s="80"/>
    </row>
    <row r="55087" spans="9:54" x14ac:dyDescent="0.25">
      <c r="I55087" s="80"/>
      <c r="AX55087" s="80"/>
      <c r="AY55087" s="80"/>
      <c r="AZ55087" s="80"/>
      <c r="BA55087" s="80"/>
      <c r="BB55087" s="80"/>
    </row>
    <row r="55088" spans="9:54" x14ac:dyDescent="0.25">
      <c r="I55088" s="80"/>
      <c r="AX55088" s="80"/>
      <c r="AY55088" s="80"/>
      <c r="AZ55088" s="80"/>
      <c r="BA55088" s="80"/>
      <c r="BB55088" s="80"/>
    </row>
    <row r="55089" spans="9:54" x14ac:dyDescent="0.25">
      <c r="I55089" s="80"/>
      <c r="AX55089" s="80"/>
      <c r="AY55089" s="80"/>
      <c r="AZ55089" s="80"/>
      <c r="BA55089" s="80"/>
      <c r="BB55089" s="80"/>
    </row>
    <row r="55090" spans="9:54" x14ac:dyDescent="0.25">
      <c r="I55090" s="80"/>
      <c r="AX55090" s="80"/>
      <c r="AY55090" s="80"/>
      <c r="AZ55090" s="80"/>
      <c r="BA55090" s="80"/>
      <c r="BB55090" s="80"/>
    </row>
    <row r="55091" spans="9:54" x14ac:dyDescent="0.25">
      <c r="I55091" s="80"/>
      <c r="AX55091" s="80"/>
      <c r="AY55091" s="80"/>
      <c r="AZ55091" s="80"/>
      <c r="BA55091" s="80"/>
      <c r="BB55091" s="80"/>
    </row>
    <row r="55092" spans="9:54" x14ac:dyDescent="0.25">
      <c r="I55092" s="80"/>
      <c r="AX55092" s="80"/>
      <c r="AY55092" s="80"/>
      <c r="AZ55092" s="80"/>
      <c r="BA55092" s="80"/>
      <c r="BB55092" s="80"/>
    </row>
    <row r="55093" spans="9:54" x14ac:dyDescent="0.25">
      <c r="I55093" s="80"/>
      <c r="AX55093" s="80"/>
      <c r="AY55093" s="80"/>
      <c r="AZ55093" s="80"/>
      <c r="BA55093" s="80"/>
      <c r="BB55093" s="80"/>
    </row>
    <row r="55094" spans="9:54" x14ac:dyDescent="0.25">
      <c r="I55094" s="80"/>
      <c r="AX55094" s="80"/>
      <c r="AY55094" s="80"/>
      <c r="AZ55094" s="80"/>
      <c r="BA55094" s="80"/>
      <c r="BB55094" s="80"/>
    </row>
    <row r="55095" spans="9:54" x14ac:dyDescent="0.25">
      <c r="I55095" s="80"/>
      <c r="AX55095" s="80"/>
      <c r="AY55095" s="80"/>
      <c r="AZ55095" s="80"/>
      <c r="BA55095" s="80"/>
      <c r="BB55095" s="80"/>
    </row>
    <row r="55096" spans="9:54" x14ac:dyDescent="0.25">
      <c r="I55096" s="80"/>
      <c r="AX55096" s="80"/>
      <c r="AY55096" s="80"/>
      <c r="AZ55096" s="80"/>
      <c r="BA55096" s="80"/>
      <c r="BB55096" s="80"/>
    </row>
    <row r="55097" spans="9:54" x14ac:dyDescent="0.25">
      <c r="I55097" s="80"/>
      <c r="AX55097" s="80"/>
      <c r="AY55097" s="80"/>
      <c r="AZ55097" s="80"/>
      <c r="BA55097" s="80"/>
      <c r="BB55097" s="80"/>
    </row>
    <row r="55098" spans="9:54" x14ac:dyDescent="0.25">
      <c r="I55098" s="80"/>
      <c r="AX55098" s="80"/>
      <c r="AY55098" s="80"/>
      <c r="AZ55098" s="80"/>
      <c r="BA55098" s="80"/>
      <c r="BB55098" s="80"/>
    </row>
    <row r="55099" spans="9:54" x14ac:dyDescent="0.25">
      <c r="I55099" s="80"/>
      <c r="AX55099" s="80"/>
      <c r="AY55099" s="80"/>
      <c r="AZ55099" s="80"/>
      <c r="BA55099" s="80"/>
      <c r="BB55099" s="80"/>
    </row>
    <row r="55100" spans="9:54" x14ac:dyDescent="0.25">
      <c r="I55100" s="80"/>
      <c r="AX55100" s="80"/>
      <c r="AY55100" s="80"/>
      <c r="AZ55100" s="80"/>
      <c r="BA55100" s="80"/>
      <c r="BB55100" s="80"/>
    </row>
    <row r="55101" spans="9:54" x14ac:dyDescent="0.25">
      <c r="I55101" s="80"/>
      <c r="AX55101" s="80"/>
      <c r="AY55101" s="80"/>
      <c r="AZ55101" s="80"/>
      <c r="BA55101" s="80"/>
      <c r="BB55101" s="80"/>
    </row>
    <row r="55102" spans="9:54" x14ac:dyDescent="0.25">
      <c r="I55102" s="80"/>
      <c r="AX55102" s="80"/>
      <c r="AY55102" s="80"/>
      <c r="AZ55102" s="80"/>
      <c r="BA55102" s="80"/>
      <c r="BB55102" s="80"/>
    </row>
    <row r="55103" spans="9:54" x14ac:dyDescent="0.25">
      <c r="I55103" s="80"/>
      <c r="AX55103" s="80"/>
      <c r="AY55103" s="80"/>
      <c r="AZ55103" s="80"/>
      <c r="BA55103" s="80"/>
      <c r="BB55103" s="80"/>
    </row>
    <row r="55104" spans="9:54" x14ac:dyDescent="0.25">
      <c r="I55104" s="80"/>
      <c r="AX55104" s="80"/>
      <c r="AY55104" s="80"/>
      <c r="AZ55104" s="80"/>
      <c r="BA55104" s="80"/>
      <c r="BB55104" s="80"/>
    </row>
    <row r="55105" spans="9:54" x14ac:dyDescent="0.25">
      <c r="I55105" s="80"/>
      <c r="AX55105" s="80"/>
      <c r="AY55105" s="80"/>
      <c r="AZ55105" s="80"/>
      <c r="BA55105" s="80"/>
      <c r="BB55105" s="80"/>
    </row>
    <row r="55106" spans="9:54" x14ac:dyDescent="0.25">
      <c r="I55106" s="80"/>
      <c r="AX55106" s="80"/>
      <c r="AY55106" s="80"/>
      <c r="AZ55106" s="80"/>
      <c r="BA55106" s="80"/>
      <c r="BB55106" s="80"/>
    </row>
    <row r="55107" spans="9:54" x14ac:dyDescent="0.25">
      <c r="I55107" s="80"/>
      <c r="AX55107" s="80"/>
      <c r="AY55107" s="80"/>
      <c r="AZ55107" s="80"/>
      <c r="BA55107" s="80"/>
      <c r="BB55107" s="80"/>
    </row>
    <row r="55108" spans="9:54" x14ac:dyDescent="0.25">
      <c r="I55108" s="80"/>
      <c r="AX55108" s="80"/>
      <c r="AY55108" s="80"/>
      <c r="AZ55108" s="80"/>
      <c r="BA55108" s="80"/>
      <c r="BB55108" s="80"/>
    </row>
    <row r="55109" spans="9:54" x14ac:dyDescent="0.25">
      <c r="I55109" s="80"/>
      <c r="AX55109" s="80"/>
      <c r="AY55109" s="80"/>
      <c r="AZ55109" s="80"/>
      <c r="BA55109" s="80"/>
      <c r="BB55109" s="80"/>
    </row>
    <row r="55110" spans="9:54" x14ac:dyDescent="0.25">
      <c r="I55110" s="80"/>
      <c r="AX55110" s="80"/>
      <c r="AY55110" s="80"/>
      <c r="AZ55110" s="80"/>
      <c r="BA55110" s="80"/>
      <c r="BB55110" s="80"/>
    </row>
    <row r="55111" spans="9:54" x14ac:dyDescent="0.25">
      <c r="I55111" s="80"/>
      <c r="AX55111" s="80"/>
      <c r="AY55111" s="80"/>
      <c r="AZ55111" s="80"/>
      <c r="BA55111" s="80"/>
      <c r="BB55111" s="80"/>
    </row>
    <row r="55112" spans="9:54" x14ac:dyDescent="0.25">
      <c r="I55112" s="80"/>
      <c r="AX55112" s="80"/>
      <c r="AY55112" s="80"/>
      <c r="AZ55112" s="80"/>
      <c r="BA55112" s="80"/>
      <c r="BB55112" s="80"/>
    </row>
    <row r="55113" spans="9:54" x14ac:dyDescent="0.25">
      <c r="I55113" s="80"/>
      <c r="AX55113" s="80"/>
      <c r="AY55113" s="80"/>
      <c r="AZ55113" s="80"/>
      <c r="BA55113" s="80"/>
      <c r="BB55113" s="80"/>
    </row>
    <row r="55114" spans="9:54" x14ac:dyDescent="0.25">
      <c r="I55114" s="80"/>
      <c r="AX55114" s="80"/>
      <c r="AY55114" s="80"/>
      <c r="AZ55114" s="80"/>
      <c r="BA55114" s="80"/>
      <c r="BB55114" s="80"/>
    </row>
    <row r="55115" spans="9:54" x14ac:dyDescent="0.25">
      <c r="I55115" s="80"/>
      <c r="AX55115" s="80"/>
      <c r="AY55115" s="80"/>
      <c r="AZ55115" s="80"/>
      <c r="BA55115" s="80"/>
      <c r="BB55115" s="80"/>
    </row>
    <row r="55116" spans="9:54" x14ac:dyDescent="0.25">
      <c r="I55116" s="80"/>
      <c r="AX55116" s="80"/>
      <c r="AY55116" s="80"/>
      <c r="AZ55116" s="80"/>
      <c r="BA55116" s="80"/>
      <c r="BB55116" s="80"/>
    </row>
    <row r="55117" spans="9:54" x14ac:dyDescent="0.25">
      <c r="I55117" s="80"/>
      <c r="AX55117" s="80"/>
      <c r="AY55117" s="80"/>
      <c r="AZ55117" s="80"/>
      <c r="BA55117" s="80"/>
      <c r="BB55117" s="80"/>
    </row>
    <row r="55118" spans="9:54" x14ac:dyDescent="0.25">
      <c r="I55118" s="80"/>
      <c r="AX55118" s="80"/>
      <c r="AY55118" s="80"/>
      <c r="AZ55118" s="80"/>
      <c r="BA55118" s="80"/>
      <c r="BB55118" s="80"/>
    </row>
    <row r="55119" spans="9:54" x14ac:dyDescent="0.25">
      <c r="I55119" s="80"/>
      <c r="AX55119" s="80"/>
      <c r="AY55119" s="80"/>
      <c r="AZ55119" s="80"/>
      <c r="BA55119" s="80"/>
      <c r="BB55119" s="80"/>
    </row>
    <row r="55120" spans="9:54" x14ac:dyDescent="0.25">
      <c r="I55120" s="80"/>
      <c r="AX55120" s="80"/>
      <c r="AY55120" s="80"/>
      <c r="AZ55120" s="80"/>
      <c r="BA55120" s="80"/>
      <c r="BB55120" s="80"/>
    </row>
    <row r="55121" spans="9:54" x14ac:dyDescent="0.25">
      <c r="I55121" s="80"/>
      <c r="AX55121" s="80"/>
      <c r="AY55121" s="80"/>
      <c r="AZ55121" s="80"/>
      <c r="BA55121" s="80"/>
      <c r="BB55121" s="80"/>
    </row>
    <row r="55122" spans="9:54" x14ac:dyDescent="0.25">
      <c r="I55122" s="80"/>
      <c r="AX55122" s="80"/>
      <c r="AY55122" s="80"/>
      <c r="AZ55122" s="80"/>
      <c r="BA55122" s="80"/>
      <c r="BB55122" s="80"/>
    </row>
    <row r="55123" spans="9:54" x14ac:dyDescent="0.25">
      <c r="I55123" s="80"/>
      <c r="AX55123" s="80"/>
      <c r="AY55123" s="80"/>
      <c r="AZ55123" s="80"/>
      <c r="BA55123" s="80"/>
      <c r="BB55123" s="80"/>
    </row>
    <row r="55124" spans="9:54" x14ac:dyDescent="0.25">
      <c r="I55124" s="80"/>
      <c r="AX55124" s="80"/>
      <c r="AY55124" s="80"/>
      <c r="AZ55124" s="80"/>
      <c r="BA55124" s="80"/>
      <c r="BB55124" s="80"/>
    </row>
    <row r="55125" spans="9:54" x14ac:dyDescent="0.25">
      <c r="I55125" s="80"/>
      <c r="AX55125" s="80"/>
      <c r="AY55125" s="80"/>
      <c r="AZ55125" s="80"/>
      <c r="BA55125" s="80"/>
      <c r="BB55125" s="80"/>
    </row>
    <row r="55126" spans="9:54" x14ac:dyDescent="0.25">
      <c r="I55126" s="80"/>
      <c r="AX55126" s="80"/>
      <c r="AY55126" s="80"/>
      <c r="AZ55126" s="80"/>
      <c r="BA55126" s="80"/>
      <c r="BB55126" s="80"/>
    </row>
    <row r="55127" spans="9:54" x14ac:dyDescent="0.25">
      <c r="I55127" s="80"/>
      <c r="AX55127" s="80"/>
      <c r="AY55127" s="80"/>
      <c r="AZ55127" s="80"/>
      <c r="BA55127" s="80"/>
      <c r="BB55127" s="80"/>
    </row>
    <row r="55128" spans="9:54" x14ac:dyDescent="0.25">
      <c r="I55128" s="80"/>
      <c r="AX55128" s="80"/>
      <c r="AY55128" s="80"/>
      <c r="AZ55128" s="80"/>
      <c r="BA55128" s="80"/>
      <c r="BB55128" s="80"/>
    </row>
    <row r="55129" spans="9:54" x14ac:dyDescent="0.25">
      <c r="I55129" s="80"/>
      <c r="AX55129" s="80"/>
      <c r="AY55129" s="80"/>
      <c r="AZ55129" s="80"/>
      <c r="BA55129" s="80"/>
      <c r="BB55129" s="80"/>
    </row>
    <row r="55130" spans="9:54" x14ac:dyDescent="0.25">
      <c r="I55130" s="80"/>
      <c r="AX55130" s="80"/>
      <c r="AY55130" s="80"/>
      <c r="AZ55130" s="80"/>
      <c r="BA55130" s="80"/>
      <c r="BB55130" s="80"/>
    </row>
    <row r="55131" spans="9:54" x14ac:dyDescent="0.25">
      <c r="I55131" s="80"/>
      <c r="AX55131" s="80"/>
      <c r="AY55131" s="80"/>
      <c r="AZ55131" s="80"/>
      <c r="BA55131" s="80"/>
      <c r="BB55131" s="80"/>
    </row>
    <row r="55132" spans="9:54" x14ac:dyDescent="0.25">
      <c r="I55132" s="80"/>
      <c r="AX55132" s="80"/>
      <c r="AY55132" s="80"/>
      <c r="AZ55132" s="80"/>
      <c r="BA55132" s="80"/>
      <c r="BB55132" s="80"/>
    </row>
    <row r="55133" spans="9:54" x14ac:dyDescent="0.25">
      <c r="I55133" s="80"/>
      <c r="AX55133" s="80"/>
      <c r="AY55133" s="80"/>
      <c r="AZ55133" s="80"/>
      <c r="BA55133" s="80"/>
      <c r="BB55133" s="80"/>
    </row>
    <row r="55134" spans="9:54" x14ac:dyDescent="0.25">
      <c r="I55134" s="80"/>
      <c r="AX55134" s="80"/>
      <c r="AY55134" s="80"/>
      <c r="AZ55134" s="80"/>
      <c r="BA55134" s="80"/>
      <c r="BB55134" s="80"/>
    </row>
    <row r="55135" spans="9:54" x14ac:dyDescent="0.25">
      <c r="I55135" s="80"/>
      <c r="AX55135" s="80"/>
      <c r="AY55135" s="80"/>
      <c r="AZ55135" s="80"/>
      <c r="BA55135" s="80"/>
      <c r="BB55135" s="80"/>
    </row>
    <row r="55136" spans="9:54" x14ac:dyDescent="0.25">
      <c r="I55136" s="80"/>
      <c r="AX55136" s="80"/>
      <c r="AY55136" s="80"/>
      <c r="AZ55136" s="80"/>
      <c r="BA55136" s="80"/>
      <c r="BB55136" s="80"/>
    </row>
    <row r="55137" spans="9:54" x14ac:dyDescent="0.25">
      <c r="I55137" s="80"/>
      <c r="AX55137" s="80"/>
      <c r="AY55137" s="80"/>
      <c r="AZ55137" s="80"/>
      <c r="BA55137" s="80"/>
      <c r="BB55137" s="80"/>
    </row>
    <row r="55138" spans="9:54" x14ac:dyDescent="0.25">
      <c r="I55138" s="80"/>
      <c r="AX55138" s="80"/>
      <c r="AY55138" s="80"/>
      <c r="AZ55138" s="80"/>
      <c r="BA55138" s="80"/>
      <c r="BB55138" s="80"/>
    </row>
    <row r="55139" spans="9:54" x14ac:dyDescent="0.25">
      <c r="I55139" s="80"/>
      <c r="AX55139" s="80"/>
      <c r="AY55139" s="80"/>
      <c r="AZ55139" s="80"/>
      <c r="BA55139" s="80"/>
      <c r="BB55139" s="80"/>
    </row>
    <row r="55140" spans="9:54" x14ac:dyDescent="0.25">
      <c r="I55140" s="80"/>
      <c r="AX55140" s="80"/>
      <c r="AY55140" s="80"/>
      <c r="AZ55140" s="80"/>
      <c r="BA55140" s="80"/>
      <c r="BB55140" s="80"/>
    </row>
    <row r="55141" spans="9:54" x14ac:dyDescent="0.25">
      <c r="I55141" s="80"/>
      <c r="AX55141" s="80"/>
      <c r="AY55141" s="80"/>
      <c r="AZ55141" s="80"/>
      <c r="BA55141" s="80"/>
      <c r="BB55141" s="80"/>
    </row>
    <row r="55142" spans="9:54" x14ac:dyDescent="0.25">
      <c r="I55142" s="80"/>
      <c r="AX55142" s="80"/>
      <c r="AY55142" s="80"/>
      <c r="AZ55142" s="80"/>
      <c r="BA55142" s="80"/>
      <c r="BB55142" s="80"/>
    </row>
    <row r="55143" spans="9:54" x14ac:dyDescent="0.25">
      <c r="I55143" s="80"/>
      <c r="AX55143" s="80"/>
      <c r="AY55143" s="80"/>
      <c r="AZ55143" s="80"/>
      <c r="BA55143" s="80"/>
      <c r="BB55143" s="80"/>
    </row>
    <row r="55144" spans="9:54" x14ac:dyDescent="0.25">
      <c r="I55144" s="80"/>
      <c r="AX55144" s="80"/>
      <c r="AY55144" s="80"/>
      <c r="AZ55144" s="80"/>
      <c r="BA55144" s="80"/>
      <c r="BB55144" s="80"/>
    </row>
    <row r="55145" spans="9:54" x14ac:dyDescent="0.25">
      <c r="I55145" s="80"/>
      <c r="AX55145" s="80"/>
      <c r="AY55145" s="80"/>
      <c r="AZ55145" s="80"/>
      <c r="BA55145" s="80"/>
      <c r="BB55145" s="80"/>
    </row>
    <row r="55146" spans="9:54" x14ac:dyDescent="0.25">
      <c r="I55146" s="80"/>
      <c r="AX55146" s="80"/>
      <c r="AY55146" s="80"/>
      <c r="AZ55146" s="80"/>
      <c r="BA55146" s="80"/>
      <c r="BB55146" s="80"/>
    </row>
    <row r="55147" spans="9:54" x14ac:dyDescent="0.25">
      <c r="I55147" s="80"/>
      <c r="AX55147" s="80"/>
      <c r="AY55147" s="80"/>
      <c r="AZ55147" s="80"/>
      <c r="BA55147" s="80"/>
      <c r="BB55147" s="80"/>
    </row>
    <row r="55148" spans="9:54" x14ac:dyDescent="0.25">
      <c r="I55148" s="80"/>
      <c r="AX55148" s="80"/>
      <c r="AY55148" s="80"/>
      <c r="AZ55148" s="80"/>
      <c r="BA55148" s="80"/>
      <c r="BB55148" s="80"/>
    </row>
    <row r="55149" spans="9:54" x14ac:dyDescent="0.25">
      <c r="I55149" s="80"/>
      <c r="AX55149" s="80"/>
      <c r="AY55149" s="80"/>
      <c r="AZ55149" s="80"/>
      <c r="BA55149" s="80"/>
      <c r="BB55149" s="80"/>
    </row>
    <row r="55150" spans="9:54" x14ac:dyDescent="0.25">
      <c r="I55150" s="80"/>
      <c r="AX55150" s="80"/>
      <c r="AY55150" s="80"/>
      <c r="AZ55150" s="80"/>
      <c r="BA55150" s="80"/>
      <c r="BB55150" s="80"/>
    </row>
    <row r="55151" spans="9:54" x14ac:dyDescent="0.25">
      <c r="I55151" s="80"/>
      <c r="AX55151" s="80"/>
      <c r="AY55151" s="80"/>
      <c r="AZ55151" s="80"/>
      <c r="BA55151" s="80"/>
      <c r="BB55151" s="80"/>
    </row>
    <row r="55152" spans="9:54" x14ac:dyDescent="0.25">
      <c r="I55152" s="80"/>
      <c r="AX55152" s="80"/>
      <c r="AY55152" s="80"/>
      <c r="AZ55152" s="80"/>
      <c r="BA55152" s="80"/>
      <c r="BB55152" s="80"/>
    </row>
    <row r="55153" spans="9:54" x14ac:dyDescent="0.25">
      <c r="I55153" s="80"/>
      <c r="AX55153" s="80"/>
      <c r="AY55153" s="80"/>
      <c r="AZ55153" s="80"/>
      <c r="BA55153" s="80"/>
      <c r="BB55153" s="80"/>
    </row>
    <row r="55154" spans="9:54" x14ac:dyDescent="0.25">
      <c r="I55154" s="80"/>
      <c r="AX55154" s="80"/>
      <c r="AY55154" s="80"/>
      <c r="AZ55154" s="80"/>
      <c r="BA55154" s="80"/>
      <c r="BB55154" s="80"/>
    </row>
    <row r="55155" spans="9:54" x14ac:dyDescent="0.25">
      <c r="I55155" s="80"/>
      <c r="AX55155" s="80"/>
      <c r="AY55155" s="80"/>
      <c r="AZ55155" s="80"/>
      <c r="BA55155" s="80"/>
      <c r="BB55155" s="80"/>
    </row>
    <row r="55156" spans="9:54" x14ac:dyDescent="0.25">
      <c r="I55156" s="80"/>
      <c r="AX55156" s="80"/>
      <c r="AY55156" s="80"/>
      <c r="AZ55156" s="80"/>
      <c r="BA55156" s="80"/>
      <c r="BB55156" s="80"/>
    </row>
    <row r="55157" spans="9:54" x14ac:dyDescent="0.25">
      <c r="I55157" s="80"/>
      <c r="AX55157" s="80"/>
      <c r="AY55157" s="80"/>
      <c r="AZ55157" s="80"/>
      <c r="BA55157" s="80"/>
      <c r="BB55157" s="80"/>
    </row>
    <row r="55158" spans="9:54" x14ac:dyDescent="0.25">
      <c r="I55158" s="80"/>
      <c r="AX55158" s="80"/>
      <c r="AY55158" s="80"/>
      <c r="AZ55158" s="80"/>
      <c r="BA55158" s="80"/>
      <c r="BB55158" s="80"/>
    </row>
    <row r="55159" spans="9:54" x14ac:dyDescent="0.25">
      <c r="I55159" s="80"/>
      <c r="AX55159" s="80"/>
      <c r="AY55159" s="80"/>
      <c r="AZ55159" s="80"/>
      <c r="BA55159" s="80"/>
      <c r="BB55159" s="80"/>
    </row>
    <row r="55160" spans="9:54" x14ac:dyDescent="0.25">
      <c r="I55160" s="80"/>
      <c r="AX55160" s="80"/>
      <c r="AY55160" s="80"/>
      <c r="AZ55160" s="80"/>
      <c r="BA55160" s="80"/>
      <c r="BB55160" s="80"/>
    </row>
    <row r="55161" spans="9:54" x14ac:dyDescent="0.25">
      <c r="I55161" s="80"/>
      <c r="AX55161" s="80"/>
      <c r="AY55161" s="80"/>
      <c r="AZ55161" s="80"/>
      <c r="BA55161" s="80"/>
      <c r="BB55161" s="80"/>
    </row>
    <row r="55162" spans="9:54" x14ac:dyDescent="0.25">
      <c r="I55162" s="80"/>
      <c r="AX55162" s="80"/>
      <c r="AY55162" s="80"/>
      <c r="AZ55162" s="80"/>
      <c r="BA55162" s="80"/>
      <c r="BB55162" s="80"/>
    </row>
    <row r="55163" spans="9:54" x14ac:dyDescent="0.25">
      <c r="I55163" s="80"/>
      <c r="AX55163" s="80"/>
      <c r="AY55163" s="80"/>
      <c r="AZ55163" s="80"/>
      <c r="BA55163" s="80"/>
      <c r="BB55163" s="80"/>
    </row>
    <row r="55164" spans="9:54" x14ac:dyDescent="0.25">
      <c r="I55164" s="80"/>
      <c r="AX55164" s="80"/>
      <c r="AY55164" s="80"/>
      <c r="AZ55164" s="80"/>
      <c r="BA55164" s="80"/>
      <c r="BB55164" s="80"/>
    </row>
    <row r="55165" spans="9:54" x14ac:dyDescent="0.25">
      <c r="I55165" s="80"/>
      <c r="AX55165" s="80"/>
      <c r="AY55165" s="80"/>
      <c r="AZ55165" s="80"/>
      <c r="BA55165" s="80"/>
      <c r="BB55165" s="80"/>
    </row>
    <row r="55166" spans="9:54" x14ac:dyDescent="0.25">
      <c r="I55166" s="80"/>
      <c r="AX55166" s="80"/>
      <c r="AY55166" s="80"/>
      <c r="AZ55166" s="80"/>
      <c r="BA55166" s="80"/>
      <c r="BB55166" s="80"/>
    </row>
    <row r="55167" spans="9:54" x14ac:dyDescent="0.25">
      <c r="I55167" s="80"/>
      <c r="AX55167" s="80"/>
      <c r="AY55167" s="80"/>
      <c r="AZ55167" s="80"/>
      <c r="BA55167" s="80"/>
      <c r="BB55167" s="80"/>
    </row>
    <row r="55168" spans="9:54" x14ac:dyDescent="0.25">
      <c r="I55168" s="80"/>
      <c r="AX55168" s="80"/>
      <c r="AY55168" s="80"/>
      <c r="AZ55168" s="80"/>
      <c r="BA55168" s="80"/>
      <c r="BB55168" s="80"/>
    </row>
    <row r="55169" spans="9:54" x14ac:dyDescent="0.25">
      <c r="I55169" s="80"/>
      <c r="AX55169" s="80"/>
      <c r="AY55169" s="80"/>
      <c r="AZ55169" s="80"/>
      <c r="BA55169" s="80"/>
      <c r="BB55169" s="80"/>
    </row>
    <row r="55170" spans="9:54" x14ac:dyDescent="0.25">
      <c r="I55170" s="80"/>
      <c r="AX55170" s="80"/>
      <c r="AY55170" s="80"/>
      <c r="AZ55170" s="80"/>
      <c r="BA55170" s="80"/>
      <c r="BB55170" s="80"/>
    </row>
    <row r="55171" spans="9:54" x14ac:dyDescent="0.25">
      <c r="I55171" s="80"/>
      <c r="AX55171" s="80"/>
      <c r="AY55171" s="80"/>
      <c r="AZ55171" s="80"/>
      <c r="BA55171" s="80"/>
      <c r="BB55171" s="80"/>
    </row>
    <row r="55172" spans="9:54" x14ac:dyDescent="0.25">
      <c r="I55172" s="80"/>
      <c r="AX55172" s="80"/>
      <c r="AY55172" s="80"/>
      <c r="AZ55172" s="80"/>
      <c r="BA55172" s="80"/>
      <c r="BB55172" s="80"/>
    </row>
    <row r="55173" spans="9:54" x14ac:dyDescent="0.25">
      <c r="I55173" s="80"/>
      <c r="AX55173" s="80"/>
      <c r="AY55173" s="80"/>
      <c r="AZ55173" s="80"/>
      <c r="BA55173" s="80"/>
      <c r="BB55173" s="80"/>
    </row>
    <row r="55174" spans="9:54" x14ac:dyDescent="0.25">
      <c r="I55174" s="80"/>
      <c r="AX55174" s="80"/>
      <c r="AY55174" s="80"/>
      <c r="AZ55174" s="80"/>
      <c r="BA55174" s="80"/>
      <c r="BB55174" s="80"/>
    </row>
    <row r="55175" spans="9:54" x14ac:dyDescent="0.25">
      <c r="I55175" s="80"/>
      <c r="AX55175" s="80"/>
      <c r="AY55175" s="80"/>
      <c r="AZ55175" s="80"/>
      <c r="BA55175" s="80"/>
      <c r="BB55175" s="80"/>
    </row>
    <row r="55176" spans="9:54" x14ac:dyDescent="0.25">
      <c r="I55176" s="80"/>
      <c r="AX55176" s="80"/>
      <c r="AY55176" s="80"/>
      <c r="AZ55176" s="80"/>
      <c r="BA55176" s="80"/>
      <c r="BB55176" s="80"/>
    </row>
    <row r="55177" spans="9:54" x14ac:dyDescent="0.25">
      <c r="I55177" s="80"/>
      <c r="AX55177" s="80"/>
      <c r="AY55177" s="80"/>
      <c r="AZ55177" s="80"/>
      <c r="BA55177" s="80"/>
      <c r="BB55177" s="80"/>
    </row>
    <row r="55178" spans="9:54" x14ac:dyDescent="0.25">
      <c r="I55178" s="80"/>
      <c r="AX55178" s="80"/>
      <c r="AY55178" s="80"/>
      <c r="AZ55178" s="80"/>
      <c r="BA55178" s="80"/>
      <c r="BB55178" s="80"/>
    </row>
    <row r="55179" spans="9:54" x14ac:dyDescent="0.25">
      <c r="I55179" s="80"/>
      <c r="AX55179" s="80"/>
      <c r="AY55179" s="80"/>
      <c r="AZ55179" s="80"/>
      <c r="BA55179" s="80"/>
      <c r="BB55179" s="80"/>
    </row>
    <row r="55180" spans="9:54" x14ac:dyDescent="0.25">
      <c r="I55180" s="80"/>
      <c r="AX55180" s="80"/>
      <c r="AY55180" s="80"/>
      <c r="AZ55180" s="80"/>
      <c r="BA55180" s="80"/>
      <c r="BB55180" s="80"/>
    </row>
    <row r="55181" spans="9:54" x14ac:dyDescent="0.25">
      <c r="I55181" s="80"/>
      <c r="AX55181" s="80"/>
      <c r="AY55181" s="80"/>
      <c r="AZ55181" s="80"/>
      <c r="BA55181" s="80"/>
      <c r="BB55181" s="80"/>
    </row>
    <row r="55182" spans="9:54" x14ac:dyDescent="0.25">
      <c r="I55182" s="80"/>
      <c r="AX55182" s="80"/>
      <c r="AY55182" s="80"/>
      <c r="AZ55182" s="80"/>
      <c r="BA55182" s="80"/>
      <c r="BB55182" s="80"/>
    </row>
    <row r="55183" spans="9:54" x14ac:dyDescent="0.25">
      <c r="I55183" s="80"/>
      <c r="AX55183" s="80"/>
      <c r="AY55183" s="80"/>
      <c r="AZ55183" s="80"/>
      <c r="BA55183" s="80"/>
      <c r="BB55183" s="80"/>
    </row>
    <row r="55184" spans="9:54" x14ac:dyDescent="0.25">
      <c r="I55184" s="80"/>
      <c r="AX55184" s="80"/>
      <c r="AY55184" s="80"/>
      <c r="AZ55184" s="80"/>
      <c r="BA55184" s="80"/>
      <c r="BB55184" s="80"/>
    </row>
    <row r="55185" spans="9:54" x14ac:dyDescent="0.25">
      <c r="I55185" s="80"/>
      <c r="AX55185" s="80"/>
      <c r="AY55185" s="80"/>
      <c r="AZ55185" s="80"/>
      <c r="BA55185" s="80"/>
      <c r="BB55185" s="80"/>
    </row>
    <row r="55186" spans="9:54" x14ac:dyDescent="0.25">
      <c r="I55186" s="80"/>
      <c r="AX55186" s="80"/>
      <c r="AY55186" s="80"/>
      <c r="AZ55186" s="80"/>
      <c r="BA55186" s="80"/>
      <c r="BB55186" s="80"/>
    </row>
    <row r="55187" spans="9:54" x14ac:dyDescent="0.25">
      <c r="I55187" s="80"/>
      <c r="AX55187" s="80"/>
      <c r="AY55187" s="80"/>
      <c r="AZ55187" s="80"/>
      <c r="BA55187" s="80"/>
      <c r="BB55187" s="80"/>
    </row>
    <row r="55188" spans="9:54" x14ac:dyDescent="0.25">
      <c r="I55188" s="80"/>
      <c r="AX55188" s="80"/>
      <c r="AY55188" s="80"/>
      <c r="AZ55188" s="80"/>
      <c r="BA55188" s="80"/>
      <c r="BB55188" s="80"/>
    </row>
    <row r="55189" spans="9:54" x14ac:dyDescent="0.25">
      <c r="I55189" s="80"/>
      <c r="AX55189" s="80"/>
      <c r="AY55189" s="80"/>
      <c r="AZ55189" s="80"/>
      <c r="BA55189" s="80"/>
      <c r="BB55189" s="80"/>
    </row>
    <row r="55190" spans="9:54" x14ac:dyDescent="0.25">
      <c r="I55190" s="80"/>
      <c r="AX55190" s="80"/>
      <c r="AY55190" s="80"/>
      <c r="AZ55190" s="80"/>
      <c r="BA55190" s="80"/>
      <c r="BB55190" s="80"/>
    </row>
    <row r="55191" spans="9:54" x14ac:dyDescent="0.25">
      <c r="I55191" s="80"/>
      <c r="AX55191" s="80"/>
      <c r="AY55191" s="80"/>
      <c r="AZ55191" s="80"/>
      <c r="BA55191" s="80"/>
      <c r="BB55191" s="80"/>
    </row>
    <row r="55192" spans="9:54" x14ac:dyDescent="0.25">
      <c r="I55192" s="80"/>
      <c r="AX55192" s="80"/>
      <c r="AY55192" s="80"/>
      <c r="AZ55192" s="80"/>
      <c r="BA55192" s="80"/>
      <c r="BB55192" s="80"/>
    </row>
    <row r="55193" spans="9:54" x14ac:dyDescent="0.25">
      <c r="I55193" s="80"/>
      <c r="AX55193" s="80"/>
      <c r="AY55193" s="80"/>
      <c r="AZ55193" s="80"/>
      <c r="BA55193" s="80"/>
      <c r="BB55193" s="80"/>
    </row>
    <row r="55194" spans="9:54" x14ac:dyDescent="0.25">
      <c r="I55194" s="80"/>
      <c r="AX55194" s="80"/>
      <c r="AY55194" s="80"/>
      <c r="AZ55194" s="80"/>
      <c r="BA55194" s="80"/>
      <c r="BB55194" s="80"/>
    </row>
    <row r="55195" spans="9:54" x14ac:dyDescent="0.25">
      <c r="I55195" s="80"/>
      <c r="AX55195" s="80"/>
      <c r="AY55195" s="80"/>
      <c r="AZ55195" s="80"/>
      <c r="BA55195" s="80"/>
      <c r="BB55195" s="80"/>
    </row>
    <row r="55196" spans="9:54" x14ac:dyDescent="0.25">
      <c r="I55196" s="80"/>
      <c r="AX55196" s="80"/>
      <c r="AY55196" s="80"/>
      <c r="AZ55196" s="80"/>
      <c r="BA55196" s="80"/>
      <c r="BB55196" s="80"/>
    </row>
    <row r="55197" spans="9:54" x14ac:dyDescent="0.25">
      <c r="I55197" s="80"/>
      <c r="AX55197" s="80"/>
      <c r="AY55197" s="80"/>
      <c r="AZ55197" s="80"/>
      <c r="BA55197" s="80"/>
      <c r="BB55197" s="80"/>
    </row>
    <row r="55198" spans="9:54" x14ac:dyDescent="0.25">
      <c r="I55198" s="80"/>
      <c r="AX55198" s="80"/>
      <c r="AY55198" s="80"/>
      <c r="AZ55198" s="80"/>
      <c r="BA55198" s="80"/>
      <c r="BB55198" s="80"/>
    </row>
    <row r="55199" spans="9:54" x14ac:dyDescent="0.25">
      <c r="I55199" s="80"/>
      <c r="AX55199" s="80"/>
      <c r="AY55199" s="80"/>
      <c r="AZ55199" s="80"/>
      <c r="BA55199" s="80"/>
      <c r="BB55199" s="80"/>
    </row>
    <row r="55200" spans="9:54" x14ac:dyDescent="0.25">
      <c r="I55200" s="80"/>
      <c r="AX55200" s="80"/>
      <c r="AY55200" s="80"/>
      <c r="AZ55200" s="80"/>
      <c r="BA55200" s="80"/>
      <c r="BB55200" s="80"/>
    </row>
    <row r="55201" spans="9:54" x14ac:dyDescent="0.25">
      <c r="I55201" s="80"/>
      <c r="AX55201" s="80"/>
      <c r="AY55201" s="80"/>
      <c r="AZ55201" s="80"/>
      <c r="BA55201" s="80"/>
      <c r="BB55201" s="80"/>
    </row>
    <row r="55202" spans="9:54" x14ac:dyDescent="0.25">
      <c r="I55202" s="80"/>
      <c r="AX55202" s="80"/>
      <c r="AY55202" s="80"/>
      <c r="AZ55202" s="80"/>
      <c r="BA55202" s="80"/>
      <c r="BB55202" s="80"/>
    </row>
    <row r="55203" spans="9:54" x14ac:dyDescent="0.25">
      <c r="I55203" s="80"/>
      <c r="AX55203" s="80"/>
      <c r="AY55203" s="80"/>
      <c r="AZ55203" s="80"/>
      <c r="BA55203" s="80"/>
      <c r="BB55203" s="80"/>
    </row>
    <row r="55204" spans="9:54" x14ac:dyDescent="0.25">
      <c r="I55204" s="80"/>
      <c r="AX55204" s="80"/>
      <c r="AY55204" s="80"/>
      <c r="AZ55204" s="80"/>
      <c r="BA55204" s="80"/>
      <c r="BB55204" s="80"/>
    </row>
    <row r="55205" spans="9:54" x14ac:dyDescent="0.25">
      <c r="I55205" s="80"/>
      <c r="AX55205" s="80"/>
      <c r="AY55205" s="80"/>
      <c r="AZ55205" s="80"/>
      <c r="BA55205" s="80"/>
      <c r="BB55205" s="80"/>
    </row>
    <row r="55206" spans="9:54" x14ac:dyDescent="0.25">
      <c r="I55206" s="80"/>
      <c r="AX55206" s="80"/>
      <c r="AY55206" s="80"/>
      <c r="AZ55206" s="80"/>
      <c r="BA55206" s="80"/>
      <c r="BB55206" s="80"/>
    </row>
    <row r="55207" spans="9:54" x14ac:dyDescent="0.25">
      <c r="I55207" s="80"/>
      <c r="AX55207" s="80"/>
      <c r="AY55207" s="80"/>
      <c r="AZ55207" s="80"/>
      <c r="BA55207" s="80"/>
      <c r="BB55207" s="80"/>
    </row>
    <row r="55208" spans="9:54" x14ac:dyDescent="0.25">
      <c r="I55208" s="80"/>
      <c r="AX55208" s="80"/>
      <c r="AY55208" s="80"/>
      <c r="AZ55208" s="80"/>
      <c r="BA55208" s="80"/>
      <c r="BB55208" s="80"/>
    </row>
    <row r="55209" spans="9:54" x14ac:dyDescent="0.25">
      <c r="I55209" s="80"/>
      <c r="AX55209" s="80"/>
      <c r="AY55209" s="80"/>
      <c r="AZ55209" s="80"/>
      <c r="BA55209" s="80"/>
      <c r="BB55209" s="80"/>
    </row>
    <row r="55210" spans="9:54" x14ac:dyDescent="0.25">
      <c r="I55210" s="80"/>
      <c r="AX55210" s="80"/>
      <c r="AY55210" s="80"/>
      <c r="AZ55210" s="80"/>
      <c r="BA55210" s="80"/>
      <c r="BB55210" s="80"/>
    </row>
    <row r="55211" spans="9:54" x14ac:dyDescent="0.25">
      <c r="I55211" s="80"/>
      <c r="AX55211" s="80"/>
      <c r="AY55211" s="80"/>
      <c r="AZ55211" s="80"/>
      <c r="BA55211" s="80"/>
      <c r="BB55211" s="80"/>
    </row>
    <row r="55212" spans="9:54" x14ac:dyDescent="0.25">
      <c r="I55212" s="80"/>
      <c r="AX55212" s="80"/>
      <c r="AY55212" s="80"/>
      <c r="AZ55212" s="80"/>
      <c r="BA55212" s="80"/>
      <c r="BB55212" s="80"/>
    </row>
    <row r="55213" spans="9:54" x14ac:dyDescent="0.25">
      <c r="I55213" s="80"/>
      <c r="AX55213" s="80"/>
      <c r="AY55213" s="80"/>
      <c r="AZ55213" s="80"/>
      <c r="BA55213" s="80"/>
      <c r="BB55213" s="80"/>
    </row>
    <row r="55214" spans="9:54" x14ac:dyDescent="0.25">
      <c r="I55214" s="80"/>
      <c r="AX55214" s="80"/>
      <c r="AY55214" s="80"/>
      <c r="AZ55214" s="80"/>
      <c r="BA55214" s="80"/>
      <c r="BB55214" s="80"/>
    </row>
    <row r="55215" spans="9:54" x14ac:dyDescent="0.25">
      <c r="I55215" s="80"/>
      <c r="AX55215" s="80"/>
      <c r="AY55215" s="80"/>
      <c r="AZ55215" s="80"/>
      <c r="BA55215" s="80"/>
      <c r="BB55215" s="80"/>
    </row>
    <row r="55216" spans="9:54" x14ac:dyDescent="0.25">
      <c r="I55216" s="80"/>
      <c r="AX55216" s="80"/>
      <c r="AY55216" s="80"/>
      <c r="AZ55216" s="80"/>
      <c r="BA55216" s="80"/>
      <c r="BB55216" s="80"/>
    </row>
    <row r="55217" spans="9:54" x14ac:dyDescent="0.25">
      <c r="I55217" s="80"/>
      <c r="AX55217" s="80"/>
      <c r="AY55217" s="80"/>
      <c r="AZ55217" s="80"/>
      <c r="BA55217" s="80"/>
      <c r="BB55217" s="80"/>
    </row>
    <row r="55218" spans="9:54" x14ac:dyDescent="0.25">
      <c r="I55218" s="80"/>
      <c r="AX55218" s="80"/>
      <c r="AY55218" s="80"/>
      <c r="AZ55218" s="80"/>
      <c r="BA55218" s="80"/>
      <c r="BB55218" s="80"/>
    </row>
    <row r="55219" spans="9:54" x14ac:dyDescent="0.25">
      <c r="I55219" s="80"/>
      <c r="AX55219" s="80"/>
      <c r="AY55219" s="80"/>
      <c r="AZ55219" s="80"/>
      <c r="BA55219" s="80"/>
      <c r="BB55219" s="80"/>
    </row>
    <row r="55220" spans="9:54" x14ac:dyDescent="0.25">
      <c r="I55220" s="80"/>
      <c r="AX55220" s="80"/>
      <c r="AY55220" s="80"/>
      <c r="AZ55220" s="80"/>
      <c r="BA55220" s="80"/>
      <c r="BB55220" s="80"/>
    </row>
    <row r="55221" spans="9:54" x14ac:dyDescent="0.25">
      <c r="I55221" s="80"/>
      <c r="AX55221" s="80"/>
      <c r="AY55221" s="80"/>
      <c r="AZ55221" s="80"/>
      <c r="BA55221" s="80"/>
      <c r="BB55221" s="80"/>
    </row>
    <row r="55222" spans="9:54" x14ac:dyDescent="0.25">
      <c r="I55222" s="80"/>
      <c r="AX55222" s="80"/>
      <c r="AY55222" s="80"/>
      <c r="AZ55222" s="80"/>
      <c r="BA55222" s="80"/>
      <c r="BB55222" s="80"/>
    </row>
    <row r="55223" spans="9:54" x14ac:dyDescent="0.25">
      <c r="I55223" s="80"/>
      <c r="AX55223" s="80"/>
      <c r="AY55223" s="80"/>
      <c r="AZ55223" s="80"/>
      <c r="BA55223" s="80"/>
      <c r="BB55223" s="80"/>
    </row>
    <row r="55224" spans="9:54" x14ac:dyDescent="0.25">
      <c r="I55224" s="80"/>
      <c r="AX55224" s="80"/>
      <c r="AY55224" s="80"/>
      <c r="AZ55224" s="80"/>
      <c r="BA55224" s="80"/>
      <c r="BB55224" s="80"/>
    </row>
    <row r="55225" spans="9:54" x14ac:dyDescent="0.25">
      <c r="I55225" s="80"/>
      <c r="AX55225" s="80"/>
      <c r="AY55225" s="80"/>
      <c r="AZ55225" s="80"/>
      <c r="BA55225" s="80"/>
      <c r="BB55225" s="80"/>
    </row>
    <row r="55226" spans="9:54" x14ac:dyDescent="0.25">
      <c r="I55226" s="80"/>
      <c r="AX55226" s="80"/>
      <c r="AY55226" s="80"/>
      <c r="AZ55226" s="80"/>
      <c r="BA55226" s="80"/>
      <c r="BB55226" s="80"/>
    </row>
    <row r="55227" spans="9:54" x14ac:dyDescent="0.25">
      <c r="I55227" s="80"/>
      <c r="AX55227" s="80"/>
      <c r="AY55227" s="80"/>
      <c r="AZ55227" s="80"/>
      <c r="BA55227" s="80"/>
      <c r="BB55227" s="80"/>
    </row>
    <row r="55228" spans="9:54" x14ac:dyDescent="0.25">
      <c r="I55228" s="80"/>
      <c r="AX55228" s="80"/>
      <c r="AY55228" s="80"/>
      <c r="AZ55228" s="80"/>
      <c r="BA55228" s="80"/>
      <c r="BB55228" s="80"/>
    </row>
    <row r="55229" spans="9:54" x14ac:dyDescent="0.25">
      <c r="I55229" s="80"/>
      <c r="AX55229" s="80"/>
      <c r="AY55229" s="80"/>
      <c r="AZ55229" s="80"/>
      <c r="BA55229" s="80"/>
      <c r="BB55229" s="80"/>
    </row>
    <row r="55230" spans="9:54" x14ac:dyDescent="0.25">
      <c r="I55230" s="80"/>
      <c r="AX55230" s="80"/>
      <c r="AY55230" s="80"/>
      <c r="AZ55230" s="80"/>
      <c r="BA55230" s="80"/>
      <c r="BB55230" s="80"/>
    </row>
    <row r="55231" spans="9:54" x14ac:dyDescent="0.25">
      <c r="I55231" s="80"/>
      <c r="AX55231" s="80"/>
      <c r="AY55231" s="80"/>
      <c r="AZ55231" s="80"/>
      <c r="BA55231" s="80"/>
      <c r="BB55231" s="80"/>
    </row>
    <row r="55232" spans="9:54" x14ac:dyDescent="0.25">
      <c r="I55232" s="80"/>
      <c r="AX55232" s="80"/>
      <c r="AY55232" s="80"/>
      <c r="AZ55232" s="80"/>
      <c r="BA55232" s="80"/>
      <c r="BB55232" s="80"/>
    </row>
    <row r="55233" spans="9:54" x14ac:dyDescent="0.25">
      <c r="I55233" s="80"/>
      <c r="AX55233" s="80"/>
      <c r="AY55233" s="80"/>
      <c r="AZ55233" s="80"/>
      <c r="BA55233" s="80"/>
      <c r="BB55233" s="80"/>
    </row>
    <row r="55234" spans="9:54" x14ac:dyDescent="0.25">
      <c r="I55234" s="80"/>
      <c r="AX55234" s="80"/>
      <c r="AY55234" s="80"/>
      <c r="AZ55234" s="80"/>
      <c r="BA55234" s="80"/>
      <c r="BB55234" s="80"/>
    </row>
    <row r="55235" spans="9:54" x14ac:dyDescent="0.25">
      <c r="I55235" s="80"/>
      <c r="AX55235" s="80"/>
      <c r="AY55235" s="80"/>
      <c r="AZ55235" s="80"/>
      <c r="BA55235" s="80"/>
      <c r="BB55235" s="80"/>
    </row>
    <row r="55236" spans="9:54" x14ac:dyDescent="0.25">
      <c r="I55236" s="80"/>
      <c r="AX55236" s="80"/>
      <c r="AY55236" s="80"/>
      <c r="AZ55236" s="80"/>
      <c r="BA55236" s="80"/>
      <c r="BB55236" s="80"/>
    </row>
    <row r="55237" spans="9:54" x14ac:dyDescent="0.25">
      <c r="I55237" s="80"/>
      <c r="AX55237" s="80"/>
      <c r="AY55237" s="80"/>
      <c r="AZ55237" s="80"/>
      <c r="BA55237" s="80"/>
      <c r="BB55237" s="80"/>
    </row>
    <row r="55238" spans="9:54" x14ac:dyDescent="0.25">
      <c r="I55238" s="80"/>
      <c r="AX55238" s="80"/>
      <c r="AY55238" s="80"/>
      <c r="AZ55238" s="80"/>
      <c r="BA55238" s="80"/>
      <c r="BB55238" s="80"/>
    </row>
    <row r="55239" spans="9:54" x14ac:dyDescent="0.25">
      <c r="I55239" s="80"/>
      <c r="AX55239" s="80"/>
      <c r="AY55239" s="80"/>
      <c r="AZ55239" s="80"/>
      <c r="BA55239" s="80"/>
      <c r="BB55239" s="80"/>
    </row>
    <row r="55240" spans="9:54" x14ac:dyDescent="0.25">
      <c r="I55240" s="80"/>
      <c r="AX55240" s="80"/>
      <c r="AY55240" s="80"/>
      <c r="AZ55240" s="80"/>
      <c r="BA55240" s="80"/>
      <c r="BB55240" s="80"/>
    </row>
    <row r="55241" spans="9:54" x14ac:dyDescent="0.25">
      <c r="I55241" s="80"/>
      <c r="AX55241" s="80"/>
      <c r="AY55241" s="80"/>
      <c r="AZ55241" s="80"/>
      <c r="BA55241" s="80"/>
      <c r="BB55241" s="80"/>
    </row>
    <row r="55242" spans="9:54" x14ac:dyDescent="0.25">
      <c r="I55242" s="80"/>
      <c r="AX55242" s="80"/>
      <c r="AY55242" s="80"/>
      <c r="AZ55242" s="80"/>
      <c r="BA55242" s="80"/>
      <c r="BB55242" s="80"/>
    </row>
    <row r="55243" spans="9:54" x14ac:dyDescent="0.25">
      <c r="I55243" s="80"/>
      <c r="AX55243" s="80"/>
      <c r="AY55243" s="80"/>
      <c r="AZ55243" s="80"/>
      <c r="BA55243" s="80"/>
      <c r="BB55243" s="80"/>
    </row>
    <row r="55244" spans="9:54" x14ac:dyDescent="0.25">
      <c r="I55244" s="80"/>
      <c r="AX55244" s="80"/>
      <c r="AY55244" s="80"/>
      <c r="AZ55244" s="80"/>
      <c r="BA55244" s="80"/>
      <c r="BB55244" s="80"/>
    </row>
    <row r="55245" spans="9:54" x14ac:dyDescent="0.25">
      <c r="I55245" s="80"/>
      <c r="AX55245" s="80"/>
      <c r="AY55245" s="80"/>
      <c r="AZ55245" s="80"/>
      <c r="BA55245" s="80"/>
      <c r="BB55245" s="80"/>
    </row>
    <row r="55246" spans="9:54" x14ac:dyDescent="0.25">
      <c r="I55246" s="80"/>
      <c r="AX55246" s="80"/>
      <c r="AY55246" s="80"/>
      <c r="AZ55246" s="80"/>
      <c r="BA55246" s="80"/>
      <c r="BB55246" s="80"/>
    </row>
    <row r="55247" spans="9:54" x14ac:dyDescent="0.25">
      <c r="I55247" s="80"/>
      <c r="AX55247" s="80"/>
      <c r="AY55247" s="80"/>
      <c r="AZ55247" s="80"/>
      <c r="BA55247" s="80"/>
      <c r="BB55247" s="80"/>
    </row>
    <row r="55248" spans="9:54" x14ac:dyDescent="0.25">
      <c r="I55248" s="80"/>
      <c r="AX55248" s="80"/>
      <c r="AY55248" s="80"/>
      <c r="AZ55248" s="80"/>
      <c r="BA55248" s="80"/>
      <c r="BB55248" s="80"/>
    </row>
    <row r="55249" spans="9:54" x14ac:dyDescent="0.25">
      <c r="I55249" s="80"/>
      <c r="AX55249" s="80"/>
      <c r="AY55249" s="80"/>
      <c r="AZ55249" s="80"/>
      <c r="BA55249" s="80"/>
      <c r="BB55249" s="80"/>
    </row>
    <row r="55250" spans="9:54" x14ac:dyDescent="0.25">
      <c r="I55250" s="80"/>
      <c r="AX55250" s="80"/>
      <c r="AY55250" s="80"/>
      <c r="AZ55250" s="80"/>
      <c r="BA55250" s="80"/>
      <c r="BB55250" s="80"/>
    </row>
    <row r="55251" spans="9:54" x14ac:dyDescent="0.25">
      <c r="I55251" s="80"/>
      <c r="AX55251" s="80"/>
      <c r="AY55251" s="80"/>
      <c r="AZ55251" s="80"/>
      <c r="BA55251" s="80"/>
      <c r="BB55251" s="80"/>
    </row>
    <row r="55252" spans="9:54" x14ac:dyDescent="0.25">
      <c r="I55252" s="80"/>
      <c r="AX55252" s="80"/>
      <c r="AY55252" s="80"/>
      <c r="AZ55252" s="80"/>
      <c r="BA55252" s="80"/>
      <c r="BB55252" s="80"/>
    </row>
    <row r="55253" spans="9:54" x14ac:dyDescent="0.25">
      <c r="I55253" s="80"/>
      <c r="AX55253" s="80"/>
      <c r="AY55253" s="80"/>
      <c r="AZ55253" s="80"/>
      <c r="BA55253" s="80"/>
      <c r="BB55253" s="80"/>
    </row>
    <row r="55254" spans="9:54" x14ac:dyDescent="0.25">
      <c r="I55254" s="80"/>
      <c r="AX55254" s="80"/>
      <c r="AY55254" s="80"/>
      <c r="AZ55254" s="80"/>
      <c r="BA55254" s="80"/>
      <c r="BB55254" s="80"/>
    </row>
    <row r="55255" spans="9:54" x14ac:dyDescent="0.25">
      <c r="I55255" s="80"/>
      <c r="AX55255" s="80"/>
      <c r="AY55255" s="80"/>
      <c r="AZ55255" s="80"/>
      <c r="BA55255" s="80"/>
      <c r="BB55255" s="80"/>
    </row>
    <row r="55256" spans="9:54" x14ac:dyDescent="0.25">
      <c r="I55256" s="80"/>
      <c r="AX55256" s="80"/>
      <c r="AY55256" s="80"/>
      <c r="AZ55256" s="80"/>
      <c r="BA55256" s="80"/>
      <c r="BB55256" s="80"/>
    </row>
    <row r="55257" spans="9:54" x14ac:dyDescent="0.25">
      <c r="I55257" s="80"/>
      <c r="AX55257" s="80"/>
      <c r="AY55257" s="80"/>
      <c r="AZ55257" s="80"/>
      <c r="BA55257" s="80"/>
      <c r="BB55257" s="80"/>
    </row>
    <row r="55258" spans="9:54" x14ac:dyDescent="0.25">
      <c r="I55258" s="80"/>
      <c r="AX55258" s="80"/>
      <c r="AY55258" s="80"/>
      <c r="AZ55258" s="80"/>
      <c r="BA55258" s="80"/>
      <c r="BB55258" s="80"/>
    </row>
    <row r="55259" spans="9:54" x14ac:dyDescent="0.25">
      <c r="I55259" s="80"/>
      <c r="AX55259" s="80"/>
      <c r="AY55259" s="80"/>
      <c r="AZ55259" s="80"/>
      <c r="BA55259" s="80"/>
      <c r="BB55259" s="80"/>
    </row>
    <row r="55260" spans="9:54" x14ac:dyDescent="0.25">
      <c r="I55260" s="80"/>
      <c r="AX55260" s="80"/>
      <c r="AY55260" s="80"/>
      <c r="AZ55260" s="80"/>
      <c r="BA55260" s="80"/>
      <c r="BB55260" s="80"/>
    </row>
    <row r="55261" spans="9:54" x14ac:dyDescent="0.25">
      <c r="I55261" s="80"/>
      <c r="AX55261" s="80"/>
      <c r="AY55261" s="80"/>
      <c r="AZ55261" s="80"/>
      <c r="BA55261" s="80"/>
      <c r="BB55261" s="80"/>
    </row>
    <row r="55262" spans="9:54" x14ac:dyDescent="0.25">
      <c r="I55262" s="80"/>
      <c r="AX55262" s="80"/>
      <c r="AY55262" s="80"/>
      <c r="AZ55262" s="80"/>
      <c r="BA55262" s="80"/>
      <c r="BB55262" s="80"/>
    </row>
    <row r="55263" spans="9:54" x14ac:dyDescent="0.25">
      <c r="I55263" s="80"/>
      <c r="AX55263" s="80"/>
      <c r="AY55263" s="80"/>
      <c r="AZ55263" s="80"/>
      <c r="BA55263" s="80"/>
      <c r="BB55263" s="80"/>
    </row>
    <row r="55264" spans="9:54" x14ac:dyDescent="0.25">
      <c r="I55264" s="80"/>
      <c r="AX55264" s="80"/>
      <c r="AY55264" s="80"/>
      <c r="AZ55264" s="80"/>
      <c r="BA55264" s="80"/>
      <c r="BB55264" s="80"/>
    </row>
    <row r="55265" spans="9:54" x14ac:dyDescent="0.25">
      <c r="I55265" s="80"/>
      <c r="AX55265" s="80"/>
      <c r="AY55265" s="80"/>
      <c r="AZ55265" s="80"/>
      <c r="BA55265" s="80"/>
      <c r="BB55265" s="80"/>
    </row>
    <row r="55266" spans="9:54" x14ac:dyDescent="0.25">
      <c r="I55266" s="80"/>
      <c r="AX55266" s="80"/>
      <c r="AY55266" s="80"/>
      <c r="AZ55266" s="80"/>
      <c r="BA55266" s="80"/>
      <c r="BB55266" s="80"/>
    </row>
    <row r="55267" spans="9:54" x14ac:dyDescent="0.25">
      <c r="I55267" s="80"/>
      <c r="AX55267" s="80"/>
      <c r="AY55267" s="80"/>
      <c r="AZ55267" s="80"/>
      <c r="BA55267" s="80"/>
      <c r="BB55267" s="80"/>
    </row>
    <row r="55268" spans="9:54" x14ac:dyDescent="0.25">
      <c r="I55268" s="80"/>
      <c r="AX55268" s="80"/>
      <c r="AY55268" s="80"/>
      <c r="AZ55268" s="80"/>
      <c r="BA55268" s="80"/>
      <c r="BB55268" s="80"/>
    </row>
    <row r="55269" spans="9:54" x14ac:dyDescent="0.25">
      <c r="I55269" s="80"/>
      <c r="AX55269" s="80"/>
      <c r="AY55269" s="80"/>
      <c r="AZ55269" s="80"/>
      <c r="BA55269" s="80"/>
      <c r="BB55269" s="80"/>
    </row>
    <row r="55270" spans="9:54" x14ac:dyDescent="0.25">
      <c r="I55270" s="80"/>
      <c r="AX55270" s="80"/>
      <c r="AY55270" s="80"/>
      <c r="AZ55270" s="80"/>
      <c r="BA55270" s="80"/>
      <c r="BB55270" s="80"/>
    </row>
    <row r="55271" spans="9:54" x14ac:dyDescent="0.25">
      <c r="I55271" s="80"/>
      <c r="AX55271" s="80"/>
      <c r="AY55271" s="80"/>
      <c r="AZ55271" s="80"/>
      <c r="BA55271" s="80"/>
      <c r="BB55271" s="80"/>
    </row>
    <row r="55272" spans="9:54" x14ac:dyDescent="0.25">
      <c r="I55272" s="80"/>
      <c r="AX55272" s="80"/>
      <c r="AY55272" s="80"/>
      <c r="AZ55272" s="80"/>
      <c r="BA55272" s="80"/>
      <c r="BB55272" s="80"/>
    </row>
    <row r="55273" spans="9:54" x14ac:dyDescent="0.25">
      <c r="I55273" s="80"/>
      <c r="AX55273" s="80"/>
      <c r="AY55273" s="80"/>
      <c r="AZ55273" s="80"/>
      <c r="BA55273" s="80"/>
      <c r="BB55273" s="80"/>
    </row>
    <row r="55274" spans="9:54" x14ac:dyDescent="0.25">
      <c r="I55274" s="80"/>
      <c r="AX55274" s="80"/>
      <c r="AY55274" s="80"/>
      <c r="AZ55274" s="80"/>
      <c r="BA55274" s="80"/>
      <c r="BB55274" s="80"/>
    </row>
    <row r="55275" spans="9:54" x14ac:dyDescent="0.25">
      <c r="I55275" s="80"/>
      <c r="AX55275" s="80"/>
      <c r="AY55275" s="80"/>
      <c r="AZ55275" s="80"/>
      <c r="BA55275" s="80"/>
      <c r="BB55275" s="80"/>
    </row>
    <row r="55276" spans="9:54" x14ac:dyDescent="0.25">
      <c r="I55276" s="80"/>
      <c r="AX55276" s="80"/>
      <c r="AY55276" s="80"/>
      <c r="AZ55276" s="80"/>
      <c r="BA55276" s="80"/>
      <c r="BB55276" s="80"/>
    </row>
    <row r="55277" spans="9:54" x14ac:dyDescent="0.25">
      <c r="I55277" s="80"/>
      <c r="AX55277" s="80"/>
      <c r="AY55277" s="80"/>
      <c r="AZ55277" s="80"/>
      <c r="BA55277" s="80"/>
      <c r="BB55277" s="80"/>
    </row>
    <row r="55278" spans="9:54" x14ac:dyDescent="0.25">
      <c r="I55278" s="80"/>
      <c r="AX55278" s="80"/>
      <c r="AY55278" s="80"/>
      <c r="AZ55278" s="80"/>
      <c r="BA55278" s="80"/>
      <c r="BB55278" s="80"/>
    </row>
    <row r="55279" spans="9:54" x14ac:dyDescent="0.25">
      <c r="I55279" s="80"/>
      <c r="AX55279" s="80"/>
      <c r="AY55279" s="80"/>
      <c r="AZ55279" s="80"/>
      <c r="BA55279" s="80"/>
      <c r="BB55279" s="80"/>
    </row>
    <row r="55280" spans="9:54" x14ac:dyDescent="0.25">
      <c r="I55280" s="80"/>
      <c r="AX55280" s="80"/>
      <c r="AY55280" s="80"/>
      <c r="AZ55280" s="80"/>
      <c r="BA55280" s="80"/>
      <c r="BB55280" s="80"/>
    </row>
    <row r="55281" spans="9:54" x14ac:dyDescent="0.25">
      <c r="I55281" s="80"/>
      <c r="AX55281" s="80"/>
      <c r="AY55281" s="80"/>
      <c r="AZ55281" s="80"/>
      <c r="BA55281" s="80"/>
      <c r="BB55281" s="80"/>
    </row>
    <row r="55282" spans="9:54" x14ac:dyDescent="0.25">
      <c r="I55282" s="80"/>
      <c r="AX55282" s="80"/>
      <c r="AY55282" s="80"/>
      <c r="AZ55282" s="80"/>
      <c r="BA55282" s="80"/>
      <c r="BB55282" s="80"/>
    </row>
    <row r="55283" spans="9:54" x14ac:dyDescent="0.25">
      <c r="I55283" s="80"/>
      <c r="AX55283" s="80"/>
      <c r="AY55283" s="80"/>
      <c r="AZ55283" s="80"/>
      <c r="BA55283" s="80"/>
      <c r="BB55283" s="80"/>
    </row>
    <row r="55284" spans="9:54" x14ac:dyDescent="0.25">
      <c r="I55284" s="80"/>
      <c r="AX55284" s="80"/>
      <c r="AY55284" s="80"/>
      <c r="AZ55284" s="80"/>
      <c r="BA55284" s="80"/>
      <c r="BB55284" s="80"/>
    </row>
    <row r="55285" spans="9:54" x14ac:dyDescent="0.25">
      <c r="I55285" s="80"/>
      <c r="AX55285" s="80"/>
      <c r="AY55285" s="80"/>
      <c r="AZ55285" s="80"/>
      <c r="BA55285" s="80"/>
      <c r="BB55285" s="80"/>
    </row>
    <row r="55286" spans="9:54" x14ac:dyDescent="0.25">
      <c r="I55286" s="80"/>
      <c r="AX55286" s="80"/>
      <c r="AY55286" s="80"/>
      <c r="AZ55286" s="80"/>
      <c r="BA55286" s="80"/>
      <c r="BB55286" s="80"/>
    </row>
    <row r="55287" spans="9:54" x14ac:dyDescent="0.25">
      <c r="I55287" s="80"/>
      <c r="AX55287" s="80"/>
      <c r="AY55287" s="80"/>
      <c r="AZ55287" s="80"/>
      <c r="BA55287" s="80"/>
      <c r="BB55287" s="80"/>
    </row>
    <row r="55288" spans="9:54" x14ac:dyDescent="0.25">
      <c r="I55288" s="80"/>
      <c r="AX55288" s="80"/>
      <c r="AY55288" s="80"/>
      <c r="AZ55288" s="80"/>
      <c r="BA55288" s="80"/>
      <c r="BB55288" s="80"/>
    </row>
    <row r="55289" spans="9:54" x14ac:dyDescent="0.25">
      <c r="I55289" s="80"/>
      <c r="AX55289" s="80"/>
      <c r="AY55289" s="80"/>
      <c r="AZ55289" s="80"/>
      <c r="BA55289" s="80"/>
      <c r="BB55289" s="80"/>
    </row>
    <row r="55290" spans="9:54" x14ac:dyDescent="0.25">
      <c r="I55290" s="80"/>
      <c r="AX55290" s="80"/>
      <c r="AY55290" s="80"/>
      <c r="AZ55290" s="80"/>
      <c r="BA55290" s="80"/>
      <c r="BB55290" s="80"/>
    </row>
    <row r="55291" spans="9:54" x14ac:dyDescent="0.25">
      <c r="I55291" s="80"/>
      <c r="AX55291" s="80"/>
      <c r="AY55291" s="80"/>
      <c r="AZ55291" s="80"/>
      <c r="BA55291" s="80"/>
      <c r="BB55291" s="80"/>
    </row>
    <row r="55292" spans="9:54" x14ac:dyDescent="0.25">
      <c r="I55292" s="80"/>
      <c r="AX55292" s="80"/>
      <c r="AY55292" s="80"/>
      <c r="AZ55292" s="80"/>
      <c r="BA55292" s="80"/>
      <c r="BB55292" s="80"/>
    </row>
    <row r="55293" spans="9:54" x14ac:dyDescent="0.25">
      <c r="I55293" s="80"/>
      <c r="AX55293" s="80"/>
      <c r="AY55293" s="80"/>
      <c r="AZ55293" s="80"/>
      <c r="BA55293" s="80"/>
      <c r="BB55293" s="80"/>
    </row>
    <row r="55294" spans="9:54" x14ac:dyDescent="0.25">
      <c r="I55294" s="80"/>
      <c r="AX55294" s="80"/>
      <c r="AY55294" s="80"/>
      <c r="AZ55294" s="80"/>
      <c r="BA55294" s="80"/>
      <c r="BB55294" s="80"/>
    </row>
    <row r="55295" spans="9:54" x14ac:dyDescent="0.25">
      <c r="I55295" s="80"/>
      <c r="AX55295" s="80"/>
      <c r="AY55295" s="80"/>
      <c r="AZ55295" s="80"/>
      <c r="BA55295" s="80"/>
      <c r="BB55295" s="80"/>
    </row>
    <row r="55296" spans="9:54" x14ac:dyDescent="0.25">
      <c r="I55296" s="80"/>
      <c r="AX55296" s="80"/>
      <c r="AY55296" s="80"/>
      <c r="AZ55296" s="80"/>
      <c r="BA55296" s="80"/>
      <c r="BB55296" s="80"/>
    </row>
    <row r="55297" spans="9:54" x14ac:dyDescent="0.25">
      <c r="I55297" s="80"/>
      <c r="AX55297" s="80"/>
      <c r="AY55297" s="80"/>
      <c r="AZ55297" s="80"/>
      <c r="BA55297" s="80"/>
      <c r="BB55297" s="80"/>
    </row>
    <row r="55298" spans="9:54" x14ac:dyDescent="0.25">
      <c r="I55298" s="80"/>
      <c r="AX55298" s="80"/>
      <c r="AY55298" s="80"/>
      <c r="AZ55298" s="80"/>
      <c r="BA55298" s="80"/>
      <c r="BB55298" s="80"/>
    </row>
    <row r="55299" spans="9:54" x14ac:dyDescent="0.25">
      <c r="I55299" s="80"/>
      <c r="AX55299" s="80"/>
      <c r="AY55299" s="80"/>
      <c r="AZ55299" s="80"/>
      <c r="BA55299" s="80"/>
      <c r="BB55299" s="80"/>
    </row>
    <row r="55300" spans="9:54" x14ac:dyDescent="0.25">
      <c r="I55300" s="80"/>
      <c r="AX55300" s="80"/>
      <c r="AY55300" s="80"/>
      <c r="AZ55300" s="80"/>
      <c r="BA55300" s="80"/>
      <c r="BB55300" s="80"/>
    </row>
    <row r="55301" spans="9:54" x14ac:dyDescent="0.25">
      <c r="I55301" s="80"/>
      <c r="AX55301" s="80"/>
      <c r="AY55301" s="80"/>
      <c r="AZ55301" s="80"/>
      <c r="BA55301" s="80"/>
      <c r="BB55301" s="80"/>
    </row>
    <row r="55302" spans="9:54" x14ac:dyDescent="0.25">
      <c r="I55302" s="80"/>
      <c r="AX55302" s="80"/>
      <c r="AY55302" s="80"/>
      <c r="AZ55302" s="80"/>
      <c r="BA55302" s="80"/>
      <c r="BB55302" s="80"/>
    </row>
    <row r="55303" spans="9:54" x14ac:dyDescent="0.25">
      <c r="I55303" s="80"/>
      <c r="AX55303" s="80"/>
      <c r="AY55303" s="80"/>
      <c r="AZ55303" s="80"/>
      <c r="BA55303" s="80"/>
      <c r="BB55303" s="80"/>
    </row>
    <row r="55304" spans="9:54" x14ac:dyDescent="0.25">
      <c r="I55304" s="80"/>
      <c r="AX55304" s="80"/>
      <c r="AY55304" s="80"/>
      <c r="AZ55304" s="80"/>
      <c r="BA55304" s="80"/>
      <c r="BB55304" s="80"/>
    </row>
    <row r="55305" spans="9:54" x14ac:dyDescent="0.25">
      <c r="I55305" s="80"/>
      <c r="AX55305" s="80"/>
      <c r="AY55305" s="80"/>
      <c r="AZ55305" s="80"/>
      <c r="BA55305" s="80"/>
      <c r="BB55305" s="80"/>
    </row>
    <row r="55306" spans="9:54" x14ac:dyDescent="0.25">
      <c r="I55306" s="80"/>
      <c r="AX55306" s="80"/>
      <c r="AY55306" s="80"/>
      <c r="AZ55306" s="80"/>
      <c r="BA55306" s="80"/>
      <c r="BB55306" s="80"/>
    </row>
    <row r="55307" spans="9:54" x14ac:dyDescent="0.25">
      <c r="I55307" s="80"/>
      <c r="AX55307" s="80"/>
      <c r="AY55307" s="80"/>
      <c r="AZ55307" s="80"/>
      <c r="BA55307" s="80"/>
      <c r="BB55307" s="80"/>
    </row>
    <row r="55308" spans="9:54" x14ac:dyDescent="0.25">
      <c r="I55308" s="80"/>
      <c r="AX55308" s="80"/>
      <c r="AY55308" s="80"/>
      <c r="AZ55308" s="80"/>
      <c r="BA55308" s="80"/>
      <c r="BB55308" s="80"/>
    </row>
    <row r="55309" spans="9:54" x14ac:dyDescent="0.25">
      <c r="I55309" s="80"/>
      <c r="AX55309" s="80"/>
      <c r="AY55309" s="80"/>
      <c r="AZ55309" s="80"/>
      <c r="BA55309" s="80"/>
      <c r="BB55309" s="80"/>
    </row>
    <row r="55310" spans="9:54" x14ac:dyDescent="0.25">
      <c r="I55310" s="80"/>
      <c r="AX55310" s="80"/>
      <c r="AY55310" s="80"/>
      <c r="AZ55310" s="80"/>
      <c r="BA55310" s="80"/>
      <c r="BB55310" s="80"/>
    </row>
    <row r="55311" spans="9:54" x14ac:dyDescent="0.25">
      <c r="I55311" s="80"/>
      <c r="AX55311" s="80"/>
      <c r="AY55311" s="80"/>
      <c r="AZ55311" s="80"/>
      <c r="BA55311" s="80"/>
      <c r="BB55311" s="80"/>
    </row>
    <row r="55312" spans="9:54" x14ac:dyDescent="0.25">
      <c r="I55312" s="80"/>
      <c r="AX55312" s="80"/>
      <c r="AY55312" s="80"/>
      <c r="AZ55312" s="80"/>
      <c r="BA55312" s="80"/>
      <c r="BB55312" s="80"/>
    </row>
    <row r="55313" spans="9:54" x14ac:dyDescent="0.25">
      <c r="I55313" s="80"/>
      <c r="AX55313" s="80"/>
      <c r="AY55313" s="80"/>
      <c r="AZ55313" s="80"/>
      <c r="BA55313" s="80"/>
      <c r="BB55313" s="80"/>
    </row>
    <row r="55314" spans="9:54" x14ac:dyDescent="0.25">
      <c r="I55314" s="80"/>
      <c r="AX55314" s="80"/>
      <c r="AY55314" s="80"/>
      <c r="AZ55314" s="80"/>
      <c r="BA55314" s="80"/>
      <c r="BB55314" s="80"/>
    </row>
    <row r="55315" spans="9:54" x14ac:dyDescent="0.25">
      <c r="I55315" s="80"/>
      <c r="AX55315" s="80"/>
      <c r="AY55315" s="80"/>
      <c r="AZ55315" s="80"/>
      <c r="BA55315" s="80"/>
      <c r="BB55315" s="80"/>
    </row>
    <row r="55316" spans="9:54" x14ac:dyDescent="0.25">
      <c r="I55316" s="80"/>
      <c r="AX55316" s="80"/>
      <c r="AY55316" s="80"/>
      <c r="AZ55316" s="80"/>
      <c r="BA55316" s="80"/>
      <c r="BB55316" s="80"/>
    </row>
    <row r="55317" spans="9:54" x14ac:dyDescent="0.25">
      <c r="I55317" s="80"/>
      <c r="AX55317" s="80"/>
      <c r="AY55317" s="80"/>
      <c r="AZ55317" s="80"/>
      <c r="BA55317" s="80"/>
      <c r="BB55317" s="80"/>
    </row>
    <row r="55318" spans="9:54" x14ac:dyDescent="0.25">
      <c r="I55318" s="80"/>
      <c r="AX55318" s="80"/>
      <c r="AY55318" s="80"/>
      <c r="AZ55318" s="80"/>
      <c r="BA55318" s="80"/>
      <c r="BB55318" s="80"/>
    </row>
    <row r="55319" spans="9:54" x14ac:dyDescent="0.25">
      <c r="I55319" s="80"/>
      <c r="AX55319" s="80"/>
      <c r="AY55319" s="80"/>
      <c r="AZ55319" s="80"/>
      <c r="BA55319" s="80"/>
      <c r="BB55319" s="80"/>
    </row>
    <row r="55320" spans="9:54" x14ac:dyDescent="0.25">
      <c r="I55320" s="80"/>
      <c r="AX55320" s="80"/>
      <c r="AY55320" s="80"/>
      <c r="AZ55320" s="80"/>
      <c r="BA55320" s="80"/>
      <c r="BB55320" s="80"/>
    </row>
    <row r="55321" spans="9:54" x14ac:dyDescent="0.25">
      <c r="I55321" s="80"/>
      <c r="AX55321" s="80"/>
      <c r="AY55321" s="80"/>
      <c r="AZ55321" s="80"/>
      <c r="BA55321" s="80"/>
      <c r="BB55321" s="80"/>
    </row>
    <row r="55322" spans="9:54" x14ac:dyDescent="0.25">
      <c r="I55322" s="80"/>
      <c r="AX55322" s="80"/>
      <c r="AY55322" s="80"/>
      <c r="AZ55322" s="80"/>
      <c r="BA55322" s="80"/>
      <c r="BB55322" s="80"/>
    </row>
    <row r="55323" spans="9:54" x14ac:dyDescent="0.25">
      <c r="I55323" s="80"/>
      <c r="AX55323" s="80"/>
      <c r="AY55323" s="80"/>
      <c r="AZ55323" s="80"/>
      <c r="BA55323" s="80"/>
      <c r="BB55323" s="80"/>
    </row>
    <row r="55324" spans="9:54" x14ac:dyDescent="0.25">
      <c r="I55324" s="80"/>
      <c r="AX55324" s="80"/>
      <c r="AY55324" s="80"/>
      <c r="AZ55324" s="80"/>
      <c r="BA55324" s="80"/>
      <c r="BB55324" s="80"/>
    </row>
    <row r="55325" spans="9:54" x14ac:dyDescent="0.25">
      <c r="I55325" s="80"/>
      <c r="AX55325" s="80"/>
      <c r="AY55325" s="80"/>
      <c r="AZ55325" s="80"/>
      <c r="BA55325" s="80"/>
      <c r="BB55325" s="80"/>
    </row>
    <row r="55326" spans="9:54" x14ac:dyDescent="0.25">
      <c r="I55326" s="80"/>
      <c r="AX55326" s="80"/>
      <c r="AY55326" s="80"/>
      <c r="AZ55326" s="80"/>
      <c r="BA55326" s="80"/>
      <c r="BB55326" s="80"/>
    </row>
    <row r="55327" spans="9:54" x14ac:dyDescent="0.25">
      <c r="I55327" s="80"/>
      <c r="AX55327" s="80"/>
      <c r="AY55327" s="80"/>
      <c r="AZ55327" s="80"/>
      <c r="BA55327" s="80"/>
      <c r="BB55327" s="80"/>
    </row>
    <row r="55328" spans="9:54" x14ac:dyDescent="0.25">
      <c r="I55328" s="80"/>
      <c r="AX55328" s="80"/>
      <c r="AY55328" s="80"/>
      <c r="AZ55328" s="80"/>
      <c r="BA55328" s="80"/>
      <c r="BB55328" s="80"/>
    </row>
    <row r="55329" spans="9:54" x14ac:dyDescent="0.25">
      <c r="I55329" s="80"/>
      <c r="AX55329" s="80"/>
      <c r="AY55329" s="80"/>
      <c r="AZ55329" s="80"/>
      <c r="BA55329" s="80"/>
      <c r="BB55329" s="80"/>
    </row>
    <row r="55330" spans="9:54" x14ac:dyDescent="0.25">
      <c r="I55330" s="80"/>
      <c r="AX55330" s="80"/>
      <c r="AY55330" s="80"/>
      <c r="AZ55330" s="80"/>
      <c r="BA55330" s="80"/>
      <c r="BB55330" s="80"/>
    </row>
    <row r="55331" spans="9:54" x14ac:dyDescent="0.25">
      <c r="I55331" s="80"/>
      <c r="AX55331" s="80"/>
      <c r="AY55331" s="80"/>
      <c r="AZ55331" s="80"/>
      <c r="BA55331" s="80"/>
      <c r="BB55331" s="80"/>
    </row>
    <row r="55332" spans="9:54" x14ac:dyDescent="0.25">
      <c r="I55332" s="80"/>
      <c r="AX55332" s="80"/>
      <c r="AY55332" s="80"/>
      <c r="AZ55332" s="80"/>
      <c r="BA55332" s="80"/>
      <c r="BB55332" s="80"/>
    </row>
    <row r="55333" spans="9:54" x14ac:dyDescent="0.25">
      <c r="I55333" s="80"/>
      <c r="AX55333" s="80"/>
      <c r="AY55333" s="80"/>
      <c r="AZ55333" s="80"/>
      <c r="BA55333" s="80"/>
      <c r="BB55333" s="80"/>
    </row>
    <row r="55334" spans="9:54" x14ac:dyDescent="0.25">
      <c r="I55334" s="80"/>
      <c r="AX55334" s="80"/>
      <c r="AY55334" s="80"/>
      <c r="AZ55334" s="80"/>
      <c r="BA55334" s="80"/>
      <c r="BB55334" s="80"/>
    </row>
    <row r="55335" spans="9:54" x14ac:dyDescent="0.25">
      <c r="I55335" s="80"/>
      <c r="AX55335" s="80"/>
      <c r="AY55335" s="80"/>
      <c r="AZ55335" s="80"/>
      <c r="BA55335" s="80"/>
      <c r="BB55335" s="80"/>
    </row>
    <row r="55336" spans="9:54" x14ac:dyDescent="0.25">
      <c r="I55336" s="80"/>
      <c r="AX55336" s="80"/>
      <c r="AY55336" s="80"/>
      <c r="AZ55336" s="80"/>
      <c r="BA55336" s="80"/>
      <c r="BB55336" s="80"/>
    </row>
    <row r="55337" spans="9:54" x14ac:dyDescent="0.25">
      <c r="I55337" s="80"/>
      <c r="AX55337" s="80"/>
      <c r="AY55337" s="80"/>
      <c r="AZ55337" s="80"/>
      <c r="BA55337" s="80"/>
      <c r="BB55337" s="80"/>
    </row>
    <row r="55338" spans="9:54" x14ac:dyDescent="0.25">
      <c r="I55338" s="80"/>
      <c r="AX55338" s="80"/>
      <c r="AY55338" s="80"/>
      <c r="AZ55338" s="80"/>
      <c r="BA55338" s="80"/>
      <c r="BB55338" s="80"/>
    </row>
    <row r="55339" spans="9:54" x14ac:dyDescent="0.25">
      <c r="I55339" s="80"/>
      <c r="AX55339" s="80"/>
      <c r="AY55339" s="80"/>
      <c r="AZ55339" s="80"/>
      <c r="BA55339" s="80"/>
      <c r="BB55339" s="80"/>
    </row>
    <row r="55340" spans="9:54" x14ac:dyDescent="0.25">
      <c r="I55340" s="80"/>
      <c r="AX55340" s="80"/>
      <c r="AY55340" s="80"/>
      <c r="AZ55340" s="80"/>
      <c r="BA55340" s="80"/>
      <c r="BB55340" s="80"/>
    </row>
    <row r="55341" spans="9:54" x14ac:dyDescent="0.25">
      <c r="I55341" s="80"/>
      <c r="AX55341" s="80"/>
      <c r="AY55341" s="80"/>
      <c r="AZ55341" s="80"/>
      <c r="BA55341" s="80"/>
      <c r="BB55341" s="80"/>
    </row>
    <row r="55342" spans="9:54" x14ac:dyDescent="0.25">
      <c r="I55342" s="80"/>
      <c r="AX55342" s="80"/>
      <c r="AY55342" s="80"/>
      <c r="AZ55342" s="80"/>
      <c r="BA55342" s="80"/>
      <c r="BB55342" s="80"/>
    </row>
    <row r="55343" spans="9:54" x14ac:dyDescent="0.25">
      <c r="I55343" s="80"/>
      <c r="AX55343" s="80"/>
      <c r="AY55343" s="80"/>
      <c r="AZ55343" s="80"/>
      <c r="BA55343" s="80"/>
      <c r="BB55343" s="80"/>
    </row>
    <row r="55344" spans="9:54" x14ac:dyDescent="0.25">
      <c r="I55344" s="80"/>
      <c r="AX55344" s="80"/>
      <c r="AY55344" s="80"/>
      <c r="AZ55344" s="80"/>
      <c r="BA55344" s="80"/>
      <c r="BB55344" s="80"/>
    </row>
    <row r="55345" spans="9:54" x14ac:dyDescent="0.25">
      <c r="I55345" s="80"/>
      <c r="AX55345" s="80"/>
      <c r="AY55345" s="80"/>
      <c r="AZ55345" s="80"/>
      <c r="BA55345" s="80"/>
      <c r="BB55345" s="80"/>
    </row>
    <row r="55346" spans="9:54" x14ac:dyDescent="0.25">
      <c r="I55346" s="80"/>
      <c r="AX55346" s="80"/>
      <c r="AY55346" s="80"/>
      <c r="AZ55346" s="80"/>
      <c r="BA55346" s="80"/>
      <c r="BB55346" s="80"/>
    </row>
    <row r="55347" spans="9:54" x14ac:dyDescent="0.25">
      <c r="I55347" s="80"/>
      <c r="AX55347" s="80"/>
      <c r="AY55347" s="80"/>
      <c r="AZ55347" s="80"/>
      <c r="BA55347" s="80"/>
      <c r="BB55347" s="80"/>
    </row>
    <row r="55348" spans="9:54" x14ac:dyDescent="0.25">
      <c r="I55348" s="80"/>
      <c r="AX55348" s="80"/>
      <c r="AY55348" s="80"/>
      <c r="AZ55348" s="80"/>
      <c r="BA55348" s="80"/>
      <c r="BB55348" s="80"/>
    </row>
    <row r="55349" spans="9:54" x14ac:dyDescent="0.25">
      <c r="I55349" s="80"/>
      <c r="AX55349" s="80"/>
      <c r="AY55349" s="80"/>
      <c r="AZ55349" s="80"/>
      <c r="BA55349" s="80"/>
      <c r="BB55349" s="80"/>
    </row>
    <row r="55350" spans="9:54" x14ac:dyDescent="0.25">
      <c r="I55350" s="80"/>
      <c r="AX55350" s="80"/>
      <c r="AY55350" s="80"/>
      <c r="AZ55350" s="80"/>
      <c r="BA55350" s="80"/>
      <c r="BB55350" s="80"/>
    </row>
    <row r="55351" spans="9:54" x14ac:dyDescent="0.25">
      <c r="I55351" s="80"/>
      <c r="AX55351" s="80"/>
      <c r="AY55351" s="80"/>
      <c r="AZ55351" s="80"/>
      <c r="BA55351" s="80"/>
      <c r="BB55351" s="80"/>
    </row>
    <row r="55352" spans="9:54" x14ac:dyDescent="0.25">
      <c r="I55352" s="80"/>
      <c r="AX55352" s="80"/>
      <c r="AY55352" s="80"/>
      <c r="AZ55352" s="80"/>
      <c r="BA55352" s="80"/>
      <c r="BB55352" s="80"/>
    </row>
    <row r="55353" spans="9:54" x14ac:dyDescent="0.25">
      <c r="I55353" s="80"/>
      <c r="AX55353" s="80"/>
      <c r="AY55353" s="80"/>
      <c r="AZ55353" s="80"/>
      <c r="BA55353" s="80"/>
      <c r="BB55353" s="80"/>
    </row>
    <row r="55354" spans="9:54" x14ac:dyDescent="0.25">
      <c r="I55354" s="80"/>
      <c r="AX55354" s="80"/>
      <c r="AY55354" s="80"/>
      <c r="AZ55354" s="80"/>
      <c r="BA55354" s="80"/>
      <c r="BB55354" s="80"/>
    </row>
    <row r="55355" spans="9:54" x14ac:dyDescent="0.25">
      <c r="I55355" s="80"/>
      <c r="AX55355" s="80"/>
      <c r="AY55355" s="80"/>
      <c r="AZ55355" s="80"/>
      <c r="BA55355" s="80"/>
      <c r="BB55355" s="80"/>
    </row>
    <row r="55356" spans="9:54" x14ac:dyDescent="0.25">
      <c r="I55356" s="80"/>
      <c r="AX55356" s="80"/>
      <c r="AY55356" s="80"/>
      <c r="AZ55356" s="80"/>
      <c r="BA55356" s="80"/>
      <c r="BB55356" s="80"/>
    </row>
    <row r="55357" spans="9:54" x14ac:dyDescent="0.25">
      <c r="I55357" s="80"/>
      <c r="AX55357" s="80"/>
      <c r="AY55357" s="80"/>
      <c r="AZ55357" s="80"/>
      <c r="BA55357" s="80"/>
      <c r="BB55357" s="80"/>
    </row>
    <row r="55358" spans="9:54" x14ac:dyDescent="0.25">
      <c r="I55358" s="80"/>
      <c r="AX55358" s="80"/>
      <c r="AY55358" s="80"/>
      <c r="AZ55358" s="80"/>
      <c r="BA55358" s="80"/>
      <c r="BB55358" s="80"/>
    </row>
    <row r="55359" spans="9:54" x14ac:dyDescent="0.25">
      <c r="I55359" s="80"/>
      <c r="AX55359" s="80"/>
      <c r="AY55359" s="80"/>
      <c r="AZ55359" s="80"/>
      <c r="BA55359" s="80"/>
      <c r="BB55359" s="80"/>
    </row>
    <row r="55360" spans="9:54" x14ac:dyDescent="0.25">
      <c r="I55360" s="80"/>
      <c r="AX55360" s="80"/>
      <c r="AY55360" s="80"/>
      <c r="AZ55360" s="80"/>
      <c r="BA55360" s="80"/>
      <c r="BB55360" s="80"/>
    </row>
    <row r="55361" spans="9:54" x14ac:dyDescent="0.25">
      <c r="I55361" s="80"/>
      <c r="AX55361" s="80"/>
      <c r="AY55361" s="80"/>
      <c r="AZ55361" s="80"/>
      <c r="BA55361" s="80"/>
      <c r="BB55361" s="80"/>
    </row>
    <row r="55362" spans="9:54" x14ac:dyDescent="0.25">
      <c r="I55362" s="80"/>
      <c r="AX55362" s="80"/>
      <c r="AY55362" s="80"/>
      <c r="AZ55362" s="80"/>
      <c r="BA55362" s="80"/>
      <c r="BB55362" s="80"/>
    </row>
    <row r="55363" spans="9:54" x14ac:dyDescent="0.25">
      <c r="I55363" s="80"/>
      <c r="AX55363" s="80"/>
      <c r="AY55363" s="80"/>
      <c r="AZ55363" s="80"/>
      <c r="BA55363" s="80"/>
      <c r="BB55363" s="80"/>
    </row>
    <row r="55364" spans="9:54" x14ac:dyDescent="0.25">
      <c r="I55364" s="80"/>
      <c r="AX55364" s="80"/>
      <c r="AY55364" s="80"/>
      <c r="AZ55364" s="80"/>
      <c r="BA55364" s="80"/>
      <c r="BB55364" s="80"/>
    </row>
    <row r="55365" spans="9:54" x14ac:dyDescent="0.25">
      <c r="I55365" s="80"/>
      <c r="AX55365" s="80"/>
      <c r="AY55365" s="80"/>
      <c r="AZ55365" s="80"/>
      <c r="BA55365" s="80"/>
      <c r="BB55365" s="80"/>
    </row>
    <row r="55366" spans="9:54" x14ac:dyDescent="0.25">
      <c r="I55366" s="80"/>
      <c r="AX55366" s="80"/>
      <c r="AY55366" s="80"/>
      <c r="AZ55366" s="80"/>
      <c r="BA55366" s="80"/>
      <c r="BB55366" s="80"/>
    </row>
    <row r="55367" spans="9:54" x14ac:dyDescent="0.25">
      <c r="I55367" s="80"/>
      <c r="AX55367" s="80"/>
      <c r="AY55367" s="80"/>
      <c r="AZ55367" s="80"/>
      <c r="BA55367" s="80"/>
      <c r="BB55367" s="80"/>
    </row>
    <row r="55368" spans="9:54" x14ac:dyDescent="0.25">
      <c r="I55368" s="80"/>
      <c r="AX55368" s="80"/>
      <c r="AY55368" s="80"/>
      <c r="AZ55368" s="80"/>
      <c r="BA55368" s="80"/>
      <c r="BB55368" s="80"/>
    </row>
    <row r="55369" spans="9:54" x14ac:dyDescent="0.25">
      <c r="I55369" s="80"/>
      <c r="AX55369" s="80"/>
      <c r="AY55369" s="80"/>
      <c r="AZ55369" s="80"/>
      <c r="BA55369" s="80"/>
      <c r="BB55369" s="80"/>
    </row>
    <row r="55370" spans="9:54" x14ac:dyDescent="0.25">
      <c r="I55370" s="80"/>
      <c r="AX55370" s="80"/>
      <c r="AY55370" s="80"/>
      <c r="AZ55370" s="80"/>
      <c r="BA55370" s="80"/>
      <c r="BB55370" s="80"/>
    </row>
    <row r="55371" spans="9:54" x14ac:dyDescent="0.25">
      <c r="I55371" s="80"/>
      <c r="AX55371" s="80"/>
      <c r="AY55371" s="80"/>
      <c r="AZ55371" s="80"/>
      <c r="BA55371" s="80"/>
      <c r="BB55371" s="80"/>
    </row>
    <row r="55372" spans="9:54" x14ac:dyDescent="0.25">
      <c r="I55372" s="80"/>
      <c r="AX55372" s="80"/>
      <c r="AY55372" s="80"/>
      <c r="AZ55372" s="80"/>
      <c r="BA55372" s="80"/>
      <c r="BB55372" s="80"/>
    </row>
    <row r="55373" spans="9:54" x14ac:dyDescent="0.25">
      <c r="I55373" s="80"/>
      <c r="AX55373" s="80"/>
      <c r="AY55373" s="80"/>
      <c r="AZ55373" s="80"/>
      <c r="BA55373" s="80"/>
      <c r="BB55373" s="80"/>
    </row>
    <row r="55374" spans="9:54" x14ac:dyDescent="0.25">
      <c r="I55374" s="80"/>
      <c r="AX55374" s="80"/>
      <c r="AY55374" s="80"/>
      <c r="AZ55374" s="80"/>
      <c r="BA55374" s="80"/>
      <c r="BB55374" s="80"/>
    </row>
    <row r="55375" spans="9:54" x14ac:dyDescent="0.25">
      <c r="I55375" s="80"/>
      <c r="AX55375" s="80"/>
      <c r="AY55375" s="80"/>
      <c r="AZ55375" s="80"/>
      <c r="BA55375" s="80"/>
      <c r="BB55375" s="80"/>
    </row>
    <row r="55376" spans="9:54" x14ac:dyDescent="0.25">
      <c r="I55376" s="80"/>
      <c r="AX55376" s="80"/>
      <c r="AY55376" s="80"/>
      <c r="AZ55376" s="80"/>
      <c r="BA55376" s="80"/>
      <c r="BB55376" s="80"/>
    </row>
    <row r="55377" spans="9:54" x14ac:dyDescent="0.25">
      <c r="I55377" s="80"/>
      <c r="AX55377" s="80"/>
      <c r="AY55377" s="80"/>
      <c r="AZ55377" s="80"/>
      <c r="BA55377" s="80"/>
      <c r="BB55377" s="80"/>
    </row>
    <row r="55378" spans="9:54" x14ac:dyDescent="0.25">
      <c r="I55378" s="80"/>
      <c r="AX55378" s="80"/>
      <c r="AY55378" s="80"/>
      <c r="AZ55378" s="80"/>
      <c r="BA55378" s="80"/>
      <c r="BB55378" s="80"/>
    </row>
    <row r="55379" spans="9:54" x14ac:dyDescent="0.25">
      <c r="I55379" s="80"/>
      <c r="AX55379" s="80"/>
      <c r="AY55379" s="80"/>
      <c r="AZ55379" s="80"/>
      <c r="BA55379" s="80"/>
      <c r="BB55379" s="80"/>
    </row>
    <row r="55380" spans="9:54" x14ac:dyDescent="0.25">
      <c r="I55380" s="80"/>
      <c r="AX55380" s="80"/>
      <c r="AY55380" s="80"/>
      <c r="AZ55380" s="80"/>
      <c r="BA55380" s="80"/>
      <c r="BB55380" s="80"/>
    </row>
    <row r="55381" spans="9:54" x14ac:dyDescent="0.25">
      <c r="I55381" s="80"/>
      <c r="AX55381" s="80"/>
      <c r="AY55381" s="80"/>
      <c r="AZ55381" s="80"/>
      <c r="BA55381" s="80"/>
      <c r="BB55381" s="80"/>
    </row>
    <row r="55382" spans="9:54" x14ac:dyDescent="0.25">
      <c r="I55382" s="80"/>
      <c r="AX55382" s="80"/>
      <c r="AY55382" s="80"/>
      <c r="AZ55382" s="80"/>
      <c r="BA55382" s="80"/>
      <c r="BB55382" s="80"/>
    </row>
    <row r="55383" spans="9:54" x14ac:dyDescent="0.25">
      <c r="I55383" s="80"/>
      <c r="AX55383" s="80"/>
      <c r="AY55383" s="80"/>
      <c r="AZ55383" s="80"/>
      <c r="BA55383" s="80"/>
      <c r="BB55383" s="80"/>
    </row>
    <row r="55384" spans="9:54" x14ac:dyDescent="0.25">
      <c r="I55384" s="80"/>
      <c r="AX55384" s="80"/>
      <c r="AY55384" s="80"/>
      <c r="AZ55384" s="80"/>
      <c r="BA55384" s="80"/>
      <c r="BB55384" s="80"/>
    </row>
    <row r="55385" spans="9:54" x14ac:dyDescent="0.25">
      <c r="I55385" s="80"/>
      <c r="AX55385" s="80"/>
      <c r="AY55385" s="80"/>
      <c r="AZ55385" s="80"/>
      <c r="BA55385" s="80"/>
      <c r="BB55385" s="80"/>
    </row>
    <row r="55386" spans="9:54" x14ac:dyDescent="0.25">
      <c r="I55386" s="80"/>
      <c r="AX55386" s="80"/>
      <c r="AY55386" s="80"/>
      <c r="AZ55386" s="80"/>
      <c r="BA55386" s="80"/>
      <c r="BB55386" s="80"/>
    </row>
    <row r="55387" spans="9:54" x14ac:dyDescent="0.25">
      <c r="I55387" s="80"/>
      <c r="AX55387" s="80"/>
      <c r="AY55387" s="80"/>
      <c r="AZ55387" s="80"/>
      <c r="BA55387" s="80"/>
      <c r="BB55387" s="80"/>
    </row>
    <row r="55388" spans="9:54" x14ac:dyDescent="0.25">
      <c r="I55388" s="80"/>
      <c r="AX55388" s="80"/>
      <c r="AY55388" s="80"/>
      <c r="AZ55388" s="80"/>
      <c r="BA55388" s="80"/>
      <c r="BB55388" s="80"/>
    </row>
    <row r="55389" spans="9:54" x14ac:dyDescent="0.25">
      <c r="I55389" s="80"/>
      <c r="AX55389" s="80"/>
      <c r="AY55389" s="80"/>
      <c r="AZ55389" s="80"/>
      <c r="BA55389" s="80"/>
      <c r="BB55389" s="80"/>
    </row>
    <row r="55390" spans="9:54" x14ac:dyDescent="0.25">
      <c r="I55390" s="80"/>
      <c r="AX55390" s="80"/>
      <c r="AY55390" s="80"/>
      <c r="AZ55390" s="80"/>
      <c r="BA55390" s="80"/>
      <c r="BB55390" s="80"/>
    </row>
    <row r="55391" spans="9:54" x14ac:dyDescent="0.25">
      <c r="I55391" s="80"/>
      <c r="AX55391" s="80"/>
      <c r="AY55391" s="80"/>
      <c r="AZ55391" s="80"/>
      <c r="BA55391" s="80"/>
      <c r="BB55391" s="80"/>
    </row>
    <row r="55392" spans="9:54" x14ac:dyDescent="0.25">
      <c r="I55392" s="80"/>
      <c r="AX55392" s="80"/>
      <c r="AY55392" s="80"/>
      <c r="AZ55392" s="80"/>
      <c r="BA55392" s="80"/>
      <c r="BB55392" s="80"/>
    </row>
    <row r="55393" spans="9:54" x14ac:dyDescent="0.25">
      <c r="I55393" s="80"/>
      <c r="AX55393" s="80"/>
      <c r="AY55393" s="80"/>
      <c r="AZ55393" s="80"/>
      <c r="BA55393" s="80"/>
      <c r="BB55393" s="80"/>
    </row>
    <row r="55394" spans="9:54" x14ac:dyDescent="0.25">
      <c r="I55394" s="80"/>
      <c r="AX55394" s="80"/>
      <c r="AY55394" s="80"/>
      <c r="AZ55394" s="80"/>
      <c r="BA55394" s="80"/>
      <c r="BB55394" s="80"/>
    </row>
    <row r="55395" spans="9:54" x14ac:dyDescent="0.25">
      <c r="I55395" s="80"/>
      <c r="AX55395" s="80"/>
      <c r="AY55395" s="80"/>
      <c r="AZ55395" s="80"/>
      <c r="BA55395" s="80"/>
      <c r="BB55395" s="80"/>
    </row>
    <row r="55396" spans="9:54" x14ac:dyDescent="0.25">
      <c r="I55396" s="80"/>
      <c r="AX55396" s="80"/>
      <c r="AY55396" s="80"/>
      <c r="AZ55396" s="80"/>
      <c r="BA55396" s="80"/>
      <c r="BB55396" s="80"/>
    </row>
    <row r="55397" spans="9:54" x14ac:dyDescent="0.25">
      <c r="I55397" s="80"/>
      <c r="AX55397" s="80"/>
      <c r="AY55397" s="80"/>
      <c r="AZ55397" s="80"/>
      <c r="BA55397" s="80"/>
      <c r="BB55397" s="80"/>
    </row>
    <row r="55398" spans="9:54" x14ac:dyDescent="0.25">
      <c r="I55398" s="80"/>
      <c r="AX55398" s="80"/>
      <c r="AY55398" s="80"/>
      <c r="AZ55398" s="80"/>
      <c r="BA55398" s="80"/>
      <c r="BB55398" s="80"/>
    </row>
    <row r="55399" spans="9:54" x14ac:dyDescent="0.25">
      <c r="I55399" s="80"/>
      <c r="AX55399" s="80"/>
      <c r="AY55399" s="80"/>
      <c r="AZ55399" s="80"/>
      <c r="BA55399" s="80"/>
      <c r="BB55399" s="80"/>
    </row>
    <row r="55400" spans="9:54" x14ac:dyDescent="0.25">
      <c r="I55400" s="80"/>
      <c r="AX55400" s="80"/>
      <c r="AY55400" s="80"/>
      <c r="AZ55400" s="80"/>
      <c r="BA55400" s="80"/>
      <c r="BB55400" s="80"/>
    </row>
    <row r="55401" spans="9:54" x14ac:dyDescent="0.25">
      <c r="I55401" s="80"/>
      <c r="AX55401" s="80"/>
      <c r="AY55401" s="80"/>
      <c r="AZ55401" s="80"/>
      <c r="BA55401" s="80"/>
      <c r="BB55401" s="80"/>
    </row>
    <row r="55402" spans="9:54" x14ac:dyDescent="0.25">
      <c r="I55402" s="80"/>
      <c r="AX55402" s="80"/>
      <c r="AY55402" s="80"/>
      <c r="AZ55402" s="80"/>
      <c r="BA55402" s="80"/>
      <c r="BB55402" s="80"/>
    </row>
    <row r="55403" spans="9:54" x14ac:dyDescent="0.25">
      <c r="I55403" s="80"/>
      <c r="AX55403" s="80"/>
      <c r="AY55403" s="80"/>
      <c r="AZ55403" s="80"/>
      <c r="BA55403" s="80"/>
      <c r="BB55403" s="80"/>
    </row>
    <row r="55404" spans="9:54" x14ac:dyDescent="0.25">
      <c r="I55404" s="80"/>
      <c r="AX55404" s="80"/>
      <c r="AY55404" s="80"/>
      <c r="AZ55404" s="80"/>
      <c r="BA55404" s="80"/>
      <c r="BB55404" s="80"/>
    </row>
    <row r="55405" spans="9:54" x14ac:dyDescent="0.25">
      <c r="I55405" s="80"/>
      <c r="AX55405" s="80"/>
      <c r="AY55405" s="80"/>
      <c r="AZ55405" s="80"/>
      <c r="BA55405" s="80"/>
      <c r="BB55405" s="80"/>
    </row>
    <row r="55406" spans="9:54" x14ac:dyDescent="0.25">
      <c r="I55406" s="80"/>
      <c r="AX55406" s="80"/>
      <c r="AY55406" s="80"/>
      <c r="AZ55406" s="80"/>
      <c r="BA55406" s="80"/>
      <c r="BB55406" s="80"/>
    </row>
    <row r="55407" spans="9:54" x14ac:dyDescent="0.25">
      <c r="I55407" s="80"/>
      <c r="AX55407" s="80"/>
      <c r="AY55407" s="80"/>
      <c r="AZ55407" s="80"/>
      <c r="BA55407" s="80"/>
      <c r="BB55407" s="80"/>
    </row>
    <row r="55408" spans="9:54" x14ac:dyDescent="0.25">
      <c r="I55408" s="80"/>
      <c r="AX55408" s="80"/>
      <c r="AY55408" s="80"/>
      <c r="AZ55408" s="80"/>
      <c r="BA55408" s="80"/>
      <c r="BB55408" s="80"/>
    </row>
    <row r="55409" spans="9:54" x14ac:dyDescent="0.25">
      <c r="I55409" s="80"/>
      <c r="AX55409" s="80"/>
      <c r="AY55409" s="80"/>
      <c r="AZ55409" s="80"/>
      <c r="BA55409" s="80"/>
      <c r="BB55409" s="80"/>
    </row>
    <row r="55410" spans="9:54" x14ac:dyDescent="0.25">
      <c r="I55410" s="80"/>
      <c r="AX55410" s="80"/>
      <c r="AY55410" s="80"/>
      <c r="AZ55410" s="80"/>
      <c r="BA55410" s="80"/>
      <c r="BB55410" s="80"/>
    </row>
    <row r="55411" spans="9:54" x14ac:dyDescent="0.25">
      <c r="I55411" s="80"/>
      <c r="AX55411" s="80"/>
      <c r="AY55411" s="80"/>
      <c r="AZ55411" s="80"/>
      <c r="BA55411" s="80"/>
      <c r="BB55411" s="80"/>
    </row>
    <row r="55412" spans="9:54" x14ac:dyDescent="0.25">
      <c r="I55412" s="80"/>
      <c r="AX55412" s="80"/>
      <c r="AY55412" s="80"/>
      <c r="AZ55412" s="80"/>
      <c r="BA55412" s="80"/>
      <c r="BB55412" s="80"/>
    </row>
    <row r="55413" spans="9:54" x14ac:dyDescent="0.25">
      <c r="I55413" s="80"/>
      <c r="AX55413" s="80"/>
      <c r="AY55413" s="80"/>
      <c r="AZ55413" s="80"/>
      <c r="BA55413" s="80"/>
      <c r="BB55413" s="80"/>
    </row>
    <row r="55414" spans="9:54" x14ac:dyDescent="0.25">
      <c r="I55414" s="80"/>
      <c r="AX55414" s="80"/>
      <c r="AY55414" s="80"/>
      <c r="AZ55414" s="80"/>
      <c r="BA55414" s="80"/>
      <c r="BB55414" s="80"/>
    </row>
    <row r="55415" spans="9:54" x14ac:dyDescent="0.25">
      <c r="I55415" s="80"/>
      <c r="AX55415" s="80"/>
      <c r="AY55415" s="80"/>
      <c r="AZ55415" s="80"/>
      <c r="BA55415" s="80"/>
      <c r="BB55415" s="80"/>
    </row>
    <row r="55416" spans="9:54" x14ac:dyDescent="0.25">
      <c r="I55416" s="80"/>
      <c r="AX55416" s="80"/>
      <c r="AY55416" s="80"/>
      <c r="AZ55416" s="80"/>
      <c r="BA55416" s="80"/>
      <c r="BB55416" s="80"/>
    </row>
    <row r="55417" spans="9:54" x14ac:dyDescent="0.25">
      <c r="I55417" s="80"/>
      <c r="AX55417" s="80"/>
      <c r="AY55417" s="80"/>
      <c r="AZ55417" s="80"/>
      <c r="BA55417" s="80"/>
      <c r="BB55417" s="80"/>
    </row>
    <row r="55418" spans="9:54" x14ac:dyDescent="0.25">
      <c r="I55418" s="80"/>
      <c r="AX55418" s="80"/>
      <c r="AY55418" s="80"/>
      <c r="AZ55418" s="80"/>
      <c r="BA55418" s="80"/>
      <c r="BB55418" s="80"/>
    </row>
    <row r="55419" spans="9:54" x14ac:dyDescent="0.25">
      <c r="I55419" s="80"/>
      <c r="AX55419" s="80"/>
      <c r="AY55419" s="80"/>
      <c r="AZ55419" s="80"/>
      <c r="BA55419" s="80"/>
      <c r="BB55419" s="80"/>
    </row>
    <row r="55420" spans="9:54" x14ac:dyDescent="0.25">
      <c r="I55420" s="80"/>
      <c r="AX55420" s="80"/>
      <c r="AY55420" s="80"/>
      <c r="AZ55420" s="80"/>
      <c r="BA55420" s="80"/>
      <c r="BB55420" s="80"/>
    </row>
    <row r="55421" spans="9:54" x14ac:dyDescent="0.25">
      <c r="I55421" s="80"/>
      <c r="AX55421" s="80"/>
      <c r="AY55421" s="80"/>
      <c r="AZ55421" s="80"/>
      <c r="BA55421" s="80"/>
      <c r="BB55421" s="80"/>
    </row>
    <row r="55422" spans="9:54" x14ac:dyDescent="0.25">
      <c r="I55422" s="80"/>
      <c r="AX55422" s="80"/>
      <c r="AY55422" s="80"/>
      <c r="AZ55422" s="80"/>
      <c r="BA55422" s="80"/>
      <c r="BB55422" s="80"/>
    </row>
    <row r="55423" spans="9:54" x14ac:dyDescent="0.25">
      <c r="I55423" s="80"/>
      <c r="AX55423" s="80"/>
      <c r="AY55423" s="80"/>
      <c r="AZ55423" s="80"/>
      <c r="BA55423" s="80"/>
      <c r="BB55423" s="80"/>
    </row>
    <row r="55424" spans="9:54" x14ac:dyDescent="0.25">
      <c r="I55424" s="80"/>
      <c r="AX55424" s="80"/>
      <c r="AY55424" s="80"/>
      <c r="AZ55424" s="80"/>
      <c r="BA55424" s="80"/>
      <c r="BB55424" s="80"/>
    </row>
    <row r="55425" spans="9:54" x14ac:dyDescent="0.25">
      <c r="I55425" s="80"/>
      <c r="AX55425" s="80"/>
      <c r="AY55425" s="80"/>
      <c r="AZ55425" s="80"/>
      <c r="BA55425" s="80"/>
      <c r="BB55425" s="80"/>
    </row>
    <row r="55426" spans="9:54" x14ac:dyDescent="0.25">
      <c r="I55426" s="80"/>
      <c r="AX55426" s="80"/>
      <c r="AY55426" s="80"/>
      <c r="AZ55426" s="80"/>
      <c r="BA55426" s="80"/>
      <c r="BB55426" s="80"/>
    </row>
    <row r="55427" spans="9:54" x14ac:dyDescent="0.25">
      <c r="I55427" s="80"/>
      <c r="AX55427" s="80"/>
      <c r="AY55427" s="80"/>
      <c r="AZ55427" s="80"/>
      <c r="BA55427" s="80"/>
      <c r="BB55427" s="80"/>
    </row>
    <row r="55428" spans="9:54" x14ac:dyDescent="0.25">
      <c r="I55428" s="80"/>
      <c r="AX55428" s="80"/>
      <c r="AY55428" s="80"/>
      <c r="AZ55428" s="80"/>
      <c r="BA55428" s="80"/>
      <c r="BB55428" s="80"/>
    </row>
    <row r="55429" spans="9:54" x14ac:dyDescent="0.25">
      <c r="I55429" s="80"/>
      <c r="AX55429" s="80"/>
      <c r="AY55429" s="80"/>
      <c r="AZ55429" s="80"/>
      <c r="BA55429" s="80"/>
      <c r="BB55429" s="80"/>
    </row>
    <row r="55430" spans="9:54" x14ac:dyDescent="0.25">
      <c r="I55430" s="80"/>
      <c r="AX55430" s="80"/>
      <c r="AY55430" s="80"/>
      <c r="AZ55430" s="80"/>
      <c r="BA55430" s="80"/>
      <c r="BB55430" s="80"/>
    </row>
    <row r="55431" spans="9:54" x14ac:dyDescent="0.25">
      <c r="I55431" s="80"/>
      <c r="AX55431" s="80"/>
      <c r="AY55431" s="80"/>
      <c r="AZ55431" s="80"/>
      <c r="BA55431" s="80"/>
      <c r="BB55431" s="80"/>
    </row>
    <row r="55432" spans="9:54" x14ac:dyDescent="0.25">
      <c r="I55432" s="80"/>
      <c r="AX55432" s="80"/>
      <c r="AY55432" s="80"/>
      <c r="AZ55432" s="80"/>
      <c r="BA55432" s="80"/>
      <c r="BB55432" s="80"/>
    </row>
    <row r="55433" spans="9:54" x14ac:dyDescent="0.25">
      <c r="I55433" s="80"/>
      <c r="AX55433" s="80"/>
      <c r="AY55433" s="80"/>
      <c r="AZ55433" s="80"/>
      <c r="BA55433" s="80"/>
      <c r="BB55433" s="80"/>
    </row>
    <row r="55434" spans="9:54" x14ac:dyDescent="0.25">
      <c r="I55434" s="80"/>
      <c r="AX55434" s="80"/>
      <c r="AY55434" s="80"/>
      <c r="AZ55434" s="80"/>
      <c r="BA55434" s="80"/>
      <c r="BB55434" s="80"/>
    </row>
    <row r="55435" spans="9:54" x14ac:dyDescent="0.25">
      <c r="I55435" s="80"/>
      <c r="AX55435" s="80"/>
      <c r="AY55435" s="80"/>
      <c r="AZ55435" s="80"/>
      <c r="BA55435" s="80"/>
      <c r="BB55435" s="80"/>
    </row>
    <row r="55436" spans="9:54" x14ac:dyDescent="0.25">
      <c r="I55436" s="80"/>
      <c r="AX55436" s="80"/>
      <c r="AY55436" s="80"/>
      <c r="AZ55436" s="80"/>
      <c r="BA55436" s="80"/>
      <c r="BB55436" s="80"/>
    </row>
    <row r="55437" spans="9:54" x14ac:dyDescent="0.25">
      <c r="I55437" s="80"/>
      <c r="AX55437" s="80"/>
      <c r="AY55437" s="80"/>
      <c r="AZ55437" s="80"/>
      <c r="BA55437" s="80"/>
      <c r="BB55437" s="80"/>
    </row>
    <row r="55438" spans="9:54" x14ac:dyDescent="0.25">
      <c r="I55438" s="80"/>
      <c r="AX55438" s="80"/>
      <c r="AY55438" s="80"/>
      <c r="AZ55438" s="80"/>
      <c r="BA55438" s="80"/>
      <c r="BB55438" s="80"/>
    </row>
    <row r="55439" spans="9:54" x14ac:dyDescent="0.25">
      <c r="I55439" s="80"/>
      <c r="AX55439" s="80"/>
      <c r="AY55439" s="80"/>
      <c r="AZ55439" s="80"/>
      <c r="BA55439" s="80"/>
      <c r="BB55439" s="80"/>
    </row>
    <row r="55440" spans="9:54" x14ac:dyDescent="0.25">
      <c r="I55440" s="80"/>
      <c r="AX55440" s="80"/>
      <c r="AY55440" s="80"/>
      <c r="AZ55440" s="80"/>
      <c r="BA55440" s="80"/>
      <c r="BB55440" s="80"/>
    </row>
    <row r="55441" spans="9:54" x14ac:dyDescent="0.25">
      <c r="I55441" s="80"/>
      <c r="AX55441" s="80"/>
      <c r="AY55441" s="80"/>
      <c r="AZ55441" s="80"/>
      <c r="BA55441" s="80"/>
      <c r="BB55441" s="80"/>
    </row>
    <row r="55442" spans="9:54" x14ac:dyDescent="0.25">
      <c r="I55442" s="80"/>
      <c r="AX55442" s="80"/>
      <c r="AY55442" s="80"/>
      <c r="AZ55442" s="80"/>
      <c r="BA55442" s="80"/>
      <c r="BB55442" s="80"/>
    </row>
    <row r="55443" spans="9:54" x14ac:dyDescent="0.25">
      <c r="I55443" s="80"/>
      <c r="AX55443" s="80"/>
      <c r="AY55443" s="80"/>
      <c r="AZ55443" s="80"/>
      <c r="BA55443" s="80"/>
      <c r="BB55443" s="80"/>
    </row>
    <row r="55444" spans="9:54" x14ac:dyDescent="0.25">
      <c r="I55444" s="80"/>
      <c r="AX55444" s="80"/>
      <c r="AY55444" s="80"/>
      <c r="AZ55444" s="80"/>
      <c r="BA55444" s="80"/>
      <c r="BB55444" s="80"/>
    </row>
    <row r="55445" spans="9:54" x14ac:dyDescent="0.25">
      <c r="I55445" s="80"/>
      <c r="AX55445" s="80"/>
      <c r="AY55445" s="80"/>
      <c r="AZ55445" s="80"/>
      <c r="BA55445" s="80"/>
      <c r="BB55445" s="80"/>
    </row>
    <row r="55446" spans="9:54" x14ac:dyDescent="0.25">
      <c r="I55446" s="80"/>
      <c r="AX55446" s="80"/>
      <c r="AY55446" s="80"/>
      <c r="AZ55446" s="80"/>
      <c r="BA55446" s="80"/>
      <c r="BB55446" s="80"/>
    </row>
    <row r="55447" spans="9:54" x14ac:dyDescent="0.25">
      <c r="I55447" s="80"/>
      <c r="AX55447" s="80"/>
      <c r="AY55447" s="80"/>
      <c r="AZ55447" s="80"/>
      <c r="BA55447" s="80"/>
      <c r="BB55447" s="80"/>
    </row>
    <row r="55448" spans="9:54" x14ac:dyDescent="0.25">
      <c r="I55448" s="80"/>
      <c r="AX55448" s="80"/>
      <c r="AY55448" s="80"/>
      <c r="AZ55448" s="80"/>
      <c r="BA55448" s="80"/>
      <c r="BB55448" s="80"/>
    </row>
    <row r="55449" spans="9:54" x14ac:dyDescent="0.25">
      <c r="I55449" s="80"/>
      <c r="AX55449" s="80"/>
      <c r="AY55449" s="80"/>
      <c r="AZ55449" s="80"/>
      <c r="BA55449" s="80"/>
      <c r="BB55449" s="80"/>
    </row>
    <row r="55450" spans="9:54" x14ac:dyDescent="0.25">
      <c r="I55450" s="80"/>
      <c r="AX55450" s="80"/>
      <c r="AY55450" s="80"/>
      <c r="AZ55450" s="80"/>
      <c r="BA55450" s="80"/>
      <c r="BB55450" s="80"/>
    </row>
    <row r="55451" spans="9:54" x14ac:dyDescent="0.25">
      <c r="I55451" s="80"/>
      <c r="AX55451" s="80"/>
      <c r="AY55451" s="80"/>
      <c r="AZ55451" s="80"/>
      <c r="BA55451" s="80"/>
      <c r="BB55451" s="80"/>
    </row>
    <row r="55452" spans="9:54" x14ac:dyDescent="0.25">
      <c r="I55452" s="80"/>
      <c r="AX55452" s="80"/>
      <c r="AY55452" s="80"/>
      <c r="AZ55452" s="80"/>
      <c r="BA55452" s="80"/>
      <c r="BB55452" s="80"/>
    </row>
    <row r="55453" spans="9:54" x14ac:dyDescent="0.25">
      <c r="I55453" s="80"/>
      <c r="AX55453" s="80"/>
      <c r="AY55453" s="80"/>
      <c r="AZ55453" s="80"/>
      <c r="BA55453" s="80"/>
      <c r="BB55453" s="80"/>
    </row>
    <row r="55454" spans="9:54" x14ac:dyDescent="0.25">
      <c r="I55454" s="80"/>
      <c r="AX55454" s="80"/>
      <c r="AY55454" s="80"/>
      <c r="AZ55454" s="80"/>
      <c r="BA55454" s="80"/>
      <c r="BB55454" s="80"/>
    </row>
    <row r="55455" spans="9:54" x14ac:dyDescent="0.25">
      <c r="I55455" s="80"/>
      <c r="AX55455" s="80"/>
      <c r="AY55455" s="80"/>
      <c r="AZ55455" s="80"/>
      <c r="BA55455" s="80"/>
      <c r="BB55455" s="80"/>
    </row>
    <row r="55456" spans="9:54" x14ac:dyDescent="0.25">
      <c r="I55456" s="80"/>
      <c r="AX55456" s="80"/>
      <c r="AY55456" s="80"/>
      <c r="AZ55456" s="80"/>
      <c r="BA55456" s="80"/>
      <c r="BB55456" s="80"/>
    </row>
    <row r="55457" spans="9:54" x14ac:dyDescent="0.25">
      <c r="I55457" s="80"/>
      <c r="AX55457" s="80"/>
      <c r="AY55457" s="80"/>
      <c r="AZ55457" s="80"/>
      <c r="BA55457" s="80"/>
      <c r="BB55457" s="80"/>
    </row>
    <row r="55458" spans="9:54" x14ac:dyDescent="0.25">
      <c r="I55458" s="80"/>
      <c r="AX55458" s="80"/>
      <c r="AY55458" s="80"/>
      <c r="AZ55458" s="80"/>
      <c r="BA55458" s="80"/>
      <c r="BB55458" s="80"/>
    </row>
    <row r="55459" spans="9:54" x14ac:dyDescent="0.25">
      <c r="I55459" s="80"/>
      <c r="AX55459" s="80"/>
      <c r="AY55459" s="80"/>
      <c r="AZ55459" s="80"/>
      <c r="BA55459" s="80"/>
      <c r="BB55459" s="80"/>
    </row>
    <row r="55460" spans="9:54" x14ac:dyDescent="0.25">
      <c r="I55460" s="80"/>
      <c r="AX55460" s="80"/>
      <c r="AY55460" s="80"/>
      <c r="AZ55460" s="80"/>
      <c r="BA55460" s="80"/>
      <c r="BB55460" s="80"/>
    </row>
    <row r="55461" spans="9:54" x14ac:dyDescent="0.25">
      <c r="I55461" s="80"/>
      <c r="AX55461" s="80"/>
      <c r="AY55461" s="80"/>
      <c r="AZ55461" s="80"/>
      <c r="BA55461" s="80"/>
      <c r="BB55461" s="80"/>
    </row>
    <row r="55462" spans="9:54" x14ac:dyDescent="0.25">
      <c r="I55462" s="80"/>
      <c r="AX55462" s="80"/>
      <c r="AY55462" s="80"/>
      <c r="AZ55462" s="80"/>
      <c r="BA55462" s="80"/>
      <c r="BB55462" s="80"/>
    </row>
    <row r="55463" spans="9:54" x14ac:dyDescent="0.25">
      <c r="I55463" s="80"/>
      <c r="AX55463" s="80"/>
      <c r="AY55463" s="80"/>
      <c r="AZ55463" s="80"/>
      <c r="BA55463" s="80"/>
      <c r="BB55463" s="80"/>
    </row>
    <row r="55464" spans="9:54" x14ac:dyDescent="0.25">
      <c r="I55464" s="80"/>
      <c r="AX55464" s="80"/>
      <c r="AY55464" s="80"/>
      <c r="AZ55464" s="80"/>
      <c r="BA55464" s="80"/>
      <c r="BB55464" s="80"/>
    </row>
    <row r="55465" spans="9:54" x14ac:dyDescent="0.25">
      <c r="I55465" s="80"/>
      <c r="AX55465" s="80"/>
      <c r="AY55465" s="80"/>
      <c r="AZ55465" s="80"/>
      <c r="BA55465" s="80"/>
      <c r="BB55465" s="80"/>
    </row>
    <row r="55466" spans="9:54" x14ac:dyDescent="0.25">
      <c r="I55466" s="80"/>
      <c r="AX55466" s="80"/>
      <c r="AY55466" s="80"/>
      <c r="AZ55466" s="80"/>
      <c r="BA55466" s="80"/>
      <c r="BB55466" s="80"/>
    </row>
    <row r="55467" spans="9:54" x14ac:dyDescent="0.25">
      <c r="I55467" s="80"/>
      <c r="AX55467" s="80"/>
      <c r="AY55467" s="80"/>
      <c r="AZ55467" s="80"/>
      <c r="BA55467" s="80"/>
      <c r="BB55467" s="80"/>
    </row>
    <row r="55468" spans="9:54" x14ac:dyDescent="0.25">
      <c r="I55468" s="80"/>
      <c r="AX55468" s="80"/>
      <c r="AY55468" s="80"/>
      <c r="AZ55468" s="80"/>
      <c r="BA55468" s="80"/>
      <c r="BB55468" s="80"/>
    </row>
    <row r="55469" spans="9:54" x14ac:dyDescent="0.25">
      <c r="I55469" s="80"/>
      <c r="AX55469" s="80"/>
      <c r="AY55469" s="80"/>
      <c r="AZ55469" s="80"/>
      <c r="BA55469" s="80"/>
      <c r="BB55469" s="80"/>
    </row>
    <row r="55470" spans="9:54" x14ac:dyDescent="0.25">
      <c r="I55470" s="80"/>
      <c r="AX55470" s="80"/>
      <c r="AY55470" s="80"/>
      <c r="AZ55470" s="80"/>
      <c r="BA55470" s="80"/>
      <c r="BB55470" s="80"/>
    </row>
    <row r="55471" spans="9:54" x14ac:dyDescent="0.25">
      <c r="I55471" s="80"/>
      <c r="AX55471" s="80"/>
      <c r="AY55471" s="80"/>
      <c r="AZ55471" s="80"/>
      <c r="BA55471" s="80"/>
      <c r="BB55471" s="80"/>
    </row>
    <row r="55472" spans="9:54" x14ac:dyDescent="0.25">
      <c r="I55472" s="80"/>
      <c r="AX55472" s="80"/>
      <c r="AY55472" s="80"/>
      <c r="AZ55472" s="80"/>
      <c r="BA55472" s="80"/>
      <c r="BB55472" s="80"/>
    </row>
    <row r="55473" spans="9:54" x14ac:dyDescent="0.25">
      <c r="I55473" s="80"/>
      <c r="AX55473" s="80"/>
      <c r="AY55473" s="80"/>
      <c r="AZ55473" s="80"/>
      <c r="BA55473" s="80"/>
      <c r="BB55473" s="80"/>
    </row>
    <row r="55474" spans="9:54" x14ac:dyDescent="0.25">
      <c r="I55474" s="80"/>
      <c r="AX55474" s="80"/>
      <c r="AY55474" s="80"/>
      <c r="AZ55474" s="80"/>
      <c r="BA55474" s="80"/>
      <c r="BB55474" s="80"/>
    </row>
    <row r="55475" spans="9:54" x14ac:dyDescent="0.25">
      <c r="I55475" s="80"/>
      <c r="AX55475" s="80"/>
      <c r="AY55475" s="80"/>
      <c r="AZ55475" s="80"/>
      <c r="BA55475" s="80"/>
      <c r="BB55475" s="80"/>
    </row>
    <row r="55476" spans="9:54" x14ac:dyDescent="0.25">
      <c r="I55476" s="80"/>
      <c r="AX55476" s="80"/>
      <c r="AY55476" s="80"/>
      <c r="AZ55476" s="80"/>
      <c r="BA55476" s="80"/>
      <c r="BB55476" s="80"/>
    </row>
    <row r="55477" spans="9:54" x14ac:dyDescent="0.25">
      <c r="I55477" s="80"/>
      <c r="AX55477" s="80"/>
      <c r="AY55477" s="80"/>
      <c r="AZ55477" s="80"/>
      <c r="BA55477" s="80"/>
      <c r="BB55477" s="80"/>
    </row>
    <row r="55478" spans="9:54" x14ac:dyDescent="0.25">
      <c r="I55478" s="80"/>
      <c r="AX55478" s="80"/>
      <c r="AY55478" s="80"/>
      <c r="AZ55478" s="80"/>
      <c r="BA55478" s="80"/>
      <c r="BB55478" s="80"/>
    </row>
    <row r="55479" spans="9:54" x14ac:dyDescent="0.25">
      <c r="I55479" s="80"/>
      <c r="AX55479" s="80"/>
      <c r="AY55479" s="80"/>
      <c r="AZ55479" s="80"/>
      <c r="BA55479" s="80"/>
      <c r="BB55479" s="80"/>
    </row>
    <row r="55480" spans="9:54" x14ac:dyDescent="0.25">
      <c r="I55480" s="80"/>
      <c r="AX55480" s="80"/>
      <c r="AY55480" s="80"/>
      <c r="AZ55480" s="80"/>
      <c r="BA55480" s="80"/>
      <c r="BB55480" s="80"/>
    </row>
    <row r="55481" spans="9:54" x14ac:dyDescent="0.25">
      <c r="I55481" s="80"/>
      <c r="AX55481" s="80"/>
      <c r="AY55481" s="80"/>
      <c r="AZ55481" s="80"/>
      <c r="BA55481" s="80"/>
      <c r="BB55481" s="80"/>
    </row>
    <row r="55482" spans="9:54" x14ac:dyDescent="0.25">
      <c r="I55482" s="80"/>
      <c r="AX55482" s="80"/>
      <c r="AY55482" s="80"/>
      <c r="AZ55482" s="80"/>
      <c r="BA55482" s="80"/>
      <c r="BB55482" s="80"/>
    </row>
    <row r="55483" spans="9:54" x14ac:dyDescent="0.25">
      <c r="I55483" s="80"/>
      <c r="AX55483" s="80"/>
      <c r="AY55483" s="80"/>
      <c r="AZ55483" s="80"/>
      <c r="BA55483" s="80"/>
      <c r="BB55483" s="80"/>
    </row>
    <row r="55484" spans="9:54" x14ac:dyDescent="0.25">
      <c r="I55484" s="80"/>
      <c r="AX55484" s="80"/>
      <c r="AY55484" s="80"/>
      <c r="AZ55484" s="80"/>
      <c r="BA55484" s="80"/>
      <c r="BB55484" s="80"/>
    </row>
    <row r="55485" spans="9:54" x14ac:dyDescent="0.25">
      <c r="I55485" s="80"/>
      <c r="AX55485" s="80"/>
      <c r="AY55485" s="80"/>
      <c r="AZ55485" s="80"/>
      <c r="BA55485" s="80"/>
      <c r="BB55485" s="80"/>
    </row>
    <row r="55486" spans="9:54" x14ac:dyDescent="0.25">
      <c r="I55486" s="80"/>
      <c r="AX55486" s="80"/>
      <c r="AY55486" s="80"/>
      <c r="AZ55486" s="80"/>
      <c r="BA55486" s="80"/>
      <c r="BB55486" s="80"/>
    </row>
    <row r="55487" spans="9:54" x14ac:dyDescent="0.25">
      <c r="I55487" s="80"/>
      <c r="AX55487" s="80"/>
      <c r="AY55487" s="80"/>
      <c r="AZ55487" s="80"/>
      <c r="BA55487" s="80"/>
      <c r="BB55487" s="80"/>
    </row>
    <row r="55488" spans="9:54" x14ac:dyDescent="0.25">
      <c r="I55488" s="80"/>
      <c r="AX55488" s="80"/>
      <c r="AY55488" s="80"/>
      <c r="AZ55488" s="80"/>
      <c r="BA55488" s="80"/>
      <c r="BB55488" s="80"/>
    </row>
    <row r="55489" spans="9:54" x14ac:dyDescent="0.25">
      <c r="I55489" s="80"/>
      <c r="AX55489" s="80"/>
      <c r="AY55489" s="80"/>
      <c r="AZ55489" s="80"/>
      <c r="BA55489" s="80"/>
      <c r="BB55489" s="80"/>
    </row>
    <row r="55490" spans="9:54" x14ac:dyDescent="0.25">
      <c r="I55490" s="80"/>
      <c r="AX55490" s="80"/>
      <c r="AY55490" s="80"/>
      <c r="AZ55490" s="80"/>
      <c r="BA55490" s="80"/>
      <c r="BB55490" s="80"/>
    </row>
    <row r="55491" spans="9:54" x14ac:dyDescent="0.25">
      <c r="I55491" s="80"/>
      <c r="AX55491" s="80"/>
      <c r="AY55491" s="80"/>
      <c r="AZ55491" s="80"/>
      <c r="BA55491" s="80"/>
      <c r="BB55491" s="80"/>
    </row>
    <row r="55492" spans="9:54" x14ac:dyDescent="0.25">
      <c r="I55492" s="80"/>
      <c r="AX55492" s="80"/>
      <c r="AY55492" s="80"/>
      <c r="AZ55492" s="80"/>
      <c r="BA55492" s="80"/>
      <c r="BB55492" s="80"/>
    </row>
    <row r="55493" spans="9:54" x14ac:dyDescent="0.25">
      <c r="I55493" s="80"/>
      <c r="AX55493" s="80"/>
      <c r="AY55493" s="80"/>
      <c r="AZ55493" s="80"/>
      <c r="BA55493" s="80"/>
      <c r="BB55493" s="80"/>
    </row>
    <row r="55494" spans="9:54" x14ac:dyDescent="0.25">
      <c r="I55494" s="80"/>
      <c r="AX55494" s="80"/>
      <c r="AY55494" s="80"/>
      <c r="AZ55494" s="80"/>
      <c r="BA55494" s="80"/>
      <c r="BB55494" s="80"/>
    </row>
    <row r="55495" spans="9:54" x14ac:dyDescent="0.25">
      <c r="I55495" s="80"/>
      <c r="AX55495" s="80"/>
      <c r="AY55495" s="80"/>
      <c r="AZ55495" s="80"/>
      <c r="BA55495" s="80"/>
      <c r="BB55495" s="80"/>
    </row>
    <row r="55496" spans="9:54" x14ac:dyDescent="0.25">
      <c r="I55496" s="80"/>
      <c r="AX55496" s="80"/>
      <c r="AY55496" s="80"/>
      <c r="AZ55496" s="80"/>
      <c r="BA55496" s="80"/>
      <c r="BB55496" s="80"/>
    </row>
    <row r="55497" spans="9:54" x14ac:dyDescent="0.25">
      <c r="I55497" s="80"/>
      <c r="AX55497" s="80"/>
      <c r="AY55497" s="80"/>
      <c r="AZ55497" s="80"/>
      <c r="BA55497" s="80"/>
      <c r="BB55497" s="80"/>
    </row>
    <row r="55498" spans="9:54" x14ac:dyDescent="0.25">
      <c r="I55498" s="80"/>
      <c r="AX55498" s="80"/>
      <c r="AY55498" s="80"/>
      <c r="AZ55498" s="80"/>
      <c r="BA55498" s="80"/>
      <c r="BB55498" s="80"/>
    </row>
    <row r="55499" spans="9:54" x14ac:dyDescent="0.25">
      <c r="I55499" s="80"/>
      <c r="AX55499" s="80"/>
      <c r="AY55499" s="80"/>
      <c r="AZ55499" s="80"/>
      <c r="BA55499" s="80"/>
      <c r="BB55499" s="80"/>
    </row>
    <row r="55500" spans="9:54" x14ac:dyDescent="0.25">
      <c r="I55500" s="80"/>
      <c r="AX55500" s="80"/>
      <c r="AY55500" s="80"/>
      <c r="AZ55500" s="80"/>
      <c r="BA55500" s="80"/>
      <c r="BB55500" s="80"/>
    </row>
    <row r="55501" spans="9:54" x14ac:dyDescent="0.25">
      <c r="I55501" s="80"/>
      <c r="AX55501" s="80"/>
      <c r="AY55501" s="80"/>
      <c r="AZ55501" s="80"/>
      <c r="BA55501" s="80"/>
      <c r="BB55501" s="80"/>
    </row>
    <row r="55502" spans="9:54" x14ac:dyDescent="0.25">
      <c r="I55502" s="80"/>
      <c r="AX55502" s="80"/>
      <c r="AY55502" s="80"/>
      <c r="AZ55502" s="80"/>
      <c r="BA55502" s="80"/>
      <c r="BB55502" s="80"/>
    </row>
    <row r="55503" spans="9:54" x14ac:dyDescent="0.25">
      <c r="I55503" s="80"/>
      <c r="AX55503" s="80"/>
      <c r="AY55503" s="80"/>
      <c r="AZ55503" s="80"/>
      <c r="BA55503" s="80"/>
      <c r="BB55503" s="80"/>
    </row>
    <row r="55504" spans="9:54" x14ac:dyDescent="0.25">
      <c r="I55504" s="80"/>
      <c r="AX55504" s="80"/>
      <c r="AY55504" s="80"/>
      <c r="AZ55504" s="80"/>
      <c r="BA55504" s="80"/>
      <c r="BB55504" s="80"/>
    </row>
    <row r="55505" spans="9:54" x14ac:dyDescent="0.25">
      <c r="I55505" s="80"/>
      <c r="AX55505" s="80"/>
      <c r="AY55505" s="80"/>
      <c r="AZ55505" s="80"/>
      <c r="BA55505" s="80"/>
      <c r="BB55505" s="80"/>
    </row>
    <row r="55506" spans="9:54" x14ac:dyDescent="0.25">
      <c r="I55506" s="80"/>
      <c r="AX55506" s="80"/>
      <c r="AY55506" s="80"/>
      <c r="AZ55506" s="80"/>
      <c r="BA55506" s="80"/>
      <c r="BB55506" s="80"/>
    </row>
    <row r="55507" spans="9:54" x14ac:dyDescent="0.25">
      <c r="I55507" s="80"/>
      <c r="AX55507" s="80"/>
      <c r="AY55507" s="80"/>
      <c r="AZ55507" s="80"/>
      <c r="BA55507" s="80"/>
      <c r="BB55507" s="80"/>
    </row>
    <row r="55508" spans="9:54" x14ac:dyDescent="0.25">
      <c r="I55508" s="80"/>
      <c r="AX55508" s="80"/>
      <c r="AY55508" s="80"/>
      <c r="AZ55508" s="80"/>
      <c r="BA55508" s="80"/>
      <c r="BB55508" s="80"/>
    </row>
    <row r="55509" spans="9:54" x14ac:dyDescent="0.25">
      <c r="I55509" s="80"/>
      <c r="AX55509" s="80"/>
      <c r="AY55509" s="80"/>
      <c r="AZ55509" s="80"/>
      <c r="BA55509" s="80"/>
      <c r="BB55509" s="80"/>
    </row>
    <row r="55510" spans="9:54" x14ac:dyDescent="0.25">
      <c r="I55510" s="80"/>
      <c r="AX55510" s="80"/>
      <c r="AY55510" s="80"/>
      <c r="AZ55510" s="80"/>
      <c r="BA55510" s="80"/>
      <c r="BB55510" s="80"/>
    </row>
    <row r="55511" spans="9:54" x14ac:dyDescent="0.25">
      <c r="I55511" s="80"/>
      <c r="AX55511" s="80"/>
      <c r="AY55511" s="80"/>
      <c r="AZ55511" s="80"/>
      <c r="BA55511" s="80"/>
      <c r="BB55511" s="80"/>
    </row>
    <row r="55512" spans="9:54" x14ac:dyDescent="0.25">
      <c r="I55512" s="80"/>
      <c r="AX55512" s="80"/>
      <c r="AY55512" s="80"/>
      <c r="AZ55512" s="80"/>
      <c r="BA55512" s="80"/>
      <c r="BB55512" s="80"/>
    </row>
    <row r="55513" spans="9:54" x14ac:dyDescent="0.25">
      <c r="I55513" s="80"/>
      <c r="AX55513" s="80"/>
      <c r="AY55513" s="80"/>
      <c r="AZ55513" s="80"/>
      <c r="BA55513" s="80"/>
      <c r="BB55513" s="80"/>
    </row>
    <row r="55514" spans="9:54" x14ac:dyDescent="0.25">
      <c r="I55514" s="80"/>
      <c r="AX55514" s="80"/>
      <c r="AY55514" s="80"/>
      <c r="AZ55514" s="80"/>
      <c r="BA55514" s="80"/>
      <c r="BB55514" s="80"/>
    </row>
    <row r="55515" spans="9:54" x14ac:dyDescent="0.25">
      <c r="I55515" s="80"/>
      <c r="AX55515" s="80"/>
      <c r="AY55515" s="80"/>
      <c r="AZ55515" s="80"/>
      <c r="BA55515" s="80"/>
      <c r="BB55515" s="80"/>
    </row>
    <row r="55516" spans="9:54" x14ac:dyDescent="0.25">
      <c r="I55516" s="80"/>
      <c r="AX55516" s="80"/>
      <c r="AY55516" s="80"/>
      <c r="AZ55516" s="80"/>
      <c r="BA55516" s="80"/>
      <c r="BB55516" s="80"/>
    </row>
    <row r="55517" spans="9:54" x14ac:dyDescent="0.25">
      <c r="I55517" s="80"/>
      <c r="AX55517" s="80"/>
      <c r="AY55517" s="80"/>
      <c r="AZ55517" s="80"/>
      <c r="BA55517" s="80"/>
      <c r="BB55517" s="80"/>
    </row>
    <row r="55518" spans="9:54" x14ac:dyDescent="0.25">
      <c r="I55518" s="80"/>
      <c r="AX55518" s="80"/>
      <c r="AY55518" s="80"/>
      <c r="AZ55518" s="80"/>
      <c r="BA55518" s="80"/>
      <c r="BB55518" s="80"/>
    </row>
    <row r="55519" spans="9:54" x14ac:dyDescent="0.25">
      <c r="I55519" s="80"/>
      <c r="AX55519" s="80"/>
      <c r="AY55519" s="80"/>
      <c r="AZ55519" s="80"/>
      <c r="BA55519" s="80"/>
      <c r="BB55519" s="80"/>
    </row>
    <row r="55520" spans="9:54" x14ac:dyDescent="0.25">
      <c r="I55520" s="80"/>
      <c r="AX55520" s="80"/>
      <c r="AY55520" s="80"/>
      <c r="AZ55520" s="80"/>
      <c r="BA55520" s="80"/>
      <c r="BB55520" s="80"/>
    </row>
    <row r="55521" spans="9:54" x14ac:dyDescent="0.25">
      <c r="I55521" s="80"/>
      <c r="AX55521" s="80"/>
      <c r="AY55521" s="80"/>
      <c r="AZ55521" s="80"/>
      <c r="BA55521" s="80"/>
      <c r="BB55521" s="80"/>
    </row>
    <row r="55522" spans="9:54" x14ac:dyDescent="0.25">
      <c r="I55522" s="80"/>
      <c r="AX55522" s="80"/>
      <c r="AY55522" s="80"/>
      <c r="AZ55522" s="80"/>
      <c r="BA55522" s="80"/>
      <c r="BB55522" s="80"/>
    </row>
    <row r="55523" spans="9:54" x14ac:dyDescent="0.25">
      <c r="I55523" s="80"/>
      <c r="AX55523" s="80"/>
      <c r="AY55523" s="80"/>
      <c r="AZ55523" s="80"/>
      <c r="BA55523" s="80"/>
      <c r="BB55523" s="80"/>
    </row>
    <row r="55524" spans="9:54" x14ac:dyDescent="0.25">
      <c r="I55524" s="80"/>
      <c r="AX55524" s="80"/>
      <c r="AY55524" s="80"/>
      <c r="AZ55524" s="80"/>
      <c r="BA55524" s="80"/>
      <c r="BB55524" s="80"/>
    </row>
    <row r="55525" spans="9:54" x14ac:dyDescent="0.25">
      <c r="I55525" s="80"/>
      <c r="AX55525" s="80"/>
      <c r="AY55525" s="80"/>
      <c r="AZ55525" s="80"/>
      <c r="BA55525" s="80"/>
      <c r="BB55525" s="80"/>
    </row>
    <row r="55526" spans="9:54" x14ac:dyDescent="0.25">
      <c r="I55526" s="80"/>
      <c r="AX55526" s="80"/>
      <c r="AY55526" s="80"/>
      <c r="AZ55526" s="80"/>
      <c r="BA55526" s="80"/>
      <c r="BB55526" s="80"/>
    </row>
    <row r="55527" spans="9:54" x14ac:dyDescent="0.25">
      <c r="I55527" s="80"/>
      <c r="AX55527" s="80"/>
      <c r="AY55527" s="80"/>
      <c r="AZ55527" s="80"/>
      <c r="BA55527" s="80"/>
      <c r="BB55527" s="80"/>
    </row>
    <row r="55528" spans="9:54" x14ac:dyDescent="0.25">
      <c r="I55528" s="80"/>
      <c r="AX55528" s="80"/>
      <c r="AY55528" s="80"/>
      <c r="AZ55528" s="80"/>
      <c r="BA55528" s="80"/>
      <c r="BB55528" s="80"/>
    </row>
    <row r="55529" spans="9:54" x14ac:dyDescent="0.25">
      <c r="I55529" s="80"/>
      <c r="AX55529" s="80"/>
      <c r="AY55529" s="80"/>
      <c r="AZ55529" s="80"/>
      <c r="BA55529" s="80"/>
      <c r="BB55529" s="80"/>
    </row>
    <row r="55530" spans="9:54" x14ac:dyDescent="0.25">
      <c r="I55530" s="80"/>
      <c r="AX55530" s="80"/>
      <c r="AY55530" s="80"/>
      <c r="AZ55530" s="80"/>
      <c r="BA55530" s="80"/>
      <c r="BB55530" s="80"/>
    </row>
    <row r="55531" spans="9:54" x14ac:dyDescent="0.25">
      <c r="I55531" s="80"/>
      <c r="AX55531" s="80"/>
      <c r="AY55531" s="80"/>
      <c r="AZ55531" s="80"/>
      <c r="BA55531" s="80"/>
      <c r="BB55531" s="80"/>
    </row>
    <row r="55532" spans="9:54" x14ac:dyDescent="0.25">
      <c r="I55532" s="80"/>
      <c r="AX55532" s="80"/>
      <c r="AY55532" s="80"/>
      <c r="AZ55532" s="80"/>
      <c r="BA55532" s="80"/>
      <c r="BB55532" s="80"/>
    </row>
    <row r="55533" spans="9:54" x14ac:dyDescent="0.25">
      <c r="I55533" s="80"/>
      <c r="AX55533" s="80"/>
      <c r="AY55533" s="80"/>
      <c r="AZ55533" s="80"/>
      <c r="BA55533" s="80"/>
      <c r="BB55533" s="80"/>
    </row>
    <row r="55534" spans="9:54" x14ac:dyDescent="0.25">
      <c r="I55534" s="80"/>
      <c r="AX55534" s="80"/>
      <c r="AY55534" s="80"/>
      <c r="AZ55534" s="80"/>
      <c r="BA55534" s="80"/>
      <c r="BB55534" s="80"/>
    </row>
    <row r="55535" spans="9:54" x14ac:dyDescent="0.25">
      <c r="I55535" s="80"/>
      <c r="AX55535" s="80"/>
      <c r="AY55535" s="80"/>
      <c r="AZ55535" s="80"/>
      <c r="BA55535" s="80"/>
      <c r="BB55535" s="80"/>
    </row>
    <row r="55536" spans="9:54" x14ac:dyDescent="0.25">
      <c r="I55536" s="80"/>
      <c r="AX55536" s="80"/>
      <c r="AY55536" s="80"/>
      <c r="AZ55536" s="80"/>
      <c r="BA55536" s="80"/>
      <c r="BB55536" s="80"/>
    </row>
    <row r="55537" spans="9:54" x14ac:dyDescent="0.25">
      <c r="I55537" s="80"/>
      <c r="AX55537" s="80"/>
      <c r="AY55537" s="80"/>
      <c r="AZ55537" s="80"/>
      <c r="BA55537" s="80"/>
      <c r="BB55537" s="80"/>
    </row>
    <row r="55538" spans="9:54" x14ac:dyDescent="0.25">
      <c r="I55538" s="80"/>
      <c r="AX55538" s="80"/>
      <c r="AY55538" s="80"/>
      <c r="AZ55538" s="80"/>
      <c r="BA55538" s="80"/>
      <c r="BB55538" s="80"/>
    </row>
    <row r="55539" spans="9:54" x14ac:dyDescent="0.25">
      <c r="I55539" s="80"/>
      <c r="AX55539" s="80"/>
      <c r="AY55539" s="80"/>
      <c r="AZ55539" s="80"/>
      <c r="BA55539" s="80"/>
      <c r="BB55539" s="80"/>
    </row>
    <row r="55540" spans="9:54" x14ac:dyDescent="0.25">
      <c r="I55540" s="80"/>
      <c r="AX55540" s="80"/>
      <c r="AY55540" s="80"/>
      <c r="AZ55540" s="80"/>
      <c r="BA55540" s="80"/>
      <c r="BB55540" s="80"/>
    </row>
    <row r="55541" spans="9:54" x14ac:dyDescent="0.25">
      <c r="I55541" s="80"/>
      <c r="AX55541" s="80"/>
      <c r="AY55541" s="80"/>
      <c r="AZ55541" s="80"/>
      <c r="BA55541" s="80"/>
      <c r="BB55541" s="80"/>
    </row>
    <row r="55542" spans="9:54" x14ac:dyDescent="0.25">
      <c r="I55542" s="80"/>
      <c r="AX55542" s="80"/>
      <c r="AY55542" s="80"/>
      <c r="AZ55542" s="80"/>
      <c r="BA55542" s="80"/>
      <c r="BB55542" s="80"/>
    </row>
    <row r="55543" spans="9:54" x14ac:dyDescent="0.25">
      <c r="I55543" s="80"/>
      <c r="AX55543" s="80"/>
      <c r="AY55543" s="80"/>
      <c r="AZ55543" s="80"/>
      <c r="BA55543" s="80"/>
      <c r="BB55543" s="80"/>
    </row>
    <row r="55544" spans="9:54" x14ac:dyDescent="0.25">
      <c r="I55544" s="80"/>
      <c r="AX55544" s="80"/>
      <c r="AY55544" s="80"/>
      <c r="AZ55544" s="80"/>
      <c r="BA55544" s="80"/>
      <c r="BB55544" s="80"/>
    </row>
    <row r="55545" spans="9:54" x14ac:dyDescent="0.25">
      <c r="I55545" s="80"/>
      <c r="AX55545" s="80"/>
      <c r="AY55545" s="80"/>
      <c r="AZ55545" s="80"/>
      <c r="BA55545" s="80"/>
      <c r="BB55545" s="80"/>
    </row>
    <row r="55546" spans="9:54" x14ac:dyDescent="0.25">
      <c r="I55546" s="80"/>
      <c r="AX55546" s="80"/>
      <c r="AY55546" s="80"/>
      <c r="AZ55546" s="80"/>
      <c r="BA55546" s="80"/>
      <c r="BB55546" s="80"/>
    </row>
    <row r="55547" spans="9:54" x14ac:dyDescent="0.25">
      <c r="I55547" s="80"/>
      <c r="AX55547" s="80"/>
      <c r="AY55547" s="80"/>
      <c r="AZ55547" s="80"/>
      <c r="BA55547" s="80"/>
      <c r="BB55547" s="80"/>
    </row>
    <row r="55548" spans="9:54" x14ac:dyDescent="0.25">
      <c r="I55548" s="80"/>
      <c r="AX55548" s="80"/>
      <c r="AY55548" s="80"/>
      <c r="AZ55548" s="80"/>
      <c r="BA55548" s="80"/>
      <c r="BB55548" s="80"/>
    </row>
    <row r="55549" spans="9:54" x14ac:dyDescent="0.25">
      <c r="I55549" s="80"/>
      <c r="AX55549" s="80"/>
      <c r="AY55549" s="80"/>
      <c r="AZ55549" s="80"/>
      <c r="BA55549" s="80"/>
      <c r="BB55549" s="80"/>
    </row>
    <row r="55550" spans="9:54" x14ac:dyDescent="0.25">
      <c r="I55550" s="80"/>
      <c r="AX55550" s="80"/>
      <c r="AY55550" s="80"/>
      <c r="AZ55550" s="80"/>
      <c r="BA55550" s="80"/>
      <c r="BB55550" s="80"/>
    </row>
    <row r="55551" spans="9:54" x14ac:dyDescent="0.25">
      <c r="I55551" s="80"/>
      <c r="AX55551" s="80"/>
      <c r="AY55551" s="80"/>
      <c r="AZ55551" s="80"/>
      <c r="BA55551" s="80"/>
      <c r="BB55551" s="80"/>
    </row>
    <row r="55552" spans="9:54" x14ac:dyDescent="0.25">
      <c r="I55552" s="80"/>
      <c r="AX55552" s="80"/>
      <c r="AY55552" s="80"/>
      <c r="AZ55552" s="80"/>
      <c r="BA55552" s="80"/>
      <c r="BB55552" s="80"/>
    </row>
    <row r="55553" spans="9:54" x14ac:dyDescent="0.25">
      <c r="I55553" s="80"/>
      <c r="AX55553" s="80"/>
      <c r="AY55553" s="80"/>
      <c r="AZ55553" s="80"/>
      <c r="BA55553" s="80"/>
      <c r="BB55553" s="80"/>
    </row>
    <row r="55554" spans="9:54" x14ac:dyDescent="0.25">
      <c r="I55554" s="80"/>
      <c r="AX55554" s="80"/>
      <c r="AY55554" s="80"/>
      <c r="AZ55554" s="80"/>
      <c r="BA55554" s="80"/>
      <c r="BB55554" s="80"/>
    </row>
    <row r="55555" spans="9:54" x14ac:dyDescent="0.25">
      <c r="I55555" s="80"/>
      <c r="AX55555" s="80"/>
      <c r="AY55555" s="80"/>
      <c r="AZ55555" s="80"/>
      <c r="BA55555" s="80"/>
      <c r="BB55555" s="80"/>
    </row>
    <row r="55556" spans="9:54" x14ac:dyDescent="0.25">
      <c r="I55556" s="80"/>
      <c r="AX55556" s="80"/>
      <c r="AY55556" s="80"/>
      <c r="AZ55556" s="80"/>
      <c r="BA55556" s="80"/>
      <c r="BB55556" s="80"/>
    </row>
    <row r="55557" spans="9:54" x14ac:dyDescent="0.25">
      <c r="I55557" s="80"/>
      <c r="AX55557" s="80"/>
      <c r="AY55557" s="80"/>
      <c r="AZ55557" s="80"/>
      <c r="BA55557" s="80"/>
      <c r="BB55557" s="80"/>
    </row>
    <row r="55558" spans="9:54" x14ac:dyDescent="0.25">
      <c r="I55558" s="80"/>
      <c r="AX55558" s="80"/>
      <c r="AY55558" s="80"/>
      <c r="AZ55558" s="80"/>
      <c r="BA55558" s="80"/>
      <c r="BB55558" s="80"/>
    </row>
    <row r="55559" spans="9:54" x14ac:dyDescent="0.25">
      <c r="I55559" s="80"/>
      <c r="AX55559" s="80"/>
      <c r="AY55559" s="80"/>
      <c r="AZ55559" s="80"/>
      <c r="BA55559" s="80"/>
      <c r="BB55559" s="80"/>
    </row>
    <row r="55560" spans="9:54" x14ac:dyDescent="0.25">
      <c r="I55560" s="80"/>
      <c r="AX55560" s="80"/>
      <c r="AY55560" s="80"/>
      <c r="AZ55560" s="80"/>
      <c r="BA55560" s="80"/>
      <c r="BB55560" s="80"/>
    </row>
    <row r="55561" spans="9:54" x14ac:dyDescent="0.25">
      <c r="I55561" s="80"/>
      <c r="AX55561" s="80"/>
      <c r="AY55561" s="80"/>
      <c r="AZ55561" s="80"/>
      <c r="BA55561" s="80"/>
      <c r="BB55561" s="80"/>
    </row>
    <row r="55562" spans="9:54" x14ac:dyDescent="0.25">
      <c r="I55562" s="80"/>
      <c r="AX55562" s="80"/>
      <c r="AY55562" s="80"/>
      <c r="AZ55562" s="80"/>
      <c r="BA55562" s="80"/>
      <c r="BB55562" s="80"/>
    </row>
    <row r="55563" spans="9:54" x14ac:dyDescent="0.25">
      <c r="I55563" s="80"/>
      <c r="AX55563" s="80"/>
      <c r="AY55563" s="80"/>
      <c r="AZ55563" s="80"/>
      <c r="BA55563" s="80"/>
      <c r="BB55563" s="80"/>
    </row>
    <row r="55564" spans="9:54" x14ac:dyDescent="0.25">
      <c r="I55564" s="80"/>
      <c r="AX55564" s="80"/>
      <c r="AY55564" s="80"/>
      <c r="AZ55564" s="80"/>
      <c r="BA55564" s="80"/>
      <c r="BB55564" s="80"/>
    </row>
    <row r="55565" spans="9:54" x14ac:dyDescent="0.25">
      <c r="I55565" s="80"/>
      <c r="AX55565" s="80"/>
      <c r="AY55565" s="80"/>
      <c r="AZ55565" s="80"/>
      <c r="BA55565" s="80"/>
      <c r="BB55565" s="80"/>
    </row>
    <row r="55566" spans="9:54" x14ac:dyDescent="0.25">
      <c r="I55566" s="80"/>
      <c r="AX55566" s="80"/>
      <c r="AY55566" s="80"/>
      <c r="AZ55566" s="80"/>
      <c r="BA55566" s="80"/>
      <c r="BB55566" s="80"/>
    </row>
    <row r="55567" spans="9:54" x14ac:dyDescent="0.25">
      <c r="I55567" s="80"/>
      <c r="AX55567" s="80"/>
      <c r="AY55567" s="80"/>
      <c r="AZ55567" s="80"/>
      <c r="BA55567" s="80"/>
      <c r="BB55567" s="80"/>
    </row>
    <row r="55568" spans="9:54" x14ac:dyDescent="0.25">
      <c r="I55568" s="80"/>
      <c r="AX55568" s="80"/>
      <c r="AY55568" s="80"/>
      <c r="AZ55568" s="80"/>
      <c r="BA55568" s="80"/>
      <c r="BB55568" s="80"/>
    </row>
    <row r="55569" spans="9:54" x14ac:dyDescent="0.25">
      <c r="I55569" s="80"/>
      <c r="AX55569" s="80"/>
      <c r="AY55569" s="80"/>
      <c r="AZ55569" s="80"/>
      <c r="BA55569" s="80"/>
      <c r="BB55569" s="80"/>
    </row>
    <row r="55570" spans="9:54" x14ac:dyDescent="0.25">
      <c r="I55570" s="80"/>
      <c r="AX55570" s="80"/>
      <c r="AY55570" s="80"/>
      <c r="AZ55570" s="80"/>
      <c r="BA55570" s="80"/>
      <c r="BB55570" s="80"/>
    </row>
    <row r="55571" spans="9:54" x14ac:dyDescent="0.25">
      <c r="I55571" s="80"/>
      <c r="AX55571" s="80"/>
      <c r="AY55571" s="80"/>
      <c r="AZ55571" s="80"/>
      <c r="BA55571" s="80"/>
      <c r="BB55571" s="80"/>
    </row>
    <row r="55572" spans="9:54" x14ac:dyDescent="0.25">
      <c r="I55572" s="80"/>
      <c r="AX55572" s="80"/>
      <c r="AY55572" s="80"/>
      <c r="AZ55572" s="80"/>
      <c r="BA55572" s="80"/>
      <c r="BB55572" s="80"/>
    </row>
    <row r="55573" spans="9:54" x14ac:dyDescent="0.25">
      <c r="I55573" s="80"/>
      <c r="AX55573" s="80"/>
      <c r="AY55573" s="80"/>
      <c r="AZ55573" s="80"/>
      <c r="BA55573" s="80"/>
      <c r="BB55573" s="80"/>
    </row>
    <row r="55574" spans="9:54" x14ac:dyDescent="0.25">
      <c r="I55574" s="80"/>
      <c r="AX55574" s="80"/>
      <c r="AY55574" s="80"/>
      <c r="AZ55574" s="80"/>
      <c r="BA55574" s="80"/>
      <c r="BB55574" s="80"/>
    </row>
    <row r="55575" spans="9:54" x14ac:dyDescent="0.25">
      <c r="I55575" s="80"/>
      <c r="AX55575" s="80"/>
      <c r="AY55575" s="80"/>
      <c r="AZ55575" s="80"/>
      <c r="BA55575" s="80"/>
      <c r="BB55575" s="80"/>
    </row>
    <row r="55576" spans="9:54" x14ac:dyDescent="0.25">
      <c r="I55576" s="80"/>
      <c r="AX55576" s="80"/>
      <c r="AY55576" s="80"/>
      <c r="AZ55576" s="80"/>
      <c r="BA55576" s="80"/>
      <c r="BB55576" s="80"/>
    </row>
    <row r="55577" spans="9:54" x14ac:dyDescent="0.25">
      <c r="I55577" s="80"/>
      <c r="AX55577" s="80"/>
      <c r="AY55577" s="80"/>
      <c r="AZ55577" s="80"/>
      <c r="BA55577" s="80"/>
      <c r="BB55577" s="80"/>
    </row>
    <row r="55578" spans="9:54" x14ac:dyDescent="0.25">
      <c r="I55578" s="80"/>
      <c r="AX55578" s="80"/>
      <c r="AY55578" s="80"/>
      <c r="AZ55578" s="80"/>
      <c r="BA55578" s="80"/>
      <c r="BB55578" s="80"/>
    </row>
    <row r="55579" spans="9:54" x14ac:dyDescent="0.25">
      <c r="I55579" s="80"/>
      <c r="AX55579" s="80"/>
      <c r="AY55579" s="80"/>
      <c r="AZ55579" s="80"/>
      <c r="BA55579" s="80"/>
      <c r="BB55579" s="80"/>
    </row>
    <row r="55580" spans="9:54" x14ac:dyDescent="0.25">
      <c r="I55580" s="80"/>
      <c r="AX55580" s="80"/>
      <c r="AY55580" s="80"/>
      <c r="AZ55580" s="80"/>
      <c r="BA55580" s="80"/>
      <c r="BB55580" s="80"/>
    </row>
    <row r="55581" spans="9:54" x14ac:dyDescent="0.25">
      <c r="I55581" s="80"/>
      <c r="AX55581" s="80"/>
      <c r="AY55581" s="80"/>
      <c r="AZ55581" s="80"/>
      <c r="BA55581" s="80"/>
      <c r="BB55581" s="80"/>
    </row>
    <row r="55582" spans="9:54" x14ac:dyDescent="0.25">
      <c r="I55582" s="80"/>
      <c r="AX55582" s="80"/>
      <c r="AY55582" s="80"/>
      <c r="AZ55582" s="80"/>
      <c r="BA55582" s="80"/>
      <c r="BB55582" s="80"/>
    </row>
    <row r="55583" spans="9:54" x14ac:dyDescent="0.25">
      <c r="I55583" s="80"/>
      <c r="AX55583" s="80"/>
      <c r="AY55583" s="80"/>
      <c r="AZ55583" s="80"/>
      <c r="BA55583" s="80"/>
      <c r="BB55583" s="80"/>
    </row>
    <row r="55584" spans="9:54" x14ac:dyDescent="0.25">
      <c r="I55584" s="80"/>
      <c r="AX55584" s="80"/>
      <c r="AY55584" s="80"/>
      <c r="AZ55584" s="80"/>
      <c r="BA55584" s="80"/>
      <c r="BB55584" s="80"/>
    </row>
    <row r="55585" spans="9:54" x14ac:dyDescent="0.25">
      <c r="I55585" s="80"/>
      <c r="AX55585" s="80"/>
      <c r="AY55585" s="80"/>
      <c r="AZ55585" s="80"/>
      <c r="BA55585" s="80"/>
      <c r="BB55585" s="80"/>
    </row>
    <row r="55586" spans="9:54" x14ac:dyDescent="0.25">
      <c r="I55586" s="80"/>
      <c r="AX55586" s="80"/>
      <c r="AY55586" s="80"/>
      <c r="AZ55586" s="80"/>
      <c r="BA55586" s="80"/>
      <c r="BB55586" s="80"/>
    </row>
    <row r="55587" spans="9:54" x14ac:dyDescent="0.25">
      <c r="I55587" s="80"/>
      <c r="AX55587" s="80"/>
      <c r="AY55587" s="80"/>
      <c r="AZ55587" s="80"/>
      <c r="BA55587" s="80"/>
      <c r="BB55587" s="80"/>
    </row>
    <row r="55588" spans="9:54" x14ac:dyDescent="0.25">
      <c r="I55588" s="80"/>
      <c r="AX55588" s="80"/>
      <c r="AY55588" s="80"/>
      <c r="AZ55588" s="80"/>
      <c r="BA55588" s="80"/>
      <c r="BB55588" s="80"/>
    </row>
    <row r="55589" spans="9:54" x14ac:dyDescent="0.25">
      <c r="I55589" s="80"/>
      <c r="AX55589" s="80"/>
      <c r="AY55589" s="80"/>
      <c r="AZ55589" s="80"/>
      <c r="BA55589" s="80"/>
      <c r="BB55589" s="80"/>
    </row>
    <row r="55590" spans="9:54" x14ac:dyDescent="0.25">
      <c r="I55590" s="80"/>
      <c r="AX55590" s="80"/>
      <c r="AY55590" s="80"/>
      <c r="AZ55590" s="80"/>
      <c r="BA55590" s="80"/>
      <c r="BB55590" s="80"/>
    </row>
    <row r="55591" spans="9:54" x14ac:dyDescent="0.25">
      <c r="I55591" s="80"/>
      <c r="AX55591" s="80"/>
      <c r="AY55591" s="80"/>
      <c r="AZ55591" s="80"/>
      <c r="BA55591" s="80"/>
      <c r="BB55591" s="80"/>
    </row>
    <row r="55592" spans="9:54" x14ac:dyDescent="0.25">
      <c r="I55592" s="80"/>
      <c r="AX55592" s="80"/>
      <c r="AY55592" s="80"/>
      <c r="AZ55592" s="80"/>
      <c r="BA55592" s="80"/>
      <c r="BB55592" s="80"/>
    </row>
    <row r="55593" spans="9:54" x14ac:dyDescent="0.25">
      <c r="I55593" s="80"/>
      <c r="AX55593" s="80"/>
      <c r="AY55593" s="80"/>
      <c r="AZ55593" s="80"/>
      <c r="BA55593" s="80"/>
      <c r="BB55593" s="80"/>
    </row>
    <row r="55594" spans="9:54" x14ac:dyDescent="0.25">
      <c r="I55594" s="80"/>
      <c r="AX55594" s="80"/>
      <c r="AY55594" s="80"/>
      <c r="AZ55594" s="80"/>
      <c r="BA55594" s="80"/>
      <c r="BB55594" s="80"/>
    </row>
    <row r="55595" spans="9:54" x14ac:dyDescent="0.25">
      <c r="I55595" s="80"/>
      <c r="AX55595" s="80"/>
      <c r="AY55595" s="80"/>
      <c r="AZ55595" s="80"/>
      <c r="BA55595" s="80"/>
      <c r="BB55595" s="80"/>
    </row>
    <row r="55596" spans="9:54" x14ac:dyDescent="0.25">
      <c r="I55596" s="80"/>
      <c r="AX55596" s="80"/>
      <c r="AY55596" s="80"/>
      <c r="AZ55596" s="80"/>
      <c r="BA55596" s="80"/>
      <c r="BB55596" s="80"/>
    </row>
    <row r="55597" spans="9:54" x14ac:dyDescent="0.25">
      <c r="I55597" s="80"/>
      <c r="AX55597" s="80"/>
      <c r="AY55597" s="80"/>
      <c r="AZ55597" s="80"/>
      <c r="BA55597" s="80"/>
      <c r="BB55597" s="80"/>
    </row>
    <row r="55598" spans="9:54" x14ac:dyDescent="0.25">
      <c r="I55598" s="80"/>
      <c r="AX55598" s="80"/>
      <c r="AY55598" s="80"/>
      <c r="AZ55598" s="80"/>
      <c r="BA55598" s="80"/>
      <c r="BB55598" s="80"/>
    </row>
    <row r="55599" spans="9:54" x14ac:dyDescent="0.25">
      <c r="I55599" s="80"/>
      <c r="AX55599" s="80"/>
      <c r="AY55599" s="80"/>
      <c r="AZ55599" s="80"/>
      <c r="BA55599" s="80"/>
      <c r="BB55599" s="80"/>
    </row>
    <row r="55600" spans="9:54" x14ac:dyDescent="0.25">
      <c r="I55600" s="80"/>
      <c r="AX55600" s="80"/>
      <c r="AY55600" s="80"/>
      <c r="AZ55600" s="80"/>
      <c r="BA55600" s="80"/>
      <c r="BB55600" s="80"/>
    </row>
    <row r="55601" spans="9:54" x14ac:dyDescent="0.25">
      <c r="I55601" s="80"/>
      <c r="AX55601" s="80"/>
      <c r="AY55601" s="80"/>
      <c r="AZ55601" s="80"/>
      <c r="BA55601" s="80"/>
      <c r="BB55601" s="80"/>
    </row>
    <row r="55602" spans="9:54" x14ac:dyDescent="0.25">
      <c r="I55602" s="80"/>
      <c r="AX55602" s="80"/>
      <c r="AY55602" s="80"/>
      <c r="AZ55602" s="80"/>
      <c r="BA55602" s="80"/>
      <c r="BB55602" s="80"/>
    </row>
    <row r="55603" spans="9:54" x14ac:dyDescent="0.25">
      <c r="I55603" s="80"/>
      <c r="AX55603" s="80"/>
      <c r="AY55603" s="80"/>
      <c r="AZ55603" s="80"/>
      <c r="BA55603" s="80"/>
      <c r="BB55603" s="80"/>
    </row>
    <row r="55604" spans="9:54" x14ac:dyDescent="0.25">
      <c r="I55604" s="80"/>
      <c r="AX55604" s="80"/>
      <c r="AY55604" s="80"/>
      <c r="AZ55604" s="80"/>
      <c r="BA55604" s="80"/>
      <c r="BB55604" s="80"/>
    </row>
    <row r="55605" spans="9:54" x14ac:dyDescent="0.25">
      <c r="I55605" s="80"/>
      <c r="AX55605" s="80"/>
      <c r="AY55605" s="80"/>
      <c r="AZ55605" s="80"/>
      <c r="BA55605" s="80"/>
      <c r="BB55605" s="80"/>
    </row>
    <row r="55606" spans="9:54" x14ac:dyDescent="0.25">
      <c r="I55606" s="80"/>
      <c r="AX55606" s="80"/>
      <c r="AY55606" s="80"/>
      <c r="AZ55606" s="80"/>
      <c r="BA55606" s="80"/>
      <c r="BB55606" s="80"/>
    </row>
    <row r="55607" spans="9:54" x14ac:dyDescent="0.25">
      <c r="I55607" s="80"/>
      <c r="AX55607" s="80"/>
      <c r="AY55607" s="80"/>
      <c r="AZ55607" s="80"/>
      <c r="BA55607" s="80"/>
      <c r="BB55607" s="80"/>
    </row>
    <row r="55608" spans="9:54" x14ac:dyDescent="0.25">
      <c r="I55608" s="80"/>
      <c r="AX55608" s="80"/>
      <c r="AY55608" s="80"/>
      <c r="AZ55608" s="80"/>
      <c r="BA55608" s="80"/>
      <c r="BB55608" s="80"/>
    </row>
    <row r="55609" spans="9:54" x14ac:dyDescent="0.25">
      <c r="I55609" s="80"/>
      <c r="AX55609" s="80"/>
      <c r="AY55609" s="80"/>
      <c r="AZ55609" s="80"/>
      <c r="BA55609" s="80"/>
      <c r="BB55609" s="80"/>
    </row>
    <row r="55610" spans="9:54" x14ac:dyDescent="0.25">
      <c r="I55610" s="80"/>
      <c r="AX55610" s="80"/>
      <c r="AY55610" s="80"/>
      <c r="AZ55610" s="80"/>
      <c r="BA55610" s="80"/>
      <c r="BB55610" s="80"/>
    </row>
    <row r="55611" spans="9:54" x14ac:dyDescent="0.25">
      <c r="I55611" s="80"/>
      <c r="AX55611" s="80"/>
      <c r="AY55611" s="80"/>
      <c r="AZ55611" s="80"/>
      <c r="BA55611" s="80"/>
      <c r="BB55611" s="80"/>
    </row>
    <row r="55612" spans="9:54" x14ac:dyDescent="0.25">
      <c r="I55612" s="80"/>
      <c r="AX55612" s="80"/>
      <c r="AY55612" s="80"/>
      <c r="AZ55612" s="80"/>
      <c r="BA55612" s="80"/>
      <c r="BB55612" s="80"/>
    </row>
    <row r="55613" spans="9:54" x14ac:dyDescent="0.25">
      <c r="I55613" s="80"/>
      <c r="AX55613" s="80"/>
      <c r="AY55613" s="80"/>
      <c r="AZ55613" s="80"/>
      <c r="BA55613" s="80"/>
      <c r="BB55613" s="80"/>
    </row>
    <row r="55614" spans="9:54" x14ac:dyDescent="0.25">
      <c r="I55614" s="80"/>
      <c r="AX55614" s="80"/>
      <c r="AY55614" s="80"/>
      <c r="AZ55614" s="80"/>
      <c r="BA55614" s="80"/>
      <c r="BB55614" s="80"/>
    </row>
    <row r="55615" spans="9:54" x14ac:dyDescent="0.25">
      <c r="I55615" s="80"/>
      <c r="AX55615" s="80"/>
      <c r="AY55615" s="80"/>
      <c r="AZ55615" s="80"/>
      <c r="BA55615" s="80"/>
      <c r="BB55615" s="80"/>
    </row>
    <row r="55616" spans="9:54" x14ac:dyDescent="0.25">
      <c r="I55616" s="80"/>
      <c r="AX55616" s="80"/>
      <c r="AY55616" s="80"/>
      <c r="AZ55616" s="80"/>
      <c r="BA55616" s="80"/>
      <c r="BB55616" s="80"/>
    </row>
    <row r="55617" spans="9:54" x14ac:dyDescent="0.25">
      <c r="I55617" s="80"/>
      <c r="AX55617" s="80"/>
      <c r="AY55617" s="80"/>
      <c r="AZ55617" s="80"/>
      <c r="BA55617" s="80"/>
      <c r="BB55617" s="80"/>
    </row>
    <row r="55618" spans="9:54" x14ac:dyDescent="0.25">
      <c r="I55618" s="80"/>
      <c r="AX55618" s="80"/>
      <c r="AY55618" s="80"/>
      <c r="AZ55618" s="80"/>
      <c r="BA55618" s="80"/>
      <c r="BB55618" s="80"/>
    </row>
    <row r="55619" spans="9:54" x14ac:dyDescent="0.25">
      <c r="I55619" s="80"/>
      <c r="AX55619" s="80"/>
      <c r="AY55619" s="80"/>
      <c r="AZ55619" s="80"/>
      <c r="BA55619" s="80"/>
      <c r="BB55619" s="80"/>
    </row>
    <row r="55620" spans="9:54" x14ac:dyDescent="0.25">
      <c r="I55620" s="80"/>
      <c r="AX55620" s="80"/>
      <c r="AY55620" s="80"/>
      <c r="AZ55620" s="80"/>
      <c r="BA55620" s="80"/>
      <c r="BB55620" s="80"/>
    </row>
    <row r="55621" spans="9:54" x14ac:dyDescent="0.25">
      <c r="I55621" s="80"/>
      <c r="AX55621" s="80"/>
      <c r="AY55621" s="80"/>
      <c r="AZ55621" s="80"/>
      <c r="BA55621" s="80"/>
      <c r="BB55621" s="80"/>
    </row>
    <row r="55622" spans="9:54" x14ac:dyDescent="0.25">
      <c r="I55622" s="80"/>
      <c r="AX55622" s="80"/>
      <c r="AY55622" s="80"/>
      <c r="AZ55622" s="80"/>
      <c r="BA55622" s="80"/>
      <c r="BB55622" s="80"/>
    </row>
    <row r="55623" spans="9:54" x14ac:dyDescent="0.25">
      <c r="I55623" s="80"/>
      <c r="AX55623" s="80"/>
      <c r="AY55623" s="80"/>
      <c r="AZ55623" s="80"/>
      <c r="BA55623" s="80"/>
      <c r="BB55623" s="80"/>
    </row>
    <row r="55624" spans="9:54" x14ac:dyDescent="0.25">
      <c r="I55624" s="80"/>
      <c r="AX55624" s="80"/>
      <c r="AY55624" s="80"/>
      <c r="AZ55624" s="80"/>
      <c r="BA55624" s="80"/>
      <c r="BB55624" s="80"/>
    </row>
    <row r="55625" spans="9:54" x14ac:dyDescent="0.25">
      <c r="I55625" s="80"/>
      <c r="AX55625" s="80"/>
      <c r="AY55625" s="80"/>
      <c r="AZ55625" s="80"/>
      <c r="BA55625" s="80"/>
      <c r="BB55625" s="80"/>
    </row>
    <row r="55626" spans="9:54" x14ac:dyDescent="0.25">
      <c r="I55626" s="80"/>
      <c r="AX55626" s="80"/>
      <c r="AY55626" s="80"/>
      <c r="AZ55626" s="80"/>
      <c r="BA55626" s="80"/>
      <c r="BB55626" s="80"/>
    </row>
    <row r="55627" spans="9:54" x14ac:dyDescent="0.25">
      <c r="I55627" s="80"/>
      <c r="AX55627" s="80"/>
      <c r="AY55627" s="80"/>
      <c r="AZ55627" s="80"/>
      <c r="BA55627" s="80"/>
      <c r="BB55627" s="80"/>
    </row>
    <row r="55628" spans="9:54" x14ac:dyDescent="0.25">
      <c r="I55628" s="80"/>
      <c r="AX55628" s="80"/>
      <c r="AY55628" s="80"/>
      <c r="AZ55628" s="80"/>
      <c r="BA55628" s="80"/>
      <c r="BB55628" s="80"/>
    </row>
    <row r="55629" spans="9:54" x14ac:dyDescent="0.25">
      <c r="I55629" s="80"/>
      <c r="AX55629" s="80"/>
      <c r="AY55629" s="80"/>
      <c r="AZ55629" s="80"/>
      <c r="BA55629" s="80"/>
      <c r="BB55629" s="80"/>
    </row>
    <row r="55630" spans="9:54" x14ac:dyDescent="0.25">
      <c r="I55630" s="80"/>
      <c r="AX55630" s="80"/>
      <c r="AY55630" s="80"/>
      <c r="AZ55630" s="80"/>
      <c r="BA55630" s="80"/>
      <c r="BB55630" s="80"/>
    </row>
    <row r="55631" spans="9:54" x14ac:dyDescent="0.25">
      <c r="I55631" s="80"/>
      <c r="AX55631" s="80"/>
      <c r="AY55631" s="80"/>
      <c r="AZ55631" s="80"/>
      <c r="BA55631" s="80"/>
      <c r="BB55631" s="80"/>
    </row>
    <row r="55632" spans="9:54" x14ac:dyDescent="0.25">
      <c r="I55632" s="80"/>
      <c r="AX55632" s="80"/>
      <c r="AY55632" s="80"/>
      <c r="AZ55632" s="80"/>
      <c r="BA55632" s="80"/>
      <c r="BB55632" s="80"/>
    </row>
    <row r="55633" spans="9:54" x14ac:dyDescent="0.25">
      <c r="I55633" s="80"/>
      <c r="AX55633" s="80"/>
      <c r="AY55633" s="80"/>
      <c r="AZ55633" s="80"/>
      <c r="BA55633" s="80"/>
      <c r="BB55633" s="80"/>
    </row>
    <row r="55634" spans="9:54" x14ac:dyDescent="0.25">
      <c r="I55634" s="80"/>
      <c r="AX55634" s="80"/>
      <c r="AY55634" s="80"/>
      <c r="AZ55634" s="80"/>
      <c r="BA55634" s="80"/>
      <c r="BB55634" s="80"/>
    </row>
    <row r="55635" spans="9:54" x14ac:dyDescent="0.25">
      <c r="I55635" s="80"/>
      <c r="AX55635" s="80"/>
      <c r="AY55635" s="80"/>
      <c r="AZ55635" s="80"/>
      <c r="BA55635" s="80"/>
      <c r="BB55635" s="80"/>
    </row>
    <row r="55636" spans="9:54" x14ac:dyDescent="0.25">
      <c r="I55636" s="80"/>
      <c r="AX55636" s="80"/>
      <c r="AY55636" s="80"/>
      <c r="AZ55636" s="80"/>
      <c r="BA55636" s="80"/>
      <c r="BB55636" s="80"/>
    </row>
    <row r="55637" spans="9:54" x14ac:dyDescent="0.25">
      <c r="I55637" s="80"/>
      <c r="AX55637" s="80"/>
      <c r="AY55637" s="80"/>
      <c r="AZ55637" s="80"/>
      <c r="BA55637" s="80"/>
      <c r="BB55637" s="80"/>
    </row>
    <row r="55638" spans="9:54" x14ac:dyDescent="0.25">
      <c r="I55638" s="80"/>
      <c r="AX55638" s="80"/>
      <c r="AY55638" s="80"/>
      <c r="AZ55638" s="80"/>
      <c r="BA55638" s="80"/>
      <c r="BB55638" s="80"/>
    </row>
    <row r="55639" spans="9:54" x14ac:dyDescent="0.25">
      <c r="I55639" s="80"/>
      <c r="AX55639" s="80"/>
      <c r="AY55639" s="80"/>
      <c r="AZ55639" s="80"/>
      <c r="BA55639" s="80"/>
      <c r="BB55639" s="80"/>
    </row>
    <row r="55640" spans="9:54" x14ac:dyDescent="0.25">
      <c r="I55640" s="80"/>
      <c r="AX55640" s="80"/>
      <c r="AY55640" s="80"/>
      <c r="AZ55640" s="80"/>
      <c r="BA55640" s="80"/>
      <c r="BB55640" s="80"/>
    </row>
    <row r="55641" spans="9:54" x14ac:dyDescent="0.25">
      <c r="I55641" s="80"/>
      <c r="AX55641" s="80"/>
      <c r="AY55641" s="80"/>
      <c r="AZ55641" s="80"/>
      <c r="BA55641" s="80"/>
      <c r="BB55641" s="80"/>
    </row>
    <row r="55642" spans="9:54" x14ac:dyDescent="0.25">
      <c r="I55642" s="80"/>
      <c r="AX55642" s="80"/>
      <c r="AY55642" s="80"/>
      <c r="AZ55642" s="80"/>
      <c r="BA55642" s="80"/>
      <c r="BB55642" s="80"/>
    </row>
    <row r="55643" spans="9:54" x14ac:dyDescent="0.25">
      <c r="I55643" s="80"/>
      <c r="AX55643" s="80"/>
      <c r="AY55643" s="80"/>
      <c r="AZ55643" s="80"/>
      <c r="BA55643" s="80"/>
      <c r="BB55643" s="80"/>
    </row>
    <row r="55644" spans="9:54" x14ac:dyDescent="0.25">
      <c r="I55644" s="80"/>
      <c r="AX55644" s="80"/>
      <c r="AY55644" s="80"/>
      <c r="AZ55644" s="80"/>
      <c r="BA55644" s="80"/>
      <c r="BB55644" s="80"/>
    </row>
    <row r="55645" spans="9:54" x14ac:dyDescent="0.25">
      <c r="I55645" s="80"/>
      <c r="AX55645" s="80"/>
      <c r="AY55645" s="80"/>
      <c r="AZ55645" s="80"/>
      <c r="BA55645" s="80"/>
      <c r="BB55645" s="80"/>
    </row>
    <row r="55646" spans="9:54" x14ac:dyDescent="0.25">
      <c r="I55646" s="80"/>
      <c r="AX55646" s="80"/>
      <c r="AY55646" s="80"/>
      <c r="AZ55646" s="80"/>
      <c r="BA55646" s="80"/>
      <c r="BB55646" s="80"/>
    </row>
    <row r="55647" spans="9:54" x14ac:dyDescent="0.25">
      <c r="I55647" s="80"/>
      <c r="AX55647" s="80"/>
      <c r="AY55647" s="80"/>
      <c r="AZ55647" s="80"/>
      <c r="BA55647" s="80"/>
      <c r="BB55647" s="80"/>
    </row>
    <row r="55648" spans="9:54" x14ac:dyDescent="0.25">
      <c r="I55648" s="80"/>
      <c r="AX55648" s="80"/>
      <c r="AY55648" s="80"/>
      <c r="AZ55648" s="80"/>
      <c r="BA55648" s="80"/>
      <c r="BB55648" s="80"/>
    </row>
    <row r="55649" spans="9:54" x14ac:dyDescent="0.25">
      <c r="I55649" s="80"/>
      <c r="AX55649" s="80"/>
      <c r="AY55649" s="80"/>
      <c r="AZ55649" s="80"/>
      <c r="BA55649" s="80"/>
      <c r="BB55649" s="80"/>
    </row>
    <row r="55650" spans="9:54" x14ac:dyDescent="0.25">
      <c r="I55650" s="80"/>
      <c r="AX55650" s="80"/>
      <c r="AY55650" s="80"/>
      <c r="AZ55650" s="80"/>
      <c r="BA55650" s="80"/>
      <c r="BB55650" s="80"/>
    </row>
    <row r="55651" spans="9:54" x14ac:dyDescent="0.25">
      <c r="I55651" s="80"/>
      <c r="AX55651" s="80"/>
      <c r="AY55651" s="80"/>
      <c r="AZ55651" s="80"/>
      <c r="BA55651" s="80"/>
      <c r="BB55651" s="80"/>
    </row>
    <row r="55652" spans="9:54" x14ac:dyDescent="0.25">
      <c r="I55652" s="80"/>
      <c r="AX55652" s="80"/>
      <c r="AY55652" s="80"/>
      <c r="AZ55652" s="80"/>
      <c r="BA55652" s="80"/>
      <c r="BB55652" s="80"/>
    </row>
    <row r="55653" spans="9:54" x14ac:dyDescent="0.25">
      <c r="I55653" s="80"/>
      <c r="AX55653" s="80"/>
      <c r="AY55653" s="80"/>
      <c r="AZ55653" s="80"/>
      <c r="BA55653" s="80"/>
      <c r="BB55653" s="80"/>
    </row>
    <row r="55654" spans="9:54" x14ac:dyDescent="0.25">
      <c r="I55654" s="80"/>
      <c r="AX55654" s="80"/>
      <c r="AY55654" s="80"/>
      <c r="AZ55654" s="80"/>
      <c r="BA55654" s="80"/>
      <c r="BB55654" s="80"/>
    </row>
    <row r="55655" spans="9:54" x14ac:dyDescent="0.25">
      <c r="I55655" s="80"/>
      <c r="AX55655" s="80"/>
      <c r="AY55655" s="80"/>
      <c r="AZ55655" s="80"/>
      <c r="BA55655" s="80"/>
      <c r="BB55655" s="80"/>
    </row>
    <row r="55656" spans="9:54" x14ac:dyDescent="0.25">
      <c r="I55656" s="80"/>
      <c r="AX55656" s="80"/>
      <c r="AY55656" s="80"/>
      <c r="AZ55656" s="80"/>
      <c r="BA55656" s="80"/>
      <c r="BB55656" s="80"/>
    </row>
    <row r="55657" spans="9:54" x14ac:dyDescent="0.25">
      <c r="I55657" s="80"/>
      <c r="AX55657" s="80"/>
      <c r="AY55657" s="80"/>
      <c r="AZ55657" s="80"/>
      <c r="BA55657" s="80"/>
      <c r="BB55657" s="80"/>
    </row>
    <row r="55658" spans="9:54" x14ac:dyDescent="0.25">
      <c r="I55658" s="80"/>
      <c r="AX55658" s="80"/>
      <c r="AY55658" s="80"/>
      <c r="AZ55658" s="80"/>
      <c r="BA55658" s="80"/>
      <c r="BB55658" s="80"/>
    </row>
    <row r="55659" spans="9:54" x14ac:dyDescent="0.25">
      <c r="I55659" s="80"/>
      <c r="AX55659" s="80"/>
      <c r="AY55659" s="80"/>
      <c r="AZ55659" s="80"/>
      <c r="BA55659" s="80"/>
      <c r="BB55659" s="80"/>
    </row>
    <row r="55660" spans="9:54" x14ac:dyDescent="0.25">
      <c r="I55660" s="80"/>
      <c r="AX55660" s="80"/>
      <c r="AY55660" s="80"/>
      <c r="AZ55660" s="80"/>
      <c r="BA55660" s="80"/>
      <c r="BB55660" s="80"/>
    </row>
    <row r="55661" spans="9:54" x14ac:dyDescent="0.25">
      <c r="I55661" s="80"/>
      <c r="AX55661" s="80"/>
      <c r="AY55661" s="80"/>
      <c r="AZ55661" s="80"/>
      <c r="BA55661" s="80"/>
      <c r="BB55661" s="80"/>
    </row>
    <row r="55662" spans="9:54" x14ac:dyDescent="0.25">
      <c r="I55662" s="80"/>
      <c r="AX55662" s="80"/>
      <c r="AY55662" s="80"/>
      <c r="AZ55662" s="80"/>
      <c r="BA55662" s="80"/>
      <c r="BB55662" s="80"/>
    </row>
    <row r="55663" spans="9:54" x14ac:dyDescent="0.25">
      <c r="I55663" s="80"/>
      <c r="AX55663" s="80"/>
      <c r="AY55663" s="80"/>
      <c r="AZ55663" s="80"/>
      <c r="BA55663" s="80"/>
      <c r="BB55663" s="80"/>
    </row>
    <row r="55664" spans="9:54" x14ac:dyDescent="0.25">
      <c r="I55664" s="80"/>
      <c r="AX55664" s="80"/>
      <c r="AY55664" s="80"/>
      <c r="AZ55664" s="80"/>
      <c r="BA55664" s="80"/>
      <c r="BB55664" s="80"/>
    </row>
    <row r="55665" spans="9:54" x14ac:dyDescent="0.25">
      <c r="I55665" s="80"/>
      <c r="AX55665" s="80"/>
      <c r="AY55665" s="80"/>
      <c r="AZ55665" s="80"/>
      <c r="BA55665" s="80"/>
      <c r="BB55665" s="80"/>
    </row>
    <row r="55666" spans="9:54" x14ac:dyDescent="0.25">
      <c r="I55666" s="80"/>
      <c r="AX55666" s="80"/>
      <c r="AY55666" s="80"/>
      <c r="AZ55666" s="80"/>
      <c r="BA55666" s="80"/>
      <c r="BB55666" s="80"/>
    </row>
    <row r="55667" spans="9:54" x14ac:dyDescent="0.25">
      <c r="I55667" s="80"/>
      <c r="AX55667" s="80"/>
      <c r="AY55667" s="80"/>
      <c r="AZ55667" s="80"/>
      <c r="BA55667" s="80"/>
      <c r="BB55667" s="80"/>
    </row>
    <row r="55668" spans="9:54" x14ac:dyDescent="0.25">
      <c r="I55668" s="80"/>
      <c r="AX55668" s="80"/>
      <c r="AY55668" s="80"/>
      <c r="AZ55668" s="80"/>
      <c r="BA55668" s="80"/>
      <c r="BB55668" s="80"/>
    </row>
    <row r="55669" spans="9:54" x14ac:dyDescent="0.25">
      <c r="I55669" s="80"/>
      <c r="AX55669" s="80"/>
      <c r="AY55669" s="80"/>
      <c r="AZ55669" s="80"/>
      <c r="BA55669" s="80"/>
      <c r="BB55669" s="80"/>
    </row>
    <row r="55670" spans="9:54" x14ac:dyDescent="0.25">
      <c r="I55670" s="80"/>
      <c r="AX55670" s="80"/>
      <c r="AY55670" s="80"/>
      <c r="AZ55670" s="80"/>
      <c r="BA55670" s="80"/>
      <c r="BB55670" s="80"/>
    </row>
    <row r="55671" spans="9:54" x14ac:dyDescent="0.25">
      <c r="I55671" s="80"/>
      <c r="AX55671" s="80"/>
      <c r="AY55671" s="80"/>
      <c r="AZ55671" s="80"/>
      <c r="BA55671" s="80"/>
      <c r="BB55671" s="80"/>
    </row>
    <row r="55672" spans="9:54" x14ac:dyDescent="0.25">
      <c r="I55672" s="80"/>
      <c r="AX55672" s="80"/>
      <c r="AY55672" s="80"/>
      <c r="AZ55672" s="80"/>
      <c r="BA55672" s="80"/>
      <c r="BB55672" s="80"/>
    </row>
    <row r="55673" spans="9:54" x14ac:dyDescent="0.25">
      <c r="I55673" s="80"/>
      <c r="AX55673" s="80"/>
      <c r="AY55673" s="80"/>
      <c r="AZ55673" s="80"/>
      <c r="BA55673" s="80"/>
      <c r="BB55673" s="80"/>
    </row>
    <row r="55674" spans="9:54" x14ac:dyDescent="0.25">
      <c r="I55674" s="80"/>
      <c r="AX55674" s="80"/>
      <c r="AY55674" s="80"/>
      <c r="AZ55674" s="80"/>
      <c r="BA55674" s="80"/>
      <c r="BB55674" s="80"/>
    </row>
    <row r="55675" spans="9:54" x14ac:dyDescent="0.25">
      <c r="I55675" s="80"/>
      <c r="AX55675" s="80"/>
      <c r="AY55675" s="80"/>
      <c r="AZ55675" s="80"/>
      <c r="BA55675" s="80"/>
      <c r="BB55675" s="80"/>
    </row>
    <row r="55676" spans="9:54" x14ac:dyDescent="0.25">
      <c r="I55676" s="80"/>
      <c r="AX55676" s="80"/>
      <c r="AY55676" s="80"/>
      <c r="AZ55676" s="80"/>
      <c r="BA55676" s="80"/>
      <c r="BB55676" s="80"/>
    </row>
    <row r="55677" spans="9:54" x14ac:dyDescent="0.25">
      <c r="I55677" s="80"/>
      <c r="AX55677" s="80"/>
      <c r="AY55677" s="80"/>
      <c r="AZ55677" s="80"/>
      <c r="BA55677" s="80"/>
      <c r="BB55677" s="80"/>
    </row>
    <row r="55678" spans="9:54" x14ac:dyDescent="0.25">
      <c r="I55678" s="80"/>
      <c r="AX55678" s="80"/>
      <c r="AY55678" s="80"/>
      <c r="AZ55678" s="80"/>
      <c r="BA55678" s="80"/>
      <c r="BB55678" s="80"/>
    </row>
    <row r="55679" spans="9:54" x14ac:dyDescent="0.25">
      <c r="I55679" s="80"/>
      <c r="AX55679" s="80"/>
      <c r="AY55679" s="80"/>
      <c r="AZ55679" s="80"/>
      <c r="BA55679" s="80"/>
      <c r="BB55679" s="80"/>
    </row>
    <row r="55680" spans="9:54" x14ac:dyDescent="0.25">
      <c r="I55680" s="80"/>
      <c r="AX55680" s="80"/>
      <c r="AY55680" s="80"/>
      <c r="AZ55680" s="80"/>
      <c r="BA55680" s="80"/>
      <c r="BB55680" s="80"/>
    </row>
    <row r="55681" spans="9:54" x14ac:dyDescent="0.25">
      <c r="I55681" s="80"/>
      <c r="AX55681" s="80"/>
      <c r="AY55681" s="80"/>
      <c r="AZ55681" s="80"/>
      <c r="BA55681" s="80"/>
      <c r="BB55681" s="80"/>
    </row>
    <row r="55682" spans="9:54" x14ac:dyDescent="0.25">
      <c r="I55682" s="80"/>
      <c r="AX55682" s="80"/>
      <c r="AY55682" s="80"/>
      <c r="AZ55682" s="80"/>
      <c r="BA55682" s="80"/>
      <c r="BB55682" s="80"/>
    </row>
    <row r="55683" spans="9:54" x14ac:dyDescent="0.25">
      <c r="I55683" s="80"/>
      <c r="AX55683" s="80"/>
      <c r="AY55683" s="80"/>
      <c r="AZ55683" s="80"/>
      <c r="BA55683" s="80"/>
      <c r="BB55683" s="80"/>
    </row>
    <row r="55684" spans="9:54" x14ac:dyDescent="0.25">
      <c r="I55684" s="80"/>
      <c r="AX55684" s="80"/>
      <c r="AY55684" s="80"/>
      <c r="AZ55684" s="80"/>
      <c r="BA55684" s="80"/>
      <c r="BB55684" s="80"/>
    </row>
    <row r="55685" spans="9:54" x14ac:dyDescent="0.25">
      <c r="I55685" s="80"/>
      <c r="AX55685" s="80"/>
      <c r="AY55685" s="80"/>
      <c r="AZ55685" s="80"/>
      <c r="BA55685" s="80"/>
      <c r="BB55685" s="80"/>
    </row>
    <row r="55686" spans="9:54" x14ac:dyDescent="0.25">
      <c r="I55686" s="80"/>
      <c r="AX55686" s="80"/>
      <c r="AY55686" s="80"/>
      <c r="AZ55686" s="80"/>
      <c r="BA55686" s="80"/>
      <c r="BB55686" s="80"/>
    </row>
    <row r="55687" spans="9:54" x14ac:dyDescent="0.25">
      <c r="I55687" s="80"/>
      <c r="AX55687" s="80"/>
      <c r="AY55687" s="80"/>
      <c r="AZ55687" s="80"/>
      <c r="BA55687" s="80"/>
      <c r="BB55687" s="80"/>
    </row>
    <row r="55688" spans="9:54" x14ac:dyDescent="0.25">
      <c r="I55688" s="80"/>
      <c r="AX55688" s="80"/>
      <c r="AY55688" s="80"/>
      <c r="AZ55688" s="80"/>
      <c r="BA55688" s="80"/>
      <c r="BB55688" s="80"/>
    </row>
    <row r="55689" spans="9:54" x14ac:dyDescent="0.25">
      <c r="I55689" s="80"/>
      <c r="AX55689" s="80"/>
      <c r="AY55689" s="80"/>
      <c r="AZ55689" s="80"/>
      <c r="BA55689" s="80"/>
      <c r="BB55689" s="80"/>
    </row>
    <row r="55690" spans="9:54" x14ac:dyDescent="0.25">
      <c r="I55690" s="80"/>
      <c r="AX55690" s="80"/>
      <c r="AY55690" s="80"/>
      <c r="AZ55690" s="80"/>
      <c r="BA55690" s="80"/>
      <c r="BB55690" s="80"/>
    </row>
    <row r="55691" spans="9:54" x14ac:dyDescent="0.25">
      <c r="I55691" s="80"/>
      <c r="AX55691" s="80"/>
      <c r="AY55691" s="80"/>
      <c r="AZ55691" s="80"/>
      <c r="BA55691" s="80"/>
      <c r="BB55691" s="80"/>
    </row>
    <row r="55692" spans="9:54" x14ac:dyDescent="0.25">
      <c r="I55692" s="80"/>
      <c r="AX55692" s="80"/>
      <c r="AY55692" s="80"/>
      <c r="AZ55692" s="80"/>
      <c r="BA55692" s="80"/>
      <c r="BB55692" s="80"/>
    </row>
    <row r="55693" spans="9:54" x14ac:dyDescent="0.25">
      <c r="I55693" s="80"/>
      <c r="AX55693" s="80"/>
      <c r="AY55693" s="80"/>
      <c r="AZ55693" s="80"/>
      <c r="BA55693" s="80"/>
      <c r="BB55693" s="80"/>
    </row>
    <row r="55694" spans="9:54" x14ac:dyDescent="0.25">
      <c r="I55694" s="80"/>
      <c r="AX55694" s="80"/>
      <c r="AY55694" s="80"/>
      <c r="AZ55694" s="80"/>
      <c r="BA55694" s="80"/>
      <c r="BB55694" s="80"/>
    </row>
    <row r="55695" spans="9:54" x14ac:dyDescent="0.25">
      <c r="I55695" s="80"/>
      <c r="AX55695" s="80"/>
      <c r="AY55695" s="80"/>
      <c r="AZ55695" s="80"/>
      <c r="BA55695" s="80"/>
      <c r="BB55695" s="80"/>
    </row>
    <row r="55696" spans="9:54" x14ac:dyDescent="0.25">
      <c r="I55696" s="80"/>
      <c r="AX55696" s="80"/>
      <c r="AY55696" s="80"/>
      <c r="AZ55696" s="80"/>
      <c r="BA55696" s="80"/>
      <c r="BB55696" s="80"/>
    </row>
    <row r="55697" spans="9:54" x14ac:dyDescent="0.25">
      <c r="I55697" s="80"/>
      <c r="AX55697" s="80"/>
      <c r="AY55697" s="80"/>
      <c r="AZ55697" s="80"/>
      <c r="BA55697" s="80"/>
      <c r="BB55697" s="80"/>
    </row>
    <row r="55698" spans="9:54" x14ac:dyDescent="0.25">
      <c r="I55698" s="80"/>
      <c r="AX55698" s="80"/>
      <c r="AY55698" s="80"/>
      <c r="AZ55698" s="80"/>
      <c r="BA55698" s="80"/>
      <c r="BB55698" s="80"/>
    </row>
    <row r="55699" spans="9:54" x14ac:dyDescent="0.25">
      <c r="I55699" s="80"/>
      <c r="AX55699" s="80"/>
      <c r="AY55699" s="80"/>
      <c r="AZ55699" s="80"/>
      <c r="BA55699" s="80"/>
      <c r="BB55699" s="80"/>
    </row>
    <row r="55700" spans="9:54" x14ac:dyDescent="0.25">
      <c r="I55700" s="80"/>
      <c r="AX55700" s="80"/>
      <c r="AY55700" s="80"/>
      <c r="AZ55700" s="80"/>
      <c r="BA55700" s="80"/>
      <c r="BB55700" s="80"/>
    </row>
    <row r="55701" spans="9:54" x14ac:dyDescent="0.25">
      <c r="I55701" s="80"/>
      <c r="AX55701" s="80"/>
      <c r="AY55701" s="80"/>
      <c r="AZ55701" s="80"/>
      <c r="BA55701" s="80"/>
      <c r="BB55701" s="80"/>
    </row>
    <row r="55702" spans="9:54" x14ac:dyDescent="0.25">
      <c r="I55702" s="80"/>
      <c r="AX55702" s="80"/>
      <c r="AY55702" s="80"/>
      <c r="AZ55702" s="80"/>
      <c r="BA55702" s="80"/>
      <c r="BB55702" s="80"/>
    </row>
    <row r="55703" spans="9:54" x14ac:dyDescent="0.25">
      <c r="I55703" s="80"/>
      <c r="AX55703" s="80"/>
      <c r="AY55703" s="80"/>
      <c r="AZ55703" s="80"/>
      <c r="BA55703" s="80"/>
      <c r="BB55703" s="80"/>
    </row>
    <row r="55704" spans="9:54" x14ac:dyDescent="0.25">
      <c r="I55704" s="80"/>
      <c r="AX55704" s="80"/>
      <c r="AY55704" s="80"/>
      <c r="AZ55704" s="80"/>
      <c r="BA55704" s="80"/>
      <c r="BB55704" s="80"/>
    </row>
    <row r="55705" spans="9:54" x14ac:dyDescent="0.25">
      <c r="I55705" s="80"/>
      <c r="AX55705" s="80"/>
      <c r="AY55705" s="80"/>
      <c r="AZ55705" s="80"/>
      <c r="BA55705" s="80"/>
      <c r="BB55705" s="80"/>
    </row>
    <row r="55706" spans="9:54" x14ac:dyDescent="0.25">
      <c r="I55706" s="80"/>
      <c r="AX55706" s="80"/>
      <c r="AY55706" s="80"/>
      <c r="AZ55706" s="80"/>
      <c r="BA55706" s="80"/>
      <c r="BB55706" s="80"/>
    </row>
    <row r="55707" spans="9:54" x14ac:dyDescent="0.25">
      <c r="I55707" s="80"/>
      <c r="AX55707" s="80"/>
      <c r="AY55707" s="80"/>
      <c r="AZ55707" s="80"/>
      <c r="BA55707" s="80"/>
      <c r="BB55707" s="80"/>
    </row>
    <row r="55708" spans="9:54" x14ac:dyDescent="0.25">
      <c r="I55708" s="80"/>
      <c r="AX55708" s="80"/>
      <c r="AY55708" s="80"/>
      <c r="AZ55708" s="80"/>
      <c r="BA55708" s="80"/>
      <c r="BB55708" s="80"/>
    </row>
    <row r="55709" spans="9:54" x14ac:dyDescent="0.25">
      <c r="I55709" s="80"/>
      <c r="AX55709" s="80"/>
      <c r="AY55709" s="80"/>
      <c r="AZ55709" s="80"/>
      <c r="BA55709" s="80"/>
      <c r="BB55709" s="80"/>
    </row>
    <row r="55710" spans="9:54" x14ac:dyDescent="0.25">
      <c r="I55710" s="80"/>
      <c r="AX55710" s="80"/>
      <c r="AY55710" s="80"/>
      <c r="AZ55710" s="80"/>
      <c r="BA55710" s="80"/>
      <c r="BB55710" s="80"/>
    </row>
    <row r="55711" spans="9:54" x14ac:dyDescent="0.25">
      <c r="I55711" s="80"/>
      <c r="AX55711" s="80"/>
      <c r="AY55711" s="80"/>
      <c r="AZ55711" s="80"/>
      <c r="BA55711" s="80"/>
      <c r="BB55711" s="80"/>
    </row>
    <row r="55712" spans="9:54" x14ac:dyDescent="0.25">
      <c r="I55712" s="80"/>
      <c r="AX55712" s="80"/>
      <c r="AY55712" s="80"/>
      <c r="AZ55712" s="80"/>
      <c r="BA55712" s="80"/>
      <c r="BB55712" s="80"/>
    </row>
    <row r="55713" spans="9:54" x14ac:dyDescent="0.25">
      <c r="I55713" s="80"/>
      <c r="AX55713" s="80"/>
      <c r="AY55713" s="80"/>
      <c r="AZ55713" s="80"/>
      <c r="BA55713" s="80"/>
      <c r="BB55713" s="80"/>
    </row>
    <row r="55714" spans="9:54" x14ac:dyDescent="0.25">
      <c r="I55714" s="80"/>
      <c r="AX55714" s="80"/>
      <c r="AY55714" s="80"/>
      <c r="AZ55714" s="80"/>
      <c r="BA55714" s="80"/>
      <c r="BB55714" s="80"/>
    </row>
    <row r="55715" spans="9:54" x14ac:dyDescent="0.25">
      <c r="I55715" s="80"/>
      <c r="AX55715" s="80"/>
      <c r="AY55715" s="80"/>
      <c r="AZ55715" s="80"/>
      <c r="BA55715" s="80"/>
      <c r="BB55715" s="80"/>
    </row>
    <row r="55716" spans="9:54" x14ac:dyDescent="0.25">
      <c r="I55716" s="80"/>
      <c r="AX55716" s="80"/>
      <c r="AY55716" s="80"/>
      <c r="AZ55716" s="80"/>
      <c r="BA55716" s="80"/>
      <c r="BB55716" s="80"/>
    </row>
    <row r="55717" spans="9:54" x14ac:dyDescent="0.25">
      <c r="I55717" s="80"/>
      <c r="AX55717" s="80"/>
      <c r="AY55717" s="80"/>
      <c r="AZ55717" s="80"/>
      <c r="BA55717" s="80"/>
      <c r="BB55717" s="80"/>
    </row>
    <row r="55718" spans="9:54" x14ac:dyDescent="0.25">
      <c r="I55718" s="80"/>
      <c r="AX55718" s="80"/>
      <c r="AY55718" s="80"/>
      <c r="AZ55718" s="80"/>
      <c r="BA55718" s="80"/>
      <c r="BB55718" s="80"/>
    </row>
    <row r="55719" spans="9:54" x14ac:dyDescent="0.25">
      <c r="I55719" s="80"/>
      <c r="AX55719" s="80"/>
      <c r="AY55719" s="80"/>
      <c r="AZ55719" s="80"/>
      <c r="BA55719" s="80"/>
      <c r="BB55719" s="80"/>
    </row>
    <row r="55720" spans="9:54" x14ac:dyDescent="0.25">
      <c r="I55720" s="80"/>
      <c r="AX55720" s="80"/>
      <c r="AY55720" s="80"/>
      <c r="AZ55720" s="80"/>
      <c r="BA55720" s="80"/>
      <c r="BB55720" s="80"/>
    </row>
    <row r="55721" spans="9:54" x14ac:dyDescent="0.25">
      <c r="I55721" s="80"/>
      <c r="AX55721" s="80"/>
      <c r="AY55721" s="80"/>
      <c r="AZ55721" s="80"/>
      <c r="BA55721" s="80"/>
      <c r="BB55721" s="80"/>
    </row>
    <row r="55722" spans="9:54" x14ac:dyDescent="0.25">
      <c r="I55722" s="80"/>
      <c r="AX55722" s="80"/>
      <c r="AY55722" s="80"/>
      <c r="AZ55722" s="80"/>
      <c r="BA55722" s="80"/>
      <c r="BB55722" s="80"/>
    </row>
    <row r="55723" spans="9:54" x14ac:dyDescent="0.25">
      <c r="I55723" s="80"/>
      <c r="AX55723" s="80"/>
      <c r="AY55723" s="80"/>
      <c r="AZ55723" s="80"/>
      <c r="BA55723" s="80"/>
      <c r="BB55723" s="80"/>
    </row>
    <row r="55724" spans="9:54" x14ac:dyDescent="0.25">
      <c r="I55724" s="80"/>
      <c r="AX55724" s="80"/>
      <c r="AY55724" s="80"/>
      <c r="AZ55724" s="80"/>
      <c r="BA55724" s="80"/>
      <c r="BB55724" s="80"/>
    </row>
    <row r="55725" spans="9:54" x14ac:dyDescent="0.25">
      <c r="I55725" s="80"/>
      <c r="AX55725" s="80"/>
      <c r="AY55725" s="80"/>
      <c r="AZ55725" s="80"/>
      <c r="BA55725" s="80"/>
      <c r="BB55725" s="80"/>
    </row>
    <row r="55726" spans="9:54" x14ac:dyDescent="0.25">
      <c r="I55726" s="80"/>
      <c r="AX55726" s="80"/>
      <c r="AY55726" s="80"/>
      <c r="AZ55726" s="80"/>
      <c r="BA55726" s="80"/>
      <c r="BB55726" s="80"/>
    </row>
    <row r="55727" spans="9:54" x14ac:dyDescent="0.25">
      <c r="I55727" s="80"/>
      <c r="AX55727" s="80"/>
      <c r="AY55727" s="80"/>
      <c r="AZ55727" s="80"/>
      <c r="BA55727" s="80"/>
      <c r="BB55727" s="80"/>
    </row>
    <row r="55728" spans="9:54" x14ac:dyDescent="0.25">
      <c r="I55728" s="80"/>
      <c r="AX55728" s="80"/>
      <c r="AY55728" s="80"/>
      <c r="AZ55728" s="80"/>
      <c r="BA55728" s="80"/>
      <c r="BB55728" s="80"/>
    </row>
    <row r="55729" spans="9:54" x14ac:dyDescent="0.25">
      <c r="I55729" s="80"/>
      <c r="AX55729" s="80"/>
      <c r="AY55729" s="80"/>
      <c r="AZ55729" s="80"/>
      <c r="BA55729" s="80"/>
      <c r="BB55729" s="80"/>
    </row>
    <row r="55730" spans="9:54" x14ac:dyDescent="0.25">
      <c r="I55730" s="80"/>
      <c r="AX55730" s="80"/>
      <c r="AY55730" s="80"/>
      <c r="AZ55730" s="80"/>
      <c r="BA55730" s="80"/>
      <c r="BB55730" s="80"/>
    </row>
    <row r="55731" spans="9:54" x14ac:dyDescent="0.25">
      <c r="I55731" s="80"/>
      <c r="AX55731" s="80"/>
      <c r="AY55731" s="80"/>
      <c r="AZ55731" s="80"/>
      <c r="BA55731" s="80"/>
      <c r="BB55731" s="80"/>
    </row>
    <row r="55732" spans="9:54" x14ac:dyDescent="0.25">
      <c r="I55732" s="80"/>
      <c r="AX55732" s="80"/>
      <c r="AY55732" s="80"/>
      <c r="AZ55732" s="80"/>
      <c r="BA55732" s="80"/>
      <c r="BB55732" s="80"/>
    </row>
    <row r="55733" spans="9:54" x14ac:dyDescent="0.25">
      <c r="I55733" s="80"/>
      <c r="AX55733" s="80"/>
      <c r="AY55733" s="80"/>
      <c r="AZ55733" s="80"/>
      <c r="BA55733" s="80"/>
      <c r="BB55733" s="80"/>
    </row>
    <row r="55734" spans="9:54" x14ac:dyDescent="0.25">
      <c r="I55734" s="80"/>
      <c r="AX55734" s="80"/>
      <c r="AY55734" s="80"/>
      <c r="AZ55734" s="80"/>
      <c r="BA55734" s="80"/>
      <c r="BB55734" s="80"/>
    </row>
    <row r="55735" spans="9:54" x14ac:dyDescent="0.25">
      <c r="I55735" s="80"/>
      <c r="AX55735" s="80"/>
      <c r="AY55735" s="80"/>
      <c r="AZ55735" s="80"/>
      <c r="BA55735" s="80"/>
      <c r="BB55735" s="80"/>
    </row>
    <row r="55736" spans="9:54" x14ac:dyDescent="0.25">
      <c r="I55736" s="80"/>
      <c r="AX55736" s="80"/>
      <c r="AY55736" s="80"/>
      <c r="AZ55736" s="80"/>
      <c r="BA55736" s="80"/>
      <c r="BB55736" s="80"/>
    </row>
    <row r="55737" spans="9:54" x14ac:dyDescent="0.25">
      <c r="I55737" s="80"/>
      <c r="AX55737" s="80"/>
      <c r="AY55737" s="80"/>
      <c r="AZ55737" s="80"/>
      <c r="BA55737" s="80"/>
      <c r="BB55737" s="80"/>
    </row>
    <row r="55738" spans="9:54" x14ac:dyDescent="0.25">
      <c r="I55738" s="80"/>
      <c r="AX55738" s="80"/>
      <c r="AY55738" s="80"/>
      <c r="AZ55738" s="80"/>
      <c r="BA55738" s="80"/>
      <c r="BB55738" s="80"/>
    </row>
    <row r="55739" spans="9:54" x14ac:dyDescent="0.25">
      <c r="I55739" s="80"/>
      <c r="AX55739" s="80"/>
      <c r="AY55739" s="80"/>
      <c r="AZ55739" s="80"/>
      <c r="BA55739" s="80"/>
      <c r="BB55739" s="80"/>
    </row>
    <row r="55740" spans="9:54" x14ac:dyDescent="0.25">
      <c r="I55740" s="80"/>
      <c r="AX55740" s="80"/>
      <c r="AY55740" s="80"/>
      <c r="AZ55740" s="80"/>
      <c r="BA55740" s="80"/>
      <c r="BB55740" s="80"/>
    </row>
    <row r="55741" spans="9:54" x14ac:dyDescent="0.25">
      <c r="I55741" s="80"/>
      <c r="AX55741" s="80"/>
      <c r="AY55741" s="80"/>
      <c r="AZ55741" s="80"/>
      <c r="BA55741" s="80"/>
      <c r="BB55741" s="80"/>
    </row>
    <row r="55742" spans="9:54" x14ac:dyDescent="0.25">
      <c r="I55742" s="80"/>
      <c r="AX55742" s="80"/>
      <c r="AY55742" s="80"/>
      <c r="AZ55742" s="80"/>
      <c r="BA55742" s="80"/>
      <c r="BB55742" s="80"/>
    </row>
    <row r="55743" spans="9:54" x14ac:dyDescent="0.25">
      <c r="I55743" s="80"/>
      <c r="AX55743" s="80"/>
      <c r="AY55743" s="80"/>
      <c r="AZ55743" s="80"/>
      <c r="BA55743" s="80"/>
      <c r="BB55743" s="80"/>
    </row>
    <row r="55744" spans="9:54" x14ac:dyDescent="0.25">
      <c r="I55744" s="80"/>
      <c r="AX55744" s="80"/>
      <c r="AY55744" s="80"/>
      <c r="AZ55744" s="80"/>
      <c r="BA55744" s="80"/>
      <c r="BB55744" s="80"/>
    </row>
    <row r="55745" spans="9:54" x14ac:dyDescent="0.25">
      <c r="I55745" s="80"/>
      <c r="AX55745" s="80"/>
      <c r="AY55745" s="80"/>
      <c r="AZ55745" s="80"/>
      <c r="BA55745" s="80"/>
      <c r="BB55745" s="80"/>
    </row>
    <row r="55746" spans="9:54" x14ac:dyDescent="0.25">
      <c r="I55746" s="80"/>
      <c r="AX55746" s="80"/>
      <c r="AY55746" s="80"/>
      <c r="AZ55746" s="80"/>
      <c r="BA55746" s="80"/>
      <c r="BB55746" s="80"/>
    </row>
    <row r="55747" spans="9:54" x14ac:dyDescent="0.25">
      <c r="I55747" s="80"/>
      <c r="AX55747" s="80"/>
      <c r="AY55747" s="80"/>
      <c r="AZ55747" s="80"/>
      <c r="BA55747" s="80"/>
      <c r="BB55747" s="80"/>
    </row>
    <row r="55748" spans="9:54" x14ac:dyDescent="0.25">
      <c r="I55748" s="80"/>
      <c r="AX55748" s="80"/>
      <c r="AY55748" s="80"/>
      <c r="AZ55748" s="80"/>
      <c r="BA55748" s="80"/>
      <c r="BB55748" s="80"/>
    </row>
    <row r="55749" spans="9:54" x14ac:dyDescent="0.25">
      <c r="I55749" s="80"/>
      <c r="AX55749" s="80"/>
      <c r="AY55749" s="80"/>
      <c r="AZ55749" s="80"/>
      <c r="BA55749" s="80"/>
      <c r="BB55749" s="80"/>
    </row>
    <row r="55750" spans="9:54" x14ac:dyDescent="0.25">
      <c r="I55750" s="80"/>
      <c r="AX55750" s="80"/>
      <c r="AY55750" s="80"/>
      <c r="AZ55750" s="80"/>
      <c r="BA55750" s="80"/>
      <c r="BB55750" s="80"/>
    </row>
    <row r="55751" spans="9:54" x14ac:dyDescent="0.25">
      <c r="I55751" s="80"/>
      <c r="AX55751" s="80"/>
      <c r="AY55751" s="80"/>
      <c r="AZ55751" s="80"/>
      <c r="BA55751" s="80"/>
      <c r="BB55751" s="80"/>
    </row>
    <row r="55752" spans="9:54" x14ac:dyDescent="0.25">
      <c r="I55752" s="80"/>
      <c r="AX55752" s="80"/>
      <c r="AY55752" s="80"/>
      <c r="AZ55752" s="80"/>
      <c r="BA55752" s="80"/>
      <c r="BB55752" s="80"/>
    </row>
    <row r="55753" spans="9:54" x14ac:dyDescent="0.25">
      <c r="I55753" s="80"/>
      <c r="AX55753" s="80"/>
      <c r="AY55753" s="80"/>
      <c r="AZ55753" s="80"/>
      <c r="BA55753" s="80"/>
      <c r="BB55753" s="80"/>
    </row>
    <row r="55754" spans="9:54" x14ac:dyDescent="0.25">
      <c r="I55754" s="80"/>
      <c r="AX55754" s="80"/>
      <c r="AY55754" s="80"/>
      <c r="AZ55754" s="80"/>
      <c r="BA55754" s="80"/>
      <c r="BB55754" s="80"/>
    </row>
    <row r="55755" spans="9:54" x14ac:dyDescent="0.25">
      <c r="I55755" s="80"/>
      <c r="AX55755" s="80"/>
      <c r="AY55755" s="80"/>
      <c r="AZ55755" s="80"/>
      <c r="BA55755" s="80"/>
      <c r="BB55755" s="80"/>
    </row>
    <row r="55756" spans="9:54" x14ac:dyDescent="0.25">
      <c r="I55756" s="80"/>
      <c r="AX55756" s="80"/>
      <c r="AY55756" s="80"/>
      <c r="AZ55756" s="80"/>
      <c r="BA55756" s="80"/>
      <c r="BB55756" s="80"/>
    </row>
    <row r="55757" spans="9:54" x14ac:dyDescent="0.25">
      <c r="I55757" s="80"/>
      <c r="AX55757" s="80"/>
      <c r="AY55757" s="80"/>
      <c r="AZ55757" s="80"/>
      <c r="BA55757" s="80"/>
      <c r="BB55757" s="80"/>
    </row>
    <row r="55758" spans="9:54" x14ac:dyDescent="0.25">
      <c r="I55758" s="80"/>
      <c r="AX55758" s="80"/>
      <c r="AY55758" s="80"/>
      <c r="AZ55758" s="80"/>
      <c r="BA55758" s="80"/>
      <c r="BB55758" s="80"/>
    </row>
    <row r="55759" spans="9:54" x14ac:dyDescent="0.25">
      <c r="I55759" s="80"/>
      <c r="AX55759" s="80"/>
      <c r="AY55759" s="80"/>
      <c r="AZ55759" s="80"/>
      <c r="BA55759" s="80"/>
      <c r="BB55759" s="80"/>
    </row>
    <row r="55760" spans="9:54" x14ac:dyDescent="0.25">
      <c r="I55760" s="80"/>
      <c r="AX55760" s="80"/>
      <c r="AY55760" s="80"/>
      <c r="AZ55760" s="80"/>
      <c r="BA55760" s="80"/>
      <c r="BB55760" s="80"/>
    </row>
    <row r="55761" spans="9:54" x14ac:dyDescent="0.25">
      <c r="I55761" s="80"/>
      <c r="AX55761" s="80"/>
      <c r="AY55761" s="80"/>
      <c r="AZ55761" s="80"/>
      <c r="BA55761" s="80"/>
      <c r="BB55761" s="80"/>
    </row>
    <row r="55762" spans="9:54" x14ac:dyDescent="0.25">
      <c r="I55762" s="80"/>
      <c r="AX55762" s="80"/>
      <c r="AY55762" s="80"/>
      <c r="AZ55762" s="80"/>
      <c r="BA55762" s="80"/>
      <c r="BB55762" s="80"/>
    </row>
    <row r="55763" spans="9:54" x14ac:dyDescent="0.25">
      <c r="I55763" s="80"/>
      <c r="AX55763" s="80"/>
      <c r="AY55763" s="80"/>
      <c r="AZ55763" s="80"/>
      <c r="BA55763" s="80"/>
      <c r="BB55763" s="80"/>
    </row>
    <row r="55764" spans="9:54" x14ac:dyDescent="0.25">
      <c r="I55764" s="80"/>
      <c r="AX55764" s="80"/>
      <c r="AY55764" s="80"/>
      <c r="AZ55764" s="80"/>
      <c r="BA55764" s="80"/>
      <c r="BB55764" s="80"/>
    </row>
    <row r="55765" spans="9:54" x14ac:dyDescent="0.25">
      <c r="I55765" s="80"/>
      <c r="AX55765" s="80"/>
      <c r="AY55765" s="80"/>
      <c r="AZ55765" s="80"/>
      <c r="BA55765" s="80"/>
      <c r="BB55765" s="80"/>
    </row>
    <row r="55766" spans="9:54" x14ac:dyDescent="0.25">
      <c r="I55766" s="80"/>
      <c r="AX55766" s="80"/>
      <c r="AY55766" s="80"/>
      <c r="AZ55766" s="80"/>
      <c r="BA55766" s="80"/>
      <c r="BB55766" s="80"/>
    </row>
    <row r="55767" spans="9:54" x14ac:dyDescent="0.25">
      <c r="I55767" s="80"/>
      <c r="AX55767" s="80"/>
      <c r="AY55767" s="80"/>
      <c r="AZ55767" s="80"/>
      <c r="BA55767" s="80"/>
      <c r="BB55767" s="80"/>
    </row>
    <row r="55768" spans="9:54" x14ac:dyDescent="0.25">
      <c r="I55768" s="80"/>
      <c r="AX55768" s="80"/>
      <c r="AY55768" s="80"/>
      <c r="AZ55768" s="80"/>
      <c r="BA55768" s="80"/>
      <c r="BB55768" s="80"/>
    </row>
    <row r="55769" spans="9:54" x14ac:dyDescent="0.25">
      <c r="I55769" s="80"/>
      <c r="AX55769" s="80"/>
      <c r="AY55769" s="80"/>
      <c r="AZ55769" s="80"/>
      <c r="BA55769" s="80"/>
      <c r="BB55769" s="80"/>
    </row>
    <row r="55770" spans="9:54" x14ac:dyDescent="0.25">
      <c r="I55770" s="80"/>
      <c r="AX55770" s="80"/>
      <c r="AY55770" s="80"/>
      <c r="AZ55770" s="80"/>
      <c r="BA55770" s="80"/>
      <c r="BB55770" s="80"/>
    </row>
    <row r="55771" spans="9:54" x14ac:dyDescent="0.25">
      <c r="I55771" s="80"/>
      <c r="AX55771" s="80"/>
      <c r="AY55771" s="80"/>
      <c r="AZ55771" s="80"/>
      <c r="BA55771" s="80"/>
      <c r="BB55771" s="80"/>
    </row>
    <row r="55772" spans="9:54" x14ac:dyDescent="0.25">
      <c r="I55772" s="80"/>
      <c r="AX55772" s="80"/>
      <c r="AY55772" s="80"/>
      <c r="AZ55772" s="80"/>
      <c r="BA55772" s="80"/>
      <c r="BB55772" s="80"/>
    </row>
    <row r="55773" spans="9:54" x14ac:dyDescent="0.25">
      <c r="I55773" s="80"/>
      <c r="AX55773" s="80"/>
      <c r="AY55773" s="80"/>
      <c r="AZ55773" s="80"/>
      <c r="BA55773" s="80"/>
      <c r="BB55773" s="80"/>
    </row>
    <row r="55774" spans="9:54" x14ac:dyDescent="0.25">
      <c r="I55774" s="80"/>
      <c r="AX55774" s="80"/>
      <c r="AY55774" s="80"/>
      <c r="AZ55774" s="80"/>
      <c r="BA55774" s="80"/>
      <c r="BB55774" s="80"/>
    </row>
    <row r="55775" spans="9:54" x14ac:dyDescent="0.25">
      <c r="I55775" s="80"/>
      <c r="AX55775" s="80"/>
      <c r="AY55775" s="80"/>
      <c r="AZ55775" s="80"/>
      <c r="BA55775" s="80"/>
      <c r="BB55775" s="80"/>
    </row>
    <row r="55776" spans="9:54" x14ac:dyDescent="0.25">
      <c r="I55776" s="80"/>
      <c r="AX55776" s="80"/>
      <c r="AY55776" s="80"/>
      <c r="AZ55776" s="80"/>
      <c r="BA55776" s="80"/>
      <c r="BB55776" s="80"/>
    </row>
    <row r="55777" spans="9:54" x14ac:dyDescent="0.25">
      <c r="I55777" s="80"/>
      <c r="AX55777" s="80"/>
      <c r="AY55777" s="80"/>
      <c r="AZ55777" s="80"/>
      <c r="BA55777" s="80"/>
      <c r="BB55777" s="80"/>
    </row>
    <row r="55778" spans="9:54" x14ac:dyDescent="0.25">
      <c r="I55778" s="80"/>
      <c r="AX55778" s="80"/>
      <c r="AY55778" s="80"/>
      <c r="AZ55778" s="80"/>
      <c r="BA55778" s="80"/>
      <c r="BB55778" s="80"/>
    </row>
    <row r="55779" spans="9:54" x14ac:dyDescent="0.25">
      <c r="I55779" s="80"/>
      <c r="AX55779" s="80"/>
      <c r="AY55779" s="80"/>
      <c r="AZ55779" s="80"/>
      <c r="BA55779" s="80"/>
      <c r="BB55779" s="80"/>
    </row>
    <row r="55780" spans="9:54" x14ac:dyDescent="0.25">
      <c r="I55780" s="80"/>
      <c r="AX55780" s="80"/>
      <c r="AY55780" s="80"/>
      <c r="AZ55780" s="80"/>
      <c r="BA55780" s="80"/>
      <c r="BB55780" s="80"/>
    </row>
    <row r="55781" spans="9:54" x14ac:dyDescent="0.25">
      <c r="I55781" s="80"/>
      <c r="AX55781" s="80"/>
      <c r="AY55781" s="80"/>
      <c r="AZ55781" s="80"/>
      <c r="BA55781" s="80"/>
      <c r="BB55781" s="80"/>
    </row>
    <row r="55782" spans="9:54" x14ac:dyDescent="0.25">
      <c r="I55782" s="80"/>
      <c r="AX55782" s="80"/>
      <c r="AY55782" s="80"/>
      <c r="AZ55782" s="80"/>
      <c r="BA55782" s="80"/>
      <c r="BB55782" s="80"/>
    </row>
    <row r="55783" spans="9:54" x14ac:dyDescent="0.25">
      <c r="I55783" s="80"/>
      <c r="AX55783" s="80"/>
      <c r="AY55783" s="80"/>
      <c r="AZ55783" s="80"/>
      <c r="BA55783" s="80"/>
      <c r="BB55783" s="80"/>
    </row>
    <row r="55784" spans="9:54" x14ac:dyDescent="0.25">
      <c r="I55784" s="80"/>
      <c r="AX55784" s="80"/>
      <c r="AY55784" s="80"/>
      <c r="AZ55784" s="80"/>
      <c r="BA55784" s="80"/>
      <c r="BB55784" s="80"/>
    </row>
    <row r="55785" spans="9:54" x14ac:dyDescent="0.25">
      <c r="I55785" s="80"/>
      <c r="AX55785" s="80"/>
      <c r="AY55785" s="80"/>
      <c r="AZ55785" s="80"/>
      <c r="BA55785" s="80"/>
      <c r="BB55785" s="80"/>
    </row>
    <row r="55786" spans="9:54" x14ac:dyDescent="0.25">
      <c r="I55786" s="80"/>
      <c r="AX55786" s="80"/>
      <c r="AY55786" s="80"/>
      <c r="AZ55786" s="80"/>
      <c r="BA55786" s="80"/>
      <c r="BB55786" s="80"/>
    </row>
    <row r="55787" spans="9:54" x14ac:dyDescent="0.25">
      <c r="I55787" s="80"/>
      <c r="AX55787" s="80"/>
      <c r="AY55787" s="80"/>
      <c r="AZ55787" s="80"/>
      <c r="BA55787" s="80"/>
      <c r="BB55787" s="80"/>
    </row>
    <row r="55788" spans="9:54" x14ac:dyDescent="0.25">
      <c r="I55788" s="80"/>
      <c r="AX55788" s="80"/>
      <c r="AY55788" s="80"/>
      <c r="AZ55788" s="80"/>
      <c r="BA55788" s="80"/>
      <c r="BB55788" s="80"/>
    </row>
    <row r="55789" spans="9:54" x14ac:dyDescent="0.25">
      <c r="I55789" s="80"/>
      <c r="AX55789" s="80"/>
      <c r="AY55789" s="80"/>
      <c r="AZ55789" s="80"/>
      <c r="BA55789" s="80"/>
      <c r="BB55789" s="80"/>
    </row>
    <row r="55790" spans="9:54" x14ac:dyDescent="0.25">
      <c r="I55790" s="80"/>
      <c r="AX55790" s="80"/>
      <c r="AY55790" s="80"/>
      <c r="AZ55790" s="80"/>
      <c r="BA55790" s="80"/>
      <c r="BB55790" s="80"/>
    </row>
    <row r="55791" spans="9:54" x14ac:dyDescent="0.25">
      <c r="I55791" s="80"/>
      <c r="AX55791" s="80"/>
      <c r="AY55791" s="80"/>
      <c r="AZ55791" s="80"/>
      <c r="BA55791" s="80"/>
      <c r="BB55791" s="80"/>
    </row>
    <row r="55792" spans="9:54" x14ac:dyDescent="0.25">
      <c r="I55792" s="80"/>
      <c r="AX55792" s="80"/>
      <c r="AY55792" s="80"/>
      <c r="AZ55792" s="80"/>
      <c r="BA55792" s="80"/>
      <c r="BB55792" s="80"/>
    </row>
    <row r="55793" spans="9:54" x14ac:dyDescent="0.25">
      <c r="I55793" s="80"/>
      <c r="AX55793" s="80"/>
      <c r="AY55793" s="80"/>
      <c r="AZ55793" s="80"/>
      <c r="BA55793" s="80"/>
      <c r="BB55793" s="80"/>
    </row>
    <row r="55794" spans="9:54" x14ac:dyDescent="0.25">
      <c r="I55794" s="80"/>
      <c r="AX55794" s="80"/>
      <c r="AY55794" s="80"/>
      <c r="AZ55794" s="80"/>
      <c r="BA55794" s="80"/>
      <c r="BB55794" s="80"/>
    </row>
    <row r="55795" spans="9:54" x14ac:dyDescent="0.25">
      <c r="I55795" s="80"/>
      <c r="AX55795" s="80"/>
      <c r="AY55795" s="80"/>
      <c r="AZ55795" s="80"/>
      <c r="BA55795" s="80"/>
      <c r="BB55795" s="80"/>
    </row>
    <row r="55796" spans="9:54" x14ac:dyDescent="0.25">
      <c r="I55796" s="80"/>
      <c r="AX55796" s="80"/>
      <c r="AY55796" s="80"/>
      <c r="AZ55796" s="80"/>
      <c r="BA55796" s="80"/>
      <c r="BB55796" s="80"/>
    </row>
    <row r="55797" spans="9:54" x14ac:dyDescent="0.25">
      <c r="I55797" s="80"/>
      <c r="AX55797" s="80"/>
      <c r="AY55797" s="80"/>
      <c r="AZ55797" s="80"/>
      <c r="BA55797" s="80"/>
      <c r="BB55797" s="80"/>
    </row>
    <row r="55798" spans="9:54" x14ac:dyDescent="0.25">
      <c r="I55798" s="80"/>
      <c r="AX55798" s="80"/>
      <c r="AY55798" s="80"/>
      <c r="AZ55798" s="80"/>
      <c r="BA55798" s="80"/>
      <c r="BB55798" s="80"/>
    </row>
    <row r="55799" spans="9:54" x14ac:dyDescent="0.25">
      <c r="I55799" s="80"/>
      <c r="AX55799" s="80"/>
      <c r="AY55799" s="80"/>
      <c r="AZ55799" s="80"/>
      <c r="BA55799" s="80"/>
      <c r="BB55799" s="80"/>
    </row>
    <row r="55800" spans="9:54" x14ac:dyDescent="0.25">
      <c r="I55800" s="80"/>
      <c r="AX55800" s="80"/>
      <c r="AY55800" s="80"/>
      <c r="AZ55800" s="80"/>
      <c r="BA55800" s="80"/>
      <c r="BB55800" s="80"/>
    </row>
    <row r="55801" spans="9:54" x14ac:dyDescent="0.25">
      <c r="I55801" s="80"/>
      <c r="AX55801" s="80"/>
      <c r="AY55801" s="80"/>
      <c r="AZ55801" s="80"/>
      <c r="BA55801" s="80"/>
      <c r="BB55801" s="80"/>
    </row>
    <row r="55802" spans="9:54" x14ac:dyDescent="0.25">
      <c r="I55802" s="80"/>
      <c r="AX55802" s="80"/>
      <c r="AY55802" s="80"/>
      <c r="AZ55802" s="80"/>
      <c r="BA55802" s="80"/>
      <c r="BB55802" s="80"/>
    </row>
    <row r="55803" spans="9:54" x14ac:dyDescent="0.25">
      <c r="I55803" s="80"/>
      <c r="AX55803" s="80"/>
      <c r="AY55803" s="80"/>
      <c r="AZ55803" s="80"/>
      <c r="BA55803" s="80"/>
      <c r="BB55803" s="80"/>
    </row>
    <row r="55804" spans="9:54" x14ac:dyDescent="0.25">
      <c r="I55804" s="80"/>
      <c r="AX55804" s="80"/>
      <c r="AY55804" s="80"/>
      <c r="AZ55804" s="80"/>
      <c r="BA55804" s="80"/>
      <c r="BB55804" s="80"/>
    </row>
    <row r="55805" spans="9:54" x14ac:dyDescent="0.25">
      <c r="I55805" s="80"/>
      <c r="AX55805" s="80"/>
      <c r="AY55805" s="80"/>
      <c r="AZ55805" s="80"/>
      <c r="BA55805" s="80"/>
      <c r="BB55805" s="80"/>
    </row>
    <row r="55806" spans="9:54" x14ac:dyDescent="0.25">
      <c r="I55806" s="80"/>
      <c r="AX55806" s="80"/>
      <c r="AY55806" s="80"/>
      <c r="AZ55806" s="80"/>
      <c r="BA55806" s="80"/>
      <c r="BB55806" s="80"/>
    </row>
    <row r="55807" spans="9:54" x14ac:dyDescent="0.25">
      <c r="I55807" s="80"/>
      <c r="AX55807" s="80"/>
      <c r="AY55807" s="80"/>
      <c r="AZ55807" s="80"/>
      <c r="BA55807" s="80"/>
      <c r="BB55807" s="80"/>
    </row>
    <row r="55808" spans="9:54" x14ac:dyDescent="0.25">
      <c r="I55808" s="80"/>
      <c r="AX55808" s="80"/>
      <c r="AY55808" s="80"/>
      <c r="AZ55808" s="80"/>
      <c r="BA55808" s="80"/>
      <c r="BB55808" s="80"/>
    </row>
    <row r="55809" spans="9:54" x14ac:dyDescent="0.25">
      <c r="I55809" s="80"/>
      <c r="AX55809" s="80"/>
      <c r="AY55809" s="80"/>
      <c r="AZ55809" s="80"/>
      <c r="BA55809" s="80"/>
      <c r="BB55809" s="80"/>
    </row>
    <row r="55810" spans="9:54" x14ac:dyDescent="0.25">
      <c r="I55810" s="80"/>
      <c r="AX55810" s="80"/>
      <c r="AY55810" s="80"/>
      <c r="AZ55810" s="80"/>
      <c r="BA55810" s="80"/>
      <c r="BB55810" s="80"/>
    </row>
    <row r="55811" spans="9:54" x14ac:dyDescent="0.25">
      <c r="I55811" s="80"/>
      <c r="AX55811" s="80"/>
      <c r="AY55811" s="80"/>
      <c r="AZ55811" s="80"/>
      <c r="BA55811" s="80"/>
      <c r="BB55811" s="80"/>
    </row>
    <row r="55812" spans="9:54" x14ac:dyDescent="0.25">
      <c r="I55812" s="80"/>
      <c r="AX55812" s="80"/>
      <c r="AY55812" s="80"/>
      <c r="AZ55812" s="80"/>
      <c r="BA55812" s="80"/>
      <c r="BB55812" s="80"/>
    </row>
    <row r="55813" spans="9:54" x14ac:dyDescent="0.25">
      <c r="I55813" s="80"/>
      <c r="AX55813" s="80"/>
      <c r="AY55813" s="80"/>
      <c r="AZ55813" s="80"/>
      <c r="BA55813" s="80"/>
      <c r="BB55813" s="80"/>
    </row>
    <row r="55814" spans="9:54" x14ac:dyDescent="0.25">
      <c r="I55814" s="80"/>
      <c r="AX55814" s="80"/>
      <c r="AY55814" s="80"/>
      <c r="AZ55814" s="80"/>
      <c r="BA55814" s="80"/>
      <c r="BB55814" s="80"/>
    </row>
    <row r="55815" spans="9:54" x14ac:dyDescent="0.25">
      <c r="I55815" s="80"/>
      <c r="AX55815" s="80"/>
      <c r="AY55815" s="80"/>
      <c r="AZ55815" s="80"/>
      <c r="BA55815" s="80"/>
      <c r="BB55815" s="80"/>
    </row>
    <row r="55816" spans="9:54" x14ac:dyDescent="0.25">
      <c r="I55816" s="80"/>
      <c r="AX55816" s="80"/>
      <c r="AY55816" s="80"/>
      <c r="AZ55816" s="80"/>
      <c r="BA55816" s="80"/>
      <c r="BB55816" s="80"/>
    </row>
    <row r="55817" spans="9:54" x14ac:dyDescent="0.25">
      <c r="I55817" s="80"/>
      <c r="AX55817" s="80"/>
      <c r="AY55817" s="80"/>
      <c r="AZ55817" s="80"/>
      <c r="BA55817" s="80"/>
      <c r="BB55817" s="80"/>
    </row>
    <row r="55818" spans="9:54" x14ac:dyDescent="0.25">
      <c r="I55818" s="80"/>
      <c r="AX55818" s="80"/>
      <c r="AY55818" s="80"/>
      <c r="AZ55818" s="80"/>
      <c r="BA55818" s="80"/>
      <c r="BB55818" s="80"/>
    </row>
    <row r="55819" spans="9:54" x14ac:dyDescent="0.25">
      <c r="I55819" s="80"/>
      <c r="AX55819" s="80"/>
      <c r="AY55819" s="80"/>
      <c r="AZ55819" s="80"/>
      <c r="BA55819" s="80"/>
      <c r="BB55819" s="80"/>
    </row>
    <row r="55820" spans="9:54" x14ac:dyDescent="0.25">
      <c r="I55820" s="80"/>
      <c r="AX55820" s="80"/>
      <c r="AY55820" s="80"/>
      <c r="AZ55820" s="80"/>
      <c r="BA55820" s="80"/>
      <c r="BB55820" s="80"/>
    </row>
    <row r="55821" spans="9:54" x14ac:dyDescent="0.25">
      <c r="I55821" s="80"/>
      <c r="AX55821" s="80"/>
      <c r="AY55821" s="80"/>
      <c r="AZ55821" s="80"/>
      <c r="BA55821" s="80"/>
      <c r="BB55821" s="80"/>
    </row>
    <row r="55822" spans="9:54" x14ac:dyDescent="0.25">
      <c r="I55822" s="80"/>
      <c r="AX55822" s="80"/>
      <c r="AY55822" s="80"/>
      <c r="AZ55822" s="80"/>
      <c r="BA55822" s="80"/>
      <c r="BB55822" s="80"/>
    </row>
    <row r="55823" spans="9:54" x14ac:dyDescent="0.25">
      <c r="I55823" s="80"/>
      <c r="AX55823" s="80"/>
      <c r="AY55823" s="80"/>
      <c r="AZ55823" s="80"/>
      <c r="BA55823" s="80"/>
      <c r="BB55823" s="80"/>
    </row>
    <row r="55824" spans="9:54" x14ac:dyDescent="0.25">
      <c r="I55824" s="80"/>
      <c r="AX55824" s="80"/>
      <c r="AY55824" s="80"/>
      <c r="AZ55824" s="80"/>
      <c r="BA55824" s="80"/>
      <c r="BB55824" s="80"/>
    </row>
    <row r="55825" spans="9:54" x14ac:dyDescent="0.25">
      <c r="I55825" s="80"/>
      <c r="AX55825" s="80"/>
      <c r="AY55825" s="80"/>
      <c r="AZ55825" s="80"/>
      <c r="BA55825" s="80"/>
      <c r="BB55825" s="80"/>
    </row>
    <row r="55826" spans="9:54" x14ac:dyDescent="0.25">
      <c r="I55826" s="80"/>
      <c r="AX55826" s="80"/>
      <c r="AY55826" s="80"/>
      <c r="AZ55826" s="80"/>
      <c r="BA55826" s="80"/>
      <c r="BB55826" s="80"/>
    </row>
    <row r="55827" spans="9:54" x14ac:dyDescent="0.25">
      <c r="I55827" s="80"/>
      <c r="AX55827" s="80"/>
      <c r="AY55827" s="80"/>
      <c r="AZ55827" s="80"/>
      <c r="BA55827" s="80"/>
      <c r="BB55827" s="80"/>
    </row>
    <row r="55828" spans="9:54" x14ac:dyDescent="0.25">
      <c r="I55828" s="80"/>
      <c r="AX55828" s="80"/>
      <c r="AY55828" s="80"/>
      <c r="AZ55828" s="80"/>
      <c r="BA55828" s="80"/>
      <c r="BB55828" s="80"/>
    </row>
    <row r="55829" spans="9:54" x14ac:dyDescent="0.25">
      <c r="I55829" s="80"/>
      <c r="AX55829" s="80"/>
      <c r="AY55829" s="80"/>
      <c r="AZ55829" s="80"/>
      <c r="BA55829" s="80"/>
      <c r="BB55829" s="80"/>
    </row>
    <row r="55830" spans="9:54" x14ac:dyDescent="0.25">
      <c r="I55830" s="80"/>
      <c r="AX55830" s="80"/>
      <c r="AY55830" s="80"/>
      <c r="AZ55830" s="80"/>
      <c r="BA55830" s="80"/>
      <c r="BB55830" s="80"/>
    </row>
    <row r="55831" spans="9:54" x14ac:dyDescent="0.25">
      <c r="I55831" s="80"/>
      <c r="AX55831" s="80"/>
      <c r="AY55831" s="80"/>
      <c r="AZ55831" s="80"/>
      <c r="BA55831" s="80"/>
      <c r="BB55831" s="80"/>
    </row>
    <row r="55832" spans="9:54" x14ac:dyDescent="0.25">
      <c r="I55832" s="80"/>
      <c r="AX55832" s="80"/>
      <c r="AY55832" s="80"/>
      <c r="AZ55832" s="80"/>
      <c r="BA55832" s="80"/>
      <c r="BB55832" s="80"/>
    </row>
    <row r="55833" spans="9:54" x14ac:dyDescent="0.25">
      <c r="I55833" s="80"/>
      <c r="AX55833" s="80"/>
      <c r="AY55833" s="80"/>
      <c r="AZ55833" s="80"/>
      <c r="BA55833" s="80"/>
      <c r="BB55833" s="80"/>
    </row>
    <row r="55834" spans="9:54" x14ac:dyDescent="0.25">
      <c r="I55834" s="80"/>
      <c r="AX55834" s="80"/>
      <c r="AY55834" s="80"/>
      <c r="AZ55834" s="80"/>
      <c r="BA55834" s="80"/>
      <c r="BB55834" s="80"/>
    </row>
    <row r="55835" spans="9:54" x14ac:dyDescent="0.25">
      <c r="I55835" s="80"/>
      <c r="AX55835" s="80"/>
      <c r="AY55835" s="80"/>
      <c r="AZ55835" s="80"/>
      <c r="BA55835" s="80"/>
      <c r="BB55835" s="80"/>
    </row>
    <row r="55836" spans="9:54" x14ac:dyDescent="0.25">
      <c r="I55836" s="80"/>
      <c r="AX55836" s="80"/>
      <c r="AY55836" s="80"/>
      <c r="AZ55836" s="80"/>
      <c r="BA55836" s="80"/>
      <c r="BB55836" s="80"/>
    </row>
    <row r="55837" spans="9:54" x14ac:dyDescent="0.25">
      <c r="I55837" s="80"/>
      <c r="AX55837" s="80"/>
      <c r="AY55837" s="80"/>
      <c r="AZ55837" s="80"/>
      <c r="BA55837" s="80"/>
      <c r="BB55837" s="80"/>
    </row>
    <row r="55838" spans="9:54" x14ac:dyDescent="0.25">
      <c r="I55838" s="80"/>
      <c r="AX55838" s="80"/>
      <c r="AY55838" s="80"/>
      <c r="AZ55838" s="80"/>
      <c r="BA55838" s="80"/>
      <c r="BB55838" s="80"/>
    </row>
    <row r="55839" spans="9:54" x14ac:dyDescent="0.25">
      <c r="I55839" s="80"/>
      <c r="AX55839" s="80"/>
      <c r="AY55839" s="80"/>
      <c r="AZ55839" s="80"/>
      <c r="BA55839" s="80"/>
      <c r="BB55839" s="80"/>
    </row>
    <row r="55840" spans="9:54" x14ac:dyDescent="0.25">
      <c r="I55840" s="80"/>
      <c r="AX55840" s="80"/>
      <c r="AY55840" s="80"/>
      <c r="AZ55840" s="80"/>
      <c r="BA55840" s="80"/>
      <c r="BB55840" s="80"/>
    </row>
    <row r="55841" spans="9:54" x14ac:dyDescent="0.25">
      <c r="I55841" s="80"/>
      <c r="AX55841" s="80"/>
      <c r="AY55841" s="80"/>
      <c r="AZ55841" s="80"/>
      <c r="BA55841" s="80"/>
      <c r="BB55841" s="80"/>
    </row>
    <row r="55842" spans="9:54" x14ac:dyDescent="0.25">
      <c r="I55842" s="80"/>
      <c r="AX55842" s="80"/>
      <c r="AY55842" s="80"/>
      <c r="AZ55842" s="80"/>
      <c r="BA55842" s="80"/>
      <c r="BB55842" s="80"/>
    </row>
    <row r="55843" spans="9:54" x14ac:dyDescent="0.25">
      <c r="I55843" s="80"/>
      <c r="AX55843" s="80"/>
      <c r="AY55843" s="80"/>
      <c r="AZ55843" s="80"/>
      <c r="BA55843" s="80"/>
      <c r="BB55843" s="80"/>
    </row>
    <row r="55844" spans="9:54" x14ac:dyDescent="0.25">
      <c r="I55844" s="80"/>
      <c r="AX55844" s="80"/>
      <c r="AY55844" s="80"/>
      <c r="AZ55844" s="80"/>
      <c r="BA55844" s="80"/>
      <c r="BB55844" s="80"/>
    </row>
    <row r="55845" spans="9:54" x14ac:dyDescent="0.25">
      <c r="I55845" s="80"/>
      <c r="AX55845" s="80"/>
      <c r="AY55845" s="80"/>
      <c r="AZ55845" s="80"/>
      <c r="BA55845" s="80"/>
      <c r="BB55845" s="80"/>
    </row>
    <row r="55846" spans="9:54" x14ac:dyDescent="0.25">
      <c r="I55846" s="80"/>
      <c r="AX55846" s="80"/>
      <c r="AY55846" s="80"/>
      <c r="AZ55846" s="80"/>
      <c r="BA55846" s="80"/>
      <c r="BB55846" s="80"/>
    </row>
    <row r="55847" spans="9:54" x14ac:dyDescent="0.25">
      <c r="I55847" s="80"/>
      <c r="AX55847" s="80"/>
      <c r="AY55847" s="80"/>
      <c r="AZ55847" s="80"/>
      <c r="BA55847" s="80"/>
      <c r="BB55847" s="80"/>
    </row>
    <row r="55848" spans="9:54" x14ac:dyDescent="0.25">
      <c r="I55848" s="80"/>
      <c r="AX55848" s="80"/>
      <c r="AY55848" s="80"/>
      <c r="AZ55848" s="80"/>
      <c r="BA55848" s="80"/>
      <c r="BB55848" s="80"/>
    </row>
    <row r="55849" spans="9:54" x14ac:dyDescent="0.25">
      <c r="I55849" s="80"/>
      <c r="AX55849" s="80"/>
      <c r="AY55849" s="80"/>
      <c r="AZ55849" s="80"/>
      <c r="BA55849" s="80"/>
      <c r="BB55849" s="80"/>
    </row>
    <row r="55850" spans="9:54" x14ac:dyDescent="0.25">
      <c r="I55850" s="80"/>
      <c r="AX55850" s="80"/>
      <c r="AY55850" s="80"/>
      <c r="AZ55850" s="80"/>
      <c r="BA55850" s="80"/>
      <c r="BB55850" s="80"/>
    </row>
    <row r="55851" spans="9:54" x14ac:dyDescent="0.25">
      <c r="I55851" s="80"/>
      <c r="AX55851" s="80"/>
      <c r="AY55851" s="80"/>
      <c r="AZ55851" s="80"/>
      <c r="BA55851" s="80"/>
      <c r="BB55851" s="80"/>
    </row>
    <row r="55852" spans="9:54" x14ac:dyDescent="0.25">
      <c r="I55852" s="80"/>
      <c r="AX55852" s="80"/>
      <c r="AY55852" s="80"/>
      <c r="AZ55852" s="80"/>
      <c r="BA55852" s="80"/>
      <c r="BB55852" s="80"/>
    </row>
    <row r="55853" spans="9:54" x14ac:dyDescent="0.25">
      <c r="I55853" s="80"/>
      <c r="AX55853" s="80"/>
      <c r="AY55853" s="80"/>
      <c r="AZ55853" s="80"/>
      <c r="BA55853" s="80"/>
      <c r="BB55853" s="80"/>
    </row>
    <row r="55854" spans="9:54" x14ac:dyDescent="0.25">
      <c r="I55854" s="80"/>
      <c r="AX55854" s="80"/>
      <c r="AY55854" s="80"/>
      <c r="AZ55854" s="80"/>
      <c r="BA55854" s="80"/>
      <c r="BB55854" s="80"/>
    </row>
    <row r="55855" spans="9:54" x14ac:dyDescent="0.25">
      <c r="I55855" s="80"/>
      <c r="AX55855" s="80"/>
      <c r="AY55855" s="80"/>
      <c r="AZ55855" s="80"/>
      <c r="BA55855" s="80"/>
      <c r="BB55855" s="80"/>
    </row>
    <row r="55856" spans="9:54" x14ac:dyDescent="0.25">
      <c r="I55856" s="80"/>
      <c r="AX55856" s="80"/>
      <c r="AY55856" s="80"/>
      <c r="AZ55856" s="80"/>
      <c r="BA55856" s="80"/>
      <c r="BB55856" s="80"/>
    </row>
    <row r="55857" spans="9:54" x14ac:dyDescent="0.25">
      <c r="I55857" s="80"/>
      <c r="AX55857" s="80"/>
      <c r="AY55857" s="80"/>
      <c r="AZ55857" s="80"/>
      <c r="BA55857" s="80"/>
      <c r="BB55857" s="80"/>
    </row>
    <row r="55858" spans="9:54" x14ac:dyDescent="0.25">
      <c r="I55858" s="80"/>
      <c r="AX55858" s="80"/>
      <c r="AY55858" s="80"/>
      <c r="AZ55858" s="80"/>
      <c r="BA55858" s="80"/>
      <c r="BB55858" s="80"/>
    </row>
    <row r="55859" spans="9:54" x14ac:dyDescent="0.25">
      <c r="I55859" s="80"/>
      <c r="AX55859" s="80"/>
      <c r="AY55859" s="80"/>
      <c r="AZ55859" s="80"/>
      <c r="BA55859" s="80"/>
      <c r="BB55859" s="80"/>
    </row>
    <row r="55860" spans="9:54" x14ac:dyDescent="0.25">
      <c r="I55860" s="80"/>
      <c r="AX55860" s="80"/>
      <c r="AY55860" s="80"/>
      <c r="AZ55860" s="80"/>
      <c r="BA55860" s="80"/>
      <c r="BB55860" s="80"/>
    </row>
    <row r="55861" spans="9:54" x14ac:dyDescent="0.25">
      <c r="I55861" s="80"/>
      <c r="AX55861" s="80"/>
      <c r="AY55861" s="80"/>
      <c r="AZ55861" s="80"/>
      <c r="BA55861" s="80"/>
      <c r="BB55861" s="80"/>
    </row>
    <row r="55862" spans="9:54" x14ac:dyDescent="0.25">
      <c r="I55862" s="80"/>
      <c r="AX55862" s="80"/>
      <c r="AY55862" s="80"/>
      <c r="AZ55862" s="80"/>
      <c r="BA55862" s="80"/>
      <c r="BB55862" s="80"/>
    </row>
    <row r="55863" spans="9:54" x14ac:dyDescent="0.25">
      <c r="I55863" s="80"/>
      <c r="AX55863" s="80"/>
      <c r="AY55863" s="80"/>
      <c r="AZ55863" s="80"/>
      <c r="BA55863" s="80"/>
      <c r="BB55863" s="80"/>
    </row>
    <row r="55864" spans="9:54" x14ac:dyDescent="0.25">
      <c r="I55864" s="80"/>
      <c r="AX55864" s="80"/>
      <c r="AY55864" s="80"/>
      <c r="AZ55864" s="80"/>
      <c r="BA55864" s="80"/>
      <c r="BB55864" s="80"/>
    </row>
    <row r="55865" spans="9:54" x14ac:dyDescent="0.25">
      <c r="I55865" s="80"/>
      <c r="AX55865" s="80"/>
      <c r="AY55865" s="80"/>
      <c r="AZ55865" s="80"/>
      <c r="BA55865" s="80"/>
      <c r="BB55865" s="80"/>
    </row>
    <row r="55866" spans="9:54" x14ac:dyDescent="0.25">
      <c r="I55866" s="80"/>
      <c r="AX55866" s="80"/>
      <c r="AY55866" s="80"/>
      <c r="AZ55866" s="80"/>
      <c r="BA55866" s="80"/>
      <c r="BB55866" s="80"/>
    </row>
    <row r="55867" spans="9:54" x14ac:dyDescent="0.25">
      <c r="I55867" s="80"/>
      <c r="AX55867" s="80"/>
      <c r="AY55867" s="80"/>
      <c r="AZ55867" s="80"/>
      <c r="BA55867" s="80"/>
      <c r="BB55867" s="80"/>
    </row>
    <row r="55868" spans="9:54" x14ac:dyDescent="0.25">
      <c r="I55868" s="80"/>
      <c r="AX55868" s="80"/>
      <c r="AY55868" s="80"/>
      <c r="AZ55868" s="80"/>
      <c r="BA55868" s="80"/>
      <c r="BB55868" s="80"/>
    </row>
    <row r="55869" spans="9:54" x14ac:dyDescent="0.25">
      <c r="I55869" s="80"/>
      <c r="AX55869" s="80"/>
      <c r="AY55869" s="80"/>
      <c r="AZ55869" s="80"/>
      <c r="BA55869" s="80"/>
      <c r="BB55869" s="80"/>
    </row>
    <row r="55870" spans="9:54" x14ac:dyDescent="0.25">
      <c r="I55870" s="80"/>
      <c r="AX55870" s="80"/>
      <c r="AY55870" s="80"/>
      <c r="AZ55870" s="80"/>
      <c r="BA55870" s="80"/>
      <c r="BB55870" s="80"/>
    </row>
    <row r="55871" spans="9:54" x14ac:dyDescent="0.25">
      <c r="I55871" s="80"/>
      <c r="AX55871" s="80"/>
      <c r="AY55871" s="80"/>
      <c r="AZ55871" s="80"/>
      <c r="BA55871" s="80"/>
      <c r="BB55871" s="80"/>
    </row>
    <row r="55872" spans="9:54" x14ac:dyDescent="0.25">
      <c r="I55872" s="80"/>
      <c r="AX55872" s="80"/>
      <c r="AY55872" s="80"/>
      <c r="AZ55872" s="80"/>
      <c r="BA55872" s="80"/>
      <c r="BB55872" s="80"/>
    </row>
    <row r="55873" spans="9:54" x14ac:dyDescent="0.25">
      <c r="I55873" s="80"/>
      <c r="AX55873" s="80"/>
      <c r="AY55873" s="80"/>
      <c r="AZ55873" s="80"/>
      <c r="BA55873" s="80"/>
      <c r="BB55873" s="80"/>
    </row>
    <row r="55874" spans="9:54" x14ac:dyDescent="0.25">
      <c r="I55874" s="80"/>
      <c r="AX55874" s="80"/>
      <c r="AY55874" s="80"/>
      <c r="AZ55874" s="80"/>
      <c r="BA55874" s="80"/>
      <c r="BB55874" s="80"/>
    </row>
    <row r="55875" spans="9:54" x14ac:dyDescent="0.25">
      <c r="I55875" s="80"/>
      <c r="AX55875" s="80"/>
      <c r="AY55875" s="80"/>
      <c r="AZ55875" s="80"/>
      <c r="BA55875" s="80"/>
      <c r="BB55875" s="80"/>
    </row>
    <row r="55876" spans="9:54" x14ac:dyDescent="0.25">
      <c r="I55876" s="80"/>
      <c r="AX55876" s="80"/>
      <c r="AY55876" s="80"/>
      <c r="AZ55876" s="80"/>
      <c r="BA55876" s="80"/>
      <c r="BB55876" s="80"/>
    </row>
    <row r="55877" spans="9:54" x14ac:dyDescent="0.25">
      <c r="I55877" s="80"/>
      <c r="AX55877" s="80"/>
      <c r="AY55877" s="80"/>
      <c r="AZ55877" s="80"/>
      <c r="BA55877" s="80"/>
      <c r="BB55877" s="80"/>
    </row>
    <row r="55878" spans="9:54" x14ac:dyDescent="0.25">
      <c r="I55878" s="80"/>
      <c r="AX55878" s="80"/>
      <c r="AY55878" s="80"/>
      <c r="AZ55878" s="80"/>
      <c r="BA55878" s="80"/>
      <c r="BB55878" s="80"/>
    </row>
    <row r="55879" spans="9:54" x14ac:dyDescent="0.25">
      <c r="I55879" s="80"/>
      <c r="AX55879" s="80"/>
      <c r="AY55879" s="80"/>
      <c r="AZ55879" s="80"/>
      <c r="BA55879" s="80"/>
      <c r="BB55879" s="80"/>
    </row>
    <row r="55880" spans="9:54" x14ac:dyDescent="0.25">
      <c r="I55880" s="80"/>
      <c r="AX55880" s="80"/>
      <c r="AY55880" s="80"/>
      <c r="AZ55880" s="80"/>
      <c r="BA55880" s="80"/>
      <c r="BB55880" s="80"/>
    </row>
    <row r="55881" spans="9:54" x14ac:dyDescent="0.25">
      <c r="I55881" s="80"/>
      <c r="AX55881" s="80"/>
      <c r="AY55881" s="80"/>
      <c r="AZ55881" s="80"/>
      <c r="BA55881" s="80"/>
      <c r="BB55881" s="80"/>
    </row>
    <row r="55882" spans="9:54" x14ac:dyDescent="0.25">
      <c r="I55882" s="80"/>
      <c r="AX55882" s="80"/>
      <c r="AY55882" s="80"/>
      <c r="AZ55882" s="80"/>
      <c r="BA55882" s="80"/>
      <c r="BB55882" s="80"/>
    </row>
    <row r="55883" spans="9:54" x14ac:dyDescent="0.25">
      <c r="I55883" s="80"/>
      <c r="AX55883" s="80"/>
      <c r="AY55883" s="80"/>
      <c r="AZ55883" s="80"/>
      <c r="BA55883" s="80"/>
      <c r="BB55883" s="80"/>
    </row>
    <row r="55884" spans="9:54" x14ac:dyDescent="0.25">
      <c r="I55884" s="80"/>
      <c r="AX55884" s="80"/>
      <c r="AY55884" s="80"/>
      <c r="AZ55884" s="80"/>
      <c r="BA55884" s="80"/>
      <c r="BB55884" s="80"/>
    </row>
    <row r="55885" spans="9:54" x14ac:dyDescent="0.25">
      <c r="I55885" s="80"/>
      <c r="AX55885" s="80"/>
      <c r="AY55885" s="80"/>
      <c r="AZ55885" s="80"/>
      <c r="BA55885" s="80"/>
      <c r="BB55885" s="80"/>
    </row>
    <row r="55886" spans="9:54" x14ac:dyDescent="0.25">
      <c r="I55886" s="80"/>
      <c r="AX55886" s="80"/>
      <c r="AY55886" s="80"/>
      <c r="AZ55886" s="80"/>
      <c r="BA55886" s="80"/>
      <c r="BB55886" s="80"/>
    </row>
    <row r="55887" spans="9:54" x14ac:dyDescent="0.25">
      <c r="I55887" s="80"/>
      <c r="AX55887" s="80"/>
      <c r="AY55887" s="80"/>
      <c r="AZ55887" s="80"/>
      <c r="BA55887" s="80"/>
      <c r="BB55887" s="80"/>
    </row>
    <row r="55888" spans="9:54" x14ac:dyDescent="0.25">
      <c r="I55888" s="80"/>
      <c r="AX55888" s="80"/>
      <c r="AY55888" s="80"/>
      <c r="AZ55888" s="80"/>
      <c r="BA55888" s="80"/>
      <c r="BB55888" s="80"/>
    </row>
    <row r="55889" spans="9:54" x14ac:dyDescent="0.25">
      <c r="I55889" s="80"/>
      <c r="AX55889" s="80"/>
      <c r="AY55889" s="80"/>
      <c r="AZ55889" s="80"/>
      <c r="BA55889" s="80"/>
      <c r="BB55889" s="80"/>
    </row>
    <row r="55890" spans="9:54" x14ac:dyDescent="0.25">
      <c r="I55890" s="80"/>
      <c r="AX55890" s="80"/>
      <c r="AY55890" s="80"/>
      <c r="AZ55890" s="80"/>
      <c r="BA55890" s="80"/>
      <c r="BB55890" s="80"/>
    </row>
    <row r="55891" spans="9:54" x14ac:dyDescent="0.25">
      <c r="I55891" s="80"/>
      <c r="AX55891" s="80"/>
      <c r="AY55891" s="80"/>
      <c r="AZ55891" s="80"/>
      <c r="BA55891" s="80"/>
      <c r="BB55891" s="80"/>
    </row>
    <row r="55892" spans="9:54" x14ac:dyDescent="0.25">
      <c r="I55892" s="80"/>
      <c r="AX55892" s="80"/>
      <c r="AY55892" s="80"/>
      <c r="AZ55892" s="80"/>
      <c r="BA55892" s="80"/>
      <c r="BB55892" s="80"/>
    </row>
    <row r="55893" spans="9:54" x14ac:dyDescent="0.25">
      <c r="I55893" s="80"/>
      <c r="AX55893" s="80"/>
      <c r="AY55893" s="80"/>
      <c r="AZ55893" s="80"/>
      <c r="BA55893" s="80"/>
      <c r="BB55893" s="80"/>
    </row>
    <row r="55894" spans="9:54" x14ac:dyDescent="0.25">
      <c r="I55894" s="80"/>
      <c r="AX55894" s="80"/>
      <c r="AY55894" s="80"/>
      <c r="AZ55894" s="80"/>
      <c r="BA55894" s="80"/>
      <c r="BB55894" s="80"/>
    </row>
    <row r="55895" spans="9:54" x14ac:dyDescent="0.25">
      <c r="I55895" s="80"/>
      <c r="AX55895" s="80"/>
      <c r="AY55895" s="80"/>
      <c r="AZ55895" s="80"/>
      <c r="BA55895" s="80"/>
      <c r="BB55895" s="80"/>
    </row>
    <row r="55896" spans="9:54" x14ac:dyDescent="0.25">
      <c r="I55896" s="80"/>
      <c r="AX55896" s="80"/>
      <c r="AY55896" s="80"/>
      <c r="AZ55896" s="80"/>
      <c r="BA55896" s="80"/>
      <c r="BB55896" s="80"/>
    </row>
    <row r="55897" spans="9:54" x14ac:dyDescent="0.25">
      <c r="I55897" s="80"/>
      <c r="AX55897" s="80"/>
      <c r="AY55897" s="80"/>
      <c r="AZ55897" s="80"/>
      <c r="BA55897" s="80"/>
      <c r="BB55897" s="80"/>
    </row>
    <row r="55898" spans="9:54" x14ac:dyDescent="0.25">
      <c r="I55898" s="80"/>
      <c r="AX55898" s="80"/>
      <c r="AY55898" s="80"/>
      <c r="AZ55898" s="80"/>
      <c r="BA55898" s="80"/>
      <c r="BB55898" s="80"/>
    </row>
    <row r="55899" spans="9:54" x14ac:dyDescent="0.25">
      <c r="I55899" s="80"/>
      <c r="AX55899" s="80"/>
      <c r="AY55899" s="80"/>
      <c r="AZ55899" s="80"/>
      <c r="BA55899" s="80"/>
      <c r="BB55899" s="80"/>
    </row>
    <row r="55900" spans="9:54" x14ac:dyDescent="0.25">
      <c r="I55900" s="80"/>
      <c r="AX55900" s="80"/>
      <c r="AY55900" s="80"/>
      <c r="AZ55900" s="80"/>
      <c r="BA55900" s="80"/>
      <c r="BB55900" s="80"/>
    </row>
    <row r="55901" spans="9:54" x14ac:dyDescent="0.25">
      <c r="I55901" s="80"/>
      <c r="AX55901" s="80"/>
      <c r="AY55901" s="80"/>
      <c r="AZ55901" s="80"/>
      <c r="BA55901" s="80"/>
      <c r="BB55901" s="80"/>
    </row>
    <row r="55902" spans="9:54" x14ac:dyDescent="0.25">
      <c r="I55902" s="80"/>
      <c r="AX55902" s="80"/>
      <c r="AY55902" s="80"/>
      <c r="AZ55902" s="80"/>
      <c r="BA55902" s="80"/>
      <c r="BB55902" s="80"/>
    </row>
    <row r="55903" spans="9:54" x14ac:dyDescent="0.25">
      <c r="I55903" s="80"/>
      <c r="AX55903" s="80"/>
      <c r="AY55903" s="80"/>
      <c r="AZ55903" s="80"/>
      <c r="BA55903" s="80"/>
      <c r="BB55903" s="80"/>
    </row>
    <row r="55904" spans="9:54" x14ac:dyDescent="0.25">
      <c r="I55904" s="80"/>
      <c r="AX55904" s="80"/>
      <c r="AY55904" s="80"/>
      <c r="AZ55904" s="80"/>
      <c r="BA55904" s="80"/>
      <c r="BB55904" s="80"/>
    </row>
    <row r="55905" spans="9:54" x14ac:dyDescent="0.25">
      <c r="I55905" s="80"/>
      <c r="AX55905" s="80"/>
      <c r="AY55905" s="80"/>
      <c r="AZ55905" s="80"/>
      <c r="BA55905" s="80"/>
      <c r="BB55905" s="80"/>
    </row>
    <row r="55906" spans="9:54" x14ac:dyDescent="0.25">
      <c r="I55906" s="80"/>
      <c r="AX55906" s="80"/>
      <c r="AY55906" s="80"/>
      <c r="AZ55906" s="80"/>
      <c r="BA55906" s="80"/>
      <c r="BB55906" s="80"/>
    </row>
    <row r="55907" spans="9:54" x14ac:dyDescent="0.25">
      <c r="I55907" s="80"/>
      <c r="AX55907" s="80"/>
      <c r="AY55907" s="80"/>
      <c r="AZ55907" s="80"/>
      <c r="BA55907" s="80"/>
      <c r="BB55907" s="80"/>
    </row>
    <row r="55908" spans="9:54" x14ac:dyDescent="0.25">
      <c r="I55908" s="80"/>
      <c r="AX55908" s="80"/>
      <c r="AY55908" s="80"/>
      <c r="AZ55908" s="80"/>
      <c r="BA55908" s="80"/>
      <c r="BB55908" s="80"/>
    </row>
    <row r="55909" spans="9:54" x14ac:dyDescent="0.25">
      <c r="I55909" s="80"/>
      <c r="AX55909" s="80"/>
      <c r="AY55909" s="80"/>
      <c r="AZ55909" s="80"/>
      <c r="BA55909" s="80"/>
      <c r="BB55909" s="80"/>
    </row>
    <row r="55910" spans="9:54" x14ac:dyDescent="0.25">
      <c r="I55910" s="80"/>
      <c r="AX55910" s="80"/>
      <c r="AY55910" s="80"/>
      <c r="AZ55910" s="80"/>
      <c r="BA55910" s="80"/>
      <c r="BB55910" s="80"/>
    </row>
    <row r="55911" spans="9:54" x14ac:dyDescent="0.25">
      <c r="I55911" s="80"/>
      <c r="AX55911" s="80"/>
      <c r="AY55911" s="80"/>
      <c r="AZ55911" s="80"/>
      <c r="BA55911" s="80"/>
      <c r="BB55911" s="80"/>
    </row>
    <row r="55912" spans="9:54" x14ac:dyDescent="0.25">
      <c r="I55912" s="80"/>
      <c r="AX55912" s="80"/>
      <c r="AY55912" s="80"/>
      <c r="AZ55912" s="80"/>
      <c r="BA55912" s="80"/>
      <c r="BB55912" s="80"/>
    </row>
    <row r="55913" spans="9:54" x14ac:dyDescent="0.25">
      <c r="I55913" s="80"/>
      <c r="AX55913" s="80"/>
      <c r="AY55913" s="80"/>
      <c r="AZ55913" s="80"/>
      <c r="BA55913" s="80"/>
      <c r="BB55913" s="80"/>
    </row>
    <row r="55914" spans="9:54" x14ac:dyDescent="0.25">
      <c r="I55914" s="80"/>
      <c r="AX55914" s="80"/>
      <c r="AY55914" s="80"/>
      <c r="AZ55914" s="80"/>
      <c r="BA55914" s="80"/>
      <c r="BB55914" s="80"/>
    </row>
    <row r="55915" spans="9:54" x14ac:dyDescent="0.25">
      <c r="I55915" s="80"/>
      <c r="AX55915" s="80"/>
      <c r="AY55915" s="80"/>
      <c r="AZ55915" s="80"/>
      <c r="BA55915" s="80"/>
      <c r="BB55915" s="80"/>
    </row>
    <row r="55916" spans="9:54" x14ac:dyDescent="0.25">
      <c r="I55916" s="80"/>
      <c r="AX55916" s="80"/>
      <c r="AY55916" s="80"/>
      <c r="AZ55916" s="80"/>
      <c r="BA55916" s="80"/>
      <c r="BB55916" s="80"/>
    </row>
    <row r="55917" spans="9:54" x14ac:dyDescent="0.25">
      <c r="I55917" s="80"/>
      <c r="AX55917" s="80"/>
      <c r="AY55917" s="80"/>
      <c r="AZ55917" s="80"/>
      <c r="BA55917" s="80"/>
      <c r="BB55917" s="80"/>
    </row>
    <row r="55918" spans="9:54" x14ac:dyDescent="0.25">
      <c r="I55918" s="80"/>
      <c r="AX55918" s="80"/>
      <c r="AY55918" s="80"/>
      <c r="AZ55918" s="80"/>
      <c r="BA55918" s="80"/>
      <c r="BB55918" s="80"/>
    </row>
    <row r="55919" spans="9:54" x14ac:dyDescent="0.25">
      <c r="I55919" s="80"/>
      <c r="AX55919" s="80"/>
      <c r="AY55919" s="80"/>
      <c r="AZ55919" s="80"/>
      <c r="BA55919" s="80"/>
      <c r="BB55919" s="80"/>
    </row>
    <row r="55920" spans="9:54" x14ac:dyDescent="0.25">
      <c r="I55920" s="80"/>
      <c r="AX55920" s="80"/>
      <c r="AY55920" s="80"/>
      <c r="AZ55920" s="80"/>
      <c r="BA55920" s="80"/>
      <c r="BB55920" s="80"/>
    </row>
    <row r="55921" spans="9:54" x14ac:dyDescent="0.25">
      <c r="I55921" s="80"/>
      <c r="AX55921" s="80"/>
      <c r="AY55921" s="80"/>
      <c r="AZ55921" s="80"/>
      <c r="BA55921" s="80"/>
      <c r="BB55921" s="80"/>
    </row>
    <row r="55922" spans="9:54" x14ac:dyDescent="0.25">
      <c r="I55922" s="80"/>
      <c r="AX55922" s="80"/>
      <c r="AY55922" s="80"/>
      <c r="AZ55922" s="80"/>
      <c r="BA55922" s="80"/>
      <c r="BB55922" s="80"/>
    </row>
    <row r="55923" spans="9:54" x14ac:dyDescent="0.25">
      <c r="I55923" s="80"/>
      <c r="AX55923" s="80"/>
      <c r="AY55923" s="80"/>
      <c r="AZ55923" s="80"/>
      <c r="BA55923" s="80"/>
      <c r="BB55923" s="80"/>
    </row>
    <row r="55924" spans="9:54" x14ac:dyDescent="0.25">
      <c r="I55924" s="80"/>
      <c r="AX55924" s="80"/>
      <c r="AY55924" s="80"/>
      <c r="AZ55924" s="80"/>
      <c r="BA55924" s="80"/>
      <c r="BB55924" s="80"/>
    </row>
    <row r="55925" spans="9:54" x14ac:dyDescent="0.25">
      <c r="I55925" s="80"/>
      <c r="AX55925" s="80"/>
      <c r="AY55925" s="80"/>
      <c r="AZ55925" s="80"/>
      <c r="BA55925" s="80"/>
      <c r="BB55925" s="80"/>
    </row>
    <row r="55926" spans="9:54" x14ac:dyDescent="0.25">
      <c r="I55926" s="80"/>
      <c r="AX55926" s="80"/>
      <c r="AY55926" s="80"/>
      <c r="AZ55926" s="80"/>
      <c r="BA55926" s="80"/>
      <c r="BB55926" s="80"/>
    </row>
    <row r="55927" spans="9:54" x14ac:dyDescent="0.25">
      <c r="I55927" s="80"/>
      <c r="AX55927" s="80"/>
      <c r="AY55927" s="80"/>
      <c r="AZ55927" s="80"/>
      <c r="BA55927" s="80"/>
      <c r="BB55927" s="80"/>
    </row>
    <row r="55928" spans="9:54" x14ac:dyDescent="0.25">
      <c r="I55928" s="80"/>
      <c r="AX55928" s="80"/>
      <c r="AY55928" s="80"/>
      <c r="AZ55928" s="80"/>
      <c r="BA55928" s="80"/>
      <c r="BB55928" s="80"/>
    </row>
    <row r="55929" spans="9:54" x14ac:dyDescent="0.25">
      <c r="I55929" s="80"/>
      <c r="AX55929" s="80"/>
      <c r="AY55929" s="80"/>
      <c r="AZ55929" s="80"/>
      <c r="BA55929" s="80"/>
      <c r="BB55929" s="80"/>
    </row>
    <row r="55930" spans="9:54" x14ac:dyDescent="0.25">
      <c r="I55930" s="80"/>
      <c r="AX55930" s="80"/>
      <c r="AY55930" s="80"/>
      <c r="AZ55930" s="80"/>
      <c r="BA55930" s="80"/>
      <c r="BB55930" s="80"/>
    </row>
    <row r="55931" spans="9:54" x14ac:dyDescent="0.25">
      <c r="I55931" s="80"/>
      <c r="AX55931" s="80"/>
      <c r="AY55931" s="80"/>
      <c r="AZ55931" s="80"/>
      <c r="BA55931" s="80"/>
      <c r="BB55931" s="80"/>
    </row>
    <row r="55932" spans="9:54" x14ac:dyDescent="0.25">
      <c r="I55932" s="80"/>
      <c r="AX55932" s="80"/>
      <c r="AY55932" s="80"/>
      <c r="AZ55932" s="80"/>
      <c r="BA55932" s="80"/>
      <c r="BB55932" s="80"/>
    </row>
    <row r="55933" spans="9:54" x14ac:dyDescent="0.25">
      <c r="I55933" s="80"/>
      <c r="AX55933" s="80"/>
      <c r="AY55933" s="80"/>
      <c r="AZ55933" s="80"/>
      <c r="BA55933" s="80"/>
      <c r="BB55933" s="80"/>
    </row>
    <row r="55934" spans="9:54" x14ac:dyDescent="0.25">
      <c r="I55934" s="80"/>
      <c r="AX55934" s="80"/>
      <c r="AY55934" s="80"/>
      <c r="AZ55934" s="80"/>
      <c r="BA55934" s="80"/>
      <c r="BB55934" s="80"/>
    </row>
    <row r="55935" spans="9:54" x14ac:dyDescent="0.25">
      <c r="I55935" s="80"/>
      <c r="AX55935" s="80"/>
      <c r="AY55935" s="80"/>
      <c r="AZ55935" s="80"/>
      <c r="BA55935" s="80"/>
      <c r="BB55935" s="80"/>
    </row>
    <row r="55936" spans="9:54" x14ac:dyDescent="0.25">
      <c r="I55936" s="80"/>
      <c r="AX55936" s="80"/>
      <c r="AY55936" s="80"/>
      <c r="AZ55936" s="80"/>
      <c r="BA55936" s="80"/>
      <c r="BB55936" s="80"/>
    </row>
    <row r="55937" spans="9:54" x14ac:dyDescent="0.25">
      <c r="I55937" s="80"/>
      <c r="AX55937" s="80"/>
      <c r="AY55937" s="80"/>
      <c r="AZ55937" s="80"/>
      <c r="BA55937" s="80"/>
      <c r="BB55937" s="80"/>
    </row>
    <row r="55938" spans="9:54" x14ac:dyDescent="0.25">
      <c r="I55938" s="80"/>
      <c r="AX55938" s="80"/>
      <c r="AY55938" s="80"/>
      <c r="AZ55938" s="80"/>
      <c r="BA55938" s="80"/>
      <c r="BB55938" s="80"/>
    </row>
    <row r="55939" spans="9:54" x14ac:dyDescent="0.25">
      <c r="I55939" s="80"/>
      <c r="AX55939" s="80"/>
      <c r="AY55939" s="80"/>
      <c r="AZ55939" s="80"/>
      <c r="BA55939" s="80"/>
      <c r="BB55939" s="80"/>
    </row>
    <row r="55940" spans="9:54" x14ac:dyDescent="0.25">
      <c r="I55940" s="80"/>
      <c r="AX55940" s="80"/>
      <c r="AY55940" s="80"/>
      <c r="AZ55940" s="80"/>
      <c r="BA55940" s="80"/>
      <c r="BB55940" s="80"/>
    </row>
    <row r="55941" spans="9:54" x14ac:dyDescent="0.25">
      <c r="I55941" s="80"/>
      <c r="AX55941" s="80"/>
      <c r="AY55941" s="80"/>
      <c r="AZ55941" s="80"/>
      <c r="BA55941" s="80"/>
      <c r="BB55941" s="80"/>
    </row>
    <row r="55942" spans="9:54" x14ac:dyDescent="0.25">
      <c r="I55942" s="80"/>
      <c r="AX55942" s="80"/>
      <c r="AY55942" s="80"/>
      <c r="AZ55942" s="80"/>
      <c r="BA55942" s="80"/>
      <c r="BB55942" s="80"/>
    </row>
    <row r="55943" spans="9:54" x14ac:dyDescent="0.25">
      <c r="I55943" s="80"/>
      <c r="AX55943" s="80"/>
      <c r="AY55943" s="80"/>
      <c r="AZ55943" s="80"/>
      <c r="BA55943" s="80"/>
      <c r="BB55943" s="80"/>
    </row>
    <row r="55944" spans="9:54" x14ac:dyDescent="0.25">
      <c r="I55944" s="80"/>
      <c r="AX55944" s="80"/>
      <c r="AY55944" s="80"/>
      <c r="AZ55944" s="80"/>
      <c r="BA55944" s="80"/>
      <c r="BB55944" s="80"/>
    </row>
    <row r="55945" spans="9:54" x14ac:dyDescent="0.25">
      <c r="I55945" s="80"/>
      <c r="AX55945" s="80"/>
      <c r="AY55945" s="80"/>
      <c r="AZ55945" s="80"/>
      <c r="BA55945" s="80"/>
      <c r="BB55945" s="80"/>
    </row>
    <row r="55946" spans="9:54" x14ac:dyDescent="0.25">
      <c r="I55946" s="80"/>
      <c r="AX55946" s="80"/>
      <c r="AY55946" s="80"/>
      <c r="AZ55946" s="80"/>
      <c r="BA55946" s="80"/>
      <c r="BB55946" s="80"/>
    </row>
    <row r="55947" spans="9:54" x14ac:dyDescent="0.25">
      <c r="I55947" s="80"/>
      <c r="AX55947" s="80"/>
      <c r="AY55947" s="80"/>
      <c r="AZ55947" s="80"/>
      <c r="BA55947" s="80"/>
      <c r="BB55947" s="80"/>
    </row>
    <row r="55948" spans="9:54" x14ac:dyDescent="0.25">
      <c r="I55948" s="80"/>
      <c r="AX55948" s="80"/>
      <c r="AY55948" s="80"/>
      <c r="AZ55948" s="80"/>
      <c r="BA55948" s="80"/>
      <c r="BB55948" s="80"/>
    </row>
    <row r="55949" spans="9:54" x14ac:dyDescent="0.25">
      <c r="I55949" s="80"/>
      <c r="AX55949" s="80"/>
      <c r="AY55949" s="80"/>
      <c r="AZ55949" s="80"/>
      <c r="BA55949" s="80"/>
      <c r="BB55949" s="80"/>
    </row>
    <row r="55950" spans="9:54" x14ac:dyDescent="0.25">
      <c r="I55950" s="80"/>
      <c r="AX55950" s="80"/>
      <c r="AY55950" s="80"/>
      <c r="AZ55950" s="80"/>
      <c r="BA55950" s="80"/>
      <c r="BB55950" s="80"/>
    </row>
    <row r="55951" spans="9:54" x14ac:dyDescent="0.25">
      <c r="I55951" s="80"/>
      <c r="AX55951" s="80"/>
      <c r="AY55951" s="80"/>
      <c r="AZ55951" s="80"/>
      <c r="BA55951" s="80"/>
      <c r="BB55951" s="80"/>
    </row>
    <row r="55952" spans="9:54" x14ac:dyDescent="0.25">
      <c r="I55952" s="80"/>
      <c r="AX55952" s="80"/>
      <c r="AY55952" s="80"/>
      <c r="AZ55952" s="80"/>
      <c r="BA55952" s="80"/>
      <c r="BB55952" s="80"/>
    </row>
    <row r="55953" spans="9:54" x14ac:dyDescent="0.25">
      <c r="I55953" s="80"/>
      <c r="AX55953" s="80"/>
      <c r="AY55953" s="80"/>
      <c r="AZ55953" s="80"/>
      <c r="BA55953" s="80"/>
      <c r="BB55953" s="80"/>
    </row>
    <row r="55954" spans="9:54" x14ac:dyDescent="0.25">
      <c r="I55954" s="80"/>
      <c r="AX55954" s="80"/>
      <c r="AY55954" s="80"/>
      <c r="AZ55954" s="80"/>
      <c r="BA55954" s="80"/>
      <c r="BB55954" s="80"/>
    </row>
    <row r="55955" spans="9:54" x14ac:dyDescent="0.25">
      <c r="I55955" s="80"/>
      <c r="AX55955" s="80"/>
      <c r="AY55955" s="80"/>
      <c r="AZ55955" s="80"/>
      <c r="BA55955" s="80"/>
      <c r="BB55955" s="80"/>
    </row>
    <row r="55956" spans="9:54" x14ac:dyDescent="0.25">
      <c r="I55956" s="80"/>
      <c r="AX55956" s="80"/>
      <c r="AY55956" s="80"/>
      <c r="AZ55956" s="80"/>
      <c r="BA55956" s="80"/>
      <c r="BB55956" s="80"/>
    </row>
    <row r="55957" spans="9:54" x14ac:dyDescent="0.25">
      <c r="I55957" s="80"/>
      <c r="AX55957" s="80"/>
      <c r="AY55957" s="80"/>
      <c r="AZ55957" s="80"/>
      <c r="BA55957" s="80"/>
      <c r="BB55957" s="80"/>
    </row>
    <row r="55958" spans="9:54" x14ac:dyDescent="0.25">
      <c r="I55958" s="80"/>
      <c r="AX55958" s="80"/>
      <c r="AY55958" s="80"/>
      <c r="AZ55958" s="80"/>
      <c r="BA55958" s="80"/>
      <c r="BB55958" s="80"/>
    </row>
    <row r="55959" spans="9:54" x14ac:dyDescent="0.25">
      <c r="I55959" s="80"/>
      <c r="AX55959" s="80"/>
      <c r="AY55959" s="80"/>
      <c r="AZ55959" s="80"/>
      <c r="BA55959" s="80"/>
      <c r="BB55959" s="80"/>
    </row>
    <row r="55960" spans="9:54" x14ac:dyDescent="0.25">
      <c r="I55960" s="80"/>
      <c r="AX55960" s="80"/>
      <c r="AY55960" s="80"/>
      <c r="AZ55960" s="80"/>
      <c r="BA55960" s="80"/>
      <c r="BB55960" s="80"/>
    </row>
    <row r="55961" spans="9:54" x14ac:dyDescent="0.25">
      <c r="I55961" s="80"/>
      <c r="AX55961" s="80"/>
      <c r="AY55961" s="80"/>
      <c r="AZ55961" s="80"/>
      <c r="BA55961" s="80"/>
      <c r="BB55961" s="80"/>
    </row>
    <row r="55962" spans="9:54" x14ac:dyDescent="0.25">
      <c r="I55962" s="80"/>
      <c r="AX55962" s="80"/>
      <c r="AY55962" s="80"/>
      <c r="AZ55962" s="80"/>
      <c r="BA55962" s="80"/>
      <c r="BB55962" s="80"/>
    </row>
    <row r="55963" spans="9:54" x14ac:dyDescent="0.25">
      <c r="I55963" s="80"/>
      <c r="AX55963" s="80"/>
      <c r="AY55963" s="80"/>
      <c r="AZ55963" s="80"/>
      <c r="BA55963" s="80"/>
      <c r="BB55963" s="80"/>
    </row>
    <row r="55964" spans="9:54" x14ac:dyDescent="0.25">
      <c r="I55964" s="80"/>
      <c r="AX55964" s="80"/>
      <c r="AY55964" s="80"/>
      <c r="AZ55964" s="80"/>
      <c r="BA55964" s="80"/>
      <c r="BB55964" s="80"/>
    </row>
    <row r="55965" spans="9:54" x14ac:dyDescent="0.25">
      <c r="I55965" s="80"/>
      <c r="AX55965" s="80"/>
      <c r="AY55965" s="80"/>
      <c r="AZ55965" s="80"/>
      <c r="BA55965" s="80"/>
      <c r="BB55965" s="80"/>
    </row>
    <row r="55966" spans="9:54" x14ac:dyDescent="0.25">
      <c r="I55966" s="80"/>
      <c r="AX55966" s="80"/>
      <c r="AY55966" s="80"/>
      <c r="AZ55966" s="80"/>
      <c r="BA55966" s="80"/>
      <c r="BB55966" s="80"/>
    </row>
    <row r="55967" spans="9:54" x14ac:dyDescent="0.25">
      <c r="I55967" s="80"/>
      <c r="AX55967" s="80"/>
      <c r="AY55967" s="80"/>
      <c r="AZ55967" s="80"/>
      <c r="BA55967" s="80"/>
      <c r="BB55967" s="80"/>
    </row>
    <row r="55968" spans="9:54" x14ac:dyDescent="0.25">
      <c r="I55968" s="80"/>
      <c r="AX55968" s="80"/>
      <c r="AY55968" s="80"/>
      <c r="AZ55968" s="80"/>
      <c r="BA55968" s="80"/>
      <c r="BB55968" s="80"/>
    </row>
    <row r="55969" spans="9:54" x14ac:dyDescent="0.25">
      <c r="I55969" s="80"/>
      <c r="AX55969" s="80"/>
      <c r="AY55969" s="80"/>
      <c r="AZ55969" s="80"/>
      <c r="BA55969" s="80"/>
      <c r="BB55969" s="80"/>
    </row>
    <row r="55970" spans="9:54" x14ac:dyDescent="0.25">
      <c r="I55970" s="80"/>
      <c r="AX55970" s="80"/>
      <c r="AY55970" s="80"/>
      <c r="AZ55970" s="80"/>
      <c r="BA55970" s="80"/>
      <c r="BB55970" s="80"/>
    </row>
    <row r="55971" spans="9:54" x14ac:dyDescent="0.25">
      <c r="I55971" s="80"/>
      <c r="AX55971" s="80"/>
      <c r="AY55971" s="80"/>
      <c r="AZ55971" s="80"/>
      <c r="BA55971" s="80"/>
      <c r="BB55971" s="80"/>
    </row>
    <row r="55972" spans="9:54" x14ac:dyDescent="0.25">
      <c r="I55972" s="80"/>
      <c r="AX55972" s="80"/>
      <c r="AY55972" s="80"/>
      <c r="AZ55972" s="80"/>
      <c r="BA55972" s="80"/>
      <c r="BB55972" s="80"/>
    </row>
    <row r="55973" spans="9:54" x14ac:dyDescent="0.25">
      <c r="I55973" s="80"/>
      <c r="AX55973" s="80"/>
      <c r="AY55973" s="80"/>
      <c r="AZ55973" s="80"/>
      <c r="BA55973" s="80"/>
      <c r="BB55973" s="80"/>
    </row>
    <row r="55974" spans="9:54" x14ac:dyDescent="0.25">
      <c r="I55974" s="80"/>
      <c r="AX55974" s="80"/>
      <c r="AY55974" s="80"/>
      <c r="AZ55974" s="80"/>
      <c r="BA55974" s="80"/>
      <c r="BB55974" s="80"/>
    </row>
    <row r="55975" spans="9:54" x14ac:dyDescent="0.25">
      <c r="I55975" s="80"/>
      <c r="AX55975" s="80"/>
      <c r="AY55975" s="80"/>
      <c r="AZ55975" s="80"/>
      <c r="BA55975" s="80"/>
      <c r="BB55975" s="80"/>
    </row>
    <row r="55976" spans="9:54" x14ac:dyDescent="0.25">
      <c r="I55976" s="80"/>
      <c r="AX55976" s="80"/>
      <c r="AY55976" s="80"/>
      <c r="AZ55976" s="80"/>
      <c r="BA55976" s="80"/>
      <c r="BB55976" s="80"/>
    </row>
    <row r="55977" spans="9:54" x14ac:dyDescent="0.25">
      <c r="I55977" s="80"/>
      <c r="AX55977" s="80"/>
      <c r="AY55977" s="80"/>
      <c r="AZ55977" s="80"/>
      <c r="BA55977" s="80"/>
      <c r="BB55977" s="80"/>
    </row>
    <row r="55978" spans="9:54" x14ac:dyDescent="0.25">
      <c r="I55978" s="80"/>
      <c r="AX55978" s="80"/>
      <c r="AY55978" s="80"/>
      <c r="AZ55978" s="80"/>
      <c r="BA55978" s="80"/>
      <c r="BB55978" s="80"/>
    </row>
    <row r="55979" spans="9:54" x14ac:dyDescent="0.25">
      <c r="I55979" s="80"/>
      <c r="AX55979" s="80"/>
      <c r="AY55979" s="80"/>
      <c r="AZ55979" s="80"/>
      <c r="BA55979" s="80"/>
      <c r="BB55979" s="80"/>
    </row>
    <row r="55980" spans="9:54" x14ac:dyDescent="0.25">
      <c r="I55980" s="80"/>
      <c r="AX55980" s="80"/>
      <c r="AY55980" s="80"/>
      <c r="AZ55980" s="80"/>
      <c r="BA55980" s="80"/>
      <c r="BB55980" s="80"/>
    </row>
    <row r="55981" spans="9:54" x14ac:dyDescent="0.25">
      <c r="I55981" s="80"/>
      <c r="AX55981" s="80"/>
      <c r="AY55981" s="80"/>
      <c r="AZ55981" s="80"/>
      <c r="BA55981" s="80"/>
      <c r="BB55981" s="80"/>
    </row>
    <row r="55982" spans="9:54" x14ac:dyDescent="0.25">
      <c r="I55982" s="80"/>
      <c r="AX55982" s="80"/>
      <c r="AY55982" s="80"/>
      <c r="AZ55982" s="80"/>
      <c r="BA55982" s="80"/>
      <c r="BB55982" s="80"/>
    </row>
    <row r="55983" spans="9:54" x14ac:dyDescent="0.25">
      <c r="I55983" s="80"/>
      <c r="AX55983" s="80"/>
      <c r="AY55983" s="80"/>
      <c r="AZ55983" s="80"/>
      <c r="BA55983" s="80"/>
      <c r="BB55983" s="80"/>
    </row>
    <row r="55984" spans="9:54" x14ac:dyDescent="0.25">
      <c r="I55984" s="80"/>
      <c r="AX55984" s="80"/>
      <c r="AY55984" s="80"/>
      <c r="AZ55984" s="80"/>
      <c r="BA55984" s="80"/>
      <c r="BB55984" s="80"/>
    </row>
    <row r="55985" spans="9:54" x14ac:dyDescent="0.25">
      <c r="I55985" s="80"/>
      <c r="AX55985" s="80"/>
      <c r="AY55985" s="80"/>
      <c r="AZ55985" s="80"/>
      <c r="BA55985" s="80"/>
      <c r="BB55985" s="80"/>
    </row>
    <row r="55986" spans="9:54" x14ac:dyDescent="0.25">
      <c r="I55986" s="80"/>
      <c r="AX55986" s="80"/>
      <c r="AY55986" s="80"/>
      <c r="AZ55986" s="80"/>
      <c r="BA55986" s="80"/>
      <c r="BB55986" s="80"/>
    </row>
    <row r="55987" spans="9:54" x14ac:dyDescent="0.25">
      <c r="I55987" s="80"/>
      <c r="AX55987" s="80"/>
      <c r="AY55987" s="80"/>
      <c r="AZ55987" s="80"/>
      <c r="BA55987" s="80"/>
      <c r="BB55987" s="80"/>
    </row>
    <row r="55988" spans="9:54" x14ac:dyDescent="0.25">
      <c r="I55988" s="80"/>
      <c r="AX55988" s="80"/>
      <c r="AY55988" s="80"/>
      <c r="AZ55988" s="80"/>
      <c r="BA55988" s="80"/>
      <c r="BB55988" s="80"/>
    </row>
    <row r="55989" spans="9:54" x14ac:dyDescent="0.25">
      <c r="I55989" s="80"/>
      <c r="AX55989" s="80"/>
      <c r="AY55989" s="80"/>
      <c r="AZ55989" s="80"/>
      <c r="BA55989" s="80"/>
      <c r="BB55989" s="80"/>
    </row>
    <row r="55990" spans="9:54" x14ac:dyDescent="0.25">
      <c r="I55990" s="80"/>
      <c r="AX55990" s="80"/>
      <c r="AY55990" s="80"/>
      <c r="AZ55990" s="80"/>
      <c r="BA55990" s="80"/>
      <c r="BB55990" s="80"/>
    </row>
    <row r="55991" spans="9:54" x14ac:dyDescent="0.25">
      <c r="I55991" s="80"/>
      <c r="AX55991" s="80"/>
      <c r="AY55991" s="80"/>
      <c r="AZ55991" s="80"/>
      <c r="BA55991" s="80"/>
      <c r="BB55991" s="80"/>
    </row>
    <row r="55992" spans="9:54" x14ac:dyDescent="0.25">
      <c r="I55992" s="80"/>
      <c r="AX55992" s="80"/>
      <c r="AY55992" s="80"/>
      <c r="AZ55992" s="80"/>
      <c r="BA55992" s="80"/>
      <c r="BB55992" s="80"/>
    </row>
    <row r="55993" spans="9:54" x14ac:dyDescent="0.25">
      <c r="I55993" s="80"/>
      <c r="AX55993" s="80"/>
      <c r="AY55993" s="80"/>
      <c r="AZ55993" s="80"/>
      <c r="BA55993" s="80"/>
      <c r="BB55993" s="80"/>
    </row>
    <row r="55994" spans="9:54" x14ac:dyDescent="0.25">
      <c r="I55994" s="80"/>
      <c r="AX55994" s="80"/>
      <c r="AY55994" s="80"/>
      <c r="AZ55994" s="80"/>
      <c r="BA55994" s="80"/>
      <c r="BB55994" s="80"/>
    </row>
    <row r="55995" spans="9:54" x14ac:dyDescent="0.25">
      <c r="I55995" s="80"/>
      <c r="AX55995" s="80"/>
      <c r="AY55995" s="80"/>
      <c r="AZ55995" s="80"/>
      <c r="BA55995" s="80"/>
      <c r="BB55995" s="80"/>
    </row>
    <row r="55996" spans="9:54" x14ac:dyDescent="0.25">
      <c r="I55996" s="80"/>
      <c r="AX55996" s="80"/>
      <c r="AY55996" s="80"/>
      <c r="AZ55996" s="80"/>
      <c r="BA55996" s="80"/>
      <c r="BB55996" s="80"/>
    </row>
    <row r="55997" spans="9:54" x14ac:dyDescent="0.25">
      <c r="I55997" s="80"/>
      <c r="AX55997" s="80"/>
      <c r="AY55997" s="80"/>
      <c r="AZ55997" s="80"/>
      <c r="BA55997" s="80"/>
      <c r="BB55997" s="80"/>
    </row>
    <row r="55998" spans="9:54" x14ac:dyDescent="0.25">
      <c r="I55998" s="80"/>
      <c r="AX55998" s="80"/>
      <c r="AY55998" s="80"/>
      <c r="AZ55998" s="80"/>
      <c r="BA55998" s="80"/>
      <c r="BB55998" s="80"/>
    </row>
    <row r="55999" spans="9:54" x14ac:dyDescent="0.25">
      <c r="I55999" s="80"/>
      <c r="AX55999" s="80"/>
      <c r="AY55999" s="80"/>
      <c r="AZ55999" s="80"/>
      <c r="BA55999" s="80"/>
      <c r="BB55999" s="80"/>
    </row>
    <row r="56000" spans="9:54" x14ac:dyDescent="0.25">
      <c r="I56000" s="80"/>
      <c r="AX56000" s="80"/>
      <c r="AY56000" s="80"/>
      <c r="AZ56000" s="80"/>
      <c r="BA56000" s="80"/>
      <c r="BB56000" s="80"/>
    </row>
    <row r="56001" spans="9:54" x14ac:dyDescent="0.25">
      <c r="I56001" s="80"/>
      <c r="AX56001" s="80"/>
      <c r="AY56001" s="80"/>
      <c r="AZ56001" s="80"/>
      <c r="BA56001" s="80"/>
      <c r="BB56001" s="80"/>
    </row>
    <row r="56002" spans="9:54" x14ac:dyDescent="0.25">
      <c r="I56002" s="80"/>
      <c r="AX56002" s="80"/>
      <c r="AY56002" s="80"/>
      <c r="AZ56002" s="80"/>
      <c r="BA56002" s="80"/>
      <c r="BB56002" s="80"/>
    </row>
    <row r="56003" spans="9:54" x14ac:dyDescent="0.25">
      <c r="I56003" s="80"/>
      <c r="AX56003" s="80"/>
      <c r="AY56003" s="80"/>
      <c r="AZ56003" s="80"/>
      <c r="BA56003" s="80"/>
      <c r="BB56003" s="80"/>
    </row>
    <row r="56004" spans="9:54" x14ac:dyDescent="0.25">
      <c r="I56004" s="80"/>
      <c r="AX56004" s="80"/>
      <c r="AY56004" s="80"/>
      <c r="AZ56004" s="80"/>
      <c r="BA56004" s="80"/>
      <c r="BB56004" s="80"/>
    </row>
    <row r="56005" spans="9:54" x14ac:dyDescent="0.25">
      <c r="I56005" s="80"/>
      <c r="AX56005" s="80"/>
      <c r="AY56005" s="80"/>
      <c r="AZ56005" s="80"/>
      <c r="BA56005" s="80"/>
      <c r="BB56005" s="80"/>
    </row>
    <row r="56006" spans="9:54" x14ac:dyDescent="0.25">
      <c r="I56006" s="80"/>
      <c r="AX56006" s="80"/>
      <c r="AY56006" s="80"/>
      <c r="AZ56006" s="80"/>
      <c r="BA56006" s="80"/>
      <c r="BB56006" s="80"/>
    </row>
    <row r="56007" spans="9:54" x14ac:dyDescent="0.25">
      <c r="I56007" s="80"/>
      <c r="AX56007" s="80"/>
      <c r="AY56007" s="80"/>
      <c r="AZ56007" s="80"/>
      <c r="BA56007" s="80"/>
      <c r="BB56007" s="80"/>
    </row>
    <row r="56008" spans="9:54" x14ac:dyDescent="0.25">
      <c r="I56008" s="80"/>
      <c r="AX56008" s="80"/>
      <c r="AY56008" s="80"/>
      <c r="AZ56008" s="80"/>
      <c r="BA56008" s="80"/>
      <c r="BB56008" s="80"/>
    </row>
    <row r="56009" spans="9:54" x14ac:dyDescent="0.25">
      <c r="I56009" s="80"/>
      <c r="AX56009" s="80"/>
      <c r="AY56009" s="80"/>
      <c r="AZ56009" s="80"/>
      <c r="BA56009" s="80"/>
      <c r="BB56009" s="80"/>
    </row>
    <row r="56010" spans="9:54" x14ac:dyDescent="0.25">
      <c r="I56010" s="80"/>
      <c r="AX56010" s="80"/>
      <c r="AY56010" s="80"/>
      <c r="AZ56010" s="80"/>
      <c r="BA56010" s="80"/>
      <c r="BB56010" s="80"/>
    </row>
    <row r="56011" spans="9:54" x14ac:dyDescent="0.25">
      <c r="I56011" s="80"/>
      <c r="AX56011" s="80"/>
      <c r="AY56011" s="80"/>
      <c r="AZ56011" s="80"/>
      <c r="BA56011" s="80"/>
      <c r="BB56011" s="80"/>
    </row>
    <row r="56012" spans="9:54" x14ac:dyDescent="0.25">
      <c r="I56012" s="80"/>
      <c r="AX56012" s="80"/>
      <c r="AY56012" s="80"/>
      <c r="AZ56012" s="80"/>
      <c r="BA56012" s="80"/>
      <c r="BB56012" s="80"/>
    </row>
    <row r="56013" spans="9:54" x14ac:dyDescent="0.25">
      <c r="I56013" s="80"/>
      <c r="AX56013" s="80"/>
      <c r="AY56013" s="80"/>
      <c r="AZ56013" s="80"/>
      <c r="BA56013" s="80"/>
      <c r="BB56013" s="80"/>
    </row>
    <row r="56014" spans="9:54" x14ac:dyDescent="0.25">
      <c r="I56014" s="80"/>
      <c r="AX56014" s="80"/>
      <c r="AY56014" s="80"/>
      <c r="AZ56014" s="80"/>
      <c r="BA56014" s="80"/>
      <c r="BB56014" s="80"/>
    </row>
    <row r="56015" spans="9:54" x14ac:dyDescent="0.25">
      <c r="I56015" s="80"/>
      <c r="AX56015" s="80"/>
      <c r="AY56015" s="80"/>
      <c r="AZ56015" s="80"/>
      <c r="BA56015" s="80"/>
      <c r="BB56015" s="80"/>
    </row>
    <row r="56016" spans="9:54" x14ac:dyDescent="0.25">
      <c r="I56016" s="80"/>
      <c r="AX56016" s="80"/>
      <c r="AY56016" s="80"/>
      <c r="AZ56016" s="80"/>
      <c r="BA56016" s="80"/>
      <c r="BB56016" s="80"/>
    </row>
    <row r="56017" spans="9:54" x14ac:dyDescent="0.25">
      <c r="I56017" s="80"/>
      <c r="AX56017" s="80"/>
      <c r="AY56017" s="80"/>
      <c r="AZ56017" s="80"/>
      <c r="BA56017" s="80"/>
      <c r="BB56017" s="80"/>
    </row>
    <row r="56018" spans="9:54" x14ac:dyDescent="0.25">
      <c r="I56018" s="80"/>
      <c r="AX56018" s="80"/>
      <c r="AY56018" s="80"/>
      <c r="AZ56018" s="80"/>
      <c r="BA56018" s="80"/>
      <c r="BB56018" s="80"/>
    </row>
    <row r="56019" spans="9:54" x14ac:dyDescent="0.25">
      <c r="I56019" s="80"/>
      <c r="AX56019" s="80"/>
      <c r="AY56019" s="80"/>
      <c r="AZ56019" s="80"/>
      <c r="BA56019" s="80"/>
      <c r="BB56019" s="80"/>
    </row>
    <row r="56020" spans="9:54" x14ac:dyDescent="0.25">
      <c r="I56020" s="80"/>
      <c r="AX56020" s="80"/>
      <c r="AY56020" s="80"/>
      <c r="AZ56020" s="80"/>
      <c r="BA56020" s="80"/>
      <c r="BB56020" s="80"/>
    </row>
    <row r="56021" spans="9:54" x14ac:dyDescent="0.25">
      <c r="I56021" s="80"/>
      <c r="AX56021" s="80"/>
      <c r="AY56021" s="80"/>
      <c r="AZ56021" s="80"/>
      <c r="BA56021" s="80"/>
      <c r="BB56021" s="80"/>
    </row>
    <row r="56022" spans="9:54" x14ac:dyDescent="0.25">
      <c r="I56022" s="80"/>
      <c r="AX56022" s="80"/>
      <c r="AY56022" s="80"/>
      <c r="AZ56022" s="80"/>
      <c r="BA56022" s="80"/>
      <c r="BB56022" s="80"/>
    </row>
    <row r="56023" spans="9:54" x14ac:dyDescent="0.25">
      <c r="I56023" s="80"/>
      <c r="AX56023" s="80"/>
      <c r="AY56023" s="80"/>
      <c r="AZ56023" s="80"/>
      <c r="BA56023" s="80"/>
      <c r="BB56023" s="80"/>
    </row>
    <row r="56024" spans="9:54" x14ac:dyDescent="0.25">
      <c r="I56024" s="80"/>
      <c r="AX56024" s="80"/>
      <c r="AY56024" s="80"/>
      <c r="AZ56024" s="80"/>
      <c r="BA56024" s="80"/>
      <c r="BB56024" s="80"/>
    </row>
    <row r="56025" spans="9:54" x14ac:dyDescent="0.25">
      <c r="I56025" s="80"/>
      <c r="AX56025" s="80"/>
      <c r="AY56025" s="80"/>
      <c r="AZ56025" s="80"/>
      <c r="BA56025" s="80"/>
      <c r="BB56025" s="80"/>
    </row>
    <row r="56026" spans="9:54" x14ac:dyDescent="0.25">
      <c r="I56026" s="80"/>
      <c r="AX56026" s="80"/>
      <c r="AY56026" s="80"/>
      <c r="AZ56026" s="80"/>
      <c r="BA56026" s="80"/>
      <c r="BB56026" s="80"/>
    </row>
    <row r="56027" spans="9:54" x14ac:dyDescent="0.25">
      <c r="I56027" s="80"/>
      <c r="AX56027" s="80"/>
      <c r="AY56027" s="80"/>
      <c r="AZ56027" s="80"/>
      <c r="BA56027" s="80"/>
      <c r="BB56027" s="80"/>
    </row>
    <row r="56028" spans="9:54" x14ac:dyDescent="0.25">
      <c r="I56028" s="80"/>
      <c r="AX56028" s="80"/>
      <c r="AY56028" s="80"/>
      <c r="AZ56028" s="80"/>
      <c r="BA56028" s="80"/>
      <c r="BB56028" s="80"/>
    </row>
    <row r="56029" spans="9:54" x14ac:dyDescent="0.25">
      <c r="I56029" s="80"/>
      <c r="AX56029" s="80"/>
      <c r="AY56029" s="80"/>
      <c r="AZ56029" s="80"/>
      <c r="BA56029" s="80"/>
      <c r="BB56029" s="80"/>
    </row>
    <row r="56030" spans="9:54" x14ac:dyDescent="0.25">
      <c r="I56030" s="80"/>
      <c r="AX56030" s="80"/>
      <c r="AY56030" s="80"/>
      <c r="AZ56030" s="80"/>
      <c r="BA56030" s="80"/>
      <c r="BB56030" s="80"/>
    </row>
    <row r="56031" spans="9:54" x14ac:dyDescent="0.25">
      <c r="I56031" s="80"/>
      <c r="AX56031" s="80"/>
      <c r="AY56031" s="80"/>
      <c r="AZ56031" s="80"/>
      <c r="BA56031" s="80"/>
      <c r="BB56031" s="80"/>
    </row>
    <row r="56032" spans="9:54" x14ac:dyDescent="0.25">
      <c r="I56032" s="80"/>
      <c r="AX56032" s="80"/>
      <c r="AY56032" s="80"/>
      <c r="AZ56032" s="80"/>
      <c r="BA56032" s="80"/>
      <c r="BB56032" s="80"/>
    </row>
    <row r="56033" spans="9:54" x14ac:dyDescent="0.25">
      <c r="I56033" s="80"/>
      <c r="AX56033" s="80"/>
      <c r="AY56033" s="80"/>
      <c r="AZ56033" s="80"/>
      <c r="BA56033" s="80"/>
      <c r="BB56033" s="80"/>
    </row>
    <row r="56034" spans="9:54" x14ac:dyDescent="0.25">
      <c r="I56034" s="80"/>
      <c r="AX56034" s="80"/>
      <c r="AY56034" s="80"/>
      <c r="AZ56034" s="80"/>
      <c r="BA56034" s="80"/>
      <c r="BB56034" s="80"/>
    </row>
    <row r="56035" spans="9:54" x14ac:dyDescent="0.25">
      <c r="I56035" s="80"/>
      <c r="AX56035" s="80"/>
      <c r="AY56035" s="80"/>
      <c r="AZ56035" s="80"/>
      <c r="BA56035" s="80"/>
      <c r="BB56035" s="80"/>
    </row>
    <row r="56036" spans="9:54" x14ac:dyDescent="0.25">
      <c r="I56036" s="80"/>
      <c r="AX56036" s="80"/>
      <c r="AY56036" s="80"/>
      <c r="AZ56036" s="80"/>
      <c r="BA56036" s="80"/>
      <c r="BB56036" s="80"/>
    </row>
    <row r="56037" spans="9:54" x14ac:dyDescent="0.25">
      <c r="I56037" s="80"/>
      <c r="AX56037" s="80"/>
      <c r="AY56037" s="80"/>
      <c r="AZ56037" s="80"/>
      <c r="BA56037" s="80"/>
      <c r="BB56037" s="80"/>
    </row>
    <row r="56038" spans="9:54" x14ac:dyDescent="0.25">
      <c r="I56038" s="80"/>
      <c r="AX56038" s="80"/>
      <c r="AY56038" s="80"/>
      <c r="AZ56038" s="80"/>
      <c r="BA56038" s="80"/>
      <c r="BB56038" s="80"/>
    </row>
    <row r="56039" spans="9:54" x14ac:dyDescent="0.25">
      <c r="I56039" s="80"/>
      <c r="AX56039" s="80"/>
      <c r="AY56039" s="80"/>
      <c r="AZ56039" s="80"/>
      <c r="BA56039" s="80"/>
      <c r="BB56039" s="80"/>
    </row>
    <row r="56040" spans="9:54" x14ac:dyDescent="0.25">
      <c r="I56040" s="80"/>
      <c r="AX56040" s="80"/>
      <c r="AY56040" s="80"/>
      <c r="AZ56040" s="80"/>
      <c r="BA56040" s="80"/>
      <c r="BB56040" s="80"/>
    </row>
    <row r="56041" spans="9:54" x14ac:dyDescent="0.25">
      <c r="I56041" s="80"/>
      <c r="AX56041" s="80"/>
      <c r="AY56041" s="80"/>
      <c r="AZ56041" s="80"/>
      <c r="BA56041" s="80"/>
      <c r="BB56041" s="80"/>
    </row>
    <row r="56042" spans="9:54" x14ac:dyDescent="0.25">
      <c r="I56042" s="80"/>
      <c r="AX56042" s="80"/>
      <c r="AY56042" s="80"/>
      <c r="AZ56042" s="80"/>
      <c r="BA56042" s="80"/>
      <c r="BB56042" s="80"/>
    </row>
    <row r="56043" spans="9:54" x14ac:dyDescent="0.25">
      <c r="I56043" s="80"/>
      <c r="AX56043" s="80"/>
      <c r="AY56043" s="80"/>
      <c r="AZ56043" s="80"/>
      <c r="BA56043" s="80"/>
      <c r="BB56043" s="80"/>
    </row>
    <row r="56044" spans="9:54" x14ac:dyDescent="0.25">
      <c r="I56044" s="80"/>
      <c r="AX56044" s="80"/>
      <c r="AY56044" s="80"/>
      <c r="AZ56044" s="80"/>
      <c r="BA56044" s="80"/>
      <c r="BB56044" s="80"/>
    </row>
    <row r="56045" spans="9:54" x14ac:dyDescent="0.25">
      <c r="I56045" s="80"/>
      <c r="AX56045" s="80"/>
      <c r="AY56045" s="80"/>
      <c r="AZ56045" s="80"/>
      <c r="BA56045" s="80"/>
      <c r="BB56045" s="80"/>
    </row>
    <row r="56046" spans="9:54" x14ac:dyDescent="0.25">
      <c r="I56046" s="80"/>
      <c r="AX56046" s="80"/>
      <c r="AY56046" s="80"/>
      <c r="AZ56046" s="80"/>
      <c r="BA56046" s="80"/>
      <c r="BB56046" s="80"/>
    </row>
    <row r="56047" spans="9:54" x14ac:dyDescent="0.25">
      <c r="I56047" s="80"/>
      <c r="AX56047" s="80"/>
      <c r="AY56047" s="80"/>
      <c r="AZ56047" s="80"/>
      <c r="BA56047" s="80"/>
      <c r="BB56047" s="80"/>
    </row>
    <row r="56048" spans="9:54" x14ac:dyDescent="0.25">
      <c r="I56048" s="80"/>
      <c r="AX56048" s="80"/>
      <c r="AY56048" s="80"/>
      <c r="AZ56048" s="80"/>
      <c r="BA56048" s="80"/>
      <c r="BB56048" s="80"/>
    </row>
    <row r="56049" spans="9:54" x14ac:dyDescent="0.25">
      <c r="I56049" s="80"/>
      <c r="AX56049" s="80"/>
      <c r="AY56049" s="80"/>
      <c r="AZ56049" s="80"/>
      <c r="BA56049" s="80"/>
      <c r="BB56049" s="80"/>
    </row>
    <row r="56050" spans="9:54" x14ac:dyDescent="0.25">
      <c r="I56050" s="80"/>
      <c r="AX56050" s="80"/>
      <c r="AY56050" s="80"/>
      <c r="AZ56050" s="80"/>
      <c r="BA56050" s="80"/>
      <c r="BB56050" s="80"/>
    </row>
    <row r="56051" spans="9:54" x14ac:dyDescent="0.25">
      <c r="I56051" s="80"/>
      <c r="AX56051" s="80"/>
      <c r="AY56051" s="80"/>
      <c r="AZ56051" s="80"/>
      <c r="BA56051" s="80"/>
      <c r="BB56051" s="80"/>
    </row>
    <row r="56052" spans="9:54" x14ac:dyDescent="0.25">
      <c r="I56052" s="80"/>
      <c r="AX56052" s="80"/>
      <c r="AY56052" s="80"/>
      <c r="AZ56052" s="80"/>
      <c r="BA56052" s="80"/>
      <c r="BB56052" s="80"/>
    </row>
    <row r="56053" spans="9:54" x14ac:dyDescent="0.25">
      <c r="I56053" s="80"/>
      <c r="AX56053" s="80"/>
      <c r="AY56053" s="80"/>
      <c r="AZ56053" s="80"/>
      <c r="BA56053" s="80"/>
      <c r="BB56053" s="80"/>
    </row>
    <row r="56054" spans="9:54" x14ac:dyDescent="0.25">
      <c r="I56054" s="80"/>
      <c r="AX56054" s="80"/>
      <c r="AY56054" s="80"/>
      <c r="AZ56054" s="80"/>
      <c r="BA56054" s="80"/>
      <c r="BB56054" s="80"/>
    </row>
    <row r="56055" spans="9:54" x14ac:dyDescent="0.25">
      <c r="I56055" s="80"/>
      <c r="AX56055" s="80"/>
      <c r="AY56055" s="80"/>
      <c r="AZ56055" s="80"/>
      <c r="BA56055" s="80"/>
      <c r="BB56055" s="80"/>
    </row>
    <row r="56056" spans="9:54" x14ac:dyDescent="0.25">
      <c r="I56056" s="80"/>
      <c r="AX56056" s="80"/>
      <c r="AY56056" s="80"/>
      <c r="AZ56056" s="80"/>
      <c r="BA56056" s="80"/>
      <c r="BB56056" s="80"/>
    </row>
    <row r="56057" spans="9:54" x14ac:dyDescent="0.25">
      <c r="I56057" s="80"/>
      <c r="AX56057" s="80"/>
      <c r="AY56057" s="80"/>
      <c r="AZ56057" s="80"/>
      <c r="BA56057" s="80"/>
      <c r="BB56057" s="80"/>
    </row>
    <row r="56058" spans="9:54" x14ac:dyDescent="0.25">
      <c r="I56058" s="80"/>
      <c r="AX56058" s="80"/>
      <c r="AY56058" s="80"/>
      <c r="AZ56058" s="80"/>
      <c r="BA56058" s="80"/>
      <c r="BB56058" s="80"/>
    </row>
    <row r="56059" spans="9:54" x14ac:dyDescent="0.25">
      <c r="I56059" s="80"/>
      <c r="AX56059" s="80"/>
      <c r="AY56059" s="80"/>
      <c r="AZ56059" s="80"/>
      <c r="BA56059" s="80"/>
      <c r="BB56059" s="80"/>
    </row>
    <row r="56060" spans="9:54" x14ac:dyDescent="0.25">
      <c r="I56060" s="80"/>
      <c r="AX56060" s="80"/>
      <c r="AY56060" s="80"/>
      <c r="AZ56060" s="80"/>
      <c r="BA56060" s="80"/>
      <c r="BB56060" s="80"/>
    </row>
    <row r="56061" spans="9:54" x14ac:dyDescent="0.25">
      <c r="I56061" s="80"/>
      <c r="AX56061" s="80"/>
      <c r="AY56061" s="80"/>
      <c r="AZ56061" s="80"/>
      <c r="BA56061" s="80"/>
      <c r="BB56061" s="80"/>
    </row>
    <row r="56062" spans="9:54" x14ac:dyDescent="0.25">
      <c r="I56062" s="80"/>
      <c r="AX56062" s="80"/>
      <c r="AY56062" s="80"/>
      <c r="AZ56062" s="80"/>
      <c r="BA56062" s="80"/>
      <c r="BB56062" s="80"/>
    </row>
    <row r="56063" spans="9:54" x14ac:dyDescent="0.25">
      <c r="I56063" s="80"/>
      <c r="AX56063" s="80"/>
      <c r="AY56063" s="80"/>
      <c r="AZ56063" s="80"/>
      <c r="BA56063" s="80"/>
      <c r="BB56063" s="80"/>
    </row>
    <row r="56064" spans="9:54" x14ac:dyDescent="0.25">
      <c r="I56064" s="80"/>
      <c r="AX56064" s="80"/>
      <c r="AY56064" s="80"/>
      <c r="AZ56064" s="80"/>
      <c r="BA56064" s="80"/>
      <c r="BB56064" s="80"/>
    </row>
    <row r="56065" spans="9:54" x14ac:dyDescent="0.25">
      <c r="I56065" s="80"/>
      <c r="AX56065" s="80"/>
      <c r="AY56065" s="80"/>
      <c r="AZ56065" s="80"/>
      <c r="BA56065" s="80"/>
      <c r="BB56065" s="80"/>
    </row>
    <row r="56066" spans="9:54" x14ac:dyDescent="0.25">
      <c r="I56066" s="80"/>
      <c r="AX56066" s="80"/>
      <c r="AY56066" s="80"/>
      <c r="AZ56066" s="80"/>
      <c r="BA56066" s="80"/>
      <c r="BB56066" s="80"/>
    </row>
    <row r="56067" spans="9:54" x14ac:dyDescent="0.25">
      <c r="I56067" s="80"/>
      <c r="AX56067" s="80"/>
      <c r="AY56067" s="80"/>
      <c r="AZ56067" s="80"/>
      <c r="BA56067" s="80"/>
      <c r="BB56067" s="80"/>
    </row>
    <row r="56068" spans="9:54" x14ac:dyDescent="0.25">
      <c r="I56068" s="80"/>
      <c r="AX56068" s="80"/>
      <c r="AY56068" s="80"/>
      <c r="AZ56068" s="80"/>
      <c r="BA56068" s="80"/>
      <c r="BB56068" s="80"/>
    </row>
    <row r="56069" spans="9:54" x14ac:dyDescent="0.25">
      <c r="I56069" s="80"/>
      <c r="AX56069" s="80"/>
      <c r="AY56069" s="80"/>
      <c r="AZ56069" s="80"/>
      <c r="BA56069" s="80"/>
      <c r="BB56069" s="80"/>
    </row>
    <row r="56070" spans="9:54" x14ac:dyDescent="0.25">
      <c r="I56070" s="80"/>
      <c r="AX56070" s="80"/>
      <c r="AY56070" s="80"/>
      <c r="AZ56070" s="80"/>
      <c r="BA56070" s="80"/>
      <c r="BB56070" s="80"/>
    </row>
    <row r="56071" spans="9:54" x14ac:dyDescent="0.25">
      <c r="I56071" s="80"/>
      <c r="AX56071" s="80"/>
      <c r="AY56071" s="80"/>
      <c r="AZ56071" s="80"/>
      <c r="BA56071" s="80"/>
      <c r="BB56071" s="80"/>
    </row>
    <row r="56072" spans="9:54" x14ac:dyDescent="0.25">
      <c r="I56072" s="80"/>
      <c r="AX56072" s="80"/>
      <c r="AY56072" s="80"/>
      <c r="AZ56072" s="80"/>
      <c r="BA56072" s="80"/>
      <c r="BB56072" s="80"/>
    </row>
    <row r="56073" spans="9:54" x14ac:dyDescent="0.25">
      <c r="I56073" s="80"/>
      <c r="AX56073" s="80"/>
      <c r="AY56073" s="80"/>
      <c r="AZ56073" s="80"/>
      <c r="BA56073" s="80"/>
      <c r="BB56073" s="80"/>
    </row>
    <row r="56074" spans="9:54" x14ac:dyDescent="0.25">
      <c r="I56074" s="80"/>
      <c r="AX56074" s="80"/>
      <c r="AY56074" s="80"/>
      <c r="AZ56074" s="80"/>
      <c r="BA56074" s="80"/>
      <c r="BB56074" s="80"/>
    </row>
    <row r="56075" spans="9:54" x14ac:dyDescent="0.25">
      <c r="I56075" s="80"/>
      <c r="AX56075" s="80"/>
      <c r="AY56075" s="80"/>
      <c r="AZ56075" s="80"/>
      <c r="BA56075" s="80"/>
      <c r="BB56075" s="80"/>
    </row>
    <row r="56076" spans="9:54" x14ac:dyDescent="0.25">
      <c r="I56076" s="80"/>
      <c r="AX56076" s="80"/>
      <c r="AY56076" s="80"/>
      <c r="AZ56076" s="80"/>
      <c r="BA56076" s="80"/>
      <c r="BB56076" s="80"/>
    </row>
    <row r="56077" spans="9:54" x14ac:dyDescent="0.25">
      <c r="I56077" s="80"/>
      <c r="AX56077" s="80"/>
      <c r="AY56077" s="80"/>
      <c r="AZ56077" s="80"/>
      <c r="BA56077" s="80"/>
      <c r="BB56077" s="80"/>
    </row>
    <row r="56078" spans="9:54" x14ac:dyDescent="0.25">
      <c r="I56078" s="80"/>
      <c r="AX56078" s="80"/>
      <c r="AY56078" s="80"/>
      <c r="AZ56078" s="80"/>
      <c r="BA56078" s="80"/>
      <c r="BB56078" s="80"/>
    </row>
    <row r="56079" spans="9:54" x14ac:dyDescent="0.25">
      <c r="I56079" s="80"/>
      <c r="AX56079" s="80"/>
      <c r="AY56079" s="80"/>
      <c r="AZ56079" s="80"/>
      <c r="BA56079" s="80"/>
      <c r="BB56079" s="80"/>
    </row>
    <row r="56080" spans="9:54" x14ac:dyDescent="0.25">
      <c r="I56080" s="80"/>
      <c r="AX56080" s="80"/>
      <c r="AY56080" s="80"/>
      <c r="AZ56080" s="80"/>
      <c r="BA56080" s="80"/>
      <c r="BB56080" s="80"/>
    </row>
    <row r="56081" spans="9:54" x14ac:dyDescent="0.25">
      <c r="I56081" s="80"/>
      <c r="AX56081" s="80"/>
      <c r="AY56081" s="80"/>
      <c r="AZ56081" s="80"/>
      <c r="BA56081" s="80"/>
      <c r="BB56081" s="80"/>
    </row>
    <row r="56082" spans="9:54" x14ac:dyDescent="0.25">
      <c r="I56082" s="80"/>
      <c r="AX56082" s="80"/>
      <c r="AY56082" s="80"/>
      <c r="AZ56082" s="80"/>
      <c r="BA56082" s="80"/>
      <c r="BB56082" s="80"/>
    </row>
    <row r="56083" spans="9:54" x14ac:dyDescent="0.25">
      <c r="I56083" s="80"/>
      <c r="AX56083" s="80"/>
      <c r="AY56083" s="80"/>
      <c r="AZ56083" s="80"/>
      <c r="BA56083" s="80"/>
      <c r="BB56083" s="80"/>
    </row>
    <row r="56084" spans="9:54" x14ac:dyDescent="0.25">
      <c r="I56084" s="80"/>
      <c r="AX56084" s="80"/>
      <c r="AY56084" s="80"/>
      <c r="AZ56084" s="80"/>
      <c r="BA56084" s="80"/>
      <c r="BB56084" s="80"/>
    </row>
    <row r="56085" spans="9:54" x14ac:dyDescent="0.25">
      <c r="I56085" s="80"/>
      <c r="AX56085" s="80"/>
      <c r="AY56085" s="80"/>
      <c r="AZ56085" s="80"/>
      <c r="BA56085" s="80"/>
      <c r="BB56085" s="80"/>
    </row>
    <row r="56086" spans="9:54" x14ac:dyDescent="0.25">
      <c r="I56086" s="80"/>
      <c r="AX56086" s="80"/>
      <c r="AY56086" s="80"/>
      <c r="AZ56086" s="80"/>
      <c r="BA56086" s="80"/>
      <c r="BB56086" s="80"/>
    </row>
    <row r="56087" spans="9:54" x14ac:dyDescent="0.25">
      <c r="I56087" s="80"/>
      <c r="AX56087" s="80"/>
      <c r="AY56087" s="80"/>
      <c r="AZ56087" s="80"/>
      <c r="BA56087" s="80"/>
      <c r="BB56087" s="80"/>
    </row>
    <row r="56088" spans="9:54" x14ac:dyDescent="0.25">
      <c r="I56088" s="80"/>
      <c r="AX56088" s="80"/>
      <c r="AY56088" s="80"/>
      <c r="AZ56088" s="80"/>
      <c r="BA56088" s="80"/>
      <c r="BB56088" s="80"/>
    </row>
    <row r="56089" spans="9:54" x14ac:dyDescent="0.25">
      <c r="I56089" s="80"/>
      <c r="AX56089" s="80"/>
      <c r="AY56089" s="80"/>
      <c r="AZ56089" s="80"/>
      <c r="BA56089" s="80"/>
      <c r="BB56089" s="80"/>
    </row>
    <row r="56090" spans="9:54" x14ac:dyDescent="0.25">
      <c r="I56090" s="80"/>
      <c r="AX56090" s="80"/>
      <c r="AY56090" s="80"/>
      <c r="AZ56090" s="80"/>
      <c r="BA56090" s="80"/>
      <c r="BB56090" s="80"/>
    </row>
    <row r="56091" spans="9:54" x14ac:dyDescent="0.25">
      <c r="I56091" s="80"/>
      <c r="AX56091" s="80"/>
      <c r="AY56091" s="80"/>
      <c r="AZ56091" s="80"/>
      <c r="BA56091" s="80"/>
      <c r="BB56091" s="80"/>
    </row>
    <row r="56092" spans="9:54" x14ac:dyDescent="0.25">
      <c r="I56092" s="80"/>
      <c r="AX56092" s="80"/>
      <c r="AY56092" s="80"/>
      <c r="AZ56092" s="80"/>
      <c r="BA56092" s="80"/>
      <c r="BB56092" s="80"/>
    </row>
    <row r="56093" spans="9:54" x14ac:dyDescent="0.25">
      <c r="I56093" s="80"/>
      <c r="AX56093" s="80"/>
      <c r="AY56093" s="80"/>
      <c r="AZ56093" s="80"/>
      <c r="BA56093" s="80"/>
      <c r="BB56093" s="80"/>
    </row>
    <row r="56094" spans="9:54" x14ac:dyDescent="0.25">
      <c r="I56094" s="80"/>
      <c r="AX56094" s="80"/>
      <c r="AY56094" s="80"/>
      <c r="AZ56094" s="80"/>
      <c r="BA56094" s="80"/>
      <c r="BB56094" s="80"/>
    </row>
    <row r="56095" spans="9:54" x14ac:dyDescent="0.25">
      <c r="I56095" s="80"/>
      <c r="AX56095" s="80"/>
      <c r="AY56095" s="80"/>
      <c r="AZ56095" s="80"/>
      <c r="BA56095" s="80"/>
      <c r="BB56095" s="80"/>
    </row>
    <row r="56096" spans="9:54" x14ac:dyDescent="0.25">
      <c r="I56096" s="80"/>
      <c r="AX56096" s="80"/>
      <c r="AY56096" s="80"/>
      <c r="AZ56096" s="80"/>
      <c r="BA56096" s="80"/>
      <c r="BB56096" s="80"/>
    </row>
    <row r="56097" spans="9:54" x14ac:dyDescent="0.25">
      <c r="I56097" s="80"/>
      <c r="AX56097" s="80"/>
      <c r="AY56097" s="80"/>
      <c r="AZ56097" s="80"/>
      <c r="BA56097" s="80"/>
      <c r="BB56097" s="80"/>
    </row>
    <row r="56098" spans="9:54" x14ac:dyDescent="0.25">
      <c r="I56098" s="80"/>
      <c r="AX56098" s="80"/>
      <c r="AY56098" s="80"/>
      <c r="AZ56098" s="80"/>
      <c r="BA56098" s="80"/>
      <c r="BB56098" s="80"/>
    </row>
    <row r="56099" spans="9:54" x14ac:dyDescent="0.25">
      <c r="I56099" s="80"/>
      <c r="AX56099" s="80"/>
      <c r="AY56099" s="80"/>
      <c r="AZ56099" s="80"/>
      <c r="BA56099" s="80"/>
      <c r="BB56099" s="80"/>
    </row>
    <row r="56100" spans="9:54" x14ac:dyDescent="0.25">
      <c r="I56100" s="80"/>
      <c r="AX56100" s="80"/>
      <c r="AY56100" s="80"/>
      <c r="AZ56100" s="80"/>
      <c r="BA56100" s="80"/>
      <c r="BB56100" s="80"/>
    </row>
    <row r="56101" spans="9:54" x14ac:dyDescent="0.25">
      <c r="I56101" s="80"/>
      <c r="AX56101" s="80"/>
      <c r="AY56101" s="80"/>
      <c r="AZ56101" s="80"/>
      <c r="BA56101" s="80"/>
      <c r="BB56101" s="80"/>
    </row>
    <row r="56102" spans="9:54" x14ac:dyDescent="0.25">
      <c r="I56102" s="80"/>
      <c r="AX56102" s="80"/>
      <c r="AY56102" s="80"/>
      <c r="AZ56102" s="80"/>
      <c r="BA56102" s="80"/>
      <c r="BB56102" s="80"/>
    </row>
    <row r="56103" spans="9:54" x14ac:dyDescent="0.25">
      <c r="I56103" s="80"/>
      <c r="AX56103" s="80"/>
      <c r="AY56103" s="80"/>
      <c r="AZ56103" s="80"/>
      <c r="BA56103" s="80"/>
      <c r="BB56103" s="80"/>
    </row>
    <row r="56104" spans="9:54" x14ac:dyDescent="0.25">
      <c r="I56104" s="80"/>
      <c r="AX56104" s="80"/>
      <c r="AY56104" s="80"/>
      <c r="AZ56104" s="80"/>
      <c r="BA56104" s="80"/>
      <c r="BB56104" s="80"/>
    </row>
    <row r="56105" spans="9:54" x14ac:dyDescent="0.25">
      <c r="I56105" s="80"/>
      <c r="AX56105" s="80"/>
      <c r="AY56105" s="80"/>
      <c r="AZ56105" s="80"/>
      <c r="BA56105" s="80"/>
      <c r="BB56105" s="80"/>
    </row>
    <row r="56106" spans="9:54" x14ac:dyDescent="0.25">
      <c r="I56106" s="80"/>
      <c r="AX56106" s="80"/>
      <c r="AY56106" s="80"/>
      <c r="AZ56106" s="80"/>
      <c r="BA56106" s="80"/>
      <c r="BB56106" s="80"/>
    </row>
    <row r="56107" spans="9:54" x14ac:dyDescent="0.25">
      <c r="I56107" s="80"/>
      <c r="AX56107" s="80"/>
      <c r="AY56107" s="80"/>
      <c r="AZ56107" s="80"/>
      <c r="BA56107" s="80"/>
      <c r="BB56107" s="80"/>
    </row>
    <row r="56108" spans="9:54" x14ac:dyDescent="0.25">
      <c r="I56108" s="80"/>
      <c r="AX56108" s="80"/>
      <c r="AY56108" s="80"/>
      <c r="AZ56108" s="80"/>
      <c r="BA56108" s="80"/>
      <c r="BB56108" s="80"/>
    </row>
    <row r="56109" spans="9:54" x14ac:dyDescent="0.25">
      <c r="I56109" s="80"/>
      <c r="AX56109" s="80"/>
      <c r="AY56109" s="80"/>
      <c r="AZ56109" s="80"/>
      <c r="BA56109" s="80"/>
      <c r="BB56109" s="80"/>
    </row>
    <row r="56110" spans="9:54" x14ac:dyDescent="0.25">
      <c r="I56110" s="80"/>
      <c r="AX56110" s="80"/>
      <c r="AY56110" s="80"/>
      <c r="AZ56110" s="80"/>
      <c r="BA56110" s="80"/>
      <c r="BB56110" s="80"/>
    </row>
    <row r="56111" spans="9:54" x14ac:dyDescent="0.25">
      <c r="I56111" s="80"/>
      <c r="AX56111" s="80"/>
      <c r="AY56111" s="80"/>
      <c r="AZ56111" s="80"/>
      <c r="BA56111" s="80"/>
      <c r="BB56111" s="80"/>
    </row>
    <row r="56112" spans="9:54" x14ac:dyDescent="0.25">
      <c r="I56112" s="80"/>
      <c r="AX56112" s="80"/>
      <c r="AY56112" s="80"/>
      <c r="AZ56112" s="80"/>
      <c r="BA56112" s="80"/>
      <c r="BB56112" s="80"/>
    </row>
    <row r="56113" spans="9:54" x14ac:dyDescent="0.25">
      <c r="I56113" s="80"/>
      <c r="AX56113" s="80"/>
      <c r="AY56113" s="80"/>
      <c r="AZ56113" s="80"/>
      <c r="BA56113" s="80"/>
      <c r="BB56113" s="80"/>
    </row>
    <row r="56114" spans="9:54" x14ac:dyDescent="0.25">
      <c r="I56114" s="80"/>
      <c r="AX56114" s="80"/>
      <c r="AY56114" s="80"/>
      <c r="AZ56114" s="80"/>
      <c r="BA56114" s="80"/>
      <c r="BB56114" s="80"/>
    </row>
    <row r="56115" spans="9:54" x14ac:dyDescent="0.25">
      <c r="I56115" s="80"/>
      <c r="AX56115" s="80"/>
      <c r="AY56115" s="80"/>
      <c r="AZ56115" s="80"/>
      <c r="BA56115" s="80"/>
      <c r="BB56115" s="80"/>
    </row>
    <row r="56116" spans="9:54" x14ac:dyDescent="0.25">
      <c r="I56116" s="80"/>
      <c r="AX56116" s="80"/>
      <c r="AY56116" s="80"/>
      <c r="AZ56116" s="80"/>
      <c r="BA56116" s="80"/>
      <c r="BB56116" s="80"/>
    </row>
    <row r="56117" spans="9:54" x14ac:dyDescent="0.25">
      <c r="I56117" s="80"/>
      <c r="AX56117" s="80"/>
      <c r="AY56117" s="80"/>
      <c r="AZ56117" s="80"/>
      <c r="BA56117" s="80"/>
      <c r="BB56117" s="80"/>
    </row>
    <row r="56118" spans="9:54" x14ac:dyDescent="0.25">
      <c r="I56118" s="80"/>
      <c r="AX56118" s="80"/>
      <c r="AY56118" s="80"/>
      <c r="AZ56118" s="80"/>
      <c r="BA56118" s="80"/>
      <c r="BB56118" s="80"/>
    </row>
    <row r="56119" spans="9:54" x14ac:dyDescent="0.25">
      <c r="I56119" s="80"/>
      <c r="AX56119" s="80"/>
      <c r="AY56119" s="80"/>
      <c r="AZ56119" s="80"/>
      <c r="BA56119" s="80"/>
      <c r="BB56119" s="80"/>
    </row>
    <row r="56120" spans="9:54" x14ac:dyDescent="0.25">
      <c r="I56120" s="80"/>
      <c r="AX56120" s="80"/>
      <c r="AY56120" s="80"/>
      <c r="AZ56120" s="80"/>
      <c r="BA56120" s="80"/>
      <c r="BB56120" s="80"/>
    </row>
    <row r="56121" spans="9:54" x14ac:dyDescent="0.25">
      <c r="I56121" s="80"/>
      <c r="AX56121" s="80"/>
      <c r="AY56121" s="80"/>
      <c r="AZ56121" s="80"/>
      <c r="BA56121" s="80"/>
      <c r="BB56121" s="80"/>
    </row>
    <row r="56122" spans="9:54" x14ac:dyDescent="0.25">
      <c r="I56122" s="80"/>
      <c r="AX56122" s="80"/>
      <c r="AY56122" s="80"/>
      <c r="AZ56122" s="80"/>
      <c r="BA56122" s="80"/>
      <c r="BB56122" s="80"/>
    </row>
    <row r="56123" spans="9:54" x14ac:dyDescent="0.25">
      <c r="I56123" s="80"/>
      <c r="AX56123" s="80"/>
      <c r="AY56123" s="80"/>
      <c r="AZ56123" s="80"/>
      <c r="BA56123" s="80"/>
      <c r="BB56123" s="80"/>
    </row>
    <row r="56124" spans="9:54" x14ac:dyDescent="0.25">
      <c r="I56124" s="80"/>
      <c r="AX56124" s="80"/>
      <c r="AY56124" s="80"/>
      <c r="AZ56124" s="80"/>
      <c r="BA56124" s="80"/>
      <c r="BB56124" s="80"/>
    </row>
    <row r="56125" spans="9:54" x14ac:dyDescent="0.25">
      <c r="I56125" s="80"/>
      <c r="AX56125" s="80"/>
      <c r="AY56125" s="80"/>
      <c r="AZ56125" s="80"/>
      <c r="BA56125" s="80"/>
      <c r="BB56125" s="80"/>
    </row>
    <row r="56126" spans="9:54" x14ac:dyDescent="0.25">
      <c r="I56126" s="80"/>
      <c r="AX56126" s="80"/>
      <c r="AY56126" s="80"/>
      <c r="AZ56126" s="80"/>
      <c r="BA56126" s="80"/>
      <c r="BB56126" s="80"/>
    </row>
    <row r="56127" spans="9:54" x14ac:dyDescent="0.25">
      <c r="I56127" s="80"/>
      <c r="AX56127" s="80"/>
      <c r="AY56127" s="80"/>
      <c r="AZ56127" s="80"/>
      <c r="BA56127" s="80"/>
      <c r="BB56127" s="80"/>
    </row>
    <row r="56128" spans="9:54" x14ac:dyDescent="0.25">
      <c r="I56128" s="80"/>
      <c r="AX56128" s="80"/>
      <c r="AY56128" s="80"/>
      <c r="AZ56128" s="80"/>
      <c r="BA56128" s="80"/>
      <c r="BB56128" s="80"/>
    </row>
    <row r="56129" spans="9:54" x14ac:dyDescent="0.25">
      <c r="I56129" s="80"/>
      <c r="AX56129" s="80"/>
      <c r="AY56129" s="80"/>
      <c r="AZ56129" s="80"/>
      <c r="BA56129" s="80"/>
      <c r="BB56129" s="80"/>
    </row>
    <row r="56130" spans="9:54" x14ac:dyDescent="0.25">
      <c r="I56130" s="80"/>
      <c r="AX56130" s="80"/>
      <c r="AY56130" s="80"/>
      <c r="AZ56130" s="80"/>
      <c r="BA56130" s="80"/>
      <c r="BB56130" s="80"/>
    </row>
    <row r="56131" spans="9:54" x14ac:dyDescent="0.25">
      <c r="I56131" s="80"/>
      <c r="AX56131" s="80"/>
      <c r="AY56131" s="80"/>
      <c r="AZ56131" s="80"/>
      <c r="BA56131" s="80"/>
      <c r="BB56131" s="80"/>
    </row>
    <row r="56132" spans="9:54" x14ac:dyDescent="0.25">
      <c r="I56132" s="80"/>
      <c r="AX56132" s="80"/>
      <c r="AY56132" s="80"/>
      <c r="AZ56132" s="80"/>
      <c r="BA56132" s="80"/>
      <c r="BB56132" s="80"/>
    </row>
    <row r="56133" spans="9:54" x14ac:dyDescent="0.25">
      <c r="I56133" s="80"/>
      <c r="AX56133" s="80"/>
      <c r="AY56133" s="80"/>
      <c r="AZ56133" s="80"/>
      <c r="BA56133" s="80"/>
      <c r="BB56133" s="80"/>
    </row>
    <row r="56134" spans="9:54" x14ac:dyDescent="0.25">
      <c r="I56134" s="80"/>
      <c r="AX56134" s="80"/>
      <c r="AY56134" s="80"/>
      <c r="AZ56134" s="80"/>
      <c r="BA56134" s="80"/>
      <c r="BB56134" s="80"/>
    </row>
    <row r="56135" spans="9:54" x14ac:dyDescent="0.25">
      <c r="I56135" s="80"/>
      <c r="AX56135" s="80"/>
      <c r="AY56135" s="80"/>
      <c r="AZ56135" s="80"/>
      <c r="BA56135" s="80"/>
      <c r="BB56135" s="80"/>
    </row>
    <row r="56136" spans="9:54" x14ac:dyDescent="0.25">
      <c r="I56136" s="80"/>
      <c r="AX56136" s="80"/>
      <c r="AY56136" s="80"/>
      <c r="AZ56136" s="80"/>
      <c r="BA56136" s="80"/>
      <c r="BB56136" s="80"/>
    </row>
    <row r="56137" spans="9:54" x14ac:dyDescent="0.25">
      <c r="I56137" s="80"/>
      <c r="AX56137" s="80"/>
      <c r="AY56137" s="80"/>
      <c r="AZ56137" s="80"/>
      <c r="BA56137" s="80"/>
      <c r="BB56137" s="80"/>
    </row>
    <row r="56138" spans="9:54" x14ac:dyDescent="0.25">
      <c r="I56138" s="80"/>
      <c r="AX56138" s="80"/>
      <c r="AY56138" s="80"/>
      <c r="AZ56138" s="80"/>
      <c r="BA56138" s="80"/>
      <c r="BB56138" s="80"/>
    </row>
    <row r="56139" spans="9:54" x14ac:dyDescent="0.25">
      <c r="I56139" s="80"/>
      <c r="AX56139" s="80"/>
      <c r="AY56139" s="80"/>
      <c r="AZ56139" s="80"/>
      <c r="BA56139" s="80"/>
      <c r="BB56139" s="80"/>
    </row>
    <row r="56140" spans="9:54" x14ac:dyDescent="0.25">
      <c r="I56140" s="80"/>
      <c r="AX56140" s="80"/>
      <c r="AY56140" s="80"/>
      <c r="AZ56140" s="80"/>
      <c r="BA56140" s="80"/>
      <c r="BB56140" s="80"/>
    </row>
    <row r="56141" spans="9:54" x14ac:dyDescent="0.25">
      <c r="I56141" s="80"/>
      <c r="AX56141" s="80"/>
      <c r="AY56141" s="80"/>
      <c r="AZ56141" s="80"/>
      <c r="BA56141" s="80"/>
      <c r="BB56141" s="80"/>
    </row>
    <row r="56142" spans="9:54" x14ac:dyDescent="0.25">
      <c r="I56142" s="80"/>
      <c r="AX56142" s="80"/>
      <c r="AY56142" s="80"/>
      <c r="AZ56142" s="80"/>
      <c r="BA56142" s="80"/>
      <c r="BB56142" s="80"/>
    </row>
    <row r="56143" spans="9:54" x14ac:dyDescent="0.25">
      <c r="I56143" s="80"/>
      <c r="AX56143" s="80"/>
      <c r="AY56143" s="80"/>
      <c r="AZ56143" s="80"/>
      <c r="BA56143" s="80"/>
      <c r="BB56143" s="80"/>
    </row>
    <row r="56144" spans="9:54" x14ac:dyDescent="0.25">
      <c r="I56144" s="80"/>
      <c r="AX56144" s="80"/>
      <c r="AY56144" s="80"/>
      <c r="AZ56144" s="80"/>
      <c r="BA56144" s="80"/>
      <c r="BB56144" s="80"/>
    </row>
    <row r="56145" spans="9:54" x14ac:dyDescent="0.25">
      <c r="I56145" s="80"/>
      <c r="AX56145" s="80"/>
      <c r="AY56145" s="80"/>
      <c r="AZ56145" s="80"/>
      <c r="BA56145" s="80"/>
      <c r="BB56145" s="80"/>
    </row>
    <row r="56146" spans="9:54" x14ac:dyDescent="0.25">
      <c r="I56146" s="80"/>
      <c r="AX56146" s="80"/>
      <c r="AY56146" s="80"/>
      <c r="AZ56146" s="80"/>
      <c r="BA56146" s="80"/>
      <c r="BB56146" s="80"/>
    </row>
    <row r="56147" spans="9:54" x14ac:dyDescent="0.25">
      <c r="I56147" s="80"/>
      <c r="AX56147" s="80"/>
      <c r="AY56147" s="80"/>
      <c r="AZ56147" s="80"/>
      <c r="BA56147" s="80"/>
      <c r="BB56147" s="80"/>
    </row>
    <row r="56148" spans="9:54" x14ac:dyDescent="0.25">
      <c r="I56148" s="80"/>
      <c r="AX56148" s="80"/>
      <c r="AY56148" s="80"/>
      <c r="AZ56148" s="80"/>
      <c r="BA56148" s="80"/>
      <c r="BB56148" s="80"/>
    </row>
    <row r="56149" spans="9:54" x14ac:dyDescent="0.25">
      <c r="I56149" s="80"/>
      <c r="AX56149" s="80"/>
      <c r="AY56149" s="80"/>
      <c r="AZ56149" s="80"/>
      <c r="BA56149" s="80"/>
      <c r="BB56149" s="80"/>
    </row>
    <row r="56150" spans="9:54" x14ac:dyDescent="0.25">
      <c r="I56150" s="80"/>
      <c r="AX56150" s="80"/>
      <c r="AY56150" s="80"/>
      <c r="AZ56150" s="80"/>
      <c r="BA56150" s="80"/>
      <c r="BB56150" s="80"/>
    </row>
    <row r="56151" spans="9:54" x14ac:dyDescent="0.25">
      <c r="I56151" s="80"/>
      <c r="AX56151" s="80"/>
      <c r="AY56151" s="80"/>
      <c r="AZ56151" s="80"/>
      <c r="BA56151" s="80"/>
      <c r="BB56151" s="80"/>
    </row>
    <row r="56152" spans="9:54" x14ac:dyDescent="0.25">
      <c r="I56152" s="80"/>
      <c r="AX56152" s="80"/>
      <c r="AY56152" s="80"/>
      <c r="AZ56152" s="80"/>
      <c r="BA56152" s="80"/>
      <c r="BB56152" s="80"/>
    </row>
    <row r="56153" spans="9:54" x14ac:dyDescent="0.25">
      <c r="I56153" s="80"/>
      <c r="AX56153" s="80"/>
      <c r="AY56153" s="80"/>
      <c r="AZ56153" s="80"/>
      <c r="BA56153" s="80"/>
      <c r="BB56153" s="80"/>
    </row>
    <row r="56154" spans="9:54" x14ac:dyDescent="0.25">
      <c r="I56154" s="80"/>
      <c r="AX56154" s="80"/>
      <c r="AY56154" s="80"/>
      <c r="AZ56154" s="80"/>
      <c r="BA56154" s="80"/>
      <c r="BB56154" s="80"/>
    </row>
    <row r="56155" spans="9:54" x14ac:dyDescent="0.25">
      <c r="I56155" s="80"/>
      <c r="AX56155" s="80"/>
      <c r="AY56155" s="80"/>
      <c r="AZ56155" s="80"/>
      <c r="BA56155" s="80"/>
      <c r="BB56155" s="80"/>
    </row>
    <row r="56156" spans="9:54" x14ac:dyDescent="0.25">
      <c r="I56156" s="80"/>
      <c r="AX56156" s="80"/>
      <c r="AY56156" s="80"/>
      <c r="AZ56156" s="80"/>
      <c r="BA56156" s="80"/>
      <c r="BB56156" s="80"/>
    </row>
    <row r="56157" spans="9:54" x14ac:dyDescent="0.25">
      <c r="I56157" s="80"/>
      <c r="AX56157" s="80"/>
      <c r="AY56157" s="80"/>
      <c r="AZ56157" s="80"/>
      <c r="BA56157" s="80"/>
      <c r="BB56157" s="80"/>
    </row>
    <row r="56158" spans="9:54" x14ac:dyDescent="0.25">
      <c r="I56158" s="80"/>
      <c r="AX56158" s="80"/>
      <c r="AY56158" s="80"/>
      <c r="AZ56158" s="80"/>
      <c r="BA56158" s="80"/>
      <c r="BB56158" s="80"/>
    </row>
    <row r="56159" spans="9:54" x14ac:dyDescent="0.25">
      <c r="I56159" s="80"/>
      <c r="AX56159" s="80"/>
      <c r="AY56159" s="80"/>
      <c r="AZ56159" s="80"/>
      <c r="BA56159" s="80"/>
      <c r="BB56159" s="80"/>
    </row>
    <row r="56160" spans="9:54" x14ac:dyDescent="0.25">
      <c r="I56160" s="80"/>
      <c r="AX56160" s="80"/>
      <c r="AY56160" s="80"/>
      <c r="AZ56160" s="80"/>
      <c r="BA56160" s="80"/>
      <c r="BB56160" s="80"/>
    </row>
    <row r="56161" spans="9:54" x14ac:dyDescent="0.25">
      <c r="I56161" s="80"/>
      <c r="AX56161" s="80"/>
      <c r="AY56161" s="80"/>
      <c r="AZ56161" s="80"/>
      <c r="BA56161" s="80"/>
      <c r="BB56161" s="80"/>
    </row>
    <row r="56162" spans="9:54" x14ac:dyDescent="0.25">
      <c r="I56162" s="80"/>
      <c r="AX56162" s="80"/>
      <c r="AY56162" s="80"/>
      <c r="AZ56162" s="80"/>
      <c r="BA56162" s="80"/>
      <c r="BB56162" s="80"/>
    </row>
    <row r="56163" spans="9:54" x14ac:dyDescent="0.25">
      <c r="I56163" s="80"/>
      <c r="AX56163" s="80"/>
      <c r="AY56163" s="80"/>
      <c r="AZ56163" s="80"/>
      <c r="BA56163" s="80"/>
      <c r="BB56163" s="80"/>
    </row>
    <row r="56164" spans="9:54" x14ac:dyDescent="0.25">
      <c r="I56164" s="80"/>
      <c r="AX56164" s="80"/>
      <c r="AY56164" s="80"/>
      <c r="AZ56164" s="80"/>
      <c r="BA56164" s="80"/>
      <c r="BB56164" s="80"/>
    </row>
    <row r="56165" spans="9:54" x14ac:dyDescent="0.25">
      <c r="I56165" s="80"/>
      <c r="AX56165" s="80"/>
      <c r="AY56165" s="80"/>
      <c r="AZ56165" s="80"/>
      <c r="BA56165" s="80"/>
      <c r="BB56165" s="80"/>
    </row>
    <row r="56166" spans="9:54" x14ac:dyDescent="0.25">
      <c r="I56166" s="80"/>
      <c r="AX56166" s="80"/>
      <c r="AY56166" s="80"/>
      <c r="AZ56166" s="80"/>
      <c r="BA56166" s="80"/>
      <c r="BB56166" s="80"/>
    </row>
    <row r="56167" spans="9:54" x14ac:dyDescent="0.25">
      <c r="I56167" s="80"/>
      <c r="AX56167" s="80"/>
      <c r="AY56167" s="80"/>
      <c r="AZ56167" s="80"/>
      <c r="BA56167" s="80"/>
      <c r="BB56167" s="80"/>
    </row>
    <row r="56168" spans="9:54" x14ac:dyDescent="0.25">
      <c r="I56168" s="80"/>
      <c r="AX56168" s="80"/>
      <c r="AY56168" s="80"/>
      <c r="AZ56168" s="80"/>
      <c r="BA56168" s="80"/>
      <c r="BB56168" s="80"/>
    </row>
    <row r="56169" spans="9:54" x14ac:dyDescent="0.25">
      <c r="I56169" s="80"/>
      <c r="AX56169" s="80"/>
      <c r="AY56169" s="80"/>
      <c r="AZ56169" s="80"/>
      <c r="BA56169" s="80"/>
      <c r="BB56169" s="80"/>
    </row>
    <row r="56170" spans="9:54" x14ac:dyDescent="0.25">
      <c r="I56170" s="80"/>
      <c r="AX56170" s="80"/>
      <c r="AY56170" s="80"/>
      <c r="AZ56170" s="80"/>
      <c r="BA56170" s="80"/>
      <c r="BB56170" s="80"/>
    </row>
    <row r="56171" spans="9:54" x14ac:dyDescent="0.25">
      <c r="I56171" s="80"/>
      <c r="AX56171" s="80"/>
      <c r="AY56171" s="80"/>
      <c r="AZ56171" s="80"/>
      <c r="BA56171" s="80"/>
      <c r="BB56171" s="80"/>
    </row>
    <row r="56172" spans="9:54" x14ac:dyDescent="0.25">
      <c r="I56172" s="80"/>
      <c r="AX56172" s="80"/>
      <c r="AY56172" s="80"/>
      <c r="AZ56172" s="80"/>
      <c r="BA56172" s="80"/>
      <c r="BB56172" s="80"/>
    </row>
    <row r="56173" spans="9:54" x14ac:dyDescent="0.25">
      <c r="I56173" s="80"/>
      <c r="AX56173" s="80"/>
      <c r="AY56173" s="80"/>
      <c r="AZ56173" s="80"/>
      <c r="BA56173" s="80"/>
      <c r="BB56173" s="80"/>
    </row>
    <row r="56174" spans="9:54" x14ac:dyDescent="0.25">
      <c r="I56174" s="80"/>
      <c r="AX56174" s="80"/>
      <c r="AY56174" s="80"/>
      <c r="AZ56174" s="80"/>
      <c r="BA56174" s="80"/>
      <c r="BB56174" s="80"/>
    </row>
    <row r="56175" spans="9:54" x14ac:dyDescent="0.25">
      <c r="I56175" s="80"/>
      <c r="AX56175" s="80"/>
      <c r="AY56175" s="80"/>
      <c r="AZ56175" s="80"/>
      <c r="BA56175" s="80"/>
      <c r="BB56175" s="80"/>
    </row>
    <row r="56176" spans="9:54" x14ac:dyDescent="0.25">
      <c r="I56176" s="80"/>
      <c r="AX56176" s="80"/>
      <c r="AY56176" s="80"/>
      <c r="AZ56176" s="80"/>
      <c r="BA56176" s="80"/>
      <c r="BB56176" s="80"/>
    </row>
    <row r="56177" spans="9:54" x14ac:dyDescent="0.25">
      <c r="I56177" s="80"/>
      <c r="AX56177" s="80"/>
      <c r="AY56177" s="80"/>
      <c r="AZ56177" s="80"/>
      <c r="BA56177" s="80"/>
      <c r="BB56177" s="80"/>
    </row>
    <row r="56178" spans="9:54" x14ac:dyDescent="0.25">
      <c r="I56178" s="80"/>
      <c r="AX56178" s="80"/>
      <c r="AY56178" s="80"/>
      <c r="AZ56178" s="80"/>
      <c r="BA56178" s="80"/>
      <c r="BB56178" s="80"/>
    </row>
    <row r="56179" spans="9:54" x14ac:dyDescent="0.25">
      <c r="I56179" s="80"/>
      <c r="AX56179" s="80"/>
      <c r="AY56179" s="80"/>
      <c r="AZ56179" s="80"/>
      <c r="BA56179" s="80"/>
      <c r="BB56179" s="80"/>
    </row>
    <row r="56180" spans="9:54" x14ac:dyDescent="0.25">
      <c r="I56180" s="80"/>
      <c r="AX56180" s="80"/>
      <c r="AY56180" s="80"/>
      <c r="AZ56180" s="80"/>
      <c r="BA56180" s="80"/>
      <c r="BB56180" s="80"/>
    </row>
    <row r="56181" spans="9:54" x14ac:dyDescent="0.25">
      <c r="I56181" s="80"/>
      <c r="AX56181" s="80"/>
      <c r="AY56181" s="80"/>
      <c r="AZ56181" s="80"/>
      <c r="BA56181" s="80"/>
      <c r="BB56181" s="80"/>
    </row>
    <row r="56182" spans="9:54" x14ac:dyDescent="0.25">
      <c r="I56182" s="80"/>
      <c r="AX56182" s="80"/>
      <c r="AY56182" s="80"/>
      <c r="AZ56182" s="80"/>
      <c r="BA56182" s="80"/>
      <c r="BB56182" s="80"/>
    </row>
    <row r="56183" spans="9:54" x14ac:dyDescent="0.25">
      <c r="I56183" s="80"/>
      <c r="AX56183" s="80"/>
      <c r="AY56183" s="80"/>
      <c r="AZ56183" s="80"/>
      <c r="BA56183" s="80"/>
      <c r="BB56183" s="80"/>
    </row>
    <row r="56184" spans="9:54" x14ac:dyDescent="0.25">
      <c r="I56184" s="80"/>
      <c r="AX56184" s="80"/>
      <c r="AY56184" s="80"/>
      <c r="AZ56184" s="80"/>
      <c r="BA56184" s="80"/>
      <c r="BB56184" s="80"/>
    </row>
    <row r="56185" spans="9:54" x14ac:dyDescent="0.25">
      <c r="I56185" s="80"/>
      <c r="AX56185" s="80"/>
      <c r="AY56185" s="80"/>
      <c r="AZ56185" s="80"/>
      <c r="BA56185" s="80"/>
      <c r="BB56185" s="80"/>
    </row>
    <row r="56186" spans="9:54" x14ac:dyDescent="0.25">
      <c r="I56186" s="80"/>
      <c r="AX56186" s="80"/>
      <c r="AY56186" s="80"/>
      <c r="AZ56186" s="80"/>
      <c r="BA56186" s="80"/>
      <c r="BB56186" s="80"/>
    </row>
    <row r="56187" spans="9:54" x14ac:dyDescent="0.25">
      <c r="I56187" s="80"/>
      <c r="AX56187" s="80"/>
      <c r="AY56187" s="80"/>
      <c r="AZ56187" s="80"/>
      <c r="BA56187" s="80"/>
      <c r="BB56187" s="80"/>
    </row>
    <row r="56188" spans="9:54" x14ac:dyDescent="0.25">
      <c r="I56188" s="80"/>
      <c r="AX56188" s="80"/>
      <c r="AY56188" s="80"/>
      <c r="AZ56188" s="80"/>
      <c r="BA56188" s="80"/>
      <c r="BB56188" s="80"/>
    </row>
    <row r="56189" spans="9:54" x14ac:dyDescent="0.25">
      <c r="I56189" s="80"/>
      <c r="AX56189" s="80"/>
      <c r="AY56189" s="80"/>
      <c r="AZ56189" s="80"/>
      <c r="BA56189" s="80"/>
      <c r="BB56189" s="80"/>
    </row>
    <row r="56190" spans="9:54" x14ac:dyDescent="0.25">
      <c r="I56190" s="80"/>
      <c r="AX56190" s="80"/>
      <c r="AY56190" s="80"/>
      <c r="AZ56190" s="80"/>
      <c r="BA56190" s="80"/>
      <c r="BB56190" s="80"/>
    </row>
    <row r="56191" spans="9:54" x14ac:dyDescent="0.25">
      <c r="I56191" s="80"/>
      <c r="AX56191" s="80"/>
      <c r="AY56191" s="80"/>
      <c r="AZ56191" s="80"/>
      <c r="BA56191" s="80"/>
      <c r="BB56191" s="80"/>
    </row>
    <row r="56192" spans="9:54" x14ac:dyDescent="0.25">
      <c r="I56192" s="80"/>
      <c r="AX56192" s="80"/>
      <c r="AY56192" s="80"/>
      <c r="AZ56192" s="80"/>
      <c r="BA56192" s="80"/>
      <c r="BB56192" s="80"/>
    </row>
    <row r="56193" spans="9:54" x14ac:dyDescent="0.25">
      <c r="I56193" s="80"/>
      <c r="AX56193" s="80"/>
      <c r="AY56193" s="80"/>
      <c r="AZ56193" s="80"/>
      <c r="BA56193" s="80"/>
      <c r="BB56193" s="80"/>
    </row>
    <row r="56194" spans="9:54" x14ac:dyDescent="0.25">
      <c r="I56194" s="80"/>
      <c r="AX56194" s="80"/>
      <c r="AY56194" s="80"/>
      <c r="AZ56194" s="80"/>
      <c r="BA56194" s="80"/>
      <c r="BB56194" s="80"/>
    </row>
    <row r="56195" spans="9:54" x14ac:dyDescent="0.25">
      <c r="I56195" s="80"/>
      <c r="AX56195" s="80"/>
      <c r="AY56195" s="80"/>
      <c r="AZ56195" s="80"/>
      <c r="BA56195" s="80"/>
      <c r="BB56195" s="80"/>
    </row>
    <row r="56196" spans="9:54" x14ac:dyDescent="0.25">
      <c r="I56196" s="80"/>
      <c r="AX56196" s="80"/>
      <c r="AY56196" s="80"/>
      <c r="AZ56196" s="80"/>
      <c r="BA56196" s="80"/>
      <c r="BB56196" s="80"/>
    </row>
    <row r="56197" spans="9:54" x14ac:dyDescent="0.25">
      <c r="I56197" s="80"/>
      <c r="AX56197" s="80"/>
      <c r="AY56197" s="80"/>
      <c r="AZ56197" s="80"/>
      <c r="BA56197" s="80"/>
      <c r="BB56197" s="80"/>
    </row>
    <row r="56198" spans="9:54" x14ac:dyDescent="0.25">
      <c r="I56198" s="80"/>
      <c r="AX56198" s="80"/>
      <c r="AY56198" s="80"/>
      <c r="AZ56198" s="80"/>
      <c r="BA56198" s="80"/>
      <c r="BB56198" s="80"/>
    </row>
    <row r="56199" spans="9:54" x14ac:dyDescent="0.25">
      <c r="I56199" s="80"/>
      <c r="AX56199" s="80"/>
      <c r="AY56199" s="80"/>
      <c r="AZ56199" s="80"/>
      <c r="BA56199" s="80"/>
      <c r="BB56199" s="80"/>
    </row>
    <row r="56200" spans="9:54" x14ac:dyDescent="0.25">
      <c r="I56200" s="80"/>
      <c r="AX56200" s="80"/>
      <c r="AY56200" s="80"/>
      <c r="AZ56200" s="80"/>
      <c r="BA56200" s="80"/>
      <c r="BB56200" s="80"/>
    </row>
    <row r="56201" spans="9:54" x14ac:dyDescent="0.25">
      <c r="I56201" s="80"/>
      <c r="AX56201" s="80"/>
      <c r="AY56201" s="80"/>
      <c r="AZ56201" s="80"/>
      <c r="BA56201" s="80"/>
      <c r="BB56201" s="80"/>
    </row>
    <row r="56202" spans="9:54" x14ac:dyDescent="0.25">
      <c r="I56202" s="80"/>
      <c r="AX56202" s="80"/>
      <c r="AY56202" s="80"/>
      <c r="AZ56202" s="80"/>
      <c r="BA56202" s="80"/>
      <c r="BB56202" s="80"/>
    </row>
    <row r="56203" spans="9:54" x14ac:dyDescent="0.25">
      <c r="I56203" s="80"/>
      <c r="AX56203" s="80"/>
      <c r="AY56203" s="80"/>
      <c r="AZ56203" s="80"/>
      <c r="BA56203" s="80"/>
      <c r="BB56203" s="80"/>
    </row>
    <row r="56204" spans="9:54" x14ac:dyDescent="0.25">
      <c r="I56204" s="80"/>
      <c r="AX56204" s="80"/>
      <c r="AY56204" s="80"/>
      <c r="AZ56204" s="80"/>
      <c r="BA56204" s="80"/>
      <c r="BB56204" s="80"/>
    </row>
    <row r="56205" spans="9:54" x14ac:dyDescent="0.25">
      <c r="I56205" s="80"/>
      <c r="AX56205" s="80"/>
      <c r="AY56205" s="80"/>
      <c r="AZ56205" s="80"/>
      <c r="BA56205" s="80"/>
      <c r="BB56205" s="80"/>
    </row>
    <row r="56206" spans="9:54" x14ac:dyDescent="0.25">
      <c r="I56206" s="80"/>
      <c r="AX56206" s="80"/>
      <c r="AY56206" s="80"/>
      <c r="AZ56206" s="80"/>
      <c r="BA56206" s="80"/>
      <c r="BB56206" s="80"/>
    </row>
    <row r="56207" spans="9:54" x14ac:dyDescent="0.25">
      <c r="I56207" s="80"/>
      <c r="AX56207" s="80"/>
      <c r="AY56207" s="80"/>
      <c r="AZ56207" s="80"/>
      <c r="BA56207" s="80"/>
      <c r="BB56207" s="80"/>
    </row>
    <row r="56208" spans="9:54" x14ac:dyDescent="0.25">
      <c r="I56208" s="80"/>
      <c r="AX56208" s="80"/>
      <c r="AY56208" s="80"/>
      <c r="AZ56208" s="80"/>
      <c r="BA56208" s="80"/>
      <c r="BB56208" s="80"/>
    </row>
    <row r="56209" spans="9:54" x14ac:dyDescent="0.25">
      <c r="I56209" s="80"/>
      <c r="AX56209" s="80"/>
      <c r="AY56209" s="80"/>
      <c r="AZ56209" s="80"/>
      <c r="BA56209" s="80"/>
      <c r="BB56209" s="80"/>
    </row>
    <row r="56210" spans="9:54" x14ac:dyDescent="0.25">
      <c r="I56210" s="80"/>
      <c r="AX56210" s="80"/>
      <c r="AY56210" s="80"/>
      <c r="AZ56210" s="80"/>
      <c r="BA56210" s="80"/>
      <c r="BB56210" s="80"/>
    </row>
    <row r="56211" spans="9:54" x14ac:dyDescent="0.25">
      <c r="I56211" s="80"/>
      <c r="AX56211" s="80"/>
      <c r="AY56211" s="80"/>
      <c r="AZ56211" s="80"/>
      <c r="BA56211" s="80"/>
      <c r="BB56211" s="80"/>
    </row>
    <row r="56212" spans="9:54" x14ac:dyDescent="0.25">
      <c r="I56212" s="80"/>
      <c r="AX56212" s="80"/>
      <c r="AY56212" s="80"/>
      <c r="AZ56212" s="80"/>
      <c r="BA56212" s="80"/>
      <c r="BB56212" s="80"/>
    </row>
    <row r="56213" spans="9:54" x14ac:dyDescent="0.25">
      <c r="I56213" s="80"/>
      <c r="AX56213" s="80"/>
      <c r="AY56213" s="80"/>
      <c r="AZ56213" s="80"/>
      <c r="BA56213" s="80"/>
      <c r="BB56213" s="80"/>
    </row>
    <row r="56214" spans="9:54" x14ac:dyDescent="0.25">
      <c r="I56214" s="80"/>
      <c r="AX56214" s="80"/>
      <c r="AY56214" s="80"/>
      <c r="AZ56214" s="80"/>
      <c r="BA56214" s="80"/>
      <c r="BB56214" s="80"/>
    </row>
    <row r="56215" spans="9:54" x14ac:dyDescent="0.25">
      <c r="I56215" s="80"/>
      <c r="AX56215" s="80"/>
      <c r="AY56215" s="80"/>
      <c r="AZ56215" s="80"/>
      <c r="BA56215" s="80"/>
      <c r="BB56215" s="80"/>
    </row>
    <row r="56216" spans="9:54" x14ac:dyDescent="0.25">
      <c r="I56216" s="80"/>
      <c r="AX56216" s="80"/>
      <c r="AY56216" s="80"/>
      <c r="AZ56216" s="80"/>
      <c r="BA56216" s="80"/>
      <c r="BB56216" s="80"/>
    </row>
    <row r="56217" spans="9:54" x14ac:dyDescent="0.25">
      <c r="I56217" s="80"/>
      <c r="AX56217" s="80"/>
      <c r="AY56217" s="80"/>
      <c r="AZ56217" s="80"/>
      <c r="BA56217" s="80"/>
      <c r="BB56217" s="80"/>
    </row>
    <row r="56218" spans="9:54" x14ac:dyDescent="0.25">
      <c r="I56218" s="80"/>
      <c r="AX56218" s="80"/>
      <c r="AY56218" s="80"/>
      <c r="AZ56218" s="80"/>
      <c r="BA56218" s="80"/>
      <c r="BB56218" s="80"/>
    </row>
    <row r="56219" spans="9:54" x14ac:dyDescent="0.25">
      <c r="I56219" s="80"/>
      <c r="AX56219" s="80"/>
      <c r="AY56219" s="80"/>
      <c r="AZ56219" s="80"/>
      <c r="BA56219" s="80"/>
      <c r="BB56219" s="80"/>
    </row>
    <row r="56220" spans="9:54" x14ac:dyDescent="0.25">
      <c r="I56220" s="80"/>
      <c r="AX56220" s="80"/>
      <c r="AY56220" s="80"/>
      <c r="AZ56220" s="80"/>
      <c r="BA56220" s="80"/>
      <c r="BB56220" s="80"/>
    </row>
    <row r="56221" spans="9:54" x14ac:dyDescent="0.25">
      <c r="I56221" s="80"/>
      <c r="AX56221" s="80"/>
      <c r="AY56221" s="80"/>
      <c r="AZ56221" s="80"/>
      <c r="BA56221" s="80"/>
      <c r="BB56221" s="80"/>
    </row>
    <row r="56222" spans="9:54" x14ac:dyDescent="0.25">
      <c r="I56222" s="80"/>
      <c r="AX56222" s="80"/>
      <c r="AY56222" s="80"/>
      <c r="AZ56222" s="80"/>
      <c r="BA56222" s="80"/>
      <c r="BB56222" s="80"/>
    </row>
    <row r="56223" spans="9:54" x14ac:dyDescent="0.25">
      <c r="I56223" s="80"/>
      <c r="AX56223" s="80"/>
      <c r="AY56223" s="80"/>
      <c r="AZ56223" s="80"/>
      <c r="BA56223" s="80"/>
      <c r="BB56223" s="80"/>
    </row>
    <row r="56224" spans="9:54" x14ac:dyDescent="0.25">
      <c r="I56224" s="80"/>
      <c r="AX56224" s="80"/>
      <c r="AY56224" s="80"/>
      <c r="AZ56224" s="80"/>
      <c r="BA56224" s="80"/>
      <c r="BB56224" s="80"/>
    </row>
    <row r="56225" spans="9:54" x14ac:dyDescent="0.25">
      <c r="I56225" s="80"/>
      <c r="AX56225" s="80"/>
      <c r="AY56225" s="80"/>
      <c r="AZ56225" s="80"/>
      <c r="BA56225" s="80"/>
      <c r="BB56225" s="80"/>
    </row>
    <row r="56226" spans="9:54" x14ac:dyDescent="0.25">
      <c r="I56226" s="80"/>
      <c r="AX56226" s="80"/>
      <c r="AY56226" s="80"/>
      <c r="AZ56226" s="80"/>
      <c r="BA56226" s="80"/>
      <c r="BB56226" s="80"/>
    </row>
    <row r="56227" spans="9:54" x14ac:dyDescent="0.25">
      <c r="I56227" s="80"/>
      <c r="AX56227" s="80"/>
      <c r="AY56227" s="80"/>
      <c r="AZ56227" s="80"/>
      <c r="BA56227" s="80"/>
      <c r="BB56227" s="80"/>
    </row>
    <row r="56228" spans="9:54" x14ac:dyDescent="0.25">
      <c r="I56228" s="80"/>
      <c r="AX56228" s="80"/>
      <c r="AY56228" s="80"/>
      <c r="AZ56228" s="80"/>
      <c r="BA56228" s="80"/>
      <c r="BB56228" s="80"/>
    </row>
    <row r="56229" spans="9:54" x14ac:dyDescent="0.25">
      <c r="I56229" s="80"/>
      <c r="AX56229" s="80"/>
      <c r="AY56229" s="80"/>
      <c r="AZ56229" s="80"/>
      <c r="BA56229" s="80"/>
      <c r="BB56229" s="80"/>
    </row>
    <row r="56230" spans="9:54" x14ac:dyDescent="0.25">
      <c r="I56230" s="80"/>
      <c r="AX56230" s="80"/>
      <c r="AY56230" s="80"/>
      <c r="AZ56230" s="80"/>
      <c r="BA56230" s="80"/>
      <c r="BB56230" s="80"/>
    </row>
    <row r="56231" spans="9:54" x14ac:dyDescent="0.25">
      <c r="I56231" s="80"/>
      <c r="AX56231" s="80"/>
      <c r="AY56231" s="80"/>
      <c r="AZ56231" s="80"/>
      <c r="BA56231" s="80"/>
      <c r="BB56231" s="80"/>
    </row>
    <row r="56232" spans="9:54" x14ac:dyDescent="0.25">
      <c r="I56232" s="80"/>
      <c r="AX56232" s="80"/>
      <c r="AY56232" s="80"/>
      <c r="AZ56232" s="80"/>
      <c r="BA56232" s="80"/>
      <c r="BB56232" s="80"/>
    </row>
    <row r="56233" spans="9:54" x14ac:dyDescent="0.25">
      <c r="I56233" s="80"/>
      <c r="AX56233" s="80"/>
      <c r="AY56233" s="80"/>
      <c r="AZ56233" s="80"/>
      <c r="BA56233" s="80"/>
      <c r="BB56233" s="80"/>
    </row>
    <row r="56234" spans="9:54" x14ac:dyDescent="0.25">
      <c r="I56234" s="80"/>
      <c r="AX56234" s="80"/>
      <c r="AY56234" s="80"/>
      <c r="AZ56234" s="80"/>
      <c r="BA56234" s="80"/>
      <c r="BB56234" s="80"/>
    </row>
    <row r="56235" spans="9:54" x14ac:dyDescent="0.25">
      <c r="I56235" s="80"/>
      <c r="AX56235" s="80"/>
      <c r="AY56235" s="80"/>
      <c r="AZ56235" s="80"/>
      <c r="BA56235" s="80"/>
      <c r="BB56235" s="80"/>
    </row>
    <row r="56236" spans="9:54" x14ac:dyDescent="0.25">
      <c r="I56236" s="80"/>
      <c r="AX56236" s="80"/>
      <c r="AY56236" s="80"/>
      <c r="AZ56236" s="80"/>
      <c r="BA56236" s="80"/>
      <c r="BB56236" s="80"/>
    </row>
    <row r="56237" spans="9:54" x14ac:dyDescent="0.25">
      <c r="I56237" s="80"/>
      <c r="AX56237" s="80"/>
      <c r="AY56237" s="80"/>
      <c r="AZ56237" s="80"/>
      <c r="BA56237" s="80"/>
      <c r="BB56237" s="80"/>
    </row>
    <row r="56238" spans="9:54" x14ac:dyDescent="0.25">
      <c r="I56238" s="80"/>
      <c r="AX56238" s="80"/>
      <c r="AY56238" s="80"/>
      <c r="AZ56238" s="80"/>
      <c r="BA56238" s="80"/>
      <c r="BB56238" s="80"/>
    </row>
    <row r="56239" spans="9:54" x14ac:dyDescent="0.25">
      <c r="I56239" s="80"/>
      <c r="AX56239" s="80"/>
      <c r="AY56239" s="80"/>
      <c r="AZ56239" s="80"/>
      <c r="BA56239" s="80"/>
      <c r="BB56239" s="80"/>
    </row>
    <row r="56240" spans="9:54" x14ac:dyDescent="0.25">
      <c r="I56240" s="80"/>
      <c r="AX56240" s="80"/>
      <c r="AY56240" s="80"/>
      <c r="AZ56240" s="80"/>
      <c r="BA56240" s="80"/>
      <c r="BB56240" s="80"/>
    </row>
    <row r="56241" spans="9:54" x14ac:dyDescent="0.25">
      <c r="I56241" s="80"/>
      <c r="AX56241" s="80"/>
      <c r="AY56241" s="80"/>
      <c r="AZ56241" s="80"/>
      <c r="BA56241" s="80"/>
      <c r="BB56241" s="80"/>
    </row>
    <row r="56242" spans="9:54" x14ac:dyDescent="0.25">
      <c r="I56242" s="80"/>
      <c r="AX56242" s="80"/>
      <c r="AY56242" s="80"/>
      <c r="AZ56242" s="80"/>
      <c r="BA56242" s="80"/>
      <c r="BB56242" s="80"/>
    </row>
    <row r="56243" spans="9:54" x14ac:dyDescent="0.25">
      <c r="I56243" s="80"/>
      <c r="AX56243" s="80"/>
      <c r="AY56243" s="80"/>
      <c r="AZ56243" s="80"/>
      <c r="BA56243" s="80"/>
      <c r="BB56243" s="80"/>
    </row>
    <row r="56244" spans="9:54" x14ac:dyDescent="0.25">
      <c r="I56244" s="80"/>
      <c r="AX56244" s="80"/>
      <c r="AY56244" s="80"/>
      <c r="AZ56244" s="80"/>
      <c r="BA56244" s="80"/>
      <c r="BB56244" s="80"/>
    </row>
    <row r="56245" spans="9:54" x14ac:dyDescent="0.25">
      <c r="I56245" s="80"/>
      <c r="AX56245" s="80"/>
      <c r="AY56245" s="80"/>
      <c r="AZ56245" s="80"/>
      <c r="BA56245" s="80"/>
      <c r="BB56245" s="80"/>
    </row>
    <row r="56246" spans="9:54" x14ac:dyDescent="0.25">
      <c r="I56246" s="80"/>
      <c r="AX56246" s="80"/>
      <c r="AY56246" s="80"/>
      <c r="AZ56246" s="80"/>
      <c r="BA56246" s="80"/>
      <c r="BB56246" s="80"/>
    </row>
    <row r="56247" spans="9:54" x14ac:dyDescent="0.25">
      <c r="I56247" s="80"/>
      <c r="AX56247" s="80"/>
      <c r="AY56247" s="80"/>
      <c r="AZ56247" s="80"/>
      <c r="BA56247" s="80"/>
      <c r="BB56247" s="80"/>
    </row>
    <row r="56248" spans="9:54" x14ac:dyDescent="0.25">
      <c r="I56248" s="80"/>
      <c r="AX56248" s="80"/>
      <c r="AY56248" s="80"/>
      <c r="AZ56248" s="80"/>
      <c r="BA56248" s="80"/>
      <c r="BB56248" s="80"/>
    </row>
    <row r="56249" spans="9:54" x14ac:dyDescent="0.25">
      <c r="I56249" s="80"/>
      <c r="AX56249" s="80"/>
      <c r="AY56249" s="80"/>
      <c r="AZ56249" s="80"/>
      <c r="BA56249" s="80"/>
      <c r="BB56249" s="80"/>
    </row>
    <row r="56250" spans="9:54" x14ac:dyDescent="0.25">
      <c r="I56250" s="80"/>
      <c r="AX56250" s="80"/>
      <c r="AY56250" s="80"/>
      <c r="AZ56250" s="80"/>
      <c r="BA56250" s="80"/>
      <c r="BB56250" s="80"/>
    </row>
    <row r="56251" spans="9:54" x14ac:dyDescent="0.25">
      <c r="I56251" s="80"/>
      <c r="AX56251" s="80"/>
      <c r="AY56251" s="80"/>
      <c r="AZ56251" s="80"/>
      <c r="BA56251" s="80"/>
      <c r="BB56251" s="80"/>
    </row>
    <row r="56252" spans="9:54" x14ac:dyDescent="0.25">
      <c r="I56252" s="80"/>
      <c r="AX56252" s="80"/>
      <c r="AY56252" s="80"/>
      <c r="AZ56252" s="80"/>
      <c r="BA56252" s="80"/>
      <c r="BB56252" s="80"/>
    </row>
    <row r="56253" spans="9:54" x14ac:dyDescent="0.25">
      <c r="I56253" s="80"/>
      <c r="AX56253" s="80"/>
      <c r="AY56253" s="80"/>
      <c r="AZ56253" s="80"/>
      <c r="BA56253" s="80"/>
      <c r="BB56253" s="80"/>
    </row>
    <row r="56254" spans="9:54" x14ac:dyDescent="0.25">
      <c r="I56254" s="80"/>
      <c r="AX56254" s="80"/>
      <c r="AY56254" s="80"/>
      <c r="AZ56254" s="80"/>
      <c r="BA56254" s="80"/>
      <c r="BB56254" s="80"/>
    </row>
    <row r="56255" spans="9:54" x14ac:dyDescent="0.25">
      <c r="I56255" s="80"/>
      <c r="AX56255" s="80"/>
      <c r="AY56255" s="80"/>
      <c r="AZ56255" s="80"/>
      <c r="BA56255" s="80"/>
      <c r="BB56255" s="80"/>
    </row>
    <row r="56256" spans="9:54" x14ac:dyDescent="0.25">
      <c r="I56256" s="80"/>
      <c r="AX56256" s="80"/>
      <c r="AY56256" s="80"/>
      <c r="AZ56256" s="80"/>
      <c r="BA56256" s="80"/>
      <c r="BB56256" s="80"/>
    </row>
    <row r="56257" spans="9:54" x14ac:dyDescent="0.25">
      <c r="I56257" s="80"/>
      <c r="AX56257" s="80"/>
      <c r="AY56257" s="80"/>
      <c r="AZ56257" s="80"/>
      <c r="BA56257" s="80"/>
      <c r="BB56257" s="80"/>
    </row>
    <row r="56258" spans="9:54" x14ac:dyDescent="0.25">
      <c r="I56258" s="80"/>
      <c r="AX56258" s="80"/>
      <c r="AY56258" s="80"/>
      <c r="AZ56258" s="80"/>
      <c r="BA56258" s="80"/>
      <c r="BB56258" s="80"/>
    </row>
    <row r="56259" spans="9:54" x14ac:dyDescent="0.25">
      <c r="I56259" s="80"/>
      <c r="AX56259" s="80"/>
      <c r="AY56259" s="80"/>
      <c r="AZ56259" s="80"/>
      <c r="BA56259" s="80"/>
      <c r="BB56259" s="80"/>
    </row>
    <row r="56260" spans="9:54" x14ac:dyDescent="0.25">
      <c r="I56260" s="80"/>
      <c r="AX56260" s="80"/>
      <c r="AY56260" s="80"/>
      <c r="AZ56260" s="80"/>
      <c r="BA56260" s="80"/>
      <c r="BB56260" s="80"/>
    </row>
    <row r="56261" spans="9:54" x14ac:dyDescent="0.25">
      <c r="I56261" s="80"/>
      <c r="AX56261" s="80"/>
      <c r="AY56261" s="80"/>
      <c r="AZ56261" s="80"/>
      <c r="BA56261" s="80"/>
      <c r="BB56261" s="80"/>
    </row>
    <row r="56262" spans="9:54" x14ac:dyDescent="0.25">
      <c r="I56262" s="80"/>
      <c r="AX56262" s="80"/>
      <c r="AY56262" s="80"/>
      <c r="AZ56262" s="80"/>
      <c r="BA56262" s="80"/>
      <c r="BB56262" s="80"/>
    </row>
    <row r="56263" spans="9:54" x14ac:dyDescent="0.25">
      <c r="I56263" s="80"/>
      <c r="AX56263" s="80"/>
      <c r="AY56263" s="80"/>
      <c r="AZ56263" s="80"/>
      <c r="BA56263" s="80"/>
      <c r="BB56263" s="80"/>
    </row>
    <row r="56264" spans="9:54" x14ac:dyDescent="0.25">
      <c r="I56264" s="80"/>
      <c r="AX56264" s="80"/>
      <c r="AY56264" s="80"/>
      <c r="AZ56264" s="80"/>
      <c r="BA56264" s="80"/>
      <c r="BB56264" s="80"/>
    </row>
    <row r="56265" spans="9:54" x14ac:dyDescent="0.25">
      <c r="I56265" s="80"/>
      <c r="AX56265" s="80"/>
      <c r="AY56265" s="80"/>
      <c r="AZ56265" s="80"/>
      <c r="BA56265" s="80"/>
      <c r="BB56265" s="80"/>
    </row>
    <row r="56266" spans="9:54" x14ac:dyDescent="0.25">
      <c r="I56266" s="80"/>
      <c r="AX56266" s="80"/>
      <c r="AY56266" s="80"/>
      <c r="AZ56266" s="80"/>
      <c r="BA56266" s="80"/>
      <c r="BB56266" s="80"/>
    </row>
    <row r="56267" spans="9:54" x14ac:dyDescent="0.25">
      <c r="I56267" s="80"/>
      <c r="AX56267" s="80"/>
      <c r="AY56267" s="80"/>
      <c r="AZ56267" s="80"/>
      <c r="BA56267" s="80"/>
      <c r="BB56267" s="80"/>
    </row>
    <row r="56268" spans="9:54" x14ac:dyDescent="0.25">
      <c r="I56268" s="80"/>
      <c r="AX56268" s="80"/>
      <c r="AY56268" s="80"/>
      <c r="AZ56268" s="80"/>
      <c r="BA56268" s="80"/>
      <c r="BB56268" s="80"/>
    </row>
    <row r="56269" spans="9:54" x14ac:dyDescent="0.25">
      <c r="I56269" s="80"/>
      <c r="AX56269" s="80"/>
      <c r="AY56269" s="80"/>
      <c r="AZ56269" s="80"/>
      <c r="BA56269" s="80"/>
      <c r="BB56269" s="80"/>
    </row>
    <row r="56270" spans="9:54" x14ac:dyDescent="0.25">
      <c r="I56270" s="80"/>
      <c r="AX56270" s="80"/>
      <c r="AY56270" s="80"/>
      <c r="AZ56270" s="80"/>
      <c r="BA56270" s="80"/>
      <c r="BB56270" s="80"/>
    </row>
    <row r="56271" spans="9:54" x14ac:dyDescent="0.25">
      <c r="I56271" s="80"/>
      <c r="AX56271" s="80"/>
      <c r="AY56271" s="80"/>
      <c r="AZ56271" s="80"/>
      <c r="BA56271" s="80"/>
      <c r="BB56271" s="80"/>
    </row>
    <row r="56272" spans="9:54" x14ac:dyDescent="0.25">
      <c r="I56272" s="80"/>
      <c r="AX56272" s="80"/>
      <c r="AY56272" s="80"/>
      <c r="AZ56272" s="80"/>
      <c r="BA56272" s="80"/>
      <c r="BB56272" s="80"/>
    </row>
    <row r="56273" spans="9:54" x14ac:dyDescent="0.25">
      <c r="I56273" s="80"/>
      <c r="AX56273" s="80"/>
      <c r="AY56273" s="80"/>
      <c r="AZ56273" s="80"/>
      <c r="BA56273" s="80"/>
      <c r="BB56273" s="80"/>
    </row>
    <row r="56274" spans="9:54" x14ac:dyDescent="0.25">
      <c r="I56274" s="80"/>
      <c r="AX56274" s="80"/>
      <c r="AY56274" s="80"/>
      <c r="AZ56274" s="80"/>
      <c r="BA56274" s="80"/>
      <c r="BB56274" s="80"/>
    </row>
    <row r="56275" spans="9:54" x14ac:dyDescent="0.25">
      <c r="I56275" s="80"/>
      <c r="AX56275" s="80"/>
      <c r="AY56275" s="80"/>
      <c r="AZ56275" s="80"/>
      <c r="BA56275" s="80"/>
      <c r="BB56275" s="80"/>
    </row>
    <row r="56276" spans="9:54" x14ac:dyDescent="0.25">
      <c r="I56276" s="80"/>
      <c r="AX56276" s="80"/>
      <c r="AY56276" s="80"/>
      <c r="AZ56276" s="80"/>
      <c r="BA56276" s="80"/>
      <c r="BB56276" s="80"/>
    </row>
    <row r="56277" spans="9:54" x14ac:dyDescent="0.25">
      <c r="I56277" s="80"/>
      <c r="AX56277" s="80"/>
      <c r="AY56277" s="80"/>
      <c r="AZ56277" s="80"/>
      <c r="BA56277" s="80"/>
      <c r="BB56277" s="80"/>
    </row>
    <row r="56278" spans="9:54" x14ac:dyDescent="0.25">
      <c r="I56278" s="80"/>
      <c r="AX56278" s="80"/>
      <c r="AY56278" s="80"/>
      <c r="AZ56278" s="80"/>
      <c r="BA56278" s="80"/>
      <c r="BB56278" s="80"/>
    </row>
    <row r="56279" spans="9:54" x14ac:dyDescent="0.25">
      <c r="I56279" s="80"/>
      <c r="AX56279" s="80"/>
      <c r="AY56279" s="80"/>
      <c r="AZ56279" s="80"/>
      <c r="BA56279" s="80"/>
      <c r="BB56279" s="80"/>
    </row>
    <row r="56280" spans="9:54" x14ac:dyDescent="0.25">
      <c r="I56280" s="80"/>
      <c r="AX56280" s="80"/>
      <c r="AY56280" s="80"/>
      <c r="AZ56280" s="80"/>
      <c r="BA56280" s="80"/>
      <c r="BB56280" s="80"/>
    </row>
    <row r="56281" spans="9:54" x14ac:dyDescent="0.25">
      <c r="I56281" s="80"/>
      <c r="AX56281" s="80"/>
      <c r="AY56281" s="80"/>
      <c r="AZ56281" s="80"/>
      <c r="BA56281" s="80"/>
      <c r="BB56281" s="80"/>
    </row>
    <row r="56282" spans="9:54" x14ac:dyDescent="0.25">
      <c r="I56282" s="80"/>
      <c r="AX56282" s="80"/>
      <c r="AY56282" s="80"/>
      <c r="AZ56282" s="80"/>
      <c r="BA56282" s="80"/>
      <c r="BB56282" s="80"/>
    </row>
    <row r="56283" spans="9:54" x14ac:dyDescent="0.25">
      <c r="I56283" s="80"/>
      <c r="AX56283" s="80"/>
      <c r="AY56283" s="80"/>
      <c r="AZ56283" s="80"/>
      <c r="BA56283" s="80"/>
      <c r="BB56283" s="80"/>
    </row>
    <row r="56284" spans="9:54" x14ac:dyDescent="0.25">
      <c r="I56284" s="80"/>
      <c r="AX56284" s="80"/>
      <c r="AY56284" s="80"/>
      <c r="AZ56284" s="80"/>
      <c r="BA56284" s="80"/>
      <c r="BB56284" s="80"/>
    </row>
    <row r="56285" spans="9:54" x14ac:dyDescent="0.25">
      <c r="I56285" s="80"/>
      <c r="AX56285" s="80"/>
      <c r="AY56285" s="80"/>
      <c r="AZ56285" s="80"/>
      <c r="BA56285" s="80"/>
      <c r="BB56285" s="80"/>
    </row>
    <row r="56286" spans="9:54" x14ac:dyDescent="0.25">
      <c r="I56286" s="80"/>
      <c r="AX56286" s="80"/>
      <c r="AY56286" s="80"/>
      <c r="AZ56286" s="80"/>
      <c r="BA56286" s="80"/>
      <c r="BB56286" s="80"/>
    </row>
    <row r="56287" spans="9:54" x14ac:dyDescent="0.25">
      <c r="I56287" s="80"/>
      <c r="AX56287" s="80"/>
      <c r="AY56287" s="80"/>
      <c r="AZ56287" s="80"/>
      <c r="BA56287" s="80"/>
      <c r="BB56287" s="80"/>
    </row>
    <row r="56288" spans="9:54" x14ac:dyDescent="0.25">
      <c r="I56288" s="80"/>
      <c r="AX56288" s="80"/>
      <c r="AY56288" s="80"/>
      <c r="AZ56288" s="80"/>
      <c r="BA56288" s="80"/>
      <c r="BB56288" s="80"/>
    </row>
    <row r="56289" spans="9:54" x14ac:dyDescent="0.25">
      <c r="I56289" s="80"/>
      <c r="AX56289" s="80"/>
      <c r="AY56289" s="80"/>
      <c r="AZ56289" s="80"/>
      <c r="BA56289" s="80"/>
      <c r="BB56289" s="80"/>
    </row>
    <row r="56290" spans="9:54" x14ac:dyDescent="0.25">
      <c r="I56290" s="80"/>
      <c r="AX56290" s="80"/>
      <c r="AY56290" s="80"/>
      <c r="AZ56290" s="80"/>
      <c r="BA56290" s="80"/>
      <c r="BB56290" s="80"/>
    </row>
    <row r="56291" spans="9:54" x14ac:dyDescent="0.25">
      <c r="I56291" s="80"/>
      <c r="AX56291" s="80"/>
      <c r="AY56291" s="80"/>
      <c r="AZ56291" s="80"/>
      <c r="BA56291" s="80"/>
      <c r="BB56291" s="80"/>
    </row>
    <row r="56292" spans="9:54" x14ac:dyDescent="0.25">
      <c r="I56292" s="80"/>
      <c r="AX56292" s="80"/>
      <c r="AY56292" s="80"/>
      <c r="AZ56292" s="80"/>
      <c r="BA56292" s="80"/>
      <c r="BB56292" s="80"/>
    </row>
    <row r="56293" spans="9:54" x14ac:dyDescent="0.25">
      <c r="I56293" s="80"/>
      <c r="AX56293" s="80"/>
      <c r="AY56293" s="80"/>
      <c r="AZ56293" s="80"/>
      <c r="BA56293" s="80"/>
      <c r="BB56293" s="80"/>
    </row>
    <row r="56294" spans="9:54" x14ac:dyDescent="0.25">
      <c r="I56294" s="80"/>
      <c r="AX56294" s="80"/>
      <c r="AY56294" s="80"/>
      <c r="AZ56294" s="80"/>
      <c r="BA56294" s="80"/>
      <c r="BB56294" s="80"/>
    </row>
    <row r="56295" spans="9:54" x14ac:dyDescent="0.25">
      <c r="I56295" s="80"/>
      <c r="AX56295" s="80"/>
      <c r="AY56295" s="80"/>
      <c r="AZ56295" s="80"/>
      <c r="BA56295" s="80"/>
      <c r="BB56295" s="80"/>
    </row>
    <row r="56296" spans="9:54" x14ac:dyDescent="0.25">
      <c r="I56296" s="80"/>
      <c r="AX56296" s="80"/>
      <c r="AY56296" s="80"/>
      <c r="AZ56296" s="80"/>
      <c r="BA56296" s="80"/>
      <c r="BB56296" s="80"/>
    </row>
    <row r="56297" spans="9:54" x14ac:dyDescent="0.25">
      <c r="I56297" s="80"/>
      <c r="AX56297" s="80"/>
      <c r="AY56297" s="80"/>
      <c r="AZ56297" s="80"/>
      <c r="BA56297" s="80"/>
      <c r="BB56297" s="80"/>
    </row>
    <row r="56298" spans="9:54" x14ac:dyDescent="0.25">
      <c r="I56298" s="80"/>
      <c r="AX56298" s="80"/>
      <c r="AY56298" s="80"/>
      <c r="AZ56298" s="80"/>
      <c r="BA56298" s="80"/>
      <c r="BB56298" s="80"/>
    </row>
    <row r="56299" spans="9:54" x14ac:dyDescent="0.25">
      <c r="I56299" s="80"/>
      <c r="AX56299" s="80"/>
      <c r="AY56299" s="80"/>
      <c r="AZ56299" s="80"/>
      <c r="BA56299" s="80"/>
      <c r="BB56299" s="80"/>
    </row>
    <row r="56300" spans="9:54" x14ac:dyDescent="0.25">
      <c r="I56300" s="80"/>
      <c r="AX56300" s="80"/>
      <c r="AY56300" s="80"/>
      <c r="AZ56300" s="80"/>
      <c r="BA56300" s="80"/>
      <c r="BB56300" s="80"/>
    </row>
    <row r="56301" spans="9:54" x14ac:dyDescent="0.25">
      <c r="I56301" s="80"/>
      <c r="AX56301" s="80"/>
      <c r="AY56301" s="80"/>
      <c r="AZ56301" s="80"/>
      <c r="BA56301" s="80"/>
      <c r="BB56301" s="80"/>
    </row>
    <row r="56302" spans="9:54" x14ac:dyDescent="0.25">
      <c r="I56302" s="80"/>
      <c r="AX56302" s="80"/>
      <c r="AY56302" s="80"/>
      <c r="AZ56302" s="80"/>
      <c r="BA56302" s="80"/>
      <c r="BB56302" s="80"/>
    </row>
    <row r="56303" spans="9:54" x14ac:dyDescent="0.25">
      <c r="I56303" s="80"/>
      <c r="AX56303" s="80"/>
      <c r="AY56303" s="80"/>
      <c r="AZ56303" s="80"/>
      <c r="BA56303" s="80"/>
      <c r="BB56303" s="80"/>
    </row>
    <row r="56304" spans="9:54" x14ac:dyDescent="0.25">
      <c r="I56304" s="80"/>
      <c r="AX56304" s="80"/>
      <c r="AY56304" s="80"/>
      <c r="AZ56304" s="80"/>
      <c r="BA56304" s="80"/>
      <c r="BB56304" s="80"/>
    </row>
    <row r="56305" spans="9:54" x14ac:dyDescent="0.25">
      <c r="I56305" s="80"/>
      <c r="AX56305" s="80"/>
      <c r="AY56305" s="80"/>
      <c r="AZ56305" s="80"/>
      <c r="BA56305" s="80"/>
      <c r="BB56305" s="80"/>
    </row>
    <row r="56306" spans="9:54" x14ac:dyDescent="0.25">
      <c r="I56306" s="80"/>
      <c r="AX56306" s="80"/>
      <c r="AY56306" s="80"/>
      <c r="AZ56306" s="80"/>
      <c r="BA56306" s="80"/>
      <c r="BB56306" s="80"/>
    </row>
    <row r="56307" spans="9:54" x14ac:dyDescent="0.25">
      <c r="I56307" s="80"/>
      <c r="AX56307" s="80"/>
      <c r="AY56307" s="80"/>
      <c r="AZ56307" s="80"/>
      <c r="BA56307" s="80"/>
      <c r="BB56307" s="80"/>
    </row>
    <row r="56308" spans="9:54" x14ac:dyDescent="0.25">
      <c r="I56308" s="80"/>
      <c r="AX56308" s="80"/>
      <c r="AY56308" s="80"/>
      <c r="AZ56308" s="80"/>
      <c r="BA56308" s="80"/>
      <c r="BB56308" s="80"/>
    </row>
    <row r="56309" spans="9:54" x14ac:dyDescent="0.25">
      <c r="I56309" s="80"/>
      <c r="AX56309" s="80"/>
      <c r="AY56309" s="80"/>
      <c r="AZ56309" s="80"/>
      <c r="BA56309" s="80"/>
      <c r="BB56309" s="80"/>
    </row>
    <row r="56310" spans="9:54" x14ac:dyDescent="0.25">
      <c r="I56310" s="80"/>
      <c r="AX56310" s="80"/>
      <c r="AY56310" s="80"/>
      <c r="AZ56310" s="80"/>
      <c r="BA56310" s="80"/>
      <c r="BB56310" s="80"/>
    </row>
    <row r="56311" spans="9:54" x14ac:dyDescent="0.25">
      <c r="I56311" s="80"/>
      <c r="AX56311" s="80"/>
      <c r="AY56311" s="80"/>
      <c r="AZ56311" s="80"/>
      <c r="BA56311" s="80"/>
      <c r="BB56311" s="80"/>
    </row>
    <row r="56312" spans="9:54" x14ac:dyDescent="0.25">
      <c r="I56312" s="80"/>
      <c r="AX56312" s="80"/>
      <c r="AY56312" s="80"/>
      <c r="AZ56312" s="80"/>
      <c r="BA56312" s="80"/>
      <c r="BB56312" s="80"/>
    </row>
    <row r="56313" spans="9:54" x14ac:dyDescent="0.25">
      <c r="I56313" s="80"/>
      <c r="AX56313" s="80"/>
      <c r="AY56313" s="80"/>
      <c r="AZ56313" s="80"/>
      <c r="BA56313" s="80"/>
      <c r="BB56313" s="80"/>
    </row>
    <row r="56314" spans="9:54" x14ac:dyDescent="0.25">
      <c r="I56314" s="80"/>
      <c r="AX56314" s="80"/>
      <c r="AY56314" s="80"/>
      <c r="AZ56314" s="80"/>
      <c r="BA56314" s="80"/>
      <c r="BB56314" s="80"/>
    </row>
    <row r="56315" spans="9:54" x14ac:dyDescent="0.25">
      <c r="I56315" s="80"/>
      <c r="AX56315" s="80"/>
      <c r="AY56315" s="80"/>
      <c r="AZ56315" s="80"/>
      <c r="BA56315" s="80"/>
      <c r="BB56315" s="80"/>
    </row>
    <row r="56316" spans="9:54" x14ac:dyDescent="0.25">
      <c r="I56316" s="80"/>
      <c r="AX56316" s="80"/>
      <c r="AY56316" s="80"/>
      <c r="AZ56316" s="80"/>
      <c r="BA56316" s="80"/>
      <c r="BB56316" s="80"/>
    </row>
    <row r="56317" spans="9:54" x14ac:dyDescent="0.25">
      <c r="I56317" s="80"/>
      <c r="AX56317" s="80"/>
      <c r="AY56317" s="80"/>
      <c r="AZ56317" s="80"/>
      <c r="BA56317" s="80"/>
      <c r="BB56317" s="80"/>
    </row>
    <row r="56318" spans="9:54" x14ac:dyDescent="0.25">
      <c r="I56318" s="80"/>
      <c r="AX56318" s="80"/>
      <c r="AY56318" s="80"/>
      <c r="AZ56318" s="80"/>
      <c r="BA56318" s="80"/>
      <c r="BB56318" s="80"/>
    </row>
    <row r="56319" spans="9:54" x14ac:dyDescent="0.25">
      <c r="I56319" s="80"/>
      <c r="AX56319" s="80"/>
      <c r="AY56319" s="80"/>
      <c r="AZ56319" s="80"/>
      <c r="BA56319" s="80"/>
      <c r="BB56319" s="80"/>
    </row>
    <row r="56320" spans="9:54" x14ac:dyDescent="0.25">
      <c r="I56320" s="80"/>
      <c r="AX56320" s="80"/>
      <c r="AY56320" s="80"/>
      <c r="AZ56320" s="80"/>
      <c r="BA56320" s="80"/>
      <c r="BB56320" s="80"/>
    </row>
    <row r="56321" spans="9:54" x14ac:dyDescent="0.25">
      <c r="I56321" s="80"/>
      <c r="AX56321" s="80"/>
      <c r="AY56321" s="80"/>
      <c r="AZ56321" s="80"/>
      <c r="BA56321" s="80"/>
      <c r="BB56321" s="80"/>
    </row>
    <row r="56322" spans="9:54" x14ac:dyDescent="0.25">
      <c r="I56322" s="80"/>
      <c r="AX56322" s="80"/>
      <c r="AY56322" s="80"/>
      <c r="AZ56322" s="80"/>
      <c r="BA56322" s="80"/>
      <c r="BB56322" s="80"/>
    </row>
    <row r="56323" spans="9:54" x14ac:dyDescent="0.25">
      <c r="I56323" s="80"/>
      <c r="AX56323" s="80"/>
      <c r="AY56323" s="80"/>
      <c r="AZ56323" s="80"/>
      <c r="BA56323" s="80"/>
      <c r="BB56323" s="80"/>
    </row>
    <row r="56324" spans="9:54" x14ac:dyDescent="0.25">
      <c r="I56324" s="80"/>
      <c r="AX56324" s="80"/>
      <c r="AY56324" s="80"/>
      <c r="AZ56324" s="80"/>
      <c r="BA56324" s="80"/>
      <c r="BB56324" s="80"/>
    </row>
    <row r="56325" spans="9:54" x14ac:dyDescent="0.25">
      <c r="I56325" s="80"/>
      <c r="AX56325" s="80"/>
      <c r="AY56325" s="80"/>
      <c r="AZ56325" s="80"/>
      <c r="BA56325" s="80"/>
      <c r="BB56325" s="80"/>
    </row>
    <row r="56326" spans="9:54" x14ac:dyDescent="0.25">
      <c r="I56326" s="80"/>
      <c r="AX56326" s="80"/>
      <c r="AY56326" s="80"/>
      <c r="AZ56326" s="80"/>
      <c r="BA56326" s="80"/>
      <c r="BB56326" s="80"/>
    </row>
    <row r="56327" spans="9:54" x14ac:dyDescent="0.25">
      <c r="I56327" s="80"/>
      <c r="AX56327" s="80"/>
      <c r="AY56327" s="80"/>
      <c r="AZ56327" s="80"/>
      <c r="BA56327" s="80"/>
      <c r="BB56327" s="80"/>
    </row>
    <row r="56328" spans="9:54" x14ac:dyDescent="0.25">
      <c r="I56328" s="80"/>
      <c r="AX56328" s="80"/>
      <c r="AY56328" s="80"/>
      <c r="AZ56328" s="80"/>
      <c r="BA56328" s="80"/>
      <c r="BB56328" s="80"/>
    </row>
    <row r="56329" spans="9:54" x14ac:dyDescent="0.25">
      <c r="I56329" s="80"/>
      <c r="AX56329" s="80"/>
      <c r="AY56329" s="80"/>
      <c r="AZ56329" s="80"/>
      <c r="BA56329" s="80"/>
      <c r="BB56329" s="80"/>
    </row>
    <row r="56330" spans="9:54" x14ac:dyDescent="0.25">
      <c r="I56330" s="80"/>
      <c r="AX56330" s="80"/>
      <c r="AY56330" s="80"/>
      <c r="AZ56330" s="80"/>
      <c r="BA56330" s="80"/>
      <c r="BB56330" s="80"/>
    </row>
    <row r="56331" spans="9:54" x14ac:dyDescent="0.25">
      <c r="I56331" s="80"/>
      <c r="AX56331" s="80"/>
      <c r="AY56331" s="80"/>
      <c r="AZ56331" s="80"/>
      <c r="BA56331" s="80"/>
      <c r="BB56331" s="80"/>
    </row>
    <row r="56332" spans="9:54" x14ac:dyDescent="0.25">
      <c r="I56332" s="80"/>
      <c r="AX56332" s="80"/>
      <c r="AY56332" s="80"/>
      <c r="AZ56332" s="80"/>
      <c r="BA56332" s="80"/>
      <c r="BB56332" s="80"/>
    </row>
    <row r="56333" spans="9:54" x14ac:dyDescent="0.25">
      <c r="I56333" s="80"/>
      <c r="AX56333" s="80"/>
      <c r="AY56333" s="80"/>
      <c r="AZ56333" s="80"/>
      <c r="BA56333" s="80"/>
      <c r="BB56333" s="80"/>
    </row>
    <row r="56334" spans="9:54" x14ac:dyDescent="0.25">
      <c r="I56334" s="80"/>
      <c r="AX56334" s="80"/>
      <c r="AY56334" s="80"/>
      <c r="AZ56334" s="80"/>
      <c r="BA56334" s="80"/>
      <c r="BB56334" s="80"/>
    </row>
    <row r="56335" spans="9:54" x14ac:dyDescent="0.25">
      <c r="I56335" s="80"/>
      <c r="AX56335" s="80"/>
      <c r="AY56335" s="80"/>
      <c r="AZ56335" s="80"/>
      <c r="BA56335" s="80"/>
      <c r="BB56335" s="80"/>
    </row>
    <row r="56336" spans="9:54" x14ac:dyDescent="0.25">
      <c r="I56336" s="80"/>
      <c r="AX56336" s="80"/>
      <c r="AY56336" s="80"/>
      <c r="AZ56336" s="80"/>
      <c r="BA56336" s="80"/>
      <c r="BB56336" s="80"/>
    </row>
    <row r="56337" spans="9:54" x14ac:dyDescent="0.25">
      <c r="I56337" s="80"/>
      <c r="AX56337" s="80"/>
      <c r="AY56337" s="80"/>
      <c r="AZ56337" s="80"/>
      <c r="BA56337" s="80"/>
      <c r="BB56337" s="80"/>
    </row>
    <row r="56338" spans="9:54" x14ac:dyDescent="0.25">
      <c r="I56338" s="80"/>
      <c r="AX56338" s="80"/>
      <c r="AY56338" s="80"/>
      <c r="AZ56338" s="80"/>
      <c r="BA56338" s="80"/>
      <c r="BB56338" s="80"/>
    </row>
    <row r="56339" spans="9:54" x14ac:dyDescent="0.25">
      <c r="I56339" s="80"/>
      <c r="AX56339" s="80"/>
      <c r="AY56339" s="80"/>
      <c r="AZ56339" s="80"/>
      <c r="BA56339" s="80"/>
      <c r="BB56339" s="80"/>
    </row>
    <row r="56340" spans="9:54" x14ac:dyDescent="0.25">
      <c r="I56340" s="80"/>
      <c r="AX56340" s="80"/>
      <c r="AY56340" s="80"/>
      <c r="AZ56340" s="80"/>
      <c r="BA56340" s="80"/>
      <c r="BB56340" s="80"/>
    </row>
    <row r="56341" spans="9:54" x14ac:dyDescent="0.25">
      <c r="I56341" s="80"/>
      <c r="AX56341" s="80"/>
      <c r="AY56341" s="80"/>
      <c r="AZ56341" s="80"/>
      <c r="BA56341" s="80"/>
      <c r="BB56341" s="80"/>
    </row>
    <row r="56342" spans="9:54" x14ac:dyDescent="0.25">
      <c r="I56342" s="80"/>
      <c r="AX56342" s="80"/>
      <c r="AY56342" s="80"/>
      <c r="AZ56342" s="80"/>
      <c r="BA56342" s="80"/>
      <c r="BB56342" s="80"/>
    </row>
    <row r="56343" spans="9:54" x14ac:dyDescent="0.25">
      <c r="I56343" s="80"/>
      <c r="AX56343" s="80"/>
      <c r="AY56343" s="80"/>
      <c r="AZ56343" s="80"/>
      <c r="BA56343" s="80"/>
      <c r="BB56343" s="80"/>
    </row>
    <row r="56344" spans="9:54" x14ac:dyDescent="0.25">
      <c r="I56344" s="80"/>
      <c r="AX56344" s="80"/>
      <c r="AY56344" s="80"/>
      <c r="AZ56344" s="80"/>
      <c r="BA56344" s="80"/>
      <c r="BB56344" s="80"/>
    </row>
    <row r="56345" spans="9:54" x14ac:dyDescent="0.25">
      <c r="I56345" s="80"/>
      <c r="AX56345" s="80"/>
      <c r="AY56345" s="80"/>
      <c r="AZ56345" s="80"/>
      <c r="BA56345" s="80"/>
      <c r="BB56345" s="80"/>
    </row>
    <row r="56346" spans="9:54" x14ac:dyDescent="0.25">
      <c r="I56346" s="80"/>
      <c r="AX56346" s="80"/>
      <c r="AY56346" s="80"/>
      <c r="AZ56346" s="80"/>
      <c r="BA56346" s="80"/>
      <c r="BB56346" s="80"/>
    </row>
    <row r="56347" spans="9:54" x14ac:dyDescent="0.25">
      <c r="I56347" s="80"/>
      <c r="AX56347" s="80"/>
      <c r="AY56347" s="80"/>
      <c r="AZ56347" s="80"/>
      <c r="BA56347" s="80"/>
      <c r="BB56347" s="80"/>
    </row>
    <row r="56348" spans="9:54" x14ac:dyDescent="0.25">
      <c r="I56348" s="80"/>
      <c r="AX56348" s="80"/>
      <c r="AY56348" s="80"/>
      <c r="AZ56348" s="80"/>
      <c r="BA56348" s="80"/>
      <c r="BB56348" s="80"/>
    </row>
    <row r="56349" spans="9:54" x14ac:dyDescent="0.25">
      <c r="I56349" s="80"/>
      <c r="AX56349" s="80"/>
      <c r="AY56349" s="80"/>
      <c r="AZ56349" s="80"/>
      <c r="BA56349" s="80"/>
      <c r="BB56349" s="80"/>
    </row>
    <row r="56350" spans="9:54" x14ac:dyDescent="0.25">
      <c r="I56350" s="80"/>
      <c r="AX56350" s="80"/>
      <c r="AY56350" s="80"/>
      <c r="AZ56350" s="80"/>
      <c r="BA56350" s="80"/>
      <c r="BB56350" s="80"/>
    </row>
    <row r="56351" spans="9:54" x14ac:dyDescent="0.25">
      <c r="I56351" s="80"/>
      <c r="AX56351" s="80"/>
      <c r="AY56351" s="80"/>
      <c r="AZ56351" s="80"/>
      <c r="BA56351" s="80"/>
      <c r="BB56351" s="80"/>
    </row>
    <row r="56352" spans="9:54" x14ac:dyDescent="0.25">
      <c r="I56352" s="80"/>
      <c r="AX56352" s="80"/>
      <c r="AY56352" s="80"/>
      <c r="AZ56352" s="80"/>
      <c r="BA56352" s="80"/>
      <c r="BB56352" s="80"/>
    </row>
    <row r="56353" spans="9:54" x14ac:dyDescent="0.25">
      <c r="I56353" s="80"/>
      <c r="AX56353" s="80"/>
      <c r="AY56353" s="80"/>
      <c r="AZ56353" s="80"/>
      <c r="BA56353" s="80"/>
      <c r="BB56353" s="80"/>
    </row>
    <row r="56354" spans="9:54" x14ac:dyDescent="0.25">
      <c r="I56354" s="80"/>
      <c r="AX56354" s="80"/>
      <c r="AY56354" s="80"/>
      <c r="AZ56354" s="80"/>
      <c r="BA56354" s="80"/>
      <c r="BB56354" s="80"/>
    </row>
    <row r="56355" spans="9:54" x14ac:dyDescent="0.25">
      <c r="I56355" s="80"/>
      <c r="AX56355" s="80"/>
      <c r="AY56355" s="80"/>
      <c r="AZ56355" s="80"/>
      <c r="BA56355" s="80"/>
      <c r="BB56355" s="80"/>
    </row>
    <row r="56356" spans="9:54" x14ac:dyDescent="0.25">
      <c r="I56356" s="80"/>
      <c r="AX56356" s="80"/>
      <c r="AY56356" s="80"/>
      <c r="AZ56356" s="80"/>
      <c r="BA56356" s="80"/>
      <c r="BB56356" s="80"/>
    </row>
    <row r="56357" spans="9:54" x14ac:dyDescent="0.25">
      <c r="I56357" s="80"/>
      <c r="AX56357" s="80"/>
      <c r="AY56357" s="80"/>
      <c r="AZ56357" s="80"/>
      <c r="BA56357" s="80"/>
      <c r="BB56357" s="80"/>
    </row>
    <row r="56358" spans="9:54" x14ac:dyDescent="0.25">
      <c r="I56358" s="80"/>
      <c r="AX56358" s="80"/>
      <c r="AY56358" s="80"/>
      <c r="AZ56358" s="80"/>
      <c r="BA56358" s="80"/>
      <c r="BB56358" s="80"/>
    </row>
    <row r="56359" spans="9:54" x14ac:dyDescent="0.25">
      <c r="I56359" s="80"/>
      <c r="AX56359" s="80"/>
      <c r="AY56359" s="80"/>
      <c r="AZ56359" s="80"/>
      <c r="BA56359" s="80"/>
      <c r="BB56359" s="80"/>
    </row>
    <row r="56360" spans="9:54" x14ac:dyDescent="0.25">
      <c r="I56360" s="80"/>
      <c r="AX56360" s="80"/>
      <c r="AY56360" s="80"/>
      <c r="AZ56360" s="80"/>
      <c r="BA56360" s="80"/>
      <c r="BB56360" s="80"/>
    </row>
    <row r="56361" spans="9:54" x14ac:dyDescent="0.25">
      <c r="I56361" s="80"/>
      <c r="AX56361" s="80"/>
      <c r="AY56361" s="80"/>
      <c r="AZ56361" s="80"/>
      <c r="BA56361" s="80"/>
      <c r="BB56361" s="80"/>
    </row>
    <row r="56362" spans="9:54" x14ac:dyDescent="0.25">
      <c r="I56362" s="80"/>
      <c r="AX56362" s="80"/>
      <c r="AY56362" s="80"/>
      <c r="AZ56362" s="80"/>
      <c r="BA56362" s="80"/>
      <c r="BB56362" s="80"/>
    </row>
    <row r="56363" spans="9:54" x14ac:dyDescent="0.25">
      <c r="I56363" s="80"/>
      <c r="AX56363" s="80"/>
      <c r="AY56363" s="80"/>
      <c r="AZ56363" s="80"/>
      <c r="BA56363" s="80"/>
      <c r="BB56363" s="80"/>
    </row>
    <row r="56364" spans="9:54" x14ac:dyDescent="0.25">
      <c r="I56364" s="80"/>
      <c r="AX56364" s="80"/>
      <c r="AY56364" s="80"/>
      <c r="AZ56364" s="80"/>
      <c r="BA56364" s="80"/>
      <c r="BB56364" s="80"/>
    </row>
    <row r="56365" spans="9:54" x14ac:dyDescent="0.25">
      <c r="I56365" s="80"/>
      <c r="AX56365" s="80"/>
      <c r="AY56365" s="80"/>
      <c r="AZ56365" s="80"/>
      <c r="BA56365" s="80"/>
      <c r="BB56365" s="80"/>
    </row>
    <row r="56366" spans="9:54" x14ac:dyDescent="0.25">
      <c r="I56366" s="80"/>
      <c r="AX56366" s="80"/>
      <c r="AY56366" s="80"/>
      <c r="AZ56366" s="80"/>
      <c r="BA56366" s="80"/>
      <c r="BB56366" s="80"/>
    </row>
    <row r="56367" spans="9:54" x14ac:dyDescent="0.25">
      <c r="I56367" s="80"/>
      <c r="AX56367" s="80"/>
      <c r="AY56367" s="80"/>
      <c r="AZ56367" s="80"/>
      <c r="BA56367" s="80"/>
      <c r="BB56367" s="80"/>
    </row>
    <row r="56368" spans="9:54" x14ac:dyDescent="0.25">
      <c r="I56368" s="80"/>
      <c r="AX56368" s="80"/>
      <c r="AY56368" s="80"/>
      <c r="AZ56368" s="80"/>
      <c r="BA56368" s="80"/>
      <c r="BB56368" s="80"/>
    </row>
    <row r="56369" spans="9:54" x14ac:dyDescent="0.25">
      <c r="I56369" s="80"/>
      <c r="AX56369" s="80"/>
      <c r="AY56369" s="80"/>
      <c r="AZ56369" s="80"/>
      <c r="BA56369" s="80"/>
      <c r="BB56369" s="80"/>
    </row>
    <row r="56370" spans="9:54" x14ac:dyDescent="0.25">
      <c r="I56370" s="80"/>
      <c r="AX56370" s="80"/>
      <c r="AY56370" s="80"/>
      <c r="AZ56370" s="80"/>
      <c r="BA56370" s="80"/>
      <c r="BB56370" s="80"/>
    </row>
    <row r="56371" spans="9:54" x14ac:dyDescent="0.25">
      <c r="I56371" s="80"/>
      <c r="AX56371" s="80"/>
      <c r="AY56371" s="80"/>
      <c r="AZ56371" s="80"/>
      <c r="BA56371" s="80"/>
      <c r="BB56371" s="80"/>
    </row>
    <row r="56372" spans="9:54" x14ac:dyDescent="0.25">
      <c r="I56372" s="80"/>
      <c r="AX56372" s="80"/>
      <c r="AY56372" s="80"/>
      <c r="AZ56372" s="80"/>
      <c r="BA56372" s="80"/>
      <c r="BB56372" s="80"/>
    </row>
    <row r="56373" spans="9:54" x14ac:dyDescent="0.25">
      <c r="I56373" s="80"/>
      <c r="AX56373" s="80"/>
      <c r="AY56373" s="80"/>
      <c r="AZ56373" s="80"/>
      <c r="BA56373" s="80"/>
      <c r="BB56373" s="80"/>
    </row>
    <row r="56374" spans="9:54" x14ac:dyDescent="0.25">
      <c r="I56374" s="80"/>
      <c r="AX56374" s="80"/>
      <c r="AY56374" s="80"/>
      <c r="AZ56374" s="80"/>
      <c r="BA56374" s="80"/>
      <c r="BB56374" s="80"/>
    </row>
    <row r="56375" spans="9:54" x14ac:dyDescent="0.25">
      <c r="I56375" s="80"/>
      <c r="AX56375" s="80"/>
      <c r="AY56375" s="80"/>
      <c r="AZ56375" s="80"/>
      <c r="BA56375" s="80"/>
      <c r="BB56375" s="80"/>
    </row>
    <row r="56376" spans="9:54" x14ac:dyDescent="0.25">
      <c r="I56376" s="80"/>
      <c r="AX56376" s="80"/>
      <c r="AY56376" s="80"/>
      <c r="AZ56376" s="80"/>
      <c r="BA56376" s="80"/>
      <c r="BB56376" s="80"/>
    </row>
    <row r="56377" spans="9:54" x14ac:dyDescent="0.25">
      <c r="I56377" s="80"/>
      <c r="AX56377" s="80"/>
      <c r="AY56377" s="80"/>
      <c r="AZ56377" s="80"/>
      <c r="BA56377" s="80"/>
      <c r="BB56377" s="80"/>
    </row>
    <row r="56378" spans="9:54" x14ac:dyDescent="0.25">
      <c r="I56378" s="80"/>
      <c r="AX56378" s="80"/>
      <c r="AY56378" s="80"/>
      <c r="AZ56378" s="80"/>
      <c r="BA56378" s="80"/>
      <c r="BB56378" s="80"/>
    </row>
    <row r="56379" spans="9:54" x14ac:dyDescent="0.25">
      <c r="I56379" s="80"/>
      <c r="AX56379" s="80"/>
      <c r="AY56379" s="80"/>
      <c r="AZ56379" s="80"/>
      <c r="BA56379" s="80"/>
      <c r="BB56379" s="80"/>
    </row>
    <row r="56380" spans="9:54" x14ac:dyDescent="0.25">
      <c r="I56380" s="80"/>
      <c r="AX56380" s="80"/>
      <c r="AY56380" s="80"/>
      <c r="AZ56380" s="80"/>
      <c r="BA56380" s="80"/>
      <c r="BB56380" s="80"/>
    </row>
    <row r="56381" spans="9:54" x14ac:dyDescent="0.25">
      <c r="I56381" s="80"/>
      <c r="AX56381" s="80"/>
      <c r="AY56381" s="80"/>
      <c r="AZ56381" s="80"/>
      <c r="BA56381" s="80"/>
      <c r="BB56381" s="80"/>
    </row>
    <row r="56382" spans="9:54" x14ac:dyDescent="0.25">
      <c r="I56382" s="80"/>
      <c r="AX56382" s="80"/>
      <c r="AY56382" s="80"/>
      <c r="AZ56382" s="80"/>
      <c r="BA56382" s="80"/>
      <c r="BB56382" s="80"/>
    </row>
    <row r="56383" spans="9:54" x14ac:dyDescent="0.25">
      <c r="I56383" s="80"/>
      <c r="AX56383" s="80"/>
      <c r="AY56383" s="80"/>
      <c r="AZ56383" s="80"/>
      <c r="BA56383" s="80"/>
      <c r="BB56383" s="80"/>
    </row>
    <row r="56384" spans="9:54" x14ac:dyDescent="0.25">
      <c r="I56384" s="80"/>
      <c r="AX56384" s="80"/>
      <c r="AY56384" s="80"/>
      <c r="AZ56384" s="80"/>
      <c r="BA56384" s="80"/>
      <c r="BB56384" s="80"/>
    </row>
    <row r="56385" spans="9:54" x14ac:dyDescent="0.25">
      <c r="I56385" s="80"/>
      <c r="AX56385" s="80"/>
      <c r="AY56385" s="80"/>
      <c r="AZ56385" s="80"/>
      <c r="BA56385" s="80"/>
      <c r="BB56385" s="80"/>
    </row>
    <row r="56386" spans="9:54" x14ac:dyDescent="0.25">
      <c r="I56386" s="80"/>
      <c r="AX56386" s="80"/>
      <c r="AY56386" s="80"/>
      <c r="AZ56386" s="80"/>
      <c r="BA56386" s="80"/>
      <c r="BB56386" s="80"/>
    </row>
    <row r="56387" spans="9:54" x14ac:dyDescent="0.25">
      <c r="I56387" s="80"/>
      <c r="AX56387" s="80"/>
      <c r="AY56387" s="80"/>
      <c r="AZ56387" s="80"/>
      <c r="BA56387" s="80"/>
      <c r="BB56387" s="80"/>
    </row>
    <row r="56388" spans="9:54" x14ac:dyDescent="0.25">
      <c r="I56388" s="80"/>
      <c r="AX56388" s="80"/>
      <c r="AY56388" s="80"/>
      <c r="AZ56388" s="80"/>
      <c r="BA56388" s="80"/>
      <c r="BB56388" s="80"/>
    </row>
    <row r="56389" spans="9:54" x14ac:dyDescent="0.25">
      <c r="I56389" s="80"/>
      <c r="AX56389" s="80"/>
      <c r="AY56389" s="80"/>
      <c r="AZ56389" s="80"/>
      <c r="BA56389" s="80"/>
      <c r="BB56389" s="80"/>
    </row>
    <row r="56390" spans="9:54" x14ac:dyDescent="0.25">
      <c r="I56390" s="80"/>
      <c r="AX56390" s="80"/>
      <c r="AY56390" s="80"/>
      <c r="AZ56390" s="80"/>
      <c r="BA56390" s="80"/>
      <c r="BB56390" s="80"/>
    </row>
    <row r="56391" spans="9:54" x14ac:dyDescent="0.25">
      <c r="I56391" s="80"/>
      <c r="AX56391" s="80"/>
      <c r="AY56391" s="80"/>
      <c r="AZ56391" s="80"/>
      <c r="BA56391" s="80"/>
      <c r="BB56391" s="80"/>
    </row>
    <row r="56392" spans="9:54" x14ac:dyDescent="0.25">
      <c r="I56392" s="80"/>
      <c r="AX56392" s="80"/>
      <c r="AY56392" s="80"/>
      <c r="AZ56392" s="80"/>
      <c r="BA56392" s="80"/>
      <c r="BB56392" s="80"/>
    </row>
    <row r="56393" spans="9:54" x14ac:dyDescent="0.25">
      <c r="I56393" s="80"/>
      <c r="AX56393" s="80"/>
      <c r="AY56393" s="80"/>
      <c r="AZ56393" s="80"/>
      <c r="BA56393" s="80"/>
      <c r="BB56393" s="80"/>
    </row>
    <row r="56394" spans="9:54" x14ac:dyDescent="0.25">
      <c r="I56394" s="80"/>
      <c r="AX56394" s="80"/>
      <c r="AY56394" s="80"/>
      <c r="AZ56394" s="80"/>
      <c r="BA56394" s="80"/>
      <c r="BB56394" s="80"/>
    </row>
    <row r="56395" spans="9:54" x14ac:dyDescent="0.25">
      <c r="I56395" s="80"/>
      <c r="AX56395" s="80"/>
      <c r="AY56395" s="80"/>
      <c r="AZ56395" s="80"/>
      <c r="BA56395" s="80"/>
      <c r="BB56395" s="80"/>
    </row>
    <row r="56396" spans="9:54" x14ac:dyDescent="0.25">
      <c r="I56396" s="80"/>
      <c r="AX56396" s="80"/>
      <c r="AY56396" s="80"/>
      <c r="AZ56396" s="80"/>
      <c r="BA56396" s="80"/>
      <c r="BB56396" s="80"/>
    </row>
    <row r="56397" spans="9:54" x14ac:dyDescent="0.25">
      <c r="I56397" s="80"/>
      <c r="AX56397" s="80"/>
      <c r="AY56397" s="80"/>
      <c r="AZ56397" s="80"/>
      <c r="BA56397" s="80"/>
      <c r="BB56397" s="80"/>
    </row>
    <row r="56398" spans="9:54" x14ac:dyDescent="0.25">
      <c r="I56398" s="80"/>
      <c r="AX56398" s="80"/>
      <c r="AY56398" s="80"/>
      <c r="AZ56398" s="80"/>
      <c r="BA56398" s="80"/>
      <c r="BB56398" s="80"/>
    </row>
    <row r="56399" spans="9:54" x14ac:dyDescent="0.25">
      <c r="I56399" s="80"/>
      <c r="AX56399" s="80"/>
      <c r="AY56399" s="80"/>
      <c r="AZ56399" s="80"/>
      <c r="BA56399" s="80"/>
      <c r="BB56399" s="80"/>
    </row>
    <row r="56400" spans="9:54" x14ac:dyDescent="0.25">
      <c r="I56400" s="80"/>
      <c r="AX56400" s="80"/>
      <c r="AY56400" s="80"/>
      <c r="AZ56400" s="80"/>
      <c r="BA56400" s="80"/>
      <c r="BB56400" s="80"/>
    </row>
    <row r="56401" spans="9:54" x14ac:dyDescent="0.25">
      <c r="I56401" s="80"/>
      <c r="AX56401" s="80"/>
      <c r="AY56401" s="80"/>
      <c r="AZ56401" s="80"/>
      <c r="BA56401" s="80"/>
      <c r="BB56401" s="80"/>
    </row>
    <row r="56402" spans="9:54" x14ac:dyDescent="0.25">
      <c r="I56402" s="80"/>
      <c r="AX56402" s="80"/>
      <c r="AY56402" s="80"/>
      <c r="AZ56402" s="80"/>
      <c r="BA56402" s="80"/>
      <c r="BB56402" s="80"/>
    </row>
    <row r="56403" spans="9:54" x14ac:dyDescent="0.25">
      <c r="I56403" s="80"/>
      <c r="AX56403" s="80"/>
      <c r="AY56403" s="80"/>
      <c r="AZ56403" s="80"/>
      <c r="BA56403" s="80"/>
      <c r="BB56403" s="80"/>
    </row>
    <row r="56404" spans="9:54" x14ac:dyDescent="0.25">
      <c r="I56404" s="80"/>
      <c r="AX56404" s="80"/>
      <c r="AY56404" s="80"/>
      <c r="AZ56404" s="80"/>
      <c r="BA56404" s="80"/>
      <c r="BB56404" s="80"/>
    </row>
    <row r="56405" spans="9:54" x14ac:dyDescent="0.25">
      <c r="I56405" s="80"/>
      <c r="AX56405" s="80"/>
      <c r="AY56405" s="80"/>
      <c r="AZ56405" s="80"/>
      <c r="BA56405" s="80"/>
      <c r="BB56405" s="80"/>
    </row>
    <row r="56406" spans="9:54" x14ac:dyDescent="0.25">
      <c r="I56406" s="80"/>
      <c r="AX56406" s="80"/>
      <c r="AY56406" s="80"/>
      <c r="AZ56406" s="80"/>
      <c r="BA56406" s="80"/>
      <c r="BB56406" s="80"/>
    </row>
    <row r="56407" spans="9:54" x14ac:dyDescent="0.25">
      <c r="I56407" s="80"/>
      <c r="AX56407" s="80"/>
      <c r="AY56407" s="80"/>
      <c r="AZ56407" s="80"/>
      <c r="BA56407" s="80"/>
      <c r="BB56407" s="80"/>
    </row>
    <row r="56408" spans="9:54" x14ac:dyDescent="0.25">
      <c r="I56408" s="80"/>
      <c r="AX56408" s="80"/>
      <c r="AY56408" s="80"/>
      <c r="AZ56408" s="80"/>
      <c r="BA56408" s="80"/>
      <c r="BB56408" s="80"/>
    </row>
    <row r="56409" spans="9:54" x14ac:dyDescent="0.25">
      <c r="I56409" s="80"/>
      <c r="AX56409" s="80"/>
      <c r="AY56409" s="80"/>
      <c r="AZ56409" s="80"/>
      <c r="BA56409" s="80"/>
      <c r="BB56409" s="80"/>
    </row>
    <row r="56410" spans="9:54" x14ac:dyDescent="0.25">
      <c r="I56410" s="80"/>
      <c r="AX56410" s="80"/>
      <c r="AY56410" s="80"/>
      <c r="AZ56410" s="80"/>
      <c r="BA56410" s="80"/>
      <c r="BB56410" s="80"/>
    </row>
    <row r="56411" spans="9:54" x14ac:dyDescent="0.25">
      <c r="I56411" s="80"/>
      <c r="AX56411" s="80"/>
      <c r="AY56411" s="80"/>
      <c r="AZ56411" s="80"/>
      <c r="BA56411" s="80"/>
      <c r="BB56411" s="80"/>
    </row>
    <row r="56412" spans="9:54" x14ac:dyDescent="0.25">
      <c r="I56412" s="80"/>
      <c r="AX56412" s="80"/>
      <c r="AY56412" s="80"/>
      <c r="AZ56412" s="80"/>
      <c r="BA56412" s="80"/>
      <c r="BB56412" s="80"/>
    </row>
    <row r="56413" spans="9:54" x14ac:dyDescent="0.25">
      <c r="I56413" s="80"/>
      <c r="AX56413" s="80"/>
      <c r="AY56413" s="80"/>
      <c r="AZ56413" s="80"/>
      <c r="BA56413" s="80"/>
      <c r="BB56413" s="80"/>
    </row>
    <row r="56414" spans="9:54" x14ac:dyDescent="0.25">
      <c r="I56414" s="80"/>
      <c r="AX56414" s="80"/>
      <c r="AY56414" s="80"/>
      <c r="AZ56414" s="80"/>
      <c r="BA56414" s="80"/>
      <c r="BB56414" s="80"/>
    </row>
    <row r="56415" spans="9:54" x14ac:dyDescent="0.25">
      <c r="I56415" s="80"/>
      <c r="AX56415" s="80"/>
      <c r="AY56415" s="80"/>
      <c r="AZ56415" s="80"/>
      <c r="BA56415" s="80"/>
      <c r="BB56415" s="80"/>
    </row>
    <row r="56416" spans="9:54" x14ac:dyDescent="0.25">
      <c r="I56416" s="80"/>
      <c r="AX56416" s="80"/>
      <c r="AY56416" s="80"/>
      <c r="AZ56416" s="80"/>
      <c r="BA56416" s="80"/>
      <c r="BB56416" s="80"/>
    </row>
    <row r="56417" spans="9:54" x14ac:dyDescent="0.25">
      <c r="I56417" s="80"/>
      <c r="AX56417" s="80"/>
      <c r="AY56417" s="80"/>
      <c r="AZ56417" s="80"/>
      <c r="BA56417" s="80"/>
      <c r="BB56417" s="80"/>
    </row>
    <row r="56418" spans="9:54" x14ac:dyDescent="0.25">
      <c r="I56418" s="80"/>
      <c r="AX56418" s="80"/>
      <c r="AY56418" s="80"/>
      <c r="AZ56418" s="80"/>
      <c r="BA56418" s="80"/>
      <c r="BB56418" s="80"/>
    </row>
    <row r="56419" spans="9:54" x14ac:dyDescent="0.25">
      <c r="I56419" s="80"/>
      <c r="AX56419" s="80"/>
      <c r="AY56419" s="80"/>
      <c r="AZ56419" s="80"/>
      <c r="BA56419" s="80"/>
      <c r="BB56419" s="80"/>
    </row>
    <row r="56420" spans="9:54" x14ac:dyDescent="0.25">
      <c r="I56420" s="80"/>
      <c r="AX56420" s="80"/>
      <c r="AY56420" s="80"/>
      <c r="AZ56420" s="80"/>
      <c r="BA56420" s="80"/>
      <c r="BB56420" s="80"/>
    </row>
    <row r="56421" spans="9:54" x14ac:dyDescent="0.25">
      <c r="I56421" s="80"/>
      <c r="AX56421" s="80"/>
      <c r="AY56421" s="80"/>
      <c r="AZ56421" s="80"/>
      <c r="BA56421" s="80"/>
      <c r="BB56421" s="80"/>
    </row>
    <row r="56422" spans="9:54" x14ac:dyDescent="0.25">
      <c r="I56422" s="80"/>
      <c r="AX56422" s="80"/>
      <c r="AY56422" s="80"/>
      <c r="AZ56422" s="80"/>
      <c r="BA56422" s="80"/>
      <c r="BB56422" s="80"/>
    </row>
    <row r="56423" spans="9:54" x14ac:dyDescent="0.25">
      <c r="I56423" s="80"/>
      <c r="AX56423" s="80"/>
      <c r="AY56423" s="80"/>
      <c r="AZ56423" s="80"/>
      <c r="BA56423" s="80"/>
      <c r="BB56423" s="80"/>
    </row>
    <row r="56424" spans="9:54" x14ac:dyDescent="0.25">
      <c r="I56424" s="80"/>
      <c r="AX56424" s="80"/>
      <c r="AY56424" s="80"/>
      <c r="AZ56424" s="80"/>
      <c r="BA56424" s="80"/>
      <c r="BB56424" s="80"/>
    </row>
    <row r="56425" spans="9:54" x14ac:dyDescent="0.25">
      <c r="I56425" s="80"/>
      <c r="AX56425" s="80"/>
      <c r="AY56425" s="80"/>
      <c r="AZ56425" s="80"/>
      <c r="BA56425" s="80"/>
      <c r="BB56425" s="80"/>
    </row>
    <row r="56426" spans="9:54" x14ac:dyDescent="0.25">
      <c r="I56426" s="80"/>
      <c r="AX56426" s="80"/>
      <c r="AY56426" s="80"/>
      <c r="AZ56426" s="80"/>
      <c r="BA56426" s="80"/>
      <c r="BB56426" s="80"/>
    </row>
    <row r="56427" spans="9:54" x14ac:dyDescent="0.25">
      <c r="I56427" s="80"/>
      <c r="AX56427" s="80"/>
      <c r="AY56427" s="80"/>
      <c r="AZ56427" s="80"/>
      <c r="BA56427" s="80"/>
      <c r="BB56427" s="80"/>
    </row>
    <row r="56428" spans="9:54" x14ac:dyDescent="0.25">
      <c r="I56428" s="80"/>
      <c r="AX56428" s="80"/>
      <c r="AY56428" s="80"/>
      <c r="AZ56428" s="80"/>
      <c r="BA56428" s="80"/>
      <c r="BB56428" s="80"/>
    </row>
    <row r="56429" spans="9:54" x14ac:dyDescent="0.25">
      <c r="I56429" s="80"/>
      <c r="AX56429" s="80"/>
      <c r="AY56429" s="80"/>
      <c r="AZ56429" s="80"/>
      <c r="BA56429" s="80"/>
      <c r="BB56429" s="80"/>
    </row>
    <row r="56430" spans="9:54" x14ac:dyDescent="0.25">
      <c r="I56430" s="80"/>
      <c r="AX56430" s="80"/>
      <c r="AY56430" s="80"/>
      <c r="AZ56430" s="80"/>
      <c r="BA56430" s="80"/>
      <c r="BB56430" s="80"/>
    </row>
    <row r="56431" spans="9:54" x14ac:dyDescent="0.25">
      <c r="I56431" s="80"/>
      <c r="AX56431" s="80"/>
      <c r="AY56431" s="80"/>
      <c r="AZ56431" s="80"/>
      <c r="BA56431" s="80"/>
      <c r="BB56431" s="80"/>
    </row>
    <row r="56432" spans="9:54" x14ac:dyDescent="0.25">
      <c r="I56432" s="80"/>
      <c r="AX56432" s="80"/>
      <c r="AY56432" s="80"/>
      <c r="AZ56432" s="80"/>
      <c r="BA56432" s="80"/>
      <c r="BB56432" s="80"/>
    </row>
    <row r="56433" spans="9:54" x14ac:dyDescent="0.25">
      <c r="I56433" s="80"/>
      <c r="AX56433" s="80"/>
      <c r="AY56433" s="80"/>
      <c r="AZ56433" s="80"/>
      <c r="BA56433" s="80"/>
      <c r="BB56433" s="80"/>
    </row>
    <row r="56434" spans="9:54" x14ac:dyDescent="0.25">
      <c r="I56434" s="80"/>
      <c r="AX56434" s="80"/>
      <c r="AY56434" s="80"/>
      <c r="AZ56434" s="80"/>
      <c r="BA56434" s="80"/>
      <c r="BB56434" s="80"/>
    </row>
    <row r="56435" spans="9:54" x14ac:dyDescent="0.25">
      <c r="I56435" s="80"/>
      <c r="AX56435" s="80"/>
      <c r="AY56435" s="80"/>
      <c r="AZ56435" s="80"/>
      <c r="BA56435" s="80"/>
      <c r="BB56435" s="80"/>
    </row>
    <row r="56436" spans="9:54" x14ac:dyDescent="0.25">
      <c r="I56436" s="80"/>
      <c r="AX56436" s="80"/>
      <c r="AY56436" s="80"/>
      <c r="AZ56436" s="80"/>
      <c r="BA56436" s="80"/>
      <c r="BB56436" s="80"/>
    </row>
    <row r="56437" spans="9:54" x14ac:dyDescent="0.25">
      <c r="I56437" s="80"/>
      <c r="AX56437" s="80"/>
      <c r="AY56437" s="80"/>
      <c r="AZ56437" s="80"/>
      <c r="BA56437" s="80"/>
      <c r="BB56437" s="80"/>
    </row>
    <row r="56438" spans="9:54" x14ac:dyDescent="0.25">
      <c r="I56438" s="80"/>
      <c r="AX56438" s="80"/>
      <c r="AY56438" s="80"/>
      <c r="AZ56438" s="80"/>
      <c r="BA56438" s="80"/>
      <c r="BB56438" s="80"/>
    </row>
    <row r="56439" spans="9:54" x14ac:dyDescent="0.25">
      <c r="I56439" s="80"/>
      <c r="AX56439" s="80"/>
      <c r="AY56439" s="80"/>
      <c r="AZ56439" s="80"/>
      <c r="BA56439" s="80"/>
      <c r="BB56439" s="80"/>
    </row>
    <row r="56440" spans="9:54" x14ac:dyDescent="0.25">
      <c r="I56440" s="80"/>
      <c r="AX56440" s="80"/>
      <c r="AY56440" s="80"/>
      <c r="AZ56440" s="80"/>
      <c r="BA56440" s="80"/>
      <c r="BB56440" s="80"/>
    </row>
    <row r="56441" spans="9:54" x14ac:dyDescent="0.25">
      <c r="I56441" s="80"/>
      <c r="AX56441" s="80"/>
      <c r="AY56441" s="80"/>
      <c r="AZ56441" s="80"/>
      <c r="BA56441" s="80"/>
      <c r="BB56441" s="80"/>
    </row>
    <row r="56442" spans="9:54" x14ac:dyDescent="0.25">
      <c r="I56442" s="80"/>
      <c r="AX56442" s="80"/>
      <c r="AY56442" s="80"/>
      <c r="AZ56442" s="80"/>
      <c r="BA56442" s="80"/>
      <c r="BB56442" s="80"/>
    </row>
    <row r="56443" spans="9:54" x14ac:dyDescent="0.25">
      <c r="I56443" s="80"/>
      <c r="AX56443" s="80"/>
      <c r="AY56443" s="80"/>
      <c r="AZ56443" s="80"/>
      <c r="BA56443" s="80"/>
      <c r="BB56443" s="80"/>
    </row>
    <row r="56444" spans="9:54" x14ac:dyDescent="0.25">
      <c r="I56444" s="80"/>
      <c r="AX56444" s="80"/>
      <c r="AY56444" s="80"/>
      <c r="AZ56444" s="80"/>
      <c r="BA56444" s="80"/>
      <c r="BB56444" s="80"/>
    </row>
    <row r="56445" spans="9:54" x14ac:dyDescent="0.25">
      <c r="I56445" s="80"/>
      <c r="AX56445" s="80"/>
      <c r="AY56445" s="80"/>
      <c r="AZ56445" s="80"/>
      <c r="BA56445" s="80"/>
      <c r="BB56445" s="80"/>
    </row>
    <row r="56446" spans="9:54" x14ac:dyDescent="0.25">
      <c r="I56446" s="80"/>
      <c r="AX56446" s="80"/>
      <c r="AY56446" s="80"/>
      <c r="AZ56446" s="80"/>
      <c r="BA56446" s="80"/>
      <c r="BB56446" s="80"/>
    </row>
    <row r="56447" spans="9:54" x14ac:dyDescent="0.25">
      <c r="I56447" s="80"/>
      <c r="AX56447" s="80"/>
      <c r="AY56447" s="80"/>
      <c r="AZ56447" s="80"/>
      <c r="BA56447" s="80"/>
      <c r="BB56447" s="80"/>
    </row>
    <row r="56448" spans="9:54" x14ac:dyDescent="0.25">
      <c r="I56448" s="80"/>
      <c r="AX56448" s="80"/>
      <c r="AY56448" s="80"/>
      <c r="AZ56448" s="80"/>
      <c r="BA56448" s="80"/>
      <c r="BB56448" s="80"/>
    </row>
    <row r="56449" spans="9:54" x14ac:dyDescent="0.25">
      <c r="I56449" s="80"/>
      <c r="AX56449" s="80"/>
      <c r="AY56449" s="80"/>
      <c r="AZ56449" s="80"/>
      <c r="BA56449" s="80"/>
      <c r="BB56449" s="80"/>
    </row>
    <row r="56450" spans="9:54" x14ac:dyDescent="0.25">
      <c r="I56450" s="80"/>
      <c r="AX56450" s="80"/>
      <c r="AY56450" s="80"/>
      <c r="AZ56450" s="80"/>
      <c r="BA56450" s="80"/>
      <c r="BB56450" s="80"/>
    </row>
    <row r="56451" spans="9:54" x14ac:dyDescent="0.25">
      <c r="I56451" s="80"/>
      <c r="AX56451" s="80"/>
      <c r="AY56451" s="80"/>
      <c r="AZ56451" s="80"/>
      <c r="BA56451" s="80"/>
      <c r="BB56451" s="80"/>
    </row>
    <row r="56452" spans="9:54" x14ac:dyDescent="0.25">
      <c r="I56452" s="80"/>
      <c r="AX56452" s="80"/>
      <c r="AY56452" s="80"/>
      <c r="AZ56452" s="80"/>
      <c r="BA56452" s="80"/>
      <c r="BB56452" s="80"/>
    </row>
    <row r="56453" spans="9:54" x14ac:dyDescent="0.25">
      <c r="I56453" s="80"/>
      <c r="AX56453" s="80"/>
      <c r="AY56453" s="80"/>
      <c r="AZ56453" s="80"/>
      <c r="BA56453" s="80"/>
      <c r="BB56453" s="80"/>
    </row>
    <row r="56454" spans="9:54" x14ac:dyDescent="0.25">
      <c r="I56454" s="80"/>
      <c r="AX56454" s="80"/>
      <c r="AY56454" s="80"/>
      <c r="AZ56454" s="80"/>
      <c r="BA56454" s="80"/>
      <c r="BB56454" s="80"/>
    </row>
    <row r="56455" spans="9:54" x14ac:dyDescent="0.25">
      <c r="I56455" s="80"/>
      <c r="AX56455" s="80"/>
      <c r="AY56455" s="80"/>
      <c r="AZ56455" s="80"/>
      <c r="BA56455" s="80"/>
      <c r="BB56455" s="80"/>
    </row>
    <row r="56456" spans="9:54" x14ac:dyDescent="0.25">
      <c r="I56456" s="80"/>
      <c r="AX56456" s="80"/>
      <c r="AY56456" s="80"/>
      <c r="AZ56456" s="80"/>
      <c r="BA56456" s="80"/>
      <c r="BB56456" s="80"/>
    </row>
    <row r="56457" spans="9:54" x14ac:dyDescent="0.25">
      <c r="I56457" s="80"/>
      <c r="AX56457" s="80"/>
      <c r="AY56457" s="80"/>
      <c r="AZ56457" s="80"/>
      <c r="BA56457" s="80"/>
      <c r="BB56457" s="80"/>
    </row>
    <row r="56458" spans="9:54" x14ac:dyDescent="0.25">
      <c r="I56458" s="80"/>
      <c r="AX56458" s="80"/>
      <c r="AY56458" s="80"/>
      <c r="AZ56458" s="80"/>
      <c r="BA56458" s="80"/>
      <c r="BB56458" s="80"/>
    </row>
    <row r="56459" spans="9:54" x14ac:dyDescent="0.25">
      <c r="I56459" s="80"/>
      <c r="AX56459" s="80"/>
      <c r="AY56459" s="80"/>
      <c r="AZ56459" s="80"/>
      <c r="BA56459" s="80"/>
      <c r="BB56459" s="80"/>
    </row>
    <row r="56460" spans="9:54" x14ac:dyDescent="0.25">
      <c r="I56460" s="80"/>
      <c r="AX56460" s="80"/>
      <c r="AY56460" s="80"/>
      <c r="AZ56460" s="80"/>
      <c r="BA56460" s="80"/>
      <c r="BB56460" s="80"/>
    </row>
    <row r="56461" spans="9:54" x14ac:dyDescent="0.25">
      <c r="I56461" s="80"/>
      <c r="AX56461" s="80"/>
      <c r="AY56461" s="80"/>
      <c r="AZ56461" s="80"/>
      <c r="BA56461" s="80"/>
      <c r="BB56461" s="80"/>
    </row>
    <row r="56462" spans="9:54" x14ac:dyDescent="0.25">
      <c r="I56462" s="80"/>
      <c r="AX56462" s="80"/>
      <c r="AY56462" s="80"/>
      <c r="AZ56462" s="80"/>
      <c r="BA56462" s="80"/>
      <c r="BB56462" s="80"/>
    </row>
    <row r="56463" spans="9:54" x14ac:dyDescent="0.25">
      <c r="I56463" s="80"/>
      <c r="AX56463" s="80"/>
      <c r="AY56463" s="80"/>
      <c r="AZ56463" s="80"/>
      <c r="BA56463" s="80"/>
      <c r="BB56463" s="80"/>
    </row>
    <row r="56464" spans="9:54" x14ac:dyDescent="0.25">
      <c r="I56464" s="80"/>
      <c r="AX56464" s="80"/>
      <c r="AY56464" s="80"/>
      <c r="AZ56464" s="80"/>
      <c r="BA56464" s="80"/>
      <c r="BB56464" s="80"/>
    </row>
    <row r="56465" spans="9:54" x14ac:dyDescent="0.25">
      <c r="I56465" s="80"/>
      <c r="AX56465" s="80"/>
      <c r="AY56465" s="80"/>
      <c r="AZ56465" s="80"/>
      <c r="BA56465" s="80"/>
      <c r="BB56465" s="80"/>
    </row>
    <row r="56466" spans="9:54" x14ac:dyDescent="0.25">
      <c r="I56466" s="80"/>
      <c r="AX56466" s="80"/>
      <c r="AY56466" s="80"/>
      <c r="AZ56466" s="80"/>
      <c r="BA56466" s="80"/>
      <c r="BB56466" s="80"/>
    </row>
    <row r="56467" spans="9:54" x14ac:dyDescent="0.25">
      <c r="I56467" s="80"/>
      <c r="AX56467" s="80"/>
      <c r="AY56467" s="80"/>
      <c r="AZ56467" s="80"/>
      <c r="BA56467" s="80"/>
      <c r="BB56467" s="80"/>
    </row>
    <row r="56468" spans="9:54" x14ac:dyDescent="0.25">
      <c r="I56468" s="80"/>
      <c r="AX56468" s="80"/>
      <c r="AY56468" s="80"/>
      <c r="AZ56468" s="80"/>
      <c r="BA56468" s="80"/>
      <c r="BB56468" s="80"/>
    </row>
    <row r="56469" spans="9:54" x14ac:dyDescent="0.25">
      <c r="I56469" s="80"/>
      <c r="AX56469" s="80"/>
      <c r="AY56469" s="80"/>
      <c r="AZ56469" s="80"/>
      <c r="BA56469" s="80"/>
      <c r="BB56469" s="80"/>
    </row>
    <row r="56470" spans="9:54" x14ac:dyDescent="0.25">
      <c r="I56470" s="80"/>
      <c r="AX56470" s="80"/>
      <c r="AY56470" s="80"/>
      <c r="AZ56470" s="80"/>
      <c r="BA56470" s="80"/>
      <c r="BB56470" s="80"/>
    </row>
    <row r="56471" spans="9:54" x14ac:dyDescent="0.25">
      <c r="I56471" s="80"/>
      <c r="AX56471" s="80"/>
      <c r="AY56471" s="80"/>
      <c r="AZ56471" s="80"/>
      <c r="BA56471" s="80"/>
      <c r="BB56471" s="80"/>
    </row>
    <row r="56472" spans="9:54" x14ac:dyDescent="0.25">
      <c r="I56472" s="80"/>
      <c r="AX56472" s="80"/>
      <c r="AY56472" s="80"/>
      <c r="AZ56472" s="80"/>
      <c r="BA56472" s="80"/>
      <c r="BB56472" s="80"/>
    </row>
    <row r="56473" spans="9:54" x14ac:dyDescent="0.25">
      <c r="I56473" s="80"/>
      <c r="AX56473" s="80"/>
      <c r="AY56473" s="80"/>
      <c r="AZ56473" s="80"/>
      <c r="BA56473" s="80"/>
      <c r="BB56473" s="80"/>
    </row>
    <row r="56474" spans="9:54" x14ac:dyDescent="0.25">
      <c r="I56474" s="80"/>
      <c r="AX56474" s="80"/>
      <c r="AY56474" s="80"/>
      <c r="AZ56474" s="80"/>
      <c r="BA56474" s="80"/>
      <c r="BB56474" s="80"/>
    </row>
    <row r="56475" spans="9:54" x14ac:dyDescent="0.25">
      <c r="I56475" s="80"/>
      <c r="AX56475" s="80"/>
      <c r="AY56475" s="80"/>
      <c r="AZ56475" s="80"/>
      <c r="BA56475" s="80"/>
      <c r="BB56475" s="80"/>
    </row>
    <row r="56476" spans="9:54" x14ac:dyDescent="0.25">
      <c r="I56476" s="80"/>
      <c r="AX56476" s="80"/>
      <c r="AY56476" s="80"/>
      <c r="AZ56476" s="80"/>
      <c r="BA56476" s="80"/>
      <c r="BB56476" s="80"/>
    </row>
    <row r="56477" spans="9:54" x14ac:dyDescent="0.25">
      <c r="I56477" s="80"/>
      <c r="AX56477" s="80"/>
      <c r="AY56477" s="80"/>
      <c r="AZ56477" s="80"/>
      <c r="BA56477" s="80"/>
      <c r="BB56477" s="80"/>
    </row>
    <row r="56478" spans="9:54" x14ac:dyDescent="0.25">
      <c r="I56478" s="80"/>
      <c r="AX56478" s="80"/>
      <c r="AY56478" s="80"/>
      <c r="AZ56478" s="80"/>
      <c r="BA56478" s="80"/>
      <c r="BB56478" s="80"/>
    </row>
    <row r="56479" spans="9:54" x14ac:dyDescent="0.25">
      <c r="I56479" s="80"/>
      <c r="AX56479" s="80"/>
      <c r="AY56479" s="80"/>
      <c r="AZ56479" s="80"/>
      <c r="BA56479" s="80"/>
      <c r="BB56479" s="80"/>
    </row>
    <row r="56480" spans="9:54" x14ac:dyDescent="0.25">
      <c r="I56480" s="80"/>
      <c r="AX56480" s="80"/>
      <c r="AY56480" s="80"/>
      <c r="AZ56480" s="80"/>
      <c r="BA56480" s="80"/>
      <c r="BB56480" s="80"/>
    </row>
    <row r="56481" spans="9:54" x14ac:dyDescent="0.25">
      <c r="I56481" s="80"/>
      <c r="AX56481" s="80"/>
      <c r="AY56481" s="80"/>
      <c r="AZ56481" s="80"/>
      <c r="BA56481" s="80"/>
      <c r="BB56481" s="80"/>
    </row>
    <row r="56482" spans="9:54" x14ac:dyDescent="0.25">
      <c r="I56482" s="80"/>
      <c r="AX56482" s="80"/>
      <c r="AY56482" s="80"/>
      <c r="AZ56482" s="80"/>
      <c r="BA56482" s="80"/>
      <c r="BB56482" s="80"/>
    </row>
    <row r="56483" spans="9:54" x14ac:dyDescent="0.25">
      <c r="I56483" s="80"/>
      <c r="AX56483" s="80"/>
      <c r="AY56483" s="80"/>
      <c r="AZ56483" s="80"/>
      <c r="BA56483" s="80"/>
      <c r="BB56483" s="80"/>
    </row>
    <row r="56484" spans="9:54" x14ac:dyDescent="0.25">
      <c r="I56484" s="80"/>
      <c r="AX56484" s="80"/>
      <c r="AY56484" s="80"/>
      <c r="AZ56484" s="80"/>
      <c r="BA56484" s="80"/>
      <c r="BB56484" s="80"/>
    </row>
    <row r="56485" spans="9:54" x14ac:dyDescent="0.25">
      <c r="I56485" s="80"/>
      <c r="AX56485" s="80"/>
      <c r="AY56485" s="80"/>
      <c r="AZ56485" s="80"/>
      <c r="BA56485" s="80"/>
      <c r="BB56485" s="80"/>
    </row>
    <row r="56486" spans="9:54" x14ac:dyDescent="0.25">
      <c r="I56486" s="80"/>
      <c r="AX56486" s="80"/>
      <c r="AY56486" s="80"/>
      <c r="AZ56486" s="80"/>
      <c r="BA56486" s="80"/>
      <c r="BB56486" s="80"/>
    </row>
    <row r="56487" spans="9:54" x14ac:dyDescent="0.25">
      <c r="I56487" s="80"/>
      <c r="AX56487" s="80"/>
      <c r="AY56487" s="80"/>
      <c r="AZ56487" s="80"/>
      <c r="BA56487" s="80"/>
      <c r="BB56487" s="80"/>
    </row>
    <row r="56488" spans="9:54" x14ac:dyDescent="0.25">
      <c r="I56488" s="80"/>
      <c r="AX56488" s="80"/>
      <c r="AY56488" s="80"/>
      <c r="AZ56488" s="80"/>
      <c r="BA56488" s="80"/>
      <c r="BB56488" s="80"/>
    </row>
    <row r="56489" spans="9:54" x14ac:dyDescent="0.25">
      <c r="I56489" s="80"/>
      <c r="AX56489" s="80"/>
      <c r="AY56489" s="80"/>
      <c r="AZ56489" s="80"/>
      <c r="BA56489" s="80"/>
      <c r="BB56489" s="80"/>
    </row>
    <row r="56490" spans="9:54" x14ac:dyDescent="0.25">
      <c r="I56490" s="80"/>
      <c r="AX56490" s="80"/>
      <c r="AY56490" s="80"/>
      <c r="AZ56490" s="80"/>
      <c r="BA56490" s="80"/>
      <c r="BB56490" s="80"/>
    </row>
    <row r="56491" spans="9:54" x14ac:dyDescent="0.25">
      <c r="I56491" s="80"/>
      <c r="AX56491" s="80"/>
      <c r="AY56491" s="80"/>
      <c r="AZ56491" s="80"/>
      <c r="BA56491" s="80"/>
      <c r="BB56491" s="80"/>
    </row>
    <row r="56492" spans="9:54" x14ac:dyDescent="0.25">
      <c r="I56492" s="80"/>
      <c r="AX56492" s="80"/>
      <c r="AY56492" s="80"/>
      <c r="AZ56492" s="80"/>
      <c r="BA56492" s="80"/>
      <c r="BB56492" s="80"/>
    </row>
    <row r="56493" spans="9:54" x14ac:dyDescent="0.25">
      <c r="I56493" s="80"/>
      <c r="AX56493" s="80"/>
      <c r="AY56493" s="80"/>
      <c r="AZ56493" s="80"/>
      <c r="BA56493" s="80"/>
      <c r="BB56493" s="80"/>
    </row>
    <row r="56494" spans="9:54" x14ac:dyDescent="0.25">
      <c r="I56494" s="80"/>
      <c r="AX56494" s="80"/>
      <c r="AY56494" s="80"/>
      <c r="AZ56494" s="80"/>
      <c r="BA56494" s="80"/>
      <c r="BB56494" s="80"/>
    </row>
    <row r="56495" spans="9:54" x14ac:dyDescent="0.25">
      <c r="I56495" s="80"/>
      <c r="AX56495" s="80"/>
      <c r="AY56495" s="80"/>
      <c r="AZ56495" s="80"/>
      <c r="BA56495" s="80"/>
      <c r="BB56495" s="80"/>
    </row>
    <row r="56496" spans="9:54" x14ac:dyDescent="0.25">
      <c r="I56496" s="80"/>
      <c r="AX56496" s="80"/>
      <c r="AY56496" s="80"/>
      <c r="AZ56496" s="80"/>
      <c r="BA56496" s="80"/>
      <c r="BB56496" s="80"/>
    </row>
    <row r="56497" spans="9:54" x14ac:dyDescent="0.25">
      <c r="I56497" s="80"/>
      <c r="AX56497" s="80"/>
      <c r="AY56497" s="80"/>
      <c r="AZ56497" s="80"/>
      <c r="BA56497" s="80"/>
      <c r="BB56497" s="80"/>
    </row>
    <row r="56498" spans="9:54" x14ac:dyDescent="0.25">
      <c r="I56498" s="80"/>
      <c r="AX56498" s="80"/>
      <c r="AY56498" s="80"/>
      <c r="AZ56498" s="80"/>
      <c r="BA56498" s="80"/>
      <c r="BB56498" s="80"/>
    </row>
    <row r="56499" spans="9:54" x14ac:dyDescent="0.25">
      <c r="I56499" s="80"/>
      <c r="AX56499" s="80"/>
      <c r="AY56499" s="80"/>
      <c r="AZ56499" s="80"/>
      <c r="BA56499" s="80"/>
      <c r="BB56499" s="80"/>
    </row>
    <row r="56500" spans="9:54" x14ac:dyDescent="0.25">
      <c r="I56500" s="80"/>
      <c r="AX56500" s="80"/>
      <c r="AY56500" s="80"/>
      <c r="AZ56500" s="80"/>
      <c r="BA56500" s="80"/>
      <c r="BB56500" s="80"/>
    </row>
    <row r="56501" spans="9:54" x14ac:dyDescent="0.25">
      <c r="I56501" s="80"/>
      <c r="AX56501" s="80"/>
      <c r="AY56501" s="80"/>
      <c r="AZ56501" s="80"/>
      <c r="BA56501" s="80"/>
      <c r="BB56501" s="80"/>
    </row>
    <row r="56502" spans="9:54" x14ac:dyDescent="0.25">
      <c r="I56502" s="80"/>
      <c r="AX56502" s="80"/>
      <c r="AY56502" s="80"/>
      <c r="AZ56502" s="80"/>
      <c r="BA56502" s="80"/>
      <c r="BB56502" s="80"/>
    </row>
    <row r="56503" spans="9:54" x14ac:dyDescent="0.25">
      <c r="I56503" s="80"/>
      <c r="AX56503" s="80"/>
      <c r="AY56503" s="80"/>
      <c r="AZ56503" s="80"/>
      <c r="BA56503" s="80"/>
      <c r="BB56503" s="80"/>
    </row>
    <row r="56504" spans="9:54" x14ac:dyDescent="0.25">
      <c r="I56504" s="80"/>
      <c r="AX56504" s="80"/>
      <c r="AY56504" s="80"/>
      <c r="AZ56504" s="80"/>
      <c r="BA56504" s="80"/>
      <c r="BB56504" s="80"/>
    </row>
    <row r="56505" spans="9:54" x14ac:dyDescent="0.25">
      <c r="I56505" s="80"/>
      <c r="AX56505" s="80"/>
      <c r="AY56505" s="80"/>
      <c r="AZ56505" s="80"/>
      <c r="BA56505" s="80"/>
      <c r="BB56505" s="80"/>
    </row>
    <row r="56506" spans="9:54" x14ac:dyDescent="0.25">
      <c r="I56506" s="80"/>
      <c r="AX56506" s="80"/>
      <c r="AY56506" s="80"/>
      <c r="AZ56506" s="80"/>
      <c r="BA56506" s="80"/>
      <c r="BB56506" s="80"/>
    </row>
    <row r="56507" spans="9:54" x14ac:dyDescent="0.25">
      <c r="I56507" s="80"/>
      <c r="AX56507" s="80"/>
      <c r="AY56507" s="80"/>
      <c r="AZ56507" s="80"/>
      <c r="BA56507" s="80"/>
      <c r="BB56507" s="80"/>
    </row>
    <row r="56508" spans="9:54" x14ac:dyDescent="0.25">
      <c r="I56508" s="80"/>
      <c r="AX56508" s="80"/>
      <c r="AY56508" s="80"/>
      <c r="AZ56508" s="80"/>
      <c r="BA56508" s="80"/>
      <c r="BB56508" s="80"/>
    </row>
    <row r="56509" spans="9:54" x14ac:dyDescent="0.25">
      <c r="I56509" s="80"/>
      <c r="AX56509" s="80"/>
      <c r="AY56509" s="80"/>
      <c r="AZ56509" s="80"/>
      <c r="BA56509" s="80"/>
      <c r="BB56509" s="80"/>
    </row>
    <row r="56510" spans="9:54" x14ac:dyDescent="0.25">
      <c r="I56510" s="80"/>
      <c r="AX56510" s="80"/>
      <c r="AY56510" s="80"/>
      <c r="AZ56510" s="80"/>
      <c r="BA56510" s="80"/>
      <c r="BB56510" s="80"/>
    </row>
    <row r="56511" spans="9:54" x14ac:dyDescent="0.25">
      <c r="I56511" s="80"/>
      <c r="AX56511" s="80"/>
      <c r="AY56511" s="80"/>
      <c r="AZ56511" s="80"/>
      <c r="BA56511" s="80"/>
      <c r="BB56511" s="80"/>
    </row>
    <row r="56512" spans="9:54" x14ac:dyDescent="0.25">
      <c r="I56512" s="80"/>
      <c r="AX56512" s="80"/>
      <c r="AY56512" s="80"/>
      <c r="AZ56512" s="80"/>
      <c r="BA56512" s="80"/>
      <c r="BB56512" s="80"/>
    </row>
    <row r="56513" spans="9:54" x14ac:dyDescent="0.25">
      <c r="I56513" s="80"/>
      <c r="AX56513" s="80"/>
      <c r="AY56513" s="80"/>
      <c r="AZ56513" s="80"/>
      <c r="BA56513" s="80"/>
      <c r="BB56513" s="80"/>
    </row>
    <row r="56514" spans="9:54" x14ac:dyDescent="0.25">
      <c r="I56514" s="80"/>
      <c r="AX56514" s="80"/>
      <c r="AY56514" s="80"/>
      <c r="AZ56514" s="80"/>
      <c r="BA56514" s="80"/>
      <c r="BB56514" s="80"/>
    </row>
    <row r="56515" spans="9:54" x14ac:dyDescent="0.25">
      <c r="I56515" s="80"/>
      <c r="AX56515" s="80"/>
      <c r="AY56515" s="80"/>
      <c r="AZ56515" s="80"/>
      <c r="BA56515" s="80"/>
      <c r="BB56515" s="80"/>
    </row>
    <row r="56516" spans="9:54" x14ac:dyDescent="0.25">
      <c r="I56516" s="80"/>
      <c r="AX56516" s="80"/>
      <c r="AY56516" s="80"/>
      <c r="AZ56516" s="80"/>
      <c r="BA56516" s="80"/>
      <c r="BB56516" s="80"/>
    </row>
    <row r="56517" spans="9:54" x14ac:dyDescent="0.25">
      <c r="I56517" s="80"/>
      <c r="AX56517" s="80"/>
      <c r="AY56517" s="80"/>
      <c r="AZ56517" s="80"/>
      <c r="BA56517" s="80"/>
      <c r="BB56517" s="80"/>
    </row>
    <row r="56518" spans="9:54" x14ac:dyDescent="0.25">
      <c r="I56518" s="80"/>
      <c r="AX56518" s="80"/>
      <c r="AY56518" s="80"/>
      <c r="AZ56518" s="80"/>
      <c r="BA56518" s="80"/>
      <c r="BB56518" s="80"/>
    </row>
    <row r="56519" spans="9:54" x14ac:dyDescent="0.25">
      <c r="I56519" s="80"/>
      <c r="AX56519" s="80"/>
      <c r="AY56519" s="80"/>
      <c r="AZ56519" s="80"/>
      <c r="BA56519" s="80"/>
      <c r="BB56519" s="80"/>
    </row>
    <row r="56520" spans="9:54" x14ac:dyDescent="0.25">
      <c r="I56520" s="80"/>
      <c r="AX56520" s="80"/>
      <c r="AY56520" s="80"/>
      <c r="AZ56520" s="80"/>
      <c r="BA56520" s="80"/>
      <c r="BB56520" s="80"/>
    </row>
    <row r="56521" spans="9:54" x14ac:dyDescent="0.25">
      <c r="I56521" s="80"/>
      <c r="AX56521" s="80"/>
      <c r="AY56521" s="80"/>
      <c r="AZ56521" s="80"/>
      <c r="BA56521" s="80"/>
      <c r="BB56521" s="80"/>
    </row>
    <row r="56522" spans="9:54" x14ac:dyDescent="0.25">
      <c r="I56522" s="80"/>
      <c r="AX56522" s="80"/>
      <c r="AY56522" s="80"/>
      <c r="AZ56522" s="80"/>
      <c r="BA56522" s="80"/>
      <c r="BB56522" s="80"/>
    </row>
    <row r="56523" spans="9:54" x14ac:dyDescent="0.25">
      <c r="I56523" s="80"/>
      <c r="AX56523" s="80"/>
      <c r="AY56523" s="80"/>
      <c r="AZ56523" s="80"/>
      <c r="BA56523" s="80"/>
      <c r="BB56523" s="80"/>
    </row>
    <row r="56524" spans="9:54" x14ac:dyDescent="0.25">
      <c r="I56524" s="80"/>
      <c r="AX56524" s="80"/>
      <c r="AY56524" s="80"/>
      <c r="AZ56524" s="80"/>
      <c r="BA56524" s="80"/>
      <c r="BB56524" s="80"/>
    </row>
    <row r="56525" spans="9:54" x14ac:dyDescent="0.25">
      <c r="I56525" s="80"/>
      <c r="AX56525" s="80"/>
      <c r="AY56525" s="80"/>
      <c r="AZ56525" s="80"/>
      <c r="BA56525" s="80"/>
      <c r="BB56525" s="80"/>
    </row>
    <row r="56526" spans="9:54" x14ac:dyDescent="0.25">
      <c r="I56526" s="80"/>
      <c r="AX56526" s="80"/>
      <c r="AY56526" s="80"/>
      <c r="AZ56526" s="80"/>
      <c r="BA56526" s="80"/>
      <c r="BB56526" s="80"/>
    </row>
    <row r="56527" spans="9:54" x14ac:dyDescent="0.25">
      <c r="I56527" s="80"/>
      <c r="AX56527" s="80"/>
      <c r="AY56527" s="80"/>
      <c r="AZ56527" s="80"/>
      <c r="BA56527" s="80"/>
      <c r="BB56527" s="80"/>
    </row>
    <row r="56528" spans="9:54" x14ac:dyDescent="0.25">
      <c r="I56528" s="80"/>
      <c r="AX56528" s="80"/>
      <c r="AY56528" s="80"/>
      <c r="AZ56528" s="80"/>
      <c r="BA56528" s="80"/>
      <c r="BB56528" s="80"/>
    </row>
    <row r="56529" spans="9:54" x14ac:dyDescent="0.25">
      <c r="I56529" s="80"/>
      <c r="AX56529" s="80"/>
      <c r="AY56529" s="80"/>
      <c r="AZ56529" s="80"/>
      <c r="BA56529" s="80"/>
      <c r="BB56529" s="80"/>
    </row>
    <row r="56530" spans="9:54" x14ac:dyDescent="0.25">
      <c r="I56530" s="80"/>
      <c r="AX56530" s="80"/>
      <c r="AY56530" s="80"/>
      <c r="AZ56530" s="80"/>
      <c r="BA56530" s="80"/>
      <c r="BB56530" s="80"/>
    </row>
    <row r="56531" spans="9:54" x14ac:dyDescent="0.25">
      <c r="I56531" s="80"/>
      <c r="AX56531" s="80"/>
      <c r="AY56531" s="80"/>
      <c r="AZ56531" s="80"/>
      <c r="BA56531" s="80"/>
      <c r="BB56531" s="80"/>
    </row>
    <row r="56532" spans="9:54" x14ac:dyDescent="0.25">
      <c r="I56532" s="80"/>
      <c r="AX56532" s="80"/>
      <c r="AY56532" s="80"/>
      <c r="AZ56532" s="80"/>
      <c r="BA56532" s="80"/>
      <c r="BB56532" s="80"/>
    </row>
    <row r="56533" spans="9:54" x14ac:dyDescent="0.25">
      <c r="I56533" s="80"/>
      <c r="AX56533" s="80"/>
      <c r="AY56533" s="80"/>
      <c r="AZ56533" s="80"/>
      <c r="BA56533" s="80"/>
      <c r="BB56533" s="80"/>
    </row>
    <row r="56534" spans="9:54" x14ac:dyDescent="0.25">
      <c r="I56534" s="80"/>
      <c r="AX56534" s="80"/>
      <c r="AY56534" s="80"/>
      <c r="AZ56534" s="80"/>
      <c r="BA56534" s="80"/>
      <c r="BB56534" s="80"/>
    </row>
    <row r="56535" spans="9:54" x14ac:dyDescent="0.25">
      <c r="I56535" s="80"/>
      <c r="AX56535" s="80"/>
      <c r="AY56535" s="80"/>
      <c r="AZ56535" s="80"/>
      <c r="BA56535" s="80"/>
      <c r="BB56535" s="80"/>
    </row>
    <row r="56536" spans="9:54" x14ac:dyDescent="0.25">
      <c r="I56536" s="80"/>
      <c r="AX56536" s="80"/>
      <c r="AY56536" s="80"/>
      <c r="AZ56536" s="80"/>
      <c r="BA56536" s="80"/>
      <c r="BB56536" s="80"/>
    </row>
    <row r="56537" spans="9:54" x14ac:dyDescent="0.25">
      <c r="I56537" s="80"/>
      <c r="AX56537" s="80"/>
      <c r="AY56537" s="80"/>
      <c r="AZ56537" s="80"/>
      <c r="BA56537" s="80"/>
      <c r="BB56537" s="80"/>
    </row>
    <row r="56538" spans="9:54" x14ac:dyDescent="0.25">
      <c r="I56538" s="80"/>
      <c r="AX56538" s="80"/>
      <c r="AY56538" s="80"/>
      <c r="AZ56538" s="80"/>
      <c r="BA56538" s="80"/>
      <c r="BB56538" s="80"/>
    </row>
    <row r="56539" spans="9:54" x14ac:dyDescent="0.25">
      <c r="I56539" s="80"/>
      <c r="AX56539" s="80"/>
      <c r="AY56539" s="80"/>
      <c r="AZ56539" s="80"/>
      <c r="BA56539" s="80"/>
      <c r="BB56539" s="80"/>
    </row>
    <row r="56540" spans="9:54" x14ac:dyDescent="0.25">
      <c r="I56540" s="80"/>
      <c r="AX56540" s="80"/>
      <c r="AY56540" s="80"/>
      <c r="AZ56540" s="80"/>
      <c r="BA56540" s="80"/>
      <c r="BB56540" s="80"/>
    </row>
    <row r="56541" spans="9:54" x14ac:dyDescent="0.25">
      <c r="I56541" s="80"/>
      <c r="AX56541" s="80"/>
      <c r="AY56541" s="80"/>
      <c r="AZ56541" s="80"/>
      <c r="BA56541" s="80"/>
      <c r="BB56541" s="80"/>
    </row>
    <row r="56542" spans="9:54" x14ac:dyDescent="0.25">
      <c r="I56542" s="80"/>
      <c r="AX56542" s="80"/>
      <c r="AY56542" s="80"/>
      <c r="AZ56542" s="80"/>
      <c r="BA56542" s="80"/>
      <c r="BB56542" s="80"/>
    </row>
    <row r="56543" spans="9:54" x14ac:dyDescent="0.25">
      <c r="I56543" s="80"/>
      <c r="AX56543" s="80"/>
      <c r="AY56543" s="80"/>
      <c r="AZ56543" s="80"/>
      <c r="BA56543" s="80"/>
      <c r="BB56543" s="80"/>
    </row>
    <row r="56544" spans="9:54" x14ac:dyDescent="0.25">
      <c r="I56544" s="80"/>
      <c r="AX56544" s="80"/>
      <c r="AY56544" s="80"/>
      <c r="AZ56544" s="80"/>
      <c r="BA56544" s="80"/>
      <c r="BB56544" s="80"/>
    </row>
    <row r="56545" spans="9:54" x14ac:dyDescent="0.25">
      <c r="I56545" s="80"/>
      <c r="AX56545" s="80"/>
      <c r="AY56545" s="80"/>
      <c r="AZ56545" s="80"/>
      <c r="BA56545" s="80"/>
      <c r="BB56545" s="80"/>
    </row>
    <row r="56546" spans="9:54" x14ac:dyDescent="0.25">
      <c r="I56546" s="80"/>
      <c r="AX56546" s="80"/>
      <c r="AY56546" s="80"/>
      <c r="AZ56546" s="80"/>
      <c r="BA56546" s="80"/>
      <c r="BB56546" s="80"/>
    </row>
    <row r="56547" spans="9:54" x14ac:dyDescent="0.25">
      <c r="I56547" s="80"/>
      <c r="AX56547" s="80"/>
      <c r="AY56547" s="80"/>
      <c r="AZ56547" s="80"/>
      <c r="BA56547" s="80"/>
      <c r="BB56547" s="80"/>
    </row>
    <row r="56548" spans="9:54" x14ac:dyDescent="0.25">
      <c r="I56548" s="80"/>
      <c r="AX56548" s="80"/>
      <c r="AY56548" s="80"/>
      <c r="AZ56548" s="80"/>
      <c r="BA56548" s="80"/>
      <c r="BB56548" s="80"/>
    </row>
    <row r="56549" spans="9:54" x14ac:dyDescent="0.25">
      <c r="I56549" s="80"/>
      <c r="AX56549" s="80"/>
      <c r="AY56549" s="80"/>
      <c r="AZ56549" s="80"/>
      <c r="BA56549" s="80"/>
      <c r="BB56549" s="80"/>
    </row>
    <row r="56550" spans="9:54" x14ac:dyDescent="0.25">
      <c r="I56550" s="80"/>
      <c r="AX56550" s="80"/>
      <c r="AY56550" s="80"/>
      <c r="AZ56550" s="80"/>
      <c r="BA56550" s="80"/>
      <c r="BB56550" s="80"/>
    </row>
    <row r="56551" spans="9:54" x14ac:dyDescent="0.25">
      <c r="I56551" s="80"/>
      <c r="AX56551" s="80"/>
      <c r="AY56551" s="80"/>
      <c r="AZ56551" s="80"/>
      <c r="BA56551" s="80"/>
      <c r="BB56551" s="80"/>
    </row>
    <row r="56552" spans="9:54" x14ac:dyDescent="0.25">
      <c r="I56552" s="80"/>
      <c r="AX56552" s="80"/>
      <c r="AY56552" s="80"/>
      <c r="AZ56552" s="80"/>
      <c r="BA56552" s="80"/>
      <c r="BB56552" s="80"/>
    </row>
    <row r="56553" spans="9:54" x14ac:dyDescent="0.25">
      <c r="I56553" s="80"/>
      <c r="AX56553" s="80"/>
      <c r="AY56553" s="80"/>
      <c r="AZ56553" s="80"/>
      <c r="BA56553" s="80"/>
      <c r="BB56553" s="80"/>
    </row>
    <row r="56554" spans="9:54" x14ac:dyDescent="0.25">
      <c r="I56554" s="80"/>
      <c r="AX56554" s="80"/>
      <c r="AY56554" s="80"/>
      <c r="AZ56554" s="80"/>
      <c r="BA56554" s="80"/>
      <c r="BB56554" s="80"/>
    </row>
    <row r="56555" spans="9:54" x14ac:dyDescent="0.25">
      <c r="I56555" s="80"/>
      <c r="AX56555" s="80"/>
      <c r="AY56555" s="80"/>
      <c r="AZ56555" s="80"/>
      <c r="BA56555" s="80"/>
      <c r="BB56555" s="80"/>
    </row>
    <row r="56556" spans="9:54" x14ac:dyDescent="0.25">
      <c r="I56556" s="80"/>
      <c r="AX56556" s="80"/>
      <c r="AY56556" s="80"/>
      <c r="AZ56556" s="80"/>
      <c r="BA56556" s="80"/>
      <c r="BB56556" s="80"/>
    </row>
    <row r="56557" spans="9:54" x14ac:dyDescent="0.25">
      <c r="I56557" s="80"/>
      <c r="AX56557" s="80"/>
      <c r="AY56557" s="80"/>
      <c r="AZ56557" s="80"/>
      <c r="BA56557" s="80"/>
      <c r="BB56557" s="80"/>
    </row>
    <row r="56558" spans="9:54" x14ac:dyDescent="0.25">
      <c r="I56558" s="80"/>
      <c r="AX56558" s="80"/>
      <c r="AY56558" s="80"/>
      <c r="AZ56558" s="80"/>
      <c r="BA56558" s="80"/>
      <c r="BB56558" s="80"/>
    </row>
    <row r="56559" spans="9:54" x14ac:dyDescent="0.25">
      <c r="I56559" s="80"/>
      <c r="AX56559" s="80"/>
      <c r="AY56559" s="80"/>
      <c r="AZ56559" s="80"/>
      <c r="BA56559" s="80"/>
      <c r="BB56559" s="80"/>
    </row>
    <row r="56560" spans="9:54" x14ac:dyDescent="0.25">
      <c r="I56560" s="80"/>
      <c r="AX56560" s="80"/>
      <c r="AY56560" s="80"/>
      <c r="AZ56560" s="80"/>
      <c r="BA56560" s="80"/>
      <c r="BB56560" s="80"/>
    </row>
    <row r="56561" spans="9:54" x14ac:dyDescent="0.25">
      <c r="I56561" s="80"/>
      <c r="AX56561" s="80"/>
      <c r="AY56561" s="80"/>
      <c r="AZ56561" s="80"/>
      <c r="BA56561" s="80"/>
      <c r="BB56561" s="80"/>
    </row>
    <row r="56562" spans="9:54" x14ac:dyDescent="0.25">
      <c r="I56562" s="80"/>
      <c r="AX56562" s="80"/>
      <c r="AY56562" s="80"/>
      <c r="AZ56562" s="80"/>
      <c r="BA56562" s="80"/>
      <c r="BB56562" s="80"/>
    </row>
    <row r="56563" spans="9:54" x14ac:dyDescent="0.25">
      <c r="I56563" s="80"/>
      <c r="AX56563" s="80"/>
      <c r="AY56563" s="80"/>
      <c r="AZ56563" s="80"/>
      <c r="BA56563" s="80"/>
      <c r="BB56563" s="80"/>
    </row>
    <row r="56564" spans="9:54" x14ac:dyDescent="0.25">
      <c r="I56564" s="80"/>
      <c r="AX56564" s="80"/>
      <c r="AY56564" s="80"/>
      <c r="AZ56564" s="80"/>
      <c r="BA56564" s="80"/>
      <c r="BB56564" s="80"/>
    </row>
    <row r="56565" spans="9:54" x14ac:dyDescent="0.25">
      <c r="I56565" s="80"/>
      <c r="AX56565" s="80"/>
      <c r="AY56565" s="80"/>
      <c r="AZ56565" s="80"/>
      <c r="BA56565" s="80"/>
      <c r="BB56565" s="80"/>
    </row>
    <row r="56566" spans="9:54" x14ac:dyDescent="0.25">
      <c r="I56566" s="80"/>
      <c r="AX56566" s="80"/>
      <c r="AY56566" s="80"/>
      <c r="AZ56566" s="80"/>
      <c r="BA56566" s="80"/>
      <c r="BB56566" s="80"/>
    </row>
    <row r="56567" spans="9:54" x14ac:dyDescent="0.25">
      <c r="I56567" s="80"/>
      <c r="AX56567" s="80"/>
      <c r="AY56567" s="80"/>
      <c r="AZ56567" s="80"/>
      <c r="BA56567" s="80"/>
      <c r="BB56567" s="80"/>
    </row>
    <row r="56568" spans="9:54" x14ac:dyDescent="0.25">
      <c r="I56568" s="80"/>
      <c r="AX56568" s="80"/>
      <c r="AY56568" s="80"/>
      <c r="AZ56568" s="80"/>
      <c r="BA56568" s="80"/>
      <c r="BB56568" s="80"/>
    </row>
    <row r="56569" spans="9:54" x14ac:dyDescent="0.25">
      <c r="I56569" s="80"/>
      <c r="AX56569" s="80"/>
      <c r="AY56569" s="80"/>
      <c r="AZ56569" s="80"/>
      <c r="BA56569" s="80"/>
      <c r="BB56569" s="80"/>
    </row>
    <row r="56570" spans="9:54" x14ac:dyDescent="0.25">
      <c r="I56570" s="80"/>
      <c r="AX56570" s="80"/>
      <c r="AY56570" s="80"/>
      <c r="AZ56570" s="80"/>
      <c r="BA56570" s="80"/>
      <c r="BB56570" s="80"/>
    </row>
    <row r="56571" spans="9:54" x14ac:dyDescent="0.25">
      <c r="I56571" s="80"/>
      <c r="AX56571" s="80"/>
      <c r="AY56571" s="80"/>
      <c r="AZ56571" s="80"/>
      <c r="BA56571" s="80"/>
      <c r="BB56571" s="80"/>
    </row>
    <row r="56572" spans="9:54" x14ac:dyDescent="0.25">
      <c r="I56572" s="80"/>
      <c r="AX56572" s="80"/>
      <c r="AY56572" s="80"/>
      <c r="AZ56572" s="80"/>
      <c r="BA56572" s="80"/>
      <c r="BB56572" s="80"/>
    </row>
    <row r="56573" spans="9:54" x14ac:dyDescent="0.25">
      <c r="I56573" s="80"/>
      <c r="AX56573" s="80"/>
      <c r="AY56573" s="80"/>
      <c r="AZ56573" s="80"/>
      <c r="BA56573" s="80"/>
      <c r="BB56573" s="80"/>
    </row>
    <row r="56574" spans="9:54" x14ac:dyDescent="0.25">
      <c r="I56574" s="80"/>
      <c r="AX56574" s="80"/>
      <c r="AY56574" s="80"/>
      <c r="AZ56574" s="80"/>
      <c r="BA56574" s="80"/>
      <c r="BB56574" s="80"/>
    </row>
    <row r="56575" spans="9:54" x14ac:dyDescent="0.25">
      <c r="I56575" s="80"/>
      <c r="AX56575" s="80"/>
      <c r="AY56575" s="80"/>
      <c r="AZ56575" s="80"/>
      <c r="BA56575" s="80"/>
      <c r="BB56575" s="80"/>
    </row>
    <row r="56576" spans="9:54" x14ac:dyDescent="0.25">
      <c r="I56576" s="80"/>
      <c r="AX56576" s="80"/>
      <c r="AY56576" s="80"/>
      <c r="AZ56576" s="80"/>
      <c r="BA56576" s="80"/>
      <c r="BB56576" s="80"/>
    </row>
    <row r="56577" spans="9:54" x14ac:dyDescent="0.25">
      <c r="I56577" s="80"/>
      <c r="AX56577" s="80"/>
      <c r="AY56577" s="80"/>
      <c r="AZ56577" s="80"/>
      <c r="BA56577" s="80"/>
      <c r="BB56577" s="80"/>
    </row>
    <row r="56578" spans="9:54" x14ac:dyDescent="0.25">
      <c r="I56578" s="80"/>
      <c r="AX56578" s="80"/>
      <c r="AY56578" s="80"/>
      <c r="AZ56578" s="80"/>
      <c r="BA56578" s="80"/>
      <c r="BB56578" s="80"/>
    </row>
    <row r="56579" spans="9:54" x14ac:dyDescent="0.25">
      <c r="I56579" s="80"/>
      <c r="AX56579" s="80"/>
      <c r="AY56579" s="80"/>
      <c r="AZ56579" s="80"/>
      <c r="BA56579" s="80"/>
      <c r="BB56579" s="80"/>
    </row>
    <row r="56580" spans="9:54" x14ac:dyDescent="0.25">
      <c r="I56580" s="80"/>
      <c r="AX56580" s="80"/>
      <c r="AY56580" s="80"/>
      <c r="AZ56580" s="80"/>
      <c r="BA56580" s="80"/>
      <c r="BB56580" s="80"/>
    </row>
    <row r="56581" spans="9:54" x14ac:dyDescent="0.25">
      <c r="I56581" s="80"/>
      <c r="AX56581" s="80"/>
      <c r="AY56581" s="80"/>
      <c r="AZ56581" s="80"/>
      <c r="BA56581" s="80"/>
      <c r="BB56581" s="80"/>
    </row>
    <row r="56582" spans="9:54" x14ac:dyDescent="0.25">
      <c r="I56582" s="80"/>
      <c r="AX56582" s="80"/>
      <c r="AY56582" s="80"/>
      <c r="AZ56582" s="80"/>
      <c r="BA56582" s="80"/>
      <c r="BB56582" s="80"/>
    </row>
    <row r="56583" spans="9:54" x14ac:dyDescent="0.25">
      <c r="I56583" s="80"/>
      <c r="AX56583" s="80"/>
      <c r="AY56583" s="80"/>
      <c r="AZ56583" s="80"/>
      <c r="BA56583" s="80"/>
      <c r="BB56583" s="80"/>
    </row>
    <row r="56584" spans="9:54" x14ac:dyDescent="0.25">
      <c r="I56584" s="80"/>
      <c r="AX56584" s="80"/>
      <c r="AY56584" s="80"/>
      <c r="AZ56584" s="80"/>
      <c r="BA56584" s="80"/>
      <c r="BB56584" s="80"/>
    </row>
    <row r="56585" spans="9:54" x14ac:dyDescent="0.25">
      <c r="I56585" s="80"/>
      <c r="AX56585" s="80"/>
      <c r="AY56585" s="80"/>
      <c r="AZ56585" s="80"/>
      <c r="BA56585" s="80"/>
      <c r="BB56585" s="80"/>
    </row>
    <row r="56586" spans="9:54" x14ac:dyDescent="0.25">
      <c r="I56586" s="80"/>
      <c r="AX56586" s="80"/>
      <c r="AY56586" s="80"/>
      <c r="AZ56586" s="80"/>
      <c r="BA56586" s="80"/>
      <c r="BB56586" s="80"/>
    </row>
    <row r="56587" spans="9:54" x14ac:dyDescent="0.25">
      <c r="I56587" s="80"/>
      <c r="AX56587" s="80"/>
      <c r="AY56587" s="80"/>
      <c r="AZ56587" s="80"/>
      <c r="BA56587" s="80"/>
      <c r="BB56587" s="80"/>
    </row>
    <row r="56588" spans="9:54" x14ac:dyDescent="0.25">
      <c r="I56588" s="80"/>
      <c r="AX56588" s="80"/>
      <c r="AY56588" s="80"/>
      <c r="AZ56588" s="80"/>
      <c r="BA56588" s="80"/>
      <c r="BB56588" s="80"/>
    </row>
    <row r="56589" spans="9:54" x14ac:dyDescent="0.25">
      <c r="I56589" s="80"/>
      <c r="AX56589" s="80"/>
      <c r="AY56589" s="80"/>
      <c r="AZ56589" s="80"/>
      <c r="BA56589" s="80"/>
      <c r="BB56589" s="80"/>
    </row>
    <row r="56590" spans="9:54" x14ac:dyDescent="0.25">
      <c r="I56590" s="80"/>
      <c r="AX56590" s="80"/>
      <c r="AY56590" s="80"/>
      <c r="AZ56590" s="80"/>
      <c r="BA56590" s="80"/>
      <c r="BB56590" s="80"/>
    </row>
    <row r="56591" spans="9:54" x14ac:dyDescent="0.25">
      <c r="I56591" s="80"/>
      <c r="AX56591" s="80"/>
      <c r="AY56591" s="80"/>
      <c r="AZ56591" s="80"/>
      <c r="BA56591" s="80"/>
      <c r="BB56591" s="80"/>
    </row>
    <row r="56592" spans="9:54" x14ac:dyDescent="0.25">
      <c r="I56592" s="80"/>
      <c r="AX56592" s="80"/>
      <c r="AY56592" s="80"/>
      <c r="AZ56592" s="80"/>
      <c r="BA56592" s="80"/>
      <c r="BB56592" s="80"/>
    </row>
    <row r="56593" spans="9:54" x14ac:dyDescent="0.25">
      <c r="I56593" s="80"/>
      <c r="AX56593" s="80"/>
      <c r="AY56593" s="80"/>
      <c r="AZ56593" s="80"/>
      <c r="BA56593" s="80"/>
      <c r="BB56593" s="80"/>
    </row>
    <row r="56594" spans="9:54" x14ac:dyDescent="0.25">
      <c r="I56594" s="80"/>
      <c r="AX56594" s="80"/>
      <c r="AY56594" s="80"/>
      <c r="AZ56594" s="80"/>
      <c r="BA56594" s="80"/>
      <c r="BB56594" s="80"/>
    </row>
    <row r="56595" spans="9:54" x14ac:dyDescent="0.25">
      <c r="I56595" s="80"/>
      <c r="AX56595" s="80"/>
      <c r="AY56595" s="80"/>
      <c r="AZ56595" s="80"/>
      <c r="BA56595" s="80"/>
      <c r="BB56595" s="80"/>
    </row>
    <row r="56596" spans="9:54" x14ac:dyDescent="0.25">
      <c r="I56596" s="80"/>
      <c r="AX56596" s="80"/>
      <c r="AY56596" s="80"/>
      <c r="AZ56596" s="80"/>
      <c r="BA56596" s="80"/>
      <c r="BB56596" s="80"/>
    </row>
    <row r="56597" spans="9:54" x14ac:dyDescent="0.25">
      <c r="I56597" s="80"/>
      <c r="AX56597" s="80"/>
      <c r="AY56597" s="80"/>
      <c r="AZ56597" s="80"/>
      <c r="BA56597" s="80"/>
      <c r="BB56597" s="80"/>
    </row>
    <row r="56598" spans="9:54" x14ac:dyDescent="0.25">
      <c r="I56598" s="80"/>
      <c r="AX56598" s="80"/>
      <c r="AY56598" s="80"/>
      <c r="AZ56598" s="80"/>
      <c r="BA56598" s="80"/>
      <c r="BB56598" s="80"/>
    </row>
    <row r="56599" spans="9:54" x14ac:dyDescent="0.25">
      <c r="I56599" s="80"/>
      <c r="AX56599" s="80"/>
      <c r="AY56599" s="80"/>
      <c r="AZ56599" s="80"/>
      <c r="BA56599" s="80"/>
      <c r="BB56599" s="80"/>
    </row>
    <row r="56600" spans="9:54" x14ac:dyDescent="0.25">
      <c r="I56600" s="80"/>
      <c r="AX56600" s="80"/>
      <c r="AY56600" s="80"/>
      <c r="AZ56600" s="80"/>
      <c r="BA56600" s="80"/>
      <c r="BB56600" s="80"/>
    </row>
    <row r="56601" spans="9:54" x14ac:dyDescent="0.25">
      <c r="I56601" s="80"/>
      <c r="AX56601" s="80"/>
      <c r="AY56601" s="80"/>
      <c r="AZ56601" s="80"/>
      <c r="BA56601" s="80"/>
      <c r="BB56601" s="80"/>
    </row>
    <row r="56602" spans="9:54" x14ac:dyDescent="0.25">
      <c r="I56602" s="80"/>
      <c r="AX56602" s="80"/>
      <c r="AY56602" s="80"/>
      <c r="AZ56602" s="80"/>
      <c r="BA56602" s="80"/>
      <c r="BB56602" s="80"/>
    </row>
    <row r="56603" spans="9:54" x14ac:dyDescent="0.25">
      <c r="I56603" s="80"/>
      <c r="AX56603" s="80"/>
      <c r="AY56603" s="80"/>
      <c r="AZ56603" s="80"/>
      <c r="BA56603" s="80"/>
      <c r="BB56603" s="80"/>
    </row>
    <row r="56604" spans="9:54" x14ac:dyDescent="0.25">
      <c r="I56604" s="80"/>
      <c r="AX56604" s="80"/>
      <c r="AY56604" s="80"/>
      <c r="AZ56604" s="80"/>
      <c r="BA56604" s="80"/>
      <c r="BB56604" s="80"/>
    </row>
    <row r="56605" spans="9:54" x14ac:dyDescent="0.25">
      <c r="I56605" s="80"/>
      <c r="AX56605" s="80"/>
      <c r="AY56605" s="80"/>
      <c r="AZ56605" s="80"/>
      <c r="BA56605" s="80"/>
      <c r="BB56605" s="80"/>
    </row>
    <row r="56606" spans="9:54" x14ac:dyDescent="0.25">
      <c r="I56606" s="80"/>
      <c r="AX56606" s="80"/>
      <c r="AY56606" s="80"/>
      <c r="AZ56606" s="80"/>
      <c r="BA56606" s="80"/>
      <c r="BB56606" s="80"/>
    </row>
    <row r="56607" spans="9:54" x14ac:dyDescent="0.25">
      <c r="I56607" s="80"/>
      <c r="AX56607" s="80"/>
      <c r="AY56607" s="80"/>
      <c r="AZ56607" s="80"/>
      <c r="BA56607" s="80"/>
      <c r="BB56607" s="80"/>
    </row>
    <row r="56608" spans="9:54" x14ac:dyDescent="0.25">
      <c r="I56608" s="80"/>
      <c r="AX56608" s="80"/>
      <c r="AY56608" s="80"/>
      <c r="AZ56608" s="80"/>
      <c r="BA56608" s="80"/>
      <c r="BB56608" s="80"/>
    </row>
    <row r="56609" spans="9:54" x14ac:dyDescent="0.25">
      <c r="I56609" s="80"/>
      <c r="AX56609" s="80"/>
      <c r="AY56609" s="80"/>
      <c r="AZ56609" s="80"/>
      <c r="BA56609" s="80"/>
      <c r="BB56609" s="80"/>
    </row>
    <row r="56610" spans="9:54" x14ac:dyDescent="0.25">
      <c r="I56610" s="80"/>
      <c r="AX56610" s="80"/>
      <c r="AY56610" s="80"/>
      <c r="AZ56610" s="80"/>
      <c r="BA56610" s="80"/>
      <c r="BB56610" s="80"/>
    </row>
    <row r="56611" spans="9:54" x14ac:dyDescent="0.25">
      <c r="I56611" s="80"/>
      <c r="AX56611" s="80"/>
      <c r="AY56611" s="80"/>
      <c r="AZ56611" s="80"/>
      <c r="BA56611" s="80"/>
      <c r="BB56611" s="80"/>
    </row>
    <row r="56612" spans="9:54" x14ac:dyDescent="0.25">
      <c r="I56612" s="80"/>
      <c r="AX56612" s="80"/>
      <c r="AY56612" s="80"/>
      <c r="AZ56612" s="80"/>
      <c r="BA56612" s="80"/>
      <c r="BB56612" s="80"/>
    </row>
    <row r="56613" spans="9:54" x14ac:dyDescent="0.25">
      <c r="I56613" s="80"/>
      <c r="AX56613" s="80"/>
      <c r="AY56613" s="80"/>
      <c r="AZ56613" s="80"/>
      <c r="BA56613" s="80"/>
      <c r="BB56613" s="80"/>
    </row>
    <row r="56614" spans="9:54" x14ac:dyDescent="0.25">
      <c r="I56614" s="80"/>
      <c r="AX56614" s="80"/>
      <c r="AY56614" s="80"/>
      <c r="AZ56614" s="80"/>
      <c r="BA56614" s="80"/>
      <c r="BB56614" s="80"/>
    </row>
    <row r="56615" spans="9:54" x14ac:dyDescent="0.25">
      <c r="I56615" s="80"/>
      <c r="AX56615" s="80"/>
      <c r="AY56615" s="80"/>
      <c r="AZ56615" s="80"/>
      <c r="BA56615" s="80"/>
      <c r="BB56615" s="80"/>
    </row>
    <row r="56616" spans="9:54" x14ac:dyDescent="0.25">
      <c r="I56616" s="80"/>
      <c r="AX56616" s="80"/>
      <c r="AY56616" s="80"/>
      <c r="AZ56616" s="80"/>
      <c r="BA56616" s="80"/>
      <c r="BB56616" s="80"/>
    </row>
    <row r="56617" spans="9:54" x14ac:dyDescent="0.25">
      <c r="I56617" s="80"/>
      <c r="AX56617" s="80"/>
      <c r="AY56617" s="80"/>
      <c r="AZ56617" s="80"/>
      <c r="BA56617" s="80"/>
      <c r="BB56617" s="80"/>
    </row>
    <row r="56618" spans="9:54" x14ac:dyDescent="0.25">
      <c r="I56618" s="80"/>
      <c r="AX56618" s="80"/>
      <c r="AY56618" s="80"/>
      <c r="AZ56618" s="80"/>
      <c r="BA56618" s="80"/>
      <c r="BB56618" s="80"/>
    </row>
    <row r="56619" spans="9:54" x14ac:dyDescent="0.25">
      <c r="I56619" s="80"/>
      <c r="AX56619" s="80"/>
      <c r="AY56619" s="80"/>
      <c r="AZ56619" s="80"/>
      <c r="BA56619" s="80"/>
      <c r="BB56619" s="80"/>
    </row>
    <row r="56620" spans="9:54" x14ac:dyDescent="0.25">
      <c r="I56620" s="80"/>
      <c r="AX56620" s="80"/>
      <c r="AY56620" s="80"/>
      <c r="AZ56620" s="80"/>
      <c r="BA56620" s="80"/>
      <c r="BB56620" s="80"/>
    </row>
    <row r="56621" spans="9:54" x14ac:dyDescent="0.25">
      <c r="I56621" s="80"/>
      <c r="AX56621" s="80"/>
      <c r="AY56621" s="80"/>
      <c r="AZ56621" s="80"/>
      <c r="BA56621" s="80"/>
      <c r="BB56621" s="80"/>
    </row>
    <row r="56622" spans="9:54" x14ac:dyDescent="0.25">
      <c r="I56622" s="80"/>
      <c r="AX56622" s="80"/>
      <c r="AY56622" s="80"/>
      <c r="AZ56622" s="80"/>
      <c r="BA56622" s="80"/>
      <c r="BB56622" s="80"/>
    </row>
    <row r="56623" spans="9:54" x14ac:dyDescent="0.25">
      <c r="I56623" s="80"/>
      <c r="AX56623" s="80"/>
      <c r="AY56623" s="80"/>
      <c r="AZ56623" s="80"/>
      <c r="BA56623" s="80"/>
      <c r="BB56623" s="80"/>
    </row>
    <row r="56624" spans="9:54" x14ac:dyDescent="0.25">
      <c r="I56624" s="80"/>
      <c r="AX56624" s="80"/>
      <c r="AY56624" s="80"/>
      <c r="AZ56624" s="80"/>
      <c r="BA56624" s="80"/>
      <c r="BB56624" s="80"/>
    </row>
    <row r="56625" spans="9:54" x14ac:dyDescent="0.25">
      <c r="I56625" s="80"/>
      <c r="AX56625" s="80"/>
      <c r="AY56625" s="80"/>
      <c r="AZ56625" s="80"/>
      <c r="BA56625" s="80"/>
      <c r="BB56625" s="80"/>
    </row>
    <row r="56626" spans="9:54" x14ac:dyDescent="0.25">
      <c r="I56626" s="80"/>
      <c r="AX56626" s="80"/>
      <c r="AY56626" s="80"/>
      <c r="AZ56626" s="80"/>
      <c r="BA56626" s="80"/>
      <c r="BB56626" s="80"/>
    </row>
    <row r="56627" spans="9:54" x14ac:dyDescent="0.25">
      <c r="I56627" s="80"/>
      <c r="AX56627" s="80"/>
      <c r="AY56627" s="80"/>
      <c r="AZ56627" s="80"/>
      <c r="BA56627" s="80"/>
      <c r="BB56627" s="80"/>
    </row>
    <row r="56628" spans="9:54" x14ac:dyDescent="0.25">
      <c r="I56628" s="80"/>
      <c r="AX56628" s="80"/>
      <c r="AY56628" s="80"/>
      <c r="AZ56628" s="80"/>
      <c r="BA56628" s="80"/>
      <c r="BB56628" s="80"/>
    </row>
    <row r="56629" spans="9:54" x14ac:dyDescent="0.25">
      <c r="I56629" s="80"/>
      <c r="AX56629" s="80"/>
      <c r="AY56629" s="80"/>
      <c r="AZ56629" s="80"/>
      <c r="BA56629" s="80"/>
      <c r="BB56629" s="80"/>
    </row>
    <row r="56630" spans="9:54" x14ac:dyDescent="0.25">
      <c r="I56630" s="80"/>
      <c r="AX56630" s="80"/>
      <c r="AY56630" s="80"/>
      <c r="AZ56630" s="80"/>
      <c r="BA56630" s="80"/>
      <c r="BB56630" s="80"/>
    </row>
    <row r="56631" spans="9:54" x14ac:dyDescent="0.25">
      <c r="I56631" s="80"/>
      <c r="AX56631" s="80"/>
      <c r="AY56631" s="80"/>
      <c r="AZ56631" s="80"/>
      <c r="BA56631" s="80"/>
      <c r="BB56631" s="80"/>
    </row>
    <row r="56632" spans="9:54" x14ac:dyDescent="0.25">
      <c r="I56632" s="80"/>
      <c r="AX56632" s="80"/>
      <c r="AY56632" s="80"/>
      <c r="AZ56632" s="80"/>
      <c r="BA56632" s="80"/>
      <c r="BB56632" s="80"/>
    </row>
    <row r="56633" spans="9:54" x14ac:dyDescent="0.25">
      <c r="I56633" s="80"/>
      <c r="AX56633" s="80"/>
      <c r="AY56633" s="80"/>
      <c r="AZ56633" s="80"/>
      <c r="BA56633" s="80"/>
      <c r="BB56633" s="80"/>
    </row>
    <row r="56634" spans="9:54" x14ac:dyDescent="0.25">
      <c r="I56634" s="80"/>
      <c r="AX56634" s="80"/>
      <c r="AY56634" s="80"/>
      <c r="AZ56634" s="80"/>
      <c r="BA56634" s="80"/>
      <c r="BB56634" s="80"/>
    </row>
    <row r="56635" spans="9:54" x14ac:dyDescent="0.25">
      <c r="I56635" s="80"/>
      <c r="AX56635" s="80"/>
      <c r="AY56635" s="80"/>
      <c r="AZ56635" s="80"/>
      <c r="BA56635" s="80"/>
      <c r="BB56635" s="80"/>
    </row>
    <row r="56636" spans="9:54" x14ac:dyDescent="0.25">
      <c r="I56636" s="80"/>
      <c r="AX56636" s="80"/>
      <c r="AY56636" s="80"/>
      <c r="AZ56636" s="80"/>
      <c r="BA56636" s="80"/>
      <c r="BB56636" s="80"/>
    </row>
    <row r="56637" spans="9:54" x14ac:dyDescent="0.25">
      <c r="I56637" s="80"/>
      <c r="AX56637" s="80"/>
      <c r="AY56637" s="80"/>
      <c r="AZ56637" s="80"/>
      <c r="BA56637" s="80"/>
      <c r="BB56637" s="80"/>
    </row>
    <row r="56638" spans="9:54" x14ac:dyDescent="0.25">
      <c r="I56638" s="80"/>
      <c r="AX56638" s="80"/>
      <c r="AY56638" s="80"/>
      <c r="AZ56638" s="80"/>
      <c r="BA56638" s="80"/>
      <c r="BB56638" s="80"/>
    </row>
    <row r="56639" spans="9:54" x14ac:dyDescent="0.25">
      <c r="I56639" s="80"/>
      <c r="AX56639" s="80"/>
      <c r="AY56639" s="80"/>
      <c r="AZ56639" s="80"/>
      <c r="BA56639" s="80"/>
      <c r="BB56639" s="80"/>
    </row>
    <row r="56640" spans="9:54" x14ac:dyDescent="0.25">
      <c r="I56640" s="80"/>
      <c r="AX56640" s="80"/>
      <c r="AY56640" s="80"/>
      <c r="AZ56640" s="80"/>
      <c r="BA56640" s="80"/>
      <c r="BB56640" s="80"/>
    </row>
    <row r="56641" spans="9:54" x14ac:dyDescent="0.25">
      <c r="I56641" s="80"/>
      <c r="AX56641" s="80"/>
      <c r="AY56641" s="80"/>
      <c r="AZ56641" s="80"/>
      <c r="BA56641" s="80"/>
      <c r="BB56641" s="80"/>
    </row>
    <row r="56642" spans="9:54" x14ac:dyDescent="0.25">
      <c r="I56642" s="80"/>
      <c r="AX56642" s="80"/>
      <c r="AY56642" s="80"/>
      <c r="AZ56642" s="80"/>
      <c r="BA56642" s="80"/>
      <c r="BB56642" s="80"/>
    </row>
    <row r="56643" spans="9:54" x14ac:dyDescent="0.25">
      <c r="I56643" s="80"/>
      <c r="AX56643" s="80"/>
      <c r="AY56643" s="80"/>
      <c r="AZ56643" s="80"/>
      <c r="BA56643" s="80"/>
      <c r="BB56643" s="80"/>
    </row>
    <row r="56644" spans="9:54" x14ac:dyDescent="0.25">
      <c r="I56644" s="80"/>
      <c r="AX56644" s="80"/>
      <c r="AY56644" s="80"/>
      <c r="AZ56644" s="80"/>
      <c r="BA56644" s="80"/>
      <c r="BB56644" s="80"/>
    </row>
    <row r="56645" spans="9:54" x14ac:dyDescent="0.25">
      <c r="I56645" s="80"/>
      <c r="AX56645" s="80"/>
      <c r="AY56645" s="80"/>
      <c r="AZ56645" s="80"/>
      <c r="BA56645" s="80"/>
      <c r="BB56645" s="80"/>
    </row>
    <row r="56646" spans="9:54" x14ac:dyDescent="0.25">
      <c r="I56646" s="80"/>
      <c r="AX56646" s="80"/>
      <c r="AY56646" s="80"/>
      <c r="AZ56646" s="80"/>
      <c r="BA56646" s="80"/>
      <c r="BB56646" s="80"/>
    </row>
    <row r="56647" spans="9:54" x14ac:dyDescent="0.25">
      <c r="I56647" s="80"/>
      <c r="AX56647" s="80"/>
      <c r="AY56647" s="80"/>
      <c r="AZ56647" s="80"/>
      <c r="BA56647" s="80"/>
      <c r="BB56647" s="80"/>
    </row>
    <row r="56648" spans="9:54" x14ac:dyDescent="0.25">
      <c r="I56648" s="80"/>
      <c r="AX56648" s="80"/>
      <c r="AY56648" s="80"/>
      <c r="AZ56648" s="80"/>
      <c r="BA56648" s="80"/>
      <c r="BB56648" s="80"/>
    </row>
    <row r="56649" spans="9:54" x14ac:dyDescent="0.25">
      <c r="I56649" s="80"/>
      <c r="AX56649" s="80"/>
      <c r="AY56649" s="80"/>
      <c r="AZ56649" s="80"/>
      <c r="BA56649" s="80"/>
      <c r="BB56649" s="80"/>
    </row>
    <row r="56650" spans="9:54" x14ac:dyDescent="0.25">
      <c r="I56650" s="80"/>
      <c r="AX56650" s="80"/>
      <c r="AY56650" s="80"/>
      <c r="AZ56650" s="80"/>
      <c r="BA56650" s="80"/>
      <c r="BB56650" s="80"/>
    </row>
    <row r="56651" spans="9:54" x14ac:dyDescent="0.25">
      <c r="I56651" s="80"/>
      <c r="AX56651" s="80"/>
      <c r="AY56651" s="80"/>
      <c r="AZ56651" s="80"/>
      <c r="BA56651" s="80"/>
      <c r="BB56651" s="80"/>
    </row>
    <row r="56652" spans="9:54" x14ac:dyDescent="0.25">
      <c r="I56652" s="80"/>
      <c r="AX56652" s="80"/>
      <c r="AY56652" s="80"/>
      <c r="AZ56652" s="80"/>
      <c r="BA56652" s="80"/>
      <c r="BB56652" s="80"/>
    </row>
    <row r="56653" spans="9:54" x14ac:dyDescent="0.25">
      <c r="I56653" s="80"/>
      <c r="AX56653" s="80"/>
      <c r="AY56653" s="80"/>
      <c r="AZ56653" s="80"/>
      <c r="BA56653" s="80"/>
      <c r="BB56653" s="80"/>
    </row>
    <row r="56654" spans="9:54" x14ac:dyDescent="0.25">
      <c r="I56654" s="80"/>
      <c r="AX56654" s="80"/>
      <c r="AY56654" s="80"/>
      <c r="AZ56654" s="80"/>
      <c r="BA56654" s="80"/>
      <c r="BB56654" s="80"/>
    </row>
    <row r="56655" spans="9:54" x14ac:dyDescent="0.25">
      <c r="I56655" s="80"/>
      <c r="AX56655" s="80"/>
      <c r="AY56655" s="80"/>
      <c r="AZ56655" s="80"/>
      <c r="BA56655" s="80"/>
      <c r="BB56655" s="80"/>
    </row>
    <row r="56656" spans="9:54" x14ac:dyDescent="0.25">
      <c r="I56656" s="80"/>
      <c r="AX56656" s="80"/>
      <c r="AY56656" s="80"/>
      <c r="AZ56656" s="80"/>
      <c r="BA56656" s="80"/>
      <c r="BB56656" s="80"/>
    </row>
    <row r="56657" spans="9:54" x14ac:dyDescent="0.25">
      <c r="I56657" s="80"/>
      <c r="AX56657" s="80"/>
      <c r="AY56657" s="80"/>
      <c r="AZ56657" s="80"/>
      <c r="BA56657" s="80"/>
      <c r="BB56657" s="80"/>
    </row>
    <row r="56658" spans="9:54" x14ac:dyDescent="0.25">
      <c r="I56658" s="80"/>
      <c r="AX56658" s="80"/>
      <c r="AY56658" s="80"/>
      <c r="AZ56658" s="80"/>
      <c r="BA56658" s="80"/>
      <c r="BB56658" s="80"/>
    </row>
    <row r="56659" spans="9:54" x14ac:dyDescent="0.25">
      <c r="I56659" s="80"/>
      <c r="AX56659" s="80"/>
      <c r="AY56659" s="80"/>
      <c r="AZ56659" s="80"/>
      <c r="BA56659" s="80"/>
      <c r="BB56659" s="80"/>
    </row>
    <row r="56660" spans="9:54" x14ac:dyDescent="0.25">
      <c r="I56660" s="80"/>
      <c r="AX56660" s="80"/>
      <c r="AY56660" s="80"/>
      <c r="AZ56660" s="80"/>
      <c r="BA56660" s="80"/>
      <c r="BB56660" s="80"/>
    </row>
    <row r="56661" spans="9:54" x14ac:dyDescent="0.25">
      <c r="I56661" s="80"/>
      <c r="AX56661" s="80"/>
      <c r="AY56661" s="80"/>
      <c r="AZ56661" s="80"/>
      <c r="BA56661" s="80"/>
      <c r="BB56661" s="80"/>
    </row>
    <row r="56662" spans="9:54" x14ac:dyDescent="0.25">
      <c r="I56662" s="80"/>
      <c r="AX56662" s="80"/>
      <c r="AY56662" s="80"/>
      <c r="AZ56662" s="80"/>
      <c r="BA56662" s="80"/>
      <c r="BB56662" s="80"/>
    </row>
    <row r="56663" spans="9:54" x14ac:dyDescent="0.25">
      <c r="I56663" s="80"/>
      <c r="AX56663" s="80"/>
      <c r="AY56663" s="80"/>
      <c r="AZ56663" s="80"/>
      <c r="BA56663" s="80"/>
      <c r="BB56663" s="80"/>
    </row>
    <row r="56664" spans="9:54" x14ac:dyDescent="0.25">
      <c r="I56664" s="80"/>
      <c r="AX56664" s="80"/>
      <c r="AY56664" s="80"/>
      <c r="AZ56664" s="80"/>
      <c r="BA56664" s="80"/>
      <c r="BB56664" s="80"/>
    </row>
    <row r="56665" spans="9:54" x14ac:dyDescent="0.25">
      <c r="I56665" s="80"/>
      <c r="AX56665" s="80"/>
      <c r="AY56665" s="80"/>
      <c r="AZ56665" s="80"/>
      <c r="BA56665" s="80"/>
      <c r="BB56665" s="80"/>
    </row>
    <row r="56666" spans="9:54" x14ac:dyDescent="0.25">
      <c r="I56666" s="80"/>
      <c r="AX56666" s="80"/>
      <c r="AY56666" s="80"/>
      <c r="AZ56666" s="80"/>
      <c r="BA56666" s="80"/>
      <c r="BB56666" s="80"/>
    </row>
    <row r="56667" spans="9:54" x14ac:dyDescent="0.25">
      <c r="I56667" s="80"/>
      <c r="AX56667" s="80"/>
      <c r="AY56667" s="80"/>
      <c r="AZ56667" s="80"/>
      <c r="BA56667" s="80"/>
      <c r="BB56667" s="80"/>
    </row>
    <row r="56668" spans="9:54" x14ac:dyDescent="0.25">
      <c r="I56668" s="80"/>
      <c r="AX56668" s="80"/>
      <c r="AY56668" s="80"/>
      <c r="AZ56668" s="80"/>
      <c r="BA56668" s="80"/>
      <c r="BB56668" s="80"/>
    </row>
    <row r="56669" spans="9:54" x14ac:dyDescent="0.25">
      <c r="I56669" s="80"/>
      <c r="AX56669" s="80"/>
      <c r="AY56669" s="80"/>
      <c r="AZ56669" s="80"/>
      <c r="BA56669" s="80"/>
      <c r="BB56669" s="80"/>
    </row>
    <row r="56670" spans="9:54" x14ac:dyDescent="0.25">
      <c r="I56670" s="80"/>
      <c r="AX56670" s="80"/>
      <c r="AY56670" s="80"/>
      <c r="AZ56670" s="80"/>
      <c r="BA56670" s="80"/>
      <c r="BB56670" s="80"/>
    </row>
    <row r="56671" spans="9:54" x14ac:dyDescent="0.25">
      <c r="I56671" s="80"/>
      <c r="AX56671" s="80"/>
      <c r="AY56671" s="80"/>
      <c r="AZ56671" s="80"/>
      <c r="BA56671" s="80"/>
      <c r="BB56671" s="80"/>
    </row>
    <row r="56672" spans="9:54" x14ac:dyDescent="0.25">
      <c r="I56672" s="80"/>
      <c r="AX56672" s="80"/>
      <c r="AY56672" s="80"/>
      <c r="AZ56672" s="80"/>
      <c r="BA56672" s="80"/>
      <c r="BB56672" s="80"/>
    </row>
    <row r="56673" spans="9:54" x14ac:dyDescent="0.25">
      <c r="I56673" s="80"/>
      <c r="AX56673" s="80"/>
      <c r="AY56673" s="80"/>
      <c r="AZ56673" s="80"/>
      <c r="BA56673" s="80"/>
      <c r="BB56673" s="80"/>
    </row>
    <row r="56674" spans="9:54" x14ac:dyDescent="0.25">
      <c r="I56674" s="80"/>
      <c r="AX56674" s="80"/>
      <c r="AY56674" s="80"/>
      <c r="AZ56674" s="80"/>
      <c r="BA56674" s="80"/>
      <c r="BB56674" s="80"/>
    </row>
    <row r="56675" spans="9:54" x14ac:dyDescent="0.25">
      <c r="I56675" s="80"/>
      <c r="AX56675" s="80"/>
      <c r="AY56675" s="80"/>
      <c r="AZ56675" s="80"/>
      <c r="BA56675" s="80"/>
      <c r="BB56675" s="80"/>
    </row>
    <row r="56676" spans="9:54" x14ac:dyDescent="0.25">
      <c r="I56676" s="80"/>
      <c r="AX56676" s="80"/>
      <c r="AY56676" s="80"/>
      <c r="AZ56676" s="80"/>
      <c r="BA56676" s="80"/>
      <c r="BB56676" s="80"/>
    </row>
    <row r="56677" spans="9:54" x14ac:dyDescent="0.25">
      <c r="I56677" s="80"/>
      <c r="AX56677" s="80"/>
      <c r="AY56677" s="80"/>
      <c r="AZ56677" s="80"/>
      <c r="BA56677" s="80"/>
      <c r="BB56677" s="80"/>
    </row>
    <row r="56678" spans="9:54" x14ac:dyDescent="0.25">
      <c r="I56678" s="80"/>
      <c r="AX56678" s="80"/>
      <c r="AY56678" s="80"/>
      <c r="AZ56678" s="80"/>
      <c r="BA56678" s="80"/>
      <c r="BB56678" s="80"/>
    </row>
    <row r="56679" spans="9:54" x14ac:dyDescent="0.25">
      <c r="I56679" s="80"/>
      <c r="AX56679" s="80"/>
      <c r="AY56679" s="80"/>
      <c r="AZ56679" s="80"/>
      <c r="BA56679" s="80"/>
      <c r="BB56679" s="80"/>
    </row>
    <row r="56680" spans="9:54" x14ac:dyDescent="0.25">
      <c r="I56680" s="80"/>
      <c r="AX56680" s="80"/>
      <c r="AY56680" s="80"/>
      <c r="AZ56680" s="80"/>
      <c r="BA56680" s="80"/>
      <c r="BB56680" s="80"/>
    </row>
    <row r="56681" spans="9:54" x14ac:dyDescent="0.25">
      <c r="I56681" s="80"/>
      <c r="AX56681" s="80"/>
      <c r="AY56681" s="80"/>
      <c r="AZ56681" s="80"/>
      <c r="BA56681" s="80"/>
      <c r="BB56681" s="80"/>
    </row>
    <row r="56682" spans="9:54" x14ac:dyDescent="0.25">
      <c r="I56682" s="80"/>
      <c r="AX56682" s="80"/>
      <c r="AY56682" s="80"/>
      <c r="AZ56682" s="80"/>
      <c r="BA56682" s="80"/>
      <c r="BB56682" s="80"/>
    </row>
    <row r="56683" spans="9:54" x14ac:dyDescent="0.25">
      <c r="I56683" s="80"/>
      <c r="AX56683" s="80"/>
      <c r="AY56683" s="80"/>
      <c r="AZ56683" s="80"/>
      <c r="BA56683" s="80"/>
      <c r="BB56683" s="80"/>
    </row>
    <row r="56684" spans="9:54" x14ac:dyDescent="0.25">
      <c r="I56684" s="80"/>
      <c r="AX56684" s="80"/>
      <c r="AY56684" s="80"/>
      <c r="AZ56684" s="80"/>
      <c r="BA56684" s="80"/>
      <c r="BB56684" s="80"/>
    </row>
    <row r="56685" spans="9:54" x14ac:dyDescent="0.25">
      <c r="I56685" s="80"/>
      <c r="AX56685" s="80"/>
      <c r="AY56685" s="80"/>
      <c r="AZ56685" s="80"/>
      <c r="BA56685" s="80"/>
      <c r="BB56685" s="80"/>
    </row>
    <row r="56686" spans="9:54" x14ac:dyDescent="0.25">
      <c r="I56686" s="80"/>
      <c r="AX56686" s="80"/>
      <c r="AY56686" s="80"/>
      <c r="AZ56686" s="80"/>
      <c r="BA56686" s="80"/>
      <c r="BB56686" s="80"/>
    </row>
    <row r="56687" spans="9:54" x14ac:dyDescent="0.25">
      <c r="I56687" s="80"/>
      <c r="AX56687" s="80"/>
      <c r="AY56687" s="80"/>
      <c r="AZ56687" s="80"/>
      <c r="BA56687" s="80"/>
      <c r="BB56687" s="80"/>
    </row>
    <row r="56688" spans="9:54" x14ac:dyDescent="0.25">
      <c r="I56688" s="80"/>
      <c r="AX56688" s="80"/>
      <c r="AY56688" s="80"/>
      <c r="AZ56688" s="80"/>
      <c r="BA56688" s="80"/>
      <c r="BB56688" s="80"/>
    </row>
    <row r="56689" spans="9:54" x14ac:dyDescent="0.25">
      <c r="I56689" s="80"/>
      <c r="AX56689" s="80"/>
      <c r="AY56689" s="80"/>
      <c r="AZ56689" s="80"/>
      <c r="BA56689" s="80"/>
      <c r="BB56689" s="80"/>
    </row>
    <row r="56690" spans="9:54" x14ac:dyDescent="0.25">
      <c r="I56690" s="80"/>
      <c r="AX56690" s="80"/>
      <c r="AY56690" s="80"/>
      <c r="AZ56690" s="80"/>
      <c r="BA56690" s="80"/>
      <c r="BB56690" s="80"/>
    </row>
    <row r="56691" spans="9:54" x14ac:dyDescent="0.25">
      <c r="I56691" s="80"/>
      <c r="AX56691" s="80"/>
      <c r="AY56691" s="80"/>
      <c r="AZ56691" s="80"/>
      <c r="BA56691" s="80"/>
      <c r="BB56691" s="80"/>
    </row>
    <row r="56692" spans="9:54" x14ac:dyDescent="0.25">
      <c r="I56692" s="80"/>
      <c r="AX56692" s="80"/>
      <c r="AY56692" s="80"/>
      <c r="AZ56692" s="80"/>
      <c r="BA56692" s="80"/>
      <c r="BB56692" s="80"/>
    </row>
    <row r="56693" spans="9:54" x14ac:dyDescent="0.25">
      <c r="I56693" s="80"/>
      <c r="AX56693" s="80"/>
      <c r="AY56693" s="80"/>
      <c r="AZ56693" s="80"/>
      <c r="BA56693" s="80"/>
      <c r="BB56693" s="80"/>
    </row>
    <row r="56694" spans="9:54" x14ac:dyDescent="0.25">
      <c r="I56694" s="80"/>
      <c r="AX56694" s="80"/>
      <c r="AY56694" s="80"/>
      <c r="AZ56694" s="80"/>
      <c r="BA56694" s="80"/>
      <c r="BB56694" s="80"/>
    </row>
    <row r="56695" spans="9:54" x14ac:dyDescent="0.25">
      <c r="I56695" s="80"/>
      <c r="AX56695" s="80"/>
      <c r="AY56695" s="80"/>
      <c r="AZ56695" s="80"/>
      <c r="BA56695" s="80"/>
      <c r="BB56695" s="80"/>
    </row>
    <row r="56696" spans="9:54" x14ac:dyDescent="0.25">
      <c r="I56696" s="80"/>
      <c r="AX56696" s="80"/>
      <c r="AY56696" s="80"/>
      <c r="AZ56696" s="80"/>
      <c r="BA56696" s="80"/>
      <c r="BB56696" s="80"/>
    </row>
    <row r="56697" spans="9:54" x14ac:dyDescent="0.25">
      <c r="I56697" s="80"/>
      <c r="AX56697" s="80"/>
      <c r="AY56697" s="80"/>
      <c r="AZ56697" s="80"/>
      <c r="BA56697" s="80"/>
      <c r="BB56697" s="80"/>
    </row>
    <row r="56698" spans="9:54" x14ac:dyDescent="0.25">
      <c r="I56698" s="80"/>
      <c r="AX56698" s="80"/>
      <c r="AY56698" s="80"/>
      <c r="AZ56698" s="80"/>
      <c r="BA56698" s="80"/>
      <c r="BB56698" s="80"/>
    </row>
    <row r="56699" spans="9:54" x14ac:dyDescent="0.25">
      <c r="I56699" s="80"/>
      <c r="AX56699" s="80"/>
      <c r="AY56699" s="80"/>
      <c r="AZ56699" s="80"/>
      <c r="BA56699" s="80"/>
      <c r="BB56699" s="80"/>
    </row>
    <row r="56700" spans="9:54" x14ac:dyDescent="0.25">
      <c r="I56700" s="80"/>
      <c r="AX56700" s="80"/>
      <c r="AY56700" s="80"/>
      <c r="AZ56700" s="80"/>
      <c r="BA56700" s="80"/>
      <c r="BB56700" s="80"/>
    </row>
    <row r="56701" spans="9:54" x14ac:dyDescent="0.25">
      <c r="I56701" s="80"/>
      <c r="AX56701" s="80"/>
      <c r="AY56701" s="80"/>
      <c r="AZ56701" s="80"/>
      <c r="BA56701" s="80"/>
      <c r="BB56701" s="80"/>
    </row>
    <row r="56702" spans="9:54" x14ac:dyDescent="0.25">
      <c r="I56702" s="80"/>
      <c r="AX56702" s="80"/>
      <c r="AY56702" s="80"/>
      <c r="AZ56702" s="80"/>
      <c r="BA56702" s="80"/>
      <c r="BB56702" s="80"/>
    </row>
    <row r="56703" spans="9:54" x14ac:dyDescent="0.25">
      <c r="I56703" s="80"/>
      <c r="AX56703" s="80"/>
      <c r="AY56703" s="80"/>
      <c r="AZ56703" s="80"/>
      <c r="BA56703" s="80"/>
      <c r="BB56703" s="80"/>
    </row>
    <row r="56704" spans="9:54" x14ac:dyDescent="0.25">
      <c r="I56704" s="80"/>
      <c r="AX56704" s="80"/>
      <c r="AY56704" s="80"/>
      <c r="AZ56704" s="80"/>
      <c r="BA56704" s="80"/>
      <c r="BB56704" s="80"/>
    </row>
    <row r="56705" spans="9:54" x14ac:dyDescent="0.25">
      <c r="I56705" s="80"/>
      <c r="AX56705" s="80"/>
      <c r="AY56705" s="80"/>
      <c r="AZ56705" s="80"/>
      <c r="BA56705" s="80"/>
      <c r="BB56705" s="80"/>
    </row>
    <row r="56706" spans="9:54" x14ac:dyDescent="0.25">
      <c r="I56706" s="80"/>
      <c r="AX56706" s="80"/>
      <c r="AY56706" s="80"/>
      <c r="AZ56706" s="80"/>
      <c r="BA56706" s="80"/>
      <c r="BB56706" s="80"/>
    </row>
    <row r="56707" spans="9:54" x14ac:dyDescent="0.25">
      <c r="I56707" s="80"/>
      <c r="AX56707" s="80"/>
      <c r="AY56707" s="80"/>
      <c r="AZ56707" s="80"/>
      <c r="BA56707" s="80"/>
      <c r="BB56707" s="80"/>
    </row>
    <row r="56708" spans="9:54" x14ac:dyDescent="0.25">
      <c r="I56708" s="80"/>
      <c r="AX56708" s="80"/>
      <c r="AY56708" s="80"/>
      <c r="AZ56708" s="80"/>
      <c r="BA56708" s="80"/>
      <c r="BB56708" s="80"/>
    </row>
    <row r="56709" spans="9:54" x14ac:dyDescent="0.25">
      <c r="I56709" s="80"/>
      <c r="AX56709" s="80"/>
      <c r="AY56709" s="80"/>
      <c r="AZ56709" s="80"/>
      <c r="BA56709" s="80"/>
      <c r="BB56709" s="80"/>
    </row>
    <row r="56710" spans="9:54" x14ac:dyDescent="0.25">
      <c r="I56710" s="80"/>
      <c r="AX56710" s="80"/>
      <c r="AY56710" s="80"/>
      <c r="AZ56710" s="80"/>
      <c r="BA56710" s="80"/>
      <c r="BB56710" s="80"/>
    </row>
    <row r="56711" spans="9:54" x14ac:dyDescent="0.25">
      <c r="I56711" s="80"/>
      <c r="AX56711" s="80"/>
      <c r="AY56711" s="80"/>
      <c r="AZ56711" s="80"/>
      <c r="BA56711" s="80"/>
      <c r="BB56711" s="80"/>
    </row>
    <row r="56712" spans="9:54" x14ac:dyDescent="0.25">
      <c r="I56712" s="80"/>
      <c r="AX56712" s="80"/>
      <c r="AY56712" s="80"/>
      <c r="AZ56712" s="80"/>
      <c r="BA56712" s="80"/>
      <c r="BB56712" s="80"/>
    </row>
    <row r="56713" spans="9:54" x14ac:dyDescent="0.25">
      <c r="I56713" s="80"/>
      <c r="AX56713" s="80"/>
      <c r="AY56713" s="80"/>
      <c r="AZ56713" s="80"/>
      <c r="BA56713" s="80"/>
      <c r="BB56713" s="80"/>
    </row>
    <row r="56714" spans="9:54" x14ac:dyDescent="0.25">
      <c r="I56714" s="80"/>
      <c r="AX56714" s="80"/>
      <c r="AY56714" s="80"/>
      <c r="AZ56714" s="80"/>
      <c r="BA56714" s="80"/>
      <c r="BB56714" s="80"/>
    </row>
    <row r="56715" spans="9:54" x14ac:dyDescent="0.25">
      <c r="I56715" s="80"/>
      <c r="AX56715" s="80"/>
      <c r="AY56715" s="80"/>
      <c r="AZ56715" s="80"/>
      <c r="BA56715" s="80"/>
      <c r="BB56715" s="80"/>
    </row>
    <row r="56716" spans="9:54" x14ac:dyDescent="0.25">
      <c r="I56716" s="80"/>
      <c r="AX56716" s="80"/>
      <c r="AY56716" s="80"/>
      <c r="AZ56716" s="80"/>
      <c r="BA56716" s="80"/>
      <c r="BB56716" s="80"/>
    </row>
    <row r="56717" spans="9:54" x14ac:dyDescent="0.25">
      <c r="I56717" s="80"/>
      <c r="AX56717" s="80"/>
      <c r="AY56717" s="80"/>
      <c r="AZ56717" s="80"/>
      <c r="BA56717" s="80"/>
      <c r="BB56717" s="80"/>
    </row>
    <row r="56718" spans="9:54" x14ac:dyDescent="0.25">
      <c r="I56718" s="80"/>
      <c r="AX56718" s="80"/>
      <c r="AY56718" s="80"/>
      <c r="AZ56718" s="80"/>
      <c r="BA56718" s="80"/>
      <c r="BB56718" s="80"/>
    </row>
    <row r="56719" spans="9:54" x14ac:dyDescent="0.25">
      <c r="I56719" s="80"/>
      <c r="AX56719" s="80"/>
      <c r="AY56719" s="80"/>
      <c r="AZ56719" s="80"/>
      <c r="BA56719" s="80"/>
      <c r="BB56719" s="80"/>
    </row>
    <row r="56720" spans="9:54" x14ac:dyDescent="0.25">
      <c r="I56720" s="80"/>
      <c r="AX56720" s="80"/>
      <c r="AY56720" s="80"/>
      <c r="AZ56720" s="80"/>
      <c r="BA56720" s="80"/>
      <c r="BB56720" s="80"/>
    </row>
    <row r="56721" spans="9:54" x14ac:dyDescent="0.25">
      <c r="I56721" s="80"/>
      <c r="AX56721" s="80"/>
      <c r="AY56721" s="80"/>
      <c r="AZ56721" s="80"/>
      <c r="BA56721" s="80"/>
      <c r="BB56721" s="80"/>
    </row>
    <row r="56722" spans="9:54" x14ac:dyDescent="0.25">
      <c r="I56722" s="80"/>
      <c r="AX56722" s="80"/>
      <c r="AY56722" s="80"/>
      <c r="AZ56722" s="80"/>
      <c r="BA56722" s="80"/>
      <c r="BB56722" s="80"/>
    </row>
    <row r="56723" spans="9:54" x14ac:dyDescent="0.25">
      <c r="I56723" s="80"/>
      <c r="AX56723" s="80"/>
      <c r="AY56723" s="80"/>
      <c r="AZ56723" s="80"/>
      <c r="BA56723" s="80"/>
      <c r="BB56723" s="80"/>
    </row>
    <row r="56724" spans="9:54" x14ac:dyDescent="0.25">
      <c r="I56724" s="80"/>
      <c r="AX56724" s="80"/>
      <c r="AY56724" s="80"/>
      <c r="AZ56724" s="80"/>
      <c r="BA56724" s="80"/>
      <c r="BB56724" s="80"/>
    </row>
    <row r="56725" spans="9:54" x14ac:dyDescent="0.25">
      <c r="I56725" s="80"/>
      <c r="AX56725" s="80"/>
      <c r="AY56725" s="80"/>
      <c r="AZ56725" s="80"/>
      <c r="BA56725" s="80"/>
      <c r="BB56725" s="80"/>
    </row>
    <row r="56726" spans="9:54" x14ac:dyDescent="0.25">
      <c r="I56726" s="80"/>
      <c r="AX56726" s="80"/>
      <c r="AY56726" s="80"/>
      <c r="AZ56726" s="80"/>
      <c r="BA56726" s="80"/>
      <c r="BB56726" s="80"/>
    </row>
    <row r="56727" spans="9:54" x14ac:dyDescent="0.25">
      <c r="I56727" s="80"/>
      <c r="AX56727" s="80"/>
      <c r="AY56727" s="80"/>
      <c r="AZ56727" s="80"/>
      <c r="BA56727" s="80"/>
      <c r="BB56727" s="80"/>
    </row>
    <row r="56728" spans="9:54" x14ac:dyDescent="0.25">
      <c r="I56728" s="80"/>
      <c r="AX56728" s="80"/>
      <c r="AY56728" s="80"/>
      <c r="AZ56728" s="80"/>
      <c r="BA56728" s="80"/>
      <c r="BB56728" s="80"/>
    </row>
    <row r="56729" spans="9:54" x14ac:dyDescent="0.25">
      <c r="I56729" s="80"/>
      <c r="AX56729" s="80"/>
      <c r="AY56729" s="80"/>
      <c r="AZ56729" s="80"/>
      <c r="BA56729" s="80"/>
      <c r="BB56729" s="80"/>
    </row>
    <row r="56730" spans="9:54" x14ac:dyDescent="0.25">
      <c r="I56730" s="80"/>
      <c r="AX56730" s="80"/>
      <c r="AY56730" s="80"/>
      <c r="AZ56730" s="80"/>
      <c r="BA56730" s="80"/>
      <c r="BB56730" s="80"/>
    </row>
    <row r="56731" spans="9:54" x14ac:dyDescent="0.25">
      <c r="I56731" s="80"/>
      <c r="AX56731" s="80"/>
      <c r="AY56731" s="80"/>
      <c r="AZ56731" s="80"/>
      <c r="BA56731" s="80"/>
      <c r="BB56731" s="80"/>
    </row>
    <row r="56732" spans="9:54" x14ac:dyDescent="0.25">
      <c r="I56732" s="80"/>
      <c r="AX56732" s="80"/>
      <c r="AY56732" s="80"/>
      <c r="AZ56732" s="80"/>
      <c r="BA56732" s="80"/>
      <c r="BB56732" s="80"/>
    </row>
    <row r="56733" spans="9:54" x14ac:dyDescent="0.25">
      <c r="I56733" s="80"/>
      <c r="AX56733" s="80"/>
      <c r="AY56733" s="80"/>
      <c r="AZ56733" s="80"/>
      <c r="BA56733" s="80"/>
      <c r="BB56733" s="80"/>
    </row>
    <row r="56734" spans="9:54" x14ac:dyDescent="0.25">
      <c r="I56734" s="80"/>
      <c r="AX56734" s="80"/>
      <c r="AY56734" s="80"/>
      <c r="AZ56734" s="80"/>
      <c r="BA56734" s="80"/>
      <c r="BB56734" s="80"/>
    </row>
    <row r="56735" spans="9:54" x14ac:dyDescent="0.25">
      <c r="I56735" s="80"/>
      <c r="AX56735" s="80"/>
      <c r="AY56735" s="80"/>
      <c r="AZ56735" s="80"/>
      <c r="BA56735" s="80"/>
      <c r="BB56735" s="80"/>
    </row>
    <row r="56736" spans="9:54" x14ac:dyDescent="0.25">
      <c r="I56736" s="80"/>
      <c r="AX56736" s="80"/>
      <c r="AY56736" s="80"/>
      <c r="AZ56736" s="80"/>
      <c r="BA56736" s="80"/>
      <c r="BB56736" s="80"/>
    </row>
    <row r="56737" spans="9:54" x14ac:dyDescent="0.25">
      <c r="I56737" s="80"/>
      <c r="AX56737" s="80"/>
      <c r="AY56737" s="80"/>
      <c r="AZ56737" s="80"/>
      <c r="BA56737" s="80"/>
      <c r="BB56737" s="80"/>
    </row>
    <row r="56738" spans="9:54" x14ac:dyDescent="0.25">
      <c r="I56738" s="80"/>
      <c r="AX56738" s="80"/>
      <c r="AY56738" s="80"/>
      <c r="AZ56738" s="80"/>
      <c r="BA56738" s="80"/>
      <c r="BB56738" s="80"/>
    </row>
    <row r="56739" spans="9:54" x14ac:dyDescent="0.25">
      <c r="I56739" s="80"/>
      <c r="AX56739" s="80"/>
      <c r="AY56739" s="80"/>
      <c r="AZ56739" s="80"/>
      <c r="BA56739" s="80"/>
      <c r="BB56739" s="80"/>
    </row>
    <row r="56740" spans="9:54" x14ac:dyDescent="0.25">
      <c r="I56740" s="80"/>
      <c r="AX56740" s="80"/>
      <c r="AY56740" s="80"/>
      <c r="AZ56740" s="80"/>
      <c r="BA56740" s="80"/>
      <c r="BB56740" s="80"/>
    </row>
    <row r="56741" spans="9:54" x14ac:dyDescent="0.25">
      <c r="I56741" s="80"/>
      <c r="AX56741" s="80"/>
      <c r="AY56741" s="80"/>
      <c r="AZ56741" s="80"/>
      <c r="BA56741" s="80"/>
      <c r="BB56741" s="80"/>
    </row>
    <row r="56742" spans="9:54" x14ac:dyDescent="0.25">
      <c r="I56742" s="80"/>
      <c r="AX56742" s="80"/>
      <c r="AY56742" s="80"/>
      <c r="AZ56742" s="80"/>
      <c r="BA56742" s="80"/>
      <c r="BB56742" s="80"/>
    </row>
    <row r="56743" spans="9:54" x14ac:dyDescent="0.25">
      <c r="I56743" s="80"/>
      <c r="AX56743" s="80"/>
      <c r="AY56743" s="80"/>
      <c r="AZ56743" s="80"/>
      <c r="BA56743" s="80"/>
      <c r="BB56743" s="80"/>
    </row>
    <row r="56744" spans="9:54" x14ac:dyDescent="0.25">
      <c r="I56744" s="80"/>
      <c r="AX56744" s="80"/>
      <c r="AY56744" s="80"/>
      <c r="AZ56744" s="80"/>
      <c r="BA56744" s="80"/>
      <c r="BB56744" s="80"/>
    </row>
    <row r="56745" spans="9:54" x14ac:dyDescent="0.25">
      <c r="I56745" s="80"/>
      <c r="AX56745" s="80"/>
      <c r="AY56745" s="80"/>
      <c r="AZ56745" s="80"/>
      <c r="BA56745" s="80"/>
      <c r="BB56745" s="80"/>
    </row>
    <row r="56746" spans="9:54" x14ac:dyDescent="0.25">
      <c r="I56746" s="80"/>
      <c r="AX56746" s="80"/>
      <c r="AY56746" s="80"/>
      <c r="AZ56746" s="80"/>
      <c r="BA56746" s="80"/>
      <c r="BB56746" s="80"/>
    </row>
    <row r="56747" spans="9:54" x14ac:dyDescent="0.25">
      <c r="I56747" s="80"/>
      <c r="AX56747" s="80"/>
      <c r="AY56747" s="80"/>
      <c r="AZ56747" s="80"/>
      <c r="BA56747" s="80"/>
      <c r="BB56747" s="80"/>
    </row>
    <row r="56748" spans="9:54" x14ac:dyDescent="0.25">
      <c r="I56748" s="80"/>
      <c r="AX56748" s="80"/>
      <c r="AY56748" s="80"/>
      <c r="AZ56748" s="80"/>
      <c r="BA56748" s="80"/>
      <c r="BB56748" s="80"/>
    </row>
    <row r="56749" spans="9:54" x14ac:dyDescent="0.25">
      <c r="I56749" s="80"/>
      <c r="AX56749" s="80"/>
      <c r="AY56749" s="80"/>
      <c r="AZ56749" s="80"/>
      <c r="BA56749" s="80"/>
      <c r="BB56749" s="80"/>
    </row>
    <row r="56750" spans="9:54" x14ac:dyDescent="0.25">
      <c r="I56750" s="80"/>
      <c r="AX56750" s="80"/>
      <c r="AY56750" s="80"/>
      <c r="AZ56750" s="80"/>
      <c r="BA56750" s="80"/>
      <c r="BB56750" s="80"/>
    </row>
    <row r="56751" spans="9:54" x14ac:dyDescent="0.25">
      <c r="I56751" s="80"/>
      <c r="AX56751" s="80"/>
      <c r="AY56751" s="80"/>
      <c r="AZ56751" s="80"/>
      <c r="BA56751" s="80"/>
      <c r="BB56751" s="80"/>
    </row>
    <row r="56752" spans="9:54" x14ac:dyDescent="0.25">
      <c r="I56752" s="80"/>
      <c r="AX56752" s="80"/>
      <c r="AY56752" s="80"/>
      <c r="AZ56752" s="80"/>
      <c r="BA56752" s="80"/>
      <c r="BB56752" s="80"/>
    </row>
    <row r="56753" spans="9:54" x14ac:dyDescent="0.25">
      <c r="I56753" s="80"/>
      <c r="AX56753" s="80"/>
      <c r="AY56753" s="80"/>
      <c r="AZ56753" s="80"/>
      <c r="BA56753" s="80"/>
      <c r="BB56753" s="80"/>
    </row>
    <row r="56754" spans="9:54" x14ac:dyDescent="0.25">
      <c r="I56754" s="80"/>
      <c r="AX56754" s="80"/>
      <c r="AY56754" s="80"/>
      <c r="AZ56754" s="80"/>
      <c r="BA56754" s="80"/>
      <c r="BB56754" s="80"/>
    </row>
    <row r="56755" spans="9:54" x14ac:dyDescent="0.25">
      <c r="I56755" s="80"/>
      <c r="AX56755" s="80"/>
      <c r="AY56755" s="80"/>
      <c r="AZ56755" s="80"/>
      <c r="BA56755" s="80"/>
      <c r="BB56755" s="80"/>
    </row>
    <row r="56756" spans="9:54" x14ac:dyDescent="0.25">
      <c r="I56756" s="80"/>
      <c r="AX56756" s="80"/>
      <c r="AY56756" s="80"/>
      <c r="AZ56756" s="80"/>
      <c r="BA56756" s="80"/>
      <c r="BB56756" s="80"/>
    </row>
    <row r="56757" spans="9:54" x14ac:dyDescent="0.25">
      <c r="I56757" s="80"/>
      <c r="AX56757" s="80"/>
      <c r="AY56757" s="80"/>
      <c r="AZ56757" s="80"/>
      <c r="BA56757" s="80"/>
      <c r="BB56757" s="80"/>
    </row>
    <row r="56758" spans="9:54" x14ac:dyDescent="0.25">
      <c r="I56758" s="80"/>
      <c r="AX56758" s="80"/>
      <c r="AY56758" s="80"/>
      <c r="AZ56758" s="80"/>
      <c r="BA56758" s="80"/>
      <c r="BB56758" s="80"/>
    </row>
    <row r="56759" spans="9:54" x14ac:dyDescent="0.25">
      <c r="I56759" s="80"/>
      <c r="AX56759" s="80"/>
      <c r="AY56759" s="80"/>
      <c r="AZ56759" s="80"/>
      <c r="BA56759" s="80"/>
      <c r="BB56759" s="80"/>
    </row>
    <row r="56760" spans="9:54" x14ac:dyDescent="0.25">
      <c r="I56760" s="80"/>
      <c r="AX56760" s="80"/>
      <c r="AY56760" s="80"/>
      <c r="AZ56760" s="80"/>
      <c r="BA56760" s="80"/>
      <c r="BB56760" s="80"/>
    </row>
    <row r="56761" spans="9:54" x14ac:dyDescent="0.25">
      <c r="I56761" s="80"/>
      <c r="AX56761" s="80"/>
      <c r="AY56761" s="80"/>
      <c r="AZ56761" s="80"/>
      <c r="BA56761" s="80"/>
      <c r="BB56761" s="80"/>
    </row>
    <row r="56762" spans="9:54" x14ac:dyDescent="0.25">
      <c r="I56762" s="80"/>
      <c r="AX56762" s="80"/>
      <c r="AY56762" s="80"/>
      <c r="AZ56762" s="80"/>
      <c r="BA56762" s="80"/>
      <c r="BB56762" s="80"/>
    </row>
    <row r="56763" spans="9:54" x14ac:dyDescent="0.25">
      <c r="I56763" s="80"/>
      <c r="AX56763" s="80"/>
      <c r="AY56763" s="80"/>
      <c r="AZ56763" s="80"/>
      <c r="BA56763" s="80"/>
      <c r="BB56763" s="80"/>
    </row>
    <row r="56764" spans="9:54" x14ac:dyDescent="0.25">
      <c r="I56764" s="80"/>
      <c r="AX56764" s="80"/>
      <c r="AY56764" s="80"/>
      <c r="AZ56764" s="80"/>
      <c r="BA56764" s="80"/>
      <c r="BB56764" s="80"/>
    </row>
    <row r="56765" spans="9:54" x14ac:dyDescent="0.25">
      <c r="I56765" s="80"/>
      <c r="AX56765" s="80"/>
      <c r="AY56765" s="80"/>
      <c r="AZ56765" s="80"/>
      <c r="BA56765" s="80"/>
      <c r="BB56765" s="80"/>
    </row>
    <row r="56766" spans="9:54" x14ac:dyDescent="0.25">
      <c r="I56766" s="80"/>
      <c r="AX56766" s="80"/>
      <c r="AY56766" s="80"/>
      <c r="AZ56766" s="80"/>
      <c r="BA56766" s="80"/>
      <c r="BB56766" s="80"/>
    </row>
    <row r="56767" spans="9:54" x14ac:dyDescent="0.25">
      <c r="I56767" s="80"/>
      <c r="AX56767" s="80"/>
      <c r="AY56767" s="80"/>
      <c r="AZ56767" s="80"/>
      <c r="BA56767" s="80"/>
      <c r="BB56767" s="80"/>
    </row>
    <row r="56768" spans="9:54" x14ac:dyDescent="0.25">
      <c r="I56768" s="80"/>
      <c r="AX56768" s="80"/>
      <c r="AY56768" s="80"/>
      <c r="AZ56768" s="80"/>
      <c r="BA56768" s="80"/>
      <c r="BB56768" s="80"/>
    </row>
    <row r="56769" spans="9:54" x14ac:dyDescent="0.25">
      <c r="I56769" s="80"/>
      <c r="AX56769" s="80"/>
      <c r="AY56769" s="80"/>
      <c r="AZ56769" s="80"/>
      <c r="BA56769" s="80"/>
      <c r="BB56769" s="80"/>
    </row>
    <row r="56770" spans="9:54" x14ac:dyDescent="0.25">
      <c r="I56770" s="80"/>
      <c r="AX56770" s="80"/>
      <c r="AY56770" s="80"/>
      <c r="AZ56770" s="80"/>
      <c r="BA56770" s="80"/>
      <c r="BB56770" s="80"/>
    </row>
    <row r="56771" spans="9:54" x14ac:dyDescent="0.25">
      <c r="I56771" s="80"/>
      <c r="AX56771" s="80"/>
      <c r="AY56771" s="80"/>
      <c r="AZ56771" s="80"/>
      <c r="BA56771" s="80"/>
      <c r="BB56771" s="80"/>
    </row>
    <row r="56772" spans="9:54" x14ac:dyDescent="0.25">
      <c r="I56772" s="80"/>
      <c r="AX56772" s="80"/>
      <c r="AY56772" s="80"/>
      <c r="AZ56772" s="80"/>
      <c r="BA56772" s="80"/>
      <c r="BB56772" s="80"/>
    </row>
    <row r="56773" spans="9:54" x14ac:dyDescent="0.25">
      <c r="I56773" s="80"/>
      <c r="AX56773" s="80"/>
      <c r="AY56773" s="80"/>
      <c r="AZ56773" s="80"/>
      <c r="BA56773" s="80"/>
      <c r="BB56773" s="80"/>
    </row>
    <row r="56774" spans="9:54" x14ac:dyDescent="0.25">
      <c r="I56774" s="80"/>
      <c r="AX56774" s="80"/>
      <c r="AY56774" s="80"/>
      <c r="AZ56774" s="80"/>
      <c r="BA56774" s="80"/>
      <c r="BB56774" s="80"/>
    </row>
    <row r="56775" spans="9:54" x14ac:dyDescent="0.25">
      <c r="I56775" s="80"/>
      <c r="AX56775" s="80"/>
      <c r="AY56775" s="80"/>
      <c r="AZ56775" s="80"/>
      <c r="BA56775" s="80"/>
      <c r="BB56775" s="80"/>
    </row>
    <row r="56776" spans="9:54" x14ac:dyDescent="0.25">
      <c r="I56776" s="80"/>
      <c r="AX56776" s="80"/>
      <c r="AY56776" s="80"/>
      <c r="AZ56776" s="80"/>
      <c r="BA56776" s="80"/>
      <c r="BB56776" s="80"/>
    </row>
    <row r="56777" spans="9:54" x14ac:dyDescent="0.25">
      <c r="I56777" s="80"/>
      <c r="AX56777" s="80"/>
      <c r="AY56777" s="80"/>
      <c r="AZ56777" s="80"/>
      <c r="BA56777" s="80"/>
      <c r="BB56777" s="80"/>
    </row>
    <row r="56778" spans="9:54" x14ac:dyDescent="0.25">
      <c r="I56778" s="80"/>
      <c r="AX56778" s="80"/>
      <c r="AY56778" s="80"/>
      <c r="AZ56778" s="80"/>
      <c r="BA56778" s="80"/>
      <c r="BB56778" s="80"/>
    </row>
    <row r="56779" spans="9:54" x14ac:dyDescent="0.25">
      <c r="I56779" s="80"/>
      <c r="AX56779" s="80"/>
      <c r="AY56779" s="80"/>
      <c r="AZ56779" s="80"/>
      <c r="BA56779" s="80"/>
      <c r="BB56779" s="80"/>
    </row>
    <row r="56780" spans="9:54" x14ac:dyDescent="0.25">
      <c r="I56780" s="80"/>
      <c r="AX56780" s="80"/>
      <c r="AY56780" s="80"/>
      <c r="AZ56780" s="80"/>
      <c r="BA56780" s="80"/>
      <c r="BB56780" s="80"/>
    </row>
    <row r="56781" spans="9:54" x14ac:dyDescent="0.25">
      <c r="I56781" s="80"/>
      <c r="AX56781" s="80"/>
      <c r="AY56781" s="80"/>
      <c r="AZ56781" s="80"/>
      <c r="BA56781" s="80"/>
      <c r="BB56781" s="80"/>
    </row>
    <row r="56782" spans="9:54" x14ac:dyDescent="0.25">
      <c r="I56782" s="80"/>
      <c r="AX56782" s="80"/>
      <c r="AY56782" s="80"/>
      <c r="AZ56782" s="80"/>
      <c r="BA56782" s="80"/>
      <c r="BB56782" s="80"/>
    </row>
    <row r="56783" spans="9:54" x14ac:dyDescent="0.25">
      <c r="I56783" s="80"/>
      <c r="AX56783" s="80"/>
      <c r="AY56783" s="80"/>
      <c r="AZ56783" s="80"/>
      <c r="BA56783" s="80"/>
      <c r="BB56783" s="80"/>
    </row>
    <row r="56784" spans="9:54" x14ac:dyDescent="0.25">
      <c r="I56784" s="80"/>
      <c r="AX56784" s="80"/>
      <c r="AY56784" s="80"/>
      <c r="AZ56784" s="80"/>
      <c r="BA56784" s="80"/>
      <c r="BB56784" s="80"/>
    </row>
    <row r="56785" spans="9:54" x14ac:dyDescent="0.25">
      <c r="I56785" s="80"/>
      <c r="AX56785" s="80"/>
      <c r="AY56785" s="80"/>
      <c r="AZ56785" s="80"/>
      <c r="BA56785" s="80"/>
      <c r="BB56785" s="80"/>
    </row>
    <row r="56786" spans="9:54" x14ac:dyDescent="0.25">
      <c r="I56786" s="80"/>
      <c r="AX56786" s="80"/>
      <c r="AY56786" s="80"/>
      <c r="AZ56786" s="80"/>
      <c r="BA56786" s="80"/>
      <c r="BB56786" s="80"/>
    </row>
    <row r="56787" spans="9:54" x14ac:dyDescent="0.25">
      <c r="I56787" s="80"/>
      <c r="AX56787" s="80"/>
      <c r="AY56787" s="80"/>
      <c r="AZ56787" s="80"/>
      <c r="BA56787" s="80"/>
      <c r="BB56787" s="80"/>
    </row>
    <row r="56788" spans="9:54" x14ac:dyDescent="0.25">
      <c r="I56788" s="80"/>
      <c r="AX56788" s="80"/>
      <c r="AY56788" s="80"/>
      <c r="AZ56788" s="80"/>
      <c r="BA56788" s="80"/>
      <c r="BB56788" s="80"/>
    </row>
    <row r="56789" spans="9:54" x14ac:dyDescent="0.25">
      <c r="I56789" s="80"/>
      <c r="AX56789" s="80"/>
      <c r="AY56789" s="80"/>
      <c r="AZ56789" s="80"/>
      <c r="BA56789" s="80"/>
      <c r="BB56789" s="80"/>
    </row>
    <row r="56790" spans="9:54" x14ac:dyDescent="0.25">
      <c r="I56790" s="80"/>
      <c r="AX56790" s="80"/>
      <c r="AY56790" s="80"/>
      <c r="AZ56790" s="80"/>
      <c r="BA56790" s="80"/>
      <c r="BB56790" s="80"/>
    </row>
    <row r="56791" spans="9:54" x14ac:dyDescent="0.25">
      <c r="I56791" s="80"/>
      <c r="AX56791" s="80"/>
      <c r="AY56791" s="80"/>
      <c r="AZ56791" s="80"/>
      <c r="BA56791" s="80"/>
      <c r="BB56791" s="80"/>
    </row>
    <row r="56792" spans="9:54" x14ac:dyDescent="0.25">
      <c r="I56792" s="80"/>
      <c r="AX56792" s="80"/>
      <c r="AY56792" s="80"/>
      <c r="AZ56792" s="80"/>
      <c r="BA56792" s="80"/>
      <c r="BB56792" s="80"/>
    </row>
    <row r="56793" spans="9:54" x14ac:dyDescent="0.25">
      <c r="I56793" s="80"/>
      <c r="AX56793" s="80"/>
      <c r="AY56793" s="80"/>
      <c r="AZ56793" s="80"/>
      <c r="BA56793" s="80"/>
      <c r="BB56793" s="80"/>
    </row>
    <row r="56794" spans="9:54" x14ac:dyDescent="0.25">
      <c r="I56794" s="80"/>
      <c r="AX56794" s="80"/>
      <c r="AY56794" s="80"/>
      <c r="AZ56794" s="80"/>
      <c r="BA56794" s="80"/>
      <c r="BB56794" s="80"/>
    </row>
    <row r="56795" spans="9:54" x14ac:dyDescent="0.25">
      <c r="I56795" s="80"/>
      <c r="AX56795" s="80"/>
      <c r="AY56795" s="80"/>
      <c r="AZ56795" s="80"/>
      <c r="BA56795" s="80"/>
      <c r="BB56795" s="80"/>
    </row>
    <row r="56796" spans="9:54" x14ac:dyDescent="0.25">
      <c r="I56796" s="80"/>
      <c r="AX56796" s="80"/>
      <c r="AY56796" s="80"/>
      <c r="AZ56796" s="80"/>
      <c r="BA56796" s="80"/>
      <c r="BB56796" s="80"/>
    </row>
    <row r="56797" spans="9:54" x14ac:dyDescent="0.25">
      <c r="I56797" s="80"/>
      <c r="AX56797" s="80"/>
      <c r="AY56797" s="80"/>
      <c r="AZ56797" s="80"/>
      <c r="BA56797" s="80"/>
      <c r="BB56797" s="80"/>
    </row>
    <row r="56798" spans="9:54" x14ac:dyDescent="0.25">
      <c r="I56798" s="80"/>
      <c r="AX56798" s="80"/>
      <c r="AY56798" s="80"/>
      <c r="AZ56798" s="80"/>
      <c r="BA56798" s="80"/>
      <c r="BB56798" s="80"/>
    </row>
    <row r="56799" spans="9:54" x14ac:dyDescent="0.25">
      <c r="I56799" s="80"/>
      <c r="AX56799" s="80"/>
      <c r="AY56799" s="80"/>
      <c r="AZ56799" s="80"/>
      <c r="BA56799" s="80"/>
      <c r="BB56799" s="80"/>
    </row>
    <row r="56800" spans="9:54" x14ac:dyDescent="0.25">
      <c r="I56800" s="80"/>
      <c r="AX56800" s="80"/>
      <c r="AY56800" s="80"/>
      <c r="AZ56800" s="80"/>
      <c r="BA56800" s="80"/>
      <c r="BB56800" s="80"/>
    </row>
    <row r="56801" spans="9:54" x14ac:dyDescent="0.25">
      <c r="I56801" s="80"/>
      <c r="AX56801" s="80"/>
      <c r="AY56801" s="80"/>
      <c r="AZ56801" s="80"/>
      <c r="BA56801" s="80"/>
      <c r="BB56801" s="80"/>
    </row>
    <row r="56802" spans="9:54" x14ac:dyDescent="0.25">
      <c r="I56802" s="80"/>
      <c r="AX56802" s="80"/>
      <c r="AY56802" s="80"/>
      <c r="AZ56802" s="80"/>
      <c r="BA56802" s="80"/>
      <c r="BB56802" s="80"/>
    </row>
    <row r="56803" spans="9:54" x14ac:dyDescent="0.25">
      <c r="I56803" s="80"/>
      <c r="AX56803" s="80"/>
      <c r="AY56803" s="80"/>
      <c r="AZ56803" s="80"/>
      <c r="BA56803" s="80"/>
      <c r="BB56803" s="80"/>
    </row>
    <row r="56804" spans="9:54" x14ac:dyDescent="0.25">
      <c r="I56804" s="80"/>
      <c r="AX56804" s="80"/>
      <c r="AY56804" s="80"/>
      <c r="AZ56804" s="80"/>
      <c r="BA56804" s="80"/>
      <c r="BB56804" s="80"/>
    </row>
    <row r="56805" spans="9:54" x14ac:dyDescent="0.25">
      <c r="I56805" s="80"/>
      <c r="AX56805" s="80"/>
      <c r="AY56805" s="80"/>
      <c r="AZ56805" s="80"/>
      <c r="BA56805" s="80"/>
      <c r="BB56805" s="80"/>
    </row>
    <row r="56806" spans="9:54" x14ac:dyDescent="0.25">
      <c r="I56806" s="80"/>
      <c r="AX56806" s="80"/>
      <c r="AY56806" s="80"/>
      <c r="AZ56806" s="80"/>
      <c r="BA56806" s="80"/>
      <c r="BB56806" s="80"/>
    </row>
    <row r="56807" spans="9:54" x14ac:dyDescent="0.25">
      <c r="I56807" s="80"/>
      <c r="AX56807" s="80"/>
      <c r="AY56807" s="80"/>
      <c r="AZ56807" s="80"/>
      <c r="BA56807" s="80"/>
      <c r="BB56807" s="80"/>
    </row>
    <row r="56808" spans="9:54" x14ac:dyDescent="0.25">
      <c r="I56808" s="80"/>
      <c r="AX56808" s="80"/>
      <c r="AY56808" s="80"/>
      <c r="AZ56808" s="80"/>
      <c r="BA56808" s="80"/>
      <c r="BB56808" s="80"/>
    </row>
    <row r="56809" spans="9:54" x14ac:dyDescent="0.25">
      <c r="I56809" s="80"/>
      <c r="AX56809" s="80"/>
      <c r="AY56809" s="80"/>
      <c r="AZ56809" s="80"/>
      <c r="BA56809" s="80"/>
      <c r="BB56809" s="80"/>
    </row>
    <row r="56810" spans="9:54" x14ac:dyDescent="0.25">
      <c r="I56810" s="80"/>
      <c r="AX56810" s="80"/>
      <c r="AY56810" s="80"/>
      <c r="AZ56810" s="80"/>
      <c r="BA56810" s="80"/>
      <c r="BB56810" s="80"/>
    </row>
    <row r="56811" spans="9:54" x14ac:dyDescent="0.25">
      <c r="I56811" s="80"/>
      <c r="AX56811" s="80"/>
      <c r="AY56811" s="80"/>
      <c r="AZ56811" s="80"/>
      <c r="BA56811" s="80"/>
      <c r="BB56811" s="80"/>
    </row>
    <row r="56812" spans="9:54" x14ac:dyDescent="0.25">
      <c r="I56812" s="80"/>
      <c r="AX56812" s="80"/>
      <c r="AY56812" s="80"/>
      <c r="AZ56812" s="80"/>
      <c r="BA56812" s="80"/>
      <c r="BB56812" s="80"/>
    </row>
    <row r="56813" spans="9:54" x14ac:dyDescent="0.25">
      <c r="I56813" s="80"/>
      <c r="AX56813" s="80"/>
      <c r="AY56813" s="80"/>
      <c r="AZ56813" s="80"/>
      <c r="BA56813" s="80"/>
      <c r="BB56813" s="80"/>
    </row>
    <row r="56814" spans="9:54" x14ac:dyDescent="0.25">
      <c r="I56814" s="80"/>
      <c r="AX56814" s="80"/>
      <c r="AY56814" s="80"/>
      <c r="AZ56814" s="80"/>
      <c r="BA56814" s="80"/>
      <c r="BB56814" s="80"/>
    </row>
    <row r="56815" spans="9:54" x14ac:dyDescent="0.25">
      <c r="I56815" s="80"/>
      <c r="AX56815" s="80"/>
      <c r="AY56815" s="80"/>
      <c r="AZ56815" s="80"/>
      <c r="BA56815" s="80"/>
      <c r="BB56815" s="80"/>
    </row>
    <row r="56816" spans="9:54" x14ac:dyDescent="0.25">
      <c r="I56816" s="80"/>
      <c r="AX56816" s="80"/>
      <c r="AY56816" s="80"/>
      <c r="AZ56816" s="80"/>
      <c r="BA56816" s="80"/>
      <c r="BB56816" s="80"/>
    </row>
    <row r="56817" spans="9:54" x14ac:dyDescent="0.25">
      <c r="I56817" s="80"/>
      <c r="AX56817" s="80"/>
      <c r="AY56817" s="80"/>
      <c r="AZ56817" s="80"/>
      <c r="BA56817" s="80"/>
      <c r="BB56817" s="80"/>
    </row>
    <row r="56818" spans="9:54" x14ac:dyDescent="0.25">
      <c r="I56818" s="80"/>
      <c r="AX56818" s="80"/>
      <c r="AY56818" s="80"/>
      <c r="AZ56818" s="80"/>
      <c r="BA56818" s="80"/>
      <c r="BB56818" s="80"/>
    </row>
    <row r="56819" spans="9:54" x14ac:dyDescent="0.25">
      <c r="I56819" s="80"/>
      <c r="AX56819" s="80"/>
      <c r="AY56819" s="80"/>
      <c r="AZ56819" s="80"/>
      <c r="BA56819" s="80"/>
      <c r="BB56819" s="80"/>
    </row>
    <row r="56820" spans="9:54" x14ac:dyDescent="0.25">
      <c r="I56820" s="80"/>
      <c r="AX56820" s="80"/>
      <c r="AY56820" s="80"/>
      <c r="AZ56820" s="80"/>
      <c r="BA56820" s="80"/>
      <c r="BB56820" s="80"/>
    </row>
    <row r="56821" spans="9:54" x14ac:dyDescent="0.25">
      <c r="I56821" s="80"/>
      <c r="AX56821" s="80"/>
      <c r="AY56821" s="80"/>
      <c r="AZ56821" s="80"/>
      <c r="BA56821" s="80"/>
      <c r="BB56821" s="80"/>
    </row>
    <row r="56822" spans="9:54" x14ac:dyDescent="0.25">
      <c r="I56822" s="80"/>
      <c r="AX56822" s="80"/>
      <c r="AY56822" s="80"/>
      <c r="AZ56822" s="80"/>
      <c r="BA56822" s="80"/>
      <c r="BB56822" s="80"/>
    </row>
    <row r="56823" spans="9:54" x14ac:dyDescent="0.25">
      <c r="I56823" s="80"/>
      <c r="AX56823" s="80"/>
      <c r="AY56823" s="80"/>
      <c r="AZ56823" s="80"/>
      <c r="BA56823" s="80"/>
      <c r="BB56823" s="80"/>
    </row>
    <row r="56824" spans="9:54" x14ac:dyDescent="0.25">
      <c r="I56824" s="80"/>
      <c r="AX56824" s="80"/>
      <c r="AY56824" s="80"/>
      <c r="AZ56824" s="80"/>
      <c r="BA56824" s="80"/>
      <c r="BB56824" s="80"/>
    </row>
    <row r="56825" spans="9:54" x14ac:dyDescent="0.25">
      <c r="I56825" s="80"/>
      <c r="AX56825" s="80"/>
      <c r="AY56825" s="80"/>
      <c r="AZ56825" s="80"/>
      <c r="BA56825" s="80"/>
      <c r="BB56825" s="80"/>
    </row>
    <row r="56826" spans="9:54" x14ac:dyDescent="0.25">
      <c r="I56826" s="80"/>
      <c r="AX56826" s="80"/>
      <c r="AY56826" s="80"/>
      <c r="AZ56826" s="80"/>
      <c r="BA56826" s="80"/>
      <c r="BB56826" s="80"/>
    </row>
    <row r="56827" spans="9:54" x14ac:dyDescent="0.25">
      <c r="I56827" s="80"/>
      <c r="AX56827" s="80"/>
      <c r="AY56827" s="80"/>
      <c r="AZ56827" s="80"/>
      <c r="BA56827" s="80"/>
      <c r="BB56827" s="80"/>
    </row>
    <row r="56828" spans="9:54" x14ac:dyDescent="0.25">
      <c r="I56828" s="80"/>
      <c r="AX56828" s="80"/>
      <c r="AY56828" s="80"/>
      <c r="AZ56828" s="80"/>
      <c r="BA56828" s="80"/>
      <c r="BB56828" s="80"/>
    </row>
    <row r="56829" spans="9:54" x14ac:dyDescent="0.25">
      <c r="I56829" s="80"/>
      <c r="AX56829" s="80"/>
      <c r="AY56829" s="80"/>
      <c r="AZ56829" s="80"/>
      <c r="BA56829" s="80"/>
      <c r="BB56829" s="80"/>
    </row>
    <row r="56830" spans="9:54" x14ac:dyDescent="0.25">
      <c r="I56830" s="80"/>
      <c r="AX56830" s="80"/>
      <c r="AY56830" s="80"/>
      <c r="AZ56830" s="80"/>
      <c r="BA56830" s="80"/>
      <c r="BB56830" s="80"/>
    </row>
    <row r="56831" spans="9:54" x14ac:dyDescent="0.25">
      <c r="I56831" s="80"/>
      <c r="AX56831" s="80"/>
      <c r="AY56831" s="80"/>
      <c r="AZ56831" s="80"/>
      <c r="BA56831" s="80"/>
      <c r="BB56831" s="80"/>
    </row>
    <row r="56832" spans="9:54" x14ac:dyDescent="0.25">
      <c r="I56832" s="80"/>
      <c r="AX56832" s="80"/>
      <c r="AY56832" s="80"/>
      <c r="AZ56832" s="80"/>
      <c r="BA56832" s="80"/>
      <c r="BB56832" s="80"/>
    </row>
    <row r="56833" spans="9:54" x14ac:dyDescent="0.25">
      <c r="I56833" s="80"/>
      <c r="AX56833" s="80"/>
      <c r="AY56833" s="80"/>
      <c r="AZ56833" s="80"/>
      <c r="BA56833" s="80"/>
      <c r="BB56833" s="80"/>
    </row>
    <row r="56834" spans="9:54" x14ac:dyDescent="0.25">
      <c r="I56834" s="80"/>
      <c r="AX56834" s="80"/>
      <c r="AY56834" s="80"/>
      <c r="AZ56834" s="80"/>
      <c r="BA56834" s="80"/>
      <c r="BB56834" s="80"/>
    </row>
    <row r="56835" spans="9:54" x14ac:dyDescent="0.25">
      <c r="I56835" s="80"/>
      <c r="AX56835" s="80"/>
      <c r="AY56835" s="80"/>
      <c r="AZ56835" s="80"/>
      <c r="BA56835" s="80"/>
      <c r="BB56835" s="80"/>
    </row>
    <row r="56836" spans="9:54" x14ac:dyDescent="0.25">
      <c r="I56836" s="80"/>
      <c r="AX56836" s="80"/>
      <c r="AY56836" s="80"/>
      <c r="AZ56836" s="80"/>
      <c r="BA56836" s="80"/>
      <c r="BB56836" s="80"/>
    </row>
    <row r="56837" spans="9:54" x14ac:dyDescent="0.25">
      <c r="I56837" s="80"/>
      <c r="AX56837" s="80"/>
      <c r="AY56837" s="80"/>
      <c r="AZ56837" s="80"/>
      <c r="BA56837" s="80"/>
      <c r="BB56837" s="80"/>
    </row>
    <row r="56838" spans="9:54" x14ac:dyDescent="0.25">
      <c r="I56838" s="80"/>
      <c r="AX56838" s="80"/>
      <c r="AY56838" s="80"/>
      <c r="AZ56838" s="80"/>
      <c r="BA56838" s="80"/>
      <c r="BB56838" s="80"/>
    </row>
    <row r="56839" spans="9:54" x14ac:dyDescent="0.25">
      <c r="I56839" s="80"/>
      <c r="AX56839" s="80"/>
      <c r="AY56839" s="80"/>
      <c r="AZ56839" s="80"/>
      <c r="BA56839" s="80"/>
      <c r="BB56839" s="80"/>
    </row>
    <row r="56840" spans="9:54" x14ac:dyDescent="0.25">
      <c r="I56840" s="80"/>
      <c r="AX56840" s="80"/>
      <c r="AY56840" s="80"/>
      <c r="AZ56840" s="80"/>
      <c r="BA56840" s="80"/>
      <c r="BB56840" s="80"/>
    </row>
    <row r="56841" spans="9:54" x14ac:dyDescent="0.25">
      <c r="I56841" s="80"/>
      <c r="AX56841" s="80"/>
      <c r="AY56841" s="80"/>
      <c r="AZ56841" s="80"/>
      <c r="BA56841" s="80"/>
      <c r="BB56841" s="80"/>
    </row>
    <row r="56842" spans="9:54" x14ac:dyDescent="0.25">
      <c r="I56842" s="80"/>
      <c r="AX56842" s="80"/>
      <c r="AY56842" s="80"/>
      <c r="AZ56842" s="80"/>
      <c r="BA56842" s="80"/>
      <c r="BB56842" s="80"/>
    </row>
    <row r="56843" spans="9:54" x14ac:dyDescent="0.25">
      <c r="I56843" s="80"/>
      <c r="AX56843" s="80"/>
      <c r="AY56843" s="80"/>
      <c r="AZ56843" s="80"/>
      <c r="BA56843" s="80"/>
      <c r="BB56843" s="80"/>
    </row>
    <row r="56844" spans="9:54" x14ac:dyDescent="0.25">
      <c r="I56844" s="80"/>
      <c r="AX56844" s="80"/>
      <c r="AY56844" s="80"/>
      <c r="AZ56844" s="80"/>
      <c r="BA56844" s="80"/>
      <c r="BB56844" s="80"/>
    </row>
    <row r="56845" spans="9:54" x14ac:dyDescent="0.25">
      <c r="I56845" s="80"/>
      <c r="AX56845" s="80"/>
      <c r="AY56845" s="80"/>
      <c r="AZ56845" s="80"/>
      <c r="BA56845" s="80"/>
      <c r="BB56845" s="80"/>
    </row>
    <row r="56846" spans="9:54" x14ac:dyDescent="0.25">
      <c r="I56846" s="80"/>
      <c r="AX56846" s="80"/>
      <c r="AY56846" s="80"/>
      <c r="AZ56846" s="80"/>
      <c r="BA56846" s="80"/>
      <c r="BB56846" s="80"/>
    </row>
    <row r="56847" spans="9:54" x14ac:dyDescent="0.25">
      <c r="I56847" s="80"/>
      <c r="AX56847" s="80"/>
      <c r="AY56847" s="80"/>
      <c r="AZ56847" s="80"/>
      <c r="BA56847" s="80"/>
      <c r="BB56847" s="80"/>
    </row>
    <row r="56848" spans="9:54" x14ac:dyDescent="0.25">
      <c r="I56848" s="80"/>
      <c r="AX56848" s="80"/>
      <c r="AY56848" s="80"/>
      <c r="AZ56848" s="80"/>
      <c r="BA56848" s="80"/>
      <c r="BB56848" s="80"/>
    </row>
    <row r="56849" spans="9:54" x14ac:dyDescent="0.25">
      <c r="I56849" s="80"/>
      <c r="AX56849" s="80"/>
      <c r="AY56849" s="80"/>
      <c r="AZ56849" s="80"/>
      <c r="BA56849" s="80"/>
      <c r="BB56849" s="80"/>
    </row>
    <row r="56850" spans="9:54" x14ac:dyDescent="0.25">
      <c r="I56850" s="80"/>
      <c r="AX56850" s="80"/>
      <c r="AY56850" s="80"/>
      <c r="AZ56850" s="80"/>
      <c r="BA56850" s="80"/>
      <c r="BB56850" s="80"/>
    </row>
    <row r="56851" spans="9:54" x14ac:dyDescent="0.25">
      <c r="I56851" s="80"/>
      <c r="AX56851" s="80"/>
      <c r="AY56851" s="80"/>
      <c r="AZ56851" s="80"/>
      <c r="BA56851" s="80"/>
      <c r="BB56851" s="80"/>
    </row>
    <row r="56852" spans="9:54" x14ac:dyDescent="0.25">
      <c r="I56852" s="80"/>
      <c r="AX56852" s="80"/>
      <c r="AY56852" s="80"/>
      <c r="AZ56852" s="80"/>
      <c r="BA56852" s="80"/>
      <c r="BB56852" s="80"/>
    </row>
    <row r="56853" spans="9:54" x14ac:dyDescent="0.25">
      <c r="I56853" s="80"/>
      <c r="AX56853" s="80"/>
      <c r="AY56853" s="80"/>
      <c r="AZ56853" s="80"/>
      <c r="BA56853" s="80"/>
      <c r="BB56853" s="80"/>
    </row>
    <row r="56854" spans="9:54" x14ac:dyDescent="0.25">
      <c r="I56854" s="80"/>
      <c r="AX56854" s="80"/>
      <c r="AY56854" s="80"/>
      <c r="AZ56854" s="80"/>
      <c r="BA56854" s="80"/>
      <c r="BB56854" s="80"/>
    </row>
    <row r="56855" spans="9:54" x14ac:dyDescent="0.25">
      <c r="I56855" s="80"/>
      <c r="AX56855" s="80"/>
      <c r="AY56855" s="80"/>
      <c r="AZ56855" s="80"/>
      <c r="BA56855" s="80"/>
      <c r="BB56855" s="80"/>
    </row>
    <row r="56856" spans="9:54" x14ac:dyDescent="0.25">
      <c r="I56856" s="80"/>
      <c r="AX56856" s="80"/>
      <c r="AY56856" s="80"/>
      <c r="AZ56856" s="80"/>
      <c r="BA56856" s="80"/>
      <c r="BB56856" s="80"/>
    </row>
    <row r="56857" spans="9:54" x14ac:dyDescent="0.25">
      <c r="I56857" s="80"/>
      <c r="AX56857" s="80"/>
      <c r="AY56857" s="80"/>
      <c r="AZ56857" s="80"/>
      <c r="BA56857" s="80"/>
      <c r="BB56857" s="80"/>
    </row>
    <row r="56858" spans="9:54" x14ac:dyDescent="0.25">
      <c r="I56858" s="80"/>
      <c r="AX56858" s="80"/>
      <c r="AY56858" s="80"/>
      <c r="AZ56858" s="80"/>
      <c r="BA56858" s="80"/>
      <c r="BB56858" s="80"/>
    </row>
    <row r="56859" spans="9:54" x14ac:dyDescent="0.25">
      <c r="I56859" s="80"/>
      <c r="AX56859" s="80"/>
      <c r="AY56859" s="80"/>
      <c r="AZ56859" s="80"/>
      <c r="BA56859" s="80"/>
      <c r="BB56859" s="80"/>
    </row>
    <row r="56860" spans="9:54" x14ac:dyDescent="0.25">
      <c r="I56860" s="80"/>
      <c r="AX56860" s="80"/>
      <c r="AY56860" s="80"/>
      <c r="AZ56860" s="80"/>
      <c r="BA56860" s="80"/>
      <c r="BB56860" s="80"/>
    </row>
    <row r="56861" spans="9:54" x14ac:dyDescent="0.25">
      <c r="I56861" s="80"/>
      <c r="AX56861" s="80"/>
      <c r="AY56861" s="80"/>
      <c r="AZ56861" s="80"/>
      <c r="BA56861" s="80"/>
      <c r="BB56861" s="80"/>
    </row>
    <row r="56862" spans="9:54" x14ac:dyDescent="0.25">
      <c r="I56862" s="80"/>
      <c r="AX56862" s="80"/>
      <c r="AY56862" s="80"/>
      <c r="AZ56862" s="80"/>
      <c r="BA56862" s="80"/>
      <c r="BB56862" s="80"/>
    </row>
    <row r="56863" spans="9:54" x14ac:dyDescent="0.25">
      <c r="I56863" s="80"/>
      <c r="AX56863" s="80"/>
      <c r="AY56863" s="80"/>
      <c r="AZ56863" s="80"/>
      <c r="BA56863" s="80"/>
      <c r="BB56863" s="80"/>
    </row>
    <row r="56864" spans="9:54" x14ac:dyDescent="0.25">
      <c r="I56864" s="80"/>
      <c r="AX56864" s="80"/>
      <c r="AY56864" s="80"/>
      <c r="AZ56864" s="80"/>
      <c r="BA56864" s="80"/>
      <c r="BB56864" s="80"/>
    </row>
    <row r="56865" spans="9:54" x14ac:dyDescent="0.25">
      <c r="I56865" s="80"/>
      <c r="AX56865" s="80"/>
      <c r="AY56865" s="80"/>
      <c r="AZ56865" s="80"/>
      <c r="BA56865" s="80"/>
      <c r="BB56865" s="80"/>
    </row>
    <row r="56866" spans="9:54" x14ac:dyDescent="0.25">
      <c r="I56866" s="80"/>
      <c r="AX56866" s="80"/>
      <c r="AY56866" s="80"/>
      <c r="AZ56866" s="80"/>
      <c r="BA56866" s="80"/>
      <c r="BB56866" s="80"/>
    </row>
    <row r="56867" spans="9:54" x14ac:dyDescent="0.25">
      <c r="I56867" s="80"/>
      <c r="AX56867" s="80"/>
      <c r="AY56867" s="80"/>
      <c r="AZ56867" s="80"/>
      <c r="BA56867" s="80"/>
      <c r="BB56867" s="80"/>
    </row>
    <row r="56868" spans="9:54" x14ac:dyDescent="0.25">
      <c r="I56868" s="80"/>
      <c r="AX56868" s="80"/>
      <c r="AY56868" s="80"/>
      <c r="AZ56868" s="80"/>
      <c r="BA56868" s="80"/>
      <c r="BB56868" s="80"/>
    </row>
    <row r="56869" spans="9:54" x14ac:dyDescent="0.25">
      <c r="I56869" s="80"/>
      <c r="AX56869" s="80"/>
      <c r="AY56869" s="80"/>
      <c r="AZ56869" s="80"/>
      <c r="BA56869" s="80"/>
      <c r="BB56869" s="80"/>
    </row>
    <row r="56870" spans="9:54" x14ac:dyDescent="0.25">
      <c r="I56870" s="80"/>
      <c r="AX56870" s="80"/>
      <c r="AY56870" s="80"/>
      <c r="AZ56870" s="80"/>
      <c r="BA56870" s="80"/>
      <c r="BB56870" s="80"/>
    </row>
    <row r="56871" spans="9:54" x14ac:dyDescent="0.25">
      <c r="I56871" s="80"/>
      <c r="AX56871" s="80"/>
      <c r="AY56871" s="80"/>
      <c r="AZ56871" s="80"/>
      <c r="BA56871" s="80"/>
      <c r="BB56871" s="80"/>
    </row>
    <row r="56872" spans="9:54" x14ac:dyDescent="0.25">
      <c r="I56872" s="80"/>
      <c r="AX56872" s="80"/>
      <c r="AY56872" s="80"/>
      <c r="AZ56872" s="80"/>
      <c r="BA56872" s="80"/>
      <c r="BB56872" s="80"/>
    </row>
    <row r="56873" spans="9:54" x14ac:dyDescent="0.25">
      <c r="I56873" s="80"/>
      <c r="AX56873" s="80"/>
      <c r="AY56873" s="80"/>
      <c r="AZ56873" s="80"/>
      <c r="BA56873" s="80"/>
      <c r="BB56873" s="80"/>
    </row>
    <row r="56874" spans="9:54" x14ac:dyDescent="0.25">
      <c r="I56874" s="80"/>
      <c r="AX56874" s="80"/>
      <c r="AY56874" s="80"/>
      <c r="AZ56874" s="80"/>
      <c r="BA56874" s="80"/>
      <c r="BB56874" s="80"/>
    </row>
    <row r="56875" spans="9:54" x14ac:dyDescent="0.25">
      <c r="I56875" s="80"/>
      <c r="AX56875" s="80"/>
      <c r="AY56875" s="80"/>
      <c r="AZ56875" s="80"/>
      <c r="BA56875" s="80"/>
      <c r="BB56875" s="80"/>
    </row>
    <row r="56876" spans="9:54" x14ac:dyDescent="0.25">
      <c r="I56876" s="80"/>
      <c r="AX56876" s="80"/>
      <c r="AY56876" s="80"/>
      <c r="AZ56876" s="80"/>
      <c r="BA56876" s="80"/>
      <c r="BB56876" s="80"/>
    </row>
    <row r="56877" spans="9:54" x14ac:dyDescent="0.25">
      <c r="I56877" s="80"/>
      <c r="AX56877" s="80"/>
      <c r="AY56877" s="80"/>
      <c r="AZ56877" s="80"/>
      <c r="BA56877" s="80"/>
      <c r="BB56877" s="80"/>
    </row>
    <row r="56878" spans="9:54" x14ac:dyDescent="0.25">
      <c r="I56878" s="80"/>
      <c r="AX56878" s="80"/>
      <c r="AY56878" s="80"/>
      <c r="AZ56878" s="80"/>
      <c r="BA56878" s="80"/>
      <c r="BB56878" s="80"/>
    </row>
    <row r="56879" spans="9:54" x14ac:dyDescent="0.25">
      <c r="I56879" s="80"/>
      <c r="AX56879" s="80"/>
      <c r="AY56879" s="80"/>
      <c r="AZ56879" s="80"/>
      <c r="BA56879" s="80"/>
      <c r="BB56879" s="80"/>
    </row>
    <row r="56880" spans="9:54" x14ac:dyDescent="0.25">
      <c r="I56880" s="80"/>
      <c r="AX56880" s="80"/>
      <c r="AY56880" s="80"/>
      <c r="AZ56880" s="80"/>
      <c r="BA56880" s="80"/>
      <c r="BB56880" s="80"/>
    </row>
    <row r="56881" spans="9:54" x14ac:dyDescent="0.25">
      <c r="I56881" s="80"/>
      <c r="AX56881" s="80"/>
      <c r="AY56881" s="80"/>
      <c r="AZ56881" s="80"/>
      <c r="BA56881" s="80"/>
      <c r="BB56881" s="80"/>
    </row>
    <row r="56882" spans="9:54" x14ac:dyDescent="0.25">
      <c r="I56882" s="80"/>
      <c r="AX56882" s="80"/>
      <c r="AY56882" s="80"/>
      <c r="AZ56882" s="80"/>
      <c r="BA56882" s="80"/>
      <c r="BB56882" s="80"/>
    </row>
    <row r="56883" spans="9:54" x14ac:dyDescent="0.25">
      <c r="I56883" s="80"/>
      <c r="AX56883" s="80"/>
      <c r="AY56883" s="80"/>
      <c r="AZ56883" s="80"/>
      <c r="BA56883" s="80"/>
      <c r="BB56883" s="80"/>
    </row>
    <row r="56884" spans="9:54" x14ac:dyDescent="0.25">
      <c r="I56884" s="80"/>
      <c r="AX56884" s="80"/>
      <c r="AY56884" s="80"/>
      <c r="AZ56884" s="80"/>
      <c r="BA56884" s="80"/>
      <c r="BB56884" s="80"/>
    </row>
    <row r="56885" spans="9:54" x14ac:dyDescent="0.25">
      <c r="I56885" s="80"/>
      <c r="AX56885" s="80"/>
      <c r="AY56885" s="80"/>
      <c r="AZ56885" s="80"/>
      <c r="BA56885" s="80"/>
      <c r="BB56885" s="80"/>
    </row>
    <row r="56886" spans="9:54" x14ac:dyDescent="0.25">
      <c r="I56886" s="80"/>
      <c r="AX56886" s="80"/>
      <c r="AY56886" s="80"/>
      <c r="AZ56886" s="80"/>
      <c r="BA56886" s="80"/>
      <c r="BB56886" s="80"/>
    </row>
    <row r="56887" spans="9:54" x14ac:dyDescent="0.25">
      <c r="I56887" s="80"/>
      <c r="AX56887" s="80"/>
      <c r="AY56887" s="80"/>
      <c r="AZ56887" s="80"/>
      <c r="BA56887" s="80"/>
      <c r="BB56887" s="80"/>
    </row>
    <row r="56888" spans="9:54" x14ac:dyDescent="0.25">
      <c r="I56888" s="80"/>
      <c r="AX56888" s="80"/>
      <c r="AY56888" s="80"/>
      <c r="AZ56888" s="80"/>
      <c r="BA56888" s="80"/>
      <c r="BB56888" s="80"/>
    </row>
    <row r="56889" spans="9:54" x14ac:dyDescent="0.25">
      <c r="I56889" s="80"/>
      <c r="AX56889" s="80"/>
      <c r="AY56889" s="80"/>
      <c r="AZ56889" s="80"/>
      <c r="BA56889" s="80"/>
      <c r="BB56889" s="80"/>
    </row>
    <row r="56890" spans="9:54" x14ac:dyDescent="0.25">
      <c r="I56890" s="80"/>
      <c r="AX56890" s="80"/>
      <c r="AY56890" s="80"/>
      <c r="AZ56890" s="80"/>
      <c r="BA56890" s="80"/>
      <c r="BB56890" s="80"/>
    </row>
    <row r="56891" spans="9:54" x14ac:dyDescent="0.25">
      <c r="I56891" s="80"/>
      <c r="AX56891" s="80"/>
      <c r="AY56891" s="80"/>
      <c r="AZ56891" s="80"/>
      <c r="BA56891" s="80"/>
      <c r="BB56891" s="80"/>
    </row>
    <row r="56892" spans="9:54" x14ac:dyDescent="0.25">
      <c r="I56892" s="80"/>
      <c r="AX56892" s="80"/>
      <c r="AY56892" s="80"/>
      <c r="AZ56892" s="80"/>
      <c r="BA56892" s="80"/>
      <c r="BB56892" s="80"/>
    </row>
    <row r="56893" spans="9:54" x14ac:dyDescent="0.25">
      <c r="I56893" s="80"/>
      <c r="AX56893" s="80"/>
      <c r="AY56893" s="80"/>
      <c r="AZ56893" s="80"/>
      <c r="BA56893" s="80"/>
      <c r="BB56893" s="80"/>
    </row>
    <row r="56894" spans="9:54" x14ac:dyDescent="0.25">
      <c r="I56894" s="80"/>
      <c r="AX56894" s="80"/>
      <c r="AY56894" s="80"/>
      <c r="AZ56894" s="80"/>
      <c r="BA56894" s="80"/>
      <c r="BB56894" s="80"/>
    </row>
    <row r="56895" spans="9:54" x14ac:dyDescent="0.25">
      <c r="I56895" s="80"/>
      <c r="AX56895" s="80"/>
      <c r="AY56895" s="80"/>
      <c r="AZ56895" s="80"/>
      <c r="BA56895" s="80"/>
      <c r="BB56895" s="80"/>
    </row>
    <row r="56896" spans="9:54" x14ac:dyDescent="0.25">
      <c r="I56896" s="80"/>
      <c r="AX56896" s="80"/>
      <c r="AY56896" s="80"/>
      <c r="AZ56896" s="80"/>
      <c r="BA56896" s="80"/>
      <c r="BB56896" s="80"/>
    </row>
    <row r="56897" spans="9:54" x14ac:dyDescent="0.25">
      <c r="I56897" s="80"/>
      <c r="AX56897" s="80"/>
      <c r="AY56897" s="80"/>
      <c r="AZ56897" s="80"/>
      <c r="BA56897" s="80"/>
      <c r="BB56897" s="80"/>
    </row>
    <row r="56898" spans="9:54" x14ac:dyDescent="0.25">
      <c r="I56898" s="80"/>
      <c r="AX56898" s="80"/>
      <c r="AY56898" s="80"/>
      <c r="AZ56898" s="80"/>
      <c r="BA56898" s="80"/>
      <c r="BB56898" s="80"/>
    </row>
    <row r="56899" spans="9:54" x14ac:dyDescent="0.25">
      <c r="I56899" s="80"/>
      <c r="AX56899" s="80"/>
      <c r="AY56899" s="80"/>
      <c r="AZ56899" s="80"/>
      <c r="BA56899" s="80"/>
      <c r="BB56899" s="80"/>
    </row>
    <row r="56900" spans="9:54" x14ac:dyDescent="0.25">
      <c r="I56900" s="80"/>
      <c r="AX56900" s="80"/>
      <c r="AY56900" s="80"/>
      <c r="AZ56900" s="80"/>
      <c r="BA56900" s="80"/>
      <c r="BB56900" s="80"/>
    </row>
    <row r="56901" spans="9:54" x14ac:dyDescent="0.25">
      <c r="I56901" s="80"/>
      <c r="AX56901" s="80"/>
      <c r="AY56901" s="80"/>
      <c r="AZ56901" s="80"/>
      <c r="BA56901" s="80"/>
      <c r="BB56901" s="80"/>
    </row>
    <row r="56902" spans="9:54" x14ac:dyDescent="0.25">
      <c r="I56902" s="80"/>
      <c r="AX56902" s="80"/>
      <c r="AY56902" s="80"/>
      <c r="AZ56902" s="80"/>
      <c r="BA56902" s="80"/>
      <c r="BB56902" s="80"/>
    </row>
    <row r="56903" spans="9:54" x14ac:dyDescent="0.25">
      <c r="I56903" s="80"/>
      <c r="AX56903" s="80"/>
      <c r="AY56903" s="80"/>
      <c r="AZ56903" s="80"/>
      <c r="BA56903" s="80"/>
      <c r="BB56903" s="80"/>
    </row>
    <row r="56904" spans="9:54" x14ac:dyDescent="0.25">
      <c r="I56904" s="80"/>
      <c r="AX56904" s="80"/>
      <c r="AY56904" s="80"/>
      <c r="AZ56904" s="80"/>
      <c r="BA56904" s="80"/>
      <c r="BB56904" s="80"/>
    </row>
    <row r="56905" spans="9:54" x14ac:dyDescent="0.25">
      <c r="I56905" s="80"/>
      <c r="AX56905" s="80"/>
      <c r="AY56905" s="80"/>
      <c r="AZ56905" s="80"/>
      <c r="BA56905" s="80"/>
      <c r="BB56905" s="80"/>
    </row>
    <row r="56906" spans="9:54" x14ac:dyDescent="0.25">
      <c r="I56906" s="80"/>
      <c r="AX56906" s="80"/>
      <c r="AY56906" s="80"/>
      <c r="AZ56906" s="80"/>
      <c r="BA56906" s="80"/>
      <c r="BB56906" s="80"/>
    </row>
    <row r="56907" spans="9:54" x14ac:dyDescent="0.25">
      <c r="I56907" s="80"/>
      <c r="AX56907" s="80"/>
      <c r="AY56907" s="80"/>
      <c r="AZ56907" s="80"/>
      <c r="BA56907" s="80"/>
      <c r="BB56907" s="80"/>
    </row>
    <row r="56908" spans="9:54" x14ac:dyDescent="0.25">
      <c r="I56908" s="80"/>
      <c r="AX56908" s="80"/>
      <c r="AY56908" s="80"/>
      <c r="AZ56908" s="80"/>
      <c r="BA56908" s="80"/>
      <c r="BB56908" s="80"/>
    </row>
    <row r="56909" spans="9:54" x14ac:dyDescent="0.25">
      <c r="I56909" s="80"/>
      <c r="AX56909" s="80"/>
      <c r="AY56909" s="80"/>
      <c r="AZ56909" s="80"/>
      <c r="BA56909" s="80"/>
      <c r="BB56909" s="80"/>
    </row>
    <row r="56910" spans="9:54" x14ac:dyDescent="0.25">
      <c r="I56910" s="80"/>
      <c r="AX56910" s="80"/>
      <c r="AY56910" s="80"/>
      <c r="AZ56910" s="80"/>
      <c r="BA56910" s="80"/>
      <c r="BB56910" s="80"/>
    </row>
    <row r="56911" spans="9:54" x14ac:dyDescent="0.25">
      <c r="I56911" s="80"/>
      <c r="AX56911" s="80"/>
      <c r="AY56911" s="80"/>
      <c r="AZ56911" s="80"/>
      <c r="BA56911" s="80"/>
      <c r="BB56911" s="80"/>
    </row>
    <row r="56912" spans="9:54" x14ac:dyDescent="0.25">
      <c r="I56912" s="80"/>
      <c r="AX56912" s="80"/>
      <c r="AY56912" s="80"/>
      <c r="AZ56912" s="80"/>
      <c r="BA56912" s="80"/>
      <c r="BB56912" s="80"/>
    </row>
    <row r="56913" spans="9:54" x14ac:dyDescent="0.25">
      <c r="I56913" s="80"/>
      <c r="AX56913" s="80"/>
      <c r="AY56913" s="80"/>
      <c r="AZ56913" s="80"/>
      <c r="BA56913" s="80"/>
      <c r="BB56913" s="80"/>
    </row>
    <row r="56914" spans="9:54" x14ac:dyDescent="0.25">
      <c r="I56914" s="80"/>
      <c r="AX56914" s="80"/>
      <c r="AY56914" s="80"/>
      <c r="AZ56914" s="80"/>
      <c r="BA56914" s="80"/>
      <c r="BB56914" s="80"/>
    </row>
    <row r="56915" spans="9:54" x14ac:dyDescent="0.25">
      <c r="I56915" s="80"/>
      <c r="AX56915" s="80"/>
      <c r="AY56915" s="80"/>
      <c r="AZ56915" s="80"/>
      <c r="BA56915" s="80"/>
      <c r="BB56915" s="80"/>
    </row>
    <row r="56916" spans="9:54" x14ac:dyDescent="0.25">
      <c r="I56916" s="80"/>
      <c r="AX56916" s="80"/>
      <c r="AY56916" s="80"/>
      <c r="AZ56916" s="80"/>
      <c r="BA56916" s="80"/>
      <c r="BB56916" s="80"/>
    </row>
    <row r="56917" spans="9:54" x14ac:dyDescent="0.25">
      <c r="I56917" s="80"/>
      <c r="AX56917" s="80"/>
      <c r="AY56917" s="80"/>
      <c r="AZ56917" s="80"/>
      <c r="BA56917" s="80"/>
      <c r="BB56917" s="80"/>
    </row>
    <row r="56918" spans="9:54" x14ac:dyDescent="0.25">
      <c r="I56918" s="80"/>
      <c r="AX56918" s="80"/>
      <c r="AY56918" s="80"/>
      <c r="AZ56918" s="80"/>
      <c r="BA56918" s="80"/>
      <c r="BB56918" s="80"/>
    </row>
    <row r="56919" spans="9:54" x14ac:dyDescent="0.25">
      <c r="I56919" s="80"/>
      <c r="AX56919" s="80"/>
      <c r="AY56919" s="80"/>
      <c r="AZ56919" s="80"/>
      <c r="BA56919" s="80"/>
      <c r="BB56919" s="80"/>
    </row>
    <row r="56920" spans="9:54" x14ac:dyDescent="0.25">
      <c r="I56920" s="80"/>
      <c r="AX56920" s="80"/>
      <c r="AY56920" s="80"/>
      <c r="AZ56920" s="80"/>
      <c r="BA56920" s="80"/>
      <c r="BB56920" s="80"/>
    </row>
    <row r="56921" spans="9:54" x14ac:dyDescent="0.25">
      <c r="I56921" s="80"/>
      <c r="AX56921" s="80"/>
      <c r="AY56921" s="80"/>
      <c r="AZ56921" s="80"/>
      <c r="BA56921" s="80"/>
      <c r="BB56921" s="80"/>
    </row>
    <row r="56922" spans="9:54" x14ac:dyDescent="0.25">
      <c r="I56922" s="80"/>
      <c r="AX56922" s="80"/>
      <c r="AY56922" s="80"/>
      <c r="AZ56922" s="80"/>
      <c r="BA56922" s="80"/>
      <c r="BB56922" s="80"/>
    </row>
    <row r="56923" spans="9:54" x14ac:dyDescent="0.25">
      <c r="I56923" s="80"/>
      <c r="AX56923" s="80"/>
      <c r="AY56923" s="80"/>
      <c r="AZ56923" s="80"/>
      <c r="BA56923" s="80"/>
      <c r="BB56923" s="80"/>
    </row>
    <row r="56924" spans="9:54" x14ac:dyDescent="0.25">
      <c r="I56924" s="80"/>
      <c r="AX56924" s="80"/>
      <c r="AY56924" s="80"/>
      <c r="AZ56924" s="80"/>
      <c r="BA56924" s="80"/>
      <c r="BB56924" s="80"/>
    </row>
    <row r="56925" spans="9:54" x14ac:dyDescent="0.25">
      <c r="I56925" s="80"/>
      <c r="AX56925" s="80"/>
      <c r="AY56925" s="80"/>
      <c r="AZ56925" s="80"/>
      <c r="BA56925" s="80"/>
      <c r="BB56925" s="80"/>
    </row>
    <row r="56926" spans="9:54" x14ac:dyDescent="0.25">
      <c r="I56926" s="80"/>
      <c r="AX56926" s="80"/>
      <c r="AY56926" s="80"/>
      <c r="AZ56926" s="80"/>
      <c r="BA56926" s="80"/>
      <c r="BB56926" s="80"/>
    </row>
    <row r="56927" spans="9:54" x14ac:dyDescent="0.25">
      <c r="I56927" s="80"/>
      <c r="AX56927" s="80"/>
      <c r="AY56927" s="80"/>
      <c r="AZ56927" s="80"/>
      <c r="BA56927" s="80"/>
      <c r="BB56927" s="80"/>
    </row>
    <row r="56928" spans="9:54" x14ac:dyDescent="0.25">
      <c r="I56928" s="80"/>
      <c r="AX56928" s="80"/>
      <c r="AY56928" s="80"/>
      <c r="AZ56928" s="80"/>
      <c r="BA56928" s="80"/>
      <c r="BB56928" s="80"/>
    </row>
    <row r="56929" spans="9:54" x14ac:dyDescent="0.25">
      <c r="I56929" s="80"/>
      <c r="AX56929" s="80"/>
      <c r="AY56929" s="80"/>
      <c r="AZ56929" s="80"/>
      <c r="BA56929" s="80"/>
      <c r="BB56929" s="80"/>
    </row>
    <row r="56930" spans="9:54" x14ac:dyDescent="0.25">
      <c r="I56930" s="80"/>
      <c r="AX56930" s="80"/>
      <c r="AY56930" s="80"/>
      <c r="AZ56930" s="80"/>
      <c r="BA56930" s="80"/>
      <c r="BB56930" s="80"/>
    </row>
    <row r="56931" spans="9:54" x14ac:dyDescent="0.25">
      <c r="I56931" s="80"/>
      <c r="AX56931" s="80"/>
      <c r="AY56931" s="80"/>
      <c r="AZ56931" s="80"/>
      <c r="BA56931" s="80"/>
      <c r="BB56931" s="80"/>
    </row>
    <row r="56932" spans="9:54" x14ac:dyDescent="0.25">
      <c r="I56932" s="80"/>
      <c r="AX56932" s="80"/>
      <c r="AY56932" s="80"/>
      <c r="AZ56932" s="80"/>
      <c r="BA56932" s="80"/>
      <c r="BB56932" s="80"/>
    </row>
    <row r="56933" spans="9:54" x14ac:dyDescent="0.25">
      <c r="I56933" s="80"/>
      <c r="AX56933" s="80"/>
      <c r="AY56933" s="80"/>
      <c r="AZ56933" s="80"/>
      <c r="BA56933" s="80"/>
      <c r="BB56933" s="80"/>
    </row>
    <row r="56934" spans="9:54" x14ac:dyDescent="0.25">
      <c r="I56934" s="80"/>
      <c r="AX56934" s="80"/>
      <c r="AY56934" s="80"/>
      <c r="AZ56934" s="80"/>
      <c r="BA56934" s="80"/>
      <c r="BB56934" s="80"/>
    </row>
    <row r="56935" spans="9:54" x14ac:dyDescent="0.25">
      <c r="I56935" s="80"/>
      <c r="AX56935" s="80"/>
      <c r="AY56935" s="80"/>
      <c r="AZ56935" s="80"/>
      <c r="BA56935" s="80"/>
      <c r="BB56935" s="80"/>
    </row>
    <row r="56936" spans="9:54" x14ac:dyDescent="0.25">
      <c r="I56936" s="80"/>
      <c r="AX56936" s="80"/>
      <c r="AY56936" s="80"/>
      <c r="AZ56936" s="80"/>
      <c r="BA56936" s="80"/>
      <c r="BB56936" s="80"/>
    </row>
    <row r="56937" spans="9:54" x14ac:dyDescent="0.25">
      <c r="I56937" s="80"/>
      <c r="AX56937" s="80"/>
      <c r="AY56937" s="80"/>
      <c r="AZ56937" s="80"/>
      <c r="BA56937" s="80"/>
      <c r="BB56937" s="80"/>
    </row>
    <row r="56938" spans="9:54" x14ac:dyDescent="0.25">
      <c r="I56938" s="80"/>
      <c r="AX56938" s="80"/>
      <c r="AY56938" s="80"/>
      <c r="AZ56938" s="80"/>
      <c r="BA56938" s="80"/>
      <c r="BB56938" s="80"/>
    </row>
    <row r="56939" spans="9:54" x14ac:dyDescent="0.25">
      <c r="I56939" s="80"/>
      <c r="AX56939" s="80"/>
      <c r="AY56939" s="80"/>
      <c r="AZ56939" s="80"/>
      <c r="BA56939" s="80"/>
      <c r="BB56939" s="80"/>
    </row>
    <row r="56940" spans="9:54" x14ac:dyDescent="0.25">
      <c r="I56940" s="80"/>
      <c r="AX56940" s="80"/>
      <c r="AY56940" s="80"/>
      <c r="AZ56940" s="80"/>
      <c r="BA56940" s="80"/>
      <c r="BB56940" s="80"/>
    </row>
    <row r="56941" spans="9:54" x14ac:dyDescent="0.25">
      <c r="I56941" s="80"/>
      <c r="AX56941" s="80"/>
      <c r="AY56941" s="80"/>
      <c r="AZ56941" s="80"/>
      <c r="BA56941" s="80"/>
      <c r="BB56941" s="80"/>
    </row>
    <row r="56942" spans="9:54" x14ac:dyDescent="0.25">
      <c r="I56942" s="80"/>
      <c r="AX56942" s="80"/>
      <c r="AY56942" s="80"/>
      <c r="AZ56942" s="80"/>
      <c r="BA56942" s="80"/>
      <c r="BB56942" s="80"/>
    </row>
    <row r="56943" spans="9:54" x14ac:dyDescent="0.25">
      <c r="I56943" s="80"/>
      <c r="AX56943" s="80"/>
      <c r="AY56943" s="80"/>
      <c r="AZ56943" s="80"/>
      <c r="BA56943" s="80"/>
      <c r="BB56943" s="80"/>
    </row>
    <row r="56944" spans="9:54" x14ac:dyDescent="0.25">
      <c r="I56944" s="80"/>
      <c r="AX56944" s="80"/>
      <c r="AY56944" s="80"/>
      <c r="AZ56944" s="80"/>
      <c r="BA56944" s="80"/>
      <c r="BB56944" s="80"/>
    </row>
    <row r="56945" spans="9:54" x14ac:dyDescent="0.25">
      <c r="I56945" s="80"/>
      <c r="AX56945" s="80"/>
      <c r="AY56945" s="80"/>
      <c r="AZ56945" s="80"/>
      <c r="BA56945" s="80"/>
      <c r="BB56945" s="80"/>
    </row>
    <row r="56946" spans="9:54" x14ac:dyDescent="0.25">
      <c r="I56946" s="80"/>
      <c r="AX56946" s="80"/>
      <c r="AY56946" s="80"/>
      <c r="AZ56946" s="80"/>
      <c r="BA56946" s="80"/>
      <c r="BB56946" s="80"/>
    </row>
    <row r="56947" spans="9:54" x14ac:dyDescent="0.25">
      <c r="I56947" s="80"/>
      <c r="AX56947" s="80"/>
      <c r="AY56947" s="80"/>
      <c r="AZ56947" s="80"/>
      <c r="BA56947" s="80"/>
      <c r="BB56947" s="80"/>
    </row>
    <row r="56948" spans="9:54" x14ac:dyDescent="0.25">
      <c r="I56948" s="80"/>
      <c r="AX56948" s="80"/>
      <c r="AY56948" s="80"/>
      <c r="AZ56948" s="80"/>
      <c r="BA56948" s="80"/>
      <c r="BB56948" s="80"/>
    </row>
    <row r="56949" spans="9:54" x14ac:dyDescent="0.25">
      <c r="I56949" s="80"/>
      <c r="AX56949" s="80"/>
      <c r="AY56949" s="80"/>
      <c r="AZ56949" s="80"/>
      <c r="BA56949" s="80"/>
      <c r="BB56949" s="80"/>
    </row>
    <row r="56950" spans="9:54" x14ac:dyDescent="0.25">
      <c r="I56950" s="80"/>
      <c r="AX56950" s="80"/>
      <c r="AY56950" s="80"/>
      <c r="AZ56950" s="80"/>
      <c r="BA56950" s="80"/>
      <c r="BB56950" s="80"/>
    </row>
    <row r="56951" spans="9:54" x14ac:dyDescent="0.25">
      <c r="I56951" s="80"/>
      <c r="AX56951" s="80"/>
      <c r="AY56951" s="80"/>
      <c r="AZ56951" s="80"/>
      <c r="BA56951" s="80"/>
      <c r="BB56951" s="80"/>
    </row>
    <row r="56952" spans="9:54" x14ac:dyDescent="0.25">
      <c r="I56952" s="80"/>
      <c r="AX56952" s="80"/>
      <c r="AY56952" s="80"/>
      <c r="AZ56952" s="80"/>
      <c r="BA56952" s="80"/>
      <c r="BB56952" s="80"/>
    </row>
    <row r="56953" spans="9:54" x14ac:dyDescent="0.25">
      <c r="I56953" s="80"/>
      <c r="AX56953" s="80"/>
      <c r="AY56953" s="80"/>
      <c r="AZ56953" s="80"/>
      <c r="BA56953" s="80"/>
      <c r="BB56953" s="80"/>
    </row>
    <row r="56954" spans="9:54" x14ac:dyDescent="0.25">
      <c r="I56954" s="80"/>
      <c r="AX56954" s="80"/>
      <c r="AY56954" s="80"/>
      <c r="AZ56954" s="80"/>
      <c r="BA56954" s="80"/>
      <c r="BB56954" s="80"/>
    </row>
    <row r="56955" spans="9:54" x14ac:dyDescent="0.25">
      <c r="I56955" s="80"/>
      <c r="AX56955" s="80"/>
      <c r="AY56955" s="80"/>
      <c r="AZ56955" s="80"/>
      <c r="BA56955" s="80"/>
      <c r="BB56955" s="80"/>
    </row>
    <row r="56956" spans="9:54" x14ac:dyDescent="0.25">
      <c r="I56956" s="80"/>
      <c r="AX56956" s="80"/>
      <c r="AY56956" s="80"/>
      <c r="AZ56956" s="80"/>
      <c r="BA56956" s="80"/>
      <c r="BB56956" s="80"/>
    </row>
    <row r="56957" spans="9:54" x14ac:dyDescent="0.25">
      <c r="I56957" s="80"/>
      <c r="AX56957" s="80"/>
      <c r="AY56957" s="80"/>
      <c r="AZ56957" s="80"/>
      <c r="BA56957" s="80"/>
      <c r="BB56957" s="80"/>
    </row>
    <row r="56958" spans="9:54" x14ac:dyDescent="0.25">
      <c r="I56958" s="80"/>
      <c r="AX56958" s="80"/>
      <c r="AY56958" s="80"/>
      <c r="AZ56958" s="80"/>
      <c r="BA56958" s="80"/>
      <c r="BB56958" s="80"/>
    </row>
    <row r="56959" spans="9:54" x14ac:dyDescent="0.25">
      <c r="I56959" s="80"/>
      <c r="AX56959" s="80"/>
      <c r="AY56959" s="80"/>
      <c r="AZ56959" s="80"/>
      <c r="BA56959" s="80"/>
      <c r="BB56959" s="80"/>
    </row>
    <row r="56960" spans="9:54" x14ac:dyDescent="0.25">
      <c r="I56960" s="80"/>
      <c r="AX56960" s="80"/>
      <c r="AY56960" s="80"/>
      <c r="AZ56960" s="80"/>
      <c r="BA56960" s="80"/>
      <c r="BB56960" s="80"/>
    </row>
    <row r="56961" spans="9:54" x14ac:dyDescent="0.25">
      <c r="I56961" s="80"/>
      <c r="AX56961" s="80"/>
      <c r="AY56961" s="80"/>
      <c r="AZ56961" s="80"/>
      <c r="BA56961" s="80"/>
      <c r="BB56961" s="80"/>
    </row>
    <row r="56962" spans="9:54" x14ac:dyDescent="0.25">
      <c r="I56962" s="80"/>
      <c r="AX56962" s="80"/>
      <c r="AY56962" s="80"/>
      <c r="AZ56962" s="80"/>
      <c r="BA56962" s="80"/>
      <c r="BB56962" s="80"/>
    </row>
    <row r="56963" spans="9:54" x14ac:dyDescent="0.25">
      <c r="I56963" s="80"/>
      <c r="AX56963" s="80"/>
      <c r="AY56963" s="80"/>
      <c r="AZ56963" s="80"/>
      <c r="BA56963" s="80"/>
      <c r="BB56963" s="80"/>
    </row>
    <row r="56964" spans="9:54" x14ac:dyDescent="0.25">
      <c r="I56964" s="80"/>
      <c r="AX56964" s="80"/>
      <c r="AY56964" s="80"/>
      <c r="AZ56964" s="80"/>
      <c r="BA56964" s="80"/>
      <c r="BB56964" s="80"/>
    </row>
    <row r="56965" spans="9:54" x14ac:dyDescent="0.25">
      <c r="I56965" s="80"/>
      <c r="AX56965" s="80"/>
      <c r="AY56965" s="80"/>
      <c r="AZ56965" s="80"/>
      <c r="BA56965" s="80"/>
      <c r="BB56965" s="80"/>
    </row>
    <row r="56966" spans="9:54" x14ac:dyDescent="0.25">
      <c r="I56966" s="80"/>
      <c r="AX56966" s="80"/>
      <c r="AY56966" s="80"/>
      <c r="AZ56966" s="80"/>
      <c r="BA56966" s="80"/>
      <c r="BB56966" s="80"/>
    </row>
    <row r="56967" spans="9:54" x14ac:dyDescent="0.25">
      <c r="I56967" s="80"/>
      <c r="AX56967" s="80"/>
      <c r="AY56967" s="80"/>
      <c r="AZ56967" s="80"/>
      <c r="BA56967" s="80"/>
      <c r="BB56967" s="80"/>
    </row>
    <row r="56968" spans="9:54" x14ac:dyDescent="0.25">
      <c r="I56968" s="80"/>
      <c r="AX56968" s="80"/>
      <c r="AY56968" s="80"/>
      <c r="AZ56968" s="80"/>
      <c r="BA56968" s="80"/>
      <c r="BB56968" s="80"/>
    </row>
    <row r="56969" spans="9:54" x14ac:dyDescent="0.25">
      <c r="I56969" s="80"/>
      <c r="AX56969" s="80"/>
      <c r="AY56969" s="80"/>
      <c r="AZ56969" s="80"/>
      <c r="BA56969" s="80"/>
      <c r="BB56969" s="80"/>
    </row>
    <row r="56970" spans="9:54" x14ac:dyDescent="0.25">
      <c r="I56970" s="80"/>
      <c r="AX56970" s="80"/>
      <c r="AY56970" s="80"/>
      <c r="AZ56970" s="80"/>
      <c r="BA56970" s="80"/>
      <c r="BB56970" s="80"/>
    </row>
    <row r="56971" spans="9:54" x14ac:dyDescent="0.25">
      <c r="I56971" s="80"/>
      <c r="AX56971" s="80"/>
      <c r="AY56971" s="80"/>
      <c r="AZ56971" s="80"/>
      <c r="BA56971" s="80"/>
      <c r="BB56971" s="80"/>
    </row>
    <row r="56972" spans="9:54" x14ac:dyDescent="0.25">
      <c r="I56972" s="80"/>
      <c r="AX56972" s="80"/>
      <c r="AY56972" s="80"/>
      <c r="AZ56972" s="80"/>
      <c r="BA56972" s="80"/>
      <c r="BB56972" s="80"/>
    </row>
    <row r="56973" spans="9:54" x14ac:dyDescent="0.25">
      <c r="I56973" s="80"/>
      <c r="AX56973" s="80"/>
      <c r="AY56973" s="80"/>
      <c r="AZ56973" s="80"/>
      <c r="BA56973" s="80"/>
      <c r="BB56973" s="80"/>
    </row>
    <row r="56974" spans="9:54" x14ac:dyDescent="0.25">
      <c r="I56974" s="80"/>
      <c r="AX56974" s="80"/>
      <c r="AY56974" s="80"/>
      <c r="AZ56974" s="80"/>
      <c r="BA56974" s="80"/>
      <c r="BB56974" s="80"/>
    </row>
    <row r="56975" spans="9:54" x14ac:dyDescent="0.25">
      <c r="I56975" s="80"/>
      <c r="AX56975" s="80"/>
      <c r="AY56975" s="80"/>
      <c r="AZ56975" s="80"/>
      <c r="BA56975" s="80"/>
      <c r="BB56975" s="80"/>
    </row>
    <row r="56976" spans="9:54" x14ac:dyDescent="0.25">
      <c r="I56976" s="80"/>
      <c r="AX56976" s="80"/>
      <c r="AY56976" s="80"/>
      <c r="AZ56976" s="80"/>
      <c r="BA56976" s="80"/>
      <c r="BB56976" s="80"/>
    </row>
    <row r="56977" spans="9:54" x14ac:dyDescent="0.25">
      <c r="I56977" s="80"/>
      <c r="AX56977" s="80"/>
      <c r="AY56977" s="80"/>
      <c r="AZ56977" s="80"/>
      <c r="BA56977" s="80"/>
      <c r="BB56977" s="80"/>
    </row>
    <row r="56978" spans="9:54" x14ac:dyDescent="0.25">
      <c r="I56978" s="80"/>
      <c r="AX56978" s="80"/>
      <c r="AY56978" s="80"/>
      <c r="AZ56978" s="80"/>
      <c r="BA56978" s="80"/>
      <c r="BB56978" s="80"/>
    </row>
    <row r="56979" spans="9:54" x14ac:dyDescent="0.25">
      <c r="I56979" s="80"/>
      <c r="AX56979" s="80"/>
      <c r="AY56979" s="80"/>
      <c r="AZ56979" s="80"/>
      <c r="BA56979" s="80"/>
      <c r="BB56979" s="80"/>
    </row>
    <row r="56980" spans="9:54" x14ac:dyDescent="0.25">
      <c r="I56980" s="80"/>
      <c r="AX56980" s="80"/>
      <c r="AY56980" s="80"/>
      <c r="AZ56980" s="80"/>
      <c r="BA56980" s="80"/>
      <c r="BB56980" s="80"/>
    </row>
    <row r="56981" spans="9:54" x14ac:dyDescent="0.25">
      <c r="I56981" s="80"/>
      <c r="AX56981" s="80"/>
      <c r="AY56981" s="80"/>
      <c r="AZ56981" s="80"/>
      <c r="BA56981" s="80"/>
      <c r="BB56981" s="80"/>
    </row>
    <row r="56982" spans="9:54" x14ac:dyDescent="0.25">
      <c r="I56982" s="80"/>
      <c r="AX56982" s="80"/>
      <c r="AY56982" s="80"/>
      <c r="AZ56982" s="80"/>
      <c r="BA56982" s="80"/>
      <c r="BB56982" s="80"/>
    </row>
    <row r="56983" spans="9:54" x14ac:dyDescent="0.25">
      <c r="I56983" s="80"/>
      <c r="AX56983" s="80"/>
      <c r="AY56983" s="80"/>
      <c r="AZ56983" s="80"/>
      <c r="BA56983" s="80"/>
      <c r="BB56983" s="80"/>
    </row>
    <row r="56984" spans="9:54" x14ac:dyDescent="0.25">
      <c r="I56984" s="80"/>
      <c r="AX56984" s="80"/>
      <c r="AY56984" s="80"/>
      <c r="AZ56984" s="80"/>
      <c r="BA56984" s="80"/>
      <c r="BB56984" s="80"/>
    </row>
    <row r="56985" spans="9:54" x14ac:dyDescent="0.25">
      <c r="I56985" s="80"/>
      <c r="AX56985" s="80"/>
      <c r="AY56985" s="80"/>
      <c r="AZ56985" s="80"/>
      <c r="BA56985" s="80"/>
      <c r="BB56985" s="80"/>
    </row>
    <row r="56986" spans="9:54" x14ac:dyDescent="0.25">
      <c r="I56986" s="80"/>
      <c r="AX56986" s="80"/>
      <c r="AY56986" s="80"/>
      <c r="AZ56986" s="80"/>
      <c r="BA56986" s="80"/>
      <c r="BB56986" s="80"/>
    </row>
    <row r="56987" spans="9:54" x14ac:dyDescent="0.25">
      <c r="I56987" s="80"/>
      <c r="AX56987" s="80"/>
      <c r="AY56987" s="80"/>
      <c r="AZ56987" s="80"/>
      <c r="BA56987" s="80"/>
      <c r="BB56987" s="80"/>
    </row>
    <row r="56988" spans="9:54" x14ac:dyDescent="0.25">
      <c r="I56988" s="80"/>
      <c r="AX56988" s="80"/>
      <c r="AY56988" s="80"/>
      <c r="AZ56988" s="80"/>
      <c r="BA56988" s="80"/>
      <c r="BB56988" s="80"/>
    </row>
    <row r="56989" spans="9:54" x14ac:dyDescent="0.25">
      <c r="I56989" s="80"/>
      <c r="AX56989" s="80"/>
      <c r="AY56989" s="80"/>
      <c r="AZ56989" s="80"/>
      <c r="BA56989" s="80"/>
      <c r="BB56989" s="80"/>
    </row>
    <row r="56990" spans="9:54" x14ac:dyDescent="0.25">
      <c r="I56990" s="80"/>
      <c r="AX56990" s="80"/>
      <c r="AY56990" s="80"/>
      <c r="AZ56990" s="80"/>
      <c r="BA56990" s="80"/>
      <c r="BB56990" s="80"/>
    </row>
    <row r="56991" spans="9:54" x14ac:dyDescent="0.25">
      <c r="I56991" s="80"/>
      <c r="AX56991" s="80"/>
      <c r="AY56991" s="80"/>
      <c r="AZ56991" s="80"/>
      <c r="BA56991" s="80"/>
      <c r="BB56991" s="80"/>
    </row>
    <row r="56992" spans="9:54" x14ac:dyDescent="0.25">
      <c r="I56992" s="80"/>
      <c r="AX56992" s="80"/>
      <c r="AY56992" s="80"/>
      <c r="AZ56992" s="80"/>
      <c r="BA56992" s="80"/>
      <c r="BB56992" s="80"/>
    </row>
    <row r="56993" spans="9:54" x14ac:dyDescent="0.25">
      <c r="I56993" s="80"/>
      <c r="AX56993" s="80"/>
      <c r="AY56993" s="80"/>
      <c r="AZ56993" s="80"/>
      <c r="BA56993" s="80"/>
      <c r="BB56993" s="80"/>
    </row>
    <row r="56994" spans="9:54" x14ac:dyDescent="0.25">
      <c r="I56994" s="80"/>
      <c r="AX56994" s="80"/>
      <c r="AY56994" s="80"/>
      <c r="AZ56994" s="80"/>
      <c r="BA56994" s="80"/>
      <c r="BB56994" s="80"/>
    </row>
    <row r="56995" spans="9:54" x14ac:dyDescent="0.25">
      <c r="I56995" s="80"/>
      <c r="AX56995" s="80"/>
      <c r="AY56995" s="80"/>
      <c r="AZ56995" s="80"/>
      <c r="BA56995" s="80"/>
      <c r="BB56995" s="80"/>
    </row>
    <row r="56996" spans="9:54" x14ac:dyDescent="0.25">
      <c r="I56996" s="80"/>
      <c r="AX56996" s="80"/>
      <c r="AY56996" s="80"/>
      <c r="AZ56996" s="80"/>
      <c r="BA56996" s="80"/>
      <c r="BB56996" s="80"/>
    </row>
    <row r="56997" spans="9:54" x14ac:dyDescent="0.25">
      <c r="I56997" s="80"/>
      <c r="AX56997" s="80"/>
      <c r="AY56997" s="80"/>
      <c r="AZ56997" s="80"/>
      <c r="BA56997" s="80"/>
      <c r="BB56997" s="80"/>
    </row>
    <row r="56998" spans="9:54" x14ac:dyDescent="0.25">
      <c r="I56998" s="80"/>
      <c r="AX56998" s="80"/>
      <c r="AY56998" s="80"/>
      <c r="AZ56998" s="80"/>
      <c r="BA56998" s="80"/>
      <c r="BB56998" s="80"/>
    </row>
    <row r="56999" spans="9:54" x14ac:dyDescent="0.25">
      <c r="I56999" s="80"/>
      <c r="AX56999" s="80"/>
      <c r="AY56999" s="80"/>
      <c r="AZ56999" s="80"/>
      <c r="BA56999" s="80"/>
      <c r="BB56999" s="80"/>
    </row>
    <row r="57000" spans="9:54" x14ac:dyDescent="0.25">
      <c r="I57000" s="80"/>
      <c r="AX57000" s="80"/>
      <c r="AY57000" s="80"/>
      <c r="AZ57000" s="80"/>
      <c r="BA57000" s="80"/>
      <c r="BB57000" s="80"/>
    </row>
    <row r="57001" spans="9:54" x14ac:dyDescent="0.25">
      <c r="I57001" s="80"/>
      <c r="AX57001" s="80"/>
      <c r="AY57001" s="80"/>
      <c r="AZ57001" s="80"/>
      <c r="BA57001" s="80"/>
      <c r="BB57001" s="80"/>
    </row>
    <row r="57002" spans="9:54" x14ac:dyDescent="0.25">
      <c r="I57002" s="80"/>
      <c r="AX57002" s="80"/>
      <c r="AY57002" s="80"/>
      <c r="AZ57002" s="80"/>
      <c r="BA57002" s="80"/>
      <c r="BB57002" s="80"/>
    </row>
    <row r="57003" spans="9:54" x14ac:dyDescent="0.25">
      <c r="I57003" s="80"/>
      <c r="AX57003" s="80"/>
      <c r="AY57003" s="80"/>
      <c r="AZ57003" s="80"/>
      <c r="BA57003" s="80"/>
      <c r="BB57003" s="80"/>
    </row>
    <row r="57004" spans="9:54" x14ac:dyDescent="0.25">
      <c r="I57004" s="80"/>
      <c r="AX57004" s="80"/>
      <c r="AY57004" s="80"/>
      <c r="AZ57004" s="80"/>
      <c r="BA57004" s="80"/>
      <c r="BB57004" s="80"/>
    </row>
    <row r="57005" spans="9:54" x14ac:dyDescent="0.25">
      <c r="I57005" s="80"/>
      <c r="AX57005" s="80"/>
      <c r="AY57005" s="80"/>
      <c r="AZ57005" s="80"/>
      <c r="BA57005" s="80"/>
      <c r="BB57005" s="80"/>
    </row>
    <row r="57006" spans="9:54" x14ac:dyDescent="0.25">
      <c r="I57006" s="80"/>
      <c r="AX57006" s="80"/>
      <c r="AY57006" s="80"/>
      <c r="AZ57006" s="80"/>
      <c r="BA57006" s="80"/>
      <c r="BB57006" s="80"/>
    </row>
    <row r="57007" spans="9:54" x14ac:dyDescent="0.25">
      <c r="I57007" s="80"/>
      <c r="AX57007" s="80"/>
      <c r="AY57007" s="80"/>
      <c r="AZ57007" s="80"/>
      <c r="BA57007" s="80"/>
      <c r="BB57007" s="80"/>
    </row>
    <row r="57008" spans="9:54" x14ac:dyDescent="0.25">
      <c r="I57008" s="80"/>
      <c r="AX57008" s="80"/>
      <c r="AY57008" s="80"/>
      <c r="AZ57008" s="80"/>
      <c r="BA57008" s="80"/>
      <c r="BB57008" s="80"/>
    </row>
    <row r="57009" spans="9:54" x14ac:dyDescent="0.25">
      <c r="I57009" s="80"/>
      <c r="AX57009" s="80"/>
      <c r="AY57009" s="80"/>
      <c r="AZ57009" s="80"/>
      <c r="BA57009" s="80"/>
      <c r="BB57009" s="80"/>
    </row>
    <row r="57010" spans="9:54" x14ac:dyDescent="0.25">
      <c r="I57010" s="80"/>
      <c r="AX57010" s="80"/>
      <c r="AY57010" s="80"/>
      <c r="AZ57010" s="80"/>
      <c r="BA57010" s="80"/>
      <c r="BB57010" s="80"/>
    </row>
    <row r="57011" spans="9:54" x14ac:dyDescent="0.25">
      <c r="I57011" s="80"/>
      <c r="AX57011" s="80"/>
      <c r="AY57011" s="80"/>
      <c r="AZ57011" s="80"/>
      <c r="BA57011" s="80"/>
      <c r="BB57011" s="80"/>
    </row>
    <row r="57012" spans="9:54" x14ac:dyDescent="0.25">
      <c r="I57012" s="80"/>
      <c r="AX57012" s="80"/>
      <c r="AY57012" s="80"/>
      <c r="AZ57012" s="80"/>
      <c r="BA57012" s="80"/>
      <c r="BB57012" s="80"/>
    </row>
    <row r="57013" spans="9:54" x14ac:dyDescent="0.25">
      <c r="I57013" s="80"/>
      <c r="AX57013" s="80"/>
      <c r="AY57013" s="80"/>
      <c r="AZ57013" s="80"/>
      <c r="BA57013" s="80"/>
      <c r="BB57013" s="80"/>
    </row>
    <row r="57014" spans="9:54" x14ac:dyDescent="0.25">
      <c r="I57014" s="80"/>
      <c r="AX57014" s="80"/>
      <c r="AY57014" s="80"/>
      <c r="AZ57014" s="80"/>
      <c r="BA57014" s="80"/>
      <c r="BB57014" s="80"/>
    </row>
    <row r="57015" spans="9:54" x14ac:dyDescent="0.25">
      <c r="I57015" s="80"/>
      <c r="AX57015" s="80"/>
      <c r="AY57015" s="80"/>
      <c r="AZ57015" s="80"/>
      <c r="BA57015" s="80"/>
      <c r="BB57015" s="80"/>
    </row>
    <row r="57016" spans="9:54" x14ac:dyDescent="0.25">
      <c r="I57016" s="80"/>
      <c r="AX57016" s="80"/>
      <c r="AY57016" s="80"/>
      <c r="AZ57016" s="80"/>
      <c r="BA57016" s="80"/>
      <c r="BB57016" s="80"/>
    </row>
    <row r="57017" spans="9:54" x14ac:dyDescent="0.25">
      <c r="I57017" s="80"/>
      <c r="AX57017" s="80"/>
      <c r="AY57017" s="80"/>
      <c r="AZ57017" s="80"/>
      <c r="BA57017" s="80"/>
      <c r="BB57017" s="80"/>
    </row>
    <row r="57018" spans="9:54" x14ac:dyDescent="0.25">
      <c r="I57018" s="80"/>
      <c r="AX57018" s="80"/>
      <c r="AY57018" s="80"/>
      <c r="AZ57018" s="80"/>
      <c r="BA57018" s="80"/>
      <c r="BB57018" s="80"/>
    </row>
    <row r="57019" spans="9:54" x14ac:dyDescent="0.25">
      <c r="I57019" s="80"/>
      <c r="AX57019" s="80"/>
      <c r="AY57019" s="80"/>
      <c r="AZ57019" s="80"/>
      <c r="BA57019" s="80"/>
      <c r="BB57019" s="80"/>
    </row>
    <row r="57020" spans="9:54" x14ac:dyDescent="0.25">
      <c r="I57020" s="80"/>
      <c r="AX57020" s="80"/>
      <c r="AY57020" s="80"/>
      <c r="AZ57020" s="80"/>
      <c r="BA57020" s="80"/>
      <c r="BB57020" s="80"/>
    </row>
    <row r="57021" spans="9:54" x14ac:dyDescent="0.25">
      <c r="I57021" s="80"/>
      <c r="AX57021" s="80"/>
      <c r="AY57021" s="80"/>
      <c r="AZ57021" s="80"/>
      <c r="BA57021" s="80"/>
      <c r="BB57021" s="80"/>
    </row>
    <row r="57022" spans="9:54" x14ac:dyDescent="0.25">
      <c r="I57022" s="80"/>
      <c r="AX57022" s="80"/>
      <c r="AY57022" s="80"/>
      <c r="AZ57022" s="80"/>
      <c r="BA57022" s="80"/>
      <c r="BB57022" s="80"/>
    </row>
    <row r="57023" spans="9:54" x14ac:dyDescent="0.25">
      <c r="I57023" s="80"/>
      <c r="AX57023" s="80"/>
      <c r="AY57023" s="80"/>
      <c r="AZ57023" s="80"/>
      <c r="BA57023" s="80"/>
      <c r="BB57023" s="80"/>
    </row>
    <row r="57024" spans="9:54" x14ac:dyDescent="0.25">
      <c r="I57024" s="80"/>
      <c r="AX57024" s="80"/>
      <c r="AY57024" s="80"/>
      <c r="AZ57024" s="80"/>
      <c r="BA57024" s="80"/>
      <c r="BB57024" s="80"/>
    </row>
    <row r="57025" spans="9:54" x14ac:dyDescent="0.25">
      <c r="I57025" s="80"/>
      <c r="AX57025" s="80"/>
      <c r="AY57025" s="80"/>
      <c r="AZ57025" s="80"/>
      <c r="BA57025" s="80"/>
      <c r="BB57025" s="80"/>
    </row>
    <row r="57026" spans="9:54" x14ac:dyDescent="0.25">
      <c r="I57026" s="80"/>
      <c r="AX57026" s="80"/>
      <c r="AY57026" s="80"/>
      <c r="AZ57026" s="80"/>
      <c r="BA57026" s="80"/>
      <c r="BB57026" s="80"/>
    </row>
    <row r="57027" spans="9:54" x14ac:dyDescent="0.25">
      <c r="I57027" s="80"/>
      <c r="AX57027" s="80"/>
      <c r="AY57027" s="80"/>
      <c r="AZ57027" s="80"/>
      <c r="BA57027" s="80"/>
      <c r="BB57027" s="80"/>
    </row>
    <row r="57028" spans="9:54" x14ac:dyDescent="0.25">
      <c r="I57028" s="80"/>
      <c r="AX57028" s="80"/>
      <c r="AY57028" s="80"/>
      <c r="AZ57028" s="80"/>
      <c r="BA57028" s="80"/>
      <c r="BB57028" s="80"/>
    </row>
    <row r="57029" spans="9:54" x14ac:dyDescent="0.25">
      <c r="I57029" s="80"/>
      <c r="AX57029" s="80"/>
      <c r="AY57029" s="80"/>
      <c r="AZ57029" s="80"/>
      <c r="BA57029" s="80"/>
      <c r="BB57029" s="80"/>
    </row>
    <row r="57030" spans="9:54" x14ac:dyDescent="0.25">
      <c r="I57030" s="80"/>
      <c r="AX57030" s="80"/>
      <c r="AY57030" s="80"/>
      <c r="AZ57030" s="80"/>
      <c r="BA57030" s="80"/>
      <c r="BB57030" s="80"/>
    </row>
    <row r="57031" spans="9:54" x14ac:dyDescent="0.25">
      <c r="I57031" s="80"/>
      <c r="AX57031" s="80"/>
      <c r="AY57031" s="80"/>
      <c r="AZ57031" s="80"/>
      <c r="BA57031" s="80"/>
      <c r="BB57031" s="80"/>
    </row>
    <row r="57032" spans="9:54" x14ac:dyDescent="0.25">
      <c r="I57032" s="80"/>
      <c r="AX57032" s="80"/>
      <c r="AY57032" s="80"/>
      <c r="AZ57032" s="80"/>
      <c r="BA57032" s="80"/>
      <c r="BB57032" s="80"/>
    </row>
    <row r="57033" spans="9:54" x14ac:dyDescent="0.25">
      <c r="I57033" s="80"/>
      <c r="AX57033" s="80"/>
      <c r="AY57033" s="80"/>
      <c r="AZ57033" s="80"/>
      <c r="BA57033" s="80"/>
      <c r="BB57033" s="80"/>
    </row>
    <row r="57034" spans="9:54" x14ac:dyDescent="0.25">
      <c r="I57034" s="80"/>
      <c r="AX57034" s="80"/>
      <c r="AY57034" s="80"/>
      <c r="AZ57034" s="80"/>
      <c r="BA57034" s="80"/>
      <c r="BB57034" s="80"/>
    </row>
    <row r="57035" spans="9:54" x14ac:dyDescent="0.25">
      <c r="I57035" s="80"/>
      <c r="AX57035" s="80"/>
      <c r="AY57035" s="80"/>
      <c r="AZ57035" s="80"/>
      <c r="BA57035" s="80"/>
      <c r="BB57035" s="80"/>
    </row>
    <row r="57036" spans="9:54" x14ac:dyDescent="0.25">
      <c r="I57036" s="80"/>
      <c r="AX57036" s="80"/>
      <c r="AY57036" s="80"/>
      <c r="AZ57036" s="80"/>
      <c r="BA57036" s="80"/>
      <c r="BB57036" s="80"/>
    </row>
    <row r="57037" spans="9:54" x14ac:dyDescent="0.25">
      <c r="I57037" s="80"/>
      <c r="AX57037" s="80"/>
      <c r="AY57037" s="80"/>
      <c r="AZ57037" s="80"/>
      <c r="BA57037" s="80"/>
      <c r="BB57037" s="80"/>
    </row>
    <row r="57038" spans="9:54" x14ac:dyDescent="0.25">
      <c r="I57038" s="80"/>
      <c r="AX57038" s="80"/>
      <c r="AY57038" s="80"/>
      <c r="AZ57038" s="80"/>
      <c r="BA57038" s="80"/>
      <c r="BB57038" s="80"/>
    </row>
    <row r="57039" spans="9:54" x14ac:dyDescent="0.25">
      <c r="I57039" s="80"/>
      <c r="AX57039" s="80"/>
      <c r="AY57039" s="80"/>
      <c r="AZ57039" s="80"/>
      <c r="BA57039" s="80"/>
      <c r="BB57039" s="80"/>
    </row>
    <row r="57040" spans="9:54" x14ac:dyDescent="0.25">
      <c r="I57040" s="80"/>
      <c r="AX57040" s="80"/>
      <c r="AY57040" s="80"/>
      <c r="AZ57040" s="80"/>
      <c r="BA57040" s="80"/>
      <c r="BB57040" s="80"/>
    </row>
    <row r="57041" spans="9:54" x14ac:dyDescent="0.25">
      <c r="I57041" s="80"/>
      <c r="AX57041" s="80"/>
      <c r="AY57041" s="80"/>
      <c r="AZ57041" s="80"/>
      <c r="BA57041" s="80"/>
      <c r="BB57041" s="80"/>
    </row>
    <row r="57042" spans="9:54" x14ac:dyDescent="0.25">
      <c r="I57042" s="80"/>
      <c r="AX57042" s="80"/>
      <c r="AY57042" s="80"/>
      <c r="AZ57042" s="80"/>
      <c r="BA57042" s="80"/>
      <c r="BB57042" s="80"/>
    </row>
    <row r="57043" spans="9:54" x14ac:dyDescent="0.25">
      <c r="I57043" s="80"/>
      <c r="AX57043" s="80"/>
      <c r="AY57043" s="80"/>
      <c r="AZ57043" s="80"/>
      <c r="BA57043" s="80"/>
      <c r="BB57043" s="80"/>
    </row>
    <row r="57044" spans="9:54" x14ac:dyDescent="0.25">
      <c r="I57044" s="80"/>
      <c r="AX57044" s="80"/>
      <c r="AY57044" s="80"/>
      <c r="AZ57044" s="80"/>
      <c r="BA57044" s="80"/>
      <c r="BB57044" s="80"/>
    </row>
    <row r="57045" spans="9:54" x14ac:dyDescent="0.25">
      <c r="I57045" s="80"/>
      <c r="AX57045" s="80"/>
      <c r="AY57045" s="80"/>
      <c r="AZ57045" s="80"/>
      <c r="BA57045" s="80"/>
      <c r="BB57045" s="80"/>
    </row>
    <row r="57046" spans="9:54" x14ac:dyDescent="0.25">
      <c r="I57046" s="80"/>
      <c r="AX57046" s="80"/>
      <c r="AY57046" s="80"/>
      <c r="AZ57046" s="80"/>
      <c r="BA57046" s="80"/>
      <c r="BB57046" s="80"/>
    </row>
    <row r="57047" spans="9:54" x14ac:dyDescent="0.25">
      <c r="I57047" s="80"/>
      <c r="AX57047" s="80"/>
      <c r="AY57047" s="80"/>
      <c r="AZ57047" s="80"/>
      <c r="BA57047" s="80"/>
      <c r="BB57047" s="80"/>
    </row>
    <row r="57048" spans="9:54" x14ac:dyDescent="0.25">
      <c r="I57048" s="80"/>
      <c r="AX57048" s="80"/>
      <c r="AY57048" s="80"/>
      <c r="AZ57048" s="80"/>
      <c r="BA57048" s="80"/>
      <c r="BB57048" s="80"/>
    </row>
    <row r="57049" spans="9:54" x14ac:dyDescent="0.25">
      <c r="I57049" s="80"/>
      <c r="AX57049" s="80"/>
      <c r="AY57049" s="80"/>
      <c r="AZ57049" s="80"/>
      <c r="BA57049" s="80"/>
      <c r="BB57049" s="80"/>
    </row>
    <row r="57050" spans="9:54" x14ac:dyDescent="0.25">
      <c r="I57050" s="80"/>
      <c r="AX57050" s="80"/>
      <c r="AY57050" s="80"/>
      <c r="AZ57050" s="80"/>
      <c r="BA57050" s="80"/>
      <c r="BB57050" s="80"/>
    </row>
    <row r="57051" spans="9:54" x14ac:dyDescent="0.25">
      <c r="I57051" s="80"/>
      <c r="AX57051" s="80"/>
      <c r="AY57051" s="80"/>
      <c r="AZ57051" s="80"/>
      <c r="BA57051" s="80"/>
      <c r="BB57051" s="80"/>
    </row>
    <row r="57052" spans="9:54" x14ac:dyDescent="0.25">
      <c r="I57052" s="80"/>
      <c r="AX57052" s="80"/>
      <c r="AY57052" s="80"/>
      <c r="AZ57052" s="80"/>
      <c r="BA57052" s="80"/>
      <c r="BB57052" s="80"/>
    </row>
    <row r="57053" spans="9:54" x14ac:dyDescent="0.25">
      <c r="I57053" s="80"/>
      <c r="AX57053" s="80"/>
      <c r="AY57053" s="80"/>
      <c r="AZ57053" s="80"/>
      <c r="BA57053" s="80"/>
      <c r="BB57053" s="80"/>
    </row>
    <row r="57054" spans="9:54" x14ac:dyDescent="0.25">
      <c r="I57054" s="80"/>
      <c r="AX57054" s="80"/>
      <c r="AY57054" s="80"/>
      <c r="AZ57054" s="80"/>
      <c r="BA57054" s="80"/>
      <c r="BB57054" s="80"/>
    </row>
    <row r="57055" spans="9:54" x14ac:dyDescent="0.25">
      <c r="I57055" s="80"/>
      <c r="AX57055" s="80"/>
      <c r="AY57055" s="80"/>
      <c r="AZ57055" s="80"/>
      <c r="BA57055" s="80"/>
      <c r="BB57055" s="80"/>
    </row>
    <row r="57056" spans="9:54" x14ac:dyDescent="0.25">
      <c r="I57056" s="80"/>
      <c r="AX57056" s="80"/>
      <c r="AY57056" s="80"/>
      <c r="AZ57056" s="80"/>
      <c r="BA57056" s="80"/>
      <c r="BB57056" s="80"/>
    </row>
    <row r="57057" spans="9:54" x14ac:dyDescent="0.25">
      <c r="I57057" s="80"/>
      <c r="AX57057" s="80"/>
      <c r="AY57057" s="80"/>
      <c r="AZ57057" s="80"/>
      <c r="BA57057" s="80"/>
      <c r="BB57057" s="80"/>
    </row>
    <row r="57058" spans="9:54" x14ac:dyDescent="0.25">
      <c r="I57058" s="80"/>
      <c r="AX57058" s="80"/>
      <c r="AY57058" s="80"/>
      <c r="AZ57058" s="80"/>
      <c r="BA57058" s="80"/>
      <c r="BB57058" s="80"/>
    </row>
    <row r="57059" spans="9:54" x14ac:dyDescent="0.25">
      <c r="I57059" s="80"/>
      <c r="AX57059" s="80"/>
      <c r="AY57059" s="80"/>
      <c r="AZ57059" s="80"/>
      <c r="BA57059" s="80"/>
      <c r="BB57059" s="80"/>
    </row>
    <row r="57060" spans="9:54" x14ac:dyDescent="0.25">
      <c r="I57060" s="80"/>
      <c r="AX57060" s="80"/>
      <c r="AY57060" s="80"/>
      <c r="AZ57060" s="80"/>
      <c r="BA57060" s="80"/>
      <c r="BB57060" s="80"/>
    </row>
    <row r="57061" spans="9:54" x14ac:dyDescent="0.25">
      <c r="I57061" s="80"/>
      <c r="AX57061" s="80"/>
      <c r="AY57061" s="80"/>
      <c r="AZ57061" s="80"/>
      <c r="BA57061" s="80"/>
      <c r="BB57061" s="80"/>
    </row>
    <row r="57062" spans="9:54" x14ac:dyDescent="0.25">
      <c r="I57062" s="80"/>
      <c r="AX57062" s="80"/>
      <c r="AY57062" s="80"/>
      <c r="AZ57062" s="80"/>
      <c r="BA57062" s="80"/>
      <c r="BB57062" s="80"/>
    </row>
    <row r="57063" spans="9:54" x14ac:dyDescent="0.25">
      <c r="I57063" s="80"/>
      <c r="AX57063" s="80"/>
      <c r="AY57063" s="80"/>
      <c r="AZ57063" s="80"/>
      <c r="BA57063" s="80"/>
      <c r="BB57063" s="80"/>
    </row>
    <row r="57064" spans="9:54" x14ac:dyDescent="0.25">
      <c r="I57064" s="80"/>
      <c r="AX57064" s="80"/>
      <c r="AY57064" s="80"/>
      <c r="AZ57064" s="80"/>
      <c r="BA57064" s="80"/>
      <c r="BB57064" s="80"/>
    </row>
    <row r="57065" spans="9:54" x14ac:dyDescent="0.25">
      <c r="I57065" s="80"/>
      <c r="AX57065" s="80"/>
      <c r="AY57065" s="80"/>
      <c r="AZ57065" s="80"/>
      <c r="BA57065" s="80"/>
      <c r="BB57065" s="80"/>
    </row>
    <row r="57066" spans="9:54" x14ac:dyDescent="0.25">
      <c r="I57066" s="80"/>
      <c r="AX57066" s="80"/>
      <c r="AY57066" s="80"/>
      <c r="AZ57066" s="80"/>
      <c r="BA57066" s="80"/>
      <c r="BB57066" s="80"/>
    </row>
    <row r="57067" spans="9:54" x14ac:dyDescent="0.25">
      <c r="I57067" s="80"/>
      <c r="AX57067" s="80"/>
      <c r="AY57067" s="80"/>
      <c r="AZ57067" s="80"/>
      <c r="BA57067" s="80"/>
      <c r="BB57067" s="80"/>
    </row>
    <row r="57068" spans="9:54" x14ac:dyDescent="0.25">
      <c r="I57068" s="80"/>
      <c r="AX57068" s="80"/>
      <c r="AY57068" s="80"/>
      <c r="AZ57068" s="80"/>
      <c r="BA57068" s="80"/>
      <c r="BB57068" s="80"/>
    </row>
    <row r="57069" spans="9:54" x14ac:dyDescent="0.25">
      <c r="I57069" s="80"/>
      <c r="AX57069" s="80"/>
      <c r="AY57069" s="80"/>
      <c r="AZ57069" s="80"/>
      <c r="BA57069" s="80"/>
      <c r="BB57069" s="80"/>
    </row>
    <row r="57070" spans="9:54" x14ac:dyDescent="0.25">
      <c r="I57070" s="80"/>
      <c r="AX57070" s="80"/>
      <c r="AY57070" s="80"/>
      <c r="AZ57070" s="80"/>
      <c r="BA57070" s="80"/>
      <c r="BB57070" s="80"/>
    </row>
    <row r="57071" spans="9:54" x14ac:dyDescent="0.25">
      <c r="I57071" s="80"/>
      <c r="AX57071" s="80"/>
      <c r="AY57071" s="80"/>
      <c r="AZ57071" s="80"/>
      <c r="BA57071" s="80"/>
      <c r="BB57071" s="80"/>
    </row>
    <row r="57072" spans="9:54" x14ac:dyDescent="0.25">
      <c r="I57072" s="80"/>
      <c r="AX57072" s="80"/>
      <c r="AY57072" s="80"/>
      <c r="AZ57072" s="80"/>
      <c r="BA57072" s="80"/>
      <c r="BB57072" s="80"/>
    </row>
    <row r="57073" spans="9:54" x14ac:dyDescent="0.25">
      <c r="I57073" s="80"/>
      <c r="AX57073" s="80"/>
      <c r="AY57073" s="80"/>
      <c r="AZ57073" s="80"/>
      <c r="BA57073" s="80"/>
      <c r="BB57073" s="80"/>
    </row>
    <row r="57074" spans="9:54" x14ac:dyDescent="0.25">
      <c r="I57074" s="80"/>
      <c r="AX57074" s="80"/>
      <c r="AY57074" s="80"/>
      <c r="AZ57074" s="80"/>
      <c r="BA57074" s="80"/>
      <c r="BB57074" s="80"/>
    </row>
    <row r="57075" spans="9:54" x14ac:dyDescent="0.25">
      <c r="I57075" s="80"/>
      <c r="AX57075" s="80"/>
      <c r="AY57075" s="80"/>
      <c r="AZ57075" s="80"/>
      <c r="BA57075" s="80"/>
      <c r="BB57075" s="80"/>
    </row>
    <row r="57076" spans="9:54" x14ac:dyDescent="0.25">
      <c r="I57076" s="80"/>
      <c r="AX57076" s="80"/>
      <c r="AY57076" s="80"/>
      <c r="AZ57076" s="80"/>
      <c r="BA57076" s="80"/>
      <c r="BB57076" s="80"/>
    </row>
    <row r="57077" spans="9:54" x14ac:dyDescent="0.25">
      <c r="I57077" s="80"/>
      <c r="AX57077" s="80"/>
      <c r="AY57077" s="80"/>
      <c r="AZ57077" s="80"/>
      <c r="BA57077" s="80"/>
      <c r="BB57077" s="80"/>
    </row>
    <row r="57078" spans="9:54" x14ac:dyDescent="0.25">
      <c r="I57078" s="80"/>
      <c r="AX57078" s="80"/>
      <c r="AY57078" s="80"/>
      <c r="AZ57078" s="80"/>
      <c r="BA57078" s="80"/>
      <c r="BB57078" s="80"/>
    </row>
    <row r="57079" spans="9:54" x14ac:dyDescent="0.25">
      <c r="I57079" s="80"/>
      <c r="AX57079" s="80"/>
      <c r="AY57079" s="80"/>
      <c r="AZ57079" s="80"/>
      <c r="BA57079" s="80"/>
      <c r="BB57079" s="80"/>
    </row>
    <row r="57080" spans="9:54" x14ac:dyDescent="0.25">
      <c r="I57080" s="80"/>
      <c r="AX57080" s="80"/>
      <c r="AY57080" s="80"/>
      <c r="AZ57080" s="80"/>
      <c r="BA57080" s="80"/>
      <c r="BB57080" s="80"/>
    </row>
    <row r="57081" spans="9:54" x14ac:dyDescent="0.25">
      <c r="I57081" s="80"/>
      <c r="AX57081" s="80"/>
      <c r="AY57081" s="80"/>
      <c r="AZ57081" s="80"/>
      <c r="BA57081" s="80"/>
      <c r="BB57081" s="80"/>
    </row>
    <row r="57082" spans="9:54" x14ac:dyDescent="0.25">
      <c r="I57082" s="80"/>
      <c r="AX57082" s="80"/>
      <c r="AY57082" s="80"/>
      <c r="AZ57082" s="80"/>
      <c r="BA57082" s="80"/>
      <c r="BB57082" s="80"/>
    </row>
    <row r="57083" spans="9:54" x14ac:dyDescent="0.25">
      <c r="I57083" s="80"/>
      <c r="AX57083" s="80"/>
      <c r="AY57083" s="80"/>
      <c r="AZ57083" s="80"/>
      <c r="BA57083" s="80"/>
      <c r="BB57083" s="80"/>
    </row>
    <row r="57084" spans="9:54" x14ac:dyDescent="0.25">
      <c r="I57084" s="80"/>
      <c r="AX57084" s="80"/>
      <c r="AY57084" s="80"/>
      <c r="AZ57084" s="80"/>
      <c r="BA57084" s="80"/>
      <c r="BB57084" s="80"/>
    </row>
    <row r="57085" spans="9:54" x14ac:dyDescent="0.25">
      <c r="I57085" s="80"/>
      <c r="AX57085" s="80"/>
      <c r="AY57085" s="80"/>
      <c r="AZ57085" s="80"/>
      <c r="BA57085" s="80"/>
      <c r="BB57085" s="80"/>
    </row>
    <row r="57086" spans="9:54" x14ac:dyDescent="0.25">
      <c r="I57086" s="80"/>
      <c r="AX57086" s="80"/>
      <c r="AY57086" s="80"/>
      <c r="AZ57086" s="80"/>
      <c r="BA57086" s="80"/>
      <c r="BB57086" s="80"/>
    </row>
    <row r="57087" spans="9:54" x14ac:dyDescent="0.25">
      <c r="I57087" s="80"/>
      <c r="AX57087" s="80"/>
      <c r="AY57087" s="80"/>
      <c r="AZ57087" s="80"/>
      <c r="BA57087" s="80"/>
      <c r="BB57087" s="80"/>
    </row>
    <row r="57088" spans="9:54" x14ac:dyDescent="0.25">
      <c r="I57088" s="80"/>
      <c r="AX57088" s="80"/>
      <c r="AY57088" s="80"/>
      <c r="AZ57088" s="80"/>
      <c r="BA57088" s="80"/>
      <c r="BB57088" s="80"/>
    </row>
    <row r="57089" spans="9:54" x14ac:dyDescent="0.25">
      <c r="I57089" s="80"/>
      <c r="AX57089" s="80"/>
      <c r="AY57089" s="80"/>
      <c r="AZ57089" s="80"/>
      <c r="BA57089" s="80"/>
      <c r="BB57089" s="80"/>
    </row>
    <row r="57090" spans="9:54" x14ac:dyDescent="0.25">
      <c r="I57090" s="80"/>
      <c r="AX57090" s="80"/>
      <c r="AY57090" s="80"/>
      <c r="AZ57090" s="80"/>
      <c r="BA57090" s="80"/>
      <c r="BB57090" s="80"/>
    </row>
    <row r="57091" spans="9:54" x14ac:dyDescent="0.25">
      <c r="I57091" s="80"/>
      <c r="AX57091" s="80"/>
      <c r="AY57091" s="80"/>
      <c r="AZ57091" s="80"/>
      <c r="BA57091" s="80"/>
      <c r="BB57091" s="80"/>
    </row>
    <row r="57092" spans="9:54" x14ac:dyDescent="0.25">
      <c r="I57092" s="80"/>
      <c r="AX57092" s="80"/>
      <c r="AY57092" s="80"/>
      <c r="AZ57092" s="80"/>
      <c r="BA57092" s="80"/>
      <c r="BB57092" s="80"/>
    </row>
    <row r="57093" spans="9:54" x14ac:dyDescent="0.25">
      <c r="I57093" s="80"/>
      <c r="AX57093" s="80"/>
      <c r="AY57093" s="80"/>
      <c r="AZ57093" s="80"/>
      <c r="BA57093" s="80"/>
      <c r="BB57093" s="80"/>
    </row>
    <row r="57094" spans="9:54" x14ac:dyDescent="0.25">
      <c r="I57094" s="80"/>
      <c r="AX57094" s="80"/>
      <c r="AY57094" s="80"/>
      <c r="AZ57094" s="80"/>
      <c r="BA57094" s="80"/>
      <c r="BB57094" s="80"/>
    </row>
    <row r="57095" spans="9:54" x14ac:dyDescent="0.25">
      <c r="I57095" s="80"/>
      <c r="AX57095" s="80"/>
      <c r="AY57095" s="80"/>
      <c r="AZ57095" s="80"/>
      <c r="BA57095" s="80"/>
      <c r="BB57095" s="80"/>
    </row>
    <row r="57096" spans="9:54" x14ac:dyDescent="0.25">
      <c r="I57096" s="80"/>
      <c r="AX57096" s="80"/>
      <c r="AY57096" s="80"/>
      <c r="AZ57096" s="80"/>
      <c r="BA57096" s="80"/>
      <c r="BB57096" s="80"/>
    </row>
    <row r="57097" spans="9:54" x14ac:dyDescent="0.25">
      <c r="I57097" s="80"/>
      <c r="AX57097" s="80"/>
      <c r="AY57097" s="80"/>
      <c r="AZ57097" s="80"/>
      <c r="BA57097" s="80"/>
      <c r="BB57097" s="80"/>
    </row>
    <row r="57098" spans="9:54" x14ac:dyDescent="0.25">
      <c r="I57098" s="80"/>
      <c r="AX57098" s="80"/>
      <c r="AY57098" s="80"/>
      <c r="AZ57098" s="80"/>
      <c r="BA57098" s="80"/>
      <c r="BB57098" s="80"/>
    </row>
    <row r="57099" spans="9:54" x14ac:dyDescent="0.25">
      <c r="I57099" s="80"/>
      <c r="AX57099" s="80"/>
      <c r="AY57099" s="80"/>
      <c r="AZ57099" s="80"/>
      <c r="BA57099" s="80"/>
      <c r="BB57099" s="80"/>
    </row>
    <row r="57100" spans="9:54" x14ac:dyDescent="0.25">
      <c r="I57100" s="80"/>
      <c r="AX57100" s="80"/>
      <c r="AY57100" s="80"/>
      <c r="AZ57100" s="80"/>
      <c r="BA57100" s="80"/>
      <c r="BB57100" s="80"/>
    </row>
    <row r="57101" spans="9:54" x14ac:dyDescent="0.25">
      <c r="I57101" s="80"/>
      <c r="AX57101" s="80"/>
      <c r="AY57101" s="80"/>
      <c r="AZ57101" s="80"/>
      <c r="BA57101" s="80"/>
      <c r="BB57101" s="80"/>
    </row>
    <row r="57102" spans="9:54" x14ac:dyDescent="0.25">
      <c r="I57102" s="80"/>
      <c r="AX57102" s="80"/>
      <c r="AY57102" s="80"/>
      <c r="AZ57102" s="80"/>
      <c r="BA57102" s="80"/>
      <c r="BB57102" s="80"/>
    </row>
    <row r="57103" spans="9:54" x14ac:dyDescent="0.25">
      <c r="I57103" s="80"/>
      <c r="AX57103" s="80"/>
      <c r="AY57103" s="80"/>
      <c r="AZ57103" s="80"/>
      <c r="BA57103" s="80"/>
      <c r="BB57103" s="80"/>
    </row>
    <row r="57104" spans="9:54" x14ac:dyDescent="0.25">
      <c r="I57104" s="80"/>
      <c r="AX57104" s="80"/>
      <c r="AY57104" s="80"/>
      <c r="AZ57104" s="80"/>
      <c r="BA57104" s="80"/>
      <c r="BB57104" s="80"/>
    </row>
    <row r="57105" spans="9:54" x14ac:dyDescent="0.25">
      <c r="I57105" s="80"/>
      <c r="AX57105" s="80"/>
      <c r="AY57105" s="80"/>
      <c r="AZ57105" s="80"/>
      <c r="BA57105" s="80"/>
      <c r="BB57105" s="80"/>
    </row>
    <row r="57106" spans="9:54" x14ac:dyDescent="0.25">
      <c r="I57106" s="80"/>
      <c r="AX57106" s="80"/>
      <c r="AY57106" s="80"/>
      <c r="AZ57106" s="80"/>
      <c r="BA57106" s="80"/>
      <c r="BB57106" s="80"/>
    </row>
    <row r="57107" spans="9:54" x14ac:dyDescent="0.25">
      <c r="I57107" s="80"/>
      <c r="AX57107" s="80"/>
      <c r="AY57107" s="80"/>
      <c r="AZ57107" s="80"/>
      <c r="BA57107" s="80"/>
      <c r="BB57107" s="80"/>
    </row>
    <row r="57108" spans="9:54" x14ac:dyDescent="0.25">
      <c r="I57108" s="80"/>
      <c r="AX57108" s="80"/>
      <c r="AY57108" s="80"/>
      <c r="AZ57108" s="80"/>
      <c r="BA57108" s="80"/>
      <c r="BB57108" s="80"/>
    </row>
    <row r="57109" spans="9:54" x14ac:dyDescent="0.25">
      <c r="I57109" s="80"/>
      <c r="AX57109" s="80"/>
      <c r="AY57109" s="80"/>
      <c r="AZ57109" s="80"/>
      <c r="BA57109" s="80"/>
      <c r="BB57109" s="80"/>
    </row>
    <row r="57110" spans="9:54" x14ac:dyDescent="0.25">
      <c r="I57110" s="80"/>
      <c r="AX57110" s="80"/>
      <c r="AY57110" s="80"/>
      <c r="AZ57110" s="80"/>
      <c r="BA57110" s="80"/>
      <c r="BB57110" s="80"/>
    </row>
    <row r="57111" spans="9:54" x14ac:dyDescent="0.25">
      <c r="I57111" s="80"/>
      <c r="AX57111" s="80"/>
      <c r="AY57111" s="80"/>
      <c r="AZ57111" s="80"/>
      <c r="BA57111" s="80"/>
      <c r="BB57111" s="80"/>
    </row>
    <row r="57112" spans="9:54" x14ac:dyDescent="0.25">
      <c r="I57112" s="80"/>
      <c r="AX57112" s="80"/>
      <c r="AY57112" s="80"/>
      <c r="AZ57112" s="80"/>
      <c r="BA57112" s="80"/>
      <c r="BB57112" s="80"/>
    </row>
    <row r="57113" spans="9:54" x14ac:dyDescent="0.25">
      <c r="I57113" s="80"/>
      <c r="AX57113" s="80"/>
      <c r="AY57113" s="80"/>
      <c r="AZ57113" s="80"/>
      <c r="BA57113" s="80"/>
      <c r="BB57113" s="80"/>
    </row>
    <row r="57114" spans="9:54" x14ac:dyDescent="0.25">
      <c r="I57114" s="80"/>
      <c r="AX57114" s="80"/>
      <c r="AY57114" s="80"/>
      <c r="AZ57114" s="80"/>
      <c r="BA57114" s="80"/>
      <c r="BB57114" s="80"/>
    </row>
    <row r="57115" spans="9:54" x14ac:dyDescent="0.25">
      <c r="I57115" s="80"/>
      <c r="AX57115" s="80"/>
      <c r="AY57115" s="80"/>
      <c r="AZ57115" s="80"/>
      <c r="BA57115" s="80"/>
      <c r="BB57115" s="80"/>
    </row>
    <row r="57116" spans="9:54" x14ac:dyDescent="0.25">
      <c r="I57116" s="80"/>
      <c r="AX57116" s="80"/>
      <c r="AY57116" s="80"/>
      <c r="AZ57116" s="80"/>
      <c r="BA57116" s="80"/>
      <c r="BB57116" s="80"/>
    </row>
    <row r="57117" spans="9:54" x14ac:dyDescent="0.25">
      <c r="I57117" s="80"/>
      <c r="AX57117" s="80"/>
      <c r="AY57117" s="80"/>
      <c r="AZ57117" s="80"/>
      <c r="BA57117" s="80"/>
      <c r="BB57117" s="80"/>
    </row>
    <row r="57118" spans="9:54" x14ac:dyDescent="0.25">
      <c r="I57118" s="80"/>
      <c r="AX57118" s="80"/>
      <c r="AY57118" s="80"/>
      <c r="AZ57118" s="80"/>
      <c r="BA57118" s="80"/>
      <c r="BB57118" s="80"/>
    </row>
    <row r="57119" spans="9:54" x14ac:dyDescent="0.25">
      <c r="I57119" s="80"/>
      <c r="AX57119" s="80"/>
      <c r="AY57119" s="80"/>
      <c r="AZ57119" s="80"/>
      <c r="BA57119" s="80"/>
      <c r="BB57119" s="80"/>
    </row>
    <row r="57120" spans="9:54" x14ac:dyDescent="0.25">
      <c r="I57120" s="80"/>
      <c r="AX57120" s="80"/>
      <c r="AY57120" s="80"/>
      <c r="AZ57120" s="80"/>
      <c r="BA57120" s="80"/>
      <c r="BB57120" s="80"/>
    </row>
    <row r="57121" spans="9:54" x14ac:dyDescent="0.25">
      <c r="I57121" s="80"/>
      <c r="AX57121" s="80"/>
      <c r="AY57121" s="80"/>
      <c r="AZ57121" s="80"/>
      <c r="BA57121" s="80"/>
      <c r="BB57121" s="80"/>
    </row>
    <row r="57122" spans="9:54" x14ac:dyDescent="0.25">
      <c r="I57122" s="80"/>
      <c r="AX57122" s="80"/>
      <c r="AY57122" s="80"/>
      <c r="AZ57122" s="80"/>
      <c r="BA57122" s="80"/>
      <c r="BB57122" s="80"/>
    </row>
    <row r="57123" spans="9:54" x14ac:dyDescent="0.25">
      <c r="I57123" s="80"/>
      <c r="AX57123" s="80"/>
      <c r="AY57123" s="80"/>
      <c r="AZ57123" s="80"/>
      <c r="BA57123" s="80"/>
      <c r="BB57123" s="80"/>
    </row>
    <row r="57124" spans="9:54" x14ac:dyDescent="0.25">
      <c r="I57124" s="80"/>
      <c r="AX57124" s="80"/>
      <c r="AY57124" s="80"/>
      <c r="AZ57124" s="80"/>
      <c r="BA57124" s="80"/>
      <c r="BB57124" s="80"/>
    </row>
    <row r="57125" spans="9:54" x14ac:dyDescent="0.25">
      <c r="I57125" s="80"/>
      <c r="AX57125" s="80"/>
      <c r="AY57125" s="80"/>
      <c r="AZ57125" s="80"/>
      <c r="BA57125" s="80"/>
      <c r="BB57125" s="80"/>
    </row>
    <row r="57126" spans="9:54" x14ac:dyDescent="0.25">
      <c r="I57126" s="80"/>
      <c r="AX57126" s="80"/>
      <c r="AY57126" s="80"/>
      <c r="AZ57126" s="80"/>
      <c r="BA57126" s="80"/>
      <c r="BB57126" s="80"/>
    </row>
    <row r="57127" spans="9:54" x14ac:dyDescent="0.25">
      <c r="I57127" s="80"/>
      <c r="AX57127" s="80"/>
      <c r="AY57127" s="80"/>
      <c r="AZ57127" s="80"/>
      <c r="BA57127" s="80"/>
      <c r="BB57127" s="80"/>
    </row>
    <row r="57128" spans="9:54" x14ac:dyDescent="0.25">
      <c r="I57128" s="80"/>
      <c r="AX57128" s="80"/>
      <c r="AY57128" s="80"/>
      <c r="AZ57128" s="80"/>
      <c r="BA57128" s="80"/>
      <c r="BB57128" s="80"/>
    </row>
    <row r="57129" spans="9:54" x14ac:dyDescent="0.25">
      <c r="I57129" s="80"/>
      <c r="AX57129" s="80"/>
      <c r="AY57129" s="80"/>
      <c r="AZ57129" s="80"/>
      <c r="BA57129" s="80"/>
      <c r="BB57129" s="80"/>
    </row>
    <row r="57130" spans="9:54" x14ac:dyDescent="0.25">
      <c r="I57130" s="80"/>
      <c r="AX57130" s="80"/>
      <c r="AY57130" s="80"/>
      <c r="AZ57130" s="80"/>
      <c r="BA57130" s="80"/>
      <c r="BB57130" s="80"/>
    </row>
    <row r="57131" spans="9:54" x14ac:dyDescent="0.25">
      <c r="I57131" s="80"/>
      <c r="AX57131" s="80"/>
      <c r="AY57131" s="80"/>
      <c r="AZ57131" s="80"/>
      <c r="BA57131" s="80"/>
      <c r="BB57131" s="80"/>
    </row>
    <row r="57132" spans="9:54" x14ac:dyDescent="0.25">
      <c r="I57132" s="80"/>
      <c r="AX57132" s="80"/>
      <c r="AY57132" s="80"/>
      <c r="AZ57132" s="80"/>
      <c r="BA57132" s="80"/>
      <c r="BB57132" s="80"/>
    </row>
    <row r="57133" spans="9:54" x14ac:dyDescent="0.25">
      <c r="I57133" s="80"/>
      <c r="AX57133" s="80"/>
      <c r="AY57133" s="80"/>
      <c r="AZ57133" s="80"/>
      <c r="BA57133" s="80"/>
      <c r="BB57133" s="80"/>
    </row>
    <row r="57134" spans="9:54" x14ac:dyDescent="0.25">
      <c r="I57134" s="80"/>
      <c r="AX57134" s="80"/>
      <c r="AY57134" s="80"/>
      <c r="AZ57134" s="80"/>
      <c r="BA57134" s="80"/>
      <c r="BB57134" s="80"/>
    </row>
    <row r="57135" spans="9:54" x14ac:dyDescent="0.25">
      <c r="I57135" s="80"/>
      <c r="AX57135" s="80"/>
      <c r="AY57135" s="80"/>
      <c r="AZ57135" s="80"/>
      <c r="BA57135" s="80"/>
      <c r="BB57135" s="80"/>
    </row>
    <row r="57136" spans="9:54" x14ac:dyDescent="0.25">
      <c r="I57136" s="80"/>
      <c r="AX57136" s="80"/>
      <c r="AY57136" s="80"/>
      <c r="AZ57136" s="80"/>
      <c r="BA57136" s="80"/>
      <c r="BB57136" s="80"/>
    </row>
    <row r="57137" spans="9:54" x14ac:dyDescent="0.25">
      <c r="I57137" s="80"/>
      <c r="AX57137" s="80"/>
      <c r="AY57137" s="80"/>
      <c r="AZ57137" s="80"/>
      <c r="BA57137" s="80"/>
      <c r="BB57137" s="80"/>
    </row>
    <row r="57138" spans="9:54" x14ac:dyDescent="0.25">
      <c r="I57138" s="80"/>
      <c r="AX57138" s="80"/>
      <c r="AY57138" s="80"/>
      <c r="AZ57138" s="80"/>
      <c r="BA57138" s="80"/>
      <c r="BB57138" s="80"/>
    </row>
    <row r="57139" spans="9:54" x14ac:dyDescent="0.25">
      <c r="I57139" s="80"/>
      <c r="AX57139" s="80"/>
      <c r="AY57139" s="80"/>
      <c r="AZ57139" s="80"/>
      <c r="BA57139" s="80"/>
      <c r="BB57139" s="80"/>
    </row>
    <row r="57140" spans="9:54" x14ac:dyDescent="0.25">
      <c r="I57140" s="80"/>
      <c r="AX57140" s="80"/>
      <c r="AY57140" s="80"/>
      <c r="AZ57140" s="80"/>
      <c r="BA57140" s="80"/>
      <c r="BB57140" s="80"/>
    </row>
    <row r="57141" spans="9:54" x14ac:dyDescent="0.25">
      <c r="I57141" s="80"/>
      <c r="AX57141" s="80"/>
      <c r="AY57141" s="80"/>
      <c r="AZ57141" s="80"/>
      <c r="BA57141" s="80"/>
      <c r="BB57141" s="80"/>
    </row>
    <row r="57142" spans="9:54" x14ac:dyDescent="0.25">
      <c r="I57142" s="80"/>
      <c r="AX57142" s="80"/>
      <c r="AY57142" s="80"/>
      <c r="AZ57142" s="80"/>
      <c r="BA57142" s="80"/>
      <c r="BB57142" s="80"/>
    </row>
    <row r="57143" spans="9:54" x14ac:dyDescent="0.25">
      <c r="I57143" s="80"/>
      <c r="AX57143" s="80"/>
      <c r="AY57143" s="80"/>
      <c r="AZ57143" s="80"/>
      <c r="BA57143" s="80"/>
      <c r="BB57143" s="80"/>
    </row>
    <row r="57144" spans="9:54" x14ac:dyDescent="0.25">
      <c r="I57144" s="80"/>
      <c r="AX57144" s="80"/>
      <c r="AY57144" s="80"/>
      <c r="AZ57144" s="80"/>
      <c r="BA57144" s="80"/>
      <c r="BB57144" s="80"/>
    </row>
    <row r="57145" spans="9:54" x14ac:dyDescent="0.25">
      <c r="I57145" s="80"/>
      <c r="AX57145" s="80"/>
      <c r="AY57145" s="80"/>
      <c r="AZ57145" s="80"/>
      <c r="BA57145" s="80"/>
      <c r="BB57145" s="80"/>
    </row>
    <row r="57146" spans="9:54" x14ac:dyDescent="0.25">
      <c r="I57146" s="80"/>
      <c r="AX57146" s="80"/>
      <c r="AY57146" s="80"/>
      <c r="AZ57146" s="80"/>
      <c r="BA57146" s="80"/>
      <c r="BB57146" s="80"/>
    </row>
    <row r="57147" spans="9:54" x14ac:dyDescent="0.25">
      <c r="I57147" s="80"/>
      <c r="AX57147" s="80"/>
      <c r="AY57147" s="80"/>
      <c r="AZ57147" s="80"/>
      <c r="BA57147" s="80"/>
      <c r="BB57147" s="80"/>
    </row>
    <row r="57148" spans="9:54" x14ac:dyDescent="0.25">
      <c r="I57148" s="80"/>
      <c r="AX57148" s="80"/>
      <c r="AY57148" s="80"/>
      <c r="AZ57148" s="80"/>
      <c r="BA57148" s="80"/>
      <c r="BB57148" s="80"/>
    </row>
    <row r="57149" spans="9:54" x14ac:dyDescent="0.25">
      <c r="I57149" s="80"/>
      <c r="AX57149" s="80"/>
      <c r="AY57149" s="80"/>
      <c r="AZ57149" s="80"/>
      <c r="BA57149" s="80"/>
      <c r="BB57149" s="80"/>
    </row>
    <row r="57150" spans="9:54" x14ac:dyDescent="0.25">
      <c r="I57150" s="80"/>
      <c r="AX57150" s="80"/>
      <c r="AY57150" s="80"/>
      <c r="AZ57150" s="80"/>
      <c r="BA57150" s="80"/>
      <c r="BB57150" s="80"/>
    </row>
    <row r="57151" spans="9:54" x14ac:dyDescent="0.25">
      <c r="I57151" s="80"/>
      <c r="AX57151" s="80"/>
      <c r="AY57151" s="80"/>
      <c r="AZ57151" s="80"/>
      <c r="BA57151" s="80"/>
      <c r="BB57151" s="80"/>
    </row>
    <row r="57152" spans="9:54" x14ac:dyDescent="0.25">
      <c r="I57152" s="80"/>
      <c r="AX57152" s="80"/>
      <c r="AY57152" s="80"/>
      <c r="AZ57152" s="80"/>
      <c r="BA57152" s="80"/>
      <c r="BB57152" s="80"/>
    </row>
    <row r="57153" spans="9:54" x14ac:dyDescent="0.25">
      <c r="I57153" s="80"/>
      <c r="AX57153" s="80"/>
      <c r="AY57153" s="80"/>
      <c r="AZ57153" s="80"/>
      <c r="BA57153" s="80"/>
      <c r="BB57153" s="80"/>
    </row>
    <row r="57154" spans="9:54" x14ac:dyDescent="0.25">
      <c r="I57154" s="80"/>
      <c r="AX57154" s="80"/>
      <c r="AY57154" s="80"/>
      <c r="AZ57154" s="80"/>
      <c r="BA57154" s="80"/>
      <c r="BB57154" s="80"/>
    </row>
    <row r="57155" spans="9:54" x14ac:dyDescent="0.25">
      <c r="I57155" s="80"/>
      <c r="AX57155" s="80"/>
      <c r="AY57155" s="80"/>
      <c r="AZ57155" s="80"/>
      <c r="BA57155" s="80"/>
      <c r="BB57155" s="80"/>
    </row>
    <row r="57156" spans="9:54" x14ac:dyDescent="0.25">
      <c r="I57156" s="80"/>
      <c r="AX57156" s="80"/>
      <c r="AY57156" s="80"/>
      <c r="AZ57156" s="80"/>
      <c r="BA57156" s="80"/>
      <c r="BB57156" s="80"/>
    </row>
    <row r="57157" spans="9:54" x14ac:dyDescent="0.25">
      <c r="I57157" s="80"/>
      <c r="AX57157" s="80"/>
      <c r="AY57157" s="80"/>
      <c r="AZ57157" s="80"/>
      <c r="BA57157" s="80"/>
      <c r="BB57157" s="80"/>
    </row>
    <row r="57158" spans="9:54" x14ac:dyDescent="0.25">
      <c r="I57158" s="80"/>
      <c r="AX57158" s="80"/>
      <c r="AY57158" s="80"/>
      <c r="AZ57158" s="80"/>
      <c r="BA57158" s="80"/>
      <c r="BB57158" s="80"/>
    </row>
    <row r="57159" spans="9:54" x14ac:dyDescent="0.25">
      <c r="I57159" s="80"/>
      <c r="AX57159" s="80"/>
      <c r="AY57159" s="80"/>
      <c r="AZ57159" s="80"/>
      <c r="BA57159" s="80"/>
      <c r="BB57159" s="80"/>
    </row>
    <row r="57160" spans="9:54" x14ac:dyDescent="0.25">
      <c r="I57160" s="80"/>
      <c r="AX57160" s="80"/>
      <c r="AY57160" s="80"/>
      <c r="AZ57160" s="80"/>
      <c r="BA57160" s="80"/>
      <c r="BB57160" s="80"/>
    </row>
    <row r="57161" spans="9:54" x14ac:dyDescent="0.25">
      <c r="I57161" s="80"/>
      <c r="AX57161" s="80"/>
      <c r="AY57161" s="80"/>
      <c r="AZ57161" s="80"/>
      <c r="BA57161" s="80"/>
      <c r="BB57161" s="80"/>
    </row>
    <row r="57162" spans="9:54" x14ac:dyDescent="0.25">
      <c r="I57162" s="80"/>
      <c r="AX57162" s="80"/>
      <c r="AY57162" s="80"/>
      <c r="AZ57162" s="80"/>
      <c r="BA57162" s="80"/>
      <c r="BB57162" s="80"/>
    </row>
    <row r="57163" spans="9:54" x14ac:dyDescent="0.25">
      <c r="I57163" s="80"/>
      <c r="AX57163" s="80"/>
      <c r="AY57163" s="80"/>
      <c r="AZ57163" s="80"/>
      <c r="BA57163" s="80"/>
      <c r="BB57163" s="80"/>
    </row>
    <row r="57164" spans="9:54" x14ac:dyDescent="0.25">
      <c r="I57164" s="80"/>
      <c r="AX57164" s="80"/>
      <c r="AY57164" s="80"/>
      <c r="AZ57164" s="80"/>
      <c r="BA57164" s="80"/>
      <c r="BB57164" s="80"/>
    </row>
    <row r="57165" spans="9:54" x14ac:dyDescent="0.25">
      <c r="I57165" s="80"/>
      <c r="AX57165" s="80"/>
      <c r="AY57165" s="80"/>
      <c r="AZ57165" s="80"/>
      <c r="BA57165" s="80"/>
      <c r="BB57165" s="80"/>
    </row>
    <row r="57166" spans="9:54" x14ac:dyDescent="0.25">
      <c r="I57166" s="80"/>
      <c r="AX57166" s="80"/>
      <c r="AY57166" s="80"/>
      <c r="AZ57166" s="80"/>
      <c r="BA57166" s="80"/>
      <c r="BB57166" s="80"/>
    </row>
    <row r="57167" spans="9:54" x14ac:dyDescent="0.25">
      <c r="I57167" s="80"/>
      <c r="AX57167" s="80"/>
      <c r="AY57167" s="80"/>
      <c r="AZ57167" s="80"/>
      <c r="BA57167" s="80"/>
      <c r="BB57167" s="80"/>
    </row>
    <row r="57168" spans="9:54" x14ac:dyDescent="0.25">
      <c r="I57168" s="80"/>
      <c r="AX57168" s="80"/>
      <c r="AY57168" s="80"/>
      <c r="AZ57168" s="80"/>
      <c r="BA57168" s="80"/>
      <c r="BB57168" s="80"/>
    </row>
    <row r="57169" spans="9:54" x14ac:dyDescent="0.25">
      <c r="I57169" s="80"/>
      <c r="AX57169" s="80"/>
      <c r="AY57169" s="80"/>
      <c r="AZ57169" s="80"/>
      <c r="BA57169" s="80"/>
      <c r="BB57169" s="80"/>
    </row>
    <row r="57170" spans="9:54" x14ac:dyDescent="0.25">
      <c r="I57170" s="80"/>
      <c r="AX57170" s="80"/>
      <c r="AY57170" s="80"/>
      <c r="AZ57170" s="80"/>
      <c r="BA57170" s="80"/>
      <c r="BB57170" s="80"/>
    </row>
    <row r="57171" spans="9:54" x14ac:dyDescent="0.25">
      <c r="I57171" s="80"/>
      <c r="AX57171" s="80"/>
      <c r="AY57171" s="80"/>
      <c r="AZ57171" s="80"/>
      <c r="BA57171" s="80"/>
      <c r="BB57171" s="80"/>
    </row>
    <row r="57172" spans="9:54" x14ac:dyDescent="0.25">
      <c r="I57172" s="80"/>
      <c r="AX57172" s="80"/>
      <c r="AY57172" s="80"/>
      <c r="AZ57172" s="80"/>
      <c r="BA57172" s="80"/>
      <c r="BB57172" s="80"/>
    </row>
    <row r="57173" spans="9:54" x14ac:dyDescent="0.25">
      <c r="I57173" s="80"/>
      <c r="AX57173" s="80"/>
      <c r="AY57173" s="80"/>
      <c r="AZ57173" s="80"/>
      <c r="BA57173" s="80"/>
      <c r="BB57173" s="80"/>
    </row>
    <row r="57174" spans="9:54" x14ac:dyDescent="0.25">
      <c r="I57174" s="80"/>
      <c r="AX57174" s="80"/>
      <c r="AY57174" s="80"/>
      <c r="AZ57174" s="80"/>
      <c r="BA57174" s="80"/>
      <c r="BB57174" s="80"/>
    </row>
    <row r="57175" spans="9:54" x14ac:dyDescent="0.25">
      <c r="I57175" s="80"/>
      <c r="AX57175" s="80"/>
      <c r="AY57175" s="80"/>
      <c r="AZ57175" s="80"/>
      <c r="BA57175" s="80"/>
      <c r="BB57175" s="80"/>
    </row>
    <row r="57176" spans="9:54" x14ac:dyDescent="0.25">
      <c r="I57176" s="80"/>
      <c r="AX57176" s="80"/>
      <c r="AY57176" s="80"/>
      <c r="AZ57176" s="80"/>
      <c r="BA57176" s="80"/>
      <c r="BB57176" s="80"/>
    </row>
    <row r="57177" spans="9:54" x14ac:dyDescent="0.25">
      <c r="I57177" s="80"/>
      <c r="AX57177" s="80"/>
      <c r="AY57177" s="80"/>
      <c r="AZ57177" s="80"/>
      <c r="BA57177" s="80"/>
      <c r="BB57177" s="80"/>
    </row>
    <row r="57178" spans="9:54" x14ac:dyDescent="0.25">
      <c r="I57178" s="80"/>
      <c r="AX57178" s="80"/>
      <c r="AY57178" s="80"/>
      <c r="AZ57178" s="80"/>
      <c r="BA57178" s="80"/>
      <c r="BB57178" s="80"/>
    </row>
    <row r="57179" spans="9:54" x14ac:dyDescent="0.25">
      <c r="I57179" s="80"/>
      <c r="AX57179" s="80"/>
      <c r="AY57179" s="80"/>
      <c r="AZ57179" s="80"/>
      <c r="BA57179" s="80"/>
      <c r="BB57179" s="80"/>
    </row>
    <row r="57180" spans="9:54" x14ac:dyDescent="0.25">
      <c r="I57180" s="80"/>
      <c r="AX57180" s="80"/>
      <c r="AY57180" s="80"/>
      <c r="AZ57180" s="80"/>
      <c r="BA57180" s="80"/>
      <c r="BB57180" s="80"/>
    </row>
    <row r="57181" spans="9:54" x14ac:dyDescent="0.25">
      <c r="I57181" s="80"/>
      <c r="AX57181" s="80"/>
      <c r="AY57181" s="80"/>
      <c r="AZ57181" s="80"/>
      <c r="BA57181" s="80"/>
      <c r="BB57181" s="80"/>
    </row>
    <row r="57182" spans="9:54" x14ac:dyDescent="0.25">
      <c r="I57182" s="80"/>
      <c r="AX57182" s="80"/>
      <c r="AY57182" s="80"/>
      <c r="AZ57182" s="80"/>
      <c r="BA57182" s="80"/>
      <c r="BB57182" s="80"/>
    </row>
    <row r="57183" spans="9:54" x14ac:dyDescent="0.25">
      <c r="I57183" s="80"/>
      <c r="AX57183" s="80"/>
      <c r="AY57183" s="80"/>
      <c r="AZ57183" s="80"/>
      <c r="BA57183" s="80"/>
      <c r="BB57183" s="80"/>
    </row>
    <row r="57184" spans="9:54" x14ac:dyDescent="0.25">
      <c r="I57184" s="80"/>
      <c r="AX57184" s="80"/>
      <c r="AY57184" s="80"/>
      <c r="AZ57184" s="80"/>
      <c r="BA57184" s="80"/>
      <c r="BB57184" s="80"/>
    </row>
    <row r="57185" spans="9:54" x14ac:dyDescent="0.25">
      <c r="I57185" s="80"/>
      <c r="AX57185" s="80"/>
      <c r="AY57185" s="80"/>
      <c r="AZ57185" s="80"/>
      <c r="BA57185" s="80"/>
      <c r="BB57185" s="80"/>
    </row>
    <row r="57186" spans="9:54" x14ac:dyDescent="0.25">
      <c r="I57186" s="80"/>
      <c r="AX57186" s="80"/>
      <c r="AY57186" s="80"/>
      <c r="AZ57186" s="80"/>
      <c r="BA57186" s="80"/>
      <c r="BB57186" s="80"/>
    </row>
    <row r="57187" spans="9:54" x14ac:dyDescent="0.25">
      <c r="I57187" s="80"/>
      <c r="AX57187" s="80"/>
      <c r="AY57187" s="80"/>
      <c r="AZ57187" s="80"/>
      <c r="BA57187" s="80"/>
      <c r="BB57187" s="80"/>
    </row>
    <row r="57188" spans="9:54" x14ac:dyDescent="0.25">
      <c r="I57188" s="80"/>
      <c r="AX57188" s="80"/>
      <c r="AY57188" s="80"/>
      <c r="AZ57188" s="80"/>
      <c r="BA57188" s="80"/>
      <c r="BB57188" s="80"/>
    </row>
    <row r="57189" spans="9:54" x14ac:dyDescent="0.25">
      <c r="I57189" s="80"/>
      <c r="AX57189" s="80"/>
      <c r="AY57189" s="80"/>
      <c r="AZ57189" s="80"/>
      <c r="BA57189" s="80"/>
      <c r="BB57189" s="80"/>
    </row>
    <row r="57190" spans="9:54" x14ac:dyDescent="0.25">
      <c r="I57190" s="80"/>
      <c r="AX57190" s="80"/>
      <c r="AY57190" s="80"/>
      <c r="AZ57190" s="80"/>
      <c r="BA57190" s="80"/>
      <c r="BB57190" s="80"/>
    </row>
    <row r="57191" spans="9:54" x14ac:dyDescent="0.25">
      <c r="I57191" s="80"/>
      <c r="AX57191" s="80"/>
      <c r="AY57191" s="80"/>
      <c r="AZ57191" s="80"/>
      <c r="BA57191" s="80"/>
      <c r="BB57191" s="80"/>
    </row>
    <row r="57192" spans="9:54" x14ac:dyDescent="0.25">
      <c r="I57192" s="80"/>
      <c r="AX57192" s="80"/>
      <c r="AY57192" s="80"/>
      <c r="AZ57192" s="80"/>
      <c r="BA57192" s="80"/>
      <c r="BB57192" s="80"/>
    </row>
    <row r="57193" spans="9:54" x14ac:dyDescent="0.25">
      <c r="I57193" s="80"/>
      <c r="AX57193" s="80"/>
      <c r="AY57193" s="80"/>
      <c r="AZ57193" s="80"/>
      <c r="BA57193" s="80"/>
      <c r="BB57193" s="80"/>
    </row>
    <row r="57194" spans="9:54" x14ac:dyDescent="0.25">
      <c r="I57194" s="80"/>
      <c r="AX57194" s="80"/>
      <c r="AY57194" s="80"/>
      <c r="AZ57194" s="80"/>
      <c r="BA57194" s="80"/>
      <c r="BB57194" s="80"/>
    </row>
    <row r="57195" spans="9:54" x14ac:dyDescent="0.25">
      <c r="I57195" s="80"/>
      <c r="AX57195" s="80"/>
      <c r="AY57195" s="80"/>
      <c r="AZ57195" s="80"/>
      <c r="BA57195" s="80"/>
      <c r="BB57195" s="80"/>
    </row>
    <row r="57196" spans="9:54" x14ac:dyDescent="0.25">
      <c r="I57196" s="80"/>
      <c r="AX57196" s="80"/>
      <c r="AY57196" s="80"/>
      <c r="AZ57196" s="80"/>
      <c r="BA57196" s="80"/>
      <c r="BB57196" s="80"/>
    </row>
    <row r="57197" spans="9:54" x14ac:dyDescent="0.25">
      <c r="I57197" s="80"/>
      <c r="AX57197" s="80"/>
      <c r="AY57197" s="80"/>
      <c r="AZ57197" s="80"/>
      <c r="BA57197" s="80"/>
      <c r="BB57197" s="80"/>
    </row>
    <row r="57198" spans="9:54" x14ac:dyDescent="0.25">
      <c r="I57198" s="80"/>
      <c r="AX57198" s="80"/>
      <c r="AY57198" s="80"/>
      <c r="AZ57198" s="80"/>
      <c r="BA57198" s="80"/>
      <c r="BB57198" s="80"/>
    </row>
    <row r="57199" spans="9:54" x14ac:dyDescent="0.25">
      <c r="I57199" s="80"/>
      <c r="AX57199" s="80"/>
      <c r="AY57199" s="80"/>
      <c r="AZ57199" s="80"/>
      <c r="BA57199" s="80"/>
      <c r="BB57199" s="80"/>
    </row>
    <row r="57200" spans="9:54" x14ac:dyDescent="0.25">
      <c r="I57200" s="80"/>
      <c r="AX57200" s="80"/>
      <c r="AY57200" s="80"/>
      <c r="AZ57200" s="80"/>
      <c r="BA57200" s="80"/>
      <c r="BB57200" s="80"/>
    </row>
    <row r="57201" spans="9:54" x14ac:dyDescent="0.25">
      <c r="I57201" s="80"/>
      <c r="AX57201" s="80"/>
      <c r="AY57201" s="80"/>
      <c r="AZ57201" s="80"/>
      <c r="BA57201" s="80"/>
      <c r="BB57201" s="80"/>
    </row>
    <row r="57202" spans="9:54" x14ac:dyDescent="0.25">
      <c r="I57202" s="80"/>
      <c r="AX57202" s="80"/>
      <c r="AY57202" s="80"/>
      <c r="AZ57202" s="80"/>
      <c r="BA57202" s="80"/>
      <c r="BB57202" s="80"/>
    </row>
    <row r="57203" spans="9:54" x14ac:dyDescent="0.25">
      <c r="I57203" s="80"/>
      <c r="AX57203" s="80"/>
      <c r="AY57203" s="80"/>
      <c r="AZ57203" s="80"/>
      <c r="BA57203" s="80"/>
      <c r="BB57203" s="80"/>
    </row>
    <row r="57204" spans="9:54" x14ac:dyDescent="0.25">
      <c r="I57204" s="80"/>
      <c r="AX57204" s="80"/>
      <c r="AY57204" s="80"/>
      <c r="AZ57204" s="80"/>
      <c r="BA57204" s="80"/>
      <c r="BB57204" s="80"/>
    </row>
    <row r="57205" spans="9:54" x14ac:dyDescent="0.25">
      <c r="I57205" s="80"/>
      <c r="AX57205" s="80"/>
      <c r="AY57205" s="80"/>
      <c r="AZ57205" s="80"/>
      <c r="BA57205" s="80"/>
      <c r="BB57205" s="80"/>
    </row>
    <row r="57206" spans="9:54" x14ac:dyDescent="0.25">
      <c r="I57206" s="80"/>
      <c r="AX57206" s="80"/>
      <c r="AY57206" s="80"/>
      <c r="AZ57206" s="80"/>
      <c r="BA57206" s="80"/>
      <c r="BB57206" s="80"/>
    </row>
    <row r="57207" spans="9:54" x14ac:dyDescent="0.25">
      <c r="I57207" s="80"/>
      <c r="AX57207" s="80"/>
      <c r="AY57207" s="80"/>
      <c r="AZ57207" s="80"/>
      <c r="BA57207" s="80"/>
      <c r="BB57207" s="80"/>
    </row>
    <row r="57208" spans="9:54" x14ac:dyDescent="0.25">
      <c r="I57208" s="80"/>
      <c r="AX57208" s="80"/>
      <c r="AY57208" s="80"/>
      <c r="AZ57208" s="80"/>
      <c r="BA57208" s="80"/>
      <c r="BB57208" s="80"/>
    </row>
    <row r="57209" spans="9:54" x14ac:dyDescent="0.25">
      <c r="I57209" s="80"/>
      <c r="AX57209" s="80"/>
      <c r="AY57209" s="80"/>
      <c r="AZ57209" s="80"/>
      <c r="BA57209" s="80"/>
      <c r="BB57209" s="80"/>
    </row>
    <row r="57210" spans="9:54" x14ac:dyDescent="0.25">
      <c r="I57210" s="80"/>
      <c r="AX57210" s="80"/>
      <c r="AY57210" s="80"/>
      <c r="AZ57210" s="80"/>
      <c r="BA57210" s="80"/>
      <c r="BB57210" s="80"/>
    </row>
    <row r="57211" spans="9:54" x14ac:dyDescent="0.25">
      <c r="I57211" s="80"/>
      <c r="AX57211" s="80"/>
      <c r="AY57211" s="80"/>
      <c r="AZ57211" s="80"/>
      <c r="BA57211" s="80"/>
      <c r="BB57211" s="80"/>
    </row>
    <row r="57212" spans="9:54" x14ac:dyDescent="0.25">
      <c r="I57212" s="80"/>
      <c r="AX57212" s="80"/>
      <c r="AY57212" s="80"/>
      <c r="AZ57212" s="80"/>
      <c r="BA57212" s="80"/>
      <c r="BB57212" s="80"/>
    </row>
    <row r="57213" spans="9:54" x14ac:dyDescent="0.25">
      <c r="I57213" s="80"/>
      <c r="AX57213" s="80"/>
      <c r="AY57213" s="80"/>
      <c r="AZ57213" s="80"/>
      <c r="BA57213" s="80"/>
      <c r="BB57213" s="80"/>
    </row>
    <row r="57214" spans="9:54" x14ac:dyDescent="0.25">
      <c r="I57214" s="80"/>
      <c r="AX57214" s="80"/>
      <c r="AY57214" s="80"/>
      <c r="AZ57214" s="80"/>
      <c r="BA57214" s="80"/>
      <c r="BB57214" s="80"/>
    </row>
    <row r="57215" spans="9:54" x14ac:dyDescent="0.25">
      <c r="I57215" s="80"/>
      <c r="AX57215" s="80"/>
      <c r="AY57215" s="80"/>
      <c r="AZ57215" s="80"/>
      <c r="BA57215" s="80"/>
      <c r="BB57215" s="80"/>
    </row>
    <row r="57216" spans="9:54" x14ac:dyDescent="0.25">
      <c r="I57216" s="80"/>
      <c r="AX57216" s="80"/>
      <c r="AY57216" s="80"/>
      <c r="AZ57216" s="80"/>
      <c r="BA57216" s="80"/>
      <c r="BB57216" s="80"/>
    </row>
    <row r="57217" spans="9:54" x14ac:dyDescent="0.25">
      <c r="I57217" s="80"/>
      <c r="AX57217" s="80"/>
      <c r="AY57217" s="80"/>
      <c r="AZ57217" s="80"/>
      <c r="BA57217" s="80"/>
      <c r="BB57217" s="80"/>
    </row>
    <row r="57218" spans="9:54" x14ac:dyDescent="0.25">
      <c r="I57218" s="80"/>
      <c r="AX57218" s="80"/>
      <c r="AY57218" s="80"/>
      <c r="AZ57218" s="80"/>
      <c r="BA57218" s="80"/>
      <c r="BB57218" s="80"/>
    </row>
    <row r="57219" spans="9:54" x14ac:dyDescent="0.25">
      <c r="I57219" s="80"/>
      <c r="AX57219" s="80"/>
      <c r="AY57219" s="80"/>
      <c r="AZ57219" s="80"/>
      <c r="BA57219" s="80"/>
      <c r="BB57219" s="80"/>
    </row>
    <row r="57220" spans="9:54" x14ac:dyDescent="0.25">
      <c r="I57220" s="80"/>
      <c r="AX57220" s="80"/>
      <c r="AY57220" s="80"/>
      <c r="AZ57220" s="80"/>
      <c r="BA57220" s="80"/>
      <c r="BB57220" s="80"/>
    </row>
    <row r="57221" spans="9:54" x14ac:dyDescent="0.25">
      <c r="I57221" s="80"/>
      <c r="AX57221" s="80"/>
      <c r="AY57221" s="80"/>
      <c r="AZ57221" s="80"/>
      <c r="BA57221" s="80"/>
      <c r="BB57221" s="80"/>
    </row>
    <row r="57222" spans="9:54" x14ac:dyDescent="0.25">
      <c r="I57222" s="80"/>
      <c r="AX57222" s="80"/>
      <c r="AY57222" s="80"/>
      <c r="AZ57222" s="80"/>
      <c r="BA57222" s="80"/>
      <c r="BB57222" s="80"/>
    </row>
    <row r="57223" spans="9:54" x14ac:dyDescent="0.25">
      <c r="I57223" s="80"/>
      <c r="AX57223" s="80"/>
      <c r="AY57223" s="80"/>
      <c r="AZ57223" s="80"/>
      <c r="BA57223" s="80"/>
      <c r="BB57223" s="80"/>
    </row>
    <row r="57224" spans="9:54" x14ac:dyDescent="0.25">
      <c r="I57224" s="80"/>
      <c r="AX57224" s="80"/>
      <c r="AY57224" s="80"/>
      <c r="AZ57224" s="80"/>
      <c r="BA57224" s="80"/>
      <c r="BB57224" s="80"/>
    </row>
    <row r="57225" spans="9:54" x14ac:dyDescent="0.25">
      <c r="I57225" s="80"/>
      <c r="AX57225" s="80"/>
      <c r="AY57225" s="80"/>
      <c r="AZ57225" s="80"/>
      <c r="BA57225" s="80"/>
      <c r="BB57225" s="80"/>
    </row>
    <row r="57226" spans="9:54" x14ac:dyDescent="0.25">
      <c r="I57226" s="80"/>
      <c r="AX57226" s="80"/>
      <c r="AY57226" s="80"/>
      <c r="AZ57226" s="80"/>
      <c r="BA57226" s="80"/>
      <c r="BB57226" s="80"/>
    </row>
    <row r="57227" spans="9:54" x14ac:dyDescent="0.25">
      <c r="I57227" s="80"/>
      <c r="AX57227" s="80"/>
      <c r="AY57227" s="80"/>
      <c r="AZ57227" s="80"/>
      <c r="BA57227" s="80"/>
      <c r="BB57227" s="80"/>
    </row>
    <row r="57228" spans="9:54" x14ac:dyDescent="0.25">
      <c r="I57228" s="80"/>
      <c r="AX57228" s="80"/>
      <c r="AY57228" s="80"/>
      <c r="AZ57228" s="80"/>
      <c r="BA57228" s="80"/>
      <c r="BB57228" s="80"/>
    </row>
    <row r="57229" spans="9:54" x14ac:dyDescent="0.25">
      <c r="I57229" s="80"/>
      <c r="AX57229" s="80"/>
      <c r="AY57229" s="80"/>
      <c r="AZ57229" s="80"/>
      <c r="BA57229" s="80"/>
      <c r="BB57229" s="80"/>
    </row>
    <row r="57230" spans="9:54" x14ac:dyDescent="0.25">
      <c r="I57230" s="80"/>
      <c r="AX57230" s="80"/>
      <c r="AY57230" s="80"/>
      <c r="AZ57230" s="80"/>
      <c r="BA57230" s="80"/>
      <c r="BB57230" s="80"/>
    </row>
    <row r="57231" spans="9:54" x14ac:dyDescent="0.25">
      <c r="I57231" s="80"/>
      <c r="AX57231" s="80"/>
      <c r="AY57231" s="80"/>
      <c r="AZ57231" s="80"/>
      <c r="BA57231" s="80"/>
      <c r="BB57231" s="80"/>
    </row>
    <row r="57232" spans="9:54" x14ac:dyDescent="0.25">
      <c r="I57232" s="80"/>
      <c r="AX57232" s="80"/>
      <c r="AY57232" s="80"/>
      <c r="AZ57232" s="80"/>
      <c r="BA57232" s="80"/>
      <c r="BB57232" s="80"/>
    </row>
    <row r="57233" spans="9:54" x14ac:dyDescent="0.25">
      <c r="I57233" s="80"/>
      <c r="AX57233" s="80"/>
      <c r="AY57233" s="80"/>
      <c r="AZ57233" s="80"/>
      <c r="BA57233" s="80"/>
      <c r="BB57233" s="80"/>
    </row>
    <row r="57234" spans="9:54" x14ac:dyDescent="0.25">
      <c r="I57234" s="80"/>
      <c r="AX57234" s="80"/>
      <c r="AY57234" s="80"/>
      <c r="AZ57234" s="80"/>
      <c r="BA57234" s="80"/>
      <c r="BB57234" s="80"/>
    </row>
    <row r="57235" spans="9:54" x14ac:dyDescent="0.25">
      <c r="I57235" s="80"/>
      <c r="AX57235" s="80"/>
      <c r="AY57235" s="80"/>
      <c r="AZ57235" s="80"/>
      <c r="BA57235" s="80"/>
      <c r="BB57235" s="80"/>
    </row>
    <row r="57236" spans="9:54" x14ac:dyDescent="0.25">
      <c r="I57236" s="80"/>
      <c r="AX57236" s="80"/>
      <c r="AY57236" s="80"/>
      <c r="AZ57236" s="80"/>
      <c r="BA57236" s="80"/>
      <c r="BB57236" s="80"/>
    </row>
    <row r="57237" spans="9:54" x14ac:dyDescent="0.25">
      <c r="I57237" s="80"/>
      <c r="AX57237" s="80"/>
      <c r="AY57237" s="80"/>
      <c r="AZ57237" s="80"/>
      <c r="BA57237" s="80"/>
      <c r="BB57237" s="80"/>
    </row>
    <row r="57238" spans="9:54" x14ac:dyDescent="0.25">
      <c r="I57238" s="80"/>
      <c r="AX57238" s="80"/>
      <c r="AY57238" s="80"/>
      <c r="AZ57238" s="80"/>
      <c r="BA57238" s="80"/>
      <c r="BB57238" s="80"/>
    </row>
    <row r="57239" spans="9:54" x14ac:dyDescent="0.25">
      <c r="I57239" s="80"/>
      <c r="AX57239" s="80"/>
      <c r="AY57239" s="80"/>
      <c r="AZ57239" s="80"/>
      <c r="BA57239" s="80"/>
      <c r="BB57239" s="80"/>
    </row>
    <row r="57240" spans="9:54" x14ac:dyDescent="0.25">
      <c r="I57240" s="80"/>
      <c r="AX57240" s="80"/>
      <c r="AY57240" s="80"/>
      <c r="AZ57240" s="80"/>
      <c r="BA57240" s="80"/>
      <c r="BB57240" s="80"/>
    </row>
    <row r="57241" spans="9:54" x14ac:dyDescent="0.25">
      <c r="I57241" s="80"/>
      <c r="AX57241" s="80"/>
      <c r="AY57241" s="80"/>
      <c r="AZ57241" s="80"/>
      <c r="BA57241" s="80"/>
      <c r="BB57241" s="80"/>
    </row>
    <row r="57242" spans="9:54" x14ac:dyDescent="0.25">
      <c r="I57242" s="80"/>
      <c r="AX57242" s="80"/>
      <c r="AY57242" s="80"/>
      <c r="AZ57242" s="80"/>
      <c r="BA57242" s="80"/>
      <c r="BB57242" s="80"/>
    </row>
    <row r="57243" spans="9:54" x14ac:dyDescent="0.25">
      <c r="I57243" s="80"/>
      <c r="AX57243" s="80"/>
      <c r="AY57243" s="80"/>
      <c r="AZ57243" s="80"/>
      <c r="BA57243" s="80"/>
      <c r="BB57243" s="80"/>
    </row>
    <row r="57244" spans="9:54" x14ac:dyDescent="0.25">
      <c r="I57244" s="80"/>
      <c r="AX57244" s="80"/>
      <c r="AY57244" s="80"/>
      <c r="AZ57244" s="80"/>
      <c r="BA57244" s="80"/>
      <c r="BB57244" s="80"/>
    </row>
    <row r="57245" spans="9:54" x14ac:dyDescent="0.25">
      <c r="I57245" s="80"/>
      <c r="AX57245" s="80"/>
      <c r="AY57245" s="80"/>
      <c r="AZ57245" s="80"/>
      <c r="BA57245" s="80"/>
      <c r="BB57245" s="80"/>
    </row>
    <row r="57246" spans="9:54" x14ac:dyDescent="0.25">
      <c r="I57246" s="80"/>
      <c r="AX57246" s="80"/>
      <c r="AY57246" s="80"/>
      <c r="AZ57246" s="80"/>
      <c r="BA57246" s="80"/>
      <c r="BB57246" s="80"/>
    </row>
    <row r="57247" spans="9:54" x14ac:dyDescent="0.25">
      <c r="I57247" s="80"/>
      <c r="AX57247" s="80"/>
      <c r="AY57247" s="80"/>
      <c r="AZ57247" s="80"/>
      <c r="BA57247" s="80"/>
      <c r="BB57247" s="80"/>
    </row>
    <row r="57248" spans="9:54" x14ac:dyDescent="0.25">
      <c r="I57248" s="80"/>
      <c r="AX57248" s="80"/>
      <c r="AY57248" s="80"/>
      <c r="AZ57248" s="80"/>
      <c r="BA57248" s="80"/>
      <c r="BB57248" s="80"/>
    </row>
    <row r="57249" spans="9:54" x14ac:dyDescent="0.25">
      <c r="I57249" s="80"/>
      <c r="AX57249" s="80"/>
      <c r="AY57249" s="80"/>
      <c r="AZ57249" s="80"/>
      <c r="BA57249" s="80"/>
      <c r="BB57249" s="80"/>
    </row>
    <row r="57250" spans="9:54" x14ac:dyDescent="0.25">
      <c r="I57250" s="80"/>
      <c r="AX57250" s="80"/>
      <c r="AY57250" s="80"/>
      <c r="AZ57250" s="80"/>
      <c r="BA57250" s="80"/>
      <c r="BB57250" s="80"/>
    </row>
    <row r="57251" spans="9:54" x14ac:dyDescent="0.25">
      <c r="I57251" s="80"/>
      <c r="AX57251" s="80"/>
      <c r="AY57251" s="80"/>
      <c r="AZ57251" s="80"/>
      <c r="BA57251" s="80"/>
      <c r="BB57251" s="80"/>
    </row>
    <row r="57252" spans="9:54" x14ac:dyDescent="0.25">
      <c r="I57252" s="80"/>
      <c r="AX57252" s="80"/>
      <c r="AY57252" s="80"/>
      <c r="AZ57252" s="80"/>
      <c r="BA57252" s="80"/>
      <c r="BB57252" s="80"/>
    </row>
    <row r="57253" spans="9:54" x14ac:dyDescent="0.25">
      <c r="I57253" s="80"/>
      <c r="AX57253" s="80"/>
      <c r="AY57253" s="80"/>
      <c r="AZ57253" s="80"/>
      <c r="BA57253" s="80"/>
      <c r="BB57253" s="80"/>
    </row>
    <row r="57254" spans="9:54" x14ac:dyDescent="0.25">
      <c r="I57254" s="80"/>
      <c r="AX57254" s="80"/>
      <c r="AY57254" s="80"/>
      <c r="AZ57254" s="80"/>
      <c r="BA57254" s="80"/>
      <c r="BB57254" s="80"/>
    </row>
    <row r="57255" spans="9:54" x14ac:dyDescent="0.25">
      <c r="I57255" s="80"/>
      <c r="AX57255" s="80"/>
      <c r="AY57255" s="80"/>
      <c r="AZ57255" s="80"/>
      <c r="BA57255" s="80"/>
      <c r="BB57255" s="80"/>
    </row>
    <row r="57256" spans="9:54" x14ac:dyDescent="0.25">
      <c r="I57256" s="80"/>
      <c r="AX57256" s="80"/>
      <c r="AY57256" s="80"/>
      <c r="AZ57256" s="80"/>
      <c r="BA57256" s="80"/>
      <c r="BB57256" s="80"/>
    </row>
    <row r="57257" spans="9:54" x14ac:dyDescent="0.25">
      <c r="I57257" s="80"/>
      <c r="AX57257" s="80"/>
      <c r="AY57257" s="80"/>
      <c r="AZ57257" s="80"/>
      <c r="BA57257" s="80"/>
      <c r="BB57257" s="80"/>
    </row>
    <row r="57258" spans="9:54" x14ac:dyDescent="0.25">
      <c r="I57258" s="80"/>
      <c r="AX57258" s="80"/>
      <c r="AY57258" s="80"/>
      <c r="AZ57258" s="80"/>
      <c r="BA57258" s="80"/>
      <c r="BB57258" s="80"/>
    </row>
    <row r="57259" spans="9:54" x14ac:dyDescent="0.25">
      <c r="I57259" s="80"/>
      <c r="AX57259" s="80"/>
      <c r="AY57259" s="80"/>
      <c r="AZ57259" s="80"/>
      <c r="BA57259" s="80"/>
      <c r="BB57259" s="80"/>
    </row>
    <row r="57260" spans="9:54" x14ac:dyDescent="0.25">
      <c r="I57260" s="80"/>
      <c r="AX57260" s="80"/>
      <c r="AY57260" s="80"/>
      <c r="AZ57260" s="80"/>
      <c r="BA57260" s="80"/>
      <c r="BB57260" s="80"/>
    </row>
    <row r="57261" spans="9:54" x14ac:dyDescent="0.25">
      <c r="I57261" s="80"/>
      <c r="AX57261" s="80"/>
      <c r="AY57261" s="80"/>
      <c r="AZ57261" s="80"/>
      <c r="BA57261" s="80"/>
      <c r="BB57261" s="80"/>
    </row>
    <row r="57262" spans="9:54" x14ac:dyDescent="0.25">
      <c r="I57262" s="80"/>
      <c r="AX57262" s="80"/>
      <c r="AY57262" s="80"/>
      <c r="AZ57262" s="80"/>
      <c r="BA57262" s="80"/>
      <c r="BB57262" s="80"/>
    </row>
    <row r="57263" spans="9:54" x14ac:dyDescent="0.25">
      <c r="I57263" s="80"/>
      <c r="AX57263" s="80"/>
      <c r="AY57263" s="80"/>
      <c r="AZ57263" s="80"/>
      <c r="BA57263" s="80"/>
      <c r="BB57263" s="80"/>
    </row>
    <row r="57264" spans="9:54" x14ac:dyDescent="0.25">
      <c r="I57264" s="80"/>
      <c r="AX57264" s="80"/>
      <c r="AY57264" s="80"/>
      <c r="AZ57264" s="80"/>
      <c r="BA57264" s="80"/>
      <c r="BB57264" s="80"/>
    </row>
    <row r="57265" spans="9:54" x14ac:dyDescent="0.25">
      <c r="I57265" s="80"/>
      <c r="AX57265" s="80"/>
      <c r="AY57265" s="80"/>
      <c r="AZ57265" s="80"/>
      <c r="BA57265" s="80"/>
      <c r="BB57265" s="80"/>
    </row>
    <row r="57266" spans="9:54" x14ac:dyDescent="0.25">
      <c r="I57266" s="80"/>
      <c r="AX57266" s="80"/>
      <c r="AY57266" s="80"/>
      <c r="AZ57266" s="80"/>
      <c r="BA57266" s="80"/>
      <c r="BB57266" s="80"/>
    </row>
    <row r="57267" spans="9:54" x14ac:dyDescent="0.25">
      <c r="I57267" s="80"/>
      <c r="AX57267" s="80"/>
      <c r="AY57267" s="80"/>
      <c r="AZ57267" s="80"/>
      <c r="BA57267" s="80"/>
      <c r="BB57267" s="80"/>
    </row>
    <row r="57268" spans="9:54" x14ac:dyDescent="0.25">
      <c r="I57268" s="80"/>
      <c r="AX57268" s="80"/>
      <c r="AY57268" s="80"/>
      <c r="AZ57268" s="80"/>
      <c r="BA57268" s="80"/>
      <c r="BB57268" s="80"/>
    </row>
    <row r="57269" spans="9:54" x14ac:dyDescent="0.25">
      <c r="I57269" s="80"/>
      <c r="AX57269" s="80"/>
      <c r="AY57269" s="80"/>
      <c r="AZ57269" s="80"/>
      <c r="BA57269" s="80"/>
      <c r="BB57269" s="80"/>
    </row>
    <row r="57270" spans="9:54" x14ac:dyDescent="0.25">
      <c r="I57270" s="80"/>
      <c r="AX57270" s="80"/>
      <c r="AY57270" s="80"/>
      <c r="AZ57270" s="80"/>
      <c r="BA57270" s="80"/>
      <c r="BB57270" s="80"/>
    </row>
    <row r="57271" spans="9:54" x14ac:dyDescent="0.25">
      <c r="I57271" s="80"/>
      <c r="AX57271" s="80"/>
      <c r="AY57271" s="80"/>
      <c r="AZ57271" s="80"/>
      <c r="BA57271" s="80"/>
      <c r="BB57271" s="80"/>
    </row>
    <row r="57272" spans="9:54" x14ac:dyDescent="0.25">
      <c r="I57272" s="80"/>
      <c r="AX57272" s="80"/>
      <c r="AY57272" s="80"/>
      <c r="AZ57272" s="80"/>
      <c r="BA57272" s="80"/>
      <c r="BB57272" s="80"/>
    </row>
    <row r="57273" spans="9:54" x14ac:dyDescent="0.25">
      <c r="I57273" s="80"/>
      <c r="AX57273" s="80"/>
      <c r="AY57273" s="80"/>
      <c r="AZ57273" s="80"/>
      <c r="BA57273" s="80"/>
      <c r="BB57273" s="80"/>
    </row>
    <row r="57274" spans="9:54" x14ac:dyDescent="0.25">
      <c r="I57274" s="80"/>
      <c r="AX57274" s="80"/>
      <c r="AY57274" s="80"/>
      <c r="AZ57274" s="80"/>
      <c r="BA57274" s="80"/>
      <c r="BB57274" s="80"/>
    </row>
    <row r="57275" spans="9:54" x14ac:dyDescent="0.25">
      <c r="I57275" s="80"/>
      <c r="AX57275" s="80"/>
      <c r="AY57275" s="80"/>
      <c r="AZ57275" s="80"/>
      <c r="BA57275" s="80"/>
      <c r="BB57275" s="80"/>
    </row>
    <row r="57276" spans="9:54" x14ac:dyDescent="0.25">
      <c r="I57276" s="80"/>
      <c r="AX57276" s="80"/>
      <c r="AY57276" s="80"/>
      <c r="AZ57276" s="80"/>
      <c r="BA57276" s="80"/>
      <c r="BB57276" s="80"/>
    </row>
    <row r="57277" spans="9:54" x14ac:dyDescent="0.25">
      <c r="I57277" s="80"/>
      <c r="AX57277" s="80"/>
      <c r="AY57277" s="80"/>
      <c r="AZ57277" s="80"/>
      <c r="BA57277" s="80"/>
      <c r="BB57277" s="80"/>
    </row>
    <row r="57278" spans="9:54" x14ac:dyDescent="0.25">
      <c r="I57278" s="80"/>
      <c r="AX57278" s="80"/>
      <c r="AY57278" s="80"/>
      <c r="AZ57278" s="80"/>
      <c r="BA57278" s="80"/>
      <c r="BB57278" s="80"/>
    </row>
    <row r="57279" spans="9:54" x14ac:dyDescent="0.25">
      <c r="I57279" s="80"/>
      <c r="AX57279" s="80"/>
      <c r="AY57279" s="80"/>
      <c r="AZ57279" s="80"/>
      <c r="BA57279" s="80"/>
      <c r="BB57279" s="80"/>
    </row>
    <row r="57280" spans="9:54" x14ac:dyDescent="0.25">
      <c r="I57280" s="80"/>
      <c r="AX57280" s="80"/>
      <c r="AY57280" s="80"/>
      <c r="AZ57280" s="80"/>
      <c r="BA57280" s="80"/>
      <c r="BB57280" s="80"/>
    </row>
    <row r="57281" spans="9:54" x14ac:dyDescent="0.25">
      <c r="I57281" s="80"/>
      <c r="AX57281" s="80"/>
      <c r="AY57281" s="80"/>
      <c r="AZ57281" s="80"/>
      <c r="BA57281" s="80"/>
      <c r="BB57281" s="80"/>
    </row>
    <row r="57282" spans="9:54" x14ac:dyDescent="0.25">
      <c r="I57282" s="80"/>
      <c r="AX57282" s="80"/>
      <c r="AY57282" s="80"/>
      <c r="AZ57282" s="80"/>
      <c r="BA57282" s="80"/>
      <c r="BB57282" s="80"/>
    </row>
    <row r="57283" spans="9:54" x14ac:dyDescent="0.25">
      <c r="I57283" s="80"/>
      <c r="AX57283" s="80"/>
      <c r="AY57283" s="80"/>
      <c r="AZ57283" s="80"/>
      <c r="BA57283" s="80"/>
      <c r="BB57283" s="80"/>
    </row>
    <row r="57284" spans="9:54" x14ac:dyDescent="0.25">
      <c r="I57284" s="80"/>
      <c r="AX57284" s="80"/>
      <c r="AY57284" s="80"/>
      <c r="AZ57284" s="80"/>
      <c r="BA57284" s="80"/>
      <c r="BB57284" s="80"/>
    </row>
    <row r="57285" spans="9:54" x14ac:dyDescent="0.25">
      <c r="I57285" s="80"/>
      <c r="AX57285" s="80"/>
      <c r="AY57285" s="80"/>
      <c r="AZ57285" s="80"/>
      <c r="BA57285" s="80"/>
      <c r="BB57285" s="80"/>
    </row>
    <row r="57286" spans="9:54" x14ac:dyDescent="0.25">
      <c r="I57286" s="80"/>
      <c r="AX57286" s="80"/>
      <c r="AY57286" s="80"/>
      <c r="AZ57286" s="80"/>
      <c r="BA57286" s="80"/>
      <c r="BB57286" s="80"/>
    </row>
    <row r="57287" spans="9:54" x14ac:dyDescent="0.25">
      <c r="I57287" s="80"/>
      <c r="AX57287" s="80"/>
      <c r="AY57287" s="80"/>
      <c r="AZ57287" s="80"/>
      <c r="BA57287" s="80"/>
      <c r="BB57287" s="80"/>
    </row>
    <row r="57288" spans="9:54" x14ac:dyDescent="0.25">
      <c r="I57288" s="80"/>
      <c r="AX57288" s="80"/>
      <c r="AY57288" s="80"/>
      <c r="AZ57288" s="80"/>
      <c r="BA57288" s="80"/>
      <c r="BB57288" s="80"/>
    </row>
    <row r="57289" spans="9:54" x14ac:dyDescent="0.25">
      <c r="I57289" s="80"/>
      <c r="AX57289" s="80"/>
      <c r="AY57289" s="80"/>
      <c r="AZ57289" s="80"/>
      <c r="BA57289" s="80"/>
      <c r="BB57289" s="80"/>
    </row>
    <row r="57290" spans="9:54" x14ac:dyDescent="0.25">
      <c r="I57290" s="80"/>
      <c r="AX57290" s="80"/>
      <c r="AY57290" s="80"/>
      <c r="AZ57290" s="80"/>
      <c r="BA57290" s="80"/>
      <c r="BB57290" s="80"/>
    </row>
    <row r="57291" spans="9:54" x14ac:dyDescent="0.25">
      <c r="I57291" s="80"/>
      <c r="AX57291" s="80"/>
      <c r="AY57291" s="80"/>
      <c r="AZ57291" s="80"/>
      <c r="BA57291" s="80"/>
      <c r="BB57291" s="80"/>
    </row>
    <row r="57292" spans="9:54" x14ac:dyDescent="0.25">
      <c r="I57292" s="80"/>
      <c r="AX57292" s="80"/>
      <c r="AY57292" s="80"/>
      <c r="AZ57292" s="80"/>
      <c r="BA57292" s="80"/>
      <c r="BB57292" s="80"/>
    </row>
    <row r="57293" spans="9:54" x14ac:dyDescent="0.25">
      <c r="I57293" s="80"/>
      <c r="AX57293" s="80"/>
      <c r="AY57293" s="80"/>
      <c r="AZ57293" s="80"/>
      <c r="BA57293" s="80"/>
      <c r="BB57293" s="80"/>
    </row>
    <row r="57294" spans="9:54" x14ac:dyDescent="0.25">
      <c r="I57294" s="80"/>
      <c r="AX57294" s="80"/>
      <c r="AY57294" s="80"/>
      <c r="AZ57294" s="80"/>
      <c r="BA57294" s="80"/>
      <c r="BB57294" s="80"/>
    </row>
    <row r="57295" spans="9:54" x14ac:dyDescent="0.25">
      <c r="I57295" s="80"/>
      <c r="AX57295" s="80"/>
      <c r="AY57295" s="80"/>
      <c r="AZ57295" s="80"/>
      <c r="BA57295" s="80"/>
      <c r="BB57295" s="80"/>
    </row>
    <row r="57296" spans="9:54" x14ac:dyDescent="0.25">
      <c r="I57296" s="80"/>
      <c r="AX57296" s="80"/>
      <c r="AY57296" s="80"/>
      <c r="AZ57296" s="80"/>
      <c r="BA57296" s="80"/>
      <c r="BB57296" s="80"/>
    </row>
    <row r="57297" spans="9:54" x14ac:dyDescent="0.25">
      <c r="I57297" s="80"/>
      <c r="AX57297" s="80"/>
      <c r="AY57297" s="80"/>
      <c r="AZ57297" s="80"/>
      <c r="BA57297" s="80"/>
      <c r="BB57297" s="80"/>
    </row>
    <row r="57298" spans="9:54" x14ac:dyDescent="0.25">
      <c r="I57298" s="80"/>
      <c r="AX57298" s="80"/>
      <c r="AY57298" s="80"/>
      <c r="AZ57298" s="80"/>
      <c r="BA57298" s="80"/>
      <c r="BB57298" s="80"/>
    </row>
    <row r="57299" spans="9:54" x14ac:dyDescent="0.25">
      <c r="I57299" s="80"/>
      <c r="AX57299" s="80"/>
      <c r="AY57299" s="80"/>
      <c r="AZ57299" s="80"/>
      <c r="BA57299" s="80"/>
      <c r="BB57299" s="80"/>
    </row>
    <row r="57300" spans="9:54" x14ac:dyDescent="0.25">
      <c r="I57300" s="80"/>
      <c r="AX57300" s="80"/>
      <c r="AY57300" s="80"/>
      <c r="AZ57300" s="80"/>
      <c r="BA57300" s="80"/>
      <c r="BB57300" s="80"/>
    </row>
    <row r="57301" spans="9:54" x14ac:dyDescent="0.25">
      <c r="I57301" s="80"/>
      <c r="AX57301" s="80"/>
      <c r="AY57301" s="80"/>
      <c r="AZ57301" s="80"/>
      <c r="BA57301" s="80"/>
      <c r="BB57301" s="80"/>
    </row>
    <row r="57302" spans="9:54" x14ac:dyDescent="0.25">
      <c r="I57302" s="80"/>
      <c r="AX57302" s="80"/>
      <c r="AY57302" s="80"/>
      <c r="AZ57302" s="80"/>
      <c r="BA57302" s="80"/>
      <c r="BB57302" s="80"/>
    </row>
    <row r="57303" spans="9:54" x14ac:dyDescent="0.25">
      <c r="I57303" s="80"/>
      <c r="AX57303" s="80"/>
      <c r="AY57303" s="80"/>
      <c r="AZ57303" s="80"/>
      <c r="BA57303" s="80"/>
      <c r="BB57303" s="80"/>
    </row>
    <row r="57304" spans="9:54" x14ac:dyDescent="0.25">
      <c r="I57304" s="80"/>
      <c r="AX57304" s="80"/>
      <c r="AY57304" s="80"/>
      <c r="AZ57304" s="80"/>
      <c r="BA57304" s="80"/>
      <c r="BB57304" s="80"/>
    </row>
    <row r="57305" spans="9:54" x14ac:dyDescent="0.25">
      <c r="I57305" s="80"/>
      <c r="AX57305" s="80"/>
      <c r="AY57305" s="80"/>
      <c r="AZ57305" s="80"/>
      <c r="BA57305" s="80"/>
      <c r="BB57305" s="80"/>
    </row>
    <row r="57306" spans="9:54" x14ac:dyDescent="0.25">
      <c r="I57306" s="80"/>
      <c r="AX57306" s="80"/>
      <c r="AY57306" s="80"/>
      <c r="AZ57306" s="80"/>
      <c r="BA57306" s="80"/>
      <c r="BB57306" s="80"/>
    </row>
    <row r="57307" spans="9:54" x14ac:dyDescent="0.25">
      <c r="I57307" s="80"/>
      <c r="AX57307" s="80"/>
      <c r="AY57307" s="80"/>
      <c r="AZ57307" s="80"/>
      <c r="BA57307" s="80"/>
      <c r="BB57307" s="80"/>
    </row>
    <row r="57308" spans="9:54" x14ac:dyDescent="0.25">
      <c r="I57308" s="80"/>
      <c r="AX57308" s="80"/>
      <c r="AY57308" s="80"/>
      <c r="AZ57308" s="80"/>
      <c r="BA57308" s="80"/>
      <c r="BB57308" s="80"/>
    </row>
    <row r="57309" spans="9:54" x14ac:dyDescent="0.25">
      <c r="I57309" s="80"/>
      <c r="AX57309" s="80"/>
      <c r="AY57309" s="80"/>
      <c r="AZ57309" s="80"/>
      <c r="BA57309" s="80"/>
      <c r="BB57309" s="80"/>
    </row>
    <row r="57310" spans="9:54" x14ac:dyDescent="0.25">
      <c r="I57310" s="80"/>
      <c r="AX57310" s="80"/>
      <c r="AY57310" s="80"/>
      <c r="AZ57310" s="80"/>
      <c r="BA57310" s="80"/>
      <c r="BB57310" s="80"/>
    </row>
    <row r="57311" spans="9:54" x14ac:dyDescent="0.25">
      <c r="I57311" s="80"/>
      <c r="AX57311" s="80"/>
      <c r="AY57311" s="80"/>
      <c r="AZ57311" s="80"/>
      <c r="BA57311" s="80"/>
      <c r="BB57311" s="80"/>
    </row>
    <row r="57312" spans="9:54" x14ac:dyDescent="0.25">
      <c r="I57312" s="80"/>
      <c r="AX57312" s="80"/>
      <c r="AY57312" s="80"/>
      <c r="AZ57312" s="80"/>
      <c r="BA57312" s="80"/>
      <c r="BB57312" s="80"/>
    </row>
    <row r="57313" spans="9:54" x14ac:dyDescent="0.25">
      <c r="I57313" s="80"/>
      <c r="AX57313" s="80"/>
      <c r="AY57313" s="80"/>
      <c r="AZ57313" s="80"/>
      <c r="BA57313" s="80"/>
      <c r="BB57313" s="80"/>
    </row>
    <row r="57314" spans="9:54" x14ac:dyDescent="0.25">
      <c r="I57314" s="80"/>
      <c r="AX57314" s="80"/>
      <c r="AY57314" s="80"/>
      <c r="AZ57314" s="80"/>
      <c r="BA57314" s="80"/>
      <c r="BB57314" s="80"/>
    </row>
    <row r="57315" spans="9:54" x14ac:dyDescent="0.25">
      <c r="I57315" s="80"/>
      <c r="AX57315" s="80"/>
      <c r="AY57315" s="80"/>
      <c r="AZ57315" s="80"/>
      <c r="BA57315" s="80"/>
      <c r="BB57315" s="80"/>
    </row>
    <row r="57316" spans="9:54" x14ac:dyDescent="0.25">
      <c r="I57316" s="80"/>
      <c r="AX57316" s="80"/>
      <c r="AY57316" s="80"/>
      <c r="AZ57316" s="80"/>
      <c r="BA57316" s="80"/>
      <c r="BB57316" s="80"/>
    </row>
    <row r="57317" spans="9:54" x14ac:dyDescent="0.25">
      <c r="I57317" s="80"/>
      <c r="AX57317" s="80"/>
      <c r="AY57317" s="80"/>
      <c r="AZ57317" s="80"/>
      <c r="BA57317" s="80"/>
      <c r="BB57317" s="80"/>
    </row>
    <row r="57318" spans="9:54" x14ac:dyDescent="0.25">
      <c r="I57318" s="80"/>
      <c r="AX57318" s="80"/>
      <c r="AY57318" s="80"/>
      <c r="AZ57318" s="80"/>
      <c r="BA57318" s="80"/>
      <c r="BB57318" s="80"/>
    </row>
    <row r="57319" spans="9:54" x14ac:dyDescent="0.25">
      <c r="I57319" s="80"/>
      <c r="AX57319" s="80"/>
      <c r="AY57319" s="80"/>
      <c r="AZ57319" s="80"/>
      <c r="BA57319" s="80"/>
      <c r="BB57319" s="80"/>
    </row>
    <row r="57320" spans="9:54" x14ac:dyDescent="0.25">
      <c r="I57320" s="80"/>
      <c r="AX57320" s="80"/>
      <c r="AY57320" s="80"/>
      <c r="AZ57320" s="80"/>
      <c r="BA57320" s="80"/>
      <c r="BB57320" s="80"/>
    </row>
    <row r="57321" spans="9:54" x14ac:dyDescent="0.25">
      <c r="I57321" s="80"/>
      <c r="AX57321" s="80"/>
      <c r="AY57321" s="80"/>
      <c r="AZ57321" s="80"/>
      <c r="BA57321" s="80"/>
      <c r="BB57321" s="80"/>
    </row>
    <row r="57322" spans="9:54" x14ac:dyDescent="0.25">
      <c r="I57322" s="80"/>
      <c r="AX57322" s="80"/>
      <c r="AY57322" s="80"/>
      <c r="AZ57322" s="80"/>
      <c r="BA57322" s="80"/>
      <c r="BB57322" s="80"/>
    </row>
    <row r="57323" spans="9:54" x14ac:dyDescent="0.25">
      <c r="I57323" s="80"/>
      <c r="AX57323" s="80"/>
      <c r="AY57323" s="80"/>
      <c r="AZ57323" s="80"/>
      <c r="BA57323" s="80"/>
      <c r="BB57323" s="80"/>
    </row>
    <row r="57324" spans="9:54" x14ac:dyDescent="0.25">
      <c r="I57324" s="80"/>
      <c r="AX57324" s="80"/>
      <c r="AY57324" s="80"/>
      <c r="AZ57324" s="80"/>
      <c r="BA57324" s="80"/>
      <c r="BB57324" s="80"/>
    </row>
    <row r="57325" spans="9:54" x14ac:dyDescent="0.25">
      <c r="I57325" s="80"/>
      <c r="AX57325" s="80"/>
      <c r="AY57325" s="80"/>
      <c r="AZ57325" s="80"/>
      <c r="BA57325" s="80"/>
      <c r="BB57325" s="80"/>
    </row>
    <row r="57326" spans="9:54" x14ac:dyDescent="0.25">
      <c r="I57326" s="80"/>
      <c r="AX57326" s="80"/>
      <c r="AY57326" s="80"/>
      <c r="AZ57326" s="80"/>
      <c r="BA57326" s="80"/>
      <c r="BB57326" s="80"/>
    </row>
    <row r="57327" spans="9:54" x14ac:dyDescent="0.25">
      <c r="I57327" s="80"/>
      <c r="AX57327" s="80"/>
      <c r="AY57327" s="80"/>
      <c r="AZ57327" s="80"/>
      <c r="BA57327" s="80"/>
      <c r="BB57327" s="80"/>
    </row>
    <row r="57328" spans="9:54" x14ac:dyDescent="0.25">
      <c r="I57328" s="80"/>
      <c r="AX57328" s="80"/>
      <c r="AY57328" s="80"/>
      <c r="AZ57328" s="80"/>
      <c r="BA57328" s="80"/>
      <c r="BB57328" s="80"/>
    </row>
    <row r="57329" spans="9:54" x14ac:dyDescent="0.25">
      <c r="I57329" s="80"/>
      <c r="AX57329" s="80"/>
      <c r="AY57329" s="80"/>
      <c r="AZ57329" s="80"/>
      <c r="BA57329" s="80"/>
      <c r="BB57329" s="80"/>
    </row>
    <row r="57330" spans="9:54" x14ac:dyDescent="0.25">
      <c r="I57330" s="80"/>
      <c r="AX57330" s="80"/>
      <c r="AY57330" s="80"/>
      <c r="AZ57330" s="80"/>
      <c r="BA57330" s="80"/>
      <c r="BB57330" s="80"/>
    </row>
    <row r="57331" spans="9:54" x14ac:dyDescent="0.25">
      <c r="I57331" s="80"/>
      <c r="AX57331" s="80"/>
      <c r="AY57331" s="80"/>
      <c r="AZ57331" s="80"/>
      <c r="BA57331" s="80"/>
      <c r="BB57331" s="80"/>
    </row>
    <row r="57332" spans="9:54" x14ac:dyDescent="0.25">
      <c r="I57332" s="80"/>
      <c r="AX57332" s="80"/>
      <c r="AY57332" s="80"/>
      <c r="AZ57332" s="80"/>
      <c r="BA57332" s="80"/>
      <c r="BB57332" s="80"/>
    </row>
    <row r="57333" spans="9:54" x14ac:dyDescent="0.25">
      <c r="I57333" s="80"/>
      <c r="AX57333" s="80"/>
      <c r="AY57333" s="80"/>
      <c r="AZ57333" s="80"/>
      <c r="BA57333" s="80"/>
      <c r="BB57333" s="80"/>
    </row>
    <row r="57334" spans="9:54" x14ac:dyDescent="0.25">
      <c r="I57334" s="80"/>
      <c r="AX57334" s="80"/>
      <c r="AY57334" s="80"/>
      <c r="AZ57334" s="80"/>
      <c r="BA57334" s="80"/>
      <c r="BB57334" s="80"/>
    </row>
    <row r="57335" spans="9:54" x14ac:dyDescent="0.25">
      <c r="I57335" s="80"/>
      <c r="AX57335" s="80"/>
      <c r="AY57335" s="80"/>
      <c r="AZ57335" s="80"/>
      <c r="BA57335" s="80"/>
      <c r="BB57335" s="80"/>
    </row>
    <row r="57336" spans="9:54" x14ac:dyDescent="0.25">
      <c r="I57336" s="80"/>
      <c r="AX57336" s="80"/>
      <c r="AY57336" s="80"/>
      <c r="AZ57336" s="80"/>
      <c r="BA57336" s="80"/>
      <c r="BB57336" s="80"/>
    </row>
    <row r="57337" spans="9:54" x14ac:dyDescent="0.25">
      <c r="I57337" s="80"/>
      <c r="AX57337" s="80"/>
      <c r="AY57337" s="80"/>
      <c r="AZ57337" s="80"/>
      <c r="BA57337" s="80"/>
      <c r="BB57337" s="80"/>
    </row>
    <row r="57338" spans="9:54" x14ac:dyDescent="0.25">
      <c r="I57338" s="80"/>
      <c r="AX57338" s="80"/>
      <c r="AY57338" s="80"/>
      <c r="AZ57338" s="80"/>
      <c r="BA57338" s="80"/>
      <c r="BB57338" s="80"/>
    </row>
    <row r="57339" spans="9:54" x14ac:dyDescent="0.25">
      <c r="I57339" s="80"/>
      <c r="AX57339" s="80"/>
      <c r="AY57339" s="80"/>
      <c r="AZ57339" s="80"/>
      <c r="BA57339" s="80"/>
      <c r="BB57339" s="80"/>
    </row>
    <row r="57340" spans="9:54" x14ac:dyDescent="0.25">
      <c r="I57340" s="80"/>
      <c r="AX57340" s="80"/>
      <c r="AY57340" s="80"/>
      <c r="AZ57340" s="80"/>
      <c r="BA57340" s="80"/>
      <c r="BB57340" s="80"/>
    </row>
    <row r="57341" spans="9:54" x14ac:dyDescent="0.25">
      <c r="I57341" s="80"/>
      <c r="AX57341" s="80"/>
      <c r="AY57341" s="80"/>
      <c r="AZ57341" s="80"/>
      <c r="BA57341" s="80"/>
      <c r="BB57341" s="80"/>
    </row>
    <row r="57342" spans="9:54" x14ac:dyDescent="0.25">
      <c r="I57342" s="80"/>
      <c r="AX57342" s="80"/>
      <c r="AY57342" s="80"/>
      <c r="AZ57342" s="80"/>
      <c r="BA57342" s="80"/>
      <c r="BB57342" s="80"/>
    </row>
    <row r="57343" spans="9:54" x14ac:dyDescent="0.25">
      <c r="I57343" s="80"/>
      <c r="AX57343" s="80"/>
      <c r="AY57343" s="80"/>
      <c r="AZ57343" s="80"/>
      <c r="BA57343" s="80"/>
      <c r="BB57343" s="80"/>
    </row>
    <row r="57344" spans="9:54" x14ac:dyDescent="0.25">
      <c r="I57344" s="80"/>
      <c r="AX57344" s="80"/>
      <c r="AY57344" s="80"/>
      <c r="AZ57344" s="80"/>
      <c r="BA57344" s="80"/>
      <c r="BB57344" s="80"/>
    </row>
    <row r="57345" spans="9:54" x14ac:dyDescent="0.25">
      <c r="I57345" s="80"/>
      <c r="AX57345" s="80"/>
      <c r="AY57345" s="80"/>
      <c r="AZ57345" s="80"/>
      <c r="BA57345" s="80"/>
      <c r="BB57345" s="80"/>
    </row>
    <row r="57346" spans="9:54" x14ac:dyDescent="0.25">
      <c r="I57346" s="80"/>
      <c r="AX57346" s="80"/>
      <c r="AY57346" s="80"/>
      <c r="AZ57346" s="80"/>
      <c r="BA57346" s="80"/>
      <c r="BB57346" s="80"/>
    </row>
    <row r="57347" spans="9:54" x14ac:dyDescent="0.25">
      <c r="I57347" s="80"/>
      <c r="AX57347" s="80"/>
      <c r="AY57347" s="80"/>
      <c r="AZ57347" s="80"/>
      <c r="BA57347" s="80"/>
      <c r="BB57347" s="80"/>
    </row>
    <row r="57348" spans="9:54" x14ac:dyDescent="0.25">
      <c r="I57348" s="80"/>
      <c r="AX57348" s="80"/>
      <c r="AY57348" s="80"/>
      <c r="AZ57348" s="80"/>
      <c r="BA57348" s="80"/>
      <c r="BB57348" s="80"/>
    </row>
    <row r="57349" spans="9:54" x14ac:dyDescent="0.25">
      <c r="I57349" s="80"/>
      <c r="AX57349" s="80"/>
      <c r="AY57349" s="80"/>
      <c r="AZ57349" s="80"/>
      <c r="BA57349" s="80"/>
      <c r="BB57349" s="80"/>
    </row>
    <row r="57350" spans="9:54" x14ac:dyDescent="0.25">
      <c r="I57350" s="80"/>
      <c r="AX57350" s="80"/>
      <c r="AY57350" s="80"/>
      <c r="AZ57350" s="80"/>
      <c r="BA57350" s="80"/>
      <c r="BB57350" s="80"/>
    </row>
    <row r="57351" spans="9:54" x14ac:dyDescent="0.25">
      <c r="I57351" s="80"/>
      <c r="AX57351" s="80"/>
      <c r="AY57351" s="80"/>
      <c r="AZ57351" s="80"/>
      <c r="BA57351" s="80"/>
      <c r="BB57351" s="80"/>
    </row>
    <row r="57352" spans="9:54" x14ac:dyDescent="0.25">
      <c r="I57352" s="80"/>
      <c r="AX57352" s="80"/>
      <c r="AY57352" s="80"/>
      <c r="AZ57352" s="80"/>
      <c r="BA57352" s="80"/>
      <c r="BB57352" s="80"/>
    </row>
    <row r="57353" spans="9:54" x14ac:dyDescent="0.25">
      <c r="I57353" s="80"/>
      <c r="AX57353" s="80"/>
      <c r="AY57353" s="80"/>
      <c r="AZ57353" s="80"/>
      <c r="BA57353" s="80"/>
      <c r="BB57353" s="80"/>
    </row>
    <row r="57354" spans="9:54" x14ac:dyDescent="0.25">
      <c r="I57354" s="80"/>
      <c r="AX57354" s="80"/>
      <c r="AY57354" s="80"/>
      <c r="AZ57354" s="80"/>
      <c r="BA57354" s="80"/>
      <c r="BB57354" s="80"/>
    </row>
    <row r="57355" spans="9:54" x14ac:dyDescent="0.25">
      <c r="I57355" s="80"/>
      <c r="AX57355" s="80"/>
      <c r="AY57355" s="80"/>
      <c r="AZ57355" s="80"/>
      <c r="BA57355" s="80"/>
      <c r="BB57355" s="80"/>
    </row>
    <row r="57356" spans="9:54" x14ac:dyDescent="0.25">
      <c r="I57356" s="80"/>
      <c r="AX57356" s="80"/>
      <c r="AY57356" s="80"/>
      <c r="AZ57356" s="80"/>
      <c r="BA57356" s="80"/>
      <c r="BB57356" s="80"/>
    </row>
    <row r="57357" spans="9:54" x14ac:dyDescent="0.25">
      <c r="I57357" s="80"/>
      <c r="AX57357" s="80"/>
      <c r="AY57357" s="80"/>
      <c r="AZ57357" s="80"/>
      <c r="BA57357" s="80"/>
      <c r="BB57357" s="80"/>
    </row>
    <row r="57358" spans="9:54" x14ac:dyDescent="0.25">
      <c r="I57358" s="80"/>
      <c r="AX57358" s="80"/>
      <c r="AY57358" s="80"/>
      <c r="AZ57358" s="80"/>
      <c r="BA57358" s="80"/>
      <c r="BB57358" s="80"/>
    </row>
    <row r="57359" spans="9:54" x14ac:dyDescent="0.25">
      <c r="I57359" s="80"/>
      <c r="AX57359" s="80"/>
      <c r="AY57359" s="80"/>
      <c r="AZ57359" s="80"/>
      <c r="BA57359" s="80"/>
      <c r="BB57359" s="80"/>
    </row>
    <row r="57360" spans="9:54" x14ac:dyDescent="0.25">
      <c r="I57360" s="80"/>
      <c r="AX57360" s="80"/>
      <c r="AY57360" s="80"/>
      <c r="AZ57360" s="80"/>
      <c r="BA57360" s="80"/>
      <c r="BB57360" s="80"/>
    </row>
    <row r="57361" spans="9:54" x14ac:dyDescent="0.25">
      <c r="I57361" s="80"/>
      <c r="AX57361" s="80"/>
      <c r="AY57361" s="80"/>
      <c r="AZ57361" s="80"/>
      <c r="BA57361" s="80"/>
      <c r="BB57361" s="80"/>
    </row>
    <row r="57362" spans="9:54" x14ac:dyDescent="0.25">
      <c r="I57362" s="80"/>
      <c r="AX57362" s="80"/>
      <c r="AY57362" s="80"/>
      <c r="AZ57362" s="80"/>
      <c r="BA57362" s="80"/>
      <c r="BB57362" s="80"/>
    </row>
    <row r="57363" spans="9:54" x14ac:dyDescent="0.25">
      <c r="I57363" s="80"/>
      <c r="AX57363" s="80"/>
      <c r="AY57363" s="80"/>
      <c r="AZ57363" s="80"/>
      <c r="BA57363" s="80"/>
      <c r="BB57363" s="80"/>
    </row>
    <row r="57364" spans="9:54" x14ac:dyDescent="0.25">
      <c r="I57364" s="80"/>
      <c r="AX57364" s="80"/>
      <c r="AY57364" s="80"/>
      <c r="AZ57364" s="80"/>
      <c r="BA57364" s="80"/>
      <c r="BB57364" s="80"/>
    </row>
    <row r="57365" spans="9:54" x14ac:dyDescent="0.25">
      <c r="I57365" s="80"/>
      <c r="AX57365" s="80"/>
      <c r="AY57365" s="80"/>
      <c r="AZ57365" s="80"/>
      <c r="BA57365" s="80"/>
      <c r="BB57365" s="80"/>
    </row>
    <row r="57366" spans="9:54" x14ac:dyDescent="0.25">
      <c r="I57366" s="80"/>
      <c r="AX57366" s="80"/>
      <c r="AY57366" s="80"/>
      <c r="AZ57366" s="80"/>
      <c r="BA57366" s="80"/>
      <c r="BB57366" s="80"/>
    </row>
    <row r="57367" spans="9:54" x14ac:dyDescent="0.25">
      <c r="I57367" s="80"/>
      <c r="AX57367" s="80"/>
      <c r="AY57367" s="80"/>
      <c r="AZ57367" s="80"/>
      <c r="BA57367" s="80"/>
      <c r="BB57367" s="80"/>
    </row>
    <row r="57368" spans="9:54" x14ac:dyDescent="0.25">
      <c r="I57368" s="80"/>
      <c r="AX57368" s="80"/>
      <c r="AY57368" s="80"/>
      <c r="AZ57368" s="80"/>
      <c r="BA57368" s="80"/>
      <c r="BB57368" s="80"/>
    </row>
    <row r="57369" spans="9:54" x14ac:dyDescent="0.25">
      <c r="I57369" s="80"/>
      <c r="AX57369" s="80"/>
      <c r="AY57369" s="80"/>
      <c r="AZ57369" s="80"/>
      <c r="BA57369" s="80"/>
      <c r="BB57369" s="80"/>
    </row>
    <row r="57370" spans="9:54" x14ac:dyDescent="0.25">
      <c r="I57370" s="80"/>
      <c r="AX57370" s="80"/>
      <c r="AY57370" s="80"/>
      <c r="AZ57370" s="80"/>
      <c r="BA57370" s="80"/>
      <c r="BB57370" s="80"/>
    </row>
    <row r="57371" spans="9:54" x14ac:dyDescent="0.25">
      <c r="I57371" s="80"/>
      <c r="AX57371" s="80"/>
      <c r="AY57371" s="80"/>
      <c r="AZ57371" s="80"/>
      <c r="BA57371" s="80"/>
      <c r="BB57371" s="80"/>
    </row>
    <row r="57372" spans="9:54" x14ac:dyDescent="0.25">
      <c r="I57372" s="80"/>
      <c r="AX57372" s="80"/>
      <c r="AY57372" s="80"/>
      <c r="AZ57372" s="80"/>
      <c r="BA57372" s="80"/>
      <c r="BB57372" s="80"/>
    </row>
    <row r="57373" spans="9:54" x14ac:dyDescent="0.25">
      <c r="I57373" s="80"/>
      <c r="AX57373" s="80"/>
      <c r="AY57373" s="80"/>
      <c r="AZ57373" s="80"/>
      <c r="BA57373" s="80"/>
      <c r="BB57373" s="80"/>
    </row>
    <row r="57374" spans="9:54" x14ac:dyDescent="0.25">
      <c r="I57374" s="80"/>
      <c r="AX57374" s="80"/>
      <c r="AY57374" s="80"/>
      <c r="AZ57374" s="80"/>
      <c r="BA57374" s="80"/>
      <c r="BB57374" s="80"/>
    </row>
    <row r="57375" spans="9:54" x14ac:dyDescent="0.25">
      <c r="I57375" s="80"/>
      <c r="AX57375" s="80"/>
      <c r="AY57375" s="80"/>
      <c r="AZ57375" s="80"/>
      <c r="BA57375" s="80"/>
      <c r="BB57375" s="80"/>
    </row>
    <row r="57376" spans="9:54" x14ac:dyDescent="0.25">
      <c r="I57376" s="80"/>
      <c r="AX57376" s="80"/>
      <c r="AY57376" s="80"/>
      <c r="AZ57376" s="80"/>
      <c r="BA57376" s="80"/>
      <c r="BB57376" s="80"/>
    </row>
    <row r="57377" spans="9:54" x14ac:dyDescent="0.25">
      <c r="I57377" s="80"/>
      <c r="AX57377" s="80"/>
      <c r="AY57377" s="80"/>
      <c r="AZ57377" s="80"/>
      <c r="BA57377" s="80"/>
      <c r="BB57377" s="80"/>
    </row>
    <row r="57378" spans="9:54" x14ac:dyDescent="0.25">
      <c r="I57378" s="80"/>
      <c r="AX57378" s="80"/>
      <c r="AY57378" s="80"/>
      <c r="AZ57378" s="80"/>
      <c r="BA57378" s="80"/>
      <c r="BB57378" s="80"/>
    </row>
    <row r="57379" spans="9:54" x14ac:dyDescent="0.25">
      <c r="I57379" s="80"/>
      <c r="AX57379" s="80"/>
      <c r="AY57379" s="80"/>
      <c r="AZ57379" s="80"/>
      <c r="BA57379" s="80"/>
      <c r="BB57379" s="80"/>
    </row>
    <row r="57380" spans="9:54" x14ac:dyDescent="0.25">
      <c r="I57380" s="80"/>
      <c r="AX57380" s="80"/>
      <c r="AY57380" s="80"/>
      <c r="AZ57380" s="80"/>
      <c r="BA57380" s="80"/>
      <c r="BB57380" s="80"/>
    </row>
    <row r="57381" spans="9:54" x14ac:dyDescent="0.25">
      <c r="I57381" s="80"/>
      <c r="AX57381" s="80"/>
      <c r="AY57381" s="80"/>
      <c r="AZ57381" s="80"/>
      <c r="BA57381" s="80"/>
      <c r="BB57381" s="80"/>
    </row>
    <row r="57382" spans="9:54" x14ac:dyDescent="0.25">
      <c r="I57382" s="80"/>
      <c r="AX57382" s="80"/>
      <c r="AY57382" s="80"/>
      <c r="AZ57382" s="80"/>
      <c r="BA57382" s="80"/>
      <c r="BB57382" s="80"/>
    </row>
    <row r="57383" spans="9:54" x14ac:dyDescent="0.25">
      <c r="I57383" s="80"/>
      <c r="AX57383" s="80"/>
      <c r="AY57383" s="80"/>
      <c r="AZ57383" s="80"/>
      <c r="BA57383" s="80"/>
      <c r="BB57383" s="80"/>
    </row>
    <row r="57384" spans="9:54" x14ac:dyDescent="0.25">
      <c r="I57384" s="80"/>
      <c r="AX57384" s="80"/>
      <c r="AY57384" s="80"/>
      <c r="AZ57384" s="80"/>
      <c r="BA57384" s="80"/>
      <c r="BB57384" s="80"/>
    </row>
    <row r="57385" spans="9:54" x14ac:dyDescent="0.25">
      <c r="I57385" s="80"/>
      <c r="AX57385" s="80"/>
      <c r="AY57385" s="80"/>
      <c r="AZ57385" s="80"/>
      <c r="BA57385" s="80"/>
      <c r="BB57385" s="80"/>
    </row>
    <row r="57386" spans="9:54" x14ac:dyDescent="0.25">
      <c r="I57386" s="80"/>
      <c r="AX57386" s="80"/>
      <c r="AY57386" s="80"/>
      <c r="AZ57386" s="80"/>
      <c r="BA57386" s="80"/>
      <c r="BB57386" s="80"/>
    </row>
    <row r="57387" spans="9:54" x14ac:dyDescent="0.25">
      <c r="I57387" s="80"/>
      <c r="AX57387" s="80"/>
      <c r="AY57387" s="80"/>
      <c r="AZ57387" s="80"/>
      <c r="BA57387" s="80"/>
      <c r="BB57387" s="80"/>
    </row>
    <row r="57388" spans="9:54" x14ac:dyDescent="0.25">
      <c r="I57388" s="80"/>
      <c r="AX57388" s="80"/>
      <c r="AY57388" s="80"/>
      <c r="AZ57388" s="80"/>
      <c r="BA57388" s="80"/>
      <c r="BB57388" s="80"/>
    </row>
    <row r="57389" spans="9:54" x14ac:dyDescent="0.25">
      <c r="I57389" s="80"/>
      <c r="AX57389" s="80"/>
      <c r="AY57389" s="80"/>
      <c r="AZ57389" s="80"/>
      <c r="BA57389" s="80"/>
      <c r="BB57389" s="80"/>
    </row>
    <row r="57390" spans="9:54" x14ac:dyDescent="0.25">
      <c r="I57390" s="80"/>
      <c r="AX57390" s="80"/>
      <c r="AY57390" s="80"/>
      <c r="AZ57390" s="80"/>
      <c r="BA57390" s="80"/>
      <c r="BB57390" s="80"/>
    </row>
    <row r="57391" spans="9:54" x14ac:dyDescent="0.25">
      <c r="I57391" s="80"/>
      <c r="AX57391" s="80"/>
      <c r="AY57391" s="80"/>
      <c r="AZ57391" s="80"/>
      <c r="BA57391" s="80"/>
      <c r="BB57391" s="80"/>
    </row>
    <row r="57392" spans="9:54" x14ac:dyDescent="0.25">
      <c r="I57392" s="80"/>
      <c r="AX57392" s="80"/>
      <c r="AY57392" s="80"/>
      <c r="AZ57392" s="80"/>
      <c r="BA57392" s="80"/>
      <c r="BB57392" s="80"/>
    </row>
    <row r="57393" spans="9:54" x14ac:dyDescent="0.25">
      <c r="I57393" s="80"/>
      <c r="AX57393" s="80"/>
      <c r="AY57393" s="80"/>
      <c r="AZ57393" s="80"/>
      <c r="BA57393" s="80"/>
      <c r="BB57393" s="80"/>
    </row>
    <row r="57394" spans="9:54" x14ac:dyDescent="0.25">
      <c r="I57394" s="80"/>
      <c r="AX57394" s="80"/>
      <c r="AY57394" s="80"/>
      <c r="AZ57394" s="80"/>
      <c r="BA57394" s="80"/>
      <c r="BB57394" s="80"/>
    </row>
    <row r="57395" spans="9:54" x14ac:dyDescent="0.25">
      <c r="I57395" s="80"/>
      <c r="AX57395" s="80"/>
      <c r="AY57395" s="80"/>
      <c r="AZ57395" s="80"/>
      <c r="BA57395" s="80"/>
      <c r="BB57395" s="80"/>
    </row>
    <row r="57396" spans="9:54" x14ac:dyDescent="0.25">
      <c r="I57396" s="80"/>
      <c r="AX57396" s="80"/>
      <c r="AY57396" s="80"/>
      <c r="AZ57396" s="80"/>
      <c r="BA57396" s="80"/>
      <c r="BB57396" s="80"/>
    </row>
    <row r="57397" spans="9:54" x14ac:dyDescent="0.25">
      <c r="I57397" s="80"/>
      <c r="AX57397" s="80"/>
      <c r="AY57397" s="80"/>
      <c r="AZ57397" s="80"/>
      <c r="BA57397" s="80"/>
      <c r="BB57397" s="80"/>
    </row>
    <row r="57398" spans="9:54" x14ac:dyDescent="0.25">
      <c r="I57398" s="80"/>
      <c r="AX57398" s="80"/>
      <c r="AY57398" s="80"/>
      <c r="AZ57398" s="80"/>
      <c r="BA57398" s="80"/>
      <c r="BB57398" s="80"/>
    </row>
    <row r="57399" spans="9:54" x14ac:dyDescent="0.25">
      <c r="I57399" s="80"/>
      <c r="AX57399" s="80"/>
      <c r="AY57399" s="80"/>
      <c r="AZ57399" s="80"/>
      <c r="BA57399" s="80"/>
      <c r="BB57399" s="80"/>
    </row>
    <row r="57400" spans="9:54" x14ac:dyDescent="0.25">
      <c r="I57400" s="80"/>
      <c r="AX57400" s="80"/>
      <c r="AY57400" s="80"/>
      <c r="AZ57400" s="80"/>
      <c r="BA57400" s="80"/>
      <c r="BB57400" s="80"/>
    </row>
    <row r="57401" spans="9:54" x14ac:dyDescent="0.25">
      <c r="I57401" s="80"/>
      <c r="AX57401" s="80"/>
      <c r="AY57401" s="80"/>
      <c r="AZ57401" s="80"/>
      <c r="BA57401" s="80"/>
      <c r="BB57401" s="80"/>
    </row>
    <row r="57402" spans="9:54" x14ac:dyDescent="0.25">
      <c r="I57402" s="80"/>
      <c r="AX57402" s="80"/>
      <c r="AY57402" s="80"/>
      <c r="AZ57402" s="80"/>
      <c r="BA57402" s="80"/>
      <c r="BB57402" s="80"/>
    </row>
    <row r="57403" spans="9:54" x14ac:dyDescent="0.25">
      <c r="I57403" s="80"/>
      <c r="AX57403" s="80"/>
      <c r="AY57403" s="80"/>
      <c r="AZ57403" s="80"/>
      <c r="BA57403" s="80"/>
      <c r="BB57403" s="80"/>
    </row>
    <row r="57404" spans="9:54" x14ac:dyDescent="0.25">
      <c r="I57404" s="80"/>
      <c r="AX57404" s="80"/>
      <c r="AY57404" s="80"/>
      <c r="AZ57404" s="80"/>
      <c r="BA57404" s="80"/>
      <c r="BB57404" s="80"/>
    </row>
    <row r="57405" spans="9:54" x14ac:dyDescent="0.25">
      <c r="I57405" s="80"/>
      <c r="AX57405" s="80"/>
      <c r="AY57405" s="80"/>
      <c r="AZ57405" s="80"/>
      <c r="BA57405" s="80"/>
      <c r="BB57405" s="80"/>
    </row>
    <row r="57406" spans="9:54" x14ac:dyDescent="0.25">
      <c r="I57406" s="80"/>
      <c r="AX57406" s="80"/>
      <c r="AY57406" s="80"/>
      <c r="AZ57406" s="80"/>
      <c r="BA57406" s="80"/>
      <c r="BB57406" s="80"/>
    </row>
    <row r="57407" spans="9:54" x14ac:dyDescent="0.25">
      <c r="I57407" s="80"/>
      <c r="AX57407" s="80"/>
      <c r="AY57407" s="80"/>
      <c r="AZ57407" s="80"/>
      <c r="BA57407" s="80"/>
      <c r="BB57407" s="80"/>
    </row>
    <row r="57408" spans="9:54" x14ac:dyDescent="0.25">
      <c r="I57408" s="80"/>
      <c r="AX57408" s="80"/>
      <c r="AY57408" s="80"/>
      <c r="AZ57408" s="80"/>
      <c r="BA57408" s="80"/>
      <c r="BB57408" s="80"/>
    </row>
    <row r="57409" spans="9:54" x14ac:dyDescent="0.25">
      <c r="I57409" s="80"/>
      <c r="AX57409" s="80"/>
      <c r="AY57409" s="80"/>
      <c r="AZ57409" s="80"/>
      <c r="BA57409" s="80"/>
      <c r="BB57409" s="80"/>
    </row>
    <row r="57410" spans="9:54" x14ac:dyDescent="0.25">
      <c r="I57410" s="80"/>
      <c r="AX57410" s="80"/>
      <c r="AY57410" s="80"/>
      <c r="AZ57410" s="80"/>
      <c r="BA57410" s="80"/>
      <c r="BB57410" s="80"/>
    </row>
    <row r="57411" spans="9:54" x14ac:dyDescent="0.25">
      <c r="I57411" s="80"/>
      <c r="AX57411" s="80"/>
      <c r="AY57411" s="80"/>
      <c r="AZ57411" s="80"/>
      <c r="BA57411" s="80"/>
      <c r="BB57411" s="80"/>
    </row>
    <row r="57412" spans="9:54" x14ac:dyDescent="0.25">
      <c r="I57412" s="80"/>
      <c r="AX57412" s="80"/>
      <c r="AY57412" s="80"/>
      <c r="AZ57412" s="80"/>
      <c r="BA57412" s="80"/>
      <c r="BB57412" s="80"/>
    </row>
    <row r="57413" spans="9:54" x14ac:dyDescent="0.25">
      <c r="I57413" s="80"/>
      <c r="AX57413" s="80"/>
      <c r="AY57413" s="80"/>
      <c r="AZ57413" s="80"/>
      <c r="BA57413" s="80"/>
      <c r="BB57413" s="80"/>
    </row>
    <row r="57414" spans="9:54" x14ac:dyDescent="0.25">
      <c r="I57414" s="80"/>
      <c r="AX57414" s="80"/>
      <c r="AY57414" s="80"/>
      <c r="AZ57414" s="80"/>
      <c r="BA57414" s="80"/>
      <c r="BB57414" s="80"/>
    </row>
    <row r="57415" spans="9:54" x14ac:dyDescent="0.25">
      <c r="I57415" s="80"/>
      <c r="AX57415" s="80"/>
      <c r="AY57415" s="80"/>
      <c r="AZ57415" s="80"/>
      <c r="BA57415" s="80"/>
      <c r="BB57415" s="80"/>
    </row>
    <row r="57416" spans="9:54" x14ac:dyDescent="0.25">
      <c r="I57416" s="80"/>
      <c r="AX57416" s="80"/>
      <c r="AY57416" s="80"/>
      <c r="AZ57416" s="80"/>
      <c r="BA57416" s="80"/>
      <c r="BB57416" s="80"/>
    </row>
    <row r="57417" spans="9:54" x14ac:dyDescent="0.25">
      <c r="I57417" s="80"/>
      <c r="AX57417" s="80"/>
      <c r="AY57417" s="80"/>
      <c r="AZ57417" s="80"/>
      <c r="BA57417" s="80"/>
      <c r="BB57417" s="80"/>
    </row>
    <row r="57418" spans="9:54" x14ac:dyDescent="0.25">
      <c r="I57418" s="80"/>
      <c r="AX57418" s="80"/>
      <c r="AY57418" s="80"/>
      <c r="AZ57418" s="80"/>
      <c r="BA57418" s="80"/>
      <c r="BB57418" s="80"/>
    </row>
    <row r="57419" spans="9:54" x14ac:dyDescent="0.25">
      <c r="I57419" s="80"/>
      <c r="AX57419" s="80"/>
      <c r="AY57419" s="80"/>
      <c r="AZ57419" s="80"/>
      <c r="BA57419" s="80"/>
      <c r="BB57419" s="80"/>
    </row>
    <row r="57420" spans="9:54" x14ac:dyDescent="0.25">
      <c r="I57420" s="80"/>
      <c r="AX57420" s="80"/>
      <c r="AY57420" s="80"/>
      <c r="AZ57420" s="80"/>
      <c r="BA57420" s="80"/>
      <c r="BB57420" s="80"/>
    </row>
    <row r="57421" spans="9:54" x14ac:dyDescent="0.25">
      <c r="I57421" s="80"/>
      <c r="AX57421" s="80"/>
      <c r="AY57421" s="80"/>
      <c r="AZ57421" s="80"/>
      <c r="BA57421" s="80"/>
      <c r="BB57421" s="80"/>
    </row>
    <row r="57422" spans="9:54" x14ac:dyDescent="0.25">
      <c r="I57422" s="80"/>
      <c r="AX57422" s="80"/>
      <c r="AY57422" s="80"/>
      <c r="AZ57422" s="80"/>
      <c r="BA57422" s="80"/>
      <c r="BB57422" s="80"/>
    </row>
    <row r="57423" spans="9:54" x14ac:dyDescent="0.25">
      <c r="I57423" s="80"/>
      <c r="AX57423" s="80"/>
      <c r="AY57423" s="80"/>
      <c r="AZ57423" s="80"/>
      <c r="BA57423" s="80"/>
      <c r="BB57423" s="80"/>
    </row>
    <row r="57424" spans="9:54" x14ac:dyDescent="0.25">
      <c r="I57424" s="80"/>
      <c r="AX57424" s="80"/>
      <c r="AY57424" s="80"/>
      <c r="AZ57424" s="80"/>
      <c r="BA57424" s="80"/>
      <c r="BB57424" s="80"/>
    </row>
    <row r="57425" spans="9:54" x14ac:dyDescent="0.25">
      <c r="I57425" s="80"/>
      <c r="AX57425" s="80"/>
      <c r="AY57425" s="80"/>
      <c r="AZ57425" s="80"/>
      <c r="BA57425" s="80"/>
      <c r="BB57425" s="80"/>
    </row>
    <row r="57426" spans="9:54" x14ac:dyDescent="0.25">
      <c r="I57426" s="80"/>
      <c r="AX57426" s="80"/>
      <c r="AY57426" s="80"/>
      <c r="AZ57426" s="80"/>
      <c r="BA57426" s="80"/>
      <c r="BB57426" s="80"/>
    </row>
    <row r="57427" spans="9:54" x14ac:dyDescent="0.25">
      <c r="I57427" s="80"/>
      <c r="AX57427" s="80"/>
      <c r="AY57427" s="80"/>
      <c r="AZ57427" s="80"/>
      <c r="BA57427" s="80"/>
      <c r="BB57427" s="80"/>
    </row>
    <row r="57428" spans="9:54" x14ac:dyDescent="0.25">
      <c r="I57428" s="80"/>
      <c r="AX57428" s="80"/>
      <c r="AY57428" s="80"/>
      <c r="AZ57428" s="80"/>
      <c r="BA57428" s="80"/>
      <c r="BB57428" s="80"/>
    </row>
    <row r="57429" spans="9:54" x14ac:dyDescent="0.25">
      <c r="I57429" s="80"/>
      <c r="AX57429" s="80"/>
      <c r="AY57429" s="80"/>
      <c r="AZ57429" s="80"/>
      <c r="BA57429" s="80"/>
      <c r="BB57429" s="80"/>
    </row>
    <row r="57430" spans="9:54" x14ac:dyDescent="0.25">
      <c r="I57430" s="80"/>
      <c r="AX57430" s="80"/>
      <c r="AY57430" s="80"/>
      <c r="AZ57430" s="80"/>
      <c r="BA57430" s="80"/>
      <c r="BB57430" s="80"/>
    </row>
    <row r="57431" spans="9:54" x14ac:dyDescent="0.25">
      <c r="I57431" s="80"/>
      <c r="AX57431" s="80"/>
      <c r="AY57431" s="80"/>
      <c r="AZ57431" s="80"/>
      <c r="BA57431" s="80"/>
      <c r="BB57431" s="80"/>
    </row>
    <row r="57432" spans="9:54" x14ac:dyDescent="0.25">
      <c r="I57432" s="80"/>
      <c r="AX57432" s="80"/>
      <c r="AY57432" s="80"/>
      <c r="AZ57432" s="80"/>
      <c r="BA57432" s="80"/>
      <c r="BB57432" s="80"/>
    </row>
    <row r="57433" spans="9:54" x14ac:dyDescent="0.25">
      <c r="I57433" s="80"/>
      <c r="AX57433" s="80"/>
      <c r="AY57433" s="80"/>
      <c r="AZ57433" s="80"/>
      <c r="BA57433" s="80"/>
      <c r="BB57433" s="80"/>
    </row>
    <row r="57434" spans="9:54" x14ac:dyDescent="0.25">
      <c r="I57434" s="80"/>
      <c r="AX57434" s="80"/>
      <c r="AY57434" s="80"/>
      <c r="AZ57434" s="80"/>
      <c r="BA57434" s="80"/>
      <c r="BB57434" s="80"/>
    </row>
    <row r="57435" spans="9:54" x14ac:dyDescent="0.25">
      <c r="I57435" s="80"/>
      <c r="AX57435" s="80"/>
      <c r="AY57435" s="80"/>
      <c r="AZ57435" s="80"/>
      <c r="BA57435" s="80"/>
      <c r="BB57435" s="80"/>
    </row>
    <row r="57436" spans="9:54" x14ac:dyDescent="0.25">
      <c r="I57436" s="80"/>
      <c r="AX57436" s="80"/>
      <c r="AY57436" s="80"/>
      <c r="AZ57436" s="80"/>
      <c r="BA57436" s="80"/>
      <c r="BB57436" s="80"/>
    </row>
    <row r="57437" spans="9:54" x14ac:dyDescent="0.25">
      <c r="I57437" s="80"/>
      <c r="AX57437" s="80"/>
      <c r="AY57437" s="80"/>
      <c r="AZ57437" s="80"/>
      <c r="BA57437" s="80"/>
      <c r="BB57437" s="80"/>
    </row>
    <row r="57438" spans="9:54" x14ac:dyDescent="0.25">
      <c r="I57438" s="80"/>
      <c r="AX57438" s="80"/>
      <c r="AY57438" s="80"/>
      <c r="AZ57438" s="80"/>
      <c r="BA57438" s="80"/>
      <c r="BB57438" s="80"/>
    </row>
    <row r="57439" spans="9:54" x14ac:dyDescent="0.25">
      <c r="I57439" s="80"/>
      <c r="AX57439" s="80"/>
      <c r="AY57439" s="80"/>
      <c r="AZ57439" s="80"/>
      <c r="BA57439" s="80"/>
      <c r="BB57439" s="80"/>
    </row>
    <row r="57440" spans="9:54" x14ac:dyDescent="0.25">
      <c r="I57440" s="80"/>
      <c r="AX57440" s="80"/>
      <c r="AY57440" s="80"/>
      <c r="AZ57440" s="80"/>
      <c r="BA57440" s="80"/>
      <c r="BB57440" s="80"/>
    </row>
    <row r="57441" spans="9:54" x14ac:dyDescent="0.25">
      <c r="I57441" s="80"/>
      <c r="AX57441" s="80"/>
      <c r="AY57441" s="80"/>
      <c r="AZ57441" s="80"/>
      <c r="BA57441" s="80"/>
      <c r="BB57441" s="80"/>
    </row>
    <row r="57442" spans="9:54" x14ac:dyDescent="0.25">
      <c r="I57442" s="80"/>
      <c r="AX57442" s="80"/>
      <c r="AY57442" s="80"/>
      <c r="AZ57442" s="80"/>
      <c r="BA57442" s="80"/>
      <c r="BB57442" s="80"/>
    </row>
    <row r="57443" spans="9:54" x14ac:dyDescent="0.25">
      <c r="I57443" s="80"/>
      <c r="AX57443" s="80"/>
      <c r="AY57443" s="80"/>
      <c r="AZ57443" s="80"/>
      <c r="BA57443" s="80"/>
      <c r="BB57443" s="80"/>
    </row>
    <row r="57444" spans="9:54" x14ac:dyDescent="0.25">
      <c r="I57444" s="80"/>
      <c r="AX57444" s="80"/>
      <c r="AY57444" s="80"/>
      <c r="AZ57444" s="80"/>
      <c r="BA57444" s="80"/>
      <c r="BB57444" s="80"/>
    </row>
    <row r="57445" spans="9:54" x14ac:dyDescent="0.25">
      <c r="I57445" s="80"/>
      <c r="AX57445" s="80"/>
      <c r="AY57445" s="80"/>
      <c r="AZ57445" s="80"/>
      <c r="BA57445" s="80"/>
      <c r="BB57445" s="80"/>
    </row>
    <row r="57446" spans="9:54" x14ac:dyDescent="0.25">
      <c r="I57446" s="80"/>
      <c r="AX57446" s="80"/>
      <c r="AY57446" s="80"/>
      <c r="AZ57446" s="80"/>
      <c r="BA57446" s="80"/>
      <c r="BB57446" s="80"/>
    </row>
    <row r="57447" spans="9:54" x14ac:dyDescent="0.25">
      <c r="I57447" s="80"/>
      <c r="AX57447" s="80"/>
      <c r="AY57447" s="80"/>
      <c r="AZ57447" s="80"/>
      <c r="BA57447" s="80"/>
      <c r="BB57447" s="80"/>
    </row>
    <row r="57448" spans="9:54" x14ac:dyDescent="0.25">
      <c r="I57448" s="80"/>
      <c r="AX57448" s="80"/>
      <c r="AY57448" s="80"/>
      <c r="AZ57448" s="80"/>
      <c r="BA57448" s="80"/>
      <c r="BB57448" s="80"/>
    </row>
    <row r="57449" spans="9:54" x14ac:dyDescent="0.25">
      <c r="I57449" s="80"/>
      <c r="AX57449" s="80"/>
      <c r="AY57449" s="80"/>
      <c r="AZ57449" s="80"/>
      <c r="BA57449" s="80"/>
      <c r="BB57449" s="80"/>
    </row>
    <row r="57450" spans="9:54" x14ac:dyDescent="0.25">
      <c r="I57450" s="80"/>
      <c r="AX57450" s="80"/>
      <c r="AY57450" s="80"/>
      <c r="AZ57450" s="80"/>
      <c r="BA57450" s="80"/>
      <c r="BB57450" s="80"/>
    </row>
    <row r="57451" spans="9:54" x14ac:dyDescent="0.25">
      <c r="I57451" s="80"/>
      <c r="AX57451" s="80"/>
      <c r="AY57451" s="80"/>
      <c r="AZ57451" s="80"/>
      <c r="BA57451" s="80"/>
      <c r="BB57451" s="80"/>
    </row>
    <row r="57452" spans="9:54" x14ac:dyDescent="0.25">
      <c r="I57452" s="80"/>
      <c r="AX57452" s="80"/>
      <c r="AY57452" s="80"/>
      <c r="AZ57452" s="80"/>
      <c r="BA57452" s="80"/>
      <c r="BB57452" s="80"/>
    </row>
    <row r="57453" spans="9:54" x14ac:dyDescent="0.25">
      <c r="I57453" s="80"/>
      <c r="AX57453" s="80"/>
      <c r="AY57453" s="80"/>
      <c r="AZ57453" s="80"/>
      <c r="BA57453" s="80"/>
      <c r="BB57453" s="80"/>
    </row>
    <row r="57454" spans="9:54" x14ac:dyDescent="0.25">
      <c r="I57454" s="80"/>
      <c r="AX57454" s="80"/>
      <c r="AY57454" s="80"/>
      <c r="AZ57454" s="80"/>
      <c r="BA57454" s="80"/>
      <c r="BB57454" s="80"/>
    </row>
    <row r="57455" spans="9:54" x14ac:dyDescent="0.25">
      <c r="I57455" s="80"/>
      <c r="AX57455" s="80"/>
      <c r="AY57455" s="80"/>
      <c r="AZ57455" s="80"/>
      <c r="BA57455" s="80"/>
      <c r="BB57455" s="80"/>
    </row>
    <row r="57456" spans="9:54" x14ac:dyDescent="0.25">
      <c r="I57456" s="80"/>
      <c r="AX57456" s="80"/>
      <c r="AY57456" s="80"/>
      <c r="AZ57456" s="80"/>
      <c r="BA57456" s="80"/>
      <c r="BB57456" s="80"/>
    </row>
    <row r="57457" spans="9:54" x14ac:dyDescent="0.25">
      <c r="I57457" s="80"/>
      <c r="AX57457" s="80"/>
      <c r="AY57457" s="80"/>
      <c r="AZ57457" s="80"/>
      <c r="BA57457" s="80"/>
      <c r="BB57457" s="80"/>
    </row>
    <row r="57458" spans="9:54" x14ac:dyDescent="0.25">
      <c r="I57458" s="80"/>
      <c r="AX57458" s="80"/>
      <c r="AY57458" s="80"/>
      <c r="AZ57458" s="80"/>
      <c r="BA57458" s="80"/>
      <c r="BB57458" s="80"/>
    </row>
    <row r="57459" spans="9:54" x14ac:dyDescent="0.25">
      <c r="I57459" s="80"/>
      <c r="AX57459" s="80"/>
      <c r="AY57459" s="80"/>
      <c r="AZ57459" s="80"/>
      <c r="BA57459" s="80"/>
      <c r="BB57459" s="80"/>
    </row>
    <row r="57460" spans="9:54" x14ac:dyDescent="0.25">
      <c r="I57460" s="80"/>
      <c r="AX57460" s="80"/>
      <c r="AY57460" s="80"/>
      <c r="AZ57460" s="80"/>
      <c r="BA57460" s="80"/>
      <c r="BB57460" s="80"/>
    </row>
    <row r="57461" spans="9:54" x14ac:dyDescent="0.25">
      <c r="I57461" s="80"/>
      <c r="AX57461" s="80"/>
      <c r="AY57461" s="80"/>
      <c r="AZ57461" s="80"/>
      <c r="BA57461" s="80"/>
      <c r="BB57461" s="80"/>
    </row>
    <row r="57462" spans="9:54" x14ac:dyDescent="0.25">
      <c r="I57462" s="80"/>
      <c r="AX57462" s="80"/>
      <c r="AY57462" s="80"/>
      <c r="AZ57462" s="80"/>
      <c r="BA57462" s="80"/>
      <c r="BB57462" s="80"/>
    </row>
    <row r="57463" spans="9:54" x14ac:dyDescent="0.25">
      <c r="I57463" s="80"/>
      <c r="AX57463" s="80"/>
      <c r="AY57463" s="80"/>
      <c r="AZ57463" s="80"/>
      <c r="BA57463" s="80"/>
      <c r="BB57463" s="80"/>
    </row>
    <row r="57464" spans="9:54" x14ac:dyDescent="0.25">
      <c r="I57464" s="80"/>
      <c r="AX57464" s="80"/>
      <c r="AY57464" s="80"/>
      <c r="AZ57464" s="80"/>
      <c r="BA57464" s="80"/>
      <c r="BB57464" s="80"/>
    </row>
    <row r="57465" spans="9:54" x14ac:dyDescent="0.25">
      <c r="I57465" s="80"/>
      <c r="AX57465" s="80"/>
      <c r="AY57465" s="80"/>
      <c r="AZ57465" s="80"/>
      <c r="BA57465" s="80"/>
      <c r="BB57465" s="80"/>
    </row>
    <row r="57466" spans="9:54" x14ac:dyDescent="0.25">
      <c r="I57466" s="80"/>
      <c r="AX57466" s="80"/>
      <c r="AY57466" s="80"/>
      <c r="AZ57466" s="80"/>
      <c r="BA57466" s="80"/>
      <c r="BB57466" s="80"/>
    </row>
    <row r="57467" spans="9:54" x14ac:dyDescent="0.25">
      <c r="I57467" s="80"/>
      <c r="AX57467" s="80"/>
      <c r="AY57467" s="80"/>
      <c r="AZ57467" s="80"/>
      <c r="BA57467" s="80"/>
      <c r="BB57467" s="80"/>
    </row>
    <row r="57468" spans="9:54" x14ac:dyDescent="0.25">
      <c r="I57468" s="80"/>
      <c r="AX57468" s="80"/>
      <c r="AY57468" s="80"/>
      <c r="AZ57468" s="80"/>
      <c r="BA57468" s="80"/>
      <c r="BB57468" s="80"/>
    </row>
    <row r="57469" spans="9:54" x14ac:dyDescent="0.25">
      <c r="I57469" s="80"/>
      <c r="AX57469" s="80"/>
      <c r="AY57469" s="80"/>
      <c r="AZ57469" s="80"/>
      <c r="BA57469" s="80"/>
      <c r="BB57469" s="80"/>
    </row>
    <row r="57470" spans="9:54" x14ac:dyDescent="0.25">
      <c r="I57470" s="80"/>
      <c r="AX57470" s="80"/>
      <c r="AY57470" s="80"/>
      <c r="AZ57470" s="80"/>
      <c r="BA57470" s="80"/>
      <c r="BB57470" s="80"/>
    </row>
    <row r="57471" spans="9:54" x14ac:dyDescent="0.25">
      <c r="I57471" s="80"/>
      <c r="AX57471" s="80"/>
      <c r="AY57471" s="80"/>
      <c r="AZ57471" s="80"/>
      <c r="BA57471" s="80"/>
      <c r="BB57471" s="80"/>
    </row>
    <row r="57472" spans="9:54" x14ac:dyDescent="0.25">
      <c r="I57472" s="80"/>
      <c r="AX57472" s="80"/>
      <c r="AY57472" s="80"/>
      <c r="AZ57472" s="80"/>
      <c r="BA57472" s="80"/>
      <c r="BB57472" s="80"/>
    </row>
    <row r="57473" spans="9:54" x14ac:dyDescent="0.25">
      <c r="I57473" s="80"/>
      <c r="AX57473" s="80"/>
      <c r="AY57473" s="80"/>
      <c r="AZ57473" s="80"/>
      <c r="BA57473" s="80"/>
      <c r="BB57473" s="80"/>
    </row>
    <row r="57474" spans="9:54" x14ac:dyDescent="0.25">
      <c r="I57474" s="80"/>
      <c r="AX57474" s="80"/>
      <c r="AY57474" s="80"/>
      <c r="AZ57474" s="80"/>
      <c r="BA57474" s="80"/>
      <c r="BB57474" s="80"/>
    </row>
    <row r="57475" spans="9:54" x14ac:dyDescent="0.25">
      <c r="I57475" s="80"/>
      <c r="AX57475" s="80"/>
      <c r="AY57475" s="80"/>
      <c r="AZ57475" s="80"/>
      <c r="BA57475" s="80"/>
      <c r="BB57475" s="80"/>
    </row>
    <row r="57476" spans="9:54" x14ac:dyDescent="0.25">
      <c r="I57476" s="80"/>
      <c r="AX57476" s="80"/>
      <c r="AY57476" s="80"/>
      <c r="AZ57476" s="80"/>
      <c r="BA57476" s="80"/>
      <c r="BB57476" s="80"/>
    </row>
    <row r="57477" spans="9:54" x14ac:dyDescent="0.25">
      <c r="I57477" s="80"/>
      <c r="AX57477" s="80"/>
      <c r="AY57477" s="80"/>
      <c r="AZ57477" s="80"/>
      <c r="BA57477" s="80"/>
      <c r="BB57477" s="80"/>
    </row>
    <row r="57478" spans="9:54" x14ac:dyDescent="0.25">
      <c r="I57478" s="80"/>
      <c r="AX57478" s="80"/>
      <c r="AY57478" s="80"/>
      <c r="AZ57478" s="80"/>
      <c r="BA57478" s="80"/>
      <c r="BB57478" s="80"/>
    </row>
    <row r="57479" spans="9:54" x14ac:dyDescent="0.25">
      <c r="I57479" s="80"/>
      <c r="AX57479" s="80"/>
      <c r="AY57479" s="80"/>
      <c r="AZ57479" s="80"/>
      <c r="BA57479" s="80"/>
      <c r="BB57479" s="80"/>
    </row>
    <row r="57480" spans="9:54" x14ac:dyDescent="0.25">
      <c r="I57480" s="80"/>
      <c r="AX57480" s="80"/>
      <c r="AY57480" s="80"/>
      <c r="AZ57480" s="80"/>
      <c r="BA57480" s="80"/>
      <c r="BB57480" s="80"/>
    </row>
    <row r="57481" spans="9:54" x14ac:dyDescent="0.25">
      <c r="I57481" s="80"/>
      <c r="AX57481" s="80"/>
      <c r="AY57481" s="80"/>
      <c r="AZ57481" s="80"/>
      <c r="BA57481" s="80"/>
      <c r="BB57481" s="80"/>
    </row>
    <row r="57482" spans="9:54" x14ac:dyDescent="0.25">
      <c r="I57482" s="80"/>
      <c r="AX57482" s="80"/>
      <c r="AY57482" s="80"/>
      <c r="AZ57482" s="80"/>
      <c r="BA57482" s="80"/>
      <c r="BB57482" s="80"/>
    </row>
    <row r="57483" spans="9:54" x14ac:dyDescent="0.25">
      <c r="I57483" s="80"/>
      <c r="AX57483" s="80"/>
      <c r="AY57483" s="80"/>
      <c r="AZ57483" s="80"/>
      <c r="BA57483" s="80"/>
      <c r="BB57483" s="80"/>
    </row>
    <row r="57484" spans="9:54" x14ac:dyDescent="0.25">
      <c r="I57484" s="80"/>
      <c r="AX57484" s="80"/>
      <c r="AY57484" s="80"/>
      <c r="AZ57484" s="80"/>
      <c r="BA57484" s="80"/>
      <c r="BB57484" s="80"/>
    </row>
    <row r="57485" spans="9:54" x14ac:dyDescent="0.25">
      <c r="I57485" s="80"/>
      <c r="AX57485" s="80"/>
      <c r="AY57485" s="80"/>
      <c r="AZ57485" s="80"/>
      <c r="BA57485" s="80"/>
      <c r="BB57485" s="80"/>
    </row>
    <row r="57486" spans="9:54" x14ac:dyDescent="0.25">
      <c r="I57486" s="80"/>
      <c r="AX57486" s="80"/>
      <c r="AY57486" s="80"/>
      <c r="AZ57486" s="80"/>
      <c r="BA57486" s="80"/>
      <c r="BB57486" s="80"/>
    </row>
    <row r="57487" spans="9:54" x14ac:dyDescent="0.25">
      <c r="I57487" s="80"/>
      <c r="AX57487" s="80"/>
      <c r="AY57487" s="80"/>
      <c r="AZ57487" s="80"/>
      <c r="BA57487" s="80"/>
      <c r="BB57487" s="80"/>
    </row>
    <row r="57488" spans="9:54" x14ac:dyDescent="0.25">
      <c r="I57488" s="80"/>
      <c r="AX57488" s="80"/>
      <c r="AY57488" s="80"/>
      <c r="AZ57488" s="80"/>
      <c r="BA57488" s="80"/>
      <c r="BB57488" s="80"/>
    </row>
    <row r="57489" spans="9:54" x14ac:dyDescent="0.25">
      <c r="I57489" s="80"/>
      <c r="AX57489" s="80"/>
      <c r="AY57489" s="80"/>
      <c r="AZ57489" s="80"/>
      <c r="BA57489" s="80"/>
      <c r="BB57489" s="80"/>
    </row>
    <row r="57490" spans="9:54" x14ac:dyDescent="0.25">
      <c r="I57490" s="80"/>
      <c r="AX57490" s="80"/>
      <c r="AY57490" s="80"/>
      <c r="AZ57490" s="80"/>
      <c r="BA57490" s="80"/>
      <c r="BB57490" s="80"/>
    </row>
    <row r="57491" spans="9:54" x14ac:dyDescent="0.25">
      <c r="I57491" s="80"/>
      <c r="AX57491" s="80"/>
      <c r="AY57491" s="80"/>
      <c r="AZ57491" s="80"/>
      <c r="BA57491" s="80"/>
      <c r="BB57491" s="80"/>
    </row>
    <row r="57492" spans="9:54" x14ac:dyDescent="0.25">
      <c r="I57492" s="80"/>
      <c r="AX57492" s="80"/>
      <c r="AY57492" s="80"/>
      <c r="AZ57492" s="80"/>
      <c r="BA57492" s="80"/>
      <c r="BB57492" s="80"/>
    </row>
    <row r="57493" spans="9:54" x14ac:dyDescent="0.25">
      <c r="I57493" s="80"/>
      <c r="AX57493" s="80"/>
      <c r="AY57493" s="80"/>
      <c r="AZ57493" s="80"/>
      <c r="BA57493" s="80"/>
      <c r="BB57493" s="80"/>
    </row>
    <row r="57494" spans="9:54" x14ac:dyDescent="0.25">
      <c r="I57494" s="80"/>
      <c r="AX57494" s="80"/>
      <c r="AY57494" s="80"/>
      <c r="AZ57494" s="80"/>
      <c r="BA57494" s="80"/>
      <c r="BB57494" s="80"/>
    </row>
    <row r="57495" spans="9:54" x14ac:dyDescent="0.25">
      <c r="I57495" s="80"/>
      <c r="AX57495" s="80"/>
      <c r="AY57495" s="80"/>
      <c r="AZ57495" s="80"/>
      <c r="BA57495" s="80"/>
      <c r="BB57495" s="80"/>
    </row>
    <row r="57496" spans="9:54" x14ac:dyDescent="0.25">
      <c r="I57496" s="80"/>
      <c r="AX57496" s="80"/>
      <c r="AY57496" s="80"/>
      <c r="AZ57496" s="80"/>
      <c r="BA57496" s="80"/>
      <c r="BB57496" s="80"/>
    </row>
    <row r="57497" spans="9:54" x14ac:dyDescent="0.25">
      <c r="I57497" s="80"/>
      <c r="AX57497" s="80"/>
      <c r="AY57497" s="80"/>
      <c r="AZ57497" s="80"/>
      <c r="BA57497" s="80"/>
      <c r="BB57497" s="80"/>
    </row>
    <row r="57498" spans="9:54" x14ac:dyDescent="0.25">
      <c r="I57498" s="80"/>
      <c r="AX57498" s="80"/>
      <c r="AY57498" s="80"/>
      <c r="AZ57498" s="80"/>
      <c r="BA57498" s="80"/>
      <c r="BB57498" s="80"/>
    </row>
    <row r="57499" spans="9:54" x14ac:dyDescent="0.25">
      <c r="I57499" s="80"/>
      <c r="AX57499" s="80"/>
      <c r="AY57499" s="80"/>
      <c r="AZ57499" s="80"/>
      <c r="BA57499" s="80"/>
      <c r="BB57499" s="80"/>
    </row>
    <row r="57500" spans="9:54" x14ac:dyDescent="0.25">
      <c r="I57500" s="80"/>
      <c r="AX57500" s="80"/>
      <c r="AY57500" s="80"/>
      <c r="AZ57500" s="80"/>
      <c r="BA57500" s="80"/>
      <c r="BB57500" s="80"/>
    </row>
    <row r="57501" spans="9:54" x14ac:dyDescent="0.25">
      <c r="I57501" s="80"/>
      <c r="AX57501" s="80"/>
      <c r="AY57501" s="80"/>
      <c r="AZ57501" s="80"/>
      <c r="BA57501" s="80"/>
      <c r="BB57501" s="80"/>
    </row>
    <row r="57502" spans="9:54" x14ac:dyDescent="0.25">
      <c r="I57502" s="80"/>
      <c r="AX57502" s="80"/>
      <c r="AY57502" s="80"/>
      <c r="AZ57502" s="80"/>
      <c r="BA57502" s="80"/>
      <c r="BB57502" s="80"/>
    </row>
    <row r="57503" spans="9:54" x14ac:dyDescent="0.25">
      <c r="I57503" s="80"/>
      <c r="AX57503" s="80"/>
      <c r="AY57503" s="80"/>
      <c r="AZ57503" s="80"/>
      <c r="BA57503" s="80"/>
      <c r="BB57503" s="80"/>
    </row>
    <row r="57504" spans="9:54" x14ac:dyDescent="0.25">
      <c r="I57504" s="80"/>
      <c r="AX57504" s="80"/>
      <c r="AY57504" s="80"/>
      <c r="AZ57504" s="80"/>
      <c r="BA57504" s="80"/>
      <c r="BB57504" s="80"/>
    </row>
    <row r="57505" spans="9:54" x14ac:dyDescent="0.25">
      <c r="I57505" s="80"/>
      <c r="AX57505" s="80"/>
      <c r="AY57505" s="80"/>
      <c r="AZ57505" s="80"/>
      <c r="BA57505" s="80"/>
      <c r="BB57505" s="80"/>
    </row>
    <row r="57506" spans="9:54" x14ac:dyDescent="0.25">
      <c r="I57506" s="80"/>
      <c r="AX57506" s="80"/>
      <c r="AY57506" s="80"/>
      <c r="AZ57506" s="80"/>
      <c r="BA57506" s="80"/>
      <c r="BB57506" s="80"/>
    </row>
    <row r="57507" spans="9:54" x14ac:dyDescent="0.25">
      <c r="I57507" s="80"/>
      <c r="AX57507" s="80"/>
      <c r="AY57507" s="80"/>
      <c r="AZ57507" s="80"/>
      <c r="BA57507" s="80"/>
      <c r="BB57507" s="80"/>
    </row>
    <row r="57508" spans="9:54" x14ac:dyDescent="0.25">
      <c r="I57508" s="80"/>
      <c r="AX57508" s="80"/>
      <c r="AY57508" s="80"/>
      <c r="AZ57508" s="80"/>
      <c r="BA57508" s="80"/>
      <c r="BB57508" s="80"/>
    </row>
    <row r="57509" spans="9:54" x14ac:dyDescent="0.25">
      <c r="I57509" s="80"/>
      <c r="AX57509" s="80"/>
      <c r="AY57509" s="80"/>
      <c r="AZ57509" s="80"/>
      <c r="BA57509" s="80"/>
      <c r="BB57509" s="80"/>
    </row>
    <row r="57510" spans="9:54" x14ac:dyDescent="0.25">
      <c r="I57510" s="80"/>
      <c r="AX57510" s="80"/>
      <c r="AY57510" s="80"/>
      <c r="AZ57510" s="80"/>
      <c r="BA57510" s="80"/>
      <c r="BB57510" s="80"/>
    </row>
    <row r="57511" spans="9:54" x14ac:dyDescent="0.25">
      <c r="I57511" s="80"/>
      <c r="AX57511" s="80"/>
      <c r="AY57511" s="80"/>
      <c r="AZ57511" s="80"/>
      <c r="BA57511" s="80"/>
      <c r="BB57511" s="80"/>
    </row>
    <row r="57512" spans="9:54" x14ac:dyDescent="0.25">
      <c r="I57512" s="80"/>
      <c r="AX57512" s="80"/>
      <c r="AY57512" s="80"/>
      <c r="AZ57512" s="80"/>
      <c r="BA57512" s="80"/>
      <c r="BB57512" s="80"/>
    </row>
    <row r="57513" spans="9:54" x14ac:dyDescent="0.25">
      <c r="I57513" s="80"/>
      <c r="AX57513" s="80"/>
      <c r="AY57513" s="80"/>
      <c r="AZ57513" s="80"/>
      <c r="BA57513" s="80"/>
      <c r="BB57513" s="80"/>
    </row>
    <row r="57514" spans="9:54" x14ac:dyDescent="0.25">
      <c r="I57514" s="80"/>
      <c r="AX57514" s="80"/>
      <c r="AY57514" s="80"/>
      <c r="AZ57514" s="80"/>
      <c r="BA57514" s="80"/>
      <c r="BB57514" s="80"/>
    </row>
    <row r="57515" spans="9:54" x14ac:dyDescent="0.25">
      <c r="I57515" s="80"/>
      <c r="AX57515" s="80"/>
      <c r="AY57515" s="80"/>
      <c r="AZ57515" s="80"/>
      <c r="BA57515" s="80"/>
      <c r="BB57515" s="80"/>
    </row>
    <row r="57516" spans="9:54" x14ac:dyDescent="0.25">
      <c r="I57516" s="80"/>
      <c r="AX57516" s="80"/>
      <c r="AY57516" s="80"/>
      <c r="AZ57516" s="80"/>
      <c r="BA57516" s="80"/>
      <c r="BB57516" s="80"/>
    </row>
    <row r="57517" spans="9:54" x14ac:dyDescent="0.25">
      <c r="I57517" s="80"/>
      <c r="AX57517" s="80"/>
      <c r="AY57517" s="80"/>
      <c r="AZ57517" s="80"/>
      <c r="BA57517" s="80"/>
      <c r="BB57517" s="80"/>
    </row>
    <row r="57518" spans="9:54" x14ac:dyDescent="0.25">
      <c r="I57518" s="80"/>
      <c r="AX57518" s="80"/>
      <c r="AY57518" s="80"/>
      <c r="AZ57518" s="80"/>
      <c r="BA57518" s="80"/>
      <c r="BB57518" s="80"/>
    </row>
    <row r="57519" spans="9:54" x14ac:dyDescent="0.25">
      <c r="I57519" s="80"/>
      <c r="AX57519" s="80"/>
      <c r="AY57519" s="80"/>
      <c r="AZ57519" s="80"/>
      <c r="BA57519" s="80"/>
      <c r="BB57519" s="80"/>
    </row>
    <row r="57520" spans="9:54" x14ac:dyDescent="0.25">
      <c r="I57520" s="80"/>
      <c r="AX57520" s="80"/>
      <c r="AY57520" s="80"/>
      <c r="AZ57520" s="80"/>
      <c r="BA57520" s="80"/>
      <c r="BB57520" s="80"/>
    </row>
    <row r="57521" spans="9:54" x14ac:dyDescent="0.25">
      <c r="I57521" s="80"/>
      <c r="AX57521" s="80"/>
      <c r="AY57521" s="80"/>
      <c r="AZ57521" s="80"/>
      <c r="BA57521" s="80"/>
      <c r="BB57521" s="80"/>
    </row>
    <row r="57522" spans="9:54" x14ac:dyDescent="0.25">
      <c r="I57522" s="80"/>
      <c r="AX57522" s="80"/>
      <c r="AY57522" s="80"/>
      <c r="AZ57522" s="80"/>
      <c r="BA57522" s="80"/>
      <c r="BB57522" s="80"/>
    </row>
    <row r="57523" spans="9:54" x14ac:dyDescent="0.25">
      <c r="I57523" s="80"/>
      <c r="AX57523" s="80"/>
      <c r="AY57523" s="80"/>
      <c r="AZ57523" s="80"/>
      <c r="BA57523" s="80"/>
      <c r="BB57523" s="80"/>
    </row>
    <row r="57524" spans="9:54" x14ac:dyDescent="0.25">
      <c r="I57524" s="80"/>
      <c r="AX57524" s="80"/>
      <c r="AY57524" s="80"/>
      <c r="AZ57524" s="80"/>
      <c r="BA57524" s="80"/>
      <c r="BB57524" s="80"/>
    </row>
    <row r="57525" spans="9:54" x14ac:dyDescent="0.25">
      <c r="I57525" s="80"/>
      <c r="AX57525" s="80"/>
      <c r="AY57525" s="80"/>
      <c r="AZ57525" s="80"/>
      <c r="BA57525" s="80"/>
      <c r="BB57525" s="80"/>
    </row>
    <row r="57526" spans="9:54" x14ac:dyDescent="0.25">
      <c r="I57526" s="80"/>
      <c r="AX57526" s="80"/>
      <c r="AY57526" s="80"/>
      <c r="AZ57526" s="80"/>
      <c r="BA57526" s="80"/>
      <c r="BB57526" s="80"/>
    </row>
    <row r="57527" spans="9:54" x14ac:dyDescent="0.25">
      <c r="I57527" s="80"/>
      <c r="AX57527" s="80"/>
      <c r="AY57527" s="80"/>
      <c r="AZ57527" s="80"/>
      <c r="BA57527" s="80"/>
      <c r="BB57527" s="80"/>
    </row>
    <row r="57528" spans="9:54" x14ac:dyDescent="0.25">
      <c r="I57528" s="80"/>
      <c r="AX57528" s="80"/>
      <c r="AY57528" s="80"/>
      <c r="AZ57528" s="80"/>
      <c r="BA57528" s="80"/>
      <c r="BB57528" s="80"/>
    </row>
    <row r="57529" spans="9:54" x14ac:dyDescent="0.25">
      <c r="I57529" s="80"/>
      <c r="AX57529" s="80"/>
      <c r="AY57529" s="80"/>
      <c r="AZ57529" s="80"/>
      <c r="BA57529" s="80"/>
      <c r="BB57529" s="80"/>
    </row>
    <row r="57530" spans="9:54" x14ac:dyDescent="0.25">
      <c r="I57530" s="80"/>
      <c r="AX57530" s="80"/>
      <c r="AY57530" s="80"/>
      <c r="AZ57530" s="80"/>
      <c r="BA57530" s="80"/>
      <c r="BB57530" s="80"/>
    </row>
    <row r="57531" spans="9:54" x14ac:dyDescent="0.25">
      <c r="I57531" s="80"/>
      <c r="AX57531" s="80"/>
      <c r="AY57531" s="80"/>
      <c r="AZ57531" s="80"/>
      <c r="BA57531" s="80"/>
      <c r="BB57531" s="80"/>
    </row>
    <row r="57532" spans="9:54" x14ac:dyDescent="0.25">
      <c r="I57532" s="80"/>
      <c r="AX57532" s="80"/>
      <c r="AY57532" s="80"/>
      <c r="AZ57532" s="80"/>
      <c r="BA57532" s="80"/>
      <c r="BB57532" s="80"/>
    </row>
    <row r="57533" spans="9:54" x14ac:dyDescent="0.25">
      <c r="I57533" s="80"/>
      <c r="AX57533" s="80"/>
      <c r="AY57533" s="80"/>
      <c r="AZ57533" s="80"/>
      <c r="BA57533" s="80"/>
      <c r="BB57533" s="80"/>
    </row>
    <row r="57534" spans="9:54" x14ac:dyDescent="0.25">
      <c r="I57534" s="80"/>
      <c r="AX57534" s="80"/>
      <c r="AY57534" s="80"/>
      <c r="AZ57534" s="80"/>
      <c r="BA57534" s="80"/>
      <c r="BB57534" s="80"/>
    </row>
    <row r="57535" spans="9:54" x14ac:dyDescent="0.25">
      <c r="I57535" s="80"/>
      <c r="AX57535" s="80"/>
      <c r="AY57535" s="80"/>
      <c r="AZ57535" s="80"/>
      <c r="BA57535" s="80"/>
      <c r="BB57535" s="80"/>
    </row>
    <row r="57536" spans="9:54" x14ac:dyDescent="0.25">
      <c r="I57536" s="80"/>
      <c r="AX57536" s="80"/>
      <c r="AY57536" s="80"/>
      <c r="AZ57536" s="80"/>
      <c r="BA57536" s="80"/>
      <c r="BB57536" s="80"/>
    </row>
    <row r="57537" spans="9:54" x14ac:dyDescent="0.25">
      <c r="I57537" s="80"/>
      <c r="AX57537" s="80"/>
      <c r="AY57537" s="80"/>
      <c r="AZ57537" s="80"/>
      <c r="BA57537" s="80"/>
      <c r="BB57537" s="80"/>
    </row>
    <row r="57538" spans="9:54" x14ac:dyDescent="0.25">
      <c r="I57538" s="80"/>
      <c r="AX57538" s="80"/>
      <c r="AY57538" s="80"/>
      <c r="AZ57538" s="80"/>
      <c r="BA57538" s="80"/>
      <c r="BB57538" s="80"/>
    </row>
    <row r="57539" spans="9:54" x14ac:dyDescent="0.25">
      <c r="I57539" s="80"/>
      <c r="AX57539" s="80"/>
      <c r="AY57539" s="80"/>
      <c r="AZ57539" s="80"/>
      <c r="BA57539" s="80"/>
      <c r="BB57539" s="80"/>
    </row>
    <row r="57540" spans="9:54" x14ac:dyDescent="0.25">
      <c r="I57540" s="80"/>
      <c r="AX57540" s="80"/>
      <c r="AY57540" s="80"/>
      <c r="AZ57540" s="80"/>
      <c r="BA57540" s="80"/>
      <c r="BB57540" s="80"/>
    </row>
    <row r="57541" spans="9:54" x14ac:dyDescent="0.25">
      <c r="I57541" s="80"/>
      <c r="AX57541" s="80"/>
      <c r="AY57541" s="80"/>
      <c r="AZ57541" s="80"/>
      <c r="BA57541" s="80"/>
      <c r="BB57541" s="80"/>
    </row>
    <row r="57542" spans="9:54" x14ac:dyDescent="0.25">
      <c r="I57542" s="80"/>
      <c r="AX57542" s="80"/>
      <c r="AY57542" s="80"/>
      <c r="AZ57542" s="80"/>
      <c r="BA57542" s="80"/>
      <c r="BB57542" s="80"/>
    </row>
    <row r="57543" spans="9:54" x14ac:dyDescent="0.25">
      <c r="I57543" s="80"/>
      <c r="AX57543" s="80"/>
      <c r="AY57543" s="80"/>
      <c r="AZ57543" s="80"/>
      <c r="BA57543" s="80"/>
      <c r="BB57543" s="80"/>
    </row>
    <row r="57544" spans="9:54" x14ac:dyDescent="0.25">
      <c r="I57544" s="80"/>
      <c r="AX57544" s="80"/>
      <c r="AY57544" s="80"/>
      <c r="AZ57544" s="80"/>
      <c r="BA57544" s="80"/>
      <c r="BB57544" s="80"/>
    </row>
    <row r="57545" spans="9:54" x14ac:dyDescent="0.25">
      <c r="I57545" s="80"/>
      <c r="AX57545" s="80"/>
      <c r="AY57545" s="80"/>
      <c r="AZ57545" s="80"/>
      <c r="BA57545" s="80"/>
      <c r="BB57545" s="80"/>
    </row>
    <row r="57546" spans="9:54" x14ac:dyDescent="0.25">
      <c r="I57546" s="80"/>
      <c r="AX57546" s="80"/>
      <c r="AY57546" s="80"/>
      <c r="AZ57546" s="80"/>
      <c r="BA57546" s="80"/>
      <c r="BB57546" s="80"/>
    </row>
    <row r="57547" spans="9:54" x14ac:dyDescent="0.25">
      <c r="I57547" s="80"/>
      <c r="AX57547" s="80"/>
      <c r="AY57547" s="80"/>
      <c r="AZ57547" s="80"/>
      <c r="BA57547" s="80"/>
      <c r="BB57547" s="80"/>
    </row>
    <row r="57548" spans="9:54" x14ac:dyDescent="0.25">
      <c r="I57548" s="80"/>
      <c r="AX57548" s="80"/>
      <c r="AY57548" s="80"/>
      <c r="AZ57548" s="80"/>
      <c r="BA57548" s="80"/>
      <c r="BB57548" s="80"/>
    </row>
    <row r="57549" spans="9:54" x14ac:dyDescent="0.25">
      <c r="I57549" s="80"/>
      <c r="AX57549" s="80"/>
      <c r="AY57549" s="80"/>
      <c r="AZ57549" s="80"/>
      <c r="BA57549" s="80"/>
      <c r="BB57549" s="80"/>
    </row>
    <row r="57550" spans="9:54" x14ac:dyDescent="0.25">
      <c r="I57550" s="80"/>
      <c r="AX57550" s="80"/>
      <c r="AY57550" s="80"/>
      <c r="AZ57550" s="80"/>
      <c r="BA57550" s="80"/>
      <c r="BB57550" s="80"/>
    </row>
    <row r="57551" spans="9:54" x14ac:dyDescent="0.25">
      <c r="I57551" s="80"/>
      <c r="AX57551" s="80"/>
      <c r="AY57551" s="80"/>
      <c r="AZ57551" s="80"/>
      <c r="BA57551" s="80"/>
      <c r="BB57551" s="80"/>
    </row>
    <row r="57552" spans="9:54" x14ac:dyDescent="0.25">
      <c r="I57552" s="80"/>
      <c r="AX57552" s="80"/>
      <c r="AY57552" s="80"/>
      <c r="AZ57552" s="80"/>
      <c r="BA57552" s="80"/>
      <c r="BB57552" s="80"/>
    </row>
    <row r="57553" spans="9:54" x14ac:dyDescent="0.25">
      <c r="I57553" s="80"/>
      <c r="AX57553" s="80"/>
      <c r="AY57553" s="80"/>
      <c r="AZ57553" s="80"/>
      <c r="BA57553" s="80"/>
      <c r="BB57553" s="80"/>
    </row>
    <row r="57554" spans="9:54" x14ac:dyDescent="0.25">
      <c r="I57554" s="80"/>
      <c r="AX57554" s="80"/>
      <c r="AY57554" s="80"/>
      <c r="AZ57554" s="80"/>
      <c r="BA57554" s="80"/>
      <c r="BB57554" s="80"/>
    </row>
    <row r="57555" spans="9:54" x14ac:dyDescent="0.25">
      <c r="I57555" s="80"/>
      <c r="AX57555" s="80"/>
      <c r="AY57555" s="80"/>
      <c r="AZ57555" s="80"/>
      <c r="BA57555" s="80"/>
      <c r="BB57555" s="80"/>
    </row>
    <row r="57556" spans="9:54" x14ac:dyDescent="0.25">
      <c r="I57556" s="80"/>
      <c r="AX57556" s="80"/>
      <c r="AY57556" s="80"/>
      <c r="AZ57556" s="80"/>
      <c r="BA57556" s="80"/>
      <c r="BB57556" s="80"/>
    </row>
    <row r="57557" spans="9:54" x14ac:dyDescent="0.25">
      <c r="I57557" s="80"/>
      <c r="AX57557" s="80"/>
      <c r="AY57557" s="80"/>
      <c r="AZ57557" s="80"/>
      <c r="BA57557" s="80"/>
      <c r="BB57557" s="80"/>
    </row>
    <row r="57558" spans="9:54" x14ac:dyDescent="0.25">
      <c r="I57558" s="80"/>
      <c r="AX57558" s="80"/>
      <c r="AY57558" s="80"/>
      <c r="AZ57558" s="80"/>
      <c r="BA57558" s="80"/>
      <c r="BB57558" s="80"/>
    </row>
    <row r="57559" spans="9:54" x14ac:dyDescent="0.25">
      <c r="I57559" s="80"/>
      <c r="AX57559" s="80"/>
      <c r="AY57559" s="80"/>
      <c r="AZ57559" s="80"/>
      <c r="BA57559" s="80"/>
      <c r="BB57559" s="80"/>
    </row>
    <row r="57560" spans="9:54" x14ac:dyDescent="0.25">
      <c r="I57560" s="80"/>
      <c r="AX57560" s="80"/>
      <c r="AY57560" s="80"/>
      <c r="AZ57560" s="80"/>
      <c r="BA57560" s="80"/>
      <c r="BB57560" s="80"/>
    </row>
    <row r="57561" spans="9:54" x14ac:dyDescent="0.25">
      <c r="I57561" s="80"/>
      <c r="AX57561" s="80"/>
      <c r="AY57561" s="80"/>
      <c r="AZ57561" s="80"/>
      <c r="BA57561" s="80"/>
      <c r="BB57561" s="80"/>
    </row>
    <row r="57562" spans="9:54" x14ac:dyDescent="0.25">
      <c r="I57562" s="80"/>
      <c r="AX57562" s="80"/>
      <c r="AY57562" s="80"/>
      <c r="AZ57562" s="80"/>
      <c r="BA57562" s="80"/>
      <c r="BB57562" s="80"/>
    </row>
    <row r="57563" spans="9:54" x14ac:dyDescent="0.25">
      <c r="I57563" s="80"/>
      <c r="AX57563" s="80"/>
      <c r="AY57563" s="80"/>
      <c r="AZ57563" s="80"/>
      <c r="BA57563" s="80"/>
      <c r="BB57563" s="80"/>
    </row>
    <row r="57564" spans="9:54" x14ac:dyDescent="0.25">
      <c r="I57564" s="80"/>
      <c r="AX57564" s="80"/>
      <c r="AY57564" s="80"/>
      <c r="AZ57564" s="80"/>
      <c r="BA57564" s="80"/>
      <c r="BB57564" s="80"/>
    </row>
    <row r="57565" spans="9:54" x14ac:dyDescent="0.25">
      <c r="I57565" s="80"/>
      <c r="AX57565" s="80"/>
      <c r="AY57565" s="80"/>
      <c r="AZ57565" s="80"/>
      <c r="BA57565" s="80"/>
      <c r="BB57565" s="80"/>
    </row>
    <row r="57566" spans="9:54" x14ac:dyDescent="0.25">
      <c r="I57566" s="80"/>
      <c r="AX57566" s="80"/>
      <c r="AY57566" s="80"/>
      <c r="AZ57566" s="80"/>
      <c r="BA57566" s="80"/>
      <c r="BB57566" s="80"/>
    </row>
    <row r="57567" spans="9:54" x14ac:dyDescent="0.25">
      <c r="I57567" s="80"/>
      <c r="AX57567" s="80"/>
      <c r="AY57567" s="80"/>
      <c r="AZ57567" s="80"/>
      <c r="BA57567" s="80"/>
      <c r="BB57567" s="80"/>
    </row>
    <row r="57568" spans="9:54" x14ac:dyDescent="0.25">
      <c r="I57568" s="80"/>
      <c r="AX57568" s="80"/>
      <c r="AY57568" s="80"/>
      <c r="AZ57568" s="80"/>
      <c r="BA57568" s="80"/>
      <c r="BB57568" s="80"/>
    </row>
    <row r="57569" spans="9:54" x14ac:dyDescent="0.25">
      <c r="I57569" s="80"/>
      <c r="AX57569" s="80"/>
      <c r="AY57569" s="80"/>
      <c r="AZ57569" s="80"/>
      <c r="BA57569" s="80"/>
      <c r="BB57569" s="80"/>
    </row>
    <row r="57570" spans="9:54" x14ac:dyDescent="0.25">
      <c r="I57570" s="80"/>
      <c r="AX57570" s="80"/>
      <c r="AY57570" s="80"/>
      <c r="AZ57570" s="80"/>
      <c r="BA57570" s="80"/>
      <c r="BB57570" s="80"/>
    </row>
    <row r="57571" spans="9:54" x14ac:dyDescent="0.25">
      <c r="I57571" s="80"/>
      <c r="AX57571" s="80"/>
      <c r="AY57571" s="80"/>
      <c r="AZ57571" s="80"/>
      <c r="BA57571" s="80"/>
      <c r="BB57571" s="80"/>
    </row>
    <row r="57572" spans="9:54" x14ac:dyDescent="0.25">
      <c r="I57572" s="80"/>
      <c r="AX57572" s="80"/>
      <c r="AY57572" s="80"/>
      <c r="AZ57572" s="80"/>
      <c r="BA57572" s="80"/>
      <c r="BB57572" s="80"/>
    </row>
    <row r="57573" spans="9:54" x14ac:dyDescent="0.25">
      <c r="I57573" s="80"/>
      <c r="AX57573" s="80"/>
      <c r="AY57573" s="80"/>
      <c r="AZ57573" s="80"/>
      <c r="BA57573" s="80"/>
      <c r="BB57573" s="80"/>
    </row>
    <row r="57574" spans="9:54" x14ac:dyDescent="0.25">
      <c r="I57574" s="80"/>
      <c r="AX57574" s="80"/>
      <c r="AY57574" s="80"/>
      <c r="AZ57574" s="80"/>
      <c r="BA57574" s="80"/>
      <c r="BB57574" s="80"/>
    </row>
    <row r="57575" spans="9:54" x14ac:dyDescent="0.25">
      <c r="I57575" s="80"/>
      <c r="AX57575" s="80"/>
      <c r="AY57575" s="80"/>
      <c r="AZ57575" s="80"/>
      <c r="BA57575" s="80"/>
      <c r="BB57575" s="80"/>
    </row>
    <row r="57576" spans="9:54" x14ac:dyDescent="0.25">
      <c r="I57576" s="80"/>
      <c r="AX57576" s="80"/>
      <c r="AY57576" s="80"/>
      <c r="AZ57576" s="80"/>
      <c r="BA57576" s="80"/>
      <c r="BB57576" s="80"/>
    </row>
    <row r="57577" spans="9:54" x14ac:dyDescent="0.25">
      <c r="I57577" s="80"/>
      <c r="AX57577" s="80"/>
      <c r="AY57577" s="80"/>
      <c r="AZ57577" s="80"/>
      <c r="BA57577" s="80"/>
      <c r="BB57577" s="80"/>
    </row>
    <row r="57578" spans="9:54" x14ac:dyDescent="0.25">
      <c r="I57578" s="80"/>
      <c r="AX57578" s="80"/>
      <c r="AY57578" s="80"/>
      <c r="AZ57578" s="80"/>
      <c r="BA57578" s="80"/>
      <c r="BB57578" s="80"/>
    </row>
    <row r="57579" spans="9:54" x14ac:dyDescent="0.25">
      <c r="I57579" s="80"/>
      <c r="AX57579" s="80"/>
      <c r="AY57579" s="80"/>
      <c r="AZ57579" s="80"/>
      <c r="BA57579" s="80"/>
      <c r="BB57579" s="80"/>
    </row>
    <row r="57580" spans="9:54" x14ac:dyDescent="0.25">
      <c r="I57580" s="80"/>
      <c r="AX57580" s="80"/>
      <c r="AY57580" s="80"/>
      <c r="AZ57580" s="80"/>
      <c r="BA57580" s="80"/>
      <c r="BB57580" s="80"/>
    </row>
    <row r="57581" spans="9:54" x14ac:dyDescent="0.25">
      <c r="I57581" s="80"/>
      <c r="AX57581" s="80"/>
      <c r="AY57581" s="80"/>
      <c r="AZ57581" s="80"/>
      <c r="BA57581" s="80"/>
      <c r="BB57581" s="80"/>
    </row>
    <row r="57582" spans="9:54" x14ac:dyDescent="0.25">
      <c r="I57582" s="80"/>
      <c r="AX57582" s="80"/>
      <c r="AY57582" s="80"/>
      <c r="AZ57582" s="80"/>
      <c r="BA57582" s="80"/>
      <c r="BB57582" s="80"/>
    </row>
    <row r="57583" spans="9:54" x14ac:dyDescent="0.25">
      <c r="I57583" s="80"/>
      <c r="AX57583" s="80"/>
      <c r="AY57583" s="80"/>
      <c r="AZ57583" s="80"/>
      <c r="BA57583" s="80"/>
      <c r="BB57583" s="80"/>
    </row>
    <row r="57584" spans="9:54" x14ac:dyDescent="0.25">
      <c r="I57584" s="80"/>
      <c r="AX57584" s="80"/>
      <c r="AY57584" s="80"/>
      <c r="AZ57584" s="80"/>
      <c r="BA57584" s="80"/>
      <c r="BB57584" s="80"/>
    </row>
    <row r="57585" spans="9:54" x14ac:dyDescent="0.25">
      <c r="I57585" s="80"/>
      <c r="AX57585" s="80"/>
      <c r="AY57585" s="80"/>
      <c r="AZ57585" s="80"/>
      <c r="BA57585" s="80"/>
      <c r="BB57585" s="80"/>
    </row>
    <row r="57586" spans="9:54" x14ac:dyDescent="0.25">
      <c r="I57586" s="80"/>
      <c r="AX57586" s="80"/>
      <c r="AY57586" s="80"/>
      <c r="AZ57586" s="80"/>
      <c r="BA57586" s="80"/>
      <c r="BB57586" s="80"/>
    </row>
    <row r="57587" spans="9:54" x14ac:dyDescent="0.25">
      <c r="I57587" s="80"/>
      <c r="AX57587" s="80"/>
      <c r="AY57587" s="80"/>
      <c r="AZ57587" s="80"/>
      <c r="BA57587" s="80"/>
      <c r="BB57587" s="80"/>
    </row>
    <row r="57588" spans="9:54" x14ac:dyDescent="0.25">
      <c r="I57588" s="80"/>
      <c r="AX57588" s="80"/>
      <c r="AY57588" s="80"/>
      <c r="AZ57588" s="80"/>
      <c r="BA57588" s="80"/>
      <c r="BB57588" s="80"/>
    </row>
    <row r="57589" spans="9:54" x14ac:dyDescent="0.25">
      <c r="I57589" s="80"/>
      <c r="AX57589" s="80"/>
      <c r="AY57589" s="80"/>
      <c r="AZ57589" s="80"/>
      <c r="BA57589" s="80"/>
      <c r="BB57589" s="80"/>
    </row>
    <row r="57590" spans="9:54" x14ac:dyDescent="0.25">
      <c r="I57590" s="80"/>
      <c r="AX57590" s="80"/>
      <c r="AY57590" s="80"/>
      <c r="AZ57590" s="80"/>
      <c r="BA57590" s="80"/>
      <c r="BB57590" s="80"/>
    </row>
    <row r="57591" spans="9:54" x14ac:dyDescent="0.25">
      <c r="I57591" s="80"/>
      <c r="AX57591" s="80"/>
      <c r="AY57591" s="80"/>
      <c r="AZ57591" s="80"/>
      <c r="BA57591" s="80"/>
      <c r="BB57591" s="80"/>
    </row>
    <row r="57592" spans="9:54" x14ac:dyDescent="0.25">
      <c r="I57592" s="80"/>
      <c r="AX57592" s="80"/>
      <c r="AY57592" s="80"/>
      <c r="AZ57592" s="80"/>
      <c r="BA57592" s="80"/>
      <c r="BB57592" s="80"/>
    </row>
    <row r="57593" spans="9:54" x14ac:dyDescent="0.25">
      <c r="I57593" s="80"/>
      <c r="AX57593" s="80"/>
      <c r="AY57593" s="80"/>
      <c r="AZ57593" s="80"/>
      <c r="BA57593" s="80"/>
      <c r="BB57593" s="80"/>
    </row>
    <row r="57594" spans="9:54" x14ac:dyDescent="0.25">
      <c r="I57594" s="80"/>
      <c r="AX57594" s="80"/>
      <c r="AY57594" s="80"/>
      <c r="AZ57594" s="80"/>
      <c r="BA57594" s="80"/>
      <c r="BB57594" s="80"/>
    </row>
    <row r="57595" spans="9:54" x14ac:dyDescent="0.25">
      <c r="I57595" s="80"/>
      <c r="AX57595" s="80"/>
      <c r="AY57595" s="80"/>
      <c r="AZ57595" s="80"/>
      <c r="BA57595" s="80"/>
      <c r="BB57595" s="80"/>
    </row>
    <row r="57596" spans="9:54" x14ac:dyDescent="0.25">
      <c r="I57596" s="80"/>
      <c r="AX57596" s="80"/>
      <c r="AY57596" s="80"/>
      <c r="AZ57596" s="80"/>
      <c r="BA57596" s="80"/>
      <c r="BB57596" s="80"/>
    </row>
    <row r="57597" spans="9:54" x14ac:dyDescent="0.25">
      <c r="I57597" s="80"/>
      <c r="AX57597" s="80"/>
      <c r="AY57597" s="80"/>
      <c r="AZ57597" s="80"/>
      <c r="BA57597" s="80"/>
      <c r="BB57597" s="80"/>
    </row>
    <row r="57598" spans="9:54" x14ac:dyDescent="0.25">
      <c r="I57598" s="80"/>
      <c r="AX57598" s="80"/>
      <c r="AY57598" s="80"/>
      <c r="AZ57598" s="80"/>
      <c r="BA57598" s="80"/>
      <c r="BB57598" s="80"/>
    </row>
    <row r="57599" spans="9:54" x14ac:dyDescent="0.25">
      <c r="I57599" s="80"/>
      <c r="AX57599" s="80"/>
      <c r="AY57599" s="80"/>
      <c r="AZ57599" s="80"/>
      <c r="BA57599" s="80"/>
      <c r="BB57599" s="80"/>
    </row>
    <row r="57600" spans="9:54" x14ac:dyDescent="0.25">
      <c r="I57600" s="80"/>
      <c r="AX57600" s="80"/>
      <c r="AY57600" s="80"/>
      <c r="AZ57600" s="80"/>
      <c r="BA57600" s="80"/>
      <c r="BB57600" s="80"/>
    </row>
    <row r="57601" spans="9:54" x14ac:dyDescent="0.25">
      <c r="I57601" s="80"/>
      <c r="AX57601" s="80"/>
      <c r="AY57601" s="80"/>
      <c r="AZ57601" s="80"/>
      <c r="BA57601" s="80"/>
      <c r="BB57601" s="80"/>
    </row>
    <row r="57602" spans="9:54" x14ac:dyDescent="0.25">
      <c r="I57602" s="80"/>
      <c r="AX57602" s="80"/>
      <c r="AY57602" s="80"/>
      <c r="AZ57602" s="80"/>
      <c r="BA57602" s="80"/>
      <c r="BB57602" s="80"/>
    </row>
    <row r="57603" spans="9:54" x14ac:dyDescent="0.25">
      <c r="I57603" s="80"/>
      <c r="AX57603" s="80"/>
      <c r="AY57603" s="80"/>
      <c r="AZ57603" s="80"/>
      <c r="BA57603" s="80"/>
      <c r="BB57603" s="80"/>
    </row>
    <row r="57604" spans="9:54" x14ac:dyDescent="0.25">
      <c r="I57604" s="80"/>
      <c r="AX57604" s="80"/>
      <c r="AY57604" s="80"/>
      <c r="AZ57604" s="80"/>
      <c r="BA57604" s="80"/>
      <c r="BB57604" s="80"/>
    </row>
    <row r="57605" spans="9:54" x14ac:dyDescent="0.25">
      <c r="I57605" s="80"/>
      <c r="AX57605" s="80"/>
      <c r="AY57605" s="80"/>
      <c r="AZ57605" s="80"/>
      <c r="BA57605" s="80"/>
      <c r="BB57605" s="80"/>
    </row>
    <row r="57606" spans="9:54" x14ac:dyDescent="0.25">
      <c r="I57606" s="80"/>
      <c r="AX57606" s="80"/>
      <c r="AY57606" s="80"/>
      <c r="AZ57606" s="80"/>
      <c r="BA57606" s="80"/>
      <c r="BB57606" s="80"/>
    </row>
    <row r="57607" spans="9:54" x14ac:dyDescent="0.25">
      <c r="I57607" s="80"/>
      <c r="AX57607" s="80"/>
      <c r="AY57607" s="80"/>
      <c r="AZ57607" s="80"/>
      <c r="BA57607" s="80"/>
      <c r="BB57607" s="80"/>
    </row>
    <row r="57608" spans="9:54" x14ac:dyDescent="0.25">
      <c r="I57608" s="80"/>
      <c r="AX57608" s="80"/>
      <c r="AY57608" s="80"/>
      <c r="AZ57608" s="80"/>
      <c r="BA57608" s="80"/>
      <c r="BB57608" s="80"/>
    </row>
    <row r="57609" spans="9:54" x14ac:dyDescent="0.25">
      <c r="I57609" s="80"/>
      <c r="AX57609" s="80"/>
      <c r="AY57609" s="80"/>
      <c r="AZ57609" s="80"/>
      <c r="BA57609" s="80"/>
      <c r="BB57609" s="80"/>
    </row>
    <row r="57610" spans="9:54" x14ac:dyDescent="0.25">
      <c r="I57610" s="80"/>
      <c r="AX57610" s="80"/>
      <c r="AY57610" s="80"/>
      <c r="AZ57610" s="80"/>
      <c r="BA57610" s="80"/>
      <c r="BB57610" s="80"/>
    </row>
    <row r="57611" spans="9:54" x14ac:dyDescent="0.25">
      <c r="I57611" s="80"/>
      <c r="AX57611" s="80"/>
      <c r="AY57611" s="80"/>
      <c r="AZ57611" s="80"/>
      <c r="BA57611" s="80"/>
      <c r="BB57611" s="80"/>
    </row>
    <row r="57612" spans="9:54" x14ac:dyDescent="0.25">
      <c r="I57612" s="80"/>
      <c r="AX57612" s="80"/>
      <c r="AY57612" s="80"/>
      <c r="AZ57612" s="80"/>
      <c r="BA57612" s="80"/>
      <c r="BB57612" s="80"/>
    </row>
    <row r="57613" spans="9:54" x14ac:dyDescent="0.25">
      <c r="I57613" s="80"/>
      <c r="AX57613" s="80"/>
      <c r="AY57613" s="80"/>
      <c r="AZ57613" s="80"/>
      <c r="BA57613" s="80"/>
      <c r="BB57613" s="80"/>
    </row>
    <row r="57614" spans="9:54" x14ac:dyDescent="0.25">
      <c r="I57614" s="80"/>
      <c r="AX57614" s="80"/>
      <c r="AY57614" s="80"/>
      <c r="AZ57614" s="80"/>
      <c r="BA57614" s="80"/>
      <c r="BB57614" s="80"/>
    </row>
    <row r="57615" spans="9:54" x14ac:dyDescent="0.25">
      <c r="I57615" s="80"/>
      <c r="AX57615" s="80"/>
      <c r="AY57615" s="80"/>
      <c r="AZ57615" s="80"/>
      <c r="BA57615" s="80"/>
      <c r="BB57615" s="80"/>
    </row>
    <row r="57616" spans="9:54" x14ac:dyDescent="0.25">
      <c r="I57616" s="80"/>
      <c r="AX57616" s="80"/>
      <c r="AY57616" s="80"/>
      <c r="AZ57616" s="80"/>
      <c r="BA57616" s="80"/>
      <c r="BB57616" s="80"/>
    </row>
    <row r="57617" spans="9:54" x14ac:dyDescent="0.25">
      <c r="I57617" s="80"/>
      <c r="AX57617" s="80"/>
      <c r="AY57617" s="80"/>
      <c r="AZ57617" s="80"/>
      <c r="BA57617" s="80"/>
      <c r="BB57617" s="80"/>
    </row>
    <row r="57618" spans="9:54" x14ac:dyDescent="0.25">
      <c r="I57618" s="80"/>
      <c r="AX57618" s="80"/>
      <c r="AY57618" s="80"/>
      <c r="AZ57618" s="80"/>
      <c r="BA57618" s="80"/>
      <c r="BB57618" s="80"/>
    </row>
    <row r="57619" spans="9:54" x14ac:dyDescent="0.25">
      <c r="I57619" s="80"/>
      <c r="AX57619" s="80"/>
      <c r="AY57619" s="80"/>
      <c r="AZ57619" s="80"/>
      <c r="BA57619" s="80"/>
      <c r="BB57619" s="80"/>
    </row>
    <row r="57620" spans="9:54" x14ac:dyDescent="0.25">
      <c r="I57620" s="80"/>
      <c r="AX57620" s="80"/>
      <c r="AY57620" s="80"/>
      <c r="AZ57620" s="80"/>
      <c r="BA57620" s="80"/>
      <c r="BB57620" s="80"/>
    </row>
    <row r="57621" spans="9:54" x14ac:dyDescent="0.25">
      <c r="I57621" s="80"/>
      <c r="AX57621" s="80"/>
      <c r="AY57621" s="80"/>
      <c r="AZ57621" s="80"/>
      <c r="BA57621" s="80"/>
      <c r="BB57621" s="80"/>
    </row>
    <row r="57622" spans="9:54" x14ac:dyDescent="0.25">
      <c r="I57622" s="80"/>
      <c r="AX57622" s="80"/>
      <c r="AY57622" s="80"/>
      <c r="AZ57622" s="80"/>
      <c r="BA57622" s="80"/>
      <c r="BB57622" s="80"/>
    </row>
    <row r="57623" spans="9:54" x14ac:dyDescent="0.25">
      <c r="I57623" s="80"/>
      <c r="AX57623" s="80"/>
      <c r="AY57623" s="80"/>
      <c r="AZ57623" s="80"/>
      <c r="BA57623" s="80"/>
      <c r="BB57623" s="80"/>
    </row>
    <row r="57624" spans="9:54" x14ac:dyDescent="0.25">
      <c r="I57624" s="80"/>
      <c r="AX57624" s="80"/>
      <c r="AY57624" s="80"/>
      <c r="AZ57624" s="80"/>
      <c r="BA57624" s="80"/>
      <c r="BB57624" s="80"/>
    </row>
    <row r="57625" spans="9:54" x14ac:dyDescent="0.25">
      <c r="I57625" s="80"/>
      <c r="AX57625" s="80"/>
      <c r="AY57625" s="80"/>
      <c r="AZ57625" s="80"/>
      <c r="BA57625" s="80"/>
      <c r="BB57625" s="80"/>
    </row>
    <row r="57626" spans="9:54" x14ac:dyDescent="0.25">
      <c r="I57626" s="80"/>
      <c r="AX57626" s="80"/>
      <c r="AY57626" s="80"/>
      <c r="AZ57626" s="80"/>
      <c r="BA57626" s="80"/>
      <c r="BB57626" s="80"/>
    </row>
    <row r="57627" spans="9:54" x14ac:dyDescent="0.25">
      <c r="I57627" s="80"/>
      <c r="AX57627" s="80"/>
      <c r="AY57627" s="80"/>
      <c r="AZ57627" s="80"/>
      <c r="BA57627" s="80"/>
      <c r="BB57627" s="80"/>
    </row>
    <row r="57628" spans="9:54" x14ac:dyDescent="0.25">
      <c r="I57628" s="80"/>
      <c r="AX57628" s="80"/>
      <c r="AY57628" s="80"/>
      <c r="AZ57628" s="80"/>
      <c r="BA57628" s="80"/>
      <c r="BB57628" s="80"/>
    </row>
    <row r="57629" spans="9:54" x14ac:dyDescent="0.25">
      <c r="I57629" s="80"/>
      <c r="AX57629" s="80"/>
      <c r="AY57629" s="80"/>
      <c r="AZ57629" s="80"/>
      <c r="BA57629" s="80"/>
      <c r="BB57629" s="80"/>
    </row>
    <row r="57630" spans="9:54" x14ac:dyDescent="0.25">
      <c r="I57630" s="80"/>
      <c r="AX57630" s="80"/>
      <c r="AY57630" s="80"/>
      <c r="AZ57630" s="80"/>
      <c r="BA57630" s="80"/>
      <c r="BB57630" s="80"/>
    </row>
    <row r="57631" spans="9:54" x14ac:dyDescent="0.25">
      <c r="I57631" s="80"/>
      <c r="AX57631" s="80"/>
      <c r="AY57631" s="80"/>
      <c r="AZ57631" s="80"/>
      <c r="BA57631" s="80"/>
      <c r="BB57631" s="80"/>
    </row>
    <row r="57632" spans="9:54" x14ac:dyDescent="0.25">
      <c r="I57632" s="80"/>
      <c r="AX57632" s="80"/>
      <c r="AY57632" s="80"/>
      <c r="AZ57632" s="80"/>
      <c r="BA57632" s="80"/>
      <c r="BB57632" s="80"/>
    </row>
    <row r="57633" spans="9:54" x14ac:dyDescent="0.25">
      <c r="I57633" s="80"/>
      <c r="AX57633" s="80"/>
      <c r="AY57633" s="80"/>
      <c r="AZ57633" s="80"/>
      <c r="BA57633" s="80"/>
      <c r="BB57633" s="80"/>
    </row>
    <row r="57634" spans="9:54" x14ac:dyDescent="0.25">
      <c r="I57634" s="80"/>
      <c r="AX57634" s="80"/>
      <c r="AY57634" s="80"/>
      <c r="AZ57634" s="80"/>
      <c r="BA57634" s="80"/>
      <c r="BB57634" s="80"/>
    </row>
    <row r="57635" spans="9:54" x14ac:dyDescent="0.25">
      <c r="I57635" s="80"/>
      <c r="AX57635" s="80"/>
      <c r="AY57635" s="80"/>
      <c r="AZ57635" s="80"/>
      <c r="BA57635" s="80"/>
      <c r="BB57635" s="80"/>
    </row>
    <row r="57636" spans="9:54" x14ac:dyDescent="0.25">
      <c r="I57636" s="80"/>
      <c r="AX57636" s="80"/>
      <c r="AY57636" s="80"/>
      <c r="AZ57636" s="80"/>
      <c r="BA57636" s="80"/>
      <c r="BB57636" s="80"/>
    </row>
    <row r="57637" spans="9:54" x14ac:dyDescent="0.25">
      <c r="I57637" s="80"/>
      <c r="AX57637" s="80"/>
      <c r="AY57637" s="80"/>
      <c r="AZ57637" s="80"/>
      <c r="BA57637" s="80"/>
      <c r="BB57637" s="80"/>
    </row>
    <row r="57638" spans="9:54" x14ac:dyDescent="0.25">
      <c r="I57638" s="80"/>
      <c r="AX57638" s="80"/>
      <c r="AY57638" s="80"/>
      <c r="AZ57638" s="80"/>
      <c r="BA57638" s="80"/>
      <c r="BB57638" s="80"/>
    </row>
    <row r="57639" spans="9:54" x14ac:dyDescent="0.25">
      <c r="I57639" s="80"/>
      <c r="AX57639" s="80"/>
      <c r="AY57639" s="80"/>
      <c r="AZ57639" s="80"/>
      <c r="BA57639" s="80"/>
      <c r="BB57639" s="80"/>
    </row>
    <row r="57640" spans="9:54" x14ac:dyDescent="0.25">
      <c r="I57640" s="80"/>
      <c r="AX57640" s="80"/>
      <c r="AY57640" s="80"/>
      <c r="AZ57640" s="80"/>
      <c r="BA57640" s="80"/>
      <c r="BB57640" s="80"/>
    </row>
    <row r="57641" spans="9:54" x14ac:dyDescent="0.25">
      <c r="I57641" s="80"/>
      <c r="AX57641" s="80"/>
      <c r="AY57641" s="80"/>
      <c r="AZ57641" s="80"/>
      <c r="BA57641" s="80"/>
      <c r="BB57641" s="80"/>
    </row>
    <row r="57642" spans="9:54" x14ac:dyDescent="0.25">
      <c r="I57642" s="80"/>
      <c r="AX57642" s="80"/>
      <c r="AY57642" s="80"/>
      <c r="AZ57642" s="80"/>
      <c r="BA57642" s="80"/>
      <c r="BB57642" s="80"/>
    </row>
    <row r="57643" spans="9:54" x14ac:dyDescent="0.25">
      <c r="I57643" s="80"/>
      <c r="AX57643" s="80"/>
      <c r="AY57643" s="80"/>
      <c r="AZ57643" s="80"/>
      <c r="BA57643" s="80"/>
      <c r="BB57643" s="80"/>
    </row>
    <row r="57644" spans="9:54" x14ac:dyDescent="0.25">
      <c r="I57644" s="80"/>
      <c r="AX57644" s="80"/>
      <c r="AY57644" s="80"/>
      <c r="AZ57644" s="80"/>
      <c r="BA57644" s="80"/>
      <c r="BB57644" s="80"/>
    </row>
    <row r="57645" spans="9:54" x14ac:dyDescent="0.25">
      <c r="I57645" s="80"/>
      <c r="AX57645" s="80"/>
      <c r="AY57645" s="80"/>
      <c r="AZ57645" s="80"/>
      <c r="BA57645" s="80"/>
      <c r="BB57645" s="80"/>
    </row>
    <row r="57646" spans="9:54" x14ac:dyDescent="0.25">
      <c r="I57646" s="80"/>
      <c r="AX57646" s="80"/>
      <c r="AY57646" s="80"/>
      <c r="AZ57646" s="80"/>
      <c r="BA57646" s="80"/>
      <c r="BB57646" s="80"/>
    </row>
    <row r="57647" spans="9:54" x14ac:dyDescent="0.25">
      <c r="I57647" s="80"/>
      <c r="AX57647" s="80"/>
      <c r="AY57647" s="80"/>
      <c r="AZ57647" s="80"/>
      <c r="BA57647" s="80"/>
      <c r="BB57647" s="80"/>
    </row>
    <row r="57648" spans="9:54" x14ac:dyDescent="0.25">
      <c r="I57648" s="80"/>
      <c r="AX57648" s="80"/>
      <c r="AY57648" s="80"/>
      <c r="AZ57648" s="80"/>
      <c r="BA57648" s="80"/>
      <c r="BB57648" s="80"/>
    </row>
    <row r="57649" spans="9:54" x14ac:dyDescent="0.25">
      <c r="I57649" s="80"/>
      <c r="AX57649" s="80"/>
      <c r="AY57649" s="80"/>
      <c r="AZ57649" s="80"/>
      <c r="BA57649" s="80"/>
      <c r="BB57649" s="80"/>
    </row>
    <row r="57650" spans="9:54" x14ac:dyDescent="0.25">
      <c r="I57650" s="80"/>
      <c r="AX57650" s="80"/>
      <c r="AY57650" s="80"/>
      <c r="AZ57650" s="80"/>
      <c r="BA57650" s="80"/>
      <c r="BB57650" s="80"/>
    </row>
    <row r="57651" spans="9:54" x14ac:dyDescent="0.25">
      <c r="I57651" s="80"/>
      <c r="AX57651" s="80"/>
      <c r="AY57651" s="80"/>
      <c r="AZ57651" s="80"/>
      <c r="BA57651" s="80"/>
      <c r="BB57651" s="80"/>
    </row>
    <row r="57652" spans="9:54" x14ac:dyDescent="0.25">
      <c r="I57652" s="80"/>
      <c r="AX57652" s="80"/>
      <c r="AY57652" s="80"/>
      <c r="AZ57652" s="80"/>
      <c r="BA57652" s="80"/>
      <c r="BB57652" s="80"/>
    </row>
    <row r="57653" spans="9:54" x14ac:dyDescent="0.25">
      <c r="I57653" s="80"/>
      <c r="AX57653" s="80"/>
      <c r="AY57653" s="80"/>
      <c r="AZ57653" s="80"/>
      <c r="BA57653" s="80"/>
      <c r="BB57653" s="80"/>
    </row>
    <row r="57654" spans="9:54" x14ac:dyDescent="0.25">
      <c r="I57654" s="80"/>
      <c r="AX57654" s="80"/>
      <c r="AY57654" s="80"/>
      <c r="AZ57654" s="80"/>
      <c r="BA57654" s="80"/>
      <c r="BB57654" s="80"/>
    </row>
    <row r="57655" spans="9:54" x14ac:dyDescent="0.25">
      <c r="I57655" s="80"/>
      <c r="AX57655" s="80"/>
      <c r="AY57655" s="80"/>
      <c r="AZ57655" s="80"/>
      <c r="BA57655" s="80"/>
      <c r="BB57655" s="80"/>
    </row>
    <row r="57656" spans="9:54" x14ac:dyDescent="0.25">
      <c r="I57656" s="80"/>
      <c r="AX57656" s="80"/>
      <c r="AY57656" s="80"/>
      <c r="AZ57656" s="80"/>
      <c r="BA57656" s="80"/>
      <c r="BB57656" s="80"/>
    </row>
    <row r="57657" spans="9:54" x14ac:dyDescent="0.25">
      <c r="I57657" s="80"/>
      <c r="AX57657" s="80"/>
      <c r="AY57657" s="80"/>
      <c r="AZ57657" s="80"/>
      <c r="BA57657" s="80"/>
      <c r="BB57657" s="80"/>
    </row>
    <row r="57658" spans="9:54" x14ac:dyDescent="0.25">
      <c r="I57658" s="80"/>
      <c r="AX57658" s="80"/>
      <c r="AY57658" s="80"/>
      <c r="AZ57658" s="80"/>
      <c r="BA57658" s="80"/>
      <c r="BB57658" s="80"/>
    </row>
    <row r="57659" spans="9:54" x14ac:dyDescent="0.25">
      <c r="I57659" s="80"/>
      <c r="AX57659" s="80"/>
      <c r="AY57659" s="80"/>
      <c r="AZ57659" s="80"/>
      <c r="BA57659" s="80"/>
      <c r="BB57659" s="80"/>
    </row>
    <row r="57660" spans="9:54" x14ac:dyDescent="0.25">
      <c r="I57660" s="80"/>
      <c r="AX57660" s="80"/>
      <c r="AY57660" s="80"/>
      <c r="AZ57660" s="80"/>
      <c r="BA57660" s="80"/>
      <c r="BB57660" s="80"/>
    </row>
    <row r="57661" spans="9:54" x14ac:dyDescent="0.25">
      <c r="I57661" s="80"/>
      <c r="AX57661" s="80"/>
      <c r="AY57661" s="80"/>
      <c r="AZ57661" s="80"/>
      <c r="BA57661" s="80"/>
      <c r="BB57661" s="80"/>
    </row>
    <row r="57662" spans="9:54" x14ac:dyDescent="0.25">
      <c r="I57662" s="80"/>
      <c r="AX57662" s="80"/>
      <c r="AY57662" s="80"/>
      <c r="AZ57662" s="80"/>
      <c r="BA57662" s="80"/>
      <c r="BB57662" s="80"/>
    </row>
    <row r="57663" spans="9:54" x14ac:dyDescent="0.25">
      <c r="I57663" s="80"/>
      <c r="AX57663" s="80"/>
      <c r="AY57663" s="80"/>
      <c r="AZ57663" s="80"/>
      <c r="BA57663" s="80"/>
      <c r="BB57663" s="80"/>
    </row>
    <row r="57664" spans="9:54" x14ac:dyDescent="0.25">
      <c r="I57664" s="80"/>
      <c r="AX57664" s="80"/>
      <c r="AY57664" s="80"/>
      <c r="AZ57664" s="80"/>
      <c r="BA57664" s="80"/>
      <c r="BB57664" s="80"/>
    </row>
    <row r="57665" spans="9:54" x14ac:dyDescent="0.25">
      <c r="I57665" s="80"/>
      <c r="AX57665" s="80"/>
      <c r="AY57665" s="80"/>
      <c r="AZ57665" s="80"/>
      <c r="BA57665" s="80"/>
      <c r="BB57665" s="80"/>
    </row>
    <row r="57666" spans="9:54" x14ac:dyDescent="0.25">
      <c r="I57666" s="80"/>
      <c r="AX57666" s="80"/>
      <c r="AY57666" s="80"/>
      <c r="AZ57666" s="80"/>
      <c r="BA57666" s="80"/>
      <c r="BB57666" s="80"/>
    </row>
    <row r="57667" spans="9:54" x14ac:dyDescent="0.25">
      <c r="I57667" s="80"/>
      <c r="AX57667" s="80"/>
      <c r="AY57667" s="80"/>
      <c r="AZ57667" s="80"/>
      <c r="BA57667" s="80"/>
      <c r="BB57667" s="80"/>
    </row>
    <row r="57668" spans="9:54" x14ac:dyDescent="0.25">
      <c r="I57668" s="80"/>
      <c r="AX57668" s="80"/>
      <c r="AY57668" s="80"/>
      <c r="AZ57668" s="80"/>
      <c r="BA57668" s="80"/>
      <c r="BB57668" s="80"/>
    </row>
    <row r="57669" spans="9:54" x14ac:dyDescent="0.25">
      <c r="I57669" s="80"/>
      <c r="AX57669" s="80"/>
      <c r="AY57669" s="80"/>
      <c r="AZ57669" s="80"/>
      <c r="BA57669" s="80"/>
      <c r="BB57669" s="80"/>
    </row>
    <row r="57670" spans="9:54" x14ac:dyDescent="0.25">
      <c r="I57670" s="80"/>
      <c r="AX57670" s="80"/>
      <c r="AY57670" s="80"/>
      <c r="AZ57670" s="80"/>
      <c r="BA57670" s="80"/>
      <c r="BB57670" s="80"/>
    </row>
    <row r="57671" spans="9:54" x14ac:dyDescent="0.25">
      <c r="I57671" s="80"/>
      <c r="AX57671" s="80"/>
      <c r="AY57671" s="80"/>
      <c r="AZ57671" s="80"/>
      <c r="BA57671" s="80"/>
      <c r="BB57671" s="80"/>
    </row>
    <row r="57672" spans="9:54" x14ac:dyDescent="0.25">
      <c r="I57672" s="80"/>
      <c r="AX57672" s="80"/>
      <c r="AY57672" s="80"/>
      <c r="AZ57672" s="80"/>
      <c r="BA57672" s="80"/>
      <c r="BB57672" s="80"/>
    </row>
    <row r="57673" spans="9:54" x14ac:dyDescent="0.25">
      <c r="I57673" s="80"/>
      <c r="AX57673" s="80"/>
      <c r="AY57673" s="80"/>
      <c r="AZ57673" s="80"/>
      <c r="BA57673" s="80"/>
      <c r="BB57673" s="80"/>
    </row>
    <row r="57674" spans="9:54" x14ac:dyDescent="0.25">
      <c r="I57674" s="80"/>
      <c r="AX57674" s="80"/>
      <c r="AY57674" s="80"/>
      <c r="AZ57674" s="80"/>
      <c r="BA57674" s="80"/>
      <c r="BB57674" s="80"/>
    </row>
    <row r="57675" spans="9:54" x14ac:dyDescent="0.25">
      <c r="I57675" s="80"/>
      <c r="AX57675" s="80"/>
      <c r="AY57675" s="80"/>
      <c r="AZ57675" s="80"/>
      <c r="BA57675" s="80"/>
      <c r="BB57675" s="80"/>
    </row>
    <row r="57676" spans="9:54" x14ac:dyDescent="0.25">
      <c r="I57676" s="80"/>
      <c r="AX57676" s="80"/>
      <c r="AY57676" s="80"/>
      <c r="AZ57676" s="80"/>
      <c r="BA57676" s="80"/>
      <c r="BB57676" s="80"/>
    </row>
    <row r="57677" spans="9:54" x14ac:dyDescent="0.25">
      <c r="I57677" s="80"/>
      <c r="AX57677" s="80"/>
      <c r="AY57677" s="80"/>
      <c r="AZ57677" s="80"/>
      <c r="BA57677" s="80"/>
      <c r="BB57677" s="80"/>
    </row>
    <row r="57678" spans="9:54" x14ac:dyDescent="0.25">
      <c r="I57678" s="80"/>
      <c r="AX57678" s="80"/>
      <c r="AY57678" s="80"/>
      <c r="AZ57678" s="80"/>
      <c r="BA57678" s="80"/>
      <c r="BB57678" s="80"/>
    </row>
    <row r="57679" spans="9:54" x14ac:dyDescent="0.25">
      <c r="I57679" s="80"/>
      <c r="AX57679" s="80"/>
      <c r="AY57679" s="80"/>
      <c r="AZ57679" s="80"/>
      <c r="BA57679" s="80"/>
      <c r="BB57679" s="80"/>
    </row>
    <row r="57680" spans="9:54" x14ac:dyDescent="0.25">
      <c r="I57680" s="80"/>
      <c r="AX57680" s="80"/>
      <c r="AY57680" s="80"/>
      <c r="AZ57680" s="80"/>
      <c r="BA57680" s="80"/>
      <c r="BB57680" s="80"/>
    </row>
    <row r="57681" spans="9:54" x14ac:dyDescent="0.25">
      <c r="I57681" s="80"/>
      <c r="AX57681" s="80"/>
      <c r="AY57681" s="80"/>
      <c r="AZ57681" s="80"/>
      <c r="BA57681" s="80"/>
      <c r="BB57681" s="80"/>
    </row>
    <row r="57682" spans="9:54" x14ac:dyDescent="0.25">
      <c r="I57682" s="80"/>
      <c r="AX57682" s="80"/>
      <c r="AY57682" s="80"/>
      <c r="AZ57682" s="80"/>
      <c r="BA57682" s="80"/>
      <c r="BB57682" s="80"/>
    </row>
    <row r="57683" spans="9:54" x14ac:dyDescent="0.25">
      <c r="I57683" s="80"/>
      <c r="AX57683" s="80"/>
      <c r="AY57683" s="80"/>
      <c r="AZ57683" s="80"/>
      <c r="BA57683" s="80"/>
      <c r="BB57683" s="80"/>
    </row>
    <row r="57684" spans="9:54" x14ac:dyDescent="0.25">
      <c r="I57684" s="80"/>
      <c r="AX57684" s="80"/>
      <c r="AY57684" s="80"/>
      <c r="AZ57684" s="80"/>
      <c r="BA57684" s="80"/>
      <c r="BB57684" s="80"/>
    </row>
    <row r="57685" spans="9:54" x14ac:dyDescent="0.25">
      <c r="I57685" s="80"/>
      <c r="AX57685" s="80"/>
      <c r="AY57685" s="80"/>
      <c r="AZ57685" s="80"/>
      <c r="BA57685" s="80"/>
      <c r="BB57685" s="80"/>
    </row>
    <row r="57686" spans="9:54" x14ac:dyDescent="0.25">
      <c r="I57686" s="80"/>
      <c r="AX57686" s="80"/>
      <c r="AY57686" s="80"/>
      <c r="AZ57686" s="80"/>
      <c r="BA57686" s="80"/>
      <c r="BB57686" s="80"/>
    </row>
    <row r="57687" spans="9:54" x14ac:dyDescent="0.25">
      <c r="I57687" s="80"/>
      <c r="AX57687" s="80"/>
      <c r="AY57687" s="80"/>
      <c r="AZ57687" s="80"/>
      <c r="BA57687" s="80"/>
      <c r="BB57687" s="80"/>
    </row>
    <row r="57688" spans="9:54" x14ac:dyDescent="0.25">
      <c r="I57688" s="80"/>
      <c r="AX57688" s="80"/>
      <c r="AY57688" s="80"/>
      <c r="AZ57688" s="80"/>
      <c r="BA57688" s="80"/>
      <c r="BB57688" s="80"/>
    </row>
    <row r="57689" spans="9:54" x14ac:dyDescent="0.25">
      <c r="I57689" s="80"/>
      <c r="AX57689" s="80"/>
      <c r="AY57689" s="80"/>
      <c r="AZ57689" s="80"/>
      <c r="BA57689" s="80"/>
      <c r="BB57689" s="80"/>
    </row>
    <row r="57690" spans="9:54" x14ac:dyDescent="0.25">
      <c r="I57690" s="80"/>
      <c r="AX57690" s="80"/>
      <c r="AY57690" s="80"/>
      <c r="AZ57690" s="80"/>
      <c r="BA57690" s="80"/>
      <c r="BB57690" s="80"/>
    </row>
    <row r="57691" spans="9:54" x14ac:dyDescent="0.25">
      <c r="I57691" s="80"/>
      <c r="AX57691" s="80"/>
      <c r="AY57691" s="80"/>
      <c r="AZ57691" s="80"/>
      <c r="BA57691" s="80"/>
      <c r="BB57691" s="80"/>
    </row>
    <row r="57692" spans="9:54" x14ac:dyDescent="0.25">
      <c r="I57692" s="80"/>
      <c r="AX57692" s="80"/>
      <c r="AY57692" s="80"/>
      <c r="AZ57692" s="80"/>
      <c r="BA57692" s="80"/>
      <c r="BB57692" s="80"/>
    </row>
    <row r="57693" spans="9:54" x14ac:dyDescent="0.25">
      <c r="I57693" s="80"/>
      <c r="AX57693" s="80"/>
      <c r="AY57693" s="80"/>
      <c r="AZ57693" s="80"/>
      <c r="BA57693" s="80"/>
      <c r="BB57693" s="80"/>
    </row>
    <row r="57694" spans="9:54" x14ac:dyDescent="0.25">
      <c r="I57694" s="80"/>
      <c r="AX57694" s="80"/>
      <c r="AY57694" s="80"/>
      <c r="AZ57694" s="80"/>
      <c r="BA57694" s="80"/>
      <c r="BB57694" s="80"/>
    </row>
    <row r="57695" spans="9:54" x14ac:dyDescent="0.25">
      <c r="I57695" s="80"/>
      <c r="AX57695" s="80"/>
      <c r="AY57695" s="80"/>
      <c r="AZ57695" s="80"/>
      <c r="BA57695" s="80"/>
      <c r="BB57695" s="80"/>
    </row>
    <row r="57696" spans="9:54" x14ac:dyDescent="0.25">
      <c r="I57696" s="80"/>
      <c r="AX57696" s="80"/>
      <c r="AY57696" s="80"/>
      <c r="AZ57696" s="80"/>
      <c r="BA57696" s="80"/>
      <c r="BB57696" s="80"/>
    </row>
    <row r="57697" spans="9:54" x14ac:dyDescent="0.25">
      <c r="I57697" s="80"/>
      <c r="AX57697" s="80"/>
      <c r="AY57697" s="80"/>
      <c r="AZ57697" s="80"/>
      <c r="BA57697" s="80"/>
      <c r="BB57697" s="80"/>
    </row>
    <row r="57698" spans="9:54" x14ac:dyDescent="0.25">
      <c r="I57698" s="80"/>
      <c r="AX57698" s="80"/>
      <c r="AY57698" s="80"/>
      <c r="AZ57698" s="80"/>
      <c r="BA57698" s="80"/>
      <c r="BB57698" s="80"/>
    </row>
    <row r="57699" spans="9:54" x14ac:dyDescent="0.25">
      <c r="I57699" s="80"/>
      <c r="AX57699" s="80"/>
      <c r="AY57699" s="80"/>
      <c r="AZ57699" s="80"/>
      <c r="BA57699" s="80"/>
      <c r="BB57699" s="80"/>
    </row>
    <row r="57700" spans="9:54" x14ac:dyDescent="0.25">
      <c r="I57700" s="80"/>
      <c r="AX57700" s="80"/>
      <c r="AY57700" s="80"/>
      <c r="AZ57700" s="80"/>
      <c r="BA57700" s="80"/>
      <c r="BB57700" s="80"/>
    </row>
    <row r="57701" spans="9:54" x14ac:dyDescent="0.25">
      <c r="I57701" s="80"/>
      <c r="AX57701" s="80"/>
      <c r="AY57701" s="80"/>
      <c r="AZ57701" s="80"/>
      <c r="BA57701" s="80"/>
      <c r="BB57701" s="80"/>
    </row>
    <row r="57702" spans="9:54" x14ac:dyDescent="0.25">
      <c r="I57702" s="80"/>
      <c r="AX57702" s="80"/>
      <c r="AY57702" s="80"/>
      <c r="AZ57702" s="80"/>
      <c r="BA57702" s="80"/>
      <c r="BB57702" s="80"/>
    </row>
    <row r="57703" spans="9:54" x14ac:dyDescent="0.25">
      <c r="I57703" s="80"/>
      <c r="AX57703" s="80"/>
      <c r="AY57703" s="80"/>
      <c r="AZ57703" s="80"/>
      <c r="BA57703" s="80"/>
      <c r="BB57703" s="80"/>
    </row>
    <row r="57704" spans="9:54" x14ac:dyDescent="0.25">
      <c r="I57704" s="80"/>
      <c r="AX57704" s="80"/>
      <c r="AY57704" s="80"/>
      <c r="AZ57704" s="80"/>
      <c r="BA57704" s="80"/>
      <c r="BB57704" s="80"/>
    </row>
    <row r="57705" spans="9:54" x14ac:dyDescent="0.25">
      <c r="I57705" s="80"/>
      <c r="AX57705" s="80"/>
      <c r="AY57705" s="80"/>
      <c r="AZ57705" s="80"/>
      <c r="BA57705" s="80"/>
      <c r="BB57705" s="80"/>
    </row>
    <row r="57706" spans="9:54" x14ac:dyDescent="0.25">
      <c r="I57706" s="80"/>
      <c r="AX57706" s="80"/>
      <c r="AY57706" s="80"/>
      <c r="AZ57706" s="80"/>
      <c r="BA57706" s="80"/>
      <c r="BB57706" s="80"/>
    </row>
    <row r="57707" spans="9:54" x14ac:dyDescent="0.25">
      <c r="I57707" s="80"/>
      <c r="AX57707" s="80"/>
      <c r="AY57707" s="80"/>
      <c r="AZ57707" s="80"/>
      <c r="BA57707" s="80"/>
      <c r="BB57707" s="80"/>
    </row>
    <row r="57708" spans="9:54" x14ac:dyDescent="0.25">
      <c r="I57708" s="80"/>
      <c r="AX57708" s="80"/>
      <c r="AY57708" s="80"/>
      <c r="AZ57708" s="80"/>
      <c r="BA57708" s="80"/>
      <c r="BB57708" s="80"/>
    </row>
    <row r="57709" spans="9:54" x14ac:dyDescent="0.25">
      <c r="I57709" s="80"/>
      <c r="AX57709" s="80"/>
      <c r="AY57709" s="80"/>
      <c r="AZ57709" s="80"/>
      <c r="BA57709" s="80"/>
      <c r="BB57709" s="80"/>
    </row>
    <row r="57710" spans="9:54" x14ac:dyDescent="0.25">
      <c r="I57710" s="80"/>
      <c r="AX57710" s="80"/>
      <c r="AY57710" s="80"/>
      <c r="AZ57710" s="80"/>
      <c r="BA57710" s="80"/>
      <c r="BB57710" s="80"/>
    </row>
    <row r="57711" spans="9:54" x14ac:dyDescent="0.25">
      <c r="I57711" s="80"/>
      <c r="AX57711" s="80"/>
      <c r="AY57711" s="80"/>
      <c r="AZ57711" s="80"/>
      <c r="BA57711" s="80"/>
      <c r="BB57711" s="80"/>
    </row>
    <row r="57712" spans="9:54" x14ac:dyDescent="0.25">
      <c r="I57712" s="80"/>
      <c r="AX57712" s="80"/>
      <c r="AY57712" s="80"/>
      <c r="AZ57712" s="80"/>
      <c r="BA57712" s="80"/>
      <c r="BB57712" s="80"/>
    </row>
    <row r="57713" spans="9:54" x14ac:dyDescent="0.25">
      <c r="I57713" s="80"/>
      <c r="AX57713" s="80"/>
      <c r="AY57713" s="80"/>
      <c r="AZ57713" s="80"/>
      <c r="BA57713" s="80"/>
      <c r="BB57713" s="80"/>
    </row>
    <row r="57714" spans="9:54" x14ac:dyDescent="0.25">
      <c r="I57714" s="80"/>
      <c r="AX57714" s="80"/>
      <c r="AY57714" s="80"/>
      <c r="AZ57714" s="80"/>
      <c r="BA57714" s="80"/>
      <c r="BB57714" s="80"/>
    </row>
    <row r="57715" spans="9:54" x14ac:dyDescent="0.25">
      <c r="I57715" s="80"/>
      <c r="AX57715" s="80"/>
      <c r="AY57715" s="80"/>
      <c r="AZ57715" s="80"/>
      <c r="BA57715" s="80"/>
      <c r="BB57715" s="80"/>
    </row>
    <row r="57716" spans="9:54" x14ac:dyDescent="0.25">
      <c r="I57716" s="80"/>
      <c r="AX57716" s="80"/>
      <c r="AY57716" s="80"/>
      <c r="AZ57716" s="80"/>
      <c r="BA57716" s="80"/>
      <c r="BB57716" s="80"/>
    </row>
    <row r="57717" spans="9:54" x14ac:dyDescent="0.25">
      <c r="I57717" s="80"/>
      <c r="AX57717" s="80"/>
      <c r="AY57717" s="80"/>
      <c r="AZ57717" s="80"/>
      <c r="BA57717" s="80"/>
      <c r="BB57717" s="80"/>
    </row>
    <row r="57718" spans="9:54" x14ac:dyDescent="0.25">
      <c r="I57718" s="80"/>
      <c r="AX57718" s="80"/>
      <c r="AY57718" s="80"/>
      <c r="AZ57718" s="80"/>
      <c r="BA57718" s="80"/>
      <c r="BB57718" s="80"/>
    </row>
    <row r="57719" spans="9:54" x14ac:dyDescent="0.25">
      <c r="I57719" s="80"/>
      <c r="AX57719" s="80"/>
      <c r="AY57719" s="80"/>
      <c r="AZ57719" s="80"/>
      <c r="BA57719" s="80"/>
      <c r="BB57719" s="80"/>
    </row>
    <row r="57720" spans="9:54" x14ac:dyDescent="0.25">
      <c r="I57720" s="80"/>
      <c r="AX57720" s="80"/>
      <c r="AY57720" s="80"/>
      <c r="AZ57720" s="80"/>
      <c r="BA57720" s="80"/>
      <c r="BB57720" s="80"/>
    </row>
    <row r="57721" spans="9:54" x14ac:dyDescent="0.25">
      <c r="I57721" s="80"/>
      <c r="AX57721" s="80"/>
      <c r="AY57721" s="80"/>
      <c r="AZ57721" s="80"/>
      <c r="BA57721" s="80"/>
      <c r="BB57721" s="80"/>
    </row>
    <row r="57722" spans="9:54" x14ac:dyDescent="0.25">
      <c r="I57722" s="80"/>
      <c r="AX57722" s="80"/>
      <c r="AY57722" s="80"/>
      <c r="AZ57722" s="80"/>
      <c r="BA57722" s="80"/>
      <c r="BB57722" s="80"/>
    </row>
    <row r="57723" spans="9:54" x14ac:dyDescent="0.25">
      <c r="I57723" s="80"/>
      <c r="AX57723" s="80"/>
      <c r="AY57723" s="80"/>
      <c r="AZ57723" s="80"/>
      <c r="BA57723" s="80"/>
      <c r="BB57723" s="80"/>
    </row>
    <row r="57724" spans="9:54" x14ac:dyDescent="0.25">
      <c r="I57724" s="80"/>
      <c r="AX57724" s="80"/>
      <c r="AY57724" s="80"/>
      <c r="AZ57724" s="80"/>
      <c r="BA57724" s="80"/>
      <c r="BB57724" s="80"/>
    </row>
    <row r="57725" spans="9:54" x14ac:dyDescent="0.25">
      <c r="I57725" s="80"/>
      <c r="AX57725" s="80"/>
      <c r="AY57725" s="80"/>
      <c r="AZ57725" s="80"/>
      <c r="BA57725" s="80"/>
      <c r="BB57725" s="80"/>
    </row>
    <row r="57726" spans="9:54" x14ac:dyDescent="0.25">
      <c r="I57726" s="80"/>
      <c r="AX57726" s="80"/>
      <c r="AY57726" s="80"/>
      <c r="AZ57726" s="80"/>
      <c r="BA57726" s="80"/>
      <c r="BB57726" s="80"/>
    </row>
    <row r="57727" spans="9:54" x14ac:dyDescent="0.25">
      <c r="I57727" s="80"/>
      <c r="AX57727" s="80"/>
      <c r="AY57727" s="80"/>
      <c r="AZ57727" s="80"/>
      <c r="BA57727" s="80"/>
      <c r="BB57727" s="80"/>
    </row>
    <row r="57728" spans="9:54" x14ac:dyDescent="0.25">
      <c r="I57728" s="80"/>
      <c r="AX57728" s="80"/>
      <c r="AY57728" s="80"/>
      <c r="AZ57728" s="80"/>
      <c r="BA57728" s="80"/>
      <c r="BB57728" s="80"/>
    </row>
    <row r="57729" spans="9:54" x14ac:dyDescent="0.25">
      <c r="I57729" s="80"/>
      <c r="AX57729" s="80"/>
      <c r="AY57729" s="80"/>
      <c r="AZ57729" s="80"/>
      <c r="BA57729" s="80"/>
      <c r="BB57729" s="80"/>
    </row>
    <row r="57730" spans="9:54" x14ac:dyDescent="0.25">
      <c r="I57730" s="80"/>
      <c r="AX57730" s="80"/>
      <c r="AY57730" s="80"/>
      <c r="AZ57730" s="80"/>
      <c r="BA57730" s="80"/>
      <c r="BB57730" s="80"/>
    </row>
    <row r="57731" spans="9:54" x14ac:dyDescent="0.25">
      <c r="I57731" s="80"/>
      <c r="AX57731" s="80"/>
      <c r="AY57731" s="80"/>
      <c r="AZ57731" s="80"/>
      <c r="BA57731" s="80"/>
      <c r="BB57731" s="80"/>
    </row>
    <row r="57732" spans="9:54" x14ac:dyDescent="0.25">
      <c r="I57732" s="80"/>
      <c r="AX57732" s="80"/>
      <c r="AY57732" s="80"/>
      <c r="AZ57732" s="80"/>
      <c r="BA57732" s="80"/>
      <c r="BB57732" s="80"/>
    </row>
    <row r="57733" spans="9:54" x14ac:dyDescent="0.25">
      <c r="I57733" s="80"/>
      <c r="AX57733" s="80"/>
      <c r="AY57733" s="80"/>
      <c r="AZ57733" s="80"/>
      <c r="BA57733" s="80"/>
      <c r="BB57733" s="80"/>
    </row>
    <row r="57734" spans="9:54" x14ac:dyDescent="0.25">
      <c r="I57734" s="80"/>
      <c r="AX57734" s="80"/>
      <c r="AY57734" s="80"/>
      <c r="AZ57734" s="80"/>
      <c r="BA57734" s="80"/>
      <c r="BB57734" s="80"/>
    </row>
    <row r="57735" spans="9:54" x14ac:dyDescent="0.25">
      <c r="I57735" s="80"/>
      <c r="AX57735" s="80"/>
      <c r="AY57735" s="80"/>
      <c r="AZ57735" s="80"/>
      <c r="BA57735" s="80"/>
      <c r="BB57735" s="80"/>
    </row>
    <row r="57736" spans="9:54" x14ac:dyDescent="0.25">
      <c r="I57736" s="80"/>
      <c r="AX57736" s="80"/>
      <c r="AY57736" s="80"/>
      <c r="AZ57736" s="80"/>
      <c r="BA57736" s="80"/>
      <c r="BB57736" s="80"/>
    </row>
    <row r="57737" spans="9:54" x14ac:dyDescent="0.25">
      <c r="I57737" s="80"/>
      <c r="AX57737" s="80"/>
      <c r="AY57737" s="80"/>
      <c r="AZ57737" s="80"/>
      <c r="BA57737" s="80"/>
      <c r="BB57737" s="80"/>
    </row>
    <row r="57738" spans="9:54" x14ac:dyDescent="0.25">
      <c r="I57738" s="80"/>
      <c r="AX57738" s="80"/>
      <c r="AY57738" s="80"/>
      <c r="AZ57738" s="80"/>
      <c r="BA57738" s="80"/>
      <c r="BB57738" s="80"/>
    </row>
    <row r="57739" spans="9:54" x14ac:dyDescent="0.25">
      <c r="I57739" s="80"/>
      <c r="AX57739" s="80"/>
      <c r="AY57739" s="80"/>
      <c r="AZ57739" s="80"/>
      <c r="BA57739" s="80"/>
      <c r="BB57739" s="80"/>
    </row>
    <row r="57740" spans="9:54" x14ac:dyDescent="0.25">
      <c r="I57740" s="80"/>
      <c r="AX57740" s="80"/>
      <c r="AY57740" s="80"/>
      <c r="AZ57740" s="80"/>
      <c r="BA57740" s="80"/>
      <c r="BB57740" s="80"/>
    </row>
    <row r="57741" spans="9:54" x14ac:dyDescent="0.25">
      <c r="I57741" s="80"/>
      <c r="AX57741" s="80"/>
      <c r="AY57741" s="80"/>
      <c r="AZ57741" s="80"/>
      <c r="BA57741" s="80"/>
      <c r="BB57741" s="80"/>
    </row>
    <row r="57742" spans="9:54" x14ac:dyDescent="0.25">
      <c r="I57742" s="80"/>
      <c r="AX57742" s="80"/>
      <c r="AY57742" s="80"/>
      <c r="AZ57742" s="80"/>
      <c r="BA57742" s="80"/>
      <c r="BB57742" s="80"/>
    </row>
    <row r="57743" spans="9:54" x14ac:dyDescent="0.25">
      <c r="I57743" s="80"/>
      <c r="AX57743" s="80"/>
      <c r="AY57743" s="80"/>
      <c r="AZ57743" s="80"/>
      <c r="BA57743" s="80"/>
      <c r="BB57743" s="80"/>
    </row>
    <row r="57744" spans="9:54" x14ac:dyDescent="0.25">
      <c r="I57744" s="80"/>
      <c r="AX57744" s="80"/>
      <c r="AY57744" s="80"/>
      <c r="AZ57744" s="80"/>
      <c r="BA57744" s="80"/>
      <c r="BB57744" s="80"/>
    </row>
    <row r="57745" spans="9:54" x14ac:dyDescent="0.25">
      <c r="I57745" s="80"/>
      <c r="AX57745" s="80"/>
      <c r="AY57745" s="80"/>
      <c r="AZ57745" s="80"/>
      <c r="BA57745" s="80"/>
      <c r="BB57745" s="80"/>
    </row>
    <row r="57746" spans="9:54" x14ac:dyDescent="0.25">
      <c r="I57746" s="80"/>
      <c r="AX57746" s="80"/>
      <c r="AY57746" s="80"/>
      <c r="AZ57746" s="80"/>
      <c r="BA57746" s="80"/>
      <c r="BB57746" s="80"/>
    </row>
    <row r="57747" spans="9:54" x14ac:dyDescent="0.25">
      <c r="I57747" s="80"/>
      <c r="AX57747" s="80"/>
      <c r="AY57747" s="80"/>
      <c r="AZ57747" s="80"/>
      <c r="BA57747" s="80"/>
      <c r="BB57747" s="80"/>
    </row>
    <row r="57748" spans="9:54" x14ac:dyDescent="0.25">
      <c r="I57748" s="80"/>
      <c r="AX57748" s="80"/>
      <c r="AY57748" s="80"/>
      <c r="AZ57748" s="80"/>
      <c r="BA57748" s="80"/>
      <c r="BB57748" s="80"/>
    </row>
    <row r="57749" spans="9:54" x14ac:dyDescent="0.25">
      <c r="I57749" s="80"/>
      <c r="AX57749" s="80"/>
      <c r="AY57749" s="80"/>
      <c r="AZ57749" s="80"/>
      <c r="BA57749" s="80"/>
      <c r="BB57749" s="80"/>
    </row>
    <row r="57750" spans="9:54" x14ac:dyDescent="0.25">
      <c r="I57750" s="80"/>
      <c r="AX57750" s="80"/>
      <c r="AY57750" s="80"/>
      <c r="AZ57750" s="80"/>
      <c r="BA57750" s="80"/>
      <c r="BB57750" s="80"/>
    </row>
    <row r="57751" spans="9:54" x14ac:dyDescent="0.25">
      <c r="I57751" s="80"/>
      <c r="AX57751" s="80"/>
      <c r="AY57751" s="80"/>
      <c r="AZ57751" s="80"/>
      <c r="BA57751" s="80"/>
      <c r="BB57751" s="80"/>
    </row>
    <row r="57752" spans="9:54" x14ac:dyDescent="0.25">
      <c r="I57752" s="80"/>
      <c r="AX57752" s="80"/>
      <c r="AY57752" s="80"/>
      <c r="AZ57752" s="80"/>
      <c r="BA57752" s="80"/>
      <c r="BB57752" s="80"/>
    </row>
    <row r="57753" spans="9:54" x14ac:dyDescent="0.25">
      <c r="I57753" s="80"/>
      <c r="AX57753" s="80"/>
      <c r="AY57753" s="80"/>
      <c r="AZ57753" s="80"/>
      <c r="BA57753" s="80"/>
      <c r="BB57753" s="80"/>
    </row>
    <row r="57754" spans="9:54" x14ac:dyDescent="0.25">
      <c r="I57754" s="80"/>
      <c r="AX57754" s="80"/>
      <c r="AY57754" s="80"/>
      <c r="AZ57754" s="80"/>
      <c r="BA57754" s="80"/>
      <c r="BB57754" s="80"/>
    </row>
    <row r="57755" spans="9:54" x14ac:dyDescent="0.25">
      <c r="I57755" s="80"/>
      <c r="AX57755" s="80"/>
      <c r="AY57755" s="80"/>
      <c r="AZ57755" s="80"/>
      <c r="BA57755" s="80"/>
      <c r="BB57755" s="80"/>
    </row>
    <row r="57756" spans="9:54" x14ac:dyDescent="0.25">
      <c r="I57756" s="80"/>
      <c r="AX57756" s="80"/>
      <c r="AY57756" s="80"/>
      <c r="AZ57756" s="80"/>
      <c r="BA57756" s="80"/>
      <c r="BB57756" s="80"/>
    </row>
    <row r="57757" spans="9:54" x14ac:dyDescent="0.25">
      <c r="I57757" s="80"/>
      <c r="AX57757" s="80"/>
      <c r="AY57757" s="80"/>
      <c r="AZ57757" s="80"/>
      <c r="BA57757" s="80"/>
      <c r="BB57757" s="80"/>
    </row>
    <row r="57758" spans="9:54" x14ac:dyDescent="0.25">
      <c r="I57758" s="80"/>
      <c r="AX57758" s="80"/>
      <c r="AY57758" s="80"/>
      <c r="AZ57758" s="80"/>
      <c r="BA57758" s="80"/>
      <c r="BB57758" s="80"/>
    </row>
    <row r="57759" spans="9:54" x14ac:dyDescent="0.25">
      <c r="I57759" s="80"/>
      <c r="AX57759" s="80"/>
      <c r="AY57759" s="80"/>
      <c r="AZ57759" s="80"/>
      <c r="BA57759" s="80"/>
      <c r="BB57759" s="80"/>
    </row>
    <row r="57760" spans="9:54" x14ac:dyDescent="0.25">
      <c r="I57760" s="80"/>
      <c r="AX57760" s="80"/>
      <c r="AY57760" s="80"/>
      <c r="AZ57760" s="80"/>
      <c r="BA57760" s="80"/>
      <c r="BB57760" s="80"/>
    </row>
    <row r="57761" spans="9:54" x14ac:dyDescent="0.25">
      <c r="I57761" s="80"/>
      <c r="AX57761" s="80"/>
      <c r="AY57761" s="80"/>
      <c r="AZ57761" s="80"/>
      <c r="BA57761" s="80"/>
      <c r="BB57761" s="80"/>
    </row>
    <row r="57762" spans="9:54" x14ac:dyDescent="0.25">
      <c r="I57762" s="80"/>
      <c r="AX57762" s="80"/>
      <c r="AY57762" s="80"/>
      <c r="AZ57762" s="80"/>
      <c r="BA57762" s="80"/>
      <c r="BB57762" s="80"/>
    </row>
    <row r="57763" spans="9:54" x14ac:dyDescent="0.25">
      <c r="I57763" s="80"/>
      <c r="AX57763" s="80"/>
      <c r="AY57763" s="80"/>
      <c r="AZ57763" s="80"/>
      <c r="BA57763" s="80"/>
      <c r="BB57763" s="80"/>
    </row>
    <row r="57764" spans="9:54" x14ac:dyDescent="0.25">
      <c r="I57764" s="80"/>
      <c r="AX57764" s="80"/>
      <c r="AY57764" s="80"/>
      <c r="AZ57764" s="80"/>
      <c r="BA57764" s="80"/>
      <c r="BB57764" s="80"/>
    </row>
    <row r="57765" spans="9:54" x14ac:dyDescent="0.25">
      <c r="I57765" s="80"/>
      <c r="AX57765" s="80"/>
      <c r="AY57765" s="80"/>
      <c r="AZ57765" s="80"/>
      <c r="BA57765" s="80"/>
      <c r="BB57765" s="80"/>
    </row>
    <row r="57766" spans="9:54" x14ac:dyDescent="0.25">
      <c r="I57766" s="80"/>
      <c r="AX57766" s="80"/>
      <c r="AY57766" s="80"/>
      <c r="AZ57766" s="80"/>
      <c r="BA57766" s="80"/>
      <c r="BB57766" s="80"/>
    </row>
    <row r="57767" spans="9:54" x14ac:dyDescent="0.25">
      <c r="I57767" s="80"/>
      <c r="AX57767" s="80"/>
      <c r="AY57767" s="80"/>
      <c r="AZ57767" s="80"/>
      <c r="BA57767" s="80"/>
      <c r="BB57767" s="80"/>
    </row>
    <row r="57768" spans="9:54" x14ac:dyDescent="0.25">
      <c r="I57768" s="80"/>
      <c r="AX57768" s="80"/>
      <c r="AY57768" s="80"/>
      <c r="AZ57768" s="80"/>
      <c r="BA57768" s="80"/>
      <c r="BB57768" s="80"/>
    </row>
    <row r="57769" spans="9:54" x14ac:dyDescent="0.25">
      <c r="I57769" s="80"/>
      <c r="AX57769" s="80"/>
      <c r="AY57769" s="80"/>
      <c r="AZ57769" s="80"/>
      <c r="BA57769" s="80"/>
      <c r="BB57769" s="80"/>
    </row>
    <row r="57770" spans="9:54" x14ac:dyDescent="0.25">
      <c r="I57770" s="80"/>
      <c r="AX57770" s="80"/>
      <c r="AY57770" s="80"/>
      <c r="AZ57770" s="80"/>
      <c r="BA57770" s="80"/>
      <c r="BB57770" s="80"/>
    </row>
    <row r="57771" spans="9:54" x14ac:dyDescent="0.25">
      <c r="I57771" s="80"/>
      <c r="AX57771" s="80"/>
      <c r="AY57771" s="80"/>
      <c r="AZ57771" s="80"/>
      <c r="BA57771" s="80"/>
      <c r="BB57771" s="80"/>
    </row>
    <row r="57772" spans="9:54" x14ac:dyDescent="0.25">
      <c r="I57772" s="80"/>
      <c r="AX57772" s="80"/>
      <c r="AY57772" s="80"/>
      <c r="AZ57772" s="80"/>
      <c r="BA57772" s="80"/>
      <c r="BB57772" s="80"/>
    </row>
    <row r="57773" spans="9:54" x14ac:dyDescent="0.25">
      <c r="I57773" s="80"/>
      <c r="AX57773" s="80"/>
      <c r="AY57773" s="80"/>
      <c r="AZ57773" s="80"/>
      <c r="BA57773" s="80"/>
      <c r="BB57773" s="80"/>
    </row>
    <row r="57774" spans="9:54" x14ac:dyDescent="0.25">
      <c r="I57774" s="80"/>
      <c r="AX57774" s="80"/>
      <c r="AY57774" s="80"/>
      <c r="AZ57774" s="80"/>
      <c r="BA57774" s="80"/>
      <c r="BB57774" s="80"/>
    </row>
    <row r="57775" spans="9:54" x14ac:dyDescent="0.25">
      <c r="I57775" s="80"/>
      <c r="AX57775" s="80"/>
      <c r="AY57775" s="80"/>
      <c r="AZ57775" s="80"/>
      <c r="BA57775" s="80"/>
      <c r="BB57775" s="80"/>
    </row>
    <row r="57776" spans="9:54" x14ac:dyDescent="0.25">
      <c r="I57776" s="80"/>
      <c r="AX57776" s="80"/>
      <c r="AY57776" s="80"/>
      <c r="AZ57776" s="80"/>
      <c r="BA57776" s="80"/>
      <c r="BB57776" s="80"/>
    </row>
    <row r="57777" spans="9:54" x14ac:dyDescent="0.25">
      <c r="I57777" s="80"/>
      <c r="AX57777" s="80"/>
      <c r="AY57777" s="80"/>
      <c r="AZ57777" s="80"/>
      <c r="BA57777" s="80"/>
      <c r="BB57777" s="80"/>
    </row>
    <row r="57778" spans="9:54" x14ac:dyDescent="0.25">
      <c r="I57778" s="80"/>
      <c r="AX57778" s="80"/>
      <c r="AY57778" s="80"/>
      <c r="AZ57778" s="80"/>
      <c r="BA57778" s="80"/>
      <c r="BB57778" s="80"/>
    </row>
    <row r="57779" spans="9:54" x14ac:dyDescent="0.25">
      <c r="I57779" s="80"/>
      <c r="AX57779" s="80"/>
      <c r="AY57779" s="80"/>
      <c r="AZ57779" s="80"/>
      <c r="BA57779" s="80"/>
      <c r="BB57779" s="80"/>
    </row>
    <row r="57780" spans="9:54" x14ac:dyDescent="0.25">
      <c r="I57780" s="80"/>
      <c r="AX57780" s="80"/>
      <c r="AY57780" s="80"/>
      <c r="AZ57780" s="80"/>
      <c r="BA57780" s="80"/>
      <c r="BB57780" s="80"/>
    </row>
    <row r="57781" spans="9:54" x14ac:dyDescent="0.25">
      <c r="I57781" s="80"/>
      <c r="AX57781" s="80"/>
      <c r="AY57781" s="80"/>
      <c r="AZ57781" s="80"/>
      <c r="BA57781" s="80"/>
      <c r="BB57781" s="80"/>
    </row>
    <row r="57782" spans="9:54" x14ac:dyDescent="0.25">
      <c r="I57782" s="80"/>
      <c r="AX57782" s="80"/>
      <c r="AY57782" s="80"/>
      <c r="AZ57782" s="80"/>
      <c r="BA57782" s="80"/>
      <c r="BB57782" s="80"/>
    </row>
    <row r="57783" spans="9:54" x14ac:dyDescent="0.25">
      <c r="I57783" s="80"/>
      <c r="AX57783" s="80"/>
      <c r="AY57783" s="80"/>
      <c r="AZ57783" s="80"/>
      <c r="BA57783" s="80"/>
      <c r="BB57783" s="80"/>
    </row>
    <row r="57784" spans="9:54" x14ac:dyDescent="0.25">
      <c r="I57784" s="80"/>
      <c r="AX57784" s="80"/>
      <c r="AY57784" s="80"/>
      <c r="AZ57784" s="80"/>
      <c r="BA57784" s="80"/>
      <c r="BB57784" s="80"/>
    </row>
    <row r="57785" spans="9:54" x14ac:dyDescent="0.25">
      <c r="I57785" s="80"/>
      <c r="AX57785" s="80"/>
      <c r="AY57785" s="80"/>
      <c r="AZ57785" s="80"/>
      <c r="BA57785" s="80"/>
      <c r="BB57785" s="80"/>
    </row>
    <row r="57786" spans="9:54" x14ac:dyDescent="0.25">
      <c r="I57786" s="80"/>
      <c r="AX57786" s="80"/>
      <c r="AY57786" s="80"/>
      <c r="AZ57786" s="80"/>
      <c r="BA57786" s="80"/>
      <c r="BB57786" s="80"/>
    </row>
    <row r="57787" spans="9:54" x14ac:dyDescent="0.25">
      <c r="I57787" s="80"/>
      <c r="AX57787" s="80"/>
      <c r="AY57787" s="80"/>
      <c r="AZ57787" s="80"/>
      <c r="BA57787" s="80"/>
      <c r="BB57787" s="80"/>
    </row>
    <row r="57788" spans="9:54" x14ac:dyDescent="0.25">
      <c r="I57788" s="80"/>
      <c r="AX57788" s="80"/>
      <c r="AY57788" s="80"/>
      <c r="AZ57788" s="80"/>
      <c r="BA57788" s="80"/>
      <c r="BB57788" s="80"/>
    </row>
    <row r="57789" spans="9:54" x14ac:dyDescent="0.25">
      <c r="I57789" s="80"/>
      <c r="AX57789" s="80"/>
      <c r="AY57789" s="80"/>
      <c r="AZ57789" s="80"/>
      <c r="BA57789" s="80"/>
      <c r="BB57789" s="80"/>
    </row>
    <row r="57790" spans="9:54" x14ac:dyDescent="0.25">
      <c r="I57790" s="80"/>
      <c r="AX57790" s="80"/>
      <c r="AY57790" s="80"/>
      <c r="AZ57790" s="80"/>
      <c r="BA57790" s="80"/>
      <c r="BB57790" s="80"/>
    </row>
    <row r="57791" spans="9:54" x14ac:dyDescent="0.25">
      <c r="I57791" s="80"/>
      <c r="AX57791" s="80"/>
      <c r="AY57791" s="80"/>
      <c r="AZ57791" s="80"/>
      <c r="BA57791" s="80"/>
      <c r="BB57791" s="80"/>
    </row>
    <row r="57792" spans="9:54" x14ac:dyDescent="0.25">
      <c r="I57792" s="80"/>
      <c r="AX57792" s="80"/>
      <c r="AY57792" s="80"/>
      <c r="AZ57792" s="80"/>
      <c r="BA57792" s="80"/>
      <c r="BB57792" s="80"/>
    </row>
    <row r="57793" spans="9:54" x14ac:dyDescent="0.25">
      <c r="I57793" s="80"/>
      <c r="AX57793" s="80"/>
      <c r="AY57793" s="80"/>
      <c r="AZ57793" s="80"/>
      <c r="BA57793" s="80"/>
      <c r="BB57793" s="80"/>
    </row>
    <row r="57794" spans="9:54" x14ac:dyDescent="0.25">
      <c r="I57794" s="80"/>
      <c r="AX57794" s="80"/>
      <c r="AY57794" s="80"/>
      <c r="AZ57794" s="80"/>
      <c r="BA57794" s="80"/>
      <c r="BB57794" s="80"/>
    </row>
    <row r="57795" spans="9:54" x14ac:dyDescent="0.25">
      <c r="I57795" s="80"/>
      <c r="AX57795" s="80"/>
      <c r="AY57795" s="80"/>
      <c r="AZ57795" s="80"/>
      <c r="BA57795" s="80"/>
      <c r="BB57795" s="80"/>
    </row>
    <row r="57796" spans="9:54" x14ac:dyDescent="0.25">
      <c r="I57796" s="80"/>
      <c r="AX57796" s="80"/>
      <c r="AY57796" s="80"/>
      <c r="AZ57796" s="80"/>
      <c r="BA57796" s="80"/>
      <c r="BB57796" s="80"/>
    </row>
    <row r="57797" spans="9:54" x14ac:dyDescent="0.25">
      <c r="I57797" s="80"/>
      <c r="AX57797" s="80"/>
      <c r="AY57797" s="80"/>
      <c r="AZ57797" s="80"/>
      <c r="BA57797" s="80"/>
      <c r="BB57797" s="80"/>
    </row>
    <row r="57798" spans="9:54" x14ac:dyDescent="0.25">
      <c r="I57798" s="80"/>
      <c r="AX57798" s="80"/>
      <c r="AY57798" s="80"/>
      <c r="AZ57798" s="80"/>
      <c r="BA57798" s="80"/>
      <c r="BB57798" s="80"/>
    </row>
    <row r="57799" spans="9:54" x14ac:dyDescent="0.25">
      <c r="I57799" s="80"/>
      <c r="AX57799" s="80"/>
      <c r="AY57799" s="80"/>
      <c r="AZ57799" s="80"/>
      <c r="BA57799" s="80"/>
      <c r="BB57799" s="80"/>
    </row>
    <row r="57800" spans="9:54" x14ac:dyDescent="0.25">
      <c r="I57800" s="80"/>
      <c r="AX57800" s="80"/>
      <c r="AY57800" s="80"/>
      <c r="AZ57800" s="80"/>
      <c r="BA57800" s="80"/>
      <c r="BB57800" s="80"/>
    </row>
    <row r="57801" spans="9:54" x14ac:dyDescent="0.25">
      <c r="I57801" s="80"/>
      <c r="AX57801" s="80"/>
      <c r="AY57801" s="80"/>
      <c r="AZ57801" s="80"/>
      <c r="BA57801" s="80"/>
      <c r="BB57801" s="80"/>
    </row>
    <row r="57802" spans="9:54" x14ac:dyDescent="0.25">
      <c r="I57802" s="80"/>
      <c r="AX57802" s="80"/>
      <c r="AY57802" s="80"/>
      <c r="AZ57802" s="80"/>
      <c r="BA57802" s="80"/>
      <c r="BB57802" s="80"/>
    </row>
    <row r="57803" spans="9:54" x14ac:dyDescent="0.25">
      <c r="I57803" s="80"/>
      <c r="AX57803" s="80"/>
      <c r="AY57803" s="80"/>
      <c r="AZ57803" s="80"/>
      <c r="BA57803" s="80"/>
      <c r="BB57803" s="80"/>
    </row>
    <row r="57804" spans="9:54" x14ac:dyDescent="0.25">
      <c r="I57804" s="80"/>
      <c r="AX57804" s="80"/>
      <c r="AY57804" s="80"/>
      <c r="AZ57804" s="80"/>
      <c r="BA57804" s="80"/>
      <c r="BB57804" s="80"/>
    </row>
    <row r="57805" spans="9:54" x14ac:dyDescent="0.25">
      <c r="I57805" s="80"/>
      <c r="AX57805" s="80"/>
      <c r="AY57805" s="80"/>
      <c r="AZ57805" s="80"/>
      <c r="BA57805" s="80"/>
      <c r="BB57805" s="80"/>
    </row>
    <row r="57806" spans="9:54" x14ac:dyDescent="0.25">
      <c r="I57806" s="80"/>
      <c r="AX57806" s="80"/>
      <c r="AY57806" s="80"/>
      <c r="AZ57806" s="80"/>
      <c r="BA57806" s="80"/>
      <c r="BB57806" s="80"/>
    </row>
    <row r="57807" spans="9:54" x14ac:dyDescent="0.25">
      <c r="I57807" s="80"/>
      <c r="AX57807" s="80"/>
      <c r="AY57807" s="80"/>
      <c r="AZ57807" s="80"/>
      <c r="BA57807" s="80"/>
      <c r="BB57807" s="80"/>
    </row>
    <row r="57808" spans="9:54" x14ac:dyDescent="0.25">
      <c r="I57808" s="80"/>
      <c r="AX57808" s="80"/>
      <c r="AY57808" s="80"/>
      <c r="AZ57808" s="80"/>
      <c r="BA57808" s="80"/>
      <c r="BB57808" s="80"/>
    </row>
    <row r="57809" spans="9:54" x14ac:dyDescent="0.25">
      <c r="I57809" s="80"/>
      <c r="AX57809" s="80"/>
      <c r="AY57809" s="80"/>
      <c r="AZ57809" s="80"/>
      <c r="BA57809" s="80"/>
      <c r="BB57809" s="80"/>
    </row>
    <row r="57810" spans="9:54" x14ac:dyDescent="0.25">
      <c r="I57810" s="80"/>
      <c r="AX57810" s="80"/>
      <c r="AY57810" s="80"/>
      <c r="AZ57810" s="80"/>
      <c r="BA57810" s="80"/>
      <c r="BB57810" s="80"/>
    </row>
    <row r="57811" spans="9:54" x14ac:dyDescent="0.25">
      <c r="I57811" s="80"/>
      <c r="AX57811" s="80"/>
      <c r="AY57811" s="80"/>
      <c r="AZ57811" s="80"/>
      <c r="BA57811" s="80"/>
      <c r="BB57811" s="80"/>
    </row>
    <row r="57812" spans="9:54" x14ac:dyDescent="0.25">
      <c r="I57812" s="80"/>
      <c r="AX57812" s="80"/>
      <c r="AY57812" s="80"/>
      <c r="AZ57812" s="80"/>
      <c r="BA57812" s="80"/>
      <c r="BB57812" s="80"/>
    </row>
    <row r="57813" spans="9:54" x14ac:dyDescent="0.25">
      <c r="I57813" s="80"/>
      <c r="AX57813" s="80"/>
      <c r="AY57813" s="80"/>
      <c r="AZ57813" s="80"/>
      <c r="BA57813" s="80"/>
      <c r="BB57813" s="80"/>
    </row>
    <row r="57814" spans="9:54" x14ac:dyDescent="0.25">
      <c r="I57814" s="80"/>
      <c r="AX57814" s="80"/>
      <c r="AY57814" s="80"/>
      <c r="AZ57814" s="80"/>
      <c r="BA57814" s="80"/>
      <c r="BB57814" s="80"/>
    </row>
    <row r="57815" spans="9:54" x14ac:dyDescent="0.25">
      <c r="I57815" s="80"/>
      <c r="AX57815" s="80"/>
      <c r="AY57815" s="80"/>
      <c r="AZ57815" s="80"/>
      <c r="BA57815" s="80"/>
      <c r="BB57815" s="80"/>
    </row>
    <row r="57816" spans="9:54" x14ac:dyDescent="0.25">
      <c r="I57816" s="80"/>
      <c r="AX57816" s="80"/>
      <c r="AY57816" s="80"/>
      <c r="AZ57816" s="80"/>
      <c r="BA57816" s="80"/>
      <c r="BB57816" s="80"/>
    </row>
    <row r="57817" spans="9:54" x14ac:dyDescent="0.25">
      <c r="I57817" s="80"/>
      <c r="AX57817" s="80"/>
      <c r="AY57817" s="80"/>
      <c r="AZ57817" s="80"/>
      <c r="BA57817" s="80"/>
      <c r="BB57817" s="80"/>
    </row>
    <row r="57818" spans="9:54" x14ac:dyDescent="0.25">
      <c r="I57818" s="80"/>
      <c r="AX57818" s="80"/>
      <c r="AY57818" s="80"/>
      <c r="AZ57818" s="80"/>
      <c r="BA57818" s="80"/>
      <c r="BB57818" s="80"/>
    </row>
    <row r="57819" spans="9:54" x14ac:dyDescent="0.25">
      <c r="I57819" s="80"/>
      <c r="AX57819" s="80"/>
      <c r="AY57819" s="80"/>
      <c r="AZ57819" s="80"/>
      <c r="BA57819" s="80"/>
      <c r="BB57819" s="80"/>
    </row>
    <row r="57820" spans="9:54" x14ac:dyDescent="0.25">
      <c r="I57820" s="80"/>
      <c r="AX57820" s="80"/>
      <c r="AY57820" s="80"/>
      <c r="AZ57820" s="80"/>
      <c r="BA57820" s="80"/>
      <c r="BB57820" s="80"/>
    </row>
    <row r="57821" spans="9:54" x14ac:dyDescent="0.25">
      <c r="I57821" s="80"/>
      <c r="AX57821" s="80"/>
      <c r="AY57821" s="80"/>
      <c r="AZ57821" s="80"/>
      <c r="BA57821" s="80"/>
      <c r="BB57821" s="80"/>
    </row>
    <row r="57822" spans="9:54" x14ac:dyDescent="0.25">
      <c r="I57822" s="80"/>
      <c r="AX57822" s="80"/>
      <c r="AY57822" s="80"/>
      <c r="AZ57822" s="80"/>
      <c r="BA57822" s="80"/>
      <c r="BB57822" s="80"/>
    </row>
    <row r="57823" spans="9:54" x14ac:dyDescent="0.25">
      <c r="I57823" s="80"/>
      <c r="AX57823" s="80"/>
      <c r="AY57823" s="80"/>
      <c r="AZ57823" s="80"/>
      <c r="BA57823" s="80"/>
      <c r="BB57823" s="80"/>
    </row>
    <row r="57824" spans="9:54" x14ac:dyDescent="0.25">
      <c r="I57824" s="80"/>
      <c r="AX57824" s="80"/>
      <c r="AY57824" s="80"/>
      <c r="AZ57824" s="80"/>
      <c r="BA57824" s="80"/>
      <c r="BB57824" s="80"/>
    </row>
    <row r="57825" spans="9:54" x14ac:dyDescent="0.25">
      <c r="I57825" s="80"/>
      <c r="AX57825" s="80"/>
      <c r="AY57825" s="80"/>
      <c r="AZ57825" s="80"/>
      <c r="BA57825" s="80"/>
      <c r="BB57825" s="80"/>
    </row>
    <row r="57826" spans="9:54" x14ac:dyDescent="0.25">
      <c r="I57826" s="80"/>
      <c r="AX57826" s="80"/>
      <c r="AY57826" s="80"/>
      <c r="AZ57826" s="80"/>
      <c r="BA57826" s="80"/>
      <c r="BB57826" s="80"/>
    </row>
    <row r="57827" spans="9:54" x14ac:dyDescent="0.25">
      <c r="I57827" s="80"/>
      <c r="AX57827" s="80"/>
      <c r="AY57827" s="80"/>
      <c r="AZ57827" s="80"/>
      <c r="BA57827" s="80"/>
      <c r="BB57827" s="80"/>
    </row>
    <row r="57828" spans="9:54" x14ac:dyDescent="0.25">
      <c r="I57828" s="80"/>
      <c r="AX57828" s="80"/>
      <c r="AY57828" s="80"/>
      <c r="AZ57828" s="80"/>
      <c r="BA57828" s="80"/>
      <c r="BB57828" s="80"/>
    </row>
    <row r="57829" spans="9:54" x14ac:dyDescent="0.25">
      <c r="I57829" s="80"/>
      <c r="AX57829" s="80"/>
      <c r="AY57829" s="80"/>
      <c r="AZ57829" s="80"/>
      <c r="BA57829" s="80"/>
      <c r="BB57829" s="80"/>
    </row>
    <row r="57830" spans="9:54" x14ac:dyDescent="0.25">
      <c r="I57830" s="80"/>
      <c r="AX57830" s="80"/>
      <c r="AY57830" s="80"/>
      <c r="AZ57830" s="80"/>
      <c r="BA57830" s="80"/>
      <c r="BB57830" s="80"/>
    </row>
    <row r="57831" spans="9:54" x14ac:dyDescent="0.25">
      <c r="I57831" s="80"/>
      <c r="AX57831" s="80"/>
      <c r="AY57831" s="80"/>
      <c r="AZ57831" s="80"/>
      <c r="BA57831" s="80"/>
      <c r="BB57831" s="80"/>
    </row>
    <row r="57832" spans="9:54" x14ac:dyDescent="0.25">
      <c r="I57832" s="80"/>
      <c r="AX57832" s="80"/>
      <c r="AY57832" s="80"/>
      <c r="AZ57832" s="80"/>
      <c r="BA57832" s="80"/>
      <c r="BB57832" s="80"/>
    </row>
    <row r="57833" spans="9:54" x14ac:dyDescent="0.25">
      <c r="I57833" s="80"/>
      <c r="AX57833" s="80"/>
      <c r="AY57833" s="80"/>
      <c r="AZ57833" s="80"/>
      <c r="BA57833" s="80"/>
      <c r="BB57833" s="80"/>
    </row>
    <row r="57834" spans="9:54" x14ac:dyDescent="0.25">
      <c r="I57834" s="80"/>
      <c r="AX57834" s="80"/>
      <c r="AY57834" s="80"/>
      <c r="AZ57834" s="80"/>
      <c r="BA57834" s="80"/>
      <c r="BB57834" s="80"/>
    </row>
    <row r="57835" spans="9:54" x14ac:dyDescent="0.25">
      <c r="I57835" s="80"/>
      <c r="AX57835" s="80"/>
      <c r="AY57835" s="80"/>
      <c r="AZ57835" s="80"/>
      <c r="BA57835" s="80"/>
      <c r="BB57835" s="80"/>
    </row>
    <row r="57836" spans="9:54" x14ac:dyDescent="0.25">
      <c r="I57836" s="80"/>
      <c r="AX57836" s="80"/>
      <c r="AY57836" s="80"/>
      <c r="AZ57836" s="80"/>
      <c r="BA57836" s="80"/>
      <c r="BB57836" s="80"/>
    </row>
    <row r="57837" spans="9:54" x14ac:dyDescent="0.25">
      <c r="I57837" s="80"/>
      <c r="AX57837" s="80"/>
      <c r="AY57837" s="80"/>
      <c r="AZ57837" s="80"/>
      <c r="BA57837" s="80"/>
      <c r="BB57837" s="80"/>
    </row>
    <row r="57838" spans="9:54" x14ac:dyDescent="0.25">
      <c r="I57838" s="80"/>
      <c r="AX57838" s="80"/>
      <c r="AY57838" s="80"/>
      <c r="AZ57838" s="80"/>
      <c r="BA57838" s="80"/>
      <c r="BB57838" s="80"/>
    </row>
    <row r="57839" spans="9:54" x14ac:dyDescent="0.25">
      <c r="I57839" s="80"/>
      <c r="AX57839" s="80"/>
      <c r="AY57839" s="80"/>
      <c r="AZ57839" s="80"/>
      <c r="BA57839" s="80"/>
      <c r="BB57839" s="80"/>
    </row>
    <row r="57840" spans="9:54" x14ac:dyDescent="0.25">
      <c r="I57840" s="80"/>
      <c r="AX57840" s="80"/>
      <c r="AY57840" s="80"/>
      <c r="AZ57840" s="80"/>
      <c r="BA57840" s="80"/>
      <c r="BB57840" s="80"/>
    </row>
    <row r="57841" spans="9:54" x14ac:dyDescent="0.25">
      <c r="I57841" s="80"/>
      <c r="AX57841" s="80"/>
      <c r="AY57841" s="80"/>
      <c r="AZ57841" s="80"/>
      <c r="BA57841" s="80"/>
      <c r="BB57841" s="80"/>
    </row>
    <row r="57842" spans="9:54" x14ac:dyDescent="0.25">
      <c r="I57842" s="80"/>
      <c r="AX57842" s="80"/>
      <c r="AY57842" s="80"/>
      <c r="AZ57842" s="80"/>
      <c r="BA57842" s="80"/>
      <c r="BB57842" s="80"/>
    </row>
    <row r="57843" spans="9:54" x14ac:dyDescent="0.25">
      <c r="I57843" s="80"/>
      <c r="AX57843" s="80"/>
      <c r="AY57843" s="80"/>
      <c r="AZ57843" s="80"/>
      <c r="BA57843" s="80"/>
      <c r="BB57843" s="80"/>
    </row>
    <row r="57844" spans="9:54" x14ac:dyDescent="0.25">
      <c r="I57844" s="80"/>
      <c r="AX57844" s="80"/>
      <c r="AY57844" s="80"/>
      <c r="AZ57844" s="80"/>
      <c r="BA57844" s="80"/>
      <c r="BB57844" s="80"/>
    </row>
    <row r="57845" spans="9:54" x14ac:dyDescent="0.25">
      <c r="I57845" s="80"/>
      <c r="AX57845" s="80"/>
      <c r="AY57845" s="80"/>
      <c r="AZ57845" s="80"/>
      <c r="BA57845" s="80"/>
      <c r="BB57845" s="80"/>
    </row>
    <row r="57846" spans="9:54" x14ac:dyDescent="0.25">
      <c r="I57846" s="80"/>
      <c r="AX57846" s="80"/>
      <c r="AY57846" s="80"/>
      <c r="AZ57846" s="80"/>
      <c r="BA57846" s="80"/>
      <c r="BB57846" s="80"/>
    </row>
    <row r="57847" spans="9:54" x14ac:dyDescent="0.25">
      <c r="I57847" s="80"/>
      <c r="AX57847" s="80"/>
      <c r="AY57847" s="80"/>
      <c r="AZ57847" s="80"/>
      <c r="BA57847" s="80"/>
      <c r="BB57847" s="80"/>
    </row>
    <row r="57848" spans="9:54" x14ac:dyDescent="0.25">
      <c r="I57848" s="80"/>
      <c r="AX57848" s="80"/>
      <c r="AY57848" s="80"/>
      <c r="AZ57848" s="80"/>
      <c r="BA57848" s="80"/>
      <c r="BB57848" s="80"/>
    </row>
    <row r="57849" spans="9:54" x14ac:dyDescent="0.25">
      <c r="I57849" s="80"/>
      <c r="AX57849" s="80"/>
      <c r="AY57849" s="80"/>
      <c r="AZ57849" s="80"/>
      <c r="BA57849" s="80"/>
      <c r="BB57849" s="80"/>
    </row>
    <row r="57850" spans="9:54" x14ac:dyDescent="0.25">
      <c r="I57850" s="80"/>
      <c r="AX57850" s="80"/>
      <c r="AY57850" s="80"/>
      <c r="AZ57850" s="80"/>
      <c r="BA57850" s="80"/>
      <c r="BB57850" s="80"/>
    </row>
    <row r="57851" spans="9:54" x14ac:dyDescent="0.25">
      <c r="I57851" s="80"/>
      <c r="AX57851" s="80"/>
      <c r="AY57851" s="80"/>
      <c r="AZ57851" s="80"/>
      <c r="BA57851" s="80"/>
      <c r="BB57851" s="80"/>
    </row>
    <row r="57852" spans="9:54" x14ac:dyDescent="0.25">
      <c r="I57852" s="80"/>
      <c r="AX57852" s="80"/>
      <c r="AY57852" s="80"/>
      <c r="AZ57852" s="80"/>
      <c r="BA57852" s="80"/>
      <c r="BB57852" s="80"/>
    </row>
    <row r="57853" spans="9:54" x14ac:dyDescent="0.25">
      <c r="I57853" s="80"/>
      <c r="AX57853" s="80"/>
      <c r="AY57853" s="80"/>
      <c r="AZ57853" s="80"/>
      <c r="BA57853" s="80"/>
      <c r="BB57853" s="80"/>
    </row>
    <row r="57854" spans="9:54" x14ac:dyDescent="0.25">
      <c r="I57854" s="80"/>
      <c r="AX57854" s="80"/>
      <c r="AY57854" s="80"/>
      <c r="AZ57854" s="80"/>
      <c r="BA57854" s="80"/>
      <c r="BB57854" s="80"/>
    </row>
    <row r="57855" spans="9:54" x14ac:dyDescent="0.25">
      <c r="I57855" s="80"/>
      <c r="AX57855" s="80"/>
      <c r="AY57855" s="80"/>
      <c r="AZ57855" s="80"/>
      <c r="BA57855" s="80"/>
      <c r="BB57855" s="80"/>
    </row>
    <row r="57856" spans="9:54" x14ac:dyDescent="0.25">
      <c r="I57856" s="80"/>
      <c r="AX57856" s="80"/>
      <c r="AY57856" s="80"/>
      <c r="AZ57856" s="80"/>
      <c r="BA57856" s="80"/>
      <c r="BB57856" s="80"/>
    </row>
    <row r="57857" spans="9:54" x14ac:dyDescent="0.25">
      <c r="I57857" s="80"/>
      <c r="AX57857" s="80"/>
      <c r="AY57857" s="80"/>
      <c r="AZ57857" s="80"/>
      <c r="BA57857" s="80"/>
      <c r="BB57857" s="80"/>
    </row>
    <row r="57858" spans="9:54" x14ac:dyDescent="0.25">
      <c r="I57858" s="80"/>
      <c r="AX57858" s="80"/>
      <c r="AY57858" s="80"/>
      <c r="AZ57858" s="80"/>
      <c r="BA57858" s="80"/>
      <c r="BB57858" s="80"/>
    </row>
    <row r="57859" spans="9:54" x14ac:dyDescent="0.25">
      <c r="I57859" s="80"/>
      <c r="AX57859" s="80"/>
      <c r="AY57859" s="80"/>
      <c r="AZ57859" s="80"/>
      <c r="BA57859" s="80"/>
      <c r="BB57859" s="80"/>
    </row>
    <row r="57860" spans="9:54" x14ac:dyDescent="0.25">
      <c r="I57860" s="80"/>
      <c r="AX57860" s="80"/>
      <c r="AY57860" s="80"/>
      <c r="AZ57860" s="80"/>
      <c r="BA57860" s="80"/>
      <c r="BB57860" s="80"/>
    </row>
    <row r="57861" spans="9:54" x14ac:dyDescent="0.25">
      <c r="I57861" s="80"/>
      <c r="AX57861" s="80"/>
      <c r="AY57861" s="80"/>
      <c r="AZ57861" s="80"/>
      <c r="BA57861" s="80"/>
      <c r="BB57861" s="80"/>
    </row>
    <row r="57862" spans="9:54" x14ac:dyDescent="0.25">
      <c r="I57862" s="80"/>
      <c r="AX57862" s="80"/>
      <c r="AY57862" s="80"/>
      <c r="AZ57862" s="80"/>
      <c r="BA57862" s="80"/>
      <c r="BB57862" s="80"/>
    </row>
    <row r="57863" spans="9:54" x14ac:dyDescent="0.25">
      <c r="I57863" s="80"/>
      <c r="AX57863" s="80"/>
      <c r="AY57863" s="80"/>
      <c r="AZ57863" s="80"/>
      <c r="BA57863" s="80"/>
      <c r="BB57863" s="80"/>
    </row>
    <row r="57864" spans="9:54" x14ac:dyDescent="0.25">
      <c r="I57864" s="80"/>
      <c r="AX57864" s="80"/>
      <c r="AY57864" s="80"/>
      <c r="AZ57864" s="80"/>
      <c r="BA57864" s="80"/>
      <c r="BB57864" s="80"/>
    </row>
    <row r="57865" spans="9:54" x14ac:dyDescent="0.25">
      <c r="I57865" s="80"/>
      <c r="AX57865" s="80"/>
      <c r="AY57865" s="80"/>
      <c r="AZ57865" s="80"/>
      <c r="BA57865" s="80"/>
      <c r="BB57865" s="80"/>
    </row>
    <row r="57866" spans="9:54" x14ac:dyDescent="0.25">
      <c r="I57866" s="80"/>
      <c r="AX57866" s="80"/>
      <c r="AY57866" s="80"/>
      <c r="AZ57866" s="80"/>
      <c r="BA57866" s="80"/>
      <c r="BB57866" s="80"/>
    </row>
    <row r="57867" spans="9:54" x14ac:dyDescent="0.25">
      <c r="I57867" s="80"/>
      <c r="AX57867" s="80"/>
      <c r="AY57867" s="80"/>
      <c r="AZ57867" s="80"/>
      <c r="BA57867" s="80"/>
      <c r="BB57867" s="80"/>
    </row>
    <row r="57868" spans="9:54" x14ac:dyDescent="0.25">
      <c r="I57868" s="80"/>
      <c r="AX57868" s="80"/>
      <c r="AY57868" s="80"/>
      <c r="AZ57868" s="80"/>
      <c r="BA57868" s="80"/>
      <c r="BB57868" s="80"/>
    </row>
    <row r="57869" spans="9:54" x14ac:dyDescent="0.25">
      <c r="I57869" s="80"/>
      <c r="AX57869" s="80"/>
      <c r="AY57869" s="80"/>
      <c r="AZ57869" s="80"/>
      <c r="BA57869" s="80"/>
      <c r="BB57869" s="80"/>
    </row>
    <row r="57870" spans="9:54" x14ac:dyDescent="0.25">
      <c r="I57870" s="80"/>
      <c r="AX57870" s="80"/>
      <c r="AY57870" s="80"/>
      <c r="AZ57870" s="80"/>
      <c r="BA57870" s="80"/>
      <c r="BB57870" s="80"/>
    </row>
    <row r="57871" spans="9:54" x14ac:dyDescent="0.25">
      <c r="I57871" s="80"/>
      <c r="AX57871" s="80"/>
      <c r="AY57871" s="80"/>
      <c r="AZ57871" s="80"/>
      <c r="BA57871" s="80"/>
      <c r="BB57871" s="80"/>
    </row>
    <row r="57872" spans="9:54" x14ac:dyDescent="0.25">
      <c r="I57872" s="80"/>
      <c r="AX57872" s="80"/>
      <c r="AY57872" s="80"/>
      <c r="AZ57872" s="80"/>
      <c r="BA57872" s="80"/>
      <c r="BB57872" s="80"/>
    </row>
    <row r="57873" spans="9:54" x14ac:dyDescent="0.25">
      <c r="I57873" s="80"/>
      <c r="AX57873" s="80"/>
      <c r="AY57873" s="80"/>
      <c r="AZ57873" s="80"/>
      <c r="BA57873" s="80"/>
      <c r="BB57873" s="80"/>
    </row>
    <row r="57874" spans="9:54" x14ac:dyDescent="0.25">
      <c r="I57874" s="80"/>
      <c r="AX57874" s="80"/>
      <c r="AY57874" s="80"/>
      <c r="AZ57874" s="80"/>
      <c r="BA57874" s="80"/>
      <c r="BB57874" s="80"/>
    </row>
    <row r="57875" spans="9:54" x14ac:dyDescent="0.25">
      <c r="I57875" s="80"/>
      <c r="AX57875" s="80"/>
      <c r="AY57875" s="80"/>
      <c r="AZ57875" s="80"/>
      <c r="BA57875" s="80"/>
      <c r="BB57875" s="80"/>
    </row>
    <row r="57876" spans="9:54" x14ac:dyDescent="0.25">
      <c r="I57876" s="80"/>
      <c r="AX57876" s="80"/>
      <c r="AY57876" s="80"/>
      <c r="AZ57876" s="80"/>
      <c r="BA57876" s="80"/>
      <c r="BB57876" s="80"/>
    </row>
    <row r="57877" spans="9:54" x14ac:dyDescent="0.25">
      <c r="I57877" s="80"/>
      <c r="AX57877" s="80"/>
      <c r="AY57877" s="80"/>
      <c r="AZ57877" s="80"/>
      <c r="BA57877" s="80"/>
      <c r="BB57877" s="80"/>
    </row>
    <row r="57878" spans="9:54" x14ac:dyDescent="0.25">
      <c r="I57878" s="80"/>
      <c r="AX57878" s="80"/>
      <c r="AY57878" s="80"/>
      <c r="AZ57878" s="80"/>
      <c r="BA57878" s="80"/>
      <c r="BB57878" s="80"/>
    </row>
    <row r="57879" spans="9:54" x14ac:dyDescent="0.25">
      <c r="I57879" s="80"/>
      <c r="AX57879" s="80"/>
      <c r="AY57879" s="80"/>
      <c r="AZ57879" s="80"/>
      <c r="BA57879" s="80"/>
      <c r="BB57879" s="80"/>
    </row>
    <row r="57880" spans="9:54" x14ac:dyDescent="0.25">
      <c r="I57880" s="80"/>
      <c r="AX57880" s="80"/>
      <c r="AY57880" s="80"/>
      <c r="AZ57880" s="80"/>
      <c r="BA57880" s="80"/>
      <c r="BB57880" s="80"/>
    </row>
    <row r="57881" spans="9:54" x14ac:dyDescent="0.25">
      <c r="I57881" s="80"/>
      <c r="AX57881" s="80"/>
      <c r="AY57881" s="80"/>
      <c r="AZ57881" s="80"/>
      <c r="BA57881" s="80"/>
      <c r="BB57881" s="80"/>
    </row>
    <row r="57882" spans="9:54" x14ac:dyDescent="0.25">
      <c r="I57882" s="80"/>
      <c r="AX57882" s="80"/>
      <c r="AY57882" s="80"/>
      <c r="AZ57882" s="80"/>
      <c r="BA57882" s="80"/>
      <c r="BB57882" s="80"/>
    </row>
    <row r="57883" spans="9:54" x14ac:dyDescent="0.25">
      <c r="I57883" s="80"/>
      <c r="AX57883" s="80"/>
      <c r="AY57883" s="80"/>
      <c r="AZ57883" s="80"/>
      <c r="BA57883" s="80"/>
      <c r="BB57883" s="80"/>
    </row>
    <row r="57884" spans="9:54" x14ac:dyDescent="0.25">
      <c r="I57884" s="80"/>
      <c r="AX57884" s="80"/>
      <c r="AY57884" s="80"/>
      <c r="AZ57884" s="80"/>
      <c r="BA57884" s="80"/>
      <c r="BB57884" s="80"/>
    </row>
    <row r="57885" spans="9:54" x14ac:dyDescent="0.25">
      <c r="I57885" s="80"/>
      <c r="AX57885" s="80"/>
      <c r="AY57885" s="80"/>
      <c r="AZ57885" s="80"/>
      <c r="BA57885" s="80"/>
      <c r="BB57885" s="80"/>
    </row>
    <row r="57886" spans="9:54" x14ac:dyDescent="0.25">
      <c r="I57886" s="80"/>
      <c r="AX57886" s="80"/>
      <c r="AY57886" s="80"/>
      <c r="AZ57886" s="80"/>
      <c r="BA57886" s="80"/>
      <c r="BB57886" s="80"/>
    </row>
    <row r="57887" spans="9:54" x14ac:dyDescent="0.25">
      <c r="I57887" s="80"/>
      <c r="AX57887" s="80"/>
      <c r="AY57887" s="80"/>
      <c r="AZ57887" s="80"/>
      <c r="BA57887" s="80"/>
      <c r="BB57887" s="80"/>
    </row>
    <row r="57888" spans="9:54" x14ac:dyDescent="0.25">
      <c r="I57888" s="80"/>
      <c r="AX57888" s="80"/>
      <c r="AY57888" s="80"/>
      <c r="AZ57888" s="80"/>
      <c r="BA57888" s="80"/>
      <c r="BB57888" s="80"/>
    </row>
    <row r="57889" spans="9:54" x14ac:dyDescent="0.25">
      <c r="I57889" s="80"/>
      <c r="AX57889" s="80"/>
      <c r="AY57889" s="80"/>
      <c r="AZ57889" s="80"/>
      <c r="BA57889" s="80"/>
      <c r="BB57889" s="80"/>
    </row>
    <row r="57890" spans="9:54" x14ac:dyDescent="0.25">
      <c r="I57890" s="80"/>
      <c r="AX57890" s="80"/>
      <c r="AY57890" s="80"/>
      <c r="AZ57890" s="80"/>
      <c r="BA57890" s="80"/>
      <c r="BB57890" s="80"/>
    </row>
    <row r="57891" spans="9:54" x14ac:dyDescent="0.25">
      <c r="I57891" s="80"/>
      <c r="AX57891" s="80"/>
      <c r="AY57891" s="80"/>
      <c r="AZ57891" s="80"/>
      <c r="BA57891" s="80"/>
      <c r="BB57891" s="80"/>
    </row>
    <row r="57892" spans="9:54" x14ac:dyDescent="0.25">
      <c r="I57892" s="80"/>
      <c r="AX57892" s="80"/>
      <c r="AY57892" s="80"/>
      <c r="AZ57892" s="80"/>
      <c r="BA57892" s="80"/>
      <c r="BB57892" s="80"/>
    </row>
    <row r="57893" spans="9:54" x14ac:dyDescent="0.25">
      <c r="I57893" s="80"/>
      <c r="AX57893" s="80"/>
      <c r="AY57893" s="80"/>
      <c r="AZ57893" s="80"/>
      <c r="BA57893" s="80"/>
      <c r="BB57893" s="80"/>
    </row>
    <row r="57894" spans="9:54" x14ac:dyDescent="0.25">
      <c r="I57894" s="80"/>
      <c r="AX57894" s="80"/>
      <c r="AY57894" s="80"/>
      <c r="AZ57894" s="80"/>
      <c r="BA57894" s="80"/>
      <c r="BB57894" s="80"/>
    </row>
    <row r="57895" spans="9:54" x14ac:dyDescent="0.25">
      <c r="I57895" s="80"/>
      <c r="AX57895" s="80"/>
      <c r="AY57895" s="80"/>
      <c r="AZ57895" s="80"/>
      <c r="BA57895" s="80"/>
      <c r="BB57895" s="80"/>
    </row>
    <row r="57896" spans="9:54" x14ac:dyDescent="0.25">
      <c r="I57896" s="80"/>
      <c r="AX57896" s="80"/>
      <c r="AY57896" s="80"/>
      <c r="AZ57896" s="80"/>
      <c r="BA57896" s="80"/>
      <c r="BB57896" s="80"/>
    </row>
    <row r="57897" spans="9:54" x14ac:dyDescent="0.25">
      <c r="I57897" s="80"/>
      <c r="AX57897" s="80"/>
      <c r="AY57897" s="80"/>
      <c r="AZ57897" s="80"/>
      <c r="BA57897" s="80"/>
      <c r="BB57897" s="80"/>
    </row>
    <row r="57898" spans="9:54" x14ac:dyDescent="0.25">
      <c r="I57898" s="80"/>
      <c r="AX57898" s="80"/>
      <c r="AY57898" s="80"/>
      <c r="AZ57898" s="80"/>
      <c r="BA57898" s="80"/>
      <c r="BB57898" s="80"/>
    </row>
    <row r="57899" spans="9:54" x14ac:dyDescent="0.25">
      <c r="I57899" s="80"/>
      <c r="AX57899" s="80"/>
      <c r="AY57899" s="80"/>
      <c r="AZ57899" s="80"/>
      <c r="BA57899" s="80"/>
      <c r="BB57899" s="80"/>
    </row>
    <row r="57900" spans="9:54" x14ac:dyDescent="0.25">
      <c r="I57900" s="80"/>
      <c r="AX57900" s="80"/>
      <c r="AY57900" s="80"/>
      <c r="AZ57900" s="80"/>
      <c r="BA57900" s="80"/>
      <c r="BB57900" s="80"/>
    </row>
    <row r="57901" spans="9:54" x14ac:dyDescent="0.25">
      <c r="I57901" s="80"/>
      <c r="AX57901" s="80"/>
      <c r="AY57901" s="80"/>
      <c r="AZ57901" s="80"/>
      <c r="BA57901" s="80"/>
      <c r="BB57901" s="80"/>
    </row>
    <row r="57902" spans="9:54" x14ac:dyDescent="0.25">
      <c r="I57902" s="80"/>
      <c r="AX57902" s="80"/>
      <c r="AY57902" s="80"/>
      <c r="AZ57902" s="80"/>
      <c r="BA57902" s="80"/>
      <c r="BB57902" s="80"/>
    </row>
    <row r="57903" spans="9:54" x14ac:dyDescent="0.25">
      <c r="I57903" s="80"/>
      <c r="AX57903" s="80"/>
      <c r="AY57903" s="80"/>
      <c r="AZ57903" s="80"/>
      <c r="BA57903" s="80"/>
      <c r="BB57903" s="80"/>
    </row>
    <row r="57904" spans="9:54" x14ac:dyDescent="0.25">
      <c r="I57904" s="80"/>
      <c r="AX57904" s="80"/>
      <c r="AY57904" s="80"/>
      <c r="AZ57904" s="80"/>
      <c r="BA57904" s="80"/>
      <c r="BB57904" s="80"/>
    </row>
    <row r="57905" spans="9:54" x14ac:dyDescent="0.25">
      <c r="I57905" s="80"/>
      <c r="AX57905" s="80"/>
      <c r="AY57905" s="80"/>
      <c r="AZ57905" s="80"/>
      <c r="BA57905" s="80"/>
      <c r="BB57905" s="80"/>
    </row>
    <row r="57906" spans="9:54" x14ac:dyDescent="0.25">
      <c r="I57906" s="80"/>
      <c r="AX57906" s="80"/>
      <c r="AY57906" s="80"/>
      <c r="AZ57906" s="80"/>
      <c r="BA57906" s="80"/>
      <c r="BB57906" s="80"/>
    </row>
    <row r="57907" spans="9:54" x14ac:dyDescent="0.25">
      <c r="I57907" s="80"/>
      <c r="AX57907" s="80"/>
      <c r="AY57907" s="80"/>
      <c r="AZ57907" s="80"/>
      <c r="BA57907" s="80"/>
      <c r="BB57907" s="80"/>
    </row>
    <row r="57908" spans="9:54" x14ac:dyDescent="0.25">
      <c r="I57908" s="80"/>
      <c r="AX57908" s="80"/>
      <c r="AY57908" s="80"/>
      <c r="AZ57908" s="80"/>
      <c r="BA57908" s="80"/>
      <c r="BB57908" s="80"/>
    </row>
    <row r="57909" spans="9:54" x14ac:dyDescent="0.25">
      <c r="I57909" s="80"/>
      <c r="AX57909" s="80"/>
      <c r="AY57909" s="80"/>
      <c r="AZ57909" s="80"/>
      <c r="BA57909" s="80"/>
      <c r="BB57909" s="80"/>
    </row>
    <row r="57910" spans="9:54" x14ac:dyDescent="0.25">
      <c r="I57910" s="80"/>
      <c r="AX57910" s="80"/>
      <c r="AY57910" s="80"/>
      <c r="AZ57910" s="80"/>
      <c r="BA57910" s="80"/>
      <c r="BB57910" s="80"/>
    </row>
    <row r="57911" spans="9:54" x14ac:dyDescent="0.25">
      <c r="I57911" s="80"/>
      <c r="AX57911" s="80"/>
      <c r="AY57911" s="80"/>
      <c r="AZ57911" s="80"/>
      <c r="BA57911" s="80"/>
      <c r="BB57911" s="80"/>
    </row>
    <row r="57912" spans="9:54" x14ac:dyDescent="0.25">
      <c r="I57912" s="80"/>
      <c r="AX57912" s="80"/>
      <c r="AY57912" s="80"/>
      <c r="AZ57912" s="80"/>
      <c r="BA57912" s="80"/>
      <c r="BB57912" s="80"/>
    </row>
    <row r="57913" spans="9:54" x14ac:dyDescent="0.25">
      <c r="I57913" s="80"/>
      <c r="AX57913" s="80"/>
      <c r="AY57913" s="80"/>
      <c r="AZ57913" s="80"/>
      <c r="BA57913" s="80"/>
      <c r="BB57913" s="80"/>
    </row>
    <row r="57914" spans="9:54" x14ac:dyDescent="0.25">
      <c r="I57914" s="80"/>
      <c r="AX57914" s="80"/>
      <c r="AY57914" s="80"/>
      <c r="AZ57914" s="80"/>
      <c r="BA57914" s="80"/>
      <c r="BB57914" s="80"/>
    </row>
    <row r="57915" spans="9:54" x14ac:dyDescent="0.25">
      <c r="I57915" s="80"/>
      <c r="AX57915" s="80"/>
      <c r="AY57915" s="80"/>
      <c r="AZ57915" s="80"/>
      <c r="BA57915" s="80"/>
      <c r="BB57915" s="80"/>
    </row>
    <row r="57916" spans="9:54" x14ac:dyDescent="0.25">
      <c r="I57916" s="80"/>
      <c r="AX57916" s="80"/>
      <c r="AY57916" s="80"/>
      <c r="AZ57916" s="80"/>
      <c r="BA57916" s="80"/>
      <c r="BB57916" s="80"/>
    </row>
    <row r="57917" spans="9:54" x14ac:dyDescent="0.25">
      <c r="I57917" s="80"/>
      <c r="AX57917" s="80"/>
      <c r="AY57917" s="80"/>
      <c r="AZ57917" s="80"/>
      <c r="BA57917" s="80"/>
      <c r="BB57917" s="80"/>
    </row>
    <row r="57918" spans="9:54" x14ac:dyDescent="0.25">
      <c r="I57918" s="80"/>
      <c r="AX57918" s="80"/>
      <c r="AY57918" s="80"/>
      <c r="AZ57918" s="80"/>
      <c r="BA57918" s="80"/>
      <c r="BB57918" s="80"/>
    </row>
    <row r="57919" spans="9:54" x14ac:dyDescent="0.25">
      <c r="I57919" s="80"/>
      <c r="AX57919" s="80"/>
      <c r="AY57919" s="80"/>
      <c r="AZ57919" s="80"/>
      <c r="BA57919" s="80"/>
      <c r="BB57919" s="80"/>
    </row>
    <row r="57920" spans="9:54" x14ac:dyDescent="0.25">
      <c r="I57920" s="80"/>
      <c r="AX57920" s="80"/>
      <c r="AY57920" s="80"/>
      <c r="AZ57920" s="80"/>
      <c r="BA57920" s="80"/>
      <c r="BB57920" s="80"/>
    </row>
    <row r="57921" spans="9:54" x14ac:dyDescent="0.25">
      <c r="I57921" s="80"/>
      <c r="AX57921" s="80"/>
      <c r="AY57921" s="80"/>
      <c r="AZ57921" s="80"/>
      <c r="BA57921" s="80"/>
      <c r="BB57921" s="80"/>
    </row>
    <row r="57922" spans="9:54" x14ac:dyDescent="0.25">
      <c r="I57922" s="80"/>
      <c r="AX57922" s="80"/>
      <c r="AY57922" s="80"/>
      <c r="AZ57922" s="80"/>
      <c r="BA57922" s="80"/>
      <c r="BB57922" s="80"/>
    </row>
    <row r="57923" spans="9:54" x14ac:dyDescent="0.25">
      <c r="I57923" s="80"/>
      <c r="AX57923" s="80"/>
      <c r="AY57923" s="80"/>
      <c r="AZ57923" s="80"/>
      <c r="BA57923" s="80"/>
      <c r="BB57923" s="80"/>
    </row>
    <row r="57924" spans="9:54" x14ac:dyDescent="0.25">
      <c r="I57924" s="80"/>
      <c r="AX57924" s="80"/>
      <c r="AY57924" s="80"/>
      <c r="AZ57924" s="80"/>
      <c r="BA57924" s="80"/>
      <c r="BB57924" s="80"/>
    </row>
    <row r="57925" spans="9:54" x14ac:dyDescent="0.25">
      <c r="I57925" s="80"/>
      <c r="AX57925" s="80"/>
      <c r="AY57925" s="80"/>
      <c r="AZ57925" s="80"/>
      <c r="BA57925" s="80"/>
      <c r="BB57925" s="80"/>
    </row>
    <row r="57926" spans="9:54" x14ac:dyDescent="0.25">
      <c r="I57926" s="80"/>
      <c r="AX57926" s="80"/>
      <c r="AY57926" s="80"/>
      <c r="AZ57926" s="80"/>
      <c r="BA57926" s="80"/>
      <c r="BB57926" s="80"/>
    </row>
    <row r="57927" spans="9:54" x14ac:dyDescent="0.25">
      <c r="I57927" s="80"/>
      <c r="AX57927" s="80"/>
      <c r="AY57927" s="80"/>
      <c r="AZ57927" s="80"/>
      <c r="BA57927" s="80"/>
      <c r="BB57927" s="80"/>
    </row>
    <row r="57928" spans="9:54" x14ac:dyDescent="0.25">
      <c r="I57928" s="80"/>
      <c r="AX57928" s="80"/>
      <c r="AY57928" s="80"/>
      <c r="AZ57928" s="80"/>
      <c r="BA57928" s="80"/>
      <c r="BB57928" s="80"/>
    </row>
    <row r="57929" spans="9:54" x14ac:dyDescent="0.25">
      <c r="I57929" s="80"/>
      <c r="AX57929" s="80"/>
      <c r="AY57929" s="80"/>
      <c r="AZ57929" s="80"/>
      <c r="BA57929" s="80"/>
      <c r="BB57929" s="80"/>
    </row>
    <row r="57930" spans="9:54" x14ac:dyDescent="0.25">
      <c r="I57930" s="80"/>
      <c r="AX57930" s="80"/>
      <c r="AY57930" s="80"/>
      <c r="AZ57930" s="80"/>
      <c r="BA57930" s="80"/>
      <c r="BB57930" s="80"/>
    </row>
    <row r="57931" spans="9:54" x14ac:dyDescent="0.25">
      <c r="I57931" s="80"/>
      <c r="AX57931" s="80"/>
      <c r="AY57931" s="80"/>
      <c r="AZ57931" s="80"/>
      <c r="BA57931" s="80"/>
      <c r="BB57931" s="80"/>
    </row>
    <row r="57932" spans="9:54" x14ac:dyDescent="0.25">
      <c r="I57932" s="80"/>
      <c r="AX57932" s="80"/>
      <c r="AY57932" s="80"/>
      <c r="AZ57932" s="80"/>
      <c r="BA57932" s="80"/>
      <c r="BB57932" s="80"/>
    </row>
    <row r="57933" spans="9:54" x14ac:dyDescent="0.25">
      <c r="I57933" s="80"/>
      <c r="AX57933" s="80"/>
      <c r="AY57933" s="80"/>
      <c r="AZ57933" s="80"/>
      <c r="BA57933" s="80"/>
      <c r="BB57933" s="80"/>
    </row>
    <row r="57934" spans="9:54" x14ac:dyDescent="0.25">
      <c r="I57934" s="80"/>
      <c r="AX57934" s="80"/>
      <c r="AY57934" s="80"/>
      <c r="AZ57934" s="80"/>
      <c r="BA57934" s="80"/>
      <c r="BB57934" s="80"/>
    </row>
    <row r="57935" spans="9:54" x14ac:dyDescent="0.25">
      <c r="I57935" s="80"/>
      <c r="AX57935" s="80"/>
      <c r="AY57935" s="80"/>
      <c r="AZ57935" s="80"/>
      <c r="BA57935" s="80"/>
      <c r="BB57935" s="80"/>
    </row>
    <row r="57936" spans="9:54" x14ac:dyDescent="0.25">
      <c r="I57936" s="80"/>
      <c r="AX57936" s="80"/>
      <c r="AY57936" s="80"/>
      <c r="AZ57936" s="80"/>
      <c r="BA57936" s="80"/>
      <c r="BB57936" s="80"/>
    </row>
    <row r="57937" spans="9:54" x14ac:dyDescent="0.25">
      <c r="I57937" s="80"/>
      <c r="AX57937" s="80"/>
      <c r="AY57937" s="80"/>
      <c r="AZ57937" s="80"/>
      <c r="BA57937" s="80"/>
      <c r="BB57937" s="80"/>
    </row>
    <row r="57938" spans="9:54" x14ac:dyDescent="0.25">
      <c r="I57938" s="80"/>
      <c r="AX57938" s="80"/>
      <c r="AY57938" s="80"/>
      <c r="AZ57938" s="80"/>
      <c r="BA57938" s="80"/>
      <c r="BB57938" s="80"/>
    </row>
    <row r="57939" spans="9:54" x14ac:dyDescent="0.25">
      <c r="I57939" s="80"/>
      <c r="AX57939" s="80"/>
      <c r="AY57939" s="80"/>
      <c r="AZ57939" s="80"/>
      <c r="BA57939" s="80"/>
      <c r="BB57939" s="80"/>
    </row>
    <row r="57940" spans="9:54" x14ac:dyDescent="0.25">
      <c r="I57940" s="80"/>
      <c r="AX57940" s="80"/>
      <c r="AY57940" s="80"/>
      <c r="AZ57940" s="80"/>
      <c r="BA57940" s="80"/>
      <c r="BB57940" s="80"/>
    </row>
    <row r="57941" spans="9:54" x14ac:dyDescent="0.25">
      <c r="I57941" s="80"/>
      <c r="AX57941" s="80"/>
      <c r="AY57941" s="80"/>
      <c r="AZ57941" s="80"/>
      <c r="BA57941" s="80"/>
      <c r="BB57941" s="80"/>
    </row>
    <row r="57942" spans="9:54" x14ac:dyDescent="0.25">
      <c r="I57942" s="80"/>
      <c r="AX57942" s="80"/>
      <c r="AY57942" s="80"/>
      <c r="AZ57942" s="80"/>
      <c r="BA57942" s="80"/>
      <c r="BB57942" s="80"/>
    </row>
    <row r="57943" spans="9:54" x14ac:dyDescent="0.25">
      <c r="I57943" s="80"/>
      <c r="AX57943" s="80"/>
      <c r="AY57943" s="80"/>
      <c r="AZ57943" s="80"/>
      <c r="BA57943" s="80"/>
      <c r="BB57943" s="80"/>
    </row>
    <row r="57944" spans="9:54" x14ac:dyDescent="0.25">
      <c r="I57944" s="80"/>
      <c r="AX57944" s="80"/>
      <c r="AY57944" s="80"/>
      <c r="AZ57944" s="80"/>
      <c r="BA57944" s="80"/>
      <c r="BB57944" s="80"/>
    </row>
    <row r="57945" spans="9:54" x14ac:dyDescent="0.25">
      <c r="I57945" s="80"/>
      <c r="AX57945" s="80"/>
      <c r="AY57945" s="80"/>
      <c r="AZ57945" s="80"/>
      <c r="BA57945" s="80"/>
      <c r="BB57945" s="80"/>
    </row>
    <row r="57946" spans="9:54" x14ac:dyDescent="0.25">
      <c r="I57946" s="80"/>
      <c r="AX57946" s="80"/>
      <c r="AY57946" s="80"/>
      <c r="AZ57946" s="80"/>
      <c r="BA57946" s="80"/>
      <c r="BB57946" s="80"/>
    </row>
    <row r="57947" spans="9:54" x14ac:dyDescent="0.25">
      <c r="I57947" s="80"/>
      <c r="AX57947" s="80"/>
      <c r="AY57947" s="80"/>
      <c r="AZ57947" s="80"/>
      <c r="BA57947" s="80"/>
      <c r="BB57947" s="80"/>
    </row>
    <row r="57948" spans="9:54" x14ac:dyDescent="0.25">
      <c r="I57948" s="80"/>
      <c r="AX57948" s="80"/>
      <c r="AY57948" s="80"/>
      <c r="AZ57948" s="80"/>
      <c r="BA57948" s="80"/>
      <c r="BB57948" s="80"/>
    </row>
    <row r="57949" spans="9:54" x14ac:dyDescent="0.25">
      <c r="I57949" s="80"/>
      <c r="AX57949" s="80"/>
      <c r="AY57949" s="80"/>
      <c r="AZ57949" s="80"/>
      <c r="BA57949" s="80"/>
      <c r="BB57949" s="80"/>
    </row>
    <row r="57950" spans="9:54" x14ac:dyDescent="0.25">
      <c r="I57950" s="80"/>
      <c r="AX57950" s="80"/>
      <c r="AY57950" s="80"/>
      <c r="AZ57950" s="80"/>
      <c r="BA57950" s="80"/>
      <c r="BB57950" s="80"/>
    </row>
    <row r="57951" spans="9:54" x14ac:dyDescent="0.25">
      <c r="I57951" s="80"/>
      <c r="AX57951" s="80"/>
      <c r="AY57951" s="80"/>
      <c r="AZ57951" s="80"/>
      <c r="BA57951" s="80"/>
      <c r="BB57951" s="80"/>
    </row>
    <row r="57952" spans="9:54" x14ac:dyDescent="0.25">
      <c r="I57952" s="80"/>
      <c r="AX57952" s="80"/>
      <c r="AY57952" s="80"/>
      <c r="AZ57952" s="80"/>
      <c r="BA57952" s="80"/>
      <c r="BB57952" s="80"/>
    </row>
    <row r="57953" spans="9:54" x14ac:dyDescent="0.25">
      <c r="I57953" s="80"/>
      <c r="AX57953" s="80"/>
      <c r="AY57953" s="80"/>
      <c r="AZ57953" s="80"/>
      <c r="BA57953" s="80"/>
      <c r="BB57953" s="80"/>
    </row>
    <row r="57954" spans="9:54" x14ac:dyDescent="0.25">
      <c r="I57954" s="80"/>
      <c r="AX57954" s="80"/>
      <c r="AY57954" s="80"/>
      <c r="AZ57954" s="80"/>
      <c r="BA57954" s="80"/>
      <c r="BB57954" s="80"/>
    </row>
    <row r="57955" spans="9:54" x14ac:dyDescent="0.25">
      <c r="I57955" s="80"/>
      <c r="AX57955" s="80"/>
      <c r="AY57955" s="80"/>
      <c r="AZ57955" s="80"/>
      <c r="BA57955" s="80"/>
      <c r="BB57955" s="80"/>
    </row>
    <row r="57956" spans="9:54" x14ac:dyDescent="0.25">
      <c r="I57956" s="80"/>
      <c r="AX57956" s="80"/>
      <c r="AY57956" s="80"/>
      <c r="AZ57956" s="80"/>
      <c r="BA57956" s="80"/>
      <c r="BB57956" s="80"/>
    </row>
    <row r="57957" spans="9:54" x14ac:dyDescent="0.25">
      <c r="I57957" s="80"/>
      <c r="AX57957" s="80"/>
      <c r="AY57957" s="80"/>
      <c r="AZ57957" s="80"/>
      <c r="BA57957" s="80"/>
      <c r="BB57957" s="80"/>
    </row>
    <row r="57958" spans="9:54" x14ac:dyDescent="0.25">
      <c r="I57958" s="80"/>
      <c r="AX57958" s="80"/>
      <c r="AY57958" s="80"/>
      <c r="AZ57958" s="80"/>
      <c r="BA57958" s="80"/>
      <c r="BB57958" s="80"/>
    </row>
    <row r="57959" spans="9:54" x14ac:dyDescent="0.25">
      <c r="I57959" s="80"/>
      <c r="AX57959" s="80"/>
      <c r="AY57959" s="80"/>
      <c r="AZ57959" s="80"/>
      <c r="BA57959" s="80"/>
      <c r="BB57959" s="80"/>
    </row>
    <row r="57960" spans="9:54" x14ac:dyDescent="0.25">
      <c r="I57960" s="80"/>
      <c r="AX57960" s="80"/>
      <c r="AY57960" s="80"/>
      <c r="AZ57960" s="80"/>
      <c r="BA57960" s="80"/>
      <c r="BB57960" s="80"/>
    </row>
    <row r="57961" spans="9:54" x14ac:dyDescent="0.25">
      <c r="I57961" s="80"/>
      <c r="AX57961" s="80"/>
      <c r="AY57961" s="80"/>
      <c r="AZ57961" s="80"/>
      <c r="BA57961" s="80"/>
      <c r="BB57961" s="80"/>
    </row>
    <row r="57962" spans="9:54" x14ac:dyDescent="0.25">
      <c r="I57962" s="80"/>
      <c r="AX57962" s="80"/>
      <c r="AY57962" s="80"/>
      <c r="AZ57962" s="80"/>
      <c r="BA57962" s="80"/>
      <c r="BB57962" s="80"/>
    </row>
    <row r="57963" spans="9:54" x14ac:dyDescent="0.25">
      <c r="I57963" s="80"/>
      <c r="AX57963" s="80"/>
      <c r="AY57963" s="80"/>
      <c r="AZ57963" s="80"/>
      <c r="BA57963" s="80"/>
      <c r="BB57963" s="80"/>
    </row>
    <row r="57964" spans="9:54" x14ac:dyDescent="0.25">
      <c r="I57964" s="80"/>
      <c r="AX57964" s="80"/>
      <c r="AY57964" s="80"/>
      <c r="AZ57964" s="80"/>
      <c r="BA57964" s="80"/>
      <c r="BB57964" s="80"/>
    </row>
    <row r="57965" spans="9:54" x14ac:dyDescent="0.25">
      <c r="I57965" s="80"/>
      <c r="AX57965" s="80"/>
      <c r="AY57965" s="80"/>
      <c r="AZ57965" s="80"/>
      <c r="BA57965" s="80"/>
      <c r="BB57965" s="80"/>
    </row>
    <row r="57966" spans="9:54" x14ac:dyDescent="0.25">
      <c r="I57966" s="80"/>
      <c r="AX57966" s="80"/>
      <c r="AY57966" s="80"/>
      <c r="AZ57966" s="80"/>
      <c r="BA57966" s="80"/>
      <c r="BB57966" s="80"/>
    </row>
    <row r="57967" spans="9:54" x14ac:dyDescent="0.25">
      <c r="I57967" s="80"/>
      <c r="AX57967" s="80"/>
      <c r="AY57967" s="80"/>
      <c r="AZ57967" s="80"/>
      <c r="BA57967" s="80"/>
      <c r="BB57967" s="80"/>
    </row>
    <row r="57968" spans="9:54" x14ac:dyDescent="0.25">
      <c r="I57968" s="80"/>
      <c r="AX57968" s="80"/>
      <c r="AY57968" s="80"/>
      <c r="AZ57968" s="80"/>
      <c r="BA57968" s="80"/>
      <c r="BB57968" s="80"/>
    </row>
    <row r="57969" spans="9:54" x14ac:dyDescent="0.25">
      <c r="I57969" s="80"/>
      <c r="AX57969" s="80"/>
      <c r="AY57969" s="80"/>
      <c r="AZ57969" s="80"/>
      <c r="BA57969" s="80"/>
      <c r="BB57969" s="80"/>
    </row>
    <row r="57970" spans="9:54" x14ac:dyDescent="0.25">
      <c r="I57970" s="80"/>
      <c r="AX57970" s="80"/>
      <c r="AY57970" s="80"/>
      <c r="AZ57970" s="80"/>
      <c r="BA57970" s="80"/>
      <c r="BB57970" s="80"/>
    </row>
    <row r="57971" spans="9:54" x14ac:dyDescent="0.25">
      <c r="I57971" s="80"/>
      <c r="AX57971" s="80"/>
      <c r="AY57971" s="80"/>
      <c r="AZ57971" s="80"/>
      <c r="BA57971" s="80"/>
      <c r="BB57971" s="80"/>
    </row>
    <row r="57972" spans="9:54" x14ac:dyDescent="0.25">
      <c r="I57972" s="80"/>
      <c r="AX57972" s="80"/>
      <c r="AY57972" s="80"/>
      <c r="AZ57972" s="80"/>
      <c r="BA57972" s="80"/>
      <c r="BB57972" s="80"/>
    </row>
    <row r="57973" spans="9:54" x14ac:dyDescent="0.25">
      <c r="I57973" s="80"/>
      <c r="AX57973" s="80"/>
      <c r="AY57973" s="80"/>
      <c r="AZ57973" s="80"/>
      <c r="BA57973" s="80"/>
      <c r="BB57973" s="80"/>
    </row>
    <row r="57974" spans="9:54" x14ac:dyDescent="0.25">
      <c r="I57974" s="80"/>
      <c r="AX57974" s="80"/>
      <c r="AY57974" s="80"/>
      <c r="AZ57974" s="80"/>
      <c r="BA57974" s="80"/>
      <c r="BB57974" s="80"/>
    </row>
    <row r="57975" spans="9:54" x14ac:dyDescent="0.25">
      <c r="I57975" s="80"/>
      <c r="AX57975" s="80"/>
      <c r="AY57975" s="80"/>
      <c r="AZ57975" s="80"/>
      <c r="BA57975" s="80"/>
      <c r="BB57975" s="80"/>
    </row>
    <row r="57976" spans="9:54" x14ac:dyDescent="0.25">
      <c r="I57976" s="80"/>
      <c r="AX57976" s="80"/>
      <c r="AY57976" s="80"/>
      <c r="AZ57976" s="80"/>
      <c r="BA57976" s="80"/>
      <c r="BB57976" s="80"/>
    </row>
    <row r="57977" spans="9:54" x14ac:dyDescent="0.25">
      <c r="I57977" s="80"/>
      <c r="AX57977" s="80"/>
      <c r="AY57977" s="80"/>
      <c r="AZ57977" s="80"/>
      <c r="BA57977" s="80"/>
      <c r="BB57977" s="80"/>
    </row>
    <row r="57978" spans="9:54" x14ac:dyDescent="0.25">
      <c r="I57978" s="80"/>
      <c r="AX57978" s="80"/>
      <c r="AY57978" s="80"/>
      <c r="AZ57978" s="80"/>
      <c r="BA57978" s="80"/>
      <c r="BB57978" s="80"/>
    </row>
    <row r="57979" spans="9:54" x14ac:dyDescent="0.25">
      <c r="I57979" s="80"/>
      <c r="AX57979" s="80"/>
      <c r="AY57979" s="80"/>
      <c r="AZ57979" s="80"/>
      <c r="BA57979" s="80"/>
      <c r="BB57979" s="80"/>
    </row>
    <row r="57980" spans="9:54" x14ac:dyDescent="0.25">
      <c r="I57980" s="80"/>
      <c r="AX57980" s="80"/>
      <c r="AY57980" s="80"/>
      <c r="AZ57980" s="80"/>
      <c r="BA57980" s="80"/>
      <c r="BB57980" s="80"/>
    </row>
    <row r="57981" spans="9:54" x14ac:dyDescent="0.25">
      <c r="I57981" s="80"/>
      <c r="AX57981" s="80"/>
      <c r="AY57981" s="80"/>
      <c r="AZ57981" s="80"/>
      <c r="BA57981" s="80"/>
      <c r="BB57981" s="80"/>
    </row>
    <row r="57982" spans="9:54" x14ac:dyDescent="0.25">
      <c r="I57982" s="80"/>
      <c r="AX57982" s="80"/>
      <c r="AY57982" s="80"/>
      <c r="AZ57982" s="80"/>
      <c r="BA57982" s="80"/>
      <c r="BB57982" s="80"/>
    </row>
    <row r="57983" spans="9:54" x14ac:dyDescent="0.25">
      <c r="I57983" s="80"/>
      <c r="AX57983" s="80"/>
      <c r="AY57983" s="80"/>
      <c r="AZ57983" s="80"/>
      <c r="BA57983" s="80"/>
      <c r="BB57983" s="80"/>
    </row>
    <row r="57984" spans="9:54" x14ac:dyDescent="0.25">
      <c r="I57984" s="80"/>
      <c r="AX57984" s="80"/>
      <c r="AY57984" s="80"/>
      <c r="AZ57984" s="80"/>
      <c r="BA57984" s="80"/>
      <c r="BB57984" s="80"/>
    </row>
    <row r="57985" spans="9:54" x14ac:dyDescent="0.25">
      <c r="I57985" s="80"/>
      <c r="AX57985" s="80"/>
      <c r="AY57985" s="80"/>
      <c r="AZ57985" s="80"/>
      <c r="BA57985" s="80"/>
      <c r="BB57985" s="80"/>
    </row>
    <row r="57986" spans="9:54" x14ac:dyDescent="0.25">
      <c r="I57986" s="80"/>
      <c r="AX57986" s="80"/>
      <c r="AY57986" s="80"/>
      <c r="AZ57986" s="80"/>
      <c r="BA57986" s="80"/>
      <c r="BB57986" s="80"/>
    </row>
    <row r="57987" spans="9:54" x14ac:dyDescent="0.25">
      <c r="I57987" s="80"/>
      <c r="AX57987" s="80"/>
      <c r="AY57987" s="80"/>
      <c r="AZ57987" s="80"/>
      <c r="BA57987" s="80"/>
      <c r="BB57987" s="80"/>
    </row>
    <row r="57988" spans="9:54" x14ac:dyDescent="0.25">
      <c r="I57988" s="80"/>
      <c r="AX57988" s="80"/>
      <c r="AY57988" s="80"/>
      <c r="AZ57988" s="80"/>
      <c r="BA57988" s="80"/>
      <c r="BB57988" s="80"/>
    </row>
    <row r="57989" spans="9:54" x14ac:dyDescent="0.25">
      <c r="I57989" s="80"/>
      <c r="AX57989" s="80"/>
      <c r="AY57989" s="80"/>
      <c r="AZ57989" s="80"/>
      <c r="BA57989" s="80"/>
      <c r="BB57989" s="80"/>
    </row>
    <row r="57990" spans="9:54" x14ac:dyDescent="0.25">
      <c r="I57990" s="80"/>
      <c r="AX57990" s="80"/>
      <c r="AY57990" s="80"/>
      <c r="AZ57990" s="80"/>
      <c r="BA57990" s="80"/>
      <c r="BB57990" s="80"/>
    </row>
    <row r="57991" spans="9:54" x14ac:dyDescent="0.25">
      <c r="I57991" s="80"/>
      <c r="AX57991" s="80"/>
      <c r="AY57991" s="80"/>
      <c r="AZ57991" s="80"/>
      <c r="BA57991" s="80"/>
      <c r="BB57991" s="80"/>
    </row>
    <row r="57992" spans="9:54" x14ac:dyDescent="0.25">
      <c r="I57992" s="80"/>
      <c r="AX57992" s="80"/>
      <c r="AY57992" s="80"/>
      <c r="AZ57992" s="80"/>
      <c r="BA57992" s="80"/>
      <c r="BB57992" s="80"/>
    </row>
    <row r="57993" spans="9:54" x14ac:dyDescent="0.25">
      <c r="I57993" s="80"/>
      <c r="AX57993" s="80"/>
      <c r="AY57993" s="80"/>
      <c r="AZ57993" s="80"/>
      <c r="BA57993" s="80"/>
      <c r="BB57993" s="80"/>
    </row>
    <row r="57994" spans="9:54" x14ac:dyDescent="0.25">
      <c r="I57994" s="80"/>
      <c r="AX57994" s="80"/>
      <c r="AY57994" s="80"/>
      <c r="AZ57994" s="80"/>
      <c r="BA57994" s="80"/>
      <c r="BB57994" s="80"/>
    </row>
    <row r="57995" spans="9:54" x14ac:dyDescent="0.25">
      <c r="I57995" s="80"/>
      <c r="AX57995" s="80"/>
      <c r="AY57995" s="80"/>
      <c r="AZ57995" s="80"/>
      <c r="BA57995" s="80"/>
      <c r="BB57995" s="80"/>
    </row>
    <row r="57996" spans="9:54" x14ac:dyDescent="0.25">
      <c r="I57996" s="80"/>
      <c r="AX57996" s="80"/>
      <c r="AY57996" s="80"/>
      <c r="AZ57996" s="80"/>
      <c r="BA57996" s="80"/>
      <c r="BB57996" s="80"/>
    </row>
    <row r="57997" spans="9:54" x14ac:dyDescent="0.25">
      <c r="I57997" s="80"/>
      <c r="AX57997" s="80"/>
      <c r="AY57997" s="80"/>
      <c r="AZ57997" s="80"/>
      <c r="BA57997" s="80"/>
      <c r="BB57997" s="80"/>
    </row>
    <row r="57998" spans="9:54" x14ac:dyDescent="0.25">
      <c r="I57998" s="80"/>
      <c r="AX57998" s="80"/>
      <c r="AY57998" s="80"/>
      <c r="AZ57998" s="80"/>
      <c r="BA57998" s="80"/>
      <c r="BB57998" s="80"/>
    </row>
    <row r="57999" spans="9:54" x14ac:dyDescent="0.25">
      <c r="I57999" s="80"/>
      <c r="AX57999" s="80"/>
      <c r="AY57999" s="80"/>
      <c r="AZ57999" s="80"/>
      <c r="BA57999" s="80"/>
      <c r="BB57999" s="80"/>
    </row>
    <row r="58000" spans="9:54" x14ac:dyDescent="0.25">
      <c r="I58000" s="80"/>
      <c r="AX58000" s="80"/>
      <c r="AY58000" s="80"/>
      <c r="AZ58000" s="80"/>
      <c r="BA58000" s="80"/>
      <c r="BB58000" s="80"/>
    </row>
    <row r="58001" spans="9:54" x14ac:dyDescent="0.25">
      <c r="I58001" s="80"/>
      <c r="AX58001" s="80"/>
      <c r="AY58001" s="80"/>
      <c r="AZ58001" s="80"/>
      <c r="BA58001" s="80"/>
      <c r="BB58001" s="80"/>
    </row>
    <row r="58002" spans="9:54" x14ac:dyDescent="0.25">
      <c r="I58002" s="80"/>
      <c r="AX58002" s="80"/>
      <c r="AY58002" s="80"/>
      <c r="AZ58002" s="80"/>
      <c r="BA58002" s="80"/>
      <c r="BB58002" s="80"/>
    </row>
    <row r="58003" spans="9:54" x14ac:dyDescent="0.25">
      <c r="I58003" s="80"/>
      <c r="AX58003" s="80"/>
      <c r="AY58003" s="80"/>
      <c r="AZ58003" s="80"/>
      <c r="BA58003" s="80"/>
      <c r="BB58003" s="80"/>
    </row>
    <row r="58004" spans="9:54" x14ac:dyDescent="0.25">
      <c r="I58004" s="80"/>
      <c r="AX58004" s="80"/>
      <c r="AY58004" s="80"/>
      <c r="AZ58004" s="80"/>
      <c r="BA58004" s="80"/>
      <c r="BB58004" s="80"/>
    </row>
    <row r="58005" spans="9:54" x14ac:dyDescent="0.25">
      <c r="I58005" s="80"/>
      <c r="AX58005" s="80"/>
      <c r="AY58005" s="80"/>
      <c r="AZ58005" s="80"/>
      <c r="BA58005" s="80"/>
      <c r="BB58005" s="80"/>
    </row>
    <row r="58006" spans="9:54" x14ac:dyDescent="0.25">
      <c r="I58006" s="80"/>
      <c r="AX58006" s="80"/>
      <c r="AY58006" s="80"/>
      <c r="AZ58006" s="80"/>
      <c r="BA58006" s="80"/>
      <c r="BB58006" s="80"/>
    </row>
    <row r="58007" spans="9:54" x14ac:dyDescent="0.25">
      <c r="I58007" s="80"/>
      <c r="AX58007" s="80"/>
      <c r="AY58007" s="80"/>
      <c r="AZ58007" s="80"/>
      <c r="BA58007" s="80"/>
      <c r="BB58007" s="80"/>
    </row>
    <row r="58008" spans="9:54" x14ac:dyDescent="0.25">
      <c r="I58008" s="80"/>
      <c r="AX58008" s="80"/>
      <c r="AY58008" s="80"/>
      <c r="AZ58008" s="80"/>
      <c r="BA58008" s="80"/>
      <c r="BB58008" s="80"/>
    </row>
    <row r="58009" spans="9:54" x14ac:dyDescent="0.25">
      <c r="I58009" s="80"/>
      <c r="AX58009" s="80"/>
      <c r="AY58009" s="80"/>
      <c r="AZ58009" s="80"/>
      <c r="BA58009" s="80"/>
      <c r="BB58009" s="80"/>
    </row>
    <row r="58010" spans="9:54" x14ac:dyDescent="0.25">
      <c r="I58010" s="80"/>
      <c r="AX58010" s="80"/>
      <c r="AY58010" s="80"/>
      <c r="AZ58010" s="80"/>
      <c r="BA58010" s="80"/>
      <c r="BB58010" s="80"/>
    </row>
    <row r="58011" spans="9:54" x14ac:dyDescent="0.25">
      <c r="I58011" s="80"/>
      <c r="AX58011" s="80"/>
      <c r="AY58011" s="80"/>
      <c r="AZ58011" s="80"/>
      <c r="BA58011" s="80"/>
      <c r="BB58011" s="80"/>
    </row>
    <row r="58012" spans="9:54" x14ac:dyDescent="0.25">
      <c r="I58012" s="80"/>
      <c r="AX58012" s="80"/>
      <c r="AY58012" s="80"/>
      <c r="AZ58012" s="80"/>
      <c r="BA58012" s="80"/>
      <c r="BB58012" s="80"/>
    </row>
    <row r="58013" spans="9:54" x14ac:dyDescent="0.25">
      <c r="I58013" s="80"/>
      <c r="AX58013" s="80"/>
      <c r="AY58013" s="80"/>
      <c r="AZ58013" s="80"/>
      <c r="BA58013" s="80"/>
      <c r="BB58013" s="80"/>
    </row>
    <row r="58014" spans="9:54" x14ac:dyDescent="0.25">
      <c r="I58014" s="80"/>
      <c r="AX58014" s="80"/>
      <c r="AY58014" s="80"/>
      <c r="AZ58014" s="80"/>
      <c r="BA58014" s="80"/>
      <c r="BB58014" s="80"/>
    </row>
    <row r="58015" spans="9:54" x14ac:dyDescent="0.25">
      <c r="I58015" s="80"/>
      <c r="AX58015" s="80"/>
      <c r="AY58015" s="80"/>
      <c r="AZ58015" s="80"/>
      <c r="BA58015" s="80"/>
      <c r="BB58015" s="80"/>
    </row>
    <row r="58016" spans="9:54" x14ac:dyDescent="0.25">
      <c r="I58016" s="80"/>
      <c r="AX58016" s="80"/>
      <c r="AY58016" s="80"/>
      <c r="AZ58016" s="80"/>
      <c r="BA58016" s="80"/>
      <c r="BB58016" s="80"/>
    </row>
    <row r="58017" spans="9:54" x14ac:dyDescent="0.25">
      <c r="I58017" s="80"/>
      <c r="AX58017" s="80"/>
      <c r="AY58017" s="80"/>
      <c r="AZ58017" s="80"/>
      <c r="BA58017" s="80"/>
      <c r="BB58017" s="80"/>
    </row>
    <row r="58018" spans="9:54" x14ac:dyDescent="0.25">
      <c r="I58018" s="80"/>
      <c r="AX58018" s="80"/>
      <c r="AY58018" s="80"/>
      <c r="AZ58018" s="80"/>
      <c r="BA58018" s="80"/>
      <c r="BB58018" s="80"/>
    </row>
    <row r="58019" spans="9:54" x14ac:dyDescent="0.25">
      <c r="I58019" s="80"/>
      <c r="AX58019" s="80"/>
      <c r="AY58019" s="80"/>
      <c r="AZ58019" s="80"/>
      <c r="BA58019" s="80"/>
      <c r="BB58019" s="80"/>
    </row>
    <row r="58020" spans="9:54" x14ac:dyDescent="0.25">
      <c r="I58020" s="80"/>
      <c r="AX58020" s="80"/>
      <c r="AY58020" s="80"/>
      <c r="AZ58020" s="80"/>
      <c r="BA58020" s="80"/>
      <c r="BB58020" s="80"/>
    </row>
    <row r="58021" spans="9:54" x14ac:dyDescent="0.25">
      <c r="I58021" s="80"/>
      <c r="AX58021" s="80"/>
      <c r="AY58021" s="80"/>
      <c r="AZ58021" s="80"/>
      <c r="BA58021" s="80"/>
      <c r="BB58021" s="80"/>
    </row>
    <row r="58022" spans="9:54" x14ac:dyDescent="0.25">
      <c r="I58022" s="80"/>
      <c r="AX58022" s="80"/>
      <c r="AY58022" s="80"/>
      <c r="AZ58022" s="80"/>
      <c r="BA58022" s="80"/>
      <c r="BB58022" s="80"/>
    </row>
    <row r="58023" spans="9:54" x14ac:dyDescent="0.25">
      <c r="I58023" s="80"/>
      <c r="AX58023" s="80"/>
      <c r="AY58023" s="80"/>
      <c r="AZ58023" s="80"/>
      <c r="BA58023" s="80"/>
      <c r="BB58023" s="80"/>
    </row>
    <row r="58024" spans="9:54" x14ac:dyDescent="0.25">
      <c r="I58024" s="80"/>
      <c r="AX58024" s="80"/>
      <c r="AY58024" s="80"/>
      <c r="AZ58024" s="80"/>
      <c r="BA58024" s="80"/>
      <c r="BB58024" s="80"/>
    </row>
    <row r="58025" spans="9:54" x14ac:dyDescent="0.25">
      <c r="I58025" s="80"/>
      <c r="AX58025" s="80"/>
      <c r="AY58025" s="80"/>
      <c r="AZ58025" s="80"/>
      <c r="BA58025" s="80"/>
      <c r="BB58025" s="80"/>
    </row>
    <row r="58026" spans="9:54" x14ac:dyDescent="0.25">
      <c r="I58026" s="80"/>
      <c r="AX58026" s="80"/>
      <c r="AY58026" s="80"/>
      <c r="AZ58026" s="80"/>
      <c r="BA58026" s="80"/>
      <c r="BB58026" s="80"/>
    </row>
    <row r="58027" spans="9:54" x14ac:dyDescent="0.25">
      <c r="I58027" s="80"/>
      <c r="AX58027" s="80"/>
      <c r="AY58027" s="80"/>
      <c r="AZ58027" s="80"/>
      <c r="BA58027" s="80"/>
      <c r="BB58027" s="80"/>
    </row>
    <row r="58028" spans="9:54" x14ac:dyDescent="0.25">
      <c r="I58028" s="80"/>
      <c r="AX58028" s="80"/>
      <c r="AY58028" s="80"/>
      <c r="AZ58028" s="80"/>
      <c r="BA58028" s="80"/>
      <c r="BB58028" s="80"/>
    </row>
    <row r="58029" spans="9:54" x14ac:dyDescent="0.25">
      <c r="I58029" s="80"/>
      <c r="AX58029" s="80"/>
      <c r="AY58029" s="80"/>
      <c r="AZ58029" s="80"/>
      <c r="BA58029" s="80"/>
      <c r="BB58029" s="80"/>
    </row>
    <row r="58030" spans="9:54" x14ac:dyDescent="0.25">
      <c r="I58030" s="80"/>
      <c r="AX58030" s="80"/>
      <c r="AY58030" s="80"/>
      <c r="AZ58030" s="80"/>
      <c r="BA58030" s="80"/>
      <c r="BB58030" s="80"/>
    </row>
    <row r="58031" spans="9:54" x14ac:dyDescent="0.25">
      <c r="I58031" s="80"/>
      <c r="AX58031" s="80"/>
      <c r="AY58031" s="80"/>
      <c r="AZ58031" s="80"/>
      <c r="BA58031" s="80"/>
      <c r="BB58031" s="80"/>
    </row>
    <row r="58032" spans="9:54" x14ac:dyDescent="0.25">
      <c r="I58032" s="80"/>
      <c r="AX58032" s="80"/>
      <c r="AY58032" s="80"/>
      <c r="AZ58032" s="80"/>
      <c r="BA58032" s="80"/>
      <c r="BB58032" s="80"/>
    </row>
    <row r="58033" spans="9:54" x14ac:dyDescent="0.25">
      <c r="I58033" s="80"/>
      <c r="AX58033" s="80"/>
      <c r="AY58033" s="80"/>
      <c r="AZ58033" s="80"/>
      <c r="BA58033" s="80"/>
      <c r="BB58033" s="80"/>
    </row>
    <row r="58034" spans="9:54" x14ac:dyDescent="0.25">
      <c r="I58034" s="80"/>
      <c r="AX58034" s="80"/>
      <c r="AY58034" s="80"/>
      <c r="AZ58034" s="80"/>
      <c r="BA58034" s="80"/>
      <c r="BB58034" s="80"/>
    </row>
    <row r="58035" spans="9:54" x14ac:dyDescent="0.25">
      <c r="I58035" s="80"/>
      <c r="AX58035" s="80"/>
      <c r="AY58035" s="80"/>
      <c r="AZ58035" s="80"/>
      <c r="BA58035" s="80"/>
      <c r="BB58035" s="80"/>
    </row>
    <row r="58036" spans="9:54" x14ac:dyDescent="0.25">
      <c r="I58036" s="80"/>
      <c r="AX58036" s="80"/>
      <c r="AY58036" s="80"/>
      <c r="AZ58036" s="80"/>
      <c r="BA58036" s="80"/>
      <c r="BB58036" s="80"/>
    </row>
    <row r="58037" spans="9:54" x14ac:dyDescent="0.25">
      <c r="I58037" s="80"/>
      <c r="AX58037" s="80"/>
      <c r="AY58037" s="80"/>
      <c r="AZ58037" s="80"/>
      <c r="BA58037" s="80"/>
      <c r="BB58037" s="80"/>
    </row>
    <row r="58038" spans="9:54" x14ac:dyDescent="0.25">
      <c r="I58038" s="80"/>
      <c r="AX58038" s="80"/>
      <c r="AY58038" s="80"/>
      <c r="AZ58038" s="80"/>
      <c r="BA58038" s="80"/>
      <c r="BB58038" s="80"/>
    </row>
    <row r="58039" spans="9:54" x14ac:dyDescent="0.25">
      <c r="I58039" s="80"/>
      <c r="AX58039" s="80"/>
      <c r="AY58039" s="80"/>
      <c r="AZ58039" s="80"/>
      <c r="BA58039" s="80"/>
      <c r="BB58039" s="80"/>
    </row>
    <row r="58040" spans="9:54" x14ac:dyDescent="0.25">
      <c r="I58040" s="80"/>
      <c r="AX58040" s="80"/>
      <c r="AY58040" s="80"/>
      <c r="AZ58040" s="80"/>
      <c r="BA58040" s="80"/>
      <c r="BB58040" s="80"/>
    </row>
    <row r="58041" spans="9:54" x14ac:dyDescent="0.25">
      <c r="I58041" s="80"/>
      <c r="AX58041" s="80"/>
      <c r="AY58041" s="80"/>
      <c r="AZ58041" s="80"/>
      <c r="BA58041" s="80"/>
      <c r="BB58041" s="80"/>
    </row>
    <row r="58042" spans="9:54" x14ac:dyDescent="0.25">
      <c r="I58042" s="80"/>
      <c r="AX58042" s="80"/>
      <c r="AY58042" s="80"/>
      <c r="AZ58042" s="80"/>
      <c r="BA58042" s="80"/>
      <c r="BB58042" s="80"/>
    </row>
    <row r="58043" spans="9:54" x14ac:dyDescent="0.25">
      <c r="I58043" s="80"/>
      <c r="AX58043" s="80"/>
      <c r="AY58043" s="80"/>
      <c r="AZ58043" s="80"/>
      <c r="BA58043" s="80"/>
      <c r="BB58043" s="80"/>
    </row>
    <row r="58044" spans="9:54" x14ac:dyDescent="0.25">
      <c r="I58044" s="80"/>
      <c r="AX58044" s="80"/>
      <c r="AY58044" s="80"/>
      <c r="AZ58044" s="80"/>
      <c r="BA58044" s="80"/>
      <c r="BB58044" s="80"/>
    </row>
    <row r="58045" spans="9:54" x14ac:dyDescent="0.25">
      <c r="I58045" s="80"/>
      <c r="AX58045" s="80"/>
      <c r="AY58045" s="80"/>
      <c r="AZ58045" s="80"/>
      <c r="BA58045" s="80"/>
      <c r="BB58045" s="80"/>
    </row>
    <row r="58046" spans="9:54" x14ac:dyDescent="0.25">
      <c r="I58046" s="80"/>
      <c r="AX58046" s="80"/>
      <c r="AY58046" s="80"/>
      <c r="AZ58046" s="80"/>
      <c r="BA58046" s="80"/>
      <c r="BB58046" s="80"/>
    </row>
    <row r="58047" spans="9:54" x14ac:dyDescent="0.25">
      <c r="I58047" s="80"/>
      <c r="AX58047" s="80"/>
      <c r="AY58047" s="80"/>
      <c r="AZ58047" s="80"/>
      <c r="BA58047" s="80"/>
      <c r="BB58047" s="80"/>
    </row>
    <row r="58048" spans="9:54" x14ac:dyDescent="0.25">
      <c r="I58048" s="80"/>
      <c r="AX58048" s="80"/>
      <c r="AY58048" s="80"/>
      <c r="AZ58048" s="80"/>
      <c r="BA58048" s="80"/>
      <c r="BB58048" s="80"/>
    </row>
    <row r="58049" spans="9:54" x14ac:dyDescent="0.25">
      <c r="I58049" s="80"/>
      <c r="AX58049" s="80"/>
      <c r="AY58049" s="80"/>
      <c r="AZ58049" s="80"/>
      <c r="BA58049" s="80"/>
      <c r="BB58049" s="80"/>
    </row>
    <row r="58050" spans="9:54" x14ac:dyDescent="0.25">
      <c r="I58050" s="80"/>
      <c r="AX58050" s="80"/>
      <c r="AY58050" s="80"/>
      <c r="AZ58050" s="80"/>
      <c r="BA58050" s="80"/>
      <c r="BB58050" s="80"/>
    </row>
    <row r="58051" spans="9:54" x14ac:dyDescent="0.25">
      <c r="I58051" s="80"/>
      <c r="AX58051" s="80"/>
      <c r="AY58051" s="80"/>
      <c r="AZ58051" s="80"/>
      <c r="BA58051" s="80"/>
      <c r="BB58051" s="80"/>
    </row>
    <row r="58052" spans="9:54" x14ac:dyDescent="0.25">
      <c r="I58052" s="80"/>
      <c r="AX58052" s="80"/>
      <c r="AY58052" s="80"/>
      <c r="AZ58052" s="80"/>
      <c r="BA58052" s="80"/>
      <c r="BB58052" s="80"/>
    </row>
    <row r="58053" spans="9:54" x14ac:dyDescent="0.25">
      <c r="I58053" s="80"/>
      <c r="AX58053" s="80"/>
      <c r="AY58053" s="80"/>
      <c r="AZ58053" s="80"/>
      <c r="BA58053" s="80"/>
      <c r="BB58053" s="80"/>
    </row>
    <row r="58054" spans="9:54" x14ac:dyDescent="0.25">
      <c r="I58054" s="80"/>
      <c r="AX58054" s="80"/>
      <c r="AY58054" s="80"/>
      <c r="AZ58054" s="80"/>
      <c r="BA58054" s="80"/>
      <c r="BB58054" s="80"/>
    </row>
    <row r="58055" spans="9:54" x14ac:dyDescent="0.25">
      <c r="I58055" s="80"/>
      <c r="AX58055" s="80"/>
      <c r="AY58055" s="80"/>
      <c r="AZ58055" s="80"/>
      <c r="BA58055" s="80"/>
      <c r="BB58055" s="80"/>
    </row>
    <row r="58056" spans="9:54" x14ac:dyDescent="0.25">
      <c r="I58056" s="80"/>
      <c r="AX58056" s="80"/>
      <c r="AY58056" s="80"/>
      <c r="AZ58056" s="80"/>
      <c r="BA58056" s="80"/>
      <c r="BB58056" s="80"/>
    </row>
    <row r="58057" spans="9:54" x14ac:dyDescent="0.25">
      <c r="I58057" s="80"/>
      <c r="AX58057" s="80"/>
      <c r="AY58057" s="80"/>
      <c r="AZ58057" s="80"/>
      <c r="BA58057" s="80"/>
      <c r="BB58057" s="80"/>
    </row>
    <row r="58058" spans="9:54" x14ac:dyDescent="0.25">
      <c r="I58058" s="80"/>
      <c r="AX58058" s="80"/>
      <c r="AY58058" s="80"/>
      <c r="AZ58058" s="80"/>
      <c r="BA58058" s="80"/>
      <c r="BB58058" s="80"/>
    </row>
    <row r="58059" spans="9:54" x14ac:dyDescent="0.25">
      <c r="I58059" s="80"/>
      <c r="AX58059" s="80"/>
      <c r="AY58059" s="80"/>
      <c r="AZ58059" s="80"/>
      <c r="BA58059" s="80"/>
      <c r="BB58059" s="80"/>
    </row>
    <row r="58060" spans="9:54" x14ac:dyDescent="0.25">
      <c r="I58060" s="80"/>
      <c r="AX58060" s="80"/>
      <c r="AY58060" s="80"/>
      <c r="AZ58060" s="80"/>
      <c r="BA58060" s="80"/>
      <c r="BB58060" s="80"/>
    </row>
    <row r="58061" spans="9:54" x14ac:dyDescent="0.25">
      <c r="I58061" s="80"/>
      <c r="AX58061" s="80"/>
      <c r="AY58061" s="80"/>
      <c r="AZ58061" s="80"/>
      <c r="BA58061" s="80"/>
      <c r="BB58061" s="80"/>
    </row>
    <row r="58062" spans="9:54" x14ac:dyDescent="0.25">
      <c r="I58062" s="80"/>
      <c r="AX58062" s="80"/>
      <c r="AY58062" s="80"/>
      <c r="AZ58062" s="80"/>
      <c r="BA58062" s="80"/>
      <c r="BB58062" s="80"/>
    </row>
    <row r="58063" spans="9:54" x14ac:dyDescent="0.25">
      <c r="I58063" s="80"/>
      <c r="AX58063" s="80"/>
      <c r="AY58063" s="80"/>
      <c r="AZ58063" s="80"/>
      <c r="BA58063" s="80"/>
      <c r="BB58063" s="80"/>
    </row>
    <row r="58064" spans="9:54" x14ac:dyDescent="0.25">
      <c r="I58064" s="80"/>
      <c r="AX58064" s="80"/>
      <c r="AY58064" s="80"/>
      <c r="AZ58064" s="80"/>
      <c r="BA58064" s="80"/>
      <c r="BB58064" s="80"/>
    </row>
    <row r="58065" spans="9:54" x14ac:dyDescent="0.25">
      <c r="I58065" s="80"/>
      <c r="AX58065" s="80"/>
      <c r="AY58065" s="80"/>
      <c r="AZ58065" s="80"/>
      <c r="BA58065" s="80"/>
      <c r="BB58065" s="80"/>
    </row>
    <row r="58066" spans="9:54" x14ac:dyDescent="0.25">
      <c r="I58066" s="80"/>
      <c r="AX58066" s="80"/>
      <c r="AY58066" s="80"/>
      <c r="AZ58066" s="80"/>
      <c r="BA58066" s="80"/>
      <c r="BB58066" s="80"/>
    </row>
    <row r="58067" spans="9:54" x14ac:dyDescent="0.25">
      <c r="I58067" s="80"/>
      <c r="AX58067" s="80"/>
      <c r="AY58067" s="80"/>
      <c r="AZ58067" s="80"/>
      <c r="BA58067" s="80"/>
      <c r="BB58067" s="80"/>
    </row>
    <row r="58068" spans="9:54" x14ac:dyDescent="0.25">
      <c r="I58068" s="80"/>
      <c r="AX58068" s="80"/>
      <c r="AY58068" s="80"/>
      <c r="AZ58068" s="80"/>
      <c r="BA58068" s="80"/>
      <c r="BB58068" s="80"/>
    </row>
    <row r="58069" spans="9:54" x14ac:dyDescent="0.25">
      <c r="I58069" s="80"/>
      <c r="AX58069" s="80"/>
      <c r="AY58069" s="80"/>
      <c r="AZ58069" s="80"/>
      <c r="BA58069" s="80"/>
      <c r="BB58069" s="80"/>
    </row>
    <row r="58070" spans="9:54" x14ac:dyDescent="0.25">
      <c r="I58070" s="80"/>
      <c r="AX58070" s="80"/>
      <c r="AY58070" s="80"/>
      <c r="AZ58070" s="80"/>
      <c r="BA58070" s="80"/>
      <c r="BB58070" s="80"/>
    </row>
    <row r="58071" spans="9:54" x14ac:dyDescent="0.25">
      <c r="I58071" s="80"/>
      <c r="AX58071" s="80"/>
      <c r="AY58071" s="80"/>
      <c r="AZ58071" s="80"/>
      <c r="BA58071" s="80"/>
      <c r="BB58071" s="80"/>
    </row>
    <row r="58072" spans="9:54" x14ac:dyDescent="0.25">
      <c r="I58072" s="80"/>
      <c r="AX58072" s="80"/>
      <c r="AY58072" s="80"/>
      <c r="AZ58072" s="80"/>
      <c r="BA58072" s="80"/>
      <c r="BB58072" s="80"/>
    </row>
    <row r="58073" spans="9:54" x14ac:dyDescent="0.25">
      <c r="I58073" s="80"/>
      <c r="AX58073" s="80"/>
      <c r="AY58073" s="80"/>
      <c r="AZ58073" s="80"/>
      <c r="BA58073" s="80"/>
      <c r="BB58073" s="80"/>
    </row>
    <row r="58074" spans="9:54" x14ac:dyDescent="0.25">
      <c r="I58074" s="80"/>
      <c r="AX58074" s="80"/>
      <c r="AY58074" s="80"/>
      <c r="AZ58074" s="80"/>
      <c r="BA58074" s="80"/>
      <c r="BB58074" s="80"/>
    </row>
    <row r="58075" spans="9:54" x14ac:dyDescent="0.25">
      <c r="I58075" s="80"/>
      <c r="AX58075" s="80"/>
      <c r="AY58075" s="80"/>
      <c r="AZ58075" s="80"/>
      <c r="BA58075" s="80"/>
      <c r="BB58075" s="80"/>
    </row>
    <row r="58076" spans="9:54" x14ac:dyDescent="0.25">
      <c r="I58076" s="80"/>
      <c r="AX58076" s="80"/>
      <c r="AY58076" s="80"/>
      <c r="AZ58076" s="80"/>
      <c r="BA58076" s="80"/>
      <c r="BB58076" s="80"/>
    </row>
    <row r="58077" spans="9:54" x14ac:dyDescent="0.25">
      <c r="I58077" s="80"/>
      <c r="AX58077" s="80"/>
      <c r="AY58077" s="80"/>
      <c r="AZ58077" s="80"/>
      <c r="BA58077" s="80"/>
      <c r="BB58077" s="80"/>
    </row>
    <row r="58078" spans="9:54" x14ac:dyDescent="0.25">
      <c r="I58078" s="80"/>
      <c r="AX58078" s="80"/>
      <c r="AY58078" s="80"/>
      <c r="AZ58078" s="80"/>
      <c r="BA58078" s="80"/>
      <c r="BB58078" s="80"/>
    </row>
    <row r="58079" spans="9:54" x14ac:dyDescent="0.25">
      <c r="I58079" s="80"/>
      <c r="AX58079" s="80"/>
      <c r="AY58079" s="80"/>
      <c r="AZ58079" s="80"/>
      <c r="BA58079" s="80"/>
      <c r="BB58079" s="80"/>
    </row>
    <row r="58080" spans="9:54" x14ac:dyDescent="0.25">
      <c r="I58080" s="80"/>
      <c r="AX58080" s="80"/>
      <c r="AY58080" s="80"/>
      <c r="AZ58080" s="80"/>
      <c r="BA58080" s="80"/>
      <c r="BB58080" s="80"/>
    </row>
    <row r="58081" spans="9:54" x14ac:dyDescent="0.25">
      <c r="I58081" s="80"/>
      <c r="AX58081" s="80"/>
      <c r="AY58081" s="80"/>
      <c r="AZ58081" s="80"/>
      <c r="BA58081" s="80"/>
      <c r="BB58081" s="80"/>
    </row>
    <row r="58082" spans="9:54" x14ac:dyDescent="0.25">
      <c r="I58082" s="80"/>
      <c r="AX58082" s="80"/>
      <c r="AY58082" s="80"/>
      <c r="AZ58082" s="80"/>
      <c r="BA58082" s="80"/>
      <c r="BB58082" s="80"/>
    </row>
    <row r="58083" spans="9:54" x14ac:dyDescent="0.25">
      <c r="I58083" s="80"/>
      <c r="AX58083" s="80"/>
      <c r="AY58083" s="80"/>
      <c r="AZ58083" s="80"/>
      <c r="BA58083" s="80"/>
      <c r="BB58083" s="80"/>
    </row>
    <row r="58084" spans="9:54" x14ac:dyDescent="0.25">
      <c r="I58084" s="80"/>
      <c r="AX58084" s="80"/>
      <c r="AY58084" s="80"/>
      <c r="AZ58084" s="80"/>
      <c r="BA58084" s="80"/>
      <c r="BB58084" s="80"/>
    </row>
    <row r="58085" spans="9:54" x14ac:dyDescent="0.25">
      <c r="I58085" s="80"/>
      <c r="AX58085" s="80"/>
      <c r="AY58085" s="80"/>
      <c r="AZ58085" s="80"/>
      <c r="BA58085" s="80"/>
      <c r="BB58085" s="80"/>
    </row>
    <row r="58086" spans="9:54" x14ac:dyDescent="0.25">
      <c r="I58086" s="80"/>
      <c r="AX58086" s="80"/>
      <c r="AY58086" s="80"/>
      <c r="AZ58086" s="80"/>
      <c r="BA58086" s="80"/>
      <c r="BB58086" s="80"/>
    </row>
    <row r="58087" spans="9:54" x14ac:dyDescent="0.25">
      <c r="I58087" s="80"/>
      <c r="AX58087" s="80"/>
      <c r="AY58087" s="80"/>
      <c r="AZ58087" s="80"/>
      <c r="BA58087" s="80"/>
      <c r="BB58087" s="80"/>
    </row>
    <row r="58088" spans="9:54" x14ac:dyDescent="0.25">
      <c r="I58088" s="80"/>
      <c r="AX58088" s="80"/>
      <c r="AY58088" s="80"/>
      <c r="AZ58088" s="80"/>
      <c r="BA58088" s="80"/>
      <c r="BB58088" s="80"/>
    </row>
    <row r="58089" spans="9:54" x14ac:dyDescent="0.25">
      <c r="I58089" s="80"/>
      <c r="AX58089" s="80"/>
      <c r="AY58089" s="80"/>
      <c r="AZ58089" s="80"/>
      <c r="BA58089" s="80"/>
      <c r="BB58089" s="80"/>
    </row>
    <row r="58090" spans="9:54" x14ac:dyDescent="0.25">
      <c r="I58090" s="80"/>
      <c r="AX58090" s="80"/>
      <c r="AY58090" s="80"/>
      <c r="AZ58090" s="80"/>
      <c r="BA58090" s="80"/>
      <c r="BB58090" s="80"/>
    </row>
    <row r="58091" spans="9:54" x14ac:dyDescent="0.25">
      <c r="I58091" s="80"/>
      <c r="AX58091" s="80"/>
      <c r="AY58091" s="80"/>
      <c r="AZ58091" s="80"/>
      <c r="BA58091" s="80"/>
      <c r="BB58091" s="80"/>
    </row>
    <row r="58092" spans="9:54" x14ac:dyDescent="0.25">
      <c r="I58092" s="80"/>
      <c r="AX58092" s="80"/>
      <c r="AY58092" s="80"/>
      <c r="AZ58092" s="80"/>
      <c r="BA58092" s="80"/>
      <c r="BB58092" s="80"/>
    </row>
    <row r="58093" spans="9:54" x14ac:dyDescent="0.25">
      <c r="I58093" s="80"/>
      <c r="AX58093" s="80"/>
      <c r="AY58093" s="80"/>
      <c r="AZ58093" s="80"/>
      <c r="BA58093" s="80"/>
      <c r="BB58093" s="80"/>
    </row>
    <row r="58094" spans="9:54" x14ac:dyDescent="0.25">
      <c r="I58094" s="80"/>
      <c r="AX58094" s="80"/>
      <c r="AY58094" s="80"/>
      <c r="AZ58094" s="80"/>
      <c r="BA58094" s="80"/>
      <c r="BB58094" s="80"/>
    </row>
    <row r="58095" spans="9:54" x14ac:dyDescent="0.25">
      <c r="I58095" s="80"/>
      <c r="AX58095" s="80"/>
      <c r="AY58095" s="80"/>
      <c r="AZ58095" s="80"/>
      <c r="BA58095" s="80"/>
      <c r="BB58095" s="80"/>
    </row>
    <row r="58096" spans="9:54" x14ac:dyDescent="0.25">
      <c r="I58096" s="80"/>
      <c r="AX58096" s="80"/>
      <c r="AY58096" s="80"/>
      <c r="AZ58096" s="80"/>
      <c r="BA58096" s="80"/>
      <c r="BB58096" s="80"/>
    </row>
    <row r="58097" spans="9:54" x14ac:dyDescent="0.25">
      <c r="I58097" s="80"/>
      <c r="AX58097" s="80"/>
      <c r="AY58097" s="80"/>
      <c r="AZ58097" s="80"/>
      <c r="BA58097" s="80"/>
      <c r="BB58097" s="80"/>
    </row>
    <row r="58098" spans="9:54" x14ac:dyDescent="0.25">
      <c r="I58098" s="80"/>
      <c r="AX58098" s="80"/>
      <c r="AY58098" s="80"/>
      <c r="AZ58098" s="80"/>
      <c r="BA58098" s="80"/>
      <c r="BB58098" s="80"/>
    </row>
    <row r="58099" spans="9:54" x14ac:dyDescent="0.25">
      <c r="I58099" s="80"/>
      <c r="AX58099" s="80"/>
      <c r="AY58099" s="80"/>
      <c r="AZ58099" s="80"/>
      <c r="BA58099" s="80"/>
      <c r="BB58099" s="80"/>
    </row>
    <row r="58100" spans="9:54" x14ac:dyDescent="0.25">
      <c r="I58100" s="80"/>
      <c r="AX58100" s="80"/>
      <c r="AY58100" s="80"/>
      <c r="AZ58100" s="80"/>
      <c r="BA58100" s="80"/>
      <c r="BB58100" s="80"/>
    </row>
    <row r="58101" spans="9:54" x14ac:dyDescent="0.25">
      <c r="I58101" s="80"/>
      <c r="AX58101" s="80"/>
      <c r="AY58101" s="80"/>
      <c r="AZ58101" s="80"/>
      <c r="BA58101" s="80"/>
      <c r="BB58101" s="80"/>
    </row>
    <row r="58102" spans="9:54" x14ac:dyDescent="0.25">
      <c r="I58102" s="80"/>
      <c r="AX58102" s="80"/>
      <c r="AY58102" s="80"/>
      <c r="AZ58102" s="80"/>
      <c r="BA58102" s="80"/>
      <c r="BB58102" s="80"/>
    </row>
    <row r="58103" spans="9:54" x14ac:dyDescent="0.25">
      <c r="I58103" s="80"/>
      <c r="AX58103" s="80"/>
      <c r="AY58103" s="80"/>
      <c r="AZ58103" s="80"/>
      <c r="BA58103" s="80"/>
      <c r="BB58103" s="80"/>
    </row>
    <row r="58104" spans="9:54" x14ac:dyDescent="0.25">
      <c r="I58104" s="80"/>
      <c r="AX58104" s="80"/>
      <c r="AY58104" s="80"/>
      <c r="AZ58104" s="80"/>
      <c r="BA58104" s="80"/>
      <c r="BB58104" s="80"/>
    </row>
    <row r="58105" spans="9:54" x14ac:dyDescent="0.25">
      <c r="I58105" s="80"/>
      <c r="AX58105" s="80"/>
      <c r="AY58105" s="80"/>
      <c r="AZ58105" s="80"/>
      <c r="BA58105" s="80"/>
      <c r="BB58105" s="80"/>
    </row>
    <row r="58106" spans="9:54" x14ac:dyDescent="0.25">
      <c r="I58106" s="80"/>
      <c r="AX58106" s="80"/>
      <c r="AY58106" s="80"/>
      <c r="AZ58106" s="80"/>
      <c r="BA58106" s="80"/>
      <c r="BB58106" s="80"/>
    </row>
    <row r="58107" spans="9:54" x14ac:dyDescent="0.25">
      <c r="I58107" s="80"/>
      <c r="AX58107" s="80"/>
      <c r="AY58107" s="80"/>
      <c r="AZ58107" s="80"/>
      <c r="BA58107" s="80"/>
      <c r="BB58107" s="80"/>
    </row>
    <row r="58108" spans="9:54" x14ac:dyDescent="0.25">
      <c r="I58108" s="80"/>
      <c r="AX58108" s="80"/>
      <c r="AY58108" s="80"/>
      <c r="AZ58108" s="80"/>
      <c r="BA58108" s="80"/>
      <c r="BB58108" s="80"/>
    </row>
    <row r="58109" spans="9:54" x14ac:dyDescent="0.25">
      <c r="I58109" s="80"/>
      <c r="AX58109" s="80"/>
      <c r="AY58109" s="80"/>
      <c r="AZ58109" s="80"/>
      <c r="BA58109" s="80"/>
      <c r="BB58109" s="80"/>
    </row>
    <row r="58110" spans="9:54" x14ac:dyDescent="0.25">
      <c r="I58110" s="80"/>
      <c r="AX58110" s="80"/>
      <c r="AY58110" s="80"/>
      <c r="AZ58110" s="80"/>
      <c r="BA58110" s="80"/>
      <c r="BB58110" s="80"/>
    </row>
    <row r="58111" spans="9:54" x14ac:dyDescent="0.25">
      <c r="I58111" s="80"/>
      <c r="AX58111" s="80"/>
      <c r="AY58111" s="80"/>
      <c r="AZ58111" s="80"/>
      <c r="BA58111" s="80"/>
      <c r="BB58111" s="80"/>
    </row>
    <row r="58112" spans="9:54" x14ac:dyDescent="0.25">
      <c r="I58112" s="80"/>
      <c r="AX58112" s="80"/>
      <c r="AY58112" s="80"/>
      <c r="AZ58112" s="80"/>
      <c r="BA58112" s="80"/>
      <c r="BB58112" s="80"/>
    </row>
    <row r="58113" spans="9:54" x14ac:dyDescent="0.25">
      <c r="I58113" s="80"/>
      <c r="AX58113" s="80"/>
      <c r="AY58113" s="80"/>
      <c r="AZ58113" s="80"/>
      <c r="BA58113" s="80"/>
      <c r="BB58113" s="80"/>
    </row>
    <row r="58114" spans="9:54" x14ac:dyDescent="0.25">
      <c r="I58114" s="80"/>
      <c r="AX58114" s="80"/>
      <c r="AY58114" s="80"/>
      <c r="AZ58114" s="80"/>
      <c r="BA58114" s="80"/>
      <c r="BB58114" s="80"/>
    </row>
    <row r="58115" spans="9:54" x14ac:dyDescent="0.25">
      <c r="I58115" s="80"/>
      <c r="AX58115" s="80"/>
      <c r="AY58115" s="80"/>
      <c r="AZ58115" s="80"/>
      <c r="BA58115" s="80"/>
      <c r="BB58115" s="80"/>
    </row>
    <row r="58116" spans="9:54" x14ac:dyDescent="0.25">
      <c r="I58116" s="80"/>
      <c r="AX58116" s="80"/>
      <c r="AY58116" s="80"/>
      <c r="AZ58116" s="80"/>
      <c r="BA58116" s="80"/>
      <c r="BB58116" s="80"/>
    </row>
    <row r="58117" spans="9:54" x14ac:dyDescent="0.25">
      <c r="I58117" s="80"/>
      <c r="AX58117" s="80"/>
      <c r="AY58117" s="80"/>
      <c r="AZ58117" s="80"/>
      <c r="BA58117" s="80"/>
      <c r="BB58117" s="80"/>
    </row>
    <row r="58118" spans="9:54" x14ac:dyDescent="0.25">
      <c r="I58118" s="80"/>
      <c r="AX58118" s="80"/>
      <c r="AY58118" s="80"/>
      <c r="AZ58118" s="80"/>
      <c r="BA58118" s="80"/>
      <c r="BB58118" s="80"/>
    </row>
    <row r="58119" spans="9:54" x14ac:dyDescent="0.25">
      <c r="I58119" s="80"/>
      <c r="AX58119" s="80"/>
      <c r="AY58119" s="80"/>
      <c r="AZ58119" s="80"/>
      <c r="BA58119" s="80"/>
      <c r="BB58119" s="80"/>
    </row>
    <row r="58120" spans="9:54" x14ac:dyDescent="0.25">
      <c r="I58120" s="80"/>
      <c r="AX58120" s="80"/>
      <c r="AY58120" s="80"/>
      <c r="AZ58120" s="80"/>
      <c r="BA58120" s="80"/>
      <c r="BB58120" s="80"/>
    </row>
    <row r="58121" spans="9:54" x14ac:dyDescent="0.25">
      <c r="I58121" s="80"/>
      <c r="AX58121" s="80"/>
      <c r="AY58121" s="80"/>
      <c r="AZ58121" s="80"/>
      <c r="BA58121" s="80"/>
      <c r="BB58121" s="80"/>
    </row>
    <row r="58122" spans="9:54" x14ac:dyDescent="0.25">
      <c r="I58122" s="80"/>
      <c r="AX58122" s="80"/>
      <c r="AY58122" s="80"/>
      <c r="AZ58122" s="80"/>
      <c r="BA58122" s="80"/>
      <c r="BB58122" s="80"/>
    </row>
    <row r="58123" spans="9:54" x14ac:dyDescent="0.25">
      <c r="I58123" s="80"/>
      <c r="AX58123" s="80"/>
      <c r="AY58123" s="80"/>
      <c r="AZ58123" s="80"/>
      <c r="BA58123" s="80"/>
      <c r="BB58123" s="80"/>
    </row>
    <row r="58124" spans="9:54" x14ac:dyDescent="0.25">
      <c r="I58124" s="80"/>
      <c r="AX58124" s="80"/>
      <c r="AY58124" s="80"/>
      <c r="AZ58124" s="80"/>
      <c r="BA58124" s="80"/>
      <c r="BB58124" s="80"/>
    </row>
    <row r="58125" spans="9:54" x14ac:dyDescent="0.25">
      <c r="I58125" s="80"/>
      <c r="AX58125" s="80"/>
      <c r="AY58125" s="80"/>
      <c r="AZ58125" s="80"/>
      <c r="BA58125" s="80"/>
      <c r="BB58125" s="80"/>
    </row>
    <row r="58126" spans="9:54" x14ac:dyDescent="0.25">
      <c r="I58126" s="80"/>
      <c r="AX58126" s="80"/>
      <c r="AY58126" s="80"/>
      <c r="AZ58126" s="80"/>
      <c r="BA58126" s="80"/>
      <c r="BB58126" s="80"/>
    </row>
    <row r="58127" spans="9:54" x14ac:dyDescent="0.25">
      <c r="I58127" s="80"/>
      <c r="AX58127" s="80"/>
      <c r="AY58127" s="80"/>
      <c r="AZ58127" s="80"/>
      <c r="BA58127" s="80"/>
      <c r="BB58127" s="80"/>
    </row>
    <row r="58128" spans="9:54" x14ac:dyDescent="0.25">
      <c r="I58128" s="80"/>
      <c r="AX58128" s="80"/>
      <c r="AY58128" s="80"/>
      <c r="AZ58128" s="80"/>
      <c r="BA58128" s="80"/>
      <c r="BB58128" s="80"/>
    </row>
    <row r="58129" spans="9:54" x14ac:dyDescent="0.25">
      <c r="I58129" s="80"/>
      <c r="AX58129" s="80"/>
      <c r="AY58129" s="80"/>
      <c r="AZ58129" s="80"/>
      <c r="BA58129" s="80"/>
      <c r="BB58129" s="80"/>
    </row>
    <row r="58130" spans="9:54" x14ac:dyDescent="0.25">
      <c r="I58130" s="80"/>
      <c r="AX58130" s="80"/>
      <c r="AY58130" s="80"/>
      <c r="AZ58130" s="80"/>
      <c r="BA58130" s="80"/>
      <c r="BB58130" s="80"/>
    </row>
    <row r="58131" spans="9:54" x14ac:dyDescent="0.25">
      <c r="I58131" s="80"/>
      <c r="AX58131" s="80"/>
      <c r="AY58131" s="80"/>
      <c r="AZ58131" s="80"/>
      <c r="BA58131" s="80"/>
      <c r="BB58131" s="80"/>
    </row>
    <row r="58132" spans="9:54" x14ac:dyDescent="0.25">
      <c r="I58132" s="80"/>
      <c r="AX58132" s="80"/>
      <c r="AY58132" s="80"/>
      <c r="AZ58132" s="80"/>
      <c r="BA58132" s="80"/>
      <c r="BB58132" s="80"/>
    </row>
    <row r="58133" spans="9:54" x14ac:dyDescent="0.25">
      <c r="I58133" s="80"/>
      <c r="AX58133" s="80"/>
      <c r="AY58133" s="80"/>
      <c r="AZ58133" s="80"/>
      <c r="BA58133" s="80"/>
      <c r="BB58133" s="80"/>
    </row>
    <row r="58134" spans="9:54" x14ac:dyDescent="0.25">
      <c r="I58134" s="80"/>
      <c r="AX58134" s="80"/>
      <c r="AY58134" s="80"/>
      <c r="AZ58134" s="80"/>
      <c r="BA58134" s="80"/>
      <c r="BB58134" s="80"/>
    </row>
    <row r="58135" spans="9:54" x14ac:dyDescent="0.25">
      <c r="I58135" s="80"/>
      <c r="AX58135" s="80"/>
      <c r="AY58135" s="80"/>
      <c r="AZ58135" s="80"/>
      <c r="BA58135" s="80"/>
      <c r="BB58135" s="80"/>
    </row>
    <row r="58136" spans="9:54" x14ac:dyDescent="0.25">
      <c r="I58136" s="80"/>
      <c r="AX58136" s="80"/>
      <c r="AY58136" s="80"/>
      <c r="AZ58136" s="80"/>
      <c r="BA58136" s="80"/>
      <c r="BB58136" s="80"/>
    </row>
    <row r="58137" spans="9:54" x14ac:dyDescent="0.25">
      <c r="I58137" s="80"/>
      <c r="AX58137" s="80"/>
      <c r="AY58137" s="80"/>
      <c r="AZ58137" s="80"/>
      <c r="BA58137" s="80"/>
      <c r="BB58137" s="80"/>
    </row>
    <row r="58138" spans="9:54" x14ac:dyDescent="0.25">
      <c r="I58138" s="80"/>
      <c r="AX58138" s="80"/>
      <c r="AY58138" s="80"/>
      <c r="AZ58138" s="80"/>
      <c r="BA58138" s="80"/>
      <c r="BB58138" s="80"/>
    </row>
    <row r="58139" spans="9:54" x14ac:dyDescent="0.25">
      <c r="I58139" s="80"/>
      <c r="AX58139" s="80"/>
      <c r="AY58139" s="80"/>
      <c r="AZ58139" s="80"/>
      <c r="BA58139" s="80"/>
      <c r="BB58139" s="80"/>
    </row>
    <row r="58140" spans="9:54" x14ac:dyDescent="0.25">
      <c r="I58140" s="80"/>
      <c r="AX58140" s="80"/>
      <c r="AY58140" s="80"/>
      <c r="AZ58140" s="80"/>
      <c r="BA58140" s="80"/>
      <c r="BB58140" s="80"/>
    </row>
    <row r="58141" spans="9:54" x14ac:dyDescent="0.25">
      <c r="I58141" s="80"/>
      <c r="AX58141" s="80"/>
      <c r="AY58141" s="80"/>
      <c r="AZ58141" s="80"/>
      <c r="BA58141" s="80"/>
      <c r="BB58141" s="80"/>
    </row>
    <row r="58142" spans="9:54" x14ac:dyDescent="0.25">
      <c r="I58142" s="80"/>
      <c r="AX58142" s="80"/>
      <c r="AY58142" s="80"/>
      <c r="AZ58142" s="80"/>
      <c r="BA58142" s="80"/>
      <c r="BB58142" s="80"/>
    </row>
    <row r="58143" spans="9:54" x14ac:dyDescent="0.25">
      <c r="I58143" s="80"/>
      <c r="AX58143" s="80"/>
      <c r="AY58143" s="80"/>
      <c r="AZ58143" s="80"/>
      <c r="BA58143" s="80"/>
      <c r="BB58143" s="80"/>
    </row>
    <row r="58144" spans="9:54" x14ac:dyDescent="0.25">
      <c r="I58144" s="80"/>
      <c r="AX58144" s="80"/>
      <c r="AY58144" s="80"/>
      <c r="AZ58144" s="80"/>
      <c r="BA58144" s="80"/>
      <c r="BB58144" s="80"/>
    </row>
    <row r="58145" spans="9:54" x14ac:dyDescent="0.25">
      <c r="I58145" s="80"/>
      <c r="AX58145" s="80"/>
      <c r="AY58145" s="80"/>
      <c r="AZ58145" s="80"/>
      <c r="BA58145" s="80"/>
      <c r="BB58145" s="80"/>
    </row>
    <row r="58146" spans="9:54" x14ac:dyDescent="0.25">
      <c r="I58146" s="80"/>
      <c r="AX58146" s="80"/>
      <c r="AY58146" s="80"/>
      <c r="AZ58146" s="80"/>
      <c r="BA58146" s="80"/>
      <c r="BB58146" s="80"/>
    </row>
    <row r="58147" spans="9:54" x14ac:dyDescent="0.25">
      <c r="I58147" s="80"/>
      <c r="AX58147" s="80"/>
      <c r="AY58147" s="80"/>
      <c r="AZ58147" s="80"/>
      <c r="BA58147" s="80"/>
      <c r="BB58147" s="80"/>
    </row>
    <row r="58148" spans="9:54" x14ac:dyDescent="0.25">
      <c r="I58148" s="80"/>
      <c r="AX58148" s="80"/>
      <c r="AY58148" s="80"/>
      <c r="AZ58148" s="80"/>
      <c r="BA58148" s="80"/>
      <c r="BB58148" s="80"/>
    </row>
    <row r="58149" spans="9:54" x14ac:dyDescent="0.25">
      <c r="I58149" s="80"/>
      <c r="AX58149" s="80"/>
      <c r="AY58149" s="80"/>
      <c r="AZ58149" s="80"/>
      <c r="BA58149" s="80"/>
      <c r="BB58149" s="80"/>
    </row>
    <row r="58150" spans="9:54" x14ac:dyDescent="0.25">
      <c r="I58150" s="80"/>
      <c r="AX58150" s="80"/>
      <c r="AY58150" s="80"/>
      <c r="AZ58150" s="80"/>
      <c r="BA58150" s="80"/>
      <c r="BB58150" s="80"/>
    </row>
    <row r="58151" spans="9:54" x14ac:dyDescent="0.25">
      <c r="I58151" s="80"/>
      <c r="AX58151" s="80"/>
      <c r="AY58151" s="80"/>
      <c r="AZ58151" s="80"/>
      <c r="BA58151" s="80"/>
      <c r="BB58151" s="80"/>
    </row>
    <row r="58152" spans="9:54" x14ac:dyDescent="0.25">
      <c r="I58152" s="80"/>
      <c r="AX58152" s="80"/>
      <c r="AY58152" s="80"/>
      <c r="AZ58152" s="80"/>
      <c r="BA58152" s="80"/>
      <c r="BB58152" s="80"/>
    </row>
    <row r="58153" spans="9:54" x14ac:dyDescent="0.25">
      <c r="I58153" s="80"/>
      <c r="AX58153" s="80"/>
      <c r="AY58153" s="80"/>
      <c r="AZ58153" s="80"/>
      <c r="BA58153" s="80"/>
      <c r="BB58153" s="80"/>
    </row>
    <row r="58154" spans="9:54" x14ac:dyDescent="0.25">
      <c r="I58154" s="80"/>
      <c r="AX58154" s="80"/>
      <c r="AY58154" s="80"/>
      <c r="AZ58154" s="80"/>
      <c r="BA58154" s="80"/>
      <c r="BB58154" s="80"/>
    </row>
    <row r="58155" spans="9:54" x14ac:dyDescent="0.25">
      <c r="I58155" s="80"/>
      <c r="AX58155" s="80"/>
      <c r="AY58155" s="80"/>
      <c r="AZ58155" s="80"/>
      <c r="BA58155" s="80"/>
      <c r="BB58155" s="80"/>
    </row>
    <row r="58156" spans="9:54" x14ac:dyDescent="0.25">
      <c r="I58156" s="80"/>
      <c r="AX58156" s="80"/>
      <c r="AY58156" s="80"/>
      <c r="AZ58156" s="80"/>
      <c r="BA58156" s="80"/>
      <c r="BB58156" s="80"/>
    </row>
    <row r="58157" spans="9:54" x14ac:dyDescent="0.25">
      <c r="I58157" s="80"/>
      <c r="AX58157" s="80"/>
      <c r="AY58157" s="80"/>
      <c r="AZ58157" s="80"/>
      <c r="BA58157" s="80"/>
      <c r="BB58157" s="80"/>
    </row>
    <row r="58158" spans="9:54" x14ac:dyDescent="0.25">
      <c r="I58158" s="80"/>
      <c r="AX58158" s="80"/>
      <c r="AY58158" s="80"/>
      <c r="AZ58158" s="80"/>
      <c r="BA58158" s="80"/>
      <c r="BB58158" s="80"/>
    </row>
    <row r="58159" spans="9:54" x14ac:dyDescent="0.25">
      <c r="I58159" s="80"/>
      <c r="AX58159" s="80"/>
      <c r="AY58159" s="80"/>
      <c r="AZ58159" s="80"/>
      <c r="BA58159" s="80"/>
      <c r="BB58159" s="80"/>
    </row>
    <row r="58160" spans="9:54" x14ac:dyDescent="0.25">
      <c r="I58160" s="80"/>
      <c r="AX58160" s="80"/>
      <c r="AY58160" s="80"/>
      <c r="AZ58160" s="80"/>
      <c r="BA58160" s="80"/>
      <c r="BB58160" s="80"/>
    </row>
    <row r="58161" spans="9:54" x14ac:dyDescent="0.25">
      <c r="I58161" s="80"/>
      <c r="AX58161" s="80"/>
      <c r="AY58161" s="80"/>
      <c r="AZ58161" s="80"/>
      <c r="BA58161" s="80"/>
      <c r="BB58161" s="80"/>
    </row>
    <row r="58162" spans="9:54" x14ac:dyDescent="0.25">
      <c r="I58162" s="80"/>
      <c r="AX58162" s="80"/>
      <c r="AY58162" s="80"/>
      <c r="AZ58162" s="80"/>
      <c r="BA58162" s="80"/>
      <c r="BB58162" s="80"/>
    </row>
    <row r="58163" spans="9:54" x14ac:dyDescent="0.25">
      <c r="I58163" s="80"/>
      <c r="AX58163" s="80"/>
      <c r="AY58163" s="80"/>
      <c r="AZ58163" s="80"/>
      <c r="BA58163" s="80"/>
      <c r="BB58163" s="80"/>
    </row>
    <row r="58164" spans="9:54" x14ac:dyDescent="0.25">
      <c r="I58164" s="80"/>
      <c r="AX58164" s="80"/>
      <c r="AY58164" s="80"/>
      <c r="AZ58164" s="80"/>
      <c r="BA58164" s="80"/>
      <c r="BB58164" s="80"/>
    </row>
    <row r="58165" spans="9:54" x14ac:dyDescent="0.25">
      <c r="I58165" s="80"/>
      <c r="AX58165" s="80"/>
      <c r="AY58165" s="80"/>
      <c r="AZ58165" s="80"/>
      <c r="BA58165" s="80"/>
      <c r="BB58165" s="80"/>
    </row>
    <row r="58166" spans="9:54" x14ac:dyDescent="0.25">
      <c r="I58166" s="80"/>
      <c r="AX58166" s="80"/>
      <c r="AY58166" s="80"/>
      <c r="AZ58166" s="80"/>
      <c r="BA58166" s="80"/>
      <c r="BB58166" s="80"/>
    </row>
    <row r="58167" spans="9:54" x14ac:dyDescent="0.25">
      <c r="I58167" s="80"/>
      <c r="AX58167" s="80"/>
      <c r="AY58167" s="80"/>
      <c r="AZ58167" s="80"/>
      <c r="BA58167" s="80"/>
      <c r="BB58167" s="80"/>
    </row>
    <row r="58168" spans="9:54" x14ac:dyDescent="0.25">
      <c r="I58168" s="80"/>
      <c r="AX58168" s="80"/>
      <c r="AY58168" s="80"/>
      <c r="AZ58168" s="80"/>
      <c r="BA58168" s="80"/>
      <c r="BB58168" s="80"/>
    </row>
    <row r="58169" spans="9:54" x14ac:dyDescent="0.25">
      <c r="I58169" s="80"/>
      <c r="AX58169" s="80"/>
      <c r="AY58169" s="80"/>
      <c r="AZ58169" s="80"/>
      <c r="BA58169" s="80"/>
      <c r="BB58169" s="80"/>
    </row>
    <row r="58170" spans="9:54" x14ac:dyDescent="0.25">
      <c r="I58170" s="80"/>
      <c r="AX58170" s="80"/>
      <c r="AY58170" s="80"/>
      <c r="AZ58170" s="80"/>
      <c r="BA58170" s="80"/>
      <c r="BB58170" s="80"/>
    </row>
    <row r="58171" spans="9:54" x14ac:dyDescent="0.25">
      <c r="I58171" s="80"/>
      <c r="AX58171" s="80"/>
      <c r="AY58171" s="80"/>
      <c r="AZ58171" s="80"/>
      <c r="BA58171" s="80"/>
      <c r="BB58171" s="80"/>
    </row>
    <row r="58172" spans="9:54" x14ac:dyDescent="0.25">
      <c r="I58172" s="80"/>
      <c r="AX58172" s="80"/>
      <c r="AY58172" s="80"/>
      <c r="AZ58172" s="80"/>
      <c r="BA58172" s="80"/>
      <c r="BB58172" s="80"/>
    </row>
    <row r="58173" spans="9:54" x14ac:dyDescent="0.25">
      <c r="I58173" s="80"/>
      <c r="AX58173" s="80"/>
      <c r="AY58173" s="80"/>
      <c r="AZ58173" s="80"/>
      <c r="BA58173" s="80"/>
      <c r="BB58173" s="80"/>
    </row>
    <row r="58174" spans="9:54" x14ac:dyDescent="0.25">
      <c r="I58174" s="80"/>
      <c r="AX58174" s="80"/>
      <c r="AY58174" s="80"/>
      <c r="AZ58174" s="80"/>
      <c r="BA58174" s="80"/>
      <c r="BB58174" s="80"/>
    </row>
    <row r="58175" spans="9:54" x14ac:dyDescent="0.25">
      <c r="I58175" s="80"/>
      <c r="AX58175" s="80"/>
      <c r="AY58175" s="80"/>
      <c r="AZ58175" s="80"/>
      <c r="BA58175" s="80"/>
      <c r="BB58175" s="80"/>
    </row>
    <row r="58176" spans="9:54" x14ac:dyDescent="0.25">
      <c r="I58176" s="80"/>
      <c r="AX58176" s="80"/>
      <c r="AY58176" s="80"/>
      <c r="AZ58176" s="80"/>
      <c r="BA58176" s="80"/>
      <c r="BB58176" s="80"/>
    </row>
    <row r="58177" spans="9:54" x14ac:dyDescent="0.25">
      <c r="I58177" s="80"/>
      <c r="AX58177" s="80"/>
      <c r="AY58177" s="80"/>
      <c r="AZ58177" s="80"/>
      <c r="BA58177" s="80"/>
      <c r="BB58177" s="80"/>
    </row>
    <row r="58178" spans="9:54" x14ac:dyDescent="0.25">
      <c r="I58178" s="80"/>
      <c r="AX58178" s="80"/>
      <c r="AY58178" s="80"/>
      <c r="AZ58178" s="80"/>
      <c r="BA58178" s="80"/>
      <c r="BB58178" s="80"/>
    </row>
    <row r="58179" spans="9:54" x14ac:dyDescent="0.25">
      <c r="I58179" s="80"/>
      <c r="AX58179" s="80"/>
      <c r="AY58179" s="80"/>
      <c r="AZ58179" s="80"/>
      <c r="BA58179" s="80"/>
      <c r="BB58179" s="80"/>
    </row>
    <row r="58180" spans="9:54" x14ac:dyDescent="0.25">
      <c r="I58180" s="80"/>
      <c r="AX58180" s="80"/>
      <c r="AY58180" s="80"/>
      <c r="AZ58180" s="80"/>
      <c r="BA58180" s="80"/>
      <c r="BB58180" s="80"/>
    </row>
    <row r="58181" spans="9:54" x14ac:dyDescent="0.25">
      <c r="I58181" s="80"/>
      <c r="AX58181" s="80"/>
      <c r="AY58181" s="80"/>
      <c r="AZ58181" s="80"/>
      <c r="BA58181" s="80"/>
      <c r="BB58181" s="80"/>
    </row>
    <row r="58182" spans="9:54" x14ac:dyDescent="0.25">
      <c r="I58182" s="80"/>
      <c r="AX58182" s="80"/>
      <c r="AY58182" s="80"/>
      <c r="AZ58182" s="80"/>
      <c r="BA58182" s="80"/>
      <c r="BB58182" s="80"/>
    </row>
    <row r="58183" spans="9:54" x14ac:dyDescent="0.25">
      <c r="I58183" s="80"/>
      <c r="AX58183" s="80"/>
      <c r="AY58183" s="80"/>
      <c r="AZ58183" s="80"/>
      <c r="BA58183" s="80"/>
      <c r="BB58183" s="80"/>
    </row>
    <row r="58184" spans="9:54" x14ac:dyDescent="0.25">
      <c r="I58184" s="80"/>
      <c r="AX58184" s="80"/>
      <c r="AY58184" s="80"/>
      <c r="AZ58184" s="80"/>
      <c r="BA58184" s="80"/>
      <c r="BB58184" s="80"/>
    </row>
    <row r="58185" spans="9:54" x14ac:dyDescent="0.25">
      <c r="I58185" s="80"/>
      <c r="AX58185" s="80"/>
      <c r="AY58185" s="80"/>
      <c r="AZ58185" s="80"/>
      <c r="BA58185" s="80"/>
      <c r="BB58185" s="80"/>
    </row>
    <row r="58186" spans="9:54" x14ac:dyDescent="0.25">
      <c r="I58186" s="80"/>
      <c r="AX58186" s="80"/>
      <c r="AY58186" s="80"/>
      <c r="AZ58186" s="80"/>
      <c r="BA58186" s="80"/>
      <c r="BB58186" s="80"/>
    </row>
    <row r="58187" spans="9:54" x14ac:dyDescent="0.25">
      <c r="I58187" s="80"/>
      <c r="AX58187" s="80"/>
      <c r="AY58187" s="80"/>
      <c r="AZ58187" s="80"/>
      <c r="BA58187" s="80"/>
      <c r="BB58187" s="80"/>
    </row>
    <row r="58188" spans="9:54" x14ac:dyDescent="0.25">
      <c r="I58188" s="80"/>
      <c r="AX58188" s="80"/>
      <c r="AY58188" s="80"/>
      <c r="AZ58188" s="80"/>
      <c r="BA58188" s="80"/>
      <c r="BB58188" s="80"/>
    </row>
    <row r="58189" spans="9:54" x14ac:dyDescent="0.25">
      <c r="I58189" s="80"/>
      <c r="AX58189" s="80"/>
      <c r="AY58189" s="80"/>
      <c r="AZ58189" s="80"/>
      <c r="BA58189" s="80"/>
      <c r="BB58189" s="80"/>
    </row>
    <row r="58190" spans="9:54" x14ac:dyDescent="0.25">
      <c r="I58190" s="80"/>
      <c r="AX58190" s="80"/>
      <c r="AY58190" s="80"/>
      <c r="AZ58190" s="80"/>
      <c r="BA58190" s="80"/>
      <c r="BB58190" s="80"/>
    </row>
    <row r="58191" spans="9:54" x14ac:dyDescent="0.25">
      <c r="I58191" s="80"/>
      <c r="AX58191" s="80"/>
      <c r="AY58191" s="80"/>
      <c r="AZ58191" s="80"/>
      <c r="BA58191" s="80"/>
      <c r="BB58191" s="80"/>
    </row>
    <row r="58192" spans="9:54" x14ac:dyDescent="0.25">
      <c r="I58192" s="80"/>
      <c r="AX58192" s="80"/>
      <c r="AY58192" s="80"/>
      <c r="AZ58192" s="80"/>
      <c r="BA58192" s="80"/>
      <c r="BB58192" s="80"/>
    </row>
    <row r="58193" spans="9:54" x14ac:dyDescent="0.25">
      <c r="I58193" s="80"/>
      <c r="AX58193" s="80"/>
      <c r="AY58193" s="80"/>
      <c r="AZ58193" s="80"/>
      <c r="BA58193" s="80"/>
      <c r="BB58193" s="80"/>
    </row>
    <row r="58194" spans="9:54" x14ac:dyDescent="0.25">
      <c r="I58194" s="80"/>
      <c r="AX58194" s="80"/>
      <c r="AY58194" s="80"/>
      <c r="AZ58194" s="80"/>
      <c r="BA58194" s="80"/>
      <c r="BB58194" s="80"/>
    </row>
    <row r="58195" spans="9:54" x14ac:dyDescent="0.25">
      <c r="I58195" s="80"/>
      <c r="AX58195" s="80"/>
      <c r="AY58195" s="80"/>
      <c r="AZ58195" s="80"/>
      <c r="BA58195" s="80"/>
      <c r="BB58195" s="80"/>
    </row>
    <row r="58196" spans="9:54" x14ac:dyDescent="0.25">
      <c r="I58196" s="80"/>
      <c r="AX58196" s="80"/>
      <c r="AY58196" s="80"/>
      <c r="AZ58196" s="80"/>
      <c r="BA58196" s="80"/>
      <c r="BB58196" s="80"/>
    </row>
    <row r="58197" spans="9:54" x14ac:dyDescent="0.25">
      <c r="I58197" s="80"/>
      <c r="AX58197" s="80"/>
      <c r="AY58197" s="80"/>
      <c r="AZ58197" s="80"/>
      <c r="BA58197" s="80"/>
      <c r="BB58197" s="80"/>
    </row>
    <row r="58198" spans="9:54" x14ac:dyDescent="0.25">
      <c r="I58198" s="80"/>
      <c r="AX58198" s="80"/>
      <c r="AY58198" s="80"/>
      <c r="AZ58198" s="80"/>
      <c r="BA58198" s="80"/>
      <c r="BB58198" s="80"/>
    </row>
    <row r="58199" spans="9:54" x14ac:dyDescent="0.25">
      <c r="I58199" s="80"/>
      <c r="AX58199" s="80"/>
      <c r="AY58199" s="80"/>
      <c r="AZ58199" s="80"/>
      <c r="BA58199" s="80"/>
      <c r="BB58199" s="80"/>
    </row>
    <row r="58200" spans="9:54" x14ac:dyDescent="0.25">
      <c r="I58200" s="80"/>
      <c r="AX58200" s="80"/>
      <c r="AY58200" s="80"/>
      <c r="AZ58200" s="80"/>
      <c r="BA58200" s="80"/>
      <c r="BB58200" s="80"/>
    </row>
    <row r="58201" spans="9:54" x14ac:dyDescent="0.25">
      <c r="I58201" s="80"/>
      <c r="AX58201" s="80"/>
      <c r="AY58201" s="80"/>
      <c r="AZ58201" s="80"/>
      <c r="BA58201" s="80"/>
      <c r="BB58201" s="80"/>
    </row>
    <row r="58202" spans="9:54" x14ac:dyDescent="0.25">
      <c r="I58202" s="80"/>
      <c r="AX58202" s="80"/>
      <c r="AY58202" s="80"/>
      <c r="AZ58202" s="80"/>
      <c r="BA58202" s="80"/>
      <c r="BB58202" s="80"/>
    </row>
    <row r="58203" spans="9:54" x14ac:dyDescent="0.25">
      <c r="I58203" s="80"/>
      <c r="AX58203" s="80"/>
      <c r="AY58203" s="80"/>
      <c r="AZ58203" s="80"/>
      <c r="BA58203" s="80"/>
      <c r="BB58203" s="80"/>
    </row>
    <row r="58204" spans="9:54" x14ac:dyDescent="0.25">
      <c r="I58204" s="80"/>
      <c r="AX58204" s="80"/>
      <c r="AY58204" s="80"/>
      <c r="AZ58204" s="80"/>
      <c r="BA58204" s="80"/>
      <c r="BB58204" s="80"/>
    </row>
    <row r="58205" spans="9:54" x14ac:dyDescent="0.25">
      <c r="I58205" s="80"/>
      <c r="AX58205" s="80"/>
      <c r="AY58205" s="80"/>
      <c r="AZ58205" s="80"/>
      <c r="BA58205" s="80"/>
      <c r="BB58205" s="80"/>
    </row>
    <row r="58206" spans="9:54" x14ac:dyDescent="0.25">
      <c r="I58206" s="80"/>
      <c r="AX58206" s="80"/>
      <c r="AY58206" s="80"/>
      <c r="AZ58206" s="80"/>
      <c r="BA58206" s="80"/>
      <c r="BB58206" s="80"/>
    </row>
    <row r="58207" spans="9:54" x14ac:dyDescent="0.25">
      <c r="I58207" s="80"/>
      <c r="AX58207" s="80"/>
      <c r="AY58207" s="80"/>
      <c r="AZ58207" s="80"/>
      <c r="BA58207" s="80"/>
      <c r="BB58207" s="80"/>
    </row>
    <row r="58208" spans="9:54" x14ac:dyDescent="0.25">
      <c r="I58208" s="80"/>
      <c r="AX58208" s="80"/>
      <c r="AY58208" s="80"/>
      <c r="AZ58208" s="80"/>
      <c r="BA58208" s="80"/>
      <c r="BB58208" s="80"/>
    </row>
    <row r="58209" spans="9:54" x14ac:dyDescent="0.25">
      <c r="I58209" s="80"/>
      <c r="AX58209" s="80"/>
      <c r="AY58209" s="80"/>
      <c r="AZ58209" s="80"/>
      <c r="BA58209" s="80"/>
      <c r="BB58209" s="80"/>
    </row>
    <row r="58210" spans="9:54" x14ac:dyDescent="0.25">
      <c r="I58210" s="80"/>
      <c r="AX58210" s="80"/>
      <c r="AY58210" s="80"/>
      <c r="AZ58210" s="80"/>
      <c r="BA58210" s="80"/>
      <c r="BB58210" s="80"/>
    </row>
    <row r="58211" spans="9:54" x14ac:dyDescent="0.25">
      <c r="I58211" s="80"/>
      <c r="AX58211" s="80"/>
      <c r="AY58211" s="80"/>
      <c r="AZ58211" s="80"/>
      <c r="BA58211" s="80"/>
      <c r="BB58211" s="80"/>
    </row>
    <row r="58212" spans="9:54" x14ac:dyDescent="0.25">
      <c r="I58212" s="80"/>
      <c r="AX58212" s="80"/>
      <c r="AY58212" s="80"/>
      <c r="AZ58212" s="80"/>
      <c r="BA58212" s="80"/>
      <c r="BB58212" s="80"/>
    </row>
    <row r="58213" spans="9:54" x14ac:dyDescent="0.25">
      <c r="I58213" s="80"/>
      <c r="AX58213" s="80"/>
      <c r="AY58213" s="80"/>
      <c r="AZ58213" s="80"/>
      <c r="BA58213" s="80"/>
      <c r="BB58213" s="80"/>
    </row>
    <row r="58214" spans="9:54" x14ac:dyDescent="0.25">
      <c r="I58214" s="80"/>
      <c r="AX58214" s="80"/>
      <c r="AY58214" s="80"/>
      <c r="AZ58214" s="80"/>
      <c r="BA58214" s="80"/>
      <c r="BB58214" s="80"/>
    </row>
    <row r="58215" spans="9:54" x14ac:dyDescent="0.25">
      <c r="I58215" s="80"/>
      <c r="AX58215" s="80"/>
      <c r="AY58215" s="80"/>
      <c r="AZ58215" s="80"/>
      <c r="BA58215" s="80"/>
      <c r="BB58215" s="80"/>
    </row>
    <row r="58216" spans="9:54" x14ac:dyDescent="0.25">
      <c r="I58216" s="80"/>
      <c r="AX58216" s="80"/>
      <c r="AY58216" s="80"/>
      <c r="AZ58216" s="80"/>
      <c r="BA58216" s="80"/>
      <c r="BB58216" s="80"/>
    </row>
    <row r="58217" spans="9:54" x14ac:dyDescent="0.25">
      <c r="I58217" s="80"/>
      <c r="AX58217" s="80"/>
      <c r="AY58217" s="80"/>
      <c r="AZ58217" s="80"/>
      <c r="BA58217" s="80"/>
      <c r="BB58217" s="80"/>
    </row>
    <row r="58218" spans="9:54" x14ac:dyDescent="0.25">
      <c r="I58218" s="80"/>
      <c r="AX58218" s="80"/>
      <c r="AY58218" s="80"/>
      <c r="AZ58218" s="80"/>
      <c r="BA58218" s="80"/>
      <c r="BB58218" s="80"/>
    </row>
    <row r="58219" spans="9:54" x14ac:dyDescent="0.25">
      <c r="I58219" s="80"/>
      <c r="AX58219" s="80"/>
      <c r="AY58219" s="80"/>
      <c r="AZ58219" s="80"/>
      <c r="BA58219" s="80"/>
      <c r="BB58219" s="80"/>
    </row>
    <row r="58220" spans="9:54" x14ac:dyDescent="0.25">
      <c r="I58220" s="80"/>
      <c r="AX58220" s="80"/>
      <c r="AY58220" s="80"/>
      <c r="AZ58220" s="80"/>
      <c r="BA58220" s="80"/>
      <c r="BB58220" s="80"/>
    </row>
    <row r="58221" spans="9:54" x14ac:dyDescent="0.25">
      <c r="I58221" s="80"/>
      <c r="AX58221" s="80"/>
      <c r="AY58221" s="80"/>
      <c r="AZ58221" s="80"/>
      <c r="BA58221" s="80"/>
      <c r="BB58221" s="80"/>
    </row>
    <row r="58222" spans="9:54" x14ac:dyDescent="0.25">
      <c r="I58222" s="80"/>
      <c r="AX58222" s="80"/>
      <c r="AY58222" s="80"/>
      <c r="AZ58222" s="80"/>
      <c r="BA58222" s="80"/>
      <c r="BB58222" s="80"/>
    </row>
    <row r="58223" spans="9:54" x14ac:dyDescent="0.25">
      <c r="I58223" s="80"/>
      <c r="AX58223" s="80"/>
      <c r="AY58223" s="80"/>
      <c r="AZ58223" s="80"/>
      <c r="BA58223" s="80"/>
      <c r="BB58223" s="80"/>
    </row>
    <row r="58224" spans="9:54" x14ac:dyDescent="0.25">
      <c r="I58224" s="80"/>
      <c r="AX58224" s="80"/>
      <c r="AY58224" s="80"/>
      <c r="AZ58224" s="80"/>
      <c r="BA58224" s="80"/>
      <c r="BB58224" s="80"/>
    </row>
    <row r="58225" spans="9:54" x14ac:dyDescent="0.25">
      <c r="I58225" s="80"/>
      <c r="AX58225" s="80"/>
      <c r="AY58225" s="80"/>
      <c r="AZ58225" s="80"/>
      <c r="BA58225" s="80"/>
      <c r="BB58225" s="80"/>
    </row>
    <row r="58226" spans="9:54" x14ac:dyDescent="0.25">
      <c r="I58226" s="80"/>
      <c r="AX58226" s="80"/>
      <c r="AY58226" s="80"/>
      <c r="AZ58226" s="80"/>
      <c r="BA58226" s="80"/>
      <c r="BB58226" s="80"/>
    </row>
    <row r="58227" spans="9:54" x14ac:dyDescent="0.25">
      <c r="I58227" s="80"/>
      <c r="AX58227" s="80"/>
      <c r="AY58227" s="80"/>
      <c r="AZ58227" s="80"/>
      <c r="BA58227" s="80"/>
      <c r="BB58227" s="80"/>
    </row>
    <row r="58228" spans="9:54" x14ac:dyDescent="0.25">
      <c r="I58228" s="80"/>
      <c r="AX58228" s="80"/>
      <c r="AY58228" s="80"/>
      <c r="AZ58228" s="80"/>
      <c r="BA58228" s="80"/>
      <c r="BB58228" s="80"/>
    </row>
    <row r="58229" spans="9:54" x14ac:dyDescent="0.25">
      <c r="I58229" s="80"/>
      <c r="AX58229" s="80"/>
      <c r="AY58229" s="80"/>
      <c r="AZ58229" s="80"/>
      <c r="BA58229" s="80"/>
      <c r="BB58229" s="80"/>
    </row>
    <row r="58230" spans="9:54" x14ac:dyDescent="0.25">
      <c r="I58230" s="80"/>
      <c r="AX58230" s="80"/>
      <c r="AY58230" s="80"/>
      <c r="AZ58230" s="80"/>
      <c r="BA58230" s="80"/>
      <c r="BB58230" s="80"/>
    </row>
    <row r="58231" spans="9:54" x14ac:dyDescent="0.25">
      <c r="I58231" s="80"/>
      <c r="AX58231" s="80"/>
      <c r="AY58231" s="80"/>
      <c r="AZ58231" s="80"/>
      <c r="BA58231" s="80"/>
      <c r="BB58231" s="80"/>
    </row>
    <row r="58232" spans="9:54" x14ac:dyDescent="0.25">
      <c r="I58232" s="80"/>
      <c r="AX58232" s="80"/>
      <c r="AY58232" s="80"/>
      <c r="AZ58232" s="80"/>
      <c r="BA58232" s="80"/>
      <c r="BB58232" s="80"/>
    </row>
    <row r="58233" spans="9:54" x14ac:dyDescent="0.25">
      <c r="I58233" s="80"/>
      <c r="AX58233" s="80"/>
      <c r="AY58233" s="80"/>
      <c r="AZ58233" s="80"/>
      <c r="BA58233" s="80"/>
      <c r="BB58233" s="80"/>
    </row>
    <row r="58234" spans="9:54" x14ac:dyDescent="0.25">
      <c r="I58234" s="80"/>
      <c r="AX58234" s="80"/>
      <c r="AY58234" s="80"/>
      <c r="AZ58234" s="80"/>
      <c r="BA58234" s="80"/>
      <c r="BB58234" s="80"/>
    </row>
    <row r="58235" spans="9:54" x14ac:dyDescent="0.25">
      <c r="I58235" s="80"/>
      <c r="AX58235" s="80"/>
      <c r="AY58235" s="80"/>
      <c r="AZ58235" s="80"/>
      <c r="BA58235" s="80"/>
      <c r="BB58235" s="80"/>
    </row>
    <row r="58236" spans="9:54" x14ac:dyDescent="0.25">
      <c r="I58236" s="80"/>
      <c r="AX58236" s="80"/>
      <c r="AY58236" s="80"/>
      <c r="AZ58236" s="80"/>
      <c r="BA58236" s="80"/>
      <c r="BB58236" s="80"/>
    </row>
    <row r="58237" spans="9:54" x14ac:dyDescent="0.25">
      <c r="I58237" s="80"/>
      <c r="AX58237" s="80"/>
      <c r="AY58237" s="80"/>
      <c r="AZ58237" s="80"/>
      <c r="BA58237" s="80"/>
      <c r="BB58237" s="80"/>
    </row>
    <row r="58238" spans="9:54" x14ac:dyDescent="0.25">
      <c r="I58238" s="80"/>
      <c r="AX58238" s="80"/>
      <c r="AY58238" s="80"/>
      <c r="AZ58238" s="80"/>
      <c r="BA58238" s="80"/>
      <c r="BB58238" s="80"/>
    </row>
    <row r="58239" spans="9:54" x14ac:dyDescent="0.25">
      <c r="I58239" s="80"/>
      <c r="AX58239" s="80"/>
      <c r="AY58239" s="80"/>
      <c r="AZ58239" s="80"/>
      <c r="BA58239" s="80"/>
      <c r="BB58239" s="80"/>
    </row>
    <row r="58240" spans="9:54" x14ac:dyDescent="0.25">
      <c r="I58240" s="80"/>
      <c r="AX58240" s="80"/>
      <c r="AY58240" s="80"/>
      <c r="AZ58240" s="80"/>
      <c r="BA58240" s="80"/>
      <c r="BB58240" s="80"/>
    </row>
    <row r="58241" spans="9:54" x14ac:dyDescent="0.25">
      <c r="I58241" s="80"/>
      <c r="AX58241" s="80"/>
      <c r="AY58241" s="80"/>
      <c r="AZ58241" s="80"/>
      <c r="BA58241" s="80"/>
      <c r="BB58241" s="80"/>
    </row>
    <row r="58242" spans="9:54" x14ac:dyDescent="0.25">
      <c r="I58242" s="80"/>
      <c r="AX58242" s="80"/>
      <c r="AY58242" s="80"/>
      <c r="AZ58242" s="80"/>
      <c r="BA58242" s="80"/>
      <c r="BB58242" s="80"/>
    </row>
    <row r="58243" spans="9:54" x14ac:dyDescent="0.25">
      <c r="I58243" s="80"/>
      <c r="AX58243" s="80"/>
      <c r="AY58243" s="80"/>
      <c r="AZ58243" s="80"/>
      <c r="BA58243" s="80"/>
      <c r="BB58243" s="80"/>
    </row>
    <row r="58244" spans="9:54" x14ac:dyDescent="0.25">
      <c r="I58244" s="80"/>
      <c r="AX58244" s="80"/>
      <c r="AY58244" s="80"/>
      <c r="AZ58244" s="80"/>
      <c r="BA58244" s="80"/>
      <c r="BB58244" s="80"/>
    </row>
    <row r="58245" spans="9:54" x14ac:dyDescent="0.25">
      <c r="I58245" s="80"/>
      <c r="AX58245" s="80"/>
      <c r="AY58245" s="80"/>
      <c r="AZ58245" s="80"/>
      <c r="BA58245" s="80"/>
      <c r="BB58245" s="80"/>
    </row>
    <row r="58246" spans="9:54" x14ac:dyDescent="0.25">
      <c r="I58246" s="80"/>
      <c r="AX58246" s="80"/>
      <c r="AY58246" s="80"/>
      <c r="AZ58246" s="80"/>
      <c r="BA58246" s="80"/>
      <c r="BB58246" s="80"/>
    </row>
    <row r="58247" spans="9:54" x14ac:dyDescent="0.25">
      <c r="I58247" s="80"/>
      <c r="AX58247" s="80"/>
      <c r="AY58247" s="80"/>
      <c r="AZ58247" s="80"/>
      <c r="BA58247" s="80"/>
      <c r="BB58247" s="80"/>
    </row>
    <row r="58248" spans="9:54" x14ac:dyDescent="0.25">
      <c r="I58248" s="80"/>
      <c r="AX58248" s="80"/>
      <c r="AY58248" s="80"/>
      <c r="AZ58248" s="80"/>
      <c r="BA58248" s="80"/>
      <c r="BB58248" s="80"/>
    </row>
    <row r="58249" spans="9:54" x14ac:dyDescent="0.25">
      <c r="I58249" s="80"/>
      <c r="AX58249" s="80"/>
      <c r="AY58249" s="80"/>
      <c r="AZ58249" s="80"/>
      <c r="BA58249" s="80"/>
      <c r="BB58249" s="80"/>
    </row>
    <row r="58250" spans="9:54" x14ac:dyDescent="0.25">
      <c r="I58250" s="80"/>
      <c r="AX58250" s="80"/>
      <c r="AY58250" s="80"/>
      <c r="AZ58250" s="80"/>
      <c r="BA58250" s="80"/>
      <c r="BB58250" s="80"/>
    </row>
    <row r="58251" spans="9:54" x14ac:dyDescent="0.25">
      <c r="I58251" s="80"/>
      <c r="AX58251" s="80"/>
      <c r="AY58251" s="80"/>
      <c r="AZ58251" s="80"/>
      <c r="BA58251" s="80"/>
      <c r="BB58251" s="80"/>
    </row>
    <row r="58252" spans="9:54" x14ac:dyDescent="0.25">
      <c r="I58252" s="80"/>
      <c r="AX58252" s="80"/>
      <c r="AY58252" s="80"/>
      <c r="AZ58252" s="80"/>
      <c r="BA58252" s="80"/>
      <c r="BB58252" s="80"/>
    </row>
    <row r="58253" spans="9:54" x14ac:dyDescent="0.25">
      <c r="I58253" s="80"/>
      <c r="AX58253" s="80"/>
      <c r="AY58253" s="80"/>
      <c r="AZ58253" s="80"/>
      <c r="BA58253" s="80"/>
      <c r="BB58253" s="80"/>
    </row>
    <row r="58254" spans="9:54" x14ac:dyDescent="0.25">
      <c r="I58254" s="80"/>
      <c r="AX58254" s="80"/>
      <c r="AY58254" s="80"/>
      <c r="AZ58254" s="80"/>
      <c r="BA58254" s="80"/>
      <c r="BB58254" s="80"/>
    </row>
    <row r="58255" spans="9:54" x14ac:dyDescent="0.25">
      <c r="I58255" s="80"/>
      <c r="AX58255" s="80"/>
      <c r="AY58255" s="80"/>
      <c r="AZ58255" s="80"/>
      <c r="BA58255" s="80"/>
      <c r="BB58255" s="80"/>
    </row>
    <row r="58256" spans="9:54" x14ac:dyDescent="0.25">
      <c r="I58256" s="80"/>
      <c r="AX58256" s="80"/>
      <c r="AY58256" s="80"/>
      <c r="AZ58256" s="80"/>
      <c r="BA58256" s="80"/>
      <c r="BB58256" s="80"/>
    </row>
    <row r="58257" spans="9:54" x14ac:dyDescent="0.25">
      <c r="I58257" s="80"/>
      <c r="AX58257" s="80"/>
      <c r="AY58257" s="80"/>
      <c r="AZ58257" s="80"/>
      <c r="BA58257" s="80"/>
      <c r="BB58257" s="80"/>
    </row>
    <row r="58258" spans="9:54" x14ac:dyDescent="0.25">
      <c r="I58258" s="80"/>
      <c r="AX58258" s="80"/>
      <c r="AY58258" s="80"/>
      <c r="AZ58258" s="80"/>
      <c r="BA58258" s="80"/>
      <c r="BB58258" s="80"/>
    </row>
    <row r="58259" spans="9:54" x14ac:dyDescent="0.25">
      <c r="I58259" s="80"/>
      <c r="AX58259" s="80"/>
      <c r="AY58259" s="80"/>
      <c r="AZ58259" s="80"/>
      <c r="BA58259" s="80"/>
      <c r="BB58259" s="80"/>
    </row>
    <row r="58260" spans="9:54" x14ac:dyDescent="0.25">
      <c r="I58260" s="80"/>
      <c r="AX58260" s="80"/>
      <c r="AY58260" s="80"/>
      <c r="AZ58260" s="80"/>
      <c r="BA58260" s="80"/>
      <c r="BB58260" s="80"/>
    </row>
    <row r="58261" spans="9:54" x14ac:dyDescent="0.25">
      <c r="I58261" s="80"/>
      <c r="AX58261" s="80"/>
      <c r="AY58261" s="80"/>
      <c r="AZ58261" s="80"/>
      <c r="BA58261" s="80"/>
      <c r="BB58261" s="80"/>
    </row>
    <row r="58262" spans="9:54" x14ac:dyDescent="0.25">
      <c r="I58262" s="80"/>
      <c r="AX58262" s="80"/>
      <c r="AY58262" s="80"/>
      <c r="AZ58262" s="80"/>
      <c r="BA58262" s="80"/>
      <c r="BB58262" s="80"/>
    </row>
    <row r="58263" spans="9:54" x14ac:dyDescent="0.25">
      <c r="I58263" s="80"/>
      <c r="AX58263" s="80"/>
      <c r="AY58263" s="80"/>
      <c r="AZ58263" s="80"/>
      <c r="BA58263" s="80"/>
      <c r="BB58263" s="80"/>
    </row>
    <row r="58264" spans="9:54" x14ac:dyDescent="0.25">
      <c r="I58264" s="80"/>
      <c r="AX58264" s="80"/>
      <c r="AY58264" s="80"/>
      <c r="AZ58264" s="80"/>
      <c r="BA58264" s="80"/>
      <c r="BB58264" s="80"/>
    </row>
    <row r="58265" spans="9:54" x14ac:dyDescent="0.25">
      <c r="I58265" s="80"/>
      <c r="AX58265" s="80"/>
      <c r="AY58265" s="80"/>
      <c r="AZ58265" s="80"/>
      <c r="BA58265" s="80"/>
      <c r="BB58265" s="80"/>
    </row>
    <row r="58266" spans="9:54" x14ac:dyDescent="0.25">
      <c r="I58266" s="80"/>
      <c r="AX58266" s="80"/>
      <c r="AY58266" s="80"/>
      <c r="AZ58266" s="80"/>
      <c r="BA58266" s="80"/>
      <c r="BB58266" s="80"/>
    </row>
    <row r="58267" spans="9:54" x14ac:dyDescent="0.25">
      <c r="I58267" s="80"/>
      <c r="AX58267" s="80"/>
      <c r="AY58267" s="80"/>
      <c r="AZ58267" s="80"/>
      <c r="BA58267" s="80"/>
      <c r="BB58267" s="80"/>
    </row>
    <row r="58268" spans="9:54" x14ac:dyDescent="0.25">
      <c r="I58268" s="80"/>
      <c r="AX58268" s="80"/>
      <c r="AY58268" s="80"/>
      <c r="AZ58268" s="80"/>
      <c r="BA58268" s="80"/>
      <c r="BB58268" s="80"/>
    </row>
    <row r="58269" spans="9:54" x14ac:dyDescent="0.25">
      <c r="I58269" s="80"/>
      <c r="AX58269" s="80"/>
      <c r="AY58269" s="80"/>
      <c r="AZ58269" s="80"/>
      <c r="BA58269" s="80"/>
      <c r="BB58269" s="80"/>
    </row>
    <row r="58270" spans="9:54" x14ac:dyDescent="0.25">
      <c r="I58270" s="80"/>
      <c r="AX58270" s="80"/>
      <c r="AY58270" s="80"/>
      <c r="AZ58270" s="80"/>
      <c r="BA58270" s="80"/>
      <c r="BB58270" s="80"/>
    </row>
    <row r="58271" spans="9:54" x14ac:dyDescent="0.25">
      <c r="I58271" s="80"/>
      <c r="AX58271" s="80"/>
      <c r="AY58271" s="80"/>
      <c r="AZ58271" s="80"/>
      <c r="BA58271" s="80"/>
      <c r="BB58271" s="80"/>
    </row>
    <row r="58272" spans="9:54" x14ac:dyDescent="0.25">
      <c r="I58272" s="80"/>
      <c r="AX58272" s="80"/>
      <c r="AY58272" s="80"/>
      <c r="AZ58272" s="80"/>
      <c r="BA58272" s="80"/>
      <c r="BB58272" s="80"/>
    </row>
    <row r="58273" spans="9:54" x14ac:dyDescent="0.25">
      <c r="I58273" s="80"/>
      <c r="AX58273" s="80"/>
      <c r="AY58273" s="80"/>
      <c r="AZ58273" s="80"/>
      <c r="BA58273" s="80"/>
      <c r="BB58273" s="80"/>
    </row>
    <row r="58274" spans="9:54" x14ac:dyDescent="0.25">
      <c r="I58274" s="80"/>
      <c r="AX58274" s="80"/>
      <c r="AY58274" s="80"/>
      <c r="AZ58274" s="80"/>
      <c r="BA58274" s="80"/>
      <c r="BB58274" s="80"/>
    </row>
    <row r="58275" spans="9:54" x14ac:dyDescent="0.25">
      <c r="I58275" s="80"/>
      <c r="AX58275" s="80"/>
      <c r="AY58275" s="80"/>
      <c r="AZ58275" s="80"/>
      <c r="BA58275" s="80"/>
      <c r="BB58275" s="80"/>
    </row>
    <row r="58276" spans="9:54" x14ac:dyDescent="0.25">
      <c r="I58276" s="80"/>
      <c r="AX58276" s="80"/>
      <c r="AY58276" s="80"/>
      <c r="AZ58276" s="80"/>
      <c r="BA58276" s="80"/>
      <c r="BB58276" s="80"/>
    </row>
    <row r="58277" spans="9:54" x14ac:dyDescent="0.25">
      <c r="I58277" s="80"/>
      <c r="AX58277" s="80"/>
      <c r="AY58277" s="80"/>
      <c r="AZ58277" s="80"/>
      <c r="BA58277" s="80"/>
      <c r="BB58277" s="80"/>
    </row>
    <row r="58278" spans="9:54" x14ac:dyDescent="0.25">
      <c r="I58278" s="80"/>
      <c r="AX58278" s="80"/>
      <c r="AY58278" s="80"/>
      <c r="AZ58278" s="80"/>
      <c r="BA58278" s="80"/>
      <c r="BB58278" s="80"/>
    </row>
    <row r="58279" spans="9:54" x14ac:dyDescent="0.25">
      <c r="I58279" s="80"/>
      <c r="AX58279" s="80"/>
      <c r="AY58279" s="80"/>
      <c r="AZ58279" s="80"/>
      <c r="BA58279" s="80"/>
      <c r="BB58279" s="80"/>
    </row>
    <row r="58280" spans="9:54" x14ac:dyDescent="0.25">
      <c r="I58280" s="80"/>
      <c r="AX58280" s="80"/>
      <c r="AY58280" s="80"/>
      <c r="AZ58280" s="80"/>
      <c r="BA58280" s="80"/>
      <c r="BB58280" s="80"/>
    </row>
    <row r="58281" spans="9:54" x14ac:dyDescent="0.25">
      <c r="I58281" s="80"/>
      <c r="AX58281" s="80"/>
      <c r="AY58281" s="80"/>
      <c r="AZ58281" s="80"/>
      <c r="BA58281" s="80"/>
      <c r="BB58281" s="80"/>
    </row>
    <row r="58282" spans="9:54" x14ac:dyDescent="0.25">
      <c r="I58282" s="80"/>
      <c r="AX58282" s="80"/>
      <c r="AY58282" s="80"/>
      <c r="AZ58282" s="80"/>
      <c r="BA58282" s="80"/>
      <c r="BB58282" s="80"/>
    </row>
    <row r="58283" spans="9:54" x14ac:dyDescent="0.25">
      <c r="I58283" s="80"/>
      <c r="AX58283" s="80"/>
      <c r="AY58283" s="80"/>
      <c r="AZ58283" s="80"/>
      <c r="BA58283" s="80"/>
      <c r="BB58283" s="80"/>
    </row>
    <row r="58284" spans="9:54" x14ac:dyDescent="0.25">
      <c r="I58284" s="80"/>
      <c r="AX58284" s="80"/>
      <c r="AY58284" s="80"/>
      <c r="AZ58284" s="80"/>
      <c r="BA58284" s="80"/>
      <c r="BB58284" s="80"/>
    </row>
    <row r="58285" spans="9:54" x14ac:dyDescent="0.25">
      <c r="I58285" s="80"/>
      <c r="AX58285" s="80"/>
      <c r="AY58285" s="80"/>
      <c r="AZ58285" s="80"/>
      <c r="BA58285" s="80"/>
      <c r="BB58285" s="80"/>
    </row>
    <row r="58286" spans="9:54" x14ac:dyDescent="0.25">
      <c r="I58286" s="80"/>
      <c r="AX58286" s="80"/>
      <c r="AY58286" s="80"/>
      <c r="AZ58286" s="80"/>
      <c r="BA58286" s="80"/>
      <c r="BB58286" s="80"/>
    </row>
    <row r="58287" spans="9:54" x14ac:dyDescent="0.25">
      <c r="I58287" s="80"/>
      <c r="AX58287" s="80"/>
      <c r="AY58287" s="80"/>
      <c r="AZ58287" s="80"/>
      <c r="BA58287" s="80"/>
      <c r="BB58287" s="80"/>
    </row>
    <row r="58288" spans="9:54" x14ac:dyDescent="0.25">
      <c r="I58288" s="80"/>
      <c r="AX58288" s="80"/>
      <c r="AY58288" s="80"/>
      <c r="AZ58288" s="80"/>
      <c r="BA58288" s="80"/>
      <c r="BB58288" s="80"/>
    </row>
    <row r="58289" spans="9:54" x14ac:dyDescent="0.25">
      <c r="I58289" s="80"/>
      <c r="AX58289" s="80"/>
      <c r="AY58289" s="80"/>
      <c r="AZ58289" s="80"/>
      <c r="BA58289" s="80"/>
      <c r="BB58289" s="80"/>
    </row>
    <row r="58290" spans="9:54" x14ac:dyDescent="0.25">
      <c r="I58290" s="80"/>
      <c r="AX58290" s="80"/>
      <c r="AY58290" s="80"/>
      <c r="AZ58290" s="80"/>
      <c r="BA58290" s="80"/>
      <c r="BB58290" s="80"/>
    </row>
    <row r="58291" spans="9:54" x14ac:dyDescent="0.25">
      <c r="I58291" s="80"/>
      <c r="AX58291" s="80"/>
      <c r="AY58291" s="80"/>
      <c r="AZ58291" s="80"/>
      <c r="BA58291" s="80"/>
      <c r="BB58291" s="80"/>
    </row>
    <row r="58292" spans="9:54" x14ac:dyDescent="0.25">
      <c r="I58292" s="80"/>
      <c r="AX58292" s="80"/>
      <c r="AY58292" s="80"/>
      <c r="AZ58292" s="80"/>
      <c r="BA58292" s="80"/>
      <c r="BB58292" s="80"/>
    </row>
    <row r="58293" spans="9:54" x14ac:dyDescent="0.25">
      <c r="I58293" s="80"/>
      <c r="AX58293" s="80"/>
      <c r="AY58293" s="80"/>
      <c r="AZ58293" s="80"/>
      <c r="BA58293" s="80"/>
      <c r="BB58293" s="80"/>
    </row>
    <row r="58294" spans="9:54" x14ac:dyDescent="0.25">
      <c r="I58294" s="80"/>
      <c r="AX58294" s="80"/>
      <c r="AY58294" s="80"/>
      <c r="AZ58294" s="80"/>
      <c r="BA58294" s="80"/>
      <c r="BB58294" s="80"/>
    </row>
    <row r="58295" spans="9:54" x14ac:dyDescent="0.25">
      <c r="I58295" s="80"/>
      <c r="AX58295" s="80"/>
      <c r="AY58295" s="80"/>
      <c r="AZ58295" s="80"/>
      <c r="BA58295" s="80"/>
      <c r="BB58295" s="80"/>
    </row>
    <row r="58296" spans="9:54" x14ac:dyDescent="0.25">
      <c r="I58296" s="80"/>
      <c r="AX58296" s="80"/>
      <c r="AY58296" s="80"/>
      <c r="AZ58296" s="80"/>
      <c r="BA58296" s="80"/>
      <c r="BB58296" s="80"/>
    </row>
    <row r="58297" spans="9:54" x14ac:dyDescent="0.25">
      <c r="I58297" s="80"/>
      <c r="AX58297" s="80"/>
      <c r="AY58297" s="80"/>
      <c r="AZ58297" s="80"/>
      <c r="BA58297" s="80"/>
      <c r="BB58297" s="80"/>
    </row>
    <row r="58298" spans="9:54" x14ac:dyDescent="0.25">
      <c r="I58298" s="80"/>
      <c r="AX58298" s="80"/>
      <c r="AY58298" s="80"/>
      <c r="AZ58298" s="80"/>
      <c r="BA58298" s="80"/>
      <c r="BB58298" s="80"/>
    </row>
    <row r="58299" spans="9:54" x14ac:dyDescent="0.25">
      <c r="I58299" s="80"/>
      <c r="AX58299" s="80"/>
      <c r="AY58299" s="80"/>
      <c r="AZ58299" s="80"/>
      <c r="BA58299" s="80"/>
      <c r="BB58299" s="80"/>
    </row>
    <row r="58300" spans="9:54" x14ac:dyDescent="0.25">
      <c r="I58300" s="80"/>
      <c r="AX58300" s="80"/>
      <c r="AY58300" s="80"/>
      <c r="AZ58300" s="80"/>
      <c r="BA58300" s="80"/>
      <c r="BB58300" s="80"/>
    </row>
    <row r="58301" spans="9:54" x14ac:dyDescent="0.25">
      <c r="I58301" s="80"/>
      <c r="AX58301" s="80"/>
      <c r="AY58301" s="80"/>
      <c r="AZ58301" s="80"/>
      <c r="BA58301" s="80"/>
      <c r="BB58301" s="80"/>
    </row>
    <row r="58302" spans="9:54" x14ac:dyDescent="0.25">
      <c r="I58302" s="80"/>
      <c r="AX58302" s="80"/>
      <c r="AY58302" s="80"/>
      <c r="AZ58302" s="80"/>
      <c r="BA58302" s="80"/>
      <c r="BB58302" s="80"/>
    </row>
    <row r="58303" spans="9:54" x14ac:dyDescent="0.25">
      <c r="I58303" s="80"/>
      <c r="AX58303" s="80"/>
      <c r="AY58303" s="80"/>
      <c r="AZ58303" s="80"/>
      <c r="BA58303" s="80"/>
      <c r="BB58303" s="80"/>
    </row>
    <row r="58304" spans="9:54" x14ac:dyDescent="0.25">
      <c r="I58304" s="80"/>
      <c r="AX58304" s="80"/>
      <c r="AY58304" s="80"/>
      <c r="AZ58304" s="80"/>
      <c r="BA58304" s="80"/>
      <c r="BB58304" s="80"/>
    </row>
    <row r="58305" spans="9:54" x14ac:dyDescent="0.25">
      <c r="I58305" s="80"/>
      <c r="AX58305" s="80"/>
      <c r="AY58305" s="80"/>
      <c r="AZ58305" s="80"/>
      <c r="BA58305" s="80"/>
      <c r="BB58305" s="80"/>
    </row>
    <row r="58306" spans="9:54" x14ac:dyDescent="0.25">
      <c r="I58306" s="80"/>
      <c r="AX58306" s="80"/>
      <c r="AY58306" s="80"/>
      <c r="AZ58306" s="80"/>
      <c r="BA58306" s="80"/>
      <c r="BB58306" s="80"/>
    </row>
    <row r="58307" spans="9:54" x14ac:dyDescent="0.25">
      <c r="I58307" s="80"/>
      <c r="AX58307" s="80"/>
      <c r="AY58307" s="80"/>
      <c r="AZ58307" s="80"/>
      <c r="BA58307" s="80"/>
      <c r="BB58307" s="80"/>
    </row>
    <row r="58308" spans="9:54" x14ac:dyDescent="0.25">
      <c r="I58308" s="80"/>
      <c r="AX58308" s="80"/>
      <c r="AY58308" s="80"/>
      <c r="AZ58308" s="80"/>
      <c r="BA58308" s="80"/>
      <c r="BB58308" s="80"/>
    </row>
    <row r="58309" spans="9:54" x14ac:dyDescent="0.25">
      <c r="I58309" s="80"/>
      <c r="AX58309" s="80"/>
      <c r="AY58309" s="80"/>
      <c r="AZ58309" s="80"/>
      <c r="BA58309" s="80"/>
      <c r="BB58309" s="80"/>
    </row>
    <row r="58310" spans="9:54" x14ac:dyDescent="0.25">
      <c r="I58310" s="80"/>
      <c r="AX58310" s="80"/>
      <c r="AY58310" s="80"/>
      <c r="AZ58310" s="80"/>
      <c r="BA58310" s="80"/>
      <c r="BB58310" s="80"/>
    </row>
    <row r="58311" spans="9:54" x14ac:dyDescent="0.25">
      <c r="I58311" s="80"/>
      <c r="AX58311" s="80"/>
      <c r="AY58311" s="80"/>
      <c r="AZ58311" s="80"/>
      <c r="BA58311" s="80"/>
      <c r="BB58311" s="80"/>
    </row>
    <row r="58312" spans="9:54" x14ac:dyDescent="0.25">
      <c r="I58312" s="80"/>
      <c r="AX58312" s="80"/>
      <c r="AY58312" s="80"/>
      <c r="AZ58312" s="80"/>
      <c r="BA58312" s="80"/>
      <c r="BB58312" s="80"/>
    </row>
    <row r="58313" spans="9:54" x14ac:dyDescent="0.25">
      <c r="I58313" s="80"/>
      <c r="AX58313" s="80"/>
      <c r="AY58313" s="80"/>
      <c r="AZ58313" s="80"/>
      <c r="BA58313" s="80"/>
      <c r="BB58313" s="80"/>
    </row>
    <row r="58314" spans="9:54" x14ac:dyDescent="0.25">
      <c r="I58314" s="80"/>
      <c r="AX58314" s="80"/>
      <c r="AY58314" s="80"/>
      <c r="AZ58314" s="80"/>
      <c r="BA58314" s="80"/>
      <c r="BB58314" s="80"/>
    </row>
    <row r="58315" spans="9:54" x14ac:dyDescent="0.25">
      <c r="I58315" s="80"/>
      <c r="AX58315" s="80"/>
      <c r="AY58315" s="80"/>
      <c r="AZ58315" s="80"/>
      <c r="BA58315" s="80"/>
      <c r="BB58315" s="80"/>
    </row>
    <row r="58316" spans="9:54" x14ac:dyDescent="0.25">
      <c r="I58316" s="80"/>
      <c r="AX58316" s="80"/>
      <c r="AY58316" s="80"/>
      <c r="AZ58316" s="80"/>
      <c r="BA58316" s="80"/>
      <c r="BB58316" s="80"/>
    </row>
    <row r="58317" spans="9:54" x14ac:dyDescent="0.25">
      <c r="I58317" s="80"/>
      <c r="AX58317" s="80"/>
      <c r="AY58317" s="80"/>
      <c r="AZ58317" s="80"/>
      <c r="BA58317" s="80"/>
      <c r="BB58317" s="80"/>
    </row>
    <row r="58318" spans="9:54" x14ac:dyDescent="0.25">
      <c r="I58318" s="80"/>
      <c r="AX58318" s="80"/>
      <c r="AY58318" s="80"/>
      <c r="AZ58318" s="80"/>
      <c r="BA58318" s="80"/>
      <c r="BB58318" s="80"/>
    </row>
    <row r="58319" spans="9:54" x14ac:dyDescent="0.25">
      <c r="I58319" s="80"/>
      <c r="AX58319" s="80"/>
      <c r="AY58319" s="80"/>
      <c r="AZ58319" s="80"/>
      <c r="BA58319" s="80"/>
      <c r="BB58319" s="80"/>
    </row>
    <row r="58320" spans="9:54" x14ac:dyDescent="0.25">
      <c r="I58320" s="80"/>
      <c r="AX58320" s="80"/>
      <c r="AY58320" s="80"/>
      <c r="AZ58320" s="80"/>
      <c r="BA58320" s="80"/>
      <c r="BB58320" s="80"/>
    </row>
    <row r="58321" spans="9:54" x14ac:dyDescent="0.25">
      <c r="I58321" s="80"/>
      <c r="AX58321" s="80"/>
      <c r="AY58321" s="80"/>
      <c r="AZ58321" s="80"/>
      <c r="BA58321" s="80"/>
      <c r="BB58321" s="80"/>
    </row>
    <row r="58322" spans="9:54" x14ac:dyDescent="0.25">
      <c r="I58322" s="80"/>
      <c r="AX58322" s="80"/>
      <c r="AY58322" s="80"/>
      <c r="AZ58322" s="80"/>
      <c r="BA58322" s="80"/>
      <c r="BB58322" s="80"/>
    </row>
    <row r="58323" spans="9:54" x14ac:dyDescent="0.25">
      <c r="I58323" s="80"/>
      <c r="AX58323" s="80"/>
      <c r="AY58323" s="80"/>
      <c r="AZ58323" s="80"/>
      <c r="BA58323" s="80"/>
      <c r="BB58323" s="80"/>
    </row>
    <row r="58324" spans="9:54" x14ac:dyDescent="0.25">
      <c r="I58324" s="80"/>
      <c r="AX58324" s="80"/>
      <c r="AY58324" s="80"/>
      <c r="AZ58324" s="80"/>
      <c r="BA58324" s="80"/>
      <c r="BB58324" s="80"/>
    </row>
    <row r="58325" spans="9:54" x14ac:dyDescent="0.25">
      <c r="I58325" s="80"/>
      <c r="AX58325" s="80"/>
      <c r="AY58325" s="80"/>
      <c r="AZ58325" s="80"/>
      <c r="BA58325" s="80"/>
      <c r="BB58325" s="80"/>
    </row>
    <row r="58326" spans="9:54" x14ac:dyDescent="0.25">
      <c r="I58326" s="80"/>
      <c r="AX58326" s="80"/>
      <c r="AY58326" s="80"/>
      <c r="AZ58326" s="80"/>
      <c r="BA58326" s="80"/>
      <c r="BB58326" s="80"/>
    </row>
    <row r="58327" spans="9:54" x14ac:dyDescent="0.25">
      <c r="I58327" s="80"/>
      <c r="AX58327" s="80"/>
      <c r="AY58327" s="80"/>
      <c r="AZ58327" s="80"/>
      <c r="BA58327" s="80"/>
      <c r="BB58327" s="80"/>
    </row>
    <row r="58328" spans="9:54" x14ac:dyDescent="0.25">
      <c r="I58328" s="80"/>
      <c r="AX58328" s="80"/>
      <c r="AY58328" s="80"/>
      <c r="AZ58328" s="80"/>
      <c r="BA58328" s="80"/>
      <c r="BB58328" s="80"/>
    </row>
    <row r="58329" spans="9:54" x14ac:dyDescent="0.25">
      <c r="I58329" s="80"/>
      <c r="AX58329" s="80"/>
      <c r="AY58329" s="80"/>
      <c r="AZ58329" s="80"/>
      <c r="BA58329" s="80"/>
      <c r="BB58329" s="80"/>
    </row>
    <row r="58330" spans="9:54" x14ac:dyDescent="0.25">
      <c r="I58330" s="80"/>
      <c r="AX58330" s="80"/>
      <c r="AY58330" s="80"/>
      <c r="AZ58330" s="80"/>
      <c r="BA58330" s="80"/>
      <c r="BB58330" s="80"/>
    </row>
    <row r="58331" spans="9:54" x14ac:dyDescent="0.25">
      <c r="I58331" s="80"/>
      <c r="AX58331" s="80"/>
      <c r="AY58331" s="80"/>
      <c r="AZ58331" s="80"/>
      <c r="BA58331" s="80"/>
      <c r="BB58331" s="80"/>
    </row>
    <row r="58332" spans="9:54" x14ac:dyDescent="0.25">
      <c r="I58332" s="80"/>
      <c r="AX58332" s="80"/>
      <c r="AY58332" s="80"/>
      <c r="AZ58332" s="80"/>
      <c r="BA58332" s="80"/>
      <c r="BB58332" s="80"/>
    </row>
    <row r="58333" spans="9:54" x14ac:dyDescent="0.25">
      <c r="I58333" s="80"/>
      <c r="AX58333" s="80"/>
      <c r="AY58333" s="80"/>
      <c r="AZ58333" s="80"/>
      <c r="BA58333" s="80"/>
      <c r="BB58333" s="80"/>
    </row>
    <row r="58334" spans="9:54" x14ac:dyDescent="0.25">
      <c r="I58334" s="80"/>
      <c r="AX58334" s="80"/>
      <c r="AY58334" s="80"/>
      <c r="AZ58334" s="80"/>
      <c r="BA58334" s="80"/>
      <c r="BB58334" s="80"/>
    </row>
    <row r="58335" spans="9:54" x14ac:dyDescent="0.25">
      <c r="I58335" s="80"/>
      <c r="AX58335" s="80"/>
      <c r="AY58335" s="80"/>
      <c r="AZ58335" s="80"/>
      <c r="BA58335" s="80"/>
      <c r="BB58335" s="80"/>
    </row>
    <row r="58336" spans="9:54" x14ac:dyDescent="0.25">
      <c r="I58336" s="80"/>
      <c r="AX58336" s="80"/>
      <c r="AY58336" s="80"/>
      <c r="AZ58336" s="80"/>
      <c r="BA58336" s="80"/>
      <c r="BB58336" s="80"/>
    </row>
    <row r="58337" spans="9:54" x14ac:dyDescent="0.25">
      <c r="I58337" s="80"/>
      <c r="AX58337" s="80"/>
      <c r="AY58337" s="80"/>
      <c r="AZ58337" s="80"/>
      <c r="BA58337" s="80"/>
      <c r="BB58337" s="80"/>
    </row>
    <row r="58338" spans="9:54" x14ac:dyDescent="0.25">
      <c r="I58338" s="80"/>
      <c r="AX58338" s="80"/>
      <c r="AY58338" s="80"/>
      <c r="AZ58338" s="80"/>
      <c r="BA58338" s="80"/>
      <c r="BB58338" s="80"/>
    </row>
    <row r="58339" spans="9:54" x14ac:dyDescent="0.25">
      <c r="I58339" s="80"/>
      <c r="AX58339" s="80"/>
      <c r="AY58339" s="80"/>
      <c r="AZ58339" s="80"/>
      <c r="BA58339" s="80"/>
      <c r="BB58339" s="80"/>
    </row>
    <row r="58340" spans="9:54" x14ac:dyDescent="0.25">
      <c r="I58340" s="80"/>
      <c r="AX58340" s="80"/>
      <c r="AY58340" s="80"/>
      <c r="AZ58340" s="80"/>
      <c r="BA58340" s="80"/>
      <c r="BB58340" s="80"/>
    </row>
    <row r="58341" spans="9:54" x14ac:dyDescent="0.25">
      <c r="I58341" s="80"/>
      <c r="AX58341" s="80"/>
      <c r="AY58341" s="80"/>
      <c r="AZ58341" s="80"/>
      <c r="BA58341" s="80"/>
      <c r="BB58341" s="80"/>
    </row>
    <row r="58342" spans="9:54" x14ac:dyDescent="0.25">
      <c r="I58342" s="80"/>
      <c r="AX58342" s="80"/>
      <c r="AY58342" s="80"/>
      <c r="AZ58342" s="80"/>
      <c r="BA58342" s="80"/>
      <c r="BB58342" s="80"/>
    </row>
    <row r="58343" spans="9:54" x14ac:dyDescent="0.25">
      <c r="I58343" s="80"/>
      <c r="AX58343" s="80"/>
      <c r="AY58343" s="80"/>
      <c r="AZ58343" s="80"/>
      <c r="BA58343" s="80"/>
      <c r="BB58343" s="80"/>
    </row>
    <row r="58344" spans="9:54" x14ac:dyDescent="0.25">
      <c r="I58344" s="80"/>
      <c r="AX58344" s="80"/>
      <c r="AY58344" s="80"/>
      <c r="AZ58344" s="80"/>
      <c r="BA58344" s="80"/>
      <c r="BB58344" s="80"/>
    </row>
    <row r="58345" spans="9:54" x14ac:dyDescent="0.25">
      <c r="I58345" s="80"/>
      <c r="AX58345" s="80"/>
      <c r="AY58345" s="80"/>
      <c r="AZ58345" s="80"/>
      <c r="BA58345" s="80"/>
      <c r="BB58345" s="80"/>
    </row>
    <row r="58346" spans="9:54" x14ac:dyDescent="0.25">
      <c r="I58346" s="80"/>
      <c r="AX58346" s="80"/>
      <c r="AY58346" s="80"/>
      <c r="AZ58346" s="80"/>
      <c r="BA58346" s="80"/>
      <c r="BB58346" s="80"/>
    </row>
    <row r="58347" spans="9:54" x14ac:dyDescent="0.25">
      <c r="I58347" s="80"/>
      <c r="AX58347" s="80"/>
      <c r="AY58347" s="80"/>
      <c r="AZ58347" s="80"/>
      <c r="BA58347" s="80"/>
      <c r="BB58347" s="80"/>
    </row>
    <row r="58348" spans="9:54" x14ac:dyDescent="0.25">
      <c r="I58348" s="80"/>
      <c r="AX58348" s="80"/>
      <c r="AY58348" s="80"/>
      <c r="AZ58348" s="80"/>
      <c r="BA58348" s="80"/>
      <c r="BB58348" s="80"/>
    </row>
    <row r="58349" spans="9:54" x14ac:dyDescent="0.25">
      <c r="I58349" s="80"/>
      <c r="AX58349" s="80"/>
      <c r="AY58349" s="80"/>
      <c r="AZ58349" s="80"/>
      <c r="BA58349" s="80"/>
      <c r="BB58349" s="80"/>
    </row>
    <row r="58350" spans="9:54" x14ac:dyDescent="0.25">
      <c r="I58350" s="80"/>
      <c r="AX58350" s="80"/>
      <c r="AY58350" s="80"/>
      <c r="AZ58350" s="80"/>
      <c r="BA58350" s="80"/>
      <c r="BB58350" s="80"/>
    </row>
    <row r="58351" spans="9:54" x14ac:dyDescent="0.25">
      <c r="I58351" s="80"/>
      <c r="AX58351" s="80"/>
      <c r="AY58351" s="80"/>
      <c r="AZ58351" s="80"/>
      <c r="BA58351" s="80"/>
      <c r="BB58351" s="80"/>
    </row>
    <row r="58352" spans="9:54" x14ac:dyDescent="0.25">
      <c r="I58352" s="80"/>
      <c r="AX58352" s="80"/>
      <c r="AY58352" s="80"/>
      <c r="AZ58352" s="80"/>
      <c r="BA58352" s="80"/>
      <c r="BB58352" s="80"/>
    </row>
    <row r="58353" spans="9:54" x14ac:dyDescent="0.25">
      <c r="I58353" s="80"/>
      <c r="AX58353" s="80"/>
      <c r="AY58353" s="80"/>
      <c r="AZ58353" s="80"/>
      <c r="BA58353" s="80"/>
      <c r="BB58353" s="80"/>
    </row>
    <row r="58354" spans="9:54" x14ac:dyDescent="0.25">
      <c r="I58354" s="80"/>
      <c r="AX58354" s="80"/>
      <c r="AY58354" s="80"/>
      <c r="AZ58354" s="80"/>
      <c r="BA58354" s="80"/>
      <c r="BB58354" s="80"/>
    </row>
    <row r="58355" spans="9:54" x14ac:dyDescent="0.25">
      <c r="I58355" s="80"/>
      <c r="AX58355" s="80"/>
      <c r="AY58355" s="80"/>
      <c r="AZ58355" s="80"/>
      <c r="BA58355" s="80"/>
      <c r="BB58355" s="80"/>
    </row>
    <row r="58356" spans="9:54" x14ac:dyDescent="0.25">
      <c r="I58356" s="80"/>
      <c r="AX58356" s="80"/>
      <c r="AY58356" s="80"/>
      <c r="AZ58356" s="80"/>
      <c r="BA58356" s="80"/>
      <c r="BB58356" s="80"/>
    </row>
    <row r="58357" spans="9:54" x14ac:dyDescent="0.25">
      <c r="I58357" s="80"/>
      <c r="AX58357" s="80"/>
      <c r="AY58357" s="80"/>
      <c r="AZ58357" s="80"/>
      <c r="BA58357" s="80"/>
      <c r="BB58357" s="80"/>
    </row>
    <row r="58358" spans="9:54" x14ac:dyDescent="0.25">
      <c r="I58358" s="80"/>
      <c r="AX58358" s="80"/>
      <c r="AY58358" s="80"/>
      <c r="AZ58358" s="80"/>
      <c r="BA58358" s="80"/>
      <c r="BB58358" s="80"/>
    </row>
    <row r="58359" spans="9:54" x14ac:dyDescent="0.25">
      <c r="I58359" s="80"/>
      <c r="AX58359" s="80"/>
      <c r="AY58359" s="80"/>
      <c r="AZ58359" s="80"/>
      <c r="BA58359" s="80"/>
      <c r="BB58359" s="80"/>
    </row>
    <row r="58360" spans="9:54" x14ac:dyDescent="0.25">
      <c r="I58360" s="80"/>
      <c r="AX58360" s="80"/>
      <c r="AY58360" s="80"/>
      <c r="AZ58360" s="80"/>
      <c r="BA58360" s="80"/>
      <c r="BB58360" s="80"/>
    </row>
    <row r="58361" spans="9:54" x14ac:dyDescent="0.25">
      <c r="I58361" s="80"/>
      <c r="AX58361" s="80"/>
      <c r="AY58361" s="80"/>
      <c r="AZ58361" s="80"/>
      <c r="BA58361" s="80"/>
      <c r="BB58361" s="80"/>
    </row>
    <row r="58362" spans="9:54" x14ac:dyDescent="0.25">
      <c r="I58362" s="80"/>
      <c r="AX58362" s="80"/>
      <c r="AY58362" s="80"/>
      <c r="AZ58362" s="80"/>
      <c r="BA58362" s="80"/>
      <c r="BB58362" s="80"/>
    </row>
    <row r="58363" spans="9:54" x14ac:dyDescent="0.25">
      <c r="I58363" s="80"/>
      <c r="AX58363" s="80"/>
      <c r="AY58363" s="80"/>
      <c r="AZ58363" s="80"/>
      <c r="BA58363" s="80"/>
      <c r="BB58363" s="80"/>
    </row>
    <row r="58364" spans="9:54" x14ac:dyDescent="0.25">
      <c r="I58364" s="80"/>
      <c r="AX58364" s="80"/>
      <c r="AY58364" s="80"/>
      <c r="AZ58364" s="80"/>
      <c r="BA58364" s="80"/>
      <c r="BB58364" s="80"/>
    </row>
    <row r="58365" spans="9:54" x14ac:dyDescent="0.25">
      <c r="I58365" s="80"/>
      <c r="AX58365" s="80"/>
      <c r="AY58365" s="80"/>
      <c r="AZ58365" s="80"/>
      <c r="BA58365" s="80"/>
      <c r="BB58365" s="80"/>
    </row>
    <row r="58366" spans="9:54" x14ac:dyDescent="0.25">
      <c r="I58366" s="80"/>
      <c r="AX58366" s="80"/>
      <c r="AY58366" s="80"/>
      <c r="AZ58366" s="80"/>
      <c r="BA58366" s="80"/>
      <c r="BB58366" s="80"/>
    </row>
    <row r="58367" spans="9:54" x14ac:dyDescent="0.25">
      <c r="I58367" s="80"/>
      <c r="AX58367" s="80"/>
      <c r="AY58367" s="80"/>
      <c r="AZ58367" s="80"/>
      <c r="BA58367" s="80"/>
      <c r="BB58367" s="80"/>
    </row>
    <row r="58368" spans="9:54" x14ac:dyDescent="0.25">
      <c r="I58368" s="80"/>
      <c r="AX58368" s="80"/>
      <c r="AY58368" s="80"/>
      <c r="AZ58368" s="80"/>
      <c r="BA58368" s="80"/>
      <c r="BB58368" s="80"/>
    </row>
    <row r="58369" spans="9:54" x14ac:dyDescent="0.25">
      <c r="I58369" s="80"/>
      <c r="AX58369" s="80"/>
      <c r="AY58369" s="80"/>
      <c r="AZ58369" s="80"/>
      <c r="BA58369" s="80"/>
      <c r="BB58369" s="80"/>
    </row>
    <row r="58370" spans="9:54" x14ac:dyDescent="0.25">
      <c r="I58370" s="80"/>
      <c r="AX58370" s="80"/>
      <c r="AY58370" s="80"/>
      <c r="AZ58370" s="80"/>
      <c r="BA58370" s="80"/>
      <c r="BB58370" s="80"/>
    </row>
    <row r="58371" spans="9:54" x14ac:dyDescent="0.25">
      <c r="I58371" s="80"/>
      <c r="AX58371" s="80"/>
      <c r="AY58371" s="80"/>
      <c r="AZ58371" s="80"/>
      <c r="BA58371" s="80"/>
      <c r="BB58371" s="80"/>
    </row>
    <row r="58372" spans="9:54" x14ac:dyDescent="0.25">
      <c r="I58372" s="80"/>
      <c r="AX58372" s="80"/>
      <c r="AY58372" s="80"/>
      <c r="AZ58372" s="80"/>
      <c r="BA58372" s="80"/>
      <c r="BB58372" s="80"/>
    </row>
    <row r="58373" spans="9:54" x14ac:dyDescent="0.25">
      <c r="I58373" s="80"/>
      <c r="AX58373" s="80"/>
      <c r="AY58373" s="80"/>
      <c r="AZ58373" s="80"/>
      <c r="BA58373" s="80"/>
      <c r="BB58373" s="80"/>
    </row>
    <row r="58374" spans="9:54" x14ac:dyDescent="0.25">
      <c r="I58374" s="80"/>
      <c r="AX58374" s="80"/>
      <c r="AY58374" s="80"/>
      <c r="AZ58374" s="80"/>
      <c r="BA58374" s="80"/>
      <c r="BB58374" s="80"/>
    </row>
    <row r="58375" spans="9:54" x14ac:dyDescent="0.25">
      <c r="I58375" s="80"/>
      <c r="AX58375" s="80"/>
      <c r="AY58375" s="80"/>
      <c r="AZ58375" s="80"/>
      <c r="BA58375" s="80"/>
      <c r="BB58375" s="80"/>
    </row>
    <row r="58376" spans="9:54" x14ac:dyDescent="0.25">
      <c r="I58376" s="80"/>
      <c r="AX58376" s="80"/>
      <c r="AY58376" s="80"/>
      <c r="AZ58376" s="80"/>
      <c r="BA58376" s="80"/>
      <c r="BB58376" s="80"/>
    </row>
    <row r="58377" spans="9:54" x14ac:dyDescent="0.25">
      <c r="I58377" s="80"/>
      <c r="AX58377" s="80"/>
      <c r="AY58377" s="80"/>
      <c r="AZ58377" s="80"/>
      <c r="BA58377" s="80"/>
      <c r="BB58377" s="80"/>
    </row>
    <row r="58378" spans="9:54" x14ac:dyDescent="0.25">
      <c r="I58378" s="80"/>
      <c r="AX58378" s="80"/>
      <c r="AY58378" s="80"/>
      <c r="AZ58378" s="80"/>
      <c r="BA58378" s="80"/>
      <c r="BB58378" s="80"/>
    </row>
    <row r="58379" spans="9:54" x14ac:dyDescent="0.25">
      <c r="I58379" s="80"/>
      <c r="AX58379" s="80"/>
      <c r="AY58379" s="80"/>
      <c r="AZ58379" s="80"/>
      <c r="BA58379" s="80"/>
      <c r="BB58379" s="80"/>
    </row>
    <row r="58380" spans="9:54" x14ac:dyDescent="0.25">
      <c r="I58380" s="80"/>
      <c r="AX58380" s="80"/>
      <c r="AY58380" s="80"/>
      <c r="AZ58380" s="80"/>
      <c r="BA58380" s="80"/>
      <c r="BB58380" s="80"/>
    </row>
    <row r="58381" spans="9:54" x14ac:dyDescent="0.25">
      <c r="I58381" s="80"/>
      <c r="AX58381" s="80"/>
      <c r="AY58381" s="80"/>
      <c r="AZ58381" s="80"/>
      <c r="BA58381" s="80"/>
      <c r="BB58381" s="80"/>
    </row>
    <row r="58382" spans="9:54" x14ac:dyDescent="0.25">
      <c r="I58382" s="80"/>
      <c r="AX58382" s="80"/>
      <c r="AY58382" s="80"/>
      <c r="AZ58382" s="80"/>
      <c r="BA58382" s="80"/>
      <c r="BB58382" s="80"/>
    </row>
    <row r="58383" spans="9:54" x14ac:dyDescent="0.25">
      <c r="I58383" s="80"/>
      <c r="AX58383" s="80"/>
      <c r="AY58383" s="80"/>
      <c r="AZ58383" s="80"/>
      <c r="BA58383" s="80"/>
      <c r="BB58383" s="80"/>
    </row>
    <row r="58384" spans="9:54" x14ac:dyDescent="0.25">
      <c r="I58384" s="80"/>
      <c r="AX58384" s="80"/>
      <c r="AY58384" s="80"/>
      <c r="AZ58384" s="80"/>
      <c r="BA58384" s="80"/>
      <c r="BB58384" s="80"/>
    </row>
    <row r="58385" spans="9:54" x14ac:dyDescent="0.25">
      <c r="I58385" s="80"/>
      <c r="AX58385" s="80"/>
      <c r="AY58385" s="80"/>
      <c r="AZ58385" s="80"/>
      <c r="BA58385" s="80"/>
      <c r="BB58385" s="80"/>
    </row>
    <row r="58386" spans="9:54" x14ac:dyDescent="0.25">
      <c r="I58386" s="80"/>
      <c r="AX58386" s="80"/>
      <c r="AY58386" s="80"/>
      <c r="AZ58386" s="80"/>
      <c r="BA58386" s="80"/>
      <c r="BB58386" s="80"/>
    </row>
    <row r="58387" spans="9:54" x14ac:dyDescent="0.25">
      <c r="I58387" s="80"/>
      <c r="AX58387" s="80"/>
      <c r="AY58387" s="80"/>
      <c r="AZ58387" s="80"/>
      <c r="BA58387" s="80"/>
      <c r="BB58387" s="80"/>
    </row>
    <row r="58388" spans="9:54" x14ac:dyDescent="0.25">
      <c r="I58388" s="80"/>
      <c r="AX58388" s="80"/>
      <c r="AY58388" s="80"/>
      <c r="AZ58388" s="80"/>
      <c r="BA58388" s="80"/>
      <c r="BB58388" s="80"/>
    </row>
    <row r="58389" spans="9:54" x14ac:dyDescent="0.25">
      <c r="I58389" s="80"/>
      <c r="AX58389" s="80"/>
      <c r="AY58389" s="80"/>
      <c r="AZ58389" s="80"/>
      <c r="BA58389" s="80"/>
      <c r="BB58389" s="80"/>
    </row>
    <row r="58390" spans="9:54" x14ac:dyDescent="0.25">
      <c r="I58390" s="80"/>
      <c r="AX58390" s="80"/>
      <c r="AY58390" s="80"/>
      <c r="AZ58390" s="80"/>
      <c r="BA58390" s="80"/>
      <c r="BB58390" s="80"/>
    </row>
    <row r="58391" spans="9:54" x14ac:dyDescent="0.25">
      <c r="I58391" s="80"/>
      <c r="AX58391" s="80"/>
      <c r="AY58391" s="80"/>
      <c r="AZ58391" s="80"/>
      <c r="BA58391" s="80"/>
      <c r="BB58391" s="80"/>
    </row>
    <row r="58392" spans="9:54" x14ac:dyDescent="0.25">
      <c r="I58392" s="80"/>
      <c r="AX58392" s="80"/>
      <c r="AY58392" s="80"/>
      <c r="AZ58392" s="80"/>
      <c r="BA58392" s="80"/>
      <c r="BB58392" s="80"/>
    </row>
    <row r="58393" spans="9:54" x14ac:dyDescent="0.25">
      <c r="I58393" s="80"/>
      <c r="AX58393" s="80"/>
      <c r="AY58393" s="80"/>
      <c r="AZ58393" s="80"/>
      <c r="BA58393" s="80"/>
      <c r="BB58393" s="80"/>
    </row>
    <row r="58394" spans="9:54" x14ac:dyDescent="0.25">
      <c r="I58394" s="80"/>
      <c r="AX58394" s="80"/>
      <c r="AY58394" s="80"/>
      <c r="AZ58394" s="80"/>
      <c r="BA58394" s="80"/>
      <c r="BB58394" s="80"/>
    </row>
    <row r="58395" spans="9:54" x14ac:dyDescent="0.25">
      <c r="I58395" s="80"/>
      <c r="AX58395" s="80"/>
      <c r="AY58395" s="80"/>
      <c r="AZ58395" s="80"/>
      <c r="BA58395" s="80"/>
      <c r="BB58395" s="80"/>
    </row>
    <row r="58396" spans="9:54" x14ac:dyDescent="0.25">
      <c r="I58396" s="80"/>
      <c r="AX58396" s="80"/>
      <c r="AY58396" s="80"/>
      <c r="AZ58396" s="80"/>
      <c r="BA58396" s="80"/>
      <c r="BB58396" s="80"/>
    </row>
    <row r="58397" spans="9:54" x14ac:dyDescent="0.25">
      <c r="I58397" s="80"/>
      <c r="AX58397" s="80"/>
      <c r="AY58397" s="80"/>
      <c r="AZ58397" s="80"/>
      <c r="BA58397" s="80"/>
      <c r="BB58397" s="80"/>
    </row>
    <row r="58398" spans="9:54" x14ac:dyDescent="0.25">
      <c r="I58398" s="80"/>
      <c r="AX58398" s="80"/>
      <c r="AY58398" s="80"/>
      <c r="AZ58398" s="80"/>
      <c r="BA58398" s="80"/>
      <c r="BB58398" s="80"/>
    </row>
    <row r="58399" spans="9:54" x14ac:dyDescent="0.25">
      <c r="I58399" s="80"/>
      <c r="AX58399" s="80"/>
      <c r="AY58399" s="80"/>
      <c r="AZ58399" s="80"/>
      <c r="BA58399" s="80"/>
      <c r="BB58399" s="80"/>
    </row>
    <row r="58400" spans="9:54" x14ac:dyDescent="0.25">
      <c r="I58400" s="80"/>
      <c r="AX58400" s="80"/>
      <c r="AY58400" s="80"/>
      <c r="AZ58400" s="80"/>
      <c r="BA58400" s="80"/>
      <c r="BB58400" s="80"/>
    </row>
    <row r="58401" spans="9:54" x14ac:dyDescent="0.25">
      <c r="I58401" s="80"/>
      <c r="AX58401" s="80"/>
      <c r="AY58401" s="80"/>
      <c r="AZ58401" s="80"/>
      <c r="BA58401" s="80"/>
      <c r="BB58401" s="80"/>
    </row>
    <row r="58402" spans="9:54" x14ac:dyDescent="0.25">
      <c r="I58402" s="80"/>
      <c r="AX58402" s="80"/>
      <c r="AY58402" s="80"/>
      <c r="AZ58402" s="80"/>
      <c r="BA58402" s="80"/>
      <c r="BB58402" s="80"/>
    </row>
    <row r="58403" spans="9:54" x14ac:dyDescent="0.25">
      <c r="I58403" s="80"/>
      <c r="AX58403" s="80"/>
      <c r="AY58403" s="80"/>
      <c r="AZ58403" s="80"/>
      <c r="BA58403" s="80"/>
      <c r="BB58403" s="80"/>
    </row>
    <row r="58404" spans="9:54" x14ac:dyDescent="0.25">
      <c r="I58404" s="80"/>
      <c r="AX58404" s="80"/>
      <c r="AY58404" s="80"/>
      <c r="AZ58404" s="80"/>
      <c r="BA58404" s="80"/>
      <c r="BB58404" s="80"/>
    </row>
    <row r="58405" spans="9:54" x14ac:dyDescent="0.25">
      <c r="I58405" s="80"/>
      <c r="AX58405" s="80"/>
      <c r="AY58405" s="80"/>
      <c r="AZ58405" s="80"/>
      <c r="BA58405" s="80"/>
      <c r="BB58405" s="80"/>
    </row>
    <row r="58406" spans="9:54" x14ac:dyDescent="0.25">
      <c r="I58406" s="80"/>
      <c r="AX58406" s="80"/>
      <c r="AY58406" s="80"/>
      <c r="AZ58406" s="80"/>
      <c r="BA58406" s="80"/>
      <c r="BB58406" s="80"/>
    </row>
    <row r="58407" spans="9:54" x14ac:dyDescent="0.25">
      <c r="I58407" s="80"/>
      <c r="AX58407" s="80"/>
      <c r="AY58407" s="80"/>
      <c r="AZ58407" s="80"/>
      <c r="BA58407" s="80"/>
      <c r="BB58407" s="80"/>
    </row>
    <row r="58408" spans="9:54" x14ac:dyDescent="0.25">
      <c r="I58408" s="80"/>
      <c r="AX58408" s="80"/>
      <c r="AY58408" s="80"/>
      <c r="AZ58408" s="80"/>
      <c r="BA58408" s="80"/>
      <c r="BB58408" s="80"/>
    </row>
    <row r="58409" spans="9:54" x14ac:dyDescent="0.25">
      <c r="I58409" s="80"/>
      <c r="AX58409" s="80"/>
      <c r="AY58409" s="80"/>
      <c r="AZ58409" s="80"/>
      <c r="BA58409" s="80"/>
      <c r="BB58409" s="80"/>
    </row>
    <row r="58410" spans="9:54" x14ac:dyDescent="0.25">
      <c r="I58410" s="80"/>
      <c r="AX58410" s="80"/>
      <c r="AY58410" s="80"/>
      <c r="AZ58410" s="80"/>
      <c r="BA58410" s="80"/>
      <c r="BB58410" s="80"/>
    </row>
    <row r="58411" spans="9:54" x14ac:dyDescent="0.25">
      <c r="I58411" s="80"/>
      <c r="AX58411" s="80"/>
      <c r="AY58411" s="80"/>
      <c r="AZ58411" s="80"/>
      <c r="BA58411" s="80"/>
      <c r="BB58411" s="80"/>
    </row>
    <row r="58412" spans="9:54" x14ac:dyDescent="0.25">
      <c r="I58412" s="80"/>
      <c r="AX58412" s="80"/>
      <c r="AY58412" s="80"/>
      <c r="AZ58412" s="80"/>
      <c r="BA58412" s="80"/>
      <c r="BB58412" s="80"/>
    </row>
    <row r="58413" spans="9:54" x14ac:dyDescent="0.25">
      <c r="I58413" s="80"/>
      <c r="AX58413" s="80"/>
      <c r="AY58413" s="80"/>
      <c r="AZ58413" s="80"/>
      <c r="BA58413" s="80"/>
      <c r="BB58413" s="80"/>
    </row>
    <row r="58414" spans="9:54" x14ac:dyDescent="0.25">
      <c r="I58414" s="80"/>
      <c r="AX58414" s="80"/>
      <c r="AY58414" s="80"/>
      <c r="AZ58414" s="80"/>
      <c r="BA58414" s="80"/>
      <c r="BB58414" s="80"/>
    </row>
    <row r="58415" spans="9:54" x14ac:dyDescent="0.25">
      <c r="I58415" s="80"/>
      <c r="AX58415" s="80"/>
      <c r="AY58415" s="80"/>
      <c r="AZ58415" s="80"/>
      <c r="BA58415" s="80"/>
      <c r="BB58415" s="80"/>
    </row>
    <row r="58416" spans="9:54" x14ac:dyDescent="0.25">
      <c r="I58416" s="80"/>
      <c r="AX58416" s="80"/>
      <c r="AY58416" s="80"/>
      <c r="AZ58416" s="80"/>
      <c r="BA58416" s="80"/>
      <c r="BB58416" s="80"/>
    </row>
    <row r="58417" spans="9:54" x14ac:dyDescent="0.25">
      <c r="I58417" s="80"/>
      <c r="AX58417" s="80"/>
      <c r="AY58417" s="80"/>
      <c r="AZ58417" s="80"/>
      <c r="BA58417" s="80"/>
      <c r="BB58417" s="80"/>
    </row>
    <row r="58418" spans="9:54" x14ac:dyDescent="0.25">
      <c r="I58418" s="80"/>
      <c r="AX58418" s="80"/>
      <c r="AY58418" s="80"/>
      <c r="AZ58418" s="80"/>
      <c r="BA58418" s="80"/>
      <c r="BB58418" s="80"/>
    </row>
    <row r="58419" spans="9:54" x14ac:dyDescent="0.25">
      <c r="I58419" s="80"/>
      <c r="AX58419" s="80"/>
      <c r="AY58419" s="80"/>
      <c r="AZ58419" s="80"/>
      <c r="BA58419" s="80"/>
      <c r="BB58419" s="80"/>
    </row>
    <row r="58420" spans="9:54" x14ac:dyDescent="0.25">
      <c r="I58420" s="80"/>
      <c r="AX58420" s="80"/>
      <c r="AY58420" s="80"/>
      <c r="AZ58420" s="80"/>
      <c r="BA58420" s="80"/>
      <c r="BB58420" s="80"/>
    </row>
    <row r="58421" spans="9:54" x14ac:dyDescent="0.25">
      <c r="I58421" s="80"/>
      <c r="AX58421" s="80"/>
      <c r="AY58421" s="80"/>
      <c r="AZ58421" s="80"/>
      <c r="BA58421" s="80"/>
      <c r="BB58421" s="80"/>
    </row>
    <row r="58422" spans="9:54" x14ac:dyDescent="0.25">
      <c r="I58422" s="80"/>
      <c r="AX58422" s="80"/>
      <c r="AY58422" s="80"/>
      <c r="AZ58422" s="80"/>
      <c r="BA58422" s="80"/>
      <c r="BB58422" s="80"/>
    </row>
    <row r="58423" spans="9:54" x14ac:dyDescent="0.25">
      <c r="I58423" s="80"/>
      <c r="AX58423" s="80"/>
      <c r="AY58423" s="80"/>
      <c r="AZ58423" s="80"/>
      <c r="BA58423" s="80"/>
      <c r="BB58423" s="80"/>
    </row>
    <row r="58424" spans="9:54" x14ac:dyDescent="0.25">
      <c r="I58424" s="80"/>
      <c r="AX58424" s="80"/>
      <c r="AY58424" s="80"/>
      <c r="AZ58424" s="80"/>
      <c r="BA58424" s="80"/>
      <c r="BB58424" s="80"/>
    </row>
    <row r="58425" spans="9:54" x14ac:dyDescent="0.25">
      <c r="I58425" s="80"/>
      <c r="AX58425" s="80"/>
      <c r="AY58425" s="80"/>
      <c r="AZ58425" s="80"/>
      <c r="BA58425" s="80"/>
      <c r="BB58425" s="80"/>
    </row>
    <row r="58426" spans="9:54" x14ac:dyDescent="0.25">
      <c r="I58426" s="80"/>
      <c r="AX58426" s="80"/>
      <c r="AY58426" s="80"/>
      <c r="AZ58426" s="80"/>
      <c r="BA58426" s="80"/>
      <c r="BB58426" s="80"/>
    </row>
    <row r="58427" spans="9:54" x14ac:dyDescent="0.25">
      <c r="I58427" s="80"/>
      <c r="AX58427" s="80"/>
      <c r="AY58427" s="80"/>
      <c r="AZ58427" s="80"/>
      <c r="BA58427" s="80"/>
      <c r="BB58427" s="80"/>
    </row>
    <row r="58428" spans="9:54" x14ac:dyDescent="0.25">
      <c r="I58428" s="80"/>
      <c r="AX58428" s="80"/>
      <c r="AY58428" s="80"/>
      <c r="AZ58428" s="80"/>
      <c r="BA58428" s="80"/>
      <c r="BB58428" s="80"/>
    </row>
    <row r="58429" spans="9:54" x14ac:dyDescent="0.25">
      <c r="I58429" s="80"/>
      <c r="AX58429" s="80"/>
      <c r="AY58429" s="80"/>
      <c r="AZ58429" s="80"/>
      <c r="BA58429" s="80"/>
      <c r="BB58429" s="80"/>
    </row>
    <row r="58430" spans="9:54" x14ac:dyDescent="0.25">
      <c r="I58430" s="80"/>
      <c r="AX58430" s="80"/>
      <c r="AY58430" s="80"/>
      <c r="AZ58430" s="80"/>
      <c r="BA58430" s="80"/>
      <c r="BB58430" s="80"/>
    </row>
    <row r="58431" spans="9:54" x14ac:dyDescent="0.25">
      <c r="I58431" s="80"/>
      <c r="AX58431" s="80"/>
      <c r="AY58431" s="80"/>
      <c r="AZ58431" s="80"/>
      <c r="BA58431" s="80"/>
      <c r="BB58431" s="80"/>
    </row>
    <row r="58432" spans="9:54" x14ac:dyDescent="0.25">
      <c r="I58432" s="80"/>
      <c r="AX58432" s="80"/>
      <c r="AY58432" s="80"/>
      <c r="AZ58432" s="80"/>
      <c r="BA58432" s="80"/>
      <c r="BB58432" s="80"/>
    </row>
    <row r="58433" spans="9:54" x14ac:dyDescent="0.25">
      <c r="I58433" s="80"/>
      <c r="AX58433" s="80"/>
      <c r="AY58433" s="80"/>
      <c r="AZ58433" s="80"/>
      <c r="BA58433" s="80"/>
      <c r="BB58433" s="80"/>
    </row>
    <row r="58434" spans="9:54" x14ac:dyDescent="0.25">
      <c r="I58434" s="80"/>
      <c r="AX58434" s="80"/>
      <c r="AY58434" s="80"/>
      <c r="AZ58434" s="80"/>
      <c r="BA58434" s="80"/>
      <c r="BB58434" s="80"/>
    </row>
    <row r="58435" spans="9:54" x14ac:dyDescent="0.25">
      <c r="I58435" s="80"/>
      <c r="AX58435" s="80"/>
      <c r="AY58435" s="80"/>
      <c r="AZ58435" s="80"/>
      <c r="BA58435" s="80"/>
      <c r="BB58435" s="80"/>
    </row>
    <row r="58436" spans="9:54" x14ac:dyDescent="0.25">
      <c r="I58436" s="80"/>
      <c r="AX58436" s="80"/>
      <c r="AY58436" s="80"/>
      <c r="AZ58436" s="80"/>
      <c r="BA58436" s="80"/>
      <c r="BB58436" s="80"/>
    </row>
    <row r="58437" spans="9:54" x14ac:dyDescent="0.25">
      <c r="I58437" s="80"/>
      <c r="AX58437" s="80"/>
      <c r="AY58437" s="80"/>
      <c r="AZ58437" s="80"/>
      <c r="BA58437" s="80"/>
      <c r="BB58437" s="80"/>
    </row>
    <row r="58438" spans="9:54" x14ac:dyDescent="0.25">
      <c r="I58438" s="80"/>
      <c r="AX58438" s="80"/>
      <c r="AY58438" s="80"/>
      <c r="AZ58438" s="80"/>
      <c r="BA58438" s="80"/>
      <c r="BB58438" s="80"/>
    </row>
    <row r="58439" spans="9:54" x14ac:dyDescent="0.25">
      <c r="I58439" s="80"/>
      <c r="AX58439" s="80"/>
      <c r="AY58439" s="80"/>
      <c r="AZ58439" s="80"/>
      <c r="BA58439" s="80"/>
      <c r="BB58439" s="80"/>
    </row>
    <row r="58440" spans="9:54" x14ac:dyDescent="0.25">
      <c r="I58440" s="80"/>
      <c r="AX58440" s="80"/>
      <c r="AY58440" s="80"/>
      <c r="AZ58440" s="80"/>
      <c r="BA58440" s="80"/>
      <c r="BB58440" s="80"/>
    </row>
    <row r="58441" spans="9:54" x14ac:dyDescent="0.25">
      <c r="I58441" s="80"/>
      <c r="AX58441" s="80"/>
      <c r="AY58441" s="80"/>
      <c r="AZ58441" s="80"/>
      <c r="BA58441" s="80"/>
      <c r="BB58441" s="80"/>
    </row>
    <row r="58442" spans="9:54" x14ac:dyDescent="0.25">
      <c r="I58442" s="80"/>
      <c r="AX58442" s="80"/>
      <c r="AY58442" s="80"/>
      <c r="AZ58442" s="80"/>
      <c r="BA58442" s="80"/>
      <c r="BB58442" s="80"/>
    </row>
    <row r="58443" spans="9:54" x14ac:dyDescent="0.25">
      <c r="I58443" s="80"/>
      <c r="AX58443" s="80"/>
      <c r="AY58443" s="80"/>
      <c r="AZ58443" s="80"/>
      <c r="BA58443" s="80"/>
      <c r="BB58443" s="80"/>
    </row>
    <row r="58444" spans="9:54" x14ac:dyDescent="0.25">
      <c r="I58444" s="80"/>
      <c r="AX58444" s="80"/>
      <c r="AY58444" s="80"/>
      <c r="AZ58444" s="80"/>
      <c r="BA58444" s="80"/>
      <c r="BB58444" s="80"/>
    </row>
    <row r="58445" spans="9:54" x14ac:dyDescent="0.25">
      <c r="I58445" s="80"/>
      <c r="AX58445" s="80"/>
      <c r="AY58445" s="80"/>
      <c r="AZ58445" s="80"/>
      <c r="BA58445" s="80"/>
      <c r="BB58445" s="80"/>
    </row>
    <row r="58446" spans="9:54" x14ac:dyDescent="0.25">
      <c r="I58446" s="80"/>
      <c r="AX58446" s="80"/>
      <c r="AY58446" s="80"/>
      <c r="AZ58446" s="80"/>
      <c r="BA58446" s="80"/>
      <c r="BB58446" s="80"/>
    </row>
    <row r="58447" spans="9:54" x14ac:dyDescent="0.25">
      <c r="I58447" s="80"/>
      <c r="AX58447" s="80"/>
      <c r="AY58447" s="80"/>
      <c r="AZ58447" s="80"/>
      <c r="BA58447" s="80"/>
      <c r="BB58447" s="80"/>
    </row>
    <row r="58448" spans="9:54" x14ac:dyDescent="0.25">
      <c r="I58448" s="80"/>
      <c r="AX58448" s="80"/>
      <c r="AY58448" s="80"/>
      <c r="AZ58448" s="80"/>
      <c r="BA58448" s="80"/>
      <c r="BB58448" s="80"/>
    </row>
    <row r="58449" spans="9:54" x14ac:dyDescent="0.25">
      <c r="I58449" s="80"/>
      <c r="AX58449" s="80"/>
      <c r="AY58449" s="80"/>
      <c r="AZ58449" s="80"/>
      <c r="BA58449" s="80"/>
      <c r="BB58449" s="80"/>
    </row>
    <row r="58450" spans="9:54" x14ac:dyDescent="0.25">
      <c r="I58450" s="80"/>
      <c r="AX58450" s="80"/>
      <c r="AY58450" s="80"/>
      <c r="AZ58450" s="80"/>
      <c r="BA58450" s="80"/>
      <c r="BB58450" s="80"/>
    </row>
    <row r="58451" spans="9:54" x14ac:dyDescent="0.25">
      <c r="I58451" s="80"/>
      <c r="AX58451" s="80"/>
      <c r="AY58451" s="80"/>
      <c r="AZ58451" s="80"/>
      <c r="BA58451" s="80"/>
      <c r="BB58451" s="80"/>
    </row>
    <row r="58452" spans="9:54" x14ac:dyDescent="0.25">
      <c r="I58452" s="80"/>
      <c r="AX58452" s="80"/>
      <c r="AY58452" s="80"/>
      <c r="AZ58452" s="80"/>
      <c r="BA58452" s="80"/>
      <c r="BB58452" s="80"/>
    </row>
    <row r="58453" spans="9:54" x14ac:dyDescent="0.25">
      <c r="I58453" s="80"/>
      <c r="AX58453" s="80"/>
      <c r="AY58453" s="80"/>
      <c r="AZ58453" s="80"/>
      <c r="BA58453" s="80"/>
      <c r="BB58453" s="80"/>
    </row>
    <row r="58454" spans="9:54" x14ac:dyDescent="0.25">
      <c r="I58454" s="80"/>
      <c r="AX58454" s="80"/>
      <c r="AY58454" s="80"/>
      <c r="AZ58454" s="80"/>
      <c r="BA58454" s="80"/>
      <c r="BB58454" s="80"/>
    </row>
    <row r="58455" spans="9:54" x14ac:dyDescent="0.25">
      <c r="I58455" s="80"/>
      <c r="AX58455" s="80"/>
      <c r="AY58455" s="80"/>
      <c r="AZ58455" s="80"/>
      <c r="BA58455" s="80"/>
      <c r="BB58455" s="80"/>
    </row>
    <row r="58456" spans="9:54" x14ac:dyDescent="0.25">
      <c r="I58456" s="80"/>
      <c r="AX58456" s="80"/>
      <c r="AY58456" s="80"/>
      <c r="AZ58456" s="80"/>
      <c r="BA58456" s="80"/>
      <c r="BB58456" s="80"/>
    </row>
    <row r="58457" spans="9:54" x14ac:dyDescent="0.25">
      <c r="I58457" s="80"/>
      <c r="AX58457" s="80"/>
      <c r="AY58457" s="80"/>
      <c r="AZ58457" s="80"/>
      <c r="BA58457" s="80"/>
      <c r="BB58457" s="80"/>
    </row>
    <row r="58458" spans="9:54" x14ac:dyDescent="0.25">
      <c r="I58458" s="80"/>
      <c r="AX58458" s="80"/>
      <c r="AY58458" s="80"/>
      <c r="AZ58458" s="80"/>
      <c r="BA58458" s="80"/>
      <c r="BB58458" s="80"/>
    </row>
    <row r="58459" spans="9:54" x14ac:dyDescent="0.25">
      <c r="I58459" s="80"/>
      <c r="AX58459" s="80"/>
      <c r="AY58459" s="80"/>
      <c r="AZ58459" s="80"/>
      <c r="BA58459" s="80"/>
      <c r="BB58459" s="80"/>
    </row>
    <row r="58460" spans="9:54" x14ac:dyDescent="0.25">
      <c r="I58460" s="80"/>
      <c r="AX58460" s="80"/>
      <c r="AY58460" s="80"/>
      <c r="AZ58460" s="80"/>
      <c r="BA58460" s="80"/>
      <c r="BB58460" s="80"/>
    </row>
    <row r="58461" spans="9:54" x14ac:dyDescent="0.25">
      <c r="I58461" s="80"/>
      <c r="AX58461" s="80"/>
      <c r="AY58461" s="80"/>
      <c r="AZ58461" s="80"/>
      <c r="BA58461" s="80"/>
      <c r="BB58461" s="80"/>
    </row>
    <row r="58462" spans="9:54" x14ac:dyDescent="0.25">
      <c r="I58462" s="80"/>
      <c r="AX58462" s="80"/>
      <c r="AY58462" s="80"/>
      <c r="AZ58462" s="80"/>
      <c r="BA58462" s="80"/>
      <c r="BB58462" s="80"/>
    </row>
    <row r="58463" spans="9:54" x14ac:dyDescent="0.25">
      <c r="I58463" s="80"/>
      <c r="AX58463" s="80"/>
      <c r="AY58463" s="80"/>
      <c r="AZ58463" s="80"/>
      <c r="BA58463" s="80"/>
      <c r="BB58463" s="80"/>
    </row>
    <row r="58464" spans="9:54" x14ac:dyDescent="0.25">
      <c r="I58464" s="80"/>
      <c r="AX58464" s="80"/>
      <c r="AY58464" s="80"/>
      <c r="AZ58464" s="80"/>
      <c r="BA58464" s="80"/>
      <c r="BB58464" s="80"/>
    </row>
    <row r="58465" spans="9:54" x14ac:dyDescent="0.25">
      <c r="I58465" s="80"/>
      <c r="AX58465" s="80"/>
      <c r="AY58465" s="80"/>
      <c r="AZ58465" s="80"/>
      <c r="BA58465" s="80"/>
      <c r="BB58465" s="80"/>
    </row>
    <row r="58466" spans="9:54" x14ac:dyDescent="0.25">
      <c r="I58466" s="80"/>
      <c r="AX58466" s="80"/>
      <c r="AY58466" s="80"/>
      <c r="AZ58466" s="80"/>
      <c r="BA58466" s="80"/>
      <c r="BB58466" s="80"/>
    </row>
    <row r="58467" spans="9:54" x14ac:dyDescent="0.25">
      <c r="I58467" s="80"/>
      <c r="AX58467" s="80"/>
      <c r="AY58467" s="80"/>
      <c r="AZ58467" s="80"/>
      <c r="BA58467" s="80"/>
      <c r="BB58467" s="80"/>
    </row>
    <row r="58468" spans="9:54" x14ac:dyDescent="0.25">
      <c r="I58468" s="80"/>
      <c r="AX58468" s="80"/>
      <c r="AY58468" s="80"/>
      <c r="AZ58468" s="80"/>
      <c r="BA58468" s="80"/>
      <c r="BB58468" s="80"/>
    </row>
    <row r="58469" spans="9:54" x14ac:dyDescent="0.25">
      <c r="I58469" s="80"/>
      <c r="AX58469" s="80"/>
      <c r="AY58469" s="80"/>
      <c r="AZ58469" s="80"/>
      <c r="BA58469" s="80"/>
      <c r="BB58469" s="80"/>
    </row>
    <row r="58470" spans="9:54" x14ac:dyDescent="0.25">
      <c r="I58470" s="80"/>
      <c r="AX58470" s="80"/>
      <c r="AY58470" s="80"/>
      <c r="AZ58470" s="80"/>
      <c r="BA58470" s="80"/>
      <c r="BB58470" s="80"/>
    </row>
    <row r="58471" spans="9:54" x14ac:dyDescent="0.25">
      <c r="I58471" s="80"/>
      <c r="AX58471" s="80"/>
      <c r="AY58471" s="80"/>
      <c r="AZ58471" s="80"/>
      <c r="BA58471" s="80"/>
      <c r="BB58471" s="80"/>
    </row>
    <row r="58472" spans="9:54" x14ac:dyDescent="0.25">
      <c r="I58472" s="80"/>
      <c r="AX58472" s="80"/>
      <c r="AY58472" s="80"/>
      <c r="AZ58472" s="80"/>
      <c r="BA58472" s="80"/>
      <c r="BB58472" s="80"/>
    </row>
    <row r="58473" spans="9:54" x14ac:dyDescent="0.25">
      <c r="I58473" s="80"/>
      <c r="AX58473" s="80"/>
      <c r="AY58473" s="80"/>
      <c r="AZ58473" s="80"/>
      <c r="BA58473" s="80"/>
      <c r="BB58473" s="80"/>
    </row>
    <row r="58474" spans="9:54" x14ac:dyDescent="0.25">
      <c r="I58474" s="80"/>
      <c r="AX58474" s="80"/>
      <c r="AY58474" s="80"/>
      <c r="AZ58474" s="80"/>
      <c r="BA58474" s="80"/>
      <c r="BB58474" s="80"/>
    </row>
    <row r="58475" spans="9:54" x14ac:dyDescent="0.25">
      <c r="I58475" s="80"/>
      <c r="AX58475" s="80"/>
      <c r="AY58475" s="80"/>
      <c r="AZ58475" s="80"/>
      <c r="BA58475" s="80"/>
      <c r="BB58475" s="80"/>
    </row>
    <row r="58476" spans="9:54" x14ac:dyDescent="0.25">
      <c r="I58476" s="80"/>
      <c r="AX58476" s="80"/>
      <c r="AY58476" s="80"/>
      <c r="AZ58476" s="80"/>
      <c r="BA58476" s="80"/>
      <c r="BB58476" s="80"/>
    </row>
    <row r="58477" spans="9:54" x14ac:dyDescent="0.25">
      <c r="I58477" s="80"/>
      <c r="AX58477" s="80"/>
      <c r="AY58477" s="80"/>
      <c r="AZ58477" s="80"/>
      <c r="BA58477" s="80"/>
      <c r="BB58477" s="80"/>
    </row>
    <row r="58478" spans="9:54" x14ac:dyDescent="0.25">
      <c r="I58478" s="80"/>
      <c r="AX58478" s="80"/>
      <c r="AY58478" s="80"/>
      <c r="AZ58478" s="80"/>
      <c r="BA58478" s="80"/>
      <c r="BB58478" s="80"/>
    </row>
    <row r="58479" spans="9:54" x14ac:dyDescent="0.25">
      <c r="I58479" s="80"/>
      <c r="AX58479" s="80"/>
      <c r="AY58479" s="80"/>
      <c r="AZ58479" s="80"/>
      <c r="BA58479" s="80"/>
      <c r="BB58479" s="80"/>
    </row>
    <row r="58480" spans="9:54" x14ac:dyDescent="0.25">
      <c r="I58480" s="80"/>
      <c r="AX58480" s="80"/>
      <c r="AY58480" s="80"/>
      <c r="AZ58480" s="80"/>
      <c r="BA58480" s="80"/>
      <c r="BB58480" s="80"/>
    </row>
    <row r="58481" spans="9:54" x14ac:dyDescent="0.25">
      <c r="I58481" s="80"/>
      <c r="AX58481" s="80"/>
      <c r="AY58481" s="80"/>
      <c r="AZ58481" s="80"/>
      <c r="BA58481" s="80"/>
      <c r="BB58481" s="80"/>
    </row>
    <row r="58482" spans="9:54" x14ac:dyDescent="0.25">
      <c r="I58482" s="80"/>
      <c r="AX58482" s="80"/>
      <c r="AY58482" s="80"/>
      <c r="AZ58482" s="80"/>
      <c r="BA58482" s="80"/>
      <c r="BB58482" s="80"/>
    </row>
    <row r="58483" spans="9:54" x14ac:dyDescent="0.25">
      <c r="I58483" s="80"/>
      <c r="AX58483" s="80"/>
      <c r="AY58483" s="80"/>
      <c r="AZ58483" s="80"/>
      <c r="BA58483" s="80"/>
      <c r="BB58483" s="80"/>
    </row>
    <row r="58484" spans="9:54" x14ac:dyDescent="0.25">
      <c r="I58484" s="80"/>
      <c r="AX58484" s="80"/>
      <c r="AY58484" s="80"/>
      <c r="AZ58484" s="80"/>
      <c r="BA58484" s="80"/>
      <c r="BB58484" s="80"/>
    </row>
    <row r="58485" spans="9:54" x14ac:dyDescent="0.25">
      <c r="I58485" s="80"/>
      <c r="AX58485" s="80"/>
      <c r="AY58485" s="80"/>
      <c r="AZ58485" s="80"/>
      <c r="BA58485" s="80"/>
      <c r="BB58485" s="80"/>
    </row>
    <row r="58486" spans="9:54" x14ac:dyDescent="0.25">
      <c r="I58486" s="80"/>
      <c r="AX58486" s="80"/>
      <c r="AY58486" s="80"/>
      <c r="AZ58486" s="80"/>
      <c r="BA58486" s="80"/>
      <c r="BB58486" s="80"/>
    </row>
    <row r="58487" spans="9:54" x14ac:dyDescent="0.25">
      <c r="I58487" s="80"/>
      <c r="AX58487" s="80"/>
      <c r="AY58487" s="80"/>
      <c r="AZ58487" s="80"/>
      <c r="BA58487" s="80"/>
      <c r="BB58487" s="80"/>
    </row>
    <row r="58488" spans="9:54" x14ac:dyDescent="0.25">
      <c r="I58488" s="80"/>
      <c r="AX58488" s="80"/>
      <c r="AY58488" s="80"/>
      <c r="AZ58488" s="80"/>
      <c r="BA58488" s="80"/>
      <c r="BB58488" s="80"/>
    </row>
    <row r="58489" spans="9:54" x14ac:dyDescent="0.25">
      <c r="I58489" s="80"/>
      <c r="AX58489" s="80"/>
      <c r="AY58489" s="80"/>
      <c r="AZ58489" s="80"/>
      <c r="BA58489" s="80"/>
      <c r="BB58489" s="80"/>
    </row>
    <row r="58490" spans="9:54" x14ac:dyDescent="0.25">
      <c r="I58490" s="80"/>
      <c r="AX58490" s="80"/>
      <c r="AY58490" s="80"/>
      <c r="AZ58490" s="80"/>
      <c r="BA58490" s="80"/>
      <c r="BB58490" s="80"/>
    </row>
    <row r="58491" spans="9:54" x14ac:dyDescent="0.25">
      <c r="I58491" s="80"/>
      <c r="AX58491" s="80"/>
      <c r="AY58491" s="80"/>
      <c r="AZ58491" s="80"/>
      <c r="BA58491" s="80"/>
      <c r="BB58491" s="80"/>
    </row>
    <row r="58492" spans="9:54" x14ac:dyDescent="0.25">
      <c r="I58492" s="80"/>
      <c r="AX58492" s="80"/>
      <c r="AY58492" s="80"/>
      <c r="AZ58492" s="80"/>
      <c r="BA58492" s="80"/>
      <c r="BB58492" s="80"/>
    </row>
    <row r="58493" spans="9:54" x14ac:dyDescent="0.25">
      <c r="I58493" s="80"/>
      <c r="AX58493" s="80"/>
      <c r="AY58493" s="80"/>
      <c r="AZ58493" s="80"/>
      <c r="BA58493" s="80"/>
      <c r="BB58493" s="80"/>
    </row>
    <row r="58494" spans="9:54" x14ac:dyDescent="0.25">
      <c r="I58494" s="80"/>
      <c r="AX58494" s="80"/>
      <c r="AY58494" s="80"/>
      <c r="AZ58494" s="80"/>
      <c r="BA58494" s="80"/>
      <c r="BB58494" s="80"/>
    </row>
    <row r="58495" spans="9:54" x14ac:dyDescent="0.25">
      <c r="I58495" s="80"/>
      <c r="AX58495" s="80"/>
      <c r="AY58495" s="80"/>
      <c r="AZ58495" s="80"/>
      <c r="BA58495" s="80"/>
      <c r="BB58495" s="80"/>
    </row>
    <row r="58496" spans="9:54" x14ac:dyDescent="0.25">
      <c r="I58496" s="80"/>
      <c r="AX58496" s="80"/>
      <c r="AY58496" s="80"/>
      <c r="AZ58496" s="80"/>
      <c r="BA58496" s="80"/>
      <c r="BB58496" s="80"/>
    </row>
    <row r="58497" spans="9:54" x14ac:dyDescent="0.25">
      <c r="I58497" s="80"/>
      <c r="AX58497" s="80"/>
      <c r="AY58497" s="80"/>
      <c r="AZ58497" s="80"/>
      <c r="BA58497" s="80"/>
      <c r="BB58497" s="80"/>
    </row>
    <row r="58498" spans="9:54" x14ac:dyDescent="0.25">
      <c r="I58498" s="80"/>
      <c r="AX58498" s="80"/>
      <c r="AY58498" s="80"/>
      <c r="AZ58498" s="80"/>
      <c r="BA58498" s="80"/>
      <c r="BB58498" s="80"/>
    </row>
    <row r="58499" spans="9:54" x14ac:dyDescent="0.25">
      <c r="I58499" s="80"/>
      <c r="AX58499" s="80"/>
      <c r="AY58499" s="80"/>
      <c r="AZ58499" s="80"/>
      <c r="BA58499" s="80"/>
      <c r="BB58499" s="80"/>
    </row>
    <row r="58500" spans="9:54" x14ac:dyDescent="0.25">
      <c r="I58500" s="80"/>
      <c r="AX58500" s="80"/>
      <c r="AY58500" s="80"/>
      <c r="AZ58500" s="80"/>
      <c r="BA58500" s="80"/>
      <c r="BB58500" s="80"/>
    </row>
    <row r="58501" spans="9:54" x14ac:dyDescent="0.25">
      <c r="I58501" s="80"/>
      <c r="AX58501" s="80"/>
      <c r="AY58501" s="80"/>
      <c r="AZ58501" s="80"/>
      <c r="BA58501" s="80"/>
      <c r="BB58501" s="80"/>
    </row>
    <row r="58502" spans="9:54" x14ac:dyDescent="0.25">
      <c r="I58502" s="80"/>
      <c r="AX58502" s="80"/>
      <c r="AY58502" s="80"/>
      <c r="AZ58502" s="80"/>
      <c r="BA58502" s="80"/>
      <c r="BB58502" s="80"/>
    </row>
    <row r="58503" spans="9:54" x14ac:dyDescent="0.25">
      <c r="I58503" s="80"/>
      <c r="AX58503" s="80"/>
      <c r="AY58503" s="80"/>
      <c r="AZ58503" s="80"/>
      <c r="BA58503" s="80"/>
      <c r="BB58503" s="80"/>
    </row>
    <row r="58504" spans="9:54" x14ac:dyDescent="0.25">
      <c r="I58504" s="80"/>
      <c r="AX58504" s="80"/>
      <c r="AY58504" s="80"/>
      <c r="AZ58504" s="80"/>
      <c r="BA58504" s="80"/>
      <c r="BB58504" s="80"/>
    </row>
    <row r="58505" spans="9:54" x14ac:dyDescent="0.25">
      <c r="I58505" s="80"/>
      <c r="AX58505" s="80"/>
      <c r="AY58505" s="80"/>
      <c r="AZ58505" s="80"/>
      <c r="BA58505" s="80"/>
      <c r="BB58505" s="80"/>
    </row>
    <row r="58506" spans="9:54" x14ac:dyDescent="0.25">
      <c r="I58506" s="80"/>
      <c r="AX58506" s="80"/>
      <c r="AY58506" s="80"/>
      <c r="AZ58506" s="80"/>
      <c r="BA58506" s="80"/>
      <c r="BB58506" s="80"/>
    </row>
    <row r="58507" spans="9:54" x14ac:dyDescent="0.25">
      <c r="I58507" s="80"/>
      <c r="AX58507" s="80"/>
      <c r="AY58507" s="80"/>
      <c r="AZ58507" s="80"/>
      <c r="BA58507" s="80"/>
      <c r="BB58507" s="80"/>
    </row>
    <row r="58508" spans="9:54" x14ac:dyDescent="0.25">
      <c r="I58508" s="80"/>
      <c r="AX58508" s="80"/>
      <c r="AY58508" s="80"/>
      <c r="AZ58508" s="80"/>
      <c r="BA58508" s="80"/>
      <c r="BB58508" s="80"/>
    </row>
    <row r="58509" spans="9:54" x14ac:dyDescent="0.25">
      <c r="I58509" s="80"/>
      <c r="AX58509" s="80"/>
      <c r="AY58509" s="80"/>
      <c r="AZ58509" s="80"/>
      <c r="BA58509" s="80"/>
      <c r="BB58509" s="80"/>
    </row>
    <row r="58510" spans="9:54" x14ac:dyDescent="0.25">
      <c r="I58510" s="80"/>
      <c r="AX58510" s="80"/>
      <c r="AY58510" s="80"/>
      <c r="AZ58510" s="80"/>
      <c r="BA58510" s="80"/>
      <c r="BB58510" s="80"/>
    </row>
    <row r="58511" spans="9:54" x14ac:dyDescent="0.25">
      <c r="I58511" s="80"/>
      <c r="AX58511" s="80"/>
      <c r="AY58511" s="80"/>
      <c r="AZ58511" s="80"/>
      <c r="BA58511" s="80"/>
      <c r="BB58511" s="80"/>
    </row>
    <row r="58512" spans="9:54" x14ac:dyDescent="0.25">
      <c r="I58512" s="80"/>
      <c r="AX58512" s="80"/>
      <c r="AY58512" s="80"/>
      <c r="AZ58512" s="80"/>
      <c r="BA58512" s="80"/>
      <c r="BB58512" s="80"/>
    </row>
    <row r="58513" spans="9:54" x14ac:dyDescent="0.25">
      <c r="I58513" s="80"/>
      <c r="AX58513" s="80"/>
      <c r="AY58513" s="80"/>
      <c r="AZ58513" s="80"/>
      <c r="BA58513" s="80"/>
      <c r="BB58513" s="80"/>
    </row>
    <row r="58514" spans="9:54" x14ac:dyDescent="0.25">
      <c r="I58514" s="80"/>
      <c r="AX58514" s="80"/>
      <c r="AY58514" s="80"/>
      <c r="AZ58514" s="80"/>
      <c r="BA58514" s="80"/>
      <c r="BB58514" s="80"/>
    </row>
    <row r="58515" spans="9:54" x14ac:dyDescent="0.25">
      <c r="I58515" s="80"/>
      <c r="AX58515" s="80"/>
      <c r="AY58515" s="80"/>
      <c r="AZ58515" s="80"/>
      <c r="BA58515" s="80"/>
      <c r="BB58515" s="80"/>
    </row>
    <row r="58516" spans="9:54" x14ac:dyDescent="0.25">
      <c r="I58516" s="80"/>
      <c r="AX58516" s="80"/>
      <c r="AY58516" s="80"/>
      <c r="AZ58516" s="80"/>
      <c r="BA58516" s="80"/>
      <c r="BB58516" s="80"/>
    </row>
    <row r="58517" spans="9:54" x14ac:dyDescent="0.25">
      <c r="I58517" s="80"/>
      <c r="AX58517" s="80"/>
      <c r="AY58517" s="80"/>
      <c r="AZ58517" s="80"/>
      <c r="BA58517" s="80"/>
      <c r="BB58517" s="80"/>
    </row>
    <row r="58518" spans="9:54" x14ac:dyDescent="0.25">
      <c r="I58518" s="80"/>
      <c r="AX58518" s="80"/>
      <c r="AY58518" s="80"/>
      <c r="AZ58518" s="80"/>
      <c r="BA58518" s="80"/>
      <c r="BB58518" s="80"/>
    </row>
    <row r="58519" spans="9:54" x14ac:dyDescent="0.25">
      <c r="I58519" s="80"/>
      <c r="AX58519" s="80"/>
      <c r="AY58519" s="80"/>
      <c r="AZ58519" s="80"/>
      <c r="BA58519" s="80"/>
      <c r="BB58519" s="80"/>
    </row>
    <row r="58520" spans="9:54" x14ac:dyDescent="0.25">
      <c r="I58520" s="80"/>
      <c r="AX58520" s="80"/>
      <c r="AY58520" s="80"/>
      <c r="AZ58520" s="80"/>
      <c r="BA58520" s="80"/>
      <c r="BB58520" s="80"/>
    </row>
    <row r="58521" spans="9:54" x14ac:dyDescent="0.25">
      <c r="I58521" s="80"/>
      <c r="AX58521" s="80"/>
      <c r="AY58521" s="80"/>
      <c r="AZ58521" s="80"/>
      <c r="BA58521" s="80"/>
      <c r="BB58521" s="80"/>
    </row>
    <row r="58522" spans="9:54" x14ac:dyDescent="0.25">
      <c r="I58522" s="80"/>
      <c r="AX58522" s="80"/>
      <c r="AY58522" s="80"/>
      <c r="AZ58522" s="80"/>
      <c r="BA58522" s="80"/>
      <c r="BB58522" s="80"/>
    </row>
    <row r="58523" spans="9:54" x14ac:dyDescent="0.25">
      <c r="I58523" s="80"/>
      <c r="AX58523" s="80"/>
      <c r="AY58523" s="80"/>
      <c r="AZ58523" s="80"/>
      <c r="BA58523" s="80"/>
      <c r="BB58523" s="80"/>
    </row>
    <row r="58524" spans="9:54" x14ac:dyDescent="0.25">
      <c r="I58524" s="80"/>
      <c r="AX58524" s="80"/>
      <c r="AY58524" s="80"/>
      <c r="AZ58524" s="80"/>
      <c r="BA58524" s="80"/>
      <c r="BB58524" s="80"/>
    </row>
    <row r="58525" spans="9:54" x14ac:dyDescent="0.25">
      <c r="I58525" s="80"/>
      <c r="AX58525" s="80"/>
      <c r="AY58525" s="80"/>
      <c r="AZ58525" s="80"/>
      <c r="BA58525" s="80"/>
      <c r="BB58525" s="80"/>
    </row>
    <row r="58526" spans="9:54" x14ac:dyDescent="0.25">
      <c r="I58526" s="80"/>
      <c r="AX58526" s="80"/>
      <c r="AY58526" s="80"/>
      <c r="AZ58526" s="80"/>
      <c r="BA58526" s="80"/>
      <c r="BB58526" s="80"/>
    </row>
    <row r="58527" spans="9:54" x14ac:dyDescent="0.25">
      <c r="I58527" s="80"/>
      <c r="AX58527" s="80"/>
      <c r="AY58527" s="80"/>
      <c r="AZ58527" s="80"/>
      <c r="BA58527" s="80"/>
      <c r="BB58527" s="80"/>
    </row>
    <row r="58528" spans="9:54" x14ac:dyDescent="0.25">
      <c r="I58528" s="80"/>
      <c r="AX58528" s="80"/>
      <c r="AY58528" s="80"/>
      <c r="AZ58528" s="80"/>
      <c r="BA58528" s="80"/>
      <c r="BB58528" s="80"/>
    </row>
    <row r="58529" spans="9:54" x14ac:dyDescent="0.25">
      <c r="I58529" s="80"/>
      <c r="AX58529" s="80"/>
      <c r="AY58529" s="80"/>
      <c r="AZ58529" s="80"/>
      <c r="BA58529" s="80"/>
      <c r="BB58529" s="80"/>
    </row>
    <row r="58530" spans="9:54" x14ac:dyDescent="0.25">
      <c r="I58530" s="80"/>
      <c r="AX58530" s="80"/>
      <c r="AY58530" s="80"/>
      <c r="AZ58530" s="80"/>
      <c r="BA58530" s="80"/>
      <c r="BB58530" s="80"/>
    </row>
    <row r="58531" spans="9:54" x14ac:dyDescent="0.25">
      <c r="I58531" s="80"/>
      <c r="AX58531" s="80"/>
      <c r="AY58531" s="80"/>
      <c r="AZ58531" s="80"/>
      <c r="BA58531" s="80"/>
      <c r="BB58531" s="80"/>
    </row>
    <row r="58532" spans="9:54" x14ac:dyDescent="0.25">
      <c r="I58532" s="80"/>
      <c r="AX58532" s="80"/>
      <c r="AY58532" s="80"/>
      <c r="AZ58532" s="80"/>
      <c r="BA58532" s="80"/>
      <c r="BB58532" s="80"/>
    </row>
    <row r="58533" spans="9:54" x14ac:dyDescent="0.25">
      <c r="I58533" s="80"/>
      <c r="AX58533" s="80"/>
      <c r="AY58533" s="80"/>
      <c r="AZ58533" s="80"/>
      <c r="BA58533" s="80"/>
      <c r="BB58533" s="80"/>
    </row>
    <row r="58534" spans="9:54" x14ac:dyDescent="0.25">
      <c r="I58534" s="80"/>
      <c r="AX58534" s="80"/>
      <c r="AY58534" s="80"/>
      <c r="AZ58534" s="80"/>
      <c r="BA58534" s="80"/>
      <c r="BB58534" s="80"/>
    </row>
    <row r="58535" spans="9:54" x14ac:dyDescent="0.25">
      <c r="I58535" s="80"/>
      <c r="AX58535" s="80"/>
      <c r="AY58535" s="80"/>
      <c r="AZ58535" s="80"/>
      <c r="BA58535" s="80"/>
      <c r="BB58535" s="80"/>
    </row>
    <row r="58536" spans="9:54" x14ac:dyDescent="0.25">
      <c r="I58536" s="80"/>
      <c r="AX58536" s="80"/>
      <c r="AY58536" s="80"/>
      <c r="AZ58536" s="80"/>
      <c r="BA58536" s="80"/>
      <c r="BB58536" s="80"/>
    </row>
    <row r="58537" spans="9:54" x14ac:dyDescent="0.25">
      <c r="I58537" s="80"/>
      <c r="AX58537" s="80"/>
      <c r="AY58537" s="80"/>
      <c r="AZ58537" s="80"/>
      <c r="BA58537" s="80"/>
      <c r="BB58537" s="80"/>
    </row>
    <row r="58538" spans="9:54" x14ac:dyDescent="0.25">
      <c r="I58538" s="80"/>
      <c r="AX58538" s="80"/>
      <c r="AY58538" s="80"/>
      <c r="AZ58538" s="80"/>
      <c r="BA58538" s="80"/>
      <c r="BB58538" s="80"/>
    </row>
    <row r="58539" spans="9:54" x14ac:dyDescent="0.25">
      <c r="I58539" s="80"/>
      <c r="AX58539" s="80"/>
      <c r="AY58539" s="80"/>
      <c r="AZ58539" s="80"/>
      <c r="BA58539" s="80"/>
      <c r="BB58539" s="80"/>
    </row>
    <row r="58540" spans="9:54" x14ac:dyDescent="0.25">
      <c r="I58540" s="80"/>
      <c r="AX58540" s="80"/>
      <c r="AY58540" s="80"/>
      <c r="AZ58540" s="80"/>
      <c r="BA58540" s="80"/>
      <c r="BB58540" s="80"/>
    </row>
    <row r="58541" spans="9:54" x14ac:dyDescent="0.25">
      <c r="I58541" s="80"/>
      <c r="AX58541" s="80"/>
      <c r="AY58541" s="80"/>
      <c r="AZ58541" s="80"/>
      <c r="BA58541" s="80"/>
      <c r="BB58541" s="80"/>
    </row>
    <row r="58542" spans="9:54" x14ac:dyDescent="0.25">
      <c r="I58542" s="80"/>
      <c r="AX58542" s="80"/>
      <c r="AY58542" s="80"/>
      <c r="AZ58542" s="80"/>
      <c r="BA58542" s="80"/>
      <c r="BB58542" s="80"/>
    </row>
    <row r="58543" spans="9:54" x14ac:dyDescent="0.25">
      <c r="I58543" s="80"/>
      <c r="AX58543" s="80"/>
      <c r="AY58543" s="80"/>
      <c r="AZ58543" s="80"/>
      <c r="BA58543" s="80"/>
      <c r="BB58543" s="80"/>
    </row>
    <row r="58544" spans="9:54" x14ac:dyDescent="0.25">
      <c r="I58544" s="80"/>
      <c r="AX58544" s="80"/>
      <c r="AY58544" s="80"/>
      <c r="AZ58544" s="80"/>
      <c r="BA58544" s="80"/>
      <c r="BB58544" s="80"/>
    </row>
    <row r="58545" spans="9:54" x14ac:dyDescent="0.25">
      <c r="I58545" s="80"/>
      <c r="AX58545" s="80"/>
      <c r="AY58545" s="80"/>
      <c r="AZ58545" s="80"/>
      <c r="BA58545" s="80"/>
      <c r="BB58545" s="80"/>
    </row>
    <row r="58546" spans="9:54" x14ac:dyDescent="0.25">
      <c r="I58546" s="80"/>
      <c r="AX58546" s="80"/>
      <c r="AY58546" s="80"/>
      <c r="AZ58546" s="80"/>
      <c r="BA58546" s="80"/>
      <c r="BB58546" s="80"/>
    </row>
    <row r="58547" spans="9:54" x14ac:dyDescent="0.25">
      <c r="I58547" s="80"/>
      <c r="AX58547" s="80"/>
      <c r="AY58547" s="80"/>
      <c r="AZ58547" s="80"/>
      <c r="BA58547" s="80"/>
      <c r="BB58547" s="80"/>
    </row>
    <row r="58548" spans="9:54" x14ac:dyDescent="0.25">
      <c r="I58548" s="80"/>
      <c r="AX58548" s="80"/>
      <c r="AY58548" s="80"/>
      <c r="AZ58548" s="80"/>
      <c r="BA58548" s="80"/>
      <c r="BB58548" s="80"/>
    </row>
    <row r="58549" spans="9:54" x14ac:dyDescent="0.25">
      <c r="I58549" s="80"/>
      <c r="AX58549" s="80"/>
      <c r="AY58549" s="80"/>
      <c r="AZ58549" s="80"/>
      <c r="BA58549" s="80"/>
      <c r="BB58549" s="80"/>
    </row>
    <row r="58550" spans="9:54" x14ac:dyDescent="0.25">
      <c r="I58550" s="80"/>
      <c r="AX58550" s="80"/>
      <c r="AY58550" s="80"/>
      <c r="AZ58550" s="80"/>
      <c r="BA58550" s="80"/>
      <c r="BB58550" s="80"/>
    </row>
    <row r="58551" spans="9:54" x14ac:dyDescent="0.25">
      <c r="I58551" s="80"/>
      <c r="AX58551" s="80"/>
      <c r="AY58551" s="80"/>
      <c r="AZ58551" s="80"/>
      <c r="BA58551" s="80"/>
      <c r="BB58551" s="80"/>
    </row>
    <row r="58552" spans="9:54" x14ac:dyDescent="0.25">
      <c r="I58552" s="80"/>
      <c r="AX58552" s="80"/>
      <c r="AY58552" s="80"/>
      <c r="AZ58552" s="80"/>
      <c r="BA58552" s="80"/>
      <c r="BB58552" s="80"/>
    </row>
    <row r="58553" spans="9:54" x14ac:dyDescent="0.25">
      <c r="I58553" s="80"/>
      <c r="AX58553" s="80"/>
      <c r="AY58553" s="80"/>
      <c r="AZ58553" s="80"/>
      <c r="BA58553" s="80"/>
      <c r="BB58553" s="80"/>
    </row>
    <row r="58554" spans="9:54" x14ac:dyDescent="0.25">
      <c r="I58554" s="80"/>
      <c r="AX58554" s="80"/>
      <c r="AY58554" s="80"/>
      <c r="AZ58554" s="80"/>
      <c r="BA58554" s="80"/>
      <c r="BB58554" s="80"/>
    </row>
    <row r="58555" spans="9:54" x14ac:dyDescent="0.25">
      <c r="I58555" s="80"/>
      <c r="AX58555" s="80"/>
      <c r="AY58555" s="80"/>
      <c r="AZ58555" s="80"/>
      <c r="BA58555" s="80"/>
      <c r="BB58555" s="80"/>
    </row>
    <row r="58556" spans="9:54" x14ac:dyDescent="0.25">
      <c r="I58556" s="80"/>
      <c r="AX58556" s="80"/>
      <c r="AY58556" s="80"/>
      <c r="AZ58556" s="80"/>
      <c r="BA58556" s="80"/>
      <c r="BB58556" s="80"/>
    </row>
    <row r="58557" spans="9:54" x14ac:dyDescent="0.25">
      <c r="I58557" s="80"/>
      <c r="AX58557" s="80"/>
      <c r="AY58557" s="80"/>
      <c r="AZ58557" s="80"/>
      <c r="BA58557" s="80"/>
      <c r="BB58557" s="80"/>
    </row>
    <row r="58558" spans="9:54" x14ac:dyDescent="0.25">
      <c r="I58558" s="80"/>
      <c r="AX58558" s="80"/>
      <c r="AY58558" s="80"/>
      <c r="AZ58558" s="80"/>
      <c r="BA58558" s="80"/>
      <c r="BB58558" s="80"/>
    </row>
    <row r="58559" spans="9:54" x14ac:dyDescent="0.25">
      <c r="I58559" s="80"/>
      <c r="AX58559" s="80"/>
      <c r="AY58559" s="80"/>
      <c r="AZ58559" s="80"/>
      <c r="BA58559" s="80"/>
      <c r="BB58559" s="80"/>
    </row>
    <row r="58560" spans="9:54" x14ac:dyDescent="0.25">
      <c r="I58560" s="80"/>
      <c r="AX58560" s="80"/>
      <c r="AY58560" s="80"/>
      <c r="AZ58560" s="80"/>
      <c r="BA58560" s="80"/>
      <c r="BB58560" s="80"/>
    </row>
    <row r="58561" spans="9:54" x14ac:dyDescent="0.25">
      <c r="I58561" s="80"/>
      <c r="AX58561" s="80"/>
      <c r="AY58561" s="80"/>
      <c r="AZ58561" s="80"/>
      <c r="BA58561" s="80"/>
      <c r="BB58561" s="80"/>
    </row>
    <row r="58562" spans="9:54" x14ac:dyDescent="0.25">
      <c r="I58562" s="80"/>
      <c r="AX58562" s="80"/>
      <c r="AY58562" s="80"/>
      <c r="AZ58562" s="80"/>
      <c r="BA58562" s="80"/>
      <c r="BB58562" s="80"/>
    </row>
    <row r="58563" spans="9:54" x14ac:dyDescent="0.25">
      <c r="I58563" s="80"/>
      <c r="AX58563" s="80"/>
      <c r="AY58563" s="80"/>
      <c r="AZ58563" s="80"/>
      <c r="BA58563" s="80"/>
      <c r="BB58563" s="80"/>
    </row>
    <row r="58564" spans="9:54" x14ac:dyDescent="0.25">
      <c r="I58564" s="80"/>
      <c r="AX58564" s="80"/>
      <c r="AY58564" s="80"/>
      <c r="AZ58564" s="80"/>
      <c r="BA58564" s="80"/>
      <c r="BB58564" s="80"/>
    </row>
    <row r="58565" spans="9:54" x14ac:dyDescent="0.25">
      <c r="I58565" s="80"/>
      <c r="AX58565" s="80"/>
      <c r="AY58565" s="80"/>
      <c r="AZ58565" s="80"/>
      <c r="BA58565" s="80"/>
      <c r="BB58565" s="80"/>
    </row>
    <row r="58566" spans="9:54" x14ac:dyDescent="0.25">
      <c r="I58566" s="80"/>
      <c r="AX58566" s="80"/>
      <c r="AY58566" s="80"/>
      <c r="AZ58566" s="80"/>
      <c r="BA58566" s="80"/>
      <c r="BB58566" s="80"/>
    </row>
    <row r="58567" spans="9:54" x14ac:dyDescent="0.25">
      <c r="I58567" s="80"/>
      <c r="AX58567" s="80"/>
      <c r="AY58567" s="80"/>
      <c r="AZ58567" s="80"/>
      <c r="BA58567" s="80"/>
      <c r="BB58567" s="80"/>
    </row>
    <row r="58568" spans="9:54" x14ac:dyDescent="0.25">
      <c r="I58568" s="80"/>
      <c r="AX58568" s="80"/>
      <c r="AY58568" s="80"/>
      <c r="AZ58568" s="80"/>
      <c r="BA58568" s="80"/>
      <c r="BB58568" s="80"/>
    </row>
    <row r="58569" spans="9:54" x14ac:dyDescent="0.25">
      <c r="I58569" s="80"/>
      <c r="AX58569" s="80"/>
      <c r="AY58569" s="80"/>
      <c r="AZ58569" s="80"/>
      <c r="BA58569" s="80"/>
      <c r="BB58569" s="80"/>
    </row>
    <row r="58570" spans="9:54" x14ac:dyDescent="0.25">
      <c r="I58570" s="80"/>
      <c r="AX58570" s="80"/>
      <c r="AY58570" s="80"/>
      <c r="AZ58570" s="80"/>
      <c r="BA58570" s="80"/>
      <c r="BB58570" s="80"/>
    </row>
    <row r="58571" spans="9:54" x14ac:dyDescent="0.25">
      <c r="I58571" s="80"/>
      <c r="AX58571" s="80"/>
      <c r="AY58571" s="80"/>
      <c r="AZ58571" s="80"/>
      <c r="BA58571" s="80"/>
      <c r="BB58571" s="80"/>
    </row>
    <row r="58572" spans="9:54" x14ac:dyDescent="0.25">
      <c r="I58572" s="80"/>
      <c r="AX58572" s="80"/>
      <c r="AY58572" s="80"/>
      <c r="AZ58572" s="80"/>
      <c r="BA58572" s="80"/>
      <c r="BB58572" s="80"/>
    </row>
    <row r="58573" spans="9:54" x14ac:dyDescent="0.25">
      <c r="I58573" s="80"/>
      <c r="AX58573" s="80"/>
      <c r="AY58573" s="80"/>
      <c r="AZ58573" s="80"/>
      <c r="BA58573" s="80"/>
      <c r="BB58573" s="80"/>
    </row>
    <row r="58574" spans="9:54" x14ac:dyDescent="0.25">
      <c r="I58574" s="80"/>
      <c r="AX58574" s="80"/>
      <c r="AY58574" s="80"/>
      <c r="AZ58574" s="80"/>
      <c r="BA58574" s="80"/>
      <c r="BB58574" s="80"/>
    </row>
    <row r="58575" spans="9:54" x14ac:dyDescent="0.25">
      <c r="I58575" s="80"/>
      <c r="AX58575" s="80"/>
      <c r="AY58575" s="80"/>
      <c r="AZ58575" s="80"/>
      <c r="BA58575" s="80"/>
      <c r="BB58575" s="80"/>
    </row>
    <row r="58576" spans="9:54" x14ac:dyDescent="0.25">
      <c r="I58576" s="80"/>
      <c r="AX58576" s="80"/>
      <c r="AY58576" s="80"/>
      <c r="AZ58576" s="80"/>
      <c r="BA58576" s="80"/>
      <c r="BB58576" s="80"/>
    </row>
    <row r="58577" spans="9:54" x14ac:dyDescent="0.25">
      <c r="I58577" s="80"/>
      <c r="AX58577" s="80"/>
      <c r="AY58577" s="80"/>
      <c r="AZ58577" s="80"/>
      <c r="BA58577" s="80"/>
      <c r="BB58577" s="80"/>
    </row>
    <row r="58578" spans="9:54" x14ac:dyDescent="0.25">
      <c r="I58578" s="80"/>
      <c r="AX58578" s="80"/>
      <c r="AY58578" s="80"/>
      <c r="AZ58578" s="80"/>
      <c r="BA58578" s="80"/>
      <c r="BB58578" s="80"/>
    </row>
    <row r="58579" spans="9:54" x14ac:dyDescent="0.25">
      <c r="I58579" s="80"/>
      <c r="AX58579" s="80"/>
      <c r="AY58579" s="80"/>
      <c r="AZ58579" s="80"/>
      <c r="BA58579" s="80"/>
      <c r="BB58579" s="80"/>
    </row>
    <row r="58580" spans="9:54" x14ac:dyDescent="0.25">
      <c r="I58580" s="80"/>
      <c r="AX58580" s="80"/>
      <c r="AY58580" s="80"/>
      <c r="AZ58580" s="80"/>
      <c r="BA58580" s="80"/>
      <c r="BB58580" s="80"/>
    </row>
    <row r="58581" spans="9:54" x14ac:dyDescent="0.25">
      <c r="I58581" s="80"/>
      <c r="AX58581" s="80"/>
      <c r="AY58581" s="80"/>
      <c r="AZ58581" s="80"/>
      <c r="BA58581" s="80"/>
      <c r="BB58581" s="80"/>
    </row>
    <row r="58582" spans="9:54" x14ac:dyDescent="0.25">
      <c r="I58582" s="80"/>
      <c r="AX58582" s="80"/>
      <c r="AY58582" s="80"/>
      <c r="AZ58582" s="80"/>
      <c r="BA58582" s="80"/>
      <c r="BB58582" s="80"/>
    </row>
    <row r="58583" spans="9:54" x14ac:dyDescent="0.25">
      <c r="I58583" s="80"/>
      <c r="AX58583" s="80"/>
      <c r="AY58583" s="80"/>
      <c r="AZ58583" s="80"/>
      <c r="BA58583" s="80"/>
      <c r="BB58583" s="80"/>
    </row>
    <row r="58584" spans="9:54" x14ac:dyDescent="0.25">
      <c r="I58584" s="80"/>
      <c r="AX58584" s="80"/>
      <c r="AY58584" s="80"/>
      <c r="AZ58584" s="80"/>
      <c r="BA58584" s="80"/>
      <c r="BB58584" s="80"/>
    </row>
    <row r="58585" spans="9:54" x14ac:dyDescent="0.25">
      <c r="I58585" s="80"/>
      <c r="AX58585" s="80"/>
      <c r="AY58585" s="80"/>
      <c r="AZ58585" s="80"/>
      <c r="BA58585" s="80"/>
      <c r="BB58585" s="80"/>
    </row>
    <row r="58586" spans="9:54" x14ac:dyDescent="0.25">
      <c r="I58586" s="80"/>
      <c r="AX58586" s="80"/>
      <c r="AY58586" s="80"/>
      <c r="AZ58586" s="80"/>
      <c r="BA58586" s="80"/>
      <c r="BB58586" s="80"/>
    </row>
    <row r="58587" spans="9:54" x14ac:dyDescent="0.25">
      <c r="I58587" s="80"/>
      <c r="AX58587" s="80"/>
      <c r="AY58587" s="80"/>
      <c r="AZ58587" s="80"/>
      <c r="BA58587" s="80"/>
      <c r="BB58587" s="80"/>
    </row>
    <row r="58588" spans="9:54" x14ac:dyDescent="0.25">
      <c r="I58588" s="80"/>
      <c r="AX58588" s="80"/>
      <c r="AY58588" s="80"/>
      <c r="AZ58588" s="80"/>
      <c r="BA58588" s="80"/>
      <c r="BB58588" s="80"/>
    </row>
    <row r="58589" spans="9:54" x14ac:dyDescent="0.25">
      <c r="I58589" s="80"/>
      <c r="AX58589" s="80"/>
      <c r="AY58589" s="80"/>
      <c r="AZ58589" s="80"/>
      <c r="BA58589" s="80"/>
      <c r="BB58589" s="80"/>
    </row>
    <row r="58590" spans="9:54" x14ac:dyDescent="0.25">
      <c r="I58590" s="80"/>
      <c r="AX58590" s="80"/>
      <c r="AY58590" s="80"/>
      <c r="AZ58590" s="80"/>
      <c r="BA58590" s="80"/>
      <c r="BB58590" s="80"/>
    </row>
    <row r="58591" spans="9:54" x14ac:dyDescent="0.25">
      <c r="I58591" s="80"/>
      <c r="AX58591" s="80"/>
      <c r="AY58591" s="80"/>
      <c r="AZ58591" s="80"/>
      <c r="BA58591" s="80"/>
      <c r="BB58591" s="80"/>
    </row>
    <row r="58592" spans="9:54" x14ac:dyDescent="0.25">
      <c r="I58592" s="80"/>
      <c r="AX58592" s="80"/>
      <c r="AY58592" s="80"/>
      <c r="AZ58592" s="80"/>
      <c r="BA58592" s="80"/>
      <c r="BB58592" s="80"/>
    </row>
    <row r="58593" spans="9:54" x14ac:dyDescent="0.25">
      <c r="I58593" s="80"/>
      <c r="AX58593" s="80"/>
      <c r="AY58593" s="80"/>
      <c r="AZ58593" s="80"/>
      <c r="BA58593" s="80"/>
      <c r="BB58593" s="80"/>
    </row>
    <row r="58594" spans="9:54" x14ac:dyDescent="0.25">
      <c r="I58594" s="80"/>
      <c r="AX58594" s="80"/>
      <c r="AY58594" s="80"/>
      <c r="AZ58594" s="80"/>
      <c r="BA58594" s="80"/>
      <c r="BB58594" s="80"/>
    </row>
    <row r="58595" spans="9:54" x14ac:dyDescent="0.25">
      <c r="I58595" s="80"/>
      <c r="AX58595" s="80"/>
      <c r="AY58595" s="80"/>
      <c r="AZ58595" s="80"/>
      <c r="BA58595" s="80"/>
      <c r="BB58595" s="80"/>
    </row>
    <row r="58596" spans="9:54" x14ac:dyDescent="0.25">
      <c r="I58596" s="80"/>
      <c r="AX58596" s="80"/>
      <c r="AY58596" s="80"/>
      <c r="AZ58596" s="80"/>
      <c r="BA58596" s="80"/>
      <c r="BB58596" s="80"/>
    </row>
    <row r="58597" spans="9:54" x14ac:dyDescent="0.25">
      <c r="I58597" s="80"/>
      <c r="AX58597" s="80"/>
      <c r="AY58597" s="80"/>
      <c r="AZ58597" s="80"/>
      <c r="BA58597" s="80"/>
      <c r="BB58597" s="80"/>
    </row>
    <row r="58598" spans="9:54" x14ac:dyDescent="0.25">
      <c r="I58598" s="80"/>
      <c r="AX58598" s="80"/>
      <c r="AY58598" s="80"/>
      <c r="AZ58598" s="80"/>
      <c r="BA58598" s="80"/>
      <c r="BB58598" s="80"/>
    </row>
    <row r="58599" spans="9:54" x14ac:dyDescent="0.25">
      <c r="I58599" s="80"/>
      <c r="AX58599" s="80"/>
      <c r="AY58599" s="80"/>
      <c r="AZ58599" s="80"/>
      <c r="BA58599" s="80"/>
      <c r="BB58599" s="80"/>
    </row>
    <row r="58600" spans="9:54" x14ac:dyDescent="0.25">
      <c r="I58600" s="80"/>
      <c r="AX58600" s="80"/>
      <c r="AY58600" s="80"/>
      <c r="AZ58600" s="80"/>
      <c r="BA58600" s="80"/>
      <c r="BB58600" s="80"/>
    </row>
    <row r="58601" spans="9:54" x14ac:dyDescent="0.25">
      <c r="I58601" s="80"/>
      <c r="AX58601" s="80"/>
      <c r="AY58601" s="80"/>
      <c r="AZ58601" s="80"/>
      <c r="BA58601" s="80"/>
      <c r="BB58601" s="80"/>
    </row>
    <row r="58602" spans="9:54" x14ac:dyDescent="0.25">
      <c r="I58602" s="80"/>
      <c r="AX58602" s="80"/>
      <c r="AY58602" s="80"/>
      <c r="AZ58602" s="80"/>
      <c r="BA58602" s="80"/>
      <c r="BB58602" s="80"/>
    </row>
    <row r="58603" spans="9:54" x14ac:dyDescent="0.25">
      <c r="I58603" s="80"/>
      <c r="AX58603" s="80"/>
      <c r="AY58603" s="80"/>
      <c r="AZ58603" s="80"/>
      <c r="BA58603" s="80"/>
      <c r="BB58603" s="80"/>
    </row>
    <row r="58604" spans="9:54" x14ac:dyDescent="0.25">
      <c r="I58604" s="80"/>
      <c r="AX58604" s="80"/>
      <c r="AY58604" s="80"/>
      <c r="AZ58604" s="80"/>
      <c r="BA58604" s="80"/>
      <c r="BB58604" s="80"/>
    </row>
    <row r="58605" spans="9:54" x14ac:dyDescent="0.25">
      <c r="I58605" s="80"/>
      <c r="AX58605" s="80"/>
      <c r="AY58605" s="80"/>
      <c r="AZ58605" s="80"/>
      <c r="BA58605" s="80"/>
      <c r="BB58605" s="80"/>
    </row>
    <row r="58606" spans="9:54" x14ac:dyDescent="0.25">
      <c r="I58606" s="80"/>
      <c r="AX58606" s="80"/>
      <c r="AY58606" s="80"/>
      <c r="AZ58606" s="80"/>
      <c r="BA58606" s="80"/>
      <c r="BB58606" s="80"/>
    </row>
    <row r="58607" spans="9:54" x14ac:dyDescent="0.25">
      <c r="I58607" s="80"/>
      <c r="AX58607" s="80"/>
      <c r="AY58607" s="80"/>
      <c r="AZ58607" s="80"/>
      <c r="BA58607" s="80"/>
      <c r="BB58607" s="80"/>
    </row>
    <row r="58608" spans="9:54" x14ac:dyDescent="0.25">
      <c r="I58608" s="80"/>
      <c r="AX58608" s="80"/>
      <c r="AY58608" s="80"/>
      <c r="AZ58608" s="80"/>
      <c r="BA58608" s="80"/>
      <c r="BB58608" s="80"/>
    </row>
    <row r="58609" spans="9:54" x14ac:dyDescent="0.25">
      <c r="I58609" s="80"/>
      <c r="AX58609" s="80"/>
      <c r="AY58609" s="80"/>
      <c r="AZ58609" s="80"/>
      <c r="BA58609" s="80"/>
      <c r="BB58609" s="80"/>
    </row>
    <row r="58610" spans="9:54" x14ac:dyDescent="0.25">
      <c r="I58610" s="80"/>
      <c r="AX58610" s="80"/>
      <c r="AY58610" s="80"/>
      <c r="AZ58610" s="80"/>
      <c r="BA58610" s="80"/>
      <c r="BB58610" s="80"/>
    </row>
    <row r="58611" spans="9:54" x14ac:dyDescent="0.25">
      <c r="I58611" s="80"/>
      <c r="AX58611" s="80"/>
      <c r="AY58611" s="80"/>
      <c r="AZ58611" s="80"/>
      <c r="BA58611" s="80"/>
      <c r="BB58611" s="80"/>
    </row>
    <row r="58612" spans="9:54" x14ac:dyDescent="0.25">
      <c r="I58612" s="80"/>
      <c r="AX58612" s="80"/>
      <c r="AY58612" s="80"/>
      <c r="AZ58612" s="80"/>
      <c r="BA58612" s="80"/>
      <c r="BB58612" s="80"/>
    </row>
    <row r="58613" spans="9:54" x14ac:dyDescent="0.25">
      <c r="I58613" s="80"/>
      <c r="AX58613" s="80"/>
      <c r="AY58613" s="80"/>
      <c r="AZ58613" s="80"/>
      <c r="BA58613" s="80"/>
      <c r="BB58613" s="80"/>
    </row>
    <row r="58614" spans="9:54" x14ac:dyDescent="0.25">
      <c r="I58614" s="80"/>
      <c r="AX58614" s="80"/>
      <c r="AY58614" s="80"/>
      <c r="AZ58614" s="80"/>
      <c r="BA58614" s="80"/>
      <c r="BB58614" s="80"/>
    </row>
    <row r="58615" spans="9:54" x14ac:dyDescent="0.25">
      <c r="I58615" s="80"/>
      <c r="AX58615" s="80"/>
      <c r="AY58615" s="80"/>
      <c r="AZ58615" s="80"/>
      <c r="BA58615" s="80"/>
      <c r="BB58615" s="80"/>
    </row>
    <row r="58616" spans="9:54" x14ac:dyDescent="0.25">
      <c r="I58616" s="80"/>
      <c r="AX58616" s="80"/>
      <c r="AY58616" s="80"/>
      <c r="AZ58616" s="80"/>
      <c r="BA58616" s="80"/>
      <c r="BB58616" s="80"/>
    </row>
    <row r="58617" spans="9:54" x14ac:dyDescent="0.25">
      <c r="I58617" s="80"/>
      <c r="AX58617" s="80"/>
      <c r="AY58617" s="80"/>
      <c r="AZ58617" s="80"/>
      <c r="BA58617" s="80"/>
      <c r="BB58617" s="80"/>
    </row>
    <row r="58618" spans="9:54" x14ac:dyDescent="0.25">
      <c r="I58618" s="80"/>
      <c r="AX58618" s="80"/>
      <c r="AY58618" s="80"/>
      <c r="AZ58618" s="80"/>
      <c r="BA58618" s="80"/>
      <c r="BB58618" s="80"/>
    </row>
    <row r="58619" spans="9:54" x14ac:dyDescent="0.25">
      <c r="I58619" s="80"/>
      <c r="AX58619" s="80"/>
      <c r="AY58619" s="80"/>
      <c r="AZ58619" s="80"/>
      <c r="BA58619" s="80"/>
      <c r="BB58619" s="80"/>
    </row>
    <row r="58620" spans="9:54" x14ac:dyDescent="0.25">
      <c r="I58620" s="80"/>
      <c r="AX58620" s="80"/>
      <c r="AY58620" s="80"/>
      <c r="AZ58620" s="80"/>
      <c r="BA58620" s="80"/>
      <c r="BB58620" s="80"/>
    </row>
    <row r="58621" spans="9:54" x14ac:dyDescent="0.25">
      <c r="I58621" s="80"/>
      <c r="AX58621" s="80"/>
      <c r="AY58621" s="80"/>
      <c r="AZ58621" s="80"/>
      <c r="BA58621" s="80"/>
      <c r="BB58621" s="80"/>
    </row>
    <row r="58622" spans="9:54" x14ac:dyDescent="0.25">
      <c r="I58622" s="80"/>
      <c r="AX58622" s="80"/>
      <c r="AY58622" s="80"/>
      <c r="AZ58622" s="80"/>
      <c r="BA58622" s="80"/>
      <c r="BB58622" s="80"/>
    </row>
    <row r="58623" spans="9:54" x14ac:dyDescent="0.25">
      <c r="I58623" s="80"/>
      <c r="AX58623" s="80"/>
      <c r="AY58623" s="80"/>
      <c r="AZ58623" s="80"/>
      <c r="BA58623" s="80"/>
      <c r="BB58623" s="80"/>
    </row>
    <row r="58624" spans="9:54" x14ac:dyDescent="0.25">
      <c r="I58624" s="80"/>
      <c r="AX58624" s="80"/>
      <c r="AY58624" s="80"/>
      <c r="AZ58624" s="80"/>
      <c r="BA58624" s="80"/>
      <c r="BB58624" s="80"/>
    </row>
    <row r="58625" spans="9:54" x14ac:dyDescent="0.25">
      <c r="I58625" s="80"/>
      <c r="AX58625" s="80"/>
      <c r="AY58625" s="80"/>
      <c r="AZ58625" s="80"/>
      <c r="BA58625" s="80"/>
      <c r="BB58625" s="80"/>
    </row>
    <row r="58626" spans="9:54" x14ac:dyDescent="0.25">
      <c r="I58626" s="80"/>
      <c r="AX58626" s="80"/>
      <c r="AY58626" s="80"/>
      <c r="AZ58626" s="80"/>
      <c r="BA58626" s="80"/>
      <c r="BB58626" s="80"/>
    </row>
    <row r="58627" spans="9:54" x14ac:dyDescent="0.25">
      <c r="I58627" s="80"/>
      <c r="AX58627" s="80"/>
      <c r="AY58627" s="80"/>
      <c r="AZ58627" s="80"/>
      <c r="BA58627" s="80"/>
      <c r="BB58627" s="80"/>
    </row>
    <row r="58628" spans="9:54" x14ac:dyDescent="0.25">
      <c r="I58628" s="80"/>
      <c r="AX58628" s="80"/>
      <c r="AY58628" s="80"/>
      <c r="AZ58628" s="80"/>
      <c r="BA58628" s="80"/>
      <c r="BB58628" s="80"/>
    </row>
    <row r="58629" spans="9:54" x14ac:dyDescent="0.25">
      <c r="I58629" s="80"/>
      <c r="AX58629" s="80"/>
      <c r="AY58629" s="80"/>
      <c r="AZ58629" s="80"/>
      <c r="BA58629" s="80"/>
      <c r="BB58629" s="80"/>
    </row>
    <row r="58630" spans="9:54" x14ac:dyDescent="0.25">
      <c r="I58630" s="80"/>
      <c r="AX58630" s="80"/>
      <c r="AY58630" s="80"/>
      <c r="AZ58630" s="80"/>
      <c r="BA58630" s="80"/>
      <c r="BB58630" s="80"/>
    </row>
    <row r="58631" spans="9:54" x14ac:dyDescent="0.25">
      <c r="I58631" s="80"/>
      <c r="AX58631" s="80"/>
      <c r="AY58631" s="80"/>
      <c r="AZ58631" s="80"/>
      <c r="BA58631" s="80"/>
      <c r="BB58631" s="80"/>
    </row>
    <row r="58632" spans="9:54" x14ac:dyDescent="0.25">
      <c r="I58632" s="80"/>
      <c r="AX58632" s="80"/>
      <c r="AY58632" s="80"/>
      <c r="AZ58632" s="80"/>
      <c r="BA58632" s="80"/>
      <c r="BB58632" s="80"/>
    </row>
    <row r="58633" spans="9:54" x14ac:dyDescent="0.25">
      <c r="I58633" s="80"/>
      <c r="AX58633" s="80"/>
      <c r="AY58633" s="80"/>
      <c r="AZ58633" s="80"/>
      <c r="BA58633" s="80"/>
      <c r="BB58633" s="80"/>
    </row>
    <row r="58634" spans="9:54" x14ac:dyDescent="0.25">
      <c r="I58634" s="80"/>
      <c r="AX58634" s="80"/>
      <c r="AY58634" s="80"/>
      <c r="AZ58634" s="80"/>
      <c r="BA58634" s="80"/>
      <c r="BB58634" s="80"/>
    </row>
    <row r="58635" spans="9:54" x14ac:dyDescent="0.25">
      <c r="I58635" s="80"/>
      <c r="AX58635" s="80"/>
      <c r="AY58635" s="80"/>
      <c r="AZ58635" s="80"/>
      <c r="BA58635" s="80"/>
      <c r="BB58635" s="80"/>
    </row>
    <row r="58636" spans="9:54" x14ac:dyDescent="0.25">
      <c r="I58636" s="80"/>
      <c r="AX58636" s="80"/>
      <c r="AY58636" s="80"/>
      <c r="AZ58636" s="80"/>
      <c r="BA58636" s="80"/>
      <c r="BB58636" s="80"/>
    </row>
    <row r="58637" spans="9:54" x14ac:dyDescent="0.25">
      <c r="I58637" s="80"/>
      <c r="AX58637" s="80"/>
      <c r="AY58637" s="80"/>
      <c r="AZ58637" s="80"/>
      <c r="BA58637" s="80"/>
      <c r="BB58637" s="80"/>
    </row>
    <row r="58638" spans="9:54" x14ac:dyDescent="0.25">
      <c r="I58638" s="80"/>
      <c r="AX58638" s="80"/>
      <c r="AY58638" s="80"/>
      <c r="AZ58638" s="80"/>
      <c r="BA58638" s="80"/>
      <c r="BB58638" s="80"/>
    </row>
    <row r="58639" spans="9:54" x14ac:dyDescent="0.25">
      <c r="I58639" s="80"/>
      <c r="AX58639" s="80"/>
      <c r="AY58639" s="80"/>
      <c r="AZ58639" s="80"/>
      <c r="BA58639" s="80"/>
      <c r="BB58639" s="80"/>
    </row>
    <row r="58640" spans="9:54" x14ac:dyDescent="0.25">
      <c r="I58640" s="80"/>
      <c r="AX58640" s="80"/>
      <c r="AY58640" s="80"/>
      <c r="AZ58640" s="80"/>
      <c r="BA58640" s="80"/>
      <c r="BB58640" s="80"/>
    </row>
    <row r="58641" spans="9:54" x14ac:dyDescent="0.25">
      <c r="I58641" s="80"/>
      <c r="AX58641" s="80"/>
      <c r="AY58641" s="80"/>
      <c r="AZ58641" s="80"/>
      <c r="BA58641" s="80"/>
      <c r="BB58641" s="80"/>
    </row>
    <row r="58642" spans="9:54" x14ac:dyDescent="0.25">
      <c r="I58642" s="80"/>
      <c r="AX58642" s="80"/>
      <c r="AY58642" s="80"/>
      <c r="AZ58642" s="80"/>
      <c r="BA58642" s="80"/>
      <c r="BB58642" s="80"/>
    </row>
    <row r="58643" spans="9:54" x14ac:dyDescent="0.25">
      <c r="I58643" s="80"/>
      <c r="AX58643" s="80"/>
      <c r="AY58643" s="80"/>
      <c r="AZ58643" s="80"/>
      <c r="BA58643" s="80"/>
      <c r="BB58643" s="80"/>
    </row>
    <row r="58644" spans="9:54" x14ac:dyDescent="0.25">
      <c r="I58644" s="80"/>
      <c r="AX58644" s="80"/>
      <c r="AY58644" s="80"/>
      <c r="AZ58644" s="80"/>
      <c r="BA58644" s="80"/>
      <c r="BB58644" s="80"/>
    </row>
    <row r="58645" spans="9:54" x14ac:dyDescent="0.25">
      <c r="I58645" s="80"/>
      <c r="AX58645" s="80"/>
      <c r="AY58645" s="80"/>
      <c r="AZ58645" s="80"/>
      <c r="BA58645" s="80"/>
      <c r="BB58645" s="80"/>
    </row>
    <row r="58646" spans="9:54" x14ac:dyDescent="0.25">
      <c r="I58646" s="80"/>
      <c r="AX58646" s="80"/>
      <c r="AY58646" s="80"/>
      <c r="AZ58646" s="80"/>
      <c r="BA58646" s="80"/>
      <c r="BB58646" s="80"/>
    </row>
    <row r="58647" spans="9:54" x14ac:dyDescent="0.25">
      <c r="I58647" s="80"/>
      <c r="AX58647" s="80"/>
      <c r="AY58647" s="80"/>
      <c r="AZ58647" s="80"/>
      <c r="BA58647" s="80"/>
      <c r="BB58647" s="80"/>
    </row>
    <row r="58648" spans="9:54" x14ac:dyDescent="0.25">
      <c r="I58648" s="80"/>
      <c r="AX58648" s="80"/>
      <c r="AY58648" s="80"/>
      <c r="AZ58648" s="80"/>
      <c r="BA58648" s="80"/>
      <c r="BB58648" s="80"/>
    </row>
    <row r="58649" spans="9:54" x14ac:dyDescent="0.25">
      <c r="I58649" s="80"/>
      <c r="AX58649" s="80"/>
      <c r="AY58649" s="80"/>
      <c r="AZ58649" s="80"/>
      <c r="BA58649" s="80"/>
      <c r="BB58649" s="80"/>
    </row>
    <row r="58650" spans="9:54" x14ac:dyDescent="0.25">
      <c r="I58650" s="80"/>
      <c r="AX58650" s="80"/>
      <c r="AY58650" s="80"/>
      <c r="AZ58650" s="80"/>
      <c r="BA58650" s="80"/>
      <c r="BB58650" s="80"/>
    </row>
    <row r="58651" spans="9:54" x14ac:dyDescent="0.25">
      <c r="I58651" s="80"/>
      <c r="AX58651" s="80"/>
      <c r="AY58651" s="80"/>
      <c r="AZ58651" s="80"/>
      <c r="BA58651" s="80"/>
      <c r="BB58651" s="80"/>
    </row>
    <row r="58652" spans="9:54" x14ac:dyDescent="0.25">
      <c r="I58652" s="80"/>
      <c r="AX58652" s="80"/>
      <c r="AY58652" s="80"/>
      <c r="AZ58652" s="80"/>
      <c r="BA58652" s="80"/>
      <c r="BB58652" s="80"/>
    </row>
    <row r="58653" spans="9:54" x14ac:dyDescent="0.25">
      <c r="I58653" s="80"/>
      <c r="AX58653" s="80"/>
      <c r="AY58653" s="80"/>
      <c r="AZ58653" s="80"/>
      <c r="BA58653" s="80"/>
      <c r="BB58653" s="80"/>
    </row>
    <row r="58654" spans="9:54" x14ac:dyDescent="0.25">
      <c r="I58654" s="80"/>
      <c r="AX58654" s="80"/>
      <c r="AY58654" s="80"/>
      <c r="AZ58654" s="80"/>
      <c r="BA58654" s="80"/>
      <c r="BB58654" s="80"/>
    </row>
    <row r="58655" spans="9:54" x14ac:dyDescent="0.25">
      <c r="I58655" s="80"/>
      <c r="AX58655" s="80"/>
      <c r="AY58655" s="80"/>
      <c r="AZ58655" s="80"/>
      <c r="BA58655" s="80"/>
      <c r="BB58655" s="80"/>
    </row>
    <row r="58656" spans="9:54" x14ac:dyDescent="0.25">
      <c r="I58656" s="80"/>
      <c r="AX58656" s="80"/>
      <c r="AY58656" s="80"/>
      <c r="AZ58656" s="80"/>
      <c r="BA58656" s="80"/>
      <c r="BB58656" s="80"/>
    </row>
    <row r="58657" spans="9:54" x14ac:dyDescent="0.25">
      <c r="I58657" s="80"/>
      <c r="AX58657" s="80"/>
      <c r="AY58657" s="80"/>
      <c r="AZ58657" s="80"/>
      <c r="BA58657" s="80"/>
      <c r="BB58657" s="80"/>
    </row>
    <row r="58658" spans="9:54" x14ac:dyDescent="0.25">
      <c r="I58658" s="80"/>
      <c r="AX58658" s="80"/>
      <c r="AY58658" s="80"/>
      <c r="AZ58658" s="80"/>
      <c r="BA58658" s="80"/>
      <c r="BB58658" s="80"/>
    </row>
    <row r="58659" spans="9:54" x14ac:dyDescent="0.25">
      <c r="I58659" s="80"/>
      <c r="AX58659" s="80"/>
      <c r="AY58659" s="80"/>
      <c r="AZ58659" s="80"/>
      <c r="BA58659" s="80"/>
      <c r="BB58659" s="80"/>
    </row>
    <row r="58660" spans="9:54" x14ac:dyDescent="0.25">
      <c r="I58660" s="80"/>
      <c r="AX58660" s="80"/>
      <c r="AY58660" s="80"/>
      <c r="AZ58660" s="80"/>
      <c r="BA58660" s="80"/>
      <c r="BB58660" s="80"/>
    </row>
    <row r="58661" spans="9:54" x14ac:dyDescent="0.25">
      <c r="I58661" s="80"/>
      <c r="AX58661" s="80"/>
      <c r="AY58661" s="80"/>
      <c r="AZ58661" s="80"/>
      <c r="BA58661" s="80"/>
      <c r="BB58661" s="80"/>
    </row>
    <row r="58662" spans="9:54" x14ac:dyDescent="0.25">
      <c r="I58662" s="80"/>
      <c r="AX58662" s="80"/>
      <c r="AY58662" s="80"/>
      <c r="AZ58662" s="80"/>
      <c r="BA58662" s="80"/>
      <c r="BB58662" s="80"/>
    </row>
    <row r="58663" spans="9:54" x14ac:dyDescent="0.25">
      <c r="I58663" s="80"/>
      <c r="AX58663" s="80"/>
      <c r="AY58663" s="80"/>
      <c r="AZ58663" s="80"/>
      <c r="BA58663" s="80"/>
      <c r="BB58663" s="80"/>
    </row>
    <row r="58664" spans="9:54" x14ac:dyDescent="0.25">
      <c r="I58664" s="80"/>
      <c r="AX58664" s="80"/>
      <c r="AY58664" s="80"/>
      <c r="AZ58664" s="80"/>
      <c r="BA58664" s="80"/>
      <c r="BB58664" s="80"/>
    </row>
    <row r="58665" spans="9:54" x14ac:dyDescent="0.25">
      <c r="I58665" s="80"/>
      <c r="AX58665" s="80"/>
      <c r="AY58665" s="80"/>
      <c r="AZ58665" s="80"/>
      <c r="BA58665" s="80"/>
      <c r="BB58665" s="80"/>
    </row>
    <row r="58666" spans="9:54" x14ac:dyDescent="0.25">
      <c r="I58666" s="80"/>
      <c r="AX58666" s="80"/>
      <c r="AY58666" s="80"/>
      <c r="AZ58666" s="80"/>
      <c r="BA58666" s="80"/>
      <c r="BB58666" s="80"/>
    </row>
    <row r="58667" spans="9:54" x14ac:dyDescent="0.25">
      <c r="I58667" s="80"/>
      <c r="AX58667" s="80"/>
      <c r="AY58667" s="80"/>
      <c r="AZ58667" s="80"/>
      <c r="BA58667" s="80"/>
      <c r="BB58667" s="80"/>
    </row>
    <row r="58668" spans="9:54" x14ac:dyDescent="0.25">
      <c r="I58668" s="80"/>
      <c r="AX58668" s="80"/>
      <c r="AY58668" s="80"/>
      <c r="AZ58668" s="80"/>
      <c r="BA58668" s="80"/>
      <c r="BB58668" s="80"/>
    </row>
    <row r="58669" spans="9:54" x14ac:dyDescent="0.25">
      <c r="I58669" s="80"/>
      <c r="AX58669" s="80"/>
      <c r="AY58669" s="80"/>
      <c r="AZ58669" s="80"/>
      <c r="BA58669" s="80"/>
      <c r="BB58669" s="80"/>
    </row>
    <row r="58670" spans="9:54" x14ac:dyDescent="0.25">
      <c r="I58670" s="80"/>
      <c r="AX58670" s="80"/>
      <c r="AY58670" s="80"/>
      <c r="AZ58670" s="80"/>
      <c r="BA58670" s="80"/>
      <c r="BB58670" s="80"/>
    </row>
    <row r="58671" spans="9:54" x14ac:dyDescent="0.25">
      <c r="I58671" s="80"/>
      <c r="AX58671" s="80"/>
      <c r="AY58671" s="80"/>
      <c r="AZ58671" s="80"/>
      <c r="BA58671" s="80"/>
      <c r="BB58671" s="80"/>
    </row>
    <row r="58672" spans="9:54" x14ac:dyDescent="0.25">
      <c r="I58672" s="80"/>
      <c r="AX58672" s="80"/>
      <c r="AY58672" s="80"/>
      <c r="AZ58672" s="80"/>
      <c r="BA58672" s="80"/>
      <c r="BB58672" s="80"/>
    </row>
    <row r="58673" spans="9:54" x14ac:dyDescent="0.25">
      <c r="I58673" s="80"/>
      <c r="AX58673" s="80"/>
      <c r="AY58673" s="80"/>
      <c r="AZ58673" s="80"/>
      <c r="BA58673" s="80"/>
      <c r="BB58673" s="80"/>
    </row>
    <row r="58674" spans="9:54" x14ac:dyDescent="0.25">
      <c r="I58674" s="80"/>
      <c r="AX58674" s="80"/>
      <c r="AY58674" s="80"/>
      <c r="AZ58674" s="80"/>
      <c r="BA58674" s="80"/>
      <c r="BB58674" s="80"/>
    </row>
    <row r="58675" spans="9:54" x14ac:dyDescent="0.25">
      <c r="I58675" s="80"/>
      <c r="AX58675" s="80"/>
      <c r="AY58675" s="80"/>
      <c r="AZ58675" s="80"/>
      <c r="BA58675" s="80"/>
      <c r="BB58675" s="80"/>
    </row>
    <row r="58676" spans="9:54" x14ac:dyDescent="0.25">
      <c r="I58676" s="80"/>
      <c r="AX58676" s="80"/>
      <c r="AY58676" s="80"/>
      <c r="AZ58676" s="80"/>
      <c r="BA58676" s="80"/>
      <c r="BB58676" s="80"/>
    </row>
    <row r="58677" spans="9:54" x14ac:dyDescent="0.25">
      <c r="I58677" s="80"/>
      <c r="AX58677" s="80"/>
      <c r="AY58677" s="80"/>
      <c r="AZ58677" s="80"/>
      <c r="BA58677" s="80"/>
      <c r="BB58677" s="80"/>
    </row>
    <row r="58678" spans="9:54" x14ac:dyDescent="0.25">
      <c r="I58678" s="80"/>
      <c r="AX58678" s="80"/>
      <c r="AY58678" s="80"/>
      <c r="AZ58678" s="80"/>
      <c r="BA58678" s="80"/>
      <c r="BB58678" s="80"/>
    </row>
    <row r="58679" spans="9:54" x14ac:dyDescent="0.25">
      <c r="I58679" s="80"/>
      <c r="AX58679" s="80"/>
      <c r="AY58679" s="80"/>
      <c r="AZ58679" s="80"/>
      <c r="BA58679" s="80"/>
      <c r="BB58679" s="80"/>
    </row>
    <row r="58680" spans="9:54" x14ac:dyDescent="0.25">
      <c r="I58680" s="80"/>
      <c r="AX58680" s="80"/>
      <c r="AY58680" s="80"/>
      <c r="AZ58680" s="80"/>
      <c r="BA58680" s="80"/>
      <c r="BB58680" s="80"/>
    </row>
    <row r="58681" spans="9:54" x14ac:dyDescent="0.25">
      <c r="I58681" s="80"/>
      <c r="AX58681" s="80"/>
      <c r="AY58681" s="80"/>
      <c r="AZ58681" s="80"/>
      <c r="BA58681" s="80"/>
      <c r="BB58681" s="80"/>
    </row>
    <row r="58682" spans="9:54" x14ac:dyDescent="0.25">
      <c r="I58682" s="80"/>
      <c r="AX58682" s="80"/>
      <c r="AY58682" s="80"/>
      <c r="AZ58682" s="80"/>
      <c r="BA58682" s="80"/>
      <c r="BB58682" s="80"/>
    </row>
    <row r="58683" spans="9:54" x14ac:dyDescent="0.25">
      <c r="I58683" s="80"/>
      <c r="AX58683" s="80"/>
      <c r="AY58683" s="80"/>
      <c r="AZ58683" s="80"/>
      <c r="BA58683" s="80"/>
      <c r="BB58683" s="80"/>
    </row>
    <row r="58684" spans="9:54" x14ac:dyDescent="0.25">
      <c r="I58684" s="80"/>
      <c r="AX58684" s="80"/>
      <c r="AY58684" s="80"/>
      <c r="AZ58684" s="80"/>
      <c r="BA58684" s="80"/>
      <c r="BB58684" s="80"/>
    </row>
    <row r="58685" spans="9:54" x14ac:dyDescent="0.25">
      <c r="I58685" s="80"/>
      <c r="AX58685" s="80"/>
      <c r="AY58685" s="80"/>
      <c r="AZ58685" s="80"/>
      <c r="BA58685" s="80"/>
      <c r="BB58685" s="80"/>
    </row>
    <row r="58686" spans="9:54" x14ac:dyDescent="0.25">
      <c r="I58686" s="80"/>
      <c r="AX58686" s="80"/>
      <c r="AY58686" s="80"/>
      <c r="AZ58686" s="80"/>
      <c r="BA58686" s="80"/>
      <c r="BB58686" s="80"/>
    </row>
    <row r="58687" spans="9:54" x14ac:dyDescent="0.25">
      <c r="I58687" s="80"/>
      <c r="AX58687" s="80"/>
      <c r="AY58687" s="80"/>
      <c r="AZ58687" s="80"/>
      <c r="BA58687" s="80"/>
      <c r="BB58687" s="80"/>
    </row>
    <row r="58688" spans="9:54" x14ac:dyDescent="0.25">
      <c r="I58688" s="80"/>
      <c r="AX58688" s="80"/>
      <c r="AY58688" s="80"/>
      <c r="AZ58688" s="80"/>
      <c r="BA58688" s="80"/>
      <c r="BB58688" s="80"/>
    </row>
    <row r="58689" spans="9:54" x14ac:dyDescent="0.25">
      <c r="I58689" s="80"/>
      <c r="AX58689" s="80"/>
      <c r="AY58689" s="80"/>
      <c r="AZ58689" s="80"/>
      <c r="BA58689" s="80"/>
      <c r="BB58689" s="80"/>
    </row>
    <row r="58690" spans="9:54" x14ac:dyDescent="0.25">
      <c r="I58690" s="80"/>
      <c r="AX58690" s="80"/>
      <c r="AY58690" s="80"/>
      <c r="AZ58690" s="80"/>
      <c r="BA58690" s="80"/>
      <c r="BB58690" s="80"/>
    </row>
    <row r="58691" spans="9:54" x14ac:dyDescent="0.25">
      <c r="I58691" s="80"/>
      <c r="AX58691" s="80"/>
      <c r="AY58691" s="80"/>
      <c r="AZ58691" s="80"/>
      <c r="BA58691" s="80"/>
      <c r="BB58691" s="80"/>
    </row>
    <row r="58692" spans="9:54" x14ac:dyDescent="0.25">
      <c r="I58692" s="80"/>
      <c r="AX58692" s="80"/>
      <c r="AY58692" s="80"/>
      <c r="AZ58692" s="80"/>
      <c r="BA58692" s="80"/>
      <c r="BB58692" s="80"/>
    </row>
    <row r="58693" spans="9:54" x14ac:dyDescent="0.25">
      <c r="I58693" s="80"/>
      <c r="AX58693" s="80"/>
      <c r="AY58693" s="80"/>
      <c r="AZ58693" s="80"/>
      <c r="BA58693" s="80"/>
      <c r="BB58693" s="80"/>
    </row>
    <row r="58694" spans="9:54" x14ac:dyDescent="0.25">
      <c r="I58694" s="80"/>
      <c r="AX58694" s="80"/>
      <c r="AY58694" s="80"/>
      <c r="AZ58694" s="80"/>
      <c r="BA58694" s="80"/>
      <c r="BB58694" s="80"/>
    </row>
    <row r="58695" spans="9:54" x14ac:dyDescent="0.25">
      <c r="I58695" s="80"/>
      <c r="AX58695" s="80"/>
      <c r="AY58695" s="80"/>
      <c r="AZ58695" s="80"/>
      <c r="BA58695" s="80"/>
      <c r="BB58695" s="80"/>
    </row>
    <row r="58696" spans="9:54" x14ac:dyDescent="0.25">
      <c r="I58696" s="80"/>
      <c r="AX58696" s="80"/>
      <c r="AY58696" s="80"/>
      <c r="AZ58696" s="80"/>
      <c r="BA58696" s="80"/>
      <c r="BB58696" s="80"/>
    </row>
    <row r="58697" spans="9:54" x14ac:dyDescent="0.25">
      <c r="I58697" s="80"/>
      <c r="AX58697" s="80"/>
      <c r="AY58697" s="80"/>
      <c r="AZ58697" s="80"/>
      <c r="BA58697" s="80"/>
      <c r="BB58697" s="80"/>
    </row>
    <row r="58698" spans="9:54" x14ac:dyDescent="0.25">
      <c r="I58698" s="80"/>
      <c r="AX58698" s="80"/>
      <c r="AY58698" s="80"/>
      <c r="AZ58698" s="80"/>
      <c r="BA58698" s="80"/>
      <c r="BB58698" s="80"/>
    </row>
    <row r="58699" spans="9:54" x14ac:dyDescent="0.25">
      <c r="I58699" s="80"/>
      <c r="AX58699" s="80"/>
      <c r="AY58699" s="80"/>
      <c r="AZ58699" s="80"/>
      <c r="BA58699" s="80"/>
      <c r="BB58699" s="80"/>
    </row>
    <row r="58700" spans="9:54" x14ac:dyDescent="0.25">
      <c r="I58700" s="80"/>
      <c r="AX58700" s="80"/>
      <c r="AY58700" s="80"/>
      <c r="AZ58700" s="80"/>
      <c r="BA58700" s="80"/>
      <c r="BB58700" s="80"/>
    </row>
    <row r="58701" spans="9:54" x14ac:dyDescent="0.25">
      <c r="I58701" s="80"/>
      <c r="AX58701" s="80"/>
      <c r="AY58701" s="80"/>
      <c r="AZ58701" s="80"/>
      <c r="BA58701" s="80"/>
      <c r="BB58701" s="80"/>
    </row>
    <row r="58702" spans="9:54" x14ac:dyDescent="0.25">
      <c r="I58702" s="80"/>
      <c r="AX58702" s="80"/>
      <c r="AY58702" s="80"/>
      <c r="AZ58702" s="80"/>
      <c r="BA58702" s="80"/>
      <c r="BB58702" s="80"/>
    </row>
    <row r="58703" spans="9:54" x14ac:dyDescent="0.25">
      <c r="I58703" s="80"/>
      <c r="AX58703" s="80"/>
      <c r="AY58703" s="80"/>
      <c r="AZ58703" s="80"/>
      <c r="BA58703" s="80"/>
      <c r="BB58703" s="80"/>
    </row>
    <row r="58704" spans="9:54" x14ac:dyDescent="0.25">
      <c r="I58704" s="80"/>
      <c r="AX58704" s="80"/>
      <c r="AY58704" s="80"/>
      <c r="AZ58704" s="80"/>
      <c r="BA58704" s="80"/>
      <c r="BB58704" s="80"/>
    </row>
    <row r="58705" spans="9:54" x14ac:dyDescent="0.25">
      <c r="I58705" s="80"/>
      <c r="AX58705" s="80"/>
      <c r="AY58705" s="80"/>
      <c r="AZ58705" s="80"/>
      <c r="BA58705" s="80"/>
      <c r="BB58705" s="80"/>
    </row>
    <row r="58706" spans="9:54" x14ac:dyDescent="0.25">
      <c r="I58706" s="80"/>
      <c r="AX58706" s="80"/>
      <c r="AY58706" s="80"/>
      <c r="AZ58706" s="80"/>
      <c r="BA58706" s="80"/>
      <c r="BB58706" s="80"/>
    </row>
    <row r="58707" spans="9:54" x14ac:dyDescent="0.25">
      <c r="I58707" s="80"/>
      <c r="AX58707" s="80"/>
      <c r="AY58707" s="80"/>
      <c r="AZ58707" s="80"/>
      <c r="BA58707" s="80"/>
      <c r="BB58707" s="80"/>
    </row>
    <row r="58708" spans="9:54" x14ac:dyDescent="0.25">
      <c r="I58708" s="80"/>
      <c r="AX58708" s="80"/>
      <c r="AY58708" s="80"/>
      <c r="AZ58708" s="80"/>
      <c r="BA58708" s="80"/>
      <c r="BB58708" s="80"/>
    </row>
    <row r="58709" spans="9:54" x14ac:dyDescent="0.25">
      <c r="I58709" s="80"/>
      <c r="AX58709" s="80"/>
      <c r="AY58709" s="80"/>
      <c r="AZ58709" s="80"/>
      <c r="BA58709" s="80"/>
      <c r="BB58709" s="80"/>
    </row>
    <row r="58710" spans="9:54" x14ac:dyDescent="0.25">
      <c r="I58710" s="80"/>
      <c r="AX58710" s="80"/>
      <c r="AY58710" s="80"/>
      <c r="AZ58710" s="80"/>
      <c r="BA58710" s="80"/>
      <c r="BB58710" s="80"/>
    </row>
    <row r="58711" spans="9:54" x14ac:dyDescent="0.25">
      <c r="I58711" s="80"/>
      <c r="AX58711" s="80"/>
      <c r="AY58711" s="80"/>
      <c r="AZ58711" s="80"/>
      <c r="BA58711" s="80"/>
      <c r="BB58711" s="80"/>
    </row>
    <row r="58712" spans="9:54" x14ac:dyDescent="0.25">
      <c r="I58712" s="80"/>
      <c r="AX58712" s="80"/>
      <c r="AY58712" s="80"/>
      <c r="AZ58712" s="80"/>
      <c r="BA58712" s="80"/>
      <c r="BB58712" s="80"/>
    </row>
    <row r="58713" spans="9:54" x14ac:dyDescent="0.25">
      <c r="I58713" s="80"/>
      <c r="AX58713" s="80"/>
      <c r="AY58713" s="80"/>
      <c r="AZ58713" s="80"/>
      <c r="BA58713" s="80"/>
      <c r="BB58713" s="80"/>
    </row>
    <row r="58714" spans="9:54" x14ac:dyDescent="0.25">
      <c r="I58714" s="80"/>
      <c r="AX58714" s="80"/>
      <c r="AY58714" s="80"/>
      <c r="AZ58714" s="80"/>
      <c r="BA58714" s="80"/>
      <c r="BB58714" s="80"/>
    </row>
    <row r="58715" spans="9:54" x14ac:dyDescent="0.25">
      <c r="I58715" s="80"/>
      <c r="AX58715" s="80"/>
      <c r="AY58715" s="80"/>
      <c r="AZ58715" s="80"/>
      <c r="BA58715" s="80"/>
      <c r="BB58715" s="80"/>
    </row>
    <row r="58716" spans="9:54" x14ac:dyDescent="0.25">
      <c r="I58716" s="80"/>
      <c r="AX58716" s="80"/>
      <c r="AY58716" s="80"/>
      <c r="AZ58716" s="80"/>
      <c r="BA58716" s="80"/>
      <c r="BB58716" s="80"/>
    </row>
    <row r="58717" spans="9:54" x14ac:dyDescent="0.25">
      <c r="I58717" s="80"/>
      <c r="AX58717" s="80"/>
      <c r="AY58717" s="80"/>
      <c r="AZ58717" s="80"/>
      <c r="BA58717" s="80"/>
      <c r="BB58717" s="80"/>
    </row>
    <row r="58718" spans="9:54" x14ac:dyDescent="0.25">
      <c r="I58718" s="80"/>
      <c r="AX58718" s="80"/>
      <c r="AY58718" s="80"/>
      <c r="AZ58718" s="80"/>
      <c r="BA58718" s="80"/>
      <c r="BB58718" s="80"/>
    </row>
    <row r="58719" spans="9:54" x14ac:dyDescent="0.25">
      <c r="I58719" s="80"/>
      <c r="AX58719" s="80"/>
      <c r="AY58719" s="80"/>
      <c r="AZ58719" s="80"/>
      <c r="BA58719" s="80"/>
      <c r="BB58719" s="80"/>
    </row>
    <row r="58720" spans="9:54" x14ac:dyDescent="0.25">
      <c r="I58720" s="80"/>
      <c r="AX58720" s="80"/>
      <c r="AY58720" s="80"/>
      <c r="AZ58720" s="80"/>
      <c r="BA58720" s="80"/>
      <c r="BB58720" s="80"/>
    </row>
    <row r="58721" spans="9:54" x14ac:dyDescent="0.25">
      <c r="I58721" s="80"/>
      <c r="AX58721" s="80"/>
      <c r="AY58721" s="80"/>
      <c r="AZ58721" s="80"/>
      <c r="BA58721" s="80"/>
      <c r="BB58721" s="80"/>
    </row>
    <row r="58722" spans="9:54" x14ac:dyDescent="0.25">
      <c r="I58722" s="80"/>
      <c r="AX58722" s="80"/>
      <c r="AY58722" s="80"/>
      <c r="AZ58722" s="80"/>
      <c r="BA58722" s="80"/>
      <c r="BB58722" s="80"/>
    </row>
    <row r="58723" spans="9:54" x14ac:dyDescent="0.25">
      <c r="I58723" s="80"/>
      <c r="AX58723" s="80"/>
      <c r="AY58723" s="80"/>
      <c r="AZ58723" s="80"/>
      <c r="BA58723" s="80"/>
      <c r="BB58723" s="80"/>
    </row>
    <row r="58724" spans="9:54" x14ac:dyDescent="0.25">
      <c r="I58724" s="80"/>
      <c r="AX58724" s="80"/>
      <c r="AY58724" s="80"/>
      <c r="AZ58724" s="80"/>
      <c r="BA58724" s="80"/>
      <c r="BB58724" s="80"/>
    </row>
    <row r="58725" spans="9:54" x14ac:dyDescent="0.25">
      <c r="I58725" s="80"/>
      <c r="AX58725" s="80"/>
      <c r="AY58725" s="80"/>
      <c r="AZ58725" s="80"/>
      <c r="BA58725" s="80"/>
      <c r="BB58725" s="80"/>
    </row>
    <row r="58726" spans="9:54" x14ac:dyDescent="0.25">
      <c r="I58726" s="80"/>
      <c r="AX58726" s="80"/>
      <c r="AY58726" s="80"/>
      <c r="AZ58726" s="80"/>
      <c r="BA58726" s="80"/>
      <c r="BB58726" s="80"/>
    </row>
    <row r="58727" spans="9:54" x14ac:dyDescent="0.25">
      <c r="I58727" s="80"/>
      <c r="AX58727" s="80"/>
      <c r="AY58727" s="80"/>
      <c r="AZ58727" s="80"/>
      <c r="BA58727" s="80"/>
      <c r="BB58727" s="80"/>
    </row>
    <row r="58728" spans="9:54" x14ac:dyDescent="0.25">
      <c r="I58728" s="80"/>
      <c r="AX58728" s="80"/>
      <c r="AY58728" s="80"/>
      <c r="AZ58728" s="80"/>
      <c r="BA58728" s="80"/>
      <c r="BB58728" s="80"/>
    </row>
    <row r="58729" spans="9:54" x14ac:dyDescent="0.25">
      <c r="I58729" s="80"/>
      <c r="AX58729" s="80"/>
      <c r="AY58729" s="80"/>
      <c r="AZ58729" s="80"/>
      <c r="BA58729" s="80"/>
      <c r="BB58729" s="80"/>
    </row>
    <row r="58730" spans="9:54" x14ac:dyDescent="0.25">
      <c r="I58730" s="80"/>
      <c r="AX58730" s="80"/>
      <c r="AY58730" s="80"/>
      <c r="AZ58730" s="80"/>
      <c r="BA58730" s="80"/>
      <c r="BB58730" s="80"/>
    </row>
    <row r="58731" spans="9:54" x14ac:dyDescent="0.25">
      <c r="I58731" s="80"/>
      <c r="AX58731" s="80"/>
      <c r="AY58731" s="80"/>
      <c r="AZ58731" s="80"/>
      <c r="BA58731" s="80"/>
      <c r="BB58731" s="80"/>
    </row>
    <row r="58732" spans="9:54" x14ac:dyDescent="0.25">
      <c r="I58732" s="80"/>
      <c r="AX58732" s="80"/>
      <c r="AY58732" s="80"/>
      <c r="AZ58732" s="80"/>
      <c r="BA58732" s="80"/>
      <c r="BB58732" s="80"/>
    </row>
    <row r="58733" spans="9:54" x14ac:dyDescent="0.25">
      <c r="I58733" s="80"/>
      <c r="AX58733" s="80"/>
      <c r="AY58733" s="80"/>
      <c r="AZ58733" s="80"/>
      <c r="BA58733" s="80"/>
      <c r="BB58733" s="80"/>
    </row>
    <row r="58734" spans="9:54" x14ac:dyDescent="0.25">
      <c r="I58734" s="80"/>
      <c r="AX58734" s="80"/>
      <c r="AY58734" s="80"/>
      <c r="AZ58734" s="80"/>
      <c r="BA58734" s="80"/>
      <c r="BB58734" s="80"/>
    </row>
    <row r="58735" spans="9:54" x14ac:dyDescent="0.25">
      <c r="I58735" s="80"/>
      <c r="AX58735" s="80"/>
      <c r="AY58735" s="80"/>
      <c r="AZ58735" s="80"/>
      <c r="BA58735" s="80"/>
      <c r="BB58735" s="80"/>
    </row>
    <row r="58736" spans="9:54" x14ac:dyDescent="0.25">
      <c r="I58736" s="80"/>
      <c r="AX58736" s="80"/>
      <c r="AY58736" s="80"/>
      <c r="AZ58736" s="80"/>
      <c r="BA58736" s="80"/>
      <c r="BB58736" s="80"/>
    </row>
    <row r="58737" spans="9:54" x14ac:dyDescent="0.25">
      <c r="I58737" s="80"/>
      <c r="AX58737" s="80"/>
      <c r="AY58737" s="80"/>
      <c r="AZ58737" s="80"/>
      <c r="BA58737" s="80"/>
      <c r="BB58737" s="80"/>
    </row>
    <row r="58738" spans="9:54" x14ac:dyDescent="0.25">
      <c r="I58738" s="80"/>
      <c r="AX58738" s="80"/>
      <c r="AY58738" s="80"/>
      <c r="AZ58738" s="80"/>
      <c r="BA58738" s="80"/>
      <c r="BB58738" s="80"/>
    </row>
    <row r="58739" spans="9:54" x14ac:dyDescent="0.25">
      <c r="I58739" s="80"/>
      <c r="AX58739" s="80"/>
      <c r="AY58739" s="80"/>
      <c r="AZ58739" s="80"/>
      <c r="BA58739" s="80"/>
      <c r="BB58739" s="80"/>
    </row>
    <row r="58740" spans="9:54" x14ac:dyDescent="0.25">
      <c r="I58740" s="80"/>
      <c r="AX58740" s="80"/>
      <c r="AY58740" s="80"/>
      <c r="AZ58740" s="80"/>
      <c r="BA58740" s="80"/>
      <c r="BB58740" s="80"/>
    </row>
    <row r="58741" spans="9:54" x14ac:dyDescent="0.25">
      <c r="I58741" s="80"/>
      <c r="AX58741" s="80"/>
      <c r="AY58741" s="80"/>
      <c r="AZ58741" s="80"/>
      <c r="BA58741" s="80"/>
      <c r="BB58741" s="80"/>
    </row>
    <row r="58742" spans="9:54" x14ac:dyDescent="0.25">
      <c r="I58742" s="80"/>
      <c r="AX58742" s="80"/>
      <c r="AY58742" s="80"/>
      <c r="AZ58742" s="80"/>
      <c r="BA58742" s="80"/>
      <c r="BB58742" s="80"/>
    </row>
    <row r="58743" spans="9:54" x14ac:dyDescent="0.25">
      <c r="I58743" s="80"/>
      <c r="AX58743" s="80"/>
      <c r="AY58743" s="80"/>
      <c r="AZ58743" s="80"/>
      <c r="BA58743" s="80"/>
      <c r="BB58743" s="80"/>
    </row>
    <row r="58744" spans="9:54" x14ac:dyDescent="0.25">
      <c r="I58744" s="80"/>
      <c r="AX58744" s="80"/>
      <c r="AY58744" s="80"/>
      <c r="AZ58744" s="80"/>
      <c r="BA58744" s="80"/>
      <c r="BB58744" s="80"/>
    </row>
    <row r="58745" spans="9:54" x14ac:dyDescent="0.25">
      <c r="I58745" s="80"/>
      <c r="AX58745" s="80"/>
      <c r="AY58745" s="80"/>
      <c r="AZ58745" s="80"/>
      <c r="BA58745" s="80"/>
      <c r="BB58745" s="80"/>
    </row>
    <row r="58746" spans="9:54" x14ac:dyDescent="0.25">
      <c r="I58746" s="80"/>
      <c r="AX58746" s="80"/>
      <c r="AY58746" s="80"/>
      <c r="AZ58746" s="80"/>
      <c r="BA58746" s="80"/>
      <c r="BB58746" s="80"/>
    </row>
    <row r="58747" spans="9:54" x14ac:dyDescent="0.25">
      <c r="I58747" s="80"/>
      <c r="AX58747" s="80"/>
      <c r="AY58747" s="80"/>
      <c r="AZ58747" s="80"/>
      <c r="BA58747" s="80"/>
      <c r="BB58747" s="80"/>
    </row>
    <row r="58748" spans="9:54" x14ac:dyDescent="0.25">
      <c r="I58748" s="80"/>
      <c r="AX58748" s="80"/>
      <c r="AY58748" s="80"/>
      <c r="AZ58748" s="80"/>
      <c r="BA58748" s="80"/>
      <c r="BB58748" s="80"/>
    </row>
    <row r="58749" spans="9:54" x14ac:dyDescent="0.25">
      <c r="I58749" s="80"/>
      <c r="AX58749" s="80"/>
      <c r="AY58749" s="80"/>
      <c r="AZ58749" s="80"/>
      <c r="BA58749" s="80"/>
      <c r="BB58749" s="80"/>
    </row>
    <row r="58750" spans="9:54" x14ac:dyDescent="0.25">
      <c r="I58750" s="80"/>
      <c r="AX58750" s="80"/>
      <c r="AY58750" s="80"/>
      <c r="AZ58750" s="80"/>
      <c r="BA58750" s="80"/>
      <c r="BB58750" s="80"/>
    </row>
    <row r="58751" spans="9:54" x14ac:dyDescent="0.25">
      <c r="I58751" s="80"/>
      <c r="AX58751" s="80"/>
      <c r="AY58751" s="80"/>
      <c r="AZ58751" s="80"/>
      <c r="BA58751" s="80"/>
      <c r="BB58751" s="80"/>
    </row>
    <row r="58752" spans="9:54" x14ac:dyDescent="0.25">
      <c r="I58752" s="80"/>
      <c r="AX58752" s="80"/>
      <c r="AY58752" s="80"/>
      <c r="AZ58752" s="80"/>
      <c r="BA58752" s="80"/>
      <c r="BB58752" s="80"/>
    </row>
    <row r="58753" spans="9:54" x14ac:dyDescent="0.25">
      <c r="I58753" s="80"/>
      <c r="AX58753" s="80"/>
      <c r="AY58753" s="80"/>
      <c r="AZ58753" s="80"/>
      <c r="BA58753" s="80"/>
      <c r="BB58753" s="80"/>
    </row>
    <row r="58754" spans="9:54" x14ac:dyDescent="0.25">
      <c r="I58754" s="80"/>
      <c r="AX58754" s="80"/>
      <c r="AY58754" s="80"/>
      <c r="AZ58754" s="80"/>
      <c r="BA58754" s="80"/>
      <c r="BB58754" s="80"/>
    </row>
    <row r="58755" spans="9:54" x14ac:dyDescent="0.25">
      <c r="I58755" s="80"/>
      <c r="AX58755" s="80"/>
      <c r="AY58755" s="80"/>
      <c r="AZ58755" s="80"/>
      <c r="BA58755" s="80"/>
      <c r="BB58755" s="80"/>
    </row>
    <row r="58756" spans="9:54" x14ac:dyDescent="0.25">
      <c r="I58756" s="80"/>
      <c r="AX58756" s="80"/>
      <c r="AY58756" s="80"/>
      <c r="AZ58756" s="80"/>
      <c r="BA58756" s="80"/>
      <c r="BB58756" s="80"/>
    </row>
    <row r="58757" spans="9:54" x14ac:dyDescent="0.25">
      <c r="I58757" s="80"/>
      <c r="AX58757" s="80"/>
      <c r="AY58757" s="80"/>
      <c r="AZ58757" s="80"/>
      <c r="BA58757" s="80"/>
      <c r="BB58757" s="80"/>
    </row>
    <row r="58758" spans="9:54" x14ac:dyDescent="0.25">
      <c r="I58758" s="80"/>
      <c r="AX58758" s="80"/>
      <c r="AY58758" s="80"/>
      <c r="AZ58758" s="80"/>
      <c r="BA58758" s="80"/>
      <c r="BB58758" s="80"/>
    </row>
    <row r="58759" spans="9:54" x14ac:dyDescent="0.25">
      <c r="I58759" s="80"/>
      <c r="AX58759" s="80"/>
      <c r="AY58759" s="80"/>
      <c r="AZ58759" s="80"/>
      <c r="BA58759" s="80"/>
      <c r="BB58759" s="80"/>
    </row>
    <row r="58760" spans="9:54" x14ac:dyDescent="0.25">
      <c r="I58760" s="80"/>
      <c r="AX58760" s="80"/>
      <c r="AY58760" s="80"/>
      <c r="AZ58760" s="80"/>
      <c r="BA58760" s="80"/>
      <c r="BB58760" s="80"/>
    </row>
    <row r="58761" spans="9:54" x14ac:dyDescent="0.25">
      <c r="I58761" s="80"/>
      <c r="AX58761" s="80"/>
      <c r="AY58761" s="80"/>
      <c r="AZ58761" s="80"/>
      <c r="BA58761" s="80"/>
      <c r="BB58761" s="80"/>
    </row>
    <row r="58762" spans="9:54" x14ac:dyDescent="0.25">
      <c r="I58762" s="80"/>
      <c r="AX58762" s="80"/>
      <c r="AY58762" s="80"/>
      <c r="AZ58762" s="80"/>
      <c r="BA58762" s="80"/>
      <c r="BB58762" s="80"/>
    </row>
    <row r="58763" spans="9:54" x14ac:dyDescent="0.25">
      <c r="I58763" s="80"/>
      <c r="AX58763" s="80"/>
      <c r="AY58763" s="80"/>
      <c r="AZ58763" s="80"/>
      <c r="BA58763" s="80"/>
      <c r="BB58763" s="80"/>
    </row>
    <row r="58764" spans="9:54" x14ac:dyDescent="0.25">
      <c r="I58764" s="80"/>
      <c r="AX58764" s="80"/>
      <c r="AY58764" s="80"/>
      <c r="AZ58764" s="80"/>
      <c r="BA58764" s="80"/>
      <c r="BB58764" s="80"/>
    </row>
    <row r="58765" spans="9:54" x14ac:dyDescent="0.25">
      <c r="I58765" s="80"/>
      <c r="AX58765" s="80"/>
      <c r="AY58765" s="80"/>
      <c r="AZ58765" s="80"/>
      <c r="BA58765" s="80"/>
      <c r="BB58765" s="80"/>
    </row>
    <row r="58766" spans="9:54" x14ac:dyDescent="0.25">
      <c r="I58766" s="80"/>
      <c r="AX58766" s="80"/>
      <c r="AY58766" s="80"/>
      <c r="AZ58766" s="80"/>
      <c r="BA58766" s="80"/>
      <c r="BB58766" s="80"/>
    </row>
    <row r="58767" spans="9:54" x14ac:dyDescent="0.25">
      <c r="I58767" s="80"/>
      <c r="AX58767" s="80"/>
      <c r="AY58767" s="80"/>
      <c r="AZ58767" s="80"/>
      <c r="BA58767" s="80"/>
      <c r="BB58767" s="80"/>
    </row>
    <row r="58768" spans="9:54" x14ac:dyDescent="0.25">
      <c r="I58768" s="80"/>
      <c r="AX58768" s="80"/>
      <c r="AY58768" s="80"/>
      <c r="AZ58768" s="80"/>
      <c r="BA58768" s="80"/>
      <c r="BB58768" s="80"/>
    </row>
    <row r="58769" spans="9:54" x14ac:dyDescent="0.25">
      <c r="I58769" s="80"/>
      <c r="AX58769" s="80"/>
      <c r="AY58769" s="80"/>
      <c r="AZ58769" s="80"/>
      <c r="BA58769" s="80"/>
      <c r="BB58769" s="80"/>
    </row>
    <row r="58770" spans="9:54" x14ac:dyDescent="0.25">
      <c r="I58770" s="80"/>
      <c r="AX58770" s="80"/>
      <c r="AY58770" s="80"/>
      <c r="AZ58770" s="80"/>
      <c r="BA58770" s="80"/>
      <c r="BB58770" s="80"/>
    </row>
    <row r="58771" spans="9:54" x14ac:dyDescent="0.25">
      <c r="I58771" s="80"/>
      <c r="AX58771" s="80"/>
      <c r="AY58771" s="80"/>
      <c r="AZ58771" s="80"/>
      <c r="BA58771" s="80"/>
      <c r="BB58771" s="80"/>
    </row>
    <row r="58772" spans="9:54" x14ac:dyDescent="0.25">
      <c r="I58772" s="80"/>
      <c r="AX58772" s="80"/>
      <c r="AY58772" s="80"/>
      <c r="AZ58772" s="80"/>
      <c r="BA58772" s="80"/>
      <c r="BB58772" s="80"/>
    </row>
    <row r="58773" spans="9:54" x14ac:dyDescent="0.25">
      <c r="I58773" s="80"/>
      <c r="AX58773" s="80"/>
      <c r="AY58773" s="80"/>
      <c r="AZ58773" s="80"/>
      <c r="BA58773" s="80"/>
      <c r="BB58773" s="80"/>
    </row>
    <row r="58774" spans="9:54" x14ac:dyDescent="0.25">
      <c r="I58774" s="80"/>
      <c r="AX58774" s="80"/>
      <c r="AY58774" s="80"/>
      <c r="AZ58774" s="80"/>
      <c r="BA58774" s="80"/>
      <c r="BB58774" s="80"/>
    </row>
    <row r="58775" spans="9:54" x14ac:dyDescent="0.25">
      <c r="I58775" s="80"/>
      <c r="AX58775" s="80"/>
      <c r="AY58775" s="80"/>
      <c r="AZ58775" s="80"/>
      <c r="BA58775" s="80"/>
      <c r="BB58775" s="80"/>
    </row>
    <row r="58776" spans="9:54" x14ac:dyDescent="0.25">
      <c r="I58776" s="80"/>
      <c r="AX58776" s="80"/>
      <c r="AY58776" s="80"/>
      <c r="AZ58776" s="80"/>
      <c r="BA58776" s="80"/>
      <c r="BB58776" s="80"/>
    </row>
    <row r="58777" spans="9:54" x14ac:dyDescent="0.25">
      <c r="I58777" s="80"/>
      <c r="AX58777" s="80"/>
      <c r="AY58777" s="80"/>
      <c r="AZ58777" s="80"/>
      <c r="BA58777" s="80"/>
      <c r="BB58777" s="80"/>
    </row>
    <row r="58778" spans="9:54" x14ac:dyDescent="0.25">
      <c r="I58778" s="80"/>
      <c r="AX58778" s="80"/>
      <c r="AY58778" s="80"/>
      <c r="AZ58778" s="80"/>
      <c r="BA58778" s="80"/>
      <c r="BB58778" s="80"/>
    </row>
    <row r="58779" spans="9:54" x14ac:dyDescent="0.25">
      <c r="I58779" s="80"/>
      <c r="AX58779" s="80"/>
      <c r="AY58779" s="80"/>
      <c r="AZ58779" s="80"/>
      <c r="BA58779" s="80"/>
      <c r="BB58779" s="80"/>
    </row>
    <row r="58780" spans="9:54" x14ac:dyDescent="0.25">
      <c r="I58780" s="80"/>
      <c r="AX58780" s="80"/>
      <c r="AY58780" s="80"/>
      <c r="AZ58780" s="80"/>
      <c r="BA58780" s="80"/>
      <c r="BB58780" s="80"/>
    </row>
    <row r="58781" spans="9:54" x14ac:dyDescent="0.25">
      <c r="I58781" s="80"/>
      <c r="AX58781" s="80"/>
      <c r="AY58781" s="80"/>
      <c r="AZ58781" s="80"/>
      <c r="BA58781" s="80"/>
      <c r="BB58781" s="80"/>
    </row>
    <row r="58782" spans="9:54" x14ac:dyDescent="0.25">
      <c r="I58782" s="80"/>
      <c r="AX58782" s="80"/>
      <c r="AY58782" s="80"/>
      <c r="AZ58782" s="80"/>
      <c r="BA58782" s="80"/>
      <c r="BB58782" s="80"/>
    </row>
    <row r="58783" spans="9:54" x14ac:dyDescent="0.25">
      <c r="I58783" s="80"/>
      <c r="AX58783" s="80"/>
      <c r="AY58783" s="80"/>
      <c r="AZ58783" s="80"/>
      <c r="BA58783" s="80"/>
      <c r="BB58783" s="80"/>
    </row>
    <row r="58784" spans="9:54" x14ac:dyDescent="0.25">
      <c r="I58784" s="80"/>
      <c r="AX58784" s="80"/>
      <c r="AY58784" s="80"/>
      <c r="AZ58784" s="80"/>
      <c r="BA58784" s="80"/>
      <c r="BB58784" s="80"/>
    </row>
    <row r="58785" spans="9:54" x14ac:dyDescent="0.25">
      <c r="I58785" s="80"/>
      <c r="AX58785" s="80"/>
      <c r="AY58785" s="80"/>
      <c r="AZ58785" s="80"/>
      <c r="BA58785" s="80"/>
      <c r="BB58785" s="80"/>
    </row>
    <row r="58786" spans="9:54" x14ac:dyDescent="0.25">
      <c r="I58786" s="80"/>
      <c r="AX58786" s="80"/>
      <c r="AY58786" s="80"/>
      <c r="AZ58786" s="80"/>
      <c r="BA58786" s="80"/>
      <c r="BB58786" s="80"/>
    </row>
    <row r="58787" spans="9:54" x14ac:dyDescent="0.25">
      <c r="I58787" s="80"/>
      <c r="AX58787" s="80"/>
      <c r="AY58787" s="80"/>
      <c r="AZ58787" s="80"/>
      <c r="BA58787" s="80"/>
      <c r="BB58787" s="80"/>
    </row>
    <row r="58788" spans="9:54" x14ac:dyDescent="0.25">
      <c r="I58788" s="80"/>
      <c r="AX58788" s="80"/>
      <c r="AY58788" s="80"/>
      <c r="AZ58788" s="80"/>
      <c r="BA58788" s="80"/>
      <c r="BB58788" s="80"/>
    </row>
    <row r="58789" spans="9:54" x14ac:dyDescent="0.25">
      <c r="I58789" s="80"/>
      <c r="AX58789" s="80"/>
      <c r="AY58789" s="80"/>
      <c r="AZ58789" s="80"/>
      <c r="BA58789" s="80"/>
      <c r="BB58789" s="80"/>
    </row>
    <row r="58790" spans="9:54" x14ac:dyDescent="0.25">
      <c r="I58790" s="80"/>
      <c r="AX58790" s="80"/>
      <c r="AY58790" s="80"/>
      <c r="AZ58790" s="80"/>
      <c r="BA58790" s="80"/>
      <c r="BB58790" s="80"/>
    </row>
    <row r="58791" spans="9:54" x14ac:dyDescent="0.25">
      <c r="I58791" s="80"/>
      <c r="AX58791" s="80"/>
      <c r="AY58791" s="80"/>
      <c r="AZ58791" s="80"/>
      <c r="BA58791" s="80"/>
      <c r="BB58791" s="80"/>
    </row>
    <row r="58792" spans="9:54" x14ac:dyDescent="0.25">
      <c r="I58792" s="80"/>
      <c r="AX58792" s="80"/>
      <c r="AY58792" s="80"/>
      <c r="AZ58792" s="80"/>
      <c r="BA58792" s="80"/>
      <c r="BB58792" s="80"/>
    </row>
    <row r="58793" spans="9:54" x14ac:dyDescent="0.25">
      <c r="I58793" s="80"/>
      <c r="AX58793" s="80"/>
      <c r="AY58793" s="80"/>
      <c r="AZ58793" s="80"/>
      <c r="BA58793" s="80"/>
      <c r="BB58793" s="80"/>
    </row>
    <row r="58794" spans="9:54" x14ac:dyDescent="0.25">
      <c r="I58794" s="80"/>
      <c r="AX58794" s="80"/>
      <c r="AY58794" s="80"/>
      <c r="AZ58794" s="80"/>
      <c r="BA58794" s="80"/>
      <c r="BB58794" s="80"/>
    </row>
    <row r="58795" spans="9:54" x14ac:dyDescent="0.25">
      <c r="I58795" s="80"/>
      <c r="AX58795" s="80"/>
      <c r="AY58795" s="80"/>
      <c r="AZ58795" s="80"/>
      <c r="BA58795" s="80"/>
      <c r="BB58795" s="80"/>
    </row>
    <row r="58796" spans="9:54" x14ac:dyDescent="0.25">
      <c r="I58796" s="80"/>
      <c r="AX58796" s="80"/>
      <c r="AY58796" s="80"/>
      <c r="AZ58796" s="80"/>
      <c r="BA58796" s="80"/>
      <c r="BB58796" s="80"/>
    </row>
    <row r="58797" spans="9:54" x14ac:dyDescent="0.25">
      <c r="I58797" s="80"/>
      <c r="AX58797" s="80"/>
      <c r="AY58797" s="80"/>
      <c r="AZ58797" s="80"/>
      <c r="BA58797" s="80"/>
      <c r="BB58797" s="80"/>
    </row>
    <row r="58798" spans="9:54" x14ac:dyDescent="0.25">
      <c r="I58798" s="80"/>
      <c r="AX58798" s="80"/>
      <c r="AY58798" s="80"/>
      <c r="AZ58798" s="80"/>
      <c r="BA58798" s="80"/>
      <c r="BB58798" s="80"/>
    </row>
    <row r="58799" spans="9:54" x14ac:dyDescent="0.25">
      <c r="I58799" s="80"/>
      <c r="AX58799" s="80"/>
      <c r="AY58799" s="80"/>
      <c r="AZ58799" s="80"/>
      <c r="BA58799" s="80"/>
      <c r="BB58799" s="80"/>
    </row>
    <row r="58800" spans="9:54" x14ac:dyDescent="0.25">
      <c r="I58800" s="80"/>
      <c r="AX58800" s="80"/>
      <c r="AY58800" s="80"/>
      <c r="AZ58800" s="80"/>
      <c r="BA58800" s="80"/>
      <c r="BB58800" s="80"/>
    </row>
    <row r="58801" spans="9:54" x14ac:dyDescent="0.25">
      <c r="I58801" s="80"/>
      <c r="AX58801" s="80"/>
      <c r="AY58801" s="80"/>
      <c r="AZ58801" s="80"/>
      <c r="BA58801" s="80"/>
      <c r="BB58801" s="80"/>
    </row>
    <row r="58802" spans="9:54" x14ac:dyDescent="0.25">
      <c r="I58802" s="80"/>
      <c r="AX58802" s="80"/>
      <c r="AY58802" s="80"/>
      <c r="AZ58802" s="80"/>
      <c r="BA58802" s="80"/>
      <c r="BB58802" s="80"/>
    </row>
    <row r="58803" spans="9:54" x14ac:dyDescent="0.25">
      <c r="I58803" s="80"/>
      <c r="AX58803" s="80"/>
      <c r="AY58803" s="80"/>
      <c r="AZ58803" s="80"/>
      <c r="BA58803" s="80"/>
      <c r="BB58803" s="80"/>
    </row>
    <row r="58804" spans="9:54" x14ac:dyDescent="0.25">
      <c r="I58804" s="80"/>
      <c r="AX58804" s="80"/>
      <c r="AY58804" s="80"/>
      <c r="AZ58804" s="80"/>
      <c r="BA58804" s="80"/>
      <c r="BB58804" s="80"/>
    </row>
    <row r="58805" spans="9:54" x14ac:dyDescent="0.25">
      <c r="I58805" s="80"/>
      <c r="AX58805" s="80"/>
      <c r="AY58805" s="80"/>
      <c r="AZ58805" s="80"/>
      <c r="BA58805" s="80"/>
      <c r="BB58805" s="80"/>
    </row>
    <row r="58806" spans="9:54" x14ac:dyDescent="0.25">
      <c r="I58806" s="80"/>
      <c r="AX58806" s="80"/>
      <c r="AY58806" s="80"/>
      <c r="AZ58806" s="80"/>
      <c r="BA58806" s="80"/>
      <c r="BB58806" s="80"/>
    </row>
    <row r="58807" spans="9:54" x14ac:dyDescent="0.25">
      <c r="I58807" s="80"/>
      <c r="AX58807" s="80"/>
      <c r="AY58807" s="80"/>
      <c r="AZ58807" s="80"/>
      <c r="BA58807" s="80"/>
      <c r="BB58807" s="80"/>
    </row>
    <row r="58808" spans="9:54" x14ac:dyDescent="0.25">
      <c r="I58808" s="80"/>
      <c r="AX58808" s="80"/>
      <c r="AY58808" s="80"/>
      <c r="AZ58808" s="80"/>
      <c r="BA58808" s="80"/>
      <c r="BB58808" s="80"/>
    </row>
    <row r="58809" spans="9:54" x14ac:dyDescent="0.25">
      <c r="I58809" s="80"/>
      <c r="AX58809" s="80"/>
      <c r="AY58809" s="80"/>
      <c r="AZ58809" s="80"/>
      <c r="BA58809" s="80"/>
      <c r="BB58809" s="80"/>
    </row>
    <row r="58810" spans="9:54" x14ac:dyDescent="0.25">
      <c r="I58810" s="80"/>
      <c r="AX58810" s="80"/>
      <c r="AY58810" s="80"/>
      <c r="AZ58810" s="80"/>
      <c r="BA58810" s="80"/>
      <c r="BB58810" s="80"/>
    </row>
    <row r="58811" spans="9:54" x14ac:dyDescent="0.25">
      <c r="I58811" s="80"/>
      <c r="AX58811" s="80"/>
      <c r="AY58811" s="80"/>
      <c r="AZ58811" s="80"/>
      <c r="BA58811" s="80"/>
      <c r="BB58811" s="80"/>
    </row>
    <row r="58812" spans="9:54" x14ac:dyDescent="0.25">
      <c r="I58812" s="80"/>
      <c r="AX58812" s="80"/>
      <c r="AY58812" s="80"/>
      <c r="AZ58812" s="80"/>
      <c r="BA58812" s="80"/>
      <c r="BB58812" s="80"/>
    </row>
    <row r="58813" spans="9:54" x14ac:dyDescent="0.25">
      <c r="I58813" s="80"/>
      <c r="AX58813" s="80"/>
      <c r="AY58813" s="80"/>
      <c r="AZ58813" s="80"/>
      <c r="BA58813" s="80"/>
      <c r="BB58813" s="80"/>
    </row>
    <row r="58814" spans="9:54" x14ac:dyDescent="0.25">
      <c r="I58814" s="80"/>
      <c r="AX58814" s="80"/>
      <c r="AY58814" s="80"/>
      <c r="AZ58814" s="80"/>
      <c r="BA58814" s="80"/>
      <c r="BB58814" s="80"/>
    </row>
    <row r="58815" spans="9:54" x14ac:dyDescent="0.25">
      <c r="I58815" s="80"/>
      <c r="AX58815" s="80"/>
      <c r="AY58815" s="80"/>
      <c r="AZ58815" s="80"/>
      <c r="BA58815" s="80"/>
      <c r="BB58815" s="80"/>
    </row>
    <row r="58816" spans="9:54" x14ac:dyDescent="0.25">
      <c r="I58816" s="80"/>
      <c r="AX58816" s="80"/>
      <c r="AY58816" s="80"/>
      <c r="AZ58816" s="80"/>
      <c r="BA58816" s="80"/>
      <c r="BB58816" s="80"/>
    </row>
    <row r="58817" spans="9:54" x14ac:dyDescent="0.25">
      <c r="I58817" s="80"/>
      <c r="AX58817" s="80"/>
      <c r="AY58817" s="80"/>
      <c r="AZ58817" s="80"/>
      <c r="BA58817" s="80"/>
      <c r="BB58817" s="80"/>
    </row>
    <row r="58818" spans="9:54" x14ac:dyDescent="0.25">
      <c r="I58818" s="80"/>
      <c r="AX58818" s="80"/>
      <c r="AY58818" s="80"/>
      <c r="AZ58818" s="80"/>
      <c r="BA58818" s="80"/>
      <c r="BB58818" s="80"/>
    </row>
    <row r="58819" spans="9:54" x14ac:dyDescent="0.25">
      <c r="I58819" s="80"/>
      <c r="AX58819" s="80"/>
      <c r="AY58819" s="80"/>
      <c r="AZ58819" s="80"/>
      <c r="BA58819" s="80"/>
      <c r="BB58819" s="80"/>
    </row>
    <row r="58820" spans="9:54" x14ac:dyDescent="0.25">
      <c r="I58820" s="80"/>
      <c r="AX58820" s="80"/>
      <c r="AY58820" s="80"/>
      <c r="AZ58820" s="80"/>
      <c r="BA58820" s="80"/>
      <c r="BB58820" s="80"/>
    </row>
    <row r="58821" spans="9:54" x14ac:dyDescent="0.25">
      <c r="I58821" s="80"/>
      <c r="AX58821" s="80"/>
      <c r="AY58821" s="80"/>
      <c r="AZ58821" s="80"/>
      <c r="BA58821" s="80"/>
      <c r="BB58821" s="80"/>
    </row>
    <row r="58822" spans="9:54" x14ac:dyDescent="0.25">
      <c r="I58822" s="80"/>
      <c r="AX58822" s="80"/>
      <c r="AY58822" s="80"/>
      <c r="AZ58822" s="80"/>
      <c r="BA58822" s="80"/>
      <c r="BB58822" s="80"/>
    </row>
    <row r="58823" spans="9:54" x14ac:dyDescent="0.25">
      <c r="I58823" s="80"/>
      <c r="AX58823" s="80"/>
      <c r="AY58823" s="80"/>
      <c r="AZ58823" s="80"/>
      <c r="BA58823" s="80"/>
      <c r="BB58823" s="80"/>
    </row>
    <row r="58824" spans="9:54" x14ac:dyDescent="0.25">
      <c r="I58824" s="80"/>
      <c r="AX58824" s="80"/>
      <c r="AY58824" s="80"/>
      <c r="AZ58824" s="80"/>
      <c r="BA58824" s="80"/>
      <c r="BB58824" s="80"/>
    </row>
    <row r="58825" spans="9:54" x14ac:dyDescent="0.25">
      <c r="I58825" s="80"/>
      <c r="AX58825" s="80"/>
      <c r="AY58825" s="80"/>
      <c r="AZ58825" s="80"/>
      <c r="BA58825" s="80"/>
      <c r="BB58825" s="80"/>
    </row>
    <row r="58826" spans="9:54" x14ac:dyDescent="0.25">
      <c r="I58826" s="80"/>
      <c r="AX58826" s="80"/>
      <c r="AY58826" s="80"/>
      <c r="AZ58826" s="80"/>
      <c r="BA58826" s="80"/>
      <c r="BB58826" s="80"/>
    </row>
    <row r="58827" spans="9:54" x14ac:dyDescent="0.25">
      <c r="I58827" s="80"/>
      <c r="AX58827" s="80"/>
      <c r="AY58827" s="80"/>
      <c r="AZ58827" s="80"/>
      <c r="BA58827" s="80"/>
      <c r="BB58827" s="80"/>
    </row>
    <row r="58828" spans="9:54" x14ac:dyDescent="0.25">
      <c r="I58828" s="80"/>
      <c r="AX58828" s="80"/>
      <c r="AY58828" s="80"/>
      <c r="AZ58828" s="80"/>
      <c r="BA58828" s="80"/>
      <c r="BB58828" s="80"/>
    </row>
    <row r="58829" spans="9:54" x14ac:dyDescent="0.25">
      <c r="I58829" s="80"/>
      <c r="AX58829" s="80"/>
      <c r="AY58829" s="80"/>
      <c r="AZ58829" s="80"/>
      <c r="BA58829" s="80"/>
      <c r="BB58829" s="80"/>
    </row>
    <row r="58830" spans="9:54" x14ac:dyDescent="0.25">
      <c r="I58830" s="80"/>
      <c r="AX58830" s="80"/>
      <c r="AY58830" s="80"/>
      <c r="AZ58830" s="80"/>
      <c r="BA58830" s="80"/>
      <c r="BB58830" s="80"/>
    </row>
    <row r="58831" spans="9:54" x14ac:dyDescent="0.25">
      <c r="I58831" s="80"/>
      <c r="AX58831" s="80"/>
      <c r="AY58831" s="80"/>
      <c r="AZ58831" s="80"/>
      <c r="BA58831" s="80"/>
      <c r="BB58831" s="80"/>
    </row>
    <row r="58832" spans="9:54" x14ac:dyDescent="0.25">
      <c r="I58832" s="80"/>
      <c r="AX58832" s="80"/>
      <c r="AY58832" s="80"/>
      <c r="AZ58832" s="80"/>
      <c r="BA58832" s="80"/>
      <c r="BB58832" s="80"/>
    </row>
    <row r="58833" spans="9:54" x14ac:dyDescent="0.25">
      <c r="I58833" s="80"/>
      <c r="AX58833" s="80"/>
      <c r="AY58833" s="80"/>
      <c r="AZ58833" s="80"/>
      <c r="BA58833" s="80"/>
      <c r="BB58833" s="80"/>
    </row>
    <row r="58834" spans="9:54" x14ac:dyDescent="0.25">
      <c r="I58834" s="80"/>
      <c r="AX58834" s="80"/>
      <c r="AY58834" s="80"/>
      <c r="AZ58834" s="80"/>
      <c r="BA58834" s="80"/>
      <c r="BB58834" s="80"/>
    </row>
    <row r="58835" spans="9:54" x14ac:dyDescent="0.25">
      <c r="I58835" s="80"/>
      <c r="AX58835" s="80"/>
      <c r="AY58835" s="80"/>
      <c r="AZ58835" s="80"/>
      <c r="BA58835" s="80"/>
      <c r="BB58835" s="80"/>
    </row>
    <row r="58836" spans="9:54" x14ac:dyDescent="0.25">
      <c r="I58836" s="80"/>
      <c r="AX58836" s="80"/>
      <c r="AY58836" s="80"/>
      <c r="AZ58836" s="80"/>
      <c r="BA58836" s="80"/>
      <c r="BB58836" s="80"/>
    </row>
    <row r="58837" spans="9:54" x14ac:dyDescent="0.25">
      <c r="I58837" s="80"/>
      <c r="AX58837" s="80"/>
      <c r="AY58837" s="80"/>
      <c r="AZ58837" s="80"/>
      <c r="BA58837" s="80"/>
      <c r="BB58837" s="80"/>
    </row>
    <row r="58838" spans="9:54" x14ac:dyDescent="0.25">
      <c r="I58838" s="80"/>
      <c r="AX58838" s="80"/>
      <c r="AY58838" s="80"/>
      <c r="AZ58838" s="80"/>
      <c r="BA58838" s="80"/>
      <c r="BB58838" s="80"/>
    </row>
    <row r="58839" spans="9:54" x14ac:dyDescent="0.25">
      <c r="I58839" s="80"/>
      <c r="AX58839" s="80"/>
      <c r="AY58839" s="80"/>
      <c r="AZ58839" s="80"/>
      <c r="BA58839" s="80"/>
      <c r="BB58839" s="80"/>
    </row>
    <row r="58840" spans="9:54" x14ac:dyDescent="0.25">
      <c r="I58840" s="80"/>
      <c r="AX58840" s="80"/>
      <c r="AY58840" s="80"/>
      <c r="AZ58840" s="80"/>
      <c r="BA58840" s="80"/>
      <c r="BB58840" s="80"/>
    </row>
    <row r="58841" spans="9:54" x14ac:dyDescent="0.25">
      <c r="I58841" s="80"/>
      <c r="AX58841" s="80"/>
      <c r="AY58841" s="80"/>
      <c r="AZ58841" s="80"/>
      <c r="BA58841" s="80"/>
      <c r="BB58841" s="80"/>
    </row>
    <row r="58842" spans="9:54" x14ac:dyDescent="0.25">
      <c r="I58842" s="80"/>
      <c r="AX58842" s="80"/>
      <c r="AY58842" s="80"/>
      <c r="AZ58842" s="80"/>
      <c r="BA58842" s="80"/>
      <c r="BB58842" s="80"/>
    </row>
    <row r="58843" spans="9:54" x14ac:dyDescent="0.25">
      <c r="I58843" s="80"/>
      <c r="AX58843" s="80"/>
      <c r="AY58843" s="80"/>
      <c r="AZ58843" s="80"/>
      <c r="BA58843" s="80"/>
      <c r="BB58843" s="80"/>
    </row>
    <row r="58844" spans="9:54" x14ac:dyDescent="0.25">
      <c r="I58844" s="80"/>
      <c r="AX58844" s="80"/>
      <c r="AY58844" s="80"/>
      <c r="AZ58844" s="80"/>
      <c r="BA58844" s="80"/>
      <c r="BB58844" s="80"/>
    </row>
    <row r="58845" spans="9:54" x14ac:dyDescent="0.25">
      <c r="I58845" s="80"/>
      <c r="AX58845" s="80"/>
      <c r="AY58845" s="80"/>
      <c r="AZ58845" s="80"/>
      <c r="BA58845" s="80"/>
      <c r="BB58845" s="80"/>
    </row>
    <row r="58846" spans="9:54" x14ac:dyDescent="0.25">
      <c r="I58846" s="80"/>
      <c r="AX58846" s="80"/>
      <c r="AY58846" s="80"/>
      <c r="AZ58846" s="80"/>
      <c r="BA58846" s="80"/>
      <c r="BB58846" s="80"/>
    </row>
    <row r="58847" spans="9:54" x14ac:dyDescent="0.25">
      <c r="I58847" s="80"/>
      <c r="AX58847" s="80"/>
      <c r="AY58847" s="80"/>
      <c r="AZ58847" s="80"/>
      <c r="BA58847" s="80"/>
      <c r="BB58847" s="80"/>
    </row>
    <row r="58848" spans="9:54" x14ac:dyDescent="0.25">
      <c r="I58848" s="80"/>
      <c r="AX58848" s="80"/>
      <c r="AY58848" s="80"/>
      <c r="AZ58848" s="80"/>
      <c r="BA58848" s="80"/>
      <c r="BB58848" s="80"/>
    </row>
    <row r="58849" spans="9:54" x14ac:dyDescent="0.25">
      <c r="I58849" s="80"/>
      <c r="AX58849" s="80"/>
      <c r="AY58849" s="80"/>
      <c r="AZ58849" s="80"/>
      <c r="BA58849" s="80"/>
      <c r="BB58849" s="80"/>
    </row>
    <row r="58850" spans="9:54" x14ac:dyDescent="0.25">
      <c r="I58850" s="80"/>
      <c r="AX58850" s="80"/>
      <c r="AY58850" s="80"/>
      <c r="AZ58850" s="80"/>
      <c r="BA58850" s="80"/>
      <c r="BB58850" s="80"/>
    </row>
    <row r="58851" spans="9:54" x14ac:dyDescent="0.25">
      <c r="I58851" s="80"/>
      <c r="AX58851" s="80"/>
      <c r="AY58851" s="80"/>
      <c r="AZ58851" s="80"/>
      <c r="BA58851" s="80"/>
      <c r="BB58851" s="80"/>
    </row>
    <row r="58852" spans="9:54" x14ac:dyDescent="0.25">
      <c r="I58852" s="80"/>
      <c r="AX58852" s="80"/>
      <c r="AY58852" s="80"/>
      <c r="AZ58852" s="80"/>
      <c r="BA58852" s="80"/>
      <c r="BB58852" s="80"/>
    </row>
    <row r="58853" spans="9:54" x14ac:dyDescent="0.25">
      <c r="I58853" s="80"/>
      <c r="AX58853" s="80"/>
      <c r="AY58853" s="80"/>
      <c r="AZ58853" s="80"/>
      <c r="BA58853" s="80"/>
      <c r="BB58853" s="80"/>
    </row>
    <row r="58854" spans="9:54" x14ac:dyDescent="0.25">
      <c r="I58854" s="80"/>
      <c r="AX58854" s="80"/>
      <c r="AY58854" s="80"/>
      <c r="AZ58854" s="80"/>
      <c r="BA58854" s="80"/>
      <c r="BB58854" s="80"/>
    </row>
    <row r="58855" spans="9:54" x14ac:dyDescent="0.25">
      <c r="I58855" s="80"/>
      <c r="AX58855" s="80"/>
      <c r="AY58855" s="80"/>
      <c r="AZ58855" s="80"/>
      <c r="BA58855" s="80"/>
      <c r="BB58855" s="80"/>
    </row>
    <row r="58856" spans="9:54" x14ac:dyDescent="0.25">
      <c r="I58856" s="80"/>
      <c r="AX58856" s="80"/>
      <c r="AY58856" s="80"/>
      <c r="AZ58856" s="80"/>
      <c r="BA58856" s="80"/>
      <c r="BB58856" s="80"/>
    </row>
    <row r="58857" spans="9:54" x14ac:dyDescent="0.25">
      <c r="I58857" s="80"/>
      <c r="AX58857" s="80"/>
      <c r="AY58857" s="80"/>
      <c r="AZ58857" s="80"/>
      <c r="BA58857" s="80"/>
      <c r="BB58857" s="80"/>
    </row>
    <row r="58858" spans="9:54" x14ac:dyDescent="0.25">
      <c r="I58858" s="80"/>
      <c r="AX58858" s="80"/>
      <c r="AY58858" s="80"/>
      <c r="AZ58858" s="80"/>
      <c r="BA58858" s="80"/>
      <c r="BB58858" s="80"/>
    </row>
    <row r="58859" spans="9:54" x14ac:dyDescent="0.25">
      <c r="I58859" s="80"/>
      <c r="AX58859" s="80"/>
      <c r="AY58859" s="80"/>
      <c r="AZ58859" s="80"/>
      <c r="BA58859" s="80"/>
      <c r="BB58859" s="80"/>
    </row>
    <row r="58860" spans="9:54" x14ac:dyDescent="0.25">
      <c r="I58860" s="80"/>
      <c r="AX58860" s="80"/>
      <c r="AY58860" s="80"/>
      <c r="AZ58860" s="80"/>
      <c r="BA58860" s="80"/>
      <c r="BB58860" s="80"/>
    </row>
    <row r="58861" spans="9:54" x14ac:dyDescent="0.25">
      <c r="I58861" s="80"/>
      <c r="AX58861" s="80"/>
      <c r="AY58861" s="80"/>
      <c r="AZ58861" s="80"/>
      <c r="BA58861" s="80"/>
      <c r="BB58861" s="80"/>
    </row>
    <row r="58862" spans="9:54" x14ac:dyDescent="0.25">
      <c r="I58862" s="80"/>
      <c r="AX58862" s="80"/>
      <c r="AY58862" s="80"/>
      <c r="AZ58862" s="80"/>
      <c r="BA58862" s="80"/>
      <c r="BB58862" s="80"/>
    </row>
    <row r="58863" spans="9:54" x14ac:dyDescent="0.25">
      <c r="I58863" s="80"/>
      <c r="AX58863" s="80"/>
      <c r="AY58863" s="80"/>
      <c r="AZ58863" s="80"/>
      <c r="BA58863" s="80"/>
      <c r="BB58863" s="80"/>
    </row>
    <row r="58864" spans="9:54" x14ac:dyDescent="0.25">
      <c r="I58864" s="80"/>
      <c r="AX58864" s="80"/>
      <c r="AY58864" s="80"/>
      <c r="AZ58864" s="80"/>
      <c r="BA58864" s="80"/>
      <c r="BB58864" s="80"/>
    </row>
    <row r="58865" spans="9:54" x14ac:dyDescent="0.25">
      <c r="I58865" s="80"/>
      <c r="AX58865" s="80"/>
      <c r="AY58865" s="80"/>
      <c r="AZ58865" s="80"/>
      <c r="BA58865" s="80"/>
      <c r="BB58865" s="80"/>
    </row>
    <row r="58866" spans="9:54" x14ac:dyDescent="0.25">
      <c r="I58866" s="80"/>
      <c r="AX58866" s="80"/>
      <c r="AY58866" s="80"/>
      <c r="AZ58866" s="80"/>
      <c r="BA58866" s="80"/>
      <c r="BB58866" s="80"/>
    </row>
    <row r="58867" spans="9:54" x14ac:dyDescent="0.25">
      <c r="I58867" s="80"/>
      <c r="AX58867" s="80"/>
      <c r="AY58867" s="80"/>
      <c r="AZ58867" s="80"/>
      <c r="BA58867" s="80"/>
      <c r="BB58867" s="80"/>
    </row>
    <row r="58868" spans="9:54" x14ac:dyDescent="0.25">
      <c r="I58868" s="80"/>
      <c r="AX58868" s="80"/>
      <c r="AY58868" s="80"/>
      <c r="AZ58868" s="80"/>
      <c r="BA58868" s="80"/>
      <c r="BB58868" s="80"/>
    </row>
    <row r="58869" spans="9:54" x14ac:dyDescent="0.25">
      <c r="I58869" s="80"/>
      <c r="AX58869" s="80"/>
      <c r="AY58869" s="80"/>
      <c r="AZ58869" s="80"/>
      <c r="BA58869" s="80"/>
      <c r="BB58869" s="80"/>
    </row>
    <row r="58870" spans="9:54" x14ac:dyDescent="0.25">
      <c r="I58870" s="80"/>
      <c r="AX58870" s="80"/>
      <c r="AY58870" s="80"/>
      <c r="AZ58870" s="80"/>
      <c r="BA58870" s="80"/>
      <c r="BB58870" s="80"/>
    </row>
    <row r="58871" spans="9:54" x14ac:dyDescent="0.25">
      <c r="I58871" s="80"/>
      <c r="AX58871" s="80"/>
      <c r="AY58871" s="80"/>
      <c r="AZ58871" s="80"/>
      <c r="BA58871" s="80"/>
      <c r="BB58871" s="80"/>
    </row>
    <row r="58872" spans="9:54" x14ac:dyDescent="0.25">
      <c r="I58872" s="80"/>
      <c r="AX58872" s="80"/>
      <c r="AY58872" s="80"/>
      <c r="AZ58872" s="80"/>
      <c r="BA58872" s="80"/>
      <c r="BB58872" s="80"/>
    </row>
    <row r="58873" spans="9:54" x14ac:dyDescent="0.25">
      <c r="I58873" s="80"/>
      <c r="AX58873" s="80"/>
      <c r="AY58873" s="80"/>
      <c r="AZ58873" s="80"/>
      <c r="BA58873" s="80"/>
      <c r="BB58873" s="80"/>
    </row>
    <row r="58874" spans="9:54" x14ac:dyDescent="0.25">
      <c r="I58874" s="80"/>
      <c r="AX58874" s="80"/>
      <c r="AY58874" s="80"/>
      <c r="AZ58874" s="80"/>
      <c r="BA58874" s="80"/>
      <c r="BB58874" s="80"/>
    </row>
    <row r="58875" spans="9:54" x14ac:dyDescent="0.25">
      <c r="I58875" s="80"/>
      <c r="AX58875" s="80"/>
      <c r="AY58875" s="80"/>
      <c r="AZ58875" s="80"/>
      <c r="BA58875" s="80"/>
      <c r="BB58875" s="80"/>
    </row>
    <row r="58876" spans="9:54" x14ac:dyDescent="0.25">
      <c r="I58876" s="80"/>
      <c r="AX58876" s="80"/>
      <c r="AY58876" s="80"/>
      <c r="AZ58876" s="80"/>
      <c r="BA58876" s="80"/>
      <c r="BB58876" s="80"/>
    </row>
    <row r="58877" spans="9:54" x14ac:dyDescent="0.25">
      <c r="I58877" s="80"/>
      <c r="AX58877" s="80"/>
      <c r="AY58877" s="80"/>
      <c r="AZ58877" s="80"/>
      <c r="BA58877" s="80"/>
      <c r="BB58877" s="80"/>
    </row>
    <row r="58878" spans="9:54" x14ac:dyDescent="0.25">
      <c r="I58878" s="80"/>
      <c r="AX58878" s="80"/>
      <c r="AY58878" s="80"/>
      <c r="AZ58878" s="80"/>
      <c r="BA58878" s="80"/>
      <c r="BB58878" s="80"/>
    </row>
    <row r="58879" spans="9:54" x14ac:dyDescent="0.25">
      <c r="I58879" s="80"/>
      <c r="AX58879" s="80"/>
      <c r="AY58879" s="80"/>
      <c r="AZ58879" s="80"/>
      <c r="BA58879" s="80"/>
      <c r="BB58879" s="80"/>
    </row>
    <row r="58880" spans="9:54" x14ac:dyDescent="0.25">
      <c r="I58880" s="80"/>
      <c r="AX58880" s="80"/>
      <c r="AY58880" s="80"/>
      <c r="AZ58880" s="80"/>
      <c r="BA58880" s="80"/>
      <c r="BB58880" s="80"/>
    </row>
    <row r="58881" spans="9:54" x14ac:dyDescent="0.25">
      <c r="I58881" s="80"/>
      <c r="AX58881" s="80"/>
      <c r="AY58881" s="80"/>
      <c r="AZ58881" s="80"/>
      <c r="BA58881" s="80"/>
      <c r="BB58881" s="80"/>
    </row>
    <row r="58882" spans="9:54" x14ac:dyDescent="0.25">
      <c r="I58882" s="80"/>
      <c r="AX58882" s="80"/>
      <c r="AY58882" s="80"/>
      <c r="AZ58882" s="80"/>
      <c r="BA58882" s="80"/>
      <c r="BB58882" s="80"/>
    </row>
    <row r="58883" spans="9:54" x14ac:dyDescent="0.25">
      <c r="I58883" s="80"/>
      <c r="AX58883" s="80"/>
      <c r="AY58883" s="80"/>
      <c r="AZ58883" s="80"/>
      <c r="BA58883" s="80"/>
      <c r="BB58883" s="80"/>
    </row>
    <row r="58884" spans="9:54" x14ac:dyDescent="0.25">
      <c r="I58884" s="80"/>
      <c r="AX58884" s="80"/>
      <c r="AY58884" s="80"/>
      <c r="AZ58884" s="80"/>
      <c r="BA58884" s="80"/>
      <c r="BB58884" s="80"/>
    </row>
    <row r="58885" spans="9:54" x14ac:dyDescent="0.25">
      <c r="I58885" s="80"/>
      <c r="AX58885" s="80"/>
      <c r="AY58885" s="80"/>
      <c r="AZ58885" s="80"/>
      <c r="BA58885" s="80"/>
      <c r="BB58885" s="80"/>
    </row>
    <row r="58886" spans="9:54" x14ac:dyDescent="0.25">
      <c r="I58886" s="80"/>
      <c r="AX58886" s="80"/>
      <c r="AY58886" s="80"/>
      <c r="AZ58886" s="80"/>
      <c r="BA58886" s="80"/>
      <c r="BB58886" s="80"/>
    </row>
    <row r="58887" spans="9:54" x14ac:dyDescent="0.25">
      <c r="I58887" s="80"/>
      <c r="AX58887" s="80"/>
      <c r="AY58887" s="80"/>
      <c r="AZ58887" s="80"/>
      <c r="BA58887" s="80"/>
      <c r="BB58887" s="80"/>
    </row>
    <row r="58888" spans="9:54" x14ac:dyDescent="0.25">
      <c r="I58888" s="80"/>
      <c r="AX58888" s="80"/>
      <c r="AY58888" s="80"/>
      <c r="AZ58888" s="80"/>
      <c r="BA58888" s="80"/>
      <c r="BB58888" s="80"/>
    </row>
    <row r="58889" spans="9:54" x14ac:dyDescent="0.25">
      <c r="I58889" s="80"/>
      <c r="AX58889" s="80"/>
      <c r="AY58889" s="80"/>
      <c r="AZ58889" s="80"/>
      <c r="BA58889" s="80"/>
      <c r="BB58889" s="80"/>
    </row>
    <row r="58890" spans="9:54" x14ac:dyDescent="0.25">
      <c r="I58890" s="80"/>
      <c r="AX58890" s="80"/>
      <c r="AY58890" s="80"/>
      <c r="AZ58890" s="80"/>
      <c r="BA58890" s="80"/>
      <c r="BB58890" s="80"/>
    </row>
    <row r="58891" spans="9:54" x14ac:dyDescent="0.25">
      <c r="I58891" s="80"/>
      <c r="AX58891" s="80"/>
      <c r="AY58891" s="80"/>
      <c r="AZ58891" s="80"/>
      <c r="BA58891" s="80"/>
      <c r="BB58891" s="80"/>
    </row>
    <row r="58892" spans="9:54" x14ac:dyDescent="0.25">
      <c r="I58892" s="80"/>
      <c r="AX58892" s="80"/>
      <c r="AY58892" s="80"/>
      <c r="AZ58892" s="80"/>
      <c r="BA58892" s="80"/>
      <c r="BB58892" s="80"/>
    </row>
    <row r="58893" spans="9:54" x14ac:dyDescent="0.25">
      <c r="I58893" s="80"/>
      <c r="AX58893" s="80"/>
      <c r="AY58893" s="80"/>
      <c r="AZ58893" s="80"/>
      <c r="BA58893" s="80"/>
      <c r="BB58893" s="80"/>
    </row>
    <row r="58894" spans="9:54" x14ac:dyDescent="0.25">
      <c r="I58894" s="80"/>
      <c r="AX58894" s="80"/>
      <c r="AY58894" s="80"/>
      <c r="AZ58894" s="80"/>
      <c r="BA58894" s="80"/>
      <c r="BB58894" s="80"/>
    </row>
    <row r="58895" spans="9:54" x14ac:dyDescent="0.25">
      <c r="I58895" s="80"/>
      <c r="AX58895" s="80"/>
      <c r="AY58895" s="80"/>
      <c r="AZ58895" s="80"/>
      <c r="BA58895" s="80"/>
      <c r="BB58895" s="80"/>
    </row>
    <row r="58896" spans="9:54" x14ac:dyDescent="0.25">
      <c r="I58896" s="80"/>
      <c r="AX58896" s="80"/>
      <c r="AY58896" s="80"/>
      <c r="AZ58896" s="80"/>
      <c r="BA58896" s="80"/>
      <c r="BB58896" s="80"/>
    </row>
    <row r="58897" spans="9:54" x14ac:dyDescent="0.25">
      <c r="I58897" s="80"/>
      <c r="AX58897" s="80"/>
      <c r="AY58897" s="80"/>
      <c r="AZ58897" s="80"/>
      <c r="BA58897" s="80"/>
      <c r="BB58897" s="80"/>
    </row>
    <row r="58898" spans="9:54" x14ac:dyDescent="0.25">
      <c r="I58898" s="80"/>
      <c r="AX58898" s="80"/>
      <c r="AY58898" s="80"/>
      <c r="AZ58898" s="80"/>
      <c r="BA58898" s="80"/>
      <c r="BB58898" s="80"/>
    </row>
    <row r="58899" spans="9:54" x14ac:dyDescent="0.25">
      <c r="I58899" s="80"/>
      <c r="AX58899" s="80"/>
      <c r="AY58899" s="80"/>
      <c r="AZ58899" s="80"/>
      <c r="BA58899" s="80"/>
      <c r="BB58899" s="80"/>
    </row>
    <row r="58900" spans="9:54" x14ac:dyDescent="0.25">
      <c r="I58900" s="80"/>
      <c r="AX58900" s="80"/>
      <c r="AY58900" s="80"/>
      <c r="AZ58900" s="80"/>
      <c r="BA58900" s="80"/>
      <c r="BB58900" s="80"/>
    </row>
    <row r="58901" spans="9:54" x14ac:dyDescent="0.25">
      <c r="I58901" s="80"/>
      <c r="AX58901" s="80"/>
      <c r="AY58901" s="80"/>
      <c r="AZ58901" s="80"/>
      <c r="BA58901" s="80"/>
      <c r="BB58901" s="80"/>
    </row>
    <row r="58902" spans="9:54" x14ac:dyDescent="0.25">
      <c r="I58902" s="80"/>
      <c r="AX58902" s="80"/>
      <c r="AY58902" s="80"/>
      <c r="AZ58902" s="80"/>
      <c r="BA58902" s="80"/>
      <c r="BB58902" s="80"/>
    </row>
    <row r="58903" spans="9:54" x14ac:dyDescent="0.25">
      <c r="I58903" s="80"/>
      <c r="AX58903" s="80"/>
      <c r="AY58903" s="80"/>
      <c r="AZ58903" s="80"/>
      <c r="BA58903" s="80"/>
      <c r="BB58903" s="80"/>
    </row>
    <row r="58904" spans="9:54" x14ac:dyDescent="0.25">
      <c r="I58904" s="80"/>
      <c r="AX58904" s="80"/>
      <c r="AY58904" s="80"/>
      <c r="AZ58904" s="80"/>
      <c r="BA58904" s="80"/>
      <c r="BB58904" s="80"/>
    </row>
    <row r="58905" spans="9:54" x14ac:dyDescent="0.25">
      <c r="I58905" s="80"/>
      <c r="AX58905" s="80"/>
      <c r="AY58905" s="80"/>
      <c r="AZ58905" s="80"/>
      <c r="BA58905" s="80"/>
      <c r="BB58905" s="80"/>
    </row>
    <row r="58906" spans="9:54" x14ac:dyDescent="0.25">
      <c r="I58906" s="80"/>
      <c r="AX58906" s="80"/>
      <c r="AY58906" s="80"/>
      <c r="AZ58906" s="80"/>
      <c r="BA58906" s="80"/>
      <c r="BB58906" s="80"/>
    </row>
    <row r="58907" spans="9:54" x14ac:dyDescent="0.25">
      <c r="I58907" s="80"/>
      <c r="AX58907" s="80"/>
      <c r="AY58907" s="80"/>
      <c r="AZ58907" s="80"/>
      <c r="BA58907" s="80"/>
      <c r="BB58907" s="80"/>
    </row>
    <row r="58908" spans="9:54" x14ac:dyDescent="0.25">
      <c r="I58908" s="80"/>
      <c r="AX58908" s="80"/>
      <c r="AY58908" s="80"/>
      <c r="AZ58908" s="80"/>
      <c r="BA58908" s="80"/>
      <c r="BB58908" s="80"/>
    </row>
    <row r="58909" spans="9:54" x14ac:dyDescent="0.25">
      <c r="I58909" s="80"/>
      <c r="AX58909" s="80"/>
      <c r="AY58909" s="80"/>
      <c r="AZ58909" s="80"/>
      <c r="BA58909" s="80"/>
      <c r="BB58909" s="80"/>
    </row>
    <row r="58910" spans="9:54" x14ac:dyDescent="0.25">
      <c r="I58910" s="80"/>
      <c r="AX58910" s="80"/>
      <c r="AY58910" s="80"/>
      <c r="AZ58910" s="80"/>
      <c r="BA58910" s="80"/>
      <c r="BB58910" s="80"/>
    </row>
    <row r="58911" spans="9:54" x14ac:dyDescent="0.25">
      <c r="I58911" s="80"/>
      <c r="AX58911" s="80"/>
      <c r="AY58911" s="80"/>
      <c r="AZ58911" s="80"/>
      <c r="BA58911" s="80"/>
      <c r="BB58911" s="80"/>
    </row>
    <row r="58912" spans="9:54" x14ac:dyDescent="0.25">
      <c r="I58912" s="80"/>
      <c r="AX58912" s="80"/>
      <c r="AY58912" s="80"/>
      <c r="AZ58912" s="80"/>
      <c r="BA58912" s="80"/>
      <c r="BB58912" s="80"/>
    </row>
    <row r="58913" spans="9:54" x14ac:dyDescent="0.25">
      <c r="I58913" s="80"/>
      <c r="AX58913" s="80"/>
      <c r="AY58913" s="80"/>
      <c r="AZ58913" s="80"/>
      <c r="BA58913" s="80"/>
      <c r="BB58913" s="80"/>
    </row>
    <row r="58914" spans="9:54" x14ac:dyDescent="0.25">
      <c r="I58914" s="80"/>
      <c r="AX58914" s="80"/>
      <c r="AY58914" s="80"/>
      <c r="AZ58914" s="80"/>
      <c r="BA58914" s="80"/>
      <c r="BB58914" s="80"/>
    </row>
    <row r="58915" spans="9:54" x14ac:dyDescent="0.25">
      <c r="I58915" s="80"/>
      <c r="AX58915" s="80"/>
      <c r="AY58915" s="80"/>
      <c r="AZ58915" s="80"/>
      <c r="BA58915" s="80"/>
      <c r="BB58915" s="80"/>
    </row>
    <row r="58916" spans="9:54" x14ac:dyDescent="0.25">
      <c r="I58916" s="80"/>
      <c r="AX58916" s="80"/>
      <c r="AY58916" s="80"/>
      <c r="AZ58916" s="80"/>
      <c r="BA58916" s="80"/>
      <c r="BB58916" s="80"/>
    </row>
    <row r="58917" spans="9:54" x14ac:dyDescent="0.25">
      <c r="I58917" s="80"/>
      <c r="AX58917" s="80"/>
      <c r="AY58917" s="80"/>
      <c r="AZ58917" s="80"/>
      <c r="BA58917" s="80"/>
      <c r="BB58917" s="80"/>
    </row>
    <row r="58918" spans="9:54" x14ac:dyDescent="0.25">
      <c r="I58918" s="80"/>
      <c r="AX58918" s="80"/>
      <c r="AY58918" s="80"/>
      <c r="AZ58918" s="80"/>
      <c r="BA58918" s="80"/>
      <c r="BB58918" s="80"/>
    </row>
    <row r="58919" spans="9:54" x14ac:dyDescent="0.25">
      <c r="I58919" s="80"/>
      <c r="AX58919" s="80"/>
      <c r="AY58919" s="80"/>
      <c r="AZ58919" s="80"/>
      <c r="BA58919" s="80"/>
      <c r="BB58919" s="80"/>
    </row>
    <row r="58920" spans="9:54" x14ac:dyDescent="0.25">
      <c r="I58920" s="80"/>
      <c r="AX58920" s="80"/>
      <c r="AY58920" s="80"/>
      <c r="AZ58920" s="80"/>
      <c r="BA58920" s="80"/>
      <c r="BB58920" s="80"/>
    </row>
    <row r="58921" spans="9:54" x14ac:dyDescent="0.25">
      <c r="I58921" s="80"/>
      <c r="AX58921" s="80"/>
      <c r="AY58921" s="80"/>
      <c r="AZ58921" s="80"/>
      <c r="BA58921" s="80"/>
      <c r="BB58921" s="80"/>
    </row>
    <row r="58922" spans="9:54" x14ac:dyDescent="0.25">
      <c r="I58922" s="80"/>
      <c r="AX58922" s="80"/>
      <c r="AY58922" s="80"/>
      <c r="AZ58922" s="80"/>
      <c r="BA58922" s="80"/>
      <c r="BB58922" s="80"/>
    </row>
    <row r="58923" spans="9:54" x14ac:dyDescent="0.25">
      <c r="I58923" s="80"/>
      <c r="AX58923" s="80"/>
      <c r="AY58923" s="80"/>
      <c r="AZ58923" s="80"/>
      <c r="BA58923" s="80"/>
      <c r="BB58923" s="80"/>
    </row>
    <row r="58924" spans="9:54" x14ac:dyDescent="0.25">
      <c r="I58924" s="80"/>
      <c r="AX58924" s="80"/>
      <c r="AY58924" s="80"/>
      <c r="AZ58924" s="80"/>
      <c r="BA58924" s="80"/>
      <c r="BB58924" s="80"/>
    </row>
    <row r="58925" spans="9:54" x14ac:dyDescent="0.25">
      <c r="I58925" s="80"/>
      <c r="AX58925" s="80"/>
      <c r="AY58925" s="80"/>
      <c r="AZ58925" s="80"/>
      <c r="BA58925" s="80"/>
      <c r="BB58925" s="80"/>
    </row>
    <row r="58926" spans="9:54" x14ac:dyDescent="0.25">
      <c r="I58926" s="80"/>
      <c r="AX58926" s="80"/>
      <c r="AY58926" s="80"/>
      <c r="AZ58926" s="80"/>
      <c r="BA58926" s="80"/>
      <c r="BB58926" s="80"/>
    </row>
    <row r="58927" spans="9:54" x14ac:dyDescent="0.25">
      <c r="I58927" s="80"/>
      <c r="AX58927" s="80"/>
      <c r="AY58927" s="80"/>
      <c r="AZ58927" s="80"/>
      <c r="BA58927" s="80"/>
      <c r="BB58927" s="80"/>
    </row>
    <row r="58928" spans="9:54" x14ac:dyDescent="0.25">
      <c r="I58928" s="80"/>
      <c r="AX58928" s="80"/>
      <c r="AY58928" s="80"/>
      <c r="AZ58928" s="80"/>
      <c r="BA58928" s="80"/>
      <c r="BB58928" s="80"/>
    </row>
    <row r="58929" spans="9:54" x14ac:dyDescent="0.25">
      <c r="I58929" s="80"/>
      <c r="AX58929" s="80"/>
      <c r="AY58929" s="80"/>
      <c r="AZ58929" s="80"/>
      <c r="BA58929" s="80"/>
      <c r="BB58929" s="80"/>
    </row>
    <row r="58930" spans="9:54" x14ac:dyDescent="0.25">
      <c r="I58930" s="80"/>
      <c r="AX58930" s="80"/>
      <c r="AY58930" s="80"/>
      <c r="AZ58930" s="80"/>
      <c r="BA58930" s="80"/>
      <c r="BB58930" s="80"/>
    </row>
    <row r="58931" spans="9:54" x14ac:dyDescent="0.25">
      <c r="I58931" s="80"/>
      <c r="AX58931" s="80"/>
      <c r="AY58931" s="80"/>
      <c r="AZ58931" s="80"/>
      <c r="BA58931" s="80"/>
      <c r="BB58931" s="80"/>
    </row>
    <row r="58932" spans="9:54" x14ac:dyDescent="0.25">
      <c r="I58932" s="80"/>
      <c r="AX58932" s="80"/>
      <c r="AY58932" s="80"/>
      <c r="AZ58932" s="80"/>
      <c r="BA58932" s="80"/>
      <c r="BB58932" s="80"/>
    </row>
    <row r="58933" spans="9:54" x14ac:dyDescent="0.25">
      <c r="I58933" s="80"/>
      <c r="AX58933" s="80"/>
      <c r="AY58933" s="80"/>
      <c r="AZ58933" s="80"/>
      <c r="BA58933" s="80"/>
      <c r="BB58933" s="80"/>
    </row>
    <row r="58934" spans="9:54" x14ac:dyDescent="0.25">
      <c r="I58934" s="80"/>
      <c r="AX58934" s="80"/>
      <c r="AY58934" s="80"/>
      <c r="AZ58934" s="80"/>
      <c r="BA58934" s="80"/>
      <c r="BB58934" s="80"/>
    </row>
    <row r="58935" spans="9:54" x14ac:dyDescent="0.25">
      <c r="I58935" s="80"/>
      <c r="AX58935" s="80"/>
      <c r="AY58935" s="80"/>
      <c r="AZ58935" s="80"/>
      <c r="BA58935" s="80"/>
      <c r="BB58935" s="80"/>
    </row>
    <row r="58936" spans="9:54" x14ac:dyDescent="0.25">
      <c r="I58936" s="80"/>
      <c r="AX58936" s="80"/>
      <c r="AY58936" s="80"/>
      <c r="AZ58936" s="80"/>
      <c r="BA58936" s="80"/>
      <c r="BB58936" s="80"/>
    </row>
    <row r="58937" spans="9:54" x14ac:dyDescent="0.25">
      <c r="I58937" s="80"/>
      <c r="AX58937" s="80"/>
      <c r="AY58937" s="80"/>
      <c r="AZ58937" s="80"/>
      <c r="BA58937" s="80"/>
      <c r="BB58937" s="80"/>
    </row>
    <row r="58938" spans="9:54" x14ac:dyDescent="0.25">
      <c r="I58938" s="80"/>
      <c r="AX58938" s="80"/>
      <c r="AY58938" s="80"/>
      <c r="AZ58938" s="80"/>
      <c r="BA58938" s="80"/>
      <c r="BB58938" s="80"/>
    </row>
    <row r="58939" spans="9:54" x14ac:dyDescent="0.25">
      <c r="I58939" s="80"/>
      <c r="AX58939" s="80"/>
      <c r="AY58939" s="80"/>
      <c r="AZ58939" s="80"/>
      <c r="BA58939" s="80"/>
      <c r="BB58939" s="80"/>
    </row>
    <row r="58940" spans="9:54" x14ac:dyDescent="0.25">
      <c r="I58940" s="80"/>
      <c r="AX58940" s="80"/>
      <c r="AY58940" s="80"/>
      <c r="AZ58940" s="80"/>
      <c r="BA58940" s="80"/>
      <c r="BB58940" s="80"/>
    </row>
    <row r="58941" spans="9:54" x14ac:dyDescent="0.25">
      <c r="I58941" s="80"/>
      <c r="AX58941" s="80"/>
      <c r="AY58941" s="80"/>
      <c r="AZ58941" s="80"/>
      <c r="BA58941" s="80"/>
      <c r="BB58941" s="80"/>
    </row>
    <row r="58942" spans="9:54" x14ac:dyDescent="0.25">
      <c r="I58942" s="80"/>
      <c r="AX58942" s="80"/>
      <c r="AY58942" s="80"/>
      <c r="AZ58942" s="80"/>
      <c r="BA58942" s="80"/>
      <c r="BB58942" s="80"/>
    </row>
    <row r="58943" spans="9:54" x14ac:dyDescent="0.25">
      <c r="I58943" s="80"/>
      <c r="AX58943" s="80"/>
      <c r="AY58943" s="80"/>
      <c r="AZ58943" s="80"/>
      <c r="BA58943" s="80"/>
      <c r="BB58943" s="80"/>
    </row>
    <row r="58944" spans="9:54" x14ac:dyDescent="0.25">
      <c r="I58944" s="80"/>
      <c r="AX58944" s="80"/>
      <c r="AY58944" s="80"/>
      <c r="AZ58944" s="80"/>
      <c r="BA58944" s="80"/>
      <c r="BB58944" s="80"/>
    </row>
    <row r="58945" spans="9:54" x14ac:dyDescent="0.25">
      <c r="I58945" s="80"/>
      <c r="AX58945" s="80"/>
      <c r="AY58945" s="80"/>
      <c r="AZ58945" s="80"/>
      <c r="BA58945" s="80"/>
      <c r="BB58945" s="80"/>
    </row>
    <row r="58946" spans="9:54" x14ac:dyDescent="0.25">
      <c r="I58946" s="80"/>
      <c r="AX58946" s="80"/>
      <c r="AY58946" s="80"/>
      <c r="AZ58946" s="80"/>
      <c r="BA58946" s="80"/>
      <c r="BB58946" s="80"/>
    </row>
    <row r="58947" spans="9:54" x14ac:dyDescent="0.25">
      <c r="I58947" s="80"/>
      <c r="AX58947" s="80"/>
      <c r="AY58947" s="80"/>
      <c r="AZ58947" s="80"/>
      <c r="BA58947" s="80"/>
      <c r="BB58947" s="80"/>
    </row>
    <row r="58948" spans="9:54" x14ac:dyDescent="0.25">
      <c r="I58948" s="80"/>
      <c r="AX58948" s="80"/>
      <c r="AY58948" s="80"/>
      <c r="AZ58948" s="80"/>
      <c r="BA58948" s="80"/>
      <c r="BB58948" s="80"/>
    </row>
    <row r="58949" spans="9:54" x14ac:dyDescent="0.25">
      <c r="I58949" s="80"/>
      <c r="AX58949" s="80"/>
      <c r="AY58949" s="80"/>
      <c r="AZ58949" s="80"/>
      <c r="BA58949" s="80"/>
      <c r="BB58949" s="80"/>
    </row>
    <row r="58950" spans="9:54" x14ac:dyDescent="0.25">
      <c r="I58950" s="80"/>
      <c r="AX58950" s="80"/>
      <c r="AY58950" s="80"/>
      <c r="AZ58950" s="80"/>
      <c r="BA58950" s="80"/>
      <c r="BB58950" s="80"/>
    </row>
    <row r="58951" spans="9:54" x14ac:dyDescent="0.25">
      <c r="I58951" s="80"/>
      <c r="AX58951" s="80"/>
      <c r="AY58951" s="80"/>
      <c r="AZ58951" s="80"/>
      <c r="BA58951" s="80"/>
      <c r="BB58951" s="80"/>
    </row>
    <row r="58952" spans="9:54" x14ac:dyDescent="0.25">
      <c r="I58952" s="80"/>
      <c r="AX58952" s="80"/>
      <c r="AY58952" s="80"/>
      <c r="AZ58952" s="80"/>
      <c r="BA58952" s="80"/>
      <c r="BB58952" s="80"/>
    </row>
    <row r="58953" spans="9:54" x14ac:dyDescent="0.25">
      <c r="I58953" s="80"/>
      <c r="AX58953" s="80"/>
      <c r="AY58953" s="80"/>
      <c r="AZ58953" s="80"/>
      <c r="BA58953" s="80"/>
      <c r="BB58953" s="80"/>
    </row>
    <row r="58954" spans="9:54" x14ac:dyDescent="0.25">
      <c r="I58954" s="80"/>
      <c r="AX58954" s="80"/>
      <c r="AY58954" s="80"/>
      <c r="AZ58954" s="80"/>
      <c r="BA58954" s="80"/>
      <c r="BB58954" s="80"/>
    </row>
    <row r="58955" spans="9:54" x14ac:dyDescent="0.25">
      <c r="I58955" s="80"/>
      <c r="AX58955" s="80"/>
      <c r="AY58955" s="80"/>
      <c r="AZ58955" s="80"/>
      <c r="BA58955" s="80"/>
      <c r="BB58955" s="80"/>
    </row>
    <row r="58956" spans="9:54" x14ac:dyDescent="0.25">
      <c r="I58956" s="80"/>
      <c r="AX58956" s="80"/>
      <c r="AY58956" s="80"/>
      <c r="AZ58956" s="80"/>
      <c r="BA58956" s="80"/>
      <c r="BB58956" s="80"/>
    </row>
    <row r="58957" spans="9:54" x14ac:dyDescent="0.25">
      <c r="I58957" s="80"/>
      <c r="AX58957" s="80"/>
      <c r="AY58957" s="80"/>
      <c r="AZ58957" s="80"/>
      <c r="BA58957" s="80"/>
      <c r="BB58957" s="80"/>
    </row>
    <row r="58958" spans="9:54" x14ac:dyDescent="0.25">
      <c r="I58958" s="80"/>
      <c r="AX58958" s="80"/>
      <c r="AY58958" s="80"/>
      <c r="AZ58958" s="80"/>
      <c r="BA58958" s="80"/>
      <c r="BB58958" s="80"/>
    </row>
    <row r="58959" spans="9:54" x14ac:dyDescent="0.25">
      <c r="I58959" s="80"/>
      <c r="AX58959" s="80"/>
      <c r="AY58959" s="80"/>
      <c r="AZ58959" s="80"/>
      <c r="BA58959" s="80"/>
      <c r="BB58959" s="80"/>
    </row>
    <row r="58960" spans="9:54" x14ac:dyDescent="0.25">
      <c r="I58960" s="80"/>
      <c r="AX58960" s="80"/>
      <c r="AY58960" s="80"/>
      <c r="AZ58960" s="80"/>
      <c r="BA58960" s="80"/>
      <c r="BB58960" s="80"/>
    </row>
    <row r="58961" spans="9:54" x14ac:dyDescent="0.25">
      <c r="I58961" s="80"/>
      <c r="AX58961" s="80"/>
      <c r="AY58961" s="80"/>
      <c r="AZ58961" s="80"/>
      <c r="BA58961" s="80"/>
      <c r="BB58961" s="80"/>
    </row>
    <row r="58962" spans="9:54" x14ac:dyDescent="0.25">
      <c r="I58962" s="80"/>
      <c r="AX58962" s="80"/>
      <c r="AY58962" s="80"/>
      <c r="AZ58962" s="80"/>
      <c r="BA58962" s="80"/>
      <c r="BB58962" s="80"/>
    </row>
    <row r="58963" spans="9:54" x14ac:dyDescent="0.25">
      <c r="I58963" s="80"/>
      <c r="AX58963" s="80"/>
      <c r="AY58963" s="80"/>
      <c r="AZ58963" s="80"/>
      <c r="BA58963" s="80"/>
      <c r="BB58963" s="80"/>
    </row>
    <row r="58964" spans="9:54" x14ac:dyDescent="0.25">
      <c r="I58964" s="80"/>
      <c r="AX58964" s="80"/>
      <c r="AY58964" s="80"/>
      <c r="AZ58964" s="80"/>
      <c r="BA58964" s="80"/>
      <c r="BB58964" s="80"/>
    </row>
    <row r="58965" spans="9:54" x14ac:dyDescent="0.25">
      <c r="I58965" s="80"/>
      <c r="AX58965" s="80"/>
      <c r="AY58965" s="80"/>
      <c r="AZ58965" s="80"/>
      <c r="BA58965" s="80"/>
      <c r="BB58965" s="80"/>
    </row>
    <row r="58966" spans="9:54" x14ac:dyDescent="0.25">
      <c r="I58966" s="80"/>
      <c r="AX58966" s="80"/>
      <c r="AY58966" s="80"/>
      <c r="AZ58966" s="80"/>
      <c r="BA58966" s="80"/>
      <c r="BB58966" s="80"/>
    </row>
    <row r="58967" spans="9:54" x14ac:dyDescent="0.25">
      <c r="I58967" s="80"/>
      <c r="AX58967" s="80"/>
      <c r="AY58967" s="80"/>
      <c r="AZ58967" s="80"/>
      <c r="BA58967" s="80"/>
      <c r="BB58967" s="80"/>
    </row>
    <row r="58968" spans="9:54" x14ac:dyDescent="0.25">
      <c r="I58968" s="80"/>
      <c r="AX58968" s="80"/>
      <c r="AY58968" s="80"/>
      <c r="AZ58968" s="80"/>
      <c r="BA58968" s="80"/>
      <c r="BB58968" s="80"/>
    </row>
    <row r="58969" spans="9:54" x14ac:dyDescent="0.25">
      <c r="I58969" s="80"/>
      <c r="AX58969" s="80"/>
      <c r="AY58969" s="80"/>
      <c r="AZ58969" s="80"/>
      <c r="BA58969" s="80"/>
      <c r="BB58969" s="80"/>
    </row>
    <row r="58970" spans="9:54" x14ac:dyDescent="0.25">
      <c r="I58970" s="80"/>
      <c r="AX58970" s="80"/>
      <c r="AY58970" s="80"/>
      <c r="AZ58970" s="80"/>
      <c r="BA58970" s="80"/>
      <c r="BB58970" s="80"/>
    </row>
    <row r="58971" spans="9:54" x14ac:dyDescent="0.25">
      <c r="I58971" s="80"/>
      <c r="AX58971" s="80"/>
      <c r="AY58971" s="80"/>
      <c r="AZ58971" s="80"/>
      <c r="BA58971" s="80"/>
      <c r="BB58971" s="80"/>
    </row>
    <row r="58972" spans="9:54" x14ac:dyDescent="0.25">
      <c r="I58972" s="80"/>
      <c r="AX58972" s="80"/>
      <c r="AY58972" s="80"/>
      <c r="AZ58972" s="80"/>
      <c r="BA58972" s="80"/>
      <c r="BB58972" s="80"/>
    </row>
    <row r="58973" spans="9:54" x14ac:dyDescent="0.25">
      <c r="I58973" s="80"/>
      <c r="AX58973" s="80"/>
      <c r="AY58973" s="80"/>
      <c r="AZ58973" s="80"/>
      <c r="BA58973" s="80"/>
      <c r="BB58973" s="80"/>
    </row>
    <row r="58974" spans="9:54" x14ac:dyDescent="0.25">
      <c r="I58974" s="80"/>
      <c r="AX58974" s="80"/>
      <c r="AY58974" s="80"/>
      <c r="AZ58974" s="80"/>
      <c r="BA58974" s="80"/>
      <c r="BB58974" s="80"/>
    </row>
    <row r="58975" spans="9:54" x14ac:dyDescent="0.25">
      <c r="I58975" s="80"/>
      <c r="AX58975" s="80"/>
      <c r="AY58975" s="80"/>
      <c r="AZ58975" s="80"/>
      <c r="BA58975" s="80"/>
      <c r="BB58975" s="80"/>
    </row>
    <row r="58976" spans="9:54" x14ac:dyDescent="0.25">
      <c r="I58976" s="80"/>
      <c r="AX58976" s="80"/>
      <c r="AY58976" s="80"/>
      <c r="AZ58976" s="80"/>
      <c r="BA58976" s="80"/>
      <c r="BB58976" s="80"/>
    </row>
    <row r="58977" spans="9:54" x14ac:dyDescent="0.25">
      <c r="I58977" s="80"/>
      <c r="AX58977" s="80"/>
      <c r="AY58977" s="80"/>
      <c r="AZ58977" s="80"/>
      <c r="BA58977" s="80"/>
      <c r="BB58977" s="80"/>
    </row>
    <row r="58978" spans="9:54" x14ac:dyDescent="0.25">
      <c r="I58978" s="80"/>
      <c r="AX58978" s="80"/>
      <c r="AY58978" s="80"/>
      <c r="AZ58978" s="80"/>
      <c r="BA58978" s="80"/>
      <c r="BB58978" s="80"/>
    </row>
    <row r="58979" spans="9:54" x14ac:dyDescent="0.25">
      <c r="I58979" s="80"/>
      <c r="AX58979" s="80"/>
      <c r="AY58979" s="80"/>
      <c r="AZ58979" s="80"/>
      <c r="BA58979" s="80"/>
      <c r="BB58979" s="80"/>
    </row>
    <row r="58980" spans="9:54" x14ac:dyDescent="0.25">
      <c r="I58980" s="80"/>
      <c r="AX58980" s="80"/>
      <c r="AY58980" s="80"/>
      <c r="AZ58980" s="80"/>
      <c r="BA58980" s="80"/>
      <c r="BB58980" s="80"/>
    </row>
    <row r="58981" spans="9:54" x14ac:dyDescent="0.25">
      <c r="I58981" s="80"/>
      <c r="AX58981" s="80"/>
      <c r="AY58981" s="80"/>
      <c r="AZ58981" s="80"/>
      <c r="BA58981" s="80"/>
      <c r="BB58981" s="80"/>
    </row>
    <row r="58982" spans="9:54" x14ac:dyDescent="0.25">
      <c r="I58982" s="80"/>
      <c r="AX58982" s="80"/>
      <c r="AY58982" s="80"/>
      <c r="AZ58982" s="80"/>
      <c r="BA58982" s="80"/>
      <c r="BB58982" s="80"/>
    </row>
    <row r="58983" spans="9:54" x14ac:dyDescent="0.25">
      <c r="I58983" s="80"/>
      <c r="AX58983" s="80"/>
      <c r="AY58983" s="80"/>
      <c r="AZ58983" s="80"/>
      <c r="BA58983" s="80"/>
      <c r="BB58983" s="80"/>
    </row>
    <row r="58984" spans="9:54" x14ac:dyDescent="0.25">
      <c r="I58984" s="80"/>
      <c r="AX58984" s="80"/>
      <c r="AY58984" s="80"/>
      <c r="AZ58984" s="80"/>
      <c r="BA58984" s="80"/>
      <c r="BB58984" s="80"/>
    </row>
    <row r="58985" spans="9:54" x14ac:dyDescent="0.25">
      <c r="I58985" s="80"/>
      <c r="AX58985" s="80"/>
      <c r="AY58985" s="80"/>
      <c r="AZ58985" s="80"/>
      <c r="BA58985" s="80"/>
      <c r="BB58985" s="80"/>
    </row>
    <row r="58986" spans="9:54" x14ac:dyDescent="0.25">
      <c r="I58986" s="80"/>
      <c r="AX58986" s="80"/>
      <c r="AY58986" s="80"/>
      <c r="AZ58986" s="80"/>
      <c r="BA58986" s="80"/>
      <c r="BB58986" s="80"/>
    </row>
    <row r="58987" spans="9:54" x14ac:dyDescent="0.25">
      <c r="I58987" s="80"/>
      <c r="AX58987" s="80"/>
      <c r="AY58987" s="80"/>
      <c r="AZ58987" s="80"/>
      <c r="BA58987" s="80"/>
      <c r="BB58987" s="80"/>
    </row>
    <row r="58988" spans="9:54" x14ac:dyDescent="0.25">
      <c r="I58988" s="80"/>
      <c r="AX58988" s="80"/>
      <c r="AY58988" s="80"/>
      <c r="AZ58988" s="80"/>
      <c r="BA58988" s="80"/>
      <c r="BB58988" s="80"/>
    </row>
    <row r="58989" spans="9:54" x14ac:dyDescent="0.25">
      <c r="I58989" s="80"/>
      <c r="AX58989" s="80"/>
      <c r="AY58989" s="80"/>
      <c r="AZ58989" s="80"/>
      <c r="BA58989" s="80"/>
      <c r="BB58989" s="80"/>
    </row>
    <row r="58990" spans="9:54" x14ac:dyDescent="0.25">
      <c r="I58990" s="80"/>
      <c r="AX58990" s="80"/>
      <c r="AY58990" s="80"/>
      <c r="AZ58990" s="80"/>
      <c r="BA58990" s="80"/>
      <c r="BB58990" s="80"/>
    </row>
    <row r="58991" spans="9:54" x14ac:dyDescent="0.25">
      <c r="I58991" s="80"/>
      <c r="AX58991" s="80"/>
      <c r="AY58991" s="80"/>
      <c r="AZ58991" s="80"/>
      <c r="BA58991" s="80"/>
      <c r="BB58991" s="80"/>
    </row>
    <row r="58992" spans="9:54" x14ac:dyDescent="0.25">
      <c r="I58992" s="80"/>
      <c r="AX58992" s="80"/>
      <c r="AY58992" s="80"/>
      <c r="AZ58992" s="80"/>
      <c r="BA58992" s="80"/>
      <c r="BB58992" s="80"/>
    </row>
    <row r="58993" spans="9:54" x14ac:dyDescent="0.25">
      <c r="I58993" s="80"/>
      <c r="AX58993" s="80"/>
      <c r="AY58993" s="80"/>
      <c r="AZ58993" s="80"/>
      <c r="BA58993" s="80"/>
      <c r="BB58993" s="80"/>
    </row>
    <row r="58994" spans="9:54" x14ac:dyDescent="0.25">
      <c r="I58994" s="80"/>
      <c r="AX58994" s="80"/>
      <c r="AY58994" s="80"/>
      <c r="AZ58994" s="80"/>
      <c r="BA58994" s="80"/>
      <c r="BB58994" s="80"/>
    </row>
    <row r="58995" spans="9:54" x14ac:dyDescent="0.25">
      <c r="I58995" s="80"/>
      <c r="AX58995" s="80"/>
      <c r="AY58995" s="80"/>
      <c r="AZ58995" s="80"/>
      <c r="BA58995" s="80"/>
      <c r="BB58995" s="80"/>
    </row>
    <row r="58996" spans="9:54" x14ac:dyDescent="0.25">
      <c r="I58996" s="80"/>
      <c r="AX58996" s="80"/>
      <c r="AY58996" s="80"/>
      <c r="AZ58996" s="80"/>
      <c r="BA58996" s="80"/>
      <c r="BB58996" s="80"/>
    </row>
    <row r="58997" spans="9:54" x14ac:dyDescent="0.25">
      <c r="I58997" s="80"/>
      <c r="AX58997" s="80"/>
      <c r="AY58997" s="80"/>
      <c r="AZ58997" s="80"/>
      <c r="BA58997" s="80"/>
      <c r="BB58997" s="80"/>
    </row>
    <row r="58998" spans="9:54" x14ac:dyDescent="0.25">
      <c r="I58998" s="80"/>
      <c r="AX58998" s="80"/>
      <c r="AY58998" s="80"/>
      <c r="AZ58998" s="80"/>
      <c r="BA58998" s="80"/>
      <c r="BB58998" s="80"/>
    </row>
    <row r="58999" spans="9:54" x14ac:dyDescent="0.25">
      <c r="I58999" s="80"/>
      <c r="AX58999" s="80"/>
      <c r="AY58999" s="80"/>
      <c r="AZ58999" s="80"/>
      <c r="BA58999" s="80"/>
      <c r="BB58999" s="80"/>
    </row>
    <row r="59000" spans="9:54" x14ac:dyDescent="0.25">
      <c r="I59000" s="80"/>
      <c r="AX59000" s="80"/>
      <c r="AY59000" s="80"/>
      <c r="AZ59000" s="80"/>
      <c r="BA59000" s="80"/>
      <c r="BB59000" s="80"/>
    </row>
    <row r="59001" spans="9:54" x14ac:dyDescent="0.25">
      <c r="I59001" s="80"/>
      <c r="AX59001" s="80"/>
      <c r="AY59001" s="80"/>
      <c r="AZ59001" s="80"/>
      <c r="BA59001" s="80"/>
      <c r="BB59001" s="80"/>
    </row>
    <row r="59002" spans="9:54" x14ac:dyDescent="0.25">
      <c r="I59002" s="80"/>
      <c r="AX59002" s="80"/>
      <c r="AY59002" s="80"/>
      <c r="AZ59002" s="80"/>
      <c r="BA59002" s="80"/>
      <c r="BB59002" s="80"/>
    </row>
    <row r="59003" spans="9:54" x14ac:dyDescent="0.25">
      <c r="I59003" s="80"/>
      <c r="AX59003" s="80"/>
      <c r="AY59003" s="80"/>
      <c r="AZ59003" s="80"/>
      <c r="BA59003" s="80"/>
      <c r="BB59003" s="80"/>
    </row>
    <row r="59004" spans="9:54" x14ac:dyDescent="0.25">
      <c r="I59004" s="80"/>
      <c r="AX59004" s="80"/>
      <c r="AY59004" s="80"/>
      <c r="AZ59004" s="80"/>
      <c r="BA59004" s="80"/>
      <c r="BB59004" s="80"/>
    </row>
    <row r="59005" spans="9:54" x14ac:dyDescent="0.25">
      <c r="I59005" s="80"/>
      <c r="AX59005" s="80"/>
      <c r="AY59005" s="80"/>
      <c r="AZ59005" s="80"/>
      <c r="BA59005" s="80"/>
      <c r="BB59005" s="80"/>
    </row>
    <row r="59006" spans="9:54" x14ac:dyDescent="0.25">
      <c r="I59006" s="80"/>
      <c r="AX59006" s="80"/>
      <c r="AY59006" s="80"/>
      <c r="AZ59006" s="80"/>
      <c r="BA59006" s="80"/>
      <c r="BB59006" s="80"/>
    </row>
    <row r="59007" spans="9:54" x14ac:dyDescent="0.25">
      <c r="I59007" s="80"/>
      <c r="AX59007" s="80"/>
      <c r="AY59007" s="80"/>
      <c r="AZ59007" s="80"/>
      <c r="BA59007" s="80"/>
      <c r="BB59007" s="80"/>
    </row>
    <row r="59008" spans="9:54" x14ac:dyDescent="0.25">
      <c r="I59008" s="80"/>
      <c r="AX59008" s="80"/>
      <c r="AY59008" s="80"/>
      <c r="AZ59008" s="80"/>
      <c r="BA59008" s="80"/>
      <c r="BB59008" s="80"/>
    </row>
    <row r="59009" spans="9:54" x14ac:dyDescent="0.25">
      <c r="I59009" s="80"/>
      <c r="AX59009" s="80"/>
      <c r="AY59009" s="80"/>
      <c r="AZ59009" s="80"/>
      <c r="BA59009" s="80"/>
      <c r="BB59009" s="80"/>
    </row>
    <row r="59010" spans="9:54" x14ac:dyDescent="0.25">
      <c r="I59010" s="80"/>
      <c r="AX59010" s="80"/>
      <c r="AY59010" s="80"/>
      <c r="AZ59010" s="80"/>
      <c r="BA59010" s="80"/>
      <c r="BB59010" s="80"/>
    </row>
    <row r="59011" spans="9:54" x14ac:dyDescent="0.25">
      <c r="I59011" s="80"/>
      <c r="AX59011" s="80"/>
      <c r="AY59011" s="80"/>
      <c r="AZ59011" s="80"/>
      <c r="BA59011" s="80"/>
      <c r="BB59011" s="80"/>
    </row>
    <row r="59012" spans="9:54" x14ac:dyDescent="0.25">
      <c r="I59012" s="80"/>
      <c r="AX59012" s="80"/>
      <c r="AY59012" s="80"/>
      <c r="AZ59012" s="80"/>
      <c r="BA59012" s="80"/>
      <c r="BB59012" s="80"/>
    </row>
    <row r="59013" spans="9:54" x14ac:dyDescent="0.25">
      <c r="I59013" s="80"/>
      <c r="AX59013" s="80"/>
      <c r="AY59013" s="80"/>
      <c r="AZ59013" s="80"/>
      <c r="BA59013" s="80"/>
      <c r="BB59013" s="80"/>
    </row>
    <row r="59014" spans="9:54" x14ac:dyDescent="0.25">
      <c r="I59014" s="80"/>
      <c r="AX59014" s="80"/>
      <c r="AY59014" s="80"/>
      <c r="AZ59014" s="80"/>
      <c r="BA59014" s="80"/>
      <c r="BB59014" s="80"/>
    </row>
    <row r="59015" spans="9:54" x14ac:dyDescent="0.25">
      <c r="I59015" s="80"/>
      <c r="AX59015" s="80"/>
      <c r="AY59015" s="80"/>
      <c r="AZ59015" s="80"/>
      <c r="BA59015" s="80"/>
      <c r="BB59015" s="80"/>
    </row>
    <row r="59016" spans="9:54" x14ac:dyDescent="0.25">
      <c r="I59016" s="80"/>
      <c r="AX59016" s="80"/>
      <c r="AY59016" s="80"/>
      <c r="AZ59016" s="80"/>
      <c r="BA59016" s="80"/>
      <c r="BB59016" s="80"/>
    </row>
    <row r="59017" spans="9:54" x14ac:dyDescent="0.25">
      <c r="I59017" s="80"/>
      <c r="AX59017" s="80"/>
      <c r="AY59017" s="80"/>
      <c r="AZ59017" s="80"/>
      <c r="BA59017" s="80"/>
      <c r="BB59017" s="80"/>
    </row>
    <row r="59018" spans="9:54" x14ac:dyDescent="0.25">
      <c r="I59018" s="80"/>
      <c r="AX59018" s="80"/>
      <c r="AY59018" s="80"/>
      <c r="AZ59018" s="80"/>
      <c r="BA59018" s="80"/>
      <c r="BB59018" s="80"/>
    </row>
    <row r="59019" spans="9:54" x14ac:dyDescent="0.25">
      <c r="I59019" s="80"/>
      <c r="AX59019" s="80"/>
      <c r="AY59019" s="80"/>
      <c r="AZ59019" s="80"/>
      <c r="BA59019" s="80"/>
      <c r="BB59019" s="80"/>
    </row>
    <row r="59020" spans="9:54" x14ac:dyDescent="0.25">
      <c r="I59020" s="80"/>
      <c r="AX59020" s="80"/>
      <c r="AY59020" s="80"/>
      <c r="AZ59020" s="80"/>
      <c r="BA59020" s="80"/>
      <c r="BB59020" s="80"/>
    </row>
    <row r="59021" spans="9:54" x14ac:dyDescent="0.25">
      <c r="I59021" s="80"/>
      <c r="AX59021" s="80"/>
      <c r="AY59021" s="80"/>
      <c r="AZ59021" s="80"/>
      <c r="BA59021" s="80"/>
      <c r="BB59021" s="80"/>
    </row>
    <row r="59022" spans="9:54" x14ac:dyDescent="0.25">
      <c r="I59022" s="80"/>
      <c r="AX59022" s="80"/>
      <c r="AY59022" s="80"/>
      <c r="AZ59022" s="80"/>
      <c r="BA59022" s="80"/>
      <c r="BB59022" s="80"/>
    </row>
    <row r="59023" spans="9:54" x14ac:dyDescent="0.25">
      <c r="I59023" s="80"/>
      <c r="AX59023" s="80"/>
      <c r="AY59023" s="80"/>
      <c r="AZ59023" s="80"/>
      <c r="BA59023" s="80"/>
      <c r="BB59023" s="80"/>
    </row>
    <row r="59024" spans="9:54" x14ac:dyDescent="0.25">
      <c r="I59024" s="80"/>
      <c r="AX59024" s="80"/>
      <c r="AY59024" s="80"/>
      <c r="AZ59024" s="80"/>
      <c r="BA59024" s="80"/>
      <c r="BB59024" s="80"/>
    </row>
    <row r="59025" spans="9:54" x14ac:dyDescent="0.25">
      <c r="I59025" s="80"/>
      <c r="AX59025" s="80"/>
      <c r="AY59025" s="80"/>
      <c r="AZ59025" s="80"/>
      <c r="BA59025" s="80"/>
      <c r="BB59025" s="80"/>
    </row>
    <row r="59026" spans="9:54" x14ac:dyDescent="0.25">
      <c r="I59026" s="80"/>
      <c r="AX59026" s="80"/>
      <c r="AY59026" s="80"/>
      <c r="AZ59026" s="80"/>
      <c r="BA59026" s="80"/>
      <c r="BB59026" s="80"/>
    </row>
    <row r="59027" spans="9:54" x14ac:dyDescent="0.25">
      <c r="I59027" s="80"/>
      <c r="AX59027" s="80"/>
      <c r="AY59027" s="80"/>
      <c r="AZ59027" s="80"/>
      <c r="BA59027" s="80"/>
      <c r="BB59027" s="80"/>
    </row>
    <row r="59028" spans="9:54" x14ac:dyDescent="0.25">
      <c r="I59028" s="80"/>
      <c r="AX59028" s="80"/>
      <c r="AY59028" s="80"/>
      <c r="AZ59028" s="80"/>
      <c r="BA59028" s="80"/>
      <c r="BB59028" s="80"/>
    </row>
    <row r="59029" spans="9:54" x14ac:dyDescent="0.25">
      <c r="I59029" s="80"/>
      <c r="AX59029" s="80"/>
      <c r="AY59029" s="80"/>
      <c r="AZ59029" s="80"/>
      <c r="BA59029" s="80"/>
      <c r="BB59029" s="80"/>
    </row>
    <row r="59030" spans="9:54" x14ac:dyDescent="0.25">
      <c r="I59030" s="80"/>
      <c r="AX59030" s="80"/>
      <c r="AY59030" s="80"/>
      <c r="AZ59030" s="80"/>
      <c r="BA59030" s="80"/>
      <c r="BB59030" s="80"/>
    </row>
    <row r="59031" spans="9:54" x14ac:dyDescent="0.25">
      <c r="I59031" s="80"/>
      <c r="AX59031" s="80"/>
      <c r="AY59031" s="80"/>
      <c r="AZ59031" s="80"/>
      <c r="BA59031" s="80"/>
      <c r="BB59031" s="80"/>
    </row>
    <row r="59032" spans="9:54" x14ac:dyDescent="0.25">
      <c r="I59032" s="80"/>
      <c r="AX59032" s="80"/>
      <c r="AY59032" s="80"/>
      <c r="AZ59032" s="80"/>
      <c r="BA59032" s="80"/>
      <c r="BB59032" s="80"/>
    </row>
    <row r="59033" spans="9:54" x14ac:dyDescent="0.25">
      <c r="I59033" s="80"/>
      <c r="AX59033" s="80"/>
      <c r="AY59033" s="80"/>
      <c r="AZ59033" s="80"/>
      <c r="BA59033" s="80"/>
      <c r="BB59033" s="80"/>
    </row>
    <row r="59034" spans="9:54" x14ac:dyDescent="0.25">
      <c r="I59034" s="80"/>
      <c r="AX59034" s="80"/>
      <c r="AY59034" s="80"/>
      <c r="AZ59034" s="80"/>
      <c r="BA59034" s="80"/>
      <c r="BB59034" s="80"/>
    </row>
    <row r="59035" spans="9:54" x14ac:dyDescent="0.25">
      <c r="I59035" s="80"/>
      <c r="AX59035" s="80"/>
      <c r="AY59035" s="80"/>
      <c r="AZ59035" s="80"/>
      <c r="BA59035" s="80"/>
      <c r="BB59035" s="80"/>
    </row>
    <row r="59036" spans="9:54" x14ac:dyDescent="0.25">
      <c r="I59036" s="80"/>
      <c r="AX59036" s="80"/>
      <c r="AY59036" s="80"/>
      <c r="AZ59036" s="80"/>
      <c r="BA59036" s="80"/>
      <c r="BB59036" s="80"/>
    </row>
    <row r="59037" spans="9:54" x14ac:dyDescent="0.25">
      <c r="I59037" s="80"/>
      <c r="AX59037" s="80"/>
      <c r="AY59037" s="80"/>
      <c r="AZ59037" s="80"/>
      <c r="BA59037" s="80"/>
      <c r="BB59037" s="80"/>
    </row>
    <row r="59038" spans="9:54" x14ac:dyDescent="0.25">
      <c r="I59038" s="80"/>
      <c r="AX59038" s="80"/>
      <c r="AY59038" s="80"/>
      <c r="AZ59038" s="80"/>
      <c r="BA59038" s="80"/>
      <c r="BB59038" s="80"/>
    </row>
    <row r="59039" spans="9:54" x14ac:dyDescent="0.25">
      <c r="I59039" s="80"/>
      <c r="AX59039" s="80"/>
      <c r="AY59039" s="80"/>
      <c r="AZ59039" s="80"/>
      <c r="BA59039" s="80"/>
      <c r="BB59039" s="80"/>
    </row>
    <row r="59040" spans="9:54" x14ac:dyDescent="0.25">
      <c r="I59040" s="80"/>
      <c r="AX59040" s="80"/>
      <c r="AY59040" s="80"/>
      <c r="AZ59040" s="80"/>
      <c r="BA59040" s="80"/>
      <c r="BB59040" s="80"/>
    </row>
    <row r="59041" spans="9:54" x14ac:dyDescent="0.25">
      <c r="I59041" s="80"/>
      <c r="AX59041" s="80"/>
      <c r="AY59041" s="80"/>
      <c r="AZ59041" s="80"/>
      <c r="BA59041" s="80"/>
      <c r="BB59041" s="80"/>
    </row>
    <row r="59042" spans="9:54" x14ac:dyDescent="0.25">
      <c r="I59042" s="80"/>
      <c r="AX59042" s="80"/>
      <c r="AY59042" s="80"/>
      <c r="AZ59042" s="80"/>
      <c r="BA59042" s="80"/>
      <c r="BB59042" s="80"/>
    </row>
    <row r="59043" spans="9:54" x14ac:dyDescent="0.25">
      <c r="I59043" s="80"/>
      <c r="AX59043" s="80"/>
      <c r="AY59043" s="80"/>
      <c r="AZ59043" s="80"/>
      <c r="BA59043" s="80"/>
      <c r="BB59043" s="80"/>
    </row>
    <row r="59044" spans="9:54" x14ac:dyDescent="0.25">
      <c r="I59044" s="80"/>
      <c r="AX59044" s="80"/>
      <c r="AY59044" s="80"/>
      <c r="AZ59044" s="80"/>
      <c r="BA59044" s="80"/>
      <c r="BB59044" s="80"/>
    </row>
    <row r="59045" spans="9:54" x14ac:dyDescent="0.25">
      <c r="I59045" s="80"/>
      <c r="AX59045" s="80"/>
      <c r="AY59045" s="80"/>
      <c r="AZ59045" s="80"/>
      <c r="BA59045" s="80"/>
      <c r="BB59045" s="80"/>
    </row>
    <row r="59046" spans="9:54" x14ac:dyDescent="0.25">
      <c r="I59046" s="80"/>
      <c r="AX59046" s="80"/>
      <c r="AY59046" s="80"/>
      <c r="AZ59046" s="80"/>
      <c r="BA59046" s="80"/>
      <c r="BB59046" s="80"/>
    </row>
    <row r="59047" spans="9:54" x14ac:dyDescent="0.25">
      <c r="I59047" s="80"/>
      <c r="AX59047" s="80"/>
      <c r="AY59047" s="80"/>
      <c r="AZ59047" s="80"/>
      <c r="BA59047" s="80"/>
      <c r="BB59047" s="80"/>
    </row>
    <row r="59048" spans="9:54" x14ac:dyDescent="0.25">
      <c r="I59048" s="80"/>
      <c r="AX59048" s="80"/>
      <c r="AY59048" s="80"/>
      <c r="AZ59048" s="80"/>
      <c r="BA59048" s="80"/>
      <c r="BB59048" s="80"/>
    </row>
    <row r="59049" spans="9:54" x14ac:dyDescent="0.25">
      <c r="I59049" s="80"/>
      <c r="AX59049" s="80"/>
      <c r="AY59049" s="80"/>
      <c r="AZ59049" s="80"/>
      <c r="BA59049" s="80"/>
      <c r="BB59049" s="80"/>
    </row>
    <row r="59050" spans="9:54" x14ac:dyDescent="0.25">
      <c r="I59050" s="80"/>
      <c r="AX59050" s="80"/>
      <c r="AY59050" s="80"/>
      <c r="AZ59050" s="80"/>
      <c r="BA59050" s="80"/>
      <c r="BB59050" s="80"/>
    </row>
    <row r="59051" spans="9:54" x14ac:dyDescent="0.25">
      <c r="I59051" s="80"/>
      <c r="AX59051" s="80"/>
      <c r="AY59051" s="80"/>
      <c r="AZ59051" s="80"/>
      <c r="BA59051" s="80"/>
      <c r="BB59051" s="80"/>
    </row>
    <row r="59052" spans="9:54" x14ac:dyDescent="0.25">
      <c r="I59052" s="80"/>
      <c r="AX59052" s="80"/>
      <c r="AY59052" s="80"/>
      <c r="AZ59052" s="80"/>
      <c r="BA59052" s="80"/>
      <c r="BB59052" s="80"/>
    </row>
    <row r="59053" spans="9:54" x14ac:dyDescent="0.25">
      <c r="I59053" s="80"/>
      <c r="AX59053" s="80"/>
      <c r="AY59053" s="80"/>
      <c r="AZ59053" s="80"/>
      <c r="BA59053" s="80"/>
      <c r="BB59053" s="80"/>
    </row>
    <row r="59054" spans="9:54" x14ac:dyDescent="0.25">
      <c r="I59054" s="80"/>
      <c r="AX59054" s="80"/>
      <c r="AY59054" s="80"/>
      <c r="AZ59054" s="80"/>
      <c r="BA59054" s="80"/>
      <c r="BB59054" s="80"/>
    </row>
    <row r="59055" spans="9:54" x14ac:dyDescent="0.25">
      <c r="I59055" s="80"/>
      <c r="AX59055" s="80"/>
      <c r="AY59055" s="80"/>
      <c r="AZ59055" s="80"/>
      <c r="BA59055" s="80"/>
      <c r="BB59055" s="80"/>
    </row>
    <row r="59056" spans="9:54" x14ac:dyDescent="0.25">
      <c r="I59056" s="80"/>
      <c r="AX59056" s="80"/>
      <c r="AY59056" s="80"/>
      <c r="AZ59056" s="80"/>
      <c r="BA59056" s="80"/>
      <c r="BB59056" s="80"/>
    </row>
    <row r="59057" spans="9:54" x14ac:dyDescent="0.25">
      <c r="I59057" s="80"/>
      <c r="AX59057" s="80"/>
      <c r="AY59057" s="80"/>
      <c r="AZ59057" s="80"/>
      <c r="BA59057" s="80"/>
      <c r="BB59057" s="80"/>
    </row>
    <row r="59058" spans="9:54" x14ac:dyDescent="0.25">
      <c r="I59058" s="80"/>
      <c r="AX59058" s="80"/>
      <c r="AY59058" s="80"/>
      <c r="AZ59058" s="80"/>
      <c r="BA59058" s="80"/>
      <c r="BB59058" s="80"/>
    </row>
    <row r="59059" spans="9:54" x14ac:dyDescent="0.25">
      <c r="I59059" s="80"/>
      <c r="AX59059" s="80"/>
      <c r="AY59059" s="80"/>
      <c r="AZ59059" s="80"/>
      <c r="BA59059" s="80"/>
      <c r="BB59059" s="80"/>
    </row>
    <row r="59060" spans="9:54" x14ac:dyDescent="0.25">
      <c r="I59060" s="80"/>
      <c r="AX59060" s="80"/>
      <c r="AY59060" s="80"/>
      <c r="AZ59060" s="80"/>
      <c r="BA59060" s="80"/>
      <c r="BB59060" s="80"/>
    </row>
    <row r="59061" spans="9:54" x14ac:dyDescent="0.25">
      <c r="I59061" s="80"/>
      <c r="AX59061" s="80"/>
      <c r="AY59061" s="80"/>
      <c r="AZ59061" s="80"/>
      <c r="BA59061" s="80"/>
      <c r="BB59061" s="80"/>
    </row>
    <row r="59062" spans="9:54" x14ac:dyDescent="0.25">
      <c r="I59062" s="80"/>
      <c r="AX59062" s="80"/>
      <c r="AY59062" s="80"/>
      <c r="AZ59062" s="80"/>
      <c r="BA59062" s="80"/>
      <c r="BB59062" s="80"/>
    </row>
    <row r="59063" spans="9:54" x14ac:dyDescent="0.25">
      <c r="I59063" s="80"/>
      <c r="AX59063" s="80"/>
      <c r="AY59063" s="80"/>
      <c r="AZ59063" s="80"/>
      <c r="BA59063" s="80"/>
      <c r="BB59063" s="80"/>
    </row>
    <row r="59064" spans="9:54" x14ac:dyDescent="0.25">
      <c r="I59064" s="80"/>
      <c r="AX59064" s="80"/>
      <c r="AY59064" s="80"/>
      <c r="AZ59064" s="80"/>
      <c r="BA59064" s="80"/>
      <c r="BB59064" s="80"/>
    </row>
    <row r="59065" spans="9:54" x14ac:dyDescent="0.25">
      <c r="I59065" s="80"/>
      <c r="AX59065" s="80"/>
      <c r="AY59065" s="80"/>
      <c r="AZ59065" s="80"/>
      <c r="BA59065" s="80"/>
      <c r="BB59065" s="80"/>
    </row>
    <row r="59066" spans="9:54" x14ac:dyDescent="0.25">
      <c r="I59066" s="80"/>
      <c r="AX59066" s="80"/>
      <c r="AY59066" s="80"/>
      <c r="AZ59066" s="80"/>
      <c r="BA59066" s="80"/>
      <c r="BB59066" s="80"/>
    </row>
    <row r="59067" spans="9:54" x14ac:dyDescent="0.25">
      <c r="I59067" s="80"/>
      <c r="AX59067" s="80"/>
      <c r="AY59067" s="80"/>
      <c r="AZ59067" s="80"/>
      <c r="BA59067" s="80"/>
      <c r="BB59067" s="80"/>
    </row>
    <row r="59068" spans="9:54" x14ac:dyDescent="0.25">
      <c r="I59068" s="80"/>
      <c r="AX59068" s="80"/>
      <c r="AY59068" s="80"/>
      <c r="AZ59068" s="80"/>
      <c r="BA59068" s="80"/>
      <c r="BB59068" s="80"/>
    </row>
    <row r="59069" spans="9:54" x14ac:dyDescent="0.25">
      <c r="I59069" s="80"/>
      <c r="AX59069" s="80"/>
      <c r="AY59069" s="80"/>
      <c r="AZ59069" s="80"/>
      <c r="BA59069" s="80"/>
      <c r="BB59069" s="80"/>
    </row>
    <row r="59070" spans="9:54" x14ac:dyDescent="0.25">
      <c r="I59070" s="80"/>
      <c r="AX59070" s="80"/>
      <c r="AY59070" s="80"/>
      <c r="AZ59070" s="80"/>
      <c r="BA59070" s="80"/>
      <c r="BB59070" s="80"/>
    </row>
    <row r="59071" spans="9:54" x14ac:dyDescent="0.25">
      <c r="I59071" s="80"/>
      <c r="AX59071" s="80"/>
      <c r="AY59071" s="80"/>
      <c r="AZ59071" s="80"/>
      <c r="BA59071" s="80"/>
      <c r="BB59071" s="80"/>
    </row>
    <row r="59072" spans="9:54" x14ac:dyDescent="0.25">
      <c r="I59072" s="80"/>
      <c r="AX59072" s="80"/>
      <c r="AY59072" s="80"/>
      <c r="AZ59072" s="80"/>
      <c r="BA59072" s="80"/>
      <c r="BB59072" s="80"/>
    </row>
    <row r="59073" spans="9:54" x14ac:dyDescent="0.25">
      <c r="I59073" s="80"/>
      <c r="AX59073" s="80"/>
      <c r="AY59073" s="80"/>
      <c r="AZ59073" s="80"/>
      <c r="BA59073" s="80"/>
      <c r="BB59073" s="80"/>
    </row>
    <row r="59074" spans="9:54" x14ac:dyDescent="0.25">
      <c r="I59074" s="80"/>
      <c r="AX59074" s="80"/>
      <c r="AY59074" s="80"/>
      <c r="AZ59074" s="80"/>
      <c r="BA59074" s="80"/>
      <c r="BB59074" s="80"/>
    </row>
    <row r="59075" spans="9:54" x14ac:dyDescent="0.25">
      <c r="I59075" s="80"/>
      <c r="AX59075" s="80"/>
      <c r="AY59075" s="80"/>
      <c r="AZ59075" s="80"/>
      <c r="BA59075" s="80"/>
      <c r="BB59075" s="80"/>
    </row>
    <row r="59076" spans="9:54" x14ac:dyDescent="0.25">
      <c r="I59076" s="80"/>
      <c r="AX59076" s="80"/>
      <c r="AY59076" s="80"/>
      <c r="AZ59076" s="80"/>
      <c r="BA59076" s="80"/>
      <c r="BB59076" s="80"/>
    </row>
    <row r="59077" spans="9:54" x14ac:dyDescent="0.25">
      <c r="I59077" s="80"/>
      <c r="AX59077" s="80"/>
      <c r="AY59077" s="80"/>
      <c r="AZ59077" s="80"/>
      <c r="BA59077" s="80"/>
      <c r="BB59077" s="80"/>
    </row>
    <row r="59078" spans="9:54" x14ac:dyDescent="0.25">
      <c r="I59078" s="80"/>
      <c r="AX59078" s="80"/>
      <c r="AY59078" s="80"/>
      <c r="AZ59078" s="80"/>
      <c r="BA59078" s="80"/>
      <c r="BB59078" s="80"/>
    </row>
    <row r="59079" spans="9:54" x14ac:dyDescent="0.25">
      <c r="I59079" s="80"/>
      <c r="AX59079" s="80"/>
      <c r="AY59079" s="80"/>
      <c r="AZ59079" s="80"/>
      <c r="BA59079" s="80"/>
      <c r="BB59079" s="80"/>
    </row>
    <row r="59080" spans="9:54" x14ac:dyDescent="0.25">
      <c r="I59080" s="80"/>
      <c r="AX59080" s="80"/>
      <c r="AY59080" s="80"/>
      <c r="AZ59080" s="80"/>
      <c r="BA59080" s="80"/>
      <c r="BB59080" s="80"/>
    </row>
    <row r="59081" spans="9:54" x14ac:dyDescent="0.25">
      <c r="I59081" s="80"/>
      <c r="AX59081" s="80"/>
      <c r="AY59081" s="80"/>
      <c r="AZ59081" s="80"/>
      <c r="BA59081" s="80"/>
      <c r="BB59081" s="80"/>
    </row>
    <row r="59082" spans="9:54" x14ac:dyDescent="0.25">
      <c r="I59082" s="80"/>
      <c r="AX59082" s="80"/>
      <c r="AY59082" s="80"/>
      <c r="AZ59082" s="80"/>
      <c r="BA59082" s="80"/>
      <c r="BB59082" s="80"/>
    </row>
    <row r="59083" spans="9:54" x14ac:dyDescent="0.25">
      <c r="I59083" s="80"/>
      <c r="AX59083" s="80"/>
      <c r="AY59083" s="80"/>
      <c r="AZ59083" s="80"/>
      <c r="BA59083" s="80"/>
      <c r="BB59083" s="80"/>
    </row>
    <row r="59084" spans="9:54" x14ac:dyDescent="0.25">
      <c r="I59084" s="80"/>
      <c r="AX59084" s="80"/>
      <c r="AY59084" s="80"/>
      <c r="AZ59084" s="80"/>
      <c r="BA59084" s="80"/>
      <c r="BB59084" s="80"/>
    </row>
    <row r="59085" spans="9:54" x14ac:dyDescent="0.25">
      <c r="I59085" s="80"/>
      <c r="AX59085" s="80"/>
      <c r="AY59085" s="80"/>
      <c r="AZ59085" s="80"/>
      <c r="BA59085" s="80"/>
      <c r="BB59085" s="80"/>
    </row>
    <row r="59086" spans="9:54" x14ac:dyDescent="0.25">
      <c r="I59086" s="80"/>
      <c r="AX59086" s="80"/>
      <c r="AY59086" s="80"/>
      <c r="AZ59086" s="80"/>
      <c r="BA59086" s="80"/>
      <c r="BB59086" s="80"/>
    </row>
    <row r="59087" spans="9:54" x14ac:dyDescent="0.25">
      <c r="I59087" s="80"/>
      <c r="AX59087" s="80"/>
      <c r="AY59087" s="80"/>
      <c r="AZ59087" s="80"/>
      <c r="BA59087" s="80"/>
      <c r="BB59087" s="80"/>
    </row>
    <row r="59088" spans="9:54" x14ac:dyDescent="0.25">
      <c r="I59088" s="80"/>
      <c r="AX59088" s="80"/>
      <c r="AY59088" s="80"/>
      <c r="AZ59088" s="80"/>
      <c r="BA59088" s="80"/>
      <c r="BB59088" s="80"/>
    </row>
    <row r="59089" spans="9:54" x14ac:dyDescent="0.25">
      <c r="I59089" s="80"/>
      <c r="AX59089" s="80"/>
      <c r="AY59089" s="80"/>
      <c r="AZ59089" s="80"/>
      <c r="BA59089" s="80"/>
      <c r="BB59089" s="80"/>
    </row>
    <row r="59090" spans="9:54" x14ac:dyDescent="0.25">
      <c r="I59090" s="80"/>
      <c r="AX59090" s="80"/>
      <c r="AY59090" s="80"/>
      <c r="AZ59090" s="80"/>
      <c r="BA59090" s="80"/>
      <c r="BB59090" s="80"/>
    </row>
    <row r="59091" spans="9:54" x14ac:dyDescent="0.25">
      <c r="I59091" s="80"/>
      <c r="AX59091" s="80"/>
      <c r="AY59091" s="80"/>
      <c r="AZ59091" s="80"/>
      <c r="BA59091" s="80"/>
      <c r="BB59091" s="80"/>
    </row>
    <row r="59092" spans="9:54" x14ac:dyDescent="0.25">
      <c r="I59092" s="80"/>
      <c r="AX59092" s="80"/>
      <c r="AY59092" s="80"/>
      <c r="AZ59092" s="80"/>
      <c r="BA59092" s="80"/>
      <c r="BB59092" s="80"/>
    </row>
    <row r="59093" spans="9:54" x14ac:dyDescent="0.25">
      <c r="I59093" s="80"/>
      <c r="AX59093" s="80"/>
      <c r="AY59093" s="80"/>
      <c r="AZ59093" s="80"/>
      <c r="BA59093" s="80"/>
      <c r="BB59093" s="80"/>
    </row>
    <row r="59094" spans="9:54" x14ac:dyDescent="0.25">
      <c r="I59094" s="80"/>
      <c r="AX59094" s="80"/>
      <c r="AY59094" s="80"/>
      <c r="AZ59094" s="80"/>
      <c r="BA59094" s="80"/>
      <c r="BB59094" s="80"/>
    </row>
    <row r="59095" spans="9:54" x14ac:dyDescent="0.25">
      <c r="I59095" s="80"/>
      <c r="AX59095" s="80"/>
      <c r="AY59095" s="80"/>
      <c r="AZ59095" s="80"/>
      <c r="BA59095" s="80"/>
      <c r="BB59095" s="80"/>
    </row>
    <row r="59096" spans="9:54" x14ac:dyDescent="0.25">
      <c r="I59096" s="80"/>
      <c r="AX59096" s="80"/>
      <c r="AY59096" s="80"/>
      <c r="AZ59096" s="80"/>
      <c r="BA59096" s="80"/>
      <c r="BB59096" s="80"/>
    </row>
    <row r="59097" spans="9:54" x14ac:dyDescent="0.25">
      <c r="I59097" s="80"/>
      <c r="AX59097" s="80"/>
      <c r="AY59097" s="80"/>
      <c r="AZ59097" s="80"/>
      <c r="BA59097" s="80"/>
      <c r="BB59097" s="80"/>
    </row>
    <row r="59098" spans="9:54" x14ac:dyDescent="0.25">
      <c r="I59098" s="80"/>
      <c r="AX59098" s="80"/>
      <c r="AY59098" s="80"/>
      <c r="AZ59098" s="80"/>
      <c r="BA59098" s="80"/>
      <c r="BB59098" s="80"/>
    </row>
    <row r="59099" spans="9:54" x14ac:dyDescent="0.25">
      <c r="I59099" s="80"/>
      <c r="AX59099" s="80"/>
      <c r="AY59099" s="80"/>
      <c r="AZ59099" s="80"/>
      <c r="BA59099" s="80"/>
      <c r="BB59099" s="80"/>
    </row>
    <row r="59100" spans="9:54" x14ac:dyDescent="0.25">
      <c r="I59100" s="80"/>
      <c r="AX59100" s="80"/>
      <c r="AY59100" s="80"/>
      <c r="AZ59100" s="80"/>
      <c r="BA59100" s="80"/>
      <c r="BB59100" s="80"/>
    </row>
    <row r="59101" spans="9:54" x14ac:dyDescent="0.25">
      <c r="I59101" s="80"/>
      <c r="AX59101" s="80"/>
      <c r="AY59101" s="80"/>
      <c r="AZ59101" s="80"/>
      <c r="BA59101" s="80"/>
      <c r="BB59101" s="80"/>
    </row>
    <row r="59102" spans="9:54" x14ac:dyDescent="0.25">
      <c r="I59102" s="80"/>
      <c r="AX59102" s="80"/>
      <c r="AY59102" s="80"/>
      <c r="AZ59102" s="80"/>
      <c r="BA59102" s="80"/>
      <c r="BB59102" s="80"/>
    </row>
    <row r="59103" spans="9:54" x14ac:dyDescent="0.25">
      <c r="I59103" s="80"/>
      <c r="AX59103" s="80"/>
      <c r="AY59103" s="80"/>
      <c r="AZ59103" s="80"/>
      <c r="BA59103" s="80"/>
      <c r="BB59103" s="80"/>
    </row>
    <row r="59104" spans="9:54" x14ac:dyDescent="0.25">
      <c r="I59104" s="80"/>
      <c r="AX59104" s="80"/>
      <c r="AY59104" s="80"/>
      <c r="AZ59104" s="80"/>
      <c r="BA59104" s="80"/>
      <c r="BB59104" s="80"/>
    </row>
    <row r="59105" spans="9:54" x14ac:dyDescent="0.25">
      <c r="I59105" s="80"/>
      <c r="AX59105" s="80"/>
      <c r="AY59105" s="80"/>
      <c r="AZ59105" s="80"/>
      <c r="BA59105" s="80"/>
      <c r="BB59105" s="80"/>
    </row>
    <row r="59106" spans="9:54" x14ac:dyDescent="0.25">
      <c r="I59106" s="80"/>
      <c r="AX59106" s="80"/>
      <c r="AY59106" s="80"/>
      <c r="AZ59106" s="80"/>
      <c r="BA59106" s="80"/>
      <c r="BB59106" s="80"/>
    </row>
    <row r="59107" spans="9:54" x14ac:dyDescent="0.25">
      <c r="I59107" s="80"/>
      <c r="AX59107" s="80"/>
      <c r="AY59107" s="80"/>
      <c r="AZ59107" s="80"/>
      <c r="BA59107" s="80"/>
      <c r="BB59107" s="80"/>
    </row>
    <row r="59108" spans="9:54" x14ac:dyDescent="0.25">
      <c r="I59108" s="80"/>
      <c r="AX59108" s="80"/>
      <c r="AY59108" s="80"/>
      <c r="AZ59108" s="80"/>
      <c r="BA59108" s="80"/>
      <c r="BB59108" s="80"/>
    </row>
    <row r="59109" spans="9:54" x14ac:dyDescent="0.25">
      <c r="I59109" s="80"/>
      <c r="AX59109" s="80"/>
      <c r="AY59109" s="80"/>
      <c r="AZ59109" s="80"/>
      <c r="BA59109" s="80"/>
      <c r="BB59109" s="80"/>
    </row>
    <row r="59110" spans="9:54" x14ac:dyDescent="0.25">
      <c r="I59110" s="80"/>
      <c r="AX59110" s="80"/>
      <c r="AY59110" s="80"/>
      <c r="AZ59110" s="80"/>
      <c r="BA59110" s="80"/>
      <c r="BB59110" s="80"/>
    </row>
    <row r="59111" spans="9:54" x14ac:dyDescent="0.25">
      <c r="I59111" s="80"/>
      <c r="AX59111" s="80"/>
      <c r="AY59111" s="80"/>
      <c r="AZ59111" s="80"/>
      <c r="BA59111" s="80"/>
      <c r="BB59111" s="80"/>
    </row>
    <row r="59112" spans="9:54" x14ac:dyDescent="0.25">
      <c r="I59112" s="80"/>
      <c r="AX59112" s="80"/>
      <c r="AY59112" s="80"/>
      <c r="AZ59112" s="80"/>
      <c r="BA59112" s="80"/>
      <c r="BB59112" s="80"/>
    </row>
    <row r="59113" spans="9:54" x14ac:dyDescent="0.25">
      <c r="I59113" s="80"/>
      <c r="AX59113" s="80"/>
      <c r="AY59113" s="80"/>
      <c r="AZ59113" s="80"/>
      <c r="BA59113" s="80"/>
      <c r="BB59113" s="80"/>
    </row>
    <row r="59114" spans="9:54" x14ac:dyDescent="0.25">
      <c r="I59114" s="80"/>
      <c r="AX59114" s="80"/>
      <c r="AY59114" s="80"/>
      <c r="AZ59114" s="80"/>
      <c r="BA59114" s="80"/>
      <c r="BB59114" s="80"/>
    </row>
    <row r="59115" spans="9:54" x14ac:dyDescent="0.25">
      <c r="I59115" s="80"/>
      <c r="AX59115" s="80"/>
      <c r="AY59115" s="80"/>
      <c r="AZ59115" s="80"/>
      <c r="BA59115" s="80"/>
      <c r="BB59115" s="80"/>
    </row>
    <row r="59116" spans="9:54" x14ac:dyDescent="0.25">
      <c r="I59116" s="80"/>
      <c r="AX59116" s="80"/>
      <c r="AY59116" s="80"/>
      <c r="AZ59116" s="80"/>
      <c r="BA59116" s="80"/>
      <c r="BB59116" s="80"/>
    </row>
    <row r="59117" spans="9:54" x14ac:dyDescent="0.25">
      <c r="I59117" s="80"/>
      <c r="AX59117" s="80"/>
      <c r="AY59117" s="80"/>
      <c r="AZ59117" s="80"/>
      <c r="BA59117" s="80"/>
      <c r="BB59117" s="80"/>
    </row>
    <row r="59118" spans="9:54" x14ac:dyDescent="0.25">
      <c r="I59118" s="80"/>
      <c r="AX59118" s="80"/>
      <c r="AY59118" s="80"/>
      <c r="AZ59118" s="80"/>
      <c r="BA59118" s="80"/>
      <c r="BB59118" s="80"/>
    </row>
    <row r="59119" spans="9:54" x14ac:dyDescent="0.25">
      <c r="I59119" s="80"/>
      <c r="AX59119" s="80"/>
      <c r="AY59119" s="80"/>
      <c r="AZ59119" s="80"/>
      <c r="BA59119" s="80"/>
      <c r="BB59119" s="80"/>
    </row>
    <row r="59120" spans="9:54" x14ac:dyDescent="0.25">
      <c r="I59120" s="80"/>
      <c r="AX59120" s="80"/>
      <c r="AY59120" s="80"/>
      <c r="AZ59120" s="80"/>
      <c r="BA59120" s="80"/>
      <c r="BB59120" s="80"/>
    </row>
    <row r="59121" spans="9:54" x14ac:dyDescent="0.25">
      <c r="I59121" s="80"/>
      <c r="AX59121" s="80"/>
      <c r="AY59121" s="80"/>
      <c r="AZ59121" s="80"/>
      <c r="BA59121" s="80"/>
      <c r="BB59121" s="80"/>
    </row>
    <row r="59122" spans="9:54" x14ac:dyDescent="0.25">
      <c r="I59122" s="80"/>
      <c r="AX59122" s="80"/>
      <c r="AY59122" s="80"/>
      <c r="AZ59122" s="80"/>
      <c r="BA59122" s="80"/>
      <c r="BB59122" s="80"/>
    </row>
    <row r="59123" spans="9:54" x14ac:dyDescent="0.25">
      <c r="I59123" s="80"/>
      <c r="AX59123" s="80"/>
      <c r="AY59123" s="80"/>
      <c r="AZ59123" s="80"/>
      <c r="BA59123" s="80"/>
      <c r="BB59123" s="80"/>
    </row>
    <row r="59124" spans="9:54" x14ac:dyDescent="0.25">
      <c r="I59124" s="80"/>
      <c r="AX59124" s="80"/>
      <c r="AY59124" s="80"/>
      <c r="AZ59124" s="80"/>
      <c r="BA59124" s="80"/>
      <c r="BB59124" s="80"/>
    </row>
    <row r="59125" spans="9:54" x14ac:dyDescent="0.25">
      <c r="I59125" s="80"/>
      <c r="AX59125" s="80"/>
      <c r="AY59125" s="80"/>
      <c r="AZ59125" s="80"/>
      <c r="BA59125" s="80"/>
      <c r="BB59125" s="80"/>
    </row>
    <row r="59126" spans="9:54" x14ac:dyDescent="0.25">
      <c r="I59126" s="80"/>
      <c r="AX59126" s="80"/>
      <c r="AY59126" s="80"/>
      <c r="AZ59126" s="80"/>
      <c r="BA59126" s="80"/>
      <c r="BB59126" s="80"/>
    </row>
    <row r="59127" spans="9:54" x14ac:dyDescent="0.25">
      <c r="I59127" s="80"/>
      <c r="AX59127" s="80"/>
      <c r="AY59127" s="80"/>
      <c r="AZ59127" s="80"/>
      <c r="BA59127" s="80"/>
      <c r="BB59127" s="80"/>
    </row>
    <row r="59128" spans="9:54" x14ac:dyDescent="0.25">
      <c r="I59128" s="80"/>
      <c r="AX59128" s="80"/>
      <c r="AY59128" s="80"/>
      <c r="AZ59128" s="80"/>
      <c r="BA59128" s="80"/>
      <c r="BB59128" s="80"/>
    </row>
    <row r="59129" spans="9:54" x14ac:dyDescent="0.25">
      <c r="I59129" s="80"/>
      <c r="AX59129" s="80"/>
      <c r="AY59129" s="80"/>
      <c r="AZ59129" s="80"/>
      <c r="BA59129" s="80"/>
      <c r="BB59129" s="80"/>
    </row>
    <row r="59130" spans="9:54" x14ac:dyDescent="0.25">
      <c r="I59130" s="80"/>
      <c r="AX59130" s="80"/>
      <c r="AY59130" s="80"/>
      <c r="AZ59130" s="80"/>
      <c r="BA59130" s="80"/>
      <c r="BB59130" s="80"/>
    </row>
    <row r="59131" spans="9:54" x14ac:dyDescent="0.25">
      <c r="I59131" s="80"/>
      <c r="AX59131" s="80"/>
      <c r="AY59131" s="80"/>
      <c r="AZ59131" s="80"/>
      <c r="BA59131" s="80"/>
      <c r="BB59131" s="80"/>
    </row>
    <row r="59132" spans="9:54" x14ac:dyDescent="0.25">
      <c r="I59132" s="80"/>
      <c r="AX59132" s="80"/>
      <c r="AY59132" s="80"/>
      <c r="AZ59132" s="80"/>
      <c r="BA59132" s="80"/>
      <c r="BB59132" s="80"/>
    </row>
    <row r="59133" spans="9:54" x14ac:dyDescent="0.25">
      <c r="I59133" s="80"/>
      <c r="AX59133" s="80"/>
      <c r="AY59133" s="80"/>
      <c r="AZ59133" s="80"/>
      <c r="BA59133" s="80"/>
      <c r="BB59133" s="80"/>
    </row>
    <row r="59134" spans="9:54" x14ac:dyDescent="0.25">
      <c r="I59134" s="80"/>
      <c r="AX59134" s="80"/>
      <c r="AY59134" s="80"/>
      <c r="AZ59134" s="80"/>
      <c r="BA59134" s="80"/>
      <c r="BB59134" s="80"/>
    </row>
    <row r="59135" spans="9:54" x14ac:dyDescent="0.25">
      <c r="I59135" s="80"/>
      <c r="AX59135" s="80"/>
      <c r="AY59135" s="80"/>
      <c r="AZ59135" s="80"/>
      <c r="BA59135" s="80"/>
      <c r="BB59135" s="80"/>
    </row>
    <row r="59136" spans="9:54" x14ac:dyDescent="0.25">
      <c r="I59136" s="80"/>
      <c r="AX59136" s="80"/>
      <c r="AY59136" s="80"/>
      <c r="AZ59136" s="80"/>
      <c r="BA59136" s="80"/>
      <c r="BB59136" s="80"/>
    </row>
    <row r="59137" spans="9:54" x14ac:dyDescent="0.25">
      <c r="I59137" s="80"/>
      <c r="AX59137" s="80"/>
      <c r="AY59137" s="80"/>
      <c r="AZ59137" s="80"/>
      <c r="BA59137" s="80"/>
      <c r="BB59137" s="80"/>
    </row>
    <row r="59138" spans="9:54" x14ac:dyDescent="0.25">
      <c r="I59138" s="80"/>
      <c r="AX59138" s="80"/>
      <c r="AY59138" s="80"/>
      <c r="AZ59138" s="80"/>
      <c r="BA59138" s="80"/>
      <c r="BB59138" s="80"/>
    </row>
    <row r="59139" spans="9:54" x14ac:dyDescent="0.25">
      <c r="I59139" s="80"/>
      <c r="AX59139" s="80"/>
      <c r="AY59139" s="80"/>
      <c r="AZ59139" s="80"/>
      <c r="BA59139" s="80"/>
      <c r="BB59139" s="80"/>
    </row>
    <row r="59140" spans="9:54" x14ac:dyDescent="0.25">
      <c r="I59140" s="80"/>
      <c r="AX59140" s="80"/>
      <c r="AY59140" s="80"/>
      <c r="AZ59140" s="80"/>
      <c r="BA59140" s="80"/>
      <c r="BB59140" s="80"/>
    </row>
    <row r="59141" spans="9:54" x14ac:dyDescent="0.25">
      <c r="I59141" s="80"/>
      <c r="AX59141" s="80"/>
      <c r="AY59141" s="80"/>
      <c r="AZ59141" s="80"/>
      <c r="BA59141" s="80"/>
      <c r="BB59141" s="80"/>
    </row>
    <row r="59142" spans="9:54" x14ac:dyDescent="0.25">
      <c r="I59142" s="80"/>
      <c r="AX59142" s="80"/>
      <c r="AY59142" s="80"/>
      <c r="AZ59142" s="80"/>
      <c r="BA59142" s="80"/>
      <c r="BB59142" s="80"/>
    </row>
    <row r="59143" spans="9:54" x14ac:dyDescent="0.25">
      <c r="I59143" s="80"/>
      <c r="AX59143" s="80"/>
      <c r="AY59143" s="80"/>
      <c r="AZ59143" s="80"/>
      <c r="BA59143" s="80"/>
      <c r="BB59143" s="80"/>
    </row>
    <row r="59144" spans="9:54" x14ac:dyDescent="0.25">
      <c r="I59144" s="80"/>
      <c r="AX59144" s="80"/>
      <c r="AY59144" s="80"/>
      <c r="AZ59144" s="80"/>
      <c r="BA59144" s="80"/>
      <c r="BB59144" s="80"/>
    </row>
    <row r="59145" spans="9:54" x14ac:dyDescent="0.25">
      <c r="I59145" s="80"/>
      <c r="AX59145" s="80"/>
      <c r="AY59145" s="80"/>
      <c r="AZ59145" s="80"/>
      <c r="BA59145" s="80"/>
      <c r="BB59145" s="80"/>
    </row>
    <row r="59146" spans="9:54" x14ac:dyDescent="0.25">
      <c r="I59146" s="80"/>
      <c r="AX59146" s="80"/>
      <c r="AY59146" s="80"/>
      <c r="AZ59146" s="80"/>
      <c r="BA59146" s="80"/>
      <c r="BB59146" s="80"/>
    </row>
    <row r="59147" spans="9:54" x14ac:dyDescent="0.25">
      <c r="I59147" s="80"/>
      <c r="AX59147" s="80"/>
      <c r="AY59147" s="80"/>
      <c r="AZ59147" s="80"/>
      <c r="BA59147" s="80"/>
      <c r="BB59147" s="80"/>
    </row>
    <row r="59148" spans="9:54" x14ac:dyDescent="0.25">
      <c r="I59148" s="80"/>
      <c r="AX59148" s="80"/>
      <c r="AY59148" s="80"/>
      <c r="AZ59148" s="80"/>
      <c r="BA59148" s="80"/>
      <c r="BB59148" s="80"/>
    </row>
    <row r="59149" spans="9:54" x14ac:dyDescent="0.25">
      <c r="I59149" s="80"/>
      <c r="AX59149" s="80"/>
      <c r="AY59149" s="80"/>
      <c r="AZ59149" s="80"/>
      <c r="BA59149" s="80"/>
      <c r="BB59149" s="80"/>
    </row>
    <row r="59150" spans="9:54" x14ac:dyDescent="0.25">
      <c r="I59150" s="80"/>
      <c r="AX59150" s="80"/>
      <c r="AY59150" s="80"/>
      <c r="AZ59150" s="80"/>
      <c r="BA59150" s="80"/>
      <c r="BB59150" s="80"/>
    </row>
    <row r="59151" spans="9:54" x14ac:dyDescent="0.25">
      <c r="I59151" s="80"/>
      <c r="AX59151" s="80"/>
      <c r="AY59151" s="80"/>
      <c r="AZ59151" s="80"/>
      <c r="BA59151" s="80"/>
      <c r="BB59151" s="80"/>
    </row>
    <row r="59152" spans="9:54" x14ac:dyDescent="0.25">
      <c r="I59152" s="80"/>
      <c r="AX59152" s="80"/>
      <c r="AY59152" s="80"/>
      <c r="AZ59152" s="80"/>
      <c r="BA59152" s="80"/>
      <c r="BB59152" s="80"/>
    </row>
    <row r="59153" spans="9:54" x14ac:dyDescent="0.25">
      <c r="I59153" s="80"/>
      <c r="AX59153" s="80"/>
      <c r="AY59153" s="80"/>
      <c r="AZ59153" s="80"/>
      <c r="BA59153" s="80"/>
      <c r="BB59153" s="80"/>
    </row>
    <row r="59154" spans="9:54" x14ac:dyDescent="0.25">
      <c r="I59154" s="80"/>
      <c r="AX59154" s="80"/>
      <c r="AY59154" s="80"/>
      <c r="AZ59154" s="80"/>
      <c r="BA59154" s="80"/>
      <c r="BB59154" s="80"/>
    </row>
    <row r="59155" spans="9:54" x14ac:dyDescent="0.25">
      <c r="I59155" s="80"/>
      <c r="AX59155" s="80"/>
      <c r="AY59155" s="80"/>
      <c r="AZ59155" s="80"/>
      <c r="BA59155" s="80"/>
      <c r="BB59155" s="80"/>
    </row>
    <row r="59156" spans="9:54" x14ac:dyDescent="0.25">
      <c r="I59156" s="80"/>
      <c r="AX59156" s="80"/>
      <c r="AY59156" s="80"/>
      <c r="AZ59156" s="80"/>
      <c r="BA59156" s="80"/>
      <c r="BB59156" s="80"/>
    </row>
    <row r="59157" spans="9:54" x14ac:dyDescent="0.25">
      <c r="I59157" s="80"/>
      <c r="AX59157" s="80"/>
      <c r="AY59157" s="80"/>
      <c r="AZ59157" s="80"/>
      <c r="BA59157" s="80"/>
      <c r="BB59157" s="80"/>
    </row>
    <row r="59158" spans="9:54" x14ac:dyDescent="0.25">
      <c r="I59158" s="80"/>
      <c r="AX59158" s="80"/>
      <c r="AY59158" s="80"/>
      <c r="AZ59158" s="80"/>
      <c r="BA59158" s="80"/>
      <c r="BB59158" s="80"/>
    </row>
    <row r="59159" spans="9:54" x14ac:dyDescent="0.25">
      <c r="I59159" s="80"/>
      <c r="AX59159" s="80"/>
      <c r="AY59159" s="80"/>
      <c r="AZ59159" s="80"/>
      <c r="BA59159" s="80"/>
      <c r="BB59159" s="80"/>
    </row>
    <row r="59160" spans="9:54" x14ac:dyDescent="0.25">
      <c r="I59160" s="80"/>
      <c r="AX59160" s="80"/>
      <c r="AY59160" s="80"/>
      <c r="AZ59160" s="80"/>
      <c r="BA59160" s="80"/>
      <c r="BB59160" s="80"/>
    </row>
    <row r="59161" spans="9:54" x14ac:dyDescent="0.25">
      <c r="I59161" s="80"/>
      <c r="AX59161" s="80"/>
      <c r="AY59161" s="80"/>
      <c r="AZ59161" s="80"/>
      <c r="BA59161" s="80"/>
      <c r="BB59161" s="80"/>
    </row>
    <row r="59162" spans="9:54" x14ac:dyDescent="0.25">
      <c r="I59162" s="80"/>
      <c r="AX59162" s="80"/>
      <c r="AY59162" s="80"/>
      <c r="AZ59162" s="80"/>
      <c r="BA59162" s="80"/>
      <c r="BB59162" s="80"/>
    </row>
    <row r="59163" spans="9:54" x14ac:dyDescent="0.25">
      <c r="I59163" s="80"/>
      <c r="AX59163" s="80"/>
      <c r="AY59163" s="80"/>
      <c r="AZ59163" s="80"/>
      <c r="BA59163" s="80"/>
      <c r="BB59163" s="80"/>
    </row>
    <row r="59164" spans="9:54" x14ac:dyDescent="0.25">
      <c r="I59164" s="80"/>
      <c r="AX59164" s="80"/>
      <c r="AY59164" s="80"/>
      <c r="AZ59164" s="80"/>
      <c r="BA59164" s="80"/>
      <c r="BB59164" s="80"/>
    </row>
    <row r="59165" spans="9:54" x14ac:dyDescent="0.25">
      <c r="I59165" s="80"/>
      <c r="AX59165" s="80"/>
      <c r="AY59165" s="80"/>
      <c r="AZ59165" s="80"/>
      <c r="BA59165" s="80"/>
      <c r="BB59165" s="80"/>
    </row>
    <row r="59166" spans="9:54" x14ac:dyDescent="0.25">
      <c r="I59166" s="80"/>
      <c r="AX59166" s="80"/>
      <c r="AY59166" s="80"/>
      <c r="AZ59166" s="80"/>
      <c r="BA59166" s="80"/>
      <c r="BB59166" s="80"/>
    </row>
    <row r="59167" spans="9:54" x14ac:dyDescent="0.25">
      <c r="I59167" s="80"/>
      <c r="AX59167" s="80"/>
      <c r="AY59167" s="80"/>
      <c r="AZ59167" s="80"/>
      <c r="BA59167" s="80"/>
      <c r="BB59167" s="80"/>
    </row>
    <row r="59168" spans="9:54" x14ac:dyDescent="0.25">
      <c r="I59168" s="80"/>
      <c r="AX59168" s="80"/>
      <c r="AY59168" s="80"/>
      <c r="AZ59168" s="80"/>
      <c r="BA59168" s="80"/>
      <c r="BB59168" s="80"/>
    </row>
    <row r="59169" spans="9:54" x14ac:dyDescent="0.25">
      <c r="I59169" s="80"/>
      <c r="AX59169" s="80"/>
      <c r="AY59169" s="80"/>
      <c r="AZ59169" s="80"/>
      <c r="BA59169" s="80"/>
      <c r="BB59169" s="80"/>
    </row>
    <row r="59170" spans="9:54" x14ac:dyDescent="0.25">
      <c r="I59170" s="80"/>
      <c r="AX59170" s="80"/>
      <c r="AY59170" s="80"/>
      <c r="AZ59170" s="80"/>
      <c r="BA59170" s="80"/>
      <c r="BB59170" s="80"/>
    </row>
    <row r="59171" spans="9:54" x14ac:dyDescent="0.25">
      <c r="I59171" s="80"/>
      <c r="AX59171" s="80"/>
      <c r="AY59171" s="80"/>
      <c r="AZ59171" s="80"/>
      <c r="BA59171" s="80"/>
      <c r="BB59171" s="80"/>
    </row>
    <row r="59172" spans="9:54" x14ac:dyDescent="0.25">
      <c r="I59172" s="80"/>
      <c r="AX59172" s="80"/>
      <c r="AY59172" s="80"/>
      <c r="AZ59172" s="80"/>
      <c r="BA59172" s="80"/>
      <c r="BB59172" s="80"/>
    </row>
    <row r="59173" spans="9:54" x14ac:dyDescent="0.25">
      <c r="I59173" s="80"/>
      <c r="AX59173" s="80"/>
      <c r="AY59173" s="80"/>
      <c r="AZ59173" s="80"/>
      <c r="BA59173" s="80"/>
      <c r="BB59173" s="80"/>
    </row>
    <row r="59174" spans="9:54" x14ac:dyDescent="0.25">
      <c r="I59174" s="80"/>
      <c r="AX59174" s="80"/>
      <c r="AY59174" s="80"/>
      <c r="AZ59174" s="80"/>
      <c r="BA59174" s="80"/>
      <c r="BB59174" s="80"/>
    </row>
    <row r="59175" spans="9:54" x14ac:dyDescent="0.25">
      <c r="I59175" s="80"/>
      <c r="AX59175" s="80"/>
      <c r="AY59175" s="80"/>
      <c r="AZ59175" s="80"/>
      <c r="BA59175" s="80"/>
      <c r="BB59175" s="80"/>
    </row>
    <row r="59176" spans="9:54" x14ac:dyDescent="0.25">
      <c r="I59176" s="80"/>
      <c r="AX59176" s="80"/>
      <c r="AY59176" s="80"/>
      <c r="AZ59176" s="80"/>
      <c r="BA59176" s="80"/>
      <c r="BB59176" s="80"/>
    </row>
    <row r="59177" spans="9:54" x14ac:dyDescent="0.25">
      <c r="I59177" s="80"/>
      <c r="AX59177" s="80"/>
      <c r="AY59177" s="80"/>
      <c r="AZ59177" s="80"/>
      <c r="BA59177" s="80"/>
      <c r="BB59177" s="80"/>
    </row>
    <row r="59178" spans="9:54" x14ac:dyDescent="0.25">
      <c r="I59178" s="80"/>
      <c r="AX59178" s="80"/>
      <c r="AY59178" s="80"/>
      <c r="AZ59178" s="80"/>
      <c r="BA59178" s="80"/>
      <c r="BB59178" s="80"/>
    </row>
    <row r="59179" spans="9:54" x14ac:dyDescent="0.25">
      <c r="I59179" s="80"/>
      <c r="AX59179" s="80"/>
      <c r="AY59179" s="80"/>
      <c r="AZ59179" s="80"/>
      <c r="BA59179" s="80"/>
      <c r="BB59179" s="80"/>
    </row>
    <row r="59180" spans="9:54" x14ac:dyDescent="0.25">
      <c r="I59180" s="80"/>
      <c r="AX59180" s="80"/>
      <c r="AY59180" s="80"/>
      <c r="AZ59180" s="80"/>
      <c r="BA59180" s="80"/>
      <c r="BB59180" s="80"/>
    </row>
    <row r="59181" spans="9:54" x14ac:dyDescent="0.25">
      <c r="I59181" s="80"/>
      <c r="AX59181" s="80"/>
      <c r="AY59181" s="80"/>
      <c r="AZ59181" s="80"/>
      <c r="BA59181" s="80"/>
      <c r="BB59181" s="80"/>
    </row>
    <row r="59182" spans="9:54" x14ac:dyDescent="0.25">
      <c r="I59182" s="80"/>
      <c r="AX59182" s="80"/>
      <c r="AY59182" s="80"/>
      <c r="AZ59182" s="80"/>
      <c r="BA59182" s="80"/>
      <c r="BB59182" s="80"/>
    </row>
    <row r="59183" spans="9:54" x14ac:dyDescent="0.25">
      <c r="I59183" s="80"/>
      <c r="AX59183" s="80"/>
      <c r="AY59183" s="80"/>
      <c r="AZ59183" s="80"/>
      <c r="BA59183" s="80"/>
      <c r="BB59183" s="80"/>
    </row>
    <row r="59184" spans="9:54" x14ac:dyDescent="0.25">
      <c r="I59184" s="80"/>
      <c r="AX59184" s="80"/>
      <c r="AY59184" s="80"/>
      <c r="AZ59184" s="80"/>
      <c r="BA59184" s="80"/>
      <c r="BB59184" s="80"/>
    </row>
    <row r="59185" spans="9:54" x14ac:dyDescent="0.25">
      <c r="I59185" s="80"/>
      <c r="AX59185" s="80"/>
      <c r="AY59185" s="80"/>
      <c r="AZ59185" s="80"/>
      <c r="BA59185" s="80"/>
      <c r="BB59185" s="80"/>
    </row>
    <row r="59186" spans="9:54" x14ac:dyDescent="0.25">
      <c r="I59186" s="80"/>
      <c r="AX59186" s="80"/>
      <c r="AY59186" s="80"/>
      <c r="AZ59186" s="80"/>
      <c r="BA59186" s="80"/>
      <c r="BB59186" s="80"/>
    </row>
    <row r="59187" spans="9:54" x14ac:dyDescent="0.25">
      <c r="I59187" s="80"/>
      <c r="AX59187" s="80"/>
      <c r="AY59187" s="80"/>
      <c r="AZ59187" s="80"/>
      <c r="BA59187" s="80"/>
      <c r="BB59187" s="80"/>
    </row>
    <row r="59188" spans="9:54" x14ac:dyDescent="0.25">
      <c r="I59188" s="80"/>
      <c r="AX59188" s="80"/>
      <c r="AY59188" s="80"/>
      <c r="AZ59188" s="80"/>
      <c r="BA59188" s="80"/>
      <c r="BB59188" s="80"/>
    </row>
    <row r="59189" spans="9:54" x14ac:dyDescent="0.25">
      <c r="I59189" s="80"/>
      <c r="AX59189" s="80"/>
      <c r="AY59189" s="80"/>
      <c r="AZ59189" s="80"/>
      <c r="BA59189" s="80"/>
      <c r="BB59189" s="80"/>
    </row>
    <row r="59190" spans="9:54" x14ac:dyDescent="0.25">
      <c r="I59190" s="80"/>
      <c r="AX59190" s="80"/>
      <c r="AY59190" s="80"/>
      <c r="AZ59190" s="80"/>
      <c r="BA59190" s="80"/>
      <c r="BB59190" s="80"/>
    </row>
    <row r="59191" spans="9:54" x14ac:dyDescent="0.25">
      <c r="I59191" s="80"/>
      <c r="AX59191" s="80"/>
      <c r="AY59191" s="80"/>
      <c r="AZ59191" s="80"/>
      <c r="BA59191" s="80"/>
      <c r="BB59191" s="80"/>
    </row>
    <row r="59192" spans="9:54" x14ac:dyDescent="0.25">
      <c r="I59192" s="80"/>
      <c r="AX59192" s="80"/>
      <c r="AY59192" s="80"/>
      <c r="AZ59192" s="80"/>
      <c r="BA59192" s="80"/>
      <c r="BB59192" s="80"/>
    </row>
    <row r="59193" spans="9:54" x14ac:dyDescent="0.25">
      <c r="I59193" s="80"/>
      <c r="AX59193" s="80"/>
      <c r="AY59193" s="80"/>
      <c r="AZ59193" s="80"/>
      <c r="BA59193" s="80"/>
      <c r="BB59193" s="80"/>
    </row>
    <row r="59194" spans="9:54" x14ac:dyDescent="0.25">
      <c r="I59194" s="80"/>
      <c r="AX59194" s="80"/>
      <c r="AY59194" s="80"/>
      <c r="AZ59194" s="80"/>
      <c r="BA59194" s="80"/>
      <c r="BB59194" s="80"/>
    </row>
    <row r="59195" spans="9:54" x14ac:dyDescent="0.25">
      <c r="I59195" s="80"/>
      <c r="AX59195" s="80"/>
      <c r="AY59195" s="80"/>
      <c r="AZ59195" s="80"/>
      <c r="BA59195" s="80"/>
      <c r="BB59195" s="80"/>
    </row>
    <row r="59196" spans="9:54" x14ac:dyDescent="0.25">
      <c r="I59196" s="80"/>
      <c r="AX59196" s="80"/>
      <c r="AY59196" s="80"/>
      <c r="AZ59196" s="80"/>
      <c r="BA59196" s="80"/>
      <c r="BB59196" s="80"/>
    </row>
    <row r="59197" spans="9:54" x14ac:dyDescent="0.25">
      <c r="I59197" s="80"/>
      <c r="AX59197" s="80"/>
      <c r="AY59197" s="80"/>
      <c r="AZ59197" s="80"/>
      <c r="BA59197" s="80"/>
      <c r="BB59197" s="80"/>
    </row>
    <row r="59198" spans="9:54" x14ac:dyDescent="0.25">
      <c r="I59198" s="80"/>
      <c r="AX59198" s="80"/>
      <c r="AY59198" s="80"/>
      <c r="AZ59198" s="80"/>
      <c r="BA59198" s="80"/>
      <c r="BB59198" s="80"/>
    </row>
    <row r="59199" spans="9:54" x14ac:dyDescent="0.25">
      <c r="I59199" s="80"/>
      <c r="AX59199" s="80"/>
      <c r="AY59199" s="80"/>
      <c r="AZ59199" s="80"/>
      <c r="BA59199" s="80"/>
      <c r="BB59199" s="80"/>
    </row>
    <row r="59200" spans="9:54" x14ac:dyDescent="0.25">
      <c r="I59200" s="80"/>
      <c r="AX59200" s="80"/>
      <c r="AY59200" s="80"/>
      <c r="AZ59200" s="80"/>
      <c r="BA59200" s="80"/>
      <c r="BB59200" s="80"/>
    </row>
    <row r="59201" spans="9:54" x14ac:dyDescent="0.25">
      <c r="I59201" s="80"/>
      <c r="AX59201" s="80"/>
      <c r="AY59201" s="80"/>
      <c r="AZ59201" s="80"/>
      <c r="BA59201" s="80"/>
      <c r="BB59201" s="80"/>
    </row>
    <row r="59202" spans="9:54" x14ac:dyDescent="0.25">
      <c r="I59202" s="80"/>
      <c r="AX59202" s="80"/>
      <c r="AY59202" s="80"/>
      <c r="AZ59202" s="80"/>
      <c r="BA59202" s="80"/>
      <c r="BB59202" s="80"/>
    </row>
    <row r="59203" spans="9:54" x14ac:dyDescent="0.25">
      <c r="I59203" s="80"/>
      <c r="AX59203" s="80"/>
      <c r="AY59203" s="80"/>
      <c r="AZ59203" s="80"/>
      <c r="BA59203" s="80"/>
      <c r="BB59203" s="80"/>
    </row>
    <row r="59204" spans="9:54" x14ac:dyDescent="0.25">
      <c r="I59204" s="80"/>
      <c r="AX59204" s="80"/>
      <c r="AY59204" s="80"/>
      <c r="AZ59204" s="80"/>
      <c r="BA59204" s="80"/>
      <c r="BB59204" s="80"/>
    </row>
    <row r="59205" spans="9:54" x14ac:dyDescent="0.25">
      <c r="I59205" s="80"/>
      <c r="AX59205" s="80"/>
      <c r="AY59205" s="80"/>
      <c r="AZ59205" s="80"/>
      <c r="BA59205" s="80"/>
      <c r="BB59205" s="80"/>
    </row>
    <row r="59206" spans="9:54" x14ac:dyDescent="0.25">
      <c r="I59206" s="80"/>
      <c r="AX59206" s="80"/>
      <c r="AY59206" s="80"/>
      <c r="AZ59206" s="80"/>
      <c r="BA59206" s="80"/>
      <c r="BB59206" s="80"/>
    </row>
    <row r="59207" spans="9:54" x14ac:dyDescent="0.25">
      <c r="I59207" s="80"/>
      <c r="AX59207" s="80"/>
      <c r="AY59207" s="80"/>
      <c r="AZ59207" s="80"/>
      <c r="BA59207" s="80"/>
      <c r="BB59207" s="80"/>
    </row>
    <row r="59208" spans="9:54" x14ac:dyDescent="0.25">
      <c r="I59208" s="80"/>
      <c r="AX59208" s="80"/>
      <c r="AY59208" s="80"/>
      <c r="AZ59208" s="80"/>
      <c r="BA59208" s="80"/>
      <c r="BB59208" s="80"/>
    </row>
    <row r="59209" spans="9:54" x14ac:dyDescent="0.25">
      <c r="I59209" s="80"/>
      <c r="AX59209" s="80"/>
      <c r="AY59209" s="80"/>
      <c r="AZ59209" s="80"/>
      <c r="BA59209" s="80"/>
      <c r="BB59209" s="80"/>
    </row>
    <row r="59210" spans="9:54" x14ac:dyDescent="0.25">
      <c r="I59210" s="80"/>
      <c r="AX59210" s="80"/>
      <c r="AY59210" s="80"/>
      <c r="AZ59210" s="80"/>
      <c r="BA59210" s="80"/>
      <c r="BB59210" s="80"/>
    </row>
    <row r="59211" spans="9:54" x14ac:dyDescent="0.25">
      <c r="I59211" s="80"/>
      <c r="AX59211" s="80"/>
      <c r="AY59211" s="80"/>
      <c r="AZ59211" s="80"/>
      <c r="BA59211" s="80"/>
      <c r="BB59211" s="80"/>
    </row>
    <row r="59212" spans="9:54" x14ac:dyDescent="0.25">
      <c r="I59212" s="80"/>
      <c r="AX59212" s="80"/>
      <c r="AY59212" s="80"/>
      <c r="AZ59212" s="80"/>
      <c r="BA59212" s="80"/>
      <c r="BB59212" s="80"/>
    </row>
    <row r="59213" spans="9:54" x14ac:dyDescent="0.25">
      <c r="I59213" s="80"/>
      <c r="AX59213" s="80"/>
      <c r="AY59213" s="80"/>
      <c r="AZ59213" s="80"/>
      <c r="BA59213" s="80"/>
      <c r="BB59213" s="80"/>
    </row>
    <row r="59214" spans="9:54" x14ac:dyDescent="0.25">
      <c r="I59214" s="80"/>
      <c r="AX59214" s="80"/>
      <c r="AY59214" s="80"/>
      <c r="AZ59214" s="80"/>
      <c r="BA59214" s="80"/>
      <c r="BB59214" s="80"/>
    </row>
    <row r="59215" spans="9:54" x14ac:dyDescent="0.25">
      <c r="I59215" s="80"/>
      <c r="AX59215" s="80"/>
      <c r="AY59215" s="80"/>
      <c r="AZ59215" s="80"/>
      <c r="BA59215" s="80"/>
      <c r="BB59215" s="80"/>
    </row>
    <row r="59216" spans="9:54" x14ac:dyDescent="0.25">
      <c r="I59216" s="80"/>
      <c r="AX59216" s="80"/>
      <c r="AY59216" s="80"/>
      <c r="AZ59216" s="80"/>
      <c r="BA59216" s="80"/>
      <c r="BB59216" s="80"/>
    </row>
    <row r="59217" spans="9:54" x14ac:dyDescent="0.25">
      <c r="I59217" s="80"/>
      <c r="AX59217" s="80"/>
      <c r="AY59217" s="80"/>
      <c r="AZ59217" s="80"/>
      <c r="BA59217" s="80"/>
      <c r="BB59217" s="80"/>
    </row>
    <row r="59218" spans="9:54" x14ac:dyDescent="0.25">
      <c r="I59218" s="80"/>
      <c r="AX59218" s="80"/>
      <c r="AY59218" s="80"/>
      <c r="AZ59218" s="80"/>
      <c r="BA59218" s="80"/>
      <c r="BB59218" s="80"/>
    </row>
    <row r="59219" spans="9:54" x14ac:dyDescent="0.25">
      <c r="I59219" s="80"/>
      <c r="AX59219" s="80"/>
      <c r="AY59219" s="80"/>
      <c r="AZ59219" s="80"/>
      <c r="BA59219" s="80"/>
      <c r="BB59219" s="80"/>
    </row>
    <row r="59220" spans="9:54" x14ac:dyDescent="0.25">
      <c r="I59220" s="80"/>
      <c r="AX59220" s="80"/>
      <c r="AY59220" s="80"/>
      <c r="AZ59220" s="80"/>
      <c r="BA59220" s="80"/>
      <c r="BB59220" s="80"/>
    </row>
    <row r="59221" spans="9:54" x14ac:dyDescent="0.25">
      <c r="I59221" s="80"/>
      <c r="AX59221" s="80"/>
      <c r="AY59221" s="80"/>
      <c r="AZ59221" s="80"/>
      <c r="BA59221" s="80"/>
      <c r="BB59221" s="80"/>
    </row>
    <row r="59222" spans="9:54" x14ac:dyDescent="0.25">
      <c r="I59222" s="80"/>
      <c r="AX59222" s="80"/>
      <c r="AY59222" s="80"/>
      <c r="AZ59222" s="80"/>
      <c r="BA59222" s="80"/>
      <c r="BB59222" s="80"/>
    </row>
    <row r="59223" spans="9:54" x14ac:dyDescent="0.25">
      <c r="I59223" s="80"/>
      <c r="AX59223" s="80"/>
      <c r="AY59223" s="80"/>
      <c r="AZ59223" s="80"/>
      <c r="BA59223" s="80"/>
      <c r="BB59223" s="80"/>
    </row>
    <row r="59224" spans="9:54" x14ac:dyDescent="0.25">
      <c r="I59224" s="80"/>
      <c r="AX59224" s="80"/>
      <c r="AY59224" s="80"/>
      <c r="AZ59224" s="80"/>
      <c r="BA59224" s="80"/>
      <c r="BB59224" s="80"/>
    </row>
    <row r="59225" spans="9:54" x14ac:dyDescent="0.25">
      <c r="I59225" s="80"/>
      <c r="AX59225" s="80"/>
      <c r="AY59225" s="80"/>
      <c r="AZ59225" s="80"/>
      <c r="BA59225" s="80"/>
      <c r="BB59225" s="80"/>
    </row>
    <row r="59226" spans="9:54" x14ac:dyDescent="0.25">
      <c r="I59226" s="80"/>
      <c r="AX59226" s="80"/>
      <c r="AY59226" s="80"/>
      <c r="AZ59226" s="80"/>
      <c r="BA59226" s="80"/>
      <c r="BB59226" s="80"/>
    </row>
    <row r="59227" spans="9:54" x14ac:dyDescent="0.25">
      <c r="I59227" s="80"/>
      <c r="AX59227" s="80"/>
      <c r="AY59227" s="80"/>
      <c r="AZ59227" s="80"/>
      <c r="BA59227" s="80"/>
      <c r="BB59227" s="80"/>
    </row>
    <row r="59228" spans="9:54" x14ac:dyDescent="0.25">
      <c r="I59228" s="80"/>
      <c r="AX59228" s="80"/>
      <c r="AY59228" s="80"/>
      <c r="AZ59228" s="80"/>
      <c r="BA59228" s="80"/>
      <c r="BB59228" s="80"/>
    </row>
    <row r="59229" spans="9:54" x14ac:dyDescent="0.25">
      <c r="I59229" s="80"/>
      <c r="AX59229" s="80"/>
      <c r="AY59229" s="80"/>
      <c r="AZ59229" s="80"/>
      <c r="BA59229" s="80"/>
      <c r="BB59229" s="80"/>
    </row>
    <row r="59230" spans="9:54" x14ac:dyDescent="0.25">
      <c r="I59230" s="80"/>
      <c r="AX59230" s="80"/>
      <c r="AY59230" s="80"/>
      <c r="AZ59230" s="80"/>
      <c r="BA59230" s="80"/>
      <c r="BB59230" s="80"/>
    </row>
    <row r="59231" spans="9:54" x14ac:dyDescent="0.25">
      <c r="I59231" s="80"/>
      <c r="AX59231" s="80"/>
      <c r="AY59231" s="80"/>
      <c r="AZ59231" s="80"/>
      <c r="BA59231" s="80"/>
      <c r="BB59231" s="80"/>
    </row>
    <row r="59232" spans="9:54" x14ac:dyDescent="0.25">
      <c r="I59232" s="80"/>
      <c r="AX59232" s="80"/>
      <c r="AY59232" s="80"/>
      <c r="AZ59232" s="80"/>
      <c r="BA59232" s="80"/>
      <c r="BB59232" s="80"/>
    </row>
    <row r="59233" spans="9:54" x14ac:dyDescent="0.25">
      <c r="I59233" s="80"/>
      <c r="AX59233" s="80"/>
      <c r="AY59233" s="80"/>
      <c r="AZ59233" s="80"/>
      <c r="BA59233" s="80"/>
      <c r="BB59233" s="80"/>
    </row>
    <row r="59234" spans="9:54" x14ac:dyDescent="0.25">
      <c r="I59234" s="80"/>
      <c r="AX59234" s="80"/>
      <c r="AY59234" s="80"/>
      <c r="AZ59234" s="80"/>
      <c r="BA59234" s="80"/>
      <c r="BB59234" s="80"/>
    </row>
    <row r="59235" spans="9:54" x14ac:dyDescent="0.25">
      <c r="I59235" s="80"/>
      <c r="AX59235" s="80"/>
      <c r="AY59235" s="80"/>
      <c r="AZ59235" s="80"/>
      <c r="BA59235" s="80"/>
      <c r="BB59235" s="80"/>
    </row>
    <row r="59236" spans="9:54" x14ac:dyDescent="0.25">
      <c r="I59236" s="80"/>
      <c r="AX59236" s="80"/>
      <c r="AY59236" s="80"/>
      <c r="AZ59236" s="80"/>
      <c r="BA59236" s="80"/>
      <c r="BB59236" s="80"/>
    </row>
    <row r="59237" spans="9:54" x14ac:dyDescent="0.25">
      <c r="I59237" s="80"/>
      <c r="AX59237" s="80"/>
      <c r="AY59237" s="80"/>
      <c r="AZ59237" s="80"/>
      <c r="BA59237" s="80"/>
      <c r="BB59237" s="80"/>
    </row>
    <row r="59238" spans="9:54" x14ac:dyDescent="0.25">
      <c r="I59238" s="80"/>
      <c r="AX59238" s="80"/>
      <c r="AY59238" s="80"/>
      <c r="AZ59238" s="80"/>
      <c r="BA59238" s="80"/>
      <c r="BB59238" s="80"/>
    </row>
    <row r="59239" spans="9:54" x14ac:dyDescent="0.25">
      <c r="I59239" s="80"/>
      <c r="AX59239" s="80"/>
      <c r="AY59239" s="80"/>
      <c r="AZ59239" s="80"/>
      <c r="BA59239" s="80"/>
      <c r="BB59239" s="80"/>
    </row>
    <row r="59240" spans="9:54" x14ac:dyDescent="0.25">
      <c r="I59240" s="80"/>
      <c r="AX59240" s="80"/>
      <c r="AY59240" s="80"/>
      <c r="AZ59240" s="80"/>
      <c r="BA59240" s="80"/>
      <c r="BB59240" s="80"/>
    </row>
    <row r="59241" spans="9:54" x14ac:dyDescent="0.25">
      <c r="I59241" s="80"/>
      <c r="AX59241" s="80"/>
      <c r="AY59241" s="80"/>
      <c r="AZ59241" s="80"/>
      <c r="BA59241" s="80"/>
      <c r="BB59241" s="80"/>
    </row>
    <row r="59242" spans="9:54" x14ac:dyDescent="0.25">
      <c r="I59242" s="80"/>
      <c r="AX59242" s="80"/>
      <c r="AY59242" s="80"/>
      <c r="AZ59242" s="80"/>
      <c r="BA59242" s="80"/>
      <c r="BB59242" s="80"/>
    </row>
    <row r="59243" spans="9:54" x14ac:dyDescent="0.25">
      <c r="I59243" s="80"/>
      <c r="AX59243" s="80"/>
      <c r="AY59243" s="80"/>
      <c r="AZ59243" s="80"/>
      <c r="BA59243" s="80"/>
      <c r="BB59243" s="80"/>
    </row>
    <row r="59244" spans="9:54" x14ac:dyDescent="0.25">
      <c r="I59244" s="80"/>
      <c r="AX59244" s="80"/>
      <c r="AY59244" s="80"/>
      <c r="AZ59244" s="80"/>
      <c r="BA59244" s="80"/>
      <c r="BB59244" s="80"/>
    </row>
    <row r="59245" spans="9:54" x14ac:dyDescent="0.25">
      <c r="I59245" s="80"/>
      <c r="AX59245" s="80"/>
      <c r="AY59245" s="80"/>
      <c r="AZ59245" s="80"/>
      <c r="BA59245" s="80"/>
      <c r="BB59245" s="80"/>
    </row>
    <row r="59246" spans="9:54" x14ac:dyDescent="0.25">
      <c r="I59246" s="80"/>
      <c r="AX59246" s="80"/>
      <c r="AY59246" s="80"/>
      <c r="AZ59246" s="80"/>
      <c r="BA59246" s="80"/>
      <c r="BB59246" s="80"/>
    </row>
    <row r="59247" spans="9:54" x14ac:dyDescent="0.25">
      <c r="I59247" s="80"/>
      <c r="AX59247" s="80"/>
      <c r="AY59247" s="80"/>
      <c r="AZ59247" s="80"/>
      <c r="BA59247" s="80"/>
      <c r="BB59247" s="80"/>
    </row>
    <row r="59248" spans="9:54" x14ac:dyDescent="0.25">
      <c r="I59248" s="80"/>
      <c r="AX59248" s="80"/>
      <c r="AY59248" s="80"/>
      <c r="AZ59248" s="80"/>
      <c r="BA59248" s="80"/>
      <c r="BB59248" s="80"/>
    </row>
    <row r="59249" spans="9:54" x14ac:dyDescent="0.25">
      <c r="I59249" s="80"/>
      <c r="AX59249" s="80"/>
      <c r="AY59249" s="80"/>
      <c r="AZ59249" s="80"/>
      <c r="BA59249" s="80"/>
      <c r="BB59249" s="80"/>
    </row>
    <row r="59250" spans="9:54" x14ac:dyDescent="0.25">
      <c r="I59250" s="80"/>
      <c r="AX59250" s="80"/>
      <c r="AY59250" s="80"/>
      <c r="AZ59250" s="80"/>
      <c r="BA59250" s="80"/>
      <c r="BB59250" s="80"/>
    </row>
    <row r="59251" spans="9:54" x14ac:dyDescent="0.25">
      <c r="I59251" s="80"/>
      <c r="AX59251" s="80"/>
      <c r="AY59251" s="80"/>
      <c r="AZ59251" s="80"/>
      <c r="BA59251" s="80"/>
      <c r="BB59251" s="80"/>
    </row>
    <row r="59252" spans="9:54" x14ac:dyDescent="0.25">
      <c r="I59252" s="80"/>
      <c r="AX59252" s="80"/>
      <c r="AY59252" s="80"/>
      <c r="AZ59252" s="80"/>
      <c r="BA59252" s="80"/>
      <c r="BB59252" s="80"/>
    </row>
    <row r="59253" spans="9:54" x14ac:dyDescent="0.25">
      <c r="I59253" s="80"/>
      <c r="AX59253" s="80"/>
      <c r="AY59253" s="80"/>
      <c r="AZ59253" s="80"/>
      <c r="BA59253" s="80"/>
      <c r="BB59253" s="80"/>
    </row>
    <row r="59254" spans="9:54" x14ac:dyDescent="0.25">
      <c r="I59254" s="80"/>
      <c r="AX59254" s="80"/>
      <c r="AY59254" s="80"/>
      <c r="AZ59254" s="80"/>
      <c r="BA59254" s="80"/>
      <c r="BB59254" s="80"/>
    </row>
    <row r="59255" spans="9:54" x14ac:dyDescent="0.25">
      <c r="I59255" s="80"/>
      <c r="AX59255" s="80"/>
      <c r="AY59255" s="80"/>
      <c r="AZ59255" s="80"/>
      <c r="BA59255" s="80"/>
      <c r="BB59255" s="80"/>
    </row>
    <row r="59256" spans="9:54" x14ac:dyDescent="0.25">
      <c r="I59256" s="80"/>
      <c r="AX59256" s="80"/>
      <c r="AY59256" s="80"/>
      <c r="AZ59256" s="80"/>
      <c r="BA59256" s="80"/>
      <c r="BB59256" s="80"/>
    </row>
    <row r="59257" spans="9:54" x14ac:dyDescent="0.25">
      <c r="I59257" s="80"/>
      <c r="AX59257" s="80"/>
      <c r="AY59257" s="80"/>
      <c r="AZ59257" s="80"/>
      <c r="BA59257" s="80"/>
      <c r="BB59257" s="80"/>
    </row>
    <row r="59258" spans="9:54" x14ac:dyDescent="0.25">
      <c r="I59258" s="80"/>
      <c r="AX59258" s="80"/>
      <c r="AY59258" s="80"/>
      <c r="AZ59258" s="80"/>
      <c r="BA59258" s="80"/>
      <c r="BB59258" s="80"/>
    </row>
    <row r="59259" spans="9:54" x14ac:dyDescent="0.25">
      <c r="I59259" s="80"/>
      <c r="AX59259" s="80"/>
      <c r="AY59259" s="80"/>
      <c r="AZ59259" s="80"/>
      <c r="BA59259" s="80"/>
      <c r="BB59259" s="80"/>
    </row>
    <row r="59260" spans="9:54" x14ac:dyDescent="0.25">
      <c r="I59260" s="80"/>
      <c r="AX59260" s="80"/>
      <c r="AY59260" s="80"/>
      <c r="AZ59260" s="80"/>
      <c r="BA59260" s="80"/>
      <c r="BB59260" s="80"/>
    </row>
    <row r="59261" spans="9:54" x14ac:dyDescent="0.25">
      <c r="I59261" s="80"/>
      <c r="AX59261" s="80"/>
      <c r="AY59261" s="80"/>
      <c r="AZ59261" s="80"/>
      <c r="BA59261" s="80"/>
      <c r="BB59261" s="80"/>
    </row>
    <row r="59262" spans="9:54" x14ac:dyDescent="0.25">
      <c r="I59262" s="80"/>
      <c r="AX59262" s="80"/>
      <c r="AY59262" s="80"/>
      <c r="AZ59262" s="80"/>
      <c r="BA59262" s="80"/>
      <c r="BB59262" s="80"/>
    </row>
    <row r="59263" spans="9:54" x14ac:dyDescent="0.25">
      <c r="I59263" s="80"/>
      <c r="AX59263" s="80"/>
      <c r="AY59263" s="80"/>
      <c r="AZ59263" s="80"/>
      <c r="BA59263" s="80"/>
      <c r="BB59263" s="80"/>
    </row>
    <row r="59264" spans="9:54" x14ac:dyDescent="0.25">
      <c r="I59264" s="80"/>
      <c r="AX59264" s="80"/>
      <c r="AY59264" s="80"/>
      <c r="AZ59264" s="80"/>
      <c r="BA59264" s="80"/>
      <c r="BB59264" s="80"/>
    </row>
    <row r="59265" spans="9:54" x14ac:dyDescent="0.25">
      <c r="I59265" s="80"/>
      <c r="AX59265" s="80"/>
      <c r="AY59265" s="80"/>
      <c r="AZ59265" s="80"/>
      <c r="BA59265" s="80"/>
      <c r="BB59265" s="80"/>
    </row>
    <row r="59266" spans="9:54" x14ac:dyDescent="0.25">
      <c r="I59266" s="80"/>
      <c r="AX59266" s="80"/>
      <c r="AY59266" s="80"/>
      <c r="AZ59266" s="80"/>
      <c r="BA59266" s="80"/>
      <c r="BB59266" s="80"/>
    </row>
    <row r="59267" spans="9:54" x14ac:dyDescent="0.25">
      <c r="I59267" s="80"/>
      <c r="AX59267" s="80"/>
      <c r="AY59267" s="80"/>
      <c r="AZ59267" s="80"/>
      <c r="BA59267" s="80"/>
      <c r="BB59267" s="80"/>
    </row>
    <row r="59268" spans="9:54" x14ac:dyDescent="0.25">
      <c r="I59268" s="80"/>
      <c r="AX59268" s="80"/>
      <c r="AY59268" s="80"/>
      <c r="AZ59268" s="80"/>
      <c r="BA59268" s="80"/>
      <c r="BB59268" s="80"/>
    </row>
    <row r="59269" spans="9:54" x14ac:dyDescent="0.25">
      <c r="I59269" s="80"/>
      <c r="AX59269" s="80"/>
      <c r="AY59269" s="80"/>
      <c r="AZ59269" s="80"/>
      <c r="BA59269" s="80"/>
      <c r="BB59269" s="80"/>
    </row>
    <row r="59270" spans="9:54" x14ac:dyDescent="0.25">
      <c r="I59270" s="80"/>
      <c r="AX59270" s="80"/>
      <c r="AY59270" s="80"/>
      <c r="AZ59270" s="80"/>
      <c r="BA59270" s="80"/>
      <c r="BB59270" s="80"/>
    </row>
    <row r="59271" spans="9:54" x14ac:dyDescent="0.25">
      <c r="I59271" s="80"/>
      <c r="AX59271" s="80"/>
      <c r="AY59271" s="80"/>
      <c r="AZ59271" s="80"/>
      <c r="BA59271" s="80"/>
      <c r="BB59271" s="80"/>
    </row>
    <row r="59272" spans="9:54" x14ac:dyDescent="0.25">
      <c r="I59272" s="80"/>
      <c r="AX59272" s="80"/>
      <c r="AY59272" s="80"/>
      <c r="AZ59272" s="80"/>
      <c r="BA59272" s="80"/>
      <c r="BB59272" s="80"/>
    </row>
    <row r="59273" spans="9:54" x14ac:dyDescent="0.25">
      <c r="I59273" s="80"/>
      <c r="AX59273" s="80"/>
      <c r="AY59273" s="80"/>
      <c r="AZ59273" s="80"/>
      <c r="BA59273" s="80"/>
      <c r="BB59273" s="80"/>
    </row>
    <row r="59274" spans="9:54" x14ac:dyDescent="0.25">
      <c r="I59274" s="80"/>
      <c r="AX59274" s="80"/>
      <c r="AY59274" s="80"/>
      <c r="AZ59274" s="80"/>
      <c r="BA59274" s="80"/>
      <c r="BB59274" s="80"/>
    </row>
    <row r="59275" spans="9:54" x14ac:dyDescent="0.25">
      <c r="I59275" s="80"/>
      <c r="AX59275" s="80"/>
      <c r="AY59275" s="80"/>
      <c r="AZ59275" s="80"/>
      <c r="BA59275" s="80"/>
      <c r="BB59275" s="80"/>
    </row>
    <row r="59276" spans="9:54" x14ac:dyDescent="0.25">
      <c r="I59276" s="80"/>
      <c r="AX59276" s="80"/>
      <c r="AY59276" s="80"/>
      <c r="AZ59276" s="80"/>
      <c r="BA59276" s="80"/>
      <c r="BB59276" s="80"/>
    </row>
    <row r="59277" spans="9:54" x14ac:dyDescent="0.25">
      <c r="I59277" s="80"/>
      <c r="AX59277" s="80"/>
      <c r="AY59277" s="80"/>
      <c r="AZ59277" s="80"/>
      <c r="BA59277" s="80"/>
      <c r="BB59277" s="80"/>
    </row>
    <row r="59278" spans="9:54" x14ac:dyDescent="0.25">
      <c r="I59278" s="80"/>
      <c r="AX59278" s="80"/>
      <c r="AY59278" s="80"/>
      <c r="AZ59278" s="80"/>
      <c r="BA59278" s="80"/>
      <c r="BB59278" s="80"/>
    </row>
    <row r="59279" spans="9:54" x14ac:dyDescent="0.25">
      <c r="I59279" s="80"/>
      <c r="AX59279" s="80"/>
      <c r="AY59279" s="80"/>
      <c r="AZ59279" s="80"/>
      <c r="BA59279" s="80"/>
      <c r="BB59279" s="80"/>
    </row>
    <row r="59280" spans="9:54" x14ac:dyDescent="0.25">
      <c r="I59280" s="80"/>
      <c r="AX59280" s="80"/>
      <c r="AY59280" s="80"/>
      <c r="AZ59280" s="80"/>
      <c r="BA59280" s="80"/>
      <c r="BB59280" s="80"/>
    </row>
    <row r="59281" spans="9:54" x14ac:dyDescent="0.25">
      <c r="I59281" s="80"/>
      <c r="AX59281" s="80"/>
      <c r="AY59281" s="80"/>
      <c r="AZ59281" s="80"/>
      <c r="BA59281" s="80"/>
      <c r="BB59281" s="80"/>
    </row>
    <row r="59282" spans="9:54" x14ac:dyDescent="0.25">
      <c r="I59282" s="80"/>
      <c r="AX59282" s="80"/>
      <c r="AY59282" s="80"/>
      <c r="AZ59282" s="80"/>
      <c r="BA59282" s="80"/>
      <c r="BB59282" s="80"/>
    </row>
    <row r="59283" spans="9:54" x14ac:dyDescent="0.25">
      <c r="I59283" s="80"/>
      <c r="AX59283" s="80"/>
      <c r="AY59283" s="80"/>
      <c r="AZ59283" s="80"/>
      <c r="BA59283" s="80"/>
      <c r="BB59283" s="80"/>
    </row>
    <row r="59284" spans="9:54" x14ac:dyDescent="0.25">
      <c r="I59284" s="80"/>
      <c r="AX59284" s="80"/>
      <c r="AY59284" s="80"/>
      <c r="AZ59284" s="80"/>
      <c r="BA59284" s="80"/>
      <c r="BB59284" s="80"/>
    </row>
    <row r="59285" spans="9:54" x14ac:dyDescent="0.25">
      <c r="I59285" s="80"/>
      <c r="AX59285" s="80"/>
      <c r="AY59285" s="80"/>
      <c r="AZ59285" s="80"/>
      <c r="BA59285" s="80"/>
      <c r="BB59285" s="80"/>
    </row>
    <row r="59286" spans="9:54" x14ac:dyDescent="0.25">
      <c r="I59286" s="80"/>
      <c r="AX59286" s="80"/>
      <c r="AY59286" s="80"/>
      <c r="AZ59286" s="80"/>
      <c r="BA59286" s="80"/>
      <c r="BB59286" s="80"/>
    </row>
    <row r="59287" spans="9:54" x14ac:dyDescent="0.25">
      <c r="I59287" s="80"/>
      <c r="AX59287" s="80"/>
      <c r="AY59287" s="80"/>
      <c r="AZ59287" s="80"/>
      <c r="BA59287" s="80"/>
      <c r="BB59287" s="80"/>
    </row>
    <row r="59288" spans="9:54" x14ac:dyDescent="0.25">
      <c r="I59288" s="80"/>
      <c r="AX59288" s="80"/>
      <c r="AY59288" s="80"/>
      <c r="AZ59288" s="80"/>
      <c r="BA59288" s="80"/>
      <c r="BB59288" s="80"/>
    </row>
    <row r="59289" spans="9:54" x14ac:dyDescent="0.25">
      <c r="I59289" s="80"/>
      <c r="AX59289" s="80"/>
      <c r="AY59289" s="80"/>
      <c r="AZ59289" s="80"/>
      <c r="BA59289" s="80"/>
      <c r="BB59289" s="80"/>
    </row>
    <row r="59290" spans="9:54" x14ac:dyDescent="0.25">
      <c r="I59290" s="80"/>
      <c r="AX59290" s="80"/>
      <c r="AY59290" s="80"/>
      <c r="AZ59290" s="80"/>
      <c r="BA59290" s="80"/>
      <c r="BB59290" s="80"/>
    </row>
    <row r="59291" spans="9:54" x14ac:dyDescent="0.25">
      <c r="I59291" s="80"/>
      <c r="AX59291" s="80"/>
      <c r="AY59291" s="80"/>
      <c r="AZ59291" s="80"/>
      <c r="BA59291" s="80"/>
      <c r="BB59291" s="80"/>
    </row>
    <row r="59292" spans="9:54" x14ac:dyDescent="0.25">
      <c r="I59292" s="80"/>
      <c r="AX59292" s="80"/>
      <c r="AY59292" s="80"/>
      <c r="AZ59292" s="80"/>
      <c r="BA59292" s="80"/>
      <c r="BB59292" s="80"/>
    </row>
    <row r="59293" spans="9:54" x14ac:dyDescent="0.25">
      <c r="I59293" s="80"/>
      <c r="AX59293" s="80"/>
      <c r="AY59293" s="80"/>
      <c r="AZ59293" s="80"/>
      <c r="BA59293" s="80"/>
      <c r="BB59293" s="80"/>
    </row>
    <row r="59294" spans="9:54" x14ac:dyDescent="0.25">
      <c r="I59294" s="80"/>
      <c r="AX59294" s="80"/>
      <c r="AY59294" s="80"/>
      <c r="AZ59294" s="80"/>
      <c r="BA59294" s="80"/>
      <c r="BB59294" s="80"/>
    </row>
    <row r="59295" spans="9:54" x14ac:dyDescent="0.25">
      <c r="I59295" s="80"/>
      <c r="AX59295" s="80"/>
      <c r="AY59295" s="80"/>
      <c r="AZ59295" s="80"/>
      <c r="BA59295" s="80"/>
      <c r="BB59295" s="80"/>
    </row>
    <row r="59296" spans="9:54" x14ac:dyDescent="0.25">
      <c r="I59296" s="80"/>
      <c r="AX59296" s="80"/>
      <c r="AY59296" s="80"/>
      <c r="AZ59296" s="80"/>
      <c r="BA59296" s="80"/>
      <c r="BB59296" s="80"/>
    </row>
    <row r="59297" spans="9:54" x14ac:dyDescent="0.25">
      <c r="I59297" s="80"/>
      <c r="AX59297" s="80"/>
      <c r="AY59297" s="80"/>
      <c r="AZ59297" s="80"/>
      <c r="BA59297" s="80"/>
      <c r="BB59297" s="80"/>
    </row>
    <row r="59298" spans="9:54" x14ac:dyDescent="0.25">
      <c r="I59298" s="80"/>
      <c r="AX59298" s="80"/>
      <c r="AY59298" s="80"/>
      <c r="AZ59298" s="80"/>
      <c r="BA59298" s="80"/>
      <c r="BB59298" s="80"/>
    </row>
    <row r="59299" spans="9:54" x14ac:dyDescent="0.25">
      <c r="I59299" s="80"/>
      <c r="AX59299" s="80"/>
      <c r="AY59299" s="80"/>
      <c r="AZ59299" s="80"/>
      <c r="BA59299" s="80"/>
      <c r="BB59299" s="80"/>
    </row>
    <row r="59300" spans="9:54" x14ac:dyDescent="0.25">
      <c r="I59300" s="80"/>
      <c r="AX59300" s="80"/>
      <c r="AY59300" s="80"/>
      <c r="AZ59300" s="80"/>
      <c r="BA59300" s="80"/>
      <c r="BB59300" s="80"/>
    </row>
    <row r="59301" spans="9:54" x14ac:dyDescent="0.25">
      <c r="I59301" s="80"/>
      <c r="AX59301" s="80"/>
      <c r="AY59301" s="80"/>
      <c r="AZ59301" s="80"/>
      <c r="BA59301" s="80"/>
      <c r="BB59301" s="80"/>
    </row>
    <row r="59302" spans="9:54" x14ac:dyDescent="0.25">
      <c r="I59302" s="80"/>
      <c r="AX59302" s="80"/>
      <c r="AY59302" s="80"/>
      <c r="AZ59302" s="80"/>
      <c r="BA59302" s="80"/>
      <c r="BB59302" s="80"/>
    </row>
    <row r="59303" spans="9:54" x14ac:dyDescent="0.25">
      <c r="I59303" s="80"/>
      <c r="AX59303" s="80"/>
      <c r="AY59303" s="80"/>
      <c r="AZ59303" s="80"/>
      <c r="BA59303" s="80"/>
      <c r="BB59303" s="80"/>
    </row>
    <row r="59304" spans="9:54" x14ac:dyDescent="0.25">
      <c r="I59304" s="80"/>
      <c r="AX59304" s="80"/>
      <c r="AY59304" s="80"/>
      <c r="AZ59304" s="80"/>
      <c r="BA59304" s="80"/>
      <c r="BB59304" s="80"/>
    </row>
    <row r="59305" spans="9:54" x14ac:dyDescent="0.25">
      <c r="I59305" s="80"/>
      <c r="AX59305" s="80"/>
      <c r="AY59305" s="80"/>
      <c r="AZ59305" s="80"/>
      <c r="BA59305" s="80"/>
      <c r="BB59305" s="80"/>
    </row>
    <row r="59306" spans="9:54" x14ac:dyDescent="0.25">
      <c r="I59306" s="80"/>
      <c r="AX59306" s="80"/>
      <c r="AY59306" s="80"/>
      <c r="AZ59306" s="80"/>
      <c r="BA59306" s="80"/>
      <c r="BB59306" s="80"/>
    </row>
    <row r="59307" spans="9:54" x14ac:dyDescent="0.25">
      <c r="I59307" s="80"/>
      <c r="AX59307" s="80"/>
      <c r="AY59307" s="80"/>
      <c r="AZ59307" s="80"/>
      <c r="BA59307" s="80"/>
      <c r="BB59307" s="80"/>
    </row>
    <row r="59308" spans="9:54" x14ac:dyDescent="0.25">
      <c r="I59308" s="80"/>
      <c r="AX59308" s="80"/>
      <c r="AY59308" s="80"/>
      <c r="AZ59308" s="80"/>
      <c r="BA59308" s="80"/>
      <c r="BB59308" s="80"/>
    </row>
    <row r="59309" spans="9:54" x14ac:dyDescent="0.25">
      <c r="I59309" s="80"/>
      <c r="AX59309" s="80"/>
      <c r="AY59309" s="80"/>
      <c r="AZ59309" s="80"/>
      <c r="BA59309" s="80"/>
      <c r="BB59309" s="80"/>
    </row>
    <row r="59310" spans="9:54" x14ac:dyDescent="0.25">
      <c r="I59310" s="80"/>
      <c r="AX59310" s="80"/>
      <c r="AY59310" s="80"/>
      <c r="AZ59310" s="80"/>
      <c r="BA59310" s="80"/>
      <c r="BB59310" s="80"/>
    </row>
    <row r="59311" spans="9:54" x14ac:dyDescent="0.25">
      <c r="I59311" s="80"/>
      <c r="AX59311" s="80"/>
      <c r="AY59311" s="80"/>
      <c r="AZ59311" s="80"/>
      <c r="BA59311" s="80"/>
      <c r="BB59311" s="80"/>
    </row>
    <row r="59312" spans="9:54" x14ac:dyDescent="0.25">
      <c r="I59312" s="80"/>
      <c r="AX59312" s="80"/>
      <c r="AY59312" s="80"/>
      <c r="AZ59312" s="80"/>
      <c r="BA59312" s="80"/>
      <c r="BB59312" s="80"/>
    </row>
    <row r="59313" spans="9:54" x14ac:dyDescent="0.25">
      <c r="I59313" s="80"/>
      <c r="AX59313" s="80"/>
      <c r="AY59313" s="80"/>
      <c r="AZ59313" s="80"/>
      <c r="BA59313" s="80"/>
      <c r="BB59313" s="80"/>
    </row>
    <row r="59314" spans="9:54" x14ac:dyDescent="0.25">
      <c r="I59314" s="80"/>
      <c r="AX59314" s="80"/>
      <c r="AY59314" s="80"/>
      <c r="AZ59314" s="80"/>
      <c r="BA59314" s="80"/>
      <c r="BB59314" s="80"/>
    </row>
    <row r="59315" spans="9:54" x14ac:dyDescent="0.25">
      <c r="I59315" s="80"/>
      <c r="AX59315" s="80"/>
      <c r="AY59315" s="80"/>
      <c r="AZ59315" s="80"/>
      <c r="BA59315" s="80"/>
      <c r="BB59315" s="80"/>
    </row>
    <row r="59316" spans="9:54" x14ac:dyDescent="0.25">
      <c r="I59316" s="80"/>
      <c r="AX59316" s="80"/>
      <c r="AY59316" s="80"/>
      <c r="AZ59316" s="80"/>
      <c r="BA59316" s="80"/>
      <c r="BB59316" s="80"/>
    </row>
    <row r="59317" spans="9:54" x14ac:dyDescent="0.25">
      <c r="I59317" s="80"/>
      <c r="AX59317" s="80"/>
      <c r="AY59317" s="80"/>
      <c r="AZ59317" s="80"/>
      <c r="BA59317" s="80"/>
      <c r="BB59317" s="80"/>
    </row>
    <row r="59318" spans="9:54" x14ac:dyDescent="0.25">
      <c r="I59318" s="80"/>
      <c r="AX59318" s="80"/>
      <c r="AY59318" s="80"/>
      <c r="AZ59318" s="80"/>
      <c r="BA59318" s="80"/>
      <c r="BB59318" s="80"/>
    </row>
    <row r="59319" spans="9:54" x14ac:dyDescent="0.25">
      <c r="I59319" s="80"/>
      <c r="AX59319" s="80"/>
      <c r="AY59319" s="80"/>
      <c r="AZ59319" s="80"/>
      <c r="BA59319" s="80"/>
      <c r="BB59319" s="80"/>
    </row>
    <row r="59320" spans="9:54" x14ac:dyDescent="0.25">
      <c r="I59320" s="80"/>
      <c r="AX59320" s="80"/>
      <c r="AY59320" s="80"/>
      <c r="AZ59320" s="80"/>
      <c r="BA59320" s="80"/>
      <c r="BB59320" s="80"/>
    </row>
    <row r="59321" spans="9:54" x14ac:dyDescent="0.25">
      <c r="I59321" s="80"/>
      <c r="AX59321" s="80"/>
      <c r="AY59321" s="80"/>
      <c r="AZ59321" s="80"/>
      <c r="BA59321" s="80"/>
      <c r="BB59321" s="80"/>
    </row>
    <row r="59322" spans="9:54" x14ac:dyDescent="0.25">
      <c r="I59322" s="80"/>
      <c r="AX59322" s="80"/>
      <c r="AY59322" s="80"/>
      <c r="AZ59322" s="80"/>
      <c r="BA59322" s="80"/>
      <c r="BB59322" s="80"/>
    </row>
    <row r="59323" spans="9:54" x14ac:dyDescent="0.25">
      <c r="I59323" s="80"/>
      <c r="AX59323" s="80"/>
      <c r="AY59323" s="80"/>
      <c r="AZ59323" s="80"/>
      <c r="BA59323" s="80"/>
      <c r="BB59323" s="80"/>
    </row>
    <row r="59324" spans="9:54" x14ac:dyDescent="0.25">
      <c r="I59324" s="80"/>
      <c r="AX59324" s="80"/>
      <c r="AY59324" s="80"/>
      <c r="AZ59324" s="80"/>
      <c r="BA59324" s="80"/>
      <c r="BB59324" s="80"/>
    </row>
    <row r="59325" spans="9:54" x14ac:dyDescent="0.25">
      <c r="I59325" s="80"/>
      <c r="AX59325" s="80"/>
      <c r="AY59325" s="80"/>
      <c r="AZ59325" s="80"/>
      <c r="BA59325" s="80"/>
      <c r="BB59325" s="80"/>
    </row>
    <row r="59326" spans="9:54" x14ac:dyDescent="0.25">
      <c r="I59326" s="80"/>
      <c r="AX59326" s="80"/>
      <c r="AY59326" s="80"/>
      <c r="AZ59326" s="80"/>
      <c r="BA59326" s="80"/>
      <c r="BB59326" s="80"/>
    </row>
    <row r="59327" spans="9:54" x14ac:dyDescent="0.25">
      <c r="I59327" s="80"/>
      <c r="AX59327" s="80"/>
      <c r="AY59327" s="80"/>
      <c r="AZ59327" s="80"/>
      <c r="BA59327" s="80"/>
      <c r="BB59327" s="80"/>
    </row>
    <row r="59328" spans="9:54" x14ac:dyDescent="0.25">
      <c r="I59328" s="80"/>
      <c r="AX59328" s="80"/>
      <c r="AY59328" s="80"/>
      <c r="AZ59328" s="80"/>
      <c r="BA59328" s="80"/>
      <c r="BB59328" s="80"/>
    </row>
    <row r="59329" spans="9:54" x14ac:dyDescent="0.25">
      <c r="I59329" s="80"/>
      <c r="AX59329" s="80"/>
      <c r="AY59329" s="80"/>
      <c r="AZ59329" s="80"/>
      <c r="BA59329" s="80"/>
      <c r="BB59329" s="80"/>
    </row>
    <row r="59330" spans="9:54" x14ac:dyDescent="0.25">
      <c r="I59330" s="80"/>
      <c r="AX59330" s="80"/>
      <c r="AY59330" s="80"/>
      <c r="AZ59330" s="80"/>
      <c r="BA59330" s="80"/>
      <c r="BB59330" s="80"/>
    </row>
    <row r="59331" spans="9:54" x14ac:dyDescent="0.25">
      <c r="I59331" s="80"/>
      <c r="AX59331" s="80"/>
      <c r="AY59331" s="80"/>
      <c r="AZ59331" s="80"/>
      <c r="BA59331" s="80"/>
      <c r="BB59331" s="80"/>
    </row>
    <row r="59332" spans="9:54" x14ac:dyDescent="0.25">
      <c r="I59332" s="80"/>
      <c r="AX59332" s="80"/>
      <c r="AY59332" s="80"/>
      <c r="AZ59332" s="80"/>
      <c r="BA59332" s="80"/>
      <c r="BB59332" s="80"/>
    </row>
    <row r="59333" spans="9:54" x14ac:dyDescent="0.25">
      <c r="I59333" s="80"/>
      <c r="AX59333" s="80"/>
      <c r="AY59333" s="80"/>
      <c r="AZ59333" s="80"/>
      <c r="BA59333" s="80"/>
      <c r="BB59333" s="80"/>
    </row>
    <row r="59334" spans="9:54" x14ac:dyDescent="0.25">
      <c r="I59334" s="80"/>
      <c r="AX59334" s="80"/>
      <c r="AY59334" s="80"/>
      <c r="AZ59334" s="80"/>
      <c r="BA59334" s="80"/>
      <c r="BB59334" s="80"/>
    </row>
    <row r="59335" spans="9:54" x14ac:dyDescent="0.25">
      <c r="I59335" s="80"/>
      <c r="AX59335" s="80"/>
      <c r="AY59335" s="80"/>
      <c r="AZ59335" s="80"/>
      <c r="BA59335" s="80"/>
      <c r="BB59335" s="80"/>
    </row>
    <row r="59336" spans="9:54" x14ac:dyDescent="0.25">
      <c r="I59336" s="80"/>
      <c r="AX59336" s="80"/>
      <c r="AY59336" s="80"/>
      <c r="AZ59336" s="80"/>
      <c r="BA59336" s="80"/>
      <c r="BB59336" s="80"/>
    </row>
    <row r="59337" spans="9:54" x14ac:dyDescent="0.25">
      <c r="I59337" s="80"/>
      <c r="AX59337" s="80"/>
      <c r="AY59337" s="80"/>
      <c r="AZ59337" s="80"/>
      <c r="BA59337" s="80"/>
      <c r="BB59337" s="80"/>
    </row>
    <row r="59338" spans="9:54" x14ac:dyDescent="0.25">
      <c r="I59338" s="80"/>
      <c r="AX59338" s="80"/>
      <c r="AY59338" s="80"/>
      <c r="AZ59338" s="80"/>
      <c r="BA59338" s="80"/>
      <c r="BB59338" s="80"/>
    </row>
    <row r="59339" spans="9:54" x14ac:dyDescent="0.25">
      <c r="I59339" s="80"/>
      <c r="AX59339" s="80"/>
      <c r="AY59339" s="80"/>
      <c r="AZ59339" s="80"/>
      <c r="BA59339" s="80"/>
      <c r="BB59339" s="80"/>
    </row>
    <row r="59340" spans="9:54" x14ac:dyDescent="0.25">
      <c r="I59340" s="80"/>
      <c r="AX59340" s="80"/>
      <c r="AY59340" s="80"/>
      <c r="AZ59340" s="80"/>
      <c r="BA59340" s="80"/>
      <c r="BB59340" s="80"/>
    </row>
    <row r="59341" spans="9:54" x14ac:dyDescent="0.25">
      <c r="I59341" s="80"/>
      <c r="AX59341" s="80"/>
      <c r="AY59341" s="80"/>
      <c r="AZ59341" s="80"/>
      <c r="BA59341" s="80"/>
      <c r="BB59341" s="80"/>
    </row>
    <row r="59342" spans="9:54" x14ac:dyDescent="0.25">
      <c r="I59342" s="80"/>
      <c r="AX59342" s="80"/>
      <c r="AY59342" s="80"/>
      <c r="AZ59342" s="80"/>
      <c r="BA59342" s="80"/>
      <c r="BB59342" s="80"/>
    </row>
    <row r="59343" spans="9:54" x14ac:dyDescent="0.25">
      <c r="I59343" s="80"/>
      <c r="AX59343" s="80"/>
      <c r="AY59343" s="80"/>
      <c r="AZ59343" s="80"/>
      <c r="BA59343" s="80"/>
      <c r="BB59343" s="80"/>
    </row>
    <row r="59344" spans="9:54" x14ac:dyDescent="0.25">
      <c r="I59344" s="80"/>
      <c r="AX59344" s="80"/>
      <c r="AY59344" s="80"/>
      <c r="AZ59344" s="80"/>
      <c r="BA59344" s="80"/>
      <c r="BB59344" s="80"/>
    </row>
    <row r="59345" spans="9:54" x14ac:dyDescent="0.25">
      <c r="I59345" s="80"/>
      <c r="AX59345" s="80"/>
      <c r="AY59345" s="80"/>
      <c r="AZ59345" s="80"/>
      <c r="BA59345" s="80"/>
      <c r="BB59345" s="80"/>
    </row>
    <row r="59346" spans="9:54" x14ac:dyDescent="0.25">
      <c r="I59346" s="80"/>
      <c r="AX59346" s="80"/>
      <c r="AY59346" s="80"/>
      <c r="AZ59346" s="80"/>
      <c r="BA59346" s="80"/>
      <c r="BB59346" s="80"/>
    </row>
    <row r="59347" spans="9:54" x14ac:dyDescent="0.25">
      <c r="I59347" s="80"/>
      <c r="AX59347" s="80"/>
      <c r="AY59347" s="80"/>
      <c r="AZ59347" s="80"/>
      <c r="BA59347" s="80"/>
      <c r="BB59347" s="80"/>
    </row>
    <row r="59348" spans="9:54" x14ac:dyDescent="0.25">
      <c r="I59348" s="80"/>
      <c r="AX59348" s="80"/>
      <c r="AY59348" s="80"/>
      <c r="AZ59348" s="80"/>
      <c r="BA59348" s="80"/>
      <c r="BB59348" s="80"/>
    </row>
    <row r="59349" spans="9:54" x14ac:dyDescent="0.25">
      <c r="I59349" s="80"/>
      <c r="AX59349" s="80"/>
      <c r="AY59349" s="80"/>
      <c r="AZ59349" s="80"/>
      <c r="BA59349" s="80"/>
      <c r="BB59349" s="80"/>
    </row>
    <row r="59350" spans="9:54" x14ac:dyDescent="0.25">
      <c r="I59350" s="80"/>
      <c r="AX59350" s="80"/>
      <c r="AY59350" s="80"/>
      <c r="AZ59350" s="80"/>
      <c r="BA59350" s="80"/>
      <c r="BB59350" s="80"/>
    </row>
    <row r="59351" spans="9:54" x14ac:dyDescent="0.25">
      <c r="I59351" s="80"/>
      <c r="AX59351" s="80"/>
      <c r="AY59351" s="80"/>
      <c r="AZ59351" s="80"/>
      <c r="BA59351" s="80"/>
      <c r="BB59351" s="80"/>
    </row>
    <row r="59352" spans="9:54" x14ac:dyDescent="0.25">
      <c r="I59352" s="80"/>
      <c r="AX59352" s="80"/>
      <c r="AY59352" s="80"/>
      <c r="AZ59352" s="80"/>
      <c r="BA59352" s="80"/>
      <c r="BB59352" s="80"/>
    </row>
    <row r="59353" spans="9:54" x14ac:dyDescent="0.25">
      <c r="I59353" s="80"/>
      <c r="AX59353" s="80"/>
      <c r="AY59353" s="80"/>
      <c r="AZ59353" s="80"/>
      <c r="BA59353" s="80"/>
      <c r="BB59353" s="80"/>
    </row>
    <row r="59354" spans="9:54" x14ac:dyDescent="0.25">
      <c r="I59354" s="80"/>
      <c r="AX59354" s="80"/>
      <c r="AY59354" s="80"/>
      <c r="AZ59354" s="80"/>
      <c r="BA59354" s="80"/>
      <c r="BB59354" s="80"/>
    </row>
    <row r="59355" spans="9:54" x14ac:dyDescent="0.25">
      <c r="I59355" s="80"/>
      <c r="AX59355" s="80"/>
      <c r="AY59355" s="80"/>
      <c r="AZ59355" s="80"/>
      <c r="BA59355" s="80"/>
      <c r="BB59355" s="80"/>
    </row>
    <row r="59356" spans="9:54" x14ac:dyDescent="0.25">
      <c r="I59356" s="80"/>
      <c r="AX59356" s="80"/>
      <c r="AY59356" s="80"/>
      <c r="AZ59356" s="80"/>
      <c r="BA59356" s="80"/>
      <c r="BB59356" s="80"/>
    </row>
    <row r="59357" spans="9:54" x14ac:dyDescent="0.25">
      <c r="I59357" s="80"/>
      <c r="AX59357" s="80"/>
      <c r="AY59357" s="80"/>
      <c r="AZ59357" s="80"/>
      <c r="BA59357" s="80"/>
      <c r="BB59357" s="80"/>
    </row>
    <row r="59358" spans="9:54" x14ac:dyDescent="0.25">
      <c r="I59358" s="80"/>
      <c r="AX59358" s="80"/>
      <c r="AY59358" s="80"/>
      <c r="AZ59358" s="80"/>
      <c r="BA59358" s="80"/>
      <c r="BB59358" s="80"/>
    </row>
    <row r="59359" spans="9:54" x14ac:dyDescent="0.25">
      <c r="I59359" s="80"/>
      <c r="AX59359" s="80"/>
      <c r="AY59359" s="80"/>
      <c r="AZ59359" s="80"/>
      <c r="BA59359" s="80"/>
      <c r="BB59359" s="80"/>
    </row>
    <row r="59360" spans="9:54" x14ac:dyDescent="0.25">
      <c r="I59360" s="80"/>
      <c r="AX59360" s="80"/>
      <c r="AY59360" s="80"/>
      <c r="AZ59360" s="80"/>
      <c r="BA59360" s="80"/>
      <c r="BB59360" s="80"/>
    </row>
    <row r="59361" spans="9:54" x14ac:dyDescent="0.25">
      <c r="I59361" s="80"/>
      <c r="AX59361" s="80"/>
      <c r="AY59361" s="80"/>
      <c r="AZ59361" s="80"/>
      <c r="BA59361" s="80"/>
      <c r="BB59361" s="80"/>
    </row>
    <row r="59362" spans="9:54" x14ac:dyDescent="0.25">
      <c r="I59362" s="80"/>
      <c r="AX59362" s="80"/>
      <c r="AY59362" s="80"/>
      <c r="AZ59362" s="80"/>
      <c r="BA59362" s="80"/>
      <c r="BB59362" s="80"/>
    </row>
    <row r="59363" spans="9:54" x14ac:dyDescent="0.25">
      <c r="I59363" s="80"/>
      <c r="AX59363" s="80"/>
      <c r="AY59363" s="80"/>
      <c r="AZ59363" s="80"/>
      <c r="BA59363" s="80"/>
      <c r="BB59363" s="80"/>
    </row>
    <row r="59364" spans="9:54" x14ac:dyDescent="0.25">
      <c r="I59364" s="80"/>
      <c r="AX59364" s="80"/>
      <c r="AY59364" s="80"/>
      <c r="AZ59364" s="80"/>
      <c r="BA59364" s="80"/>
      <c r="BB59364" s="80"/>
    </row>
    <row r="59365" spans="9:54" x14ac:dyDescent="0.25">
      <c r="I59365" s="80"/>
      <c r="AX59365" s="80"/>
      <c r="AY59365" s="80"/>
      <c r="AZ59365" s="80"/>
      <c r="BA59365" s="80"/>
      <c r="BB59365" s="80"/>
    </row>
    <row r="59366" spans="9:54" x14ac:dyDescent="0.25">
      <c r="I59366" s="80"/>
      <c r="AX59366" s="80"/>
      <c r="AY59366" s="80"/>
      <c r="AZ59366" s="80"/>
      <c r="BA59366" s="80"/>
      <c r="BB59366" s="80"/>
    </row>
    <row r="59367" spans="9:54" x14ac:dyDescent="0.25">
      <c r="I59367" s="80"/>
      <c r="AX59367" s="80"/>
      <c r="AY59367" s="80"/>
      <c r="AZ59367" s="80"/>
      <c r="BA59367" s="80"/>
      <c r="BB59367" s="80"/>
    </row>
    <row r="59368" spans="9:54" x14ac:dyDescent="0.25">
      <c r="I59368" s="80"/>
      <c r="AX59368" s="80"/>
      <c r="AY59368" s="80"/>
      <c r="AZ59368" s="80"/>
      <c r="BA59368" s="80"/>
      <c r="BB59368" s="80"/>
    </row>
    <row r="59369" spans="9:54" x14ac:dyDescent="0.25">
      <c r="I59369" s="80"/>
      <c r="AX59369" s="80"/>
      <c r="AY59369" s="80"/>
      <c r="AZ59369" s="80"/>
      <c r="BA59369" s="80"/>
      <c r="BB59369" s="80"/>
    </row>
    <row r="59370" spans="9:54" x14ac:dyDescent="0.25">
      <c r="I59370" s="80"/>
      <c r="AX59370" s="80"/>
      <c r="AY59370" s="80"/>
      <c r="AZ59370" s="80"/>
      <c r="BA59370" s="80"/>
      <c r="BB59370" s="80"/>
    </row>
    <row r="59371" spans="9:54" x14ac:dyDescent="0.25">
      <c r="I59371" s="80"/>
      <c r="AX59371" s="80"/>
      <c r="AY59371" s="80"/>
      <c r="AZ59371" s="80"/>
      <c r="BA59371" s="80"/>
      <c r="BB59371" s="80"/>
    </row>
    <row r="59372" spans="9:54" x14ac:dyDescent="0.25">
      <c r="I59372" s="80"/>
      <c r="AX59372" s="80"/>
      <c r="AY59372" s="80"/>
      <c r="AZ59372" s="80"/>
      <c r="BA59372" s="80"/>
      <c r="BB59372" s="80"/>
    </row>
    <row r="59373" spans="9:54" x14ac:dyDescent="0.25">
      <c r="I59373" s="80"/>
      <c r="AX59373" s="80"/>
      <c r="AY59373" s="80"/>
      <c r="AZ59373" s="80"/>
      <c r="BA59373" s="80"/>
      <c r="BB59373" s="80"/>
    </row>
    <row r="59374" spans="9:54" x14ac:dyDescent="0.25">
      <c r="I59374" s="80"/>
      <c r="AX59374" s="80"/>
      <c r="AY59374" s="80"/>
      <c r="AZ59374" s="80"/>
      <c r="BA59374" s="80"/>
      <c r="BB59374" s="80"/>
    </row>
    <row r="59375" spans="9:54" x14ac:dyDescent="0.25">
      <c r="I59375" s="80"/>
      <c r="AX59375" s="80"/>
      <c r="AY59375" s="80"/>
      <c r="AZ59375" s="80"/>
      <c r="BA59375" s="80"/>
      <c r="BB59375" s="80"/>
    </row>
    <row r="59376" spans="9:54" x14ac:dyDescent="0.25">
      <c r="I59376" s="80"/>
      <c r="AX59376" s="80"/>
      <c r="AY59376" s="80"/>
      <c r="AZ59376" s="80"/>
      <c r="BA59376" s="80"/>
      <c r="BB59376" s="80"/>
    </row>
    <row r="59377" spans="9:54" x14ac:dyDescent="0.25">
      <c r="I59377" s="80"/>
      <c r="AX59377" s="80"/>
      <c r="AY59377" s="80"/>
      <c r="AZ59377" s="80"/>
      <c r="BA59377" s="80"/>
      <c r="BB59377" s="80"/>
    </row>
    <row r="59378" spans="9:54" x14ac:dyDescent="0.25">
      <c r="I59378" s="80"/>
      <c r="AX59378" s="80"/>
      <c r="AY59378" s="80"/>
      <c r="AZ59378" s="80"/>
      <c r="BA59378" s="80"/>
      <c r="BB59378" s="80"/>
    </row>
    <row r="59379" spans="9:54" x14ac:dyDescent="0.25">
      <c r="I59379" s="80"/>
      <c r="AX59379" s="80"/>
      <c r="AY59379" s="80"/>
      <c r="AZ59379" s="80"/>
      <c r="BA59379" s="80"/>
      <c r="BB59379" s="80"/>
    </row>
    <row r="59380" spans="9:54" x14ac:dyDescent="0.25">
      <c r="I59380" s="80"/>
      <c r="AX59380" s="80"/>
      <c r="AY59380" s="80"/>
      <c r="AZ59380" s="80"/>
      <c r="BA59380" s="80"/>
      <c r="BB59380" s="80"/>
    </row>
    <row r="59381" spans="9:54" x14ac:dyDescent="0.25">
      <c r="I59381" s="80"/>
      <c r="AX59381" s="80"/>
      <c r="AY59381" s="80"/>
      <c r="AZ59381" s="80"/>
      <c r="BA59381" s="80"/>
      <c r="BB59381" s="80"/>
    </row>
    <row r="59382" spans="9:54" x14ac:dyDescent="0.25">
      <c r="I59382" s="80"/>
      <c r="AX59382" s="80"/>
      <c r="AY59382" s="80"/>
      <c r="AZ59382" s="80"/>
      <c r="BA59382" s="80"/>
      <c r="BB59382" s="80"/>
    </row>
    <row r="59383" spans="9:54" x14ac:dyDescent="0.25">
      <c r="I59383" s="80"/>
      <c r="AX59383" s="80"/>
      <c r="AY59383" s="80"/>
      <c r="AZ59383" s="80"/>
      <c r="BA59383" s="80"/>
      <c r="BB59383" s="80"/>
    </row>
    <row r="59384" spans="9:54" x14ac:dyDescent="0.25">
      <c r="I59384" s="80"/>
      <c r="AX59384" s="80"/>
      <c r="AY59384" s="80"/>
      <c r="AZ59384" s="80"/>
      <c r="BA59384" s="80"/>
      <c r="BB59384" s="80"/>
    </row>
    <row r="59385" spans="9:54" x14ac:dyDescent="0.25">
      <c r="I59385" s="80"/>
      <c r="AX59385" s="80"/>
      <c r="AY59385" s="80"/>
      <c r="AZ59385" s="80"/>
      <c r="BA59385" s="80"/>
      <c r="BB59385" s="80"/>
    </row>
    <row r="59386" spans="9:54" x14ac:dyDescent="0.25">
      <c r="I59386" s="80"/>
      <c r="AX59386" s="80"/>
      <c r="AY59386" s="80"/>
      <c r="AZ59386" s="80"/>
      <c r="BA59386" s="80"/>
      <c r="BB59386" s="80"/>
    </row>
    <row r="59387" spans="9:54" x14ac:dyDescent="0.25">
      <c r="I59387" s="80"/>
      <c r="AX59387" s="80"/>
      <c r="AY59387" s="80"/>
      <c r="AZ59387" s="80"/>
      <c r="BA59387" s="80"/>
      <c r="BB59387" s="80"/>
    </row>
    <row r="59388" spans="9:54" x14ac:dyDescent="0.25">
      <c r="I59388" s="80"/>
      <c r="AX59388" s="80"/>
      <c r="AY59388" s="80"/>
      <c r="AZ59388" s="80"/>
      <c r="BA59388" s="80"/>
      <c r="BB59388" s="80"/>
    </row>
    <row r="59389" spans="9:54" x14ac:dyDescent="0.25">
      <c r="I59389" s="80"/>
      <c r="AX59389" s="80"/>
      <c r="AY59389" s="80"/>
      <c r="AZ59389" s="80"/>
      <c r="BA59389" s="80"/>
      <c r="BB59389" s="80"/>
    </row>
    <row r="59390" spans="9:54" x14ac:dyDescent="0.25">
      <c r="I59390" s="80"/>
      <c r="AX59390" s="80"/>
      <c r="AY59390" s="80"/>
      <c r="AZ59390" s="80"/>
      <c r="BA59390" s="80"/>
      <c r="BB59390" s="80"/>
    </row>
    <row r="59391" spans="9:54" x14ac:dyDescent="0.25">
      <c r="I59391" s="80"/>
      <c r="AX59391" s="80"/>
      <c r="AY59391" s="80"/>
      <c r="AZ59391" s="80"/>
      <c r="BA59391" s="80"/>
      <c r="BB59391" s="80"/>
    </row>
    <row r="59392" spans="9:54" x14ac:dyDescent="0.25">
      <c r="I59392" s="80"/>
      <c r="AX59392" s="80"/>
      <c r="AY59392" s="80"/>
      <c r="AZ59392" s="80"/>
      <c r="BA59392" s="80"/>
      <c r="BB59392" s="80"/>
    </row>
    <row r="59393" spans="9:54" x14ac:dyDescent="0.25">
      <c r="I59393" s="80"/>
      <c r="AX59393" s="80"/>
      <c r="AY59393" s="80"/>
      <c r="AZ59393" s="80"/>
      <c r="BA59393" s="80"/>
      <c r="BB59393" s="80"/>
    </row>
    <row r="59394" spans="9:54" x14ac:dyDescent="0.25">
      <c r="I59394" s="80"/>
      <c r="AX59394" s="80"/>
      <c r="AY59394" s="80"/>
      <c r="AZ59394" s="80"/>
      <c r="BA59394" s="80"/>
      <c r="BB59394" s="80"/>
    </row>
    <row r="59395" spans="9:54" x14ac:dyDescent="0.25">
      <c r="I59395" s="80"/>
      <c r="AX59395" s="80"/>
      <c r="AY59395" s="80"/>
      <c r="AZ59395" s="80"/>
      <c r="BA59395" s="80"/>
      <c r="BB59395" s="80"/>
    </row>
    <row r="59396" spans="9:54" x14ac:dyDescent="0.25">
      <c r="I59396" s="80"/>
      <c r="AX59396" s="80"/>
      <c r="AY59396" s="80"/>
      <c r="AZ59396" s="80"/>
      <c r="BA59396" s="80"/>
      <c r="BB59396" s="80"/>
    </row>
    <row r="59397" spans="9:54" x14ac:dyDescent="0.25">
      <c r="I59397" s="80"/>
      <c r="AX59397" s="80"/>
      <c r="AY59397" s="80"/>
      <c r="AZ59397" s="80"/>
      <c r="BA59397" s="80"/>
      <c r="BB59397" s="80"/>
    </row>
    <row r="59398" spans="9:54" x14ac:dyDescent="0.25">
      <c r="I59398" s="80"/>
      <c r="AX59398" s="80"/>
      <c r="AY59398" s="80"/>
      <c r="AZ59398" s="80"/>
      <c r="BA59398" s="80"/>
      <c r="BB59398" s="80"/>
    </row>
    <row r="59399" spans="9:54" x14ac:dyDescent="0.25">
      <c r="I59399" s="80"/>
      <c r="AX59399" s="80"/>
      <c r="AY59399" s="80"/>
      <c r="AZ59399" s="80"/>
      <c r="BA59399" s="80"/>
      <c r="BB59399" s="80"/>
    </row>
    <row r="59400" spans="9:54" x14ac:dyDescent="0.25">
      <c r="I59400" s="80"/>
      <c r="AX59400" s="80"/>
      <c r="AY59400" s="80"/>
      <c r="AZ59400" s="80"/>
      <c r="BA59400" s="80"/>
      <c r="BB59400" s="80"/>
    </row>
    <row r="59401" spans="9:54" x14ac:dyDescent="0.25">
      <c r="I59401" s="80"/>
      <c r="AX59401" s="80"/>
      <c r="AY59401" s="80"/>
      <c r="AZ59401" s="80"/>
      <c r="BA59401" s="80"/>
      <c r="BB59401" s="80"/>
    </row>
    <row r="59402" spans="9:54" x14ac:dyDescent="0.25">
      <c r="I59402" s="80"/>
      <c r="AX59402" s="80"/>
      <c r="AY59402" s="80"/>
      <c r="AZ59402" s="80"/>
      <c r="BA59402" s="80"/>
      <c r="BB59402" s="80"/>
    </row>
    <row r="59403" spans="9:54" x14ac:dyDescent="0.25">
      <c r="I59403" s="80"/>
      <c r="AX59403" s="80"/>
      <c r="AY59403" s="80"/>
      <c r="AZ59403" s="80"/>
      <c r="BA59403" s="80"/>
      <c r="BB59403" s="80"/>
    </row>
    <row r="59404" spans="9:54" x14ac:dyDescent="0.25">
      <c r="I59404" s="80"/>
      <c r="AX59404" s="80"/>
      <c r="AY59404" s="80"/>
      <c r="AZ59404" s="80"/>
      <c r="BA59404" s="80"/>
      <c r="BB59404" s="80"/>
    </row>
    <row r="59405" spans="9:54" x14ac:dyDescent="0.25">
      <c r="I59405" s="80"/>
      <c r="AX59405" s="80"/>
      <c r="AY59405" s="80"/>
      <c r="AZ59405" s="80"/>
      <c r="BA59405" s="80"/>
      <c r="BB59405" s="80"/>
    </row>
    <row r="59406" spans="9:54" x14ac:dyDescent="0.25">
      <c r="I59406" s="80"/>
      <c r="AX59406" s="80"/>
      <c r="AY59406" s="80"/>
      <c r="AZ59406" s="80"/>
      <c r="BA59406" s="80"/>
      <c r="BB59406" s="80"/>
    </row>
    <row r="59407" spans="9:54" x14ac:dyDescent="0.25">
      <c r="I59407" s="80"/>
      <c r="AX59407" s="80"/>
      <c r="AY59407" s="80"/>
      <c r="AZ59407" s="80"/>
      <c r="BA59407" s="80"/>
      <c r="BB59407" s="80"/>
    </row>
    <row r="59408" spans="9:54" x14ac:dyDescent="0.25">
      <c r="I59408" s="80"/>
      <c r="AX59408" s="80"/>
      <c r="AY59408" s="80"/>
      <c r="AZ59408" s="80"/>
      <c r="BA59408" s="80"/>
      <c r="BB59408" s="80"/>
    </row>
    <row r="59409" spans="9:54" x14ac:dyDescent="0.25">
      <c r="I59409" s="80"/>
      <c r="AX59409" s="80"/>
      <c r="AY59409" s="80"/>
      <c r="AZ59409" s="80"/>
      <c r="BA59409" s="80"/>
      <c r="BB59409" s="80"/>
    </row>
    <row r="59410" spans="9:54" x14ac:dyDescent="0.25">
      <c r="I59410" s="80"/>
      <c r="AX59410" s="80"/>
      <c r="AY59410" s="80"/>
      <c r="AZ59410" s="80"/>
      <c r="BA59410" s="80"/>
      <c r="BB59410" s="80"/>
    </row>
    <row r="59411" spans="9:54" x14ac:dyDescent="0.25">
      <c r="I59411" s="80"/>
      <c r="AX59411" s="80"/>
      <c r="AY59411" s="80"/>
      <c r="AZ59411" s="80"/>
      <c r="BA59411" s="80"/>
      <c r="BB59411" s="80"/>
    </row>
    <row r="59412" spans="9:54" x14ac:dyDescent="0.25">
      <c r="I59412" s="80"/>
      <c r="AX59412" s="80"/>
      <c r="AY59412" s="80"/>
      <c r="AZ59412" s="80"/>
      <c r="BA59412" s="80"/>
      <c r="BB59412" s="80"/>
    </row>
    <row r="59413" spans="9:54" x14ac:dyDescent="0.25">
      <c r="I59413" s="80"/>
      <c r="AX59413" s="80"/>
      <c r="AY59413" s="80"/>
      <c r="AZ59413" s="80"/>
      <c r="BA59413" s="80"/>
      <c r="BB59413" s="80"/>
    </row>
    <row r="59414" spans="9:54" x14ac:dyDescent="0.25">
      <c r="I59414" s="80"/>
      <c r="AX59414" s="80"/>
      <c r="AY59414" s="80"/>
      <c r="AZ59414" s="80"/>
      <c r="BA59414" s="80"/>
      <c r="BB59414" s="80"/>
    </row>
    <row r="59415" spans="9:54" x14ac:dyDescent="0.25">
      <c r="I59415" s="80"/>
      <c r="AX59415" s="80"/>
      <c r="AY59415" s="80"/>
      <c r="AZ59415" s="80"/>
      <c r="BA59415" s="80"/>
      <c r="BB59415" s="80"/>
    </row>
    <row r="59416" spans="9:54" x14ac:dyDescent="0.25">
      <c r="I59416" s="80"/>
      <c r="AX59416" s="80"/>
      <c r="AY59416" s="80"/>
      <c r="AZ59416" s="80"/>
      <c r="BA59416" s="80"/>
      <c r="BB59416" s="80"/>
    </row>
    <row r="59417" spans="9:54" x14ac:dyDescent="0.25">
      <c r="I59417" s="80"/>
      <c r="AX59417" s="80"/>
      <c r="AY59417" s="80"/>
      <c r="AZ59417" s="80"/>
      <c r="BA59417" s="80"/>
      <c r="BB59417" s="80"/>
    </row>
    <row r="59418" spans="9:54" x14ac:dyDescent="0.25">
      <c r="I59418" s="80"/>
      <c r="AX59418" s="80"/>
      <c r="AY59418" s="80"/>
      <c r="AZ59418" s="80"/>
      <c r="BA59418" s="80"/>
      <c r="BB59418" s="80"/>
    </row>
    <row r="59419" spans="9:54" x14ac:dyDescent="0.25">
      <c r="I59419" s="80"/>
      <c r="AX59419" s="80"/>
      <c r="AY59419" s="80"/>
      <c r="AZ59419" s="80"/>
      <c r="BA59419" s="80"/>
      <c r="BB59419" s="80"/>
    </row>
    <row r="59420" spans="9:54" x14ac:dyDescent="0.25">
      <c r="I59420" s="80"/>
      <c r="AX59420" s="80"/>
      <c r="AY59420" s="80"/>
      <c r="AZ59420" s="80"/>
      <c r="BA59420" s="80"/>
      <c r="BB59420" s="80"/>
    </row>
    <row r="59421" spans="9:54" x14ac:dyDescent="0.25">
      <c r="I59421" s="80"/>
      <c r="AX59421" s="80"/>
      <c r="AY59421" s="80"/>
      <c r="AZ59421" s="80"/>
      <c r="BA59421" s="80"/>
      <c r="BB59421" s="80"/>
    </row>
    <row r="59422" spans="9:54" x14ac:dyDescent="0.25">
      <c r="I59422" s="80"/>
      <c r="AX59422" s="80"/>
      <c r="AY59422" s="80"/>
      <c r="AZ59422" s="80"/>
      <c r="BA59422" s="80"/>
      <c r="BB59422" s="80"/>
    </row>
    <row r="59423" spans="9:54" x14ac:dyDescent="0.25">
      <c r="I59423" s="80"/>
      <c r="AX59423" s="80"/>
      <c r="AY59423" s="80"/>
      <c r="AZ59423" s="80"/>
      <c r="BA59423" s="80"/>
      <c r="BB59423" s="80"/>
    </row>
    <row r="59424" spans="9:54" x14ac:dyDescent="0.25">
      <c r="I59424" s="80"/>
      <c r="AX59424" s="80"/>
      <c r="AY59424" s="80"/>
      <c r="AZ59424" s="80"/>
      <c r="BA59424" s="80"/>
      <c r="BB59424" s="80"/>
    </row>
    <row r="59425" spans="9:54" x14ac:dyDescent="0.25">
      <c r="I59425" s="80"/>
      <c r="AX59425" s="80"/>
      <c r="AY59425" s="80"/>
      <c r="AZ59425" s="80"/>
      <c r="BA59425" s="80"/>
      <c r="BB59425" s="80"/>
    </row>
    <row r="59426" spans="9:54" x14ac:dyDescent="0.25">
      <c r="I59426" s="80"/>
      <c r="AX59426" s="80"/>
      <c r="AY59426" s="80"/>
      <c r="AZ59426" s="80"/>
      <c r="BA59426" s="80"/>
      <c r="BB59426" s="80"/>
    </row>
    <row r="59427" spans="9:54" x14ac:dyDescent="0.25">
      <c r="I59427" s="80"/>
      <c r="AX59427" s="80"/>
      <c r="AY59427" s="80"/>
      <c r="AZ59427" s="80"/>
      <c r="BA59427" s="80"/>
      <c r="BB59427" s="80"/>
    </row>
    <row r="59428" spans="9:54" x14ac:dyDescent="0.25">
      <c r="I59428" s="80"/>
      <c r="AX59428" s="80"/>
      <c r="AY59428" s="80"/>
      <c r="AZ59428" s="80"/>
      <c r="BA59428" s="80"/>
      <c r="BB59428" s="80"/>
    </row>
    <row r="59429" spans="9:54" x14ac:dyDescent="0.25">
      <c r="I59429" s="80"/>
      <c r="AX59429" s="80"/>
      <c r="AY59429" s="80"/>
      <c r="AZ59429" s="80"/>
      <c r="BA59429" s="80"/>
      <c r="BB59429" s="80"/>
    </row>
    <row r="59430" spans="9:54" x14ac:dyDescent="0.25">
      <c r="I59430" s="80"/>
      <c r="AX59430" s="80"/>
      <c r="AY59430" s="80"/>
      <c r="AZ59430" s="80"/>
      <c r="BA59430" s="80"/>
      <c r="BB59430" s="80"/>
    </row>
    <row r="59431" spans="9:54" x14ac:dyDescent="0.25">
      <c r="I59431" s="80"/>
      <c r="AX59431" s="80"/>
      <c r="AY59431" s="80"/>
      <c r="AZ59431" s="80"/>
      <c r="BA59431" s="80"/>
      <c r="BB59431" s="80"/>
    </row>
    <row r="59432" spans="9:54" x14ac:dyDescent="0.25">
      <c r="I59432" s="80"/>
      <c r="AX59432" s="80"/>
      <c r="AY59432" s="80"/>
      <c r="AZ59432" s="80"/>
      <c r="BA59432" s="80"/>
      <c r="BB59432" s="80"/>
    </row>
    <row r="59433" spans="9:54" x14ac:dyDescent="0.25">
      <c r="I59433" s="80"/>
      <c r="AX59433" s="80"/>
      <c r="AY59433" s="80"/>
      <c r="AZ59433" s="80"/>
      <c r="BA59433" s="80"/>
      <c r="BB59433" s="80"/>
    </row>
    <row r="59434" spans="9:54" x14ac:dyDescent="0.25">
      <c r="I59434" s="80"/>
      <c r="AX59434" s="80"/>
      <c r="AY59434" s="80"/>
      <c r="AZ59434" s="80"/>
      <c r="BA59434" s="80"/>
      <c r="BB59434" s="80"/>
    </row>
    <row r="59435" spans="9:54" x14ac:dyDescent="0.25">
      <c r="I59435" s="80"/>
      <c r="AX59435" s="80"/>
      <c r="AY59435" s="80"/>
      <c r="AZ59435" s="80"/>
      <c r="BA59435" s="80"/>
      <c r="BB59435" s="80"/>
    </row>
    <row r="59436" spans="9:54" x14ac:dyDescent="0.25">
      <c r="I59436" s="80"/>
      <c r="AX59436" s="80"/>
      <c r="AY59436" s="80"/>
      <c r="AZ59436" s="80"/>
      <c r="BA59436" s="80"/>
      <c r="BB59436" s="80"/>
    </row>
    <row r="59437" spans="9:54" x14ac:dyDescent="0.25">
      <c r="I59437" s="80"/>
      <c r="AX59437" s="80"/>
      <c r="AY59437" s="80"/>
      <c r="AZ59437" s="80"/>
      <c r="BA59437" s="80"/>
      <c r="BB59437" s="80"/>
    </row>
    <row r="59438" spans="9:54" x14ac:dyDescent="0.25">
      <c r="I59438" s="80"/>
      <c r="AX59438" s="80"/>
      <c r="AY59438" s="80"/>
      <c r="AZ59438" s="80"/>
      <c r="BA59438" s="80"/>
      <c r="BB59438" s="80"/>
    </row>
    <row r="59439" spans="9:54" x14ac:dyDescent="0.25">
      <c r="I59439" s="80"/>
      <c r="AX59439" s="80"/>
      <c r="AY59439" s="80"/>
      <c r="AZ59439" s="80"/>
      <c r="BA59439" s="80"/>
      <c r="BB59439" s="80"/>
    </row>
    <row r="59440" spans="9:54" x14ac:dyDescent="0.25">
      <c r="I59440" s="80"/>
      <c r="AX59440" s="80"/>
      <c r="AY59440" s="80"/>
      <c r="AZ59440" s="80"/>
      <c r="BA59440" s="80"/>
      <c r="BB59440" s="80"/>
    </row>
    <row r="59441" spans="9:54" x14ac:dyDescent="0.25">
      <c r="I59441" s="80"/>
      <c r="AX59441" s="80"/>
      <c r="AY59441" s="80"/>
      <c r="AZ59441" s="80"/>
      <c r="BA59441" s="80"/>
      <c r="BB59441" s="80"/>
    </row>
    <row r="59442" spans="9:54" x14ac:dyDescent="0.25">
      <c r="I59442" s="80"/>
      <c r="AX59442" s="80"/>
      <c r="AY59442" s="80"/>
      <c r="AZ59442" s="80"/>
      <c r="BA59442" s="80"/>
      <c r="BB59442" s="80"/>
    </row>
    <row r="59443" spans="9:54" x14ac:dyDescent="0.25">
      <c r="I59443" s="80"/>
      <c r="AX59443" s="80"/>
      <c r="AY59443" s="80"/>
      <c r="AZ59443" s="80"/>
      <c r="BA59443" s="80"/>
      <c r="BB59443" s="80"/>
    </row>
    <row r="59444" spans="9:54" x14ac:dyDescent="0.25">
      <c r="I59444" s="80"/>
      <c r="AX59444" s="80"/>
      <c r="AY59444" s="80"/>
      <c r="AZ59444" s="80"/>
      <c r="BA59444" s="80"/>
      <c r="BB59444" s="80"/>
    </row>
    <row r="59445" spans="9:54" x14ac:dyDescent="0.25">
      <c r="I59445" s="80"/>
      <c r="AX59445" s="80"/>
      <c r="AY59445" s="80"/>
      <c r="AZ59445" s="80"/>
      <c r="BA59445" s="80"/>
      <c r="BB59445" s="80"/>
    </row>
    <row r="59446" spans="9:54" x14ac:dyDescent="0.25">
      <c r="I59446" s="80"/>
      <c r="AX59446" s="80"/>
      <c r="AY59446" s="80"/>
      <c r="AZ59446" s="80"/>
      <c r="BA59446" s="80"/>
      <c r="BB59446" s="80"/>
    </row>
    <row r="59447" spans="9:54" x14ac:dyDescent="0.25">
      <c r="I59447" s="80"/>
      <c r="AX59447" s="80"/>
      <c r="AY59447" s="80"/>
      <c r="AZ59447" s="80"/>
      <c r="BA59447" s="80"/>
      <c r="BB59447" s="80"/>
    </row>
    <row r="59448" spans="9:54" x14ac:dyDescent="0.25">
      <c r="I59448" s="80"/>
      <c r="AX59448" s="80"/>
      <c r="AY59448" s="80"/>
      <c r="AZ59448" s="80"/>
      <c r="BA59448" s="80"/>
      <c r="BB59448" s="80"/>
    </row>
    <row r="59449" spans="9:54" x14ac:dyDescent="0.25">
      <c r="I59449" s="80"/>
      <c r="AX59449" s="80"/>
      <c r="AY59449" s="80"/>
      <c r="AZ59449" s="80"/>
      <c r="BA59449" s="80"/>
      <c r="BB59449" s="80"/>
    </row>
    <row r="59450" spans="9:54" x14ac:dyDescent="0.25">
      <c r="I59450" s="80"/>
      <c r="AX59450" s="80"/>
      <c r="AY59450" s="80"/>
      <c r="AZ59450" s="80"/>
      <c r="BA59450" s="80"/>
      <c r="BB59450" s="80"/>
    </row>
    <row r="59451" spans="9:54" x14ac:dyDescent="0.25">
      <c r="I59451" s="80"/>
      <c r="AX59451" s="80"/>
      <c r="AY59451" s="80"/>
      <c r="AZ59451" s="80"/>
      <c r="BA59451" s="80"/>
      <c r="BB59451" s="80"/>
    </row>
    <row r="59452" spans="9:54" x14ac:dyDescent="0.25">
      <c r="I59452" s="80"/>
      <c r="AX59452" s="80"/>
      <c r="AY59452" s="80"/>
      <c r="AZ59452" s="80"/>
      <c r="BA59452" s="80"/>
      <c r="BB59452" s="80"/>
    </row>
    <row r="59453" spans="9:54" x14ac:dyDescent="0.25">
      <c r="I59453" s="80"/>
      <c r="AX59453" s="80"/>
      <c r="AY59453" s="80"/>
      <c r="AZ59453" s="80"/>
      <c r="BA59453" s="80"/>
      <c r="BB59453" s="80"/>
    </row>
    <row r="59454" spans="9:54" x14ac:dyDescent="0.25">
      <c r="I59454" s="80"/>
      <c r="AX59454" s="80"/>
      <c r="AY59454" s="80"/>
      <c r="AZ59454" s="80"/>
      <c r="BA59454" s="80"/>
      <c r="BB59454" s="80"/>
    </row>
    <row r="59455" spans="9:54" x14ac:dyDescent="0.25">
      <c r="I59455" s="80"/>
      <c r="AX59455" s="80"/>
      <c r="AY59455" s="80"/>
      <c r="AZ59455" s="80"/>
      <c r="BA59455" s="80"/>
      <c r="BB59455" s="80"/>
    </row>
    <row r="59456" spans="9:54" x14ac:dyDescent="0.25">
      <c r="I59456" s="80"/>
      <c r="AX59456" s="80"/>
      <c r="AY59456" s="80"/>
      <c r="AZ59456" s="80"/>
      <c r="BA59456" s="80"/>
      <c r="BB59456" s="80"/>
    </row>
    <row r="59457" spans="9:54" x14ac:dyDescent="0.25">
      <c r="I59457" s="80"/>
      <c r="AX59457" s="80"/>
      <c r="AY59457" s="80"/>
      <c r="AZ59457" s="80"/>
      <c r="BA59457" s="80"/>
      <c r="BB59457" s="80"/>
    </row>
    <row r="59458" spans="9:54" x14ac:dyDescent="0.25">
      <c r="I59458" s="80"/>
      <c r="AX59458" s="80"/>
      <c r="AY59458" s="80"/>
      <c r="AZ59458" s="80"/>
      <c r="BA59458" s="80"/>
      <c r="BB59458" s="80"/>
    </row>
    <row r="59459" spans="9:54" x14ac:dyDescent="0.25">
      <c r="I59459" s="80"/>
      <c r="AX59459" s="80"/>
      <c r="AY59459" s="80"/>
      <c r="AZ59459" s="80"/>
      <c r="BA59459" s="80"/>
      <c r="BB59459" s="80"/>
    </row>
    <row r="59460" spans="9:54" x14ac:dyDescent="0.25">
      <c r="I59460" s="80"/>
      <c r="AX59460" s="80"/>
      <c r="AY59460" s="80"/>
      <c r="AZ59460" s="80"/>
      <c r="BA59460" s="80"/>
      <c r="BB59460" s="80"/>
    </row>
    <row r="59461" spans="9:54" x14ac:dyDescent="0.25">
      <c r="I59461" s="80"/>
      <c r="AX59461" s="80"/>
      <c r="AY59461" s="80"/>
      <c r="AZ59461" s="80"/>
      <c r="BA59461" s="80"/>
      <c r="BB59461" s="80"/>
    </row>
    <row r="59462" spans="9:54" x14ac:dyDescent="0.25">
      <c r="I59462" s="80"/>
      <c r="AX59462" s="80"/>
      <c r="AY59462" s="80"/>
      <c r="AZ59462" s="80"/>
      <c r="BA59462" s="80"/>
      <c r="BB59462" s="80"/>
    </row>
    <row r="59463" spans="9:54" x14ac:dyDescent="0.25">
      <c r="I59463" s="80"/>
      <c r="AX59463" s="80"/>
      <c r="AY59463" s="80"/>
      <c r="AZ59463" s="80"/>
      <c r="BA59463" s="80"/>
      <c r="BB59463" s="80"/>
    </row>
    <row r="59464" spans="9:54" x14ac:dyDescent="0.25">
      <c r="I59464" s="80"/>
      <c r="AX59464" s="80"/>
      <c r="AY59464" s="80"/>
      <c r="AZ59464" s="80"/>
      <c r="BA59464" s="80"/>
      <c r="BB59464" s="80"/>
    </row>
    <row r="59465" spans="9:54" x14ac:dyDescent="0.25">
      <c r="I59465" s="80"/>
      <c r="AX59465" s="80"/>
      <c r="AY59465" s="80"/>
      <c r="AZ59465" s="80"/>
      <c r="BA59465" s="80"/>
      <c r="BB59465" s="80"/>
    </row>
    <row r="59466" spans="9:54" x14ac:dyDescent="0.25">
      <c r="I59466" s="80"/>
      <c r="AX59466" s="80"/>
      <c r="AY59466" s="80"/>
      <c r="AZ59466" s="80"/>
      <c r="BA59466" s="80"/>
      <c r="BB59466" s="80"/>
    </row>
    <row r="59467" spans="9:54" x14ac:dyDescent="0.25">
      <c r="I59467" s="80"/>
      <c r="AX59467" s="80"/>
      <c r="AY59467" s="80"/>
      <c r="AZ59467" s="80"/>
      <c r="BA59467" s="80"/>
      <c r="BB59467" s="80"/>
    </row>
    <row r="59468" spans="9:54" x14ac:dyDescent="0.25">
      <c r="I59468" s="80"/>
      <c r="AX59468" s="80"/>
      <c r="AY59468" s="80"/>
      <c r="AZ59468" s="80"/>
      <c r="BA59468" s="80"/>
      <c r="BB59468" s="80"/>
    </row>
    <row r="59469" spans="9:54" x14ac:dyDescent="0.25">
      <c r="I59469" s="80"/>
      <c r="AX59469" s="80"/>
      <c r="AY59469" s="80"/>
      <c r="AZ59469" s="80"/>
      <c r="BA59469" s="80"/>
      <c r="BB59469" s="80"/>
    </row>
    <row r="59470" spans="9:54" x14ac:dyDescent="0.25">
      <c r="I59470" s="80"/>
      <c r="AX59470" s="80"/>
      <c r="AY59470" s="80"/>
      <c r="AZ59470" s="80"/>
      <c r="BA59470" s="80"/>
      <c r="BB59470" s="80"/>
    </row>
    <row r="59471" spans="9:54" x14ac:dyDescent="0.25">
      <c r="I59471" s="80"/>
      <c r="AX59471" s="80"/>
      <c r="AY59471" s="80"/>
      <c r="AZ59471" s="80"/>
      <c r="BA59471" s="80"/>
      <c r="BB59471" s="80"/>
    </row>
    <row r="59472" spans="9:54" x14ac:dyDescent="0.25">
      <c r="I59472" s="80"/>
      <c r="AX59472" s="80"/>
      <c r="AY59472" s="80"/>
      <c r="AZ59472" s="80"/>
      <c r="BA59472" s="80"/>
      <c r="BB59472" s="80"/>
    </row>
    <row r="59473" spans="9:54" x14ac:dyDescent="0.25">
      <c r="I59473" s="80"/>
      <c r="AX59473" s="80"/>
      <c r="AY59473" s="80"/>
      <c r="AZ59473" s="80"/>
      <c r="BA59473" s="80"/>
      <c r="BB59473" s="80"/>
    </row>
    <row r="59474" spans="9:54" x14ac:dyDescent="0.25">
      <c r="I59474" s="80"/>
      <c r="AX59474" s="80"/>
      <c r="AY59474" s="80"/>
      <c r="AZ59474" s="80"/>
      <c r="BA59474" s="80"/>
      <c r="BB59474" s="80"/>
    </row>
    <row r="59475" spans="9:54" x14ac:dyDescent="0.25">
      <c r="I59475" s="80"/>
      <c r="AX59475" s="80"/>
      <c r="AY59475" s="80"/>
      <c r="AZ59475" s="80"/>
      <c r="BA59475" s="80"/>
      <c r="BB59475" s="80"/>
    </row>
    <row r="59476" spans="9:54" x14ac:dyDescent="0.25">
      <c r="I59476" s="80"/>
      <c r="AX59476" s="80"/>
      <c r="AY59476" s="80"/>
      <c r="AZ59476" s="80"/>
      <c r="BA59476" s="80"/>
      <c r="BB59476" s="80"/>
    </row>
    <row r="59477" spans="9:54" x14ac:dyDescent="0.25">
      <c r="I59477" s="80"/>
      <c r="AX59477" s="80"/>
      <c r="AY59477" s="80"/>
      <c r="AZ59477" s="80"/>
      <c r="BA59477" s="80"/>
      <c r="BB59477" s="80"/>
    </row>
    <row r="59478" spans="9:54" x14ac:dyDescent="0.25">
      <c r="I59478" s="80"/>
      <c r="AX59478" s="80"/>
      <c r="AY59478" s="80"/>
      <c r="AZ59478" s="80"/>
      <c r="BA59478" s="80"/>
      <c r="BB59478" s="80"/>
    </row>
    <row r="59479" spans="9:54" x14ac:dyDescent="0.25">
      <c r="I59479" s="80"/>
      <c r="AX59479" s="80"/>
      <c r="AY59479" s="80"/>
      <c r="AZ59479" s="80"/>
      <c r="BA59479" s="80"/>
      <c r="BB59479" s="80"/>
    </row>
    <row r="59480" spans="9:54" x14ac:dyDescent="0.25">
      <c r="I59480" s="80"/>
      <c r="AX59480" s="80"/>
      <c r="AY59480" s="80"/>
      <c r="AZ59480" s="80"/>
      <c r="BA59480" s="80"/>
      <c r="BB59480" s="80"/>
    </row>
    <row r="59481" spans="9:54" x14ac:dyDescent="0.25">
      <c r="I59481" s="80"/>
      <c r="AX59481" s="80"/>
      <c r="AY59481" s="80"/>
      <c r="AZ59481" s="80"/>
      <c r="BA59481" s="80"/>
      <c r="BB59481" s="80"/>
    </row>
    <row r="59482" spans="9:54" x14ac:dyDescent="0.25">
      <c r="I59482" s="80"/>
      <c r="AX59482" s="80"/>
      <c r="AY59482" s="80"/>
      <c r="AZ59482" s="80"/>
      <c r="BA59482" s="80"/>
      <c r="BB59482" s="80"/>
    </row>
    <row r="59483" spans="9:54" x14ac:dyDescent="0.25">
      <c r="I59483" s="80"/>
      <c r="AX59483" s="80"/>
      <c r="AY59483" s="80"/>
      <c r="AZ59483" s="80"/>
      <c r="BA59483" s="80"/>
      <c r="BB59483" s="80"/>
    </row>
    <row r="59484" spans="9:54" x14ac:dyDescent="0.25">
      <c r="I59484" s="80"/>
      <c r="AX59484" s="80"/>
      <c r="AY59484" s="80"/>
      <c r="AZ59484" s="80"/>
      <c r="BA59484" s="80"/>
      <c r="BB59484" s="80"/>
    </row>
    <row r="59485" spans="9:54" x14ac:dyDescent="0.25">
      <c r="I59485" s="80"/>
      <c r="AX59485" s="80"/>
      <c r="AY59485" s="80"/>
      <c r="AZ59485" s="80"/>
      <c r="BA59485" s="80"/>
      <c r="BB59485" s="80"/>
    </row>
    <row r="59486" spans="9:54" x14ac:dyDescent="0.25">
      <c r="I59486" s="80"/>
      <c r="AX59486" s="80"/>
      <c r="AY59486" s="80"/>
      <c r="AZ59486" s="80"/>
      <c r="BA59486" s="80"/>
      <c r="BB59486" s="80"/>
    </row>
    <row r="59487" spans="9:54" x14ac:dyDescent="0.25">
      <c r="I59487" s="80"/>
      <c r="AX59487" s="80"/>
      <c r="AY59487" s="80"/>
      <c r="AZ59487" s="80"/>
      <c r="BA59487" s="80"/>
      <c r="BB59487" s="80"/>
    </row>
    <row r="59488" spans="9:54" x14ac:dyDescent="0.25">
      <c r="I59488" s="80"/>
      <c r="AX59488" s="80"/>
      <c r="AY59488" s="80"/>
      <c r="AZ59488" s="80"/>
      <c r="BA59488" s="80"/>
      <c r="BB59488" s="80"/>
    </row>
    <row r="59489" spans="9:54" x14ac:dyDescent="0.25">
      <c r="I59489" s="80"/>
      <c r="AX59489" s="80"/>
      <c r="AY59489" s="80"/>
      <c r="AZ59489" s="80"/>
      <c r="BA59489" s="80"/>
      <c r="BB59489" s="80"/>
    </row>
    <row r="59490" spans="9:54" x14ac:dyDescent="0.25">
      <c r="I59490" s="80"/>
      <c r="AX59490" s="80"/>
      <c r="AY59490" s="80"/>
      <c r="AZ59490" s="80"/>
      <c r="BA59490" s="80"/>
      <c r="BB59490" s="80"/>
    </row>
    <row r="59491" spans="9:54" x14ac:dyDescent="0.25">
      <c r="I59491" s="80"/>
      <c r="AX59491" s="80"/>
      <c r="AY59491" s="80"/>
      <c r="AZ59491" s="80"/>
      <c r="BA59491" s="80"/>
      <c r="BB59491" s="80"/>
    </row>
    <row r="59492" spans="9:54" x14ac:dyDescent="0.25">
      <c r="I59492" s="80"/>
      <c r="AX59492" s="80"/>
      <c r="AY59492" s="80"/>
      <c r="AZ59492" s="80"/>
      <c r="BA59492" s="80"/>
      <c r="BB59492" s="80"/>
    </row>
    <row r="59493" spans="9:54" x14ac:dyDescent="0.25">
      <c r="I59493" s="80"/>
      <c r="AX59493" s="80"/>
      <c r="AY59493" s="80"/>
      <c r="AZ59493" s="80"/>
      <c r="BA59493" s="80"/>
      <c r="BB59493" s="80"/>
    </row>
    <row r="59494" spans="9:54" x14ac:dyDescent="0.25">
      <c r="I59494" s="80"/>
      <c r="AX59494" s="80"/>
      <c r="AY59494" s="80"/>
      <c r="AZ59494" s="80"/>
      <c r="BA59494" s="80"/>
      <c r="BB59494" s="80"/>
    </row>
    <row r="59495" spans="9:54" x14ac:dyDescent="0.25">
      <c r="I59495" s="80"/>
      <c r="AX59495" s="80"/>
      <c r="AY59495" s="80"/>
      <c r="AZ59495" s="80"/>
      <c r="BA59495" s="80"/>
      <c r="BB59495" s="80"/>
    </row>
    <row r="59496" spans="9:54" x14ac:dyDescent="0.25">
      <c r="I59496" s="80"/>
      <c r="AX59496" s="80"/>
      <c r="AY59496" s="80"/>
      <c r="AZ59496" s="80"/>
      <c r="BA59496" s="80"/>
      <c r="BB59496" s="80"/>
    </row>
    <row r="59497" spans="9:54" x14ac:dyDescent="0.25">
      <c r="I59497" s="80"/>
      <c r="AX59497" s="80"/>
      <c r="AY59497" s="80"/>
      <c r="AZ59497" s="80"/>
      <c r="BA59497" s="80"/>
      <c r="BB59497" s="80"/>
    </row>
    <row r="59498" spans="9:54" x14ac:dyDescent="0.25">
      <c r="I59498" s="80"/>
      <c r="AX59498" s="80"/>
      <c r="AY59498" s="80"/>
      <c r="AZ59498" s="80"/>
      <c r="BA59498" s="80"/>
      <c r="BB59498" s="80"/>
    </row>
    <row r="59499" spans="9:54" x14ac:dyDescent="0.25">
      <c r="I59499" s="80"/>
      <c r="AX59499" s="80"/>
      <c r="AY59499" s="80"/>
      <c r="AZ59499" s="80"/>
      <c r="BA59499" s="80"/>
      <c r="BB59499" s="80"/>
    </row>
    <row r="59500" spans="9:54" x14ac:dyDescent="0.25">
      <c r="I59500" s="80"/>
      <c r="AX59500" s="80"/>
      <c r="AY59500" s="80"/>
      <c r="AZ59500" s="80"/>
      <c r="BA59500" s="80"/>
      <c r="BB59500" s="80"/>
    </row>
    <row r="59501" spans="9:54" x14ac:dyDescent="0.25">
      <c r="I59501" s="80"/>
      <c r="AX59501" s="80"/>
      <c r="AY59501" s="80"/>
      <c r="AZ59501" s="80"/>
      <c r="BA59501" s="80"/>
      <c r="BB59501" s="80"/>
    </row>
    <row r="59502" spans="9:54" x14ac:dyDescent="0.25">
      <c r="I59502" s="80"/>
      <c r="AX59502" s="80"/>
      <c r="AY59502" s="80"/>
      <c r="AZ59502" s="80"/>
      <c r="BA59502" s="80"/>
      <c r="BB59502" s="80"/>
    </row>
    <row r="59503" spans="9:54" x14ac:dyDescent="0.25">
      <c r="I59503" s="80"/>
      <c r="AX59503" s="80"/>
      <c r="AY59503" s="80"/>
      <c r="AZ59503" s="80"/>
      <c r="BA59503" s="80"/>
      <c r="BB59503" s="80"/>
    </row>
    <row r="59504" spans="9:54" x14ac:dyDescent="0.25">
      <c r="I59504" s="80"/>
      <c r="AX59504" s="80"/>
      <c r="AY59504" s="80"/>
      <c r="AZ59504" s="80"/>
      <c r="BA59504" s="80"/>
      <c r="BB59504" s="80"/>
    </row>
    <row r="59505" spans="9:54" x14ac:dyDescent="0.25">
      <c r="I59505" s="80"/>
      <c r="AX59505" s="80"/>
      <c r="AY59505" s="80"/>
      <c r="AZ59505" s="80"/>
      <c r="BA59505" s="80"/>
      <c r="BB59505" s="80"/>
    </row>
    <row r="59506" spans="9:54" x14ac:dyDescent="0.25">
      <c r="I59506" s="80"/>
      <c r="AX59506" s="80"/>
      <c r="AY59506" s="80"/>
      <c r="AZ59506" s="80"/>
      <c r="BA59506" s="80"/>
      <c r="BB59506" s="80"/>
    </row>
    <row r="59507" spans="9:54" x14ac:dyDescent="0.25">
      <c r="I59507" s="80"/>
      <c r="AX59507" s="80"/>
      <c r="AY59507" s="80"/>
      <c r="AZ59507" s="80"/>
      <c r="BA59507" s="80"/>
      <c r="BB59507" s="80"/>
    </row>
    <row r="59508" spans="9:54" x14ac:dyDescent="0.25">
      <c r="I59508" s="80"/>
      <c r="AX59508" s="80"/>
      <c r="AY59508" s="80"/>
      <c r="AZ59508" s="80"/>
      <c r="BA59508" s="80"/>
      <c r="BB59508" s="80"/>
    </row>
    <row r="59509" spans="9:54" x14ac:dyDescent="0.25">
      <c r="I59509" s="80"/>
      <c r="AX59509" s="80"/>
      <c r="AY59509" s="80"/>
      <c r="AZ59509" s="80"/>
      <c r="BA59509" s="80"/>
      <c r="BB59509" s="80"/>
    </row>
    <row r="59510" spans="9:54" x14ac:dyDescent="0.25">
      <c r="I59510" s="80"/>
      <c r="AX59510" s="80"/>
      <c r="AY59510" s="80"/>
      <c r="AZ59510" s="80"/>
      <c r="BA59510" s="80"/>
      <c r="BB59510" s="80"/>
    </row>
    <row r="59511" spans="9:54" x14ac:dyDescent="0.25">
      <c r="I59511" s="80"/>
      <c r="AX59511" s="80"/>
      <c r="AY59511" s="80"/>
      <c r="AZ59511" s="80"/>
      <c r="BA59511" s="80"/>
      <c r="BB59511" s="80"/>
    </row>
    <row r="59512" spans="9:54" x14ac:dyDescent="0.25">
      <c r="I59512" s="80"/>
      <c r="AX59512" s="80"/>
      <c r="AY59512" s="80"/>
      <c r="AZ59512" s="80"/>
      <c r="BA59512" s="80"/>
      <c r="BB59512" s="80"/>
    </row>
    <row r="59513" spans="9:54" x14ac:dyDescent="0.25">
      <c r="I59513" s="80"/>
      <c r="AX59513" s="80"/>
      <c r="AY59513" s="80"/>
      <c r="AZ59513" s="80"/>
      <c r="BA59513" s="80"/>
      <c r="BB59513" s="80"/>
    </row>
    <row r="59514" spans="9:54" x14ac:dyDescent="0.25">
      <c r="I59514" s="80"/>
      <c r="AX59514" s="80"/>
      <c r="AY59514" s="80"/>
      <c r="AZ59514" s="80"/>
      <c r="BA59514" s="80"/>
      <c r="BB59514" s="80"/>
    </row>
    <row r="59515" spans="9:54" x14ac:dyDescent="0.25">
      <c r="I59515" s="80"/>
      <c r="AX59515" s="80"/>
      <c r="AY59515" s="80"/>
      <c r="AZ59515" s="80"/>
      <c r="BA59515" s="80"/>
      <c r="BB59515" s="80"/>
    </row>
    <row r="59516" spans="9:54" x14ac:dyDescent="0.25">
      <c r="I59516" s="80"/>
      <c r="AX59516" s="80"/>
      <c r="AY59516" s="80"/>
      <c r="AZ59516" s="80"/>
      <c r="BA59516" s="80"/>
      <c r="BB59516" s="80"/>
    </row>
    <row r="59517" spans="9:54" x14ac:dyDescent="0.25">
      <c r="I59517" s="80"/>
      <c r="AX59517" s="80"/>
      <c r="AY59517" s="80"/>
      <c r="AZ59517" s="80"/>
      <c r="BA59517" s="80"/>
      <c r="BB59517" s="80"/>
    </row>
    <row r="59518" spans="9:54" x14ac:dyDescent="0.25">
      <c r="I59518" s="80"/>
      <c r="AX59518" s="80"/>
      <c r="AY59518" s="80"/>
      <c r="AZ59518" s="80"/>
      <c r="BA59518" s="80"/>
      <c r="BB59518" s="80"/>
    </row>
    <row r="59519" spans="9:54" x14ac:dyDescent="0.25">
      <c r="I59519" s="80"/>
      <c r="AX59519" s="80"/>
      <c r="AY59519" s="80"/>
      <c r="AZ59519" s="80"/>
      <c r="BA59519" s="80"/>
      <c r="BB59519" s="80"/>
    </row>
    <row r="59520" spans="9:54" x14ac:dyDescent="0.25">
      <c r="I59520" s="80"/>
      <c r="AX59520" s="80"/>
      <c r="AY59520" s="80"/>
      <c r="AZ59520" s="80"/>
      <c r="BA59520" s="80"/>
      <c r="BB59520" s="80"/>
    </row>
    <row r="59521" spans="9:54" x14ac:dyDescent="0.25">
      <c r="I59521" s="80"/>
      <c r="AX59521" s="80"/>
      <c r="AY59521" s="80"/>
      <c r="AZ59521" s="80"/>
      <c r="BA59521" s="80"/>
      <c r="BB59521" s="80"/>
    </row>
    <row r="59522" spans="9:54" x14ac:dyDescent="0.25">
      <c r="I59522" s="80"/>
      <c r="AX59522" s="80"/>
      <c r="AY59522" s="80"/>
      <c r="AZ59522" s="80"/>
      <c r="BA59522" s="80"/>
      <c r="BB59522" s="80"/>
    </row>
    <row r="59523" spans="9:54" x14ac:dyDescent="0.25">
      <c r="I59523" s="80"/>
      <c r="AX59523" s="80"/>
      <c r="AY59523" s="80"/>
      <c r="AZ59523" s="80"/>
      <c r="BA59523" s="80"/>
      <c r="BB59523" s="80"/>
    </row>
    <row r="59524" spans="9:54" x14ac:dyDescent="0.25">
      <c r="I59524" s="80"/>
      <c r="AX59524" s="80"/>
      <c r="AY59524" s="80"/>
      <c r="AZ59524" s="80"/>
      <c r="BA59524" s="80"/>
      <c r="BB59524" s="80"/>
    </row>
    <row r="59525" spans="9:54" x14ac:dyDescent="0.25">
      <c r="I59525" s="80"/>
      <c r="AX59525" s="80"/>
      <c r="AY59525" s="80"/>
      <c r="AZ59525" s="80"/>
      <c r="BA59525" s="80"/>
      <c r="BB59525" s="80"/>
    </row>
    <row r="59526" spans="9:54" x14ac:dyDescent="0.25">
      <c r="I59526" s="80"/>
      <c r="AX59526" s="80"/>
      <c r="AY59526" s="80"/>
      <c r="AZ59526" s="80"/>
      <c r="BA59526" s="80"/>
      <c r="BB59526" s="80"/>
    </row>
    <row r="59527" spans="9:54" x14ac:dyDescent="0.25">
      <c r="I59527" s="80"/>
      <c r="AX59527" s="80"/>
      <c r="AY59527" s="80"/>
      <c r="AZ59527" s="80"/>
      <c r="BA59527" s="80"/>
      <c r="BB59527" s="80"/>
    </row>
    <row r="59528" spans="9:54" x14ac:dyDescent="0.25">
      <c r="I59528" s="80"/>
      <c r="AX59528" s="80"/>
      <c r="AY59528" s="80"/>
      <c r="AZ59528" s="80"/>
      <c r="BA59528" s="80"/>
      <c r="BB59528" s="80"/>
    </row>
    <row r="59529" spans="9:54" x14ac:dyDescent="0.25">
      <c r="I59529" s="80"/>
      <c r="AX59529" s="80"/>
      <c r="AY59529" s="80"/>
      <c r="AZ59529" s="80"/>
      <c r="BA59529" s="80"/>
      <c r="BB59529" s="80"/>
    </row>
    <row r="59530" spans="9:54" x14ac:dyDescent="0.25">
      <c r="I59530" s="80"/>
      <c r="AX59530" s="80"/>
      <c r="AY59530" s="80"/>
      <c r="AZ59530" s="80"/>
      <c r="BA59530" s="80"/>
      <c r="BB59530" s="80"/>
    </row>
    <row r="59531" spans="9:54" x14ac:dyDescent="0.25">
      <c r="I59531" s="80"/>
      <c r="AX59531" s="80"/>
      <c r="AY59531" s="80"/>
      <c r="AZ59531" s="80"/>
      <c r="BA59531" s="80"/>
      <c r="BB59531" s="80"/>
    </row>
    <row r="59532" spans="9:54" x14ac:dyDescent="0.25">
      <c r="I59532" s="80"/>
      <c r="AX59532" s="80"/>
      <c r="AY59532" s="80"/>
      <c r="AZ59532" s="80"/>
      <c r="BA59532" s="80"/>
      <c r="BB59532" s="80"/>
    </row>
    <row r="59533" spans="9:54" x14ac:dyDescent="0.25">
      <c r="I59533" s="80"/>
      <c r="AX59533" s="80"/>
      <c r="AY59533" s="80"/>
      <c r="AZ59533" s="80"/>
      <c r="BA59533" s="80"/>
      <c r="BB59533" s="80"/>
    </row>
    <row r="59534" spans="9:54" x14ac:dyDescent="0.25">
      <c r="I59534" s="80"/>
      <c r="AX59534" s="80"/>
      <c r="AY59534" s="80"/>
      <c r="AZ59534" s="80"/>
      <c r="BA59534" s="80"/>
      <c r="BB59534" s="80"/>
    </row>
    <row r="59535" spans="9:54" x14ac:dyDescent="0.25">
      <c r="I59535" s="80"/>
      <c r="AX59535" s="80"/>
      <c r="AY59535" s="80"/>
      <c r="AZ59535" s="80"/>
      <c r="BA59535" s="80"/>
      <c r="BB59535" s="80"/>
    </row>
    <row r="59536" spans="9:54" x14ac:dyDescent="0.25">
      <c r="I59536" s="80"/>
      <c r="AX59536" s="80"/>
      <c r="AY59536" s="80"/>
      <c r="AZ59536" s="80"/>
      <c r="BA59536" s="80"/>
      <c r="BB59536" s="80"/>
    </row>
    <row r="59537" spans="9:54" x14ac:dyDescent="0.25">
      <c r="I59537" s="80"/>
      <c r="AX59537" s="80"/>
      <c r="AY59537" s="80"/>
      <c r="AZ59537" s="80"/>
      <c r="BA59537" s="80"/>
      <c r="BB59537" s="80"/>
    </row>
    <row r="59538" spans="9:54" x14ac:dyDescent="0.25">
      <c r="I59538" s="80"/>
      <c r="AX59538" s="80"/>
      <c r="AY59538" s="80"/>
      <c r="AZ59538" s="80"/>
      <c r="BA59538" s="80"/>
      <c r="BB59538" s="80"/>
    </row>
    <row r="59539" spans="9:54" x14ac:dyDescent="0.25">
      <c r="I59539" s="80"/>
      <c r="AX59539" s="80"/>
      <c r="AY59539" s="80"/>
      <c r="AZ59539" s="80"/>
      <c r="BA59539" s="80"/>
      <c r="BB59539" s="80"/>
    </row>
    <row r="59540" spans="9:54" x14ac:dyDescent="0.25">
      <c r="I59540" s="80"/>
      <c r="AX59540" s="80"/>
      <c r="AY59540" s="80"/>
      <c r="AZ59540" s="80"/>
      <c r="BA59540" s="80"/>
      <c r="BB59540" s="80"/>
    </row>
    <row r="59541" spans="9:54" x14ac:dyDescent="0.25">
      <c r="I59541" s="80"/>
      <c r="AX59541" s="80"/>
      <c r="AY59541" s="80"/>
      <c r="AZ59541" s="80"/>
      <c r="BA59541" s="80"/>
      <c r="BB59541" s="80"/>
    </row>
    <row r="59542" spans="9:54" x14ac:dyDescent="0.25">
      <c r="I59542" s="80"/>
      <c r="AX59542" s="80"/>
      <c r="AY59542" s="80"/>
      <c r="AZ59542" s="80"/>
      <c r="BA59542" s="80"/>
      <c r="BB59542" s="80"/>
    </row>
    <row r="59543" spans="9:54" x14ac:dyDescent="0.25">
      <c r="I59543" s="80"/>
      <c r="AX59543" s="80"/>
      <c r="AY59543" s="80"/>
      <c r="AZ59543" s="80"/>
      <c r="BA59543" s="80"/>
      <c r="BB59543" s="80"/>
    </row>
    <row r="59544" spans="9:54" x14ac:dyDescent="0.25">
      <c r="I59544" s="80"/>
      <c r="AX59544" s="80"/>
      <c r="AY59544" s="80"/>
      <c r="AZ59544" s="80"/>
      <c r="BA59544" s="80"/>
      <c r="BB59544" s="80"/>
    </row>
    <row r="59545" spans="9:54" x14ac:dyDescent="0.25">
      <c r="I59545" s="80"/>
      <c r="AX59545" s="80"/>
      <c r="AY59545" s="80"/>
      <c r="AZ59545" s="80"/>
      <c r="BA59545" s="80"/>
      <c r="BB59545" s="80"/>
    </row>
    <row r="59546" spans="9:54" x14ac:dyDescent="0.25">
      <c r="I59546" s="80"/>
      <c r="AX59546" s="80"/>
      <c r="AY59546" s="80"/>
      <c r="AZ59546" s="80"/>
      <c r="BA59546" s="80"/>
      <c r="BB59546" s="80"/>
    </row>
    <row r="59547" spans="9:54" x14ac:dyDescent="0.25">
      <c r="I59547" s="80"/>
      <c r="AX59547" s="80"/>
      <c r="AY59547" s="80"/>
      <c r="AZ59547" s="80"/>
      <c r="BA59547" s="80"/>
      <c r="BB59547" s="80"/>
    </row>
    <row r="59548" spans="9:54" x14ac:dyDescent="0.25">
      <c r="I59548" s="80"/>
      <c r="AX59548" s="80"/>
      <c r="AY59548" s="80"/>
      <c r="AZ59548" s="80"/>
      <c r="BA59548" s="80"/>
      <c r="BB59548" s="80"/>
    </row>
    <row r="59549" spans="9:54" x14ac:dyDescent="0.25">
      <c r="I59549" s="80"/>
      <c r="AX59549" s="80"/>
      <c r="AY59549" s="80"/>
      <c r="AZ59549" s="80"/>
      <c r="BA59549" s="80"/>
      <c r="BB59549" s="80"/>
    </row>
    <row r="59550" spans="9:54" x14ac:dyDescent="0.25">
      <c r="I59550" s="80"/>
      <c r="AX59550" s="80"/>
      <c r="AY59550" s="80"/>
      <c r="AZ59550" s="80"/>
      <c r="BA59550" s="80"/>
      <c r="BB59550" s="80"/>
    </row>
    <row r="59551" spans="9:54" x14ac:dyDescent="0.25">
      <c r="I59551" s="80"/>
      <c r="AX59551" s="80"/>
      <c r="AY59551" s="80"/>
      <c r="AZ59551" s="80"/>
      <c r="BA59551" s="80"/>
      <c r="BB59551" s="80"/>
    </row>
    <row r="59552" spans="9:54" x14ac:dyDescent="0.25">
      <c r="I59552" s="80"/>
      <c r="AX59552" s="80"/>
      <c r="AY59552" s="80"/>
      <c r="AZ59552" s="80"/>
      <c r="BA59552" s="80"/>
      <c r="BB59552" s="80"/>
    </row>
    <row r="59553" spans="9:54" x14ac:dyDescent="0.25">
      <c r="I59553" s="80"/>
      <c r="AX59553" s="80"/>
      <c r="AY59553" s="80"/>
      <c r="AZ59553" s="80"/>
      <c r="BA59553" s="80"/>
      <c r="BB59553" s="80"/>
    </row>
    <row r="59554" spans="9:54" x14ac:dyDescent="0.25">
      <c r="I59554" s="80"/>
      <c r="AX59554" s="80"/>
      <c r="AY59554" s="80"/>
      <c r="AZ59554" s="80"/>
      <c r="BA59554" s="80"/>
      <c r="BB59554" s="80"/>
    </row>
    <row r="59555" spans="9:54" x14ac:dyDescent="0.25">
      <c r="I59555" s="80"/>
      <c r="AX59555" s="80"/>
      <c r="AY59555" s="80"/>
      <c r="AZ59555" s="80"/>
      <c r="BA59555" s="80"/>
      <c r="BB59555" s="80"/>
    </row>
    <row r="59556" spans="9:54" x14ac:dyDescent="0.25">
      <c r="I59556" s="80"/>
      <c r="AX59556" s="80"/>
      <c r="AY59556" s="80"/>
      <c r="AZ59556" s="80"/>
      <c r="BA59556" s="80"/>
      <c r="BB59556" s="80"/>
    </row>
    <row r="59557" spans="9:54" x14ac:dyDescent="0.25">
      <c r="I59557" s="80"/>
      <c r="AX59557" s="80"/>
      <c r="AY59557" s="80"/>
      <c r="AZ59557" s="80"/>
      <c r="BA59557" s="80"/>
      <c r="BB59557" s="80"/>
    </row>
    <row r="59558" spans="9:54" x14ac:dyDescent="0.25">
      <c r="I59558" s="80"/>
      <c r="AX59558" s="80"/>
      <c r="AY59558" s="80"/>
      <c r="AZ59558" s="80"/>
      <c r="BA59558" s="80"/>
      <c r="BB59558" s="80"/>
    </row>
    <row r="59559" spans="9:54" x14ac:dyDescent="0.25">
      <c r="I59559" s="80"/>
      <c r="AX59559" s="80"/>
      <c r="AY59559" s="80"/>
      <c r="AZ59559" s="80"/>
      <c r="BA59559" s="80"/>
      <c r="BB59559" s="80"/>
    </row>
    <row r="59560" spans="9:54" x14ac:dyDescent="0.25">
      <c r="I59560" s="80"/>
      <c r="AX59560" s="80"/>
      <c r="AY59560" s="80"/>
      <c r="AZ59560" s="80"/>
      <c r="BA59560" s="80"/>
      <c r="BB59560" s="80"/>
    </row>
    <row r="59561" spans="9:54" x14ac:dyDescent="0.25">
      <c r="I59561" s="80"/>
      <c r="AX59561" s="80"/>
      <c r="AY59561" s="80"/>
      <c r="AZ59561" s="80"/>
      <c r="BA59561" s="80"/>
      <c r="BB59561" s="80"/>
    </row>
    <row r="59562" spans="9:54" x14ac:dyDescent="0.25">
      <c r="I59562" s="80"/>
      <c r="AX59562" s="80"/>
      <c r="AY59562" s="80"/>
      <c r="AZ59562" s="80"/>
      <c r="BA59562" s="80"/>
      <c r="BB59562" s="80"/>
    </row>
    <row r="59563" spans="9:54" x14ac:dyDescent="0.25">
      <c r="I59563" s="80"/>
      <c r="AX59563" s="80"/>
      <c r="AY59563" s="80"/>
      <c r="AZ59563" s="80"/>
      <c r="BA59563" s="80"/>
      <c r="BB59563" s="80"/>
    </row>
    <row r="59564" spans="9:54" x14ac:dyDescent="0.25">
      <c r="I59564" s="80"/>
      <c r="AX59564" s="80"/>
      <c r="AY59564" s="80"/>
      <c r="AZ59564" s="80"/>
      <c r="BA59564" s="80"/>
      <c r="BB59564" s="80"/>
    </row>
    <row r="59565" spans="9:54" x14ac:dyDescent="0.25">
      <c r="I59565" s="80"/>
      <c r="AX59565" s="80"/>
      <c r="AY59565" s="80"/>
      <c r="AZ59565" s="80"/>
      <c r="BA59565" s="80"/>
      <c r="BB59565" s="80"/>
    </row>
    <row r="59566" spans="9:54" x14ac:dyDescent="0.25">
      <c r="I59566" s="80"/>
      <c r="AX59566" s="80"/>
      <c r="AY59566" s="80"/>
      <c r="AZ59566" s="80"/>
      <c r="BA59566" s="80"/>
      <c r="BB59566" s="80"/>
    </row>
    <row r="59567" spans="9:54" x14ac:dyDescent="0.25">
      <c r="I59567" s="80"/>
      <c r="AX59567" s="80"/>
      <c r="AY59567" s="80"/>
      <c r="AZ59567" s="80"/>
      <c r="BA59567" s="80"/>
      <c r="BB59567" s="80"/>
    </row>
    <row r="59568" spans="9:54" x14ac:dyDescent="0.25">
      <c r="I59568" s="80"/>
      <c r="AX59568" s="80"/>
      <c r="AY59568" s="80"/>
      <c r="AZ59568" s="80"/>
      <c r="BA59568" s="80"/>
      <c r="BB59568" s="80"/>
    </row>
    <row r="59569" spans="9:54" x14ac:dyDescent="0.25">
      <c r="I59569" s="80"/>
      <c r="AX59569" s="80"/>
      <c r="AY59569" s="80"/>
      <c r="AZ59569" s="80"/>
      <c r="BA59569" s="80"/>
      <c r="BB59569" s="80"/>
    </row>
    <row r="59570" spans="9:54" x14ac:dyDescent="0.25">
      <c r="I59570" s="80"/>
      <c r="AX59570" s="80"/>
      <c r="AY59570" s="80"/>
      <c r="AZ59570" s="80"/>
      <c r="BA59570" s="80"/>
      <c r="BB59570" s="80"/>
    </row>
    <row r="59571" spans="9:54" x14ac:dyDescent="0.25">
      <c r="I59571" s="80"/>
      <c r="AX59571" s="80"/>
      <c r="AY59571" s="80"/>
      <c r="AZ59571" s="80"/>
      <c r="BA59571" s="80"/>
      <c r="BB59571" s="80"/>
    </row>
    <row r="59572" spans="9:54" x14ac:dyDescent="0.25">
      <c r="I59572" s="80"/>
      <c r="AX59572" s="80"/>
      <c r="AY59572" s="80"/>
      <c r="AZ59572" s="80"/>
      <c r="BA59572" s="80"/>
      <c r="BB59572" s="80"/>
    </row>
    <row r="59573" spans="9:54" x14ac:dyDescent="0.25">
      <c r="I59573" s="80"/>
      <c r="AX59573" s="80"/>
      <c r="AY59573" s="80"/>
      <c r="AZ59573" s="80"/>
      <c r="BA59573" s="80"/>
      <c r="BB59573" s="80"/>
    </row>
    <row r="59574" spans="9:54" x14ac:dyDescent="0.25">
      <c r="I59574" s="80"/>
      <c r="AX59574" s="80"/>
      <c r="AY59574" s="80"/>
      <c r="AZ59574" s="80"/>
      <c r="BA59574" s="80"/>
      <c r="BB59574" s="80"/>
    </row>
    <row r="59575" spans="9:54" x14ac:dyDescent="0.25">
      <c r="I59575" s="80"/>
      <c r="AX59575" s="80"/>
      <c r="AY59575" s="80"/>
      <c r="AZ59575" s="80"/>
      <c r="BA59575" s="80"/>
      <c r="BB59575" s="80"/>
    </row>
    <row r="59576" spans="9:54" x14ac:dyDescent="0.25">
      <c r="I59576" s="80"/>
      <c r="AX59576" s="80"/>
      <c r="AY59576" s="80"/>
      <c r="AZ59576" s="80"/>
      <c r="BA59576" s="80"/>
      <c r="BB59576" s="80"/>
    </row>
    <row r="59577" spans="9:54" x14ac:dyDescent="0.25">
      <c r="I59577" s="80"/>
      <c r="AX59577" s="80"/>
      <c r="AY59577" s="80"/>
      <c r="AZ59577" s="80"/>
      <c r="BA59577" s="80"/>
      <c r="BB59577" s="80"/>
    </row>
    <row r="59578" spans="9:54" x14ac:dyDescent="0.25">
      <c r="I59578" s="80"/>
      <c r="AX59578" s="80"/>
      <c r="AY59578" s="80"/>
      <c r="AZ59578" s="80"/>
      <c r="BA59578" s="80"/>
      <c r="BB59578" s="80"/>
    </row>
    <row r="59579" spans="9:54" x14ac:dyDescent="0.25">
      <c r="I59579" s="80"/>
      <c r="AX59579" s="80"/>
      <c r="AY59579" s="80"/>
      <c r="AZ59579" s="80"/>
      <c r="BA59579" s="80"/>
      <c r="BB59579" s="80"/>
    </row>
    <row r="59580" spans="9:54" x14ac:dyDescent="0.25">
      <c r="I59580" s="80"/>
      <c r="AX59580" s="80"/>
      <c r="AY59580" s="80"/>
      <c r="AZ59580" s="80"/>
      <c r="BA59580" s="80"/>
      <c r="BB59580" s="80"/>
    </row>
    <row r="59581" spans="9:54" x14ac:dyDescent="0.25">
      <c r="I59581" s="80"/>
      <c r="AX59581" s="80"/>
      <c r="AY59581" s="80"/>
      <c r="AZ59581" s="80"/>
      <c r="BA59581" s="80"/>
      <c r="BB59581" s="80"/>
    </row>
    <row r="59582" spans="9:54" x14ac:dyDescent="0.25">
      <c r="I59582" s="80"/>
      <c r="AX59582" s="80"/>
      <c r="AY59582" s="80"/>
      <c r="AZ59582" s="80"/>
      <c r="BA59582" s="80"/>
      <c r="BB59582" s="80"/>
    </row>
    <row r="59583" spans="9:54" x14ac:dyDescent="0.25">
      <c r="I59583" s="80"/>
      <c r="AX59583" s="80"/>
      <c r="AY59583" s="80"/>
      <c r="AZ59583" s="80"/>
      <c r="BA59583" s="80"/>
      <c r="BB59583" s="80"/>
    </row>
    <row r="59584" spans="9:54" x14ac:dyDescent="0.25">
      <c r="I59584" s="80"/>
      <c r="AX59584" s="80"/>
      <c r="AY59584" s="80"/>
      <c r="AZ59584" s="80"/>
      <c r="BA59584" s="80"/>
      <c r="BB59584" s="80"/>
    </row>
    <row r="59585" spans="9:54" x14ac:dyDescent="0.25">
      <c r="I59585" s="80"/>
      <c r="AX59585" s="80"/>
      <c r="AY59585" s="80"/>
      <c r="AZ59585" s="80"/>
      <c r="BA59585" s="80"/>
      <c r="BB59585" s="80"/>
    </row>
    <row r="59586" spans="9:54" x14ac:dyDescent="0.25">
      <c r="I59586" s="80"/>
      <c r="AX59586" s="80"/>
      <c r="AY59586" s="80"/>
      <c r="AZ59586" s="80"/>
      <c r="BA59586" s="80"/>
      <c r="BB59586" s="80"/>
    </row>
    <row r="59587" spans="9:54" x14ac:dyDescent="0.25">
      <c r="I59587" s="80"/>
      <c r="AX59587" s="80"/>
      <c r="AY59587" s="80"/>
      <c r="AZ59587" s="80"/>
      <c r="BA59587" s="80"/>
      <c r="BB59587" s="80"/>
    </row>
    <row r="59588" spans="9:54" x14ac:dyDescent="0.25">
      <c r="I59588" s="80"/>
      <c r="AX59588" s="80"/>
      <c r="AY59588" s="80"/>
      <c r="AZ59588" s="80"/>
      <c r="BA59588" s="80"/>
      <c r="BB59588" s="80"/>
    </row>
    <row r="59589" spans="9:54" x14ac:dyDescent="0.25">
      <c r="I59589" s="80"/>
      <c r="AX59589" s="80"/>
      <c r="AY59589" s="80"/>
      <c r="AZ59589" s="80"/>
      <c r="BA59589" s="80"/>
      <c r="BB59589" s="80"/>
    </row>
    <row r="59590" spans="9:54" x14ac:dyDescent="0.25">
      <c r="I59590" s="80"/>
      <c r="AX59590" s="80"/>
      <c r="AY59590" s="80"/>
      <c r="AZ59590" s="80"/>
      <c r="BA59590" s="80"/>
      <c r="BB59590" s="80"/>
    </row>
    <row r="59591" spans="9:54" x14ac:dyDescent="0.25">
      <c r="I59591" s="80"/>
      <c r="AX59591" s="80"/>
      <c r="AY59591" s="80"/>
      <c r="AZ59591" s="80"/>
      <c r="BA59591" s="80"/>
      <c r="BB59591" s="80"/>
    </row>
    <row r="59592" spans="9:54" x14ac:dyDescent="0.25">
      <c r="I59592" s="80"/>
      <c r="AX59592" s="80"/>
      <c r="AY59592" s="80"/>
      <c r="AZ59592" s="80"/>
      <c r="BA59592" s="80"/>
      <c r="BB59592" s="80"/>
    </row>
    <row r="59593" spans="9:54" x14ac:dyDescent="0.25">
      <c r="I59593" s="80"/>
      <c r="AX59593" s="80"/>
      <c r="AY59593" s="80"/>
      <c r="AZ59593" s="80"/>
      <c r="BA59593" s="80"/>
      <c r="BB59593" s="80"/>
    </row>
    <row r="59594" spans="9:54" x14ac:dyDescent="0.25">
      <c r="I59594" s="80"/>
      <c r="AX59594" s="80"/>
      <c r="AY59594" s="80"/>
      <c r="AZ59594" s="80"/>
      <c r="BA59594" s="80"/>
      <c r="BB59594" s="80"/>
    </row>
    <row r="59595" spans="9:54" x14ac:dyDescent="0.25">
      <c r="I59595" s="80"/>
      <c r="AX59595" s="80"/>
      <c r="AY59595" s="80"/>
      <c r="AZ59595" s="80"/>
      <c r="BA59595" s="80"/>
      <c r="BB59595" s="80"/>
    </row>
    <row r="59596" spans="9:54" x14ac:dyDescent="0.25">
      <c r="I59596" s="80"/>
      <c r="AX59596" s="80"/>
      <c r="AY59596" s="80"/>
      <c r="AZ59596" s="80"/>
      <c r="BA59596" s="80"/>
      <c r="BB59596" s="80"/>
    </row>
    <row r="59597" spans="9:54" x14ac:dyDescent="0.25">
      <c r="I59597" s="80"/>
      <c r="AX59597" s="80"/>
      <c r="AY59597" s="80"/>
      <c r="AZ59597" s="80"/>
      <c r="BA59597" s="80"/>
      <c r="BB59597" s="80"/>
    </row>
    <row r="59598" spans="9:54" x14ac:dyDescent="0.25">
      <c r="I59598" s="80"/>
      <c r="AX59598" s="80"/>
      <c r="AY59598" s="80"/>
      <c r="AZ59598" s="80"/>
      <c r="BA59598" s="80"/>
      <c r="BB59598" s="80"/>
    </row>
    <row r="59599" spans="9:54" x14ac:dyDescent="0.25">
      <c r="I59599" s="80"/>
      <c r="AX59599" s="80"/>
      <c r="AY59599" s="80"/>
      <c r="AZ59599" s="80"/>
      <c r="BA59599" s="80"/>
      <c r="BB59599" s="80"/>
    </row>
    <row r="59600" spans="9:54" x14ac:dyDescent="0.25">
      <c r="I59600" s="80"/>
      <c r="AX59600" s="80"/>
      <c r="AY59600" s="80"/>
      <c r="AZ59600" s="80"/>
      <c r="BA59600" s="80"/>
      <c r="BB59600" s="80"/>
    </row>
    <row r="59601" spans="9:54" x14ac:dyDescent="0.25">
      <c r="I59601" s="80"/>
      <c r="AX59601" s="80"/>
      <c r="AY59601" s="80"/>
      <c r="AZ59601" s="80"/>
      <c r="BA59601" s="80"/>
      <c r="BB59601" s="80"/>
    </row>
    <row r="59602" spans="9:54" x14ac:dyDescent="0.25">
      <c r="I59602" s="80"/>
      <c r="AX59602" s="80"/>
      <c r="AY59602" s="80"/>
      <c r="AZ59602" s="80"/>
      <c r="BA59602" s="80"/>
      <c r="BB59602" s="80"/>
    </row>
    <row r="59603" spans="9:54" x14ac:dyDescent="0.25">
      <c r="I59603" s="80"/>
      <c r="AX59603" s="80"/>
      <c r="AY59603" s="80"/>
      <c r="AZ59603" s="80"/>
      <c r="BA59603" s="80"/>
      <c r="BB59603" s="80"/>
    </row>
    <row r="59604" spans="9:54" x14ac:dyDescent="0.25">
      <c r="I59604" s="80"/>
      <c r="AX59604" s="80"/>
      <c r="AY59604" s="80"/>
      <c r="AZ59604" s="80"/>
      <c r="BA59604" s="80"/>
      <c r="BB59604" s="80"/>
    </row>
    <row r="59605" spans="9:54" x14ac:dyDescent="0.25">
      <c r="I59605" s="80"/>
      <c r="AX59605" s="80"/>
      <c r="AY59605" s="80"/>
      <c r="AZ59605" s="80"/>
      <c r="BA59605" s="80"/>
      <c r="BB59605" s="80"/>
    </row>
    <row r="59606" spans="9:54" x14ac:dyDescent="0.25">
      <c r="I59606" s="80"/>
      <c r="AX59606" s="80"/>
      <c r="AY59606" s="80"/>
      <c r="AZ59606" s="80"/>
      <c r="BA59606" s="80"/>
      <c r="BB59606" s="80"/>
    </row>
    <row r="59607" spans="9:54" x14ac:dyDescent="0.25">
      <c r="I59607" s="80"/>
      <c r="AX59607" s="80"/>
      <c r="AY59607" s="80"/>
      <c r="AZ59607" s="80"/>
      <c r="BA59607" s="80"/>
      <c r="BB59607" s="80"/>
    </row>
    <row r="59608" spans="9:54" x14ac:dyDescent="0.25">
      <c r="I59608" s="80"/>
      <c r="AX59608" s="80"/>
      <c r="AY59608" s="80"/>
      <c r="AZ59608" s="80"/>
      <c r="BA59608" s="80"/>
      <c r="BB59608" s="80"/>
    </row>
    <row r="59609" spans="9:54" x14ac:dyDescent="0.25">
      <c r="I59609" s="80"/>
      <c r="AX59609" s="80"/>
      <c r="AY59609" s="80"/>
      <c r="AZ59609" s="80"/>
      <c r="BA59609" s="80"/>
      <c r="BB59609" s="80"/>
    </row>
    <row r="59610" spans="9:54" x14ac:dyDescent="0.25">
      <c r="I59610" s="80"/>
      <c r="AX59610" s="80"/>
      <c r="AY59610" s="80"/>
      <c r="AZ59610" s="80"/>
      <c r="BA59610" s="80"/>
      <c r="BB59610" s="80"/>
    </row>
    <row r="59611" spans="9:54" x14ac:dyDescent="0.25">
      <c r="I59611" s="80"/>
      <c r="AX59611" s="80"/>
      <c r="AY59611" s="80"/>
      <c r="AZ59611" s="80"/>
      <c r="BA59611" s="80"/>
      <c r="BB59611" s="80"/>
    </row>
    <row r="59612" spans="9:54" x14ac:dyDescent="0.25">
      <c r="I59612" s="80"/>
      <c r="AX59612" s="80"/>
      <c r="AY59612" s="80"/>
      <c r="AZ59612" s="80"/>
      <c r="BA59612" s="80"/>
      <c r="BB59612" s="80"/>
    </row>
    <row r="59613" spans="9:54" x14ac:dyDescent="0.25">
      <c r="I59613" s="80"/>
      <c r="AX59613" s="80"/>
      <c r="AY59613" s="80"/>
      <c r="AZ59613" s="80"/>
      <c r="BA59613" s="80"/>
      <c r="BB59613" s="80"/>
    </row>
    <row r="59614" spans="9:54" x14ac:dyDescent="0.25">
      <c r="I59614" s="80"/>
      <c r="AX59614" s="80"/>
      <c r="AY59614" s="80"/>
      <c r="AZ59614" s="80"/>
      <c r="BA59614" s="80"/>
      <c r="BB59614" s="80"/>
    </row>
    <row r="59615" spans="9:54" x14ac:dyDescent="0.25">
      <c r="I59615" s="80"/>
      <c r="AX59615" s="80"/>
      <c r="AY59615" s="80"/>
      <c r="AZ59615" s="80"/>
      <c r="BA59615" s="80"/>
      <c r="BB59615" s="80"/>
    </row>
    <row r="59616" spans="9:54" x14ac:dyDescent="0.25">
      <c r="I59616" s="80"/>
      <c r="AX59616" s="80"/>
      <c r="AY59616" s="80"/>
      <c r="AZ59616" s="80"/>
      <c r="BA59616" s="80"/>
      <c r="BB59616" s="80"/>
    </row>
    <row r="59617" spans="9:54" x14ac:dyDescent="0.25">
      <c r="I59617" s="80"/>
      <c r="AX59617" s="80"/>
      <c r="AY59617" s="80"/>
      <c r="AZ59617" s="80"/>
      <c r="BA59617" s="80"/>
      <c r="BB59617" s="80"/>
    </row>
    <row r="59618" spans="9:54" x14ac:dyDescent="0.25">
      <c r="I59618" s="80"/>
      <c r="AX59618" s="80"/>
      <c r="AY59618" s="80"/>
      <c r="AZ59618" s="80"/>
      <c r="BA59618" s="80"/>
      <c r="BB59618" s="80"/>
    </row>
    <row r="59619" spans="9:54" x14ac:dyDescent="0.25">
      <c r="I59619" s="80"/>
      <c r="AX59619" s="80"/>
      <c r="AY59619" s="80"/>
      <c r="AZ59619" s="80"/>
      <c r="BA59619" s="80"/>
      <c r="BB59619" s="80"/>
    </row>
    <row r="59620" spans="9:54" x14ac:dyDescent="0.25">
      <c r="I59620" s="80"/>
      <c r="AX59620" s="80"/>
      <c r="AY59620" s="80"/>
      <c r="AZ59620" s="80"/>
      <c r="BA59620" s="80"/>
      <c r="BB59620" s="80"/>
    </row>
    <row r="59621" spans="9:54" x14ac:dyDescent="0.25">
      <c r="I59621" s="80"/>
      <c r="AX59621" s="80"/>
      <c r="AY59621" s="80"/>
      <c r="AZ59621" s="80"/>
      <c r="BA59621" s="80"/>
      <c r="BB59621" s="80"/>
    </row>
    <row r="59622" spans="9:54" x14ac:dyDescent="0.25">
      <c r="I59622" s="80"/>
      <c r="AX59622" s="80"/>
      <c r="AY59622" s="80"/>
      <c r="AZ59622" s="80"/>
      <c r="BA59622" s="80"/>
      <c r="BB59622" s="80"/>
    </row>
    <row r="59623" spans="9:54" x14ac:dyDescent="0.25">
      <c r="I59623" s="80"/>
      <c r="AX59623" s="80"/>
      <c r="AY59623" s="80"/>
      <c r="AZ59623" s="80"/>
      <c r="BA59623" s="80"/>
      <c r="BB59623" s="80"/>
    </row>
    <row r="59624" spans="9:54" x14ac:dyDescent="0.25">
      <c r="I59624" s="80"/>
      <c r="AX59624" s="80"/>
      <c r="AY59624" s="80"/>
      <c r="AZ59624" s="80"/>
      <c r="BA59624" s="80"/>
      <c r="BB59624" s="80"/>
    </row>
    <row r="59625" spans="9:54" x14ac:dyDescent="0.25">
      <c r="I59625" s="80"/>
      <c r="AX59625" s="80"/>
      <c r="AY59625" s="80"/>
      <c r="AZ59625" s="80"/>
      <c r="BA59625" s="80"/>
      <c r="BB59625" s="80"/>
    </row>
    <row r="59626" spans="9:54" x14ac:dyDescent="0.25">
      <c r="I59626" s="80"/>
      <c r="AX59626" s="80"/>
      <c r="AY59626" s="80"/>
      <c r="AZ59626" s="80"/>
      <c r="BA59626" s="80"/>
      <c r="BB59626" s="80"/>
    </row>
    <row r="59627" spans="9:54" x14ac:dyDescent="0.25">
      <c r="I59627" s="80"/>
      <c r="AX59627" s="80"/>
      <c r="AY59627" s="80"/>
      <c r="AZ59627" s="80"/>
      <c r="BA59627" s="80"/>
      <c r="BB59627" s="80"/>
    </row>
    <row r="59628" spans="9:54" x14ac:dyDescent="0.25">
      <c r="I59628" s="80"/>
      <c r="AX59628" s="80"/>
      <c r="AY59628" s="80"/>
      <c r="AZ59628" s="80"/>
      <c r="BA59628" s="80"/>
      <c r="BB59628" s="80"/>
    </row>
    <row r="59629" spans="9:54" x14ac:dyDescent="0.25">
      <c r="I59629" s="80"/>
      <c r="AX59629" s="80"/>
      <c r="AY59629" s="80"/>
      <c r="AZ59629" s="80"/>
      <c r="BA59629" s="80"/>
      <c r="BB59629" s="80"/>
    </row>
    <row r="59630" spans="9:54" x14ac:dyDescent="0.25">
      <c r="I59630" s="80"/>
      <c r="AX59630" s="80"/>
      <c r="AY59630" s="80"/>
      <c r="AZ59630" s="80"/>
      <c r="BA59630" s="80"/>
      <c r="BB59630" s="80"/>
    </row>
    <row r="59631" spans="9:54" x14ac:dyDescent="0.25">
      <c r="I59631" s="80"/>
      <c r="AX59631" s="80"/>
      <c r="AY59631" s="80"/>
      <c r="AZ59631" s="80"/>
      <c r="BA59631" s="80"/>
      <c r="BB59631" s="80"/>
    </row>
    <row r="59632" spans="9:54" x14ac:dyDescent="0.25">
      <c r="I59632" s="80"/>
      <c r="AX59632" s="80"/>
      <c r="AY59632" s="80"/>
      <c r="AZ59632" s="80"/>
      <c r="BA59632" s="80"/>
      <c r="BB59632" s="80"/>
    </row>
    <row r="59633" spans="9:54" x14ac:dyDescent="0.25">
      <c r="I59633" s="80"/>
      <c r="AX59633" s="80"/>
      <c r="AY59633" s="80"/>
      <c r="AZ59633" s="80"/>
      <c r="BA59633" s="80"/>
      <c r="BB59633" s="80"/>
    </row>
    <row r="59634" spans="9:54" x14ac:dyDescent="0.25">
      <c r="I59634" s="80"/>
      <c r="AX59634" s="80"/>
      <c r="AY59634" s="80"/>
      <c r="AZ59634" s="80"/>
      <c r="BA59634" s="80"/>
      <c r="BB59634" s="80"/>
    </row>
    <row r="59635" spans="9:54" x14ac:dyDescent="0.25">
      <c r="I59635" s="80"/>
      <c r="AX59635" s="80"/>
      <c r="AY59635" s="80"/>
      <c r="AZ59635" s="80"/>
      <c r="BA59635" s="80"/>
      <c r="BB59635" s="80"/>
    </row>
    <row r="59636" spans="9:54" x14ac:dyDescent="0.25">
      <c r="I59636" s="80"/>
      <c r="AX59636" s="80"/>
      <c r="AY59636" s="80"/>
      <c r="AZ59636" s="80"/>
      <c r="BA59636" s="80"/>
      <c r="BB59636" s="80"/>
    </row>
    <row r="59637" spans="9:54" x14ac:dyDescent="0.25">
      <c r="I59637" s="80"/>
      <c r="AX59637" s="80"/>
      <c r="AY59637" s="80"/>
      <c r="AZ59637" s="80"/>
      <c r="BA59637" s="80"/>
      <c r="BB59637" s="80"/>
    </row>
    <row r="59638" spans="9:54" x14ac:dyDescent="0.25">
      <c r="I59638" s="80"/>
      <c r="AX59638" s="80"/>
      <c r="AY59638" s="80"/>
      <c r="AZ59638" s="80"/>
      <c r="BA59638" s="80"/>
      <c r="BB59638" s="80"/>
    </row>
    <row r="59639" spans="9:54" x14ac:dyDescent="0.25">
      <c r="I59639" s="80"/>
      <c r="AX59639" s="80"/>
      <c r="AY59639" s="80"/>
      <c r="AZ59639" s="80"/>
      <c r="BA59639" s="80"/>
      <c r="BB59639" s="80"/>
    </row>
    <row r="59640" spans="9:54" x14ac:dyDescent="0.25">
      <c r="I59640" s="80"/>
      <c r="AX59640" s="80"/>
      <c r="AY59640" s="80"/>
      <c r="AZ59640" s="80"/>
      <c r="BA59640" s="80"/>
      <c r="BB59640" s="80"/>
    </row>
    <row r="59641" spans="9:54" x14ac:dyDescent="0.25">
      <c r="I59641" s="80"/>
      <c r="AX59641" s="80"/>
      <c r="AY59641" s="80"/>
      <c r="AZ59641" s="80"/>
      <c r="BA59641" s="80"/>
      <c r="BB59641" s="80"/>
    </row>
    <row r="59642" spans="9:54" x14ac:dyDescent="0.25">
      <c r="I59642" s="80"/>
      <c r="AX59642" s="80"/>
      <c r="AY59642" s="80"/>
      <c r="AZ59642" s="80"/>
      <c r="BA59642" s="80"/>
      <c r="BB59642" s="80"/>
    </row>
    <row r="59643" spans="9:54" x14ac:dyDescent="0.25">
      <c r="I59643" s="80"/>
      <c r="AX59643" s="80"/>
      <c r="AY59643" s="80"/>
      <c r="AZ59643" s="80"/>
      <c r="BA59643" s="80"/>
      <c r="BB59643" s="80"/>
    </row>
    <row r="59644" spans="9:54" x14ac:dyDescent="0.25">
      <c r="I59644" s="80"/>
      <c r="AX59644" s="80"/>
      <c r="AY59644" s="80"/>
      <c r="AZ59644" s="80"/>
      <c r="BA59644" s="80"/>
      <c r="BB59644" s="80"/>
    </row>
    <row r="59645" spans="9:54" x14ac:dyDescent="0.25">
      <c r="I59645" s="80"/>
      <c r="AX59645" s="80"/>
      <c r="AY59645" s="80"/>
      <c r="AZ59645" s="80"/>
      <c r="BA59645" s="80"/>
      <c r="BB59645" s="80"/>
    </row>
    <row r="59646" spans="9:54" x14ac:dyDescent="0.25">
      <c r="I59646" s="80"/>
      <c r="AX59646" s="80"/>
      <c r="AY59646" s="80"/>
      <c r="AZ59646" s="80"/>
      <c r="BA59646" s="80"/>
      <c r="BB59646" s="80"/>
    </row>
    <row r="59647" spans="9:54" x14ac:dyDescent="0.25">
      <c r="I59647" s="80"/>
      <c r="AX59647" s="80"/>
      <c r="AY59647" s="80"/>
      <c r="AZ59647" s="80"/>
      <c r="BA59647" s="80"/>
      <c r="BB59647" s="80"/>
    </row>
    <row r="59648" spans="9:54" x14ac:dyDescent="0.25">
      <c r="I59648" s="80"/>
      <c r="AX59648" s="80"/>
      <c r="AY59648" s="80"/>
      <c r="AZ59648" s="80"/>
      <c r="BA59648" s="80"/>
      <c r="BB59648" s="80"/>
    </row>
    <row r="59649" spans="9:54" x14ac:dyDescent="0.25">
      <c r="I59649" s="80"/>
      <c r="AX59649" s="80"/>
      <c r="AY59649" s="80"/>
      <c r="AZ59649" s="80"/>
      <c r="BA59649" s="80"/>
      <c r="BB59649" s="80"/>
    </row>
    <row r="59650" spans="9:54" x14ac:dyDescent="0.25">
      <c r="I59650" s="80"/>
      <c r="AX59650" s="80"/>
      <c r="AY59650" s="80"/>
      <c r="AZ59650" s="80"/>
      <c r="BA59650" s="80"/>
      <c r="BB59650" s="80"/>
    </row>
    <row r="59651" spans="9:54" x14ac:dyDescent="0.25">
      <c r="I59651" s="80"/>
      <c r="AX59651" s="80"/>
      <c r="AY59651" s="80"/>
      <c r="AZ59651" s="80"/>
      <c r="BA59651" s="80"/>
      <c r="BB59651" s="80"/>
    </row>
    <row r="59652" spans="9:54" x14ac:dyDescent="0.25">
      <c r="I59652" s="80"/>
      <c r="AX59652" s="80"/>
      <c r="AY59652" s="80"/>
      <c r="AZ59652" s="80"/>
      <c r="BA59652" s="80"/>
      <c r="BB59652" s="80"/>
    </row>
    <row r="59653" spans="9:54" x14ac:dyDescent="0.25">
      <c r="I59653" s="80"/>
      <c r="AX59653" s="80"/>
      <c r="AY59653" s="80"/>
      <c r="AZ59653" s="80"/>
      <c r="BA59653" s="80"/>
      <c r="BB59653" s="80"/>
    </row>
    <row r="59654" spans="9:54" x14ac:dyDescent="0.25">
      <c r="I59654" s="80"/>
      <c r="AX59654" s="80"/>
      <c r="AY59654" s="80"/>
      <c r="AZ59654" s="80"/>
      <c r="BA59654" s="80"/>
      <c r="BB59654" s="80"/>
    </row>
    <row r="59655" spans="9:54" x14ac:dyDescent="0.25">
      <c r="I59655" s="80"/>
      <c r="AX59655" s="80"/>
      <c r="AY59655" s="80"/>
      <c r="AZ59655" s="80"/>
      <c r="BA59655" s="80"/>
      <c r="BB59655" s="80"/>
    </row>
    <row r="59656" spans="9:54" x14ac:dyDescent="0.25">
      <c r="I59656" s="80"/>
      <c r="AX59656" s="80"/>
      <c r="AY59656" s="80"/>
      <c r="AZ59656" s="80"/>
      <c r="BA59656" s="80"/>
      <c r="BB59656" s="80"/>
    </row>
    <row r="59657" spans="9:54" x14ac:dyDescent="0.25">
      <c r="I59657" s="80"/>
      <c r="AX59657" s="80"/>
      <c r="AY59657" s="80"/>
      <c r="AZ59657" s="80"/>
      <c r="BA59657" s="80"/>
      <c r="BB59657" s="80"/>
    </row>
    <row r="59658" spans="9:54" x14ac:dyDescent="0.25">
      <c r="I59658" s="80"/>
      <c r="AX59658" s="80"/>
      <c r="AY59658" s="80"/>
      <c r="AZ59658" s="80"/>
      <c r="BA59658" s="80"/>
      <c r="BB59658" s="80"/>
    </row>
    <row r="59659" spans="9:54" x14ac:dyDescent="0.25">
      <c r="I59659" s="80"/>
      <c r="AX59659" s="80"/>
      <c r="AY59659" s="80"/>
      <c r="AZ59659" s="80"/>
      <c r="BA59659" s="80"/>
      <c r="BB59659" s="80"/>
    </row>
    <row r="59660" spans="9:54" x14ac:dyDescent="0.25">
      <c r="I59660" s="80"/>
      <c r="AX59660" s="80"/>
      <c r="AY59660" s="80"/>
      <c r="AZ59660" s="80"/>
      <c r="BA59660" s="80"/>
      <c r="BB59660" s="80"/>
    </row>
    <row r="59661" spans="9:54" x14ac:dyDescent="0.25">
      <c r="I59661" s="80"/>
      <c r="AX59661" s="80"/>
      <c r="AY59661" s="80"/>
      <c r="AZ59661" s="80"/>
      <c r="BA59661" s="80"/>
      <c r="BB59661" s="80"/>
    </row>
    <row r="59662" spans="9:54" x14ac:dyDescent="0.25">
      <c r="I59662" s="80"/>
      <c r="AX59662" s="80"/>
      <c r="AY59662" s="80"/>
      <c r="AZ59662" s="80"/>
      <c r="BA59662" s="80"/>
      <c r="BB59662" s="80"/>
    </row>
    <row r="59663" spans="9:54" x14ac:dyDescent="0.25">
      <c r="I59663" s="80"/>
      <c r="AX59663" s="80"/>
      <c r="AY59663" s="80"/>
      <c r="AZ59663" s="80"/>
      <c r="BA59663" s="80"/>
      <c r="BB59663" s="80"/>
    </row>
    <row r="59664" spans="9:54" x14ac:dyDescent="0.25">
      <c r="I59664" s="80"/>
      <c r="AX59664" s="80"/>
      <c r="AY59664" s="80"/>
      <c r="AZ59664" s="80"/>
      <c r="BA59664" s="80"/>
      <c r="BB59664" s="80"/>
    </row>
    <row r="59665" spans="9:54" x14ac:dyDescent="0.25">
      <c r="I59665" s="80"/>
      <c r="AX59665" s="80"/>
      <c r="AY59665" s="80"/>
      <c r="AZ59665" s="80"/>
      <c r="BA59665" s="80"/>
      <c r="BB59665" s="80"/>
    </row>
    <row r="59666" spans="9:54" x14ac:dyDescent="0.25">
      <c r="I59666" s="80"/>
      <c r="AX59666" s="80"/>
      <c r="AY59666" s="80"/>
      <c r="AZ59666" s="80"/>
      <c r="BA59666" s="80"/>
      <c r="BB59666" s="80"/>
    </row>
    <row r="59667" spans="9:54" x14ac:dyDescent="0.25">
      <c r="I59667" s="80"/>
      <c r="AX59667" s="80"/>
      <c r="AY59667" s="80"/>
      <c r="AZ59667" s="80"/>
      <c r="BA59667" s="80"/>
      <c r="BB59667" s="80"/>
    </row>
    <row r="59668" spans="9:54" x14ac:dyDescent="0.25">
      <c r="I59668" s="80"/>
      <c r="AX59668" s="80"/>
      <c r="AY59668" s="80"/>
      <c r="AZ59668" s="80"/>
      <c r="BA59668" s="80"/>
      <c r="BB59668" s="80"/>
    </row>
    <row r="59669" spans="9:54" x14ac:dyDescent="0.25">
      <c r="I59669" s="80"/>
      <c r="AX59669" s="80"/>
      <c r="AY59669" s="80"/>
      <c r="AZ59669" s="80"/>
      <c r="BA59669" s="80"/>
      <c r="BB59669" s="80"/>
    </row>
    <row r="59670" spans="9:54" x14ac:dyDescent="0.25">
      <c r="I59670" s="80"/>
      <c r="AX59670" s="80"/>
      <c r="AY59670" s="80"/>
      <c r="AZ59670" s="80"/>
      <c r="BA59670" s="80"/>
      <c r="BB59670" s="80"/>
    </row>
    <row r="59671" spans="9:54" x14ac:dyDescent="0.25">
      <c r="I59671" s="80"/>
      <c r="AX59671" s="80"/>
      <c r="AY59671" s="80"/>
      <c r="AZ59671" s="80"/>
      <c r="BA59671" s="80"/>
      <c r="BB59671" s="80"/>
    </row>
    <row r="59672" spans="9:54" x14ac:dyDescent="0.25">
      <c r="I59672" s="80"/>
      <c r="AX59672" s="80"/>
      <c r="AY59672" s="80"/>
      <c r="AZ59672" s="80"/>
      <c r="BA59672" s="80"/>
      <c r="BB59672" s="80"/>
    </row>
    <row r="59673" spans="9:54" x14ac:dyDescent="0.25">
      <c r="I59673" s="80"/>
      <c r="AX59673" s="80"/>
      <c r="AY59673" s="80"/>
      <c r="AZ59673" s="80"/>
      <c r="BA59673" s="80"/>
      <c r="BB59673" s="80"/>
    </row>
    <row r="59674" spans="9:54" x14ac:dyDescent="0.25">
      <c r="I59674" s="80"/>
      <c r="AX59674" s="80"/>
      <c r="AY59674" s="80"/>
      <c r="AZ59674" s="80"/>
      <c r="BA59674" s="80"/>
      <c r="BB59674" s="80"/>
    </row>
    <row r="59675" spans="9:54" x14ac:dyDescent="0.25">
      <c r="I59675" s="80"/>
      <c r="AX59675" s="80"/>
      <c r="AY59675" s="80"/>
      <c r="AZ59675" s="80"/>
      <c r="BA59675" s="80"/>
      <c r="BB59675" s="80"/>
    </row>
    <row r="59676" spans="9:54" x14ac:dyDescent="0.25">
      <c r="I59676" s="80"/>
      <c r="AX59676" s="80"/>
      <c r="AY59676" s="80"/>
      <c r="AZ59676" s="80"/>
      <c r="BA59676" s="80"/>
      <c r="BB59676" s="80"/>
    </row>
    <row r="59677" spans="9:54" x14ac:dyDescent="0.25">
      <c r="I59677" s="80"/>
      <c r="AX59677" s="80"/>
      <c r="AY59677" s="80"/>
      <c r="AZ59677" s="80"/>
      <c r="BA59677" s="80"/>
      <c r="BB59677" s="80"/>
    </row>
    <row r="59678" spans="9:54" x14ac:dyDescent="0.25">
      <c r="I59678" s="80"/>
      <c r="AX59678" s="80"/>
      <c r="AY59678" s="80"/>
      <c r="AZ59678" s="80"/>
      <c r="BA59678" s="80"/>
      <c r="BB59678" s="80"/>
    </row>
    <row r="59679" spans="9:54" x14ac:dyDescent="0.25">
      <c r="I59679" s="80"/>
      <c r="AX59679" s="80"/>
      <c r="AY59679" s="80"/>
      <c r="AZ59679" s="80"/>
      <c r="BA59679" s="80"/>
      <c r="BB59679" s="80"/>
    </row>
    <row r="59680" spans="9:54" x14ac:dyDescent="0.25">
      <c r="I59680" s="80"/>
      <c r="AX59680" s="80"/>
      <c r="AY59680" s="80"/>
      <c r="AZ59680" s="80"/>
      <c r="BA59680" s="80"/>
      <c r="BB59680" s="80"/>
    </row>
    <row r="59681" spans="9:54" x14ac:dyDescent="0.25">
      <c r="I59681" s="80"/>
      <c r="AX59681" s="80"/>
      <c r="AY59681" s="80"/>
      <c r="AZ59681" s="80"/>
      <c r="BA59681" s="80"/>
      <c r="BB59681" s="80"/>
    </row>
    <row r="59682" spans="9:54" x14ac:dyDescent="0.25">
      <c r="I59682" s="80"/>
      <c r="AX59682" s="80"/>
      <c r="AY59682" s="80"/>
      <c r="AZ59682" s="80"/>
      <c r="BA59682" s="80"/>
      <c r="BB59682" s="80"/>
    </row>
    <row r="59683" spans="9:54" x14ac:dyDescent="0.25">
      <c r="I59683" s="80"/>
      <c r="AX59683" s="80"/>
      <c r="AY59683" s="80"/>
      <c r="AZ59683" s="80"/>
      <c r="BA59683" s="80"/>
      <c r="BB59683" s="80"/>
    </row>
    <row r="59684" spans="9:54" x14ac:dyDescent="0.25">
      <c r="I59684" s="80"/>
      <c r="AX59684" s="80"/>
      <c r="AY59684" s="80"/>
      <c r="AZ59684" s="80"/>
      <c r="BA59684" s="80"/>
      <c r="BB59684" s="80"/>
    </row>
    <row r="59685" spans="9:54" x14ac:dyDescent="0.25">
      <c r="I59685" s="80"/>
      <c r="AX59685" s="80"/>
      <c r="AY59685" s="80"/>
      <c r="AZ59685" s="80"/>
      <c r="BA59685" s="80"/>
      <c r="BB59685" s="80"/>
    </row>
    <row r="59686" spans="9:54" x14ac:dyDescent="0.25">
      <c r="I59686" s="80"/>
      <c r="AX59686" s="80"/>
      <c r="AY59686" s="80"/>
      <c r="AZ59686" s="80"/>
      <c r="BA59686" s="80"/>
      <c r="BB59686" s="80"/>
    </row>
    <row r="59687" spans="9:54" x14ac:dyDescent="0.25">
      <c r="I59687" s="80"/>
      <c r="AX59687" s="80"/>
      <c r="AY59687" s="80"/>
      <c r="AZ59687" s="80"/>
      <c r="BA59687" s="80"/>
      <c r="BB59687" s="80"/>
    </row>
    <row r="59688" spans="9:54" x14ac:dyDescent="0.25">
      <c r="I59688" s="80"/>
      <c r="AX59688" s="80"/>
      <c r="AY59688" s="80"/>
      <c r="AZ59688" s="80"/>
      <c r="BA59688" s="80"/>
      <c r="BB59688" s="80"/>
    </row>
    <row r="59689" spans="9:54" x14ac:dyDescent="0.25">
      <c r="I59689" s="80"/>
      <c r="AX59689" s="80"/>
      <c r="AY59689" s="80"/>
      <c r="AZ59689" s="80"/>
      <c r="BA59689" s="80"/>
      <c r="BB59689" s="80"/>
    </row>
    <row r="59690" spans="9:54" x14ac:dyDescent="0.25">
      <c r="I59690" s="80"/>
      <c r="AX59690" s="80"/>
      <c r="AY59690" s="80"/>
      <c r="AZ59690" s="80"/>
      <c r="BA59690" s="80"/>
      <c r="BB59690" s="80"/>
    </row>
    <row r="59691" spans="9:54" x14ac:dyDescent="0.25">
      <c r="I59691" s="80"/>
      <c r="AX59691" s="80"/>
      <c r="AY59691" s="80"/>
      <c r="AZ59691" s="80"/>
      <c r="BA59691" s="80"/>
      <c r="BB59691" s="80"/>
    </row>
    <row r="59692" spans="9:54" x14ac:dyDescent="0.25">
      <c r="I59692" s="80"/>
      <c r="AX59692" s="80"/>
      <c r="AY59692" s="80"/>
      <c r="AZ59692" s="80"/>
      <c r="BA59692" s="80"/>
      <c r="BB59692" s="80"/>
    </row>
    <row r="59693" spans="9:54" x14ac:dyDescent="0.25">
      <c r="I59693" s="80"/>
      <c r="AX59693" s="80"/>
      <c r="AY59693" s="80"/>
      <c r="AZ59693" s="80"/>
      <c r="BA59693" s="80"/>
      <c r="BB59693" s="80"/>
    </row>
    <row r="59694" spans="9:54" x14ac:dyDescent="0.25">
      <c r="I59694" s="80"/>
      <c r="AX59694" s="80"/>
      <c r="AY59694" s="80"/>
      <c r="AZ59694" s="80"/>
      <c r="BA59694" s="80"/>
      <c r="BB59694" s="80"/>
    </row>
    <row r="59695" spans="9:54" x14ac:dyDescent="0.25">
      <c r="I59695" s="80"/>
      <c r="AX59695" s="80"/>
      <c r="AY59695" s="80"/>
      <c r="AZ59695" s="80"/>
      <c r="BA59695" s="80"/>
      <c r="BB59695" s="80"/>
    </row>
    <row r="59696" spans="9:54" x14ac:dyDescent="0.25">
      <c r="I59696" s="80"/>
      <c r="AX59696" s="80"/>
      <c r="AY59696" s="80"/>
      <c r="AZ59696" s="80"/>
      <c r="BA59696" s="80"/>
      <c r="BB59696" s="80"/>
    </row>
    <row r="59697" spans="9:54" x14ac:dyDescent="0.25">
      <c r="I59697" s="80"/>
      <c r="AX59697" s="80"/>
      <c r="AY59697" s="80"/>
      <c r="AZ59697" s="80"/>
      <c r="BA59697" s="80"/>
      <c r="BB59697" s="80"/>
    </row>
    <row r="59698" spans="9:54" x14ac:dyDescent="0.25">
      <c r="I59698" s="80"/>
      <c r="AX59698" s="80"/>
      <c r="AY59698" s="80"/>
      <c r="AZ59698" s="80"/>
      <c r="BA59698" s="80"/>
      <c r="BB59698" s="80"/>
    </row>
    <row r="59699" spans="9:54" x14ac:dyDescent="0.25">
      <c r="I59699" s="80"/>
      <c r="AX59699" s="80"/>
      <c r="AY59699" s="80"/>
      <c r="AZ59699" s="80"/>
      <c r="BA59699" s="80"/>
      <c r="BB59699" s="80"/>
    </row>
    <row r="59700" spans="9:54" x14ac:dyDescent="0.25">
      <c r="I59700" s="80"/>
      <c r="AX59700" s="80"/>
      <c r="AY59700" s="80"/>
      <c r="AZ59700" s="80"/>
      <c r="BA59700" s="80"/>
      <c r="BB59700" s="80"/>
    </row>
    <row r="59701" spans="9:54" x14ac:dyDescent="0.25">
      <c r="I59701" s="80"/>
      <c r="AX59701" s="80"/>
      <c r="AY59701" s="80"/>
      <c r="AZ59701" s="80"/>
      <c r="BA59701" s="80"/>
      <c r="BB59701" s="80"/>
    </row>
    <row r="59702" spans="9:54" x14ac:dyDescent="0.25">
      <c r="I59702" s="80"/>
      <c r="AX59702" s="80"/>
      <c r="AY59702" s="80"/>
      <c r="AZ59702" s="80"/>
      <c r="BA59702" s="80"/>
      <c r="BB59702" s="80"/>
    </row>
    <row r="59703" spans="9:54" x14ac:dyDescent="0.25">
      <c r="I59703" s="80"/>
      <c r="AX59703" s="80"/>
      <c r="AY59703" s="80"/>
      <c r="AZ59703" s="80"/>
      <c r="BA59703" s="80"/>
      <c r="BB59703" s="80"/>
    </row>
    <row r="59704" spans="9:54" x14ac:dyDescent="0.25">
      <c r="I59704" s="80"/>
      <c r="AX59704" s="80"/>
      <c r="AY59704" s="80"/>
      <c r="AZ59704" s="80"/>
      <c r="BA59704" s="80"/>
      <c r="BB59704" s="80"/>
    </row>
    <row r="59705" spans="9:54" x14ac:dyDescent="0.25">
      <c r="I59705" s="80"/>
      <c r="AX59705" s="80"/>
      <c r="AY59705" s="80"/>
      <c r="AZ59705" s="80"/>
      <c r="BA59705" s="80"/>
      <c r="BB59705" s="80"/>
    </row>
    <row r="59706" spans="9:54" x14ac:dyDescent="0.25">
      <c r="I59706" s="80"/>
      <c r="AX59706" s="80"/>
      <c r="AY59706" s="80"/>
      <c r="AZ59706" s="80"/>
      <c r="BA59706" s="80"/>
      <c r="BB59706" s="80"/>
    </row>
    <row r="59707" spans="9:54" x14ac:dyDescent="0.25">
      <c r="I59707" s="80"/>
      <c r="AX59707" s="80"/>
      <c r="AY59707" s="80"/>
      <c r="AZ59707" s="80"/>
      <c r="BA59707" s="80"/>
      <c r="BB59707" s="80"/>
    </row>
    <row r="59708" spans="9:54" x14ac:dyDescent="0.25">
      <c r="I59708" s="80"/>
      <c r="AX59708" s="80"/>
      <c r="AY59708" s="80"/>
      <c r="AZ59708" s="80"/>
      <c r="BA59708" s="80"/>
      <c r="BB59708" s="80"/>
    </row>
    <row r="59709" spans="9:54" x14ac:dyDescent="0.25">
      <c r="I59709" s="80"/>
      <c r="AX59709" s="80"/>
      <c r="AY59709" s="80"/>
      <c r="AZ59709" s="80"/>
      <c r="BA59709" s="80"/>
      <c r="BB59709" s="80"/>
    </row>
    <row r="59710" spans="9:54" x14ac:dyDescent="0.25">
      <c r="I59710" s="80"/>
      <c r="AX59710" s="80"/>
      <c r="AY59710" s="80"/>
      <c r="AZ59710" s="80"/>
      <c r="BA59710" s="80"/>
      <c r="BB59710" s="80"/>
    </row>
    <row r="59711" spans="9:54" x14ac:dyDescent="0.25">
      <c r="I59711" s="80"/>
      <c r="AX59711" s="80"/>
      <c r="AY59711" s="80"/>
      <c r="AZ59711" s="80"/>
      <c r="BA59711" s="80"/>
      <c r="BB59711" s="80"/>
    </row>
    <row r="59712" spans="9:54" x14ac:dyDescent="0.25">
      <c r="I59712" s="80"/>
      <c r="AX59712" s="80"/>
      <c r="AY59712" s="80"/>
      <c r="AZ59712" s="80"/>
      <c r="BA59712" s="80"/>
      <c r="BB59712" s="80"/>
    </row>
    <row r="59713" spans="9:54" x14ac:dyDescent="0.25">
      <c r="I59713" s="80"/>
      <c r="AX59713" s="80"/>
      <c r="AY59713" s="80"/>
      <c r="AZ59713" s="80"/>
      <c r="BA59713" s="80"/>
      <c r="BB59713" s="80"/>
    </row>
    <row r="59714" spans="9:54" x14ac:dyDescent="0.25">
      <c r="I59714" s="80"/>
      <c r="AX59714" s="80"/>
      <c r="AY59714" s="80"/>
      <c r="AZ59714" s="80"/>
      <c r="BA59714" s="80"/>
      <c r="BB59714" s="80"/>
    </row>
    <row r="59715" spans="9:54" x14ac:dyDescent="0.25">
      <c r="I59715" s="80"/>
      <c r="AX59715" s="80"/>
      <c r="AY59715" s="80"/>
      <c r="AZ59715" s="80"/>
      <c r="BA59715" s="80"/>
      <c r="BB59715" s="80"/>
    </row>
    <row r="59716" spans="9:54" x14ac:dyDescent="0.25">
      <c r="I59716" s="80"/>
      <c r="AX59716" s="80"/>
      <c r="AY59716" s="80"/>
      <c r="AZ59716" s="80"/>
      <c r="BA59716" s="80"/>
      <c r="BB59716" s="80"/>
    </row>
    <row r="59717" spans="9:54" x14ac:dyDescent="0.25">
      <c r="I59717" s="80"/>
      <c r="AX59717" s="80"/>
      <c r="AY59717" s="80"/>
      <c r="AZ59717" s="80"/>
      <c r="BA59717" s="80"/>
      <c r="BB59717" s="80"/>
    </row>
    <row r="59718" spans="9:54" x14ac:dyDescent="0.25">
      <c r="I59718" s="80"/>
      <c r="AX59718" s="80"/>
      <c r="AY59718" s="80"/>
      <c r="AZ59718" s="80"/>
      <c r="BA59718" s="80"/>
      <c r="BB59718" s="80"/>
    </row>
    <row r="59719" spans="9:54" x14ac:dyDescent="0.25">
      <c r="I59719" s="80"/>
      <c r="AX59719" s="80"/>
      <c r="AY59719" s="80"/>
      <c r="AZ59719" s="80"/>
      <c r="BA59719" s="80"/>
      <c r="BB59719" s="80"/>
    </row>
    <row r="59720" spans="9:54" x14ac:dyDescent="0.25">
      <c r="I59720" s="80"/>
      <c r="AX59720" s="80"/>
      <c r="AY59720" s="80"/>
      <c r="AZ59720" s="80"/>
      <c r="BA59720" s="80"/>
      <c r="BB59720" s="80"/>
    </row>
    <row r="59721" spans="9:54" x14ac:dyDescent="0.25">
      <c r="I59721" s="80"/>
      <c r="AX59721" s="80"/>
      <c r="AY59721" s="80"/>
      <c r="AZ59721" s="80"/>
      <c r="BA59721" s="80"/>
      <c r="BB59721" s="80"/>
    </row>
    <row r="59722" spans="9:54" x14ac:dyDescent="0.25">
      <c r="I59722" s="80"/>
      <c r="AX59722" s="80"/>
      <c r="AY59722" s="80"/>
      <c r="AZ59722" s="80"/>
      <c r="BA59722" s="80"/>
      <c r="BB59722" s="80"/>
    </row>
    <row r="59723" spans="9:54" x14ac:dyDescent="0.25">
      <c r="I59723" s="80"/>
      <c r="AX59723" s="80"/>
      <c r="AY59723" s="80"/>
      <c r="AZ59723" s="80"/>
      <c r="BA59723" s="80"/>
      <c r="BB59723" s="80"/>
    </row>
    <row r="59724" spans="9:54" x14ac:dyDescent="0.25">
      <c r="I59724" s="80"/>
      <c r="AX59724" s="80"/>
      <c r="AY59724" s="80"/>
      <c r="AZ59724" s="80"/>
      <c r="BA59724" s="80"/>
      <c r="BB59724" s="80"/>
    </row>
    <row r="59725" spans="9:54" x14ac:dyDescent="0.25">
      <c r="I59725" s="80"/>
      <c r="AX59725" s="80"/>
      <c r="AY59725" s="80"/>
      <c r="AZ59725" s="80"/>
      <c r="BA59725" s="80"/>
      <c r="BB59725" s="80"/>
    </row>
    <row r="59726" spans="9:54" x14ac:dyDescent="0.25">
      <c r="I59726" s="80"/>
      <c r="AX59726" s="80"/>
      <c r="AY59726" s="80"/>
      <c r="AZ59726" s="80"/>
      <c r="BA59726" s="80"/>
      <c r="BB59726" s="80"/>
    </row>
    <row r="59727" spans="9:54" x14ac:dyDescent="0.25">
      <c r="I59727" s="80"/>
      <c r="AX59727" s="80"/>
      <c r="AY59727" s="80"/>
      <c r="AZ59727" s="80"/>
      <c r="BA59727" s="80"/>
      <c r="BB59727" s="80"/>
    </row>
    <row r="59728" spans="9:54" x14ac:dyDescent="0.25">
      <c r="I59728" s="80"/>
      <c r="AX59728" s="80"/>
      <c r="AY59728" s="80"/>
      <c r="AZ59728" s="80"/>
      <c r="BA59728" s="80"/>
      <c r="BB59728" s="80"/>
    </row>
    <row r="59729" spans="9:54" x14ac:dyDescent="0.25">
      <c r="I59729" s="80"/>
      <c r="AX59729" s="80"/>
      <c r="AY59729" s="80"/>
      <c r="AZ59729" s="80"/>
      <c r="BA59729" s="80"/>
      <c r="BB59729" s="80"/>
    </row>
    <row r="59730" spans="9:54" x14ac:dyDescent="0.25">
      <c r="I59730" s="80"/>
      <c r="AX59730" s="80"/>
      <c r="AY59730" s="80"/>
      <c r="AZ59730" s="80"/>
      <c r="BA59730" s="80"/>
      <c r="BB59730" s="80"/>
    </row>
    <row r="59731" spans="9:54" x14ac:dyDescent="0.25">
      <c r="I59731" s="80"/>
      <c r="AX59731" s="80"/>
      <c r="AY59731" s="80"/>
      <c r="AZ59731" s="80"/>
      <c r="BA59731" s="80"/>
      <c r="BB59731" s="80"/>
    </row>
    <row r="59732" spans="9:54" x14ac:dyDescent="0.25">
      <c r="I59732" s="80"/>
      <c r="AX59732" s="80"/>
      <c r="AY59732" s="80"/>
      <c r="AZ59732" s="80"/>
      <c r="BA59732" s="80"/>
      <c r="BB59732" s="80"/>
    </row>
    <row r="59733" spans="9:54" x14ac:dyDescent="0.25">
      <c r="I59733" s="80"/>
      <c r="AX59733" s="80"/>
      <c r="AY59733" s="80"/>
      <c r="AZ59733" s="80"/>
      <c r="BA59733" s="80"/>
      <c r="BB59733" s="80"/>
    </row>
    <row r="59734" spans="9:54" x14ac:dyDescent="0.25">
      <c r="I59734" s="80"/>
      <c r="AX59734" s="80"/>
      <c r="AY59734" s="80"/>
      <c r="AZ59734" s="80"/>
      <c r="BA59734" s="80"/>
      <c r="BB59734" s="80"/>
    </row>
    <row r="59735" spans="9:54" x14ac:dyDescent="0.25">
      <c r="I59735" s="80"/>
      <c r="AX59735" s="80"/>
      <c r="AY59735" s="80"/>
      <c r="AZ59735" s="80"/>
      <c r="BA59735" s="80"/>
      <c r="BB59735" s="80"/>
    </row>
    <row r="59736" spans="9:54" x14ac:dyDescent="0.25">
      <c r="I59736" s="80"/>
      <c r="AX59736" s="80"/>
      <c r="AY59736" s="80"/>
      <c r="AZ59736" s="80"/>
      <c r="BA59736" s="80"/>
      <c r="BB59736" s="80"/>
    </row>
    <row r="59737" spans="9:54" x14ac:dyDescent="0.25">
      <c r="I59737" s="80"/>
      <c r="AX59737" s="80"/>
      <c r="AY59737" s="80"/>
      <c r="AZ59737" s="80"/>
      <c r="BA59737" s="80"/>
      <c r="BB59737" s="80"/>
    </row>
    <row r="59738" spans="9:54" x14ac:dyDescent="0.25">
      <c r="I59738" s="80"/>
      <c r="AX59738" s="80"/>
      <c r="AY59738" s="80"/>
      <c r="AZ59738" s="80"/>
      <c r="BA59738" s="80"/>
      <c r="BB59738" s="80"/>
    </row>
    <row r="59739" spans="9:54" x14ac:dyDescent="0.25">
      <c r="I59739" s="80"/>
      <c r="AX59739" s="80"/>
      <c r="AY59739" s="80"/>
      <c r="AZ59739" s="80"/>
      <c r="BA59739" s="80"/>
      <c r="BB59739" s="80"/>
    </row>
    <row r="59740" spans="9:54" x14ac:dyDescent="0.25">
      <c r="I59740" s="80"/>
      <c r="AX59740" s="80"/>
      <c r="AY59740" s="80"/>
      <c r="AZ59740" s="80"/>
      <c r="BA59740" s="80"/>
      <c r="BB59740" s="80"/>
    </row>
    <row r="59741" spans="9:54" x14ac:dyDescent="0.25">
      <c r="I59741" s="80"/>
      <c r="AX59741" s="80"/>
      <c r="AY59741" s="80"/>
      <c r="AZ59741" s="80"/>
      <c r="BA59741" s="80"/>
      <c r="BB59741" s="80"/>
    </row>
    <row r="59742" spans="9:54" x14ac:dyDescent="0.25">
      <c r="I59742" s="80"/>
      <c r="AX59742" s="80"/>
      <c r="AY59742" s="80"/>
      <c r="AZ59742" s="80"/>
      <c r="BA59742" s="80"/>
      <c r="BB59742" s="80"/>
    </row>
    <row r="59743" spans="9:54" x14ac:dyDescent="0.25">
      <c r="I59743" s="80"/>
      <c r="AX59743" s="80"/>
      <c r="AY59743" s="80"/>
      <c r="AZ59743" s="80"/>
      <c r="BA59743" s="80"/>
      <c r="BB59743" s="80"/>
    </row>
    <row r="59744" spans="9:54" x14ac:dyDescent="0.25">
      <c r="I59744" s="80"/>
      <c r="AX59744" s="80"/>
      <c r="AY59744" s="80"/>
      <c r="AZ59744" s="80"/>
      <c r="BA59744" s="80"/>
      <c r="BB59744" s="80"/>
    </row>
    <row r="59745" spans="9:54" x14ac:dyDescent="0.25">
      <c r="I59745" s="80"/>
      <c r="AX59745" s="80"/>
      <c r="AY59745" s="80"/>
      <c r="AZ59745" s="80"/>
      <c r="BA59745" s="80"/>
      <c r="BB59745" s="80"/>
    </row>
    <row r="59746" spans="9:54" x14ac:dyDescent="0.25">
      <c r="I59746" s="80"/>
      <c r="AX59746" s="80"/>
      <c r="AY59746" s="80"/>
      <c r="AZ59746" s="80"/>
      <c r="BA59746" s="80"/>
      <c r="BB59746" s="80"/>
    </row>
    <row r="59747" spans="9:54" x14ac:dyDescent="0.25">
      <c r="I59747" s="80"/>
      <c r="AX59747" s="80"/>
      <c r="AY59747" s="80"/>
      <c r="AZ59747" s="80"/>
      <c r="BA59747" s="80"/>
      <c r="BB59747" s="80"/>
    </row>
    <row r="59748" spans="9:54" x14ac:dyDescent="0.25">
      <c r="I59748" s="80"/>
      <c r="AX59748" s="80"/>
      <c r="AY59748" s="80"/>
      <c r="AZ59748" s="80"/>
      <c r="BA59748" s="80"/>
      <c r="BB59748" s="80"/>
    </row>
    <row r="59749" spans="9:54" x14ac:dyDescent="0.25">
      <c r="I59749" s="80"/>
      <c r="AX59749" s="80"/>
      <c r="AY59749" s="80"/>
      <c r="AZ59749" s="80"/>
      <c r="BA59749" s="80"/>
      <c r="BB59749" s="80"/>
    </row>
    <row r="59750" spans="9:54" x14ac:dyDescent="0.25">
      <c r="I59750" s="80"/>
      <c r="AX59750" s="80"/>
      <c r="AY59750" s="80"/>
      <c r="AZ59750" s="80"/>
      <c r="BA59750" s="80"/>
      <c r="BB59750" s="80"/>
    </row>
    <row r="59751" spans="9:54" x14ac:dyDescent="0.25">
      <c r="I59751" s="80"/>
      <c r="AX59751" s="80"/>
      <c r="AY59751" s="80"/>
      <c r="AZ59751" s="80"/>
      <c r="BA59751" s="80"/>
      <c r="BB59751" s="80"/>
    </row>
    <row r="59752" spans="9:54" x14ac:dyDescent="0.25">
      <c r="I59752" s="80"/>
      <c r="AX59752" s="80"/>
      <c r="AY59752" s="80"/>
      <c r="AZ59752" s="80"/>
      <c r="BA59752" s="80"/>
      <c r="BB59752" s="80"/>
    </row>
    <row r="59753" spans="9:54" x14ac:dyDescent="0.25">
      <c r="I59753" s="80"/>
      <c r="AX59753" s="80"/>
      <c r="AY59753" s="80"/>
      <c r="AZ59753" s="80"/>
      <c r="BA59753" s="80"/>
      <c r="BB59753" s="80"/>
    </row>
    <row r="59754" spans="9:54" x14ac:dyDescent="0.25">
      <c r="I59754" s="80"/>
      <c r="AX59754" s="80"/>
      <c r="AY59754" s="80"/>
      <c r="AZ59754" s="80"/>
      <c r="BA59754" s="80"/>
      <c r="BB59754" s="80"/>
    </row>
    <row r="59755" spans="9:54" x14ac:dyDescent="0.25">
      <c r="I59755" s="80"/>
      <c r="AX59755" s="80"/>
      <c r="AY59755" s="80"/>
      <c r="AZ59755" s="80"/>
      <c r="BA59755" s="80"/>
      <c r="BB59755" s="80"/>
    </row>
    <row r="59756" spans="9:54" x14ac:dyDescent="0.25">
      <c r="I59756" s="80"/>
      <c r="AX59756" s="80"/>
      <c r="AY59756" s="80"/>
      <c r="AZ59756" s="80"/>
      <c r="BA59756" s="80"/>
      <c r="BB59756" s="80"/>
    </row>
    <row r="59757" spans="9:54" x14ac:dyDescent="0.25">
      <c r="I59757" s="80"/>
      <c r="AX59757" s="80"/>
      <c r="AY59757" s="80"/>
      <c r="AZ59757" s="80"/>
      <c r="BA59757" s="80"/>
      <c r="BB59757" s="80"/>
    </row>
    <row r="59758" spans="9:54" x14ac:dyDescent="0.25">
      <c r="I59758" s="80"/>
      <c r="AX59758" s="80"/>
      <c r="AY59758" s="80"/>
      <c r="AZ59758" s="80"/>
      <c r="BA59758" s="80"/>
      <c r="BB59758" s="80"/>
    </row>
    <row r="59759" spans="9:54" x14ac:dyDescent="0.25">
      <c r="I59759" s="80"/>
      <c r="AX59759" s="80"/>
      <c r="AY59759" s="80"/>
      <c r="AZ59759" s="80"/>
      <c r="BA59759" s="80"/>
      <c r="BB59759" s="80"/>
    </row>
    <row r="59760" spans="9:54" x14ac:dyDescent="0.25">
      <c r="I59760" s="80"/>
      <c r="AX59760" s="80"/>
      <c r="AY59760" s="80"/>
      <c r="AZ59760" s="80"/>
      <c r="BA59760" s="80"/>
      <c r="BB59760" s="80"/>
    </row>
    <row r="59761" spans="9:54" x14ac:dyDescent="0.25">
      <c r="I59761" s="80"/>
      <c r="AX59761" s="80"/>
      <c r="AY59761" s="80"/>
      <c r="AZ59761" s="80"/>
      <c r="BA59761" s="80"/>
      <c r="BB59761" s="80"/>
    </row>
    <row r="59762" spans="9:54" x14ac:dyDescent="0.25">
      <c r="I59762" s="80"/>
      <c r="AX59762" s="80"/>
      <c r="AY59762" s="80"/>
      <c r="AZ59762" s="80"/>
      <c r="BA59762" s="80"/>
      <c r="BB59762" s="80"/>
    </row>
    <row r="59763" spans="9:54" x14ac:dyDescent="0.25">
      <c r="I59763" s="80"/>
      <c r="AX59763" s="80"/>
      <c r="AY59763" s="80"/>
      <c r="AZ59763" s="80"/>
      <c r="BA59763" s="80"/>
      <c r="BB59763" s="80"/>
    </row>
    <row r="59764" spans="9:54" x14ac:dyDescent="0.25">
      <c r="I59764" s="80"/>
      <c r="AX59764" s="80"/>
      <c r="AY59764" s="80"/>
      <c r="AZ59764" s="80"/>
      <c r="BA59764" s="80"/>
      <c r="BB59764" s="80"/>
    </row>
    <row r="59765" spans="9:54" x14ac:dyDescent="0.25">
      <c r="I59765" s="80"/>
      <c r="AX59765" s="80"/>
      <c r="AY59765" s="80"/>
      <c r="AZ59765" s="80"/>
      <c r="BA59765" s="80"/>
      <c r="BB59765" s="80"/>
    </row>
    <row r="59766" spans="9:54" x14ac:dyDescent="0.25">
      <c r="I59766" s="80"/>
      <c r="AX59766" s="80"/>
      <c r="AY59766" s="80"/>
      <c r="AZ59766" s="80"/>
      <c r="BA59766" s="80"/>
      <c r="BB59766" s="80"/>
    </row>
    <row r="59767" spans="9:54" x14ac:dyDescent="0.25">
      <c r="I59767" s="80"/>
      <c r="AX59767" s="80"/>
      <c r="AY59767" s="80"/>
      <c r="AZ59767" s="80"/>
      <c r="BA59767" s="80"/>
      <c r="BB59767" s="80"/>
    </row>
    <row r="59768" spans="9:54" x14ac:dyDescent="0.25">
      <c r="I59768" s="80"/>
      <c r="AX59768" s="80"/>
      <c r="AY59768" s="80"/>
      <c r="AZ59768" s="80"/>
      <c r="BA59768" s="80"/>
      <c r="BB59768" s="80"/>
    </row>
    <row r="59769" spans="9:54" x14ac:dyDescent="0.25">
      <c r="I59769" s="80"/>
      <c r="AX59769" s="80"/>
      <c r="AY59769" s="80"/>
      <c r="AZ59769" s="80"/>
      <c r="BA59769" s="80"/>
      <c r="BB59769" s="80"/>
    </row>
    <row r="59770" spans="9:54" x14ac:dyDescent="0.25">
      <c r="I59770" s="80"/>
      <c r="AX59770" s="80"/>
      <c r="AY59770" s="80"/>
      <c r="AZ59770" s="80"/>
      <c r="BA59770" s="80"/>
      <c r="BB59770" s="80"/>
    </row>
    <row r="59771" spans="9:54" x14ac:dyDescent="0.25">
      <c r="I59771" s="80"/>
      <c r="AX59771" s="80"/>
      <c r="AY59771" s="80"/>
      <c r="AZ59771" s="80"/>
      <c r="BA59771" s="80"/>
      <c r="BB59771" s="80"/>
    </row>
    <row r="59772" spans="9:54" x14ac:dyDescent="0.25">
      <c r="I59772" s="80"/>
      <c r="AX59772" s="80"/>
      <c r="AY59772" s="80"/>
      <c r="AZ59772" s="80"/>
      <c r="BA59772" s="80"/>
      <c r="BB59772" s="80"/>
    </row>
    <row r="59773" spans="9:54" x14ac:dyDescent="0.25">
      <c r="I59773" s="80"/>
      <c r="AX59773" s="80"/>
      <c r="AY59773" s="80"/>
      <c r="AZ59773" s="80"/>
      <c r="BA59773" s="80"/>
      <c r="BB59773" s="80"/>
    </row>
    <row r="59774" spans="9:54" x14ac:dyDescent="0.25">
      <c r="I59774" s="80"/>
      <c r="AX59774" s="80"/>
      <c r="AY59774" s="80"/>
      <c r="AZ59774" s="80"/>
      <c r="BA59774" s="80"/>
      <c r="BB59774" s="80"/>
    </row>
    <row r="59775" spans="9:54" x14ac:dyDescent="0.25">
      <c r="I59775" s="80"/>
      <c r="AX59775" s="80"/>
      <c r="AY59775" s="80"/>
      <c r="AZ59775" s="80"/>
      <c r="BA59775" s="80"/>
      <c r="BB59775" s="80"/>
    </row>
    <row r="59776" spans="9:54" x14ac:dyDescent="0.25">
      <c r="I59776" s="80"/>
      <c r="AX59776" s="80"/>
      <c r="AY59776" s="80"/>
      <c r="AZ59776" s="80"/>
      <c r="BA59776" s="80"/>
      <c r="BB59776" s="80"/>
    </row>
    <row r="59777" spans="9:54" x14ac:dyDescent="0.25">
      <c r="I59777" s="80"/>
      <c r="AX59777" s="80"/>
      <c r="AY59777" s="80"/>
      <c r="AZ59777" s="80"/>
      <c r="BA59777" s="80"/>
      <c r="BB59777" s="80"/>
    </row>
    <row r="59778" spans="9:54" x14ac:dyDescent="0.25">
      <c r="I59778" s="80"/>
      <c r="AX59778" s="80"/>
      <c r="AY59778" s="80"/>
      <c r="AZ59778" s="80"/>
      <c r="BA59778" s="80"/>
      <c r="BB59778" s="80"/>
    </row>
    <row r="59779" spans="9:54" x14ac:dyDescent="0.25">
      <c r="I59779" s="80"/>
      <c r="AX59779" s="80"/>
      <c r="AY59779" s="80"/>
      <c r="AZ59779" s="80"/>
      <c r="BA59779" s="80"/>
      <c r="BB59779" s="80"/>
    </row>
    <row r="59780" spans="9:54" x14ac:dyDescent="0.25">
      <c r="I59780" s="80"/>
      <c r="AX59780" s="80"/>
      <c r="AY59780" s="80"/>
      <c r="AZ59780" s="80"/>
      <c r="BA59780" s="80"/>
      <c r="BB59780" s="80"/>
    </row>
    <row r="59781" spans="9:54" x14ac:dyDescent="0.25">
      <c r="I59781" s="80"/>
      <c r="AX59781" s="80"/>
      <c r="AY59781" s="80"/>
      <c r="AZ59781" s="80"/>
      <c r="BA59781" s="80"/>
      <c r="BB59781" s="80"/>
    </row>
    <row r="59782" spans="9:54" x14ac:dyDescent="0.25">
      <c r="I59782" s="80"/>
      <c r="AX59782" s="80"/>
      <c r="AY59782" s="80"/>
      <c r="AZ59782" s="80"/>
      <c r="BA59782" s="80"/>
      <c r="BB59782" s="80"/>
    </row>
    <row r="59783" spans="9:54" x14ac:dyDescent="0.25">
      <c r="I59783" s="80"/>
      <c r="AX59783" s="80"/>
      <c r="AY59783" s="80"/>
      <c r="AZ59783" s="80"/>
      <c r="BA59783" s="80"/>
      <c r="BB59783" s="80"/>
    </row>
    <row r="59784" spans="9:54" x14ac:dyDescent="0.25">
      <c r="I59784" s="80"/>
      <c r="AX59784" s="80"/>
      <c r="AY59784" s="80"/>
      <c r="AZ59784" s="80"/>
      <c r="BA59784" s="80"/>
      <c r="BB59784" s="80"/>
    </row>
    <row r="59785" spans="9:54" x14ac:dyDescent="0.25">
      <c r="I59785" s="80"/>
      <c r="AX59785" s="80"/>
      <c r="AY59785" s="80"/>
      <c r="AZ59785" s="80"/>
      <c r="BA59785" s="80"/>
      <c r="BB59785" s="80"/>
    </row>
    <row r="59786" spans="9:54" x14ac:dyDescent="0.25">
      <c r="I59786" s="80"/>
      <c r="AX59786" s="80"/>
      <c r="AY59786" s="80"/>
      <c r="AZ59786" s="80"/>
      <c r="BA59786" s="80"/>
      <c r="BB59786" s="80"/>
    </row>
    <row r="59787" spans="9:54" x14ac:dyDescent="0.25">
      <c r="I59787" s="80"/>
      <c r="AX59787" s="80"/>
      <c r="AY59787" s="80"/>
      <c r="AZ59787" s="80"/>
      <c r="BA59787" s="80"/>
      <c r="BB59787" s="80"/>
    </row>
    <row r="59788" spans="9:54" x14ac:dyDescent="0.25">
      <c r="I59788" s="80"/>
      <c r="AX59788" s="80"/>
      <c r="AY59788" s="80"/>
      <c r="AZ59788" s="80"/>
      <c r="BA59788" s="80"/>
      <c r="BB59788" s="80"/>
    </row>
    <row r="59789" spans="9:54" x14ac:dyDescent="0.25">
      <c r="I59789" s="80"/>
      <c r="AX59789" s="80"/>
      <c r="AY59789" s="80"/>
      <c r="AZ59789" s="80"/>
      <c r="BA59789" s="80"/>
      <c r="BB59789" s="80"/>
    </row>
    <row r="59790" spans="9:54" x14ac:dyDescent="0.25">
      <c r="I59790" s="80"/>
      <c r="AX59790" s="80"/>
      <c r="AY59790" s="80"/>
      <c r="AZ59790" s="80"/>
      <c r="BA59790" s="80"/>
      <c r="BB59790" s="80"/>
    </row>
    <row r="59791" spans="9:54" x14ac:dyDescent="0.25">
      <c r="I59791" s="80"/>
      <c r="AX59791" s="80"/>
      <c r="AY59791" s="80"/>
      <c r="AZ59791" s="80"/>
      <c r="BA59791" s="80"/>
      <c r="BB59791" s="80"/>
    </row>
    <row r="59792" spans="9:54" x14ac:dyDescent="0.25">
      <c r="I59792" s="80"/>
      <c r="AX59792" s="80"/>
      <c r="AY59792" s="80"/>
      <c r="AZ59792" s="80"/>
      <c r="BA59792" s="80"/>
      <c r="BB59792" s="80"/>
    </row>
    <row r="59793" spans="9:54" x14ac:dyDescent="0.25">
      <c r="I59793" s="80"/>
      <c r="AX59793" s="80"/>
      <c r="AY59793" s="80"/>
      <c r="AZ59793" s="80"/>
      <c r="BA59793" s="80"/>
      <c r="BB59793" s="80"/>
    </row>
    <row r="59794" spans="9:54" x14ac:dyDescent="0.25">
      <c r="I59794" s="80"/>
      <c r="AX59794" s="80"/>
      <c r="AY59794" s="80"/>
      <c r="AZ59794" s="80"/>
      <c r="BA59794" s="80"/>
      <c r="BB59794" s="80"/>
    </row>
    <row r="59795" spans="9:54" x14ac:dyDescent="0.25">
      <c r="I59795" s="80"/>
      <c r="AX59795" s="80"/>
      <c r="AY59795" s="80"/>
      <c r="AZ59795" s="80"/>
      <c r="BA59795" s="80"/>
      <c r="BB59795" s="80"/>
    </row>
    <row r="59796" spans="9:54" x14ac:dyDescent="0.25">
      <c r="I59796" s="80"/>
      <c r="AX59796" s="80"/>
      <c r="AY59796" s="80"/>
      <c r="AZ59796" s="80"/>
      <c r="BA59796" s="80"/>
      <c r="BB59796" s="80"/>
    </row>
    <row r="59797" spans="9:54" x14ac:dyDescent="0.25">
      <c r="I59797" s="80"/>
      <c r="AX59797" s="80"/>
      <c r="AY59797" s="80"/>
      <c r="AZ59797" s="80"/>
      <c r="BA59797" s="80"/>
      <c r="BB59797" s="80"/>
    </row>
    <row r="59798" spans="9:54" x14ac:dyDescent="0.25">
      <c r="I59798" s="80"/>
      <c r="AX59798" s="80"/>
      <c r="AY59798" s="80"/>
      <c r="AZ59798" s="80"/>
      <c r="BA59798" s="80"/>
      <c r="BB59798" s="80"/>
    </row>
    <row r="59799" spans="9:54" x14ac:dyDescent="0.25">
      <c r="I59799" s="80"/>
      <c r="AX59799" s="80"/>
      <c r="AY59799" s="80"/>
      <c r="AZ59799" s="80"/>
      <c r="BA59799" s="80"/>
      <c r="BB59799" s="80"/>
    </row>
    <row r="59800" spans="9:54" x14ac:dyDescent="0.25">
      <c r="I59800" s="80"/>
      <c r="AX59800" s="80"/>
      <c r="AY59800" s="80"/>
      <c r="AZ59800" s="80"/>
      <c r="BA59800" s="80"/>
      <c r="BB59800" s="80"/>
    </row>
    <row r="59801" spans="9:54" x14ac:dyDescent="0.25">
      <c r="I59801" s="80"/>
      <c r="AX59801" s="80"/>
      <c r="AY59801" s="80"/>
      <c r="AZ59801" s="80"/>
      <c r="BA59801" s="80"/>
      <c r="BB59801" s="80"/>
    </row>
    <row r="59802" spans="9:54" x14ac:dyDescent="0.25">
      <c r="I59802" s="80"/>
      <c r="AX59802" s="80"/>
      <c r="AY59802" s="80"/>
      <c r="AZ59802" s="80"/>
      <c r="BA59802" s="80"/>
      <c r="BB59802" s="80"/>
    </row>
    <row r="59803" spans="9:54" x14ac:dyDescent="0.25">
      <c r="I59803" s="80"/>
      <c r="AX59803" s="80"/>
      <c r="AY59803" s="80"/>
      <c r="AZ59803" s="80"/>
      <c r="BA59803" s="80"/>
      <c r="BB59803" s="80"/>
    </row>
    <row r="59804" spans="9:54" x14ac:dyDescent="0.25">
      <c r="I59804" s="80"/>
      <c r="AX59804" s="80"/>
      <c r="AY59804" s="80"/>
      <c r="AZ59804" s="80"/>
      <c r="BA59804" s="80"/>
      <c r="BB59804" s="80"/>
    </row>
    <row r="59805" spans="9:54" x14ac:dyDescent="0.25">
      <c r="I59805" s="80"/>
      <c r="AX59805" s="80"/>
      <c r="AY59805" s="80"/>
      <c r="AZ59805" s="80"/>
      <c r="BA59805" s="80"/>
      <c r="BB59805" s="80"/>
    </row>
    <row r="59806" spans="9:54" x14ac:dyDescent="0.25">
      <c r="I59806" s="80"/>
      <c r="AX59806" s="80"/>
      <c r="AY59806" s="80"/>
      <c r="AZ59806" s="80"/>
      <c r="BA59806" s="80"/>
      <c r="BB59806" s="80"/>
    </row>
    <row r="59807" spans="9:54" x14ac:dyDescent="0.25">
      <c r="I59807" s="80"/>
      <c r="AX59807" s="80"/>
      <c r="AY59807" s="80"/>
      <c r="AZ59807" s="80"/>
      <c r="BA59807" s="80"/>
      <c r="BB59807" s="80"/>
    </row>
    <row r="59808" spans="9:54" x14ac:dyDescent="0.25">
      <c r="I59808" s="80"/>
      <c r="AX59808" s="80"/>
      <c r="AY59808" s="80"/>
      <c r="AZ59808" s="80"/>
      <c r="BA59808" s="80"/>
      <c r="BB59808" s="80"/>
    </row>
    <row r="59809" spans="9:54" x14ac:dyDescent="0.25">
      <c r="I59809" s="80"/>
      <c r="AX59809" s="80"/>
      <c r="AY59809" s="80"/>
      <c r="AZ59809" s="80"/>
      <c r="BA59809" s="80"/>
      <c r="BB59809" s="80"/>
    </row>
    <row r="59810" spans="9:54" x14ac:dyDescent="0.25">
      <c r="I59810" s="80"/>
      <c r="AX59810" s="80"/>
      <c r="AY59810" s="80"/>
      <c r="AZ59810" s="80"/>
      <c r="BA59810" s="80"/>
      <c r="BB59810" s="80"/>
    </row>
    <row r="59811" spans="9:54" x14ac:dyDescent="0.25">
      <c r="I59811" s="80"/>
      <c r="AX59811" s="80"/>
      <c r="AY59811" s="80"/>
      <c r="AZ59811" s="80"/>
      <c r="BA59811" s="80"/>
      <c r="BB59811" s="80"/>
    </row>
    <row r="59812" spans="9:54" x14ac:dyDescent="0.25">
      <c r="I59812" s="80"/>
      <c r="AX59812" s="80"/>
      <c r="AY59812" s="80"/>
      <c r="AZ59812" s="80"/>
      <c r="BA59812" s="80"/>
      <c r="BB59812" s="80"/>
    </row>
    <row r="59813" spans="9:54" x14ac:dyDescent="0.25">
      <c r="I59813" s="80"/>
      <c r="AX59813" s="80"/>
      <c r="AY59813" s="80"/>
      <c r="AZ59813" s="80"/>
      <c r="BA59813" s="80"/>
      <c r="BB59813" s="80"/>
    </row>
    <row r="59814" spans="9:54" x14ac:dyDescent="0.25">
      <c r="I59814" s="80"/>
      <c r="AX59814" s="80"/>
      <c r="AY59814" s="80"/>
      <c r="AZ59814" s="80"/>
      <c r="BA59814" s="80"/>
      <c r="BB59814" s="80"/>
    </row>
    <row r="59815" spans="9:54" x14ac:dyDescent="0.25">
      <c r="I59815" s="80"/>
      <c r="AX59815" s="80"/>
      <c r="AY59815" s="80"/>
      <c r="AZ59815" s="80"/>
      <c r="BA59815" s="80"/>
      <c r="BB59815" s="80"/>
    </row>
    <row r="59816" spans="9:54" x14ac:dyDescent="0.25">
      <c r="I59816" s="80"/>
      <c r="AX59816" s="80"/>
      <c r="AY59816" s="80"/>
      <c r="AZ59816" s="80"/>
      <c r="BA59816" s="80"/>
      <c r="BB59816" s="80"/>
    </row>
    <row r="59817" spans="9:54" x14ac:dyDescent="0.25">
      <c r="I59817" s="80"/>
      <c r="AX59817" s="80"/>
      <c r="AY59817" s="80"/>
      <c r="AZ59817" s="80"/>
      <c r="BA59817" s="80"/>
      <c r="BB59817" s="80"/>
    </row>
    <row r="59818" spans="9:54" x14ac:dyDescent="0.25">
      <c r="I59818" s="80"/>
      <c r="AX59818" s="80"/>
      <c r="AY59818" s="80"/>
      <c r="AZ59818" s="80"/>
      <c r="BA59818" s="80"/>
      <c r="BB59818" s="80"/>
    </row>
    <row r="59819" spans="9:54" x14ac:dyDescent="0.25">
      <c r="I59819" s="80"/>
      <c r="AX59819" s="80"/>
      <c r="AY59819" s="80"/>
      <c r="AZ59819" s="80"/>
      <c r="BA59819" s="80"/>
      <c r="BB59819" s="80"/>
    </row>
    <row r="59820" spans="9:54" x14ac:dyDescent="0.25">
      <c r="I59820" s="80"/>
      <c r="AX59820" s="80"/>
      <c r="AY59820" s="80"/>
      <c r="AZ59820" s="80"/>
      <c r="BA59820" s="80"/>
      <c r="BB59820" s="80"/>
    </row>
    <row r="59821" spans="9:54" x14ac:dyDescent="0.25">
      <c r="I59821" s="80"/>
      <c r="AX59821" s="80"/>
      <c r="AY59821" s="80"/>
      <c r="AZ59821" s="80"/>
      <c r="BA59821" s="80"/>
      <c r="BB59821" s="80"/>
    </row>
    <row r="59822" spans="9:54" x14ac:dyDescent="0.25">
      <c r="I59822" s="80"/>
      <c r="AX59822" s="80"/>
      <c r="AY59822" s="80"/>
      <c r="AZ59822" s="80"/>
      <c r="BA59822" s="80"/>
      <c r="BB59822" s="80"/>
    </row>
    <row r="59823" spans="9:54" x14ac:dyDescent="0.25">
      <c r="I59823" s="80"/>
      <c r="AX59823" s="80"/>
      <c r="AY59823" s="80"/>
      <c r="AZ59823" s="80"/>
      <c r="BA59823" s="80"/>
      <c r="BB59823" s="80"/>
    </row>
    <row r="59824" spans="9:54" x14ac:dyDescent="0.25">
      <c r="I59824" s="80"/>
      <c r="AX59824" s="80"/>
      <c r="AY59824" s="80"/>
      <c r="AZ59824" s="80"/>
      <c r="BA59824" s="80"/>
      <c r="BB59824" s="80"/>
    </row>
    <row r="59825" spans="9:54" x14ac:dyDescent="0.25">
      <c r="I59825" s="80"/>
      <c r="AX59825" s="80"/>
      <c r="AY59825" s="80"/>
      <c r="AZ59825" s="80"/>
      <c r="BA59825" s="80"/>
      <c r="BB59825" s="80"/>
    </row>
    <row r="59826" spans="9:54" x14ac:dyDescent="0.25">
      <c r="I59826" s="80"/>
      <c r="AX59826" s="80"/>
      <c r="AY59826" s="80"/>
      <c r="AZ59826" s="80"/>
      <c r="BA59826" s="80"/>
      <c r="BB59826" s="80"/>
    </row>
    <row r="59827" spans="9:54" x14ac:dyDescent="0.25">
      <c r="I59827" s="80"/>
      <c r="AX59827" s="80"/>
      <c r="AY59827" s="80"/>
      <c r="AZ59827" s="80"/>
      <c r="BA59827" s="80"/>
      <c r="BB59827" s="80"/>
    </row>
    <row r="59828" spans="9:54" x14ac:dyDescent="0.25">
      <c r="I59828" s="80"/>
      <c r="AX59828" s="80"/>
      <c r="AY59828" s="80"/>
      <c r="AZ59828" s="80"/>
      <c r="BA59828" s="80"/>
      <c r="BB59828" s="80"/>
    </row>
    <row r="59829" spans="9:54" x14ac:dyDescent="0.25">
      <c r="I59829" s="80"/>
      <c r="AX59829" s="80"/>
      <c r="AY59829" s="80"/>
      <c r="AZ59829" s="80"/>
      <c r="BA59829" s="80"/>
      <c r="BB59829" s="80"/>
    </row>
    <row r="59830" spans="9:54" x14ac:dyDescent="0.25">
      <c r="I59830" s="80"/>
      <c r="AX59830" s="80"/>
      <c r="AY59830" s="80"/>
      <c r="AZ59830" s="80"/>
      <c r="BA59830" s="80"/>
      <c r="BB59830" s="80"/>
    </row>
    <row r="59831" spans="9:54" x14ac:dyDescent="0.25">
      <c r="I59831" s="80"/>
      <c r="AX59831" s="80"/>
      <c r="AY59831" s="80"/>
      <c r="AZ59831" s="80"/>
      <c r="BA59831" s="80"/>
      <c r="BB59831" s="80"/>
    </row>
    <row r="59832" spans="9:54" x14ac:dyDescent="0.25">
      <c r="I59832" s="80"/>
      <c r="AX59832" s="80"/>
      <c r="AY59832" s="80"/>
      <c r="AZ59832" s="80"/>
      <c r="BA59832" s="80"/>
      <c r="BB59832" s="80"/>
    </row>
    <row r="59833" spans="9:54" x14ac:dyDescent="0.25">
      <c r="I59833" s="80"/>
      <c r="AX59833" s="80"/>
      <c r="AY59833" s="80"/>
      <c r="AZ59833" s="80"/>
      <c r="BA59833" s="80"/>
      <c r="BB59833" s="80"/>
    </row>
    <row r="59834" spans="9:54" x14ac:dyDescent="0.25">
      <c r="I59834" s="80"/>
      <c r="AX59834" s="80"/>
      <c r="AY59834" s="80"/>
      <c r="AZ59834" s="80"/>
      <c r="BA59834" s="80"/>
      <c r="BB59834" s="80"/>
    </row>
    <row r="59835" spans="9:54" x14ac:dyDescent="0.25">
      <c r="I59835" s="80"/>
      <c r="AX59835" s="80"/>
      <c r="AY59835" s="80"/>
      <c r="AZ59835" s="80"/>
      <c r="BA59835" s="80"/>
      <c r="BB59835" s="80"/>
    </row>
    <row r="59836" spans="9:54" x14ac:dyDescent="0.25">
      <c r="I59836" s="80"/>
      <c r="AX59836" s="80"/>
      <c r="AY59836" s="80"/>
      <c r="AZ59836" s="80"/>
      <c r="BA59836" s="80"/>
      <c r="BB59836" s="80"/>
    </row>
    <row r="59837" spans="9:54" x14ac:dyDescent="0.25">
      <c r="I59837" s="80"/>
      <c r="AX59837" s="80"/>
      <c r="AY59837" s="80"/>
      <c r="AZ59837" s="80"/>
      <c r="BA59837" s="80"/>
      <c r="BB59837" s="80"/>
    </row>
    <row r="59838" spans="9:54" x14ac:dyDescent="0.25">
      <c r="I59838" s="80"/>
      <c r="AX59838" s="80"/>
      <c r="AY59838" s="80"/>
      <c r="AZ59838" s="80"/>
      <c r="BA59838" s="80"/>
      <c r="BB59838" s="80"/>
    </row>
    <row r="59839" spans="9:54" x14ac:dyDescent="0.25">
      <c r="I59839" s="80"/>
      <c r="AX59839" s="80"/>
      <c r="AY59839" s="80"/>
      <c r="AZ59839" s="80"/>
      <c r="BA59839" s="80"/>
      <c r="BB59839" s="80"/>
    </row>
    <row r="59840" spans="9:54" x14ac:dyDescent="0.25">
      <c r="I59840" s="80"/>
      <c r="AX59840" s="80"/>
      <c r="AY59840" s="80"/>
      <c r="AZ59840" s="80"/>
      <c r="BA59840" s="80"/>
      <c r="BB59840" s="80"/>
    </row>
    <row r="59841" spans="9:54" x14ac:dyDescent="0.25">
      <c r="I59841" s="80"/>
      <c r="AX59841" s="80"/>
      <c r="AY59841" s="80"/>
      <c r="AZ59841" s="80"/>
      <c r="BA59841" s="80"/>
      <c r="BB59841" s="80"/>
    </row>
    <row r="59842" spans="9:54" x14ac:dyDescent="0.25">
      <c r="I59842" s="80"/>
      <c r="AX59842" s="80"/>
      <c r="AY59842" s="80"/>
      <c r="AZ59842" s="80"/>
      <c r="BA59842" s="80"/>
      <c r="BB59842" s="80"/>
    </row>
    <row r="59843" spans="9:54" x14ac:dyDescent="0.25">
      <c r="I59843" s="80"/>
      <c r="AX59843" s="80"/>
      <c r="AY59843" s="80"/>
      <c r="AZ59843" s="80"/>
      <c r="BA59843" s="80"/>
      <c r="BB59843" s="80"/>
    </row>
    <row r="59844" spans="9:54" x14ac:dyDescent="0.25">
      <c r="I59844" s="80"/>
      <c r="AX59844" s="80"/>
      <c r="AY59844" s="80"/>
      <c r="AZ59844" s="80"/>
      <c r="BA59844" s="80"/>
      <c r="BB59844" s="80"/>
    </row>
    <row r="59845" spans="9:54" x14ac:dyDescent="0.25">
      <c r="I59845" s="80"/>
      <c r="AX59845" s="80"/>
      <c r="AY59845" s="80"/>
      <c r="AZ59845" s="80"/>
      <c r="BA59845" s="80"/>
      <c r="BB59845" s="80"/>
    </row>
    <row r="59846" spans="9:54" x14ac:dyDescent="0.25">
      <c r="I59846" s="80"/>
      <c r="AX59846" s="80"/>
      <c r="AY59846" s="80"/>
      <c r="AZ59846" s="80"/>
      <c r="BA59846" s="80"/>
      <c r="BB59846" s="80"/>
    </row>
    <row r="59847" spans="9:54" x14ac:dyDescent="0.25">
      <c r="I59847" s="80"/>
      <c r="AX59847" s="80"/>
      <c r="AY59847" s="80"/>
      <c r="AZ59847" s="80"/>
      <c r="BA59847" s="80"/>
      <c r="BB59847" s="80"/>
    </row>
    <row r="59848" spans="9:54" x14ac:dyDescent="0.25">
      <c r="I59848" s="80"/>
      <c r="AX59848" s="80"/>
      <c r="AY59848" s="80"/>
      <c r="AZ59848" s="80"/>
      <c r="BA59848" s="80"/>
      <c r="BB59848" s="80"/>
    </row>
    <row r="59849" spans="9:54" x14ac:dyDescent="0.25">
      <c r="I59849" s="80"/>
      <c r="AX59849" s="80"/>
      <c r="AY59849" s="80"/>
      <c r="AZ59849" s="80"/>
      <c r="BA59849" s="80"/>
      <c r="BB59849" s="80"/>
    </row>
    <row r="59850" spans="9:54" x14ac:dyDescent="0.25">
      <c r="I59850" s="80"/>
      <c r="AX59850" s="80"/>
      <c r="AY59850" s="80"/>
      <c r="AZ59850" s="80"/>
      <c r="BA59850" s="80"/>
      <c r="BB59850" s="80"/>
    </row>
    <row r="59851" spans="9:54" x14ac:dyDescent="0.25">
      <c r="I59851" s="80"/>
      <c r="AX59851" s="80"/>
      <c r="AY59851" s="80"/>
      <c r="AZ59851" s="80"/>
      <c r="BA59851" s="80"/>
      <c r="BB59851" s="80"/>
    </row>
    <row r="59852" spans="9:54" x14ac:dyDescent="0.25">
      <c r="I59852" s="80"/>
      <c r="AX59852" s="80"/>
      <c r="AY59852" s="80"/>
      <c r="AZ59852" s="80"/>
      <c r="BA59852" s="80"/>
      <c r="BB59852" s="80"/>
    </row>
    <row r="59853" spans="9:54" x14ac:dyDescent="0.25">
      <c r="I59853" s="80"/>
      <c r="AX59853" s="80"/>
      <c r="AY59853" s="80"/>
      <c r="AZ59853" s="80"/>
      <c r="BA59853" s="80"/>
      <c r="BB59853" s="80"/>
    </row>
    <row r="59854" spans="9:54" x14ac:dyDescent="0.25">
      <c r="I59854" s="80"/>
      <c r="AX59854" s="80"/>
      <c r="AY59854" s="80"/>
      <c r="AZ59854" s="80"/>
      <c r="BA59854" s="80"/>
      <c r="BB59854" s="80"/>
    </row>
    <row r="59855" spans="9:54" x14ac:dyDescent="0.25">
      <c r="I59855" s="80"/>
      <c r="AX59855" s="80"/>
      <c r="AY59855" s="80"/>
      <c r="AZ59855" s="80"/>
      <c r="BA59855" s="80"/>
      <c r="BB59855" s="80"/>
    </row>
    <row r="59856" spans="9:54" x14ac:dyDescent="0.25">
      <c r="I59856" s="80"/>
      <c r="AX59856" s="80"/>
      <c r="AY59856" s="80"/>
      <c r="AZ59856" s="80"/>
      <c r="BA59856" s="80"/>
      <c r="BB59856" s="80"/>
    </row>
    <row r="59857" spans="9:54" x14ac:dyDescent="0.25">
      <c r="I59857" s="80"/>
      <c r="AX59857" s="80"/>
      <c r="AY59857" s="80"/>
      <c r="AZ59857" s="80"/>
      <c r="BA59857" s="80"/>
      <c r="BB59857" s="80"/>
    </row>
    <row r="59858" spans="9:54" x14ac:dyDescent="0.25">
      <c r="I59858" s="80"/>
      <c r="AX59858" s="80"/>
      <c r="AY59858" s="80"/>
      <c r="AZ59858" s="80"/>
      <c r="BA59858" s="80"/>
      <c r="BB59858" s="80"/>
    </row>
    <row r="59859" spans="9:54" x14ac:dyDescent="0.25">
      <c r="I59859" s="80"/>
      <c r="AX59859" s="80"/>
      <c r="AY59859" s="80"/>
      <c r="AZ59859" s="80"/>
      <c r="BA59859" s="80"/>
      <c r="BB59859" s="80"/>
    </row>
    <row r="59860" spans="9:54" x14ac:dyDescent="0.25">
      <c r="I59860" s="80"/>
      <c r="AX59860" s="80"/>
      <c r="AY59860" s="80"/>
      <c r="AZ59860" s="80"/>
      <c r="BA59860" s="80"/>
      <c r="BB59860" s="80"/>
    </row>
    <row r="59861" spans="9:54" x14ac:dyDescent="0.25">
      <c r="I59861" s="80"/>
      <c r="AX59861" s="80"/>
      <c r="AY59861" s="80"/>
      <c r="AZ59861" s="80"/>
      <c r="BA59861" s="80"/>
      <c r="BB59861" s="80"/>
    </row>
    <row r="59862" spans="9:54" x14ac:dyDescent="0.25">
      <c r="I59862" s="80"/>
      <c r="AX59862" s="80"/>
      <c r="AY59862" s="80"/>
      <c r="AZ59862" s="80"/>
      <c r="BA59862" s="80"/>
      <c r="BB59862" s="80"/>
    </row>
    <row r="59863" spans="9:54" x14ac:dyDescent="0.25">
      <c r="I59863" s="80"/>
      <c r="AX59863" s="80"/>
      <c r="AY59863" s="80"/>
      <c r="AZ59863" s="80"/>
      <c r="BA59863" s="80"/>
      <c r="BB59863" s="80"/>
    </row>
    <row r="59864" spans="9:54" x14ac:dyDescent="0.25">
      <c r="I59864" s="80"/>
      <c r="AX59864" s="80"/>
      <c r="AY59864" s="80"/>
      <c r="AZ59864" s="80"/>
      <c r="BA59864" s="80"/>
      <c r="BB59864" s="80"/>
    </row>
    <row r="59865" spans="9:54" x14ac:dyDescent="0.25">
      <c r="I59865" s="80"/>
      <c r="AX59865" s="80"/>
      <c r="AY59865" s="80"/>
      <c r="AZ59865" s="80"/>
      <c r="BA59865" s="80"/>
      <c r="BB59865" s="80"/>
    </row>
    <row r="59866" spans="9:54" x14ac:dyDescent="0.25">
      <c r="I59866" s="80"/>
      <c r="AX59866" s="80"/>
      <c r="AY59866" s="80"/>
      <c r="AZ59866" s="80"/>
      <c r="BA59866" s="80"/>
      <c r="BB59866" s="80"/>
    </row>
    <row r="59867" spans="9:54" x14ac:dyDescent="0.25">
      <c r="I59867" s="80"/>
      <c r="AX59867" s="80"/>
      <c r="AY59867" s="80"/>
      <c r="AZ59867" s="80"/>
      <c r="BA59867" s="80"/>
      <c r="BB59867" s="80"/>
    </row>
    <row r="59868" spans="9:54" x14ac:dyDescent="0.25">
      <c r="I59868" s="80"/>
      <c r="AX59868" s="80"/>
      <c r="AY59868" s="80"/>
      <c r="AZ59868" s="80"/>
      <c r="BA59868" s="80"/>
      <c r="BB59868" s="80"/>
    </row>
    <row r="59869" spans="9:54" x14ac:dyDescent="0.25">
      <c r="I59869" s="80"/>
      <c r="AX59869" s="80"/>
      <c r="AY59869" s="80"/>
      <c r="AZ59869" s="80"/>
      <c r="BA59869" s="80"/>
      <c r="BB59869" s="80"/>
    </row>
    <row r="59870" spans="9:54" x14ac:dyDescent="0.25">
      <c r="I59870" s="80"/>
      <c r="AX59870" s="80"/>
      <c r="AY59870" s="80"/>
      <c r="AZ59870" s="80"/>
      <c r="BA59870" s="80"/>
      <c r="BB59870" s="80"/>
    </row>
    <row r="59871" spans="9:54" x14ac:dyDescent="0.25">
      <c r="I59871" s="80"/>
      <c r="AX59871" s="80"/>
      <c r="AY59871" s="80"/>
      <c r="AZ59871" s="80"/>
      <c r="BA59871" s="80"/>
      <c r="BB59871" s="80"/>
    </row>
    <row r="59872" spans="9:54" x14ac:dyDescent="0.25">
      <c r="I59872" s="80"/>
      <c r="AX59872" s="80"/>
      <c r="AY59872" s="80"/>
      <c r="AZ59872" s="80"/>
      <c r="BA59872" s="80"/>
      <c r="BB59872" s="80"/>
    </row>
    <row r="59873" spans="9:54" x14ac:dyDescent="0.25">
      <c r="I59873" s="80"/>
      <c r="AX59873" s="80"/>
      <c r="AY59873" s="80"/>
      <c r="AZ59873" s="80"/>
      <c r="BA59873" s="80"/>
      <c r="BB59873" s="80"/>
    </row>
    <row r="59874" spans="9:54" x14ac:dyDescent="0.25">
      <c r="I59874" s="80"/>
      <c r="AX59874" s="80"/>
      <c r="AY59874" s="80"/>
      <c r="AZ59874" s="80"/>
      <c r="BA59874" s="80"/>
      <c r="BB59874" s="80"/>
    </row>
    <row r="59875" spans="9:54" x14ac:dyDescent="0.25">
      <c r="I59875" s="80"/>
      <c r="AX59875" s="80"/>
      <c r="AY59875" s="80"/>
      <c r="AZ59875" s="80"/>
      <c r="BA59875" s="80"/>
      <c r="BB59875" s="80"/>
    </row>
    <row r="59876" spans="9:54" x14ac:dyDescent="0.25">
      <c r="I59876" s="80"/>
      <c r="AX59876" s="80"/>
      <c r="AY59876" s="80"/>
      <c r="AZ59876" s="80"/>
      <c r="BA59876" s="80"/>
      <c r="BB59876" s="80"/>
    </row>
    <row r="59877" spans="9:54" x14ac:dyDescent="0.25">
      <c r="I59877" s="80"/>
      <c r="AX59877" s="80"/>
      <c r="AY59877" s="80"/>
      <c r="AZ59877" s="80"/>
      <c r="BA59877" s="80"/>
      <c r="BB59877" s="80"/>
    </row>
    <row r="59878" spans="9:54" x14ac:dyDescent="0.25">
      <c r="I59878" s="80"/>
      <c r="AX59878" s="80"/>
      <c r="AY59878" s="80"/>
      <c r="AZ59878" s="80"/>
      <c r="BA59878" s="80"/>
      <c r="BB59878" s="80"/>
    </row>
    <row r="59879" spans="9:54" x14ac:dyDescent="0.25">
      <c r="I59879" s="80"/>
      <c r="AX59879" s="80"/>
      <c r="AY59879" s="80"/>
      <c r="AZ59879" s="80"/>
      <c r="BA59879" s="80"/>
      <c r="BB59879" s="80"/>
    </row>
    <row r="59880" spans="9:54" x14ac:dyDescent="0.25">
      <c r="I59880" s="80"/>
      <c r="AX59880" s="80"/>
      <c r="AY59880" s="80"/>
      <c r="AZ59880" s="80"/>
      <c r="BA59880" s="80"/>
      <c r="BB59880" s="80"/>
    </row>
    <row r="59881" spans="9:54" x14ac:dyDescent="0.25">
      <c r="I59881" s="80"/>
      <c r="AX59881" s="80"/>
      <c r="AY59881" s="80"/>
      <c r="AZ59881" s="80"/>
      <c r="BA59881" s="80"/>
      <c r="BB59881" s="80"/>
    </row>
    <row r="59882" spans="9:54" x14ac:dyDescent="0.25">
      <c r="I59882" s="80"/>
      <c r="AX59882" s="80"/>
      <c r="AY59882" s="80"/>
      <c r="AZ59882" s="80"/>
      <c r="BA59882" s="80"/>
      <c r="BB59882" s="80"/>
    </row>
    <row r="59883" spans="9:54" x14ac:dyDescent="0.25">
      <c r="I59883" s="80"/>
      <c r="AX59883" s="80"/>
      <c r="AY59883" s="80"/>
      <c r="AZ59883" s="80"/>
      <c r="BA59883" s="80"/>
      <c r="BB59883" s="80"/>
    </row>
    <row r="59884" spans="9:54" x14ac:dyDescent="0.25">
      <c r="I59884" s="80"/>
      <c r="AX59884" s="80"/>
      <c r="AY59884" s="80"/>
      <c r="AZ59884" s="80"/>
      <c r="BA59884" s="80"/>
      <c r="BB59884" s="80"/>
    </row>
    <row r="59885" spans="9:54" x14ac:dyDescent="0.25">
      <c r="I59885" s="80"/>
      <c r="AX59885" s="80"/>
      <c r="AY59885" s="80"/>
      <c r="AZ59885" s="80"/>
      <c r="BA59885" s="80"/>
      <c r="BB59885" s="80"/>
    </row>
    <row r="59886" spans="9:54" x14ac:dyDescent="0.25">
      <c r="I59886" s="80"/>
      <c r="AX59886" s="80"/>
      <c r="AY59886" s="80"/>
      <c r="AZ59886" s="80"/>
      <c r="BA59886" s="80"/>
      <c r="BB59886" s="80"/>
    </row>
    <row r="59887" spans="9:54" x14ac:dyDescent="0.25">
      <c r="I59887" s="80"/>
      <c r="AX59887" s="80"/>
      <c r="AY59887" s="80"/>
      <c r="AZ59887" s="80"/>
      <c r="BA59887" s="80"/>
      <c r="BB59887" s="80"/>
    </row>
    <row r="59888" spans="9:54" x14ac:dyDescent="0.25">
      <c r="I59888" s="80"/>
      <c r="AX59888" s="80"/>
      <c r="AY59888" s="80"/>
      <c r="AZ59888" s="80"/>
      <c r="BA59888" s="80"/>
      <c r="BB59888" s="80"/>
    </row>
    <row r="59889" spans="9:54" x14ac:dyDescent="0.25">
      <c r="I59889" s="80"/>
      <c r="AX59889" s="80"/>
      <c r="AY59889" s="80"/>
      <c r="AZ59889" s="80"/>
      <c r="BA59889" s="80"/>
      <c r="BB59889" s="80"/>
    </row>
    <row r="59890" spans="9:54" x14ac:dyDescent="0.25">
      <c r="I59890" s="80"/>
      <c r="AX59890" s="80"/>
      <c r="AY59890" s="80"/>
      <c r="AZ59890" s="80"/>
      <c r="BA59890" s="80"/>
      <c r="BB59890" s="80"/>
    </row>
    <row r="59891" spans="9:54" x14ac:dyDescent="0.25">
      <c r="I59891" s="80"/>
      <c r="AX59891" s="80"/>
      <c r="AY59891" s="80"/>
      <c r="AZ59891" s="80"/>
      <c r="BA59891" s="80"/>
      <c r="BB59891" s="80"/>
    </row>
    <row r="59892" spans="9:54" x14ac:dyDescent="0.25">
      <c r="I59892" s="80"/>
      <c r="AX59892" s="80"/>
      <c r="AY59892" s="80"/>
      <c r="AZ59892" s="80"/>
      <c r="BA59892" s="80"/>
      <c r="BB59892" s="80"/>
    </row>
    <row r="59893" spans="9:54" x14ac:dyDescent="0.25">
      <c r="I59893" s="80"/>
      <c r="AX59893" s="80"/>
      <c r="AY59893" s="80"/>
      <c r="AZ59893" s="80"/>
      <c r="BA59893" s="80"/>
      <c r="BB59893" s="80"/>
    </row>
    <row r="59894" spans="9:54" x14ac:dyDescent="0.25">
      <c r="I59894" s="80"/>
      <c r="AX59894" s="80"/>
      <c r="AY59894" s="80"/>
      <c r="AZ59894" s="80"/>
      <c r="BA59894" s="80"/>
      <c r="BB59894" s="80"/>
    </row>
    <row r="59895" spans="9:54" x14ac:dyDescent="0.25">
      <c r="I59895" s="80"/>
      <c r="AX59895" s="80"/>
      <c r="AY59895" s="80"/>
      <c r="AZ59895" s="80"/>
      <c r="BA59895" s="80"/>
      <c r="BB59895" s="80"/>
    </row>
    <row r="59896" spans="9:54" x14ac:dyDescent="0.25">
      <c r="I59896" s="80"/>
      <c r="AX59896" s="80"/>
      <c r="AY59896" s="80"/>
      <c r="AZ59896" s="80"/>
      <c r="BA59896" s="80"/>
      <c r="BB59896" s="80"/>
    </row>
    <row r="59897" spans="9:54" x14ac:dyDescent="0.25">
      <c r="I59897" s="80"/>
      <c r="AX59897" s="80"/>
      <c r="AY59897" s="80"/>
      <c r="AZ59897" s="80"/>
      <c r="BA59897" s="80"/>
      <c r="BB59897" s="80"/>
    </row>
    <row r="59898" spans="9:54" x14ac:dyDescent="0.25">
      <c r="I59898" s="80"/>
      <c r="AX59898" s="80"/>
      <c r="AY59898" s="80"/>
      <c r="AZ59898" s="80"/>
      <c r="BA59898" s="80"/>
      <c r="BB59898" s="80"/>
    </row>
    <row r="59899" spans="9:54" x14ac:dyDescent="0.25">
      <c r="I59899" s="80"/>
      <c r="AX59899" s="80"/>
      <c r="AY59899" s="80"/>
      <c r="AZ59899" s="80"/>
      <c r="BA59899" s="80"/>
      <c r="BB59899" s="80"/>
    </row>
    <row r="59900" spans="9:54" x14ac:dyDescent="0.25">
      <c r="I59900" s="80"/>
      <c r="AX59900" s="80"/>
      <c r="AY59900" s="80"/>
      <c r="AZ59900" s="80"/>
      <c r="BA59900" s="80"/>
      <c r="BB59900" s="80"/>
    </row>
    <row r="59901" spans="9:54" x14ac:dyDescent="0.25">
      <c r="I59901" s="80"/>
      <c r="AX59901" s="80"/>
      <c r="AY59901" s="80"/>
      <c r="AZ59901" s="80"/>
      <c r="BA59901" s="80"/>
      <c r="BB59901" s="80"/>
    </row>
    <row r="59902" spans="9:54" x14ac:dyDescent="0.25">
      <c r="I59902" s="80"/>
      <c r="AX59902" s="80"/>
      <c r="AY59902" s="80"/>
      <c r="AZ59902" s="80"/>
      <c r="BA59902" s="80"/>
      <c r="BB59902" s="80"/>
    </row>
    <row r="59903" spans="9:54" x14ac:dyDescent="0.25">
      <c r="I59903" s="80"/>
      <c r="AX59903" s="80"/>
      <c r="AY59903" s="80"/>
      <c r="AZ59903" s="80"/>
      <c r="BA59903" s="80"/>
      <c r="BB59903" s="80"/>
    </row>
    <row r="59904" spans="9:54" x14ac:dyDescent="0.25">
      <c r="I59904" s="80"/>
      <c r="AX59904" s="80"/>
      <c r="AY59904" s="80"/>
      <c r="AZ59904" s="80"/>
      <c r="BA59904" s="80"/>
      <c r="BB59904" s="80"/>
    </row>
    <row r="59905" spans="9:54" x14ac:dyDescent="0.25">
      <c r="I59905" s="80"/>
      <c r="AX59905" s="80"/>
      <c r="AY59905" s="80"/>
      <c r="AZ59905" s="80"/>
      <c r="BA59905" s="80"/>
      <c r="BB59905" s="80"/>
    </row>
    <row r="59906" spans="9:54" x14ac:dyDescent="0.25">
      <c r="I59906" s="80"/>
      <c r="AX59906" s="80"/>
      <c r="AY59906" s="80"/>
      <c r="AZ59906" s="80"/>
      <c r="BA59906" s="80"/>
      <c r="BB59906" s="80"/>
    </row>
    <row r="59907" spans="9:54" x14ac:dyDescent="0.25">
      <c r="I59907" s="80"/>
      <c r="AX59907" s="80"/>
      <c r="AY59907" s="80"/>
      <c r="AZ59907" s="80"/>
      <c r="BA59907" s="80"/>
      <c r="BB59907" s="80"/>
    </row>
    <row r="59908" spans="9:54" x14ac:dyDescent="0.25">
      <c r="I59908" s="80"/>
      <c r="AX59908" s="80"/>
      <c r="AY59908" s="80"/>
      <c r="AZ59908" s="80"/>
      <c r="BA59908" s="80"/>
      <c r="BB59908" s="80"/>
    </row>
    <row r="59909" spans="9:54" x14ac:dyDescent="0.25">
      <c r="I59909" s="80"/>
      <c r="AX59909" s="80"/>
      <c r="AY59909" s="80"/>
      <c r="AZ59909" s="80"/>
      <c r="BA59909" s="80"/>
      <c r="BB59909" s="80"/>
    </row>
    <row r="59910" spans="9:54" x14ac:dyDescent="0.25">
      <c r="I59910" s="80"/>
      <c r="AX59910" s="80"/>
      <c r="AY59910" s="80"/>
      <c r="AZ59910" s="80"/>
      <c r="BA59910" s="80"/>
      <c r="BB59910" s="80"/>
    </row>
    <row r="59911" spans="9:54" x14ac:dyDescent="0.25">
      <c r="I59911" s="80"/>
      <c r="AX59911" s="80"/>
      <c r="AY59911" s="80"/>
      <c r="AZ59911" s="80"/>
      <c r="BA59911" s="80"/>
      <c r="BB59911" s="80"/>
    </row>
    <row r="59912" spans="9:54" x14ac:dyDescent="0.25">
      <c r="I59912" s="80"/>
      <c r="AX59912" s="80"/>
      <c r="AY59912" s="80"/>
      <c r="AZ59912" s="80"/>
      <c r="BA59912" s="80"/>
      <c r="BB59912" s="80"/>
    </row>
    <row r="59913" spans="9:54" x14ac:dyDescent="0.25">
      <c r="I59913" s="80"/>
      <c r="AX59913" s="80"/>
      <c r="AY59913" s="80"/>
      <c r="AZ59913" s="80"/>
      <c r="BA59913" s="80"/>
      <c r="BB59913" s="80"/>
    </row>
    <row r="59914" spans="9:54" x14ac:dyDescent="0.25">
      <c r="I59914" s="80"/>
      <c r="AX59914" s="80"/>
      <c r="AY59914" s="80"/>
      <c r="AZ59914" s="80"/>
      <c r="BA59914" s="80"/>
      <c r="BB59914" s="80"/>
    </row>
    <row r="59915" spans="9:54" x14ac:dyDescent="0.25">
      <c r="I59915" s="80"/>
      <c r="AX59915" s="80"/>
      <c r="AY59915" s="80"/>
      <c r="AZ59915" s="80"/>
      <c r="BA59915" s="80"/>
      <c r="BB59915" s="80"/>
    </row>
    <row r="59916" spans="9:54" x14ac:dyDescent="0.25">
      <c r="I59916" s="80"/>
      <c r="AX59916" s="80"/>
      <c r="AY59916" s="80"/>
      <c r="AZ59916" s="80"/>
      <c r="BA59916" s="80"/>
      <c r="BB59916" s="80"/>
    </row>
    <row r="59917" spans="9:54" x14ac:dyDescent="0.25">
      <c r="I59917" s="80"/>
      <c r="AX59917" s="80"/>
      <c r="AY59917" s="80"/>
      <c r="AZ59917" s="80"/>
      <c r="BA59917" s="80"/>
      <c r="BB59917" s="80"/>
    </row>
    <row r="59918" spans="9:54" x14ac:dyDescent="0.25">
      <c r="I59918" s="80"/>
      <c r="AX59918" s="80"/>
      <c r="AY59918" s="80"/>
      <c r="AZ59918" s="80"/>
      <c r="BA59918" s="80"/>
      <c r="BB59918" s="80"/>
    </row>
    <row r="59919" spans="9:54" x14ac:dyDescent="0.25">
      <c r="I59919" s="80"/>
      <c r="AX59919" s="80"/>
      <c r="AY59919" s="80"/>
      <c r="AZ59919" s="80"/>
      <c r="BA59919" s="80"/>
      <c r="BB59919" s="80"/>
    </row>
    <row r="59920" spans="9:54" x14ac:dyDescent="0.25">
      <c r="I59920" s="80"/>
      <c r="AX59920" s="80"/>
      <c r="AY59920" s="80"/>
      <c r="AZ59920" s="80"/>
      <c r="BA59920" s="80"/>
      <c r="BB59920" s="80"/>
    </row>
    <row r="59921" spans="9:54" x14ac:dyDescent="0.25">
      <c r="I59921" s="80"/>
      <c r="AX59921" s="80"/>
      <c r="AY59921" s="80"/>
      <c r="AZ59921" s="80"/>
      <c r="BA59921" s="80"/>
      <c r="BB59921" s="80"/>
    </row>
    <row r="59922" spans="9:54" x14ac:dyDescent="0.25">
      <c r="I59922" s="80"/>
      <c r="AX59922" s="80"/>
      <c r="AY59922" s="80"/>
      <c r="AZ59922" s="80"/>
      <c r="BA59922" s="80"/>
      <c r="BB59922" s="80"/>
    </row>
    <row r="59923" spans="9:54" x14ac:dyDescent="0.25">
      <c r="I59923" s="80"/>
      <c r="AX59923" s="80"/>
      <c r="AY59923" s="80"/>
      <c r="AZ59923" s="80"/>
      <c r="BA59923" s="80"/>
      <c r="BB59923" s="80"/>
    </row>
    <row r="59924" spans="9:54" x14ac:dyDescent="0.25">
      <c r="I59924" s="80"/>
      <c r="AX59924" s="80"/>
      <c r="AY59924" s="80"/>
      <c r="AZ59924" s="80"/>
      <c r="BA59924" s="80"/>
      <c r="BB59924" s="80"/>
    </row>
    <row r="59925" spans="9:54" x14ac:dyDescent="0.25">
      <c r="I59925" s="80"/>
      <c r="AX59925" s="80"/>
      <c r="AY59925" s="80"/>
      <c r="AZ59925" s="80"/>
      <c r="BA59925" s="80"/>
      <c r="BB59925" s="80"/>
    </row>
    <row r="59926" spans="9:54" x14ac:dyDescent="0.25">
      <c r="I59926" s="80"/>
      <c r="AX59926" s="80"/>
      <c r="AY59926" s="80"/>
      <c r="AZ59926" s="80"/>
      <c r="BA59926" s="80"/>
      <c r="BB59926" s="80"/>
    </row>
    <row r="59927" spans="9:54" x14ac:dyDescent="0.25">
      <c r="I59927" s="80"/>
      <c r="AX59927" s="80"/>
      <c r="AY59927" s="80"/>
      <c r="AZ59927" s="80"/>
      <c r="BA59927" s="80"/>
      <c r="BB59927" s="80"/>
    </row>
    <row r="59928" spans="9:54" x14ac:dyDescent="0.25">
      <c r="I59928" s="80"/>
      <c r="AX59928" s="80"/>
      <c r="AY59928" s="80"/>
      <c r="AZ59928" s="80"/>
      <c r="BA59928" s="80"/>
      <c r="BB59928" s="80"/>
    </row>
    <row r="59929" spans="9:54" x14ac:dyDescent="0.25">
      <c r="I59929" s="80"/>
      <c r="AX59929" s="80"/>
      <c r="AY59929" s="80"/>
      <c r="AZ59929" s="80"/>
      <c r="BA59929" s="80"/>
      <c r="BB59929" s="80"/>
    </row>
    <row r="59930" spans="9:54" x14ac:dyDescent="0.25">
      <c r="I59930" s="80"/>
      <c r="AX59930" s="80"/>
      <c r="AY59930" s="80"/>
      <c r="AZ59930" s="80"/>
      <c r="BA59930" s="80"/>
      <c r="BB59930" s="80"/>
    </row>
    <row r="59931" spans="9:54" x14ac:dyDescent="0.25">
      <c r="I59931" s="80"/>
      <c r="AX59931" s="80"/>
      <c r="AY59931" s="80"/>
      <c r="AZ59931" s="80"/>
      <c r="BA59931" s="80"/>
      <c r="BB59931" s="80"/>
    </row>
    <row r="59932" spans="9:54" x14ac:dyDescent="0.25">
      <c r="I59932" s="80"/>
      <c r="AX59932" s="80"/>
      <c r="AY59932" s="80"/>
      <c r="AZ59932" s="80"/>
      <c r="BA59932" s="80"/>
      <c r="BB59932" s="80"/>
    </row>
    <row r="59933" spans="9:54" x14ac:dyDescent="0.25">
      <c r="I59933" s="80"/>
      <c r="AX59933" s="80"/>
      <c r="AY59933" s="80"/>
      <c r="AZ59933" s="80"/>
      <c r="BA59933" s="80"/>
      <c r="BB59933" s="80"/>
    </row>
    <row r="59934" spans="9:54" x14ac:dyDescent="0.25">
      <c r="I59934" s="80"/>
      <c r="AX59934" s="80"/>
      <c r="AY59934" s="80"/>
      <c r="AZ59934" s="80"/>
      <c r="BA59934" s="80"/>
      <c r="BB59934" s="80"/>
    </row>
    <row r="59935" spans="9:54" x14ac:dyDescent="0.25">
      <c r="I59935" s="80"/>
      <c r="AX59935" s="80"/>
      <c r="AY59935" s="80"/>
      <c r="AZ59935" s="80"/>
      <c r="BA59935" s="80"/>
      <c r="BB59935" s="80"/>
    </row>
    <row r="59936" spans="9:54" x14ac:dyDescent="0.25">
      <c r="I59936" s="80"/>
      <c r="AX59936" s="80"/>
      <c r="AY59936" s="80"/>
      <c r="AZ59936" s="80"/>
      <c r="BA59936" s="80"/>
      <c r="BB59936" s="80"/>
    </row>
    <row r="59937" spans="9:54" x14ac:dyDescent="0.25">
      <c r="I59937" s="80"/>
      <c r="AX59937" s="80"/>
      <c r="AY59937" s="80"/>
      <c r="AZ59937" s="80"/>
      <c r="BA59937" s="80"/>
      <c r="BB59937" s="80"/>
    </row>
    <row r="59938" spans="9:54" x14ac:dyDescent="0.25">
      <c r="I59938" s="80"/>
      <c r="AX59938" s="80"/>
      <c r="AY59938" s="80"/>
      <c r="AZ59938" s="80"/>
      <c r="BA59938" s="80"/>
      <c r="BB59938" s="80"/>
    </row>
    <row r="59939" spans="9:54" x14ac:dyDescent="0.25">
      <c r="I59939" s="80"/>
      <c r="AX59939" s="80"/>
      <c r="AY59939" s="80"/>
      <c r="AZ59939" s="80"/>
      <c r="BA59939" s="80"/>
      <c r="BB59939" s="80"/>
    </row>
    <row r="59940" spans="9:54" x14ac:dyDescent="0.25">
      <c r="I59940" s="80"/>
      <c r="AX59940" s="80"/>
      <c r="AY59940" s="80"/>
      <c r="AZ59940" s="80"/>
      <c r="BA59940" s="80"/>
      <c r="BB59940" s="80"/>
    </row>
    <row r="59941" spans="9:54" x14ac:dyDescent="0.25">
      <c r="I59941" s="80"/>
      <c r="AX59941" s="80"/>
      <c r="AY59941" s="80"/>
      <c r="AZ59941" s="80"/>
      <c r="BA59941" s="80"/>
      <c r="BB59941" s="80"/>
    </row>
    <row r="59942" spans="9:54" x14ac:dyDescent="0.25">
      <c r="I59942" s="80"/>
      <c r="AX59942" s="80"/>
      <c r="AY59942" s="80"/>
      <c r="AZ59942" s="80"/>
      <c r="BA59942" s="80"/>
      <c r="BB59942" s="80"/>
    </row>
    <row r="59943" spans="9:54" x14ac:dyDescent="0.25">
      <c r="I59943" s="80"/>
      <c r="AX59943" s="80"/>
      <c r="AY59943" s="80"/>
      <c r="AZ59943" s="80"/>
      <c r="BA59943" s="80"/>
      <c r="BB59943" s="80"/>
    </row>
    <row r="59944" spans="9:54" x14ac:dyDescent="0.25">
      <c r="I59944" s="80"/>
      <c r="AX59944" s="80"/>
      <c r="AY59944" s="80"/>
      <c r="AZ59944" s="80"/>
      <c r="BA59944" s="80"/>
      <c r="BB59944" s="80"/>
    </row>
    <row r="59945" spans="9:54" x14ac:dyDescent="0.25">
      <c r="I59945" s="80"/>
      <c r="AX59945" s="80"/>
      <c r="AY59945" s="80"/>
      <c r="AZ59945" s="80"/>
      <c r="BA59945" s="80"/>
      <c r="BB59945" s="80"/>
    </row>
    <row r="59946" spans="9:54" x14ac:dyDescent="0.25">
      <c r="I59946" s="80"/>
      <c r="AX59946" s="80"/>
      <c r="AY59946" s="80"/>
      <c r="AZ59946" s="80"/>
      <c r="BA59946" s="80"/>
      <c r="BB59946" s="80"/>
    </row>
    <row r="59947" spans="9:54" x14ac:dyDescent="0.25">
      <c r="I59947" s="80"/>
      <c r="AX59947" s="80"/>
      <c r="AY59947" s="80"/>
      <c r="AZ59947" s="80"/>
      <c r="BA59947" s="80"/>
      <c r="BB59947" s="80"/>
    </row>
    <row r="59948" spans="9:54" x14ac:dyDescent="0.25">
      <c r="I59948" s="80"/>
      <c r="AX59948" s="80"/>
      <c r="AY59948" s="80"/>
      <c r="AZ59948" s="80"/>
      <c r="BA59948" s="80"/>
      <c r="BB59948" s="80"/>
    </row>
    <row r="59949" spans="9:54" x14ac:dyDescent="0.25">
      <c r="I59949" s="80"/>
      <c r="AX59949" s="80"/>
      <c r="AY59949" s="80"/>
      <c r="AZ59949" s="80"/>
      <c r="BA59949" s="80"/>
      <c r="BB59949" s="80"/>
    </row>
    <row r="59950" spans="9:54" x14ac:dyDescent="0.25">
      <c r="I59950" s="80"/>
      <c r="AX59950" s="80"/>
      <c r="AY59950" s="80"/>
      <c r="AZ59950" s="80"/>
      <c r="BA59950" s="80"/>
      <c r="BB59950" s="80"/>
    </row>
    <row r="59951" spans="9:54" x14ac:dyDescent="0.25">
      <c r="I59951" s="80"/>
      <c r="AX59951" s="80"/>
      <c r="AY59951" s="80"/>
      <c r="AZ59951" s="80"/>
      <c r="BA59951" s="80"/>
      <c r="BB59951" s="80"/>
    </row>
    <row r="59952" spans="9:54" x14ac:dyDescent="0.25">
      <c r="I59952" s="80"/>
      <c r="AX59952" s="80"/>
      <c r="AY59952" s="80"/>
      <c r="AZ59952" s="80"/>
      <c r="BA59952" s="80"/>
      <c r="BB59952" s="80"/>
    </row>
    <row r="59953" spans="9:54" x14ac:dyDescent="0.25">
      <c r="I59953" s="80"/>
      <c r="AX59953" s="80"/>
      <c r="AY59953" s="80"/>
      <c r="AZ59953" s="80"/>
      <c r="BA59953" s="80"/>
      <c r="BB59953" s="80"/>
    </row>
    <row r="59954" spans="9:54" x14ac:dyDescent="0.25">
      <c r="I59954" s="80"/>
      <c r="AX59954" s="80"/>
      <c r="AY59954" s="80"/>
      <c r="AZ59954" s="80"/>
      <c r="BA59954" s="80"/>
      <c r="BB59954" s="80"/>
    </row>
    <row r="59955" spans="9:54" x14ac:dyDescent="0.25">
      <c r="I59955" s="80"/>
      <c r="AX59955" s="80"/>
      <c r="AY59955" s="80"/>
      <c r="AZ59955" s="80"/>
      <c r="BA59955" s="80"/>
      <c r="BB59955" s="80"/>
    </row>
    <row r="59956" spans="9:54" x14ac:dyDescent="0.25">
      <c r="I59956" s="80"/>
      <c r="AX59956" s="80"/>
      <c r="AY59956" s="80"/>
      <c r="AZ59956" s="80"/>
      <c r="BA59956" s="80"/>
      <c r="BB59956" s="80"/>
    </row>
    <row r="59957" spans="9:54" x14ac:dyDescent="0.25">
      <c r="I59957" s="80"/>
      <c r="AX59957" s="80"/>
      <c r="AY59957" s="80"/>
      <c r="AZ59957" s="80"/>
      <c r="BA59957" s="80"/>
      <c r="BB59957" s="80"/>
    </row>
    <row r="59958" spans="9:54" x14ac:dyDescent="0.25">
      <c r="I59958" s="80"/>
      <c r="AX59958" s="80"/>
      <c r="AY59958" s="80"/>
      <c r="AZ59958" s="80"/>
      <c r="BA59958" s="80"/>
      <c r="BB59958" s="80"/>
    </row>
    <row r="59959" spans="9:54" x14ac:dyDescent="0.25">
      <c r="I59959" s="80"/>
      <c r="AX59959" s="80"/>
      <c r="AY59959" s="80"/>
      <c r="AZ59959" s="80"/>
      <c r="BA59959" s="80"/>
      <c r="BB59959" s="80"/>
    </row>
    <row r="59960" spans="9:54" x14ac:dyDescent="0.25">
      <c r="I59960" s="80"/>
      <c r="AX59960" s="80"/>
      <c r="AY59960" s="80"/>
      <c r="AZ59960" s="80"/>
      <c r="BA59960" s="80"/>
      <c r="BB59960" s="80"/>
    </row>
    <row r="59961" spans="9:54" x14ac:dyDescent="0.25">
      <c r="I59961" s="80"/>
      <c r="AX59961" s="80"/>
      <c r="AY59961" s="80"/>
      <c r="AZ59961" s="80"/>
      <c r="BA59961" s="80"/>
      <c r="BB59961" s="80"/>
    </row>
    <row r="59962" spans="9:54" x14ac:dyDescent="0.25">
      <c r="I59962" s="80"/>
      <c r="AX59962" s="80"/>
      <c r="AY59962" s="80"/>
      <c r="AZ59962" s="80"/>
      <c r="BA59962" s="80"/>
      <c r="BB59962" s="80"/>
    </row>
    <row r="59963" spans="9:54" x14ac:dyDescent="0.25">
      <c r="I59963" s="80"/>
      <c r="AX59963" s="80"/>
      <c r="AY59963" s="80"/>
      <c r="AZ59963" s="80"/>
      <c r="BA59963" s="80"/>
      <c r="BB59963" s="80"/>
    </row>
    <row r="59964" spans="9:54" x14ac:dyDescent="0.25">
      <c r="I59964" s="80"/>
      <c r="AX59964" s="80"/>
      <c r="AY59964" s="80"/>
      <c r="AZ59964" s="80"/>
      <c r="BA59964" s="80"/>
      <c r="BB59964" s="80"/>
    </row>
    <row r="59965" spans="9:54" x14ac:dyDescent="0.25">
      <c r="I59965" s="80"/>
      <c r="AX59965" s="80"/>
      <c r="AY59965" s="80"/>
      <c r="AZ59965" s="80"/>
      <c r="BA59965" s="80"/>
      <c r="BB59965" s="80"/>
    </row>
    <row r="59966" spans="9:54" x14ac:dyDescent="0.25">
      <c r="I59966" s="80"/>
      <c r="AX59966" s="80"/>
      <c r="AY59966" s="80"/>
      <c r="AZ59966" s="80"/>
      <c r="BA59966" s="80"/>
      <c r="BB59966" s="80"/>
    </row>
    <row r="59967" spans="9:54" x14ac:dyDescent="0.25">
      <c r="I59967" s="80"/>
      <c r="AX59967" s="80"/>
      <c r="AY59967" s="80"/>
      <c r="AZ59967" s="80"/>
      <c r="BA59967" s="80"/>
      <c r="BB59967" s="80"/>
    </row>
    <row r="59968" spans="9:54" x14ac:dyDescent="0.25">
      <c r="I59968" s="80"/>
      <c r="AX59968" s="80"/>
      <c r="AY59968" s="80"/>
      <c r="AZ59968" s="80"/>
      <c r="BA59968" s="80"/>
      <c r="BB59968" s="80"/>
    </row>
    <row r="59969" spans="9:54" x14ac:dyDescent="0.25">
      <c r="I59969" s="80"/>
      <c r="AX59969" s="80"/>
      <c r="AY59969" s="80"/>
      <c r="AZ59969" s="80"/>
      <c r="BA59969" s="80"/>
      <c r="BB59969" s="80"/>
    </row>
    <row r="59970" spans="9:54" x14ac:dyDescent="0.25">
      <c r="I59970" s="80"/>
      <c r="AX59970" s="80"/>
      <c r="AY59970" s="80"/>
      <c r="AZ59970" s="80"/>
      <c r="BA59970" s="80"/>
      <c r="BB59970" s="80"/>
    </row>
    <row r="59971" spans="9:54" x14ac:dyDescent="0.25">
      <c r="I59971" s="80"/>
      <c r="AX59971" s="80"/>
      <c r="AY59971" s="80"/>
      <c r="AZ59971" s="80"/>
      <c r="BA59971" s="80"/>
      <c r="BB59971" s="80"/>
    </row>
    <row r="59972" spans="9:54" x14ac:dyDescent="0.25">
      <c r="I59972" s="80"/>
      <c r="AX59972" s="80"/>
      <c r="AY59972" s="80"/>
      <c r="AZ59972" s="80"/>
      <c r="BA59972" s="80"/>
      <c r="BB59972" s="80"/>
    </row>
    <row r="59973" spans="9:54" x14ac:dyDescent="0.25">
      <c r="I59973" s="80"/>
      <c r="AX59973" s="80"/>
      <c r="AY59973" s="80"/>
      <c r="AZ59973" s="80"/>
      <c r="BA59973" s="80"/>
      <c r="BB59973" s="80"/>
    </row>
    <row r="59974" spans="9:54" x14ac:dyDescent="0.25">
      <c r="I59974" s="80"/>
      <c r="AX59974" s="80"/>
      <c r="AY59974" s="80"/>
      <c r="AZ59974" s="80"/>
      <c r="BA59974" s="80"/>
      <c r="BB59974" s="80"/>
    </row>
    <row r="59975" spans="9:54" x14ac:dyDescent="0.25">
      <c r="I59975" s="80"/>
      <c r="AX59975" s="80"/>
      <c r="AY59975" s="80"/>
      <c r="AZ59975" s="80"/>
      <c r="BA59975" s="80"/>
      <c r="BB59975" s="80"/>
    </row>
    <row r="59976" spans="9:54" x14ac:dyDescent="0.25">
      <c r="I59976" s="80"/>
      <c r="AX59976" s="80"/>
      <c r="AY59976" s="80"/>
      <c r="AZ59976" s="80"/>
      <c r="BA59976" s="80"/>
      <c r="BB59976" s="80"/>
    </row>
    <row r="59977" spans="9:54" x14ac:dyDescent="0.25">
      <c r="I59977" s="80"/>
      <c r="AX59977" s="80"/>
      <c r="AY59977" s="80"/>
      <c r="AZ59977" s="80"/>
      <c r="BA59977" s="80"/>
      <c r="BB59977" s="80"/>
    </row>
    <row r="59978" spans="9:54" x14ac:dyDescent="0.25">
      <c r="I59978" s="80"/>
      <c r="AX59978" s="80"/>
      <c r="AY59978" s="80"/>
      <c r="AZ59978" s="80"/>
      <c r="BA59978" s="80"/>
      <c r="BB59978" s="80"/>
    </row>
    <row r="59979" spans="9:54" x14ac:dyDescent="0.25">
      <c r="I59979" s="80"/>
      <c r="AX59979" s="80"/>
      <c r="AY59979" s="80"/>
      <c r="AZ59979" s="80"/>
      <c r="BA59979" s="80"/>
      <c r="BB59979" s="80"/>
    </row>
    <row r="59980" spans="9:54" x14ac:dyDescent="0.25">
      <c r="I59980" s="80"/>
      <c r="AX59980" s="80"/>
      <c r="AY59980" s="80"/>
      <c r="AZ59980" s="80"/>
      <c r="BA59980" s="80"/>
      <c r="BB59980" s="80"/>
    </row>
    <row r="59981" spans="9:54" x14ac:dyDescent="0.25">
      <c r="I59981" s="80"/>
      <c r="AX59981" s="80"/>
      <c r="AY59981" s="80"/>
      <c r="AZ59981" s="80"/>
      <c r="BA59981" s="80"/>
      <c r="BB59981" s="80"/>
    </row>
    <row r="59982" spans="9:54" x14ac:dyDescent="0.25">
      <c r="I59982" s="80"/>
      <c r="AX59982" s="80"/>
      <c r="AY59982" s="80"/>
      <c r="AZ59982" s="80"/>
      <c r="BA59982" s="80"/>
      <c r="BB59982" s="80"/>
    </row>
    <row r="59983" spans="9:54" x14ac:dyDescent="0.25">
      <c r="I59983" s="80"/>
      <c r="AX59983" s="80"/>
      <c r="AY59983" s="80"/>
      <c r="AZ59983" s="80"/>
      <c r="BA59983" s="80"/>
      <c r="BB59983" s="80"/>
    </row>
    <row r="59984" spans="9:54" x14ac:dyDescent="0.25">
      <c r="I59984" s="80"/>
      <c r="AX59984" s="80"/>
      <c r="AY59984" s="80"/>
      <c r="AZ59984" s="80"/>
      <c r="BA59984" s="80"/>
      <c r="BB59984" s="80"/>
    </row>
    <row r="59985" spans="9:54" x14ac:dyDescent="0.25">
      <c r="I59985" s="80"/>
      <c r="AX59985" s="80"/>
      <c r="AY59985" s="80"/>
      <c r="AZ59985" s="80"/>
      <c r="BA59985" s="80"/>
      <c r="BB59985" s="80"/>
    </row>
    <row r="59986" spans="9:54" x14ac:dyDescent="0.25">
      <c r="I59986" s="80"/>
      <c r="AX59986" s="80"/>
      <c r="AY59986" s="80"/>
      <c r="AZ59986" s="80"/>
      <c r="BA59986" s="80"/>
      <c r="BB59986" s="80"/>
    </row>
    <row r="59987" spans="9:54" x14ac:dyDescent="0.25">
      <c r="I59987" s="80"/>
      <c r="AX59987" s="80"/>
      <c r="AY59987" s="80"/>
      <c r="AZ59987" s="80"/>
      <c r="BA59987" s="80"/>
      <c r="BB59987" s="80"/>
    </row>
    <row r="59988" spans="9:54" x14ac:dyDescent="0.25">
      <c r="I59988" s="80"/>
      <c r="AX59988" s="80"/>
      <c r="AY59988" s="80"/>
      <c r="AZ59988" s="80"/>
      <c r="BA59988" s="80"/>
      <c r="BB59988" s="80"/>
    </row>
    <row r="59989" spans="9:54" x14ac:dyDescent="0.25">
      <c r="I59989" s="80"/>
      <c r="AX59989" s="80"/>
      <c r="AY59989" s="80"/>
      <c r="AZ59989" s="80"/>
      <c r="BA59989" s="80"/>
      <c r="BB59989" s="80"/>
    </row>
    <row r="59990" spans="9:54" x14ac:dyDescent="0.25">
      <c r="I59990" s="80"/>
      <c r="AX59990" s="80"/>
      <c r="AY59990" s="80"/>
      <c r="AZ59990" s="80"/>
      <c r="BA59990" s="80"/>
      <c r="BB59990" s="80"/>
    </row>
    <row r="59991" spans="9:54" x14ac:dyDescent="0.25">
      <c r="I59991" s="80"/>
      <c r="AX59991" s="80"/>
      <c r="AY59991" s="80"/>
      <c r="AZ59991" s="80"/>
      <c r="BA59991" s="80"/>
      <c r="BB59991" s="80"/>
    </row>
    <row r="59992" spans="9:54" x14ac:dyDescent="0.25">
      <c r="I59992" s="80"/>
      <c r="AX59992" s="80"/>
      <c r="AY59992" s="80"/>
      <c r="AZ59992" s="80"/>
      <c r="BA59992" s="80"/>
      <c r="BB59992" s="80"/>
    </row>
    <row r="59993" spans="9:54" x14ac:dyDescent="0.25">
      <c r="I59993" s="80"/>
      <c r="AX59993" s="80"/>
      <c r="AY59993" s="80"/>
      <c r="AZ59993" s="80"/>
      <c r="BA59993" s="80"/>
      <c r="BB59993" s="80"/>
    </row>
    <row r="59994" spans="9:54" x14ac:dyDescent="0.25">
      <c r="I59994" s="80"/>
      <c r="AX59994" s="80"/>
      <c r="AY59994" s="80"/>
      <c r="AZ59994" s="80"/>
      <c r="BA59994" s="80"/>
      <c r="BB59994" s="80"/>
    </row>
    <row r="59995" spans="9:54" x14ac:dyDescent="0.25">
      <c r="I59995" s="80"/>
      <c r="AX59995" s="80"/>
      <c r="AY59995" s="80"/>
      <c r="AZ59995" s="80"/>
      <c r="BA59995" s="80"/>
      <c r="BB59995" s="80"/>
    </row>
    <row r="59996" spans="9:54" x14ac:dyDescent="0.25">
      <c r="I59996" s="80"/>
      <c r="AX59996" s="80"/>
      <c r="AY59996" s="80"/>
      <c r="AZ59996" s="80"/>
      <c r="BA59996" s="80"/>
      <c r="BB59996" s="80"/>
    </row>
    <row r="59997" spans="9:54" x14ac:dyDescent="0.25">
      <c r="I59997" s="80"/>
      <c r="AX59997" s="80"/>
      <c r="AY59997" s="80"/>
      <c r="AZ59997" s="80"/>
      <c r="BA59997" s="80"/>
      <c r="BB59997" s="80"/>
    </row>
    <row r="59998" spans="9:54" x14ac:dyDescent="0.25">
      <c r="I59998" s="80"/>
      <c r="AX59998" s="80"/>
      <c r="AY59998" s="80"/>
      <c r="AZ59998" s="80"/>
      <c r="BA59998" s="80"/>
      <c r="BB59998" s="80"/>
    </row>
    <row r="59999" spans="9:54" x14ac:dyDescent="0.25">
      <c r="I59999" s="80"/>
      <c r="AX59999" s="80"/>
      <c r="AY59999" s="80"/>
      <c r="AZ59999" s="80"/>
      <c r="BA59999" s="80"/>
      <c r="BB59999" s="80"/>
    </row>
    <row r="60000" spans="9:54" x14ac:dyDescent="0.25">
      <c r="I60000" s="80"/>
      <c r="AX60000" s="80"/>
      <c r="AY60000" s="80"/>
      <c r="AZ60000" s="80"/>
      <c r="BA60000" s="80"/>
      <c r="BB60000" s="80"/>
    </row>
    <row r="60001" spans="9:54" x14ac:dyDescent="0.25">
      <c r="I60001" s="80"/>
      <c r="AX60001" s="80"/>
      <c r="AY60001" s="80"/>
      <c r="AZ60001" s="80"/>
      <c r="BA60001" s="80"/>
      <c r="BB60001" s="80"/>
    </row>
    <row r="60002" spans="9:54" x14ac:dyDescent="0.25">
      <c r="I60002" s="80"/>
      <c r="AX60002" s="80"/>
      <c r="AY60002" s="80"/>
      <c r="AZ60002" s="80"/>
      <c r="BA60002" s="80"/>
      <c r="BB60002" s="80"/>
    </row>
    <row r="60003" spans="9:54" x14ac:dyDescent="0.25">
      <c r="I60003" s="80"/>
      <c r="AX60003" s="80"/>
      <c r="AY60003" s="80"/>
      <c r="AZ60003" s="80"/>
      <c r="BA60003" s="80"/>
      <c r="BB60003" s="80"/>
    </row>
    <row r="60004" spans="9:54" x14ac:dyDescent="0.25">
      <c r="I60004" s="80"/>
      <c r="AX60004" s="80"/>
      <c r="AY60004" s="80"/>
      <c r="AZ60004" s="80"/>
      <c r="BA60004" s="80"/>
      <c r="BB60004" s="80"/>
    </row>
    <row r="60005" spans="9:54" x14ac:dyDescent="0.25">
      <c r="I60005" s="80"/>
      <c r="AX60005" s="80"/>
      <c r="AY60005" s="80"/>
      <c r="AZ60005" s="80"/>
      <c r="BA60005" s="80"/>
      <c r="BB60005" s="80"/>
    </row>
    <row r="60006" spans="9:54" x14ac:dyDescent="0.25">
      <c r="I60006" s="80"/>
      <c r="AX60006" s="80"/>
      <c r="AY60006" s="80"/>
      <c r="AZ60006" s="80"/>
      <c r="BA60006" s="80"/>
      <c r="BB60006" s="80"/>
    </row>
    <row r="60007" spans="9:54" x14ac:dyDescent="0.25">
      <c r="I60007" s="80"/>
      <c r="AX60007" s="80"/>
      <c r="AY60007" s="80"/>
      <c r="AZ60007" s="80"/>
      <c r="BA60007" s="80"/>
      <c r="BB60007" s="80"/>
    </row>
    <row r="60008" spans="9:54" x14ac:dyDescent="0.25">
      <c r="I60008" s="80"/>
      <c r="AX60008" s="80"/>
      <c r="AY60008" s="80"/>
      <c r="AZ60008" s="80"/>
      <c r="BA60008" s="80"/>
      <c r="BB60008" s="80"/>
    </row>
    <row r="60009" spans="9:54" x14ac:dyDescent="0.25">
      <c r="I60009" s="80"/>
      <c r="AX60009" s="80"/>
      <c r="AY60009" s="80"/>
      <c r="AZ60009" s="80"/>
      <c r="BA60009" s="80"/>
      <c r="BB60009" s="80"/>
    </row>
    <row r="60010" spans="9:54" x14ac:dyDescent="0.25">
      <c r="I60010" s="80"/>
      <c r="AX60010" s="80"/>
      <c r="AY60010" s="80"/>
      <c r="AZ60010" s="80"/>
      <c r="BA60010" s="80"/>
      <c r="BB60010" s="80"/>
    </row>
    <row r="60011" spans="9:54" x14ac:dyDescent="0.25">
      <c r="I60011" s="80"/>
      <c r="AX60011" s="80"/>
      <c r="AY60011" s="80"/>
      <c r="AZ60011" s="80"/>
      <c r="BA60011" s="80"/>
      <c r="BB60011" s="80"/>
    </row>
    <row r="60012" spans="9:54" x14ac:dyDescent="0.25">
      <c r="I60012" s="80"/>
      <c r="AX60012" s="80"/>
      <c r="AY60012" s="80"/>
      <c r="AZ60012" s="80"/>
      <c r="BA60012" s="80"/>
      <c r="BB60012" s="80"/>
    </row>
    <row r="60013" spans="9:54" x14ac:dyDescent="0.25">
      <c r="I60013" s="80"/>
      <c r="AX60013" s="80"/>
      <c r="AY60013" s="80"/>
      <c r="AZ60013" s="80"/>
      <c r="BA60013" s="80"/>
      <c r="BB60013" s="80"/>
    </row>
    <row r="60014" spans="9:54" x14ac:dyDescent="0.25">
      <c r="I60014" s="80"/>
      <c r="AX60014" s="80"/>
      <c r="AY60014" s="80"/>
      <c r="AZ60014" s="80"/>
      <c r="BA60014" s="80"/>
      <c r="BB60014" s="80"/>
    </row>
    <row r="60015" spans="9:54" x14ac:dyDescent="0.25">
      <c r="I60015" s="80"/>
      <c r="AX60015" s="80"/>
      <c r="AY60015" s="80"/>
      <c r="AZ60015" s="80"/>
      <c r="BA60015" s="80"/>
      <c r="BB60015" s="80"/>
    </row>
    <row r="60016" spans="9:54" x14ac:dyDescent="0.25">
      <c r="I60016" s="80"/>
      <c r="AX60016" s="80"/>
      <c r="AY60016" s="80"/>
      <c r="AZ60016" s="80"/>
      <c r="BA60016" s="80"/>
      <c r="BB60016" s="80"/>
    </row>
    <row r="60017" spans="9:54" x14ac:dyDescent="0.25">
      <c r="I60017" s="80"/>
      <c r="AX60017" s="80"/>
      <c r="AY60017" s="80"/>
      <c r="AZ60017" s="80"/>
      <c r="BA60017" s="80"/>
      <c r="BB60017" s="80"/>
    </row>
    <row r="60018" spans="9:54" x14ac:dyDescent="0.25">
      <c r="I60018" s="80"/>
      <c r="AX60018" s="80"/>
      <c r="AY60018" s="80"/>
      <c r="AZ60018" s="80"/>
      <c r="BA60018" s="80"/>
      <c r="BB60018" s="80"/>
    </row>
    <row r="60019" spans="9:54" x14ac:dyDescent="0.25">
      <c r="I60019" s="80"/>
      <c r="AX60019" s="80"/>
      <c r="AY60019" s="80"/>
      <c r="AZ60019" s="80"/>
      <c r="BA60019" s="80"/>
      <c r="BB60019" s="80"/>
    </row>
    <row r="60020" spans="9:54" x14ac:dyDescent="0.25">
      <c r="I60020" s="80"/>
      <c r="AX60020" s="80"/>
      <c r="AY60020" s="80"/>
      <c r="AZ60020" s="80"/>
      <c r="BA60020" s="80"/>
      <c r="BB60020" s="80"/>
    </row>
    <row r="60021" spans="9:54" x14ac:dyDescent="0.25">
      <c r="I60021" s="80"/>
      <c r="AX60021" s="80"/>
      <c r="AY60021" s="80"/>
      <c r="AZ60021" s="80"/>
      <c r="BA60021" s="80"/>
      <c r="BB60021" s="80"/>
    </row>
    <row r="60022" spans="9:54" x14ac:dyDescent="0.25">
      <c r="I60022" s="80"/>
      <c r="AX60022" s="80"/>
      <c r="AY60022" s="80"/>
      <c r="AZ60022" s="80"/>
      <c r="BA60022" s="80"/>
      <c r="BB60022" s="80"/>
    </row>
    <row r="60023" spans="9:54" x14ac:dyDescent="0.25">
      <c r="I60023" s="80"/>
      <c r="AX60023" s="80"/>
      <c r="AY60023" s="80"/>
      <c r="AZ60023" s="80"/>
      <c r="BA60023" s="80"/>
      <c r="BB60023" s="80"/>
    </row>
    <row r="60024" spans="9:54" x14ac:dyDescent="0.25">
      <c r="I60024" s="80"/>
      <c r="AX60024" s="80"/>
      <c r="AY60024" s="80"/>
      <c r="AZ60024" s="80"/>
      <c r="BA60024" s="80"/>
      <c r="BB60024" s="80"/>
    </row>
    <row r="60025" spans="9:54" x14ac:dyDescent="0.25">
      <c r="I60025" s="80"/>
      <c r="AX60025" s="80"/>
      <c r="AY60025" s="80"/>
      <c r="AZ60025" s="80"/>
      <c r="BA60025" s="80"/>
      <c r="BB60025" s="80"/>
    </row>
    <row r="60026" spans="9:54" x14ac:dyDescent="0.25">
      <c r="I60026" s="80"/>
      <c r="AX60026" s="80"/>
      <c r="AY60026" s="80"/>
      <c r="AZ60026" s="80"/>
      <c r="BA60026" s="80"/>
      <c r="BB60026" s="80"/>
    </row>
    <row r="60027" spans="9:54" x14ac:dyDescent="0.25">
      <c r="I60027" s="80"/>
      <c r="AX60027" s="80"/>
      <c r="AY60027" s="80"/>
      <c r="AZ60027" s="80"/>
      <c r="BA60027" s="80"/>
      <c r="BB60027" s="80"/>
    </row>
    <row r="60028" spans="9:54" x14ac:dyDescent="0.25">
      <c r="I60028" s="80"/>
      <c r="AX60028" s="80"/>
      <c r="AY60028" s="80"/>
      <c r="AZ60028" s="80"/>
      <c r="BA60028" s="80"/>
      <c r="BB60028" s="80"/>
    </row>
    <row r="60029" spans="9:54" x14ac:dyDescent="0.25">
      <c r="I60029" s="80"/>
      <c r="AX60029" s="80"/>
      <c r="AY60029" s="80"/>
      <c r="AZ60029" s="80"/>
      <c r="BA60029" s="80"/>
      <c r="BB60029" s="80"/>
    </row>
    <row r="60030" spans="9:54" x14ac:dyDescent="0.25">
      <c r="I60030" s="80"/>
      <c r="AX60030" s="80"/>
      <c r="AY60030" s="80"/>
      <c r="AZ60030" s="80"/>
      <c r="BA60030" s="80"/>
      <c r="BB60030" s="80"/>
    </row>
    <row r="60031" spans="9:54" x14ac:dyDescent="0.25">
      <c r="I60031" s="80"/>
      <c r="AX60031" s="80"/>
      <c r="AY60031" s="80"/>
      <c r="AZ60031" s="80"/>
      <c r="BA60031" s="80"/>
      <c r="BB60031" s="80"/>
    </row>
    <row r="60032" spans="9:54" x14ac:dyDescent="0.25">
      <c r="I60032" s="80"/>
      <c r="AX60032" s="80"/>
      <c r="AY60032" s="80"/>
      <c r="AZ60032" s="80"/>
      <c r="BA60032" s="80"/>
      <c r="BB60032" s="80"/>
    </row>
    <row r="60033" spans="9:54" x14ac:dyDescent="0.25">
      <c r="I60033" s="80"/>
      <c r="AX60033" s="80"/>
      <c r="AY60033" s="80"/>
      <c r="AZ60033" s="80"/>
      <c r="BA60033" s="80"/>
      <c r="BB60033" s="80"/>
    </row>
    <row r="60034" spans="9:54" x14ac:dyDescent="0.25">
      <c r="I60034" s="80"/>
      <c r="AX60034" s="80"/>
      <c r="AY60034" s="80"/>
      <c r="AZ60034" s="80"/>
      <c r="BA60034" s="80"/>
      <c r="BB60034" s="80"/>
    </row>
    <row r="60035" spans="9:54" x14ac:dyDescent="0.25">
      <c r="I60035" s="80"/>
      <c r="AX60035" s="80"/>
      <c r="AY60035" s="80"/>
      <c r="AZ60035" s="80"/>
      <c r="BA60035" s="80"/>
      <c r="BB60035" s="80"/>
    </row>
    <row r="60036" spans="9:54" x14ac:dyDescent="0.25">
      <c r="I60036" s="80"/>
      <c r="AX60036" s="80"/>
      <c r="AY60036" s="80"/>
      <c r="AZ60036" s="80"/>
      <c r="BA60036" s="80"/>
      <c r="BB60036" s="80"/>
    </row>
    <row r="60037" spans="9:54" x14ac:dyDescent="0.25">
      <c r="I60037" s="80"/>
      <c r="AX60037" s="80"/>
      <c r="AY60037" s="80"/>
      <c r="AZ60037" s="80"/>
      <c r="BA60037" s="80"/>
      <c r="BB60037" s="80"/>
    </row>
    <row r="60038" spans="9:54" x14ac:dyDescent="0.25">
      <c r="I60038" s="80"/>
      <c r="AX60038" s="80"/>
      <c r="AY60038" s="80"/>
      <c r="AZ60038" s="80"/>
      <c r="BA60038" s="80"/>
      <c r="BB60038" s="80"/>
    </row>
    <row r="60039" spans="9:54" x14ac:dyDescent="0.25">
      <c r="I60039" s="80"/>
      <c r="AX60039" s="80"/>
      <c r="AY60039" s="80"/>
      <c r="AZ60039" s="80"/>
      <c r="BA60039" s="80"/>
      <c r="BB60039" s="80"/>
    </row>
    <row r="60040" spans="9:54" x14ac:dyDescent="0.25">
      <c r="I60040" s="80"/>
      <c r="AX60040" s="80"/>
      <c r="AY60040" s="80"/>
      <c r="AZ60040" s="80"/>
      <c r="BA60040" s="80"/>
      <c r="BB60040" s="80"/>
    </row>
    <row r="60041" spans="9:54" x14ac:dyDescent="0.25">
      <c r="I60041" s="80"/>
      <c r="AX60041" s="80"/>
      <c r="AY60041" s="80"/>
      <c r="AZ60041" s="80"/>
      <c r="BA60041" s="80"/>
      <c r="BB60041" s="80"/>
    </row>
    <row r="60042" spans="9:54" x14ac:dyDescent="0.25">
      <c r="I60042" s="80"/>
      <c r="AX60042" s="80"/>
      <c r="AY60042" s="80"/>
      <c r="AZ60042" s="80"/>
      <c r="BA60042" s="80"/>
      <c r="BB60042" s="80"/>
    </row>
    <row r="60043" spans="9:54" x14ac:dyDescent="0.25">
      <c r="I60043" s="80"/>
      <c r="AX60043" s="80"/>
      <c r="AY60043" s="80"/>
      <c r="AZ60043" s="80"/>
      <c r="BA60043" s="80"/>
      <c r="BB60043" s="80"/>
    </row>
    <row r="60044" spans="9:54" x14ac:dyDescent="0.25">
      <c r="I60044" s="80"/>
      <c r="AX60044" s="80"/>
      <c r="AY60044" s="80"/>
      <c r="AZ60044" s="80"/>
      <c r="BA60044" s="80"/>
      <c r="BB60044" s="80"/>
    </row>
    <row r="60045" spans="9:54" x14ac:dyDescent="0.25">
      <c r="I60045" s="80"/>
      <c r="AX60045" s="80"/>
      <c r="AY60045" s="80"/>
      <c r="AZ60045" s="80"/>
      <c r="BA60045" s="80"/>
      <c r="BB60045" s="80"/>
    </row>
    <row r="60046" spans="9:54" x14ac:dyDescent="0.25">
      <c r="I60046" s="80"/>
      <c r="AX60046" s="80"/>
      <c r="AY60046" s="80"/>
      <c r="AZ60046" s="80"/>
      <c r="BA60046" s="80"/>
      <c r="BB60046" s="80"/>
    </row>
    <row r="60047" spans="9:54" x14ac:dyDescent="0.25">
      <c r="I60047" s="80"/>
      <c r="AX60047" s="80"/>
      <c r="AY60047" s="80"/>
      <c r="AZ60047" s="80"/>
      <c r="BA60047" s="80"/>
      <c r="BB60047" s="80"/>
    </row>
    <row r="60048" spans="9:54" x14ac:dyDescent="0.25">
      <c r="I60048" s="80"/>
      <c r="AX60048" s="80"/>
      <c r="AY60048" s="80"/>
      <c r="AZ60048" s="80"/>
      <c r="BA60048" s="80"/>
      <c r="BB60048" s="80"/>
    </row>
    <row r="60049" spans="9:54" x14ac:dyDescent="0.25">
      <c r="I60049" s="80"/>
      <c r="AX60049" s="80"/>
      <c r="AY60049" s="80"/>
      <c r="AZ60049" s="80"/>
      <c r="BA60049" s="80"/>
      <c r="BB60049" s="80"/>
    </row>
    <row r="60050" spans="9:54" x14ac:dyDescent="0.25">
      <c r="I60050" s="80"/>
      <c r="AX60050" s="80"/>
      <c r="AY60050" s="80"/>
      <c r="AZ60050" s="80"/>
      <c r="BA60050" s="80"/>
      <c r="BB60050" s="80"/>
    </row>
    <row r="60051" spans="9:54" x14ac:dyDescent="0.25">
      <c r="I60051" s="80"/>
      <c r="AX60051" s="80"/>
      <c r="AY60051" s="80"/>
      <c r="AZ60051" s="80"/>
      <c r="BA60051" s="80"/>
      <c r="BB60051" s="80"/>
    </row>
    <row r="60052" spans="9:54" x14ac:dyDescent="0.25">
      <c r="I60052" s="80"/>
      <c r="AX60052" s="80"/>
      <c r="AY60052" s="80"/>
      <c r="AZ60052" s="80"/>
      <c r="BA60052" s="80"/>
      <c r="BB60052" s="80"/>
    </row>
    <row r="60053" spans="9:54" x14ac:dyDescent="0.25">
      <c r="I60053" s="80"/>
      <c r="AX60053" s="80"/>
      <c r="AY60053" s="80"/>
      <c r="AZ60053" s="80"/>
      <c r="BA60053" s="80"/>
      <c r="BB60053" s="80"/>
    </row>
    <row r="60054" spans="9:54" x14ac:dyDescent="0.25">
      <c r="I60054" s="80"/>
      <c r="AX60054" s="80"/>
      <c r="AY60054" s="80"/>
      <c r="AZ60054" s="80"/>
      <c r="BA60054" s="80"/>
      <c r="BB60054" s="80"/>
    </row>
    <row r="60055" spans="9:54" x14ac:dyDescent="0.25">
      <c r="I60055" s="80"/>
      <c r="AX60055" s="80"/>
      <c r="AY60055" s="80"/>
      <c r="AZ60055" s="80"/>
      <c r="BA60055" s="80"/>
      <c r="BB60055" s="80"/>
    </row>
    <row r="60056" spans="9:54" x14ac:dyDescent="0.25">
      <c r="I60056" s="80"/>
      <c r="AX60056" s="80"/>
      <c r="AY60056" s="80"/>
      <c r="AZ60056" s="80"/>
      <c r="BA60056" s="80"/>
      <c r="BB60056" s="80"/>
    </row>
    <row r="60057" spans="9:54" x14ac:dyDescent="0.25">
      <c r="I60057" s="80"/>
      <c r="AX60057" s="80"/>
      <c r="AY60057" s="80"/>
      <c r="AZ60057" s="80"/>
      <c r="BA60057" s="80"/>
      <c r="BB60057" s="80"/>
    </row>
    <row r="60058" spans="9:54" x14ac:dyDescent="0.25">
      <c r="I60058" s="80"/>
      <c r="AX60058" s="80"/>
      <c r="AY60058" s="80"/>
      <c r="AZ60058" s="80"/>
      <c r="BA60058" s="80"/>
      <c r="BB60058" s="80"/>
    </row>
    <row r="60059" spans="9:54" x14ac:dyDescent="0.25">
      <c r="I60059" s="80"/>
      <c r="AX60059" s="80"/>
      <c r="AY60059" s="80"/>
      <c r="AZ60059" s="80"/>
      <c r="BA60059" s="80"/>
      <c r="BB60059" s="80"/>
    </row>
    <row r="60060" spans="9:54" x14ac:dyDescent="0.25">
      <c r="I60060" s="80"/>
      <c r="AX60060" s="80"/>
      <c r="AY60060" s="80"/>
      <c r="AZ60060" s="80"/>
      <c r="BA60060" s="80"/>
      <c r="BB60060" s="80"/>
    </row>
    <row r="60061" spans="9:54" x14ac:dyDescent="0.25">
      <c r="I60061" s="80"/>
      <c r="AX60061" s="80"/>
      <c r="AY60061" s="80"/>
      <c r="AZ60061" s="80"/>
      <c r="BA60061" s="80"/>
      <c r="BB60061" s="80"/>
    </row>
    <row r="60062" spans="9:54" x14ac:dyDescent="0.25">
      <c r="I60062" s="80"/>
      <c r="AX60062" s="80"/>
      <c r="AY60062" s="80"/>
      <c r="AZ60062" s="80"/>
      <c r="BA60062" s="80"/>
      <c r="BB60062" s="80"/>
    </row>
    <row r="60063" spans="9:54" x14ac:dyDescent="0.25">
      <c r="I60063" s="80"/>
      <c r="AX60063" s="80"/>
      <c r="AY60063" s="80"/>
      <c r="AZ60063" s="80"/>
      <c r="BA60063" s="80"/>
      <c r="BB60063" s="80"/>
    </row>
    <row r="60064" spans="9:54" x14ac:dyDescent="0.25">
      <c r="I60064" s="80"/>
      <c r="AX60064" s="80"/>
      <c r="AY60064" s="80"/>
      <c r="AZ60064" s="80"/>
      <c r="BA60064" s="80"/>
      <c r="BB60064" s="80"/>
    </row>
    <row r="60065" spans="9:54" x14ac:dyDescent="0.25">
      <c r="I60065" s="80"/>
      <c r="AX60065" s="80"/>
      <c r="AY60065" s="80"/>
      <c r="AZ60065" s="80"/>
      <c r="BA60065" s="80"/>
      <c r="BB60065" s="80"/>
    </row>
    <row r="60066" spans="9:54" x14ac:dyDescent="0.25">
      <c r="I60066" s="80"/>
      <c r="AX60066" s="80"/>
      <c r="AY60066" s="80"/>
      <c r="AZ60066" s="80"/>
      <c r="BA60066" s="80"/>
      <c r="BB60066" s="80"/>
    </row>
    <row r="60067" spans="9:54" x14ac:dyDescent="0.25">
      <c r="I60067" s="80"/>
      <c r="AX60067" s="80"/>
      <c r="AY60067" s="80"/>
      <c r="AZ60067" s="80"/>
      <c r="BA60067" s="80"/>
      <c r="BB60067" s="80"/>
    </row>
    <row r="60068" spans="9:54" x14ac:dyDescent="0.25">
      <c r="I60068" s="80"/>
      <c r="AX60068" s="80"/>
      <c r="AY60068" s="80"/>
      <c r="AZ60068" s="80"/>
      <c r="BA60068" s="80"/>
      <c r="BB60068" s="80"/>
    </row>
    <row r="60069" spans="9:54" x14ac:dyDescent="0.25">
      <c r="I60069" s="80"/>
      <c r="AX60069" s="80"/>
      <c r="AY60069" s="80"/>
      <c r="AZ60069" s="80"/>
      <c r="BA60069" s="80"/>
      <c r="BB60069" s="80"/>
    </row>
    <row r="60070" spans="9:54" x14ac:dyDescent="0.25">
      <c r="I60070" s="80"/>
      <c r="AX60070" s="80"/>
      <c r="AY60070" s="80"/>
      <c r="AZ60070" s="80"/>
      <c r="BA60070" s="80"/>
      <c r="BB60070" s="80"/>
    </row>
    <row r="60071" spans="9:54" x14ac:dyDescent="0.25">
      <c r="I60071" s="80"/>
      <c r="AX60071" s="80"/>
      <c r="AY60071" s="80"/>
      <c r="AZ60071" s="80"/>
      <c r="BA60071" s="80"/>
      <c r="BB60071" s="80"/>
    </row>
    <row r="60072" spans="9:54" x14ac:dyDescent="0.25">
      <c r="I60072" s="80"/>
      <c r="AX60072" s="80"/>
      <c r="AY60072" s="80"/>
      <c r="AZ60072" s="80"/>
      <c r="BA60072" s="80"/>
      <c r="BB60072" s="80"/>
    </row>
    <row r="60073" spans="9:54" x14ac:dyDescent="0.25">
      <c r="I60073" s="80"/>
      <c r="AX60073" s="80"/>
      <c r="AY60073" s="80"/>
      <c r="AZ60073" s="80"/>
      <c r="BA60073" s="80"/>
      <c r="BB60073" s="80"/>
    </row>
    <row r="60074" spans="9:54" x14ac:dyDescent="0.25">
      <c r="I60074" s="80"/>
      <c r="AX60074" s="80"/>
      <c r="AY60074" s="80"/>
      <c r="AZ60074" s="80"/>
      <c r="BA60074" s="80"/>
      <c r="BB60074" s="80"/>
    </row>
    <row r="60075" spans="9:54" x14ac:dyDescent="0.25">
      <c r="I60075" s="80"/>
      <c r="AX60075" s="80"/>
      <c r="AY60075" s="80"/>
      <c r="AZ60075" s="80"/>
      <c r="BA60075" s="80"/>
      <c r="BB60075" s="80"/>
    </row>
    <row r="60076" spans="9:54" x14ac:dyDescent="0.25">
      <c r="I60076" s="80"/>
      <c r="AX60076" s="80"/>
      <c r="AY60076" s="80"/>
      <c r="AZ60076" s="80"/>
      <c r="BA60076" s="80"/>
      <c r="BB60076" s="80"/>
    </row>
    <row r="60077" spans="9:54" x14ac:dyDescent="0.25">
      <c r="I60077" s="80"/>
      <c r="AX60077" s="80"/>
      <c r="AY60077" s="80"/>
      <c r="AZ60077" s="80"/>
      <c r="BA60077" s="80"/>
      <c r="BB60077" s="80"/>
    </row>
    <row r="60078" spans="9:54" x14ac:dyDescent="0.25">
      <c r="I60078" s="80"/>
      <c r="AX60078" s="80"/>
      <c r="AY60078" s="80"/>
      <c r="AZ60078" s="80"/>
      <c r="BA60078" s="80"/>
      <c r="BB60078" s="80"/>
    </row>
    <row r="60079" spans="9:54" x14ac:dyDescent="0.25">
      <c r="I60079" s="80"/>
      <c r="AX60079" s="80"/>
      <c r="AY60079" s="80"/>
      <c r="AZ60079" s="80"/>
      <c r="BA60079" s="80"/>
      <c r="BB60079" s="80"/>
    </row>
    <row r="60080" spans="9:54" x14ac:dyDescent="0.25">
      <c r="I60080" s="80"/>
      <c r="AX60080" s="80"/>
      <c r="AY60080" s="80"/>
      <c r="AZ60080" s="80"/>
      <c r="BA60080" s="80"/>
      <c r="BB60080" s="80"/>
    </row>
    <row r="60081" spans="9:54" x14ac:dyDescent="0.25">
      <c r="I60081" s="80"/>
      <c r="AX60081" s="80"/>
      <c r="AY60081" s="80"/>
      <c r="AZ60081" s="80"/>
      <c r="BA60081" s="80"/>
      <c r="BB60081" s="80"/>
    </row>
    <row r="60082" spans="9:54" x14ac:dyDescent="0.25">
      <c r="I60082" s="80"/>
      <c r="AX60082" s="80"/>
      <c r="AY60082" s="80"/>
      <c r="AZ60082" s="80"/>
      <c r="BA60082" s="80"/>
      <c r="BB60082" s="80"/>
    </row>
    <row r="60083" spans="9:54" x14ac:dyDescent="0.25">
      <c r="I60083" s="80"/>
      <c r="AX60083" s="80"/>
      <c r="AY60083" s="80"/>
      <c r="AZ60083" s="80"/>
      <c r="BA60083" s="80"/>
      <c r="BB60083" s="80"/>
    </row>
    <row r="60084" spans="9:54" x14ac:dyDescent="0.25">
      <c r="I60084" s="80"/>
      <c r="AX60084" s="80"/>
      <c r="AY60084" s="80"/>
      <c r="AZ60084" s="80"/>
      <c r="BA60084" s="80"/>
      <c r="BB60084" s="80"/>
    </row>
    <row r="60085" spans="9:54" x14ac:dyDescent="0.25">
      <c r="I60085" s="80"/>
      <c r="AX60085" s="80"/>
      <c r="AY60085" s="80"/>
      <c r="AZ60085" s="80"/>
      <c r="BA60085" s="80"/>
      <c r="BB60085" s="80"/>
    </row>
    <row r="60086" spans="9:54" x14ac:dyDescent="0.25">
      <c r="I60086" s="80"/>
      <c r="AX60086" s="80"/>
      <c r="AY60086" s="80"/>
      <c r="AZ60086" s="80"/>
      <c r="BA60086" s="80"/>
      <c r="BB60086" s="80"/>
    </row>
    <row r="60087" spans="9:54" x14ac:dyDescent="0.25">
      <c r="I60087" s="80"/>
      <c r="AX60087" s="80"/>
      <c r="AY60087" s="80"/>
      <c r="AZ60087" s="80"/>
      <c r="BA60087" s="80"/>
      <c r="BB60087" s="80"/>
    </row>
    <row r="60088" spans="9:54" x14ac:dyDescent="0.25">
      <c r="I60088" s="80"/>
      <c r="AX60088" s="80"/>
      <c r="AY60088" s="80"/>
      <c r="AZ60088" s="80"/>
      <c r="BA60088" s="80"/>
      <c r="BB60088" s="80"/>
    </row>
    <row r="60089" spans="9:54" x14ac:dyDescent="0.25">
      <c r="I60089" s="80"/>
      <c r="AX60089" s="80"/>
      <c r="AY60089" s="80"/>
      <c r="AZ60089" s="80"/>
      <c r="BA60089" s="80"/>
      <c r="BB60089" s="80"/>
    </row>
    <row r="60090" spans="9:54" x14ac:dyDescent="0.25">
      <c r="I60090" s="80"/>
      <c r="AX60090" s="80"/>
      <c r="AY60090" s="80"/>
      <c r="AZ60090" s="80"/>
      <c r="BA60090" s="80"/>
      <c r="BB60090" s="80"/>
    </row>
    <row r="60091" spans="9:54" x14ac:dyDescent="0.25">
      <c r="I60091" s="80"/>
      <c r="AX60091" s="80"/>
      <c r="AY60091" s="80"/>
      <c r="AZ60091" s="80"/>
      <c r="BA60091" s="80"/>
      <c r="BB60091" s="80"/>
    </row>
    <row r="60092" spans="9:54" x14ac:dyDescent="0.25">
      <c r="I60092" s="80"/>
      <c r="AX60092" s="80"/>
      <c r="AY60092" s="80"/>
      <c r="AZ60092" s="80"/>
      <c r="BA60092" s="80"/>
      <c r="BB60092" s="80"/>
    </row>
    <row r="60093" spans="9:54" x14ac:dyDescent="0.25">
      <c r="I60093" s="80"/>
      <c r="AX60093" s="80"/>
      <c r="AY60093" s="80"/>
      <c r="AZ60093" s="80"/>
      <c r="BA60093" s="80"/>
      <c r="BB60093" s="80"/>
    </row>
    <row r="60094" spans="9:54" x14ac:dyDescent="0.25">
      <c r="I60094" s="80"/>
      <c r="AX60094" s="80"/>
      <c r="AY60094" s="80"/>
      <c r="AZ60094" s="80"/>
      <c r="BA60094" s="80"/>
      <c r="BB60094" s="80"/>
    </row>
    <row r="60095" spans="9:54" x14ac:dyDescent="0.25">
      <c r="I60095" s="80"/>
      <c r="AX60095" s="80"/>
      <c r="AY60095" s="80"/>
      <c r="AZ60095" s="80"/>
      <c r="BA60095" s="80"/>
      <c r="BB60095" s="80"/>
    </row>
    <row r="60096" spans="9:54" x14ac:dyDescent="0.25">
      <c r="I60096" s="80"/>
      <c r="AX60096" s="80"/>
      <c r="AY60096" s="80"/>
      <c r="AZ60096" s="80"/>
      <c r="BA60096" s="80"/>
      <c r="BB60096" s="80"/>
    </row>
    <row r="60097" spans="9:54" x14ac:dyDescent="0.25">
      <c r="I60097" s="80"/>
      <c r="AX60097" s="80"/>
      <c r="AY60097" s="80"/>
      <c r="AZ60097" s="80"/>
      <c r="BA60097" s="80"/>
      <c r="BB60097" s="80"/>
    </row>
    <row r="60098" spans="9:54" x14ac:dyDescent="0.25">
      <c r="I60098" s="80"/>
      <c r="AX60098" s="80"/>
      <c r="AY60098" s="80"/>
      <c r="AZ60098" s="80"/>
      <c r="BA60098" s="80"/>
      <c r="BB60098" s="80"/>
    </row>
    <row r="60099" spans="9:54" x14ac:dyDescent="0.25">
      <c r="I60099" s="80"/>
      <c r="AX60099" s="80"/>
      <c r="AY60099" s="80"/>
      <c r="AZ60099" s="80"/>
      <c r="BA60099" s="80"/>
      <c r="BB60099" s="80"/>
    </row>
    <row r="60100" spans="9:54" x14ac:dyDescent="0.25">
      <c r="I60100" s="80"/>
      <c r="AX60100" s="80"/>
      <c r="AY60100" s="80"/>
      <c r="AZ60100" s="80"/>
      <c r="BA60100" s="80"/>
      <c r="BB60100" s="80"/>
    </row>
    <row r="60101" spans="9:54" x14ac:dyDescent="0.25">
      <c r="I60101" s="80"/>
      <c r="AX60101" s="80"/>
      <c r="AY60101" s="80"/>
      <c r="AZ60101" s="80"/>
      <c r="BA60101" s="80"/>
      <c r="BB60101" s="80"/>
    </row>
    <row r="60102" spans="9:54" x14ac:dyDescent="0.25">
      <c r="I60102" s="80"/>
      <c r="AX60102" s="80"/>
      <c r="AY60102" s="80"/>
      <c r="AZ60102" s="80"/>
      <c r="BA60102" s="80"/>
      <c r="BB60102" s="80"/>
    </row>
    <row r="60103" spans="9:54" x14ac:dyDescent="0.25">
      <c r="I60103" s="80"/>
      <c r="AX60103" s="80"/>
      <c r="AY60103" s="80"/>
      <c r="AZ60103" s="80"/>
      <c r="BA60103" s="80"/>
      <c r="BB60103" s="80"/>
    </row>
    <row r="60104" spans="9:54" x14ac:dyDescent="0.25">
      <c r="I60104" s="80"/>
      <c r="AX60104" s="80"/>
      <c r="AY60104" s="80"/>
      <c r="AZ60104" s="80"/>
      <c r="BA60104" s="80"/>
      <c r="BB60104" s="80"/>
    </row>
    <row r="60105" spans="9:54" x14ac:dyDescent="0.25">
      <c r="I60105" s="80"/>
      <c r="AX60105" s="80"/>
      <c r="AY60105" s="80"/>
      <c r="AZ60105" s="80"/>
      <c r="BA60105" s="80"/>
      <c r="BB60105" s="80"/>
    </row>
    <row r="60106" spans="9:54" x14ac:dyDescent="0.25">
      <c r="I60106" s="80"/>
      <c r="AX60106" s="80"/>
      <c r="AY60106" s="80"/>
      <c r="AZ60106" s="80"/>
      <c r="BA60106" s="80"/>
      <c r="BB60106" s="80"/>
    </row>
    <row r="60107" spans="9:54" x14ac:dyDescent="0.25">
      <c r="I60107" s="80"/>
      <c r="AX60107" s="80"/>
      <c r="AY60107" s="80"/>
      <c r="AZ60107" s="80"/>
      <c r="BA60107" s="80"/>
      <c r="BB60107" s="80"/>
    </row>
    <row r="60108" spans="9:54" x14ac:dyDescent="0.25">
      <c r="I60108" s="80"/>
      <c r="AX60108" s="80"/>
      <c r="AY60108" s="80"/>
      <c r="AZ60108" s="80"/>
      <c r="BA60108" s="80"/>
      <c r="BB60108" s="80"/>
    </row>
    <row r="60109" spans="9:54" x14ac:dyDescent="0.25">
      <c r="I60109" s="80"/>
      <c r="AX60109" s="80"/>
      <c r="AY60109" s="80"/>
      <c r="AZ60109" s="80"/>
      <c r="BA60109" s="80"/>
      <c r="BB60109" s="80"/>
    </row>
    <row r="60110" spans="9:54" x14ac:dyDescent="0.25">
      <c r="I60110" s="80"/>
      <c r="AX60110" s="80"/>
      <c r="AY60110" s="80"/>
      <c r="AZ60110" s="80"/>
      <c r="BA60110" s="80"/>
      <c r="BB60110" s="80"/>
    </row>
    <row r="60111" spans="9:54" x14ac:dyDescent="0.25">
      <c r="I60111" s="80"/>
      <c r="AX60111" s="80"/>
      <c r="AY60111" s="80"/>
      <c r="AZ60111" s="80"/>
      <c r="BA60111" s="80"/>
      <c r="BB60111" s="80"/>
    </row>
    <row r="60112" spans="9:54" x14ac:dyDescent="0.25">
      <c r="I60112" s="80"/>
      <c r="AX60112" s="80"/>
      <c r="AY60112" s="80"/>
      <c r="AZ60112" s="80"/>
      <c r="BA60112" s="80"/>
      <c r="BB60112" s="80"/>
    </row>
    <row r="60113" spans="9:54" x14ac:dyDescent="0.25">
      <c r="I60113" s="80"/>
      <c r="AX60113" s="80"/>
      <c r="AY60113" s="80"/>
      <c r="AZ60113" s="80"/>
      <c r="BA60113" s="80"/>
      <c r="BB60113" s="80"/>
    </row>
    <row r="60114" spans="9:54" x14ac:dyDescent="0.25">
      <c r="I60114" s="80"/>
      <c r="AX60114" s="80"/>
      <c r="AY60114" s="80"/>
      <c r="AZ60114" s="80"/>
      <c r="BA60114" s="80"/>
      <c r="BB60114" s="80"/>
    </row>
    <row r="60115" spans="9:54" x14ac:dyDescent="0.25">
      <c r="I60115" s="80"/>
      <c r="AX60115" s="80"/>
      <c r="AY60115" s="80"/>
      <c r="AZ60115" s="80"/>
      <c r="BA60115" s="80"/>
      <c r="BB60115" s="80"/>
    </row>
    <row r="60116" spans="9:54" x14ac:dyDescent="0.25">
      <c r="I60116" s="80"/>
      <c r="AX60116" s="80"/>
      <c r="AY60116" s="80"/>
      <c r="AZ60116" s="80"/>
      <c r="BA60116" s="80"/>
      <c r="BB60116" s="80"/>
    </row>
    <row r="60117" spans="9:54" x14ac:dyDescent="0.25">
      <c r="I60117" s="80"/>
      <c r="AX60117" s="80"/>
      <c r="AY60117" s="80"/>
      <c r="AZ60117" s="80"/>
      <c r="BA60117" s="80"/>
      <c r="BB60117" s="80"/>
    </row>
    <row r="60118" spans="9:54" x14ac:dyDescent="0.25">
      <c r="I60118" s="80"/>
      <c r="AX60118" s="80"/>
      <c r="AY60118" s="80"/>
      <c r="AZ60118" s="80"/>
      <c r="BA60118" s="80"/>
      <c r="BB60118" s="80"/>
    </row>
    <row r="60119" spans="9:54" x14ac:dyDescent="0.25">
      <c r="I60119" s="80"/>
      <c r="AX60119" s="80"/>
      <c r="AY60119" s="80"/>
      <c r="AZ60119" s="80"/>
      <c r="BA60119" s="80"/>
      <c r="BB60119" s="80"/>
    </row>
    <row r="60120" spans="9:54" x14ac:dyDescent="0.25">
      <c r="I60120" s="80"/>
      <c r="AX60120" s="80"/>
      <c r="AY60120" s="80"/>
      <c r="AZ60120" s="80"/>
      <c r="BA60120" s="80"/>
      <c r="BB60120" s="80"/>
    </row>
    <row r="60121" spans="9:54" x14ac:dyDescent="0.25">
      <c r="I60121" s="80"/>
      <c r="AX60121" s="80"/>
      <c r="AY60121" s="80"/>
      <c r="AZ60121" s="80"/>
      <c r="BA60121" s="80"/>
      <c r="BB60121" s="80"/>
    </row>
    <row r="60122" spans="9:54" x14ac:dyDescent="0.25">
      <c r="I60122" s="80"/>
      <c r="AX60122" s="80"/>
      <c r="AY60122" s="80"/>
      <c r="AZ60122" s="80"/>
      <c r="BA60122" s="80"/>
      <c r="BB60122" s="80"/>
    </row>
    <row r="60123" spans="9:54" x14ac:dyDescent="0.25">
      <c r="I60123" s="80"/>
      <c r="AX60123" s="80"/>
      <c r="AY60123" s="80"/>
      <c r="AZ60123" s="80"/>
      <c r="BA60123" s="80"/>
      <c r="BB60123" s="80"/>
    </row>
    <row r="60124" spans="9:54" x14ac:dyDescent="0.25">
      <c r="I60124" s="80"/>
      <c r="AX60124" s="80"/>
      <c r="AY60124" s="80"/>
      <c r="AZ60124" s="80"/>
      <c r="BA60124" s="80"/>
      <c r="BB60124" s="80"/>
    </row>
    <row r="60125" spans="9:54" x14ac:dyDescent="0.25">
      <c r="I60125" s="80"/>
      <c r="AX60125" s="80"/>
      <c r="AY60125" s="80"/>
      <c r="AZ60125" s="80"/>
      <c r="BA60125" s="80"/>
      <c r="BB60125" s="80"/>
    </row>
    <row r="60126" spans="9:54" x14ac:dyDescent="0.25">
      <c r="I60126" s="80"/>
      <c r="AX60126" s="80"/>
      <c r="AY60126" s="80"/>
      <c r="AZ60126" s="80"/>
      <c r="BA60126" s="80"/>
      <c r="BB60126" s="80"/>
    </row>
    <row r="60127" spans="9:54" x14ac:dyDescent="0.25">
      <c r="I60127" s="80"/>
      <c r="AX60127" s="80"/>
      <c r="AY60127" s="80"/>
      <c r="AZ60127" s="80"/>
      <c r="BA60127" s="80"/>
      <c r="BB60127" s="80"/>
    </row>
    <row r="60128" spans="9:54" x14ac:dyDescent="0.25">
      <c r="I60128" s="80"/>
      <c r="AX60128" s="80"/>
      <c r="AY60128" s="80"/>
      <c r="AZ60128" s="80"/>
      <c r="BA60128" s="80"/>
      <c r="BB60128" s="80"/>
    </row>
    <row r="60129" spans="9:54" x14ac:dyDescent="0.25">
      <c r="I60129" s="80"/>
      <c r="AX60129" s="80"/>
      <c r="AY60129" s="80"/>
      <c r="AZ60129" s="80"/>
      <c r="BA60129" s="80"/>
      <c r="BB60129" s="80"/>
    </row>
    <row r="60130" spans="9:54" x14ac:dyDescent="0.25">
      <c r="I60130" s="80"/>
      <c r="AX60130" s="80"/>
      <c r="AY60130" s="80"/>
      <c r="AZ60130" s="80"/>
      <c r="BA60130" s="80"/>
      <c r="BB60130" s="80"/>
    </row>
    <row r="60131" spans="9:54" x14ac:dyDescent="0.25">
      <c r="I60131" s="80"/>
      <c r="AX60131" s="80"/>
      <c r="AY60131" s="80"/>
      <c r="AZ60131" s="80"/>
      <c r="BA60131" s="80"/>
      <c r="BB60131" s="80"/>
    </row>
    <row r="60132" spans="9:54" x14ac:dyDescent="0.25">
      <c r="I60132" s="80"/>
      <c r="AX60132" s="80"/>
      <c r="AY60132" s="80"/>
      <c r="AZ60132" s="80"/>
      <c r="BA60132" s="80"/>
      <c r="BB60132" s="80"/>
    </row>
    <row r="60133" spans="9:54" x14ac:dyDescent="0.25">
      <c r="I60133" s="80"/>
      <c r="AX60133" s="80"/>
      <c r="AY60133" s="80"/>
      <c r="AZ60133" s="80"/>
      <c r="BA60133" s="80"/>
      <c r="BB60133" s="80"/>
    </row>
    <row r="60134" spans="9:54" x14ac:dyDescent="0.25">
      <c r="I60134" s="80"/>
      <c r="AX60134" s="80"/>
      <c r="AY60134" s="80"/>
      <c r="AZ60134" s="80"/>
      <c r="BA60134" s="80"/>
      <c r="BB60134" s="80"/>
    </row>
    <row r="60135" spans="9:54" x14ac:dyDescent="0.25">
      <c r="I60135" s="80"/>
      <c r="AX60135" s="80"/>
      <c r="AY60135" s="80"/>
      <c r="AZ60135" s="80"/>
      <c r="BA60135" s="80"/>
      <c r="BB60135" s="80"/>
    </row>
    <row r="60136" spans="9:54" x14ac:dyDescent="0.25">
      <c r="I60136" s="80"/>
      <c r="AX60136" s="80"/>
      <c r="AY60136" s="80"/>
      <c r="AZ60136" s="80"/>
      <c r="BA60136" s="80"/>
      <c r="BB60136" s="80"/>
    </row>
    <row r="60137" spans="9:54" x14ac:dyDescent="0.25">
      <c r="I60137" s="80"/>
      <c r="AX60137" s="80"/>
      <c r="AY60137" s="80"/>
      <c r="AZ60137" s="80"/>
      <c r="BA60137" s="80"/>
      <c r="BB60137" s="80"/>
    </row>
    <row r="60138" spans="9:54" x14ac:dyDescent="0.25">
      <c r="I60138" s="80"/>
      <c r="AX60138" s="80"/>
      <c r="AY60138" s="80"/>
      <c r="AZ60138" s="80"/>
      <c r="BA60138" s="80"/>
      <c r="BB60138" s="80"/>
    </row>
    <row r="60139" spans="9:54" x14ac:dyDescent="0.25">
      <c r="I60139" s="80"/>
      <c r="AX60139" s="80"/>
      <c r="AY60139" s="80"/>
      <c r="AZ60139" s="80"/>
      <c r="BA60139" s="80"/>
      <c r="BB60139" s="80"/>
    </row>
    <row r="60140" spans="9:54" x14ac:dyDescent="0.25">
      <c r="I60140" s="80"/>
      <c r="AX60140" s="80"/>
      <c r="AY60140" s="80"/>
      <c r="AZ60140" s="80"/>
      <c r="BA60140" s="80"/>
      <c r="BB60140" s="80"/>
    </row>
    <row r="60141" spans="9:54" x14ac:dyDescent="0.25">
      <c r="I60141" s="80"/>
      <c r="AX60141" s="80"/>
      <c r="AY60141" s="80"/>
      <c r="AZ60141" s="80"/>
      <c r="BA60141" s="80"/>
      <c r="BB60141" s="80"/>
    </row>
    <row r="60142" spans="9:54" x14ac:dyDescent="0.25">
      <c r="I60142" s="80"/>
      <c r="AX60142" s="80"/>
      <c r="AY60142" s="80"/>
      <c r="AZ60142" s="80"/>
      <c r="BA60142" s="80"/>
      <c r="BB60142" s="80"/>
    </row>
    <row r="60143" spans="9:54" x14ac:dyDescent="0.25">
      <c r="I60143" s="80"/>
      <c r="AX60143" s="80"/>
      <c r="AY60143" s="80"/>
      <c r="AZ60143" s="80"/>
      <c r="BA60143" s="80"/>
      <c r="BB60143" s="80"/>
    </row>
    <row r="60144" spans="9:54" x14ac:dyDescent="0.25">
      <c r="I60144" s="80"/>
      <c r="AX60144" s="80"/>
      <c r="AY60144" s="80"/>
      <c r="AZ60144" s="80"/>
      <c r="BA60144" s="80"/>
      <c r="BB60144" s="80"/>
    </row>
    <row r="60145" spans="9:54" x14ac:dyDescent="0.25">
      <c r="I60145" s="80"/>
      <c r="AX60145" s="80"/>
      <c r="AY60145" s="80"/>
      <c r="AZ60145" s="80"/>
      <c r="BA60145" s="80"/>
      <c r="BB60145" s="80"/>
    </row>
    <row r="60146" spans="9:54" x14ac:dyDescent="0.25">
      <c r="I60146" s="80"/>
      <c r="AX60146" s="80"/>
      <c r="AY60146" s="80"/>
      <c r="AZ60146" s="80"/>
      <c r="BA60146" s="80"/>
      <c r="BB60146" s="80"/>
    </row>
    <row r="60147" spans="9:54" x14ac:dyDescent="0.25">
      <c r="I60147" s="80"/>
      <c r="AX60147" s="80"/>
      <c r="AY60147" s="80"/>
      <c r="AZ60147" s="80"/>
      <c r="BA60147" s="80"/>
      <c r="BB60147" s="80"/>
    </row>
    <row r="60148" spans="9:54" x14ac:dyDescent="0.25">
      <c r="I60148" s="80"/>
      <c r="AX60148" s="80"/>
      <c r="AY60148" s="80"/>
      <c r="AZ60148" s="80"/>
      <c r="BA60148" s="80"/>
      <c r="BB60148" s="80"/>
    </row>
    <row r="60149" spans="9:54" x14ac:dyDescent="0.25">
      <c r="I60149" s="80"/>
      <c r="AX60149" s="80"/>
      <c r="AY60149" s="80"/>
      <c r="AZ60149" s="80"/>
      <c r="BA60149" s="80"/>
      <c r="BB60149" s="80"/>
    </row>
    <row r="60150" spans="9:54" x14ac:dyDescent="0.25">
      <c r="I60150" s="80"/>
      <c r="AX60150" s="80"/>
      <c r="AY60150" s="80"/>
      <c r="AZ60150" s="80"/>
      <c r="BA60150" s="80"/>
      <c r="BB60150" s="80"/>
    </row>
    <row r="60151" spans="9:54" x14ac:dyDescent="0.25">
      <c r="I60151" s="80"/>
      <c r="AX60151" s="80"/>
      <c r="AY60151" s="80"/>
      <c r="AZ60151" s="80"/>
      <c r="BA60151" s="80"/>
      <c r="BB60151" s="80"/>
    </row>
    <row r="60152" spans="9:54" x14ac:dyDescent="0.25">
      <c r="I60152" s="80"/>
      <c r="AX60152" s="80"/>
      <c r="AY60152" s="80"/>
      <c r="AZ60152" s="80"/>
      <c r="BA60152" s="80"/>
      <c r="BB60152" s="80"/>
    </row>
    <row r="60153" spans="9:54" x14ac:dyDescent="0.25">
      <c r="I60153" s="80"/>
      <c r="AX60153" s="80"/>
      <c r="AY60153" s="80"/>
      <c r="AZ60153" s="80"/>
      <c r="BA60153" s="80"/>
      <c r="BB60153" s="80"/>
    </row>
    <row r="60154" spans="9:54" x14ac:dyDescent="0.25">
      <c r="I60154" s="80"/>
      <c r="AX60154" s="80"/>
      <c r="AY60154" s="80"/>
      <c r="AZ60154" s="80"/>
      <c r="BA60154" s="80"/>
      <c r="BB60154" s="80"/>
    </row>
    <row r="60155" spans="9:54" x14ac:dyDescent="0.25">
      <c r="I60155" s="80"/>
      <c r="AX60155" s="80"/>
      <c r="AY60155" s="80"/>
      <c r="AZ60155" s="80"/>
      <c r="BA60155" s="80"/>
      <c r="BB60155" s="80"/>
    </row>
    <row r="60156" spans="9:54" x14ac:dyDescent="0.25">
      <c r="I60156" s="80"/>
      <c r="AX60156" s="80"/>
      <c r="AY60156" s="80"/>
      <c r="AZ60156" s="80"/>
      <c r="BA60156" s="80"/>
      <c r="BB60156" s="80"/>
    </row>
    <row r="60157" spans="9:54" x14ac:dyDescent="0.25">
      <c r="I60157" s="80"/>
      <c r="AX60157" s="80"/>
      <c r="AY60157" s="80"/>
      <c r="AZ60157" s="80"/>
      <c r="BA60157" s="80"/>
      <c r="BB60157" s="80"/>
    </row>
    <row r="60158" spans="9:54" x14ac:dyDescent="0.25">
      <c r="I60158" s="80"/>
      <c r="AX60158" s="80"/>
      <c r="AY60158" s="80"/>
      <c r="AZ60158" s="80"/>
      <c r="BA60158" s="80"/>
      <c r="BB60158" s="80"/>
    </row>
    <row r="60159" spans="9:54" x14ac:dyDescent="0.25">
      <c r="I60159" s="80"/>
      <c r="AX60159" s="80"/>
      <c r="AY60159" s="80"/>
      <c r="AZ60159" s="80"/>
      <c r="BA60159" s="80"/>
      <c r="BB60159" s="80"/>
    </row>
    <row r="60160" spans="9:54" x14ac:dyDescent="0.25">
      <c r="I60160" s="80"/>
      <c r="AX60160" s="80"/>
      <c r="AY60160" s="80"/>
      <c r="AZ60160" s="80"/>
      <c r="BA60160" s="80"/>
      <c r="BB60160" s="80"/>
    </row>
    <row r="60161" spans="9:54" x14ac:dyDescent="0.25">
      <c r="I60161" s="80"/>
      <c r="AX60161" s="80"/>
      <c r="AY60161" s="80"/>
      <c r="AZ60161" s="80"/>
      <c r="BA60161" s="80"/>
      <c r="BB60161" s="80"/>
    </row>
    <row r="60162" spans="9:54" x14ac:dyDescent="0.25">
      <c r="I60162" s="80"/>
      <c r="AX60162" s="80"/>
      <c r="AY60162" s="80"/>
      <c r="AZ60162" s="80"/>
      <c r="BA60162" s="80"/>
      <c r="BB60162" s="80"/>
    </row>
    <row r="60163" spans="9:54" x14ac:dyDescent="0.25">
      <c r="I60163" s="80"/>
      <c r="AX60163" s="80"/>
      <c r="AY60163" s="80"/>
      <c r="AZ60163" s="80"/>
      <c r="BA60163" s="80"/>
      <c r="BB60163" s="80"/>
    </row>
    <row r="60164" spans="9:54" x14ac:dyDescent="0.25">
      <c r="I60164" s="80"/>
      <c r="AX60164" s="80"/>
      <c r="AY60164" s="80"/>
      <c r="AZ60164" s="80"/>
      <c r="BA60164" s="80"/>
      <c r="BB60164" s="80"/>
    </row>
    <row r="60165" spans="9:54" x14ac:dyDescent="0.25">
      <c r="I60165" s="80"/>
      <c r="AX60165" s="80"/>
      <c r="AY60165" s="80"/>
      <c r="AZ60165" s="80"/>
      <c r="BA60165" s="80"/>
      <c r="BB60165" s="80"/>
    </row>
    <row r="60166" spans="9:54" x14ac:dyDescent="0.25">
      <c r="I60166" s="80"/>
      <c r="AX60166" s="80"/>
      <c r="AY60166" s="80"/>
      <c r="AZ60166" s="80"/>
      <c r="BA60166" s="80"/>
      <c r="BB60166" s="80"/>
    </row>
    <row r="60167" spans="9:54" x14ac:dyDescent="0.25">
      <c r="I60167" s="80"/>
      <c r="AX60167" s="80"/>
      <c r="AY60167" s="80"/>
      <c r="AZ60167" s="80"/>
      <c r="BA60167" s="80"/>
      <c r="BB60167" s="80"/>
    </row>
    <row r="60168" spans="9:54" x14ac:dyDescent="0.25">
      <c r="I60168" s="80"/>
      <c r="AX60168" s="80"/>
      <c r="AY60168" s="80"/>
      <c r="AZ60168" s="80"/>
      <c r="BA60168" s="80"/>
      <c r="BB60168" s="80"/>
    </row>
    <row r="60169" spans="9:54" x14ac:dyDescent="0.25">
      <c r="I60169" s="80"/>
      <c r="AX60169" s="80"/>
      <c r="AY60169" s="80"/>
      <c r="AZ60169" s="80"/>
      <c r="BA60169" s="80"/>
      <c r="BB60169" s="80"/>
    </row>
    <row r="60170" spans="9:54" x14ac:dyDescent="0.25">
      <c r="I60170" s="80"/>
      <c r="AX60170" s="80"/>
      <c r="AY60170" s="80"/>
      <c r="AZ60170" s="80"/>
      <c r="BA60170" s="80"/>
      <c r="BB60170" s="80"/>
    </row>
    <row r="60171" spans="9:54" x14ac:dyDescent="0.25">
      <c r="I60171" s="80"/>
      <c r="AX60171" s="80"/>
      <c r="AY60171" s="80"/>
      <c r="AZ60171" s="80"/>
      <c r="BA60171" s="80"/>
      <c r="BB60171" s="80"/>
    </row>
    <row r="60172" spans="9:54" x14ac:dyDescent="0.25">
      <c r="I60172" s="80"/>
      <c r="AX60172" s="80"/>
      <c r="AY60172" s="80"/>
      <c r="AZ60172" s="80"/>
      <c r="BA60172" s="80"/>
      <c r="BB60172" s="80"/>
    </row>
    <row r="60173" spans="9:54" x14ac:dyDescent="0.25">
      <c r="I60173" s="80"/>
      <c r="AX60173" s="80"/>
      <c r="AY60173" s="80"/>
      <c r="AZ60173" s="80"/>
      <c r="BA60173" s="80"/>
      <c r="BB60173" s="80"/>
    </row>
    <row r="60174" spans="9:54" x14ac:dyDescent="0.25">
      <c r="I60174" s="80"/>
      <c r="AX60174" s="80"/>
      <c r="AY60174" s="80"/>
      <c r="AZ60174" s="80"/>
      <c r="BA60174" s="80"/>
      <c r="BB60174" s="80"/>
    </row>
    <row r="60175" spans="9:54" x14ac:dyDescent="0.25">
      <c r="I60175" s="80"/>
      <c r="AX60175" s="80"/>
      <c r="AY60175" s="80"/>
      <c r="AZ60175" s="80"/>
      <c r="BA60175" s="80"/>
      <c r="BB60175" s="80"/>
    </row>
    <row r="60176" spans="9:54" x14ac:dyDescent="0.25">
      <c r="I60176" s="80"/>
      <c r="AX60176" s="80"/>
      <c r="AY60176" s="80"/>
      <c r="AZ60176" s="80"/>
      <c r="BA60176" s="80"/>
      <c r="BB60176" s="80"/>
    </row>
    <row r="60177" spans="9:54" x14ac:dyDescent="0.25">
      <c r="I60177" s="80"/>
      <c r="AX60177" s="80"/>
      <c r="AY60177" s="80"/>
      <c r="AZ60177" s="80"/>
      <c r="BA60177" s="80"/>
      <c r="BB60177" s="80"/>
    </row>
    <row r="60178" spans="9:54" x14ac:dyDescent="0.25">
      <c r="I60178" s="80"/>
      <c r="AX60178" s="80"/>
      <c r="AY60178" s="80"/>
      <c r="AZ60178" s="80"/>
      <c r="BA60178" s="80"/>
      <c r="BB60178" s="80"/>
    </row>
    <row r="60179" spans="9:54" x14ac:dyDescent="0.25">
      <c r="I60179" s="80"/>
      <c r="AX60179" s="80"/>
      <c r="AY60179" s="80"/>
      <c r="AZ60179" s="80"/>
      <c r="BA60179" s="80"/>
      <c r="BB60179" s="80"/>
    </row>
    <row r="60180" spans="9:54" x14ac:dyDescent="0.25">
      <c r="I60180" s="80"/>
      <c r="AX60180" s="80"/>
      <c r="AY60180" s="80"/>
      <c r="AZ60180" s="80"/>
      <c r="BA60180" s="80"/>
      <c r="BB60180" s="80"/>
    </row>
    <row r="60181" spans="9:54" x14ac:dyDescent="0.25">
      <c r="I60181" s="80"/>
      <c r="AX60181" s="80"/>
      <c r="AY60181" s="80"/>
      <c r="AZ60181" s="80"/>
      <c r="BA60181" s="80"/>
      <c r="BB60181" s="80"/>
    </row>
    <row r="60182" spans="9:54" x14ac:dyDescent="0.25">
      <c r="I60182" s="80"/>
      <c r="AX60182" s="80"/>
      <c r="AY60182" s="80"/>
      <c r="AZ60182" s="80"/>
      <c r="BA60182" s="80"/>
      <c r="BB60182" s="80"/>
    </row>
    <row r="60183" spans="9:54" x14ac:dyDescent="0.25">
      <c r="I60183" s="80"/>
      <c r="AX60183" s="80"/>
      <c r="AY60183" s="80"/>
      <c r="AZ60183" s="80"/>
      <c r="BA60183" s="80"/>
      <c r="BB60183" s="80"/>
    </row>
    <row r="60184" spans="9:54" x14ac:dyDescent="0.25">
      <c r="I60184" s="80"/>
      <c r="AX60184" s="80"/>
      <c r="AY60184" s="80"/>
      <c r="AZ60184" s="80"/>
      <c r="BA60184" s="80"/>
      <c r="BB60184" s="80"/>
    </row>
    <row r="60185" spans="9:54" x14ac:dyDescent="0.25">
      <c r="I60185" s="80"/>
      <c r="AX60185" s="80"/>
      <c r="AY60185" s="80"/>
      <c r="AZ60185" s="80"/>
      <c r="BA60185" s="80"/>
      <c r="BB60185" s="80"/>
    </row>
    <row r="60186" spans="9:54" x14ac:dyDescent="0.25">
      <c r="I60186" s="80"/>
      <c r="AX60186" s="80"/>
      <c r="AY60186" s="80"/>
      <c r="AZ60186" s="80"/>
      <c r="BA60186" s="80"/>
      <c r="BB60186" s="80"/>
    </row>
    <row r="60187" spans="9:54" x14ac:dyDescent="0.25">
      <c r="I60187" s="80"/>
      <c r="AX60187" s="80"/>
      <c r="AY60187" s="80"/>
      <c r="AZ60187" s="80"/>
      <c r="BA60187" s="80"/>
      <c r="BB60187" s="80"/>
    </row>
    <row r="60188" spans="9:54" x14ac:dyDescent="0.25">
      <c r="I60188" s="80"/>
      <c r="AX60188" s="80"/>
      <c r="AY60188" s="80"/>
      <c r="AZ60188" s="80"/>
      <c r="BA60188" s="80"/>
      <c r="BB60188" s="80"/>
    </row>
    <row r="60189" spans="9:54" x14ac:dyDescent="0.25">
      <c r="I60189" s="80"/>
      <c r="AX60189" s="80"/>
      <c r="AY60189" s="80"/>
      <c r="AZ60189" s="80"/>
      <c r="BA60189" s="80"/>
      <c r="BB60189" s="80"/>
    </row>
    <row r="60190" spans="9:54" x14ac:dyDescent="0.25">
      <c r="I60190" s="80"/>
      <c r="AX60190" s="80"/>
      <c r="AY60190" s="80"/>
      <c r="AZ60190" s="80"/>
      <c r="BA60190" s="80"/>
      <c r="BB60190" s="80"/>
    </row>
    <row r="60191" spans="9:54" x14ac:dyDescent="0.25">
      <c r="I60191" s="80"/>
      <c r="AX60191" s="80"/>
      <c r="AY60191" s="80"/>
      <c r="AZ60191" s="80"/>
      <c r="BA60191" s="80"/>
      <c r="BB60191" s="80"/>
    </row>
    <row r="60192" spans="9:54" x14ac:dyDescent="0.25">
      <c r="I60192" s="80"/>
      <c r="AX60192" s="80"/>
      <c r="AY60192" s="80"/>
      <c r="AZ60192" s="80"/>
      <c r="BA60192" s="80"/>
      <c r="BB60192" s="80"/>
    </row>
    <row r="60193" spans="9:54" x14ac:dyDescent="0.25">
      <c r="I60193" s="80"/>
      <c r="AX60193" s="80"/>
      <c r="AY60193" s="80"/>
      <c r="AZ60193" s="80"/>
      <c r="BA60193" s="80"/>
      <c r="BB60193" s="80"/>
    </row>
    <row r="60194" spans="9:54" x14ac:dyDescent="0.25">
      <c r="I60194" s="80"/>
      <c r="AX60194" s="80"/>
      <c r="AY60194" s="80"/>
      <c r="AZ60194" s="80"/>
      <c r="BA60194" s="80"/>
      <c r="BB60194" s="80"/>
    </row>
    <row r="60195" spans="9:54" x14ac:dyDescent="0.25">
      <c r="I60195" s="80"/>
      <c r="AX60195" s="80"/>
      <c r="AY60195" s="80"/>
      <c r="AZ60195" s="80"/>
      <c r="BA60195" s="80"/>
      <c r="BB60195" s="80"/>
    </row>
    <row r="60196" spans="9:54" x14ac:dyDescent="0.25">
      <c r="I60196" s="80"/>
      <c r="AX60196" s="80"/>
      <c r="AY60196" s="80"/>
      <c r="AZ60196" s="80"/>
      <c r="BA60196" s="80"/>
      <c r="BB60196" s="80"/>
    </row>
    <row r="60197" spans="9:54" x14ac:dyDescent="0.25">
      <c r="I60197" s="80"/>
      <c r="AX60197" s="80"/>
      <c r="AY60197" s="80"/>
      <c r="AZ60197" s="80"/>
      <c r="BA60197" s="80"/>
      <c r="BB60197" s="80"/>
    </row>
    <row r="60198" spans="9:54" x14ac:dyDescent="0.25">
      <c r="I60198" s="80"/>
      <c r="AX60198" s="80"/>
      <c r="AY60198" s="80"/>
      <c r="AZ60198" s="80"/>
      <c r="BA60198" s="80"/>
      <c r="BB60198" s="80"/>
    </row>
    <row r="60199" spans="9:54" x14ac:dyDescent="0.25">
      <c r="I60199" s="80"/>
      <c r="AX60199" s="80"/>
      <c r="AY60199" s="80"/>
      <c r="AZ60199" s="80"/>
      <c r="BA60199" s="80"/>
      <c r="BB60199" s="80"/>
    </row>
    <row r="60200" spans="9:54" x14ac:dyDescent="0.25">
      <c r="I60200" s="80"/>
      <c r="AX60200" s="80"/>
      <c r="AY60200" s="80"/>
      <c r="AZ60200" s="80"/>
      <c r="BA60200" s="80"/>
      <c r="BB60200" s="80"/>
    </row>
    <row r="60201" spans="9:54" x14ac:dyDescent="0.25">
      <c r="I60201" s="80"/>
      <c r="AX60201" s="80"/>
      <c r="AY60201" s="80"/>
      <c r="AZ60201" s="80"/>
      <c r="BA60201" s="80"/>
      <c r="BB60201" s="80"/>
    </row>
    <row r="60202" spans="9:54" x14ac:dyDescent="0.25">
      <c r="I60202" s="80"/>
      <c r="AX60202" s="80"/>
      <c r="AY60202" s="80"/>
      <c r="AZ60202" s="80"/>
      <c r="BA60202" s="80"/>
      <c r="BB60202" s="80"/>
    </row>
    <row r="60203" spans="9:54" x14ac:dyDescent="0.25">
      <c r="I60203" s="80"/>
      <c r="AX60203" s="80"/>
      <c r="AY60203" s="80"/>
      <c r="AZ60203" s="80"/>
      <c r="BA60203" s="80"/>
      <c r="BB60203" s="80"/>
    </row>
    <row r="60204" spans="9:54" x14ac:dyDescent="0.25">
      <c r="I60204" s="80"/>
      <c r="AX60204" s="80"/>
      <c r="AY60204" s="80"/>
      <c r="AZ60204" s="80"/>
      <c r="BA60204" s="80"/>
      <c r="BB60204" s="80"/>
    </row>
    <row r="60205" spans="9:54" x14ac:dyDescent="0.25">
      <c r="I60205" s="80"/>
      <c r="AX60205" s="80"/>
      <c r="AY60205" s="80"/>
      <c r="AZ60205" s="80"/>
      <c r="BA60205" s="80"/>
      <c r="BB60205" s="80"/>
    </row>
    <row r="60206" spans="9:54" x14ac:dyDescent="0.25">
      <c r="I60206" s="80"/>
      <c r="AX60206" s="80"/>
      <c r="AY60206" s="80"/>
      <c r="AZ60206" s="80"/>
      <c r="BA60206" s="80"/>
      <c r="BB60206" s="80"/>
    </row>
    <row r="60207" spans="9:54" x14ac:dyDescent="0.25">
      <c r="I60207" s="80"/>
      <c r="AX60207" s="80"/>
      <c r="AY60207" s="80"/>
      <c r="AZ60207" s="80"/>
      <c r="BA60207" s="80"/>
      <c r="BB60207" s="80"/>
    </row>
    <row r="60208" spans="9:54" x14ac:dyDescent="0.25">
      <c r="I60208" s="80"/>
      <c r="AX60208" s="80"/>
      <c r="AY60208" s="80"/>
      <c r="AZ60208" s="80"/>
      <c r="BA60208" s="80"/>
      <c r="BB60208" s="80"/>
    </row>
    <row r="60209" spans="9:54" x14ac:dyDescent="0.25">
      <c r="I60209" s="80"/>
      <c r="AX60209" s="80"/>
      <c r="AY60209" s="80"/>
      <c r="AZ60209" s="80"/>
      <c r="BA60209" s="80"/>
      <c r="BB60209" s="80"/>
    </row>
    <row r="60210" spans="9:54" x14ac:dyDescent="0.25">
      <c r="I60210" s="80"/>
      <c r="AX60210" s="80"/>
      <c r="AY60210" s="80"/>
      <c r="AZ60210" s="80"/>
      <c r="BA60210" s="80"/>
      <c r="BB60210" s="80"/>
    </row>
    <row r="60211" spans="9:54" x14ac:dyDescent="0.25">
      <c r="I60211" s="80"/>
      <c r="AX60211" s="80"/>
      <c r="AY60211" s="80"/>
      <c r="AZ60211" s="80"/>
      <c r="BA60211" s="80"/>
      <c r="BB60211" s="80"/>
    </row>
    <row r="60212" spans="9:54" x14ac:dyDescent="0.25">
      <c r="I60212" s="80"/>
      <c r="AX60212" s="80"/>
      <c r="AY60212" s="80"/>
      <c r="AZ60212" s="80"/>
      <c r="BA60212" s="80"/>
      <c r="BB60212" s="80"/>
    </row>
    <row r="60213" spans="9:54" x14ac:dyDescent="0.25">
      <c r="I60213" s="80"/>
      <c r="AX60213" s="80"/>
      <c r="AY60213" s="80"/>
      <c r="AZ60213" s="80"/>
      <c r="BA60213" s="80"/>
      <c r="BB60213" s="80"/>
    </row>
    <row r="60214" spans="9:54" x14ac:dyDescent="0.25">
      <c r="I60214" s="80"/>
      <c r="AX60214" s="80"/>
      <c r="AY60214" s="80"/>
      <c r="AZ60214" s="80"/>
      <c r="BA60214" s="80"/>
      <c r="BB60214" s="80"/>
    </row>
    <row r="60215" spans="9:54" x14ac:dyDescent="0.25">
      <c r="I60215" s="80"/>
      <c r="AX60215" s="80"/>
      <c r="AY60215" s="80"/>
      <c r="AZ60215" s="80"/>
      <c r="BA60215" s="80"/>
      <c r="BB60215" s="80"/>
    </row>
    <row r="60216" spans="9:54" x14ac:dyDescent="0.25">
      <c r="I60216" s="80"/>
      <c r="AX60216" s="80"/>
      <c r="AY60216" s="80"/>
      <c r="AZ60216" s="80"/>
      <c r="BA60216" s="80"/>
      <c r="BB60216" s="80"/>
    </row>
    <row r="60217" spans="9:54" x14ac:dyDescent="0.25">
      <c r="I60217" s="80"/>
      <c r="AX60217" s="80"/>
      <c r="AY60217" s="80"/>
      <c r="AZ60217" s="80"/>
      <c r="BA60217" s="80"/>
      <c r="BB60217" s="80"/>
    </row>
    <row r="60218" spans="9:54" x14ac:dyDescent="0.25">
      <c r="I60218" s="80"/>
      <c r="AX60218" s="80"/>
      <c r="AY60218" s="80"/>
      <c r="AZ60218" s="80"/>
      <c r="BA60218" s="80"/>
      <c r="BB60218" s="80"/>
    </row>
    <row r="60219" spans="9:54" x14ac:dyDescent="0.25">
      <c r="I60219" s="80"/>
      <c r="AX60219" s="80"/>
      <c r="AY60219" s="80"/>
      <c r="AZ60219" s="80"/>
      <c r="BA60219" s="80"/>
      <c r="BB60219" s="80"/>
    </row>
    <row r="60220" spans="9:54" x14ac:dyDescent="0.25">
      <c r="I60220" s="80"/>
      <c r="AX60220" s="80"/>
      <c r="AY60220" s="80"/>
      <c r="AZ60220" s="80"/>
      <c r="BA60220" s="80"/>
      <c r="BB60220" s="80"/>
    </row>
    <row r="60221" spans="9:54" x14ac:dyDescent="0.25">
      <c r="I60221" s="80"/>
      <c r="AX60221" s="80"/>
      <c r="AY60221" s="80"/>
      <c r="AZ60221" s="80"/>
      <c r="BA60221" s="80"/>
      <c r="BB60221" s="80"/>
    </row>
    <row r="60222" spans="9:54" x14ac:dyDescent="0.25">
      <c r="I60222" s="80"/>
      <c r="AX60222" s="80"/>
      <c r="AY60222" s="80"/>
      <c r="AZ60222" s="80"/>
      <c r="BA60222" s="80"/>
      <c r="BB60222" s="80"/>
    </row>
    <row r="60223" spans="9:54" x14ac:dyDescent="0.25">
      <c r="I60223" s="80"/>
      <c r="AX60223" s="80"/>
      <c r="AY60223" s="80"/>
      <c r="AZ60223" s="80"/>
      <c r="BA60223" s="80"/>
      <c r="BB60223" s="80"/>
    </row>
    <row r="60224" spans="9:54" x14ac:dyDescent="0.25">
      <c r="I60224" s="80"/>
      <c r="AX60224" s="80"/>
      <c r="AY60224" s="80"/>
      <c r="AZ60224" s="80"/>
      <c r="BA60224" s="80"/>
      <c r="BB60224" s="80"/>
    </row>
    <row r="60225" spans="9:54" x14ac:dyDescent="0.25">
      <c r="I60225" s="80"/>
      <c r="AX60225" s="80"/>
      <c r="AY60225" s="80"/>
      <c r="AZ60225" s="80"/>
      <c r="BA60225" s="80"/>
      <c r="BB60225" s="80"/>
    </row>
    <row r="60226" spans="9:54" x14ac:dyDescent="0.25">
      <c r="I60226" s="80"/>
      <c r="AX60226" s="80"/>
      <c r="AY60226" s="80"/>
      <c r="AZ60226" s="80"/>
      <c r="BA60226" s="80"/>
      <c r="BB60226" s="80"/>
    </row>
    <row r="60227" spans="9:54" x14ac:dyDescent="0.25">
      <c r="I60227" s="80"/>
      <c r="AX60227" s="80"/>
      <c r="AY60227" s="80"/>
      <c r="AZ60227" s="80"/>
      <c r="BA60227" s="80"/>
      <c r="BB60227" s="80"/>
    </row>
    <row r="60228" spans="9:54" x14ac:dyDescent="0.25">
      <c r="I60228" s="80"/>
      <c r="AX60228" s="80"/>
      <c r="AY60228" s="80"/>
      <c r="AZ60228" s="80"/>
      <c r="BA60228" s="80"/>
      <c r="BB60228" s="80"/>
    </row>
    <row r="60229" spans="9:54" x14ac:dyDescent="0.25">
      <c r="I60229" s="80"/>
      <c r="AX60229" s="80"/>
      <c r="AY60229" s="80"/>
      <c r="AZ60229" s="80"/>
      <c r="BA60229" s="80"/>
      <c r="BB60229" s="80"/>
    </row>
    <row r="60230" spans="9:54" x14ac:dyDescent="0.25">
      <c r="I60230" s="80"/>
      <c r="AX60230" s="80"/>
      <c r="AY60230" s="80"/>
      <c r="AZ60230" s="80"/>
      <c r="BA60230" s="80"/>
      <c r="BB60230" s="80"/>
    </row>
    <row r="60231" spans="9:54" x14ac:dyDescent="0.25">
      <c r="I60231" s="80"/>
      <c r="AX60231" s="80"/>
      <c r="AY60231" s="80"/>
      <c r="AZ60231" s="80"/>
      <c r="BA60231" s="80"/>
      <c r="BB60231" s="80"/>
    </row>
    <row r="60232" spans="9:54" x14ac:dyDescent="0.25">
      <c r="I60232" s="80"/>
      <c r="AX60232" s="80"/>
      <c r="AY60232" s="80"/>
      <c r="AZ60232" s="80"/>
      <c r="BA60232" s="80"/>
      <c r="BB60232" s="80"/>
    </row>
    <row r="60233" spans="9:54" x14ac:dyDescent="0.25">
      <c r="I60233" s="80"/>
      <c r="AX60233" s="80"/>
      <c r="AY60233" s="80"/>
      <c r="AZ60233" s="80"/>
      <c r="BA60233" s="80"/>
      <c r="BB60233" s="80"/>
    </row>
    <row r="60234" spans="9:54" x14ac:dyDescent="0.25">
      <c r="I60234" s="80"/>
      <c r="AX60234" s="80"/>
      <c r="AY60234" s="80"/>
      <c r="AZ60234" s="80"/>
      <c r="BA60234" s="80"/>
      <c r="BB60234" s="80"/>
    </row>
    <row r="60235" spans="9:54" x14ac:dyDescent="0.25">
      <c r="I60235" s="80"/>
      <c r="AX60235" s="80"/>
      <c r="AY60235" s="80"/>
      <c r="AZ60235" s="80"/>
      <c r="BA60235" s="80"/>
      <c r="BB60235" s="80"/>
    </row>
    <row r="60236" spans="9:54" x14ac:dyDescent="0.25">
      <c r="I60236" s="80"/>
      <c r="AX60236" s="80"/>
      <c r="AY60236" s="80"/>
      <c r="AZ60236" s="80"/>
      <c r="BA60236" s="80"/>
      <c r="BB60236" s="80"/>
    </row>
    <row r="60237" spans="9:54" x14ac:dyDescent="0.25">
      <c r="I60237" s="80"/>
      <c r="AX60237" s="80"/>
      <c r="AY60237" s="80"/>
      <c r="AZ60237" s="80"/>
      <c r="BA60237" s="80"/>
      <c r="BB60237" s="80"/>
    </row>
    <row r="60238" spans="9:54" x14ac:dyDescent="0.25">
      <c r="I60238" s="80"/>
      <c r="AX60238" s="80"/>
      <c r="AY60238" s="80"/>
      <c r="AZ60238" s="80"/>
      <c r="BA60238" s="80"/>
      <c r="BB60238" s="80"/>
    </row>
    <row r="60239" spans="9:54" x14ac:dyDescent="0.25">
      <c r="I60239" s="80"/>
      <c r="AX60239" s="80"/>
      <c r="AY60239" s="80"/>
      <c r="AZ60239" s="80"/>
      <c r="BA60239" s="80"/>
      <c r="BB60239" s="80"/>
    </row>
    <row r="60240" spans="9:54" x14ac:dyDescent="0.25">
      <c r="I60240" s="80"/>
      <c r="AX60240" s="80"/>
      <c r="AY60240" s="80"/>
      <c r="AZ60240" s="80"/>
      <c r="BA60240" s="80"/>
      <c r="BB60240" s="80"/>
    </row>
    <row r="60241" spans="9:54" x14ac:dyDescent="0.25">
      <c r="I60241" s="80"/>
      <c r="AX60241" s="80"/>
      <c r="AY60241" s="80"/>
      <c r="AZ60241" s="80"/>
      <c r="BA60241" s="80"/>
      <c r="BB60241" s="80"/>
    </row>
    <row r="60242" spans="9:54" x14ac:dyDescent="0.25">
      <c r="I60242" s="80"/>
      <c r="AX60242" s="80"/>
      <c r="AY60242" s="80"/>
      <c r="AZ60242" s="80"/>
      <c r="BA60242" s="80"/>
      <c r="BB60242" s="80"/>
    </row>
    <row r="60243" spans="9:54" x14ac:dyDescent="0.25">
      <c r="I60243" s="80"/>
      <c r="AX60243" s="80"/>
      <c r="AY60243" s="80"/>
      <c r="AZ60243" s="80"/>
      <c r="BA60243" s="80"/>
      <c r="BB60243" s="80"/>
    </row>
    <row r="60244" spans="9:54" x14ac:dyDescent="0.25">
      <c r="I60244" s="80"/>
      <c r="AX60244" s="80"/>
      <c r="AY60244" s="80"/>
      <c r="AZ60244" s="80"/>
      <c r="BA60244" s="80"/>
      <c r="BB60244" s="80"/>
    </row>
    <row r="60245" spans="9:54" x14ac:dyDescent="0.25">
      <c r="I60245" s="80"/>
      <c r="AX60245" s="80"/>
      <c r="AY60245" s="80"/>
      <c r="AZ60245" s="80"/>
      <c r="BA60245" s="80"/>
      <c r="BB60245" s="80"/>
    </row>
    <row r="60246" spans="9:54" x14ac:dyDescent="0.25">
      <c r="I60246" s="80"/>
      <c r="AX60246" s="80"/>
      <c r="AY60246" s="80"/>
      <c r="AZ60246" s="80"/>
      <c r="BA60246" s="80"/>
      <c r="BB60246" s="80"/>
    </row>
    <row r="60247" spans="9:54" x14ac:dyDescent="0.25">
      <c r="I60247" s="80"/>
      <c r="AX60247" s="80"/>
      <c r="AY60247" s="80"/>
      <c r="AZ60247" s="80"/>
      <c r="BA60247" s="80"/>
      <c r="BB60247" s="80"/>
    </row>
    <row r="60248" spans="9:54" x14ac:dyDescent="0.25">
      <c r="I60248" s="80"/>
      <c r="AX60248" s="80"/>
      <c r="AY60248" s="80"/>
      <c r="AZ60248" s="80"/>
      <c r="BA60248" s="80"/>
      <c r="BB60248" s="80"/>
    </row>
    <row r="60249" spans="9:54" x14ac:dyDescent="0.25">
      <c r="I60249" s="80"/>
      <c r="AX60249" s="80"/>
      <c r="AY60249" s="80"/>
      <c r="AZ60249" s="80"/>
      <c r="BA60249" s="80"/>
      <c r="BB60249" s="80"/>
    </row>
    <row r="60250" spans="9:54" x14ac:dyDescent="0.25">
      <c r="I60250" s="80"/>
      <c r="AX60250" s="80"/>
      <c r="AY60250" s="80"/>
      <c r="AZ60250" s="80"/>
      <c r="BA60250" s="80"/>
      <c r="BB60250" s="80"/>
    </row>
    <row r="60251" spans="9:54" x14ac:dyDescent="0.25">
      <c r="I60251" s="80"/>
      <c r="AX60251" s="80"/>
      <c r="AY60251" s="80"/>
      <c r="AZ60251" s="80"/>
      <c r="BA60251" s="80"/>
      <c r="BB60251" s="80"/>
    </row>
    <row r="60252" spans="9:54" x14ac:dyDescent="0.25">
      <c r="I60252" s="80"/>
      <c r="AX60252" s="80"/>
      <c r="AY60252" s="80"/>
      <c r="AZ60252" s="80"/>
      <c r="BA60252" s="80"/>
      <c r="BB60252" s="80"/>
    </row>
    <row r="60253" spans="9:54" x14ac:dyDescent="0.25">
      <c r="I60253" s="80"/>
      <c r="AX60253" s="80"/>
      <c r="AY60253" s="80"/>
      <c r="AZ60253" s="80"/>
      <c r="BA60253" s="80"/>
      <c r="BB60253" s="80"/>
    </row>
    <row r="60254" spans="9:54" x14ac:dyDescent="0.25">
      <c r="I60254" s="80"/>
      <c r="AX60254" s="80"/>
      <c r="AY60254" s="80"/>
      <c r="AZ60254" s="80"/>
      <c r="BA60254" s="80"/>
      <c r="BB60254" s="80"/>
    </row>
    <row r="60255" spans="9:54" x14ac:dyDescent="0.25">
      <c r="I60255" s="80"/>
      <c r="AX60255" s="80"/>
      <c r="AY60255" s="80"/>
      <c r="AZ60255" s="80"/>
      <c r="BA60255" s="80"/>
      <c r="BB60255" s="80"/>
    </row>
    <row r="60256" spans="9:54" x14ac:dyDescent="0.25">
      <c r="I60256" s="80"/>
      <c r="AX60256" s="80"/>
      <c r="AY60256" s="80"/>
      <c r="AZ60256" s="80"/>
      <c r="BA60256" s="80"/>
      <c r="BB60256" s="80"/>
    </row>
    <row r="60257" spans="9:54" x14ac:dyDescent="0.25">
      <c r="I60257" s="80"/>
      <c r="AX60257" s="80"/>
      <c r="AY60257" s="80"/>
      <c r="AZ60257" s="80"/>
      <c r="BA60257" s="80"/>
      <c r="BB60257" s="80"/>
    </row>
    <row r="60258" spans="9:54" x14ac:dyDescent="0.25">
      <c r="I60258" s="80"/>
      <c r="AX60258" s="80"/>
      <c r="AY60258" s="80"/>
      <c r="AZ60258" s="80"/>
      <c r="BA60258" s="80"/>
      <c r="BB60258" s="80"/>
    </row>
    <row r="60259" spans="9:54" x14ac:dyDescent="0.25">
      <c r="I60259" s="80"/>
      <c r="AX60259" s="80"/>
      <c r="AY60259" s="80"/>
      <c r="AZ60259" s="80"/>
      <c r="BA60259" s="80"/>
      <c r="BB60259" s="80"/>
    </row>
    <row r="60260" spans="9:54" x14ac:dyDescent="0.25">
      <c r="I60260" s="80"/>
      <c r="AX60260" s="80"/>
      <c r="AY60260" s="80"/>
      <c r="AZ60260" s="80"/>
      <c r="BA60260" s="80"/>
      <c r="BB60260" s="80"/>
    </row>
    <row r="60261" spans="9:54" x14ac:dyDescent="0.25">
      <c r="I60261" s="80"/>
      <c r="AX60261" s="80"/>
      <c r="AY60261" s="80"/>
      <c r="AZ60261" s="80"/>
      <c r="BA60261" s="80"/>
      <c r="BB60261" s="80"/>
    </row>
    <row r="60262" spans="9:54" x14ac:dyDescent="0.25">
      <c r="I60262" s="80"/>
      <c r="AX60262" s="80"/>
      <c r="AY60262" s="80"/>
      <c r="AZ60262" s="80"/>
      <c r="BA60262" s="80"/>
      <c r="BB60262" s="80"/>
    </row>
    <row r="60263" spans="9:54" x14ac:dyDescent="0.25">
      <c r="I60263" s="80"/>
      <c r="AX60263" s="80"/>
      <c r="AY60263" s="80"/>
      <c r="AZ60263" s="80"/>
      <c r="BA60263" s="80"/>
      <c r="BB60263" s="80"/>
    </row>
    <row r="60264" spans="9:54" x14ac:dyDescent="0.25">
      <c r="I60264" s="80"/>
      <c r="AX60264" s="80"/>
      <c r="AY60264" s="80"/>
      <c r="AZ60264" s="80"/>
      <c r="BA60264" s="80"/>
      <c r="BB60264" s="80"/>
    </row>
    <row r="60265" spans="9:54" x14ac:dyDescent="0.25">
      <c r="I60265" s="80"/>
      <c r="AX60265" s="80"/>
      <c r="AY60265" s="80"/>
      <c r="AZ60265" s="80"/>
      <c r="BA60265" s="80"/>
      <c r="BB60265" s="80"/>
    </row>
    <row r="60266" spans="9:54" x14ac:dyDescent="0.25">
      <c r="I60266" s="80"/>
      <c r="AX60266" s="80"/>
      <c r="AY60266" s="80"/>
      <c r="AZ60266" s="80"/>
      <c r="BA60266" s="80"/>
      <c r="BB60266" s="80"/>
    </row>
    <row r="60267" spans="9:54" x14ac:dyDescent="0.25">
      <c r="I60267" s="80"/>
      <c r="AX60267" s="80"/>
      <c r="AY60267" s="80"/>
      <c r="AZ60267" s="80"/>
      <c r="BA60267" s="80"/>
      <c r="BB60267" s="80"/>
    </row>
    <row r="60268" spans="9:54" x14ac:dyDescent="0.25">
      <c r="I60268" s="80"/>
      <c r="AX60268" s="80"/>
      <c r="AY60268" s="80"/>
      <c r="AZ60268" s="80"/>
      <c r="BA60268" s="80"/>
      <c r="BB60268" s="80"/>
    </row>
    <row r="60269" spans="9:54" x14ac:dyDescent="0.25">
      <c r="I60269" s="80"/>
      <c r="AX60269" s="80"/>
      <c r="AY60269" s="80"/>
      <c r="AZ60269" s="80"/>
      <c r="BA60269" s="80"/>
      <c r="BB60269" s="80"/>
    </row>
    <row r="60270" spans="9:54" x14ac:dyDescent="0.25">
      <c r="I60270" s="80"/>
      <c r="AX60270" s="80"/>
      <c r="AY60270" s="80"/>
      <c r="AZ60270" s="80"/>
      <c r="BA60270" s="80"/>
      <c r="BB60270" s="80"/>
    </row>
    <row r="60271" spans="9:54" x14ac:dyDescent="0.25">
      <c r="I60271" s="80"/>
      <c r="AX60271" s="80"/>
      <c r="AY60271" s="80"/>
      <c r="AZ60271" s="80"/>
      <c r="BA60271" s="80"/>
      <c r="BB60271" s="80"/>
    </row>
    <row r="60272" spans="9:54" x14ac:dyDescent="0.25">
      <c r="I60272" s="80"/>
      <c r="AX60272" s="80"/>
      <c r="AY60272" s="80"/>
      <c r="AZ60272" s="80"/>
      <c r="BA60272" s="80"/>
      <c r="BB60272" s="80"/>
    </row>
    <row r="60273" spans="9:54" x14ac:dyDescent="0.25">
      <c r="I60273" s="80"/>
      <c r="AX60273" s="80"/>
      <c r="AY60273" s="80"/>
      <c r="AZ60273" s="80"/>
      <c r="BA60273" s="80"/>
      <c r="BB60273" s="80"/>
    </row>
    <row r="60274" spans="9:54" x14ac:dyDescent="0.25">
      <c r="I60274" s="80"/>
      <c r="AX60274" s="80"/>
      <c r="AY60274" s="80"/>
      <c r="AZ60274" s="80"/>
      <c r="BA60274" s="80"/>
      <c r="BB60274" s="80"/>
    </row>
    <row r="60275" spans="9:54" x14ac:dyDescent="0.25">
      <c r="I60275" s="80"/>
      <c r="AX60275" s="80"/>
      <c r="AY60275" s="80"/>
      <c r="AZ60275" s="80"/>
      <c r="BA60275" s="80"/>
      <c r="BB60275" s="80"/>
    </row>
    <row r="60276" spans="9:54" x14ac:dyDescent="0.25">
      <c r="I60276" s="80"/>
      <c r="AX60276" s="80"/>
      <c r="AY60276" s="80"/>
      <c r="AZ60276" s="80"/>
      <c r="BA60276" s="80"/>
      <c r="BB60276" s="80"/>
    </row>
    <row r="60277" spans="9:54" x14ac:dyDescent="0.25">
      <c r="I60277" s="80"/>
      <c r="AX60277" s="80"/>
      <c r="AY60277" s="80"/>
      <c r="AZ60277" s="80"/>
      <c r="BA60277" s="80"/>
      <c r="BB60277" s="80"/>
    </row>
    <row r="60278" spans="9:54" x14ac:dyDescent="0.25">
      <c r="I60278" s="80"/>
      <c r="AX60278" s="80"/>
      <c r="AY60278" s="80"/>
      <c r="AZ60278" s="80"/>
      <c r="BA60278" s="80"/>
      <c r="BB60278" s="80"/>
    </row>
    <row r="60279" spans="9:54" x14ac:dyDescent="0.25">
      <c r="I60279" s="80"/>
      <c r="AX60279" s="80"/>
      <c r="AY60279" s="80"/>
      <c r="AZ60279" s="80"/>
      <c r="BA60279" s="80"/>
      <c r="BB60279" s="80"/>
    </row>
    <row r="60280" spans="9:54" x14ac:dyDescent="0.25">
      <c r="I60280" s="80"/>
      <c r="AX60280" s="80"/>
      <c r="AY60280" s="80"/>
      <c r="AZ60280" s="80"/>
      <c r="BA60280" s="80"/>
      <c r="BB60280" s="80"/>
    </row>
    <row r="60281" spans="9:54" x14ac:dyDescent="0.25">
      <c r="I60281" s="80"/>
      <c r="AX60281" s="80"/>
      <c r="AY60281" s="80"/>
      <c r="AZ60281" s="80"/>
      <c r="BA60281" s="80"/>
      <c r="BB60281" s="80"/>
    </row>
    <row r="60282" spans="9:54" x14ac:dyDescent="0.25">
      <c r="I60282" s="80"/>
      <c r="AX60282" s="80"/>
      <c r="AY60282" s="80"/>
      <c r="AZ60282" s="80"/>
      <c r="BA60282" s="80"/>
      <c r="BB60282" s="80"/>
    </row>
    <row r="60283" spans="9:54" x14ac:dyDescent="0.25">
      <c r="I60283" s="80"/>
      <c r="AX60283" s="80"/>
      <c r="AY60283" s="80"/>
      <c r="AZ60283" s="80"/>
      <c r="BA60283" s="80"/>
      <c r="BB60283" s="80"/>
    </row>
    <row r="60284" spans="9:54" x14ac:dyDescent="0.25">
      <c r="I60284" s="80"/>
      <c r="AX60284" s="80"/>
      <c r="AY60284" s="80"/>
      <c r="AZ60284" s="80"/>
      <c r="BA60284" s="80"/>
      <c r="BB60284" s="80"/>
    </row>
    <row r="60285" spans="9:54" x14ac:dyDescent="0.25">
      <c r="I60285" s="80"/>
      <c r="AX60285" s="80"/>
      <c r="AY60285" s="80"/>
      <c r="AZ60285" s="80"/>
      <c r="BA60285" s="80"/>
      <c r="BB60285" s="80"/>
    </row>
    <row r="60286" spans="9:54" x14ac:dyDescent="0.25">
      <c r="I60286" s="80"/>
      <c r="AX60286" s="80"/>
      <c r="AY60286" s="80"/>
      <c r="AZ60286" s="80"/>
      <c r="BA60286" s="80"/>
      <c r="BB60286" s="80"/>
    </row>
    <row r="60287" spans="9:54" x14ac:dyDescent="0.25">
      <c r="I60287" s="80"/>
      <c r="AX60287" s="80"/>
      <c r="AY60287" s="80"/>
      <c r="AZ60287" s="80"/>
      <c r="BA60287" s="80"/>
      <c r="BB60287" s="80"/>
    </row>
    <row r="60288" spans="9:54" x14ac:dyDescent="0.25">
      <c r="I60288" s="80"/>
      <c r="AX60288" s="80"/>
      <c r="AY60288" s="80"/>
      <c r="AZ60288" s="80"/>
      <c r="BA60288" s="80"/>
      <c r="BB60288" s="80"/>
    </row>
    <row r="60289" spans="9:54" x14ac:dyDescent="0.25">
      <c r="I60289" s="80"/>
      <c r="AX60289" s="80"/>
      <c r="AY60289" s="80"/>
      <c r="AZ60289" s="80"/>
      <c r="BA60289" s="80"/>
      <c r="BB60289" s="80"/>
    </row>
    <row r="60290" spans="9:54" x14ac:dyDescent="0.25">
      <c r="I60290" s="80"/>
      <c r="AX60290" s="80"/>
      <c r="AY60290" s="80"/>
      <c r="AZ60290" s="80"/>
      <c r="BA60290" s="80"/>
      <c r="BB60290" s="80"/>
    </row>
    <row r="60291" spans="9:54" x14ac:dyDescent="0.25">
      <c r="I60291" s="80"/>
      <c r="AX60291" s="80"/>
      <c r="AY60291" s="80"/>
      <c r="AZ60291" s="80"/>
      <c r="BA60291" s="80"/>
      <c r="BB60291" s="80"/>
    </row>
    <row r="60292" spans="9:54" x14ac:dyDescent="0.25">
      <c r="I60292" s="80"/>
      <c r="AX60292" s="80"/>
      <c r="AY60292" s="80"/>
      <c r="AZ60292" s="80"/>
      <c r="BA60292" s="80"/>
      <c r="BB60292" s="80"/>
    </row>
    <row r="60293" spans="9:54" x14ac:dyDescent="0.25">
      <c r="I60293" s="80"/>
      <c r="AX60293" s="80"/>
      <c r="AY60293" s="80"/>
      <c r="AZ60293" s="80"/>
      <c r="BA60293" s="80"/>
      <c r="BB60293" s="80"/>
    </row>
    <row r="60294" spans="9:54" x14ac:dyDescent="0.25">
      <c r="I60294" s="80"/>
      <c r="AX60294" s="80"/>
      <c r="AY60294" s="80"/>
      <c r="AZ60294" s="80"/>
      <c r="BA60294" s="80"/>
      <c r="BB60294" s="80"/>
    </row>
    <row r="60295" spans="9:54" x14ac:dyDescent="0.25">
      <c r="I60295" s="80"/>
      <c r="AX60295" s="80"/>
      <c r="AY60295" s="80"/>
      <c r="AZ60295" s="80"/>
      <c r="BA60295" s="80"/>
      <c r="BB60295" s="80"/>
    </row>
    <row r="60296" spans="9:54" x14ac:dyDescent="0.25">
      <c r="I60296" s="80"/>
      <c r="AX60296" s="80"/>
      <c r="AY60296" s="80"/>
      <c r="AZ60296" s="80"/>
      <c r="BA60296" s="80"/>
      <c r="BB60296" s="80"/>
    </row>
    <row r="60297" spans="9:54" x14ac:dyDescent="0.25">
      <c r="I60297" s="80"/>
      <c r="AX60297" s="80"/>
      <c r="AY60297" s="80"/>
      <c r="AZ60297" s="80"/>
      <c r="BA60297" s="80"/>
      <c r="BB60297" s="80"/>
    </row>
    <row r="60298" spans="9:54" x14ac:dyDescent="0.25">
      <c r="I60298" s="80"/>
      <c r="AX60298" s="80"/>
      <c r="AY60298" s="80"/>
      <c r="AZ60298" s="80"/>
      <c r="BA60298" s="80"/>
      <c r="BB60298" s="80"/>
    </row>
    <row r="60299" spans="9:54" x14ac:dyDescent="0.25">
      <c r="I60299" s="80"/>
      <c r="AX60299" s="80"/>
      <c r="AY60299" s="80"/>
      <c r="AZ60299" s="80"/>
      <c r="BA60299" s="80"/>
      <c r="BB60299" s="80"/>
    </row>
    <row r="60300" spans="9:54" x14ac:dyDescent="0.25">
      <c r="I60300" s="80"/>
      <c r="AX60300" s="80"/>
      <c r="AY60300" s="80"/>
      <c r="AZ60300" s="80"/>
      <c r="BA60300" s="80"/>
      <c r="BB60300" s="80"/>
    </row>
    <row r="60301" spans="9:54" x14ac:dyDescent="0.25">
      <c r="I60301" s="80"/>
      <c r="AX60301" s="80"/>
      <c r="AY60301" s="80"/>
      <c r="AZ60301" s="80"/>
      <c r="BA60301" s="80"/>
      <c r="BB60301" s="80"/>
    </row>
    <row r="60302" spans="9:54" x14ac:dyDescent="0.25">
      <c r="I60302" s="80"/>
      <c r="AX60302" s="80"/>
      <c r="AY60302" s="80"/>
      <c r="AZ60302" s="80"/>
      <c r="BA60302" s="80"/>
      <c r="BB60302" s="80"/>
    </row>
    <row r="60303" spans="9:54" x14ac:dyDescent="0.25">
      <c r="I60303" s="80"/>
      <c r="AX60303" s="80"/>
      <c r="AY60303" s="80"/>
      <c r="AZ60303" s="80"/>
      <c r="BA60303" s="80"/>
      <c r="BB60303" s="80"/>
    </row>
    <row r="60304" spans="9:54" x14ac:dyDescent="0.25">
      <c r="I60304" s="80"/>
      <c r="AX60304" s="80"/>
      <c r="AY60304" s="80"/>
      <c r="AZ60304" s="80"/>
      <c r="BA60304" s="80"/>
      <c r="BB60304" s="80"/>
    </row>
    <row r="60305" spans="9:54" x14ac:dyDescent="0.25">
      <c r="I60305" s="80"/>
      <c r="AX60305" s="80"/>
      <c r="AY60305" s="80"/>
      <c r="AZ60305" s="80"/>
      <c r="BA60305" s="80"/>
      <c r="BB60305" s="80"/>
    </row>
    <row r="60306" spans="9:54" x14ac:dyDescent="0.25">
      <c r="I60306" s="80"/>
      <c r="AX60306" s="80"/>
      <c r="AY60306" s="80"/>
      <c r="AZ60306" s="80"/>
      <c r="BA60306" s="80"/>
      <c r="BB60306" s="80"/>
    </row>
    <row r="60307" spans="9:54" x14ac:dyDescent="0.25">
      <c r="I60307" s="80"/>
      <c r="AX60307" s="80"/>
      <c r="AY60307" s="80"/>
      <c r="AZ60307" s="80"/>
      <c r="BA60307" s="80"/>
      <c r="BB60307" s="80"/>
    </row>
    <row r="60308" spans="9:54" x14ac:dyDescent="0.25">
      <c r="I60308" s="80"/>
      <c r="AX60308" s="80"/>
      <c r="AY60308" s="80"/>
      <c r="AZ60308" s="80"/>
      <c r="BA60308" s="80"/>
      <c r="BB60308" s="80"/>
    </row>
    <row r="60309" spans="9:54" x14ac:dyDescent="0.25">
      <c r="I60309" s="80"/>
      <c r="AX60309" s="80"/>
      <c r="AY60309" s="80"/>
      <c r="AZ60309" s="80"/>
      <c r="BA60309" s="80"/>
      <c r="BB60309" s="80"/>
    </row>
    <row r="60310" spans="9:54" x14ac:dyDescent="0.25">
      <c r="I60310" s="80"/>
      <c r="AX60310" s="80"/>
      <c r="AY60310" s="80"/>
      <c r="AZ60310" s="80"/>
      <c r="BA60310" s="80"/>
      <c r="BB60310" s="80"/>
    </row>
    <row r="60311" spans="9:54" x14ac:dyDescent="0.25">
      <c r="I60311" s="80"/>
      <c r="AX60311" s="80"/>
      <c r="AY60311" s="80"/>
      <c r="AZ60311" s="80"/>
      <c r="BA60311" s="80"/>
      <c r="BB60311" s="80"/>
    </row>
    <row r="60312" spans="9:54" x14ac:dyDescent="0.25">
      <c r="I60312" s="80"/>
      <c r="AX60312" s="80"/>
      <c r="AY60312" s="80"/>
      <c r="AZ60312" s="80"/>
      <c r="BA60312" s="80"/>
      <c r="BB60312" s="80"/>
    </row>
    <row r="60313" spans="9:54" x14ac:dyDescent="0.25">
      <c r="I60313" s="80"/>
      <c r="AX60313" s="80"/>
      <c r="AY60313" s="80"/>
      <c r="AZ60313" s="80"/>
      <c r="BA60313" s="80"/>
      <c r="BB60313" s="80"/>
    </row>
    <row r="60314" spans="9:54" x14ac:dyDescent="0.25">
      <c r="I60314" s="80"/>
      <c r="AX60314" s="80"/>
      <c r="AY60314" s="80"/>
      <c r="AZ60314" s="80"/>
      <c r="BA60314" s="80"/>
      <c r="BB60314" s="80"/>
    </row>
    <row r="60315" spans="9:54" x14ac:dyDescent="0.25">
      <c r="I60315" s="80"/>
      <c r="AX60315" s="80"/>
      <c r="AY60315" s="80"/>
      <c r="AZ60315" s="80"/>
      <c r="BA60315" s="80"/>
      <c r="BB60315" s="80"/>
    </row>
    <row r="60316" spans="9:54" x14ac:dyDescent="0.25">
      <c r="I60316" s="80"/>
      <c r="AX60316" s="80"/>
      <c r="AY60316" s="80"/>
      <c r="AZ60316" s="80"/>
      <c r="BA60316" s="80"/>
      <c r="BB60316" s="80"/>
    </row>
    <row r="60317" spans="9:54" x14ac:dyDescent="0.25">
      <c r="I60317" s="80"/>
      <c r="AX60317" s="80"/>
      <c r="AY60317" s="80"/>
      <c r="AZ60317" s="80"/>
      <c r="BA60317" s="80"/>
      <c r="BB60317" s="80"/>
    </row>
    <row r="60318" spans="9:54" x14ac:dyDescent="0.25">
      <c r="I60318" s="80"/>
      <c r="AX60318" s="80"/>
      <c r="AY60318" s="80"/>
      <c r="AZ60318" s="80"/>
      <c r="BA60318" s="80"/>
      <c r="BB60318" s="80"/>
    </row>
    <row r="60319" spans="9:54" x14ac:dyDescent="0.25">
      <c r="I60319" s="80"/>
      <c r="AX60319" s="80"/>
      <c r="AY60319" s="80"/>
      <c r="AZ60319" s="80"/>
      <c r="BA60319" s="80"/>
      <c r="BB60319" s="80"/>
    </row>
    <row r="60320" spans="9:54" x14ac:dyDescent="0.25">
      <c r="I60320" s="80"/>
      <c r="AX60320" s="80"/>
      <c r="AY60320" s="80"/>
      <c r="AZ60320" s="80"/>
      <c r="BA60320" s="80"/>
      <c r="BB60320" s="80"/>
    </row>
    <row r="60321" spans="9:54" x14ac:dyDescent="0.25">
      <c r="I60321" s="80"/>
      <c r="AX60321" s="80"/>
      <c r="AY60321" s="80"/>
      <c r="AZ60321" s="80"/>
      <c r="BA60321" s="80"/>
      <c r="BB60321" s="80"/>
    </row>
    <row r="60322" spans="9:54" x14ac:dyDescent="0.25">
      <c r="I60322" s="80"/>
      <c r="AX60322" s="80"/>
      <c r="AY60322" s="80"/>
      <c r="AZ60322" s="80"/>
      <c r="BA60322" s="80"/>
      <c r="BB60322" s="80"/>
    </row>
    <row r="60323" spans="9:54" x14ac:dyDescent="0.25">
      <c r="I60323" s="80"/>
      <c r="AX60323" s="80"/>
      <c r="AY60323" s="80"/>
      <c r="AZ60323" s="80"/>
      <c r="BA60323" s="80"/>
      <c r="BB60323" s="80"/>
    </row>
    <row r="60324" spans="9:54" x14ac:dyDescent="0.25">
      <c r="I60324" s="80"/>
      <c r="AX60324" s="80"/>
      <c r="AY60324" s="80"/>
      <c r="AZ60324" s="80"/>
      <c r="BA60324" s="80"/>
      <c r="BB60324" s="80"/>
    </row>
    <row r="60325" spans="9:54" x14ac:dyDescent="0.25">
      <c r="I60325" s="80"/>
      <c r="AX60325" s="80"/>
      <c r="AY60325" s="80"/>
      <c r="AZ60325" s="80"/>
      <c r="BA60325" s="80"/>
      <c r="BB60325" s="80"/>
    </row>
    <row r="60326" spans="9:54" x14ac:dyDescent="0.25">
      <c r="I60326" s="80"/>
      <c r="AX60326" s="80"/>
      <c r="AY60326" s="80"/>
      <c r="AZ60326" s="80"/>
      <c r="BA60326" s="80"/>
      <c r="BB60326" s="80"/>
    </row>
    <row r="60327" spans="9:54" x14ac:dyDescent="0.25">
      <c r="I60327" s="80"/>
      <c r="AX60327" s="80"/>
      <c r="AY60327" s="80"/>
      <c r="AZ60327" s="80"/>
      <c r="BA60327" s="80"/>
      <c r="BB60327" s="80"/>
    </row>
    <row r="60328" spans="9:54" x14ac:dyDescent="0.25">
      <c r="I60328" s="80"/>
      <c r="AX60328" s="80"/>
      <c r="AY60328" s="80"/>
      <c r="AZ60328" s="80"/>
      <c r="BA60328" s="80"/>
      <c r="BB60328" s="80"/>
    </row>
    <row r="60329" spans="9:54" x14ac:dyDescent="0.25">
      <c r="I60329" s="80"/>
      <c r="AX60329" s="80"/>
      <c r="AY60329" s="80"/>
      <c r="AZ60329" s="80"/>
      <c r="BA60329" s="80"/>
      <c r="BB60329" s="80"/>
    </row>
    <row r="60330" spans="9:54" x14ac:dyDescent="0.25">
      <c r="I60330" s="80"/>
      <c r="AX60330" s="80"/>
      <c r="AY60330" s="80"/>
      <c r="AZ60330" s="80"/>
      <c r="BA60330" s="80"/>
      <c r="BB60330" s="80"/>
    </row>
    <row r="60331" spans="9:54" x14ac:dyDescent="0.25">
      <c r="I60331" s="80"/>
      <c r="AX60331" s="80"/>
      <c r="AY60331" s="80"/>
      <c r="AZ60331" s="80"/>
      <c r="BA60331" s="80"/>
      <c r="BB60331" s="80"/>
    </row>
    <row r="60332" spans="9:54" x14ac:dyDescent="0.25">
      <c r="I60332" s="80"/>
      <c r="AX60332" s="80"/>
      <c r="AY60332" s="80"/>
      <c r="AZ60332" s="80"/>
      <c r="BA60332" s="80"/>
      <c r="BB60332" s="80"/>
    </row>
    <row r="60333" spans="9:54" x14ac:dyDescent="0.25">
      <c r="I60333" s="80"/>
      <c r="AX60333" s="80"/>
      <c r="AY60333" s="80"/>
      <c r="AZ60333" s="80"/>
      <c r="BA60333" s="80"/>
      <c r="BB60333" s="80"/>
    </row>
    <row r="60334" spans="9:54" x14ac:dyDescent="0.25">
      <c r="I60334" s="80"/>
      <c r="AX60334" s="80"/>
      <c r="AY60334" s="80"/>
      <c r="AZ60334" s="80"/>
      <c r="BA60334" s="80"/>
      <c r="BB60334" s="80"/>
    </row>
    <row r="60335" spans="9:54" x14ac:dyDescent="0.25">
      <c r="I60335" s="80"/>
      <c r="AX60335" s="80"/>
      <c r="AY60335" s="80"/>
      <c r="AZ60335" s="80"/>
      <c r="BA60335" s="80"/>
      <c r="BB60335" s="80"/>
    </row>
    <row r="60336" spans="9:54" x14ac:dyDescent="0.25">
      <c r="I60336" s="80"/>
      <c r="AX60336" s="80"/>
      <c r="AY60336" s="80"/>
      <c r="AZ60336" s="80"/>
      <c r="BA60336" s="80"/>
      <c r="BB60336" s="80"/>
    </row>
    <row r="60337" spans="9:54" x14ac:dyDescent="0.25">
      <c r="I60337" s="80"/>
      <c r="AX60337" s="80"/>
      <c r="AY60337" s="80"/>
      <c r="AZ60337" s="80"/>
      <c r="BA60337" s="80"/>
      <c r="BB60337" s="80"/>
    </row>
    <row r="60338" spans="9:54" x14ac:dyDescent="0.25">
      <c r="I60338" s="80"/>
      <c r="AX60338" s="80"/>
      <c r="AY60338" s="80"/>
      <c r="AZ60338" s="80"/>
      <c r="BA60338" s="80"/>
      <c r="BB60338" s="80"/>
    </row>
    <row r="60339" spans="9:54" x14ac:dyDescent="0.25">
      <c r="I60339" s="80"/>
      <c r="AX60339" s="80"/>
      <c r="AY60339" s="80"/>
      <c r="AZ60339" s="80"/>
      <c r="BA60339" s="80"/>
      <c r="BB60339" s="80"/>
    </row>
    <row r="60340" spans="9:54" x14ac:dyDescent="0.25">
      <c r="I60340" s="80"/>
      <c r="AX60340" s="80"/>
      <c r="AY60340" s="80"/>
      <c r="AZ60340" s="80"/>
      <c r="BA60340" s="80"/>
      <c r="BB60340" s="80"/>
    </row>
    <row r="60341" spans="9:54" x14ac:dyDescent="0.25">
      <c r="I60341" s="80"/>
      <c r="AX60341" s="80"/>
      <c r="AY60341" s="80"/>
      <c r="AZ60341" s="80"/>
      <c r="BA60341" s="80"/>
      <c r="BB60341" s="80"/>
    </row>
    <row r="60342" spans="9:54" x14ac:dyDescent="0.25">
      <c r="I60342" s="80"/>
      <c r="AX60342" s="80"/>
      <c r="AY60342" s="80"/>
      <c r="AZ60342" s="80"/>
      <c r="BA60342" s="80"/>
      <c r="BB60342" s="80"/>
    </row>
    <row r="60343" spans="9:54" x14ac:dyDescent="0.25">
      <c r="I60343" s="80"/>
      <c r="AX60343" s="80"/>
      <c r="AY60343" s="80"/>
      <c r="AZ60343" s="80"/>
      <c r="BA60343" s="80"/>
      <c r="BB60343" s="80"/>
    </row>
    <row r="60344" spans="9:54" x14ac:dyDescent="0.25">
      <c r="I60344" s="80"/>
      <c r="AX60344" s="80"/>
      <c r="AY60344" s="80"/>
      <c r="AZ60344" s="80"/>
      <c r="BA60344" s="80"/>
      <c r="BB60344" s="80"/>
    </row>
    <row r="60345" spans="9:54" x14ac:dyDescent="0.25">
      <c r="I60345" s="80"/>
      <c r="AX60345" s="80"/>
      <c r="AY60345" s="80"/>
      <c r="AZ60345" s="80"/>
      <c r="BA60345" s="80"/>
      <c r="BB60345" s="80"/>
    </row>
    <row r="60346" spans="9:54" x14ac:dyDescent="0.25">
      <c r="I60346" s="80"/>
      <c r="AX60346" s="80"/>
      <c r="AY60346" s="80"/>
      <c r="AZ60346" s="80"/>
      <c r="BA60346" s="80"/>
      <c r="BB60346" s="80"/>
    </row>
    <row r="60347" spans="9:54" x14ac:dyDescent="0.25">
      <c r="I60347" s="80"/>
      <c r="AX60347" s="80"/>
      <c r="AY60347" s="80"/>
      <c r="AZ60347" s="80"/>
      <c r="BA60347" s="80"/>
      <c r="BB60347" s="80"/>
    </row>
    <row r="60348" spans="9:54" x14ac:dyDescent="0.25">
      <c r="I60348" s="80"/>
      <c r="AX60348" s="80"/>
      <c r="AY60348" s="80"/>
      <c r="AZ60348" s="80"/>
      <c r="BA60348" s="80"/>
      <c r="BB60348" s="80"/>
    </row>
    <row r="60349" spans="9:54" x14ac:dyDescent="0.25">
      <c r="I60349" s="80"/>
      <c r="AX60349" s="80"/>
      <c r="AY60349" s="80"/>
      <c r="AZ60349" s="80"/>
      <c r="BA60349" s="80"/>
      <c r="BB60349" s="80"/>
    </row>
    <row r="60350" spans="9:54" x14ac:dyDescent="0.25">
      <c r="I60350" s="80"/>
      <c r="AX60350" s="80"/>
      <c r="AY60350" s="80"/>
      <c r="AZ60350" s="80"/>
      <c r="BA60350" s="80"/>
      <c r="BB60350" s="80"/>
    </row>
    <row r="60351" spans="9:54" x14ac:dyDescent="0.25">
      <c r="I60351" s="80"/>
      <c r="AX60351" s="80"/>
      <c r="AY60351" s="80"/>
      <c r="AZ60351" s="80"/>
      <c r="BA60351" s="80"/>
      <c r="BB60351" s="80"/>
    </row>
    <row r="60352" spans="9:54" x14ac:dyDescent="0.25">
      <c r="I60352" s="80"/>
      <c r="AX60352" s="80"/>
      <c r="AY60352" s="80"/>
      <c r="AZ60352" s="80"/>
      <c r="BA60352" s="80"/>
      <c r="BB60352" s="80"/>
    </row>
    <row r="60353" spans="9:54" x14ac:dyDescent="0.25">
      <c r="I60353" s="80"/>
      <c r="AX60353" s="80"/>
      <c r="AY60353" s="80"/>
      <c r="AZ60353" s="80"/>
      <c r="BA60353" s="80"/>
      <c r="BB60353" s="80"/>
    </row>
    <row r="60354" spans="9:54" x14ac:dyDescent="0.25">
      <c r="I60354" s="80"/>
      <c r="AX60354" s="80"/>
      <c r="AY60354" s="80"/>
      <c r="AZ60354" s="80"/>
      <c r="BA60354" s="80"/>
      <c r="BB60354" s="80"/>
    </row>
    <row r="60355" spans="9:54" x14ac:dyDescent="0.25">
      <c r="I60355" s="80"/>
      <c r="AX60355" s="80"/>
      <c r="AY60355" s="80"/>
      <c r="AZ60355" s="80"/>
      <c r="BA60355" s="80"/>
      <c r="BB60355" s="80"/>
    </row>
    <row r="60356" spans="9:54" x14ac:dyDescent="0.25">
      <c r="I60356" s="80"/>
      <c r="AX60356" s="80"/>
      <c r="AY60356" s="80"/>
      <c r="AZ60356" s="80"/>
      <c r="BA60356" s="80"/>
      <c r="BB60356" s="80"/>
    </row>
    <row r="60357" spans="9:54" x14ac:dyDescent="0.25">
      <c r="I60357" s="80"/>
      <c r="AX60357" s="80"/>
      <c r="AY60357" s="80"/>
      <c r="AZ60357" s="80"/>
      <c r="BA60357" s="80"/>
      <c r="BB60357" s="80"/>
    </row>
    <row r="60358" spans="9:54" x14ac:dyDescent="0.25">
      <c r="I60358" s="80"/>
      <c r="AX60358" s="80"/>
      <c r="AY60358" s="80"/>
      <c r="AZ60358" s="80"/>
      <c r="BA60358" s="80"/>
      <c r="BB60358" s="80"/>
    </row>
    <row r="60359" spans="9:54" x14ac:dyDescent="0.25">
      <c r="I60359" s="80"/>
      <c r="AX60359" s="80"/>
      <c r="AY60359" s="80"/>
      <c r="AZ60359" s="80"/>
      <c r="BA60359" s="80"/>
      <c r="BB60359" s="80"/>
    </row>
    <row r="60360" spans="9:54" x14ac:dyDescent="0.25">
      <c r="I60360" s="80"/>
      <c r="AX60360" s="80"/>
      <c r="AY60360" s="80"/>
      <c r="AZ60360" s="80"/>
      <c r="BA60360" s="80"/>
      <c r="BB60360" s="80"/>
    </row>
    <row r="60361" spans="9:54" x14ac:dyDescent="0.25">
      <c r="I60361" s="80"/>
      <c r="AX60361" s="80"/>
      <c r="AY60361" s="80"/>
      <c r="AZ60361" s="80"/>
      <c r="BA60361" s="80"/>
      <c r="BB60361" s="80"/>
    </row>
    <row r="60362" spans="9:54" x14ac:dyDescent="0.25">
      <c r="I60362" s="80"/>
      <c r="AX60362" s="80"/>
      <c r="AY60362" s="80"/>
      <c r="AZ60362" s="80"/>
      <c r="BA60362" s="80"/>
      <c r="BB60362" s="80"/>
    </row>
    <row r="60363" spans="9:54" x14ac:dyDescent="0.25">
      <c r="I60363" s="80"/>
      <c r="AX60363" s="80"/>
      <c r="AY60363" s="80"/>
      <c r="AZ60363" s="80"/>
      <c r="BA60363" s="80"/>
      <c r="BB60363" s="80"/>
    </row>
    <row r="60364" spans="9:54" x14ac:dyDescent="0.25">
      <c r="I60364" s="80"/>
      <c r="AX60364" s="80"/>
      <c r="AY60364" s="80"/>
      <c r="AZ60364" s="80"/>
      <c r="BA60364" s="80"/>
      <c r="BB60364" s="80"/>
    </row>
    <row r="60365" spans="9:54" x14ac:dyDescent="0.25">
      <c r="I60365" s="80"/>
      <c r="AX60365" s="80"/>
      <c r="AY60365" s="80"/>
      <c r="AZ60365" s="80"/>
      <c r="BA60365" s="80"/>
      <c r="BB60365" s="80"/>
    </row>
    <row r="60366" spans="9:54" x14ac:dyDescent="0.25">
      <c r="I60366" s="80"/>
      <c r="AX60366" s="80"/>
      <c r="AY60366" s="80"/>
      <c r="AZ60366" s="80"/>
      <c r="BA60366" s="80"/>
      <c r="BB60366" s="80"/>
    </row>
    <row r="60367" spans="9:54" x14ac:dyDescent="0.25">
      <c r="I60367" s="80"/>
      <c r="AX60367" s="80"/>
      <c r="AY60367" s="80"/>
      <c r="AZ60367" s="80"/>
      <c r="BA60367" s="80"/>
      <c r="BB60367" s="80"/>
    </row>
    <row r="60368" spans="9:54" x14ac:dyDescent="0.25">
      <c r="I60368" s="80"/>
      <c r="AX60368" s="80"/>
      <c r="AY60368" s="80"/>
      <c r="AZ60368" s="80"/>
      <c r="BA60368" s="80"/>
      <c r="BB60368" s="80"/>
    </row>
    <row r="60369" spans="9:54" x14ac:dyDescent="0.25">
      <c r="I60369" s="80"/>
      <c r="AX60369" s="80"/>
      <c r="AY60369" s="80"/>
      <c r="AZ60369" s="80"/>
      <c r="BA60369" s="80"/>
      <c r="BB60369" s="80"/>
    </row>
    <row r="60370" spans="9:54" x14ac:dyDescent="0.25">
      <c r="I60370" s="80"/>
      <c r="AX60370" s="80"/>
      <c r="AY60370" s="80"/>
      <c r="AZ60370" s="80"/>
      <c r="BA60370" s="80"/>
      <c r="BB60370" s="80"/>
    </row>
    <row r="60371" spans="9:54" x14ac:dyDescent="0.25">
      <c r="I60371" s="80"/>
      <c r="AX60371" s="80"/>
      <c r="AY60371" s="80"/>
      <c r="AZ60371" s="80"/>
      <c r="BA60371" s="80"/>
      <c r="BB60371" s="80"/>
    </row>
    <row r="60372" spans="9:54" x14ac:dyDescent="0.25">
      <c r="I60372" s="80"/>
      <c r="AX60372" s="80"/>
      <c r="AY60372" s="80"/>
      <c r="AZ60372" s="80"/>
      <c r="BA60372" s="80"/>
      <c r="BB60372" s="80"/>
    </row>
    <row r="60373" spans="9:54" x14ac:dyDescent="0.25">
      <c r="I60373" s="80"/>
      <c r="AX60373" s="80"/>
      <c r="AY60373" s="80"/>
      <c r="AZ60373" s="80"/>
      <c r="BA60373" s="80"/>
      <c r="BB60373" s="80"/>
    </row>
    <row r="60374" spans="9:54" x14ac:dyDescent="0.25">
      <c r="I60374" s="80"/>
      <c r="AX60374" s="80"/>
      <c r="AY60374" s="80"/>
      <c r="AZ60374" s="80"/>
      <c r="BA60374" s="80"/>
      <c r="BB60374" s="80"/>
    </row>
    <row r="60375" spans="9:54" x14ac:dyDescent="0.25">
      <c r="I60375" s="80"/>
      <c r="AX60375" s="80"/>
      <c r="AY60375" s="80"/>
      <c r="AZ60375" s="80"/>
      <c r="BA60375" s="80"/>
      <c r="BB60375" s="80"/>
    </row>
    <row r="60376" spans="9:54" x14ac:dyDescent="0.25">
      <c r="I60376" s="80"/>
      <c r="AX60376" s="80"/>
      <c r="AY60376" s="80"/>
      <c r="AZ60376" s="80"/>
      <c r="BA60376" s="80"/>
      <c r="BB60376" s="80"/>
    </row>
    <row r="60377" spans="9:54" x14ac:dyDescent="0.25">
      <c r="I60377" s="80"/>
      <c r="AX60377" s="80"/>
      <c r="AY60377" s="80"/>
      <c r="AZ60377" s="80"/>
      <c r="BA60377" s="80"/>
      <c r="BB60377" s="80"/>
    </row>
    <row r="60378" spans="9:54" x14ac:dyDescent="0.25">
      <c r="I60378" s="80"/>
      <c r="AX60378" s="80"/>
      <c r="AY60378" s="80"/>
      <c r="AZ60378" s="80"/>
      <c r="BA60378" s="80"/>
      <c r="BB60378" s="80"/>
    </row>
    <row r="60379" spans="9:54" x14ac:dyDescent="0.25">
      <c r="I60379" s="80"/>
      <c r="AX60379" s="80"/>
      <c r="AY60379" s="80"/>
      <c r="AZ60379" s="80"/>
      <c r="BA60379" s="80"/>
      <c r="BB60379" s="80"/>
    </row>
    <row r="60380" spans="9:54" x14ac:dyDescent="0.25">
      <c r="I60380" s="80"/>
      <c r="AX60380" s="80"/>
      <c r="AY60380" s="80"/>
      <c r="AZ60380" s="80"/>
      <c r="BA60380" s="80"/>
      <c r="BB60380" s="80"/>
    </row>
    <row r="60381" spans="9:54" x14ac:dyDescent="0.25">
      <c r="I60381" s="80"/>
      <c r="AX60381" s="80"/>
      <c r="AY60381" s="80"/>
      <c r="AZ60381" s="80"/>
      <c r="BA60381" s="80"/>
      <c r="BB60381" s="80"/>
    </row>
    <row r="60382" spans="9:54" x14ac:dyDescent="0.25">
      <c r="I60382" s="80"/>
      <c r="AX60382" s="80"/>
      <c r="AY60382" s="80"/>
      <c r="AZ60382" s="80"/>
      <c r="BA60382" s="80"/>
      <c r="BB60382" s="80"/>
    </row>
    <row r="60383" spans="9:54" x14ac:dyDescent="0.25">
      <c r="I60383" s="80"/>
      <c r="AX60383" s="80"/>
      <c r="AY60383" s="80"/>
      <c r="AZ60383" s="80"/>
      <c r="BA60383" s="80"/>
      <c r="BB60383" s="80"/>
    </row>
    <row r="60384" spans="9:54" x14ac:dyDescent="0.25">
      <c r="I60384" s="80"/>
      <c r="AX60384" s="80"/>
      <c r="AY60384" s="80"/>
      <c r="AZ60384" s="80"/>
      <c r="BA60384" s="80"/>
      <c r="BB60384" s="80"/>
    </row>
    <row r="60385" spans="9:54" x14ac:dyDescent="0.25">
      <c r="I60385" s="80"/>
      <c r="AX60385" s="80"/>
      <c r="AY60385" s="80"/>
      <c r="AZ60385" s="80"/>
      <c r="BA60385" s="80"/>
      <c r="BB60385" s="80"/>
    </row>
    <row r="60386" spans="9:54" x14ac:dyDescent="0.25">
      <c r="I60386" s="80"/>
      <c r="AX60386" s="80"/>
      <c r="AY60386" s="80"/>
      <c r="AZ60386" s="80"/>
      <c r="BA60386" s="80"/>
      <c r="BB60386" s="80"/>
    </row>
    <row r="60387" spans="9:54" x14ac:dyDescent="0.25">
      <c r="I60387" s="80"/>
      <c r="AX60387" s="80"/>
      <c r="AY60387" s="80"/>
      <c r="AZ60387" s="80"/>
      <c r="BA60387" s="80"/>
      <c r="BB60387" s="80"/>
    </row>
    <row r="60388" spans="9:54" x14ac:dyDescent="0.25">
      <c r="I60388" s="80"/>
      <c r="AX60388" s="80"/>
      <c r="AY60388" s="80"/>
      <c r="AZ60388" s="80"/>
      <c r="BA60388" s="80"/>
      <c r="BB60388" s="80"/>
    </row>
    <row r="60389" spans="9:54" x14ac:dyDescent="0.25">
      <c r="I60389" s="80"/>
      <c r="AX60389" s="80"/>
      <c r="AY60389" s="80"/>
      <c r="AZ60389" s="80"/>
      <c r="BA60389" s="80"/>
      <c r="BB60389" s="80"/>
    </row>
    <row r="60390" spans="9:54" x14ac:dyDescent="0.25">
      <c r="I60390" s="80"/>
      <c r="AX60390" s="80"/>
      <c r="AY60390" s="80"/>
      <c r="AZ60390" s="80"/>
      <c r="BA60390" s="80"/>
      <c r="BB60390" s="80"/>
    </row>
    <row r="60391" spans="9:54" x14ac:dyDescent="0.25">
      <c r="I60391" s="80"/>
      <c r="AX60391" s="80"/>
      <c r="AY60391" s="80"/>
      <c r="AZ60391" s="80"/>
      <c r="BA60391" s="80"/>
      <c r="BB60391" s="80"/>
    </row>
    <row r="60392" spans="9:54" x14ac:dyDescent="0.25">
      <c r="I60392" s="80"/>
      <c r="AX60392" s="80"/>
      <c r="AY60392" s="80"/>
      <c r="AZ60392" s="80"/>
      <c r="BA60392" s="80"/>
      <c r="BB60392" s="80"/>
    </row>
    <row r="60393" spans="9:54" x14ac:dyDescent="0.25">
      <c r="I60393" s="80"/>
      <c r="AX60393" s="80"/>
      <c r="AY60393" s="80"/>
      <c r="AZ60393" s="80"/>
      <c r="BA60393" s="80"/>
      <c r="BB60393" s="80"/>
    </row>
    <row r="60394" spans="9:54" x14ac:dyDescent="0.25">
      <c r="I60394" s="80"/>
      <c r="AX60394" s="80"/>
      <c r="AY60394" s="80"/>
      <c r="AZ60394" s="80"/>
      <c r="BA60394" s="80"/>
      <c r="BB60394" s="80"/>
    </row>
    <row r="60395" spans="9:54" x14ac:dyDescent="0.25">
      <c r="I60395" s="80"/>
      <c r="AX60395" s="80"/>
      <c r="AY60395" s="80"/>
      <c r="AZ60395" s="80"/>
      <c r="BA60395" s="80"/>
      <c r="BB60395" s="80"/>
    </row>
    <row r="60396" spans="9:54" x14ac:dyDescent="0.25">
      <c r="I60396" s="80"/>
      <c r="AX60396" s="80"/>
      <c r="AY60396" s="80"/>
      <c r="AZ60396" s="80"/>
      <c r="BA60396" s="80"/>
      <c r="BB60396" s="80"/>
    </row>
    <row r="60397" spans="9:54" x14ac:dyDescent="0.25">
      <c r="I60397" s="80"/>
      <c r="AX60397" s="80"/>
      <c r="AY60397" s="80"/>
      <c r="AZ60397" s="80"/>
      <c r="BA60397" s="80"/>
      <c r="BB60397" s="80"/>
    </row>
    <row r="60398" spans="9:54" x14ac:dyDescent="0.25">
      <c r="I60398" s="80"/>
      <c r="AX60398" s="80"/>
      <c r="AY60398" s="80"/>
      <c r="AZ60398" s="80"/>
      <c r="BA60398" s="80"/>
      <c r="BB60398" s="80"/>
    </row>
    <row r="60399" spans="9:54" x14ac:dyDescent="0.25">
      <c r="I60399" s="80"/>
      <c r="AX60399" s="80"/>
      <c r="AY60399" s="80"/>
      <c r="AZ60399" s="80"/>
      <c r="BA60399" s="80"/>
      <c r="BB60399" s="80"/>
    </row>
    <row r="60400" spans="9:54" x14ac:dyDescent="0.25">
      <c r="I60400" s="80"/>
      <c r="AX60400" s="80"/>
      <c r="AY60400" s="80"/>
      <c r="AZ60400" s="80"/>
      <c r="BA60400" s="80"/>
      <c r="BB60400" s="80"/>
    </row>
    <row r="60401" spans="9:54" x14ac:dyDescent="0.25">
      <c r="I60401" s="80"/>
      <c r="AX60401" s="80"/>
      <c r="AY60401" s="80"/>
      <c r="AZ60401" s="80"/>
      <c r="BA60401" s="80"/>
      <c r="BB60401" s="80"/>
    </row>
    <row r="60402" spans="9:54" x14ac:dyDescent="0.25">
      <c r="I60402" s="80"/>
      <c r="AX60402" s="80"/>
      <c r="AY60402" s="80"/>
      <c r="AZ60402" s="80"/>
      <c r="BA60402" s="80"/>
      <c r="BB60402" s="80"/>
    </row>
    <row r="60403" spans="9:54" x14ac:dyDescent="0.25">
      <c r="I60403" s="80"/>
      <c r="AX60403" s="80"/>
      <c r="AY60403" s="80"/>
      <c r="AZ60403" s="80"/>
      <c r="BA60403" s="80"/>
      <c r="BB60403" s="80"/>
    </row>
    <row r="60404" spans="9:54" x14ac:dyDescent="0.25">
      <c r="I60404" s="80"/>
      <c r="AX60404" s="80"/>
      <c r="AY60404" s="80"/>
      <c r="AZ60404" s="80"/>
      <c r="BA60404" s="80"/>
      <c r="BB60404" s="80"/>
    </row>
    <row r="60405" spans="9:54" x14ac:dyDescent="0.25">
      <c r="I60405" s="80"/>
      <c r="AX60405" s="80"/>
      <c r="AY60405" s="80"/>
      <c r="AZ60405" s="80"/>
      <c r="BA60405" s="80"/>
      <c r="BB60405" s="80"/>
    </row>
    <row r="60406" spans="9:54" x14ac:dyDescent="0.25">
      <c r="I60406" s="80"/>
      <c r="AX60406" s="80"/>
      <c r="AY60406" s="80"/>
      <c r="AZ60406" s="80"/>
      <c r="BA60406" s="80"/>
      <c r="BB60406" s="80"/>
    </row>
    <row r="60407" spans="9:54" x14ac:dyDescent="0.25">
      <c r="I60407" s="80"/>
      <c r="AX60407" s="80"/>
      <c r="AY60407" s="80"/>
      <c r="AZ60407" s="80"/>
      <c r="BA60407" s="80"/>
      <c r="BB60407" s="80"/>
    </row>
    <row r="60408" spans="9:54" x14ac:dyDescent="0.25">
      <c r="I60408" s="80"/>
      <c r="AX60408" s="80"/>
      <c r="AY60408" s="80"/>
      <c r="AZ60408" s="80"/>
      <c r="BA60408" s="80"/>
      <c r="BB60408" s="80"/>
    </row>
    <row r="60409" spans="9:54" x14ac:dyDescent="0.25">
      <c r="I60409" s="80"/>
      <c r="AX60409" s="80"/>
      <c r="AY60409" s="80"/>
      <c r="AZ60409" s="80"/>
      <c r="BA60409" s="80"/>
      <c r="BB60409" s="80"/>
    </row>
    <row r="60410" spans="9:54" x14ac:dyDescent="0.25">
      <c r="I60410" s="80"/>
      <c r="AX60410" s="80"/>
      <c r="AY60410" s="80"/>
      <c r="AZ60410" s="80"/>
      <c r="BA60410" s="80"/>
      <c r="BB60410" s="80"/>
    </row>
    <row r="60411" spans="9:54" x14ac:dyDescent="0.25">
      <c r="I60411" s="80"/>
      <c r="AX60411" s="80"/>
      <c r="AY60411" s="80"/>
      <c r="AZ60411" s="80"/>
      <c r="BA60411" s="80"/>
      <c r="BB60411" s="80"/>
    </row>
    <row r="60412" spans="9:54" x14ac:dyDescent="0.25">
      <c r="I60412" s="80"/>
      <c r="AX60412" s="80"/>
      <c r="AY60412" s="80"/>
      <c r="AZ60412" s="80"/>
      <c r="BA60412" s="80"/>
      <c r="BB60412" s="80"/>
    </row>
    <row r="60413" spans="9:54" x14ac:dyDescent="0.25">
      <c r="I60413" s="80"/>
      <c r="AX60413" s="80"/>
      <c r="AY60413" s="80"/>
      <c r="AZ60413" s="80"/>
      <c r="BA60413" s="80"/>
      <c r="BB60413" s="80"/>
    </row>
    <row r="60414" spans="9:54" x14ac:dyDescent="0.25">
      <c r="I60414" s="80"/>
      <c r="AX60414" s="80"/>
      <c r="AY60414" s="80"/>
      <c r="AZ60414" s="80"/>
      <c r="BA60414" s="80"/>
      <c r="BB60414" s="80"/>
    </row>
    <row r="60415" spans="9:54" x14ac:dyDescent="0.25">
      <c r="I60415" s="80"/>
      <c r="AX60415" s="80"/>
      <c r="AY60415" s="80"/>
      <c r="AZ60415" s="80"/>
      <c r="BA60415" s="80"/>
      <c r="BB60415" s="80"/>
    </row>
    <row r="60416" spans="9:54" x14ac:dyDescent="0.25">
      <c r="I60416" s="80"/>
      <c r="AX60416" s="80"/>
      <c r="AY60416" s="80"/>
      <c r="AZ60416" s="80"/>
      <c r="BA60416" s="80"/>
      <c r="BB60416" s="80"/>
    </row>
    <row r="60417" spans="9:54" x14ac:dyDescent="0.25">
      <c r="I60417" s="80"/>
      <c r="AX60417" s="80"/>
      <c r="AY60417" s="80"/>
      <c r="AZ60417" s="80"/>
      <c r="BA60417" s="80"/>
      <c r="BB60417" s="80"/>
    </row>
    <row r="60418" spans="9:54" x14ac:dyDescent="0.25">
      <c r="I60418" s="80"/>
      <c r="AX60418" s="80"/>
      <c r="AY60418" s="80"/>
      <c r="AZ60418" s="80"/>
      <c r="BA60418" s="80"/>
      <c r="BB60418" s="80"/>
    </row>
    <row r="60419" spans="9:54" x14ac:dyDescent="0.25">
      <c r="I60419" s="80"/>
      <c r="AX60419" s="80"/>
      <c r="AY60419" s="80"/>
      <c r="AZ60419" s="80"/>
      <c r="BA60419" s="80"/>
      <c r="BB60419" s="80"/>
    </row>
    <row r="60420" spans="9:54" x14ac:dyDescent="0.25">
      <c r="I60420" s="80"/>
      <c r="AX60420" s="80"/>
      <c r="AY60420" s="80"/>
      <c r="AZ60420" s="80"/>
      <c r="BA60420" s="80"/>
      <c r="BB60420" s="80"/>
    </row>
    <row r="60421" spans="9:54" x14ac:dyDescent="0.25">
      <c r="I60421" s="80"/>
      <c r="AX60421" s="80"/>
      <c r="AY60421" s="80"/>
      <c r="AZ60421" s="80"/>
      <c r="BA60421" s="80"/>
      <c r="BB60421" s="80"/>
    </row>
    <row r="60422" spans="9:54" x14ac:dyDescent="0.25">
      <c r="I60422" s="80"/>
      <c r="AX60422" s="80"/>
      <c r="AY60422" s="80"/>
      <c r="AZ60422" s="80"/>
      <c r="BA60422" s="80"/>
      <c r="BB60422" s="80"/>
    </row>
    <row r="60423" spans="9:54" x14ac:dyDescent="0.25">
      <c r="I60423" s="80"/>
      <c r="AX60423" s="80"/>
      <c r="AY60423" s="80"/>
      <c r="AZ60423" s="80"/>
      <c r="BA60423" s="80"/>
      <c r="BB60423" s="80"/>
    </row>
    <row r="60424" spans="9:54" x14ac:dyDescent="0.25">
      <c r="I60424" s="80"/>
      <c r="AX60424" s="80"/>
      <c r="AY60424" s="80"/>
      <c r="AZ60424" s="80"/>
      <c r="BA60424" s="80"/>
      <c r="BB60424" s="80"/>
    </row>
    <row r="60425" spans="9:54" x14ac:dyDescent="0.25">
      <c r="I60425" s="80"/>
      <c r="AX60425" s="80"/>
      <c r="AY60425" s="80"/>
      <c r="AZ60425" s="80"/>
      <c r="BA60425" s="80"/>
      <c r="BB60425" s="80"/>
    </row>
    <row r="60426" spans="9:54" x14ac:dyDescent="0.25">
      <c r="I60426" s="80"/>
      <c r="AX60426" s="80"/>
      <c r="AY60426" s="80"/>
      <c r="AZ60426" s="80"/>
      <c r="BA60426" s="80"/>
      <c r="BB60426" s="80"/>
    </row>
    <row r="60427" spans="9:54" x14ac:dyDescent="0.25">
      <c r="I60427" s="80"/>
      <c r="AX60427" s="80"/>
      <c r="AY60427" s="80"/>
      <c r="AZ60427" s="80"/>
      <c r="BA60427" s="80"/>
      <c r="BB60427" s="80"/>
    </row>
    <row r="60428" spans="9:54" x14ac:dyDescent="0.25">
      <c r="I60428" s="80"/>
      <c r="AX60428" s="80"/>
      <c r="AY60428" s="80"/>
      <c r="AZ60428" s="80"/>
      <c r="BA60428" s="80"/>
      <c r="BB60428" s="80"/>
    </row>
    <row r="60429" spans="9:54" x14ac:dyDescent="0.25">
      <c r="I60429" s="80"/>
      <c r="AX60429" s="80"/>
      <c r="AY60429" s="80"/>
      <c r="AZ60429" s="80"/>
      <c r="BA60429" s="80"/>
      <c r="BB60429" s="80"/>
    </row>
    <row r="60430" spans="9:54" x14ac:dyDescent="0.25">
      <c r="I60430" s="80"/>
      <c r="AX60430" s="80"/>
      <c r="AY60430" s="80"/>
      <c r="AZ60430" s="80"/>
      <c r="BA60430" s="80"/>
      <c r="BB60430" s="80"/>
    </row>
    <row r="60431" spans="9:54" x14ac:dyDescent="0.25">
      <c r="I60431" s="80"/>
      <c r="AX60431" s="80"/>
      <c r="AY60431" s="80"/>
      <c r="AZ60431" s="80"/>
      <c r="BA60431" s="80"/>
      <c r="BB60431" s="80"/>
    </row>
    <row r="60432" spans="9:54" x14ac:dyDescent="0.25">
      <c r="I60432" s="80"/>
      <c r="AX60432" s="80"/>
      <c r="AY60432" s="80"/>
      <c r="AZ60432" s="80"/>
      <c r="BA60432" s="80"/>
      <c r="BB60432" s="80"/>
    </row>
    <row r="60433" spans="9:54" x14ac:dyDescent="0.25">
      <c r="I60433" s="80"/>
      <c r="AX60433" s="80"/>
      <c r="AY60433" s="80"/>
      <c r="AZ60433" s="80"/>
      <c r="BA60433" s="80"/>
      <c r="BB60433" s="80"/>
    </row>
    <row r="60434" spans="9:54" x14ac:dyDescent="0.25">
      <c r="I60434" s="80"/>
      <c r="AX60434" s="80"/>
      <c r="AY60434" s="80"/>
      <c r="AZ60434" s="80"/>
      <c r="BA60434" s="80"/>
      <c r="BB60434" s="80"/>
    </row>
    <row r="60435" spans="9:54" x14ac:dyDescent="0.25">
      <c r="I60435" s="80"/>
      <c r="AX60435" s="80"/>
      <c r="AY60435" s="80"/>
      <c r="AZ60435" s="80"/>
      <c r="BA60435" s="80"/>
      <c r="BB60435" s="80"/>
    </row>
    <row r="60436" spans="9:54" x14ac:dyDescent="0.25">
      <c r="I60436" s="80"/>
      <c r="AX60436" s="80"/>
      <c r="AY60436" s="80"/>
      <c r="AZ60436" s="80"/>
      <c r="BA60436" s="80"/>
      <c r="BB60436" s="80"/>
    </row>
    <row r="60437" spans="9:54" x14ac:dyDescent="0.25">
      <c r="I60437" s="80"/>
      <c r="AX60437" s="80"/>
      <c r="AY60437" s="80"/>
      <c r="AZ60437" s="80"/>
      <c r="BA60437" s="80"/>
      <c r="BB60437" s="80"/>
    </row>
    <row r="60438" spans="9:54" x14ac:dyDescent="0.25">
      <c r="I60438" s="80"/>
      <c r="AX60438" s="80"/>
      <c r="AY60438" s="80"/>
      <c r="AZ60438" s="80"/>
      <c r="BA60438" s="80"/>
      <c r="BB60438" s="80"/>
    </row>
    <row r="60439" spans="9:54" x14ac:dyDescent="0.25">
      <c r="I60439" s="80"/>
      <c r="AX60439" s="80"/>
      <c r="AY60439" s="80"/>
      <c r="AZ60439" s="80"/>
      <c r="BA60439" s="80"/>
      <c r="BB60439" s="80"/>
    </row>
    <row r="60440" spans="9:54" x14ac:dyDescent="0.25">
      <c r="I60440" s="80"/>
      <c r="AX60440" s="80"/>
      <c r="AY60440" s="80"/>
      <c r="AZ60440" s="80"/>
      <c r="BA60440" s="80"/>
      <c r="BB60440" s="80"/>
    </row>
    <row r="60441" spans="9:54" x14ac:dyDescent="0.25">
      <c r="I60441" s="80"/>
      <c r="AX60441" s="80"/>
      <c r="AY60441" s="80"/>
      <c r="AZ60441" s="80"/>
      <c r="BA60441" s="80"/>
      <c r="BB60441" s="80"/>
    </row>
    <row r="60442" spans="9:54" x14ac:dyDescent="0.25">
      <c r="I60442" s="80"/>
      <c r="AX60442" s="80"/>
      <c r="AY60442" s="80"/>
      <c r="AZ60442" s="80"/>
      <c r="BA60442" s="80"/>
      <c r="BB60442" s="80"/>
    </row>
    <row r="60443" spans="9:54" x14ac:dyDescent="0.25">
      <c r="I60443" s="80"/>
      <c r="AX60443" s="80"/>
      <c r="AY60443" s="80"/>
      <c r="AZ60443" s="80"/>
      <c r="BA60443" s="80"/>
      <c r="BB60443" s="80"/>
    </row>
    <row r="60444" spans="9:54" x14ac:dyDescent="0.25">
      <c r="I60444" s="80"/>
      <c r="AX60444" s="80"/>
      <c r="AY60444" s="80"/>
      <c r="AZ60444" s="80"/>
      <c r="BA60444" s="80"/>
      <c r="BB60444" s="80"/>
    </row>
    <row r="60445" spans="9:54" x14ac:dyDescent="0.25">
      <c r="I60445" s="80"/>
      <c r="AX60445" s="80"/>
      <c r="AY60445" s="80"/>
      <c r="AZ60445" s="80"/>
      <c r="BA60445" s="80"/>
      <c r="BB60445" s="80"/>
    </row>
    <row r="60446" spans="9:54" x14ac:dyDescent="0.25">
      <c r="I60446" s="80"/>
      <c r="AX60446" s="80"/>
      <c r="AY60446" s="80"/>
      <c r="AZ60446" s="80"/>
      <c r="BA60446" s="80"/>
      <c r="BB60446" s="80"/>
    </row>
    <row r="60447" spans="9:54" x14ac:dyDescent="0.25">
      <c r="I60447" s="80"/>
      <c r="AX60447" s="80"/>
      <c r="AY60447" s="80"/>
      <c r="AZ60447" s="80"/>
      <c r="BA60447" s="80"/>
      <c r="BB60447" s="80"/>
    </row>
    <row r="60448" spans="9:54" x14ac:dyDescent="0.25">
      <c r="I60448" s="80"/>
      <c r="AX60448" s="80"/>
      <c r="AY60448" s="80"/>
      <c r="AZ60448" s="80"/>
      <c r="BA60448" s="80"/>
      <c r="BB60448" s="80"/>
    </row>
    <row r="60449" spans="9:54" x14ac:dyDescent="0.25">
      <c r="I60449" s="80"/>
      <c r="AX60449" s="80"/>
      <c r="AY60449" s="80"/>
      <c r="AZ60449" s="80"/>
      <c r="BA60449" s="80"/>
      <c r="BB60449" s="80"/>
    </row>
    <row r="60450" spans="9:54" x14ac:dyDescent="0.25">
      <c r="I60450" s="80"/>
      <c r="AX60450" s="80"/>
      <c r="AY60450" s="80"/>
      <c r="AZ60450" s="80"/>
      <c r="BA60450" s="80"/>
      <c r="BB60450" s="80"/>
    </row>
    <row r="60451" spans="9:54" x14ac:dyDescent="0.25">
      <c r="I60451" s="80"/>
      <c r="AX60451" s="80"/>
      <c r="AY60451" s="80"/>
      <c r="AZ60451" s="80"/>
      <c r="BA60451" s="80"/>
      <c r="BB60451" s="80"/>
    </row>
    <row r="60452" spans="9:54" x14ac:dyDescent="0.25">
      <c r="I60452" s="80"/>
      <c r="AX60452" s="80"/>
      <c r="AY60452" s="80"/>
      <c r="AZ60452" s="80"/>
      <c r="BA60452" s="80"/>
      <c r="BB60452" s="80"/>
    </row>
    <row r="60453" spans="9:54" x14ac:dyDescent="0.25">
      <c r="I60453" s="80"/>
      <c r="AX60453" s="80"/>
      <c r="AY60453" s="80"/>
      <c r="AZ60453" s="80"/>
      <c r="BA60453" s="80"/>
      <c r="BB60453" s="80"/>
    </row>
    <row r="60454" spans="9:54" x14ac:dyDescent="0.25">
      <c r="I60454" s="80"/>
      <c r="AX60454" s="80"/>
      <c r="AY60454" s="80"/>
      <c r="AZ60454" s="80"/>
      <c r="BA60454" s="80"/>
      <c r="BB60454" s="80"/>
    </row>
    <row r="60455" spans="9:54" x14ac:dyDescent="0.25">
      <c r="I60455" s="80"/>
      <c r="AX60455" s="80"/>
      <c r="AY60455" s="80"/>
      <c r="AZ60455" s="80"/>
      <c r="BA60455" s="80"/>
      <c r="BB60455" s="80"/>
    </row>
    <row r="60456" spans="9:54" x14ac:dyDescent="0.25">
      <c r="I60456" s="80"/>
      <c r="AX60456" s="80"/>
      <c r="AY60456" s="80"/>
      <c r="AZ60456" s="80"/>
      <c r="BA60456" s="80"/>
      <c r="BB60456" s="80"/>
    </row>
    <row r="60457" spans="9:54" x14ac:dyDescent="0.25">
      <c r="I60457" s="80"/>
      <c r="AX60457" s="80"/>
      <c r="AY60457" s="80"/>
      <c r="AZ60457" s="80"/>
      <c r="BA60457" s="80"/>
      <c r="BB60457" s="80"/>
    </row>
    <row r="60458" spans="9:54" x14ac:dyDescent="0.25">
      <c r="I60458" s="80"/>
      <c r="AX60458" s="80"/>
      <c r="AY60458" s="80"/>
      <c r="AZ60458" s="80"/>
      <c r="BA60458" s="80"/>
      <c r="BB60458" s="80"/>
    </row>
    <row r="60459" spans="9:54" x14ac:dyDescent="0.25">
      <c r="I60459" s="80"/>
      <c r="AX60459" s="80"/>
      <c r="AY60459" s="80"/>
      <c r="AZ60459" s="80"/>
      <c r="BA60459" s="80"/>
      <c r="BB60459" s="80"/>
    </row>
    <row r="60460" spans="9:54" x14ac:dyDescent="0.25">
      <c r="I60460" s="80"/>
      <c r="AX60460" s="80"/>
      <c r="AY60460" s="80"/>
      <c r="AZ60460" s="80"/>
      <c r="BA60460" s="80"/>
      <c r="BB60460" s="80"/>
    </row>
    <row r="60461" spans="9:54" x14ac:dyDescent="0.25">
      <c r="I60461" s="80"/>
      <c r="AX60461" s="80"/>
      <c r="AY60461" s="80"/>
      <c r="AZ60461" s="80"/>
      <c r="BA60461" s="80"/>
      <c r="BB60461" s="80"/>
    </row>
    <row r="60462" spans="9:54" x14ac:dyDescent="0.25">
      <c r="I60462" s="80"/>
      <c r="AX60462" s="80"/>
      <c r="AY60462" s="80"/>
      <c r="AZ60462" s="80"/>
      <c r="BA60462" s="80"/>
      <c r="BB60462" s="80"/>
    </row>
    <row r="60463" spans="9:54" x14ac:dyDescent="0.25">
      <c r="I60463" s="80"/>
      <c r="AX60463" s="80"/>
      <c r="AY60463" s="80"/>
      <c r="AZ60463" s="80"/>
      <c r="BA60463" s="80"/>
      <c r="BB60463" s="80"/>
    </row>
    <row r="60464" spans="9:54" x14ac:dyDescent="0.25">
      <c r="I60464" s="80"/>
      <c r="AX60464" s="80"/>
      <c r="AY60464" s="80"/>
      <c r="AZ60464" s="80"/>
      <c r="BA60464" s="80"/>
      <c r="BB60464" s="80"/>
    </row>
    <row r="60465" spans="9:54" x14ac:dyDescent="0.25">
      <c r="I60465" s="80"/>
      <c r="AX60465" s="80"/>
      <c r="AY60465" s="80"/>
      <c r="AZ60465" s="80"/>
      <c r="BA60465" s="80"/>
      <c r="BB60465" s="80"/>
    </row>
    <row r="60466" spans="9:54" x14ac:dyDescent="0.25">
      <c r="I60466" s="80"/>
      <c r="AX60466" s="80"/>
      <c r="AY60466" s="80"/>
      <c r="AZ60466" s="80"/>
      <c r="BA60466" s="80"/>
      <c r="BB60466" s="80"/>
    </row>
    <row r="60467" spans="9:54" x14ac:dyDescent="0.25">
      <c r="I60467" s="80"/>
      <c r="AX60467" s="80"/>
      <c r="AY60467" s="80"/>
      <c r="AZ60467" s="80"/>
      <c r="BA60467" s="80"/>
      <c r="BB60467" s="80"/>
    </row>
    <row r="60468" spans="9:54" x14ac:dyDescent="0.25">
      <c r="I60468" s="80"/>
      <c r="AX60468" s="80"/>
      <c r="AY60468" s="80"/>
      <c r="AZ60468" s="80"/>
      <c r="BA60468" s="80"/>
      <c r="BB60468" s="80"/>
    </row>
    <row r="60469" spans="9:54" x14ac:dyDescent="0.25">
      <c r="I60469" s="80"/>
      <c r="AX60469" s="80"/>
      <c r="AY60469" s="80"/>
      <c r="AZ60469" s="80"/>
      <c r="BA60469" s="80"/>
      <c r="BB60469" s="80"/>
    </row>
    <row r="60470" spans="9:54" x14ac:dyDescent="0.25">
      <c r="I60470" s="80"/>
      <c r="AX60470" s="80"/>
      <c r="AY60470" s="80"/>
      <c r="AZ60470" s="80"/>
      <c r="BA60470" s="80"/>
      <c r="BB60470" s="80"/>
    </row>
    <row r="60471" spans="9:54" x14ac:dyDescent="0.25">
      <c r="I60471" s="80"/>
      <c r="AX60471" s="80"/>
      <c r="AY60471" s="80"/>
      <c r="AZ60471" s="80"/>
      <c r="BA60471" s="80"/>
      <c r="BB60471" s="80"/>
    </row>
    <row r="60472" spans="9:54" x14ac:dyDescent="0.25">
      <c r="I60472" s="80"/>
      <c r="AX60472" s="80"/>
      <c r="AY60472" s="80"/>
      <c r="AZ60472" s="80"/>
      <c r="BA60472" s="80"/>
      <c r="BB60472" s="80"/>
    </row>
    <row r="60473" spans="9:54" x14ac:dyDescent="0.25">
      <c r="I60473" s="80"/>
      <c r="AX60473" s="80"/>
      <c r="AY60473" s="80"/>
      <c r="AZ60473" s="80"/>
      <c r="BA60473" s="80"/>
      <c r="BB60473" s="80"/>
    </row>
    <row r="60474" spans="9:54" x14ac:dyDescent="0.25">
      <c r="I60474" s="80"/>
      <c r="AX60474" s="80"/>
      <c r="AY60474" s="80"/>
      <c r="AZ60474" s="80"/>
      <c r="BA60474" s="80"/>
      <c r="BB60474" s="80"/>
    </row>
    <row r="60475" spans="9:54" x14ac:dyDescent="0.25">
      <c r="I60475" s="80"/>
      <c r="AX60475" s="80"/>
      <c r="AY60475" s="80"/>
      <c r="AZ60475" s="80"/>
      <c r="BA60475" s="80"/>
      <c r="BB60475" s="80"/>
    </row>
    <row r="60476" spans="9:54" x14ac:dyDescent="0.25">
      <c r="I60476" s="80"/>
      <c r="AX60476" s="80"/>
      <c r="AY60476" s="80"/>
      <c r="AZ60476" s="80"/>
      <c r="BA60476" s="80"/>
      <c r="BB60476" s="80"/>
    </row>
    <row r="60477" spans="9:54" x14ac:dyDescent="0.25">
      <c r="I60477" s="80"/>
      <c r="AX60477" s="80"/>
      <c r="AY60477" s="80"/>
      <c r="AZ60477" s="80"/>
      <c r="BA60477" s="80"/>
      <c r="BB60477" s="80"/>
    </row>
    <row r="60478" spans="9:54" x14ac:dyDescent="0.25">
      <c r="I60478" s="80"/>
      <c r="AX60478" s="80"/>
      <c r="AY60478" s="80"/>
      <c r="AZ60478" s="80"/>
      <c r="BA60478" s="80"/>
      <c r="BB60478" s="80"/>
    </row>
    <row r="60479" spans="9:54" x14ac:dyDescent="0.25">
      <c r="I60479" s="80"/>
      <c r="AX60479" s="80"/>
      <c r="AY60479" s="80"/>
      <c r="AZ60479" s="80"/>
      <c r="BA60479" s="80"/>
      <c r="BB60479" s="80"/>
    </row>
    <row r="60480" spans="9:54" x14ac:dyDescent="0.25">
      <c r="I60480" s="80"/>
      <c r="AX60480" s="80"/>
      <c r="AY60480" s="80"/>
      <c r="AZ60480" s="80"/>
      <c r="BA60480" s="80"/>
      <c r="BB60480" s="80"/>
    </row>
    <row r="60481" spans="9:54" x14ac:dyDescent="0.25">
      <c r="I60481" s="80"/>
      <c r="AX60481" s="80"/>
      <c r="AY60481" s="80"/>
      <c r="AZ60481" s="80"/>
      <c r="BA60481" s="80"/>
      <c r="BB60481" s="80"/>
    </row>
    <row r="60482" spans="9:54" x14ac:dyDescent="0.25">
      <c r="I60482" s="80"/>
      <c r="AX60482" s="80"/>
      <c r="AY60482" s="80"/>
      <c r="AZ60482" s="80"/>
      <c r="BA60482" s="80"/>
      <c r="BB60482" s="80"/>
    </row>
    <row r="60483" spans="9:54" x14ac:dyDescent="0.25">
      <c r="I60483" s="80"/>
      <c r="AX60483" s="80"/>
      <c r="AY60483" s="80"/>
      <c r="AZ60483" s="80"/>
      <c r="BA60483" s="80"/>
      <c r="BB60483" s="80"/>
    </row>
    <row r="60484" spans="9:54" x14ac:dyDescent="0.25">
      <c r="I60484" s="80"/>
      <c r="AX60484" s="80"/>
      <c r="AY60484" s="80"/>
      <c r="AZ60484" s="80"/>
      <c r="BA60484" s="80"/>
      <c r="BB60484" s="80"/>
    </row>
    <row r="60485" spans="9:54" x14ac:dyDescent="0.25">
      <c r="I60485" s="80"/>
      <c r="AX60485" s="80"/>
      <c r="AY60485" s="80"/>
      <c r="AZ60485" s="80"/>
      <c r="BA60485" s="80"/>
      <c r="BB60485" s="80"/>
    </row>
    <row r="60486" spans="9:54" x14ac:dyDescent="0.25">
      <c r="I60486" s="80"/>
      <c r="AX60486" s="80"/>
      <c r="AY60486" s="80"/>
      <c r="AZ60486" s="80"/>
      <c r="BA60486" s="80"/>
      <c r="BB60486" s="80"/>
    </row>
    <row r="60487" spans="9:54" x14ac:dyDescent="0.25">
      <c r="I60487" s="80"/>
      <c r="AX60487" s="80"/>
      <c r="AY60487" s="80"/>
      <c r="AZ60487" s="80"/>
      <c r="BA60487" s="80"/>
      <c r="BB60487" s="80"/>
    </row>
    <row r="60488" spans="9:54" x14ac:dyDescent="0.25">
      <c r="I60488" s="80"/>
      <c r="AX60488" s="80"/>
      <c r="AY60488" s="80"/>
      <c r="AZ60488" s="80"/>
      <c r="BA60488" s="80"/>
      <c r="BB60488" s="80"/>
    </row>
    <row r="60489" spans="9:54" x14ac:dyDescent="0.25">
      <c r="I60489" s="80"/>
      <c r="AX60489" s="80"/>
      <c r="AY60489" s="80"/>
      <c r="AZ60489" s="80"/>
      <c r="BA60489" s="80"/>
      <c r="BB60489" s="80"/>
    </row>
    <row r="60490" spans="9:54" x14ac:dyDescent="0.25">
      <c r="I60490" s="80"/>
      <c r="AX60490" s="80"/>
      <c r="AY60490" s="80"/>
      <c r="AZ60490" s="80"/>
      <c r="BA60490" s="80"/>
      <c r="BB60490" s="80"/>
    </row>
    <row r="60491" spans="9:54" x14ac:dyDescent="0.25">
      <c r="I60491" s="80"/>
      <c r="AX60491" s="80"/>
      <c r="AY60491" s="80"/>
      <c r="AZ60491" s="80"/>
      <c r="BA60491" s="80"/>
      <c r="BB60491" s="80"/>
    </row>
    <row r="60492" spans="9:54" x14ac:dyDescent="0.25">
      <c r="I60492" s="80"/>
      <c r="AX60492" s="80"/>
      <c r="AY60492" s="80"/>
      <c r="AZ60492" s="80"/>
      <c r="BA60492" s="80"/>
      <c r="BB60492" s="80"/>
    </row>
    <row r="60493" spans="9:54" x14ac:dyDescent="0.25">
      <c r="I60493" s="80"/>
      <c r="AX60493" s="80"/>
      <c r="AY60493" s="80"/>
      <c r="AZ60493" s="80"/>
      <c r="BA60493" s="80"/>
      <c r="BB60493" s="80"/>
    </row>
    <row r="60494" spans="9:54" x14ac:dyDescent="0.25">
      <c r="I60494" s="80"/>
      <c r="AX60494" s="80"/>
      <c r="AY60494" s="80"/>
      <c r="AZ60494" s="80"/>
      <c r="BA60494" s="80"/>
      <c r="BB60494" s="80"/>
    </row>
    <row r="60495" spans="9:54" x14ac:dyDescent="0.25">
      <c r="I60495" s="80"/>
      <c r="AX60495" s="80"/>
      <c r="AY60495" s="80"/>
      <c r="AZ60495" s="80"/>
      <c r="BA60495" s="80"/>
      <c r="BB60495" s="80"/>
    </row>
    <row r="60496" spans="9:54" x14ac:dyDescent="0.25">
      <c r="I60496" s="80"/>
      <c r="AX60496" s="80"/>
      <c r="AY60496" s="80"/>
      <c r="AZ60496" s="80"/>
      <c r="BA60496" s="80"/>
      <c r="BB60496" s="80"/>
    </row>
    <row r="60497" spans="9:54" x14ac:dyDescent="0.25">
      <c r="I60497" s="80"/>
      <c r="AX60497" s="80"/>
      <c r="AY60497" s="80"/>
      <c r="AZ60497" s="80"/>
      <c r="BA60497" s="80"/>
      <c r="BB60497" s="80"/>
    </row>
    <row r="60498" spans="9:54" x14ac:dyDescent="0.25">
      <c r="I60498" s="80"/>
      <c r="AX60498" s="80"/>
      <c r="AY60498" s="80"/>
      <c r="AZ60498" s="80"/>
      <c r="BA60498" s="80"/>
      <c r="BB60498" s="80"/>
    </row>
    <row r="60499" spans="9:54" x14ac:dyDescent="0.25">
      <c r="I60499" s="80"/>
      <c r="AX60499" s="80"/>
      <c r="AY60499" s="80"/>
      <c r="AZ60499" s="80"/>
      <c r="BA60499" s="80"/>
      <c r="BB60499" s="80"/>
    </row>
    <row r="60500" spans="9:54" x14ac:dyDescent="0.25">
      <c r="I60500" s="80"/>
      <c r="AX60500" s="80"/>
      <c r="AY60500" s="80"/>
      <c r="AZ60500" s="80"/>
      <c r="BA60500" s="80"/>
      <c r="BB60500" s="80"/>
    </row>
    <row r="60501" spans="9:54" x14ac:dyDescent="0.25">
      <c r="I60501" s="80"/>
      <c r="AX60501" s="80"/>
      <c r="AY60501" s="80"/>
      <c r="AZ60501" s="80"/>
      <c r="BA60501" s="80"/>
      <c r="BB60501" s="80"/>
    </row>
    <row r="60502" spans="9:54" x14ac:dyDescent="0.25">
      <c r="I60502" s="80"/>
      <c r="AX60502" s="80"/>
      <c r="AY60502" s="80"/>
      <c r="AZ60502" s="80"/>
      <c r="BA60502" s="80"/>
      <c r="BB60502" s="80"/>
    </row>
    <row r="60503" spans="9:54" x14ac:dyDescent="0.25">
      <c r="I60503" s="80"/>
      <c r="AX60503" s="80"/>
      <c r="AY60503" s="80"/>
      <c r="AZ60503" s="80"/>
      <c r="BA60503" s="80"/>
      <c r="BB60503" s="80"/>
    </row>
    <row r="60504" spans="9:54" x14ac:dyDescent="0.25">
      <c r="I60504" s="80"/>
      <c r="AX60504" s="80"/>
      <c r="AY60504" s="80"/>
      <c r="AZ60504" s="80"/>
      <c r="BA60504" s="80"/>
      <c r="BB60504" s="80"/>
    </row>
    <row r="60505" spans="9:54" x14ac:dyDescent="0.25">
      <c r="I60505" s="80"/>
      <c r="AX60505" s="80"/>
      <c r="AY60505" s="80"/>
      <c r="AZ60505" s="80"/>
      <c r="BA60505" s="80"/>
      <c r="BB60505" s="80"/>
    </row>
    <row r="60506" spans="9:54" x14ac:dyDescent="0.25">
      <c r="I60506" s="80"/>
      <c r="AX60506" s="80"/>
      <c r="AY60506" s="80"/>
      <c r="AZ60506" s="80"/>
      <c r="BA60506" s="80"/>
      <c r="BB60506" s="80"/>
    </row>
    <row r="60507" spans="9:54" x14ac:dyDescent="0.25">
      <c r="I60507" s="80"/>
      <c r="AX60507" s="80"/>
      <c r="AY60507" s="80"/>
      <c r="AZ60507" s="80"/>
      <c r="BA60507" s="80"/>
      <c r="BB60507" s="80"/>
    </row>
    <row r="60508" spans="9:54" x14ac:dyDescent="0.25">
      <c r="I60508" s="80"/>
      <c r="AX60508" s="80"/>
      <c r="AY60508" s="80"/>
      <c r="AZ60508" s="80"/>
      <c r="BA60508" s="80"/>
      <c r="BB60508" s="80"/>
    </row>
    <row r="60509" spans="9:54" x14ac:dyDescent="0.25">
      <c r="I60509" s="80"/>
      <c r="AX60509" s="80"/>
      <c r="AY60509" s="80"/>
      <c r="AZ60509" s="80"/>
      <c r="BA60509" s="80"/>
      <c r="BB60509" s="80"/>
    </row>
    <row r="60510" spans="9:54" x14ac:dyDescent="0.25">
      <c r="I60510" s="80"/>
      <c r="AX60510" s="80"/>
      <c r="AY60510" s="80"/>
      <c r="AZ60510" s="80"/>
      <c r="BA60510" s="80"/>
      <c r="BB60510" s="80"/>
    </row>
    <row r="60511" spans="9:54" x14ac:dyDescent="0.25">
      <c r="I60511" s="80"/>
      <c r="AX60511" s="80"/>
      <c r="AY60511" s="80"/>
      <c r="AZ60511" s="80"/>
      <c r="BA60511" s="80"/>
      <c r="BB60511" s="80"/>
    </row>
    <row r="60512" spans="9:54" x14ac:dyDescent="0.25">
      <c r="I60512" s="80"/>
      <c r="AX60512" s="80"/>
      <c r="AY60512" s="80"/>
      <c r="AZ60512" s="80"/>
      <c r="BA60512" s="80"/>
      <c r="BB60512" s="80"/>
    </row>
    <row r="60513" spans="9:54" x14ac:dyDescent="0.25">
      <c r="I60513" s="80"/>
      <c r="AX60513" s="80"/>
      <c r="AY60513" s="80"/>
      <c r="AZ60513" s="80"/>
      <c r="BA60513" s="80"/>
      <c r="BB60513" s="80"/>
    </row>
    <row r="60514" spans="9:54" x14ac:dyDescent="0.25">
      <c r="I60514" s="80"/>
      <c r="AX60514" s="80"/>
      <c r="AY60514" s="80"/>
      <c r="AZ60514" s="80"/>
      <c r="BA60514" s="80"/>
      <c r="BB60514" s="80"/>
    </row>
    <row r="60515" spans="9:54" x14ac:dyDescent="0.25">
      <c r="I60515" s="80"/>
      <c r="AX60515" s="80"/>
      <c r="AY60515" s="80"/>
      <c r="AZ60515" s="80"/>
      <c r="BA60515" s="80"/>
      <c r="BB60515" s="80"/>
    </row>
    <row r="60516" spans="9:54" x14ac:dyDescent="0.25">
      <c r="I60516" s="80"/>
      <c r="AX60516" s="80"/>
      <c r="AY60516" s="80"/>
      <c r="AZ60516" s="80"/>
      <c r="BA60516" s="80"/>
      <c r="BB60516" s="80"/>
    </row>
    <row r="60517" spans="9:54" x14ac:dyDescent="0.25">
      <c r="I60517" s="80"/>
      <c r="AX60517" s="80"/>
      <c r="AY60517" s="80"/>
      <c r="AZ60517" s="80"/>
      <c r="BA60517" s="80"/>
      <c r="BB60517" s="80"/>
    </row>
    <row r="60518" spans="9:54" x14ac:dyDescent="0.25">
      <c r="I60518" s="80"/>
      <c r="AX60518" s="80"/>
      <c r="AY60518" s="80"/>
      <c r="AZ60518" s="80"/>
      <c r="BA60518" s="80"/>
      <c r="BB60518" s="80"/>
    </row>
    <row r="60519" spans="9:54" x14ac:dyDescent="0.25">
      <c r="I60519" s="80"/>
      <c r="AX60519" s="80"/>
      <c r="AY60519" s="80"/>
      <c r="AZ60519" s="80"/>
      <c r="BA60519" s="80"/>
      <c r="BB60519" s="80"/>
    </row>
    <row r="60520" spans="9:54" x14ac:dyDescent="0.25">
      <c r="I60520" s="80"/>
      <c r="AX60520" s="80"/>
      <c r="AY60520" s="80"/>
      <c r="AZ60520" s="80"/>
      <c r="BA60520" s="80"/>
      <c r="BB60520" s="80"/>
    </row>
    <row r="60521" spans="9:54" x14ac:dyDescent="0.25">
      <c r="I60521" s="80"/>
      <c r="AX60521" s="80"/>
      <c r="AY60521" s="80"/>
      <c r="AZ60521" s="80"/>
      <c r="BA60521" s="80"/>
      <c r="BB60521" s="80"/>
    </row>
    <row r="60522" spans="9:54" x14ac:dyDescent="0.25">
      <c r="I60522" s="80"/>
      <c r="AX60522" s="80"/>
      <c r="AY60522" s="80"/>
      <c r="AZ60522" s="80"/>
      <c r="BA60522" s="80"/>
      <c r="BB60522" s="80"/>
    </row>
    <row r="60523" spans="9:54" x14ac:dyDescent="0.25">
      <c r="I60523" s="80"/>
      <c r="AX60523" s="80"/>
      <c r="AY60523" s="80"/>
      <c r="AZ60523" s="80"/>
      <c r="BA60523" s="80"/>
      <c r="BB60523" s="80"/>
    </row>
    <row r="60524" spans="9:54" x14ac:dyDescent="0.25">
      <c r="I60524" s="80"/>
      <c r="AX60524" s="80"/>
      <c r="AY60524" s="80"/>
      <c r="AZ60524" s="80"/>
      <c r="BA60524" s="80"/>
      <c r="BB60524" s="80"/>
    </row>
    <row r="60525" spans="9:54" x14ac:dyDescent="0.25">
      <c r="I60525" s="80"/>
      <c r="AX60525" s="80"/>
      <c r="AY60525" s="80"/>
      <c r="AZ60525" s="80"/>
      <c r="BA60525" s="80"/>
      <c r="BB60525" s="80"/>
    </row>
    <row r="60526" spans="9:54" x14ac:dyDescent="0.25">
      <c r="I60526" s="80"/>
      <c r="AX60526" s="80"/>
      <c r="AY60526" s="80"/>
      <c r="AZ60526" s="80"/>
      <c r="BA60526" s="80"/>
      <c r="BB60526" s="80"/>
    </row>
    <row r="60527" spans="9:54" x14ac:dyDescent="0.25">
      <c r="I60527" s="80"/>
      <c r="AX60527" s="80"/>
      <c r="AY60527" s="80"/>
      <c r="AZ60527" s="80"/>
      <c r="BA60527" s="80"/>
      <c r="BB60527" s="80"/>
    </row>
    <row r="60528" spans="9:54" x14ac:dyDescent="0.25">
      <c r="I60528" s="80"/>
      <c r="AX60528" s="80"/>
      <c r="AY60528" s="80"/>
      <c r="AZ60528" s="80"/>
      <c r="BA60528" s="80"/>
      <c r="BB60528" s="80"/>
    </row>
    <row r="60529" spans="9:54" x14ac:dyDescent="0.25">
      <c r="I60529" s="80"/>
      <c r="AX60529" s="80"/>
      <c r="AY60529" s="80"/>
      <c r="AZ60529" s="80"/>
      <c r="BA60529" s="80"/>
      <c r="BB60529" s="80"/>
    </row>
    <row r="60530" spans="9:54" x14ac:dyDescent="0.25">
      <c r="I60530" s="80"/>
      <c r="AX60530" s="80"/>
      <c r="AY60530" s="80"/>
      <c r="AZ60530" s="80"/>
      <c r="BA60530" s="80"/>
      <c r="BB60530" s="80"/>
    </row>
    <row r="60531" spans="9:54" x14ac:dyDescent="0.25">
      <c r="I60531" s="80"/>
      <c r="AX60531" s="80"/>
      <c r="AY60531" s="80"/>
      <c r="AZ60531" s="80"/>
      <c r="BA60531" s="80"/>
      <c r="BB60531" s="80"/>
    </row>
    <row r="60532" spans="9:54" x14ac:dyDescent="0.25">
      <c r="I60532" s="80"/>
      <c r="AX60532" s="80"/>
      <c r="AY60532" s="80"/>
      <c r="AZ60532" s="80"/>
      <c r="BA60532" s="80"/>
      <c r="BB60532" s="80"/>
    </row>
    <row r="60533" spans="9:54" x14ac:dyDescent="0.25">
      <c r="I60533" s="80"/>
      <c r="AX60533" s="80"/>
      <c r="AY60533" s="80"/>
      <c r="AZ60533" s="80"/>
      <c r="BA60533" s="80"/>
      <c r="BB60533" s="80"/>
    </row>
    <row r="60534" spans="9:54" x14ac:dyDescent="0.25">
      <c r="I60534" s="80"/>
      <c r="AX60534" s="80"/>
      <c r="AY60534" s="80"/>
      <c r="AZ60534" s="80"/>
      <c r="BA60534" s="80"/>
      <c r="BB60534" s="80"/>
    </row>
    <row r="60535" spans="9:54" x14ac:dyDescent="0.25">
      <c r="I60535" s="80"/>
      <c r="AX60535" s="80"/>
      <c r="AY60535" s="80"/>
      <c r="AZ60535" s="80"/>
      <c r="BA60535" s="80"/>
      <c r="BB60535" s="80"/>
    </row>
    <row r="60536" spans="9:54" x14ac:dyDescent="0.25">
      <c r="I60536" s="80"/>
      <c r="AX60536" s="80"/>
      <c r="AY60536" s="80"/>
      <c r="AZ60536" s="80"/>
      <c r="BA60536" s="80"/>
      <c r="BB60536" s="80"/>
    </row>
    <row r="60537" spans="9:54" x14ac:dyDescent="0.25">
      <c r="I60537" s="80"/>
      <c r="AX60537" s="80"/>
      <c r="AY60537" s="80"/>
      <c r="AZ60537" s="80"/>
      <c r="BA60537" s="80"/>
      <c r="BB60537" s="80"/>
    </row>
    <row r="60538" spans="9:54" x14ac:dyDescent="0.25">
      <c r="I60538" s="80"/>
      <c r="AX60538" s="80"/>
      <c r="AY60538" s="80"/>
      <c r="AZ60538" s="80"/>
      <c r="BA60538" s="80"/>
      <c r="BB60538" s="80"/>
    </row>
    <row r="60539" spans="9:54" x14ac:dyDescent="0.25">
      <c r="I60539" s="80"/>
      <c r="AX60539" s="80"/>
      <c r="AY60539" s="80"/>
      <c r="AZ60539" s="80"/>
      <c r="BA60539" s="80"/>
      <c r="BB60539" s="80"/>
    </row>
    <row r="60540" spans="9:54" x14ac:dyDescent="0.25">
      <c r="I60540" s="80"/>
      <c r="AX60540" s="80"/>
      <c r="AY60540" s="80"/>
      <c r="AZ60540" s="80"/>
      <c r="BA60540" s="80"/>
      <c r="BB60540" s="80"/>
    </row>
    <row r="60541" spans="9:54" x14ac:dyDescent="0.25">
      <c r="I60541" s="80"/>
      <c r="AX60541" s="80"/>
      <c r="AY60541" s="80"/>
      <c r="AZ60541" s="80"/>
      <c r="BA60541" s="80"/>
      <c r="BB60541" s="80"/>
    </row>
    <row r="60542" spans="9:54" x14ac:dyDescent="0.25">
      <c r="I60542" s="80"/>
      <c r="AX60542" s="80"/>
      <c r="AY60542" s="80"/>
      <c r="AZ60542" s="80"/>
      <c r="BA60542" s="80"/>
      <c r="BB60542" s="80"/>
    </row>
    <row r="60543" spans="9:54" x14ac:dyDescent="0.25">
      <c r="I60543" s="80"/>
      <c r="AX60543" s="80"/>
      <c r="AY60543" s="80"/>
      <c r="AZ60543" s="80"/>
      <c r="BA60543" s="80"/>
      <c r="BB60543" s="80"/>
    </row>
    <row r="60544" spans="9:54" x14ac:dyDescent="0.25">
      <c r="I60544" s="80"/>
      <c r="AX60544" s="80"/>
      <c r="AY60544" s="80"/>
      <c r="AZ60544" s="80"/>
      <c r="BA60544" s="80"/>
      <c r="BB60544" s="80"/>
    </row>
    <row r="60545" spans="9:54" x14ac:dyDescent="0.25">
      <c r="I60545" s="80"/>
      <c r="AX60545" s="80"/>
      <c r="AY60545" s="80"/>
      <c r="AZ60545" s="80"/>
      <c r="BA60545" s="80"/>
      <c r="BB60545" s="80"/>
    </row>
    <row r="60546" spans="9:54" x14ac:dyDescent="0.25">
      <c r="I60546" s="80"/>
      <c r="AX60546" s="80"/>
      <c r="AY60546" s="80"/>
      <c r="AZ60546" s="80"/>
      <c r="BA60546" s="80"/>
      <c r="BB60546" s="80"/>
    </row>
    <row r="60547" spans="9:54" x14ac:dyDescent="0.25">
      <c r="I60547" s="80"/>
      <c r="AX60547" s="80"/>
      <c r="AY60547" s="80"/>
      <c r="AZ60547" s="80"/>
      <c r="BA60547" s="80"/>
      <c r="BB60547" s="80"/>
    </row>
    <row r="60548" spans="9:54" x14ac:dyDescent="0.25">
      <c r="I60548" s="80"/>
      <c r="AX60548" s="80"/>
      <c r="AY60548" s="80"/>
      <c r="AZ60548" s="80"/>
      <c r="BA60548" s="80"/>
      <c r="BB60548" s="80"/>
    </row>
    <row r="60549" spans="9:54" x14ac:dyDescent="0.25">
      <c r="I60549" s="80"/>
      <c r="AX60549" s="80"/>
      <c r="AY60549" s="80"/>
      <c r="AZ60549" s="80"/>
      <c r="BA60549" s="80"/>
      <c r="BB60549" s="80"/>
    </row>
    <row r="60550" spans="9:54" x14ac:dyDescent="0.25">
      <c r="I60550" s="80"/>
      <c r="AX60550" s="80"/>
      <c r="AY60550" s="80"/>
      <c r="AZ60550" s="80"/>
      <c r="BA60550" s="80"/>
      <c r="BB60550" s="80"/>
    </row>
    <row r="60551" spans="9:54" x14ac:dyDescent="0.25">
      <c r="I60551" s="80"/>
      <c r="AX60551" s="80"/>
      <c r="AY60551" s="80"/>
      <c r="AZ60551" s="80"/>
      <c r="BA60551" s="80"/>
      <c r="BB60551" s="80"/>
    </row>
    <row r="60552" spans="9:54" x14ac:dyDescent="0.25">
      <c r="I60552" s="80"/>
      <c r="AX60552" s="80"/>
      <c r="AY60552" s="80"/>
      <c r="AZ60552" s="80"/>
      <c r="BA60552" s="80"/>
      <c r="BB60552" s="80"/>
    </row>
    <row r="60553" spans="9:54" x14ac:dyDescent="0.25">
      <c r="I60553" s="80"/>
      <c r="AX60553" s="80"/>
      <c r="AY60553" s="80"/>
      <c r="AZ60553" s="80"/>
      <c r="BA60553" s="80"/>
      <c r="BB60553" s="80"/>
    </row>
    <row r="60554" spans="9:54" x14ac:dyDescent="0.25">
      <c r="I60554" s="80"/>
      <c r="AX60554" s="80"/>
      <c r="AY60554" s="80"/>
      <c r="AZ60554" s="80"/>
      <c r="BA60554" s="80"/>
      <c r="BB60554" s="80"/>
    </row>
    <row r="60555" spans="9:54" x14ac:dyDescent="0.25">
      <c r="I60555" s="80"/>
      <c r="AX60555" s="80"/>
      <c r="AY60555" s="80"/>
      <c r="AZ60555" s="80"/>
      <c r="BA60555" s="80"/>
      <c r="BB60555" s="80"/>
    </row>
    <row r="60556" spans="9:54" x14ac:dyDescent="0.25">
      <c r="I60556" s="80"/>
      <c r="AX60556" s="80"/>
      <c r="AY60556" s="80"/>
      <c r="AZ60556" s="80"/>
      <c r="BA60556" s="80"/>
      <c r="BB60556" s="80"/>
    </row>
    <row r="60557" spans="9:54" x14ac:dyDescent="0.25">
      <c r="I60557" s="80"/>
      <c r="AX60557" s="80"/>
      <c r="AY60557" s="80"/>
      <c r="AZ60557" s="80"/>
      <c r="BA60557" s="80"/>
      <c r="BB60557" s="80"/>
    </row>
    <row r="60558" spans="9:54" x14ac:dyDescent="0.25">
      <c r="I60558" s="80"/>
      <c r="AX60558" s="80"/>
      <c r="AY60558" s="80"/>
      <c r="AZ60558" s="80"/>
      <c r="BA60558" s="80"/>
      <c r="BB60558" s="80"/>
    </row>
    <row r="60559" spans="9:54" x14ac:dyDescent="0.25">
      <c r="I60559" s="80"/>
      <c r="AX60559" s="80"/>
      <c r="AY60559" s="80"/>
      <c r="AZ60559" s="80"/>
      <c r="BA60559" s="80"/>
      <c r="BB60559" s="80"/>
    </row>
    <row r="60560" spans="9:54" x14ac:dyDescent="0.25">
      <c r="I60560" s="80"/>
      <c r="AX60560" s="80"/>
      <c r="AY60560" s="80"/>
      <c r="AZ60560" s="80"/>
      <c r="BA60560" s="80"/>
      <c r="BB60560" s="80"/>
    </row>
    <row r="60561" spans="9:54" x14ac:dyDescent="0.25">
      <c r="I60561" s="80"/>
      <c r="AX60561" s="80"/>
      <c r="AY60561" s="80"/>
      <c r="AZ60561" s="80"/>
      <c r="BA60561" s="80"/>
      <c r="BB60561" s="80"/>
    </row>
    <row r="60562" spans="9:54" x14ac:dyDescent="0.25">
      <c r="I60562" s="80"/>
      <c r="AX60562" s="80"/>
      <c r="AY60562" s="80"/>
      <c r="AZ60562" s="80"/>
      <c r="BA60562" s="80"/>
      <c r="BB60562" s="80"/>
    </row>
    <row r="60563" spans="9:54" x14ac:dyDescent="0.25">
      <c r="I60563" s="80"/>
      <c r="AX60563" s="80"/>
      <c r="AY60563" s="80"/>
      <c r="AZ60563" s="80"/>
      <c r="BA60563" s="80"/>
      <c r="BB60563" s="80"/>
    </row>
    <row r="60564" spans="9:54" x14ac:dyDescent="0.25">
      <c r="I60564" s="80"/>
      <c r="AX60564" s="80"/>
      <c r="AY60564" s="80"/>
      <c r="AZ60564" s="80"/>
      <c r="BA60564" s="80"/>
      <c r="BB60564" s="80"/>
    </row>
    <row r="60565" spans="9:54" x14ac:dyDescent="0.25">
      <c r="I60565" s="80"/>
      <c r="AX60565" s="80"/>
      <c r="AY60565" s="80"/>
      <c r="AZ60565" s="80"/>
      <c r="BA60565" s="80"/>
      <c r="BB60565" s="80"/>
    </row>
    <row r="60566" spans="9:54" x14ac:dyDescent="0.25">
      <c r="I60566" s="80"/>
      <c r="AX60566" s="80"/>
      <c r="AY60566" s="80"/>
      <c r="AZ60566" s="80"/>
      <c r="BA60566" s="80"/>
      <c r="BB60566" s="80"/>
    </row>
    <row r="60567" spans="9:54" x14ac:dyDescent="0.25">
      <c r="I60567" s="80"/>
      <c r="AX60567" s="80"/>
      <c r="AY60567" s="80"/>
      <c r="AZ60567" s="80"/>
      <c r="BA60567" s="80"/>
      <c r="BB60567" s="80"/>
    </row>
    <row r="60568" spans="9:54" x14ac:dyDescent="0.25">
      <c r="I60568" s="80"/>
      <c r="AX60568" s="80"/>
      <c r="AY60568" s="80"/>
      <c r="AZ60568" s="80"/>
      <c r="BA60568" s="80"/>
      <c r="BB60568" s="80"/>
    </row>
    <row r="60569" spans="9:54" x14ac:dyDescent="0.25">
      <c r="I60569" s="80"/>
      <c r="AX60569" s="80"/>
      <c r="AY60569" s="80"/>
      <c r="AZ60569" s="80"/>
      <c r="BA60569" s="80"/>
      <c r="BB60569" s="80"/>
    </row>
    <row r="60570" spans="9:54" x14ac:dyDescent="0.25">
      <c r="I60570" s="80"/>
      <c r="AX60570" s="80"/>
      <c r="AY60570" s="80"/>
      <c r="AZ60570" s="80"/>
      <c r="BA60570" s="80"/>
      <c r="BB60570" s="80"/>
    </row>
    <row r="60571" spans="9:54" x14ac:dyDescent="0.25">
      <c r="I60571" s="80"/>
      <c r="AX60571" s="80"/>
      <c r="AY60571" s="80"/>
      <c r="AZ60571" s="80"/>
      <c r="BA60571" s="80"/>
      <c r="BB60571" s="80"/>
    </row>
    <row r="60572" spans="9:54" x14ac:dyDescent="0.25">
      <c r="I60572" s="80"/>
      <c r="AX60572" s="80"/>
      <c r="AY60572" s="80"/>
      <c r="AZ60572" s="80"/>
      <c r="BA60572" s="80"/>
      <c r="BB60572" s="80"/>
    </row>
    <row r="60573" spans="9:54" x14ac:dyDescent="0.25">
      <c r="I60573" s="80"/>
      <c r="AX60573" s="80"/>
      <c r="AY60573" s="80"/>
      <c r="AZ60573" s="80"/>
      <c r="BA60573" s="80"/>
      <c r="BB60573" s="80"/>
    </row>
    <row r="60574" spans="9:54" x14ac:dyDescent="0.25">
      <c r="I60574" s="80"/>
      <c r="AX60574" s="80"/>
      <c r="AY60574" s="80"/>
      <c r="AZ60574" s="80"/>
      <c r="BA60574" s="80"/>
      <c r="BB60574" s="80"/>
    </row>
    <row r="60575" spans="9:54" x14ac:dyDescent="0.25">
      <c r="I60575" s="80"/>
      <c r="AX60575" s="80"/>
      <c r="AY60575" s="80"/>
      <c r="AZ60575" s="80"/>
      <c r="BA60575" s="80"/>
      <c r="BB60575" s="80"/>
    </row>
    <row r="60576" spans="9:54" x14ac:dyDescent="0.25">
      <c r="I60576" s="80"/>
      <c r="AX60576" s="80"/>
      <c r="AY60576" s="80"/>
      <c r="AZ60576" s="80"/>
      <c r="BA60576" s="80"/>
      <c r="BB60576" s="80"/>
    </row>
    <row r="60577" spans="9:54" x14ac:dyDescent="0.25">
      <c r="I60577" s="80"/>
      <c r="AX60577" s="80"/>
      <c r="AY60577" s="80"/>
      <c r="AZ60577" s="80"/>
      <c r="BA60577" s="80"/>
      <c r="BB60577" s="80"/>
    </row>
    <row r="60578" spans="9:54" x14ac:dyDescent="0.25">
      <c r="I60578" s="80"/>
      <c r="AX60578" s="80"/>
      <c r="AY60578" s="80"/>
      <c r="AZ60578" s="80"/>
      <c r="BA60578" s="80"/>
      <c r="BB60578" s="80"/>
    </row>
    <row r="60579" spans="9:54" x14ac:dyDescent="0.25">
      <c r="I60579" s="80"/>
      <c r="AX60579" s="80"/>
      <c r="AY60579" s="80"/>
      <c r="AZ60579" s="80"/>
      <c r="BA60579" s="80"/>
      <c r="BB60579" s="80"/>
    </row>
    <row r="60580" spans="9:54" x14ac:dyDescent="0.25">
      <c r="I60580" s="80"/>
      <c r="AX60580" s="80"/>
      <c r="AY60580" s="80"/>
      <c r="AZ60580" s="80"/>
      <c r="BA60580" s="80"/>
      <c r="BB60580" s="80"/>
    </row>
    <row r="60581" spans="9:54" x14ac:dyDescent="0.25">
      <c r="I60581" s="80"/>
      <c r="AX60581" s="80"/>
      <c r="AY60581" s="80"/>
      <c r="AZ60581" s="80"/>
      <c r="BA60581" s="80"/>
      <c r="BB60581" s="80"/>
    </row>
    <row r="60582" spans="9:54" x14ac:dyDescent="0.25">
      <c r="I60582" s="80"/>
      <c r="AX60582" s="80"/>
      <c r="AY60582" s="80"/>
      <c r="AZ60582" s="80"/>
      <c r="BA60582" s="80"/>
      <c r="BB60582" s="80"/>
    </row>
    <row r="60583" spans="9:54" x14ac:dyDescent="0.25">
      <c r="I60583" s="80"/>
      <c r="AX60583" s="80"/>
      <c r="AY60583" s="80"/>
      <c r="AZ60583" s="80"/>
      <c r="BA60583" s="80"/>
      <c r="BB60583" s="80"/>
    </row>
    <row r="60584" spans="9:54" x14ac:dyDescent="0.25">
      <c r="I60584" s="80"/>
      <c r="AX60584" s="80"/>
      <c r="AY60584" s="80"/>
      <c r="AZ60584" s="80"/>
      <c r="BA60584" s="80"/>
      <c r="BB60584" s="80"/>
    </row>
    <row r="60585" spans="9:54" x14ac:dyDescent="0.25">
      <c r="I60585" s="80"/>
      <c r="AX60585" s="80"/>
      <c r="AY60585" s="80"/>
      <c r="AZ60585" s="80"/>
      <c r="BA60585" s="80"/>
      <c r="BB60585" s="80"/>
    </row>
    <row r="60586" spans="9:54" x14ac:dyDescent="0.25">
      <c r="I60586" s="80"/>
      <c r="AX60586" s="80"/>
      <c r="AY60586" s="80"/>
      <c r="AZ60586" s="80"/>
      <c r="BA60586" s="80"/>
      <c r="BB60586" s="80"/>
    </row>
    <row r="60587" spans="9:54" x14ac:dyDescent="0.25">
      <c r="I60587" s="80"/>
      <c r="AX60587" s="80"/>
      <c r="AY60587" s="80"/>
      <c r="AZ60587" s="80"/>
      <c r="BA60587" s="80"/>
      <c r="BB60587" s="80"/>
    </row>
    <row r="60588" spans="9:54" x14ac:dyDescent="0.25">
      <c r="I60588" s="80"/>
      <c r="AX60588" s="80"/>
      <c r="AY60588" s="80"/>
      <c r="AZ60588" s="80"/>
      <c r="BA60588" s="80"/>
      <c r="BB60588" s="80"/>
    </row>
    <row r="60589" spans="9:54" x14ac:dyDescent="0.25">
      <c r="I60589" s="80"/>
      <c r="AX60589" s="80"/>
      <c r="AY60589" s="80"/>
      <c r="AZ60589" s="80"/>
      <c r="BA60589" s="80"/>
      <c r="BB60589" s="80"/>
    </row>
    <row r="60590" spans="9:54" x14ac:dyDescent="0.25">
      <c r="I60590" s="80"/>
      <c r="AX60590" s="80"/>
      <c r="AY60590" s="80"/>
      <c r="AZ60590" s="80"/>
      <c r="BA60590" s="80"/>
      <c r="BB60590" s="80"/>
    </row>
    <row r="60591" spans="9:54" x14ac:dyDescent="0.25">
      <c r="I60591" s="80"/>
      <c r="AX60591" s="80"/>
      <c r="AY60591" s="80"/>
      <c r="AZ60591" s="80"/>
      <c r="BA60591" s="80"/>
      <c r="BB60591" s="80"/>
    </row>
    <row r="60592" spans="9:54" x14ac:dyDescent="0.25">
      <c r="I60592" s="80"/>
      <c r="AX60592" s="80"/>
      <c r="AY60592" s="80"/>
      <c r="AZ60592" s="80"/>
      <c r="BA60592" s="80"/>
      <c r="BB60592" s="80"/>
    </row>
    <row r="60593" spans="9:54" x14ac:dyDescent="0.25">
      <c r="I60593" s="80"/>
      <c r="AX60593" s="80"/>
      <c r="AY60593" s="80"/>
      <c r="AZ60593" s="80"/>
      <c r="BA60593" s="80"/>
      <c r="BB60593" s="80"/>
    </row>
    <row r="60594" spans="9:54" x14ac:dyDescent="0.25">
      <c r="I60594" s="80"/>
      <c r="AX60594" s="80"/>
      <c r="AY60594" s="80"/>
      <c r="AZ60594" s="80"/>
      <c r="BA60594" s="80"/>
      <c r="BB60594" s="80"/>
    </row>
    <row r="60595" spans="9:54" x14ac:dyDescent="0.25">
      <c r="I60595" s="80"/>
      <c r="AX60595" s="80"/>
      <c r="AY60595" s="80"/>
      <c r="AZ60595" s="80"/>
      <c r="BA60595" s="80"/>
      <c r="BB60595" s="80"/>
    </row>
    <row r="60596" spans="9:54" x14ac:dyDescent="0.25">
      <c r="I60596" s="80"/>
      <c r="AX60596" s="80"/>
      <c r="AY60596" s="80"/>
      <c r="AZ60596" s="80"/>
      <c r="BA60596" s="80"/>
      <c r="BB60596" s="80"/>
    </row>
    <row r="60597" spans="9:54" x14ac:dyDescent="0.25">
      <c r="I60597" s="80"/>
      <c r="AX60597" s="80"/>
      <c r="AY60597" s="80"/>
      <c r="AZ60597" s="80"/>
      <c r="BA60597" s="80"/>
      <c r="BB60597" s="80"/>
    </row>
    <row r="60598" spans="9:54" x14ac:dyDescent="0.25">
      <c r="I60598" s="80"/>
      <c r="AX60598" s="80"/>
      <c r="AY60598" s="80"/>
      <c r="AZ60598" s="80"/>
      <c r="BA60598" s="80"/>
      <c r="BB60598" s="80"/>
    </row>
    <row r="60599" spans="9:54" x14ac:dyDescent="0.25">
      <c r="I60599" s="80"/>
      <c r="AX60599" s="80"/>
      <c r="AY60599" s="80"/>
      <c r="AZ60599" s="80"/>
      <c r="BA60599" s="80"/>
      <c r="BB60599" s="80"/>
    </row>
    <row r="60600" spans="9:54" x14ac:dyDescent="0.25">
      <c r="I60600" s="80"/>
      <c r="AX60600" s="80"/>
      <c r="AY60600" s="80"/>
      <c r="AZ60600" s="80"/>
      <c r="BA60600" s="80"/>
      <c r="BB60600" s="80"/>
    </row>
    <row r="60601" spans="9:54" x14ac:dyDescent="0.25">
      <c r="I60601" s="80"/>
      <c r="AX60601" s="80"/>
      <c r="AY60601" s="80"/>
      <c r="AZ60601" s="80"/>
      <c r="BA60601" s="80"/>
      <c r="BB60601" s="80"/>
    </row>
    <row r="60602" spans="9:54" x14ac:dyDescent="0.25">
      <c r="I60602" s="80"/>
      <c r="AX60602" s="80"/>
      <c r="AY60602" s="80"/>
      <c r="AZ60602" s="80"/>
      <c r="BA60602" s="80"/>
      <c r="BB60602" s="80"/>
    </row>
    <row r="60603" spans="9:54" x14ac:dyDescent="0.25">
      <c r="I60603" s="80"/>
      <c r="AX60603" s="80"/>
      <c r="AY60603" s="80"/>
      <c r="AZ60603" s="80"/>
      <c r="BA60603" s="80"/>
      <c r="BB60603" s="80"/>
    </row>
    <row r="60604" spans="9:54" x14ac:dyDescent="0.25">
      <c r="I60604" s="80"/>
      <c r="AX60604" s="80"/>
      <c r="AY60604" s="80"/>
      <c r="AZ60604" s="80"/>
      <c r="BA60604" s="80"/>
      <c r="BB60604" s="80"/>
    </row>
    <row r="60605" spans="9:54" x14ac:dyDescent="0.25">
      <c r="I60605" s="80"/>
      <c r="AX60605" s="80"/>
      <c r="AY60605" s="80"/>
      <c r="AZ60605" s="80"/>
      <c r="BA60605" s="80"/>
      <c r="BB60605" s="80"/>
    </row>
    <row r="60606" spans="9:54" x14ac:dyDescent="0.25">
      <c r="I60606" s="80"/>
      <c r="AX60606" s="80"/>
      <c r="AY60606" s="80"/>
      <c r="AZ60606" s="80"/>
      <c r="BA60606" s="80"/>
      <c r="BB60606" s="80"/>
    </row>
    <row r="60607" spans="9:54" x14ac:dyDescent="0.25">
      <c r="I60607" s="80"/>
      <c r="AX60607" s="80"/>
      <c r="AY60607" s="80"/>
      <c r="AZ60607" s="80"/>
      <c r="BA60607" s="80"/>
      <c r="BB60607" s="80"/>
    </row>
    <row r="60608" spans="9:54" x14ac:dyDescent="0.25">
      <c r="I60608" s="80"/>
      <c r="AX60608" s="80"/>
      <c r="AY60608" s="80"/>
      <c r="AZ60608" s="80"/>
      <c r="BA60608" s="80"/>
      <c r="BB60608" s="80"/>
    </row>
    <row r="60609" spans="9:54" x14ac:dyDescent="0.25">
      <c r="I60609" s="80"/>
      <c r="AX60609" s="80"/>
      <c r="AY60609" s="80"/>
      <c r="AZ60609" s="80"/>
      <c r="BA60609" s="80"/>
      <c r="BB60609" s="80"/>
    </row>
    <row r="60610" spans="9:54" x14ac:dyDescent="0.25">
      <c r="I60610" s="80"/>
      <c r="AX60610" s="80"/>
      <c r="AY60610" s="80"/>
      <c r="AZ60610" s="80"/>
      <c r="BA60610" s="80"/>
      <c r="BB60610" s="80"/>
    </row>
    <row r="60611" spans="9:54" x14ac:dyDescent="0.25">
      <c r="I60611" s="80"/>
      <c r="AX60611" s="80"/>
      <c r="AY60611" s="80"/>
      <c r="AZ60611" s="80"/>
      <c r="BA60611" s="80"/>
      <c r="BB60611" s="80"/>
    </row>
    <row r="60612" spans="9:54" x14ac:dyDescent="0.25">
      <c r="I60612" s="80"/>
      <c r="AX60612" s="80"/>
      <c r="AY60612" s="80"/>
      <c r="AZ60612" s="80"/>
      <c r="BA60612" s="80"/>
      <c r="BB60612" s="80"/>
    </row>
    <row r="60613" spans="9:54" x14ac:dyDescent="0.25">
      <c r="I60613" s="80"/>
      <c r="AX60613" s="80"/>
      <c r="AY60613" s="80"/>
      <c r="AZ60613" s="80"/>
      <c r="BA60613" s="80"/>
      <c r="BB60613" s="80"/>
    </row>
    <row r="60614" spans="9:54" x14ac:dyDescent="0.25">
      <c r="I60614" s="80"/>
      <c r="AX60614" s="80"/>
      <c r="AY60614" s="80"/>
      <c r="AZ60614" s="80"/>
      <c r="BA60614" s="80"/>
      <c r="BB60614" s="80"/>
    </row>
    <row r="60615" spans="9:54" x14ac:dyDescent="0.25">
      <c r="I60615" s="80"/>
      <c r="AX60615" s="80"/>
      <c r="AY60615" s="80"/>
      <c r="AZ60615" s="80"/>
      <c r="BA60615" s="80"/>
      <c r="BB60615" s="80"/>
    </row>
    <row r="60616" spans="9:54" x14ac:dyDescent="0.25">
      <c r="I60616" s="80"/>
      <c r="AX60616" s="80"/>
      <c r="AY60616" s="80"/>
      <c r="AZ60616" s="80"/>
      <c r="BA60616" s="80"/>
      <c r="BB60616" s="80"/>
    </row>
    <row r="60617" spans="9:54" x14ac:dyDescent="0.25">
      <c r="I60617" s="80"/>
      <c r="AX60617" s="80"/>
      <c r="AY60617" s="80"/>
      <c r="AZ60617" s="80"/>
      <c r="BA60617" s="80"/>
      <c r="BB60617" s="80"/>
    </row>
    <row r="60618" spans="9:54" x14ac:dyDescent="0.25">
      <c r="I60618" s="80"/>
      <c r="AX60618" s="80"/>
      <c r="AY60618" s="80"/>
      <c r="AZ60618" s="80"/>
      <c r="BA60618" s="80"/>
      <c r="BB60618" s="80"/>
    </row>
    <row r="60619" spans="9:54" x14ac:dyDescent="0.25">
      <c r="I60619" s="80"/>
      <c r="AX60619" s="80"/>
      <c r="AY60619" s="80"/>
      <c r="AZ60619" s="80"/>
      <c r="BA60619" s="80"/>
      <c r="BB60619" s="80"/>
    </row>
    <row r="60620" spans="9:54" x14ac:dyDescent="0.25">
      <c r="I60620" s="80"/>
      <c r="AX60620" s="80"/>
      <c r="AY60620" s="80"/>
      <c r="AZ60620" s="80"/>
      <c r="BA60620" s="80"/>
      <c r="BB60620" s="80"/>
    </row>
    <row r="60621" spans="9:54" x14ac:dyDescent="0.25">
      <c r="I60621" s="80"/>
      <c r="AX60621" s="80"/>
      <c r="AY60621" s="80"/>
      <c r="AZ60621" s="80"/>
      <c r="BA60621" s="80"/>
      <c r="BB60621" s="80"/>
    </row>
    <row r="60622" spans="9:54" x14ac:dyDescent="0.25">
      <c r="I60622" s="80"/>
      <c r="AX60622" s="80"/>
      <c r="AY60622" s="80"/>
      <c r="AZ60622" s="80"/>
      <c r="BA60622" s="80"/>
      <c r="BB60622" s="80"/>
    </row>
    <row r="60623" spans="9:54" x14ac:dyDescent="0.25">
      <c r="I60623" s="80"/>
      <c r="AX60623" s="80"/>
      <c r="AY60623" s="80"/>
      <c r="AZ60623" s="80"/>
      <c r="BA60623" s="80"/>
      <c r="BB60623" s="80"/>
    </row>
    <row r="60624" spans="9:54" x14ac:dyDescent="0.25">
      <c r="I60624" s="80"/>
      <c r="AX60624" s="80"/>
      <c r="AY60624" s="80"/>
      <c r="AZ60624" s="80"/>
      <c r="BA60624" s="80"/>
      <c r="BB60624" s="80"/>
    </row>
    <row r="60625" spans="9:54" x14ac:dyDescent="0.25">
      <c r="I60625" s="80"/>
      <c r="AX60625" s="80"/>
      <c r="AY60625" s="80"/>
      <c r="AZ60625" s="80"/>
      <c r="BA60625" s="80"/>
      <c r="BB60625" s="80"/>
    </row>
    <row r="60626" spans="9:54" x14ac:dyDescent="0.25">
      <c r="I60626" s="80"/>
      <c r="AX60626" s="80"/>
      <c r="AY60626" s="80"/>
      <c r="AZ60626" s="80"/>
      <c r="BA60626" s="80"/>
      <c r="BB60626" s="80"/>
    </row>
    <row r="60627" spans="9:54" x14ac:dyDescent="0.25">
      <c r="I60627" s="80"/>
      <c r="AX60627" s="80"/>
      <c r="AY60627" s="80"/>
      <c r="AZ60627" s="80"/>
      <c r="BA60627" s="80"/>
      <c r="BB60627" s="80"/>
    </row>
    <row r="60628" spans="9:54" x14ac:dyDescent="0.25">
      <c r="I60628" s="80"/>
      <c r="AX60628" s="80"/>
      <c r="AY60628" s="80"/>
      <c r="AZ60628" s="80"/>
      <c r="BA60628" s="80"/>
      <c r="BB60628" s="80"/>
    </row>
    <row r="60629" spans="9:54" x14ac:dyDescent="0.25">
      <c r="I60629" s="80"/>
      <c r="AX60629" s="80"/>
      <c r="AY60629" s="80"/>
      <c r="AZ60629" s="80"/>
      <c r="BA60629" s="80"/>
      <c r="BB60629" s="80"/>
    </row>
    <row r="60630" spans="9:54" x14ac:dyDescent="0.25">
      <c r="I60630" s="80"/>
      <c r="AX60630" s="80"/>
      <c r="AY60630" s="80"/>
      <c r="AZ60630" s="80"/>
      <c r="BA60630" s="80"/>
      <c r="BB60630" s="80"/>
    </row>
    <row r="60631" spans="9:54" x14ac:dyDescent="0.25">
      <c r="I60631" s="80"/>
      <c r="AX60631" s="80"/>
      <c r="AY60631" s="80"/>
      <c r="AZ60631" s="80"/>
      <c r="BA60631" s="80"/>
      <c r="BB60631" s="80"/>
    </row>
    <row r="60632" spans="9:54" x14ac:dyDescent="0.25">
      <c r="I60632" s="80"/>
      <c r="AX60632" s="80"/>
      <c r="AY60632" s="80"/>
      <c r="AZ60632" s="80"/>
      <c r="BA60632" s="80"/>
      <c r="BB60632" s="80"/>
    </row>
    <row r="60633" spans="9:54" x14ac:dyDescent="0.25">
      <c r="I60633" s="80"/>
      <c r="AX60633" s="80"/>
      <c r="AY60633" s="80"/>
      <c r="AZ60633" s="80"/>
      <c r="BA60633" s="80"/>
      <c r="BB60633" s="80"/>
    </row>
    <row r="60634" spans="9:54" x14ac:dyDescent="0.25">
      <c r="I60634" s="80"/>
      <c r="AX60634" s="80"/>
      <c r="AY60634" s="80"/>
      <c r="AZ60634" s="80"/>
      <c r="BA60634" s="80"/>
      <c r="BB60634" s="80"/>
    </row>
    <row r="60635" spans="9:54" x14ac:dyDescent="0.25">
      <c r="I60635" s="80"/>
      <c r="AX60635" s="80"/>
      <c r="AY60635" s="80"/>
      <c r="AZ60635" s="80"/>
      <c r="BA60635" s="80"/>
      <c r="BB60635" s="80"/>
    </row>
    <row r="60636" spans="9:54" x14ac:dyDescent="0.25">
      <c r="I60636" s="80"/>
      <c r="AX60636" s="80"/>
      <c r="AY60636" s="80"/>
      <c r="AZ60636" s="80"/>
      <c r="BA60636" s="80"/>
      <c r="BB60636" s="80"/>
    </row>
    <row r="60637" spans="9:54" x14ac:dyDescent="0.25">
      <c r="I60637" s="80"/>
      <c r="AX60637" s="80"/>
      <c r="AY60637" s="80"/>
      <c r="AZ60637" s="80"/>
      <c r="BA60637" s="80"/>
      <c r="BB60637" s="80"/>
    </row>
    <row r="60638" spans="9:54" x14ac:dyDescent="0.25">
      <c r="I60638" s="80"/>
      <c r="AX60638" s="80"/>
      <c r="AY60638" s="80"/>
      <c r="AZ60638" s="80"/>
      <c r="BA60638" s="80"/>
      <c r="BB60638" s="80"/>
    </row>
    <row r="60639" spans="9:54" x14ac:dyDescent="0.25">
      <c r="I60639" s="80"/>
      <c r="AX60639" s="80"/>
      <c r="AY60639" s="80"/>
      <c r="AZ60639" s="80"/>
      <c r="BA60639" s="80"/>
      <c r="BB60639" s="80"/>
    </row>
    <row r="60640" spans="9:54" x14ac:dyDescent="0.25">
      <c r="I60640" s="80"/>
      <c r="AX60640" s="80"/>
      <c r="AY60640" s="80"/>
      <c r="AZ60640" s="80"/>
      <c r="BA60640" s="80"/>
      <c r="BB60640" s="80"/>
    </row>
    <row r="60641" spans="9:54" x14ac:dyDescent="0.25">
      <c r="I60641" s="80"/>
      <c r="AX60641" s="80"/>
      <c r="AY60641" s="80"/>
      <c r="AZ60641" s="80"/>
      <c r="BA60641" s="80"/>
      <c r="BB60641" s="80"/>
    </row>
    <row r="60642" spans="9:54" x14ac:dyDescent="0.25">
      <c r="I60642" s="80"/>
      <c r="AX60642" s="80"/>
      <c r="AY60642" s="80"/>
      <c r="AZ60642" s="80"/>
      <c r="BA60642" s="80"/>
      <c r="BB60642" s="80"/>
    </row>
    <row r="60643" spans="9:54" x14ac:dyDescent="0.25">
      <c r="I60643" s="80"/>
      <c r="AX60643" s="80"/>
      <c r="AY60643" s="80"/>
      <c r="AZ60643" s="80"/>
      <c r="BA60643" s="80"/>
      <c r="BB60643" s="80"/>
    </row>
    <row r="60644" spans="9:54" x14ac:dyDescent="0.25">
      <c r="I60644" s="80"/>
      <c r="AX60644" s="80"/>
      <c r="AY60644" s="80"/>
      <c r="AZ60644" s="80"/>
      <c r="BA60644" s="80"/>
      <c r="BB60644" s="80"/>
    </row>
    <row r="60645" spans="9:54" x14ac:dyDescent="0.25">
      <c r="I60645" s="80"/>
      <c r="AX60645" s="80"/>
      <c r="AY60645" s="80"/>
      <c r="AZ60645" s="80"/>
      <c r="BA60645" s="80"/>
      <c r="BB60645" s="80"/>
    </row>
    <row r="60646" spans="9:54" x14ac:dyDescent="0.25">
      <c r="I60646" s="80"/>
      <c r="AX60646" s="80"/>
      <c r="AY60646" s="80"/>
      <c r="AZ60646" s="80"/>
      <c r="BA60646" s="80"/>
      <c r="BB60646" s="80"/>
    </row>
    <row r="60647" spans="9:54" x14ac:dyDescent="0.25">
      <c r="I60647" s="80"/>
      <c r="AX60647" s="80"/>
      <c r="AY60647" s="80"/>
      <c r="AZ60647" s="80"/>
      <c r="BA60647" s="80"/>
      <c r="BB60647" s="80"/>
    </row>
    <row r="60648" spans="9:54" x14ac:dyDescent="0.25">
      <c r="I60648" s="80"/>
      <c r="AX60648" s="80"/>
      <c r="AY60648" s="80"/>
      <c r="AZ60648" s="80"/>
      <c r="BA60648" s="80"/>
      <c r="BB60648" s="80"/>
    </row>
    <row r="60649" spans="9:54" x14ac:dyDescent="0.25">
      <c r="I60649" s="80"/>
      <c r="AX60649" s="80"/>
      <c r="AY60649" s="80"/>
      <c r="AZ60649" s="80"/>
      <c r="BA60649" s="80"/>
      <c r="BB60649" s="80"/>
    </row>
    <row r="60650" spans="9:54" x14ac:dyDescent="0.25">
      <c r="I60650" s="80"/>
      <c r="AX60650" s="80"/>
      <c r="AY60650" s="80"/>
      <c r="AZ60650" s="80"/>
      <c r="BA60650" s="80"/>
      <c r="BB60650" s="80"/>
    </row>
    <row r="60651" spans="9:54" x14ac:dyDescent="0.25">
      <c r="I60651" s="80"/>
      <c r="AX60651" s="80"/>
      <c r="AY60651" s="80"/>
      <c r="AZ60651" s="80"/>
      <c r="BA60651" s="80"/>
      <c r="BB60651" s="80"/>
    </row>
    <row r="60652" spans="9:54" x14ac:dyDescent="0.25">
      <c r="I60652" s="80"/>
      <c r="AX60652" s="80"/>
      <c r="AY60652" s="80"/>
      <c r="AZ60652" s="80"/>
      <c r="BA60652" s="80"/>
      <c r="BB60652" s="80"/>
    </row>
    <row r="60653" spans="9:54" x14ac:dyDescent="0.25">
      <c r="I60653" s="80"/>
      <c r="AX60653" s="80"/>
      <c r="AY60653" s="80"/>
      <c r="AZ60653" s="80"/>
      <c r="BA60653" s="80"/>
      <c r="BB60653" s="80"/>
    </row>
    <row r="60654" spans="9:54" x14ac:dyDescent="0.25">
      <c r="I60654" s="80"/>
      <c r="AX60654" s="80"/>
      <c r="AY60654" s="80"/>
      <c r="AZ60654" s="80"/>
      <c r="BA60654" s="80"/>
      <c r="BB60654" s="80"/>
    </row>
    <row r="60655" spans="9:54" x14ac:dyDescent="0.25">
      <c r="I60655" s="80"/>
      <c r="AX60655" s="80"/>
      <c r="AY60655" s="80"/>
      <c r="AZ60655" s="80"/>
      <c r="BA60655" s="80"/>
      <c r="BB60655" s="80"/>
    </row>
    <row r="60656" spans="9:54" x14ac:dyDescent="0.25">
      <c r="I60656" s="80"/>
      <c r="AX60656" s="80"/>
      <c r="AY60656" s="80"/>
      <c r="AZ60656" s="80"/>
      <c r="BA60656" s="80"/>
      <c r="BB60656" s="80"/>
    </row>
    <row r="60657" spans="9:54" x14ac:dyDescent="0.25">
      <c r="I60657" s="80"/>
      <c r="AX60657" s="80"/>
      <c r="AY60657" s="80"/>
      <c r="AZ60657" s="80"/>
      <c r="BA60657" s="80"/>
      <c r="BB60657" s="80"/>
    </row>
    <row r="60658" spans="9:54" x14ac:dyDescent="0.25">
      <c r="I60658" s="80"/>
      <c r="AX60658" s="80"/>
      <c r="AY60658" s="80"/>
      <c r="AZ60658" s="80"/>
      <c r="BA60658" s="80"/>
      <c r="BB60658" s="80"/>
    </row>
    <row r="60659" spans="9:54" x14ac:dyDescent="0.25">
      <c r="I60659" s="80"/>
      <c r="AX60659" s="80"/>
      <c r="AY60659" s="80"/>
      <c r="AZ60659" s="80"/>
      <c r="BA60659" s="80"/>
      <c r="BB60659" s="80"/>
    </row>
    <row r="60660" spans="9:54" x14ac:dyDescent="0.25">
      <c r="I60660" s="80"/>
      <c r="AX60660" s="80"/>
      <c r="AY60660" s="80"/>
      <c r="AZ60660" s="80"/>
      <c r="BA60660" s="80"/>
      <c r="BB60660" s="80"/>
    </row>
    <row r="60661" spans="9:54" x14ac:dyDescent="0.25">
      <c r="I60661" s="80"/>
      <c r="AX60661" s="80"/>
      <c r="AY60661" s="80"/>
      <c r="AZ60661" s="80"/>
      <c r="BA60661" s="80"/>
      <c r="BB60661" s="80"/>
    </row>
    <row r="60662" spans="9:54" x14ac:dyDescent="0.25">
      <c r="I60662" s="80"/>
      <c r="AX60662" s="80"/>
      <c r="AY60662" s="80"/>
      <c r="AZ60662" s="80"/>
      <c r="BA60662" s="80"/>
      <c r="BB60662" s="80"/>
    </row>
    <row r="60663" spans="9:54" x14ac:dyDescent="0.25">
      <c r="I60663" s="80"/>
      <c r="AX60663" s="80"/>
      <c r="AY60663" s="80"/>
      <c r="AZ60663" s="80"/>
      <c r="BA60663" s="80"/>
      <c r="BB60663" s="80"/>
    </row>
    <row r="60664" spans="9:54" x14ac:dyDescent="0.25">
      <c r="I60664" s="80"/>
      <c r="AX60664" s="80"/>
      <c r="AY60664" s="80"/>
      <c r="AZ60664" s="80"/>
      <c r="BA60664" s="80"/>
      <c r="BB60664" s="80"/>
    </row>
    <row r="60665" spans="9:54" x14ac:dyDescent="0.25">
      <c r="I60665" s="80"/>
      <c r="AX60665" s="80"/>
      <c r="AY60665" s="80"/>
      <c r="AZ60665" s="80"/>
      <c r="BA60665" s="80"/>
      <c r="BB60665" s="80"/>
    </row>
    <row r="60666" spans="9:54" x14ac:dyDescent="0.25">
      <c r="I60666" s="80"/>
      <c r="AX60666" s="80"/>
      <c r="AY60666" s="80"/>
      <c r="AZ60666" s="80"/>
      <c r="BA60666" s="80"/>
      <c r="BB60666" s="80"/>
    </row>
    <row r="60667" spans="9:54" x14ac:dyDescent="0.25">
      <c r="I60667" s="80"/>
      <c r="AX60667" s="80"/>
      <c r="AY60667" s="80"/>
      <c r="AZ60667" s="80"/>
      <c r="BA60667" s="80"/>
      <c r="BB60667" s="80"/>
    </row>
    <row r="60668" spans="9:54" x14ac:dyDescent="0.25">
      <c r="I60668" s="80"/>
      <c r="AX60668" s="80"/>
      <c r="AY60668" s="80"/>
      <c r="AZ60668" s="80"/>
      <c r="BA60668" s="80"/>
      <c r="BB60668" s="80"/>
    </row>
    <row r="60669" spans="9:54" x14ac:dyDescent="0.25">
      <c r="I60669" s="80"/>
      <c r="AX60669" s="80"/>
      <c r="AY60669" s="80"/>
      <c r="AZ60669" s="80"/>
      <c r="BA60669" s="80"/>
      <c r="BB60669" s="80"/>
    </row>
    <row r="60670" spans="9:54" x14ac:dyDescent="0.25">
      <c r="I60670" s="80"/>
      <c r="AX60670" s="80"/>
      <c r="AY60670" s="80"/>
      <c r="AZ60670" s="80"/>
      <c r="BA60670" s="80"/>
      <c r="BB60670" s="80"/>
    </row>
    <row r="60671" spans="9:54" x14ac:dyDescent="0.25">
      <c r="I60671" s="80"/>
      <c r="AX60671" s="80"/>
      <c r="AY60671" s="80"/>
      <c r="AZ60671" s="80"/>
      <c r="BA60671" s="80"/>
      <c r="BB60671" s="80"/>
    </row>
    <row r="60672" spans="9:54" x14ac:dyDescent="0.25">
      <c r="I60672" s="80"/>
      <c r="AX60672" s="80"/>
      <c r="AY60672" s="80"/>
      <c r="AZ60672" s="80"/>
      <c r="BA60672" s="80"/>
      <c r="BB60672" s="80"/>
    </row>
    <row r="60673" spans="9:54" x14ac:dyDescent="0.25">
      <c r="I60673" s="80"/>
      <c r="AX60673" s="80"/>
      <c r="AY60673" s="80"/>
      <c r="AZ60673" s="80"/>
      <c r="BA60673" s="80"/>
      <c r="BB60673" s="80"/>
    </row>
    <row r="60674" spans="9:54" x14ac:dyDescent="0.25">
      <c r="I60674" s="80"/>
      <c r="AX60674" s="80"/>
      <c r="AY60674" s="80"/>
      <c r="AZ60674" s="80"/>
      <c r="BA60674" s="80"/>
      <c r="BB60674" s="80"/>
    </row>
    <row r="60675" spans="9:54" x14ac:dyDescent="0.25">
      <c r="I60675" s="80"/>
      <c r="AX60675" s="80"/>
      <c r="AY60675" s="80"/>
      <c r="AZ60675" s="80"/>
      <c r="BA60675" s="80"/>
      <c r="BB60675" s="80"/>
    </row>
    <row r="60676" spans="9:54" x14ac:dyDescent="0.25">
      <c r="I60676" s="80"/>
      <c r="AX60676" s="80"/>
      <c r="AY60676" s="80"/>
      <c r="AZ60676" s="80"/>
      <c r="BA60676" s="80"/>
      <c r="BB60676" s="80"/>
    </row>
    <row r="60677" spans="9:54" x14ac:dyDescent="0.25">
      <c r="I60677" s="80"/>
      <c r="AX60677" s="80"/>
      <c r="AY60677" s="80"/>
      <c r="AZ60677" s="80"/>
      <c r="BA60677" s="80"/>
      <c r="BB60677" s="80"/>
    </row>
    <row r="60678" spans="9:54" x14ac:dyDescent="0.25">
      <c r="I60678" s="80"/>
      <c r="AX60678" s="80"/>
      <c r="AY60678" s="80"/>
      <c r="AZ60678" s="80"/>
      <c r="BA60678" s="80"/>
      <c r="BB60678" s="80"/>
    </row>
    <row r="60679" spans="9:54" x14ac:dyDescent="0.25">
      <c r="I60679" s="80"/>
      <c r="AX60679" s="80"/>
      <c r="AY60679" s="80"/>
      <c r="AZ60679" s="80"/>
      <c r="BA60679" s="80"/>
      <c r="BB60679" s="80"/>
    </row>
    <row r="60680" spans="9:54" x14ac:dyDescent="0.25">
      <c r="I60680" s="80"/>
      <c r="AX60680" s="80"/>
      <c r="AY60680" s="80"/>
      <c r="AZ60680" s="80"/>
      <c r="BA60680" s="80"/>
      <c r="BB60680" s="80"/>
    </row>
    <row r="60681" spans="9:54" x14ac:dyDescent="0.25">
      <c r="I60681" s="80"/>
      <c r="AX60681" s="80"/>
      <c r="AY60681" s="80"/>
      <c r="AZ60681" s="80"/>
      <c r="BA60681" s="80"/>
      <c r="BB60681" s="80"/>
    </row>
    <row r="60682" spans="9:54" x14ac:dyDescent="0.25">
      <c r="I60682" s="80"/>
      <c r="AX60682" s="80"/>
      <c r="AY60682" s="80"/>
      <c r="AZ60682" s="80"/>
      <c r="BA60682" s="80"/>
      <c r="BB60682" s="80"/>
    </row>
    <row r="60683" spans="9:54" x14ac:dyDescent="0.25">
      <c r="I60683" s="80"/>
      <c r="AX60683" s="80"/>
      <c r="AY60683" s="80"/>
      <c r="AZ60683" s="80"/>
      <c r="BA60683" s="80"/>
      <c r="BB60683" s="80"/>
    </row>
    <row r="60684" spans="9:54" x14ac:dyDescent="0.25">
      <c r="I60684" s="80"/>
      <c r="AX60684" s="80"/>
      <c r="AY60684" s="80"/>
      <c r="AZ60684" s="80"/>
      <c r="BA60684" s="80"/>
      <c r="BB60684" s="80"/>
    </row>
    <row r="60685" spans="9:54" x14ac:dyDescent="0.25">
      <c r="I60685" s="80"/>
      <c r="AX60685" s="80"/>
      <c r="AY60685" s="80"/>
      <c r="AZ60685" s="80"/>
      <c r="BA60685" s="80"/>
      <c r="BB60685" s="80"/>
    </row>
    <row r="60686" spans="9:54" x14ac:dyDescent="0.25">
      <c r="I60686" s="80"/>
      <c r="AX60686" s="80"/>
      <c r="AY60686" s="80"/>
      <c r="AZ60686" s="80"/>
      <c r="BA60686" s="80"/>
      <c r="BB60686" s="80"/>
    </row>
    <row r="60687" spans="9:54" x14ac:dyDescent="0.25">
      <c r="I60687" s="80"/>
      <c r="AX60687" s="80"/>
      <c r="AY60687" s="80"/>
      <c r="AZ60687" s="80"/>
      <c r="BA60687" s="80"/>
      <c r="BB60687" s="80"/>
    </row>
    <row r="60688" spans="9:54" x14ac:dyDescent="0.25">
      <c r="I60688" s="80"/>
      <c r="AX60688" s="80"/>
      <c r="AY60688" s="80"/>
      <c r="AZ60688" s="80"/>
      <c r="BA60688" s="80"/>
      <c r="BB60688" s="80"/>
    </row>
    <row r="60689" spans="9:54" x14ac:dyDescent="0.25">
      <c r="I60689" s="80"/>
      <c r="AX60689" s="80"/>
      <c r="AY60689" s="80"/>
      <c r="AZ60689" s="80"/>
      <c r="BA60689" s="80"/>
      <c r="BB60689" s="80"/>
    </row>
    <row r="60690" spans="9:54" x14ac:dyDescent="0.25">
      <c r="I60690" s="80"/>
      <c r="AX60690" s="80"/>
      <c r="AY60690" s="80"/>
      <c r="AZ60690" s="80"/>
      <c r="BA60690" s="80"/>
      <c r="BB60690" s="80"/>
    </row>
    <row r="60691" spans="9:54" x14ac:dyDescent="0.25">
      <c r="I60691" s="80"/>
      <c r="AX60691" s="80"/>
      <c r="AY60691" s="80"/>
      <c r="AZ60691" s="80"/>
      <c r="BA60691" s="80"/>
      <c r="BB60691" s="80"/>
    </row>
    <row r="60692" spans="9:54" x14ac:dyDescent="0.25">
      <c r="I60692" s="80"/>
      <c r="AX60692" s="80"/>
      <c r="AY60692" s="80"/>
      <c r="AZ60692" s="80"/>
      <c r="BA60692" s="80"/>
      <c r="BB60692" s="80"/>
    </row>
    <row r="60693" spans="9:54" x14ac:dyDescent="0.25">
      <c r="I60693" s="80"/>
      <c r="AX60693" s="80"/>
      <c r="AY60693" s="80"/>
      <c r="AZ60693" s="80"/>
      <c r="BA60693" s="80"/>
      <c r="BB60693" s="80"/>
    </row>
    <row r="60694" spans="9:54" x14ac:dyDescent="0.25">
      <c r="I60694" s="80"/>
      <c r="AX60694" s="80"/>
      <c r="AY60694" s="80"/>
      <c r="AZ60694" s="80"/>
      <c r="BA60694" s="80"/>
      <c r="BB60694" s="80"/>
    </row>
    <row r="60695" spans="9:54" x14ac:dyDescent="0.25">
      <c r="I60695" s="80"/>
      <c r="AX60695" s="80"/>
      <c r="AY60695" s="80"/>
      <c r="AZ60695" s="80"/>
      <c r="BA60695" s="80"/>
      <c r="BB60695" s="80"/>
    </row>
    <row r="60696" spans="9:54" x14ac:dyDescent="0.25">
      <c r="I60696" s="80"/>
      <c r="AX60696" s="80"/>
      <c r="AY60696" s="80"/>
      <c r="AZ60696" s="80"/>
      <c r="BA60696" s="80"/>
      <c r="BB60696" s="80"/>
    </row>
    <row r="60697" spans="9:54" x14ac:dyDescent="0.25">
      <c r="I60697" s="80"/>
      <c r="AX60697" s="80"/>
      <c r="AY60697" s="80"/>
      <c r="AZ60697" s="80"/>
      <c r="BA60697" s="80"/>
      <c r="BB60697" s="80"/>
    </row>
    <row r="60698" spans="9:54" x14ac:dyDescent="0.25">
      <c r="I60698" s="80"/>
      <c r="AX60698" s="80"/>
      <c r="AY60698" s="80"/>
      <c r="AZ60698" s="80"/>
      <c r="BA60698" s="80"/>
      <c r="BB60698" s="80"/>
    </row>
    <row r="60699" spans="9:54" x14ac:dyDescent="0.25">
      <c r="I60699" s="80"/>
      <c r="AX60699" s="80"/>
      <c r="AY60699" s="80"/>
      <c r="AZ60699" s="80"/>
      <c r="BA60699" s="80"/>
      <c r="BB60699" s="80"/>
    </row>
    <row r="60700" spans="9:54" x14ac:dyDescent="0.25">
      <c r="I60700" s="80"/>
      <c r="AX60700" s="80"/>
      <c r="AY60700" s="80"/>
      <c r="AZ60700" s="80"/>
      <c r="BA60700" s="80"/>
      <c r="BB60700" s="80"/>
    </row>
    <row r="60701" spans="9:54" x14ac:dyDescent="0.25">
      <c r="I60701" s="80"/>
      <c r="AX60701" s="80"/>
      <c r="AY60701" s="80"/>
      <c r="AZ60701" s="80"/>
      <c r="BA60701" s="80"/>
      <c r="BB60701" s="80"/>
    </row>
    <row r="60702" spans="9:54" x14ac:dyDescent="0.25">
      <c r="I60702" s="80"/>
      <c r="AX60702" s="80"/>
      <c r="AY60702" s="80"/>
      <c r="AZ60702" s="80"/>
      <c r="BA60702" s="80"/>
      <c r="BB60702" s="80"/>
    </row>
    <row r="60703" spans="9:54" x14ac:dyDescent="0.25">
      <c r="I60703" s="80"/>
      <c r="AX60703" s="80"/>
      <c r="AY60703" s="80"/>
      <c r="AZ60703" s="80"/>
      <c r="BA60703" s="80"/>
      <c r="BB60703" s="80"/>
    </row>
    <row r="60704" spans="9:54" x14ac:dyDescent="0.25">
      <c r="I60704" s="80"/>
      <c r="AX60704" s="80"/>
      <c r="AY60704" s="80"/>
      <c r="AZ60704" s="80"/>
      <c r="BA60704" s="80"/>
      <c r="BB60704" s="80"/>
    </row>
    <row r="60705" spans="9:54" x14ac:dyDescent="0.25">
      <c r="I60705" s="80"/>
      <c r="AX60705" s="80"/>
      <c r="AY60705" s="80"/>
      <c r="AZ60705" s="80"/>
      <c r="BA60705" s="80"/>
      <c r="BB60705" s="80"/>
    </row>
    <row r="60706" spans="9:54" x14ac:dyDescent="0.25">
      <c r="I60706" s="80"/>
      <c r="AX60706" s="80"/>
      <c r="AY60706" s="80"/>
      <c r="AZ60706" s="80"/>
      <c r="BA60706" s="80"/>
      <c r="BB60706" s="80"/>
    </row>
    <row r="60707" spans="9:54" x14ac:dyDescent="0.25">
      <c r="I60707" s="80"/>
      <c r="AX60707" s="80"/>
      <c r="AY60707" s="80"/>
      <c r="AZ60707" s="80"/>
      <c r="BA60707" s="80"/>
      <c r="BB60707" s="80"/>
    </row>
    <row r="60708" spans="9:54" x14ac:dyDescent="0.25">
      <c r="I60708" s="80"/>
      <c r="AX60708" s="80"/>
      <c r="AY60708" s="80"/>
      <c r="AZ60708" s="80"/>
      <c r="BA60708" s="80"/>
      <c r="BB60708" s="80"/>
    </row>
    <row r="60709" spans="9:54" x14ac:dyDescent="0.25">
      <c r="I60709" s="80"/>
      <c r="AX60709" s="80"/>
      <c r="AY60709" s="80"/>
      <c r="AZ60709" s="80"/>
      <c r="BA60709" s="80"/>
      <c r="BB60709" s="80"/>
    </row>
    <row r="60710" spans="9:54" x14ac:dyDescent="0.25">
      <c r="I60710" s="80"/>
      <c r="AX60710" s="80"/>
      <c r="AY60710" s="80"/>
      <c r="AZ60710" s="80"/>
      <c r="BA60710" s="80"/>
      <c r="BB60710" s="80"/>
    </row>
    <row r="60711" spans="9:54" x14ac:dyDescent="0.25">
      <c r="I60711" s="80"/>
      <c r="AX60711" s="80"/>
      <c r="AY60711" s="80"/>
      <c r="AZ60711" s="80"/>
      <c r="BA60711" s="80"/>
      <c r="BB60711" s="80"/>
    </row>
    <row r="60712" spans="9:54" x14ac:dyDescent="0.25">
      <c r="I60712" s="80"/>
      <c r="AX60712" s="80"/>
      <c r="AY60712" s="80"/>
      <c r="AZ60712" s="80"/>
      <c r="BA60712" s="80"/>
      <c r="BB60712" s="80"/>
    </row>
    <row r="60713" spans="9:54" x14ac:dyDescent="0.25">
      <c r="I60713" s="80"/>
      <c r="AX60713" s="80"/>
      <c r="AY60713" s="80"/>
      <c r="AZ60713" s="80"/>
      <c r="BA60713" s="80"/>
      <c r="BB60713" s="80"/>
    </row>
    <row r="60714" spans="9:54" x14ac:dyDescent="0.25">
      <c r="I60714" s="80"/>
      <c r="AX60714" s="80"/>
      <c r="AY60714" s="80"/>
      <c r="AZ60714" s="80"/>
      <c r="BA60714" s="80"/>
      <c r="BB60714" s="80"/>
    </row>
    <row r="60715" spans="9:54" x14ac:dyDescent="0.25">
      <c r="I60715" s="80"/>
      <c r="AX60715" s="80"/>
      <c r="AY60715" s="80"/>
      <c r="AZ60715" s="80"/>
      <c r="BA60715" s="80"/>
      <c r="BB60715" s="80"/>
    </row>
    <row r="60716" spans="9:54" x14ac:dyDescent="0.25">
      <c r="I60716" s="80"/>
      <c r="AX60716" s="80"/>
      <c r="AY60716" s="80"/>
      <c r="AZ60716" s="80"/>
      <c r="BA60716" s="80"/>
      <c r="BB60716" s="80"/>
    </row>
    <row r="60717" spans="9:54" x14ac:dyDescent="0.25">
      <c r="I60717" s="80"/>
      <c r="AX60717" s="80"/>
      <c r="AY60717" s="80"/>
      <c r="AZ60717" s="80"/>
      <c r="BA60717" s="80"/>
      <c r="BB60717" s="80"/>
    </row>
    <row r="60718" spans="9:54" x14ac:dyDescent="0.25">
      <c r="I60718" s="80"/>
      <c r="AX60718" s="80"/>
      <c r="AY60718" s="80"/>
      <c r="AZ60718" s="80"/>
      <c r="BA60718" s="80"/>
      <c r="BB60718" s="80"/>
    </row>
    <row r="60719" spans="9:54" x14ac:dyDescent="0.25">
      <c r="I60719" s="80"/>
      <c r="AX60719" s="80"/>
      <c r="AY60719" s="80"/>
      <c r="AZ60719" s="80"/>
      <c r="BA60719" s="80"/>
      <c r="BB60719" s="80"/>
    </row>
    <row r="60720" spans="9:54" x14ac:dyDescent="0.25">
      <c r="I60720" s="80"/>
      <c r="AX60720" s="80"/>
      <c r="AY60720" s="80"/>
      <c r="AZ60720" s="80"/>
      <c r="BA60720" s="80"/>
      <c r="BB60720" s="80"/>
    </row>
    <row r="60721" spans="9:54" x14ac:dyDescent="0.25">
      <c r="I60721" s="80"/>
      <c r="AX60721" s="80"/>
      <c r="AY60721" s="80"/>
      <c r="AZ60721" s="80"/>
      <c r="BA60721" s="80"/>
      <c r="BB60721" s="80"/>
    </row>
    <row r="60722" spans="9:54" x14ac:dyDescent="0.25">
      <c r="I60722" s="80"/>
      <c r="AX60722" s="80"/>
      <c r="AY60722" s="80"/>
      <c r="AZ60722" s="80"/>
      <c r="BA60722" s="80"/>
      <c r="BB60722" s="80"/>
    </row>
    <row r="60723" spans="9:54" x14ac:dyDescent="0.25">
      <c r="I60723" s="80"/>
      <c r="AX60723" s="80"/>
      <c r="AY60723" s="80"/>
      <c r="AZ60723" s="80"/>
      <c r="BA60723" s="80"/>
      <c r="BB60723" s="80"/>
    </row>
    <row r="60724" spans="9:54" x14ac:dyDescent="0.25">
      <c r="I60724" s="80"/>
      <c r="AX60724" s="80"/>
      <c r="AY60724" s="80"/>
      <c r="AZ60724" s="80"/>
      <c r="BA60724" s="80"/>
      <c r="BB60724" s="80"/>
    </row>
    <row r="60725" spans="9:54" x14ac:dyDescent="0.25">
      <c r="I60725" s="80"/>
      <c r="AX60725" s="80"/>
      <c r="AY60725" s="80"/>
      <c r="AZ60725" s="80"/>
      <c r="BA60725" s="80"/>
      <c r="BB60725" s="80"/>
    </row>
    <row r="60726" spans="9:54" x14ac:dyDescent="0.25">
      <c r="I60726" s="80"/>
      <c r="AX60726" s="80"/>
      <c r="AY60726" s="80"/>
      <c r="AZ60726" s="80"/>
      <c r="BA60726" s="80"/>
      <c r="BB60726" s="80"/>
    </row>
    <row r="60727" spans="9:54" x14ac:dyDescent="0.25">
      <c r="I60727" s="80"/>
      <c r="AX60727" s="80"/>
      <c r="AY60727" s="80"/>
      <c r="AZ60727" s="80"/>
      <c r="BA60727" s="80"/>
      <c r="BB60727" s="80"/>
    </row>
    <row r="60728" spans="9:54" x14ac:dyDescent="0.25">
      <c r="I60728" s="80"/>
      <c r="AX60728" s="80"/>
      <c r="AY60728" s="80"/>
      <c r="AZ60728" s="80"/>
      <c r="BA60728" s="80"/>
      <c r="BB60728" s="80"/>
    </row>
    <row r="60729" spans="9:54" x14ac:dyDescent="0.25">
      <c r="I60729" s="80"/>
      <c r="AX60729" s="80"/>
      <c r="AY60729" s="80"/>
      <c r="AZ60729" s="80"/>
      <c r="BA60729" s="80"/>
      <c r="BB60729" s="80"/>
    </row>
    <row r="60730" spans="9:54" x14ac:dyDescent="0.25">
      <c r="I60730" s="80"/>
      <c r="AX60730" s="80"/>
      <c r="AY60730" s="80"/>
      <c r="AZ60730" s="80"/>
      <c r="BA60730" s="80"/>
      <c r="BB60730" s="80"/>
    </row>
    <row r="60731" spans="9:54" x14ac:dyDescent="0.25">
      <c r="I60731" s="80"/>
      <c r="AX60731" s="80"/>
      <c r="AY60731" s="80"/>
      <c r="AZ60731" s="80"/>
      <c r="BA60731" s="80"/>
      <c r="BB60731" s="80"/>
    </row>
    <row r="60732" spans="9:54" x14ac:dyDescent="0.25">
      <c r="I60732" s="80"/>
      <c r="AX60732" s="80"/>
      <c r="AY60732" s="80"/>
      <c r="AZ60732" s="80"/>
      <c r="BA60732" s="80"/>
      <c r="BB60732" s="80"/>
    </row>
    <row r="60733" spans="9:54" x14ac:dyDescent="0.25">
      <c r="I60733" s="80"/>
      <c r="AX60733" s="80"/>
      <c r="AY60733" s="80"/>
      <c r="AZ60733" s="80"/>
      <c r="BA60733" s="80"/>
      <c r="BB60733" s="80"/>
    </row>
    <row r="60734" spans="9:54" x14ac:dyDescent="0.25">
      <c r="I60734" s="80"/>
      <c r="AX60734" s="80"/>
      <c r="AY60734" s="80"/>
      <c r="AZ60734" s="80"/>
      <c r="BA60734" s="80"/>
      <c r="BB60734" s="80"/>
    </row>
    <row r="60735" spans="9:54" x14ac:dyDescent="0.25">
      <c r="I60735" s="80"/>
      <c r="AX60735" s="80"/>
      <c r="AY60735" s="80"/>
      <c r="AZ60735" s="80"/>
      <c r="BA60735" s="80"/>
      <c r="BB60735" s="80"/>
    </row>
    <row r="60736" spans="9:54" x14ac:dyDescent="0.25">
      <c r="I60736" s="80"/>
      <c r="AX60736" s="80"/>
      <c r="AY60736" s="80"/>
      <c r="AZ60736" s="80"/>
      <c r="BA60736" s="80"/>
      <c r="BB60736" s="80"/>
    </row>
    <row r="60737" spans="9:54" x14ac:dyDescent="0.25">
      <c r="I60737" s="80"/>
      <c r="AX60737" s="80"/>
      <c r="AY60737" s="80"/>
      <c r="AZ60737" s="80"/>
      <c r="BA60737" s="80"/>
      <c r="BB60737" s="80"/>
    </row>
    <row r="60738" spans="9:54" x14ac:dyDescent="0.25">
      <c r="I60738" s="80"/>
      <c r="AX60738" s="80"/>
      <c r="AY60738" s="80"/>
      <c r="AZ60738" s="80"/>
      <c r="BA60738" s="80"/>
      <c r="BB60738" s="80"/>
    </row>
    <row r="60739" spans="9:54" x14ac:dyDescent="0.25">
      <c r="I60739" s="80"/>
      <c r="AX60739" s="80"/>
      <c r="AY60739" s="80"/>
      <c r="AZ60739" s="80"/>
      <c r="BA60739" s="80"/>
      <c r="BB60739" s="80"/>
    </row>
    <row r="60740" spans="9:54" x14ac:dyDescent="0.25">
      <c r="I60740" s="80"/>
      <c r="AX60740" s="80"/>
      <c r="AY60740" s="80"/>
      <c r="AZ60740" s="80"/>
      <c r="BA60740" s="80"/>
      <c r="BB60740" s="80"/>
    </row>
    <row r="60741" spans="9:54" x14ac:dyDescent="0.25">
      <c r="I60741" s="80"/>
      <c r="AX60741" s="80"/>
      <c r="AY60741" s="80"/>
      <c r="AZ60741" s="80"/>
      <c r="BA60741" s="80"/>
      <c r="BB60741" s="80"/>
    </row>
    <row r="60742" spans="9:54" x14ac:dyDescent="0.25">
      <c r="I60742" s="80"/>
      <c r="AX60742" s="80"/>
      <c r="AY60742" s="80"/>
      <c r="AZ60742" s="80"/>
      <c r="BA60742" s="80"/>
      <c r="BB60742" s="80"/>
    </row>
    <row r="60743" spans="9:54" x14ac:dyDescent="0.25">
      <c r="I60743" s="80"/>
      <c r="AX60743" s="80"/>
      <c r="AY60743" s="80"/>
      <c r="AZ60743" s="80"/>
      <c r="BA60743" s="80"/>
      <c r="BB60743" s="80"/>
    </row>
    <row r="60744" spans="9:54" x14ac:dyDescent="0.25">
      <c r="I60744" s="80"/>
      <c r="AX60744" s="80"/>
      <c r="AY60744" s="80"/>
      <c r="AZ60744" s="80"/>
      <c r="BA60744" s="80"/>
      <c r="BB60744" s="80"/>
    </row>
    <row r="60745" spans="9:54" x14ac:dyDescent="0.25">
      <c r="I60745" s="80"/>
      <c r="AX60745" s="80"/>
      <c r="AY60745" s="80"/>
      <c r="AZ60745" s="80"/>
      <c r="BA60745" s="80"/>
      <c r="BB60745" s="80"/>
    </row>
    <row r="60746" spans="9:54" x14ac:dyDescent="0.25">
      <c r="I60746" s="80"/>
      <c r="AX60746" s="80"/>
      <c r="AY60746" s="80"/>
      <c r="AZ60746" s="80"/>
      <c r="BA60746" s="80"/>
      <c r="BB60746" s="80"/>
    </row>
    <row r="60747" spans="9:54" x14ac:dyDescent="0.25">
      <c r="I60747" s="80"/>
      <c r="AX60747" s="80"/>
      <c r="AY60747" s="80"/>
      <c r="AZ60747" s="80"/>
      <c r="BA60747" s="80"/>
      <c r="BB60747" s="80"/>
    </row>
    <row r="60748" spans="9:54" x14ac:dyDescent="0.25">
      <c r="I60748" s="80"/>
      <c r="AX60748" s="80"/>
      <c r="AY60748" s="80"/>
      <c r="AZ60748" s="80"/>
      <c r="BA60748" s="80"/>
      <c r="BB60748" s="80"/>
    </row>
    <row r="60749" spans="9:54" x14ac:dyDescent="0.25">
      <c r="I60749" s="80"/>
      <c r="AX60749" s="80"/>
      <c r="AY60749" s="80"/>
      <c r="AZ60749" s="80"/>
      <c r="BA60749" s="80"/>
      <c r="BB60749" s="80"/>
    </row>
    <row r="60750" spans="9:54" x14ac:dyDescent="0.25">
      <c r="I60750" s="80"/>
      <c r="AX60750" s="80"/>
      <c r="AY60750" s="80"/>
      <c r="AZ60750" s="80"/>
      <c r="BA60750" s="80"/>
      <c r="BB60750" s="80"/>
    </row>
    <row r="60751" spans="9:54" x14ac:dyDescent="0.25">
      <c r="I60751" s="80"/>
      <c r="AX60751" s="80"/>
      <c r="AY60751" s="80"/>
      <c r="AZ60751" s="80"/>
      <c r="BA60751" s="80"/>
      <c r="BB60751" s="80"/>
    </row>
    <row r="60752" spans="9:54" x14ac:dyDescent="0.25">
      <c r="I60752" s="80"/>
      <c r="AX60752" s="80"/>
      <c r="AY60752" s="80"/>
      <c r="AZ60752" s="80"/>
      <c r="BA60752" s="80"/>
      <c r="BB60752" s="80"/>
    </row>
    <row r="60753" spans="9:54" x14ac:dyDescent="0.25">
      <c r="I60753" s="80"/>
      <c r="AX60753" s="80"/>
      <c r="AY60753" s="80"/>
      <c r="AZ60753" s="80"/>
      <c r="BA60753" s="80"/>
      <c r="BB60753" s="80"/>
    </row>
    <row r="60754" spans="9:54" x14ac:dyDescent="0.25">
      <c r="I60754" s="80"/>
      <c r="AX60754" s="80"/>
      <c r="AY60754" s="80"/>
      <c r="AZ60754" s="80"/>
      <c r="BA60754" s="80"/>
      <c r="BB60754" s="80"/>
    </row>
    <row r="60755" spans="9:54" x14ac:dyDescent="0.25">
      <c r="I60755" s="80"/>
      <c r="AX60755" s="80"/>
      <c r="AY60755" s="80"/>
      <c r="AZ60755" s="80"/>
      <c r="BA60755" s="80"/>
      <c r="BB60755" s="80"/>
    </row>
    <row r="60756" spans="9:54" x14ac:dyDescent="0.25">
      <c r="I60756" s="80"/>
      <c r="AX60756" s="80"/>
      <c r="AY60756" s="80"/>
      <c r="AZ60756" s="80"/>
      <c r="BA60756" s="80"/>
      <c r="BB60756" s="80"/>
    </row>
    <row r="60757" spans="9:54" x14ac:dyDescent="0.25">
      <c r="I60757" s="80"/>
      <c r="AX60757" s="80"/>
      <c r="AY60757" s="80"/>
      <c r="AZ60757" s="80"/>
      <c r="BA60757" s="80"/>
      <c r="BB60757" s="80"/>
    </row>
    <row r="60758" spans="9:54" x14ac:dyDescent="0.25">
      <c r="I60758" s="80"/>
      <c r="AX60758" s="80"/>
      <c r="AY60758" s="80"/>
      <c r="AZ60758" s="80"/>
      <c r="BA60758" s="80"/>
      <c r="BB60758" s="80"/>
    </row>
    <row r="60759" spans="9:54" x14ac:dyDescent="0.25">
      <c r="I60759" s="80"/>
      <c r="AX60759" s="80"/>
      <c r="AY60759" s="80"/>
      <c r="AZ60759" s="80"/>
      <c r="BA60759" s="80"/>
      <c r="BB60759" s="80"/>
    </row>
    <row r="60760" spans="9:54" x14ac:dyDescent="0.25">
      <c r="I60760" s="80"/>
      <c r="AX60760" s="80"/>
      <c r="AY60760" s="80"/>
      <c r="AZ60760" s="80"/>
      <c r="BA60760" s="80"/>
      <c r="BB60760" s="80"/>
    </row>
    <row r="60761" spans="9:54" x14ac:dyDescent="0.25">
      <c r="I60761" s="80"/>
      <c r="AX60761" s="80"/>
      <c r="AY60761" s="80"/>
      <c r="AZ60761" s="80"/>
      <c r="BA60761" s="80"/>
      <c r="BB60761" s="80"/>
    </row>
    <row r="60762" spans="9:54" x14ac:dyDescent="0.25">
      <c r="I60762" s="80"/>
      <c r="AX60762" s="80"/>
      <c r="AY60762" s="80"/>
      <c r="AZ60762" s="80"/>
      <c r="BA60762" s="80"/>
      <c r="BB60762" s="80"/>
    </row>
    <row r="60763" spans="9:54" x14ac:dyDescent="0.25">
      <c r="I60763" s="80"/>
      <c r="AX60763" s="80"/>
      <c r="AY60763" s="80"/>
      <c r="AZ60763" s="80"/>
      <c r="BA60763" s="80"/>
      <c r="BB60763" s="80"/>
    </row>
    <row r="60764" spans="9:54" x14ac:dyDescent="0.25">
      <c r="I60764" s="80"/>
      <c r="AX60764" s="80"/>
      <c r="AY60764" s="80"/>
      <c r="AZ60764" s="80"/>
      <c r="BA60764" s="80"/>
      <c r="BB60764" s="80"/>
    </row>
    <row r="60765" spans="9:54" x14ac:dyDescent="0.25">
      <c r="I60765" s="80"/>
      <c r="AX60765" s="80"/>
      <c r="AY60765" s="80"/>
      <c r="AZ60765" s="80"/>
      <c r="BA60765" s="80"/>
      <c r="BB60765" s="80"/>
    </row>
    <row r="60766" spans="9:54" x14ac:dyDescent="0.25">
      <c r="I60766" s="80"/>
      <c r="AX60766" s="80"/>
      <c r="AY60766" s="80"/>
      <c r="AZ60766" s="80"/>
      <c r="BA60766" s="80"/>
      <c r="BB60766" s="80"/>
    </row>
    <row r="60767" spans="9:54" x14ac:dyDescent="0.25">
      <c r="I60767" s="80"/>
      <c r="AX60767" s="80"/>
      <c r="AY60767" s="80"/>
      <c r="AZ60767" s="80"/>
      <c r="BA60767" s="80"/>
      <c r="BB60767" s="80"/>
    </row>
    <row r="60768" spans="9:54" x14ac:dyDescent="0.25">
      <c r="I60768" s="80"/>
      <c r="AX60768" s="80"/>
      <c r="AY60768" s="80"/>
      <c r="AZ60768" s="80"/>
      <c r="BA60768" s="80"/>
      <c r="BB60768" s="80"/>
    </row>
    <row r="60769" spans="9:54" x14ac:dyDescent="0.25">
      <c r="I60769" s="80"/>
      <c r="AX60769" s="80"/>
      <c r="AY60769" s="80"/>
      <c r="AZ60769" s="80"/>
      <c r="BA60769" s="80"/>
      <c r="BB60769" s="80"/>
    </row>
    <row r="60770" spans="9:54" x14ac:dyDescent="0.25">
      <c r="I60770" s="80"/>
      <c r="AX60770" s="80"/>
      <c r="AY60770" s="80"/>
      <c r="AZ60770" s="80"/>
      <c r="BA60770" s="80"/>
      <c r="BB60770" s="80"/>
    </row>
    <row r="60771" spans="9:54" x14ac:dyDescent="0.25">
      <c r="I60771" s="80"/>
      <c r="AX60771" s="80"/>
      <c r="AY60771" s="80"/>
      <c r="AZ60771" s="80"/>
      <c r="BA60771" s="80"/>
      <c r="BB60771" s="80"/>
    </row>
    <row r="60772" spans="9:54" x14ac:dyDescent="0.25">
      <c r="I60772" s="80"/>
      <c r="AX60772" s="80"/>
      <c r="AY60772" s="80"/>
      <c r="AZ60772" s="80"/>
      <c r="BA60772" s="80"/>
      <c r="BB60772" s="80"/>
    </row>
    <row r="60773" spans="9:54" x14ac:dyDescent="0.25">
      <c r="I60773" s="80"/>
      <c r="AX60773" s="80"/>
      <c r="AY60773" s="80"/>
      <c r="AZ60773" s="80"/>
      <c r="BA60773" s="80"/>
      <c r="BB60773" s="80"/>
    </row>
    <row r="60774" spans="9:54" x14ac:dyDescent="0.25">
      <c r="I60774" s="80"/>
      <c r="AX60774" s="80"/>
      <c r="AY60774" s="80"/>
      <c r="AZ60774" s="80"/>
      <c r="BA60774" s="80"/>
      <c r="BB60774" s="80"/>
    </row>
    <row r="60775" spans="9:54" x14ac:dyDescent="0.25">
      <c r="I60775" s="80"/>
      <c r="AX60775" s="80"/>
      <c r="AY60775" s="80"/>
      <c r="AZ60775" s="80"/>
      <c r="BA60775" s="80"/>
      <c r="BB60775" s="80"/>
    </row>
    <row r="60776" spans="9:54" x14ac:dyDescent="0.25">
      <c r="I60776" s="80"/>
      <c r="AX60776" s="80"/>
      <c r="AY60776" s="80"/>
      <c r="AZ60776" s="80"/>
      <c r="BA60776" s="80"/>
      <c r="BB60776" s="80"/>
    </row>
    <row r="60777" spans="9:54" x14ac:dyDescent="0.25">
      <c r="I60777" s="80"/>
      <c r="AX60777" s="80"/>
      <c r="AY60777" s="80"/>
      <c r="AZ60777" s="80"/>
      <c r="BA60777" s="80"/>
      <c r="BB60777" s="80"/>
    </row>
    <row r="60778" spans="9:54" x14ac:dyDescent="0.25">
      <c r="I60778" s="80"/>
      <c r="AX60778" s="80"/>
      <c r="AY60778" s="80"/>
      <c r="AZ60778" s="80"/>
      <c r="BA60778" s="80"/>
      <c r="BB60778" s="80"/>
    </row>
    <row r="60779" spans="9:54" x14ac:dyDescent="0.25">
      <c r="I60779" s="80"/>
      <c r="AX60779" s="80"/>
      <c r="AY60779" s="80"/>
      <c r="AZ60779" s="80"/>
      <c r="BA60779" s="80"/>
      <c r="BB60779" s="80"/>
    </row>
    <row r="60780" spans="9:54" x14ac:dyDescent="0.25">
      <c r="I60780" s="80"/>
      <c r="AX60780" s="80"/>
      <c r="AY60780" s="80"/>
      <c r="AZ60780" s="80"/>
      <c r="BA60780" s="80"/>
      <c r="BB60780" s="80"/>
    </row>
    <row r="60781" spans="9:54" x14ac:dyDescent="0.25">
      <c r="I60781" s="80"/>
      <c r="AX60781" s="80"/>
      <c r="AY60781" s="80"/>
      <c r="AZ60781" s="80"/>
      <c r="BA60781" s="80"/>
      <c r="BB60781" s="80"/>
    </row>
    <row r="60782" spans="9:54" x14ac:dyDescent="0.25">
      <c r="I60782" s="80"/>
      <c r="AX60782" s="80"/>
      <c r="AY60782" s="80"/>
      <c r="AZ60782" s="80"/>
      <c r="BA60782" s="80"/>
      <c r="BB60782" s="80"/>
    </row>
    <row r="60783" spans="9:54" x14ac:dyDescent="0.25">
      <c r="I60783" s="80"/>
      <c r="AX60783" s="80"/>
      <c r="AY60783" s="80"/>
      <c r="AZ60783" s="80"/>
      <c r="BA60783" s="80"/>
      <c r="BB60783" s="80"/>
    </row>
    <row r="60784" spans="9:54" x14ac:dyDescent="0.25">
      <c r="I60784" s="80"/>
      <c r="AX60784" s="80"/>
      <c r="AY60784" s="80"/>
      <c r="AZ60784" s="80"/>
      <c r="BA60784" s="80"/>
      <c r="BB60784" s="80"/>
    </row>
    <row r="60785" spans="9:54" x14ac:dyDescent="0.25">
      <c r="I60785" s="80"/>
      <c r="AX60785" s="80"/>
      <c r="AY60785" s="80"/>
      <c r="AZ60785" s="80"/>
      <c r="BA60785" s="80"/>
      <c r="BB60785" s="80"/>
    </row>
    <row r="60786" spans="9:54" x14ac:dyDescent="0.25">
      <c r="I60786" s="80"/>
      <c r="AX60786" s="80"/>
      <c r="AY60786" s="80"/>
      <c r="AZ60786" s="80"/>
      <c r="BA60786" s="80"/>
      <c r="BB60786" s="80"/>
    </row>
    <row r="60787" spans="9:54" x14ac:dyDescent="0.25">
      <c r="I60787" s="80"/>
      <c r="AX60787" s="80"/>
      <c r="AY60787" s="80"/>
      <c r="AZ60787" s="80"/>
      <c r="BA60787" s="80"/>
      <c r="BB60787" s="80"/>
    </row>
    <row r="60788" spans="9:54" x14ac:dyDescent="0.25">
      <c r="I60788" s="80"/>
      <c r="AX60788" s="80"/>
      <c r="AY60788" s="80"/>
      <c r="AZ60788" s="80"/>
      <c r="BA60788" s="80"/>
      <c r="BB60788" s="80"/>
    </row>
    <row r="60789" spans="9:54" x14ac:dyDescent="0.25">
      <c r="I60789" s="80"/>
      <c r="AX60789" s="80"/>
      <c r="AY60789" s="80"/>
      <c r="AZ60789" s="80"/>
      <c r="BA60789" s="80"/>
      <c r="BB60789" s="80"/>
    </row>
    <row r="60790" spans="9:54" x14ac:dyDescent="0.25">
      <c r="I60790" s="80"/>
      <c r="AX60790" s="80"/>
      <c r="AY60790" s="80"/>
      <c r="AZ60790" s="80"/>
      <c r="BA60790" s="80"/>
      <c r="BB60790" s="80"/>
    </row>
    <row r="60791" spans="9:54" x14ac:dyDescent="0.25">
      <c r="I60791" s="80"/>
      <c r="AX60791" s="80"/>
      <c r="AY60791" s="80"/>
      <c r="AZ60791" s="80"/>
      <c r="BA60791" s="80"/>
      <c r="BB60791" s="80"/>
    </row>
    <row r="60792" spans="9:54" x14ac:dyDescent="0.25">
      <c r="I60792" s="80"/>
      <c r="AX60792" s="80"/>
      <c r="AY60792" s="80"/>
      <c r="AZ60792" s="80"/>
      <c r="BA60792" s="80"/>
      <c r="BB60792" s="80"/>
    </row>
    <row r="60793" spans="9:54" x14ac:dyDescent="0.25">
      <c r="I60793" s="80"/>
      <c r="AX60793" s="80"/>
      <c r="AY60793" s="80"/>
      <c r="AZ60793" s="80"/>
      <c r="BA60793" s="80"/>
      <c r="BB60793" s="80"/>
    </row>
    <row r="60794" spans="9:54" x14ac:dyDescent="0.25">
      <c r="I60794" s="80"/>
      <c r="AX60794" s="80"/>
      <c r="AY60794" s="80"/>
      <c r="AZ60794" s="80"/>
      <c r="BA60794" s="80"/>
      <c r="BB60794" s="80"/>
    </row>
    <row r="60795" spans="9:54" x14ac:dyDescent="0.25">
      <c r="I60795" s="80"/>
      <c r="AX60795" s="80"/>
      <c r="AY60795" s="80"/>
      <c r="AZ60795" s="80"/>
      <c r="BA60795" s="80"/>
      <c r="BB60795" s="80"/>
    </row>
    <row r="60796" spans="9:54" x14ac:dyDescent="0.25">
      <c r="I60796" s="80"/>
      <c r="AX60796" s="80"/>
      <c r="AY60796" s="80"/>
      <c r="AZ60796" s="80"/>
      <c r="BA60796" s="80"/>
      <c r="BB60796" s="80"/>
    </row>
    <row r="60797" spans="9:54" x14ac:dyDescent="0.25">
      <c r="I60797" s="80"/>
      <c r="AX60797" s="80"/>
      <c r="AY60797" s="80"/>
      <c r="AZ60797" s="80"/>
      <c r="BA60797" s="80"/>
      <c r="BB60797" s="80"/>
    </row>
    <row r="60798" spans="9:54" x14ac:dyDescent="0.25">
      <c r="I60798" s="80"/>
      <c r="AX60798" s="80"/>
      <c r="AY60798" s="80"/>
      <c r="AZ60798" s="80"/>
      <c r="BA60798" s="80"/>
      <c r="BB60798" s="80"/>
    </row>
    <row r="60799" spans="9:54" x14ac:dyDescent="0.25">
      <c r="I60799" s="80"/>
      <c r="AX60799" s="80"/>
      <c r="AY60799" s="80"/>
      <c r="AZ60799" s="80"/>
      <c r="BA60799" s="80"/>
      <c r="BB60799" s="80"/>
    </row>
    <row r="60800" spans="9:54" x14ac:dyDescent="0.25">
      <c r="I60800" s="80"/>
      <c r="AX60800" s="80"/>
      <c r="AY60800" s="80"/>
      <c r="AZ60800" s="80"/>
      <c r="BA60800" s="80"/>
      <c r="BB60800" s="80"/>
    </row>
    <row r="60801" spans="9:54" x14ac:dyDescent="0.25">
      <c r="I60801" s="80"/>
      <c r="AX60801" s="80"/>
      <c r="AY60801" s="80"/>
      <c r="AZ60801" s="80"/>
      <c r="BA60801" s="80"/>
      <c r="BB60801" s="80"/>
    </row>
    <row r="60802" spans="9:54" x14ac:dyDescent="0.25">
      <c r="I60802" s="80"/>
      <c r="AX60802" s="80"/>
      <c r="AY60802" s="80"/>
      <c r="AZ60802" s="80"/>
      <c r="BA60802" s="80"/>
      <c r="BB60802" s="80"/>
    </row>
    <row r="60803" spans="9:54" x14ac:dyDescent="0.25">
      <c r="I60803" s="80"/>
      <c r="AX60803" s="80"/>
      <c r="AY60803" s="80"/>
      <c r="AZ60803" s="80"/>
      <c r="BA60803" s="80"/>
      <c r="BB60803" s="80"/>
    </row>
    <row r="60804" spans="9:54" x14ac:dyDescent="0.25">
      <c r="I60804" s="80"/>
      <c r="AX60804" s="80"/>
      <c r="AY60804" s="80"/>
      <c r="AZ60804" s="80"/>
      <c r="BA60804" s="80"/>
      <c r="BB60804" s="80"/>
    </row>
    <row r="60805" spans="9:54" x14ac:dyDescent="0.25">
      <c r="I60805" s="80"/>
      <c r="AX60805" s="80"/>
      <c r="AY60805" s="80"/>
      <c r="AZ60805" s="80"/>
      <c r="BA60805" s="80"/>
      <c r="BB60805" s="80"/>
    </row>
    <row r="60806" spans="9:54" x14ac:dyDescent="0.25">
      <c r="I60806" s="80"/>
      <c r="AX60806" s="80"/>
      <c r="AY60806" s="80"/>
      <c r="AZ60806" s="80"/>
      <c r="BA60806" s="80"/>
      <c r="BB60806" s="80"/>
    </row>
    <row r="60807" spans="9:54" x14ac:dyDescent="0.25">
      <c r="I60807" s="80"/>
      <c r="AX60807" s="80"/>
      <c r="AY60807" s="80"/>
      <c r="AZ60807" s="80"/>
      <c r="BA60807" s="80"/>
      <c r="BB60807" s="80"/>
    </row>
    <row r="60808" spans="9:54" x14ac:dyDescent="0.25">
      <c r="I60808" s="80"/>
      <c r="AX60808" s="80"/>
      <c r="AY60808" s="80"/>
      <c r="AZ60808" s="80"/>
      <c r="BA60808" s="80"/>
      <c r="BB60808" s="80"/>
    </row>
    <row r="60809" spans="9:54" x14ac:dyDescent="0.25">
      <c r="I60809" s="80"/>
      <c r="AX60809" s="80"/>
      <c r="AY60809" s="80"/>
      <c r="AZ60809" s="80"/>
      <c r="BA60809" s="80"/>
      <c r="BB60809" s="80"/>
    </row>
    <row r="60810" spans="9:54" x14ac:dyDescent="0.25">
      <c r="I60810" s="80"/>
      <c r="AX60810" s="80"/>
      <c r="AY60810" s="80"/>
      <c r="AZ60810" s="80"/>
      <c r="BA60810" s="80"/>
      <c r="BB60810" s="80"/>
    </row>
    <row r="60811" spans="9:54" x14ac:dyDescent="0.25">
      <c r="I60811" s="80"/>
      <c r="AX60811" s="80"/>
      <c r="AY60811" s="80"/>
      <c r="AZ60811" s="80"/>
      <c r="BA60811" s="80"/>
      <c r="BB60811" s="80"/>
    </row>
    <row r="60812" spans="9:54" x14ac:dyDescent="0.25">
      <c r="I60812" s="80"/>
      <c r="AX60812" s="80"/>
      <c r="AY60812" s="80"/>
      <c r="AZ60812" s="80"/>
      <c r="BA60812" s="80"/>
      <c r="BB60812" s="80"/>
    </row>
    <row r="60813" spans="9:54" x14ac:dyDescent="0.25">
      <c r="I60813" s="80"/>
      <c r="AX60813" s="80"/>
      <c r="AY60813" s="80"/>
      <c r="AZ60813" s="80"/>
      <c r="BA60813" s="80"/>
      <c r="BB60813" s="80"/>
    </row>
    <row r="60814" spans="9:54" x14ac:dyDescent="0.25">
      <c r="I60814" s="80"/>
      <c r="AX60814" s="80"/>
      <c r="AY60814" s="80"/>
      <c r="AZ60814" s="80"/>
      <c r="BA60814" s="80"/>
      <c r="BB60814" s="80"/>
    </row>
    <row r="60815" spans="9:54" x14ac:dyDescent="0.25">
      <c r="I60815" s="80"/>
      <c r="AX60815" s="80"/>
      <c r="AY60815" s="80"/>
      <c r="AZ60815" s="80"/>
      <c r="BA60815" s="80"/>
      <c r="BB60815" s="80"/>
    </row>
    <row r="60816" spans="9:54" x14ac:dyDescent="0.25">
      <c r="I60816" s="80"/>
      <c r="AX60816" s="80"/>
      <c r="AY60816" s="80"/>
      <c r="AZ60816" s="80"/>
      <c r="BA60816" s="80"/>
      <c r="BB60816" s="80"/>
    </row>
    <row r="60817" spans="9:54" x14ac:dyDescent="0.25">
      <c r="I60817" s="80"/>
      <c r="AX60817" s="80"/>
      <c r="AY60817" s="80"/>
      <c r="AZ60817" s="80"/>
      <c r="BA60817" s="80"/>
      <c r="BB60817" s="80"/>
    </row>
    <row r="60818" spans="9:54" x14ac:dyDescent="0.25">
      <c r="I60818" s="80"/>
      <c r="AX60818" s="80"/>
      <c r="AY60818" s="80"/>
      <c r="AZ60818" s="80"/>
      <c r="BA60818" s="80"/>
      <c r="BB60818" s="80"/>
    </row>
    <row r="60819" spans="9:54" x14ac:dyDescent="0.25">
      <c r="I60819" s="80"/>
      <c r="AX60819" s="80"/>
      <c r="AY60819" s="80"/>
      <c r="AZ60819" s="80"/>
      <c r="BA60819" s="80"/>
      <c r="BB60819" s="80"/>
    </row>
    <row r="60820" spans="9:54" x14ac:dyDescent="0.25">
      <c r="I60820" s="80"/>
      <c r="AX60820" s="80"/>
      <c r="AY60820" s="80"/>
      <c r="AZ60820" s="80"/>
      <c r="BA60820" s="80"/>
      <c r="BB60820" s="80"/>
    </row>
    <row r="60821" spans="9:54" x14ac:dyDescent="0.25">
      <c r="I60821" s="80"/>
      <c r="AX60821" s="80"/>
      <c r="AY60821" s="80"/>
      <c r="AZ60821" s="80"/>
      <c r="BA60821" s="80"/>
      <c r="BB60821" s="80"/>
    </row>
    <row r="60822" spans="9:54" x14ac:dyDescent="0.25">
      <c r="I60822" s="80"/>
      <c r="AX60822" s="80"/>
      <c r="AY60822" s="80"/>
      <c r="AZ60822" s="80"/>
      <c r="BA60822" s="80"/>
      <c r="BB60822" s="80"/>
    </row>
    <row r="60823" spans="9:54" x14ac:dyDescent="0.25">
      <c r="I60823" s="80"/>
      <c r="AX60823" s="80"/>
      <c r="AY60823" s="80"/>
      <c r="AZ60823" s="80"/>
      <c r="BA60823" s="80"/>
      <c r="BB60823" s="80"/>
    </row>
    <row r="60824" spans="9:54" x14ac:dyDescent="0.25">
      <c r="I60824" s="80"/>
      <c r="AX60824" s="80"/>
      <c r="AY60824" s="80"/>
      <c r="AZ60824" s="80"/>
      <c r="BA60824" s="80"/>
      <c r="BB60824" s="80"/>
    </row>
    <row r="60825" spans="9:54" x14ac:dyDescent="0.25">
      <c r="I60825" s="80"/>
      <c r="AX60825" s="80"/>
      <c r="AY60825" s="80"/>
      <c r="AZ60825" s="80"/>
      <c r="BA60825" s="80"/>
      <c r="BB60825" s="80"/>
    </row>
    <row r="60826" spans="9:54" x14ac:dyDescent="0.25">
      <c r="I60826" s="80"/>
      <c r="AX60826" s="80"/>
      <c r="AY60826" s="80"/>
      <c r="AZ60826" s="80"/>
      <c r="BA60826" s="80"/>
      <c r="BB60826" s="80"/>
    </row>
    <row r="60827" spans="9:54" x14ac:dyDescent="0.25">
      <c r="I60827" s="80"/>
      <c r="AX60827" s="80"/>
      <c r="AY60827" s="80"/>
      <c r="AZ60827" s="80"/>
      <c r="BA60827" s="80"/>
      <c r="BB60827" s="80"/>
    </row>
    <row r="60828" spans="9:54" x14ac:dyDescent="0.25">
      <c r="I60828" s="80"/>
      <c r="AX60828" s="80"/>
      <c r="AY60828" s="80"/>
      <c r="AZ60828" s="80"/>
      <c r="BA60828" s="80"/>
      <c r="BB60828" s="80"/>
    </row>
    <row r="60829" spans="9:54" x14ac:dyDescent="0.25">
      <c r="I60829" s="80"/>
      <c r="AX60829" s="80"/>
      <c r="AY60829" s="80"/>
      <c r="AZ60829" s="80"/>
      <c r="BA60829" s="80"/>
      <c r="BB60829" s="80"/>
    </row>
    <row r="60830" spans="9:54" x14ac:dyDescent="0.25">
      <c r="I60830" s="80"/>
      <c r="AX60830" s="80"/>
      <c r="AY60830" s="80"/>
      <c r="AZ60830" s="80"/>
      <c r="BA60830" s="80"/>
      <c r="BB60830" s="80"/>
    </row>
    <row r="60831" spans="9:54" x14ac:dyDescent="0.25">
      <c r="I60831" s="80"/>
      <c r="AX60831" s="80"/>
      <c r="AY60831" s="80"/>
      <c r="AZ60831" s="80"/>
      <c r="BA60831" s="80"/>
      <c r="BB60831" s="80"/>
    </row>
    <row r="60832" spans="9:54" x14ac:dyDescent="0.25">
      <c r="I60832" s="80"/>
      <c r="AX60832" s="80"/>
      <c r="AY60832" s="80"/>
      <c r="AZ60832" s="80"/>
      <c r="BA60832" s="80"/>
      <c r="BB60832" s="80"/>
    </row>
    <row r="60833" spans="9:54" x14ac:dyDescent="0.25">
      <c r="I60833" s="80"/>
      <c r="AX60833" s="80"/>
      <c r="AY60833" s="80"/>
      <c r="AZ60833" s="80"/>
      <c r="BA60833" s="80"/>
      <c r="BB60833" s="80"/>
    </row>
    <row r="60834" spans="9:54" x14ac:dyDescent="0.25">
      <c r="I60834" s="80"/>
      <c r="AX60834" s="80"/>
      <c r="AY60834" s="80"/>
      <c r="AZ60834" s="80"/>
      <c r="BA60834" s="80"/>
      <c r="BB60834" s="80"/>
    </row>
    <row r="60835" spans="9:54" x14ac:dyDescent="0.25">
      <c r="I60835" s="80"/>
      <c r="AX60835" s="80"/>
      <c r="AY60835" s="80"/>
      <c r="AZ60835" s="80"/>
      <c r="BA60835" s="80"/>
      <c r="BB60835" s="80"/>
    </row>
    <row r="60836" spans="9:54" x14ac:dyDescent="0.25">
      <c r="I60836" s="80"/>
      <c r="AX60836" s="80"/>
      <c r="AY60836" s="80"/>
      <c r="AZ60836" s="80"/>
      <c r="BA60836" s="80"/>
      <c r="BB60836" s="80"/>
    </row>
    <row r="60837" spans="9:54" x14ac:dyDescent="0.25">
      <c r="I60837" s="80"/>
      <c r="AX60837" s="80"/>
      <c r="AY60837" s="80"/>
      <c r="AZ60837" s="80"/>
      <c r="BA60837" s="80"/>
      <c r="BB60837" s="80"/>
    </row>
    <row r="60838" spans="9:54" x14ac:dyDescent="0.25">
      <c r="I60838" s="80"/>
      <c r="AX60838" s="80"/>
      <c r="AY60838" s="80"/>
      <c r="AZ60838" s="80"/>
      <c r="BA60838" s="80"/>
      <c r="BB60838" s="80"/>
    </row>
    <row r="60839" spans="9:54" x14ac:dyDescent="0.25">
      <c r="I60839" s="80"/>
      <c r="AX60839" s="80"/>
      <c r="AY60839" s="80"/>
      <c r="AZ60839" s="80"/>
      <c r="BA60839" s="80"/>
      <c r="BB60839" s="80"/>
    </row>
    <row r="60840" spans="9:54" x14ac:dyDescent="0.25">
      <c r="I60840" s="80"/>
      <c r="AX60840" s="80"/>
      <c r="AY60840" s="80"/>
      <c r="AZ60840" s="80"/>
      <c r="BA60840" s="80"/>
      <c r="BB60840" s="80"/>
    </row>
    <row r="60841" spans="9:54" x14ac:dyDescent="0.25">
      <c r="I60841" s="80"/>
      <c r="AX60841" s="80"/>
      <c r="AY60841" s="80"/>
      <c r="AZ60841" s="80"/>
      <c r="BA60841" s="80"/>
      <c r="BB60841" s="80"/>
    </row>
    <row r="60842" spans="9:54" x14ac:dyDescent="0.25">
      <c r="I60842" s="80"/>
      <c r="AX60842" s="80"/>
      <c r="AY60842" s="80"/>
      <c r="AZ60842" s="80"/>
      <c r="BA60842" s="80"/>
      <c r="BB60842" s="80"/>
    </row>
    <row r="60843" spans="9:54" x14ac:dyDescent="0.25">
      <c r="I60843" s="80"/>
      <c r="AX60843" s="80"/>
      <c r="AY60843" s="80"/>
      <c r="AZ60843" s="80"/>
      <c r="BA60843" s="80"/>
      <c r="BB60843" s="80"/>
    </row>
    <row r="60844" spans="9:54" x14ac:dyDescent="0.25">
      <c r="I60844" s="80"/>
      <c r="AX60844" s="80"/>
      <c r="AY60844" s="80"/>
      <c r="AZ60844" s="80"/>
      <c r="BA60844" s="80"/>
      <c r="BB60844" s="80"/>
    </row>
    <row r="60845" spans="9:54" x14ac:dyDescent="0.25">
      <c r="I60845" s="80"/>
      <c r="AX60845" s="80"/>
      <c r="AY60845" s="80"/>
      <c r="AZ60845" s="80"/>
      <c r="BA60845" s="80"/>
      <c r="BB60845" s="80"/>
    </row>
    <row r="60846" spans="9:54" x14ac:dyDescent="0.25">
      <c r="I60846" s="80"/>
      <c r="AX60846" s="80"/>
      <c r="AY60846" s="80"/>
      <c r="AZ60846" s="80"/>
      <c r="BA60846" s="80"/>
      <c r="BB60846" s="80"/>
    </row>
    <row r="60847" spans="9:54" x14ac:dyDescent="0.25">
      <c r="I60847" s="80"/>
      <c r="AX60847" s="80"/>
      <c r="AY60847" s="80"/>
      <c r="AZ60847" s="80"/>
      <c r="BA60847" s="80"/>
      <c r="BB60847" s="80"/>
    </row>
    <row r="60848" spans="9:54" x14ac:dyDescent="0.25">
      <c r="I60848" s="80"/>
      <c r="AX60848" s="80"/>
      <c r="AY60848" s="80"/>
      <c r="AZ60848" s="80"/>
      <c r="BA60848" s="80"/>
      <c r="BB60848" s="80"/>
    </row>
    <row r="60849" spans="9:54" x14ac:dyDescent="0.25">
      <c r="I60849" s="80"/>
      <c r="AX60849" s="80"/>
      <c r="AY60849" s="80"/>
      <c r="AZ60849" s="80"/>
      <c r="BA60849" s="80"/>
      <c r="BB60849" s="80"/>
    </row>
    <row r="60850" spans="9:54" x14ac:dyDescent="0.25">
      <c r="I60850" s="80"/>
      <c r="AX60850" s="80"/>
      <c r="AY60850" s="80"/>
      <c r="AZ60850" s="80"/>
      <c r="BA60850" s="80"/>
      <c r="BB60850" s="80"/>
    </row>
    <row r="60851" spans="9:54" x14ac:dyDescent="0.25">
      <c r="I60851" s="80"/>
      <c r="AX60851" s="80"/>
      <c r="AY60851" s="80"/>
      <c r="AZ60851" s="80"/>
      <c r="BA60851" s="80"/>
      <c r="BB60851" s="80"/>
    </row>
    <row r="60852" spans="9:54" x14ac:dyDescent="0.25">
      <c r="I60852" s="80"/>
      <c r="AX60852" s="80"/>
      <c r="AY60852" s="80"/>
      <c r="AZ60852" s="80"/>
      <c r="BA60852" s="80"/>
      <c r="BB60852" s="80"/>
    </row>
    <row r="60853" spans="9:54" x14ac:dyDescent="0.25">
      <c r="I60853" s="80"/>
      <c r="AX60853" s="80"/>
      <c r="AY60853" s="80"/>
      <c r="AZ60853" s="80"/>
      <c r="BA60853" s="80"/>
      <c r="BB60853" s="80"/>
    </row>
    <row r="60854" spans="9:54" x14ac:dyDescent="0.25">
      <c r="I60854" s="80"/>
      <c r="AX60854" s="80"/>
      <c r="AY60854" s="80"/>
      <c r="AZ60854" s="80"/>
      <c r="BA60854" s="80"/>
      <c r="BB60854" s="80"/>
    </row>
    <row r="60855" spans="9:54" x14ac:dyDescent="0.25">
      <c r="I60855" s="80"/>
      <c r="AX60855" s="80"/>
      <c r="AY60855" s="80"/>
      <c r="AZ60855" s="80"/>
      <c r="BA60855" s="80"/>
      <c r="BB60855" s="80"/>
    </row>
    <row r="60856" spans="9:54" x14ac:dyDescent="0.25">
      <c r="I60856" s="80"/>
      <c r="AX60856" s="80"/>
      <c r="AY60856" s="80"/>
      <c r="AZ60856" s="80"/>
      <c r="BA60856" s="80"/>
      <c r="BB60856" s="80"/>
    </row>
    <row r="60857" spans="9:54" x14ac:dyDescent="0.25">
      <c r="I60857" s="80"/>
      <c r="AX60857" s="80"/>
      <c r="AY60857" s="80"/>
      <c r="AZ60857" s="80"/>
      <c r="BA60857" s="80"/>
      <c r="BB60857" s="80"/>
    </row>
    <row r="60858" spans="9:54" x14ac:dyDescent="0.25">
      <c r="I60858" s="80"/>
      <c r="AX60858" s="80"/>
      <c r="AY60858" s="80"/>
      <c r="AZ60858" s="80"/>
      <c r="BA60858" s="80"/>
      <c r="BB60858" s="80"/>
    </row>
    <row r="60859" spans="9:54" x14ac:dyDescent="0.25">
      <c r="I60859" s="80"/>
      <c r="AX60859" s="80"/>
      <c r="AY60859" s="80"/>
      <c r="AZ60859" s="80"/>
      <c r="BA60859" s="80"/>
      <c r="BB60859" s="80"/>
    </row>
    <row r="60860" spans="9:54" x14ac:dyDescent="0.25">
      <c r="I60860" s="80"/>
      <c r="AX60860" s="80"/>
      <c r="AY60860" s="80"/>
      <c r="AZ60860" s="80"/>
      <c r="BA60860" s="80"/>
      <c r="BB60860" s="80"/>
    </row>
    <row r="60861" spans="9:54" x14ac:dyDescent="0.25">
      <c r="I60861" s="80"/>
      <c r="AX60861" s="80"/>
      <c r="AY60861" s="80"/>
      <c r="AZ60861" s="80"/>
      <c r="BA60861" s="80"/>
      <c r="BB60861" s="80"/>
    </row>
    <row r="60862" spans="9:54" x14ac:dyDescent="0.25">
      <c r="I60862" s="80"/>
      <c r="AX60862" s="80"/>
      <c r="AY60862" s="80"/>
      <c r="AZ60862" s="80"/>
      <c r="BA60862" s="80"/>
      <c r="BB60862" s="80"/>
    </row>
    <row r="60863" spans="9:54" x14ac:dyDescent="0.25">
      <c r="I60863" s="80"/>
      <c r="AX60863" s="80"/>
      <c r="AY60863" s="80"/>
      <c r="AZ60863" s="80"/>
      <c r="BA60863" s="80"/>
      <c r="BB60863" s="80"/>
    </row>
    <row r="60864" spans="9:54" x14ac:dyDescent="0.25">
      <c r="I60864" s="80"/>
      <c r="AX60864" s="80"/>
      <c r="AY60864" s="80"/>
      <c r="AZ60864" s="80"/>
      <c r="BA60864" s="80"/>
      <c r="BB60864" s="80"/>
    </row>
    <row r="60865" spans="9:54" x14ac:dyDescent="0.25">
      <c r="I60865" s="80"/>
      <c r="AX60865" s="80"/>
      <c r="AY60865" s="80"/>
      <c r="AZ60865" s="80"/>
      <c r="BA60865" s="80"/>
      <c r="BB60865" s="80"/>
    </row>
    <row r="60866" spans="9:54" x14ac:dyDescent="0.25">
      <c r="I60866" s="80"/>
      <c r="AX60866" s="80"/>
      <c r="AY60866" s="80"/>
      <c r="AZ60866" s="80"/>
      <c r="BA60866" s="80"/>
      <c r="BB60866" s="80"/>
    </row>
    <row r="60867" spans="9:54" x14ac:dyDescent="0.25">
      <c r="I60867" s="80"/>
      <c r="AX60867" s="80"/>
      <c r="AY60867" s="80"/>
      <c r="AZ60867" s="80"/>
      <c r="BA60867" s="80"/>
      <c r="BB60867" s="80"/>
    </row>
    <row r="60868" spans="9:54" x14ac:dyDescent="0.25">
      <c r="I60868" s="80"/>
      <c r="AX60868" s="80"/>
      <c r="AY60868" s="80"/>
      <c r="AZ60868" s="80"/>
      <c r="BA60868" s="80"/>
      <c r="BB60868" s="80"/>
    </row>
    <row r="60869" spans="9:54" x14ac:dyDescent="0.25">
      <c r="I60869" s="80"/>
      <c r="AX60869" s="80"/>
      <c r="AY60869" s="80"/>
      <c r="AZ60869" s="80"/>
      <c r="BA60869" s="80"/>
      <c r="BB60869" s="80"/>
    </row>
    <row r="60870" spans="9:54" x14ac:dyDescent="0.25">
      <c r="I60870" s="80"/>
      <c r="AX60870" s="80"/>
      <c r="AY60870" s="80"/>
      <c r="AZ60870" s="80"/>
      <c r="BA60870" s="80"/>
      <c r="BB60870" s="80"/>
    </row>
    <row r="60871" spans="9:54" x14ac:dyDescent="0.25">
      <c r="I60871" s="80"/>
      <c r="AX60871" s="80"/>
      <c r="AY60871" s="80"/>
      <c r="AZ60871" s="80"/>
      <c r="BA60871" s="80"/>
      <c r="BB60871" s="80"/>
    </row>
    <row r="60872" spans="9:54" x14ac:dyDescent="0.25">
      <c r="I60872" s="80"/>
      <c r="AX60872" s="80"/>
      <c r="AY60872" s="80"/>
      <c r="AZ60872" s="80"/>
      <c r="BA60872" s="80"/>
      <c r="BB60872" s="80"/>
    </row>
    <row r="60873" spans="9:54" x14ac:dyDescent="0.25">
      <c r="I60873" s="80"/>
      <c r="AX60873" s="80"/>
      <c r="AY60873" s="80"/>
      <c r="AZ60873" s="80"/>
      <c r="BA60873" s="80"/>
      <c r="BB60873" s="80"/>
    </row>
    <row r="60874" spans="9:54" x14ac:dyDescent="0.25">
      <c r="I60874" s="80"/>
      <c r="AX60874" s="80"/>
      <c r="AY60874" s="80"/>
      <c r="AZ60874" s="80"/>
      <c r="BA60874" s="80"/>
      <c r="BB60874" s="80"/>
    </row>
    <row r="60875" spans="9:54" x14ac:dyDescent="0.25">
      <c r="I60875" s="80"/>
      <c r="AX60875" s="80"/>
      <c r="AY60875" s="80"/>
      <c r="AZ60875" s="80"/>
      <c r="BA60875" s="80"/>
      <c r="BB60875" s="80"/>
    </row>
    <row r="60876" spans="9:54" x14ac:dyDescent="0.25">
      <c r="I60876" s="80"/>
      <c r="AX60876" s="80"/>
      <c r="AY60876" s="80"/>
      <c r="AZ60876" s="80"/>
      <c r="BA60876" s="80"/>
      <c r="BB60876" s="80"/>
    </row>
    <row r="60877" spans="9:54" x14ac:dyDescent="0.25">
      <c r="I60877" s="80"/>
      <c r="AX60877" s="80"/>
      <c r="AY60877" s="80"/>
      <c r="AZ60877" s="80"/>
      <c r="BA60877" s="80"/>
      <c r="BB60877" s="80"/>
    </row>
    <row r="60878" spans="9:54" x14ac:dyDescent="0.25">
      <c r="I60878" s="80"/>
      <c r="AX60878" s="80"/>
      <c r="AY60878" s="80"/>
      <c r="AZ60878" s="80"/>
      <c r="BA60878" s="80"/>
      <c r="BB60878" s="80"/>
    </row>
    <row r="60879" spans="9:54" x14ac:dyDescent="0.25">
      <c r="I60879" s="80"/>
      <c r="AX60879" s="80"/>
      <c r="AY60879" s="80"/>
      <c r="AZ60879" s="80"/>
      <c r="BA60879" s="80"/>
      <c r="BB60879" s="80"/>
    </row>
    <row r="60880" spans="9:54" x14ac:dyDescent="0.25">
      <c r="I60880" s="80"/>
      <c r="AX60880" s="80"/>
      <c r="AY60880" s="80"/>
      <c r="AZ60880" s="80"/>
      <c r="BA60880" s="80"/>
      <c r="BB60880" s="80"/>
    </row>
    <row r="60881" spans="9:54" x14ac:dyDescent="0.25">
      <c r="I60881" s="80"/>
      <c r="AX60881" s="80"/>
      <c r="AY60881" s="80"/>
      <c r="AZ60881" s="80"/>
      <c r="BA60881" s="80"/>
      <c r="BB60881" s="80"/>
    </row>
    <row r="60882" spans="9:54" x14ac:dyDescent="0.25">
      <c r="I60882" s="80"/>
      <c r="AX60882" s="80"/>
      <c r="AY60882" s="80"/>
      <c r="AZ60882" s="80"/>
      <c r="BA60882" s="80"/>
      <c r="BB60882" s="80"/>
    </row>
    <row r="60883" spans="9:54" x14ac:dyDescent="0.25">
      <c r="I60883" s="80"/>
      <c r="AX60883" s="80"/>
      <c r="AY60883" s="80"/>
      <c r="AZ60883" s="80"/>
      <c r="BA60883" s="80"/>
      <c r="BB60883" s="80"/>
    </row>
    <row r="60884" spans="9:54" x14ac:dyDescent="0.25">
      <c r="I60884" s="80"/>
      <c r="AX60884" s="80"/>
      <c r="AY60884" s="80"/>
      <c r="AZ60884" s="80"/>
      <c r="BA60884" s="80"/>
      <c r="BB60884" s="80"/>
    </row>
    <row r="60885" spans="9:54" x14ac:dyDescent="0.25">
      <c r="I60885" s="80"/>
      <c r="AX60885" s="80"/>
      <c r="AY60885" s="80"/>
      <c r="AZ60885" s="80"/>
      <c r="BA60885" s="80"/>
      <c r="BB60885" s="80"/>
    </row>
    <row r="60886" spans="9:54" x14ac:dyDescent="0.25">
      <c r="I60886" s="80"/>
      <c r="AX60886" s="80"/>
      <c r="AY60886" s="80"/>
      <c r="AZ60886" s="80"/>
      <c r="BA60886" s="80"/>
      <c r="BB60886" s="80"/>
    </row>
    <row r="60887" spans="9:54" x14ac:dyDescent="0.25">
      <c r="I60887" s="80"/>
      <c r="AX60887" s="80"/>
      <c r="AY60887" s="80"/>
      <c r="AZ60887" s="80"/>
      <c r="BA60887" s="80"/>
      <c r="BB60887" s="80"/>
    </row>
    <row r="60888" spans="9:54" x14ac:dyDescent="0.25">
      <c r="I60888" s="80"/>
      <c r="AX60888" s="80"/>
      <c r="AY60888" s="80"/>
      <c r="AZ60888" s="80"/>
      <c r="BA60888" s="80"/>
      <c r="BB60888" s="80"/>
    </row>
    <row r="60889" spans="9:54" x14ac:dyDescent="0.25">
      <c r="I60889" s="80"/>
      <c r="AX60889" s="80"/>
      <c r="AY60889" s="80"/>
      <c r="AZ60889" s="80"/>
      <c r="BA60889" s="80"/>
      <c r="BB60889" s="80"/>
    </row>
    <row r="60890" spans="9:54" x14ac:dyDescent="0.25">
      <c r="I60890" s="80"/>
      <c r="AX60890" s="80"/>
      <c r="AY60890" s="80"/>
      <c r="AZ60890" s="80"/>
      <c r="BA60890" s="80"/>
      <c r="BB60890" s="80"/>
    </row>
    <row r="60891" spans="9:54" x14ac:dyDescent="0.25">
      <c r="I60891" s="80"/>
      <c r="AX60891" s="80"/>
      <c r="AY60891" s="80"/>
      <c r="AZ60891" s="80"/>
      <c r="BA60891" s="80"/>
      <c r="BB60891" s="80"/>
    </row>
    <row r="60892" spans="9:54" x14ac:dyDescent="0.25">
      <c r="I60892" s="80"/>
      <c r="AX60892" s="80"/>
      <c r="AY60892" s="80"/>
      <c r="AZ60892" s="80"/>
      <c r="BA60892" s="80"/>
      <c r="BB60892" s="80"/>
    </row>
    <row r="60893" spans="9:54" x14ac:dyDescent="0.25">
      <c r="I60893" s="80"/>
      <c r="AX60893" s="80"/>
      <c r="AY60893" s="80"/>
      <c r="AZ60893" s="80"/>
      <c r="BA60893" s="80"/>
      <c r="BB60893" s="80"/>
    </row>
    <row r="60894" spans="9:54" x14ac:dyDescent="0.25">
      <c r="I60894" s="80"/>
      <c r="AX60894" s="80"/>
      <c r="AY60894" s="80"/>
      <c r="AZ60894" s="80"/>
      <c r="BA60894" s="80"/>
      <c r="BB60894" s="80"/>
    </row>
    <row r="60895" spans="9:54" x14ac:dyDescent="0.25">
      <c r="I60895" s="80"/>
      <c r="AX60895" s="80"/>
      <c r="AY60895" s="80"/>
      <c r="AZ60895" s="80"/>
      <c r="BA60895" s="80"/>
      <c r="BB60895" s="80"/>
    </row>
    <row r="60896" spans="9:54" x14ac:dyDescent="0.25">
      <c r="I60896" s="80"/>
      <c r="AX60896" s="80"/>
      <c r="AY60896" s="80"/>
      <c r="AZ60896" s="80"/>
      <c r="BA60896" s="80"/>
      <c r="BB60896" s="80"/>
    </row>
    <row r="60897" spans="9:54" x14ac:dyDescent="0.25">
      <c r="I60897" s="80"/>
      <c r="AX60897" s="80"/>
      <c r="AY60897" s="80"/>
      <c r="AZ60897" s="80"/>
      <c r="BA60897" s="80"/>
      <c r="BB60897" s="80"/>
    </row>
    <row r="60898" spans="9:54" x14ac:dyDescent="0.25">
      <c r="I60898" s="80"/>
      <c r="AX60898" s="80"/>
      <c r="AY60898" s="80"/>
      <c r="AZ60898" s="80"/>
      <c r="BA60898" s="80"/>
      <c r="BB60898" s="80"/>
    </row>
    <row r="60899" spans="9:54" x14ac:dyDescent="0.25">
      <c r="I60899" s="80"/>
      <c r="AX60899" s="80"/>
      <c r="AY60899" s="80"/>
      <c r="AZ60899" s="80"/>
      <c r="BA60899" s="80"/>
      <c r="BB60899" s="80"/>
    </row>
    <row r="60900" spans="9:54" x14ac:dyDescent="0.25">
      <c r="I60900" s="80"/>
      <c r="AX60900" s="80"/>
      <c r="AY60900" s="80"/>
      <c r="AZ60900" s="80"/>
      <c r="BA60900" s="80"/>
      <c r="BB60900" s="80"/>
    </row>
    <row r="60901" spans="9:54" x14ac:dyDescent="0.25">
      <c r="I60901" s="80"/>
      <c r="AX60901" s="80"/>
      <c r="AY60901" s="80"/>
      <c r="AZ60901" s="80"/>
      <c r="BA60901" s="80"/>
      <c r="BB60901" s="80"/>
    </row>
    <row r="60902" spans="9:54" x14ac:dyDescent="0.25">
      <c r="I60902" s="80"/>
      <c r="AX60902" s="80"/>
      <c r="AY60902" s="80"/>
      <c r="AZ60902" s="80"/>
      <c r="BA60902" s="80"/>
      <c r="BB60902" s="80"/>
    </row>
    <row r="60903" spans="9:54" x14ac:dyDescent="0.25">
      <c r="I60903" s="80"/>
      <c r="AX60903" s="80"/>
      <c r="AY60903" s="80"/>
      <c r="AZ60903" s="80"/>
      <c r="BA60903" s="80"/>
      <c r="BB60903" s="80"/>
    </row>
    <row r="60904" spans="9:54" x14ac:dyDescent="0.25">
      <c r="I60904" s="80"/>
      <c r="AX60904" s="80"/>
      <c r="AY60904" s="80"/>
      <c r="AZ60904" s="80"/>
      <c r="BA60904" s="80"/>
      <c r="BB60904" s="80"/>
    </row>
    <row r="60905" spans="9:54" x14ac:dyDescent="0.25">
      <c r="I60905" s="80"/>
      <c r="AX60905" s="80"/>
      <c r="AY60905" s="80"/>
      <c r="AZ60905" s="80"/>
      <c r="BA60905" s="80"/>
      <c r="BB60905" s="80"/>
    </row>
    <row r="60906" spans="9:54" x14ac:dyDescent="0.25">
      <c r="I60906" s="80"/>
      <c r="AX60906" s="80"/>
      <c r="AY60906" s="80"/>
      <c r="AZ60906" s="80"/>
      <c r="BA60906" s="80"/>
      <c r="BB60906" s="80"/>
    </row>
    <row r="60907" spans="9:54" x14ac:dyDescent="0.25">
      <c r="I60907" s="80"/>
      <c r="AX60907" s="80"/>
      <c r="AY60907" s="80"/>
      <c r="AZ60907" s="80"/>
      <c r="BA60907" s="80"/>
      <c r="BB60907" s="80"/>
    </row>
    <row r="60908" spans="9:54" x14ac:dyDescent="0.25">
      <c r="I60908" s="80"/>
      <c r="AX60908" s="80"/>
      <c r="AY60908" s="80"/>
      <c r="AZ60908" s="80"/>
      <c r="BA60908" s="80"/>
      <c r="BB60908" s="80"/>
    </row>
    <row r="60909" spans="9:54" x14ac:dyDescent="0.25">
      <c r="I60909" s="80"/>
      <c r="AX60909" s="80"/>
      <c r="AY60909" s="80"/>
      <c r="AZ60909" s="80"/>
      <c r="BA60909" s="80"/>
      <c r="BB60909" s="80"/>
    </row>
    <row r="60910" spans="9:54" x14ac:dyDescent="0.25">
      <c r="I60910" s="80"/>
      <c r="AX60910" s="80"/>
      <c r="AY60910" s="80"/>
      <c r="AZ60910" s="80"/>
      <c r="BA60910" s="80"/>
      <c r="BB60910" s="80"/>
    </row>
    <row r="60911" spans="9:54" x14ac:dyDescent="0.25">
      <c r="I60911" s="80"/>
      <c r="AX60911" s="80"/>
      <c r="AY60911" s="80"/>
      <c r="AZ60911" s="80"/>
      <c r="BA60911" s="80"/>
      <c r="BB60911" s="80"/>
    </row>
    <row r="60912" spans="9:54" x14ac:dyDescent="0.25">
      <c r="I60912" s="80"/>
      <c r="AX60912" s="80"/>
      <c r="AY60912" s="80"/>
      <c r="AZ60912" s="80"/>
      <c r="BA60912" s="80"/>
      <c r="BB60912" s="80"/>
    </row>
    <row r="60913" spans="9:54" x14ac:dyDescent="0.25">
      <c r="I60913" s="80"/>
      <c r="AX60913" s="80"/>
      <c r="AY60913" s="80"/>
      <c r="AZ60913" s="80"/>
      <c r="BA60913" s="80"/>
      <c r="BB60913" s="80"/>
    </row>
    <row r="60914" spans="9:54" x14ac:dyDescent="0.25">
      <c r="I60914" s="80"/>
      <c r="AX60914" s="80"/>
      <c r="AY60914" s="80"/>
      <c r="AZ60914" s="80"/>
      <c r="BA60914" s="80"/>
      <c r="BB60914" s="80"/>
    </row>
    <row r="60915" spans="9:54" x14ac:dyDescent="0.25">
      <c r="I60915" s="80"/>
      <c r="AX60915" s="80"/>
      <c r="AY60915" s="80"/>
      <c r="AZ60915" s="80"/>
      <c r="BA60915" s="80"/>
      <c r="BB60915" s="80"/>
    </row>
    <row r="60916" spans="9:54" x14ac:dyDescent="0.25">
      <c r="I60916" s="80"/>
      <c r="AX60916" s="80"/>
      <c r="AY60916" s="80"/>
      <c r="AZ60916" s="80"/>
      <c r="BA60916" s="80"/>
      <c r="BB60916" s="80"/>
    </row>
    <row r="60917" spans="9:54" x14ac:dyDescent="0.25">
      <c r="I60917" s="80"/>
      <c r="AX60917" s="80"/>
      <c r="AY60917" s="80"/>
      <c r="AZ60917" s="80"/>
      <c r="BA60917" s="80"/>
      <c r="BB60917" s="80"/>
    </row>
    <row r="60918" spans="9:54" x14ac:dyDescent="0.25">
      <c r="I60918" s="80"/>
      <c r="AX60918" s="80"/>
      <c r="AY60918" s="80"/>
      <c r="AZ60918" s="80"/>
      <c r="BA60918" s="80"/>
      <c r="BB60918" s="80"/>
    </row>
    <row r="60919" spans="9:54" x14ac:dyDescent="0.25">
      <c r="I60919" s="80"/>
      <c r="AX60919" s="80"/>
      <c r="AY60919" s="80"/>
      <c r="AZ60919" s="80"/>
      <c r="BA60919" s="80"/>
      <c r="BB60919" s="80"/>
    </row>
    <row r="60920" spans="9:54" x14ac:dyDescent="0.25">
      <c r="I60920" s="80"/>
      <c r="AX60920" s="80"/>
      <c r="AY60920" s="80"/>
      <c r="AZ60920" s="80"/>
      <c r="BA60920" s="80"/>
      <c r="BB60920" s="80"/>
    </row>
    <row r="60921" spans="9:54" x14ac:dyDescent="0.25">
      <c r="I60921" s="80"/>
      <c r="AX60921" s="80"/>
      <c r="AY60921" s="80"/>
      <c r="AZ60921" s="80"/>
      <c r="BA60921" s="80"/>
      <c r="BB60921" s="80"/>
    </row>
    <row r="60922" spans="9:54" x14ac:dyDescent="0.25">
      <c r="I60922" s="80"/>
      <c r="AX60922" s="80"/>
      <c r="AY60922" s="80"/>
      <c r="AZ60922" s="80"/>
      <c r="BA60922" s="80"/>
      <c r="BB60922" s="80"/>
    </row>
    <row r="60923" spans="9:54" x14ac:dyDescent="0.25">
      <c r="I60923" s="80"/>
      <c r="AX60923" s="80"/>
      <c r="AY60923" s="80"/>
      <c r="AZ60923" s="80"/>
      <c r="BA60923" s="80"/>
      <c r="BB60923" s="80"/>
    </row>
    <row r="60924" spans="9:54" x14ac:dyDescent="0.25">
      <c r="I60924" s="80"/>
      <c r="AX60924" s="80"/>
      <c r="AY60924" s="80"/>
      <c r="AZ60924" s="80"/>
      <c r="BA60924" s="80"/>
      <c r="BB60924" s="80"/>
    </row>
    <row r="60925" spans="9:54" x14ac:dyDescent="0.25">
      <c r="I60925" s="80"/>
      <c r="AX60925" s="80"/>
      <c r="AY60925" s="80"/>
      <c r="AZ60925" s="80"/>
      <c r="BA60925" s="80"/>
      <c r="BB60925" s="80"/>
    </row>
    <row r="60926" spans="9:54" x14ac:dyDescent="0.25">
      <c r="I60926" s="80"/>
      <c r="AX60926" s="80"/>
      <c r="AY60926" s="80"/>
      <c r="AZ60926" s="80"/>
      <c r="BA60926" s="80"/>
      <c r="BB60926" s="80"/>
    </row>
    <row r="60927" spans="9:54" x14ac:dyDescent="0.25">
      <c r="I60927" s="80"/>
      <c r="AX60927" s="80"/>
      <c r="AY60927" s="80"/>
      <c r="AZ60927" s="80"/>
      <c r="BA60927" s="80"/>
      <c r="BB60927" s="80"/>
    </row>
    <row r="60928" spans="9:54" x14ac:dyDescent="0.25">
      <c r="I60928" s="80"/>
      <c r="AX60928" s="80"/>
      <c r="AY60928" s="80"/>
      <c r="AZ60928" s="80"/>
      <c r="BA60928" s="80"/>
      <c r="BB60928" s="80"/>
    </row>
    <row r="60929" spans="9:54" x14ac:dyDescent="0.25">
      <c r="I60929" s="80"/>
      <c r="AX60929" s="80"/>
      <c r="AY60929" s="80"/>
      <c r="AZ60929" s="80"/>
      <c r="BA60929" s="80"/>
      <c r="BB60929" s="80"/>
    </row>
    <row r="60930" spans="9:54" x14ac:dyDescent="0.25">
      <c r="I60930" s="80"/>
      <c r="AX60930" s="80"/>
      <c r="AY60930" s="80"/>
      <c r="AZ60930" s="80"/>
      <c r="BA60930" s="80"/>
      <c r="BB60930" s="80"/>
    </row>
    <row r="60931" spans="9:54" x14ac:dyDescent="0.25">
      <c r="I60931" s="80"/>
      <c r="AX60931" s="80"/>
      <c r="AY60931" s="80"/>
      <c r="AZ60931" s="80"/>
      <c r="BA60931" s="80"/>
      <c r="BB60931" s="80"/>
    </row>
    <row r="60932" spans="9:54" x14ac:dyDescent="0.25">
      <c r="I60932" s="80"/>
      <c r="AX60932" s="80"/>
      <c r="AY60932" s="80"/>
      <c r="AZ60932" s="80"/>
      <c r="BA60932" s="80"/>
      <c r="BB60932" s="80"/>
    </row>
    <row r="60933" spans="9:54" x14ac:dyDescent="0.25">
      <c r="I60933" s="80"/>
      <c r="AX60933" s="80"/>
      <c r="AY60933" s="80"/>
      <c r="AZ60933" s="80"/>
      <c r="BA60933" s="80"/>
      <c r="BB60933" s="80"/>
    </row>
    <row r="60934" spans="9:54" x14ac:dyDescent="0.25">
      <c r="I60934" s="80"/>
      <c r="AX60934" s="80"/>
      <c r="AY60934" s="80"/>
      <c r="AZ60934" s="80"/>
      <c r="BA60934" s="80"/>
      <c r="BB60934" s="80"/>
    </row>
    <row r="60935" spans="9:54" x14ac:dyDescent="0.25">
      <c r="I60935" s="80"/>
      <c r="AX60935" s="80"/>
      <c r="AY60935" s="80"/>
      <c r="AZ60935" s="80"/>
      <c r="BA60935" s="80"/>
      <c r="BB60935" s="80"/>
    </row>
    <row r="60936" spans="9:54" x14ac:dyDescent="0.25">
      <c r="I60936" s="80"/>
      <c r="AX60936" s="80"/>
      <c r="AY60936" s="80"/>
      <c r="AZ60936" s="80"/>
      <c r="BA60936" s="80"/>
      <c r="BB60936" s="80"/>
    </row>
    <row r="60937" spans="9:54" x14ac:dyDescent="0.25">
      <c r="I60937" s="80"/>
      <c r="AX60937" s="80"/>
      <c r="AY60937" s="80"/>
      <c r="AZ60937" s="80"/>
      <c r="BA60937" s="80"/>
      <c r="BB60937" s="80"/>
    </row>
    <row r="60938" spans="9:54" x14ac:dyDescent="0.25">
      <c r="I60938" s="80"/>
      <c r="AX60938" s="80"/>
      <c r="AY60938" s="80"/>
      <c r="AZ60938" s="80"/>
      <c r="BA60938" s="80"/>
      <c r="BB60938" s="80"/>
    </row>
    <row r="60939" spans="9:54" x14ac:dyDescent="0.25">
      <c r="I60939" s="80"/>
      <c r="AX60939" s="80"/>
      <c r="AY60939" s="80"/>
      <c r="AZ60939" s="80"/>
      <c r="BA60939" s="80"/>
      <c r="BB60939" s="80"/>
    </row>
    <row r="60940" spans="9:54" x14ac:dyDescent="0.25">
      <c r="I60940" s="80"/>
      <c r="AX60940" s="80"/>
      <c r="AY60940" s="80"/>
      <c r="AZ60940" s="80"/>
      <c r="BA60940" s="80"/>
      <c r="BB60940" s="80"/>
    </row>
    <row r="60941" spans="9:54" x14ac:dyDescent="0.25">
      <c r="I60941" s="80"/>
      <c r="AX60941" s="80"/>
      <c r="AY60941" s="80"/>
      <c r="AZ60941" s="80"/>
      <c r="BA60941" s="80"/>
      <c r="BB60941" s="80"/>
    </row>
    <row r="60942" spans="9:54" x14ac:dyDescent="0.25">
      <c r="I60942" s="80"/>
      <c r="AX60942" s="80"/>
      <c r="AY60942" s="80"/>
      <c r="AZ60942" s="80"/>
      <c r="BA60942" s="80"/>
      <c r="BB60942" s="80"/>
    </row>
    <row r="60943" spans="9:54" x14ac:dyDescent="0.25">
      <c r="I60943" s="80"/>
      <c r="AX60943" s="80"/>
      <c r="AY60943" s="80"/>
      <c r="AZ60943" s="80"/>
      <c r="BA60943" s="80"/>
      <c r="BB60943" s="80"/>
    </row>
    <row r="60944" spans="9:54" x14ac:dyDescent="0.25">
      <c r="I60944" s="80"/>
      <c r="AX60944" s="80"/>
      <c r="AY60944" s="80"/>
      <c r="AZ60944" s="80"/>
      <c r="BA60944" s="80"/>
      <c r="BB60944" s="80"/>
    </row>
    <row r="60945" spans="9:54" x14ac:dyDescent="0.25">
      <c r="I60945" s="80"/>
      <c r="AX60945" s="80"/>
      <c r="AY60945" s="80"/>
      <c r="AZ60945" s="80"/>
      <c r="BA60945" s="80"/>
      <c r="BB60945" s="80"/>
    </row>
    <row r="60946" spans="9:54" x14ac:dyDescent="0.25">
      <c r="I60946" s="80"/>
      <c r="AX60946" s="80"/>
      <c r="AY60946" s="80"/>
      <c r="AZ60946" s="80"/>
      <c r="BA60946" s="80"/>
      <c r="BB60946" s="80"/>
    </row>
    <row r="60947" spans="9:54" x14ac:dyDescent="0.25">
      <c r="I60947" s="80"/>
      <c r="AX60947" s="80"/>
      <c r="AY60947" s="80"/>
      <c r="AZ60947" s="80"/>
      <c r="BA60947" s="80"/>
      <c r="BB60947" s="80"/>
    </row>
    <row r="60948" spans="9:54" x14ac:dyDescent="0.25">
      <c r="I60948" s="80"/>
      <c r="AX60948" s="80"/>
      <c r="AY60948" s="80"/>
      <c r="AZ60948" s="80"/>
      <c r="BA60948" s="80"/>
      <c r="BB60948" s="80"/>
    </row>
    <row r="60949" spans="9:54" x14ac:dyDescent="0.25">
      <c r="I60949" s="80"/>
      <c r="AX60949" s="80"/>
      <c r="AY60949" s="80"/>
      <c r="AZ60949" s="80"/>
      <c r="BA60949" s="80"/>
      <c r="BB60949" s="80"/>
    </row>
    <row r="60950" spans="9:54" x14ac:dyDescent="0.25">
      <c r="I60950" s="80"/>
      <c r="AX60950" s="80"/>
      <c r="AY60950" s="80"/>
      <c r="AZ60950" s="80"/>
      <c r="BA60950" s="80"/>
      <c r="BB60950" s="80"/>
    </row>
    <row r="60951" spans="9:54" x14ac:dyDescent="0.25">
      <c r="I60951" s="80"/>
      <c r="AX60951" s="80"/>
      <c r="AY60951" s="80"/>
      <c r="AZ60951" s="80"/>
      <c r="BA60951" s="80"/>
      <c r="BB60951" s="80"/>
    </row>
    <row r="60952" spans="9:54" x14ac:dyDescent="0.25">
      <c r="I60952" s="80"/>
      <c r="AX60952" s="80"/>
      <c r="AY60952" s="80"/>
      <c r="AZ60952" s="80"/>
      <c r="BA60952" s="80"/>
      <c r="BB60952" s="80"/>
    </row>
    <row r="60953" spans="9:54" x14ac:dyDescent="0.25">
      <c r="I60953" s="80"/>
      <c r="AX60953" s="80"/>
      <c r="AY60953" s="80"/>
      <c r="AZ60953" s="80"/>
      <c r="BA60953" s="80"/>
      <c r="BB60953" s="80"/>
    </row>
    <row r="60954" spans="9:54" x14ac:dyDescent="0.25">
      <c r="I60954" s="80"/>
      <c r="AX60954" s="80"/>
      <c r="AY60954" s="80"/>
      <c r="AZ60954" s="80"/>
      <c r="BA60954" s="80"/>
      <c r="BB60954" s="80"/>
    </row>
    <row r="60955" spans="9:54" x14ac:dyDescent="0.25">
      <c r="I60955" s="80"/>
      <c r="AX60955" s="80"/>
      <c r="AY60955" s="80"/>
      <c r="AZ60955" s="80"/>
      <c r="BA60955" s="80"/>
      <c r="BB60955" s="80"/>
    </row>
    <row r="60956" spans="9:54" x14ac:dyDescent="0.25">
      <c r="I60956" s="80"/>
      <c r="AX60956" s="80"/>
      <c r="AY60956" s="80"/>
      <c r="AZ60956" s="80"/>
      <c r="BA60956" s="80"/>
      <c r="BB60956" s="80"/>
    </row>
    <row r="60957" spans="9:54" x14ac:dyDescent="0.25">
      <c r="I60957" s="80"/>
      <c r="AX60957" s="80"/>
      <c r="AY60957" s="80"/>
      <c r="AZ60957" s="80"/>
      <c r="BA60957" s="80"/>
      <c r="BB60957" s="80"/>
    </row>
    <row r="60958" spans="9:54" x14ac:dyDescent="0.25">
      <c r="I60958" s="80"/>
      <c r="AX60958" s="80"/>
      <c r="AY60958" s="80"/>
      <c r="AZ60958" s="80"/>
      <c r="BA60958" s="80"/>
      <c r="BB60958" s="80"/>
    </row>
    <row r="60959" spans="9:54" x14ac:dyDescent="0.25">
      <c r="I60959" s="80"/>
      <c r="AX60959" s="80"/>
      <c r="AY60959" s="80"/>
      <c r="AZ60959" s="80"/>
      <c r="BA60959" s="80"/>
      <c r="BB60959" s="80"/>
    </row>
    <row r="60960" spans="9:54" x14ac:dyDescent="0.25">
      <c r="I60960" s="80"/>
      <c r="AX60960" s="80"/>
      <c r="AY60960" s="80"/>
      <c r="AZ60960" s="80"/>
      <c r="BA60960" s="80"/>
      <c r="BB60960" s="80"/>
    </row>
    <row r="60961" spans="9:54" x14ac:dyDescent="0.25">
      <c r="I60961" s="80"/>
      <c r="AX60961" s="80"/>
      <c r="AY60961" s="80"/>
      <c r="AZ60961" s="80"/>
      <c r="BA60961" s="80"/>
      <c r="BB60961" s="80"/>
    </row>
    <row r="60962" spans="9:54" x14ac:dyDescent="0.25">
      <c r="I60962" s="80"/>
      <c r="AX60962" s="80"/>
      <c r="AY60962" s="80"/>
      <c r="AZ60962" s="80"/>
      <c r="BA60962" s="80"/>
      <c r="BB60962" s="80"/>
    </row>
    <row r="60963" spans="9:54" x14ac:dyDescent="0.25">
      <c r="I60963" s="80"/>
      <c r="AX60963" s="80"/>
      <c r="AY60963" s="80"/>
      <c r="AZ60963" s="80"/>
      <c r="BA60963" s="80"/>
      <c r="BB60963" s="80"/>
    </row>
    <row r="60964" spans="9:54" x14ac:dyDescent="0.25">
      <c r="I60964" s="80"/>
      <c r="AX60964" s="80"/>
      <c r="AY60964" s="80"/>
      <c r="AZ60964" s="80"/>
      <c r="BA60964" s="80"/>
      <c r="BB60964" s="80"/>
    </row>
    <row r="60965" spans="9:54" x14ac:dyDescent="0.25">
      <c r="I60965" s="80"/>
      <c r="AX60965" s="80"/>
      <c r="AY60965" s="80"/>
      <c r="AZ60965" s="80"/>
      <c r="BA60965" s="80"/>
      <c r="BB60965" s="80"/>
    </row>
    <row r="60966" spans="9:54" x14ac:dyDescent="0.25">
      <c r="I60966" s="80"/>
      <c r="AX60966" s="80"/>
      <c r="AY60966" s="80"/>
      <c r="AZ60966" s="80"/>
      <c r="BA60966" s="80"/>
      <c r="BB60966" s="80"/>
    </row>
    <row r="60967" spans="9:54" x14ac:dyDescent="0.25">
      <c r="I60967" s="80"/>
      <c r="AX60967" s="80"/>
      <c r="AY60967" s="80"/>
      <c r="AZ60967" s="80"/>
      <c r="BA60967" s="80"/>
      <c r="BB60967" s="80"/>
    </row>
    <row r="60968" spans="9:54" x14ac:dyDescent="0.25">
      <c r="I60968" s="80"/>
      <c r="AX60968" s="80"/>
      <c r="AY60968" s="80"/>
      <c r="AZ60968" s="80"/>
      <c r="BA60968" s="80"/>
      <c r="BB60968" s="80"/>
    </row>
    <row r="60969" spans="9:54" x14ac:dyDescent="0.25">
      <c r="I60969" s="80"/>
      <c r="AX60969" s="80"/>
      <c r="AY60969" s="80"/>
      <c r="AZ60969" s="80"/>
      <c r="BA60969" s="80"/>
      <c r="BB60969" s="80"/>
    </row>
    <row r="60970" spans="9:54" x14ac:dyDescent="0.25">
      <c r="I60970" s="80"/>
      <c r="AX60970" s="80"/>
      <c r="AY60970" s="80"/>
      <c r="AZ60970" s="80"/>
      <c r="BA60970" s="80"/>
      <c r="BB60970" s="80"/>
    </row>
    <row r="60971" spans="9:54" x14ac:dyDescent="0.25">
      <c r="I60971" s="80"/>
      <c r="AX60971" s="80"/>
      <c r="AY60971" s="80"/>
      <c r="AZ60971" s="80"/>
      <c r="BA60971" s="80"/>
      <c r="BB60971" s="80"/>
    </row>
    <row r="60972" spans="9:54" x14ac:dyDescent="0.25">
      <c r="I60972" s="80"/>
      <c r="AX60972" s="80"/>
      <c r="AY60972" s="80"/>
      <c r="AZ60972" s="80"/>
      <c r="BA60972" s="80"/>
      <c r="BB60972" s="80"/>
    </row>
    <row r="60973" spans="9:54" x14ac:dyDescent="0.25">
      <c r="I60973" s="80"/>
      <c r="AX60973" s="80"/>
      <c r="AY60973" s="80"/>
      <c r="AZ60973" s="80"/>
      <c r="BA60973" s="80"/>
      <c r="BB60973" s="80"/>
    </row>
    <row r="60974" spans="9:54" x14ac:dyDescent="0.25">
      <c r="I60974" s="80"/>
      <c r="AX60974" s="80"/>
      <c r="AY60974" s="80"/>
      <c r="AZ60974" s="80"/>
      <c r="BA60974" s="80"/>
      <c r="BB60974" s="80"/>
    </row>
    <row r="60975" spans="9:54" x14ac:dyDescent="0.25">
      <c r="I60975" s="80"/>
      <c r="AX60975" s="80"/>
      <c r="AY60975" s="80"/>
      <c r="AZ60975" s="80"/>
      <c r="BA60975" s="80"/>
      <c r="BB60975" s="80"/>
    </row>
    <row r="60976" spans="9:54" x14ac:dyDescent="0.25">
      <c r="I60976" s="80"/>
      <c r="AX60976" s="80"/>
      <c r="AY60976" s="80"/>
      <c r="AZ60976" s="80"/>
      <c r="BA60976" s="80"/>
      <c r="BB60976" s="80"/>
    </row>
    <row r="60977" spans="9:54" x14ac:dyDescent="0.25">
      <c r="I60977" s="80"/>
      <c r="AX60977" s="80"/>
      <c r="AY60977" s="80"/>
      <c r="AZ60977" s="80"/>
      <c r="BA60977" s="80"/>
      <c r="BB60977" s="80"/>
    </row>
    <row r="60978" spans="9:54" x14ac:dyDescent="0.25">
      <c r="I60978" s="80"/>
      <c r="AX60978" s="80"/>
      <c r="AY60978" s="80"/>
      <c r="AZ60978" s="80"/>
      <c r="BA60978" s="80"/>
      <c r="BB60978" s="80"/>
    </row>
    <row r="60979" spans="9:54" x14ac:dyDescent="0.25">
      <c r="I60979" s="80"/>
      <c r="AX60979" s="80"/>
      <c r="AY60979" s="80"/>
      <c r="AZ60979" s="80"/>
      <c r="BA60979" s="80"/>
      <c r="BB60979" s="80"/>
    </row>
    <row r="60980" spans="9:54" x14ac:dyDescent="0.25">
      <c r="I60980" s="80"/>
      <c r="AX60980" s="80"/>
      <c r="AY60980" s="80"/>
      <c r="AZ60980" s="80"/>
      <c r="BA60980" s="80"/>
      <c r="BB60980" s="80"/>
    </row>
    <row r="60981" spans="9:54" x14ac:dyDescent="0.25">
      <c r="I60981" s="80"/>
      <c r="AX60981" s="80"/>
      <c r="AY60981" s="80"/>
      <c r="AZ60981" s="80"/>
      <c r="BA60981" s="80"/>
      <c r="BB60981" s="80"/>
    </row>
    <row r="60982" spans="9:54" x14ac:dyDescent="0.25">
      <c r="I60982" s="80"/>
      <c r="AX60982" s="80"/>
      <c r="AY60982" s="80"/>
      <c r="AZ60982" s="80"/>
      <c r="BA60982" s="80"/>
      <c r="BB60982" s="80"/>
    </row>
    <row r="60983" spans="9:54" x14ac:dyDescent="0.25">
      <c r="I60983" s="80"/>
      <c r="AX60983" s="80"/>
      <c r="AY60983" s="80"/>
      <c r="AZ60983" s="80"/>
      <c r="BA60983" s="80"/>
      <c r="BB60983" s="80"/>
    </row>
    <row r="60984" spans="9:54" x14ac:dyDescent="0.25">
      <c r="I60984" s="80"/>
      <c r="AX60984" s="80"/>
      <c r="AY60984" s="80"/>
      <c r="AZ60984" s="80"/>
      <c r="BA60984" s="80"/>
      <c r="BB60984" s="80"/>
    </row>
    <row r="60985" spans="9:54" x14ac:dyDescent="0.25">
      <c r="I60985" s="80"/>
      <c r="AX60985" s="80"/>
      <c r="AY60985" s="80"/>
      <c r="AZ60985" s="80"/>
      <c r="BA60985" s="80"/>
      <c r="BB60985" s="80"/>
    </row>
    <row r="60986" spans="9:54" x14ac:dyDescent="0.25">
      <c r="I60986" s="80"/>
      <c r="AX60986" s="80"/>
      <c r="AY60986" s="80"/>
      <c r="AZ60986" s="80"/>
      <c r="BA60986" s="80"/>
      <c r="BB60986" s="80"/>
    </row>
    <row r="60987" spans="9:54" x14ac:dyDescent="0.25">
      <c r="I60987" s="80"/>
      <c r="AX60987" s="80"/>
      <c r="AY60987" s="80"/>
      <c r="AZ60987" s="80"/>
      <c r="BA60987" s="80"/>
      <c r="BB60987" s="80"/>
    </row>
    <row r="60988" spans="9:54" x14ac:dyDescent="0.25">
      <c r="I60988" s="80"/>
      <c r="AX60988" s="80"/>
      <c r="AY60988" s="80"/>
      <c r="AZ60988" s="80"/>
      <c r="BA60988" s="80"/>
      <c r="BB60988" s="80"/>
    </row>
    <row r="60989" spans="9:54" x14ac:dyDescent="0.25">
      <c r="I60989" s="80"/>
      <c r="AX60989" s="80"/>
      <c r="AY60989" s="80"/>
      <c r="AZ60989" s="80"/>
      <c r="BA60989" s="80"/>
      <c r="BB60989" s="80"/>
    </row>
    <row r="60990" spans="9:54" x14ac:dyDescent="0.25">
      <c r="I60990" s="80"/>
      <c r="AX60990" s="80"/>
      <c r="AY60990" s="80"/>
      <c r="AZ60990" s="80"/>
      <c r="BA60990" s="80"/>
      <c r="BB60990" s="80"/>
    </row>
    <row r="60991" spans="9:54" x14ac:dyDescent="0.25">
      <c r="I60991" s="80"/>
      <c r="AX60991" s="80"/>
      <c r="AY60991" s="80"/>
      <c r="AZ60991" s="80"/>
      <c r="BA60991" s="80"/>
      <c r="BB60991" s="80"/>
    </row>
    <row r="60992" spans="9:54" x14ac:dyDescent="0.25">
      <c r="I60992" s="80"/>
      <c r="AX60992" s="80"/>
      <c r="AY60992" s="80"/>
      <c r="AZ60992" s="80"/>
      <c r="BA60992" s="80"/>
      <c r="BB60992" s="80"/>
    </row>
    <row r="60993" spans="9:54" x14ac:dyDescent="0.25">
      <c r="I60993" s="80"/>
      <c r="AX60993" s="80"/>
      <c r="AY60993" s="80"/>
      <c r="AZ60993" s="80"/>
      <c r="BA60993" s="80"/>
      <c r="BB60993" s="80"/>
    </row>
    <row r="60994" spans="9:54" x14ac:dyDescent="0.25">
      <c r="I60994" s="80"/>
      <c r="AX60994" s="80"/>
      <c r="AY60994" s="80"/>
      <c r="AZ60994" s="80"/>
      <c r="BA60994" s="80"/>
      <c r="BB60994" s="80"/>
    </row>
    <row r="60995" spans="9:54" x14ac:dyDescent="0.25">
      <c r="I60995" s="80"/>
      <c r="AX60995" s="80"/>
      <c r="AY60995" s="80"/>
      <c r="AZ60995" s="80"/>
      <c r="BA60995" s="80"/>
      <c r="BB60995" s="80"/>
    </row>
    <row r="60996" spans="9:54" x14ac:dyDescent="0.25">
      <c r="I60996" s="80"/>
      <c r="AX60996" s="80"/>
      <c r="AY60996" s="80"/>
      <c r="AZ60996" s="80"/>
      <c r="BA60996" s="80"/>
      <c r="BB60996" s="80"/>
    </row>
    <row r="60997" spans="9:54" x14ac:dyDescent="0.25">
      <c r="I60997" s="80"/>
      <c r="AX60997" s="80"/>
      <c r="AY60997" s="80"/>
      <c r="AZ60997" s="80"/>
      <c r="BA60997" s="80"/>
      <c r="BB60997" s="80"/>
    </row>
    <row r="60998" spans="9:54" x14ac:dyDescent="0.25">
      <c r="I60998" s="80"/>
      <c r="AX60998" s="80"/>
      <c r="AY60998" s="80"/>
      <c r="AZ60998" s="80"/>
      <c r="BA60998" s="80"/>
      <c r="BB60998" s="80"/>
    </row>
    <row r="60999" spans="9:54" x14ac:dyDescent="0.25">
      <c r="I60999" s="80"/>
      <c r="AX60999" s="80"/>
      <c r="AY60999" s="80"/>
      <c r="AZ60999" s="80"/>
      <c r="BA60999" s="80"/>
      <c r="BB60999" s="80"/>
    </row>
    <row r="61000" spans="9:54" x14ac:dyDescent="0.25">
      <c r="I61000" s="80"/>
      <c r="AX61000" s="80"/>
      <c r="AY61000" s="80"/>
      <c r="AZ61000" s="80"/>
      <c r="BA61000" s="80"/>
      <c r="BB61000" s="80"/>
    </row>
    <row r="61001" spans="9:54" x14ac:dyDescent="0.25">
      <c r="I61001" s="80"/>
      <c r="AX61001" s="80"/>
      <c r="AY61001" s="80"/>
      <c r="AZ61001" s="80"/>
      <c r="BA61001" s="80"/>
      <c r="BB61001" s="80"/>
    </row>
    <row r="61002" spans="9:54" x14ac:dyDescent="0.25">
      <c r="I61002" s="80"/>
      <c r="AX61002" s="80"/>
      <c r="AY61002" s="80"/>
      <c r="AZ61002" s="80"/>
      <c r="BA61002" s="80"/>
      <c r="BB61002" s="80"/>
    </row>
    <row r="61003" spans="9:54" x14ac:dyDescent="0.25">
      <c r="I61003" s="80"/>
      <c r="AX61003" s="80"/>
      <c r="AY61003" s="80"/>
      <c r="AZ61003" s="80"/>
      <c r="BA61003" s="80"/>
      <c r="BB61003" s="80"/>
    </row>
    <row r="61004" spans="9:54" x14ac:dyDescent="0.25">
      <c r="I61004" s="80"/>
      <c r="AX61004" s="80"/>
      <c r="AY61004" s="80"/>
      <c r="AZ61004" s="80"/>
      <c r="BA61004" s="80"/>
      <c r="BB61004" s="80"/>
    </row>
    <row r="61005" spans="9:54" x14ac:dyDescent="0.25">
      <c r="I61005" s="80"/>
      <c r="AX61005" s="80"/>
      <c r="AY61005" s="80"/>
      <c r="AZ61005" s="80"/>
      <c r="BA61005" s="80"/>
      <c r="BB61005" s="80"/>
    </row>
    <row r="61006" spans="9:54" x14ac:dyDescent="0.25">
      <c r="I61006" s="80"/>
      <c r="AX61006" s="80"/>
      <c r="AY61006" s="80"/>
      <c r="AZ61006" s="80"/>
      <c r="BA61006" s="80"/>
      <c r="BB61006" s="80"/>
    </row>
    <row r="61007" spans="9:54" x14ac:dyDescent="0.25">
      <c r="I61007" s="80"/>
      <c r="AX61007" s="80"/>
      <c r="AY61007" s="80"/>
      <c r="AZ61007" s="80"/>
      <c r="BA61007" s="80"/>
      <c r="BB61007" s="80"/>
    </row>
    <row r="61008" spans="9:54" x14ac:dyDescent="0.25">
      <c r="I61008" s="80"/>
      <c r="AX61008" s="80"/>
      <c r="AY61008" s="80"/>
      <c r="AZ61008" s="80"/>
      <c r="BA61008" s="80"/>
      <c r="BB61008" s="80"/>
    </row>
    <row r="61009" spans="9:54" x14ac:dyDescent="0.25">
      <c r="I61009" s="80"/>
      <c r="AX61009" s="80"/>
      <c r="AY61009" s="80"/>
      <c r="AZ61009" s="80"/>
      <c r="BA61009" s="80"/>
      <c r="BB61009" s="80"/>
    </row>
    <row r="61010" spans="9:54" x14ac:dyDescent="0.25">
      <c r="I61010" s="80"/>
      <c r="AX61010" s="80"/>
      <c r="AY61010" s="80"/>
      <c r="AZ61010" s="80"/>
      <c r="BA61010" s="80"/>
      <c r="BB61010" s="80"/>
    </row>
    <row r="61011" spans="9:54" x14ac:dyDescent="0.25">
      <c r="I61011" s="80"/>
      <c r="AX61011" s="80"/>
      <c r="AY61011" s="80"/>
      <c r="AZ61011" s="80"/>
      <c r="BA61011" s="80"/>
      <c r="BB61011" s="80"/>
    </row>
    <row r="61012" spans="9:54" x14ac:dyDescent="0.25">
      <c r="I61012" s="80"/>
      <c r="AX61012" s="80"/>
      <c r="AY61012" s="80"/>
      <c r="AZ61012" s="80"/>
      <c r="BA61012" s="80"/>
      <c r="BB61012" s="80"/>
    </row>
    <row r="61013" spans="9:54" x14ac:dyDescent="0.25">
      <c r="I61013" s="80"/>
      <c r="AX61013" s="80"/>
      <c r="AY61013" s="80"/>
      <c r="AZ61013" s="80"/>
      <c r="BA61013" s="80"/>
      <c r="BB61013" s="80"/>
    </row>
    <row r="61014" spans="9:54" x14ac:dyDescent="0.25">
      <c r="I61014" s="80"/>
      <c r="AX61014" s="80"/>
      <c r="AY61014" s="80"/>
      <c r="AZ61014" s="80"/>
      <c r="BA61014" s="80"/>
      <c r="BB61014" s="80"/>
    </row>
    <row r="61015" spans="9:54" x14ac:dyDescent="0.25">
      <c r="I61015" s="80"/>
      <c r="AX61015" s="80"/>
      <c r="AY61015" s="80"/>
      <c r="AZ61015" s="80"/>
      <c r="BA61015" s="80"/>
      <c r="BB61015" s="80"/>
    </row>
    <row r="61016" spans="9:54" x14ac:dyDescent="0.25">
      <c r="I61016" s="80"/>
      <c r="AX61016" s="80"/>
      <c r="AY61016" s="80"/>
      <c r="AZ61016" s="80"/>
      <c r="BA61016" s="80"/>
      <c r="BB61016" s="80"/>
    </row>
    <row r="61017" spans="9:54" x14ac:dyDescent="0.25">
      <c r="I61017" s="80"/>
      <c r="AX61017" s="80"/>
      <c r="AY61017" s="80"/>
      <c r="AZ61017" s="80"/>
      <c r="BA61017" s="80"/>
      <c r="BB61017" s="80"/>
    </row>
    <row r="61018" spans="9:54" x14ac:dyDescent="0.25">
      <c r="I61018" s="80"/>
      <c r="AX61018" s="80"/>
      <c r="AY61018" s="80"/>
      <c r="AZ61018" s="80"/>
      <c r="BA61018" s="80"/>
      <c r="BB61018" s="80"/>
    </row>
    <row r="61019" spans="9:54" x14ac:dyDescent="0.25">
      <c r="I61019" s="80"/>
      <c r="AX61019" s="80"/>
      <c r="AY61019" s="80"/>
      <c r="AZ61019" s="80"/>
      <c r="BA61019" s="80"/>
      <c r="BB61019" s="80"/>
    </row>
    <row r="61020" spans="9:54" x14ac:dyDescent="0.25">
      <c r="I61020" s="80"/>
      <c r="AX61020" s="80"/>
      <c r="AY61020" s="80"/>
      <c r="AZ61020" s="80"/>
      <c r="BA61020" s="80"/>
      <c r="BB61020" s="80"/>
    </row>
    <row r="61021" spans="9:54" x14ac:dyDescent="0.25">
      <c r="I61021" s="80"/>
      <c r="AX61021" s="80"/>
      <c r="AY61021" s="80"/>
      <c r="AZ61021" s="80"/>
      <c r="BA61021" s="80"/>
      <c r="BB61021" s="80"/>
    </row>
    <row r="61022" spans="9:54" x14ac:dyDescent="0.25">
      <c r="I61022" s="80"/>
      <c r="AX61022" s="80"/>
      <c r="AY61022" s="80"/>
      <c r="AZ61022" s="80"/>
      <c r="BA61022" s="80"/>
      <c r="BB61022" s="80"/>
    </row>
    <row r="61023" spans="9:54" x14ac:dyDescent="0.25">
      <c r="I61023" s="80"/>
      <c r="AX61023" s="80"/>
      <c r="AY61023" s="80"/>
      <c r="AZ61023" s="80"/>
      <c r="BA61023" s="80"/>
      <c r="BB61023" s="80"/>
    </row>
    <row r="61024" spans="9:54" x14ac:dyDescent="0.25">
      <c r="I61024" s="80"/>
      <c r="AX61024" s="80"/>
      <c r="AY61024" s="80"/>
      <c r="AZ61024" s="80"/>
      <c r="BA61024" s="80"/>
      <c r="BB61024" s="80"/>
    </row>
    <row r="61025" spans="9:54" x14ac:dyDescent="0.25">
      <c r="I61025" s="80"/>
      <c r="AX61025" s="80"/>
      <c r="AY61025" s="80"/>
      <c r="AZ61025" s="80"/>
      <c r="BA61025" s="80"/>
      <c r="BB61025" s="80"/>
    </row>
    <row r="61026" spans="9:54" x14ac:dyDescent="0.25">
      <c r="I61026" s="80"/>
      <c r="AX61026" s="80"/>
      <c r="AY61026" s="80"/>
      <c r="AZ61026" s="80"/>
      <c r="BA61026" s="80"/>
      <c r="BB61026" s="80"/>
    </row>
    <row r="61027" spans="9:54" x14ac:dyDescent="0.25">
      <c r="I61027" s="80"/>
      <c r="AX61027" s="80"/>
      <c r="AY61027" s="80"/>
      <c r="AZ61027" s="80"/>
      <c r="BA61027" s="80"/>
      <c r="BB61027" s="80"/>
    </row>
    <row r="61028" spans="9:54" x14ac:dyDescent="0.25">
      <c r="I61028" s="80"/>
      <c r="AX61028" s="80"/>
      <c r="AY61028" s="80"/>
      <c r="AZ61028" s="80"/>
      <c r="BA61028" s="80"/>
      <c r="BB61028" s="80"/>
    </row>
    <row r="61029" spans="9:54" x14ac:dyDescent="0.25">
      <c r="I61029" s="80"/>
      <c r="AX61029" s="80"/>
      <c r="AY61029" s="80"/>
      <c r="AZ61029" s="80"/>
      <c r="BA61029" s="80"/>
      <c r="BB61029" s="80"/>
    </row>
    <row r="61030" spans="9:54" x14ac:dyDescent="0.25">
      <c r="I61030" s="80"/>
      <c r="AX61030" s="80"/>
      <c r="AY61030" s="80"/>
      <c r="AZ61030" s="80"/>
      <c r="BA61030" s="80"/>
      <c r="BB61030" s="80"/>
    </row>
    <row r="61031" spans="9:54" x14ac:dyDescent="0.25">
      <c r="I61031" s="80"/>
      <c r="AX61031" s="80"/>
      <c r="AY61031" s="80"/>
      <c r="AZ61031" s="80"/>
      <c r="BA61031" s="80"/>
      <c r="BB61031" s="80"/>
    </row>
    <row r="61032" spans="9:54" x14ac:dyDescent="0.25">
      <c r="I61032" s="80"/>
      <c r="AX61032" s="80"/>
      <c r="AY61032" s="80"/>
      <c r="AZ61032" s="80"/>
      <c r="BA61032" s="80"/>
      <c r="BB61032" s="80"/>
    </row>
    <row r="61033" spans="9:54" x14ac:dyDescent="0.25">
      <c r="I61033" s="80"/>
      <c r="AX61033" s="80"/>
      <c r="AY61033" s="80"/>
      <c r="AZ61033" s="80"/>
      <c r="BA61033" s="80"/>
      <c r="BB61033" s="80"/>
    </row>
    <row r="61034" spans="9:54" x14ac:dyDescent="0.25">
      <c r="I61034" s="80"/>
      <c r="AX61034" s="80"/>
      <c r="AY61034" s="80"/>
      <c r="AZ61034" s="80"/>
      <c r="BA61034" s="80"/>
      <c r="BB61034" s="80"/>
    </row>
    <row r="61035" spans="9:54" x14ac:dyDescent="0.25">
      <c r="I61035" s="80"/>
      <c r="AX61035" s="80"/>
      <c r="AY61035" s="80"/>
      <c r="AZ61035" s="80"/>
      <c r="BA61035" s="80"/>
      <c r="BB61035" s="80"/>
    </row>
    <row r="61036" spans="9:54" x14ac:dyDescent="0.25">
      <c r="I61036" s="80"/>
      <c r="AX61036" s="80"/>
      <c r="AY61036" s="80"/>
      <c r="AZ61036" s="80"/>
      <c r="BA61036" s="80"/>
      <c r="BB61036" s="80"/>
    </row>
    <row r="61037" spans="9:54" x14ac:dyDescent="0.25">
      <c r="I61037" s="80"/>
      <c r="AX61037" s="80"/>
      <c r="AY61037" s="80"/>
      <c r="AZ61037" s="80"/>
      <c r="BA61037" s="80"/>
      <c r="BB61037" s="80"/>
    </row>
    <row r="61038" spans="9:54" x14ac:dyDescent="0.25">
      <c r="I61038" s="80"/>
      <c r="AX61038" s="80"/>
      <c r="AY61038" s="80"/>
      <c r="AZ61038" s="80"/>
      <c r="BA61038" s="80"/>
      <c r="BB61038" s="80"/>
    </row>
    <row r="61039" spans="9:54" x14ac:dyDescent="0.25">
      <c r="I61039" s="80"/>
      <c r="AX61039" s="80"/>
      <c r="AY61039" s="80"/>
      <c r="AZ61039" s="80"/>
      <c r="BA61039" s="80"/>
      <c r="BB61039" s="80"/>
    </row>
    <row r="61040" spans="9:54" x14ac:dyDescent="0.25">
      <c r="I61040" s="80"/>
      <c r="AX61040" s="80"/>
      <c r="AY61040" s="80"/>
      <c r="AZ61040" s="80"/>
      <c r="BA61040" s="80"/>
      <c r="BB61040" s="80"/>
    </row>
    <row r="61041" spans="9:54" x14ac:dyDescent="0.25">
      <c r="I61041" s="80"/>
      <c r="AX61041" s="80"/>
      <c r="AY61041" s="80"/>
      <c r="AZ61041" s="80"/>
      <c r="BA61041" s="80"/>
      <c r="BB61041" s="80"/>
    </row>
    <row r="61042" spans="9:54" x14ac:dyDescent="0.25">
      <c r="I61042" s="80"/>
      <c r="AX61042" s="80"/>
      <c r="AY61042" s="80"/>
      <c r="AZ61042" s="80"/>
      <c r="BA61042" s="80"/>
      <c r="BB61042" s="80"/>
    </row>
    <row r="61043" spans="9:54" x14ac:dyDescent="0.25">
      <c r="I61043" s="80"/>
      <c r="AX61043" s="80"/>
      <c r="AY61043" s="80"/>
      <c r="AZ61043" s="80"/>
      <c r="BA61043" s="80"/>
      <c r="BB61043" s="80"/>
    </row>
    <row r="61044" spans="9:54" x14ac:dyDescent="0.25">
      <c r="I61044" s="80"/>
      <c r="AX61044" s="80"/>
      <c r="AY61044" s="80"/>
      <c r="AZ61044" s="80"/>
      <c r="BA61044" s="80"/>
      <c r="BB61044" s="80"/>
    </row>
    <row r="61045" spans="9:54" x14ac:dyDescent="0.25">
      <c r="I61045" s="80"/>
      <c r="AX61045" s="80"/>
      <c r="AY61045" s="80"/>
      <c r="AZ61045" s="80"/>
      <c r="BA61045" s="80"/>
      <c r="BB61045" s="80"/>
    </row>
    <row r="61046" spans="9:54" x14ac:dyDescent="0.25">
      <c r="I61046" s="80"/>
      <c r="AX61046" s="80"/>
      <c r="AY61046" s="80"/>
      <c r="AZ61046" s="80"/>
      <c r="BA61046" s="80"/>
      <c r="BB61046" s="80"/>
    </row>
    <row r="61047" spans="9:54" x14ac:dyDescent="0.25">
      <c r="I61047" s="80"/>
      <c r="AX61047" s="80"/>
      <c r="AY61047" s="80"/>
      <c r="AZ61047" s="80"/>
      <c r="BA61047" s="80"/>
      <c r="BB61047" s="80"/>
    </row>
    <row r="61048" spans="9:54" x14ac:dyDescent="0.25">
      <c r="I61048" s="80"/>
      <c r="AX61048" s="80"/>
      <c r="AY61048" s="80"/>
      <c r="AZ61048" s="80"/>
      <c r="BA61048" s="80"/>
      <c r="BB61048" s="80"/>
    </row>
    <row r="61049" spans="9:54" x14ac:dyDescent="0.25">
      <c r="I61049" s="80"/>
      <c r="AX61049" s="80"/>
      <c r="AY61049" s="80"/>
      <c r="AZ61049" s="80"/>
      <c r="BA61049" s="80"/>
      <c r="BB61049" s="80"/>
    </row>
    <row r="61050" spans="9:54" x14ac:dyDescent="0.25">
      <c r="I61050" s="80"/>
      <c r="AX61050" s="80"/>
      <c r="AY61050" s="80"/>
      <c r="AZ61050" s="80"/>
      <c r="BA61050" s="80"/>
      <c r="BB61050" s="80"/>
    </row>
    <row r="61051" spans="9:54" x14ac:dyDescent="0.25">
      <c r="I61051" s="80"/>
      <c r="AX61051" s="80"/>
      <c r="AY61051" s="80"/>
      <c r="AZ61051" s="80"/>
      <c r="BA61051" s="80"/>
      <c r="BB61051" s="80"/>
    </row>
    <row r="61052" spans="9:54" x14ac:dyDescent="0.25">
      <c r="I61052" s="80"/>
      <c r="AX61052" s="80"/>
      <c r="AY61052" s="80"/>
      <c r="AZ61052" s="80"/>
      <c r="BA61052" s="80"/>
      <c r="BB61052" s="80"/>
    </row>
    <row r="61053" spans="9:54" x14ac:dyDescent="0.25">
      <c r="I61053" s="80"/>
      <c r="AX61053" s="80"/>
      <c r="AY61053" s="80"/>
      <c r="AZ61053" s="80"/>
      <c r="BA61053" s="80"/>
      <c r="BB61053" s="80"/>
    </row>
    <row r="61054" spans="9:54" x14ac:dyDescent="0.25">
      <c r="I61054" s="80"/>
      <c r="AX61054" s="80"/>
      <c r="AY61054" s="80"/>
      <c r="AZ61054" s="80"/>
      <c r="BA61054" s="80"/>
      <c r="BB61054" s="80"/>
    </row>
    <row r="61055" spans="9:54" x14ac:dyDescent="0.25">
      <c r="I61055" s="80"/>
      <c r="AX61055" s="80"/>
      <c r="AY61055" s="80"/>
      <c r="AZ61055" s="80"/>
      <c r="BA61055" s="80"/>
      <c r="BB61055" s="80"/>
    </row>
    <row r="61056" spans="9:54" x14ac:dyDescent="0.25">
      <c r="I61056" s="80"/>
      <c r="AX61056" s="80"/>
      <c r="AY61056" s="80"/>
      <c r="AZ61056" s="80"/>
      <c r="BA61056" s="80"/>
      <c r="BB61056" s="80"/>
    </row>
    <row r="61057" spans="9:54" x14ac:dyDescent="0.25">
      <c r="I61057" s="80"/>
      <c r="AX61057" s="80"/>
      <c r="AY61057" s="80"/>
      <c r="AZ61057" s="80"/>
      <c r="BA61057" s="80"/>
      <c r="BB61057" s="80"/>
    </row>
    <row r="61058" spans="9:54" x14ac:dyDescent="0.25">
      <c r="I61058" s="80"/>
      <c r="AX61058" s="80"/>
      <c r="AY61058" s="80"/>
      <c r="AZ61058" s="80"/>
      <c r="BA61058" s="80"/>
      <c r="BB61058" s="80"/>
    </row>
    <row r="61059" spans="9:54" x14ac:dyDescent="0.25">
      <c r="I61059" s="80"/>
      <c r="AX61059" s="80"/>
      <c r="AY61059" s="80"/>
      <c r="AZ61059" s="80"/>
      <c r="BA61059" s="80"/>
      <c r="BB61059" s="80"/>
    </row>
    <row r="61060" spans="9:54" x14ac:dyDescent="0.25">
      <c r="I61060" s="80"/>
      <c r="AX61060" s="80"/>
      <c r="AY61060" s="80"/>
      <c r="AZ61060" s="80"/>
      <c r="BA61060" s="80"/>
      <c r="BB61060" s="80"/>
    </row>
    <row r="61061" spans="9:54" x14ac:dyDescent="0.25">
      <c r="I61061" s="80"/>
      <c r="AX61061" s="80"/>
      <c r="AY61061" s="80"/>
      <c r="AZ61061" s="80"/>
      <c r="BA61061" s="80"/>
      <c r="BB61061" s="80"/>
    </row>
    <row r="61062" spans="9:54" x14ac:dyDescent="0.25">
      <c r="I61062" s="80"/>
      <c r="AX61062" s="80"/>
      <c r="AY61062" s="80"/>
      <c r="AZ61062" s="80"/>
      <c r="BA61062" s="80"/>
      <c r="BB61062" s="80"/>
    </row>
    <row r="61063" spans="9:54" x14ac:dyDescent="0.25">
      <c r="I61063" s="80"/>
      <c r="AX61063" s="80"/>
      <c r="AY61063" s="80"/>
      <c r="AZ61063" s="80"/>
      <c r="BA61063" s="80"/>
      <c r="BB61063" s="80"/>
    </row>
    <row r="61064" spans="9:54" x14ac:dyDescent="0.25">
      <c r="I61064" s="80"/>
      <c r="AX61064" s="80"/>
      <c r="AY61064" s="80"/>
      <c r="AZ61064" s="80"/>
      <c r="BA61064" s="80"/>
      <c r="BB61064" s="80"/>
    </row>
    <row r="61065" spans="9:54" x14ac:dyDescent="0.25">
      <c r="I61065" s="80"/>
      <c r="AX61065" s="80"/>
      <c r="AY61065" s="80"/>
      <c r="AZ61065" s="80"/>
      <c r="BA61065" s="80"/>
      <c r="BB61065" s="80"/>
    </row>
    <row r="61066" spans="9:54" x14ac:dyDescent="0.25">
      <c r="I61066" s="80"/>
      <c r="AX61066" s="80"/>
      <c r="AY61066" s="80"/>
      <c r="AZ61066" s="80"/>
      <c r="BA61066" s="80"/>
      <c r="BB61066" s="80"/>
    </row>
    <row r="61067" spans="9:54" x14ac:dyDescent="0.25">
      <c r="I61067" s="80"/>
      <c r="AX61067" s="80"/>
      <c r="AY61067" s="80"/>
      <c r="AZ61067" s="80"/>
      <c r="BA61067" s="80"/>
      <c r="BB61067" s="80"/>
    </row>
    <row r="61068" spans="9:54" x14ac:dyDescent="0.25">
      <c r="I61068" s="80"/>
      <c r="AX61068" s="80"/>
      <c r="AY61068" s="80"/>
      <c r="AZ61068" s="80"/>
      <c r="BA61068" s="80"/>
      <c r="BB61068" s="80"/>
    </row>
    <row r="61069" spans="9:54" x14ac:dyDescent="0.25">
      <c r="I61069" s="80"/>
      <c r="AX61069" s="80"/>
      <c r="AY61069" s="80"/>
      <c r="AZ61069" s="80"/>
      <c r="BA61069" s="80"/>
      <c r="BB61069" s="80"/>
    </row>
    <row r="61070" spans="9:54" x14ac:dyDescent="0.25">
      <c r="I61070" s="80"/>
      <c r="AX61070" s="80"/>
      <c r="AY61070" s="80"/>
      <c r="AZ61070" s="80"/>
      <c r="BA61070" s="80"/>
      <c r="BB61070" s="80"/>
    </row>
    <row r="61071" spans="9:54" x14ac:dyDescent="0.25">
      <c r="I61071" s="80"/>
      <c r="AX61071" s="80"/>
      <c r="AY61071" s="80"/>
      <c r="AZ61071" s="80"/>
      <c r="BA61071" s="80"/>
      <c r="BB61071" s="80"/>
    </row>
    <row r="61072" spans="9:54" x14ac:dyDescent="0.25">
      <c r="I61072" s="80"/>
      <c r="AX61072" s="80"/>
      <c r="AY61072" s="80"/>
      <c r="AZ61072" s="80"/>
      <c r="BA61072" s="80"/>
      <c r="BB61072" s="80"/>
    </row>
    <row r="61073" spans="9:54" x14ac:dyDescent="0.25">
      <c r="I61073" s="80"/>
      <c r="AX61073" s="80"/>
      <c r="AY61073" s="80"/>
      <c r="AZ61073" s="80"/>
      <c r="BA61073" s="80"/>
      <c r="BB61073" s="80"/>
    </row>
    <row r="61074" spans="9:54" x14ac:dyDescent="0.25">
      <c r="I61074" s="80"/>
      <c r="AX61074" s="80"/>
      <c r="AY61074" s="80"/>
      <c r="AZ61074" s="80"/>
      <c r="BA61074" s="80"/>
      <c r="BB61074" s="80"/>
    </row>
    <row r="61075" spans="9:54" x14ac:dyDescent="0.25">
      <c r="I61075" s="80"/>
      <c r="AX61075" s="80"/>
      <c r="AY61075" s="80"/>
      <c r="AZ61075" s="80"/>
      <c r="BA61075" s="80"/>
      <c r="BB61075" s="80"/>
    </row>
    <row r="61076" spans="9:54" x14ac:dyDescent="0.25">
      <c r="I61076" s="80"/>
      <c r="AX61076" s="80"/>
      <c r="AY61076" s="80"/>
      <c r="AZ61076" s="80"/>
      <c r="BA61076" s="80"/>
      <c r="BB61076" s="80"/>
    </row>
    <row r="61077" spans="9:54" x14ac:dyDescent="0.25">
      <c r="I61077" s="80"/>
      <c r="AX61077" s="80"/>
      <c r="AY61077" s="80"/>
      <c r="AZ61077" s="80"/>
      <c r="BA61077" s="80"/>
      <c r="BB61077" s="80"/>
    </row>
    <row r="61078" spans="9:54" x14ac:dyDescent="0.25">
      <c r="I61078" s="80"/>
      <c r="AX61078" s="80"/>
      <c r="AY61078" s="80"/>
      <c r="AZ61078" s="80"/>
      <c r="BA61078" s="80"/>
      <c r="BB61078" s="80"/>
    </row>
    <row r="61079" spans="9:54" x14ac:dyDescent="0.25">
      <c r="I61079" s="80"/>
      <c r="AX61079" s="80"/>
      <c r="AY61079" s="80"/>
      <c r="AZ61079" s="80"/>
      <c r="BA61079" s="80"/>
      <c r="BB61079" s="80"/>
    </row>
    <row r="61080" spans="9:54" x14ac:dyDescent="0.25">
      <c r="I61080" s="80"/>
      <c r="AX61080" s="80"/>
      <c r="AY61080" s="80"/>
      <c r="AZ61080" s="80"/>
      <c r="BA61080" s="80"/>
      <c r="BB61080" s="80"/>
    </row>
    <row r="61081" spans="9:54" x14ac:dyDescent="0.25">
      <c r="I61081" s="80"/>
      <c r="AX61081" s="80"/>
      <c r="AY61081" s="80"/>
      <c r="AZ61081" s="80"/>
      <c r="BA61081" s="80"/>
      <c r="BB61081" s="80"/>
    </row>
    <row r="61082" spans="9:54" x14ac:dyDescent="0.25">
      <c r="I61082" s="80"/>
      <c r="AX61082" s="80"/>
      <c r="AY61082" s="80"/>
      <c r="AZ61082" s="80"/>
      <c r="BA61082" s="80"/>
      <c r="BB61082" s="80"/>
    </row>
    <row r="61083" spans="9:54" x14ac:dyDescent="0.25">
      <c r="I61083" s="80"/>
      <c r="AX61083" s="80"/>
      <c r="AY61083" s="80"/>
      <c r="AZ61083" s="80"/>
      <c r="BA61083" s="80"/>
      <c r="BB61083" s="80"/>
    </row>
    <row r="61084" spans="9:54" x14ac:dyDescent="0.25">
      <c r="I61084" s="80"/>
      <c r="AX61084" s="80"/>
      <c r="AY61084" s="80"/>
      <c r="AZ61084" s="80"/>
      <c r="BA61084" s="80"/>
      <c r="BB61084" s="80"/>
    </row>
    <row r="61085" spans="9:54" x14ac:dyDescent="0.25">
      <c r="I61085" s="80"/>
      <c r="AX61085" s="80"/>
      <c r="AY61085" s="80"/>
      <c r="AZ61085" s="80"/>
      <c r="BA61085" s="80"/>
      <c r="BB61085" s="80"/>
    </row>
    <row r="61086" spans="9:54" x14ac:dyDescent="0.25">
      <c r="I61086" s="80"/>
      <c r="AX61086" s="80"/>
      <c r="AY61086" s="80"/>
      <c r="AZ61086" s="80"/>
      <c r="BA61086" s="80"/>
      <c r="BB61086" s="80"/>
    </row>
    <row r="61087" spans="9:54" x14ac:dyDescent="0.25">
      <c r="I61087" s="80"/>
      <c r="AX61087" s="80"/>
      <c r="AY61087" s="80"/>
      <c r="AZ61087" s="80"/>
      <c r="BA61087" s="80"/>
      <c r="BB61087" s="80"/>
    </row>
    <row r="61088" spans="9:54" x14ac:dyDescent="0.25">
      <c r="I61088" s="80"/>
      <c r="AX61088" s="80"/>
      <c r="AY61088" s="80"/>
      <c r="AZ61088" s="80"/>
      <c r="BA61088" s="80"/>
      <c r="BB61088" s="80"/>
    </row>
    <row r="61089" spans="9:54" x14ac:dyDescent="0.25">
      <c r="I61089" s="80"/>
      <c r="AX61089" s="80"/>
      <c r="AY61089" s="80"/>
      <c r="AZ61089" s="80"/>
      <c r="BA61089" s="80"/>
      <c r="BB61089" s="80"/>
    </row>
    <row r="61090" spans="9:54" x14ac:dyDescent="0.25">
      <c r="I61090" s="80"/>
      <c r="AX61090" s="80"/>
      <c r="AY61090" s="80"/>
      <c r="AZ61090" s="80"/>
      <c r="BA61090" s="80"/>
      <c r="BB61090" s="80"/>
    </row>
    <row r="61091" spans="9:54" x14ac:dyDescent="0.25">
      <c r="I61091" s="80"/>
      <c r="AX61091" s="80"/>
      <c r="AY61091" s="80"/>
      <c r="AZ61091" s="80"/>
      <c r="BA61091" s="80"/>
      <c r="BB61091" s="80"/>
    </row>
    <row r="61092" spans="9:54" x14ac:dyDescent="0.25">
      <c r="I61092" s="80"/>
      <c r="AX61092" s="80"/>
      <c r="AY61092" s="80"/>
      <c r="AZ61092" s="80"/>
      <c r="BA61092" s="80"/>
      <c r="BB61092" s="80"/>
    </row>
    <row r="61093" spans="9:54" x14ac:dyDescent="0.25">
      <c r="I61093" s="80"/>
      <c r="AX61093" s="80"/>
      <c r="AY61093" s="80"/>
      <c r="AZ61093" s="80"/>
      <c r="BA61093" s="80"/>
      <c r="BB61093" s="80"/>
    </row>
    <row r="61094" spans="9:54" x14ac:dyDescent="0.25">
      <c r="I61094" s="80"/>
      <c r="AX61094" s="80"/>
      <c r="AY61094" s="80"/>
      <c r="AZ61094" s="80"/>
      <c r="BA61094" s="80"/>
      <c r="BB61094" s="80"/>
    </row>
    <row r="61095" spans="9:54" x14ac:dyDescent="0.25">
      <c r="I61095" s="80"/>
      <c r="AX61095" s="80"/>
      <c r="AY61095" s="80"/>
      <c r="AZ61095" s="80"/>
      <c r="BA61095" s="80"/>
      <c r="BB61095" s="80"/>
    </row>
    <row r="61096" spans="9:54" x14ac:dyDescent="0.25">
      <c r="I61096" s="80"/>
      <c r="AX61096" s="80"/>
      <c r="AY61096" s="80"/>
      <c r="AZ61096" s="80"/>
      <c r="BA61096" s="80"/>
      <c r="BB61096" s="80"/>
    </row>
    <row r="61097" spans="9:54" x14ac:dyDescent="0.25">
      <c r="I61097" s="80"/>
      <c r="AX61097" s="80"/>
      <c r="AY61097" s="80"/>
      <c r="AZ61097" s="80"/>
      <c r="BA61097" s="80"/>
      <c r="BB61097" s="80"/>
    </row>
    <row r="61098" spans="9:54" x14ac:dyDescent="0.25">
      <c r="I61098" s="80"/>
      <c r="AX61098" s="80"/>
      <c r="AY61098" s="80"/>
      <c r="AZ61098" s="80"/>
      <c r="BA61098" s="80"/>
      <c r="BB61098" s="80"/>
    </row>
    <row r="61099" spans="9:54" x14ac:dyDescent="0.25">
      <c r="I61099" s="80"/>
      <c r="AX61099" s="80"/>
      <c r="AY61099" s="80"/>
      <c r="AZ61099" s="80"/>
      <c r="BA61099" s="80"/>
      <c r="BB61099" s="80"/>
    </row>
    <row r="61100" spans="9:54" x14ac:dyDescent="0.25">
      <c r="I61100" s="80"/>
      <c r="AX61100" s="80"/>
      <c r="AY61100" s="80"/>
      <c r="AZ61100" s="80"/>
      <c r="BA61100" s="80"/>
      <c r="BB61100" s="80"/>
    </row>
    <row r="61101" spans="9:54" x14ac:dyDescent="0.25">
      <c r="I61101" s="80"/>
      <c r="AX61101" s="80"/>
      <c r="AY61101" s="80"/>
      <c r="AZ61101" s="80"/>
      <c r="BA61101" s="80"/>
      <c r="BB61101" s="80"/>
    </row>
    <row r="61102" spans="9:54" x14ac:dyDescent="0.25">
      <c r="I61102" s="80"/>
      <c r="AX61102" s="80"/>
      <c r="AY61102" s="80"/>
      <c r="AZ61102" s="80"/>
      <c r="BA61102" s="80"/>
      <c r="BB61102" s="80"/>
    </row>
    <row r="61103" spans="9:54" x14ac:dyDescent="0.25">
      <c r="I61103" s="80"/>
      <c r="AX61103" s="80"/>
      <c r="AY61103" s="80"/>
      <c r="AZ61103" s="80"/>
      <c r="BA61103" s="80"/>
      <c r="BB61103" s="80"/>
    </row>
    <row r="61104" spans="9:54" x14ac:dyDescent="0.25">
      <c r="I61104" s="80"/>
      <c r="AX61104" s="80"/>
      <c r="AY61104" s="80"/>
      <c r="AZ61104" s="80"/>
      <c r="BA61104" s="80"/>
      <c r="BB61104" s="80"/>
    </row>
    <row r="61105" spans="9:54" x14ac:dyDescent="0.25">
      <c r="I61105" s="80"/>
      <c r="AX61105" s="80"/>
      <c r="AY61105" s="80"/>
      <c r="AZ61105" s="80"/>
      <c r="BA61105" s="80"/>
      <c r="BB61105" s="80"/>
    </row>
    <row r="61106" spans="9:54" x14ac:dyDescent="0.25">
      <c r="I61106" s="80"/>
      <c r="AX61106" s="80"/>
      <c r="AY61106" s="80"/>
      <c r="AZ61106" s="80"/>
      <c r="BA61106" s="80"/>
      <c r="BB61106" s="80"/>
    </row>
    <row r="61107" spans="9:54" x14ac:dyDescent="0.25">
      <c r="I61107" s="80"/>
      <c r="AX61107" s="80"/>
      <c r="AY61107" s="80"/>
      <c r="AZ61107" s="80"/>
      <c r="BA61107" s="80"/>
      <c r="BB61107" s="80"/>
    </row>
    <row r="61108" spans="9:54" x14ac:dyDescent="0.25">
      <c r="I61108" s="80"/>
      <c r="AX61108" s="80"/>
      <c r="AY61108" s="80"/>
      <c r="AZ61108" s="80"/>
      <c r="BA61108" s="80"/>
      <c r="BB61108" s="80"/>
    </row>
    <row r="61109" spans="9:54" x14ac:dyDescent="0.25">
      <c r="I61109" s="80"/>
      <c r="AX61109" s="80"/>
      <c r="AY61109" s="80"/>
      <c r="AZ61109" s="80"/>
      <c r="BA61109" s="80"/>
      <c r="BB61109" s="80"/>
    </row>
    <row r="61110" spans="9:54" x14ac:dyDescent="0.25">
      <c r="I61110" s="80"/>
      <c r="AX61110" s="80"/>
      <c r="AY61110" s="80"/>
      <c r="AZ61110" s="80"/>
      <c r="BA61110" s="80"/>
      <c r="BB61110" s="80"/>
    </row>
    <row r="61111" spans="9:54" x14ac:dyDescent="0.25">
      <c r="I61111" s="80"/>
      <c r="AX61111" s="80"/>
      <c r="AY61111" s="80"/>
      <c r="AZ61111" s="80"/>
      <c r="BA61111" s="80"/>
      <c r="BB61111" s="80"/>
    </row>
    <row r="61112" spans="9:54" x14ac:dyDescent="0.25">
      <c r="I61112" s="80"/>
      <c r="AX61112" s="80"/>
      <c r="AY61112" s="80"/>
      <c r="AZ61112" s="80"/>
      <c r="BA61112" s="80"/>
      <c r="BB61112" s="80"/>
    </row>
    <row r="61113" spans="9:54" x14ac:dyDescent="0.25">
      <c r="I61113" s="80"/>
      <c r="AX61113" s="80"/>
      <c r="AY61113" s="80"/>
      <c r="AZ61113" s="80"/>
      <c r="BA61113" s="80"/>
      <c r="BB61113" s="80"/>
    </row>
    <row r="61114" spans="9:54" x14ac:dyDescent="0.25">
      <c r="I61114" s="80"/>
      <c r="AX61114" s="80"/>
      <c r="AY61114" s="80"/>
      <c r="AZ61114" s="80"/>
      <c r="BA61114" s="80"/>
      <c r="BB61114" s="80"/>
    </row>
    <row r="61115" spans="9:54" x14ac:dyDescent="0.25">
      <c r="I61115" s="80"/>
      <c r="AX61115" s="80"/>
      <c r="AY61115" s="80"/>
      <c r="AZ61115" s="80"/>
      <c r="BA61115" s="80"/>
      <c r="BB61115" s="80"/>
    </row>
    <row r="61116" spans="9:54" x14ac:dyDescent="0.25">
      <c r="I61116" s="80"/>
      <c r="AX61116" s="80"/>
      <c r="AY61116" s="80"/>
      <c r="AZ61116" s="80"/>
      <c r="BA61116" s="80"/>
      <c r="BB61116" s="80"/>
    </row>
    <row r="61117" spans="9:54" x14ac:dyDescent="0.25">
      <c r="I61117" s="80"/>
      <c r="AX61117" s="80"/>
      <c r="AY61117" s="80"/>
      <c r="AZ61117" s="80"/>
      <c r="BA61117" s="80"/>
      <c r="BB61117" s="80"/>
    </row>
    <row r="61118" spans="9:54" x14ac:dyDescent="0.25">
      <c r="I61118" s="80"/>
      <c r="AX61118" s="80"/>
      <c r="AY61118" s="80"/>
      <c r="AZ61118" s="80"/>
      <c r="BA61118" s="80"/>
      <c r="BB61118" s="80"/>
    </row>
    <row r="61119" spans="9:54" x14ac:dyDescent="0.25">
      <c r="I61119" s="80"/>
      <c r="AX61119" s="80"/>
      <c r="AY61119" s="80"/>
      <c r="AZ61119" s="80"/>
      <c r="BA61119" s="80"/>
      <c r="BB61119" s="80"/>
    </row>
    <row r="61120" spans="9:54" x14ac:dyDescent="0.25">
      <c r="I61120" s="80"/>
      <c r="AX61120" s="80"/>
      <c r="AY61120" s="80"/>
      <c r="AZ61120" s="80"/>
      <c r="BA61120" s="80"/>
      <c r="BB61120" s="80"/>
    </row>
    <row r="61121" spans="9:54" x14ac:dyDescent="0.25">
      <c r="I61121" s="80"/>
      <c r="AX61121" s="80"/>
      <c r="AY61121" s="80"/>
      <c r="AZ61121" s="80"/>
      <c r="BA61121" s="80"/>
      <c r="BB61121" s="80"/>
    </row>
    <row r="61122" spans="9:54" x14ac:dyDescent="0.25">
      <c r="I61122" s="80"/>
      <c r="AX61122" s="80"/>
      <c r="AY61122" s="80"/>
      <c r="AZ61122" s="80"/>
      <c r="BA61122" s="80"/>
      <c r="BB61122" s="80"/>
    </row>
    <row r="61123" spans="9:54" x14ac:dyDescent="0.25">
      <c r="I61123" s="80"/>
      <c r="AX61123" s="80"/>
      <c r="AY61123" s="80"/>
      <c r="AZ61123" s="80"/>
      <c r="BA61123" s="80"/>
      <c r="BB61123" s="80"/>
    </row>
    <row r="61124" spans="9:54" x14ac:dyDescent="0.25">
      <c r="I61124" s="80"/>
      <c r="AX61124" s="80"/>
      <c r="AY61124" s="80"/>
      <c r="AZ61124" s="80"/>
      <c r="BA61124" s="80"/>
      <c r="BB61124" s="80"/>
    </row>
    <row r="61125" spans="9:54" x14ac:dyDescent="0.25">
      <c r="I61125" s="80"/>
      <c r="AX61125" s="80"/>
      <c r="AY61125" s="80"/>
      <c r="AZ61125" s="80"/>
      <c r="BA61125" s="80"/>
      <c r="BB61125" s="80"/>
    </row>
    <row r="61126" spans="9:54" x14ac:dyDescent="0.25">
      <c r="I61126" s="80"/>
      <c r="AX61126" s="80"/>
      <c r="AY61126" s="80"/>
      <c r="AZ61126" s="80"/>
      <c r="BA61126" s="80"/>
      <c r="BB61126" s="80"/>
    </row>
    <row r="61127" spans="9:54" x14ac:dyDescent="0.25">
      <c r="I61127" s="80"/>
      <c r="AX61127" s="80"/>
      <c r="AY61127" s="80"/>
      <c r="AZ61127" s="80"/>
      <c r="BA61127" s="80"/>
      <c r="BB61127" s="80"/>
    </row>
    <row r="61128" spans="9:54" x14ac:dyDescent="0.25">
      <c r="I61128" s="80"/>
      <c r="AX61128" s="80"/>
      <c r="AY61128" s="80"/>
      <c r="AZ61128" s="80"/>
      <c r="BA61128" s="80"/>
      <c r="BB61128" s="80"/>
    </row>
    <row r="61129" spans="9:54" x14ac:dyDescent="0.25">
      <c r="I61129" s="80"/>
      <c r="AX61129" s="80"/>
      <c r="AY61129" s="80"/>
      <c r="AZ61129" s="80"/>
      <c r="BA61129" s="80"/>
      <c r="BB61129" s="80"/>
    </row>
    <row r="61130" spans="9:54" x14ac:dyDescent="0.25">
      <c r="I61130" s="80"/>
      <c r="AX61130" s="80"/>
      <c r="AY61130" s="80"/>
      <c r="AZ61130" s="80"/>
      <c r="BA61130" s="80"/>
      <c r="BB61130" s="80"/>
    </row>
    <row r="61131" spans="9:54" x14ac:dyDescent="0.25">
      <c r="I61131" s="80"/>
      <c r="AX61131" s="80"/>
      <c r="AY61131" s="80"/>
      <c r="AZ61131" s="80"/>
      <c r="BA61131" s="80"/>
      <c r="BB61131" s="80"/>
    </row>
    <row r="61132" spans="9:54" x14ac:dyDescent="0.25">
      <c r="I61132" s="80"/>
      <c r="AX61132" s="80"/>
      <c r="AY61132" s="80"/>
      <c r="AZ61132" s="80"/>
      <c r="BA61132" s="80"/>
      <c r="BB61132" s="80"/>
    </row>
    <row r="61133" spans="9:54" x14ac:dyDescent="0.25">
      <c r="I61133" s="80"/>
      <c r="AX61133" s="80"/>
      <c r="AY61133" s="80"/>
      <c r="AZ61133" s="80"/>
      <c r="BA61133" s="80"/>
      <c r="BB61133" s="80"/>
    </row>
    <row r="61134" spans="9:54" x14ac:dyDescent="0.25">
      <c r="I61134" s="80"/>
      <c r="AX61134" s="80"/>
      <c r="AY61134" s="80"/>
      <c r="AZ61134" s="80"/>
      <c r="BA61134" s="80"/>
      <c r="BB61134" s="80"/>
    </row>
    <row r="61135" spans="9:54" x14ac:dyDescent="0.25">
      <c r="I61135" s="80"/>
      <c r="AX61135" s="80"/>
      <c r="AY61135" s="80"/>
      <c r="AZ61135" s="80"/>
      <c r="BA61135" s="80"/>
      <c r="BB61135" s="80"/>
    </row>
    <row r="61136" spans="9:54" x14ac:dyDescent="0.25">
      <c r="I61136" s="80"/>
      <c r="AX61136" s="80"/>
      <c r="AY61136" s="80"/>
      <c r="AZ61136" s="80"/>
      <c r="BA61136" s="80"/>
      <c r="BB61136" s="80"/>
    </row>
    <row r="61137" spans="9:54" x14ac:dyDescent="0.25">
      <c r="I61137" s="80"/>
      <c r="AX61137" s="80"/>
      <c r="AY61137" s="80"/>
      <c r="AZ61137" s="80"/>
      <c r="BA61137" s="80"/>
      <c r="BB61137" s="80"/>
    </row>
    <row r="61138" spans="9:54" x14ac:dyDescent="0.25">
      <c r="I61138" s="80"/>
      <c r="AX61138" s="80"/>
      <c r="AY61138" s="80"/>
      <c r="AZ61138" s="80"/>
      <c r="BA61138" s="80"/>
      <c r="BB61138" s="80"/>
    </row>
    <row r="61139" spans="9:54" x14ac:dyDescent="0.25">
      <c r="I61139" s="80"/>
      <c r="AX61139" s="80"/>
      <c r="AY61139" s="80"/>
      <c r="AZ61139" s="80"/>
      <c r="BA61139" s="80"/>
      <c r="BB61139" s="80"/>
    </row>
    <row r="61140" spans="9:54" x14ac:dyDescent="0.25">
      <c r="I61140" s="80"/>
      <c r="AX61140" s="80"/>
      <c r="AY61140" s="80"/>
      <c r="AZ61140" s="80"/>
      <c r="BA61140" s="80"/>
      <c r="BB61140" s="80"/>
    </row>
    <row r="61141" spans="9:54" x14ac:dyDescent="0.25">
      <c r="I61141" s="80"/>
      <c r="AX61141" s="80"/>
      <c r="AY61141" s="80"/>
      <c r="AZ61141" s="80"/>
      <c r="BA61141" s="80"/>
      <c r="BB61141" s="80"/>
    </row>
    <row r="61142" spans="9:54" x14ac:dyDescent="0.25">
      <c r="I61142" s="80"/>
      <c r="AX61142" s="80"/>
      <c r="AY61142" s="80"/>
      <c r="AZ61142" s="80"/>
      <c r="BA61142" s="80"/>
      <c r="BB61142" s="80"/>
    </row>
    <row r="61143" spans="9:54" x14ac:dyDescent="0.25">
      <c r="I61143" s="80"/>
      <c r="AX61143" s="80"/>
      <c r="AY61143" s="80"/>
      <c r="AZ61143" s="80"/>
      <c r="BA61143" s="80"/>
      <c r="BB61143" s="80"/>
    </row>
    <row r="61144" spans="9:54" x14ac:dyDescent="0.25">
      <c r="I61144" s="80"/>
      <c r="AX61144" s="80"/>
      <c r="AY61144" s="80"/>
      <c r="AZ61144" s="80"/>
      <c r="BA61144" s="80"/>
      <c r="BB61144" s="80"/>
    </row>
    <row r="61145" spans="9:54" x14ac:dyDescent="0.25">
      <c r="I61145" s="80"/>
      <c r="AX61145" s="80"/>
      <c r="AY61145" s="80"/>
      <c r="AZ61145" s="80"/>
      <c r="BA61145" s="80"/>
      <c r="BB61145" s="80"/>
    </row>
    <row r="61146" spans="9:54" x14ac:dyDescent="0.25">
      <c r="I61146" s="80"/>
      <c r="AX61146" s="80"/>
      <c r="AY61146" s="80"/>
      <c r="AZ61146" s="80"/>
      <c r="BA61146" s="80"/>
      <c r="BB61146" s="80"/>
    </row>
    <row r="61147" spans="9:54" x14ac:dyDescent="0.25">
      <c r="I61147" s="80"/>
      <c r="AX61147" s="80"/>
      <c r="AY61147" s="80"/>
      <c r="AZ61147" s="80"/>
      <c r="BA61147" s="80"/>
      <c r="BB61147" s="80"/>
    </row>
    <row r="61148" spans="9:54" x14ac:dyDescent="0.25">
      <c r="I61148" s="80"/>
      <c r="AX61148" s="80"/>
      <c r="AY61148" s="80"/>
      <c r="AZ61148" s="80"/>
      <c r="BA61148" s="80"/>
      <c r="BB61148" s="80"/>
    </row>
    <row r="61149" spans="9:54" x14ac:dyDescent="0.25">
      <c r="I61149" s="80"/>
      <c r="AX61149" s="80"/>
      <c r="AY61149" s="80"/>
      <c r="AZ61149" s="80"/>
      <c r="BA61149" s="80"/>
      <c r="BB61149" s="80"/>
    </row>
    <row r="61150" spans="9:54" x14ac:dyDescent="0.25">
      <c r="I61150" s="80"/>
      <c r="AX61150" s="80"/>
      <c r="AY61150" s="80"/>
      <c r="AZ61150" s="80"/>
      <c r="BA61150" s="80"/>
      <c r="BB61150" s="80"/>
    </row>
    <row r="61151" spans="9:54" x14ac:dyDescent="0.25">
      <c r="I61151" s="80"/>
      <c r="AX61151" s="80"/>
      <c r="AY61151" s="80"/>
      <c r="AZ61151" s="80"/>
      <c r="BA61151" s="80"/>
      <c r="BB61151" s="80"/>
    </row>
    <row r="61152" spans="9:54" x14ac:dyDescent="0.25">
      <c r="I61152" s="80"/>
      <c r="AX61152" s="80"/>
      <c r="AY61152" s="80"/>
      <c r="AZ61152" s="80"/>
      <c r="BA61152" s="80"/>
      <c r="BB61152" s="80"/>
    </row>
    <row r="61153" spans="9:54" x14ac:dyDescent="0.25">
      <c r="I61153" s="80"/>
      <c r="AX61153" s="80"/>
      <c r="AY61153" s="80"/>
      <c r="AZ61153" s="80"/>
      <c r="BA61153" s="80"/>
      <c r="BB61153" s="80"/>
    </row>
    <row r="61154" spans="9:54" x14ac:dyDescent="0.25">
      <c r="I61154" s="80"/>
      <c r="AX61154" s="80"/>
      <c r="AY61154" s="80"/>
      <c r="AZ61154" s="80"/>
      <c r="BA61154" s="80"/>
      <c r="BB61154" s="80"/>
    </row>
    <row r="61155" spans="9:54" x14ac:dyDescent="0.25">
      <c r="I61155" s="80"/>
      <c r="AX61155" s="80"/>
      <c r="AY61155" s="80"/>
      <c r="AZ61155" s="80"/>
      <c r="BA61155" s="80"/>
      <c r="BB61155" s="80"/>
    </row>
    <row r="61156" spans="9:54" x14ac:dyDescent="0.25">
      <c r="I61156" s="80"/>
      <c r="AX61156" s="80"/>
      <c r="AY61156" s="80"/>
      <c r="AZ61156" s="80"/>
      <c r="BA61156" s="80"/>
      <c r="BB61156" s="80"/>
    </row>
    <row r="61157" spans="9:54" x14ac:dyDescent="0.25">
      <c r="I61157" s="80"/>
      <c r="AX61157" s="80"/>
      <c r="AY61157" s="80"/>
      <c r="AZ61157" s="80"/>
      <c r="BA61157" s="80"/>
      <c r="BB61157" s="80"/>
    </row>
    <row r="61158" spans="9:54" x14ac:dyDescent="0.25">
      <c r="I61158" s="80"/>
      <c r="AX61158" s="80"/>
      <c r="AY61158" s="80"/>
      <c r="AZ61158" s="80"/>
      <c r="BA61158" s="80"/>
      <c r="BB61158" s="80"/>
    </row>
    <row r="61159" spans="9:54" x14ac:dyDescent="0.25">
      <c r="I61159" s="80"/>
      <c r="AX61159" s="80"/>
      <c r="AY61159" s="80"/>
      <c r="AZ61159" s="80"/>
      <c r="BA61159" s="80"/>
      <c r="BB61159" s="80"/>
    </row>
    <row r="61160" spans="9:54" x14ac:dyDescent="0.25">
      <c r="I61160" s="80"/>
      <c r="AX61160" s="80"/>
      <c r="AY61160" s="80"/>
      <c r="AZ61160" s="80"/>
      <c r="BA61160" s="80"/>
      <c r="BB61160" s="80"/>
    </row>
    <row r="61161" spans="9:54" x14ac:dyDescent="0.25">
      <c r="I61161" s="80"/>
      <c r="AX61161" s="80"/>
      <c r="AY61161" s="80"/>
      <c r="AZ61161" s="80"/>
      <c r="BA61161" s="80"/>
      <c r="BB61161" s="80"/>
    </row>
    <row r="61162" spans="9:54" x14ac:dyDescent="0.25">
      <c r="I61162" s="80"/>
      <c r="AX61162" s="80"/>
      <c r="AY61162" s="80"/>
      <c r="AZ61162" s="80"/>
      <c r="BA61162" s="80"/>
      <c r="BB61162" s="80"/>
    </row>
    <row r="61163" spans="9:54" x14ac:dyDescent="0.25">
      <c r="I61163" s="80"/>
      <c r="AX61163" s="80"/>
      <c r="AY61163" s="80"/>
      <c r="AZ61163" s="80"/>
      <c r="BA61163" s="80"/>
      <c r="BB61163" s="80"/>
    </row>
    <row r="61164" spans="9:54" x14ac:dyDescent="0.25">
      <c r="I61164" s="80"/>
      <c r="AX61164" s="80"/>
      <c r="AY61164" s="80"/>
      <c r="AZ61164" s="80"/>
      <c r="BA61164" s="80"/>
      <c r="BB61164" s="80"/>
    </row>
    <row r="61165" spans="9:54" x14ac:dyDescent="0.25">
      <c r="I61165" s="80"/>
      <c r="AX61165" s="80"/>
      <c r="AY61165" s="80"/>
      <c r="AZ61165" s="80"/>
      <c r="BA61165" s="80"/>
      <c r="BB61165" s="80"/>
    </row>
    <row r="61166" spans="9:54" x14ac:dyDescent="0.25">
      <c r="I61166" s="80"/>
      <c r="AX61166" s="80"/>
      <c r="AY61166" s="80"/>
      <c r="AZ61166" s="80"/>
      <c r="BA61166" s="80"/>
      <c r="BB61166" s="80"/>
    </row>
    <row r="61167" spans="9:54" x14ac:dyDescent="0.25">
      <c r="I61167" s="80"/>
      <c r="AX61167" s="80"/>
      <c r="AY61167" s="80"/>
      <c r="AZ61167" s="80"/>
      <c r="BA61167" s="80"/>
      <c r="BB61167" s="80"/>
    </row>
    <row r="61168" spans="9:54" x14ac:dyDescent="0.25">
      <c r="I61168" s="80"/>
      <c r="AX61168" s="80"/>
      <c r="AY61168" s="80"/>
      <c r="AZ61168" s="80"/>
      <c r="BA61168" s="80"/>
      <c r="BB61168" s="80"/>
    </row>
    <row r="61169" spans="9:54" x14ac:dyDescent="0.25">
      <c r="I61169" s="80"/>
      <c r="AX61169" s="80"/>
      <c r="AY61169" s="80"/>
      <c r="AZ61169" s="80"/>
      <c r="BA61169" s="80"/>
      <c r="BB61169" s="80"/>
    </row>
    <row r="61170" spans="9:54" x14ac:dyDescent="0.25">
      <c r="I61170" s="80"/>
      <c r="AX61170" s="80"/>
      <c r="AY61170" s="80"/>
      <c r="AZ61170" s="80"/>
      <c r="BA61170" s="80"/>
      <c r="BB61170" s="80"/>
    </row>
    <row r="61171" spans="9:54" x14ac:dyDescent="0.25">
      <c r="I61171" s="80"/>
      <c r="AX61171" s="80"/>
      <c r="AY61171" s="80"/>
      <c r="AZ61171" s="80"/>
      <c r="BA61171" s="80"/>
      <c r="BB61171" s="80"/>
    </row>
    <row r="61172" spans="9:54" x14ac:dyDescent="0.25">
      <c r="I61172" s="80"/>
      <c r="AX61172" s="80"/>
      <c r="AY61172" s="80"/>
      <c r="AZ61172" s="80"/>
      <c r="BA61172" s="80"/>
      <c r="BB61172" s="80"/>
    </row>
    <row r="61173" spans="9:54" x14ac:dyDescent="0.25">
      <c r="I61173" s="80"/>
      <c r="AX61173" s="80"/>
      <c r="AY61173" s="80"/>
      <c r="AZ61173" s="80"/>
      <c r="BA61173" s="80"/>
      <c r="BB61173" s="80"/>
    </row>
    <row r="61174" spans="9:54" x14ac:dyDescent="0.25">
      <c r="I61174" s="80"/>
      <c r="AX61174" s="80"/>
      <c r="AY61174" s="80"/>
      <c r="AZ61174" s="80"/>
      <c r="BA61174" s="80"/>
      <c r="BB61174" s="80"/>
    </row>
    <row r="61175" spans="9:54" x14ac:dyDescent="0.25">
      <c r="I61175" s="80"/>
      <c r="AX61175" s="80"/>
      <c r="AY61175" s="80"/>
      <c r="AZ61175" s="80"/>
      <c r="BA61175" s="80"/>
      <c r="BB61175" s="80"/>
    </row>
    <row r="61176" spans="9:54" x14ac:dyDescent="0.25">
      <c r="I61176" s="80"/>
      <c r="AX61176" s="80"/>
      <c r="AY61176" s="80"/>
      <c r="AZ61176" s="80"/>
      <c r="BA61176" s="80"/>
      <c r="BB61176" s="80"/>
    </row>
    <row r="61177" spans="9:54" x14ac:dyDescent="0.25">
      <c r="I61177" s="80"/>
      <c r="AX61177" s="80"/>
      <c r="AY61177" s="80"/>
      <c r="AZ61177" s="80"/>
      <c r="BA61177" s="80"/>
      <c r="BB61177" s="80"/>
    </row>
    <row r="61178" spans="9:54" x14ac:dyDescent="0.25">
      <c r="I61178" s="80"/>
      <c r="AX61178" s="80"/>
      <c r="AY61178" s="80"/>
      <c r="AZ61178" s="80"/>
      <c r="BA61178" s="80"/>
      <c r="BB61178" s="80"/>
    </row>
    <row r="61179" spans="9:54" x14ac:dyDescent="0.25">
      <c r="I61179" s="80"/>
      <c r="AX61179" s="80"/>
      <c r="AY61179" s="80"/>
      <c r="AZ61179" s="80"/>
      <c r="BA61179" s="80"/>
      <c r="BB61179" s="80"/>
    </row>
    <row r="61180" spans="9:54" x14ac:dyDescent="0.25">
      <c r="I61180" s="80"/>
      <c r="AX61180" s="80"/>
      <c r="AY61180" s="80"/>
      <c r="AZ61180" s="80"/>
      <c r="BA61180" s="80"/>
      <c r="BB61180" s="80"/>
    </row>
    <row r="61181" spans="9:54" x14ac:dyDescent="0.25">
      <c r="I61181" s="80"/>
      <c r="AX61181" s="80"/>
      <c r="AY61181" s="80"/>
      <c r="AZ61181" s="80"/>
      <c r="BA61181" s="80"/>
      <c r="BB61181" s="80"/>
    </row>
    <row r="61182" spans="9:54" x14ac:dyDescent="0.25">
      <c r="I61182" s="80"/>
      <c r="AX61182" s="80"/>
      <c r="AY61182" s="80"/>
      <c r="AZ61182" s="80"/>
      <c r="BA61182" s="80"/>
      <c r="BB61182" s="80"/>
    </row>
    <row r="61183" spans="9:54" x14ac:dyDescent="0.25">
      <c r="I61183" s="80"/>
      <c r="AX61183" s="80"/>
      <c r="AY61183" s="80"/>
      <c r="AZ61183" s="80"/>
      <c r="BA61183" s="80"/>
      <c r="BB61183" s="80"/>
    </row>
    <row r="61184" spans="9:54" x14ac:dyDescent="0.25">
      <c r="I61184" s="80"/>
      <c r="AX61184" s="80"/>
      <c r="AY61184" s="80"/>
      <c r="AZ61184" s="80"/>
      <c r="BA61184" s="80"/>
      <c r="BB61184" s="80"/>
    </row>
    <row r="61185" spans="9:54" x14ac:dyDescent="0.25">
      <c r="I61185" s="80"/>
      <c r="AX61185" s="80"/>
      <c r="AY61185" s="80"/>
      <c r="AZ61185" s="80"/>
      <c r="BA61185" s="80"/>
      <c r="BB61185" s="80"/>
    </row>
    <row r="61186" spans="9:54" x14ac:dyDescent="0.25">
      <c r="I61186" s="80"/>
      <c r="AX61186" s="80"/>
      <c r="AY61186" s="80"/>
      <c r="AZ61186" s="80"/>
      <c r="BA61186" s="80"/>
      <c r="BB61186" s="80"/>
    </row>
    <row r="61187" spans="9:54" x14ac:dyDescent="0.25">
      <c r="I61187" s="80"/>
      <c r="AX61187" s="80"/>
      <c r="AY61187" s="80"/>
      <c r="AZ61187" s="80"/>
      <c r="BA61187" s="80"/>
      <c r="BB61187" s="80"/>
    </row>
    <row r="61188" spans="9:54" x14ac:dyDescent="0.25">
      <c r="I61188" s="80"/>
      <c r="AX61188" s="80"/>
      <c r="AY61188" s="80"/>
      <c r="AZ61188" s="80"/>
      <c r="BA61188" s="80"/>
      <c r="BB61188" s="80"/>
    </row>
    <row r="61189" spans="9:54" x14ac:dyDescent="0.25">
      <c r="I61189" s="80"/>
      <c r="AX61189" s="80"/>
      <c r="AY61189" s="80"/>
      <c r="AZ61189" s="80"/>
      <c r="BA61189" s="80"/>
      <c r="BB61189" s="80"/>
    </row>
    <row r="61190" spans="9:54" x14ac:dyDescent="0.25">
      <c r="I61190" s="80"/>
      <c r="AX61190" s="80"/>
      <c r="AY61190" s="80"/>
      <c r="AZ61190" s="80"/>
      <c r="BA61190" s="80"/>
      <c r="BB61190" s="80"/>
    </row>
    <row r="61191" spans="9:54" x14ac:dyDescent="0.25">
      <c r="I61191" s="80"/>
      <c r="AX61191" s="80"/>
      <c r="AY61191" s="80"/>
      <c r="AZ61191" s="80"/>
      <c r="BA61191" s="80"/>
      <c r="BB61191" s="80"/>
    </row>
    <row r="61192" spans="9:54" x14ac:dyDescent="0.25">
      <c r="I61192" s="80"/>
      <c r="AX61192" s="80"/>
      <c r="AY61192" s="80"/>
      <c r="AZ61192" s="80"/>
      <c r="BA61192" s="80"/>
      <c r="BB61192" s="80"/>
    </row>
    <row r="61193" spans="9:54" x14ac:dyDescent="0.25">
      <c r="I61193" s="80"/>
      <c r="AX61193" s="80"/>
      <c r="AY61193" s="80"/>
      <c r="AZ61193" s="80"/>
      <c r="BA61193" s="80"/>
      <c r="BB61193" s="80"/>
    </row>
    <row r="61194" spans="9:54" x14ac:dyDescent="0.25">
      <c r="I61194" s="80"/>
      <c r="AX61194" s="80"/>
      <c r="AY61194" s="80"/>
      <c r="AZ61194" s="80"/>
      <c r="BA61194" s="80"/>
      <c r="BB61194" s="80"/>
    </row>
    <row r="61195" spans="9:54" x14ac:dyDescent="0.25">
      <c r="I61195" s="80"/>
      <c r="AX61195" s="80"/>
      <c r="AY61195" s="80"/>
      <c r="AZ61195" s="80"/>
      <c r="BA61195" s="80"/>
      <c r="BB61195" s="80"/>
    </row>
    <row r="61196" spans="9:54" x14ac:dyDescent="0.25">
      <c r="I61196" s="80"/>
      <c r="AX61196" s="80"/>
      <c r="AY61196" s="80"/>
      <c r="AZ61196" s="80"/>
      <c r="BA61196" s="80"/>
      <c r="BB61196" s="80"/>
    </row>
    <row r="61197" spans="9:54" x14ac:dyDescent="0.25">
      <c r="I61197" s="80"/>
      <c r="AX61197" s="80"/>
      <c r="AY61197" s="80"/>
      <c r="AZ61197" s="80"/>
      <c r="BA61197" s="80"/>
      <c r="BB61197" s="80"/>
    </row>
    <row r="61198" spans="9:54" x14ac:dyDescent="0.25">
      <c r="I61198" s="80"/>
      <c r="AX61198" s="80"/>
      <c r="AY61198" s="80"/>
      <c r="AZ61198" s="80"/>
      <c r="BA61198" s="80"/>
      <c r="BB61198" s="80"/>
    </row>
    <row r="61199" spans="9:54" x14ac:dyDescent="0.25">
      <c r="I61199" s="80"/>
      <c r="AX61199" s="80"/>
      <c r="AY61199" s="80"/>
      <c r="AZ61199" s="80"/>
      <c r="BA61199" s="80"/>
      <c r="BB61199" s="80"/>
    </row>
    <row r="61200" spans="9:54" x14ac:dyDescent="0.25">
      <c r="I61200" s="80"/>
      <c r="AX61200" s="80"/>
      <c r="AY61200" s="80"/>
      <c r="AZ61200" s="80"/>
      <c r="BA61200" s="80"/>
      <c r="BB61200" s="80"/>
    </row>
    <row r="61201" spans="9:54" x14ac:dyDescent="0.25">
      <c r="I61201" s="80"/>
      <c r="AX61201" s="80"/>
      <c r="AY61201" s="80"/>
      <c r="AZ61201" s="80"/>
      <c r="BA61201" s="80"/>
      <c r="BB61201" s="80"/>
    </row>
    <row r="61202" spans="9:54" x14ac:dyDescent="0.25">
      <c r="I61202" s="80"/>
      <c r="AX61202" s="80"/>
      <c r="AY61202" s="80"/>
      <c r="AZ61202" s="80"/>
      <c r="BA61202" s="80"/>
      <c r="BB61202" s="80"/>
    </row>
    <row r="61203" spans="9:54" x14ac:dyDescent="0.25">
      <c r="I61203" s="80"/>
      <c r="AX61203" s="80"/>
      <c r="AY61203" s="80"/>
      <c r="AZ61203" s="80"/>
      <c r="BA61203" s="80"/>
      <c r="BB61203" s="80"/>
    </row>
    <row r="61204" spans="9:54" x14ac:dyDescent="0.25">
      <c r="I61204" s="80"/>
      <c r="AX61204" s="80"/>
      <c r="AY61204" s="80"/>
      <c r="AZ61204" s="80"/>
      <c r="BA61204" s="80"/>
      <c r="BB61204" s="80"/>
    </row>
    <row r="61205" spans="9:54" x14ac:dyDescent="0.25">
      <c r="I61205" s="80"/>
      <c r="AX61205" s="80"/>
      <c r="AY61205" s="80"/>
      <c r="AZ61205" s="80"/>
      <c r="BA61205" s="80"/>
      <c r="BB61205" s="80"/>
    </row>
    <row r="61206" spans="9:54" x14ac:dyDescent="0.25">
      <c r="I61206" s="80"/>
      <c r="AX61206" s="80"/>
      <c r="AY61206" s="80"/>
      <c r="AZ61206" s="80"/>
      <c r="BA61206" s="80"/>
      <c r="BB61206" s="80"/>
    </row>
    <row r="61207" spans="9:54" x14ac:dyDescent="0.25">
      <c r="I61207" s="80"/>
      <c r="AX61207" s="80"/>
      <c r="AY61207" s="80"/>
      <c r="AZ61207" s="80"/>
      <c r="BA61207" s="80"/>
      <c r="BB61207" s="80"/>
    </row>
    <row r="61208" spans="9:54" x14ac:dyDescent="0.25">
      <c r="I61208" s="80"/>
      <c r="AX61208" s="80"/>
      <c r="AY61208" s="80"/>
      <c r="AZ61208" s="80"/>
      <c r="BA61208" s="80"/>
      <c r="BB61208" s="80"/>
    </row>
    <row r="61209" spans="9:54" x14ac:dyDescent="0.25">
      <c r="I61209" s="80"/>
      <c r="AX61209" s="80"/>
      <c r="AY61209" s="80"/>
      <c r="AZ61209" s="80"/>
      <c r="BA61209" s="80"/>
      <c r="BB61209" s="80"/>
    </row>
    <row r="61210" spans="9:54" x14ac:dyDescent="0.25">
      <c r="I61210" s="80"/>
      <c r="AX61210" s="80"/>
      <c r="AY61210" s="80"/>
      <c r="AZ61210" s="80"/>
      <c r="BA61210" s="80"/>
      <c r="BB61210" s="80"/>
    </row>
    <row r="61211" spans="9:54" x14ac:dyDescent="0.25">
      <c r="I61211" s="80"/>
      <c r="AX61211" s="80"/>
      <c r="AY61211" s="80"/>
      <c r="AZ61211" s="80"/>
      <c r="BA61211" s="80"/>
      <c r="BB61211" s="80"/>
    </row>
    <row r="61212" spans="9:54" x14ac:dyDescent="0.25">
      <c r="I61212" s="80"/>
      <c r="AX61212" s="80"/>
      <c r="AY61212" s="80"/>
      <c r="AZ61212" s="80"/>
      <c r="BA61212" s="80"/>
      <c r="BB61212" s="80"/>
    </row>
    <row r="61213" spans="9:54" x14ac:dyDescent="0.25">
      <c r="I61213" s="80"/>
      <c r="AX61213" s="80"/>
      <c r="AY61213" s="80"/>
      <c r="AZ61213" s="80"/>
      <c r="BA61213" s="80"/>
      <c r="BB61213" s="80"/>
    </row>
    <row r="61214" spans="9:54" x14ac:dyDescent="0.25">
      <c r="I61214" s="80"/>
      <c r="AX61214" s="80"/>
      <c r="AY61214" s="80"/>
      <c r="AZ61214" s="80"/>
      <c r="BA61214" s="80"/>
      <c r="BB61214" s="80"/>
    </row>
    <row r="61215" spans="9:54" x14ac:dyDescent="0.25">
      <c r="I61215" s="80"/>
      <c r="AX61215" s="80"/>
      <c r="AY61215" s="80"/>
      <c r="AZ61215" s="80"/>
      <c r="BA61215" s="80"/>
      <c r="BB61215" s="80"/>
    </row>
    <row r="61216" spans="9:54" x14ac:dyDescent="0.25">
      <c r="I61216" s="80"/>
      <c r="AX61216" s="80"/>
      <c r="AY61216" s="80"/>
      <c r="AZ61216" s="80"/>
      <c r="BA61216" s="80"/>
      <c r="BB61216" s="80"/>
    </row>
    <row r="61217" spans="9:54" x14ac:dyDescent="0.25">
      <c r="I61217" s="80"/>
      <c r="AX61217" s="80"/>
      <c r="AY61217" s="80"/>
      <c r="AZ61217" s="80"/>
      <c r="BA61217" s="80"/>
      <c r="BB61217" s="80"/>
    </row>
    <row r="61218" spans="9:54" x14ac:dyDescent="0.25">
      <c r="I61218" s="80"/>
      <c r="AX61218" s="80"/>
      <c r="AY61218" s="80"/>
      <c r="AZ61218" s="80"/>
      <c r="BA61218" s="80"/>
      <c r="BB61218" s="80"/>
    </row>
    <row r="61219" spans="9:54" x14ac:dyDescent="0.25">
      <c r="I61219" s="80"/>
      <c r="AX61219" s="80"/>
      <c r="AY61219" s="80"/>
      <c r="AZ61219" s="80"/>
      <c r="BA61219" s="80"/>
      <c r="BB61219" s="80"/>
    </row>
    <row r="61220" spans="9:54" x14ac:dyDescent="0.25">
      <c r="I61220" s="80"/>
      <c r="AX61220" s="80"/>
      <c r="AY61220" s="80"/>
      <c r="AZ61220" s="80"/>
      <c r="BA61220" s="80"/>
      <c r="BB61220" s="80"/>
    </row>
    <row r="61221" spans="9:54" x14ac:dyDescent="0.25">
      <c r="I61221" s="80"/>
      <c r="AX61221" s="80"/>
      <c r="AY61221" s="80"/>
      <c r="AZ61221" s="80"/>
      <c r="BA61221" s="80"/>
      <c r="BB61221" s="80"/>
    </row>
    <row r="61222" spans="9:54" x14ac:dyDescent="0.25">
      <c r="I61222" s="80"/>
      <c r="AX61222" s="80"/>
      <c r="AY61222" s="80"/>
      <c r="AZ61222" s="80"/>
      <c r="BA61222" s="80"/>
      <c r="BB61222" s="80"/>
    </row>
    <row r="61223" spans="9:54" x14ac:dyDescent="0.25">
      <c r="I61223" s="80"/>
      <c r="AX61223" s="80"/>
      <c r="AY61223" s="80"/>
      <c r="AZ61223" s="80"/>
      <c r="BA61223" s="80"/>
      <c r="BB61223" s="80"/>
    </row>
    <row r="61224" spans="9:54" x14ac:dyDescent="0.25">
      <c r="I61224" s="80"/>
      <c r="AX61224" s="80"/>
      <c r="AY61224" s="80"/>
      <c r="AZ61224" s="80"/>
      <c r="BA61224" s="80"/>
      <c r="BB61224" s="80"/>
    </row>
    <row r="61225" spans="9:54" x14ac:dyDescent="0.25">
      <c r="I61225" s="80"/>
      <c r="AX61225" s="80"/>
      <c r="AY61225" s="80"/>
      <c r="AZ61225" s="80"/>
      <c r="BA61225" s="80"/>
      <c r="BB61225" s="80"/>
    </row>
    <row r="61226" spans="9:54" x14ac:dyDescent="0.25">
      <c r="I61226" s="80"/>
      <c r="AX61226" s="80"/>
      <c r="AY61226" s="80"/>
      <c r="AZ61226" s="80"/>
      <c r="BA61226" s="80"/>
      <c r="BB61226" s="80"/>
    </row>
    <row r="61227" spans="9:54" x14ac:dyDescent="0.25">
      <c r="I61227" s="80"/>
      <c r="AX61227" s="80"/>
      <c r="AY61227" s="80"/>
      <c r="AZ61227" s="80"/>
      <c r="BA61227" s="80"/>
      <c r="BB61227" s="80"/>
    </row>
    <row r="61228" spans="9:54" x14ac:dyDescent="0.25">
      <c r="I61228" s="80"/>
      <c r="AX61228" s="80"/>
      <c r="AY61228" s="80"/>
      <c r="AZ61228" s="80"/>
      <c r="BA61228" s="80"/>
      <c r="BB61228" s="80"/>
    </row>
    <row r="61229" spans="9:54" x14ac:dyDescent="0.25">
      <c r="I61229" s="80"/>
      <c r="AX61229" s="80"/>
      <c r="AY61229" s="80"/>
      <c r="AZ61229" s="80"/>
      <c r="BA61229" s="80"/>
      <c r="BB61229" s="80"/>
    </row>
    <row r="61230" spans="9:54" x14ac:dyDescent="0.25">
      <c r="I61230" s="80"/>
      <c r="AX61230" s="80"/>
      <c r="AY61230" s="80"/>
      <c r="AZ61230" s="80"/>
      <c r="BA61230" s="80"/>
      <c r="BB61230" s="80"/>
    </row>
    <row r="61231" spans="9:54" x14ac:dyDescent="0.25">
      <c r="I61231" s="80"/>
      <c r="AX61231" s="80"/>
      <c r="AY61231" s="80"/>
      <c r="AZ61231" s="80"/>
      <c r="BA61231" s="80"/>
      <c r="BB61231" s="80"/>
    </row>
    <row r="61232" spans="9:54" x14ac:dyDescent="0.25">
      <c r="I61232" s="80"/>
      <c r="AX61232" s="80"/>
      <c r="AY61232" s="80"/>
      <c r="AZ61232" s="80"/>
      <c r="BA61232" s="80"/>
      <c r="BB61232" s="80"/>
    </row>
    <row r="61233" spans="9:54" x14ac:dyDescent="0.25">
      <c r="I61233" s="80"/>
      <c r="AX61233" s="80"/>
      <c r="AY61233" s="80"/>
      <c r="AZ61233" s="80"/>
      <c r="BA61233" s="80"/>
      <c r="BB61233" s="80"/>
    </row>
    <row r="61234" spans="9:54" x14ac:dyDescent="0.25">
      <c r="I61234" s="80"/>
      <c r="AX61234" s="80"/>
      <c r="AY61234" s="80"/>
      <c r="AZ61234" s="80"/>
      <c r="BA61234" s="80"/>
      <c r="BB61234" s="80"/>
    </row>
    <row r="61235" spans="9:54" x14ac:dyDescent="0.25">
      <c r="I61235" s="80"/>
      <c r="AX61235" s="80"/>
      <c r="AY61235" s="80"/>
      <c r="AZ61235" s="80"/>
      <c r="BA61235" s="80"/>
      <c r="BB61235" s="80"/>
    </row>
    <row r="61236" spans="9:54" x14ac:dyDescent="0.25">
      <c r="I61236" s="80"/>
      <c r="AX61236" s="80"/>
      <c r="AY61236" s="80"/>
      <c r="AZ61236" s="80"/>
      <c r="BA61236" s="80"/>
      <c r="BB61236" s="80"/>
    </row>
    <row r="61237" spans="9:54" x14ac:dyDescent="0.25">
      <c r="I61237" s="80"/>
      <c r="AX61237" s="80"/>
      <c r="AY61237" s="80"/>
      <c r="AZ61237" s="80"/>
      <c r="BA61237" s="80"/>
      <c r="BB61237" s="80"/>
    </row>
    <row r="61238" spans="9:54" x14ac:dyDescent="0.25">
      <c r="I61238" s="80"/>
      <c r="AX61238" s="80"/>
      <c r="AY61238" s="80"/>
      <c r="AZ61238" s="80"/>
      <c r="BA61238" s="80"/>
      <c r="BB61238" s="80"/>
    </row>
    <row r="61239" spans="9:54" x14ac:dyDescent="0.25">
      <c r="I61239" s="80"/>
      <c r="AX61239" s="80"/>
      <c r="AY61239" s="80"/>
      <c r="AZ61239" s="80"/>
      <c r="BA61239" s="80"/>
      <c r="BB61239" s="80"/>
    </row>
    <row r="61240" spans="9:54" x14ac:dyDescent="0.25">
      <c r="I61240" s="80"/>
      <c r="AX61240" s="80"/>
      <c r="AY61240" s="80"/>
      <c r="AZ61240" s="80"/>
      <c r="BA61240" s="80"/>
      <c r="BB61240" s="80"/>
    </row>
    <row r="61241" spans="9:54" x14ac:dyDescent="0.25">
      <c r="I61241" s="80"/>
      <c r="AX61241" s="80"/>
      <c r="AY61241" s="80"/>
      <c r="AZ61241" s="80"/>
      <c r="BA61241" s="80"/>
      <c r="BB61241" s="80"/>
    </row>
    <row r="61242" spans="9:54" x14ac:dyDescent="0.25">
      <c r="I61242" s="80"/>
      <c r="AX61242" s="80"/>
      <c r="AY61242" s="80"/>
      <c r="AZ61242" s="80"/>
      <c r="BA61242" s="80"/>
      <c r="BB61242" s="80"/>
    </row>
    <row r="61243" spans="9:54" x14ac:dyDescent="0.25">
      <c r="I61243" s="80"/>
      <c r="AX61243" s="80"/>
      <c r="AY61243" s="80"/>
      <c r="AZ61243" s="80"/>
      <c r="BA61243" s="80"/>
      <c r="BB61243" s="80"/>
    </row>
    <row r="61244" spans="9:54" x14ac:dyDescent="0.25">
      <c r="I61244" s="80"/>
      <c r="AX61244" s="80"/>
      <c r="AY61244" s="80"/>
      <c r="AZ61244" s="80"/>
      <c r="BA61244" s="80"/>
      <c r="BB61244" s="80"/>
    </row>
    <row r="61245" spans="9:54" x14ac:dyDescent="0.25">
      <c r="I61245" s="80"/>
      <c r="AX61245" s="80"/>
      <c r="AY61245" s="80"/>
      <c r="AZ61245" s="80"/>
      <c r="BA61245" s="80"/>
      <c r="BB61245" s="80"/>
    </row>
    <row r="61246" spans="9:54" x14ac:dyDescent="0.25">
      <c r="I61246" s="80"/>
      <c r="AX61246" s="80"/>
      <c r="AY61246" s="80"/>
      <c r="AZ61246" s="80"/>
      <c r="BA61246" s="80"/>
      <c r="BB61246" s="80"/>
    </row>
    <row r="61247" spans="9:54" x14ac:dyDescent="0.25">
      <c r="I61247" s="80"/>
      <c r="AX61247" s="80"/>
      <c r="AY61247" s="80"/>
      <c r="AZ61247" s="80"/>
      <c r="BA61247" s="80"/>
      <c r="BB61247" s="80"/>
    </row>
    <row r="61248" spans="9:54" x14ac:dyDescent="0.25">
      <c r="I61248" s="80"/>
      <c r="AX61248" s="80"/>
      <c r="AY61248" s="80"/>
      <c r="AZ61248" s="80"/>
      <c r="BA61248" s="80"/>
      <c r="BB61248" s="80"/>
    </row>
    <row r="61249" spans="9:54" x14ac:dyDescent="0.25">
      <c r="I61249" s="80"/>
      <c r="AX61249" s="80"/>
      <c r="AY61249" s="80"/>
      <c r="AZ61249" s="80"/>
      <c r="BA61249" s="80"/>
      <c r="BB61249" s="80"/>
    </row>
    <row r="61250" spans="9:54" x14ac:dyDescent="0.25">
      <c r="I61250" s="80"/>
      <c r="AX61250" s="80"/>
      <c r="AY61250" s="80"/>
      <c r="AZ61250" s="80"/>
      <c r="BA61250" s="80"/>
      <c r="BB61250" s="80"/>
    </row>
    <row r="61251" spans="9:54" x14ac:dyDescent="0.25">
      <c r="I61251" s="80"/>
      <c r="AX61251" s="80"/>
      <c r="AY61251" s="80"/>
      <c r="AZ61251" s="80"/>
      <c r="BA61251" s="80"/>
      <c r="BB61251" s="80"/>
    </row>
    <row r="61252" spans="9:54" x14ac:dyDescent="0.25">
      <c r="I61252" s="80"/>
      <c r="AX61252" s="80"/>
      <c r="AY61252" s="80"/>
      <c r="AZ61252" s="80"/>
      <c r="BA61252" s="80"/>
      <c r="BB61252" s="80"/>
    </row>
    <row r="61253" spans="9:54" x14ac:dyDescent="0.25">
      <c r="I61253" s="80"/>
      <c r="AX61253" s="80"/>
      <c r="AY61253" s="80"/>
      <c r="AZ61253" s="80"/>
      <c r="BA61253" s="80"/>
      <c r="BB61253" s="80"/>
    </row>
    <row r="61254" spans="9:54" x14ac:dyDescent="0.25">
      <c r="I61254" s="80"/>
      <c r="AX61254" s="80"/>
      <c r="AY61254" s="80"/>
      <c r="AZ61254" s="80"/>
      <c r="BA61254" s="80"/>
      <c r="BB61254" s="80"/>
    </row>
    <row r="61255" spans="9:54" x14ac:dyDescent="0.25">
      <c r="I61255" s="80"/>
      <c r="AX61255" s="80"/>
      <c r="AY61255" s="80"/>
      <c r="AZ61255" s="80"/>
      <c r="BA61255" s="80"/>
      <c r="BB61255" s="80"/>
    </row>
    <row r="61256" spans="9:54" x14ac:dyDescent="0.25">
      <c r="I61256" s="80"/>
      <c r="AX61256" s="80"/>
      <c r="AY61256" s="80"/>
      <c r="AZ61256" s="80"/>
      <c r="BA61256" s="80"/>
      <c r="BB61256" s="80"/>
    </row>
    <row r="61257" spans="9:54" x14ac:dyDescent="0.25">
      <c r="I61257" s="80"/>
      <c r="AX61257" s="80"/>
      <c r="AY61257" s="80"/>
      <c r="AZ61257" s="80"/>
      <c r="BA61257" s="80"/>
      <c r="BB61257" s="80"/>
    </row>
    <row r="61258" spans="9:54" x14ac:dyDescent="0.25">
      <c r="I61258" s="80"/>
      <c r="AX61258" s="80"/>
      <c r="AY61258" s="80"/>
      <c r="AZ61258" s="80"/>
      <c r="BA61258" s="80"/>
      <c r="BB61258" s="80"/>
    </row>
    <row r="61259" spans="9:54" x14ac:dyDescent="0.25">
      <c r="I61259" s="80"/>
      <c r="AX61259" s="80"/>
      <c r="AY61259" s="80"/>
      <c r="AZ61259" s="80"/>
      <c r="BA61259" s="80"/>
      <c r="BB61259" s="80"/>
    </row>
    <row r="61260" spans="9:54" x14ac:dyDescent="0.25">
      <c r="I61260" s="80"/>
      <c r="AX61260" s="80"/>
      <c r="AY61260" s="80"/>
      <c r="AZ61260" s="80"/>
      <c r="BA61260" s="80"/>
      <c r="BB61260" s="80"/>
    </row>
    <row r="61261" spans="9:54" x14ac:dyDescent="0.25">
      <c r="I61261" s="80"/>
      <c r="AX61261" s="80"/>
      <c r="AY61261" s="80"/>
      <c r="AZ61261" s="80"/>
      <c r="BA61261" s="80"/>
      <c r="BB61261" s="80"/>
    </row>
    <row r="61262" spans="9:54" x14ac:dyDescent="0.25">
      <c r="I61262" s="80"/>
      <c r="AX61262" s="80"/>
      <c r="AY61262" s="80"/>
      <c r="AZ61262" s="80"/>
      <c r="BA61262" s="80"/>
      <c r="BB61262" s="80"/>
    </row>
    <row r="61263" spans="9:54" x14ac:dyDescent="0.25">
      <c r="I61263" s="80"/>
      <c r="AX61263" s="80"/>
      <c r="AY61263" s="80"/>
      <c r="AZ61263" s="80"/>
      <c r="BA61263" s="80"/>
      <c r="BB61263" s="80"/>
    </row>
    <row r="61264" spans="9:54" x14ac:dyDescent="0.25">
      <c r="I61264" s="80"/>
      <c r="AX61264" s="80"/>
      <c r="AY61264" s="80"/>
      <c r="AZ61264" s="80"/>
      <c r="BA61264" s="80"/>
      <c r="BB61264" s="80"/>
    </row>
    <row r="61265" spans="9:54" x14ac:dyDescent="0.25">
      <c r="I61265" s="80"/>
      <c r="AX61265" s="80"/>
      <c r="AY61265" s="80"/>
      <c r="AZ61265" s="80"/>
      <c r="BA61265" s="80"/>
      <c r="BB61265" s="80"/>
    </row>
    <row r="61266" spans="9:54" x14ac:dyDescent="0.25">
      <c r="I61266" s="80"/>
      <c r="AX61266" s="80"/>
      <c r="AY61266" s="80"/>
      <c r="AZ61266" s="80"/>
      <c r="BA61266" s="80"/>
      <c r="BB61266" s="80"/>
    </row>
    <row r="61267" spans="9:54" x14ac:dyDescent="0.25">
      <c r="I61267" s="80"/>
      <c r="AX61267" s="80"/>
      <c r="AY61267" s="80"/>
      <c r="AZ61267" s="80"/>
      <c r="BA61267" s="80"/>
      <c r="BB61267" s="80"/>
    </row>
    <row r="61268" spans="9:54" x14ac:dyDescent="0.25">
      <c r="I61268" s="80"/>
      <c r="AX61268" s="80"/>
      <c r="AY61268" s="80"/>
      <c r="AZ61268" s="80"/>
      <c r="BA61268" s="80"/>
      <c r="BB61268" s="80"/>
    </row>
    <row r="61269" spans="9:54" x14ac:dyDescent="0.25">
      <c r="I61269" s="80"/>
      <c r="AX61269" s="80"/>
      <c r="AY61269" s="80"/>
      <c r="AZ61269" s="80"/>
      <c r="BA61269" s="80"/>
      <c r="BB61269" s="80"/>
    </row>
    <row r="61270" spans="9:54" x14ac:dyDescent="0.25">
      <c r="I61270" s="80"/>
      <c r="AX61270" s="80"/>
      <c r="AY61270" s="80"/>
      <c r="AZ61270" s="80"/>
      <c r="BA61270" s="80"/>
      <c r="BB61270" s="80"/>
    </row>
    <row r="61271" spans="9:54" x14ac:dyDescent="0.25">
      <c r="I61271" s="80"/>
      <c r="AX61271" s="80"/>
      <c r="AY61271" s="80"/>
      <c r="AZ61271" s="80"/>
      <c r="BA61271" s="80"/>
      <c r="BB61271" s="80"/>
    </row>
    <row r="61272" spans="9:54" x14ac:dyDescent="0.25">
      <c r="I61272" s="80"/>
      <c r="AX61272" s="80"/>
      <c r="AY61272" s="80"/>
      <c r="AZ61272" s="80"/>
      <c r="BA61272" s="80"/>
      <c r="BB61272" s="80"/>
    </row>
    <row r="61273" spans="9:54" x14ac:dyDescent="0.25">
      <c r="I61273" s="80"/>
      <c r="AX61273" s="80"/>
      <c r="AY61273" s="80"/>
      <c r="AZ61273" s="80"/>
      <c r="BA61273" s="80"/>
      <c r="BB61273" s="80"/>
    </row>
    <row r="61274" spans="9:54" x14ac:dyDescent="0.25">
      <c r="I61274" s="80"/>
      <c r="AX61274" s="80"/>
      <c r="AY61274" s="80"/>
      <c r="AZ61274" s="80"/>
      <c r="BA61274" s="80"/>
      <c r="BB61274" s="80"/>
    </row>
    <row r="61275" spans="9:54" x14ac:dyDescent="0.25">
      <c r="I61275" s="80"/>
      <c r="AX61275" s="80"/>
      <c r="AY61275" s="80"/>
      <c r="AZ61275" s="80"/>
      <c r="BA61275" s="80"/>
      <c r="BB61275" s="80"/>
    </row>
    <row r="61276" spans="9:54" x14ac:dyDescent="0.25">
      <c r="I61276" s="80"/>
      <c r="AX61276" s="80"/>
      <c r="AY61276" s="80"/>
      <c r="AZ61276" s="80"/>
      <c r="BA61276" s="80"/>
      <c r="BB61276" s="80"/>
    </row>
    <row r="61277" spans="9:54" x14ac:dyDescent="0.25">
      <c r="I61277" s="80"/>
      <c r="AX61277" s="80"/>
      <c r="AY61277" s="80"/>
      <c r="AZ61277" s="80"/>
      <c r="BA61277" s="80"/>
      <c r="BB61277" s="80"/>
    </row>
    <row r="61278" spans="9:54" x14ac:dyDescent="0.25">
      <c r="I61278" s="80"/>
      <c r="AX61278" s="80"/>
      <c r="AY61278" s="80"/>
      <c r="AZ61278" s="80"/>
      <c r="BA61278" s="80"/>
      <c r="BB61278" s="80"/>
    </row>
    <row r="61279" spans="9:54" x14ac:dyDescent="0.25">
      <c r="I61279" s="80"/>
      <c r="AX61279" s="80"/>
      <c r="AY61279" s="80"/>
      <c r="AZ61279" s="80"/>
      <c r="BA61279" s="80"/>
      <c r="BB61279" s="80"/>
    </row>
    <row r="61280" spans="9:54" x14ac:dyDescent="0.25">
      <c r="I61280" s="80"/>
      <c r="AX61280" s="80"/>
      <c r="AY61280" s="80"/>
      <c r="AZ61280" s="80"/>
      <c r="BA61280" s="80"/>
      <c r="BB61280" s="80"/>
    </row>
    <row r="61281" spans="9:54" x14ac:dyDescent="0.25">
      <c r="I61281" s="80"/>
      <c r="AX61281" s="80"/>
      <c r="AY61281" s="80"/>
      <c r="AZ61281" s="80"/>
      <c r="BA61281" s="80"/>
      <c r="BB61281" s="80"/>
    </row>
    <row r="61282" spans="9:54" x14ac:dyDescent="0.25">
      <c r="I61282" s="80"/>
      <c r="AX61282" s="80"/>
      <c r="AY61282" s="80"/>
      <c r="AZ61282" s="80"/>
      <c r="BA61282" s="80"/>
      <c r="BB61282" s="80"/>
    </row>
    <row r="61283" spans="9:54" x14ac:dyDescent="0.25">
      <c r="I61283" s="80"/>
      <c r="AX61283" s="80"/>
      <c r="AY61283" s="80"/>
      <c r="AZ61283" s="80"/>
      <c r="BA61283" s="80"/>
      <c r="BB61283" s="80"/>
    </row>
    <row r="61284" spans="9:54" x14ac:dyDescent="0.25">
      <c r="I61284" s="80"/>
      <c r="AX61284" s="80"/>
      <c r="AY61284" s="80"/>
      <c r="AZ61284" s="80"/>
      <c r="BA61284" s="80"/>
      <c r="BB61284" s="80"/>
    </row>
    <row r="61285" spans="9:54" x14ac:dyDescent="0.25">
      <c r="I61285" s="80"/>
      <c r="AX61285" s="80"/>
      <c r="AY61285" s="80"/>
      <c r="AZ61285" s="80"/>
      <c r="BA61285" s="80"/>
      <c r="BB61285" s="80"/>
    </row>
    <row r="61286" spans="9:54" x14ac:dyDescent="0.25">
      <c r="I61286" s="80"/>
      <c r="AX61286" s="80"/>
      <c r="AY61286" s="80"/>
      <c r="AZ61286" s="80"/>
      <c r="BA61286" s="80"/>
      <c r="BB61286" s="80"/>
    </row>
    <row r="61287" spans="9:54" x14ac:dyDescent="0.25">
      <c r="I61287" s="80"/>
      <c r="AX61287" s="80"/>
      <c r="AY61287" s="80"/>
      <c r="AZ61287" s="80"/>
      <c r="BA61287" s="80"/>
      <c r="BB61287" s="80"/>
    </row>
    <row r="61288" spans="9:54" x14ac:dyDescent="0.25">
      <c r="I61288" s="80"/>
      <c r="AX61288" s="80"/>
      <c r="AY61288" s="80"/>
      <c r="AZ61288" s="80"/>
      <c r="BA61288" s="80"/>
      <c r="BB61288" s="80"/>
    </row>
    <row r="61289" spans="9:54" x14ac:dyDescent="0.25">
      <c r="I61289" s="80"/>
      <c r="AX61289" s="80"/>
      <c r="AY61289" s="80"/>
      <c r="AZ61289" s="80"/>
      <c r="BA61289" s="80"/>
      <c r="BB61289" s="80"/>
    </row>
    <row r="61290" spans="9:54" x14ac:dyDescent="0.25">
      <c r="I61290" s="80"/>
      <c r="AX61290" s="80"/>
      <c r="AY61290" s="80"/>
      <c r="AZ61290" s="80"/>
      <c r="BA61290" s="80"/>
      <c r="BB61290" s="80"/>
    </row>
    <row r="61291" spans="9:54" x14ac:dyDescent="0.25">
      <c r="I61291" s="80"/>
      <c r="AX61291" s="80"/>
      <c r="AY61291" s="80"/>
      <c r="AZ61291" s="80"/>
      <c r="BA61291" s="80"/>
      <c r="BB61291" s="80"/>
    </row>
    <row r="61292" spans="9:54" x14ac:dyDescent="0.25">
      <c r="I61292" s="80"/>
      <c r="AX61292" s="80"/>
      <c r="AY61292" s="80"/>
      <c r="AZ61292" s="80"/>
      <c r="BA61292" s="80"/>
      <c r="BB61292" s="80"/>
    </row>
    <row r="61293" spans="9:54" x14ac:dyDescent="0.25">
      <c r="I61293" s="80"/>
      <c r="AX61293" s="80"/>
      <c r="AY61293" s="80"/>
      <c r="AZ61293" s="80"/>
      <c r="BA61293" s="80"/>
      <c r="BB61293" s="80"/>
    </row>
    <row r="61294" spans="9:54" x14ac:dyDescent="0.25">
      <c r="I61294" s="80"/>
      <c r="AX61294" s="80"/>
      <c r="AY61294" s="80"/>
      <c r="AZ61294" s="80"/>
      <c r="BA61294" s="80"/>
      <c r="BB61294" s="80"/>
    </row>
    <row r="61295" spans="9:54" x14ac:dyDescent="0.25">
      <c r="I61295" s="80"/>
      <c r="AX61295" s="80"/>
      <c r="AY61295" s="80"/>
      <c r="AZ61295" s="80"/>
      <c r="BA61295" s="80"/>
      <c r="BB61295" s="80"/>
    </row>
    <row r="61296" spans="9:54" x14ac:dyDescent="0.25">
      <c r="I61296" s="80"/>
      <c r="AX61296" s="80"/>
      <c r="AY61296" s="80"/>
      <c r="AZ61296" s="80"/>
      <c r="BA61296" s="80"/>
      <c r="BB61296" s="80"/>
    </row>
    <row r="61297" spans="9:54" x14ac:dyDescent="0.25">
      <c r="I61297" s="80"/>
      <c r="AX61297" s="80"/>
      <c r="AY61297" s="80"/>
      <c r="AZ61297" s="80"/>
      <c r="BA61297" s="80"/>
      <c r="BB61297" s="80"/>
    </row>
    <row r="61298" spans="9:54" x14ac:dyDescent="0.25">
      <c r="I61298" s="80"/>
      <c r="AX61298" s="80"/>
      <c r="AY61298" s="80"/>
      <c r="AZ61298" s="80"/>
      <c r="BA61298" s="80"/>
      <c r="BB61298" s="80"/>
    </row>
    <row r="61299" spans="9:54" x14ac:dyDescent="0.25">
      <c r="I61299" s="80"/>
      <c r="AX61299" s="80"/>
      <c r="AY61299" s="80"/>
      <c r="AZ61299" s="80"/>
      <c r="BA61299" s="80"/>
      <c r="BB61299" s="80"/>
    </row>
    <row r="61300" spans="9:54" x14ac:dyDescent="0.25">
      <c r="I61300" s="80"/>
      <c r="AX61300" s="80"/>
      <c r="AY61300" s="80"/>
      <c r="AZ61300" s="80"/>
      <c r="BA61300" s="80"/>
      <c r="BB61300" s="80"/>
    </row>
    <row r="61301" spans="9:54" x14ac:dyDescent="0.25">
      <c r="I61301" s="80"/>
      <c r="AX61301" s="80"/>
      <c r="AY61301" s="80"/>
      <c r="AZ61301" s="80"/>
      <c r="BA61301" s="80"/>
      <c r="BB61301" s="80"/>
    </row>
    <row r="61302" spans="9:54" x14ac:dyDescent="0.25">
      <c r="I61302" s="80"/>
      <c r="AX61302" s="80"/>
      <c r="AY61302" s="80"/>
      <c r="AZ61302" s="80"/>
      <c r="BA61302" s="80"/>
      <c r="BB61302" s="80"/>
    </row>
    <row r="61303" spans="9:54" x14ac:dyDescent="0.25">
      <c r="I61303" s="80"/>
      <c r="AX61303" s="80"/>
      <c r="AY61303" s="80"/>
      <c r="AZ61303" s="80"/>
      <c r="BA61303" s="80"/>
      <c r="BB61303" s="80"/>
    </row>
    <row r="61304" spans="9:54" x14ac:dyDescent="0.25">
      <c r="I61304" s="80"/>
      <c r="AX61304" s="80"/>
      <c r="AY61304" s="80"/>
      <c r="AZ61304" s="80"/>
      <c r="BA61304" s="80"/>
      <c r="BB61304" s="80"/>
    </row>
    <row r="61305" spans="9:54" x14ac:dyDescent="0.25">
      <c r="I61305" s="80"/>
      <c r="AX61305" s="80"/>
      <c r="AY61305" s="80"/>
      <c r="AZ61305" s="80"/>
      <c r="BA61305" s="80"/>
      <c r="BB61305" s="80"/>
    </row>
    <row r="61306" spans="9:54" x14ac:dyDescent="0.25">
      <c r="I61306" s="80"/>
      <c r="AX61306" s="80"/>
      <c r="AY61306" s="80"/>
      <c r="AZ61306" s="80"/>
      <c r="BA61306" s="80"/>
      <c r="BB61306" s="80"/>
    </row>
    <row r="61307" spans="9:54" x14ac:dyDescent="0.25">
      <c r="I61307" s="80"/>
      <c r="AX61307" s="80"/>
      <c r="AY61307" s="80"/>
      <c r="AZ61307" s="80"/>
      <c r="BA61307" s="80"/>
      <c r="BB61307" s="80"/>
    </row>
    <row r="61308" spans="9:54" x14ac:dyDescent="0.25">
      <c r="I61308" s="80"/>
      <c r="AX61308" s="80"/>
      <c r="AY61308" s="80"/>
      <c r="AZ61308" s="80"/>
      <c r="BA61308" s="80"/>
      <c r="BB61308" s="80"/>
    </row>
    <row r="61309" spans="9:54" x14ac:dyDescent="0.25">
      <c r="I61309" s="80"/>
      <c r="AX61309" s="80"/>
      <c r="AY61309" s="80"/>
      <c r="AZ61309" s="80"/>
      <c r="BA61309" s="80"/>
      <c r="BB61309" s="80"/>
    </row>
    <row r="61310" spans="9:54" x14ac:dyDescent="0.25">
      <c r="I61310" s="80"/>
      <c r="AX61310" s="80"/>
      <c r="AY61310" s="80"/>
      <c r="AZ61310" s="80"/>
      <c r="BA61310" s="80"/>
      <c r="BB61310" s="80"/>
    </row>
    <row r="61311" spans="9:54" x14ac:dyDescent="0.25">
      <c r="I61311" s="80"/>
      <c r="AX61311" s="80"/>
      <c r="AY61311" s="80"/>
      <c r="AZ61311" s="80"/>
      <c r="BA61311" s="80"/>
      <c r="BB61311" s="80"/>
    </row>
    <row r="61312" spans="9:54" x14ac:dyDescent="0.25">
      <c r="I61312" s="80"/>
      <c r="AX61312" s="80"/>
      <c r="AY61312" s="80"/>
      <c r="AZ61312" s="80"/>
      <c r="BA61312" s="80"/>
      <c r="BB61312" s="80"/>
    </row>
    <row r="61313" spans="9:54" x14ac:dyDescent="0.25">
      <c r="I61313" s="80"/>
      <c r="AX61313" s="80"/>
      <c r="AY61313" s="80"/>
      <c r="AZ61313" s="80"/>
      <c r="BA61313" s="80"/>
      <c r="BB61313" s="80"/>
    </row>
    <row r="61314" spans="9:54" x14ac:dyDescent="0.25">
      <c r="I61314" s="80"/>
      <c r="AX61314" s="80"/>
      <c r="AY61314" s="80"/>
      <c r="AZ61314" s="80"/>
      <c r="BA61314" s="80"/>
      <c r="BB61314" s="80"/>
    </row>
    <row r="61315" spans="9:54" x14ac:dyDescent="0.25">
      <c r="I61315" s="80"/>
      <c r="AX61315" s="80"/>
      <c r="AY61315" s="80"/>
      <c r="AZ61315" s="80"/>
      <c r="BA61315" s="80"/>
      <c r="BB61315" s="80"/>
    </row>
    <row r="61316" spans="9:54" x14ac:dyDescent="0.25">
      <c r="I61316" s="80"/>
      <c r="AX61316" s="80"/>
      <c r="AY61316" s="80"/>
      <c r="AZ61316" s="80"/>
      <c r="BA61316" s="80"/>
      <c r="BB61316" s="80"/>
    </row>
    <row r="61317" spans="9:54" x14ac:dyDescent="0.25">
      <c r="I61317" s="80"/>
      <c r="AX61317" s="80"/>
      <c r="AY61317" s="80"/>
      <c r="AZ61317" s="80"/>
      <c r="BA61317" s="80"/>
      <c r="BB61317" s="80"/>
    </row>
    <row r="61318" spans="9:54" x14ac:dyDescent="0.25">
      <c r="I61318" s="80"/>
      <c r="AX61318" s="80"/>
      <c r="AY61318" s="80"/>
      <c r="AZ61318" s="80"/>
      <c r="BA61318" s="80"/>
      <c r="BB61318" s="80"/>
    </row>
    <row r="61319" spans="9:54" x14ac:dyDescent="0.25">
      <c r="I61319" s="80"/>
      <c r="AX61319" s="80"/>
      <c r="AY61319" s="80"/>
      <c r="AZ61319" s="80"/>
      <c r="BA61319" s="80"/>
      <c r="BB61319" s="80"/>
    </row>
    <row r="61320" spans="9:54" x14ac:dyDescent="0.25">
      <c r="I61320" s="80"/>
      <c r="AX61320" s="80"/>
      <c r="AY61320" s="80"/>
      <c r="AZ61320" s="80"/>
      <c r="BA61320" s="80"/>
      <c r="BB61320" s="80"/>
    </row>
    <row r="61321" spans="9:54" x14ac:dyDescent="0.25">
      <c r="I61321" s="80"/>
      <c r="AX61321" s="80"/>
      <c r="AY61321" s="80"/>
      <c r="AZ61321" s="80"/>
      <c r="BA61321" s="80"/>
      <c r="BB61321" s="80"/>
    </row>
    <row r="61322" spans="9:54" x14ac:dyDescent="0.25">
      <c r="I61322" s="80"/>
      <c r="AX61322" s="80"/>
      <c r="AY61322" s="80"/>
      <c r="AZ61322" s="80"/>
      <c r="BA61322" s="80"/>
      <c r="BB61322" s="80"/>
    </row>
    <row r="61323" spans="9:54" x14ac:dyDescent="0.25">
      <c r="I61323" s="80"/>
      <c r="AX61323" s="80"/>
      <c r="AY61323" s="80"/>
      <c r="AZ61323" s="80"/>
      <c r="BA61323" s="80"/>
      <c r="BB61323" s="80"/>
    </row>
    <row r="61324" spans="9:54" x14ac:dyDescent="0.25">
      <c r="I61324" s="80"/>
      <c r="AX61324" s="80"/>
      <c r="AY61324" s="80"/>
      <c r="AZ61324" s="80"/>
      <c r="BA61324" s="80"/>
      <c r="BB61324" s="80"/>
    </row>
    <row r="61325" spans="9:54" x14ac:dyDescent="0.25">
      <c r="I61325" s="80"/>
      <c r="AX61325" s="80"/>
      <c r="AY61325" s="80"/>
      <c r="AZ61325" s="80"/>
      <c r="BA61325" s="80"/>
      <c r="BB61325" s="80"/>
    </row>
    <row r="61326" spans="9:54" x14ac:dyDescent="0.25">
      <c r="I61326" s="80"/>
      <c r="AX61326" s="80"/>
      <c r="AY61326" s="80"/>
      <c r="AZ61326" s="80"/>
      <c r="BA61326" s="80"/>
      <c r="BB61326" s="80"/>
    </row>
    <row r="61327" spans="9:54" x14ac:dyDescent="0.25">
      <c r="I61327" s="80"/>
      <c r="AX61327" s="80"/>
      <c r="AY61327" s="80"/>
      <c r="AZ61327" s="80"/>
      <c r="BA61327" s="80"/>
      <c r="BB61327" s="80"/>
    </row>
    <row r="61328" spans="9:54" x14ac:dyDescent="0.25">
      <c r="I61328" s="80"/>
      <c r="AX61328" s="80"/>
      <c r="AY61328" s="80"/>
      <c r="AZ61328" s="80"/>
      <c r="BA61328" s="80"/>
      <c r="BB61328" s="80"/>
    </row>
    <row r="61329" spans="9:54" x14ac:dyDescent="0.25">
      <c r="I61329" s="80"/>
      <c r="AX61329" s="80"/>
      <c r="AY61329" s="80"/>
      <c r="AZ61329" s="80"/>
      <c r="BA61329" s="80"/>
      <c r="BB61329" s="80"/>
    </row>
    <row r="61330" spans="9:54" x14ac:dyDescent="0.25">
      <c r="I61330" s="80"/>
      <c r="AX61330" s="80"/>
      <c r="AY61330" s="80"/>
      <c r="AZ61330" s="80"/>
      <c r="BA61330" s="80"/>
      <c r="BB61330" s="80"/>
    </row>
    <row r="61331" spans="9:54" x14ac:dyDescent="0.25">
      <c r="I61331" s="80"/>
      <c r="AX61331" s="80"/>
      <c r="AY61331" s="80"/>
      <c r="AZ61331" s="80"/>
      <c r="BA61331" s="80"/>
      <c r="BB61331" s="80"/>
    </row>
    <row r="61332" spans="9:54" x14ac:dyDescent="0.25">
      <c r="I61332" s="80"/>
      <c r="AX61332" s="80"/>
      <c r="AY61332" s="80"/>
      <c r="AZ61332" s="80"/>
      <c r="BA61332" s="80"/>
      <c r="BB61332" s="80"/>
    </row>
    <row r="61333" spans="9:54" x14ac:dyDescent="0.25">
      <c r="I61333" s="80"/>
      <c r="AX61333" s="80"/>
      <c r="AY61333" s="80"/>
      <c r="AZ61333" s="80"/>
      <c r="BA61333" s="80"/>
      <c r="BB61333" s="80"/>
    </row>
    <row r="61334" spans="9:54" x14ac:dyDescent="0.25">
      <c r="I61334" s="80"/>
      <c r="AX61334" s="80"/>
      <c r="AY61334" s="80"/>
      <c r="AZ61334" s="80"/>
      <c r="BA61334" s="80"/>
      <c r="BB61334" s="80"/>
    </row>
    <row r="61335" spans="9:54" x14ac:dyDescent="0.25">
      <c r="I61335" s="80"/>
      <c r="AX61335" s="80"/>
      <c r="AY61335" s="80"/>
      <c r="AZ61335" s="80"/>
      <c r="BA61335" s="80"/>
      <c r="BB61335" s="80"/>
    </row>
    <row r="61336" spans="9:54" x14ac:dyDescent="0.25">
      <c r="I61336" s="80"/>
      <c r="AX61336" s="80"/>
      <c r="AY61336" s="80"/>
      <c r="AZ61336" s="80"/>
      <c r="BA61336" s="80"/>
      <c r="BB61336" s="80"/>
    </row>
    <row r="61337" spans="9:54" x14ac:dyDescent="0.25">
      <c r="I61337" s="80"/>
      <c r="AX61337" s="80"/>
      <c r="AY61337" s="80"/>
      <c r="AZ61337" s="80"/>
      <c r="BA61337" s="80"/>
      <c r="BB61337" s="80"/>
    </row>
    <row r="61338" spans="9:54" x14ac:dyDescent="0.25">
      <c r="I61338" s="80"/>
      <c r="AX61338" s="80"/>
      <c r="AY61338" s="80"/>
      <c r="AZ61338" s="80"/>
      <c r="BA61338" s="80"/>
      <c r="BB61338" s="80"/>
    </row>
    <row r="61339" spans="9:54" x14ac:dyDescent="0.25">
      <c r="I61339" s="80"/>
      <c r="AX61339" s="80"/>
      <c r="AY61339" s="80"/>
      <c r="AZ61339" s="80"/>
      <c r="BA61339" s="80"/>
      <c r="BB61339" s="80"/>
    </row>
    <row r="61340" spans="9:54" x14ac:dyDescent="0.25">
      <c r="I61340" s="80"/>
      <c r="AX61340" s="80"/>
      <c r="AY61340" s="80"/>
      <c r="AZ61340" s="80"/>
      <c r="BA61340" s="80"/>
      <c r="BB61340" s="80"/>
    </row>
    <row r="61341" spans="9:54" x14ac:dyDescent="0.25">
      <c r="I61341" s="80"/>
      <c r="AX61341" s="80"/>
      <c r="AY61341" s="80"/>
      <c r="AZ61341" s="80"/>
      <c r="BA61341" s="80"/>
      <c r="BB61341" s="80"/>
    </row>
    <row r="61342" spans="9:54" x14ac:dyDescent="0.25">
      <c r="I61342" s="80"/>
      <c r="AX61342" s="80"/>
      <c r="AY61342" s="80"/>
      <c r="AZ61342" s="80"/>
      <c r="BA61342" s="80"/>
      <c r="BB61342" s="80"/>
    </row>
    <row r="61343" spans="9:54" x14ac:dyDescent="0.25">
      <c r="I61343" s="80"/>
      <c r="AX61343" s="80"/>
      <c r="AY61343" s="80"/>
      <c r="AZ61343" s="80"/>
      <c r="BA61343" s="80"/>
      <c r="BB61343" s="80"/>
    </row>
    <row r="61344" spans="9:54" x14ac:dyDescent="0.25">
      <c r="I61344" s="80"/>
      <c r="AX61344" s="80"/>
      <c r="AY61344" s="80"/>
      <c r="AZ61344" s="80"/>
      <c r="BA61344" s="80"/>
      <c r="BB61344" s="80"/>
    </row>
    <row r="61345" spans="9:54" x14ac:dyDescent="0.25">
      <c r="I61345" s="80"/>
      <c r="AX61345" s="80"/>
      <c r="AY61345" s="80"/>
      <c r="AZ61345" s="80"/>
      <c r="BA61345" s="80"/>
      <c r="BB61345" s="80"/>
    </row>
    <row r="61346" spans="9:54" x14ac:dyDescent="0.25">
      <c r="I61346" s="80"/>
      <c r="AX61346" s="80"/>
      <c r="AY61346" s="80"/>
      <c r="AZ61346" s="80"/>
      <c r="BA61346" s="80"/>
      <c r="BB61346" s="80"/>
    </row>
    <row r="61347" spans="9:54" x14ac:dyDescent="0.25">
      <c r="I61347" s="80"/>
      <c r="AX61347" s="80"/>
      <c r="AY61347" s="80"/>
      <c r="AZ61347" s="80"/>
      <c r="BA61347" s="80"/>
      <c r="BB61347" s="80"/>
    </row>
    <row r="61348" spans="9:54" x14ac:dyDescent="0.25">
      <c r="I61348" s="80"/>
      <c r="AX61348" s="80"/>
      <c r="AY61348" s="80"/>
      <c r="AZ61348" s="80"/>
      <c r="BA61348" s="80"/>
      <c r="BB61348" s="80"/>
    </row>
    <row r="61349" spans="9:54" x14ac:dyDescent="0.25">
      <c r="I61349" s="80"/>
      <c r="AX61349" s="80"/>
      <c r="AY61349" s="80"/>
      <c r="AZ61349" s="80"/>
      <c r="BA61349" s="80"/>
      <c r="BB61349" s="80"/>
    </row>
    <row r="61350" spans="9:54" x14ac:dyDescent="0.25">
      <c r="I61350" s="80"/>
      <c r="AX61350" s="80"/>
      <c r="AY61350" s="80"/>
      <c r="AZ61350" s="80"/>
      <c r="BA61350" s="80"/>
      <c r="BB61350" s="80"/>
    </row>
    <row r="61351" spans="9:54" x14ac:dyDescent="0.25">
      <c r="I61351" s="80"/>
      <c r="AX61351" s="80"/>
      <c r="AY61351" s="80"/>
      <c r="AZ61351" s="80"/>
      <c r="BA61351" s="80"/>
      <c r="BB61351" s="80"/>
    </row>
    <row r="61352" spans="9:54" x14ac:dyDescent="0.25">
      <c r="I61352" s="80"/>
      <c r="AX61352" s="80"/>
      <c r="AY61352" s="80"/>
      <c r="AZ61352" s="80"/>
      <c r="BA61352" s="80"/>
      <c r="BB61352" s="80"/>
    </row>
    <row r="61353" spans="9:54" x14ac:dyDescent="0.25">
      <c r="I61353" s="80"/>
      <c r="AX61353" s="80"/>
      <c r="AY61353" s="80"/>
      <c r="AZ61353" s="80"/>
      <c r="BA61353" s="80"/>
      <c r="BB61353" s="80"/>
    </row>
    <row r="61354" spans="9:54" x14ac:dyDescent="0.25">
      <c r="I61354" s="80"/>
      <c r="AX61354" s="80"/>
      <c r="AY61354" s="80"/>
      <c r="AZ61354" s="80"/>
      <c r="BA61354" s="80"/>
      <c r="BB61354" s="80"/>
    </row>
    <row r="61355" spans="9:54" x14ac:dyDescent="0.25">
      <c r="I61355" s="80"/>
      <c r="AX61355" s="80"/>
      <c r="AY61355" s="80"/>
      <c r="AZ61355" s="80"/>
      <c r="BA61355" s="80"/>
      <c r="BB61355" s="80"/>
    </row>
    <row r="61356" spans="9:54" x14ac:dyDescent="0.25">
      <c r="I61356" s="80"/>
      <c r="AX61356" s="80"/>
      <c r="AY61356" s="80"/>
      <c r="AZ61356" s="80"/>
      <c r="BA61356" s="80"/>
      <c r="BB61356" s="80"/>
    </row>
    <row r="61357" spans="9:54" x14ac:dyDescent="0.25">
      <c r="I61357" s="80"/>
      <c r="AX61357" s="80"/>
      <c r="AY61357" s="80"/>
      <c r="AZ61357" s="80"/>
      <c r="BA61357" s="80"/>
      <c r="BB61357" s="80"/>
    </row>
    <row r="61358" spans="9:54" x14ac:dyDescent="0.25">
      <c r="I61358" s="80"/>
      <c r="AX61358" s="80"/>
      <c r="AY61358" s="80"/>
      <c r="AZ61358" s="80"/>
      <c r="BA61358" s="80"/>
      <c r="BB61358" s="80"/>
    </row>
    <row r="61359" spans="9:54" x14ac:dyDescent="0.25">
      <c r="I61359" s="80"/>
      <c r="AX61359" s="80"/>
      <c r="AY61359" s="80"/>
      <c r="AZ61359" s="80"/>
      <c r="BA61359" s="80"/>
      <c r="BB61359" s="80"/>
    </row>
    <row r="61360" spans="9:54" x14ac:dyDescent="0.25">
      <c r="I61360" s="80"/>
      <c r="AX61360" s="80"/>
      <c r="AY61360" s="80"/>
      <c r="AZ61360" s="80"/>
      <c r="BA61360" s="80"/>
      <c r="BB61360" s="80"/>
    </row>
    <row r="61361" spans="9:54" x14ac:dyDescent="0.25">
      <c r="I61361" s="80"/>
      <c r="AX61361" s="80"/>
      <c r="AY61361" s="80"/>
      <c r="AZ61361" s="80"/>
      <c r="BA61361" s="80"/>
      <c r="BB61361" s="80"/>
    </row>
    <row r="61362" spans="9:54" x14ac:dyDescent="0.25">
      <c r="I61362" s="80"/>
      <c r="AX61362" s="80"/>
      <c r="AY61362" s="80"/>
      <c r="AZ61362" s="80"/>
      <c r="BA61362" s="80"/>
      <c r="BB61362" s="80"/>
    </row>
    <row r="61363" spans="9:54" x14ac:dyDescent="0.25">
      <c r="I61363" s="80"/>
      <c r="AX61363" s="80"/>
      <c r="AY61363" s="80"/>
      <c r="AZ61363" s="80"/>
      <c r="BA61363" s="80"/>
      <c r="BB61363" s="80"/>
    </row>
    <row r="61364" spans="9:54" x14ac:dyDescent="0.25">
      <c r="I61364" s="80"/>
      <c r="AX61364" s="80"/>
      <c r="AY61364" s="80"/>
      <c r="AZ61364" s="80"/>
      <c r="BA61364" s="80"/>
      <c r="BB61364" s="80"/>
    </row>
    <row r="61365" spans="9:54" x14ac:dyDescent="0.25">
      <c r="I61365" s="80"/>
      <c r="AX61365" s="80"/>
      <c r="AY61365" s="80"/>
      <c r="AZ61365" s="80"/>
      <c r="BA61365" s="80"/>
      <c r="BB61365" s="80"/>
    </row>
    <row r="61366" spans="9:54" x14ac:dyDescent="0.25">
      <c r="I61366" s="80"/>
      <c r="AX61366" s="80"/>
      <c r="AY61366" s="80"/>
      <c r="AZ61366" s="80"/>
      <c r="BA61366" s="80"/>
      <c r="BB61366" s="80"/>
    </row>
    <row r="61367" spans="9:54" x14ac:dyDescent="0.25">
      <c r="I61367" s="80"/>
      <c r="AX61367" s="80"/>
      <c r="AY61367" s="80"/>
      <c r="AZ61367" s="80"/>
      <c r="BA61367" s="80"/>
      <c r="BB61367" s="80"/>
    </row>
    <row r="61368" spans="9:54" x14ac:dyDescent="0.25">
      <c r="I61368" s="80"/>
      <c r="AX61368" s="80"/>
      <c r="AY61368" s="80"/>
      <c r="AZ61368" s="80"/>
      <c r="BA61368" s="80"/>
      <c r="BB61368" s="80"/>
    </row>
    <row r="61369" spans="9:54" x14ac:dyDescent="0.25">
      <c r="I61369" s="80"/>
      <c r="AX61369" s="80"/>
      <c r="AY61369" s="80"/>
      <c r="AZ61369" s="80"/>
      <c r="BA61369" s="80"/>
      <c r="BB61369" s="80"/>
    </row>
    <row r="61370" spans="9:54" x14ac:dyDescent="0.25">
      <c r="I61370" s="80"/>
      <c r="AX61370" s="80"/>
      <c r="AY61370" s="80"/>
      <c r="AZ61370" s="80"/>
      <c r="BA61370" s="80"/>
      <c r="BB61370" s="80"/>
    </row>
    <row r="61371" spans="9:54" x14ac:dyDescent="0.25">
      <c r="I61371" s="80"/>
      <c r="AX61371" s="80"/>
      <c r="AY61371" s="80"/>
      <c r="AZ61371" s="80"/>
      <c r="BA61371" s="80"/>
      <c r="BB61371" s="80"/>
    </row>
    <row r="61372" spans="9:54" x14ac:dyDescent="0.25">
      <c r="I61372" s="80"/>
      <c r="AX61372" s="80"/>
      <c r="AY61372" s="80"/>
      <c r="AZ61372" s="80"/>
      <c r="BA61372" s="80"/>
      <c r="BB61372" s="80"/>
    </row>
    <row r="61373" spans="9:54" x14ac:dyDescent="0.25">
      <c r="I61373" s="80"/>
      <c r="AX61373" s="80"/>
      <c r="AY61373" s="80"/>
      <c r="AZ61373" s="80"/>
      <c r="BA61373" s="80"/>
      <c r="BB61373" s="80"/>
    </row>
    <row r="61374" spans="9:54" x14ac:dyDescent="0.25">
      <c r="I61374" s="80"/>
      <c r="AX61374" s="80"/>
      <c r="AY61374" s="80"/>
      <c r="AZ61374" s="80"/>
      <c r="BA61374" s="80"/>
      <c r="BB61374" s="80"/>
    </row>
    <row r="61375" spans="9:54" x14ac:dyDescent="0.25">
      <c r="I61375" s="80"/>
      <c r="AX61375" s="80"/>
      <c r="AY61375" s="80"/>
      <c r="AZ61375" s="80"/>
      <c r="BA61375" s="80"/>
      <c r="BB61375" s="80"/>
    </row>
    <row r="61376" spans="9:54" x14ac:dyDescent="0.25">
      <c r="I61376" s="80"/>
      <c r="AX61376" s="80"/>
      <c r="AY61376" s="80"/>
      <c r="AZ61376" s="80"/>
      <c r="BA61376" s="80"/>
      <c r="BB61376" s="80"/>
    </row>
    <row r="61377" spans="9:54" x14ac:dyDescent="0.25">
      <c r="I61377" s="80"/>
      <c r="AX61377" s="80"/>
      <c r="AY61377" s="80"/>
      <c r="AZ61377" s="80"/>
      <c r="BA61377" s="80"/>
      <c r="BB61377" s="80"/>
    </row>
    <row r="61378" spans="9:54" x14ac:dyDescent="0.25">
      <c r="I61378" s="80"/>
      <c r="AX61378" s="80"/>
      <c r="AY61378" s="80"/>
      <c r="AZ61378" s="80"/>
      <c r="BA61378" s="80"/>
      <c r="BB61378" s="80"/>
    </row>
    <row r="61379" spans="9:54" x14ac:dyDescent="0.25">
      <c r="I61379" s="80"/>
      <c r="AX61379" s="80"/>
      <c r="AY61379" s="80"/>
      <c r="AZ61379" s="80"/>
      <c r="BA61379" s="80"/>
      <c r="BB61379" s="80"/>
    </row>
    <row r="61380" spans="9:54" x14ac:dyDescent="0.25">
      <c r="I61380" s="80"/>
      <c r="AX61380" s="80"/>
      <c r="AY61380" s="80"/>
      <c r="AZ61380" s="80"/>
      <c r="BA61380" s="80"/>
      <c r="BB61380" s="80"/>
    </row>
    <row r="61381" spans="9:54" x14ac:dyDescent="0.25">
      <c r="I61381" s="80"/>
      <c r="AX61381" s="80"/>
      <c r="AY61381" s="80"/>
      <c r="AZ61381" s="80"/>
      <c r="BA61381" s="80"/>
      <c r="BB61381" s="80"/>
    </row>
    <row r="61382" spans="9:54" x14ac:dyDescent="0.25">
      <c r="I61382" s="80"/>
      <c r="AX61382" s="80"/>
      <c r="AY61382" s="80"/>
      <c r="AZ61382" s="80"/>
      <c r="BA61382" s="80"/>
      <c r="BB61382" s="80"/>
    </row>
    <row r="61383" spans="9:54" x14ac:dyDescent="0.25">
      <c r="I61383" s="80"/>
      <c r="AX61383" s="80"/>
      <c r="AY61383" s="80"/>
      <c r="AZ61383" s="80"/>
      <c r="BA61383" s="80"/>
      <c r="BB61383" s="80"/>
    </row>
    <row r="61384" spans="9:54" x14ac:dyDescent="0.25">
      <c r="I61384" s="80"/>
      <c r="AX61384" s="80"/>
      <c r="AY61384" s="80"/>
      <c r="AZ61384" s="80"/>
      <c r="BA61384" s="80"/>
      <c r="BB61384" s="80"/>
    </row>
    <row r="61385" spans="9:54" x14ac:dyDescent="0.25">
      <c r="I61385" s="80"/>
      <c r="AX61385" s="80"/>
      <c r="AY61385" s="80"/>
      <c r="AZ61385" s="80"/>
      <c r="BA61385" s="80"/>
      <c r="BB61385" s="80"/>
    </row>
    <row r="61386" spans="9:54" x14ac:dyDescent="0.25">
      <c r="I61386" s="80"/>
      <c r="AX61386" s="80"/>
      <c r="AY61386" s="80"/>
      <c r="AZ61386" s="80"/>
      <c r="BA61386" s="80"/>
      <c r="BB61386" s="80"/>
    </row>
    <row r="61387" spans="9:54" x14ac:dyDescent="0.25">
      <c r="I61387" s="80"/>
      <c r="AX61387" s="80"/>
      <c r="AY61387" s="80"/>
      <c r="AZ61387" s="80"/>
      <c r="BA61387" s="80"/>
      <c r="BB61387" s="80"/>
    </row>
    <row r="61388" spans="9:54" x14ac:dyDescent="0.25">
      <c r="I61388" s="80"/>
      <c r="AX61388" s="80"/>
      <c r="AY61388" s="80"/>
      <c r="AZ61388" s="80"/>
      <c r="BA61388" s="80"/>
      <c r="BB61388" s="80"/>
    </row>
    <row r="61389" spans="9:54" x14ac:dyDescent="0.25">
      <c r="I61389" s="80"/>
      <c r="AX61389" s="80"/>
      <c r="AY61389" s="80"/>
      <c r="AZ61389" s="80"/>
      <c r="BA61389" s="80"/>
      <c r="BB61389" s="80"/>
    </row>
    <row r="61390" spans="9:54" x14ac:dyDescent="0.25">
      <c r="I61390" s="80"/>
      <c r="AX61390" s="80"/>
      <c r="AY61390" s="80"/>
      <c r="AZ61390" s="80"/>
      <c r="BA61390" s="80"/>
      <c r="BB61390" s="80"/>
    </row>
    <row r="61391" spans="9:54" x14ac:dyDescent="0.25">
      <c r="I61391" s="80"/>
      <c r="AX61391" s="80"/>
      <c r="AY61391" s="80"/>
      <c r="AZ61391" s="80"/>
      <c r="BA61391" s="80"/>
      <c r="BB61391" s="80"/>
    </row>
    <row r="61392" spans="9:54" x14ac:dyDescent="0.25">
      <c r="I61392" s="80"/>
      <c r="AX61392" s="80"/>
      <c r="AY61392" s="80"/>
      <c r="AZ61392" s="80"/>
      <c r="BA61392" s="80"/>
      <c r="BB61392" s="80"/>
    </row>
    <row r="61393" spans="9:54" x14ac:dyDescent="0.25">
      <c r="I61393" s="80"/>
      <c r="AX61393" s="80"/>
      <c r="AY61393" s="80"/>
      <c r="AZ61393" s="80"/>
      <c r="BA61393" s="80"/>
      <c r="BB61393" s="80"/>
    </row>
    <row r="61394" spans="9:54" x14ac:dyDescent="0.25">
      <c r="I61394" s="80"/>
      <c r="AX61394" s="80"/>
      <c r="AY61394" s="80"/>
      <c r="AZ61394" s="80"/>
      <c r="BA61394" s="80"/>
      <c r="BB61394" s="80"/>
    </row>
    <row r="61395" spans="9:54" x14ac:dyDescent="0.25">
      <c r="I61395" s="80"/>
      <c r="AX61395" s="80"/>
      <c r="AY61395" s="80"/>
      <c r="AZ61395" s="80"/>
      <c r="BA61395" s="80"/>
      <c r="BB61395" s="80"/>
    </row>
    <row r="61396" spans="9:54" x14ac:dyDescent="0.25">
      <c r="I61396" s="80"/>
      <c r="AX61396" s="80"/>
      <c r="AY61396" s="80"/>
      <c r="AZ61396" s="80"/>
      <c r="BA61396" s="80"/>
      <c r="BB61396" s="80"/>
    </row>
    <row r="61397" spans="9:54" x14ac:dyDescent="0.25">
      <c r="I61397" s="80"/>
      <c r="AX61397" s="80"/>
      <c r="AY61397" s="80"/>
      <c r="AZ61397" s="80"/>
      <c r="BA61397" s="80"/>
      <c r="BB61397" s="80"/>
    </row>
    <row r="61398" spans="9:54" x14ac:dyDescent="0.25">
      <c r="I61398" s="80"/>
      <c r="AX61398" s="80"/>
      <c r="AY61398" s="80"/>
      <c r="AZ61398" s="80"/>
      <c r="BA61398" s="80"/>
      <c r="BB61398" s="80"/>
    </row>
    <row r="61399" spans="9:54" x14ac:dyDescent="0.25">
      <c r="I61399" s="80"/>
      <c r="AX61399" s="80"/>
      <c r="AY61399" s="80"/>
      <c r="AZ61399" s="80"/>
      <c r="BA61399" s="80"/>
      <c r="BB61399" s="80"/>
    </row>
    <row r="61400" spans="9:54" x14ac:dyDescent="0.25">
      <c r="I61400" s="80"/>
      <c r="AX61400" s="80"/>
      <c r="AY61400" s="80"/>
      <c r="AZ61400" s="80"/>
      <c r="BA61400" s="80"/>
      <c r="BB61400" s="80"/>
    </row>
    <row r="61401" spans="9:54" x14ac:dyDescent="0.25">
      <c r="I61401" s="80"/>
      <c r="AX61401" s="80"/>
      <c r="AY61401" s="80"/>
      <c r="AZ61401" s="80"/>
      <c r="BA61401" s="80"/>
      <c r="BB61401" s="80"/>
    </row>
    <row r="61402" spans="9:54" x14ac:dyDescent="0.25">
      <c r="I61402" s="80"/>
      <c r="AX61402" s="80"/>
      <c r="AY61402" s="80"/>
      <c r="AZ61402" s="80"/>
      <c r="BA61402" s="80"/>
      <c r="BB61402" s="80"/>
    </row>
    <row r="61403" spans="9:54" x14ac:dyDescent="0.25">
      <c r="I61403" s="80"/>
      <c r="AX61403" s="80"/>
      <c r="AY61403" s="80"/>
      <c r="AZ61403" s="80"/>
      <c r="BA61403" s="80"/>
      <c r="BB61403" s="80"/>
    </row>
    <row r="61404" spans="9:54" x14ac:dyDescent="0.25">
      <c r="I61404" s="80"/>
      <c r="AX61404" s="80"/>
      <c r="AY61404" s="80"/>
      <c r="AZ61404" s="80"/>
      <c r="BA61404" s="80"/>
      <c r="BB61404" s="80"/>
    </row>
    <row r="61405" spans="9:54" x14ac:dyDescent="0.25">
      <c r="I61405" s="80"/>
      <c r="AX61405" s="80"/>
      <c r="AY61405" s="80"/>
      <c r="AZ61405" s="80"/>
      <c r="BA61405" s="80"/>
      <c r="BB61405" s="80"/>
    </row>
    <row r="61406" spans="9:54" x14ac:dyDescent="0.25">
      <c r="I61406" s="80"/>
      <c r="AX61406" s="80"/>
      <c r="AY61406" s="80"/>
      <c r="AZ61406" s="80"/>
      <c r="BA61406" s="80"/>
      <c r="BB61406" s="80"/>
    </row>
    <row r="61407" spans="9:54" x14ac:dyDescent="0.25">
      <c r="I61407" s="80"/>
      <c r="AX61407" s="80"/>
      <c r="AY61407" s="80"/>
      <c r="AZ61407" s="80"/>
      <c r="BA61407" s="80"/>
      <c r="BB61407" s="80"/>
    </row>
    <row r="61408" spans="9:54" x14ac:dyDescent="0.25">
      <c r="I61408" s="80"/>
      <c r="AX61408" s="80"/>
      <c r="AY61408" s="80"/>
      <c r="AZ61408" s="80"/>
      <c r="BA61408" s="80"/>
      <c r="BB61408" s="80"/>
    </row>
    <row r="61409" spans="9:54" x14ac:dyDescent="0.25">
      <c r="I61409" s="80"/>
      <c r="AX61409" s="80"/>
      <c r="AY61409" s="80"/>
      <c r="AZ61409" s="80"/>
      <c r="BA61409" s="80"/>
      <c r="BB61409" s="80"/>
    </row>
    <row r="61410" spans="9:54" x14ac:dyDescent="0.25">
      <c r="I61410" s="80"/>
      <c r="AX61410" s="80"/>
      <c r="AY61410" s="80"/>
      <c r="AZ61410" s="80"/>
      <c r="BA61410" s="80"/>
      <c r="BB61410" s="80"/>
    </row>
    <row r="61411" spans="9:54" x14ac:dyDescent="0.25">
      <c r="I61411" s="80"/>
      <c r="AX61411" s="80"/>
      <c r="AY61411" s="80"/>
      <c r="AZ61411" s="80"/>
      <c r="BA61411" s="80"/>
      <c r="BB61411" s="80"/>
    </row>
    <row r="61412" spans="9:54" x14ac:dyDescent="0.25">
      <c r="I61412" s="80"/>
      <c r="AX61412" s="80"/>
      <c r="AY61412" s="80"/>
      <c r="AZ61412" s="80"/>
      <c r="BA61412" s="80"/>
      <c r="BB61412" s="80"/>
    </row>
    <row r="61413" spans="9:54" x14ac:dyDescent="0.25">
      <c r="I61413" s="80"/>
      <c r="AX61413" s="80"/>
      <c r="AY61413" s="80"/>
      <c r="AZ61413" s="80"/>
      <c r="BA61413" s="80"/>
      <c r="BB61413" s="80"/>
    </row>
    <row r="61414" spans="9:54" x14ac:dyDescent="0.25">
      <c r="I61414" s="80"/>
      <c r="AX61414" s="80"/>
      <c r="AY61414" s="80"/>
      <c r="AZ61414" s="80"/>
      <c r="BA61414" s="80"/>
      <c r="BB61414" s="80"/>
    </row>
    <row r="61415" spans="9:54" x14ac:dyDescent="0.25">
      <c r="I61415" s="80"/>
      <c r="AX61415" s="80"/>
      <c r="AY61415" s="80"/>
      <c r="AZ61415" s="80"/>
      <c r="BA61415" s="80"/>
      <c r="BB61415" s="80"/>
    </row>
    <row r="61416" spans="9:54" x14ac:dyDescent="0.25">
      <c r="I61416" s="80"/>
      <c r="AX61416" s="80"/>
      <c r="AY61416" s="80"/>
      <c r="AZ61416" s="80"/>
      <c r="BA61416" s="80"/>
      <c r="BB61416" s="80"/>
    </row>
    <row r="61417" spans="9:54" x14ac:dyDescent="0.25">
      <c r="I61417" s="80"/>
      <c r="AX61417" s="80"/>
      <c r="AY61417" s="80"/>
      <c r="AZ61417" s="80"/>
      <c r="BA61417" s="80"/>
      <c r="BB61417" s="80"/>
    </row>
    <row r="61418" spans="9:54" x14ac:dyDescent="0.25">
      <c r="I61418" s="80"/>
      <c r="AX61418" s="80"/>
      <c r="AY61418" s="80"/>
      <c r="AZ61418" s="80"/>
      <c r="BA61418" s="80"/>
      <c r="BB61418" s="80"/>
    </row>
    <row r="61419" spans="9:54" x14ac:dyDescent="0.25">
      <c r="I61419" s="80"/>
      <c r="AX61419" s="80"/>
      <c r="AY61419" s="80"/>
      <c r="AZ61419" s="80"/>
      <c r="BA61419" s="80"/>
      <c r="BB61419" s="80"/>
    </row>
    <row r="61420" spans="9:54" x14ac:dyDescent="0.25">
      <c r="I61420" s="80"/>
      <c r="AX61420" s="80"/>
      <c r="AY61420" s="80"/>
      <c r="AZ61420" s="80"/>
      <c r="BA61420" s="80"/>
      <c r="BB61420" s="80"/>
    </row>
    <row r="61421" spans="9:54" x14ac:dyDescent="0.25">
      <c r="I61421" s="80"/>
      <c r="AX61421" s="80"/>
      <c r="AY61421" s="80"/>
      <c r="AZ61421" s="80"/>
      <c r="BA61421" s="80"/>
      <c r="BB61421" s="80"/>
    </row>
    <row r="61422" spans="9:54" x14ac:dyDescent="0.25">
      <c r="I61422" s="80"/>
      <c r="AX61422" s="80"/>
      <c r="AY61422" s="80"/>
      <c r="AZ61422" s="80"/>
      <c r="BA61422" s="80"/>
      <c r="BB61422" s="80"/>
    </row>
    <row r="61423" spans="9:54" x14ac:dyDescent="0.25">
      <c r="I61423" s="80"/>
      <c r="AX61423" s="80"/>
      <c r="AY61423" s="80"/>
      <c r="AZ61423" s="80"/>
      <c r="BA61423" s="80"/>
      <c r="BB61423" s="80"/>
    </row>
    <row r="61424" spans="9:54" x14ac:dyDescent="0.25">
      <c r="I61424" s="80"/>
      <c r="AX61424" s="80"/>
      <c r="AY61424" s="80"/>
      <c r="AZ61424" s="80"/>
      <c r="BA61424" s="80"/>
      <c r="BB61424" s="80"/>
    </row>
    <row r="61425" spans="9:54" x14ac:dyDescent="0.25">
      <c r="I61425" s="80"/>
      <c r="AX61425" s="80"/>
      <c r="AY61425" s="80"/>
      <c r="AZ61425" s="80"/>
      <c r="BA61425" s="80"/>
      <c r="BB61425" s="80"/>
    </row>
    <row r="61426" spans="9:54" x14ac:dyDescent="0.25">
      <c r="I61426" s="80"/>
      <c r="AX61426" s="80"/>
      <c r="AY61426" s="80"/>
      <c r="AZ61426" s="80"/>
      <c r="BA61426" s="80"/>
      <c r="BB61426" s="80"/>
    </row>
    <row r="61427" spans="9:54" x14ac:dyDescent="0.25">
      <c r="I61427" s="80"/>
      <c r="AX61427" s="80"/>
      <c r="AY61427" s="80"/>
      <c r="AZ61427" s="80"/>
      <c r="BA61427" s="80"/>
      <c r="BB61427" s="80"/>
    </row>
    <row r="61428" spans="9:54" x14ac:dyDescent="0.25">
      <c r="I61428" s="80"/>
      <c r="AX61428" s="80"/>
      <c r="AY61428" s="80"/>
      <c r="AZ61428" s="80"/>
      <c r="BA61428" s="80"/>
      <c r="BB61428" s="80"/>
    </row>
    <row r="61429" spans="9:54" x14ac:dyDescent="0.25">
      <c r="I61429" s="80"/>
      <c r="AX61429" s="80"/>
      <c r="AY61429" s="80"/>
      <c r="AZ61429" s="80"/>
      <c r="BA61429" s="80"/>
      <c r="BB61429" s="80"/>
    </row>
    <row r="61430" spans="9:54" x14ac:dyDescent="0.25">
      <c r="I61430" s="80"/>
      <c r="AX61430" s="80"/>
      <c r="AY61430" s="80"/>
      <c r="AZ61430" s="80"/>
      <c r="BA61430" s="80"/>
      <c r="BB61430" s="80"/>
    </row>
    <row r="61431" spans="9:54" x14ac:dyDescent="0.25">
      <c r="I61431" s="80"/>
      <c r="AX61431" s="80"/>
      <c r="AY61431" s="80"/>
      <c r="AZ61431" s="80"/>
      <c r="BA61431" s="80"/>
      <c r="BB61431" s="80"/>
    </row>
    <row r="61432" spans="9:54" x14ac:dyDescent="0.25">
      <c r="I61432" s="80"/>
      <c r="AX61432" s="80"/>
      <c r="AY61432" s="80"/>
      <c r="AZ61432" s="80"/>
      <c r="BA61432" s="80"/>
      <c r="BB61432" s="80"/>
    </row>
    <row r="61433" spans="9:54" x14ac:dyDescent="0.25">
      <c r="I61433" s="80"/>
      <c r="AX61433" s="80"/>
      <c r="AY61433" s="80"/>
      <c r="AZ61433" s="80"/>
      <c r="BA61433" s="80"/>
      <c r="BB61433" s="80"/>
    </row>
    <row r="61434" spans="9:54" x14ac:dyDescent="0.25">
      <c r="I61434" s="80"/>
      <c r="AX61434" s="80"/>
      <c r="AY61434" s="80"/>
      <c r="AZ61434" s="80"/>
      <c r="BA61434" s="80"/>
      <c r="BB61434" s="80"/>
    </row>
    <row r="61435" spans="9:54" x14ac:dyDescent="0.25">
      <c r="I61435" s="80"/>
      <c r="AX61435" s="80"/>
      <c r="AY61435" s="80"/>
      <c r="AZ61435" s="80"/>
      <c r="BA61435" s="80"/>
      <c r="BB61435" s="80"/>
    </row>
    <row r="61436" spans="9:54" x14ac:dyDescent="0.25">
      <c r="I61436" s="80"/>
      <c r="AX61436" s="80"/>
      <c r="AY61436" s="80"/>
      <c r="AZ61436" s="80"/>
      <c r="BA61436" s="80"/>
      <c r="BB61436" s="80"/>
    </row>
    <row r="61437" spans="9:54" x14ac:dyDescent="0.25">
      <c r="I61437" s="80"/>
      <c r="AX61437" s="80"/>
      <c r="AY61437" s="80"/>
      <c r="AZ61437" s="80"/>
      <c r="BA61437" s="80"/>
      <c r="BB61437" s="80"/>
    </row>
    <row r="61438" spans="9:54" x14ac:dyDescent="0.25">
      <c r="I61438" s="80"/>
      <c r="AX61438" s="80"/>
      <c r="AY61438" s="80"/>
      <c r="AZ61438" s="80"/>
      <c r="BA61438" s="80"/>
      <c r="BB61438" s="80"/>
    </row>
    <row r="61439" spans="9:54" x14ac:dyDescent="0.25">
      <c r="I61439" s="80"/>
      <c r="AX61439" s="80"/>
      <c r="AY61439" s="80"/>
      <c r="AZ61439" s="80"/>
      <c r="BA61439" s="80"/>
      <c r="BB61439" s="80"/>
    </row>
    <row r="61440" spans="9:54" x14ac:dyDescent="0.25">
      <c r="I61440" s="80"/>
      <c r="AX61440" s="80"/>
      <c r="AY61440" s="80"/>
      <c r="AZ61440" s="80"/>
      <c r="BA61440" s="80"/>
      <c r="BB61440" s="80"/>
    </row>
    <row r="61441" spans="9:54" x14ac:dyDescent="0.25">
      <c r="I61441" s="80"/>
      <c r="AX61441" s="80"/>
      <c r="AY61441" s="80"/>
      <c r="AZ61441" s="80"/>
      <c r="BA61441" s="80"/>
      <c r="BB61441" s="80"/>
    </row>
    <row r="61442" spans="9:54" x14ac:dyDescent="0.25">
      <c r="I61442" s="80"/>
      <c r="AX61442" s="80"/>
      <c r="AY61442" s="80"/>
      <c r="AZ61442" s="80"/>
      <c r="BA61442" s="80"/>
      <c r="BB61442" s="80"/>
    </row>
    <row r="61443" spans="9:54" x14ac:dyDescent="0.25">
      <c r="I61443" s="80"/>
      <c r="AX61443" s="80"/>
      <c r="AY61443" s="80"/>
      <c r="AZ61443" s="80"/>
      <c r="BA61443" s="80"/>
      <c r="BB61443" s="80"/>
    </row>
    <row r="61444" spans="9:54" x14ac:dyDescent="0.25">
      <c r="I61444" s="80"/>
      <c r="AX61444" s="80"/>
      <c r="AY61444" s="80"/>
      <c r="AZ61444" s="80"/>
      <c r="BA61444" s="80"/>
      <c r="BB61444" s="80"/>
    </row>
    <row r="61445" spans="9:54" x14ac:dyDescent="0.25">
      <c r="I61445" s="80"/>
      <c r="AX61445" s="80"/>
      <c r="AY61445" s="80"/>
      <c r="AZ61445" s="80"/>
      <c r="BA61445" s="80"/>
      <c r="BB61445" s="80"/>
    </row>
    <row r="61446" spans="9:54" x14ac:dyDescent="0.25">
      <c r="I61446" s="80"/>
      <c r="AX61446" s="80"/>
      <c r="AY61446" s="80"/>
      <c r="AZ61446" s="80"/>
      <c r="BA61446" s="80"/>
      <c r="BB61446" s="80"/>
    </row>
    <row r="61447" spans="9:54" x14ac:dyDescent="0.25">
      <c r="I61447" s="80"/>
      <c r="AX61447" s="80"/>
      <c r="AY61447" s="80"/>
      <c r="AZ61447" s="80"/>
      <c r="BA61447" s="80"/>
      <c r="BB61447" s="80"/>
    </row>
    <row r="61448" spans="9:54" x14ac:dyDescent="0.25">
      <c r="I61448" s="80"/>
      <c r="AX61448" s="80"/>
      <c r="AY61448" s="80"/>
      <c r="AZ61448" s="80"/>
      <c r="BA61448" s="80"/>
      <c r="BB61448" s="80"/>
    </row>
    <row r="61449" spans="9:54" x14ac:dyDescent="0.25">
      <c r="I61449" s="80"/>
      <c r="AX61449" s="80"/>
      <c r="AY61449" s="80"/>
      <c r="AZ61449" s="80"/>
      <c r="BA61449" s="80"/>
      <c r="BB61449" s="80"/>
    </row>
    <row r="61450" spans="9:54" x14ac:dyDescent="0.25">
      <c r="I61450" s="80"/>
      <c r="AX61450" s="80"/>
      <c r="AY61450" s="80"/>
      <c r="AZ61450" s="80"/>
      <c r="BA61450" s="80"/>
      <c r="BB61450" s="80"/>
    </row>
    <row r="61451" spans="9:54" x14ac:dyDescent="0.25">
      <c r="I61451" s="80"/>
      <c r="AX61451" s="80"/>
      <c r="AY61451" s="80"/>
      <c r="AZ61451" s="80"/>
      <c r="BA61451" s="80"/>
      <c r="BB61451" s="80"/>
    </row>
    <row r="61452" spans="9:54" x14ac:dyDescent="0.25">
      <c r="I61452" s="80"/>
      <c r="AX61452" s="80"/>
      <c r="AY61452" s="80"/>
      <c r="AZ61452" s="80"/>
      <c r="BA61452" s="80"/>
      <c r="BB61452" s="80"/>
    </row>
    <row r="61453" spans="9:54" x14ac:dyDescent="0.25">
      <c r="I61453" s="80"/>
      <c r="AX61453" s="80"/>
      <c r="AY61453" s="80"/>
      <c r="AZ61453" s="80"/>
      <c r="BA61453" s="80"/>
      <c r="BB61453" s="80"/>
    </row>
    <row r="61454" spans="9:54" x14ac:dyDescent="0.25">
      <c r="I61454" s="80"/>
      <c r="AX61454" s="80"/>
      <c r="AY61454" s="80"/>
      <c r="AZ61454" s="80"/>
      <c r="BA61454" s="80"/>
      <c r="BB61454" s="80"/>
    </row>
    <row r="61455" spans="9:54" x14ac:dyDescent="0.25">
      <c r="I61455" s="80"/>
      <c r="AX61455" s="80"/>
      <c r="AY61455" s="80"/>
      <c r="AZ61455" s="80"/>
      <c r="BA61455" s="80"/>
      <c r="BB61455" s="80"/>
    </row>
    <row r="61456" spans="9:54" x14ac:dyDescent="0.25">
      <c r="I61456" s="80"/>
      <c r="AX61456" s="80"/>
      <c r="AY61456" s="80"/>
      <c r="AZ61456" s="80"/>
      <c r="BA61456" s="80"/>
      <c r="BB61456" s="80"/>
    </row>
    <row r="61457" spans="9:54" x14ac:dyDescent="0.25">
      <c r="I61457" s="80"/>
      <c r="AX61457" s="80"/>
      <c r="AY61457" s="80"/>
      <c r="AZ61457" s="80"/>
      <c r="BA61457" s="80"/>
      <c r="BB61457" s="80"/>
    </row>
    <row r="61458" spans="9:54" x14ac:dyDescent="0.25">
      <c r="I61458" s="80"/>
      <c r="AX61458" s="80"/>
      <c r="AY61458" s="80"/>
      <c r="AZ61458" s="80"/>
      <c r="BA61458" s="80"/>
      <c r="BB61458" s="80"/>
    </row>
    <row r="61459" spans="9:54" x14ac:dyDescent="0.25">
      <c r="I61459" s="80"/>
      <c r="AX61459" s="80"/>
      <c r="AY61459" s="80"/>
      <c r="AZ61459" s="80"/>
      <c r="BA61459" s="80"/>
      <c r="BB61459" s="80"/>
    </row>
    <row r="61460" spans="9:54" x14ac:dyDescent="0.25">
      <c r="I61460" s="80"/>
      <c r="AX61460" s="80"/>
      <c r="AY61460" s="80"/>
      <c r="AZ61460" s="80"/>
      <c r="BA61460" s="80"/>
      <c r="BB61460" s="80"/>
    </row>
    <row r="61461" spans="9:54" x14ac:dyDescent="0.25">
      <c r="I61461" s="80"/>
      <c r="AX61461" s="80"/>
      <c r="AY61461" s="80"/>
      <c r="AZ61461" s="80"/>
      <c r="BA61461" s="80"/>
      <c r="BB61461" s="80"/>
    </row>
    <row r="61462" spans="9:54" x14ac:dyDescent="0.25">
      <c r="I61462" s="80"/>
      <c r="AX61462" s="80"/>
      <c r="AY61462" s="80"/>
      <c r="AZ61462" s="80"/>
      <c r="BA61462" s="80"/>
      <c r="BB61462" s="80"/>
    </row>
    <row r="61463" spans="9:54" x14ac:dyDescent="0.25">
      <c r="I61463" s="80"/>
      <c r="AX61463" s="80"/>
      <c r="AY61463" s="80"/>
      <c r="AZ61463" s="80"/>
      <c r="BA61463" s="80"/>
      <c r="BB61463" s="80"/>
    </row>
    <row r="61464" spans="9:54" x14ac:dyDescent="0.25">
      <c r="I61464" s="80"/>
      <c r="AX61464" s="80"/>
      <c r="AY61464" s="80"/>
      <c r="AZ61464" s="80"/>
      <c r="BA61464" s="80"/>
      <c r="BB61464" s="80"/>
    </row>
    <row r="61465" spans="9:54" x14ac:dyDescent="0.25">
      <c r="I61465" s="80"/>
      <c r="AX61465" s="80"/>
      <c r="AY61465" s="80"/>
      <c r="AZ61465" s="80"/>
      <c r="BA61465" s="80"/>
      <c r="BB61465" s="80"/>
    </row>
    <row r="61466" spans="9:54" x14ac:dyDescent="0.25">
      <c r="I61466" s="80"/>
      <c r="AX61466" s="80"/>
      <c r="AY61466" s="80"/>
      <c r="AZ61466" s="80"/>
      <c r="BA61466" s="80"/>
      <c r="BB61466" s="80"/>
    </row>
    <row r="61467" spans="9:54" x14ac:dyDescent="0.25">
      <c r="I61467" s="80"/>
      <c r="AX61467" s="80"/>
      <c r="AY61467" s="80"/>
      <c r="AZ61467" s="80"/>
      <c r="BA61467" s="80"/>
      <c r="BB61467" s="80"/>
    </row>
    <row r="61468" spans="9:54" x14ac:dyDescent="0.25">
      <c r="I61468" s="80"/>
      <c r="AX61468" s="80"/>
      <c r="AY61468" s="80"/>
      <c r="AZ61468" s="80"/>
      <c r="BA61468" s="80"/>
      <c r="BB61468" s="80"/>
    </row>
    <row r="61469" spans="9:54" x14ac:dyDescent="0.25">
      <c r="I61469" s="80"/>
      <c r="AX61469" s="80"/>
      <c r="AY61469" s="80"/>
      <c r="AZ61469" s="80"/>
      <c r="BA61469" s="80"/>
      <c r="BB61469" s="80"/>
    </row>
    <row r="61470" spans="9:54" x14ac:dyDescent="0.25">
      <c r="I61470" s="80"/>
      <c r="AX61470" s="80"/>
      <c r="AY61470" s="80"/>
      <c r="AZ61470" s="80"/>
      <c r="BA61470" s="80"/>
      <c r="BB61470" s="80"/>
    </row>
    <row r="61471" spans="9:54" x14ac:dyDescent="0.25">
      <c r="I61471" s="80"/>
      <c r="AX61471" s="80"/>
      <c r="AY61471" s="80"/>
      <c r="AZ61471" s="80"/>
      <c r="BA61471" s="80"/>
      <c r="BB61471" s="80"/>
    </row>
    <row r="61472" spans="9:54" x14ac:dyDescent="0.25">
      <c r="I61472" s="80"/>
      <c r="AX61472" s="80"/>
      <c r="AY61472" s="80"/>
      <c r="AZ61472" s="80"/>
      <c r="BA61472" s="80"/>
      <c r="BB61472" s="80"/>
    </row>
    <row r="61473" spans="9:54" x14ac:dyDescent="0.25">
      <c r="I61473" s="80"/>
      <c r="AX61473" s="80"/>
      <c r="AY61473" s="80"/>
      <c r="AZ61473" s="80"/>
      <c r="BA61473" s="80"/>
      <c r="BB61473" s="80"/>
    </row>
    <row r="61474" spans="9:54" x14ac:dyDescent="0.25">
      <c r="I61474" s="80"/>
      <c r="AX61474" s="80"/>
      <c r="AY61474" s="80"/>
      <c r="AZ61474" s="80"/>
      <c r="BA61474" s="80"/>
      <c r="BB61474" s="80"/>
    </row>
    <row r="61475" spans="9:54" x14ac:dyDescent="0.25">
      <c r="I61475" s="80"/>
      <c r="AX61475" s="80"/>
      <c r="AY61475" s="80"/>
      <c r="AZ61475" s="80"/>
      <c r="BA61475" s="80"/>
      <c r="BB61475" s="80"/>
    </row>
    <row r="61476" spans="9:54" x14ac:dyDescent="0.25">
      <c r="I61476" s="80"/>
      <c r="AX61476" s="80"/>
      <c r="AY61476" s="80"/>
      <c r="AZ61476" s="80"/>
      <c r="BA61476" s="80"/>
      <c r="BB61476" s="80"/>
    </row>
    <row r="61477" spans="9:54" x14ac:dyDescent="0.25">
      <c r="I61477" s="80"/>
      <c r="AX61477" s="80"/>
      <c r="AY61477" s="80"/>
      <c r="AZ61477" s="80"/>
      <c r="BA61477" s="80"/>
      <c r="BB61477" s="80"/>
    </row>
    <row r="61478" spans="9:54" x14ac:dyDescent="0.25">
      <c r="I61478" s="80"/>
      <c r="AX61478" s="80"/>
      <c r="AY61478" s="80"/>
      <c r="AZ61478" s="80"/>
      <c r="BA61478" s="80"/>
      <c r="BB61478" s="80"/>
    </row>
    <row r="61479" spans="9:54" x14ac:dyDescent="0.25">
      <c r="I61479" s="80"/>
      <c r="AX61479" s="80"/>
      <c r="AY61479" s="80"/>
      <c r="AZ61479" s="80"/>
      <c r="BA61479" s="80"/>
      <c r="BB61479" s="80"/>
    </row>
    <row r="61480" spans="9:54" x14ac:dyDescent="0.25">
      <c r="I61480" s="80"/>
      <c r="AX61480" s="80"/>
      <c r="AY61480" s="80"/>
      <c r="AZ61480" s="80"/>
      <c r="BA61480" s="80"/>
      <c r="BB61480" s="80"/>
    </row>
    <row r="61481" spans="9:54" x14ac:dyDescent="0.25">
      <c r="I61481" s="80"/>
      <c r="AX61481" s="80"/>
      <c r="AY61481" s="80"/>
      <c r="AZ61481" s="80"/>
      <c r="BA61481" s="80"/>
      <c r="BB61481" s="80"/>
    </row>
    <row r="61482" spans="9:54" x14ac:dyDescent="0.25">
      <c r="I61482" s="80"/>
      <c r="AX61482" s="80"/>
      <c r="AY61482" s="80"/>
      <c r="AZ61482" s="80"/>
      <c r="BA61482" s="80"/>
      <c r="BB61482" s="80"/>
    </row>
    <row r="61483" spans="9:54" x14ac:dyDescent="0.25">
      <c r="I61483" s="80"/>
      <c r="AX61483" s="80"/>
      <c r="AY61483" s="80"/>
      <c r="AZ61483" s="80"/>
      <c r="BA61483" s="80"/>
      <c r="BB61483" s="80"/>
    </row>
    <row r="61484" spans="9:54" x14ac:dyDescent="0.25">
      <c r="I61484" s="80"/>
      <c r="AX61484" s="80"/>
      <c r="AY61484" s="80"/>
      <c r="AZ61484" s="80"/>
      <c r="BA61484" s="80"/>
      <c r="BB61484" s="80"/>
    </row>
    <row r="61485" spans="9:54" x14ac:dyDescent="0.25">
      <c r="I61485" s="80"/>
      <c r="AX61485" s="80"/>
      <c r="AY61485" s="80"/>
      <c r="AZ61485" s="80"/>
      <c r="BA61485" s="80"/>
      <c r="BB61485" s="80"/>
    </row>
    <row r="61486" spans="9:54" x14ac:dyDescent="0.25">
      <c r="I61486" s="80"/>
      <c r="AX61486" s="80"/>
      <c r="AY61486" s="80"/>
      <c r="AZ61486" s="80"/>
      <c r="BA61486" s="80"/>
      <c r="BB61486" s="80"/>
    </row>
    <row r="61487" spans="9:54" x14ac:dyDescent="0.25">
      <c r="I61487" s="80"/>
      <c r="AX61487" s="80"/>
      <c r="AY61487" s="80"/>
      <c r="AZ61487" s="80"/>
      <c r="BA61487" s="80"/>
      <c r="BB61487" s="80"/>
    </row>
    <row r="61488" spans="9:54" x14ac:dyDescent="0.25">
      <c r="I61488" s="80"/>
      <c r="AX61488" s="80"/>
      <c r="AY61488" s="80"/>
      <c r="AZ61488" s="80"/>
      <c r="BA61488" s="80"/>
      <c r="BB61488" s="80"/>
    </row>
    <row r="61489" spans="9:54" x14ac:dyDescent="0.25">
      <c r="I61489" s="80"/>
      <c r="AX61489" s="80"/>
      <c r="AY61489" s="80"/>
      <c r="AZ61489" s="80"/>
      <c r="BA61489" s="80"/>
      <c r="BB61489" s="80"/>
    </row>
    <row r="61490" spans="9:54" x14ac:dyDescent="0.25">
      <c r="I61490" s="80"/>
      <c r="AX61490" s="80"/>
      <c r="AY61490" s="80"/>
      <c r="AZ61490" s="80"/>
      <c r="BA61490" s="80"/>
      <c r="BB61490" s="80"/>
    </row>
    <row r="61491" spans="9:54" x14ac:dyDescent="0.25">
      <c r="I61491" s="80"/>
      <c r="AX61491" s="80"/>
      <c r="AY61491" s="80"/>
      <c r="AZ61491" s="80"/>
      <c r="BA61491" s="80"/>
      <c r="BB61491" s="80"/>
    </row>
    <row r="61492" spans="9:54" x14ac:dyDescent="0.25">
      <c r="I61492" s="80"/>
      <c r="AX61492" s="80"/>
      <c r="AY61492" s="80"/>
      <c r="AZ61492" s="80"/>
      <c r="BA61492" s="80"/>
      <c r="BB61492" s="80"/>
    </row>
    <row r="61493" spans="9:54" x14ac:dyDescent="0.25">
      <c r="I61493" s="80"/>
      <c r="AX61493" s="80"/>
      <c r="AY61493" s="80"/>
      <c r="AZ61493" s="80"/>
      <c r="BA61493" s="80"/>
      <c r="BB61493" s="80"/>
    </row>
    <row r="61494" spans="9:54" x14ac:dyDescent="0.25">
      <c r="I61494" s="80"/>
      <c r="AX61494" s="80"/>
      <c r="AY61494" s="80"/>
      <c r="AZ61494" s="80"/>
      <c r="BA61494" s="80"/>
      <c r="BB61494" s="80"/>
    </row>
    <row r="61495" spans="9:54" x14ac:dyDescent="0.25">
      <c r="I61495" s="80"/>
      <c r="AX61495" s="80"/>
      <c r="AY61495" s="80"/>
      <c r="AZ61495" s="80"/>
      <c r="BA61495" s="80"/>
      <c r="BB61495" s="80"/>
    </row>
    <row r="61496" spans="9:54" x14ac:dyDescent="0.25">
      <c r="I61496" s="80"/>
      <c r="AX61496" s="80"/>
      <c r="AY61496" s="80"/>
      <c r="AZ61496" s="80"/>
      <c r="BA61496" s="80"/>
      <c r="BB61496" s="80"/>
    </row>
    <row r="61497" spans="9:54" x14ac:dyDescent="0.25">
      <c r="I61497" s="80"/>
      <c r="AX61497" s="80"/>
      <c r="AY61497" s="80"/>
      <c r="AZ61497" s="80"/>
      <c r="BA61497" s="80"/>
      <c r="BB61497" s="80"/>
    </row>
    <row r="61498" spans="9:54" x14ac:dyDescent="0.25">
      <c r="I61498" s="80"/>
      <c r="AX61498" s="80"/>
      <c r="AY61498" s="80"/>
      <c r="AZ61498" s="80"/>
      <c r="BA61498" s="80"/>
      <c r="BB61498" s="80"/>
    </row>
    <row r="61499" spans="9:54" x14ac:dyDescent="0.25">
      <c r="I61499" s="80"/>
      <c r="AX61499" s="80"/>
      <c r="AY61499" s="80"/>
      <c r="AZ61499" s="80"/>
      <c r="BA61499" s="80"/>
      <c r="BB61499" s="80"/>
    </row>
    <row r="61500" spans="9:54" x14ac:dyDescent="0.25">
      <c r="I61500" s="80"/>
      <c r="AX61500" s="80"/>
      <c r="AY61500" s="80"/>
      <c r="AZ61500" s="80"/>
      <c r="BA61500" s="80"/>
      <c r="BB61500" s="80"/>
    </row>
    <row r="61501" spans="9:54" x14ac:dyDescent="0.25">
      <c r="I61501" s="80"/>
      <c r="AX61501" s="80"/>
      <c r="AY61501" s="80"/>
      <c r="AZ61501" s="80"/>
      <c r="BA61501" s="80"/>
      <c r="BB61501" s="80"/>
    </row>
    <row r="61502" spans="9:54" x14ac:dyDescent="0.25">
      <c r="I61502" s="80"/>
      <c r="AX61502" s="80"/>
      <c r="AY61502" s="80"/>
      <c r="AZ61502" s="80"/>
      <c r="BA61502" s="80"/>
      <c r="BB61502" s="80"/>
    </row>
    <row r="61503" spans="9:54" x14ac:dyDescent="0.25">
      <c r="I61503" s="80"/>
      <c r="AX61503" s="80"/>
      <c r="AY61503" s="80"/>
      <c r="AZ61503" s="80"/>
      <c r="BA61503" s="80"/>
      <c r="BB61503" s="80"/>
    </row>
    <row r="61504" spans="9:54" x14ac:dyDescent="0.25">
      <c r="I61504" s="80"/>
      <c r="AX61504" s="80"/>
      <c r="AY61504" s="80"/>
      <c r="AZ61504" s="80"/>
      <c r="BA61504" s="80"/>
      <c r="BB61504" s="80"/>
    </row>
    <row r="61505" spans="9:54" x14ac:dyDescent="0.25">
      <c r="I61505" s="80"/>
      <c r="AX61505" s="80"/>
      <c r="AY61505" s="80"/>
      <c r="AZ61505" s="80"/>
      <c r="BA61505" s="80"/>
      <c r="BB61505" s="80"/>
    </row>
    <row r="61506" spans="9:54" x14ac:dyDescent="0.25">
      <c r="I61506" s="80"/>
      <c r="AX61506" s="80"/>
      <c r="AY61506" s="80"/>
      <c r="AZ61506" s="80"/>
      <c r="BA61506" s="80"/>
      <c r="BB61506" s="80"/>
    </row>
    <row r="61507" spans="9:54" x14ac:dyDescent="0.25">
      <c r="I61507" s="80"/>
      <c r="AX61507" s="80"/>
      <c r="AY61507" s="80"/>
      <c r="AZ61507" s="80"/>
      <c r="BA61507" s="80"/>
      <c r="BB61507" s="80"/>
    </row>
    <row r="61508" spans="9:54" x14ac:dyDescent="0.25">
      <c r="I61508" s="80"/>
      <c r="AX61508" s="80"/>
      <c r="AY61508" s="80"/>
      <c r="AZ61508" s="80"/>
      <c r="BA61508" s="80"/>
      <c r="BB61508" s="80"/>
    </row>
    <row r="61509" spans="9:54" x14ac:dyDescent="0.25">
      <c r="I61509" s="80"/>
      <c r="AX61509" s="80"/>
      <c r="AY61509" s="80"/>
      <c r="AZ61509" s="80"/>
      <c r="BA61509" s="80"/>
      <c r="BB61509" s="80"/>
    </row>
    <row r="61510" spans="9:54" x14ac:dyDescent="0.25">
      <c r="I61510" s="80"/>
      <c r="AX61510" s="80"/>
      <c r="AY61510" s="80"/>
      <c r="AZ61510" s="80"/>
      <c r="BA61510" s="80"/>
      <c r="BB61510" s="80"/>
    </row>
    <row r="61511" spans="9:54" x14ac:dyDescent="0.25">
      <c r="I61511" s="80"/>
      <c r="AX61511" s="80"/>
      <c r="AY61511" s="80"/>
      <c r="AZ61511" s="80"/>
      <c r="BA61511" s="80"/>
      <c r="BB61511" s="80"/>
    </row>
    <row r="61512" spans="9:54" x14ac:dyDescent="0.25">
      <c r="I61512" s="80"/>
      <c r="AX61512" s="80"/>
      <c r="AY61512" s="80"/>
      <c r="AZ61512" s="80"/>
      <c r="BA61512" s="80"/>
      <c r="BB61512" s="80"/>
    </row>
    <row r="61513" spans="9:54" x14ac:dyDescent="0.25">
      <c r="I61513" s="80"/>
      <c r="AX61513" s="80"/>
      <c r="AY61513" s="80"/>
      <c r="AZ61513" s="80"/>
      <c r="BA61513" s="80"/>
      <c r="BB61513" s="80"/>
    </row>
    <row r="61514" spans="9:54" x14ac:dyDescent="0.25">
      <c r="I61514" s="80"/>
      <c r="AX61514" s="80"/>
      <c r="AY61514" s="80"/>
      <c r="AZ61514" s="80"/>
      <c r="BA61514" s="80"/>
      <c r="BB61514" s="80"/>
    </row>
    <row r="61515" spans="9:54" x14ac:dyDescent="0.25">
      <c r="I61515" s="80"/>
      <c r="AX61515" s="80"/>
      <c r="AY61515" s="80"/>
      <c r="AZ61515" s="80"/>
      <c r="BA61515" s="80"/>
      <c r="BB61515" s="80"/>
    </row>
    <row r="61516" spans="9:54" x14ac:dyDescent="0.25">
      <c r="I61516" s="80"/>
      <c r="AX61516" s="80"/>
      <c r="AY61516" s="80"/>
      <c r="AZ61516" s="80"/>
      <c r="BA61516" s="80"/>
      <c r="BB61516" s="80"/>
    </row>
    <row r="61517" spans="9:54" x14ac:dyDescent="0.25">
      <c r="I61517" s="80"/>
      <c r="AX61517" s="80"/>
      <c r="AY61517" s="80"/>
      <c r="AZ61517" s="80"/>
      <c r="BA61517" s="80"/>
      <c r="BB61517" s="80"/>
    </row>
    <row r="61518" spans="9:54" x14ac:dyDescent="0.25">
      <c r="I61518" s="80"/>
      <c r="AX61518" s="80"/>
      <c r="AY61518" s="80"/>
      <c r="AZ61518" s="80"/>
      <c r="BA61518" s="80"/>
      <c r="BB61518" s="80"/>
    </row>
    <row r="61519" spans="9:54" x14ac:dyDescent="0.25">
      <c r="I61519" s="80"/>
      <c r="AX61519" s="80"/>
      <c r="AY61519" s="80"/>
      <c r="AZ61519" s="80"/>
      <c r="BA61519" s="80"/>
      <c r="BB61519" s="80"/>
    </row>
    <row r="61520" spans="9:54" x14ac:dyDescent="0.25">
      <c r="I61520" s="80"/>
      <c r="AX61520" s="80"/>
      <c r="AY61520" s="80"/>
      <c r="AZ61520" s="80"/>
      <c r="BA61520" s="80"/>
      <c r="BB61520" s="80"/>
    </row>
    <row r="61521" spans="9:54" x14ac:dyDescent="0.25">
      <c r="I61521" s="80"/>
      <c r="AX61521" s="80"/>
      <c r="AY61521" s="80"/>
      <c r="AZ61521" s="80"/>
      <c r="BA61521" s="80"/>
      <c r="BB61521" s="80"/>
    </row>
    <row r="61522" spans="9:54" x14ac:dyDescent="0.25">
      <c r="I61522" s="80"/>
      <c r="AX61522" s="80"/>
      <c r="AY61522" s="80"/>
      <c r="AZ61522" s="80"/>
      <c r="BA61522" s="80"/>
      <c r="BB61522" s="80"/>
    </row>
    <row r="61523" spans="9:54" x14ac:dyDescent="0.25">
      <c r="I61523" s="80"/>
      <c r="AX61523" s="80"/>
      <c r="AY61523" s="80"/>
      <c r="AZ61523" s="80"/>
      <c r="BA61523" s="80"/>
      <c r="BB61523" s="80"/>
    </row>
    <row r="61524" spans="9:54" x14ac:dyDescent="0.25">
      <c r="I61524" s="80"/>
      <c r="AX61524" s="80"/>
      <c r="AY61524" s="80"/>
      <c r="AZ61524" s="80"/>
      <c r="BA61524" s="80"/>
      <c r="BB61524" s="80"/>
    </row>
    <row r="61525" spans="9:54" x14ac:dyDescent="0.25">
      <c r="I61525" s="80"/>
      <c r="AX61525" s="80"/>
      <c r="AY61525" s="80"/>
      <c r="AZ61525" s="80"/>
      <c r="BA61525" s="80"/>
      <c r="BB61525" s="80"/>
    </row>
    <row r="61526" spans="9:54" x14ac:dyDescent="0.25">
      <c r="I61526" s="80"/>
      <c r="AX61526" s="80"/>
      <c r="AY61526" s="80"/>
      <c r="AZ61526" s="80"/>
      <c r="BA61526" s="80"/>
      <c r="BB61526" s="80"/>
    </row>
    <row r="61527" spans="9:54" x14ac:dyDescent="0.25">
      <c r="I61527" s="80"/>
      <c r="AX61527" s="80"/>
      <c r="AY61527" s="80"/>
      <c r="AZ61527" s="80"/>
      <c r="BA61527" s="80"/>
      <c r="BB61527" s="80"/>
    </row>
    <row r="61528" spans="9:54" x14ac:dyDescent="0.25">
      <c r="I61528" s="80"/>
      <c r="AX61528" s="80"/>
      <c r="AY61528" s="80"/>
      <c r="AZ61528" s="80"/>
      <c r="BA61528" s="80"/>
      <c r="BB61528" s="80"/>
    </row>
    <row r="61529" spans="9:54" x14ac:dyDescent="0.25">
      <c r="I61529" s="80"/>
      <c r="AX61529" s="80"/>
      <c r="AY61529" s="80"/>
      <c r="AZ61529" s="80"/>
      <c r="BA61529" s="80"/>
      <c r="BB61529" s="80"/>
    </row>
    <row r="61530" spans="9:54" x14ac:dyDescent="0.25">
      <c r="I61530" s="80"/>
      <c r="AX61530" s="80"/>
      <c r="AY61530" s="80"/>
      <c r="AZ61530" s="80"/>
      <c r="BA61530" s="80"/>
      <c r="BB61530" s="80"/>
    </row>
    <row r="61531" spans="9:54" x14ac:dyDescent="0.25">
      <c r="I61531" s="80"/>
      <c r="AX61531" s="80"/>
      <c r="AY61531" s="80"/>
      <c r="AZ61531" s="80"/>
      <c r="BA61531" s="80"/>
      <c r="BB61531" s="80"/>
    </row>
    <row r="61532" spans="9:54" x14ac:dyDescent="0.25">
      <c r="I61532" s="80"/>
      <c r="AX61532" s="80"/>
      <c r="AY61532" s="80"/>
      <c r="AZ61532" s="80"/>
      <c r="BA61532" s="80"/>
      <c r="BB61532" s="80"/>
    </row>
    <row r="61533" spans="9:54" x14ac:dyDescent="0.25">
      <c r="I61533" s="80"/>
      <c r="AX61533" s="80"/>
      <c r="AY61533" s="80"/>
      <c r="AZ61533" s="80"/>
      <c r="BA61533" s="80"/>
      <c r="BB61533" s="80"/>
    </row>
    <row r="61534" spans="9:54" x14ac:dyDescent="0.25">
      <c r="I61534" s="80"/>
      <c r="AX61534" s="80"/>
      <c r="AY61534" s="80"/>
      <c r="AZ61534" s="80"/>
      <c r="BA61534" s="80"/>
      <c r="BB61534" s="80"/>
    </row>
    <row r="61535" spans="9:54" x14ac:dyDescent="0.25">
      <c r="I61535" s="80"/>
      <c r="AX61535" s="80"/>
      <c r="AY61535" s="80"/>
      <c r="AZ61535" s="80"/>
      <c r="BA61535" s="80"/>
      <c r="BB61535" s="80"/>
    </row>
    <row r="61536" spans="9:54" x14ac:dyDescent="0.25">
      <c r="I61536" s="80"/>
      <c r="AX61536" s="80"/>
      <c r="AY61536" s="80"/>
      <c r="AZ61536" s="80"/>
      <c r="BA61536" s="80"/>
      <c r="BB61536" s="80"/>
    </row>
    <row r="61537" spans="9:54" x14ac:dyDescent="0.25">
      <c r="I61537" s="80"/>
      <c r="AX61537" s="80"/>
      <c r="AY61537" s="80"/>
      <c r="AZ61537" s="80"/>
      <c r="BA61537" s="80"/>
      <c r="BB61537" s="80"/>
    </row>
    <row r="61538" spans="9:54" x14ac:dyDescent="0.25">
      <c r="I61538" s="80"/>
      <c r="AX61538" s="80"/>
      <c r="AY61538" s="80"/>
      <c r="AZ61538" s="80"/>
      <c r="BA61538" s="80"/>
      <c r="BB61538" s="80"/>
    </row>
    <row r="61539" spans="9:54" x14ac:dyDescent="0.25">
      <c r="I61539" s="80"/>
      <c r="AX61539" s="80"/>
      <c r="AY61539" s="80"/>
      <c r="AZ61539" s="80"/>
      <c r="BA61539" s="80"/>
      <c r="BB61539" s="80"/>
    </row>
    <row r="61540" spans="9:54" x14ac:dyDescent="0.25">
      <c r="I61540" s="80"/>
      <c r="AX61540" s="80"/>
      <c r="AY61540" s="80"/>
      <c r="AZ61540" s="80"/>
      <c r="BA61540" s="80"/>
      <c r="BB61540" s="80"/>
    </row>
    <row r="61541" spans="9:54" x14ac:dyDescent="0.25">
      <c r="I61541" s="80"/>
      <c r="AX61541" s="80"/>
      <c r="AY61541" s="80"/>
      <c r="AZ61541" s="80"/>
      <c r="BA61541" s="80"/>
      <c r="BB61541" s="80"/>
    </row>
    <row r="61542" spans="9:54" x14ac:dyDescent="0.25">
      <c r="I61542" s="80"/>
      <c r="AX61542" s="80"/>
      <c r="AY61542" s="80"/>
      <c r="AZ61542" s="80"/>
      <c r="BA61542" s="80"/>
      <c r="BB61542" s="80"/>
    </row>
    <row r="61543" spans="9:54" x14ac:dyDescent="0.25">
      <c r="I61543" s="80"/>
      <c r="AX61543" s="80"/>
      <c r="AY61543" s="80"/>
      <c r="AZ61543" s="80"/>
      <c r="BA61543" s="80"/>
      <c r="BB61543" s="80"/>
    </row>
    <row r="61544" spans="9:54" x14ac:dyDescent="0.25">
      <c r="I61544" s="80"/>
      <c r="AX61544" s="80"/>
      <c r="AY61544" s="80"/>
      <c r="AZ61544" s="80"/>
      <c r="BA61544" s="80"/>
      <c r="BB61544" s="80"/>
    </row>
    <row r="61545" spans="9:54" x14ac:dyDescent="0.25">
      <c r="I61545" s="80"/>
      <c r="AX61545" s="80"/>
      <c r="AY61545" s="80"/>
      <c r="AZ61545" s="80"/>
      <c r="BA61545" s="80"/>
      <c r="BB61545" s="80"/>
    </row>
    <row r="61546" spans="9:54" x14ac:dyDescent="0.25">
      <c r="I61546" s="80"/>
      <c r="AX61546" s="80"/>
      <c r="AY61546" s="80"/>
      <c r="AZ61546" s="80"/>
      <c r="BA61546" s="80"/>
      <c r="BB61546" s="80"/>
    </row>
    <row r="61547" spans="9:54" x14ac:dyDescent="0.25">
      <c r="I61547" s="80"/>
      <c r="AX61547" s="80"/>
      <c r="AY61547" s="80"/>
      <c r="AZ61547" s="80"/>
      <c r="BA61547" s="80"/>
      <c r="BB61547" s="80"/>
    </row>
    <row r="61548" spans="9:54" x14ac:dyDescent="0.25">
      <c r="I61548" s="80"/>
      <c r="AX61548" s="80"/>
      <c r="AY61548" s="80"/>
      <c r="AZ61548" s="80"/>
      <c r="BA61548" s="80"/>
      <c r="BB61548" s="80"/>
    </row>
    <row r="61549" spans="9:54" x14ac:dyDescent="0.25">
      <c r="I61549" s="80"/>
      <c r="AX61549" s="80"/>
      <c r="AY61549" s="80"/>
      <c r="AZ61549" s="80"/>
      <c r="BA61549" s="80"/>
      <c r="BB61549" s="80"/>
    </row>
    <row r="61550" spans="9:54" x14ac:dyDescent="0.25">
      <c r="I61550" s="80"/>
      <c r="AX61550" s="80"/>
      <c r="AY61550" s="80"/>
      <c r="AZ61550" s="80"/>
      <c r="BA61550" s="80"/>
      <c r="BB61550" s="80"/>
    </row>
    <row r="61551" spans="9:54" x14ac:dyDescent="0.25">
      <c r="I61551" s="80"/>
      <c r="AX61551" s="80"/>
      <c r="AY61551" s="80"/>
      <c r="AZ61551" s="80"/>
      <c r="BA61551" s="80"/>
      <c r="BB61551" s="80"/>
    </row>
    <row r="61552" spans="9:54" x14ac:dyDescent="0.25">
      <c r="I61552" s="80"/>
      <c r="AX61552" s="80"/>
      <c r="AY61552" s="80"/>
      <c r="AZ61552" s="80"/>
      <c r="BA61552" s="80"/>
      <c r="BB61552" s="80"/>
    </row>
    <row r="61553" spans="9:54" x14ac:dyDescent="0.25">
      <c r="I61553" s="80"/>
      <c r="AX61553" s="80"/>
      <c r="AY61553" s="80"/>
      <c r="AZ61553" s="80"/>
      <c r="BA61553" s="80"/>
      <c r="BB61553" s="80"/>
    </row>
    <row r="61554" spans="9:54" x14ac:dyDescent="0.25">
      <c r="I61554" s="80"/>
      <c r="AX61554" s="80"/>
      <c r="AY61554" s="80"/>
      <c r="AZ61554" s="80"/>
      <c r="BA61554" s="80"/>
      <c r="BB61554" s="80"/>
    </row>
    <row r="61555" spans="9:54" x14ac:dyDescent="0.25">
      <c r="I61555" s="80"/>
      <c r="AX61555" s="80"/>
      <c r="AY61555" s="80"/>
      <c r="AZ61555" s="80"/>
      <c r="BA61555" s="80"/>
      <c r="BB61555" s="80"/>
    </row>
    <row r="61556" spans="9:54" x14ac:dyDescent="0.25">
      <c r="I61556" s="80"/>
      <c r="AX61556" s="80"/>
      <c r="AY61556" s="80"/>
      <c r="AZ61556" s="80"/>
      <c r="BA61556" s="80"/>
      <c r="BB61556" s="80"/>
    </row>
    <row r="61557" spans="9:54" x14ac:dyDescent="0.25">
      <c r="I61557" s="80"/>
      <c r="AX61557" s="80"/>
      <c r="AY61557" s="80"/>
      <c r="AZ61557" s="80"/>
      <c r="BA61557" s="80"/>
      <c r="BB61557" s="80"/>
    </row>
    <row r="61558" spans="9:54" x14ac:dyDescent="0.25">
      <c r="I61558" s="80"/>
      <c r="AX61558" s="80"/>
      <c r="AY61558" s="80"/>
      <c r="AZ61558" s="80"/>
      <c r="BA61558" s="80"/>
      <c r="BB61558" s="80"/>
    </row>
    <row r="61559" spans="9:54" x14ac:dyDescent="0.25">
      <c r="I61559" s="80"/>
      <c r="AX61559" s="80"/>
      <c r="AY61559" s="80"/>
      <c r="AZ61559" s="80"/>
      <c r="BA61559" s="80"/>
      <c r="BB61559" s="80"/>
    </row>
    <row r="61560" spans="9:54" x14ac:dyDescent="0.25">
      <c r="I61560" s="80"/>
      <c r="AX61560" s="80"/>
      <c r="AY61560" s="80"/>
      <c r="AZ61560" s="80"/>
      <c r="BA61560" s="80"/>
      <c r="BB61560" s="80"/>
    </row>
    <row r="61561" spans="9:54" x14ac:dyDescent="0.25">
      <c r="I61561" s="80"/>
      <c r="AX61561" s="80"/>
      <c r="AY61561" s="80"/>
      <c r="AZ61561" s="80"/>
      <c r="BA61561" s="80"/>
      <c r="BB61561" s="80"/>
    </row>
    <row r="61562" spans="9:54" x14ac:dyDescent="0.25">
      <c r="I61562" s="80"/>
      <c r="AX61562" s="80"/>
      <c r="AY61562" s="80"/>
      <c r="AZ61562" s="80"/>
      <c r="BA61562" s="80"/>
      <c r="BB61562" s="80"/>
    </row>
    <row r="61563" spans="9:54" x14ac:dyDescent="0.25">
      <c r="I61563" s="80"/>
      <c r="AX61563" s="80"/>
      <c r="AY61563" s="80"/>
      <c r="AZ61563" s="80"/>
      <c r="BA61563" s="80"/>
      <c r="BB61563" s="80"/>
    </row>
    <row r="61564" spans="9:54" x14ac:dyDescent="0.25">
      <c r="I61564" s="80"/>
      <c r="AX61564" s="80"/>
      <c r="AY61564" s="80"/>
      <c r="AZ61564" s="80"/>
      <c r="BA61564" s="80"/>
      <c r="BB61564" s="80"/>
    </row>
    <row r="61565" spans="9:54" x14ac:dyDescent="0.25">
      <c r="I61565" s="80"/>
      <c r="AX61565" s="80"/>
      <c r="AY61565" s="80"/>
      <c r="AZ61565" s="80"/>
      <c r="BA61565" s="80"/>
      <c r="BB61565" s="80"/>
    </row>
    <row r="61566" spans="9:54" x14ac:dyDescent="0.25">
      <c r="I61566" s="80"/>
      <c r="AX61566" s="80"/>
      <c r="AY61566" s="80"/>
      <c r="AZ61566" s="80"/>
      <c r="BA61566" s="80"/>
      <c r="BB61566" s="80"/>
    </row>
    <row r="61567" spans="9:54" x14ac:dyDescent="0.25">
      <c r="I61567" s="80"/>
      <c r="AX61567" s="80"/>
      <c r="AY61567" s="80"/>
      <c r="AZ61567" s="80"/>
      <c r="BA61567" s="80"/>
      <c r="BB61567" s="80"/>
    </row>
    <row r="61568" spans="9:54" x14ac:dyDescent="0.25">
      <c r="I61568" s="80"/>
      <c r="AX61568" s="80"/>
      <c r="AY61568" s="80"/>
      <c r="AZ61568" s="80"/>
      <c r="BA61568" s="80"/>
      <c r="BB61568" s="80"/>
    </row>
    <row r="61569" spans="9:54" x14ac:dyDescent="0.25">
      <c r="I61569" s="80"/>
      <c r="AX61569" s="80"/>
      <c r="AY61569" s="80"/>
      <c r="AZ61569" s="80"/>
      <c r="BA61569" s="80"/>
      <c r="BB61569" s="80"/>
    </row>
    <row r="61570" spans="9:54" x14ac:dyDescent="0.25">
      <c r="I61570" s="80"/>
      <c r="AX61570" s="80"/>
      <c r="AY61570" s="80"/>
      <c r="AZ61570" s="80"/>
      <c r="BA61570" s="80"/>
      <c r="BB61570" s="80"/>
    </row>
    <row r="61571" spans="9:54" x14ac:dyDescent="0.25">
      <c r="I61571" s="80"/>
      <c r="AX61571" s="80"/>
      <c r="AY61571" s="80"/>
      <c r="AZ61571" s="80"/>
      <c r="BA61571" s="80"/>
      <c r="BB61571" s="80"/>
    </row>
    <row r="61572" spans="9:54" x14ac:dyDescent="0.25">
      <c r="I61572" s="80"/>
      <c r="AX61572" s="80"/>
      <c r="AY61572" s="80"/>
      <c r="AZ61572" s="80"/>
      <c r="BA61572" s="80"/>
      <c r="BB61572" s="80"/>
    </row>
    <row r="61573" spans="9:54" x14ac:dyDescent="0.25">
      <c r="I61573" s="80"/>
      <c r="AX61573" s="80"/>
      <c r="AY61573" s="80"/>
      <c r="AZ61573" s="80"/>
      <c r="BA61573" s="80"/>
      <c r="BB61573" s="80"/>
    </row>
    <row r="61574" spans="9:54" x14ac:dyDescent="0.25">
      <c r="I61574" s="80"/>
      <c r="AX61574" s="80"/>
      <c r="AY61574" s="80"/>
      <c r="AZ61574" s="80"/>
      <c r="BA61574" s="80"/>
      <c r="BB61574" s="80"/>
    </row>
    <row r="61575" spans="9:54" x14ac:dyDescent="0.25">
      <c r="I61575" s="80"/>
      <c r="AX61575" s="80"/>
      <c r="AY61575" s="80"/>
      <c r="AZ61575" s="80"/>
      <c r="BA61575" s="80"/>
      <c r="BB61575" s="80"/>
    </row>
    <row r="61576" spans="9:54" x14ac:dyDescent="0.25">
      <c r="I61576" s="80"/>
      <c r="AX61576" s="80"/>
      <c r="AY61576" s="80"/>
      <c r="AZ61576" s="80"/>
      <c r="BA61576" s="80"/>
      <c r="BB61576" s="80"/>
    </row>
    <row r="61577" spans="9:54" x14ac:dyDescent="0.25">
      <c r="I61577" s="80"/>
      <c r="AX61577" s="80"/>
      <c r="AY61577" s="80"/>
      <c r="AZ61577" s="80"/>
      <c r="BA61577" s="80"/>
      <c r="BB61577" s="80"/>
    </row>
    <row r="61578" spans="9:54" x14ac:dyDescent="0.25">
      <c r="I61578" s="80"/>
      <c r="AX61578" s="80"/>
      <c r="AY61578" s="80"/>
      <c r="AZ61578" s="80"/>
      <c r="BA61578" s="80"/>
      <c r="BB61578" s="80"/>
    </row>
    <row r="61579" spans="9:54" x14ac:dyDescent="0.25">
      <c r="I61579" s="80"/>
      <c r="AX61579" s="80"/>
      <c r="AY61579" s="80"/>
      <c r="AZ61579" s="80"/>
      <c r="BA61579" s="80"/>
      <c r="BB61579" s="80"/>
    </row>
    <row r="61580" spans="9:54" x14ac:dyDescent="0.25">
      <c r="I61580" s="80"/>
      <c r="AX61580" s="80"/>
      <c r="AY61580" s="80"/>
      <c r="AZ61580" s="80"/>
      <c r="BA61580" s="80"/>
      <c r="BB61580" s="80"/>
    </row>
    <row r="61581" spans="9:54" x14ac:dyDescent="0.25">
      <c r="I61581" s="80"/>
      <c r="AX61581" s="80"/>
      <c r="AY61581" s="80"/>
      <c r="AZ61581" s="80"/>
      <c r="BA61581" s="80"/>
      <c r="BB61581" s="80"/>
    </row>
    <row r="61582" spans="9:54" x14ac:dyDescent="0.25">
      <c r="I61582" s="80"/>
      <c r="AX61582" s="80"/>
      <c r="AY61582" s="80"/>
      <c r="AZ61582" s="80"/>
      <c r="BA61582" s="80"/>
      <c r="BB61582" s="80"/>
    </row>
    <row r="61583" spans="9:54" x14ac:dyDescent="0.25">
      <c r="I61583" s="80"/>
      <c r="AX61583" s="80"/>
      <c r="AY61583" s="80"/>
      <c r="AZ61583" s="80"/>
      <c r="BA61583" s="80"/>
      <c r="BB61583" s="80"/>
    </row>
    <row r="61584" spans="9:54" x14ac:dyDescent="0.25">
      <c r="I61584" s="80"/>
      <c r="AX61584" s="80"/>
      <c r="AY61584" s="80"/>
      <c r="AZ61584" s="80"/>
      <c r="BA61584" s="80"/>
      <c r="BB61584" s="80"/>
    </row>
    <row r="61585" spans="9:54" x14ac:dyDescent="0.25">
      <c r="I61585" s="80"/>
      <c r="AX61585" s="80"/>
      <c r="AY61585" s="80"/>
      <c r="AZ61585" s="80"/>
      <c r="BA61585" s="80"/>
      <c r="BB61585" s="80"/>
    </row>
    <row r="61586" spans="9:54" x14ac:dyDescent="0.25">
      <c r="I61586" s="80"/>
      <c r="AX61586" s="80"/>
      <c r="AY61586" s="80"/>
      <c r="AZ61586" s="80"/>
      <c r="BA61586" s="80"/>
      <c r="BB61586" s="80"/>
    </row>
    <row r="61587" spans="9:54" x14ac:dyDescent="0.25">
      <c r="I61587" s="80"/>
      <c r="AX61587" s="80"/>
      <c r="AY61587" s="80"/>
      <c r="AZ61587" s="80"/>
      <c r="BA61587" s="80"/>
      <c r="BB61587" s="80"/>
    </row>
    <row r="61588" spans="9:54" x14ac:dyDescent="0.25">
      <c r="I61588" s="80"/>
      <c r="AX61588" s="80"/>
      <c r="AY61588" s="80"/>
      <c r="AZ61588" s="80"/>
      <c r="BA61588" s="80"/>
      <c r="BB61588" s="80"/>
    </row>
    <row r="61589" spans="9:54" x14ac:dyDescent="0.25">
      <c r="I61589" s="80"/>
      <c r="AX61589" s="80"/>
      <c r="AY61589" s="80"/>
      <c r="AZ61589" s="80"/>
      <c r="BA61589" s="80"/>
      <c r="BB61589" s="80"/>
    </row>
    <row r="61590" spans="9:54" x14ac:dyDescent="0.25">
      <c r="I61590" s="80"/>
      <c r="AX61590" s="80"/>
      <c r="AY61590" s="80"/>
      <c r="AZ61590" s="80"/>
      <c r="BA61590" s="80"/>
      <c r="BB61590" s="80"/>
    </row>
    <row r="61591" spans="9:54" x14ac:dyDescent="0.25">
      <c r="I61591" s="80"/>
      <c r="AX61591" s="80"/>
      <c r="AY61591" s="80"/>
      <c r="AZ61591" s="80"/>
      <c r="BA61591" s="80"/>
      <c r="BB61591" s="80"/>
    </row>
    <row r="61592" spans="9:54" x14ac:dyDescent="0.25">
      <c r="I61592" s="80"/>
      <c r="AX61592" s="80"/>
      <c r="AY61592" s="80"/>
      <c r="AZ61592" s="80"/>
      <c r="BA61592" s="80"/>
      <c r="BB61592" s="80"/>
    </row>
    <row r="61593" spans="9:54" x14ac:dyDescent="0.25">
      <c r="I61593" s="80"/>
      <c r="AX61593" s="80"/>
      <c r="AY61593" s="80"/>
      <c r="AZ61593" s="80"/>
      <c r="BA61593" s="80"/>
      <c r="BB61593" s="80"/>
    </row>
    <row r="61594" spans="9:54" x14ac:dyDescent="0.25">
      <c r="I61594" s="80"/>
      <c r="AX61594" s="80"/>
      <c r="AY61594" s="80"/>
      <c r="AZ61594" s="80"/>
      <c r="BA61594" s="80"/>
      <c r="BB61594" s="80"/>
    </row>
    <row r="61595" spans="9:54" x14ac:dyDescent="0.25">
      <c r="I61595" s="80"/>
      <c r="AX61595" s="80"/>
      <c r="AY61595" s="80"/>
      <c r="AZ61595" s="80"/>
      <c r="BA61595" s="80"/>
      <c r="BB61595" s="80"/>
    </row>
    <row r="61596" spans="9:54" x14ac:dyDescent="0.25">
      <c r="I61596" s="80"/>
      <c r="AX61596" s="80"/>
      <c r="AY61596" s="80"/>
      <c r="AZ61596" s="80"/>
      <c r="BA61596" s="80"/>
      <c r="BB61596" s="80"/>
    </row>
    <row r="61597" spans="9:54" x14ac:dyDescent="0.25">
      <c r="I61597" s="80"/>
      <c r="AX61597" s="80"/>
      <c r="AY61597" s="80"/>
      <c r="AZ61597" s="80"/>
      <c r="BA61597" s="80"/>
      <c r="BB61597" s="80"/>
    </row>
    <row r="61598" spans="9:54" x14ac:dyDescent="0.25">
      <c r="I61598" s="80"/>
      <c r="AX61598" s="80"/>
      <c r="AY61598" s="80"/>
      <c r="AZ61598" s="80"/>
      <c r="BA61598" s="80"/>
      <c r="BB61598" s="80"/>
    </row>
    <row r="61599" spans="9:54" x14ac:dyDescent="0.25">
      <c r="I61599" s="80"/>
      <c r="AX61599" s="80"/>
      <c r="AY61599" s="80"/>
      <c r="AZ61599" s="80"/>
      <c r="BA61599" s="80"/>
      <c r="BB61599" s="80"/>
    </row>
    <row r="61600" spans="9:54" x14ac:dyDescent="0.25">
      <c r="I61600" s="80"/>
      <c r="AX61600" s="80"/>
      <c r="AY61600" s="80"/>
      <c r="AZ61600" s="80"/>
      <c r="BA61600" s="80"/>
      <c r="BB61600" s="80"/>
    </row>
    <row r="61601" spans="9:54" x14ac:dyDescent="0.25">
      <c r="I61601" s="80"/>
      <c r="AX61601" s="80"/>
      <c r="AY61601" s="80"/>
      <c r="AZ61601" s="80"/>
      <c r="BA61601" s="80"/>
      <c r="BB61601" s="80"/>
    </row>
    <row r="61602" spans="9:54" x14ac:dyDescent="0.25">
      <c r="I61602" s="80"/>
      <c r="AX61602" s="80"/>
      <c r="AY61602" s="80"/>
      <c r="AZ61602" s="80"/>
      <c r="BA61602" s="80"/>
      <c r="BB61602" s="80"/>
    </row>
    <row r="61603" spans="9:54" x14ac:dyDescent="0.25">
      <c r="I61603" s="80"/>
      <c r="AX61603" s="80"/>
      <c r="AY61603" s="80"/>
      <c r="AZ61603" s="80"/>
      <c r="BA61603" s="80"/>
      <c r="BB61603" s="80"/>
    </row>
    <row r="61604" spans="9:54" x14ac:dyDescent="0.25">
      <c r="I61604" s="80"/>
      <c r="AX61604" s="80"/>
      <c r="AY61604" s="80"/>
      <c r="AZ61604" s="80"/>
      <c r="BA61604" s="80"/>
      <c r="BB61604" s="80"/>
    </row>
    <row r="61605" spans="9:54" x14ac:dyDescent="0.25">
      <c r="I61605" s="80"/>
      <c r="AX61605" s="80"/>
      <c r="AY61605" s="80"/>
      <c r="AZ61605" s="80"/>
      <c r="BA61605" s="80"/>
      <c r="BB61605" s="80"/>
    </row>
    <row r="61606" spans="9:54" x14ac:dyDescent="0.25">
      <c r="I61606" s="80"/>
      <c r="AX61606" s="80"/>
      <c r="AY61606" s="80"/>
      <c r="AZ61606" s="80"/>
      <c r="BA61606" s="80"/>
      <c r="BB61606" s="80"/>
    </row>
    <row r="61607" spans="9:54" x14ac:dyDescent="0.25">
      <c r="I61607" s="80"/>
      <c r="AX61607" s="80"/>
      <c r="AY61607" s="80"/>
      <c r="AZ61607" s="80"/>
      <c r="BA61607" s="80"/>
      <c r="BB61607" s="80"/>
    </row>
    <row r="61608" spans="9:54" x14ac:dyDescent="0.25">
      <c r="I61608" s="80"/>
      <c r="AX61608" s="80"/>
      <c r="AY61608" s="80"/>
      <c r="AZ61608" s="80"/>
      <c r="BA61608" s="80"/>
      <c r="BB61608" s="80"/>
    </row>
    <row r="61609" spans="9:54" x14ac:dyDescent="0.25">
      <c r="I61609" s="80"/>
      <c r="AX61609" s="80"/>
      <c r="AY61609" s="80"/>
      <c r="AZ61609" s="80"/>
      <c r="BA61609" s="80"/>
      <c r="BB61609" s="80"/>
    </row>
    <row r="61610" spans="9:54" x14ac:dyDescent="0.25">
      <c r="I61610" s="80"/>
      <c r="AX61610" s="80"/>
      <c r="AY61610" s="80"/>
      <c r="AZ61610" s="80"/>
      <c r="BA61610" s="80"/>
      <c r="BB61610" s="80"/>
    </row>
    <row r="61611" spans="9:54" x14ac:dyDescent="0.25">
      <c r="I61611" s="80"/>
      <c r="AX61611" s="80"/>
      <c r="AY61611" s="80"/>
      <c r="AZ61611" s="80"/>
      <c r="BA61611" s="80"/>
      <c r="BB61611" s="80"/>
    </row>
    <row r="61612" spans="9:54" x14ac:dyDescent="0.25">
      <c r="I61612" s="80"/>
      <c r="AX61612" s="80"/>
      <c r="AY61612" s="80"/>
      <c r="AZ61612" s="80"/>
      <c r="BA61612" s="80"/>
      <c r="BB61612" s="80"/>
    </row>
    <row r="61613" spans="9:54" x14ac:dyDescent="0.25">
      <c r="I61613" s="80"/>
      <c r="AX61613" s="80"/>
      <c r="AY61613" s="80"/>
      <c r="AZ61613" s="80"/>
      <c r="BA61613" s="80"/>
      <c r="BB61613" s="80"/>
    </row>
    <row r="61614" spans="9:54" x14ac:dyDescent="0.25">
      <c r="I61614" s="80"/>
      <c r="AX61614" s="80"/>
      <c r="AY61614" s="80"/>
      <c r="AZ61614" s="80"/>
      <c r="BA61614" s="80"/>
      <c r="BB61614" s="80"/>
    </row>
    <row r="61615" spans="9:54" x14ac:dyDescent="0.25">
      <c r="I61615" s="80"/>
      <c r="AX61615" s="80"/>
      <c r="AY61615" s="80"/>
      <c r="AZ61615" s="80"/>
      <c r="BA61615" s="80"/>
      <c r="BB61615" s="80"/>
    </row>
    <row r="61616" spans="9:54" x14ac:dyDescent="0.25">
      <c r="I61616" s="80"/>
      <c r="AX61616" s="80"/>
      <c r="AY61616" s="80"/>
      <c r="AZ61616" s="80"/>
      <c r="BA61616" s="80"/>
      <c r="BB61616" s="80"/>
    </row>
    <row r="61617" spans="9:54" x14ac:dyDescent="0.25">
      <c r="I61617" s="80"/>
      <c r="AX61617" s="80"/>
      <c r="AY61617" s="80"/>
      <c r="AZ61617" s="80"/>
      <c r="BA61617" s="80"/>
      <c r="BB61617" s="80"/>
    </row>
    <row r="61618" spans="9:54" x14ac:dyDescent="0.25">
      <c r="I61618" s="80"/>
      <c r="AX61618" s="80"/>
      <c r="AY61618" s="80"/>
      <c r="AZ61618" s="80"/>
      <c r="BA61618" s="80"/>
      <c r="BB61618" s="80"/>
    </row>
    <row r="61619" spans="9:54" x14ac:dyDescent="0.25">
      <c r="I61619" s="80"/>
      <c r="AX61619" s="80"/>
      <c r="AY61619" s="80"/>
      <c r="AZ61619" s="80"/>
      <c r="BA61619" s="80"/>
      <c r="BB61619" s="80"/>
    </row>
    <row r="61620" spans="9:54" x14ac:dyDescent="0.25">
      <c r="I61620" s="80"/>
      <c r="AX61620" s="80"/>
      <c r="AY61620" s="80"/>
      <c r="AZ61620" s="80"/>
      <c r="BA61620" s="80"/>
      <c r="BB61620" s="80"/>
    </row>
    <row r="61621" spans="9:54" x14ac:dyDescent="0.25">
      <c r="I61621" s="80"/>
      <c r="AX61621" s="80"/>
      <c r="AY61621" s="80"/>
      <c r="AZ61621" s="80"/>
      <c r="BA61621" s="80"/>
      <c r="BB61621" s="80"/>
    </row>
    <row r="61622" spans="9:54" x14ac:dyDescent="0.25">
      <c r="I61622" s="80"/>
      <c r="AX61622" s="80"/>
      <c r="AY61622" s="80"/>
      <c r="AZ61622" s="80"/>
      <c r="BA61622" s="80"/>
      <c r="BB61622" s="80"/>
    </row>
    <row r="61623" spans="9:54" x14ac:dyDescent="0.25">
      <c r="I61623" s="80"/>
      <c r="AX61623" s="80"/>
      <c r="AY61623" s="80"/>
      <c r="AZ61623" s="80"/>
      <c r="BA61623" s="80"/>
      <c r="BB61623" s="80"/>
    </row>
    <row r="61624" spans="9:54" x14ac:dyDescent="0.25">
      <c r="I61624" s="80"/>
      <c r="AX61624" s="80"/>
      <c r="AY61624" s="80"/>
      <c r="AZ61624" s="80"/>
      <c r="BA61624" s="80"/>
      <c r="BB61624" s="80"/>
    </row>
    <row r="61625" spans="9:54" x14ac:dyDescent="0.25">
      <c r="I61625" s="80"/>
      <c r="AX61625" s="80"/>
      <c r="AY61625" s="80"/>
      <c r="AZ61625" s="80"/>
      <c r="BA61625" s="80"/>
      <c r="BB61625" s="80"/>
    </row>
    <row r="61626" spans="9:54" x14ac:dyDescent="0.25">
      <c r="I61626" s="80"/>
      <c r="AX61626" s="80"/>
      <c r="AY61626" s="80"/>
      <c r="AZ61626" s="80"/>
      <c r="BA61626" s="80"/>
      <c r="BB61626" s="80"/>
    </row>
    <row r="61627" spans="9:54" x14ac:dyDescent="0.25">
      <c r="I61627" s="80"/>
      <c r="AX61627" s="80"/>
      <c r="AY61627" s="80"/>
      <c r="AZ61627" s="80"/>
      <c r="BA61627" s="80"/>
      <c r="BB61627" s="80"/>
    </row>
    <row r="61628" spans="9:54" x14ac:dyDescent="0.25">
      <c r="I61628" s="80"/>
      <c r="AX61628" s="80"/>
      <c r="AY61628" s="80"/>
      <c r="AZ61628" s="80"/>
      <c r="BA61628" s="80"/>
      <c r="BB61628" s="80"/>
    </row>
    <row r="61629" spans="9:54" x14ac:dyDescent="0.25">
      <c r="I61629" s="80"/>
      <c r="AX61629" s="80"/>
      <c r="AY61629" s="80"/>
      <c r="AZ61629" s="80"/>
      <c r="BA61629" s="80"/>
      <c r="BB61629" s="80"/>
    </row>
    <row r="61630" spans="9:54" x14ac:dyDescent="0.25">
      <c r="I61630" s="80"/>
      <c r="AX61630" s="80"/>
      <c r="AY61630" s="80"/>
      <c r="AZ61630" s="80"/>
      <c r="BA61630" s="80"/>
      <c r="BB61630" s="80"/>
    </row>
    <row r="61631" spans="9:54" x14ac:dyDescent="0.25">
      <c r="I61631" s="80"/>
      <c r="AX61631" s="80"/>
      <c r="AY61631" s="80"/>
      <c r="AZ61631" s="80"/>
      <c r="BA61631" s="80"/>
      <c r="BB61631" s="80"/>
    </row>
    <row r="61632" spans="9:54" x14ac:dyDescent="0.25">
      <c r="I61632" s="80"/>
      <c r="AX61632" s="80"/>
      <c r="AY61632" s="80"/>
      <c r="AZ61632" s="80"/>
      <c r="BA61632" s="80"/>
      <c r="BB61632" s="80"/>
    </row>
    <row r="61633" spans="9:54" x14ac:dyDescent="0.25">
      <c r="I61633" s="80"/>
      <c r="AX61633" s="80"/>
      <c r="AY61633" s="80"/>
      <c r="AZ61633" s="80"/>
      <c r="BA61633" s="80"/>
      <c r="BB61633" s="80"/>
    </row>
    <row r="61634" spans="9:54" x14ac:dyDescent="0.25">
      <c r="I61634" s="80"/>
      <c r="AX61634" s="80"/>
      <c r="AY61634" s="80"/>
      <c r="AZ61634" s="80"/>
      <c r="BA61634" s="80"/>
      <c r="BB61634" s="80"/>
    </row>
    <row r="61635" spans="9:54" x14ac:dyDescent="0.25">
      <c r="I61635" s="80"/>
      <c r="AX61635" s="80"/>
      <c r="AY61635" s="80"/>
      <c r="AZ61635" s="80"/>
      <c r="BA61635" s="80"/>
      <c r="BB61635" s="80"/>
    </row>
    <row r="61636" spans="9:54" x14ac:dyDescent="0.25">
      <c r="I61636" s="80"/>
      <c r="AX61636" s="80"/>
      <c r="AY61636" s="80"/>
      <c r="AZ61636" s="80"/>
      <c r="BA61636" s="80"/>
      <c r="BB61636" s="80"/>
    </row>
    <row r="61637" spans="9:54" x14ac:dyDescent="0.25">
      <c r="I61637" s="80"/>
      <c r="AX61637" s="80"/>
      <c r="AY61637" s="80"/>
      <c r="AZ61637" s="80"/>
      <c r="BA61637" s="80"/>
      <c r="BB61637" s="80"/>
    </row>
    <row r="61638" spans="9:54" x14ac:dyDescent="0.25">
      <c r="I61638" s="80"/>
      <c r="AX61638" s="80"/>
      <c r="AY61638" s="80"/>
      <c r="AZ61638" s="80"/>
      <c r="BA61638" s="80"/>
      <c r="BB61638" s="80"/>
    </row>
    <row r="61639" spans="9:54" x14ac:dyDescent="0.25">
      <c r="I61639" s="80"/>
      <c r="AX61639" s="80"/>
      <c r="AY61639" s="80"/>
      <c r="AZ61639" s="80"/>
      <c r="BA61639" s="80"/>
      <c r="BB61639" s="80"/>
    </row>
    <row r="61640" spans="9:54" x14ac:dyDescent="0.25">
      <c r="I61640" s="80"/>
      <c r="AX61640" s="80"/>
      <c r="AY61640" s="80"/>
      <c r="AZ61640" s="80"/>
      <c r="BA61640" s="80"/>
      <c r="BB61640" s="80"/>
    </row>
    <row r="61641" spans="9:54" x14ac:dyDescent="0.25">
      <c r="I61641" s="80"/>
      <c r="AX61641" s="80"/>
      <c r="AY61641" s="80"/>
      <c r="AZ61641" s="80"/>
      <c r="BA61641" s="80"/>
      <c r="BB61641" s="80"/>
    </row>
    <row r="61642" spans="9:54" x14ac:dyDescent="0.25">
      <c r="I61642" s="80"/>
      <c r="AX61642" s="80"/>
      <c r="AY61642" s="80"/>
      <c r="AZ61642" s="80"/>
      <c r="BA61642" s="80"/>
      <c r="BB61642" s="80"/>
    </row>
    <row r="61643" spans="9:54" x14ac:dyDescent="0.25">
      <c r="I61643" s="80"/>
      <c r="AX61643" s="80"/>
      <c r="AY61643" s="80"/>
      <c r="AZ61643" s="80"/>
      <c r="BA61643" s="80"/>
      <c r="BB61643" s="80"/>
    </row>
    <row r="61644" spans="9:54" x14ac:dyDescent="0.25">
      <c r="I61644" s="80"/>
      <c r="AX61644" s="80"/>
      <c r="AY61644" s="80"/>
      <c r="AZ61644" s="80"/>
      <c r="BA61644" s="80"/>
      <c r="BB61644" s="80"/>
    </row>
    <row r="61645" spans="9:54" x14ac:dyDescent="0.25">
      <c r="I61645" s="80"/>
      <c r="AX61645" s="80"/>
      <c r="AY61645" s="80"/>
      <c r="AZ61645" s="80"/>
      <c r="BA61645" s="80"/>
      <c r="BB61645" s="80"/>
    </row>
    <row r="61646" spans="9:54" x14ac:dyDescent="0.25">
      <c r="I61646" s="80"/>
      <c r="AX61646" s="80"/>
      <c r="AY61646" s="80"/>
      <c r="AZ61646" s="80"/>
      <c r="BA61646" s="80"/>
      <c r="BB61646" s="80"/>
    </row>
    <row r="61647" spans="9:54" x14ac:dyDescent="0.25">
      <c r="I61647" s="80"/>
      <c r="AX61647" s="80"/>
      <c r="AY61647" s="80"/>
      <c r="AZ61647" s="80"/>
      <c r="BA61647" s="80"/>
      <c r="BB61647" s="80"/>
    </row>
    <row r="61648" spans="9:54" x14ac:dyDescent="0.25">
      <c r="I61648" s="80"/>
      <c r="AX61648" s="80"/>
      <c r="AY61648" s="80"/>
      <c r="AZ61648" s="80"/>
      <c r="BA61648" s="80"/>
      <c r="BB61648" s="80"/>
    </row>
    <row r="61649" spans="9:54" x14ac:dyDescent="0.25">
      <c r="I61649" s="80"/>
      <c r="AX61649" s="80"/>
      <c r="AY61649" s="80"/>
      <c r="AZ61649" s="80"/>
      <c r="BA61649" s="80"/>
      <c r="BB61649" s="80"/>
    </row>
    <row r="61650" spans="9:54" x14ac:dyDescent="0.25">
      <c r="I61650" s="80"/>
      <c r="AX61650" s="80"/>
      <c r="AY61650" s="80"/>
      <c r="AZ61650" s="80"/>
      <c r="BA61650" s="80"/>
      <c r="BB61650" s="80"/>
    </row>
    <row r="61651" spans="9:54" x14ac:dyDescent="0.25">
      <c r="I61651" s="80"/>
      <c r="AX61651" s="80"/>
      <c r="AY61651" s="80"/>
      <c r="AZ61651" s="80"/>
      <c r="BA61651" s="80"/>
      <c r="BB61651" s="80"/>
    </row>
    <row r="61652" spans="9:54" x14ac:dyDescent="0.25">
      <c r="I61652" s="80"/>
      <c r="AX61652" s="80"/>
      <c r="AY61652" s="80"/>
      <c r="AZ61652" s="80"/>
      <c r="BA61652" s="80"/>
      <c r="BB61652" s="80"/>
    </row>
    <row r="61653" spans="9:54" x14ac:dyDescent="0.25">
      <c r="I61653" s="80"/>
      <c r="AX61653" s="80"/>
      <c r="AY61653" s="80"/>
      <c r="AZ61653" s="80"/>
      <c r="BA61653" s="80"/>
      <c r="BB61653" s="80"/>
    </row>
    <row r="61654" spans="9:54" x14ac:dyDescent="0.25">
      <c r="I61654" s="80"/>
      <c r="AX61654" s="80"/>
      <c r="AY61654" s="80"/>
      <c r="AZ61654" s="80"/>
      <c r="BA61654" s="80"/>
      <c r="BB61654" s="80"/>
    </row>
    <row r="61655" spans="9:54" x14ac:dyDescent="0.25">
      <c r="I61655" s="80"/>
      <c r="AX61655" s="80"/>
      <c r="AY61655" s="80"/>
      <c r="AZ61655" s="80"/>
      <c r="BA61655" s="80"/>
      <c r="BB61655" s="80"/>
    </row>
    <row r="61656" spans="9:54" x14ac:dyDescent="0.25">
      <c r="I61656" s="80"/>
      <c r="AX61656" s="80"/>
      <c r="AY61656" s="80"/>
      <c r="AZ61656" s="80"/>
      <c r="BA61656" s="80"/>
      <c r="BB61656" s="80"/>
    </row>
    <row r="61657" spans="9:54" x14ac:dyDescent="0.25">
      <c r="I61657" s="80"/>
      <c r="AX61657" s="80"/>
      <c r="AY61657" s="80"/>
      <c r="AZ61657" s="80"/>
      <c r="BA61657" s="80"/>
      <c r="BB61657" s="80"/>
    </row>
    <row r="61658" spans="9:54" x14ac:dyDescent="0.25">
      <c r="I61658" s="80"/>
      <c r="AX61658" s="80"/>
      <c r="AY61658" s="80"/>
      <c r="AZ61658" s="80"/>
      <c r="BA61658" s="80"/>
      <c r="BB61658" s="80"/>
    </row>
    <row r="61659" spans="9:54" x14ac:dyDescent="0.25">
      <c r="I61659" s="80"/>
      <c r="AX61659" s="80"/>
      <c r="AY61659" s="80"/>
      <c r="AZ61659" s="80"/>
      <c r="BA61659" s="80"/>
      <c r="BB61659" s="80"/>
    </row>
    <row r="61660" spans="9:54" x14ac:dyDescent="0.25">
      <c r="I61660" s="80"/>
      <c r="AX61660" s="80"/>
      <c r="AY61660" s="80"/>
      <c r="AZ61660" s="80"/>
      <c r="BA61660" s="80"/>
      <c r="BB61660" s="80"/>
    </row>
    <row r="61661" spans="9:54" x14ac:dyDescent="0.25">
      <c r="I61661" s="80"/>
      <c r="AX61661" s="80"/>
      <c r="AY61661" s="80"/>
      <c r="AZ61661" s="80"/>
      <c r="BA61661" s="80"/>
      <c r="BB61661" s="80"/>
    </row>
    <row r="61662" spans="9:54" x14ac:dyDescent="0.25">
      <c r="I61662" s="80"/>
      <c r="AX61662" s="80"/>
      <c r="AY61662" s="80"/>
      <c r="AZ61662" s="80"/>
      <c r="BA61662" s="80"/>
      <c r="BB61662" s="80"/>
    </row>
    <row r="61663" spans="9:54" x14ac:dyDescent="0.25">
      <c r="I61663" s="80"/>
      <c r="AX61663" s="80"/>
      <c r="AY61663" s="80"/>
      <c r="AZ61663" s="80"/>
      <c r="BA61663" s="80"/>
      <c r="BB61663" s="80"/>
    </row>
    <row r="61664" spans="9:54" x14ac:dyDescent="0.25">
      <c r="I61664" s="80"/>
      <c r="AX61664" s="80"/>
      <c r="AY61664" s="80"/>
      <c r="AZ61664" s="80"/>
      <c r="BA61664" s="80"/>
      <c r="BB61664" s="80"/>
    </row>
    <row r="61665" spans="9:54" x14ac:dyDescent="0.25">
      <c r="I61665" s="80"/>
      <c r="AX61665" s="80"/>
      <c r="AY61665" s="80"/>
      <c r="AZ61665" s="80"/>
      <c r="BA61665" s="80"/>
      <c r="BB61665" s="80"/>
    </row>
    <row r="61666" spans="9:54" x14ac:dyDescent="0.25">
      <c r="I61666" s="80"/>
      <c r="AX61666" s="80"/>
      <c r="AY61666" s="80"/>
      <c r="AZ61666" s="80"/>
      <c r="BA61666" s="80"/>
      <c r="BB61666" s="80"/>
    </row>
    <row r="61667" spans="9:54" x14ac:dyDescent="0.25">
      <c r="I61667" s="80"/>
      <c r="AX61667" s="80"/>
      <c r="AY61667" s="80"/>
      <c r="AZ61667" s="80"/>
      <c r="BA61667" s="80"/>
      <c r="BB61667" s="80"/>
    </row>
    <row r="61668" spans="9:54" x14ac:dyDescent="0.25">
      <c r="I61668" s="80"/>
      <c r="AX61668" s="80"/>
      <c r="AY61668" s="80"/>
      <c r="AZ61668" s="80"/>
      <c r="BA61668" s="80"/>
      <c r="BB61668" s="80"/>
    </row>
    <row r="61669" spans="9:54" x14ac:dyDescent="0.25">
      <c r="I61669" s="80"/>
      <c r="AX61669" s="80"/>
      <c r="AY61669" s="80"/>
      <c r="AZ61669" s="80"/>
      <c r="BA61669" s="80"/>
      <c r="BB61669" s="80"/>
    </row>
    <row r="61670" spans="9:54" x14ac:dyDescent="0.25">
      <c r="I61670" s="80"/>
      <c r="AX61670" s="80"/>
      <c r="AY61670" s="80"/>
      <c r="AZ61670" s="80"/>
      <c r="BA61670" s="80"/>
      <c r="BB61670" s="80"/>
    </row>
    <row r="61671" spans="9:54" x14ac:dyDescent="0.25">
      <c r="I61671" s="80"/>
      <c r="AX61671" s="80"/>
      <c r="AY61671" s="80"/>
      <c r="AZ61671" s="80"/>
      <c r="BA61671" s="80"/>
      <c r="BB61671" s="80"/>
    </row>
    <row r="61672" spans="9:54" x14ac:dyDescent="0.25">
      <c r="I61672" s="80"/>
      <c r="AX61672" s="80"/>
      <c r="AY61672" s="80"/>
      <c r="AZ61672" s="80"/>
      <c r="BA61672" s="80"/>
      <c r="BB61672" s="80"/>
    </row>
    <row r="61673" spans="9:54" x14ac:dyDescent="0.25">
      <c r="I61673" s="80"/>
      <c r="AX61673" s="80"/>
      <c r="AY61673" s="80"/>
      <c r="AZ61673" s="80"/>
      <c r="BA61673" s="80"/>
      <c r="BB61673" s="80"/>
    </row>
    <row r="61674" spans="9:54" x14ac:dyDescent="0.25">
      <c r="I61674" s="80"/>
      <c r="AX61674" s="80"/>
      <c r="AY61674" s="80"/>
      <c r="AZ61674" s="80"/>
      <c r="BA61674" s="80"/>
      <c r="BB61674" s="80"/>
    </row>
    <row r="61675" spans="9:54" x14ac:dyDescent="0.25">
      <c r="I61675" s="80"/>
      <c r="AX61675" s="80"/>
      <c r="AY61675" s="80"/>
      <c r="AZ61675" s="80"/>
      <c r="BA61675" s="80"/>
      <c r="BB61675" s="80"/>
    </row>
    <row r="61676" spans="9:54" x14ac:dyDescent="0.25">
      <c r="I61676" s="80"/>
      <c r="AX61676" s="80"/>
      <c r="AY61676" s="80"/>
      <c r="AZ61676" s="80"/>
      <c r="BA61676" s="80"/>
      <c r="BB61676" s="80"/>
    </row>
    <row r="61677" spans="9:54" x14ac:dyDescent="0.25">
      <c r="I61677" s="80"/>
      <c r="AX61677" s="80"/>
      <c r="AY61677" s="80"/>
      <c r="AZ61677" s="80"/>
      <c r="BA61677" s="80"/>
      <c r="BB61677" s="80"/>
    </row>
    <row r="61678" spans="9:54" x14ac:dyDescent="0.25">
      <c r="I61678" s="80"/>
      <c r="AX61678" s="80"/>
      <c r="AY61678" s="80"/>
      <c r="AZ61678" s="80"/>
      <c r="BA61678" s="80"/>
      <c r="BB61678" s="80"/>
    </row>
    <row r="61679" spans="9:54" x14ac:dyDescent="0.25">
      <c r="I61679" s="80"/>
      <c r="AX61679" s="80"/>
      <c r="AY61679" s="80"/>
      <c r="AZ61679" s="80"/>
      <c r="BA61679" s="80"/>
      <c r="BB61679" s="80"/>
    </row>
    <row r="61680" spans="9:54" x14ac:dyDescent="0.25">
      <c r="I61680" s="80"/>
      <c r="AX61680" s="80"/>
      <c r="AY61680" s="80"/>
      <c r="AZ61680" s="80"/>
      <c r="BA61680" s="80"/>
      <c r="BB61680" s="80"/>
    </row>
    <row r="61681" spans="9:54" x14ac:dyDescent="0.25">
      <c r="I61681" s="80"/>
      <c r="AX61681" s="80"/>
      <c r="AY61681" s="80"/>
      <c r="AZ61681" s="80"/>
      <c r="BA61681" s="80"/>
      <c r="BB61681" s="80"/>
    </row>
    <row r="61682" spans="9:54" x14ac:dyDescent="0.25">
      <c r="I61682" s="80"/>
      <c r="AX61682" s="80"/>
      <c r="AY61682" s="80"/>
      <c r="AZ61682" s="80"/>
      <c r="BA61682" s="80"/>
      <c r="BB61682" s="80"/>
    </row>
    <row r="61683" spans="9:54" x14ac:dyDescent="0.25">
      <c r="I61683" s="80"/>
      <c r="AX61683" s="80"/>
      <c r="AY61683" s="80"/>
      <c r="AZ61683" s="80"/>
      <c r="BA61683" s="80"/>
      <c r="BB61683" s="80"/>
    </row>
    <row r="61684" spans="9:54" x14ac:dyDescent="0.25">
      <c r="I61684" s="80"/>
      <c r="AX61684" s="80"/>
      <c r="AY61684" s="80"/>
      <c r="AZ61684" s="80"/>
      <c r="BA61684" s="80"/>
      <c r="BB61684" s="80"/>
    </row>
    <row r="61685" spans="9:54" x14ac:dyDescent="0.25">
      <c r="I61685" s="80"/>
      <c r="AX61685" s="80"/>
      <c r="AY61685" s="80"/>
      <c r="AZ61685" s="80"/>
      <c r="BA61685" s="80"/>
      <c r="BB61685" s="80"/>
    </row>
    <row r="61686" spans="9:54" x14ac:dyDescent="0.25">
      <c r="I61686" s="80"/>
      <c r="AX61686" s="80"/>
      <c r="AY61686" s="80"/>
      <c r="AZ61686" s="80"/>
      <c r="BA61686" s="80"/>
      <c r="BB61686" s="80"/>
    </row>
    <row r="61687" spans="9:54" x14ac:dyDescent="0.25">
      <c r="I61687" s="80"/>
      <c r="AX61687" s="80"/>
      <c r="AY61687" s="80"/>
      <c r="AZ61687" s="80"/>
      <c r="BA61687" s="80"/>
      <c r="BB61687" s="80"/>
    </row>
    <row r="61688" spans="9:54" x14ac:dyDescent="0.25">
      <c r="I61688" s="80"/>
      <c r="AX61688" s="80"/>
      <c r="AY61688" s="80"/>
      <c r="AZ61688" s="80"/>
      <c r="BA61688" s="80"/>
      <c r="BB61688" s="80"/>
    </row>
    <row r="61689" spans="9:54" x14ac:dyDescent="0.25">
      <c r="I61689" s="80"/>
      <c r="AX61689" s="80"/>
      <c r="AY61689" s="80"/>
      <c r="AZ61689" s="80"/>
      <c r="BA61689" s="80"/>
      <c r="BB61689" s="80"/>
    </row>
    <row r="61690" spans="9:54" x14ac:dyDescent="0.25">
      <c r="I61690" s="80"/>
      <c r="AX61690" s="80"/>
      <c r="AY61690" s="80"/>
      <c r="AZ61690" s="80"/>
      <c r="BA61690" s="80"/>
      <c r="BB61690" s="80"/>
    </row>
    <row r="61691" spans="9:54" x14ac:dyDescent="0.25">
      <c r="I61691" s="80"/>
      <c r="AX61691" s="80"/>
      <c r="AY61691" s="80"/>
      <c r="AZ61691" s="80"/>
      <c r="BA61691" s="80"/>
      <c r="BB61691" s="80"/>
    </row>
    <row r="61692" spans="9:54" x14ac:dyDescent="0.25">
      <c r="I61692" s="80"/>
      <c r="AX61692" s="80"/>
      <c r="AY61692" s="80"/>
      <c r="AZ61692" s="80"/>
      <c r="BA61692" s="80"/>
      <c r="BB61692" s="80"/>
    </row>
    <row r="61693" spans="9:54" x14ac:dyDescent="0.25">
      <c r="I61693" s="80"/>
      <c r="AX61693" s="80"/>
      <c r="AY61693" s="80"/>
      <c r="AZ61693" s="80"/>
      <c r="BA61693" s="80"/>
      <c r="BB61693" s="80"/>
    </row>
    <row r="61694" spans="9:54" x14ac:dyDescent="0.25">
      <c r="I61694" s="80"/>
      <c r="AX61694" s="80"/>
      <c r="AY61694" s="80"/>
      <c r="AZ61694" s="80"/>
      <c r="BA61694" s="80"/>
      <c r="BB61694" s="80"/>
    </row>
    <row r="61695" spans="9:54" x14ac:dyDescent="0.25">
      <c r="I61695" s="80"/>
      <c r="AX61695" s="80"/>
      <c r="AY61695" s="80"/>
      <c r="AZ61695" s="80"/>
      <c r="BA61695" s="80"/>
      <c r="BB61695" s="80"/>
    </row>
    <row r="61696" spans="9:54" x14ac:dyDescent="0.25">
      <c r="I61696" s="80"/>
      <c r="AX61696" s="80"/>
      <c r="AY61696" s="80"/>
      <c r="AZ61696" s="80"/>
      <c r="BA61696" s="80"/>
      <c r="BB61696" s="80"/>
    </row>
    <row r="61697" spans="9:54" x14ac:dyDescent="0.25">
      <c r="I61697" s="80"/>
      <c r="AX61697" s="80"/>
      <c r="AY61697" s="80"/>
      <c r="AZ61697" s="80"/>
      <c r="BA61697" s="80"/>
      <c r="BB61697" s="80"/>
    </row>
    <row r="61698" spans="9:54" x14ac:dyDescent="0.25">
      <c r="I61698" s="80"/>
      <c r="AX61698" s="80"/>
      <c r="AY61698" s="80"/>
      <c r="AZ61698" s="80"/>
      <c r="BA61698" s="80"/>
      <c r="BB61698" s="80"/>
    </row>
    <row r="61699" spans="9:54" x14ac:dyDescent="0.25">
      <c r="I61699" s="80"/>
      <c r="AX61699" s="80"/>
      <c r="AY61699" s="80"/>
      <c r="AZ61699" s="80"/>
      <c r="BA61699" s="80"/>
      <c r="BB61699" s="80"/>
    </row>
    <row r="61700" spans="9:54" x14ac:dyDescent="0.25">
      <c r="I61700" s="80"/>
      <c r="AX61700" s="80"/>
      <c r="AY61700" s="80"/>
      <c r="AZ61700" s="80"/>
      <c r="BA61700" s="80"/>
      <c r="BB61700" s="80"/>
    </row>
    <row r="61701" spans="9:54" x14ac:dyDescent="0.25">
      <c r="I61701" s="80"/>
      <c r="AX61701" s="80"/>
      <c r="AY61701" s="80"/>
      <c r="AZ61701" s="80"/>
      <c r="BA61701" s="80"/>
      <c r="BB61701" s="80"/>
    </row>
    <row r="61702" spans="9:54" x14ac:dyDescent="0.25">
      <c r="I61702" s="80"/>
      <c r="AX61702" s="80"/>
      <c r="AY61702" s="80"/>
      <c r="AZ61702" s="80"/>
      <c r="BA61702" s="80"/>
      <c r="BB61702" s="80"/>
    </row>
    <row r="61703" spans="9:54" x14ac:dyDescent="0.25">
      <c r="I61703" s="80"/>
      <c r="AX61703" s="80"/>
      <c r="AY61703" s="80"/>
      <c r="AZ61703" s="80"/>
      <c r="BA61703" s="80"/>
      <c r="BB61703" s="80"/>
    </row>
    <row r="61704" spans="9:54" x14ac:dyDescent="0.25">
      <c r="I61704" s="80"/>
      <c r="AX61704" s="80"/>
      <c r="AY61704" s="80"/>
      <c r="AZ61704" s="80"/>
      <c r="BA61704" s="80"/>
      <c r="BB61704" s="80"/>
    </row>
    <row r="61705" spans="9:54" x14ac:dyDescent="0.25">
      <c r="I61705" s="80"/>
      <c r="AX61705" s="80"/>
      <c r="AY61705" s="80"/>
      <c r="AZ61705" s="80"/>
      <c r="BA61705" s="80"/>
      <c r="BB61705" s="80"/>
    </row>
    <row r="61706" spans="9:54" x14ac:dyDescent="0.25">
      <c r="I61706" s="80"/>
      <c r="AX61706" s="80"/>
      <c r="AY61706" s="80"/>
      <c r="AZ61706" s="80"/>
      <c r="BA61706" s="80"/>
      <c r="BB61706" s="80"/>
    </row>
    <row r="61707" spans="9:54" x14ac:dyDescent="0.25">
      <c r="I61707" s="80"/>
      <c r="AX61707" s="80"/>
      <c r="AY61707" s="80"/>
      <c r="AZ61707" s="80"/>
      <c r="BA61707" s="80"/>
      <c r="BB61707" s="80"/>
    </row>
    <row r="61708" spans="9:54" x14ac:dyDescent="0.25">
      <c r="I61708" s="80"/>
      <c r="AX61708" s="80"/>
      <c r="AY61708" s="80"/>
      <c r="AZ61708" s="80"/>
      <c r="BA61708" s="80"/>
      <c r="BB61708" s="80"/>
    </row>
    <row r="61709" spans="9:54" x14ac:dyDescent="0.25">
      <c r="I61709" s="80"/>
      <c r="AX61709" s="80"/>
      <c r="AY61709" s="80"/>
      <c r="AZ61709" s="80"/>
      <c r="BA61709" s="80"/>
      <c r="BB61709" s="80"/>
    </row>
    <row r="61710" spans="9:54" x14ac:dyDescent="0.25">
      <c r="I61710" s="80"/>
      <c r="AX61710" s="80"/>
      <c r="AY61710" s="80"/>
      <c r="AZ61710" s="80"/>
      <c r="BA61710" s="80"/>
      <c r="BB61710" s="80"/>
    </row>
    <row r="61711" spans="9:54" x14ac:dyDescent="0.25">
      <c r="I61711" s="80"/>
      <c r="AX61711" s="80"/>
      <c r="AY61711" s="80"/>
      <c r="AZ61711" s="80"/>
      <c r="BA61711" s="80"/>
      <c r="BB61711" s="80"/>
    </row>
    <row r="61712" spans="9:54" x14ac:dyDescent="0.25">
      <c r="I61712" s="80"/>
      <c r="AX61712" s="80"/>
      <c r="AY61712" s="80"/>
      <c r="AZ61712" s="80"/>
      <c r="BA61712" s="80"/>
      <c r="BB61712" s="80"/>
    </row>
    <row r="61713" spans="9:54" x14ac:dyDescent="0.25">
      <c r="I61713" s="80"/>
      <c r="AX61713" s="80"/>
      <c r="AY61713" s="80"/>
      <c r="AZ61713" s="80"/>
      <c r="BA61713" s="80"/>
      <c r="BB61713" s="80"/>
    </row>
    <row r="61714" spans="9:54" x14ac:dyDescent="0.25">
      <c r="I61714" s="80"/>
      <c r="AX61714" s="80"/>
      <c r="AY61714" s="80"/>
      <c r="AZ61714" s="80"/>
      <c r="BA61714" s="80"/>
      <c r="BB61714" s="80"/>
    </row>
    <row r="61715" spans="9:54" x14ac:dyDescent="0.25">
      <c r="I61715" s="80"/>
      <c r="AX61715" s="80"/>
      <c r="AY61715" s="80"/>
      <c r="AZ61715" s="80"/>
      <c r="BA61715" s="80"/>
      <c r="BB61715" s="80"/>
    </row>
    <row r="61716" spans="9:54" x14ac:dyDescent="0.25">
      <c r="I61716" s="80"/>
      <c r="AX61716" s="80"/>
      <c r="AY61716" s="80"/>
      <c r="AZ61716" s="80"/>
      <c r="BA61716" s="80"/>
      <c r="BB61716" s="80"/>
    </row>
    <row r="61717" spans="9:54" x14ac:dyDescent="0.25">
      <c r="I61717" s="80"/>
      <c r="AX61717" s="80"/>
      <c r="AY61717" s="80"/>
      <c r="AZ61717" s="80"/>
      <c r="BA61717" s="80"/>
      <c r="BB61717" s="80"/>
    </row>
    <row r="61718" spans="9:54" x14ac:dyDescent="0.25">
      <c r="I61718" s="80"/>
      <c r="AX61718" s="80"/>
      <c r="AY61718" s="80"/>
      <c r="AZ61718" s="80"/>
      <c r="BA61718" s="80"/>
      <c r="BB61718" s="80"/>
    </row>
    <row r="61719" spans="9:54" x14ac:dyDescent="0.25">
      <c r="I61719" s="80"/>
      <c r="AX61719" s="80"/>
      <c r="AY61719" s="80"/>
      <c r="AZ61719" s="80"/>
      <c r="BA61719" s="80"/>
      <c r="BB61719" s="80"/>
    </row>
    <row r="61720" spans="9:54" x14ac:dyDescent="0.25">
      <c r="I61720" s="80"/>
      <c r="AX61720" s="80"/>
      <c r="AY61720" s="80"/>
      <c r="AZ61720" s="80"/>
      <c r="BA61720" s="80"/>
      <c r="BB61720" s="80"/>
    </row>
    <row r="61721" spans="9:54" x14ac:dyDescent="0.25">
      <c r="I61721" s="80"/>
      <c r="AX61721" s="80"/>
      <c r="AY61721" s="80"/>
      <c r="AZ61721" s="80"/>
      <c r="BA61721" s="80"/>
      <c r="BB61721" s="80"/>
    </row>
    <row r="61722" spans="9:54" x14ac:dyDescent="0.25">
      <c r="I61722" s="80"/>
      <c r="AX61722" s="80"/>
      <c r="AY61722" s="80"/>
      <c r="AZ61722" s="80"/>
      <c r="BA61722" s="80"/>
      <c r="BB61722" s="80"/>
    </row>
    <row r="61723" spans="9:54" x14ac:dyDescent="0.25">
      <c r="I61723" s="80"/>
      <c r="AX61723" s="80"/>
      <c r="AY61723" s="80"/>
      <c r="AZ61723" s="80"/>
      <c r="BA61723" s="80"/>
      <c r="BB61723" s="80"/>
    </row>
    <row r="61724" spans="9:54" x14ac:dyDescent="0.25">
      <c r="I61724" s="80"/>
      <c r="AX61724" s="80"/>
      <c r="AY61724" s="80"/>
      <c r="AZ61724" s="80"/>
      <c r="BA61724" s="80"/>
      <c r="BB61724" s="80"/>
    </row>
    <row r="61725" spans="9:54" x14ac:dyDescent="0.25">
      <c r="I61725" s="80"/>
      <c r="AX61725" s="80"/>
      <c r="AY61725" s="80"/>
      <c r="AZ61725" s="80"/>
      <c r="BA61725" s="80"/>
      <c r="BB61725" s="80"/>
    </row>
    <row r="61726" spans="9:54" x14ac:dyDescent="0.25">
      <c r="I61726" s="80"/>
      <c r="AX61726" s="80"/>
      <c r="AY61726" s="80"/>
      <c r="AZ61726" s="80"/>
      <c r="BA61726" s="80"/>
      <c r="BB61726" s="80"/>
    </row>
    <row r="61727" spans="9:54" x14ac:dyDescent="0.25">
      <c r="I61727" s="80"/>
      <c r="AX61727" s="80"/>
      <c r="AY61727" s="80"/>
      <c r="AZ61727" s="80"/>
      <c r="BA61727" s="80"/>
      <c r="BB61727" s="80"/>
    </row>
    <row r="61728" spans="9:54" x14ac:dyDescent="0.25">
      <c r="I61728" s="80"/>
      <c r="AX61728" s="80"/>
      <c r="AY61728" s="80"/>
      <c r="AZ61728" s="80"/>
      <c r="BA61728" s="80"/>
      <c r="BB61728" s="80"/>
    </row>
    <row r="61729" spans="9:54" x14ac:dyDescent="0.25">
      <c r="I61729" s="80"/>
      <c r="AX61729" s="80"/>
      <c r="AY61729" s="80"/>
      <c r="AZ61729" s="80"/>
      <c r="BA61729" s="80"/>
      <c r="BB61729" s="80"/>
    </row>
    <row r="61730" spans="9:54" x14ac:dyDescent="0.25">
      <c r="I61730" s="80"/>
      <c r="AX61730" s="80"/>
      <c r="AY61730" s="80"/>
      <c r="AZ61730" s="80"/>
      <c r="BA61730" s="80"/>
      <c r="BB61730" s="80"/>
    </row>
    <row r="61731" spans="9:54" x14ac:dyDescent="0.25">
      <c r="I61731" s="80"/>
      <c r="AX61731" s="80"/>
      <c r="AY61731" s="80"/>
      <c r="AZ61731" s="80"/>
      <c r="BA61731" s="80"/>
      <c r="BB61731" s="80"/>
    </row>
    <row r="61732" spans="9:54" x14ac:dyDescent="0.25">
      <c r="I61732" s="80"/>
      <c r="AX61732" s="80"/>
      <c r="AY61732" s="80"/>
      <c r="AZ61732" s="80"/>
      <c r="BA61732" s="80"/>
      <c r="BB61732" s="80"/>
    </row>
    <row r="61733" spans="9:54" x14ac:dyDescent="0.25">
      <c r="I61733" s="80"/>
      <c r="AX61733" s="80"/>
      <c r="AY61733" s="80"/>
      <c r="AZ61733" s="80"/>
      <c r="BA61733" s="80"/>
      <c r="BB61733" s="80"/>
    </row>
    <row r="61734" spans="9:54" x14ac:dyDescent="0.25">
      <c r="I61734" s="80"/>
      <c r="AX61734" s="80"/>
      <c r="AY61734" s="80"/>
      <c r="AZ61734" s="80"/>
      <c r="BA61734" s="80"/>
      <c r="BB61734" s="80"/>
    </row>
    <row r="61735" spans="9:54" x14ac:dyDescent="0.25">
      <c r="I61735" s="80"/>
      <c r="AX61735" s="80"/>
      <c r="AY61735" s="80"/>
      <c r="AZ61735" s="80"/>
      <c r="BA61735" s="80"/>
      <c r="BB61735" s="80"/>
    </row>
    <row r="61736" spans="9:54" x14ac:dyDescent="0.25">
      <c r="I61736" s="80"/>
      <c r="AX61736" s="80"/>
      <c r="AY61736" s="80"/>
      <c r="AZ61736" s="80"/>
      <c r="BA61736" s="80"/>
      <c r="BB61736" s="80"/>
    </row>
    <row r="61737" spans="9:54" x14ac:dyDescent="0.25">
      <c r="I61737" s="80"/>
      <c r="AX61737" s="80"/>
      <c r="AY61737" s="80"/>
      <c r="AZ61737" s="80"/>
      <c r="BA61737" s="80"/>
      <c r="BB61737" s="80"/>
    </row>
    <row r="61738" spans="9:54" x14ac:dyDescent="0.25">
      <c r="I61738" s="80"/>
      <c r="AX61738" s="80"/>
      <c r="AY61738" s="80"/>
      <c r="AZ61738" s="80"/>
      <c r="BA61738" s="80"/>
      <c r="BB61738" s="80"/>
    </row>
    <row r="61739" spans="9:54" x14ac:dyDescent="0.25">
      <c r="I61739" s="80"/>
      <c r="AX61739" s="80"/>
      <c r="AY61739" s="80"/>
      <c r="AZ61739" s="80"/>
      <c r="BA61739" s="80"/>
      <c r="BB61739" s="80"/>
    </row>
    <row r="61740" spans="9:54" x14ac:dyDescent="0.25">
      <c r="I61740" s="80"/>
      <c r="AX61740" s="80"/>
      <c r="AY61740" s="80"/>
      <c r="AZ61740" s="80"/>
      <c r="BA61740" s="80"/>
      <c r="BB61740" s="80"/>
    </row>
    <row r="61741" spans="9:54" x14ac:dyDescent="0.25">
      <c r="I61741" s="80"/>
      <c r="AX61741" s="80"/>
      <c r="AY61741" s="80"/>
      <c r="AZ61741" s="80"/>
      <c r="BA61741" s="80"/>
      <c r="BB61741" s="80"/>
    </row>
    <row r="61742" spans="9:54" x14ac:dyDescent="0.25">
      <c r="I61742" s="80"/>
      <c r="AX61742" s="80"/>
      <c r="AY61742" s="80"/>
      <c r="AZ61742" s="80"/>
      <c r="BA61742" s="80"/>
      <c r="BB61742" s="80"/>
    </row>
    <row r="61743" spans="9:54" x14ac:dyDescent="0.25">
      <c r="I61743" s="80"/>
      <c r="AX61743" s="80"/>
      <c r="AY61743" s="80"/>
      <c r="AZ61743" s="80"/>
      <c r="BA61743" s="80"/>
      <c r="BB61743" s="80"/>
    </row>
    <row r="61744" spans="9:54" x14ac:dyDescent="0.25">
      <c r="I61744" s="80"/>
      <c r="AX61744" s="80"/>
      <c r="AY61744" s="80"/>
      <c r="AZ61744" s="80"/>
      <c r="BA61744" s="80"/>
      <c r="BB61744" s="80"/>
    </row>
    <row r="61745" spans="9:54" x14ac:dyDescent="0.25">
      <c r="I61745" s="80"/>
      <c r="AX61745" s="80"/>
      <c r="AY61745" s="80"/>
      <c r="AZ61745" s="80"/>
      <c r="BA61745" s="80"/>
      <c r="BB61745" s="80"/>
    </row>
    <row r="61746" spans="9:54" x14ac:dyDescent="0.25">
      <c r="I61746" s="80"/>
      <c r="AX61746" s="80"/>
      <c r="AY61746" s="80"/>
      <c r="AZ61746" s="80"/>
      <c r="BA61746" s="80"/>
      <c r="BB61746" s="80"/>
    </row>
    <row r="61747" spans="9:54" x14ac:dyDescent="0.25">
      <c r="I61747" s="80"/>
      <c r="AX61747" s="80"/>
      <c r="AY61747" s="80"/>
      <c r="AZ61747" s="80"/>
      <c r="BA61747" s="80"/>
      <c r="BB61747" s="80"/>
    </row>
    <row r="61748" spans="9:54" x14ac:dyDescent="0.25">
      <c r="I61748" s="80"/>
      <c r="AX61748" s="80"/>
      <c r="AY61748" s="80"/>
      <c r="AZ61748" s="80"/>
      <c r="BA61748" s="80"/>
      <c r="BB61748" s="80"/>
    </row>
    <row r="61749" spans="9:54" x14ac:dyDescent="0.25">
      <c r="I61749" s="80"/>
      <c r="AX61749" s="80"/>
      <c r="AY61749" s="80"/>
      <c r="AZ61749" s="80"/>
      <c r="BA61749" s="80"/>
      <c r="BB61749" s="80"/>
    </row>
    <row r="61750" spans="9:54" x14ac:dyDescent="0.25">
      <c r="I61750" s="80"/>
      <c r="AX61750" s="80"/>
      <c r="AY61750" s="80"/>
      <c r="AZ61750" s="80"/>
      <c r="BA61750" s="80"/>
      <c r="BB61750" s="80"/>
    </row>
    <row r="61751" spans="9:54" x14ac:dyDescent="0.25">
      <c r="I61751" s="80"/>
      <c r="AX61751" s="80"/>
      <c r="AY61751" s="80"/>
      <c r="AZ61751" s="80"/>
      <c r="BA61751" s="80"/>
      <c r="BB61751" s="80"/>
    </row>
    <row r="61752" spans="9:54" x14ac:dyDescent="0.25">
      <c r="I61752" s="80"/>
      <c r="AX61752" s="80"/>
      <c r="AY61752" s="80"/>
      <c r="AZ61752" s="80"/>
      <c r="BA61752" s="80"/>
      <c r="BB61752" s="80"/>
    </row>
    <row r="61753" spans="9:54" x14ac:dyDescent="0.25">
      <c r="I61753" s="80"/>
      <c r="AX61753" s="80"/>
      <c r="AY61753" s="80"/>
      <c r="AZ61753" s="80"/>
      <c r="BA61753" s="80"/>
      <c r="BB61753" s="80"/>
    </row>
    <row r="61754" spans="9:54" x14ac:dyDescent="0.25">
      <c r="I61754" s="80"/>
      <c r="AX61754" s="80"/>
      <c r="AY61754" s="80"/>
      <c r="AZ61754" s="80"/>
      <c r="BA61754" s="80"/>
      <c r="BB61754" s="80"/>
    </row>
    <row r="61755" spans="9:54" x14ac:dyDescent="0.25">
      <c r="I61755" s="80"/>
      <c r="AX61755" s="80"/>
      <c r="AY61755" s="80"/>
      <c r="AZ61755" s="80"/>
      <c r="BA61755" s="80"/>
      <c r="BB61755" s="80"/>
    </row>
    <row r="61756" spans="9:54" x14ac:dyDescent="0.25">
      <c r="I61756" s="80"/>
      <c r="AX61756" s="80"/>
      <c r="AY61756" s="80"/>
      <c r="AZ61756" s="80"/>
      <c r="BA61756" s="80"/>
      <c r="BB61756" s="80"/>
    </row>
    <row r="61757" spans="9:54" x14ac:dyDescent="0.25">
      <c r="I61757" s="80"/>
      <c r="AX61757" s="80"/>
      <c r="AY61757" s="80"/>
      <c r="AZ61757" s="80"/>
      <c r="BA61757" s="80"/>
      <c r="BB61757" s="80"/>
    </row>
    <row r="61758" spans="9:54" x14ac:dyDescent="0.25">
      <c r="I61758" s="80"/>
      <c r="AX61758" s="80"/>
      <c r="AY61758" s="80"/>
      <c r="AZ61758" s="80"/>
      <c r="BA61758" s="80"/>
      <c r="BB61758" s="80"/>
    </row>
    <row r="61759" spans="9:54" x14ac:dyDescent="0.25">
      <c r="I61759" s="80"/>
      <c r="AX61759" s="80"/>
      <c r="AY61759" s="80"/>
      <c r="AZ61759" s="80"/>
      <c r="BA61759" s="80"/>
      <c r="BB61759" s="80"/>
    </row>
    <row r="61760" spans="9:54" x14ac:dyDescent="0.25">
      <c r="I61760" s="80"/>
      <c r="AX61760" s="80"/>
      <c r="AY61760" s="80"/>
      <c r="AZ61760" s="80"/>
      <c r="BA61760" s="80"/>
      <c r="BB61760" s="80"/>
    </row>
    <row r="61761" spans="9:54" x14ac:dyDescent="0.25">
      <c r="I61761" s="80"/>
      <c r="AX61761" s="80"/>
      <c r="AY61761" s="80"/>
      <c r="AZ61761" s="80"/>
      <c r="BA61761" s="80"/>
      <c r="BB61761" s="80"/>
    </row>
    <row r="61762" spans="9:54" x14ac:dyDescent="0.25">
      <c r="I61762" s="80"/>
      <c r="AX61762" s="80"/>
      <c r="AY61762" s="80"/>
      <c r="AZ61762" s="80"/>
      <c r="BA61762" s="80"/>
      <c r="BB61762" s="80"/>
    </row>
    <row r="61763" spans="9:54" x14ac:dyDescent="0.25">
      <c r="I61763" s="80"/>
      <c r="AX61763" s="80"/>
      <c r="AY61763" s="80"/>
      <c r="AZ61763" s="80"/>
      <c r="BA61763" s="80"/>
      <c r="BB61763" s="80"/>
    </row>
    <row r="61764" spans="9:54" x14ac:dyDescent="0.25">
      <c r="I61764" s="80"/>
      <c r="AX61764" s="80"/>
      <c r="AY61764" s="80"/>
      <c r="AZ61764" s="80"/>
      <c r="BA61764" s="80"/>
      <c r="BB61764" s="80"/>
    </row>
    <row r="61765" spans="9:54" x14ac:dyDescent="0.25">
      <c r="I61765" s="80"/>
      <c r="AX61765" s="80"/>
      <c r="AY61765" s="80"/>
      <c r="AZ61765" s="80"/>
      <c r="BA61765" s="80"/>
      <c r="BB61765" s="80"/>
    </row>
    <row r="61766" spans="9:54" x14ac:dyDescent="0.25">
      <c r="I61766" s="80"/>
      <c r="AX61766" s="80"/>
      <c r="AY61766" s="80"/>
      <c r="AZ61766" s="80"/>
      <c r="BA61766" s="80"/>
      <c r="BB61766" s="80"/>
    </row>
    <row r="61767" spans="9:54" x14ac:dyDescent="0.25">
      <c r="I61767" s="80"/>
      <c r="AX61767" s="80"/>
      <c r="AY61767" s="80"/>
      <c r="AZ61767" s="80"/>
      <c r="BA61767" s="80"/>
      <c r="BB61767" s="80"/>
    </row>
    <row r="61768" spans="9:54" x14ac:dyDescent="0.25">
      <c r="I61768" s="80"/>
      <c r="AX61768" s="80"/>
      <c r="AY61768" s="80"/>
      <c r="AZ61768" s="80"/>
      <c r="BA61768" s="80"/>
      <c r="BB61768" s="80"/>
    </row>
    <row r="61769" spans="9:54" x14ac:dyDescent="0.25">
      <c r="I61769" s="80"/>
      <c r="AX61769" s="80"/>
      <c r="AY61769" s="80"/>
      <c r="AZ61769" s="80"/>
      <c r="BA61769" s="80"/>
      <c r="BB61769" s="80"/>
    </row>
    <row r="61770" spans="9:54" x14ac:dyDescent="0.25">
      <c r="I61770" s="80"/>
      <c r="AX61770" s="80"/>
      <c r="AY61770" s="80"/>
      <c r="AZ61770" s="80"/>
      <c r="BA61770" s="80"/>
      <c r="BB61770" s="80"/>
    </row>
    <row r="61771" spans="9:54" x14ac:dyDescent="0.25">
      <c r="I61771" s="80"/>
      <c r="AX61771" s="80"/>
      <c r="AY61771" s="80"/>
      <c r="AZ61771" s="80"/>
      <c r="BA61771" s="80"/>
      <c r="BB61771" s="80"/>
    </row>
    <row r="61772" spans="9:54" x14ac:dyDescent="0.25">
      <c r="I61772" s="80"/>
      <c r="AX61772" s="80"/>
      <c r="AY61772" s="80"/>
      <c r="AZ61772" s="80"/>
      <c r="BA61772" s="80"/>
      <c r="BB61772" s="80"/>
    </row>
    <row r="61773" spans="9:54" x14ac:dyDescent="0.25">
      <c r="I61773" s="80"/>
      <c r="AX61773" s="80"/>
      <c r="AY61773" s="80"/>
      <c r="AZ61773" s="80"/>
      <c r="BA61773" s="80"/>
      <c r="BB61773" s="80"/>
    </row>
    <row r="61774" spans="9:54" x14ac:dyDescent="0.25">
      <c r="I61774" s="80"/>
      <c r="AX61774" s="80"/>
      <c r="AY61774" s="80"/>
      <c r="AZ61774" s="80"/>
      <c r="BA61774" s="80"/>
      <c r="BB61774" s="80"/>
    </row>
    <row r="61775" spans="9:54" x14ac:dyDescent="0.25">
      <c r="I61775" s="80"/>
      <c r="AX61775" s="80"/>
      <c r="AY61775" s="80"/>
      <c r="AZ61775" s="80"/>
      <c r="BA61775" s="80"/>
      <c r="BB61775" s="80"/>
    </row>
    <row r="61776" spans="9:54" x14ac:dyDescent="0.25">
      <c r="I61776" s="80"/>
      <c r="AX61776" s="80"/>
      <c r="AY61776" s="80"/>
      <c r="AZ61776" s="80"/>
      <c r="BA61776" s="80"/>
      <c r="BB61776" s="80"/>
    </row>
    <row r="61777" spans="9:54" x14ac:dyDescent="0.25">
      <c r="I61777" s="80"/>
      <c r="AX61777" s="80"/>
      <c r="AY61777" s="80"/>
      <c r="AZ61777" s="80"/>
      <c r="BA61777" s="80"/>
      <c r="BB61777" s="80"/>
    </row>
    <row r="61778" spans="9:54" x14ac:dyDescent="0.25">
      <c r="I61778" s="80"/>
      <c r="AX61778" s="80"/>
      <c r="AY61778" s="80"/>
      <c r="AZ61778" s="80"/>
      <c r="BA61778" s="80"/>
      <c r="BB61778" s="80"/>
    </row>
    <row r="61779" spans="9:54" x14ac:dyDescent="0.25">
      <c r="I61779" s="80"/>
      <c r="AX61779" s="80"/>
      <c r="AY61779" s="80"/>
      <c r="AZ61779" s="80"/>
      <c r="BA61779" s="80"/>
      <c r="BB61779" s="80"/>
    </row>
    <row r="61780" spans="9:54" x14ac:dyDescent="0.25">
      <c r="I61780" s="80"/>
      <c r="AX61780" s="80"/>
      <c r="AY61780" s="80"/>
      <c r="AZ61780" s="80"/>
      <c r="BA61780" s="80"/>
      <c r="BB61780" s="80"/>
    </row>
    <row r="61781" spans="9:54" x14ac:dyDescent="0.25">
      <c r="I61781" s="80"/>
      <c r="AX61781" s="80"/>
      <c r="AY61781" s="80"/>
      <c r="AZ61781" s="80"/>
      <c r="BA61781" s="80"/>
      <c r="BB61781" s="80"/>
    </row>
    <row r="61782" spans="9:54" x14ac:dyDescent="0.25">
      <c r="I61782" s="80"/>
      <c r="AX61782" s="80"/>
      <c r="AY61782" s="80"/>
      <c r="AZ61782" s="80"/>
      <c r="BA61782" s="80"/>
      <c r="BB61782" s="80"/>
    </row>
    <row r="61783" spans="9:54" x14ac:dyDescent="0.25">
      <c r="I61783" s="80"/>
      <c r="AX61783" s="80"/>
      <c r="AY61783" s="80"/>
      <c r="AZ61783" s="80"/>
      <c r="BA61783" s="80"/>
      <c r="BB61783" s="80"/>
    </row>
    <row r="61784" spans="9:54" x14ac:dyDescent="0.25">
      <c r="I61784" s="80"/>
      <c r="AX61784" s="80"/>
      <c r="AY61784" s="80"/>
      <c r="AZ61784" s="80"/>
      <c r="BA61784" s="80"/>
      <c r="BB61784" s="80"/>
    </row>
    <row r="61785" spans="9:54" x14ac:dyDescent="0.25">
      <c r="I61785" s="80"/>
      <c r="AX61785" s="80"/>
      <c r="AY61785" s="80"/>
      <c r="AZ61785" s="80"/>
      <c r="BA61785" s="80"/>
      <c r="BB61785" s="80"/>
    </row>
    <row r="61786" spans="9:54" x14ac:dyDescent="0.25">
      <c r="I61786" s="80"/>
      <c r="AX61786" s="80"/>
      <c r="AY61786" s="80"/>
      <c r="AZ61786" s="80"/>
      <c r="BA61786" s="80"/>
      <c r="BB61786" s="80"/>
    </row>
    <row r="61787" spans="9:54" x14ac:dyDescent="0.25">
      <c r="I61787" s="80"/>
      <c r="AX61787" s="80"/>
      <c r="AY61787" s="80"/>
      <c r="AZ61787" s="80"/>
      <c r="BA61787" s="80"/>
      <c r="BB61787" s="80"/>
    </row>
    <row r="61788" spans="9:54" x14ac:dyDescent="0.25">
      <c r="I61788" s="80"/>
      <c r="AX61788" s="80"/>
      <c r="AY61788" s="80"/>
      <c r="AZ61788" s="80"/>
      <c r="BA61788" s="80"/>
      <c r="BB61788" s="80"/>
    </row>
    <row r="61789" spans="9:54" x14ac:dyDescent="0.25">
      <c r="I61789" s="80"/>
      <c r="AX61789" s="80"/>
      <c r="AY61789" s="80"/>
      <c r="AZ61789" s="80"/>
      <c r="BA61789" s="80"/>
      <c r="BB61789" s="80"/>
    </row>
    <row r="61790" spans="9:54" x14ac:dyDescent="0.25">
      <c r="I61790" s="80"/>
      <c r="AX61790" s="80"/>
      <c r="AY61790" s="80"/>
      <c r="AZ61790" s="80"/>
      <c r="BA61790" s="80"/>
      <c r="BB61790" s="80"/>
    </row>
    <row r="61791" spans="9:54" x14ac:dyDescent="0.25">
      <c r="I61791" s="80"/>
      <c r="AX61791" s="80"/>
      <c r="AY61791" s="80"/>
      <c r="AZ61791" s="80"/>
      <c r="BA61791" s="80"/>
      <c r="BB61791" s="80"/>
    </row>
    <row r="61792" spans="9:54" x14ac:dyDescent="0.25">
      <c r="I61792" s="80"/>
      <c r="AX61792" s="80"/>
      <c r="AY61792" s="80"/>
      <c r="AZ61792" s="80"/>
      <c r="BA61792" s="80"/>
      <c r="BB61792" s="80"/>
    </row>
    <row r="61793" spans="9:54" x14ac:dyDescent="0.25">
      <c r="I61793" s="80"/>
      <c r="AX61793" s="80"/>
      <c r="AY61793" s="80"/>
      <c r="AZ61793" s="80"/>
      <c r="BA61793" s="80"/>
      <c r="BB61793" s="80"/>
    </row>
    <row r="61794" spans="9:54" x14ac:dyDescent="0.25">
      <c r="I61794" s="80"/>
      <c r="AX61794" s="80"/>
      <c r="AY61794" s="80"/>
      <c r="AZ61794" s="80"/>
      <c r="BA61794" s="80"/>
      <c r="BB61794" s="80"/>
    </row>
    <row r="61795" spans="9:54" x14ac:dyDescent="0.25">
      <c r="I61795" s="80"/>
      <c r="AX61795" s="80"/>
      <c r="AY61795" s="80"/>
      <c r="AZ61795" s="80"/>
      <c r="BA61795" s="80"/>
      <c r="BB61795" s="80"/>
    </row>
    <row r="61796" spans="9:54" x14ac:dyDescent="0.25">
      <c r="I61796" s="80"/>
      <c r="AX61796" s="80"/>
      <c r="AY61796" s="80"/>
      <c r="AZ61796" s="80"/>
      <c r="BA61796" s="80"/>
      <c r="BB61796" s="80"/>
    </row>
    <row r="61797" spans="9:54" x14ac:dyDescent="0.25">
      <c r="I61797" s="80"/>
      <c r="AX61797" s="80"/>
      <c r="AY61797" s="80"/>
      <c r="AZ61797" s="80"/>
      <c r="BA61797" s="80"/>
      <c r="BB61797" s="80"/>
    </row>
    <row r="61798" spans="9:54" x14ac:dyDescent="0.25">
      <c r="I61798" s="80"/>
      <c r="AX61798" s="80"/>
      <c r="AY61798" s="80"/>
      <c r="AZ61798" s="80"/>
      <c r="BA61798" s="80"/>
      <c r="BB61798" s="80"/>
    </row>
    <row r="61799" spans="9:54" x14ac:dyDescent="0.25">
      <c r="I61799" s="80"/>
      <c r="AX61799" s="80"/>
      <c r="AY61799" s="80"/>
      <c r="AZ61799" s="80"/>
      <c r="BA61799" s="80"/>
      <c r="BB61799" s="80"/>
    </row>
    <row r="61800" spans="9:54" x14ac:dyDescent="0.25">
      <c r="I61800" s="80"/>
      <c r="AX61800" s="80"/>
      <c r="AY61800" s="80"/>
      <c r="AZ61800" s="80"/>
      <c r="BA61800" s="80"/>
      <c r="BB61800" s="80"/>
    </row>
    <row r="61801" spans="9:54" x14ac:dyDescent="0.25">
      <c r="I61801" s="80"/>
      <c r="AX61801" s="80"/>
      <c r="AY61801" s="80"/>
      <c r="AZ61801" s="80"/>
      <c r="BA61801" s="80"/>
      <c r="BB61801" s="80"/>
    </row>
    <row r="61802" spans="9:54" x14ac:dyDescent="0.25">
      <c r="I61802" s="80"/>
      <c r="AX61802" s="80"/>
      <c r="AY61802" s="80"/>
      <c r="AZ61802" s="80"/>
      <c r="BA61802" s="80"/>
      <c r="BB61802" s="80"/>
    </row>
    <row r="61803" spans="9:54" x14ac:dyDescent="0.25">
      <c r="I61803" s="80"/>
      <c r="AX61803" s="80"/>
      <c r="AY61803" s="80"/>
      <c r="AZ61803" s="80"/>
      <c r="BA61803" s="80"/>
      <c r="BB61803" s="80"/>
    </row>
    <row r="61804" spans="9:54" x14ac:dyDescent="0.25">
      <c r="I61804" s="80"/>
      <c r="AX61804" s="80"/>
      <c r="AY61804" s="80"/>
      <c r="AZ61804" s="80"/>
      <c r="BA61804" s="80"/>
      <c r="BB61804" s="80"/>
    </row>
    <row r="61805" spans="9:54" x14ac:dyDescent="0.25">
      <c r="I61805" s="80"/>
      <c r="AX61805" s="80"/>
      <c r="AY61805" s="80"/>
      <c r="AZ61805" s="80"/>
      <c r="BA61805" s="80"/>
      <c r="BB61805" s="80"/>
    </row>
    <row r="61806" spans="9:54" x14ac:dyDescent="0.25">
      <c r="I61806" s="80"/>
      <c r="AX61806" s="80"/>
      <c r="AY61806" s="80"/>
      <c r="AZ61806" s="80"/>
      <c r="BA61806" s="80"/>
      <c r="BB61806" s="80"/>
    </row>
    <row r="61807" spans="9:54" x14ac:dyDescent="0.25">
      <c r="I61807" s="80"/>
      <c r="AX61807" s="80"/>
      <c r="AY61807" s="80"/>
      <c r="AZ61807" s="80"/>
      <c r="BA61807" s="80"/>
      <c r="BB61807" s="80"/>
    </row>
    <row r="61808" spans="9:54" x14ac:dyDescent="0.25">
      <c r="I61808" s="80"/>
      <c r="AX61808" s="80"/>
      <c r="AY61808" s="80"/>
      <c r="AZ61808" s="80"/>
      <c r="BA61808" s="80"/>
      <c r="BB61808" s="80"/>
    </row>
    <row r="61809" spans="9:54" x14ac:dyDescent="0.25">
      <c r="I61809" s="80"/>
      <c r="AX61809" s="80"/>
      <c r="AY61809" s="80"/>
      <c r="AZ61809" s="80"/>
      <c r="BA61809" s="80"/>
      <c r="BB61809" s="80"/>
    </row>
    <row r="61810" spans="9:54" x14ac:dyDescent="0.25">
      <c r="I61810" s="80"/>
      <c r="AX61810" s="80"/>
      <c r="AY61810" s="80"/>
      <c r="AZ61810" s="80"/>
      <c r="BA61810" s="80"/>
      <c r="BB61810" s="80"/>
    </row>
    <row r="61811" spans="9:54" x14ac:dyDescent="0.25">
      <c r="I61811" s="80"/>
      <c r="AX61811" s="80"/>
      <c r="AY61811" s="80"/>
      <c r="AZ61811" s="80"/>
      <c r="BA61811" s="80"/>
      <c r="BB61811" s="80"/>
    </row>
    <row r="61812" spans="9:54" x14ac:dyDescent="0.25">
      <c r="I61812" s="80"/>
      <c r="AX61812" s="80"/>
      <c r="AY61812" s="80"/>
      <c r="AZ61812" s="80"/>
      <c r="BA61812" s="80"/>
      <c r="BB61812" s="80"/>
    </row>
    <row r="61813" spans="9:54" x14ac:dyDescent="0.25">
      <c r="I61813" s="80"/>
      <c r="AX61813" s="80"/>
      <c r="AY61813" s="80"/>
      <c r="AZ61813" s="80"/>
      <c r="BA61813" s="80"/>
      <c r="BB61813" s="80"/>
    </row>
    <row r="61814" spans="9:54" x14ac:dyDescent="0.25">
      <c r="I61814" s="80"/>
      <c r="AX61814" s="80"/>
      <c r="AY61814" s="80"/>
      <c r="AZ61814" s="80"/>
      <c r="BA61814" s="80"/>
      <c r="BB61814" s="80"/>
    </row>
    <row r="61815" spans="9:54" x14ac:dyDescent="0.25">
      <c r="I61815" s="80"/>
      <c r="AX61815" s="80"/>
      <c r="AY61815" s="80"/>
      <c r="AZ61815" s="80"/>
      <c r="BA61815" s="80"/>
      <c r="BB61815" s="80"/>
    </row>
    <row r="61816" spans="9:54" x14ac:dyDescent="0.25">
      <c r="I61816" s="80"/>
      <c r="AX61816" s="80"/>
      <c r="AY61816" s="80"/>
      <c r="AZ61816" s="80"/>
      <c r="BA61816" s="80"/>
      <c r="BB61816" s="80"/>
    </row>
    <row r="61817" spans="9:54" x14ac:dyDescent="0.25">
      <c r="I61817" s="80"/>
      <c r="AX61817" s="80"/>
      <c r="AY61817" s="80"/>
      <c r="AZ61817" s="80"/>
      <c r="BA61817" s="80"/>
      <c r="BB61817" s="80"/>
    </row>
    <row r="61818" spans="9:54" x14ac:dyDescent="0.25">
      <c r="I61818" s="80"/>
      <c r="AX61818" s="80"/>
      <c r="AY61818" s="80"/>
      <c r="AZ61818" s="80"/>
      <c r="BA61818" s="80"/>
      <c r="BB61818" s="80"/>
    </row>
    <row r="61819" spans="9:54" x14ac:dyDescent="0.25">
      <c r="I61819" s="80"/>
      <c r="AX61819" s="80"/>
      <c r="AY61819" s="80"/>
      <c r="AZ61819" s="80"/>
      <c r="BA61819" s="80"/>
      <c r="BB61819" s="80"/>
    </row>
    <row r="61820" spans="9:54" x14ac:dyDescent="0.25">
      <c r="I61820" s="80"/>
      <c r="AX61820" s="80"/>
      <c r="AY61820" s="80"/>
      <c r="AZ61820" s="80"/>
      <c r="BA61820" s="80"/>
      <c r="BB61820" s="80"/>
    </row>
    <row r="61821" spans="9:54" x14ac:dyDescent="0.25">
      <c r="I61821" s="80"/>
      <c r="AX61821" s="80"/>
      <c r="AY61821" s="80"/>
      <c r="AZ61821" s="80"/>
      <c r="BA61821" s="80"/>
      <c r="BB61821" s="80"/>
    </row>
    <row r="61822" spans="9:54" x14ac:dyDescent="0.25">
      <c r="I61822" s="80"/>
      <c r="AX61822" s="80"/>
      <c r="AY61822" s="80"/>
      <c r="AZ61822" s="80"/>
      <c r="BA61822" s="80"/>
      <c r="BB61822" s="80"/>
    </row>
    <row r="61823" spans="9:54" x14ac:dyDescent="0.25">
      <c r="I61823" s="80"/>
      <c r="AX61823" s="80"/>
      <c r="AY61823" s="80"/>
      <c r="AZ61823" s="80"/>
      <c r="BA61823" s="80"/>
      <c r="BB61823" s="80"/>
    </row>
    <row r="61824" spans="9:54" x14ac:dyDescent="0.25">
      <c r="I61824" s="80"/>
      <c r="AX61824" s="80"/>
      <c r="AY61824" s="80"/>
      <c r="AZ61824" s="80"/>
      <c r="BA61824" s="80"/>
      <c r="BB61824" s="80"/>
    </row>
    <row r="61825" spans="9:54" x14ac:dyDescent="0.25">
      <c r="I61825" s="80"/>
      <c r="AX61825" s="80"/>
      <c r="AY61825" s="80"/>
      <c r="AZ61825" s="80"/>
      <c r="BA61825" s="80"/>
      <c r="BB61825" s="80"/>
    </row>
    <row r="61826" spans="9:54" x14ac:dyDescent="0.25">
      <c r="I61826" s="80"/>
      <c r="AX61826" s="80"/>
      <c r="AY61826" s="80"/>
      <c r="AZ61826" s="80"/>
      <c r="BA61826" s="80"/>
      <c r="BB61826" s="80"/>
    </row>
    <row r="61827" spans="9:54" x14ac:dyDescent="0.25">
      <c r="I61827" s="80"/>
      <c r="AX61827" s="80"/>
      <c r="AY61827" s="80"/>
      <c r="AZ61827" s="80"/>
      <c r="BA61827" s="80"/>
      <c r="BB61827" s="80"/>
    </row>
    <row r="61828" spans="9:54" x14ac:dyDescent="0.25">
      <c r="I61828" s="80"/>
      <c r="AX61828" s="80"/>
      <c r="AY61828" s="80"/>
      <c r="AZ61828" s="80"/>
      <c r="BA61828" s="80"/>
      <c r="BB61828" s="80"/>
    </row>
    <row r="61829" spans="9:54" x14ac:dyDescent="0.25">
      <c r="I61829" s="80"/>
      <c r="AX61829" s="80"/>
      <c r="AY61829" s="80"/>
      <c r="AZ61829" s="80"/>
      <c r="BA61829" s="80"/>
      <c r="BB61829" s="80"/>
    </row>
    <row r="61830" spans="9:54" x14ac:dyDescent="0.25">
      <c r="I61830" s="80"/>
      <c r="AX61830" s="80"/>
      <c r="AY61830" s="80"/>
      <c r="AZ61830" s="80"/>
      <c r="BA61830" s="80"/>
      <c r="BB61830" s="80"/>
    </row>
    <row r="61831" spans="9:54" x14ac:dyDescent="0.25">
      <c r="I61831" s="80"/>
      <c r="AX61831" s="80"/>
      <c r="AY61831" s="80"/>
      <c r="AZ61831" s="80"/>
      <c r="BA61831" s="80"/>
      <c r="BB61831" s="80"/>
    </row>
    <row r="61832" spans="9:54" x14ac:dyDescent="0.25">
      <c r="I61832" s="80"/>
      <c r="AX61832" s="80"/>
      <c r="AY61832" s="80"/>
      <c r="AZ61832" s="80"/>
      <c r="BA61832" s="80"/>
      <c r="BB61832" s="80"/>
    </row>
    <row r="61833" spans="9:54" x14ac:dyDescent="0.25">
      <c r="I61833" s="80"/>
      <c r="AX61833" s="80"/>
      <c r="AY61833" s="80"/>
      <c r="AZ61833" s="80"/>
      <c r="BA61833" s="80"/>
      <c r="BB61833" s="80"/>
    </row>
    <row r="61834" spans="9:54" x14ac:dyDescent="0.25">
      <c r="I61834" s="80"/>
      <c r="AX61834" s="80"/>
      <c r="AY61834" s="80"/>
      <c r="AZ61834" s="80"/>
      <c r="BA61834" s="80"/>
      <c r="BB61834" s="80"/>
    </row>
    <row r="61835" spans="9:54" x14ac:dyDescent="0.25">
      <c r="I61835" s="80"/>
      <c r="AX61835" s="80"/>
      <c r="AY61835" s="80"/>
      <c r="AZ61835" s="80"/>
      <c r="BA61835" s="80"/>
      <c r="BB61835" s="80"/>
    </row>
    <row r="61836" spans="9:54" x14ac:dyDescent="0.25">
      <c r="I61836" s="80"/>
      <c r="AX61836" s="80"/>
      <c r="AY61836" s="80"/>
      <c r="AZ61836" s="80"/>
      <c r="BA61836" s="80"/>
      <c r="BB61836" s="80"/>
    </row>
    <row r="61837" spans="9:54" x14ac:dyDescent="0.25">
      <c r="I61837" s="80"/>
      <c r="AX61837" s="80"/>
      <c r="AY61837" s="80"/>
      <c r="AZ61837" s="80"/>
      <c r="BA61837" s="80"/>
      <c r="BB61837" s="80"/>
    </row>
    <row r="61838" spans="9:54" x14ac:dyDescent="0.25">
      <c r="I61838" s="80"/>
      <c r="AX61838" s="80"/>
      <c r="AY61838" s="80"/>
      <c r="AZ61838" s="80"/>
      <c r="BA61838" s="80"/>
      <c r="BB61838" s="80"/>
    </row>
    <row r="61839" spans="9:54" x14ac:dyDescent="0.25">
      <c r="I61839" s="80"/>
      <c r="AX61839" s="80"/>
      <c r="AY61839" s="80"/>
      <c r="AZ61839" s="80"/>
      <c r="BA61839" s="80"/>
      <c r="BB61839" s="80"/>
    </row>
    <row r="61840" spans="9:54" x14ac:dyDescent="0.25">
      <c r="I61840" s="80"/>
      <c r="AX61840" s="80"/>
      <c r="AY61840" s="80"/>
      <c r="AZ61840" s="80"/>
      <c r="BA61840" s="80"/>
      <c r="BB61840" s="80"/>
    </row>
    <row r="61841" spans="9:54" x14ac:dyDescent="0.25">
      <c r="I61841" s="80"/>
      <c r="AX61841" s="80"/>
      <c r="AY61841" s="80"/>
      <c r="AZ61841" s="80"/>
      <c r="BA61841" s="80"/>
      <c r="BB61841" s="80"/>
    </row>
    <row r="61842" spans="9:54" x14ac:dyDescent="0.25">
      <c r="I61842" s="80"/>
      <c r="AX61842" s="80"/>
      <c r="AY61842" s="80"/>
      <c r="AZ61842" s="80"/>
      <c r="BA61842" s="80"/>
      <c r="BB61842" s="80"/>
    </row>
    <row r="61843" spans="9:54" x14ac:dyDescent="0.25">
      <c r="I61843" s="80"/>
      <c r="AX61843" s="80"/>
      <c r="AY61843" s="80"/>
      <c r="AZ61843" s="80"/>
      <c r="BA61843" s="80"/>
      <c r="BB61843" s="80"/>
    </row>
    <row r="61844" spans="9:54" x14ac:dyDescent="0.25">
      <c r="I61844" s="80"/>
      <c r="AX61844" s="80"/>
      <c r="AY61844" s="80"/>
      <c r="AZ61844" s="80"/>
      <c r="BA61844" s="80"/>
      <c r="BB61844" s="80"/>
    </row>
    <row r="61845" spans="9:54" x14ac:dyDescent="0.25">
      <c r="I61845" s="80"/>
      <c r="AX61845" s="80"/>
      <c r="AY61845" s="80"/>
      <c r="AZ61845" s="80"/>
      <c r="BA61845" s="80"/>
      <c r="BB61845" s="80"/>
    </row>
    <row r="61846" spans="9:54" x14ac:dyDescent="0.25">
      <c r="I61846" s="80"/>
      <c r="AX61846" s="80"/>
      <c r="AY61846" s="80"/>
      <c r="AZ61846" s="80"/>
      <c r="BA61846" s="80"/>
      <c r="BB61846" s="80"/>
    </row>
    <row r="61847" spans="9:54" x14ac:dyDescent="0.25">
      <c r="I61847" s="80"/>
      <c r="AX61847" s="80"/>
      <c r="AY61847" s="80"/>
      <c r="AZ61847" s="80"/>
      <c r="BA61847" s="80"/>
      <c r="BB61847" s="80"/>
    </row>
    <row r="61848" spans="9:54" x14ac:dyDescent="0.25">
      <c r="I61848" s="80"/>
      <c r="AX61848" s="80"/>
      <c r="AY61848" s="80"/>
      <c r="AZ61848" s="80"/>
      <c r="BA61848" s="80"/>
      <c r="BB61848" s="80"/>
    </row>
    <row r="61849" spans="9:54" x14ac:dyDescent="0.25">
      <c r="I61849" s="80"/>
      <c r="AX61849" s="80"/>
      <c r="AY61849" s="80"/>
      <c r="AZ61849" s="80"/>
      <c r="BA61849" s="80"/>
      <c r="BB61849" s="80"/>
    </row>
    <row r="61850" spans="9:54" x14ac:dyDescent="0.25">
      <c r="I61850" s="80"/>
      <c r="AX61850" s="80"/>
      <c r="AY61850" s="80"/>
      <c r="AZ61850" s="80"/>
      <c r="BA61850" s="80"/>
      <c r="BB61850" s="80"/>
    </row>
    <row r="61851" spans="9:54" x14ac:dyDescent="0.25">
      <c r="I61851" s="80"/>
      <c r="AX61851" s="80"/>
      <c r="AY61851" s="80"/>
      <c r="AZ61851" s="80"/>
      <c r="BA61851" s="80"/>
      <c r="BB61851" s="80"/>
    </row>
    <row r="61852" spans="9:54" x14ac:dyDescent="0.25">
      <c r="I61852" s="80"/>
      <c r="AX61852" s="80"/>
      <c r="AY61852" s="80"/>
      <c r="AZ61852" s="80"/>
      <c r="BA61852" s="80"/>
      <c r="BB61852" s="80"/>
    </row>
    <row r="61853" spans="9:54" x14ac:dyDescent="0.25">
      <c r="I61853" s="80"/>
      <c r="AX61853" s="80"/>
      <c r="AY61853" s="80"/>
      <c r="AZ61853" s="80"/>
      <c r="BA61853" s="80"/>
      <c r="BB61853" s="80"/>
    </row>
    <row r="61854" spans="9:54" x14ac:dyDescent="0.25">
      <c r="I61854" s="80"/>
      <c r="AX61854" s="80"/>
      <c r="AY61854" s="80"/>
      <c r="AZ61854" s="80"/>
      <c r="BA61854" s="80"/>
      <c r="BB61854" s="80"/>
    </row>
    <row r="61855" spans="9:54" x14ac:dyDescent="0.25">
      <c r="I61855" s="80"/>
      <c r="AX61855" s="80"/>
      <c r="AY61855" s="80"/>
      <c r="AZ61855" s="80"/>
      <c r="BA61855" s="80"/>
      <c r="BB61855" s="80"/>
    </row>
    <row r="61856" spans="9:54" x14ac:dyDescent="0.25">
      <c r="I61856" s="80"/>
      <c r="AX61856" s="80"/>
      <c r="AY61856" s="80"/>
      <c r="AZ61856" s="80"/>
      <c r="BA61856" s="80"/>
      <c r="BB61856" s="80"/>
    </row>
    <row r="61857" spans="9:54" x14ac:dyDescent="0.25">
      <c r="I61857" s="80"/>
      <c r="AX61857" s="80"/>
      <c r="AY61857" s="80"/>
      <c r="AZ61857" s="80"/>
      <c r="BA61857" s="80"/>
      <c r="BB61857" s="80"/>
    </row>
    <row r="61858" spans="9:54" x14ac:dyDescent="0.25">
      <c r="I61858" s="80"/>
      <c r="AX61858" s="80"/>
      <c r="AY61858" s="80"/>
      <c r="AZ61858" s="80"/>
      <c r="BA61858" s="80"/>
      <c r="BB61858" s="80"/>
    </row>
    <row r="61859" spans="9:54" x14ac:dyDescent="0.25">
      <c r="I61859" s="80"/>
      <c r="AX61859" s="80"/>
      <c r="AY61859" s="80"/>
      <c r="AZ61859" s="80"/>
      <c r="BA61859" s="80"/>
      <c r="BB61859" s="80"/>
    </row>
    <row r="61860" spans="9:54" x14ac:dyDescent="0.25">
      <c r="I61860" s="80"/>
      <c r="AX61860" s="80"/>
      <c r="AY61860" s="80"/>
      <c r="AZ61860" s="80"/>
      <c r="BA61860" s="80"/>
      <c r="BB61860" s="80"/>
    </row>
    <row r="61861" spans="9:54" x14ac:dyDescent="0.25">
      <c r="I61861" s="80"/>
      <c r="AX61861" s="80"/>
      <c r="AY61861" s="80"/>
      <c r="AZ61861" s="80"/>
      <c r="BA61861" s="80"/>
      <c r="BB61861" s="80"/>
    </row>
    <row r="61862" spans="9:54" x14ac:dyDescent="0.25">
      <c r="I61862" s="80"/>
      <c r="AX61862" s="80"/>
      <c r="AY61862" s="80"/>
      <c r="AZ61862" s="80"/>
      <c r="BA61862" s="80"/>
      <c r="BB61862" s="80"/>
    </row>
    <row r="61863" spans="9:54" x14ac:dyDescent="0.25">
      <c r="I61863" s="80"/>
      <c r="AX61863" s="80"/>
      <c r="AY61863" s="80"/>
      <c r="AZ61863" s="80"/>
      <c r="BA61863" s="80"/>
      <c r="BB61863" s="80"/>
    </row>
    <row r="61864" spans="9:54" x14ac:dyDescent="0.25">
      <c r="I61864" s="80"/>
      <c r="AX61864" s="80"/>
      <c r="AY61864" s="80"/>
      <c r="AZ61864" s="80"/>
      <c r="BA61864" s="80"/>
      <c r="BB61864" s="80"/>
    </row>
    <row r="61865" spans="9:54" x14ac:dyDescent="0.25">
      <c r="I61865" s="80"/>
      <c r="AX61865" s="80"/>
      <c r="AY61865" s="80"/>
      <c r="AZ61865" s="80"/>
      <c r="BA61865" s="80"/>
      <c r="BB61865" s="80"/>
    </row>
    <row r="61866" spans="9:54" x14ac:dyDescent="0.25">
      <c r="I61866" s="80"/>
      <c r="AX61866" s="80"/>
      <c r="AY61866" s="80"/>
      <c r="AZ61866" s="80"/>
      <c r="BA61866" s="80"/>
      <c r="BB61866" s="80"/>
    </row>
    <row r="61867" spans="9:54" x14ac:dyDescent="0.25">
      <c r="I61867" s="80"/>
      <c r="AX61867" s="80"/>
      <c r="AY61867" s="80"/>
      <c r="AZ61867" s="80"/>
      <c r="BA61867" s="80"/>
      <c r="BB61867" s="80"/>
    </row>
    <row r="61868" spans="9:54" x14ac:dyDescent="0.25">
      <c r="I61868" s="80"/>
      <c r="AX61868" s="80"/>
      <c r="AY61868" s="80"/>
      <c r="AZ61868" s="80"/>
      <c r="BA61868" s="80"/>
      <c r="BB61868" s="80"/>
    </row>
    <row r="61869" spans="9:54" x14ac:dyDescent="0.25">
      <c r="I61869" s="80"/>
      <c r="AX61869" s="80"/>
      <c r="AY61869" s="80"/>
      <c r="AZ61869" s="80"/>
      <c r="BA61869" s="80"/>
      <c r="BB61869" s="80"/>
    </row>
    <row r="61870" spans="9:54" x14ac:dyDescent="0.25">
      <c r="I61870" s="80"/>
      <c r="AX61870" s="80"/>
      <c r="AY61870" s="80"/>
      <c r="AZ61870" s="80"/>
      <c r="BA61870" s="80"/>
      <c r="BB61870" s="80"/>
    </row>
    <row r="61871" spans="9:54" x14ac:dyDescent="0.25">
      <c r="I61871" s="80"/>
      <c r="AX61871" s="80"/>
      <c r="AY61871" s="80"/>
      <c r="AZ61871" s="80"/>
      <c r="BA61871" s="80"/>
      <c r="BB61871" s="80"/>
    </row>
    <row r="61872" spans="9:54" x14ac:dyDescent="0.25">
      <c r="I61872" s="80"/>
      <c r="AX61872" s="80"/>
      <c r="AY61872" s="80"/>
      <c r="AZ61872" s="80"/>
      <c r="BA61872" s="80"/>
      <c r="BB61872" s="80"/>
    </row>
    <row r="61873" spans="9:54" x14ac:dyDescent="0.25">
      <c r="I61873" s="80"/>
      <c r="AX61873" s="80"/>
      <c r="AY61873" s="80"/>
      <c r="AZ61873" s="80"/>
      <c r="BA61873" s="80"/>
      <c r="BB61873" s="80"/>
    </row>
    <row r="61874" spans="9:54" x14ac:dyDescent="0.25">
      <c r="I61874" s="80"/>
      <c r="AX61874" s="80"/>
      <c r="AY61874" s="80"/>
      <c r="AZ61874" s="80"/>
      <c r="BA61874" s="80"/>
      <c r="BB61874" s="80"/>
    </row>
    <row r="61875" spans="9:54" x14ac:dyDescent="0.25">
      <c r="I61875" s="80"/>
      <c r="AX61875" s="80"/>
      <c r="AY61875" s="80"/>
      <c r="AZ61875" s="80"/>
      <c r="BA61875" s="80"/>
      <c r="BB61875" s="80"/>
    </row>
    <row r="61876" spans="9:54" x14ac:dyDescent="0.25">
      <c r="I61876" s="80"/>
      <c r="AX61876" s="80"/>
      <c r="AY61876" s="80"/>
      <c r="AZ61876" s="80"/>
      <c r="BA61876" s="80"/>
      <c r="BB61876" s="80"/>
    </row>
    <row r="61877" spans="9:54" x14ac:dyDescent="0.25">
      <c r="I61877" s="80"/>
      <c r="AX61877" s="80"/>
      <c r="AY61877" s="80"/>
      <c r="AZ61877" s="80"/>
      <c r="BA61877" s="80"/>
      <c r="BB61877" s="80"/>
    </row>
    <row r="61878" spans="9:54" x14ac:dyDescent="0.25">
      <c r="I61878" s="80"/>
      <c r="AX61878" s="80"/>
      <c r="AY61878" s="80"/>
      <c r="AZ61878" s="80"/>
      <c r="BA61878" s="80"/>
      <c r="BB61878" s="80"/>
    </row>
    <row r="61879" spans="9:54" x14ac:dyDescent="0.25">
      <c r="I61879" s="80"/>
      <c r="AX61879" s="80"/>
      <c r="AY61879" s="80"/>
      <c r="AZ61879" s="80"/>
      <c r="BA61879" s="80"/>
      <c r="BB61879" s="80"/>
    </row>
    <row r="61880" spans="9:54" x14ac:dyDescent="0.25">
      <c r="I61880" s="80"/>
      <c r="AX61880" s="80"/>
      <c r="AY61880" s="80"/>
      <c r="AZ61880" s="80"/>
      <c r="BA61880" s="80"/>
      <c r="BB61880" s="80"/>
    </row>
    <row r="61881" spans="9:54" x14ac:dyDescent="0.25">
      <c r="I61881" s="80"/>
      <c r="AX61881" s="80"/>
      <c r="AY61881" s="80"/>
      <c r="AZ61881" s="80"/>
      <c r="BA61881" s="80"/>
      <c r="BB61881" s="80"/>
    </row>
    <row r="61882" spans="9:54" x14ac:dyDescent="0.25">
      <c r="I61882" s="80"/>
      <c r="AX61882" s="80"/>
      <c r="AY61882" s="80"/>
      <c r="AZ61882" s="80"/>
      <c r="BA61882" s="80"/>
      <c r="BB61882" s="80"/>
    </row>
    <row r="61883" spans="9:54" x14ac:dyDescent="0.25">
      <c r="I61883" s="80"/>
      <c r="AX61883" s="80"/>
      <c r="AY61883" s="80"/>
      <c r="AZ61883" s="80"/>
      <c r="BA61883" s="80"/>
      <c r="BB61883" s="80"/>
    </row>
    <row r="61884" spans="9:54" x14ac:dyDescent="0.25">
      <c r="I61884" s="80"/>
      <c r="AX61884" s="80"/>
      <c r="AY61884" s="80"/>
      <c r="AZ61884" s="80"/>
      <c r="BA61884" s="80"/>
      <c r="BB61884" s="80"/>
    </row>
    <row r="61885" spans="9:54" x14ac:dyDescent="0.25">
      <c r="I61885" s="80"/>
      <c r="AX61885" s="80"/>
      <c r="AY61885" s="80"/>
      <c r="AZ61885" s="80"/>
      <c r="BA61885" s="80"/>
      <c r="BB61885" s="80"/>
    </row>
    <row r="61886" spans="9:54" x14ac:dyDescent="0.25">
      <c r="I61886" s="80"/>
      <c r="AX61886" s="80"/>
      <c r="AY61886" s="80"/>
      <c r="AZ61886" s="80"/>
      <c r="BA61886" s="80"/>
      <c r="BB61886" s="80"/>
    </row>
    <row r="61887" spans="9:54" x14ac:dyDescent="0.25">
      <c r="I61887" s="80"/>
      <c r="AX61887" s="80"/>
      <c r="AY61887" s="80"/>
      <c r="AZ61887" s="80"/>
      <c r="BA61887" s="80"/>
      <c r="BB61887" s="80"/>
    </row>
    <row r="61888" spans="9:54" x14ac:dyDescent="0.25">
      <c r="I61888" s="80"/>
      <c r="AX61888" s="80"/>
      <c r="AY61888" s="80"/>
      <c r="AZ61888" s="80"/>
      <c r="BA61888" s="80"/>
      <c r="BB61888" s="80"/>
    </row>
    <row r="61889" spans="9:54" x14ac:dyDescent="0.25">
      <c r="I61889" s="80"/>
      <c r="AX61889" s="80"/>
      <c r="AY61889" s="80"/>
      <c r="AZ61889" s="80"/>
      <c r="BA61889" s="80"/>
      <c r="BB61889" s="80"/>
    </row>
    <row r="61890" spans="9:54" x14ac:dyDescent="0.25">
      <c r="I61890" s="80"/>
      <c r="AX61890" s="80"/>
      <c r="AY61890" s="80"/>
      <c r="AZ61890" s="80"/>
      <c r="BA61890" s="80"/>
      <c r="BB61890" s="80"/>
    </row>
    <row r="61891" spans="9:54" x14ac:dyDescent="0.25">
      <c r="I61891" s="80"/>
      <c r="AX61891" s="80"/>
      <c r="AY61891" s="80"/>
      <c r="AZ61891" s="80"/>
      <c r="BA61891" s="80"/>
      <c r="BB61891" s="80"/>
    </row>
    <row r="61892" spans="9:54" x14ac:dyDescent="0.25">
      <c r="I61892" s="80"/>
      <c r="AX61892" s="80"/>
      <c r="AY61892" s="80"/>
      <c r="AZ61892" s="80"/>
      <c r="BA61892" s="80"/>
      <c r="BB61892" s="80"/>
    </row>
    <row r="61893" spans="9:54" x14ac:dyDescent="0.25">
      <c r="I61893" s="80"/>
      <c r="AX61893" s="80"/>
      <c r="AY61893" s="80"/>
      <c r="AZ61893" s="80"/>
      <c r="BA61893" s="80"/>
      <c r="BB61893" s="80"/>
    </row>
    <row r="61894" spans="9:54" x14ac:dyDescent="0.25">
      <c r="I61894" s="80"/>
      <c r="AX61894" s="80"/>
      <c r="AY61894" s="80"/>
      <c r="AZ61894" s="80"/>
      <c r="BA61894" s="80"/>
      <c r="BB61894" s="80"/>
    </row>
    <row r="61895" spans="9:54" x14ac:dyDescent="0.25">
      <c r="I61895" s="80"/>
      <c r="AX61895" s="80"/>
      <c r="AY61895" s="80"/>
      <c r="AZ61895" s="80"/>
      <c r="BA61895" s="80"/>
      <c r="BB61895" s="80"/>
    </row>
    <row r="61896" spans="9:54" x14ac:dyDescent="0.25">
      <c r="I61896" s="80"/>
      <c r="AX61896" s="80"/>
      <c r="AY61896" s="80"/>
      <c r="AZ61896" s="80"/>
      <c r="BA61896" s="80"/>
      <c r="BB61896" s="80"/>
    </row>
    <row r="61897" spans="9:54" x14ac:dyDescent="0.25">
      <c r="I61897" s="80"/>
      <c r="AX61897" s="80"/>
      <c r="AY61897" s="80"/>
      <c r="AZ61897" s="80"/>
      <c r="BA61897" s="80"/>
      <c r="BB61897" s="80"/>
    </row>
    <row r="61898" spans="9:54" x14ac:dyDescent="0.25">
      <c r="I61898" s="80"/>
      <c r="AX61898" s="80"/>
      <c r="AY61898" s="80"/>
      <c r="AZ61898" s="80"/>
      <c r="BA61898" s="80"/>
      <c r="BB61898" s="80"/>
    </row>
    <row r="61899" spans="9:54" x14ac:dyDescent="0.25">
      <c r="I61899" s="80"/>
      <c r="AX61899" s="80"/>
      <c r="AY61899" s="80"/>
      <c r="AZ61899" s="80"/>
      <c r="BA61899" s="80"/>
      <c r="BB61899" s="80"/>
    </row>
    <row r="61900" spans="9:54" x14ac:dyDescent="0.25">
      <c r="I61900" s="80"/>
      <c r="AX61900" s="80"/>
      <c r="AY61900" s="80"/>
      <c r="AZ61900" s="80"/>
      <c r="BA61900" s="80"/>
      <c r="BB61900" s="80"/>
    </row>
    <row r="61901" spans="9:54" x14ac:dyDescent="0.25">
      <c r="I61901" s="80"/>
      <c r="AX61901" s="80"/>
      <c r="AY61901" s="80"/>
      <c r="AZ61901" s="80"/>
      <c r="BA61901" s="80"/>
      <c r="BB61901" s="80"/>
    </row>
    <row r="61902" spans="9:54" x14ac:dyDescent="0.25">
      <c r="I61902" s="80"/>
      <c r="AX61902" s="80"/>
      <c r="AY61902" s="80"/>
      <c r="AZ61902" s="80"/>
      <c r="BA61902" s="80"/>
      <c r="BB61902" s="80"/>
    </row>
    <row r="61903" spans="9:54" x14ac:dyDescent="0.25">
      <c r="I61903" s="80"/>
      <c r="AX61903" s="80"/>
      <c r="AY61903" s="80"/>
      <c r="AZ61903" s="80"/>
      <c r="BA61903" s="80"/>
      <c r="BB61903" s="80"/>
    </row>
    <row r="61904" spans="9:54" x14ac:dyDescent="0.25">
      <c r="I61904" s="80"/>
      <c r="AX61904" s="80"/>
      <c r="AY61904" s="80"/>
      <c r="AZ61904" s="80"/>
      <c r="BA61904" s="80"/>
      <c r="BB61904" s="80"/>
    </row>
    <row r="61905" spans="9:54" x14ac:dyDescent="0.25">
      <c r="I61905" s="80"/>
      <c r="AX61905" s="80"/>
      <c r="AY61905" s="80"/>
      <c r="AZ61905" s="80"/>
      <c r="BA61905" s="80"/>
      <c r="BB61905" s="80"/>
    </row>
    <row r="61906" spans="9:54" x14ac:dyDescent="0.25">
      <c r="I61906" s="80"/>
      <c r="AX61906" s="80"/>
      <c r="AY61906" s="80"/>
      <c r="AZ61906" s="80"/>
      <c r="BA61906" s="80"/>
      <c r="BB61906" s="80"/>
    </row>
    <row r="61907" spans="9:54" x14ac:dyDescent="0.25">
      <c r="I61907" s="80"/>
      <c r="AX61907" s="80"/>
      <c r="AY61907" s="80"/>
      <c r="AZ61907" s="80"/>
      <c r="BA61907" s="80"/>
      <c r="BB61907" s="80"/>
    </row>
    <row r="61908" spans="9:54" x14ac:dyDescent="0.25">
      <c r="I61908" s="80"/>
      <c r="AX61908" s="80"/>
      <c r="AY61908" s="80"/>
      <c r="AZ61908" s="80"/>
      <c r="BA61908" s="80"/>
      <c r="BB61908" s="80"/>
    </row>
    <row r="61909" spans="9:54" x14ac:dyDescent="0.25">
      <c r="I61909" s="80"/>
      <c r="AX61909" s="80"/>
      <c r="AY61909" s="80"/>
      <c r="AZ61909" s="80"/>
      <c r="BA61909" s="80"/>
      <c r="BB61909" s="80"/>
    </row>
    <row r="61910" spans="9:54" x14ac:dyDescent="0.25">
      <c r="I61910" s="80"/>
      <c r="AX61910" s="80"/>
      <c r="AY61910" s="80"/>
      <c r="AZ61910" s="80"/>
      <c r="BA61910" s="80"/>
      <c r="BB61910" s="80"/>
    </row>
    <row r="61911" spans="9:54" x14ac:dyDescent="0.25">
      <c r="I61911" s="80"/>
      <c r="AX61911" s="80"/>
      <c r="AY61911" s="80"/>
      <c r="AZ61911" s="80"/>
      <c r="BA61911" s="80"/>
      <c r="BB61911" s="80"/>
    </row>
    <row r="61912" spans="9:54" x14ac:dyDescent="0.25">
      <c r="I61912" s="80"/>
      <c r="AX61912" s="80"/>
      <c r="AY61912" s="80"/>
      <c r="AZ61912" s="80"/>
      <c r="BA61912" s="80"/>
      <c r="BB61912" s="80"/>
    </row>
    <row r="61913" spans="9:54" x14ac:dyDescent="0.25">
      <c r="I61913" s="80"/>
      <c r="AX61913" s="80"/>
      <c r="AY61913" s="80"/>
      <c r="AZ61913" s="80"/>
      <c r="BA61913" s="80"/>
      <c r="BB61913" s="80"/>
    </row>
    <row r="61914" spans="9:54" x14ac:dyDescent="0.25">
      <c r="I61914" s="80"/>
      <c r="AX61914" s="80"/>
      <c r="AY61914" s="80"/>
      <c r="AZ61914" s="80"/>
      <c r="BA61914" s="80"/>
      <c r="BB61914" s="80"/>
    </row>
    <row r="61915" spans="9:54" x14ac:dyDescent="0.25">
      <c r="I61915" s="80"/>
      <c r="AX61915" s="80"/>
      <c r="AY61915" s="80"/>
      <c r="AZ61915" s="80"/>
      <c r="BA61915" s="80"/>
      <c r="BB61915" s="80"/>
    </row>
    <row r="61916" spans="9:54" x14ac:dyDescent="0.25">
      <c r="I61916" s="80"/>
      <c r="AX61916" s="80"/>
      <c r="AY61916" s="80"/>
      <c r="AZ61916" s="80"/>
      <c r="BA61916" s="80"/>
      <c r="BB61916" s="80"/>
    </row>
    <row r="61917" spans="9:54" x14ac:dyDescent="0.25">
      <c r="I61917" s="80"/>
      <c r="AX61917" s="80"/>
      <c r="AY61917" s="80"/>
      <c r="AZ61917" s="80"/>
      <c r="BA61917" s="80"/>
      <c r="BB61917" s="80"/>
    </row>
    <row r="61918" spans="9:54" x14ac:dyDescent="0.25">
      <c r="I61918" s="80"/>
      <c r="AX61918" s="80"/>
      <c r="AY61918" s="80"/>
      <c r="AZ61918" s="80"/>
      <c r="BA61918" s="80"/>
      <c r="BB61918" s="80"/>
    </row>
    <row r="61919" spans="9:54" x14ac:dyDescent="0.25">
      <c r="I61919" s="80"/>
      <c r="AX61919" s="80"/>
      <c r="AY61919" s="80"/>
      <c r="AZ61919" s="80"/>
      <c r="BA61919" s="80"/>
      <c r="BB61919" s="80"/>
    </row>
    <row r="61920" spans="9:54" x14ac:dyDescent="0.25">
      <c r="I61920" s="80"/>
      <c r="AX61920" s="80"/>
      <c r="AY61920" s="80"/>
      <c r="AZ61920" s="80"/>
      <c r="BA61920" s="80"/>
      <c r="BB61920" s="80"/>
    </row>
    <row r="61921" spans="9:54" x14ac:dyDescent="0.25">
      <c r="I61921" s="80"/>
      <c r="AX61921" s="80"/>
      <c r="AY61921" s="80"/>
      <c r="AZ61921" s="80"/>
      <c r="BA61921" s="80"/>
      <c r="BB61921" s="80"/>
    </row>
    <row r="61922" spans="9:54" x14ac:dyDescent="0.25">
      <c r="I61922" s="80"/>
      <c r="AX61922" s="80"/>
      <c r="AY61922" s="80"/>
      <c r="AZ61922" s="80"/>
      <c r="BA61922" s="80"/>
      <c r="BB61922" s="80"/>
    </row>
    <row r="61923" spans="9:54" x14ac:dyDescent="0.25">
      <c r="I61923" s="80"/>
      <c r="AX61923" s="80"/>
      <c r="AY61923" s="80"/>
      <c r="AZ61923" s="80"/>
      <c r="BA61923" s="80"/>
      <c r="BB61923" s="80"/>
    </row>
    <row r="61924" spans="9:54" x14ac:dyDescent="0.25">
      <c r="I61924" s="80"/>
      <c r="AX61924" s="80"/>
      <c r="AY61924" s="80"/>
      <c r="AZ61924" s="80"/>
      <c r="BA61924" s="80"/>
      <c r="BB61924" s="80"/>
    </row>
    <row r="61925" spans="9:54" x14ac:dyDescent="0.25">
      <c r="I61925" s="80"/>
      <c r="AX61925" s="80"/>
      <c r="AY61925" s="80"/>
      <c r="AZ61925" s="80"/>
      <c r="BA61925" s="80"/>
      <c r="BB61925" s="80"/>
    </row>
    <row r="61926" spans="9:54" x14ac:dyDescent="0.25">
      <c r="I61926" s="80"/>
      <c r="AX61926" s="80"/>
      <c r="AY61926" s="80"/>
      <c r="AZ61926" s="80"/>
      <c r="BA61926" s="80"/>
      <c r="BB61926" s="80"/>
    </row>
    <row r="61927" spans="9:54" x14ac:dyDescent="0.25">
      <c r="I61927" s="80"/>
      <c r="AX61927" s="80"/>
      <c r="AY61927" s="80"/>
      <c r="AZ61927" s="80"/>
      <c r="BA61927" s="80"/>
      <c r="BB61927" s="80"/>
    </row>
    <row r="61928" spans="9:54" x14ac:dyDescent="0.25">
      <c r="I61928" s="80"/>
      <c r="AX61928" s="80"/>
      <c r="AY61928" s="80"/>
      <c r="AZ61928" s="80"/>
      <c r="BA61928" s="80"/>
      <c r="BB61928" s="80"/>
    </row>
    <row r="61929" spans="9:54" x14ac:dyDescent="0.25">
      <c r="I61929" s="80"/>
      <c r="AX61929" s="80"/>
      <c r="AY61929" s="80"/>
      <c r="AZ61929" s="80"/>
      <c r="BA61929" s="80"/>
      <c r="BB61929" s="80"/>
    </row>
    <row r="61930" spans="9:54" x14ac:dyDescent="0.25">
      <c r="I61930" s="80"/>
      <c r="AX61930" s="80"/>
      <c r="AY61930" s="80"/>
      <c r="AZ61930" s="80"/>
      <c r="BA61930" s="80"/>
      <c r="BB61930" s="80"/>
    </row>
    <row r="61931" spans="9:54" x14ac:dyDescent="0.25">
      <c r="I61931" s="80"/>
      <c r="AX61931" s="80"/>
      <c r="AY61931" s="80"/>
      <c r="AZ61931" s="80"/>
      <c r="BA61931" s="80"/>
      <c r="BB61931" s="80"/>
    </row>
    <row r="61932" spans="9:54" x14ac:dyDescent="0.25">
      <c r="I61932" s="80"/>
      <c r="AX61932" s="80"/>
      <c r="AY61932" s="80"/>
      <c r="AZ61932" s="80"/>
      <c r="BA61932" s="80"/>
      <c r="BB61932" s="80"/>
    </row>
    <row r="61933" spans="9:54" x14ac:dyDescent="0.25">
      <c r="I61933" s="80"/>
      <c r="AX61933" s="80"/>
      <c r="AY61933" s="80"/>
      <c r="AZ61933" s="80"/>
      <c r="BA61933" s="80"/>
      <c r="BB61933" s="80"/>
    </row>
    <row r="61934" spans="9:54" x14ac:dyDescent="0.25">
      <c r="I61934" s="80"/>
      <c r="AX61934" s="80"/>
      <c r="AY61934" s="80"/>
      <c r="AZ61934" s="80"/>
      <c r="BA61934" s="80"/>
      <c r="BB61934" s="80"/>
    </row>
    <row r="61935" spans="9:54" x14ac:dyDescent="0.25">
      <c r="I61935" s="80"/>
      <c r="AX61935" s="80"/>
      <c r="AY61935" s="80"/>
      <c r="AZ61935" s="80"/>
      <c r="BA61935" s="80"/>
      <c r="BB61935" s="80"/>
    </row>
    <row r="61936" spans="9:54" x14ac:dyDescent="0.25">
      <c r="I61936" s="80"/>
      <c r="AX61936" s="80"/>
      <c r="AY61936" s="80"/>
      <c r="AZ61936" s="80"/>
      <c r="BA61936" s="80"/>
      <c r="BB61936" s="80"/>
    </row>
    <row r="61937" spans="9:54" x14ac:dyDescent="0.25">
      <c r="I61937" s="80"/>
      <c r="AX61937" s="80"/>
      <c r="AY61937" s="80"/>
      <c r="AZ61937" s="80"/>
      <c r="BA61937" s="80"/>
      <c r="BB61937" s="80"/>
    </row>
    <row r="61938" spans="9:54" x14ac:dyDescent="0.25">
      <c r="I61938" s="80"/>
      <c r="AX61938" s="80"/>
      <c r="AY61938" s="80"/>
      <c r="AZ61938" s="80"/>
      <c r="BA61938" s="80"/>
      <c r="BB61938" s="80"/>
    </row>
    <row r="61939" spans="9:54" x14ac:dyDescent="0.25">
      <c r="I61939" s="80"/>
      <c r="AX61939" s="80"/>
      <c r="AY61939" s="80"/>
      <c r="AZ61939" s="80"/>
      <c r="BA61939" s="80"/>
      <c r="BB61939" s="80"/>
    </row>
    <row r="61940" spans="9:54" x14ac:dyDescent="0.25">
      <c r="I61940" s="80"/>
      <c r="AX61940" s="80"/>
      <c r="AY61940" s="80"/>
      <c r="AZ61940" s="80"/>
      <c r="BA61940" s="80"/>
      <c r="BB61940" s="80"/>
    </row>
    <row r="61941" spans="9:54" x14ac:dyDescent="0.25">
      <c r="I61941" s="80"/>
      <c r="AX61941" s="80"/>
      <c r="AY61941" s="80"/>
      <c r="AZ61941" s="80"/>
      <c r="BA61941" s="80"/>
      <c r="BB61941" s="80"/>
    </row>
    <row r="61942" spans="9:54" x14ac:dyDescent="0.25">
      <c r="I61942" s="80"/>
      <c r="AX61942" s="80"/>
      <c r="AY61942" s="80"/>
      <c r="AZ61942" s="80"/>
      <c r="BA61942" s="80"/>
      <c r="BB61942" s="80"/>
    </row>
    <row r="61943" spans="9:54" x14ac:dyDescent="0.25">
      <c r="I61943" s="80"/>
      <c r="AX61943" s="80"/>
      <c r="AY61943" s="80"/>
      <c r="AZ61943" s="80"/>
      <c r="BA61943" s="80"/>
      <c r="BB61943" s="80"/>
    </row>
    <row r="61944" spans="9:54" x14ac:dyDescent="0.25">
      <c r="I61944" s="80"/>
      <c r="AX61944" s="80"/>
      <c r="AY61944" s="80"/>
      <c r="AZ61944" s="80"/>
      <c r="BA61944" s="80"/>
      <c r="BB61944" s="80"/>
    </row>
    <row r="61945" spans="9:54" x14ac:dyDescent="0.25">
      <c r="I61945" s="80"/>
      <c r="AX61945" s="80"/>
      <c r="AY61945" s="80"/>
      <c r="AZ61945" s="80"/>
      <c r="BA61945" s="80"/>
      <c r="BB61945" s="80"/>
    </row>
    <row r="61946" spans="9:54" x14ac:dyDescent="0.25">
      <c r="I61946" s="80"/>
      <c r="AX61946" s="80"/>
      <c r="AY61946" s="80"/>
      <c r="AZ61946" s="80"/>
      <c r="BA61946" s="80"/>
      <c r="BB61946" s="80"/>
    </row>
    <row r="61947" spans="9:54" x14ac:dyDescent="0.25">
      <c r="I61947" s="80"/>
      <c r="AX61947" s="80"/>
      <c r="AY61947" s="80"/>
      <c r="AZ61947" s="80"/>
      <c r="BA61947" s="80"/>
      <c r="BB61947" s="80"/>
    </row>
    <row r="61948" spans="9:54" x14ac:dyDescent="0.25">
      <c r="I61948" s="80"/>
      <c r="AX61948" s="80"/>
      <c r="AY61948" s="80"/>
      <c r="AZ61948" s="80"/>
      <c r="BA61948" s="80"/>
      <c r="BB61948" s="80"/>
    </row>
    <row r="61949" spans="9:54" x14ac:dyDescent="0.25">
      <c r="I61949" s="80"/>
      <c r="AX61949" s="80"/>
      <c r="AY61949" s="80"/>
      <c r="AZ61949" s="80"/>
      <c r="BA61949" s="80"/>
      <c r="BB61949" s="80"/>
    </row>
    <row r="61950" spans="9:54" x14ac:dyDescent="0.25">
      <c r="I61950" s="80"/>
      <c r="AX61950" s="80"/>
      <c r="AY61950" s="80"/>
      <c r="AZ61950" s="80"/>
      <c r="BA61950" s="80"/>
      <c r="BB61950" s="80"/>
    </row>
    <row r="61951" spans="9:54" x14ac:dyDescent="0.25">
      <c r="I61951" s="80"/>
      <c r="AX61951" s="80"/>
      <c r="AY61951" s="80"/>
      <c r="AZ61951" s="80"/>
      <c r="BA61951" s="80"/>
      <c r="BB61951" s="80"/>
    </row>
    <row r="61952" spans="9:54" x14ac:dyDescent="0.25">
      <c r="I61952" s="80"/>
      <c r="AX61952" s="80"/>
      <c r="AY61952" s="80"/>
      <c r="AZ61952" s="80"/>
      <c r="BA61952" s="80"/>
      <c r="BB61952" s="80"/>
    </row>
    <row r="61953" spans="9:54" x14ac:dyDescent="0.25">
      <c r="I61953" s="80"/>
      <c r="AX61953" s="80"/>
      <c r="AY61953" s="80"/>
      <c r="AZ61953" s="80"/>
      <c r="BA61953" s="80"/>
      <c r="BB61953" s="80"/>
    </row>
    <row r="61954" spans="9:54" x14ac:dyDescent="0.25">
      <c r="I61954" s="80"/>
      <c r="AX61954" s="80"/>
      <c r="AY61954" s="80"/>
      <c r="AZ61954" s="80"/>
      <c r="BA61954" s="80"/>
      <c r="BB61954" s="80"/>
    </row>
    <row r="61955" spans="9:54" x14ac:dyDescent="0.25">
      <c r="I61955" s="80"/>
      <c r="AX61955" s="80"/>
      <c r="AY61955" s="80"/>
      <c r="AZ61955" s="80"/>
      <c r="BA61955" s="80"/>
      <c r="BB61955" s="80"/>
    </row>
    <row r="61956" spans="9:54" x14ac:dyDescent="0.25">
      <c r="I61956" s="80"/>
      <c r="AX61956" s="80"/>
      <c r="AY61956" s="80"/>
      <c r="AZ61956" s="80"/>
      <c r="BA61956" s="80"/>
      <c r="BB61956" s="80"/>
    </row>
    <row r="61957" spans="9:54" x14ac:dyDescent="0.25">
      <c r="I61957" s="80"/>
      <c r="AX61957" s="80"/>
      <c r="AY61957" s="80"/>
      <c r="AZ61957" s="80"/>
      <c r="BA61957" s="80"/>
      <c r="BB61957" s="80"/>
    </row>
    <row r="61958" spans="9:54" x14ac:dyDescent="0.25">
      <c r="I61958" s="80"/>
      <c r="AX61958" s="80"/>
      <c r="AY61958" s="80"/>
      <c r="AZ61958" s="80"/>
      <c r="BA61958" s="80"/>
      <c r="BB61958" s="80"/>
    </row>
    <row r="61959" spans="9:54" x14ac:dyDescent="0.25">
      <c r="I61959" s="80"/>
      <c r="AX61959" s="80"/>
      <c r="AY61959" s="80"/>
      <c r="AZ61959" s="80"/>
      <c r="BA61959" s="80"/>
      <c r="BB61959" s="80"/>
    </row>
    <row r="61960" spans="9:54" x14ac:dyDescent="0.25">
      <c r="I61960" s="80"/>
      <c r="AX61960" s="80"/>
      <c r="AY61960" s="80"/>
      <c r="AZ61960" s="80"/>
      <c r="BA61960" s="80"/>
      <c r="BB61960" s="80"/>
    </row>
    <row r="61961" spans="9:54" x14ac:dyDescent="0.25">
      <c r="I61961" s="80"/>
      <c r="AX61961" s="80"/>
      <c r="AY61961" s="80"/>
      <c r="AZ61961" s="80"/>
      <c r="BA61961" s="80"/>
      <c r="BB61961" s="80"/>
    </row>
    <row r="61962" spans="9:54" x14ac:dyDescent="0.25">
      <c r="I61962" s="80"/>
      <c r="AX61962" s="80"/>
      <c r="AY61962" s="80"/>
      <c r="AZ61962" s="80"/>
      <c r="BA61962" s="80"/>
      <c r="BB61962" s="80"/>
    </row>
    <row r="61963" spans="9:54" x14ac:dyDescent="0.25">
      <c r="I61963" s="80"/>
      <c r="AX61963" s="80"/>
      <c r="AY61963" s="80"/>
      <c r="AZ61963" s="80"/>
      <c r="BA61963" s="80"/>
      <c r="BB61963" s="80"/>
    </row>
    <row r="61964" spans="9:54" x14ac:dyDescent="0.25">
      <c r="I61964" s="80"/>
      <c r="AX61964" s="80"/>
      <c r="AY61964" s="80"/>
      <c r="AZ61964" s="80"/>
      <c r="BA61964" s="80"/>
      <c r="BB61964" s="80"/>
    </row>
    <row r="61965" spans="9:54" x14ac:dyDescent="0.25">
      <c r="I61965" s="80"/>
      <c r="AX61965" s="80"/>
      <c r="AY61965" s="80"/>
      <c r="AZ61965" s="80"/>
      <c r="BA61965" s="80"/>
      <c r="BB61965" s="80"/>
    </row>
    <row r="61966" spans="9:54" x14ac:dyDescent="0.25">
      <c r="I61966" s="80"/>
      <c r="AX61966" s="80"/>
      <c r="AY61966" s="80"/>
      <c r="AZ61966" s="80"/>
      <c r="BA61966" s="80"/>
      <c r="BB61966" s="80"/>
    </row>
    <row r="61967" spans="9:54" x14ac:dyDescent="0.25">
      <c r="I61967" s="80"/>
      <c r="AX61967" s="80"/>
      <c r="AY61967" s="80"/>
      <c r="AZ61967" s="80"/>
      <c r="BA61967" s="80"/>
      <c r="BB61967" s="80"/>
    </row>
    <row r="61968" spans="9:54" x14ac:dyDescent="0.25">
      <c r="I61968" s="80"/>
      <c r="AX61968" s="80"/>
      <c r="AY61968" s="80"/>
      <c r="AZ61968" s="80"/>
      <c r="BA61968" s="80"/>
      <c r="BB61968" s="80"/>
    </row>
    <row r="61969" spans="9:54" x14ac:dyDescent="0.25">
      <c r="I61969" s="80"/>
      <c r="AX61969" s="80"/>
      <c r="AY61969" s="80"/>
      <c r="AZ61969" s="80"/>
      <c r="BA61969" s="80"/>
      <c r="BB61969" s="80"/>
    </row>
    <row r="61970" spans="9:54" x14ac:dyDescent="0.25">
      <c r="I61970" s="80"/>
      <c r="AX61970" s="80"/>
      <c r="AY61970" s="80"/>
      <c r="AZ61970" s="80"/>
      <c r="BA61970" s="80"/>
      <c r="BB61970" s="80"/>
    </row>
    <row r="61971" spans="9:54" x14ac:dyDescent="0.25">
      <c r="I61971" s="80"/>
      <c r="AX61971" s="80"/>
      <c r="AY61971" s="80"/>
      <c r="AZ61971" s="80"/>
      <c r="BA61971" s="80"/>
      <c r="BB61971" s="80"/>
    </row>
    <row r="61972" spans="9:54" x14ac:dyDescent="0.25">
      <c r="I61972" s="80"/>
      <c r="AX61972" s="80"/>
      <c r="AY61972" s="80"/>
      <c r="AZ61972" s="80"/>
      <c r="BA61972" s="80"/>
      <c r="BB61972" s="80"/>
    </row>
    <row r="61973" spans="9:54" x14ac:dyDescent="0.25">
      <c r="I61973" s="80"/>
      <c r="AX61973" s="80"/>
      <c r="AY61973" s="80"/>
      <c r="AZ61973" s="80"/>
      <c r="BA61973" s="80"/>
      <c r="BB61973" s="80"/>
    </row>
    <row r="61974" spans="9:54" x14ac:dyDescent="0.25">
      <c r="I61974" s="80"/>
      <c r="AX61974" s="80"/>
      <c r="AY61974" s="80"/>
      <c r="AZ61974" s="80"/>
      <c r="BA61974" s="80"/>
      <c r="BB61974" s="80"/>
    </row>
    <row r="61975" spans="9:54" x14ac:dyDescent="0.25">
      <c r="I61975" s="80"/>
      <c r="AX61975" s="80"/>
      <c r="AY61975" s="80"/>
      <c r="AZ61975" s="80"/>
      <c r="BA61975" s="80"/>
      <c r="BB61975" s="80"/>
    </row>
    <row r="61976" spans="9:54" x14ac:dyDescent="0.25">
      <c r="I61976" s="80"/>
      <c r="AX61976" s="80"/>
      <c r="AY61976" s="80"/>
      <c r="AZ61976" s="80"/>
      <c r="BA61976" s="80"/>
      <c r="BB61976" s="80"/>
    </row>
    <row r="61977" spans="9:54" x14ac:dyDescent="0.25">
      <c r="I61977" s="80"/>
      <c r="AX61977" s="80"/>
      <c r="AY61977" s="80"/>
      <c r="AZ61977" s="80"/>
      <c r="BA61977" s="80"/>
      <c r="BB61977" s="80"/>
    </row>
    <row r="61978" spans="9:54" x14ac:dyDescent="0.25">
      <c r="I61978" s="80"/>
      <c r="AX61978" s="80"/>
      <c r="AY61978" s="80"/>
      <c r="AZ61978" s="80"/>
      <c r="BA61978" s="80"/>
      <c r="BB61978" s="80"/>
    </row>
    <row r="61979" spans="9:54" x14ac:dyDescent="0.25">
      <c r="I61979" s="80"/>
      <c r="AX61979" s="80"/>
      <c r="AY61979" s="80"/>
      <c r="AZ61979" s="80"/>
      <c r="BA61979" s="80"/>
      <c r="BB61979" s="80"/>
    </row>
    <row r="61980" spans="9:54" x14ac:dyDescent="0.25">
      <c r="I61980" s="80"/>
      <c r="AX61980" s="80"/>
      <c r="AY61980" s="80"/>
      <c r="AZ61980" s="80"/>
      <c r="BA61980" s="80"/>
      <c r="BB61980" s="80"/>
    </row>
    <row r="61981" spans="9:54" x14ac:dyDescent="0.25">
      <c r="I61981" s="80"/>
      <c r="AX61981" s="80"/>
      <c r="AY61981" s="80"/>
      <c r="AZ61981" s="80"/>
      <c r="BA61981" s="80"/>
      <c r="BB61981" s="80"/>
    </row>
    <row r="61982" spans="9:54" x14ac:dyDescent="0.25">
      <c r="I61982" s="80"/>
      <c r="AX61982" s="80"/>
      <c r="AY61982" s="80"/>
      <c r="AZ61982" s="80"/>
      <c r="BA61982" s="80"/>
      <c r="BB61982" s="80"/>
    </row>
    <row r="61983" spans="9:54" x14ac:dyDescent="0.25">
      <c r="I61983" s="80"/>
      <c r="AX61983" s="80"/>
      <c r="AY61983" s="80"/>
      <c r="AZ61983" s="80"/>
      <c r="BA61983" s="80"/>
      <c r="BB61983" s="80"/>
    </row>
    <row r="61984" spans="9:54" x14ac:dyDescent="0.25">
      <c r="I61984" s="80"/>
      <c r="AX61984" s="80"/>
      <c r="AY61984" s="80"/>
      <c r="AZ61984" s="80"/>
      <c r="BA61984" s="80"/>
      <c r="BB61984" s="80"/>
    </row>
    <row r="61985" spans="9:54" x14ac:dyDescent="0.25">
      <c r="I61985" s="80"/>
      <c r="AX61985" s="80"/>
      <c r="AY61985" s="80"/>
      <c r="AZ61985" s="80"/>
      <c r="BA61985" s="80"/>
      <c r="BB61985" s="80"/>
    </row>
    <row r="61986" spans="9:54" x14ac:dyDescent="0.25">
      <c r="I61986" s="80"/>
      <c r="AX61986" s="80"/>
      <c r="AY61986" s="80"/>
      <c r="AZ61986" s="80"/>
      <c r="BA61986" s="80"/>
      <c r="BB61986" s="80"/>
    </row>
    <row r="61987" spans="9:54" x14ac:dyDescent="0.25">
      <c r="I61987" s="80"/>
      <c r="AX61987" s="80"/>
      <c r="AY61987" s="80"/>
      <c r="AZ61987" s="80"/>
      <c r="BA61987" s="80"/>
      <c r="BB61987" s="80"/>
    </row>
    <row r="61988" spans="9:54" x14ac:dyDescent="0.25">
      <c r="I61988" s="80"/>
      <c r="AX61988" s="80"/>
      <c r="AY61988" s="80"/>
      <c r="AZ61988" s="80"/>
      <c r="BA61988" s="80"/>
      <c r="BB61988" s="80"/>
    </row>
    <row r="61989" spans="9:54" x14ac:dyDescent="0.25">
      <c r="I61989" s="80"/>
      <c r="AX61989" s="80"/>
      <c r="AY61989" s="80"/>
      <c r="AZ61989" s="80"/>
      <c r="BA61989" s="80"/>
      <c r="BB61989" s="80"/>
    </row>
    <row r="61990" spans="9:54" x14ac:dyDescent="0.25">
      <c r="I61990" s="80"/>
      <c r="AX61990" s="80"/>
      <c r="AY61990" s="80"/>
      <c r="AZ61990" s="80"/>
      <c r="BA61990" s="80"/>
      <c r="BB61990" s="80"/>
    </row>
    <row r="61991" spans="9:54" x14ac:dyDescent="0.25">
      <c r="I61991" s="80"/>
      <c r="AX61991" s="80"/>
      <c r="AY61991" s="80"/>
      <c r="AZ61991" s="80"/>
      <c r="BA61991" s="80"/>
      <c r="BB61991" s="80"/>
    </row>
    <row r="61992" spans="9:54" x14ac:dyDescent="0.25">
      <c r="I61992" s="80"/>
      <c r="AX61992" s="80"/>
      <c r="AY61992" s="80"/>
      <c r="AZ61992" s="80"/>
      <c r="BA61992" s="80"/>
      <c r="BB61992" s="80"/>
    </row>
    <row r="61993" spans="9:54" x14ac:dyDescent="0.25">
      <c r="I61993" s="80"/>
      <c r="AX61993" s="80"/>
      <c r="AY61993" s="80"/>
      <c r="AZ61993" s="80"/>
      <c r="BA61993" s="80"/>
      <c r="BB61993" s="80"/>
    </row>
    <row r="61994" spans="9:54" x14ac:dyDescent="0.25">
      <c r="I61994" s="80"/>
      <c r="AX61994" s="80"/>
      <c r="AY61994" s="80"/>
      <c r="AZ61994" s="80"/>
      <c r="BA61994" s="80"/>
      <c r="BB61994" s="80"/>
    </row>
    <row r="61995" spans="9:54" x14ac:dyDescent="0.25">
      <c r="I61995" s="80"/>
      <c r="AX61995" s="80"/>
      <c r="AY61995" s="80"/>
      <c r="AZ61995" s="80"/>
      <c r="BA61995" s="80"/>
      <c r="BB61995" s="80"/>
    </row>
    <row r="61996" spans="9:54" x14ac:dyDescent="0.25">
      <c r="I61996" s="80"/>
      <c r="AX61996" s="80"/>
      <c r="AY61996" s="80"/>
      <c r="AZ61996" s="80"/>
      <c r="BA61996" s="80"/>
      <c r="BB61996" s="80"/>
    </row>
    <row r="61997" spans="9:54" x14ac:dyDescent="0.25">
      <c r="I61997" s="80"/>
      <c r="AX61997" s="80"/>
      <c r="AY61997" s="80"/>
      <c r="AZ61997" s="80"/>
      <c r="BA61997" s="80"/>
      <c r="BB61997" s="80"/>
    </row>
    <row r="61998" spans="9:54" x14ac:dyDescent="0.25">
      <c r="I61998" s="80"/>
      <c r="AX61998" s="80"/>
      <c r="AY61998" s="80"/>
      <c r="AZ61998" s="80"/>
      <c r="BA61998" s="80"/>
      <c r="BB61998" s="80"/>
    </row>
    <row r="61999" spans="9:54" x14ac:dyDescent="0.25">
      <c r="I61999" s="80"/>
      <c r="AX61999" s="80"/>
      <c r="AY61999" s="80"/>
      <c r="AZ61999" s="80"/>
      <c r="BA61999" s="80"/>
      <c r="BB61999" s="80"/>
    </row>
    <row r="62000" spans="9:54" x14ac:dyDescent="0.25">
      <c r="I62000" s="80"/>
      <c r="AX62000" s="80"/>
      <c r="AY62000" s="80"/>
      <c r="AZ62000" s="80"/>
      <c r="BA62000" s="80"/>
      <c r="BB62000" s="80"/>
    </row>
    <row r="62001" spans="9:54" x14ac:dyDescent="0.25">
      <c r="I62001" s="80"/>
      <c r="AX62001" s="80"/>
      <c r="AY62001" s="80"/>
      <c r="AZ62001" s="80"/>
      <c r="BA62001" s="80"/>
      <c r="BB62001" s="80"/>
    </row>
    <row r="62002" spans="9:54" x14ac:dyDescent="0.25">
      <c r="I62002" s="80"/>
      <c r="AX62002" s="80"/>
      <c r="AY62002" s="80"/>
      <c r="AZ62002" s="80"/>
      <c r="BA62002" s="80"/>
      <c r="BB62002" s="80"/>
    </row>
    <row r="62003" spans="9:54" x14ac:dyDescent="0.25">
      <c r="I62003" s="80"/>
      <c r="AX62003" s="80"/>
      <c r="AY62003" s="80"/>
      <c r="AZ62003" s="80"/>
      <c r="BA62003" s="80"/>
      <c r="BB62003" s="80"/>
    </row>
    <row r="62004" spans="9:54" x14ac:dyDescent="0.25">
      <c r="I62004" s="80"/>
      <c r="AX62004" s="80"/>
      <c r="AY62004" s="80"/>
      <c r="AZ62004" s="80"/>
      <c r="BA62004" s="80"/>
      <c r="BB62004" s="80"/>
    </row>
    <row r="62005" spans="9:54" x14ac:dyDescent="0.25">
      <c r="I62005" s="80"/>
      <c r="AX62005" s="80"/>
      <c r="AY62005" s="80"/>
      <c r="AZ62005" s="80"/>
      <c r="BA62005" s="80"/>
      <c r="BB62005" s="80"/>
    </row>
    <row r="62006" spans="9:54" x14ac:dyDescent="0.25">
      <c r="I62006" s="80"/>
      <c r="AX62006" s="80"/>
      <c r="AY62006" s="80"/>
      <c r="AZ62006" s="80"/>
      <c r="BA62006" s="80"/>
      <c r="BB62006" s="80"/>
    </row>
    <row r="62007" spans="9:54" x14ac:dyDescent="0.25">
      <c r="I62007" s="80"/>
      <c r="AX62007" s="80"/>
      <c r="AY62007" s="80"/>
      <c r="AZ62007" s="80"/>
      <c r="BA62007" s="80"/>
      <c r="BB62007" s="80"/>
    </row>
    <row r="62008" spans="9:54" x14ac:dyDescent="0.25">
      <c r="I62008" s="80"/>
      <c r="AX62008" s="80"/>
      <c r="AY62008" s="80"/>
      <c r="AZ62008" s="80"/>
      <c r="BA62008" s="80"/>
      <c r="BB62008" s="80"/>
    </row>
    <row r="62009" spans="9:54" x14ac:dyDescent="0.25">
      <c r="I62009" s="80"/>
      <c r="AX62009" s="80"/>
      <c r="AY62009" s="80"/>
      <c r="AZ62009" s="80"/>
      <c r="BA62009" s="80"/>
      <c r="BB62009" s="80"/>
    </row>
    <row r="62010" spans="9:54" x14ac:dyDescent="0.25">
      <c r="I62010" s="80"/>
      <c r="AX62010" s="80"/>
      <c r="AY62010" s="80"/>
      <c r="AZ62010" s="80"/>
      <c r="BA62010" s="80"/>
      <c r="BB62010" s="80"/>
    </row>
    <row r="62011" spans="9:54" x14ac:dyDescent="0.25">
      <c r="I62011" s="80"/>
      <c r="AX62011" s="80"/>
      <c r="AY62011" s="80"/>
      <c r="AZ62011" s="80"/>
      <c r="BA62011" s="80"/>
      <c r="BB62011" s="80"/>
    </row>
    <row r="62012" spans="9:54" x14ac:dyDescent="0.25">
      <c r="I62012" s="80"/>
      <c r="AX62012" s="80"/>
      <c r="AY62012" s="80"/>
      <c r="AZ62012" s="80"/>
      <c r="BA62012" s="80"/>
      <c r="BB62012" s="80"/>
    </row>
    <row r="62013" spans="9:54" x14ac:dyDescent="0.25">
      <c r="I62013" s="80"/>
      <c r="AX62013" s="80"/>
      <c r="AY62013" s="80"/>
      <c r="AZ62013" s="80"/>
      <c r="BA62013" s="80"/>
      <c r="BB62013" s="80"/>
    </row>
    <row r="62014" spans="9:54" x14ac:dyDescent="0.25">
      <c r="I62014" s="80"/>
      <c r="AX62014" s="80"/>
      <c r="AY62014" s="80"/>
      <c r="AZ62014" s="80"/>
      <c r="BA62014" s="80"/>
      <c r="BB62014" s="80"/>
    </row>
    <row r="62015" spans="9:54" x14ac:dyDescent="0.25">
      <c r="I62015" s="80"/>
      <c r="AX62015" s="80"/>
      <c r="AY62015" s="80"/>
      <c r="AZ62015" s="80"/>
      <c r="BA62015" s="80"/>
      <c r="BB62015" s="80"/>
    </row>
    <row r="62016" spans="9:54" x14ac:dyDescent="0.25">
      <c r="I62016" s="80"/>
      <c r="AX62016" s="80"/>
      <c r="AY62016" s="80"/>
      <c r="AZ62016" s="80"/>
      <c r="BA62016" s="80"/>
      <c r="BB62016" s="80"/>
    </row>
    <row r="62017" spans="9:54" x14ac:dyDescent="0.25">
      <c r="I62017" s="80"/>
      <c r="AX62017" s="80"/>
      <c r="AY62017" s="80"/>
      <c r="AZ62017" s="80"/>
      <c r="BA62017" s="80"/>
      <c r="BB62017" s="80"/>
    </row>
    <row r="62018" spans="9:54" x14ac:dyDescent="0.25">
      <c r="I62018" s="80"/>
      <c r="AX62018" s="80"/>
      <c r="AY62018" s="80"/>
      <c r="AZ62018" s="80"/>
      <c r="BA62018" s="80"/>
      <c r="BB62018" s="80"/>
    </row>
    <row r="62019" spans="9:54" x14ac:dyDescent="0.25">
      <c r="I62019" s="80"/>
      <c r="AX62019" s="80"/>
      <c r="AY62019" s="80"/>
      <c r="AZ62019" s="80"/>
      <c r="BA62019" s="80"/>
      <c r="BB62019" s="80"/>
    </row>
    <row r="62020" spans="9:54" x14ac:dyDescent="0.25">
      <c r="I62020" s="80"/>
      <c r="AX62020" s="80"/>
      <c r="AY62020" s="80"/>
      <c r="AZ62020" s="80"/>
      <c r="BA62020" s="80"/>
      <c r="BB62020" s="80"/>
    </row>
    <row r="62021" spans="9:54" x14ac:dyDescent="0.25">
      <c r="I62021" s="80"/>
      <c r="AX62021" s="80"/>
      <c r="AY62021" s="80"/>
      <c r="AZ62021" s="80"/>
      <c r="BA62021" s="80"/>
      <c r="BB62021" s="80"/>
    </row>
    <row r="62022" spans="9:54" x14ac:dyDescent="0.25">
      <c r="I62022" s="80"/>
      <c r="AX62022" s="80"/>
      <c r="AY62022" s="80"/>
      <c r="AZ62022" s="80"/>
      <c r="BA62022" s="80"/>
      <c r="BB62022" s="80"/>
    </row>
    <row r="62023" spans="9:54" x14ac:dyDescent="0.25">
      <c r="I62023" s="80"/>
      <c r="AX62023" s="80"/>
      <c r="AY62023" s="80"/>
      <c r="AZ62023" s="80"/>
      <c r="BA62023" s="80"/>
      <c r="BB62023" s="80"/>
    </row>
    <row r="62024" spans="9:54" x14ac:dyDescent="0.25">
      <c r="I62024" s="80"/>
      <c r="AX62024" s="80"/>
      <c r="AY62024" s="80"/>
      <c r="AZ62024" s="80"/>
      <c r="BA62024" s="80"/>
      <c r="BB62024" s="80"/>
    </row>
    <row r="62025" spans="9:54" x14ac:dyDescent="0.25">
      <c r="I62025" s="80"/>
      <c r="AX62025" s="80"/>
      <c r="AY62025" s="80"/>
      <c r="AZ62025" s="80"/>
      <c r="BA62025" s="80"/>
      <c r="BB62025" s="80"/>
    </row>
    <row r="62026" spans="9:54" x14ac:dyDescent="0.25">
      <c r="I62026" s="80"/>
      <c r="AX62026" s="80"/>
      <c r="AY62026" s="80"/>
      <c r="AZ62026" s="80"/>
      <c r="BA62026" s="80"/>
      <c r="BB62026" s="80"/>
    </row>
    <row r="62027" spans="9:54" x14ac:dyDescent="0.25">
      <c r="I62027" s="80"/>
      <c r="AX62027" s="80"/>
      <c r="AY62027" s="80"/>
      <c r="AZ62027" s="80"/>
      <c r="BA62027" s="80"/>
      <c r="BB62027" s="80"/>
    </row>
    <row r="62028" spans="9:54" x14ac:dyDescent="0.25">
      <c r="I62028" s="80"/>
      <c r="AX62028" s="80"/>
      <c r="AY62028" s="80"/>
      <c r="AZ62028" s="80"/>
      <c r="BA62028" s="80"/>
      <c r="BB62028" s="80"/>
    </row>
    <row r="62029" spans="9:54" x14ac:dyDescent="0.25">
      <c r="I62029" s="80"/>
      <c r="AX62029" s="80"/>
      <c r="AY62029" s="80"/>
      <c r="AZ62029" s="80"/>
      <c r="BA62029" s="80"/>
      <c r="BB62029" s="80"/>
    </row>
    <row r="62030" spans="9:54" x14ac:dyDescent="0.25">
      <c r="I62030" s="80"/>
      <c r="AX62030" s="80"/>
      <c r="AY62030" s="80"/>
      <c r="AZ62030" s="80"/>
      <c r="BA62030" s="80"/>
      <c r="BB62030" s="80"/>
    </row>
    <row r="62031" spans="9:54" x14ac:dyDescent="0.25">
      <c r="I62031" s="80"/>
      <c r="AX62031" s="80"/>
      <c r="AY62031" s="80"/>
      <c r="AZ62031" s="80"/>
      <c r="BA62031" s="80"/>
      <c r="BB62031" s="80"/>
    </row>
    <row r="62032" spans="9:54" x14ac:dyDescent="0.25">
      <c r="I62032" s="80"/>
      <c r="AX62032" s="80"/>
      <c r="AY62032" s="80"/>
      <c r="AZ62032" s="80"/>
      <c r="BA62032" s="80"/>
      <c r="BB62032" s="80"/>
    </row>
    <row r="62033" spans="9:54" x14ac:dyDescent="0.25">
      <c r="I62033" s="80"/>
      <c r="AX62033" s="80"/>
      <c r="AY62033" s="80"/>
      <c r="AZ62033" s="80"/>
      <c r="BA62033" s="80"/>
      <c r="BB62033" s="80"/>
    </row>
    <row r="62034" spans="9:54" x14ac:dyDescent="0.25">
      <c r="I62034" s="80"/>
      <c r="AX62034" s="80"/>
      <c r="AY62034" s="80"/>
      <c r="AZ62034" s="80"/>
      <c r="BA62034" s="80"/>
      <c r="BB62034" s="80"/>
    </row>
    <row r="62035" spans="9:54" x14ac:dyDescent="0.25">
      <c r="I62035" s="80"/>
      <c r="AX62035" s="80"/>
      <c r="AY62035" s="80"/>
      <c r="AZ62035" s="80"/>
      <c r="BA62035" s="80"/>
      <c r="BB62035" s="80"/>
    </row>
    <row r="62036" spans="9:54" x14ac:dyDescent="0.25">
      <c r="I62036" s="80"/>
      <c r="AX62036" s="80"/>
      <c r="AY62036" s="80"/>
      <c r="AZ62036" s="80"/>
      <c r="BA62036" s="80"/>
      <c r="BB62036" s="80"/>
    </row>
    <row r="62037" spans="9:54" x14ac:dyDescent="0.25">
      <c r="I62037" s="80"/>
      <c r="AX62037" s="80"/>
      <c r="AY62037" s="80"/>
      <c r="AZ62037" s="80"/>
      <c r="BA62037" s="80"/>
      <c r="BB62037" s="80"/>
    </row>
    <row r="62038" spans="9:54" x14ac:dyDescent="0.25">
      <c r="I62038" s="80"/>
      <c r="AX62038" s="80"/>
      <c r="AY62038" s="80"/>
      <c r="AZ62038" s="80"/>
      <c r="BA62038" s="80"/>
      <c r="BB62038" s="80"/>
    </row>
    <row r="62039" spans="9:54" x14ac:dyDescent="0.25">
      <c r="I62039" s="80"/>
      <c r="AX62039" s="80"/>
      <c r="AY62039" s="80"/>
      <c r="AZ62039" s="80"/>
      <c r="BA62039" s="80"/>
      <c r="BB62039" s="80"/>
    </row>
    <row r="62040" spans="9:54" x14ac:dyDescent="0.25">
      <c r="I62040" s="80"/>
      <c r="AX62040" s="80"/>
      <c r="AY62040" s="80"/>
      <c r="AZ62040" s="80"/>
      <c r="BA62040" s="80"/>
      <c r="BB62040" s="80"/>
    </row>
    <row r="62041" spans="9:54" x14ac:dyDescent="0.25">
      <c r="I62041" s="80"/>
      <c r="AX62041" s="80"/>
      <c r="AY62041" s="80"/>
      <c r="AZ62041" s="80"/>
      <c r="BA62041" s="80"/>
      <c r="BB62041" s="80"/>
    </row>
    <row r="62042" spans="9:54" x14ac:dyDescent="0.25">
      <c r="I62042" s="80"/>
      <c r="AX62042" s="80"/>
      <c r="AY62042" s="80"/>
      <c r="AZ62042" s="80"/>
      <c r="BA62042" s="80"/>
      <c r="BB62042" s="80"/>
    </row>
    <row r="62043" spans="9:54" x14ac:dyDescent="0.25">
      <c r="I62043" s="80"/>
      <c r="AX62043" s="80"/>
      <c r="AY62043" s="80"/>
      <c r="AZ62043" s="80"/>
      <c r="BA62043" s="80"/>
      <c r="BB62043" s="80"/>
    </row>
    <row r="62044" spans="9:54" x14ac:dyDescent="0.25">
      <c r="I62044" s="80"/>
      <c r="AX62044" s="80"/>
      <c r="AY62044" s="80"/>
      <c r="AZ62044" s="80"/>
      <c r="BA62044" s="80"/>
      <c r="BB62044" s="80"/>
    </row>
    <row r="62045" spans="9:54" x14ac:dyDescent="0.25">
      <c r="I62045" s="80"/>
      <c r="AX62045" s="80"/>
      <c r="AY62045" s="80"/>
      <c r="AZ62045" s="80"/>
      <c r="BA62045" s="80"/>
      <c r="BB62045" s="80"/>
    </row>
    <row r="62046" spans="9:54" x14ac:dyDescent="0.25">
      <c r="I62046" s="80"/>
      <c r="AX62046" s="80"/>
      <c r="AY62046" s="80"/>
      <c r="AZ62046" s="80"/>
      <c r="BA62046" s="80"/>
      <c r="BB62046" s="80"/>
    </row>
    <row r="62047" spans="9:54" x14ac:dyDescent="0.25">
      <c r="I62047" s="80"/>
      <c r="AX62047" s="80"/>
      <c r="AY62047" s="80"/>
      <c r="AZ62047" s="80"/>
      <c r="BA62047" s="80"/>
      <c r="BB62047" s="80"/>
    </row>
    <row r="62048" spans="9:54" x14ac:dyDescent="0.25">
      <c r="I62048" s="80"/>
      <c r="AX62048" s="80"/>
      <c r="AY62048" s="80"/>
      <c r="AZ62048" s="80"/>
      <c r="BA62048" s="80"/>
      <c r="BB62048" s="80"/>
    </row>
    <row r="62049" spans="9:54" x14ac:dyDescent="0.25">
      <c r="I62049" s="80"/>
      <c r="AX62049" s="80"/>
      <c r="AY62049" s="80"/>
      <c r="AZ62049" s="80"/>
      <c r="BA62049" s="80"/>
      <c r="BB62049" s="80"/>
    </row>
    <row r="62050" spans="9:54" x14ac:dyDescent="0.25">
      <c r="I62050" s="80"/>
      <c r="AX62050" s="80"/>
      <c r="AY62050" s="80"/>
      <c r="AZ62050" s="80"/>
      <c r="BA62050" s="80"/>
      <c r="BB62050" s="80"/>
    </row>
    <row r="62051" spans="9:54" x14ac:dyDescent="0.25">
      <c r="I62051" s="80"/>
      <c r="AX62051" s="80"/>
      <c r="AY62051" s="80"/>
      <c r="AZ62051" s="80"/>
      <c r="BA62051" s="80"/>
      <c r="BB62051" s="80"/>
    </row>
    <row r="62052" spans="9:54" x14ac:dyDescent="0.25">
      <c r="I62052" s="80"/>
      <c r="AX62052" s="80"/>
      <c r="AY62052" s="80"/>
      <c r="AZ62052" s="80"/>
      <c r="BA62052" s="80"/>
      <c r="BB62052" s="80"/>
    </row>
    <row r="62053" spans="9:54" x14ac:dyDescent="0.25">
      <c r="I62053" s="80"/>
      <c r="AX62053" s="80"/>
      <c r="AY62053" s="80"/>
      <c r="AZ62053" s="80"/>
      <c r="BA62053" s="80"/>
      <c r="BB62053" s="80"/>
    </row>
    <row r="62054" spans="9:54" x14ac:dyDescent="0.25">
      <c r="I62054" s="80"/>
      <c r="AX62054" s="80"/>
      <c r="AY62054" s="80"/>
      <c r="AZ62054" s="80"/>
      <c r="BA62054" s="80"/>
      <c r="BB62054" s="80"/>
    </row>
    <row r="62055" spans="9:54" x14ac:dyDescent="0.25">
      <c r="I62055" s="80"/>
      <c r="AX62055" s="80"/>
      <c r="AY62055" s="80"/>
      <c r="AZ62055" s="80"/>
      <c r="BA62055" s="80"/>
      <c r="BB62055" s="80"/>
    </row>
    <row r="62056" spans="9:54" x14ac:dyDescent="0.25">
      <c r="I62056" s="80"/>
      <c r="AX62056" s="80"/>
      <c r="AY62056" s="80"/>
      <c r="AZ62056" s="80"/>
      <c r="BA62056" s="80"/>
      <c r="BB62056" s="80"/>
    </row>
    <row r="62057" spans="9:54" x14ac:dyDescent="0.25">
      <c r="I62057" s="80"/>
      <c r="AX62057" s="80"/>
      <c r="AY62057" s="80"/>
      <c r="AZ62057" s="80"/>
      <c r="BA62057" s="80"/>
      <c r="BB62057" s="80"/>
    </row>
    <row r="62058" spans="9:54" x14ac:dyDescent="0.25">
      <c r="I62058" s="80"/>
      <c r="AX62058" s="80"/>
      <c r="AY62058" s="80"/>
      <c r="AZ62058" s="80"/>
      <c r="BA62058" s="80"/>
      <c r="BB62058" s="80"/>
    </row>
    <row r="62059" spans="9:54" x14ac:dyDescent="0.25">
      <c r="I62059" s="80"/>
      <c r="AX62059" s="80"/>
      <c r="AY62059" s="80"/>
      <c r="AZ62059" s="80"/>
      <c r="BA62059" s="80"/>
      <c r="BB62059" s="80"/>
    </row>
    <row r="62060" spans="9:54" x14ac:dyDescent="0.25">
      <c r="I62060" s="80"/>
      <c r="AX62060" s="80"/>
      <c r="AY62060" s="80"/>
      <c r="AZ62060" s="80"/>
      <c r="BA62060" s="80"/>
      <c r="BB62060" s="80"/>
    </row>
    <row r="62061" spans="9:54" x14ac:dyDescent="0.25">
      <c r="I62061" s="80"/>
      <c r="AX62061" s="80"/>
      <c r="AY62061" s="80"/>
      <c r="AZ62061" s="80"/>
      <c r="BA62061" s="80"/>
      <c r="BB62061" s="80"/>
    </row>
    <row r="62062" spans="9:54" x14ac:dyDescent="0.25">
      <c r="I62062" s="80"/>
      <c r="AX62062" s="80"/>
      <c r="AY62062" s="80"/>
      <c r="AZ62062" s="80"/>
      <c r="BA62062" s="80"/>
      <c r="BB62062" s="80"/>
    </row>
    <row r="62063" spans="9:54" x14ac:dyDescent="0.25">
      <c r="I62063" s="80"/>
      <c r="AX62063" s="80"/>
      <c r="AY62063" s="80"/>
      <c r="AZ62063" s="80"/>
      <c r="BA62063" s="80"/>
      <c r="BB62063" s="80"/>
    </row>
    <row r="62064" spans="9:54" x14ac:dyDescent="0.25">
      <c r="I62064" s="80"/>
      <c r="AX62064" s="80"/>
      <c r="AY62064" s="80"/>
      <c r="AZ62064" s="80"/>
      <c r="BA62064" s="80"/>
      <c r="BB62064" s="80"/>
    </row>
    <row r="62065" spans="9:54" x14ac:dyDescent="0.25">
      <c r="I62065" s="80"/>
      <c r="AX62065" s="80"/>
      <c r="AY62065" s="80"/>
      <c r="AZ62065" s="80"/>
      <c r="BA62065" s="80"/>
      <c r="BB62065" s="80"/>
    </row>
    <row r="62066" spans="9:54" x14ac:dyDescent="0.25">
      <c r="I62066" s="80"/>
      <c r="AX62066" s="80"/>
      <c r="AY62066" s="80"/>
      <c r="AZ62066" s="80"/>
      <c r="BA62066" s="80"/>
      <c r="BB62066" s="80"/>
    </row>
    <row r="62067" spans="9:54" x14ac:dyDescent="0.25">
      <c r="I62067" s="80"/>
      <c r="AX62067" s="80"/>
      <c r="AY62067" s="80"/>
      <c r="AZ62067" s="80"/>
      <c r="BA62067" s="80"/>
      <c r="BB62067" s="80"/>
    </row>
    <row r="62068" spans="9:54" x14ac:dyDescent="0.25">
      <c r="I62068" s="80"/>
      <c r="AX62068" s="80"/>
      <c r="AY62068" s="80"/>
      <c r="AZ62068" s="80"/>
      <c r="BA62068" s="80"/>
      <c r="BB62068" s="80"/>
    </row>
    <row r="62069" spans="9:54" x14ac:dyDescent="0.25">
      <c r="I62069" s="80"/>
      <c r="AX62069" s="80"/>
      <c r="AY62069" s="80"/>
      <c r="AZ62069" s="80"/>
      <c r="BA62069" s="80"/>
      <c r="BB62069" s="80"/>
    </row>
    <row r="62070" spans="9:54" x14ac:dyDescent="0.25">
      <c r="I62070" s="80"/>
      <c r="AX62070" s="80"/>
      <c r="AY62070" s="80"/>
      <c r="AZ62070" s="80"/>
      <c r="BA62070" s="80"/>
      <c r="BB62070" s="80"/>
    </row>
    <row r="62071" spans="9:54" x14ac:dyDescent="0.25">
      <c r="I62071" s="80"/>
      <c r="AX62071" s="80"/>
      <c r="AY62071" s="80"/>
      <c r="AZ62071" s="80"/>
      <c r="BA62071" s="80"/>
      <c r="BB62071" s="80"/>
    </row>
    <row r="62072" spans="9:54" x14ac:dyDescent="0.25">
      <c r="I62072" s="80"/>
      <c r="AX62072" s="80"/>
      <c r="AY62072" s="80"/>
      <c r="AZ62072" s="80"/>
      <c r="BA62072" s="80"/>
      <c r="BB62072" s="80"/>
    </row>
    <row r="62073" spans="9:54" x14ac:dyDescent="0.25">
      <c r="I62073" s="80"/>
      <c r="AX62073" s="80"/>
      <c r="AY62073" s="80"/>
      <c r="AZ62073" s="80"/>
      <c r="BA62073" s="80"/>
      <c r="BB62073" s="80"/>
    </row>
    <row r="62074" spans="9:54" x14ac:dyDescent="0.25">
      <c r="I62074" s="80"/>
      <c r="AX62074" s="80"/>
      <c r="AY62074" s="80"/>
      <c r="AZ62074" s="80"/>
      <c r="BA62074" s="80"/>
      <c r="BB62074" s="80"/>
    </row>
    <row r="62075" spans="9:54" x14ac:dyDescent="0.25">
      <c r="I62075" s="80"/>
      <c r="AX62075" s="80"/>
      <c r="AY62075" s="80"/>
      <c r="AZ62075" s="80"/>
      <c r="BA62075" s="80"/>
      <c r="BB62075" s="80"/>
    </row>
    <row r="62076" spans="9:54" x14ac:dyDescent="0.25">
      <c r="I62076" s="80"/>
      <c r="AX62076" s="80"/>
      <c r="AY62076" s="80"/>
      <c r="AZ62076" s="80"/>
      <c r="BA62076" s="80"/>
      <c r="BB62076" s="80"/>
    </row>
    <row r="62077" spans="9:54" x14ac:dyDescent="0.25">
      <c r="I62077" s="80"/>
      <c r="AX62077" s="80"/>
      <c r="AY62077" s="80"/>
      <c r="AZ62077" s="80"/>
      <c r="BA62077" s="80"/>
      <c r="BB62077" s="80"/>
    </row>
    <row r="62078" spans="9:54" x14ac:dyDescent="0.25">
      <c r="I62078" s="80"/>
      <c r="AX62078" s="80"/>
      <c r="AY62078" s="80"/>
      <c r="AZ62078" s="80"/>
      <c r="BA62078" s="80"/>
      <c r="BB62078" s="80"/>
    </row>
    <row r="62079" spans="9:54" x14ac:dyDescent="0.25">
      <c r="I62079" s="80"/>
      <c r="AX62079" s="80"/>
      <c r="AY62079" s="80"/>
      <c r="AZ62079" s="80"/>
      <c r="BA62079" s="80"/>
      <c r="BB62079" s="80"/>
    </row>
    <row r="62080" spans="9:54" x14ac:dyDescent="0.25">
      <c r="I62080" s="80"/>
      <c r="AX62080" s="80"/>
      <c r="AY62080" s="80"/>
      <c r="AZ62080" s="80"/>
      <c r="BA62080" s="80"/>
      <c r="BB62080" s="80"/>
    </row>
    <row r="62081" spans="9:54" x14ac:dyDescent="0.25">
      <c r="I62081" s="80"/>
      <c r="AX62081" s="80"/>
      <c r="AY62081" s="80"/>
      <c r="AZ62081" s="80"/>
      <c r="BA62081" s="80"/>
      <c r="BB62081" s="80"/>
    </row>
    <row r="62082" spans="9:54" x14ac:dyDescent="0.25">
      <c r="I62082" s="80"/>
      <c r="AX62082" s="80"/>
      <c r="AY62082" s="80"/>
      <c r="AZ62082" s="80"/>
      <c r="BA62082" s="80"/>
      <c r="BB62082" s="80"/>
    </row>
    <row r="62083" spans="9:54" x14ac:dyDescent="0.25">
      <c r="I62083" s="80"/>
      <c r="AX62083" s="80"/>
      <c r="AY62083" s="80"/>
      <c r="AZ62083" s="80"/>
      <c r="BA62083" s="80"/>
      <c r="BB62083" s="80"/>
    </row>
    <row r="62084" spans="9:54" x14ac:dyDescent="0.25">
      <c r="I62084" s="80"/>
      <c r="AX62084" s="80"/>
      <c r="AY62084" s="80"/>
      <c r="AZ62084" s="80"/>
      <c r="BA62084" s="80"/>
      <c r="BB62084" s="80"/>
    </row>
    <row r="62085" spans="9:54" x14ac:dyDescent="0.25">
      <c r="I62085" s="80"/>
      <c r="AX62085" s="80"/>
      <c r="AY62085" s="80"/>
      <c r="AZ62085" s="80"/>
      <c r="BA62085" s="80"/>
      <c r="BB62085" s="80"/>
    </row>
    <row r="62086" spans="9:54" x14ac:dyDescent="0.25">
      <c r="I62086" s="80"/>
      <c r="AX62086" s="80"/>
      <c r="AY62086" s="80"/>
      <c r="AZ62086" s="80"/>
      <c r="BA62086" s="80"/>
      <c r="BB62086" s="80"/>
    </row>
    <row r="62087" spans="9:54" x14ac:dyDescent="0.25">
      <c r="I62087" s="80"/>
      <c r="AX62087" s="80"/>
      <c r="AY62087" s="80"/>
      <c r="AZ62087" s="80"/>
      <c r="BA62087" s="80"/>
      <c r="BB62087" s="80"/>
    </row>
    <row r="62088" spans="9:54" x14ac:dyDescent="0.25">
      <c r="I62088" s="80"/>
      <c r="AX62088" s="80"/>
      <c r="AY62088" s="80"/>
      <c r="AZ62088" s="80"/>
      <c r="BA62088" s="80"/>
      <c r="BB62088" s="80"/>
    </row>
    <row r="62089" spans="9:54" x14ac:dyDescent="0.25">
      <c r="I62089" s="80"/>
      <c r="AX62089" s="80"/>
      <c r="AY62089" s="80"/>
      <c r="AZ62089" s="80"/>
      <c r="BA62089" s="80"/>
      <c r="BB62089" s="80"/>
    </row>
    <row r="62090" spans="9:54" x14ac:dyDescent="0.25">
      <c r="I62090" s="80"/>
      <c r="AX62090" s="80"/>
      <c r="AY62090" s="80"/>
      <c r="AZ62090" s="80"/>
      <c r="BA62090" s="80"/>
      <c r="BB62090" s="80"/>
    </row>
    <row r="62091" spans="9:54" x14ac:dyDescent="0.25">
      <c r="I62091" s="80"/>
      <c r="AX62091" s="80"/>
      <c r="AY62091" s="80"/>
      <c r="AZ62091" s="80"/>
      <c r="BA62091" s="80"/>
      <c r="BB62091" s="80"/>
    </row>
    <row r="62092" spans="9:54" x14ac:dyDescent="0.25">
      <c r="I62092" s="80"/>
      <c r="AX62092" s="80"/>
      <c r="AY62092" s="80"/>
      <c r="AZ62092" s="80"/>
      <c r="BA62092" s="80"/>
      <c r="BB62092" s="80"/>
    </row>
    <row r="62093" spans="9:54" x14ac:dyDescent="0.25">
      <c r="I62093" s="80"/>
      <c r="AX62093" s="80"/>
      <c r="AY62093" s="80"/>
      <c r="AZ62093" s="80"/>
      <c r="BA62093" s="80"/>
      <c r="BB62093" s="80"/>
    </row>
    <row r="62094" spans="9:54" x14ac:dyDescent="0.25">
      <c r="I62094" s="80"/>
      <c r="AX62094" s="80"/>
      <c r="AY62094" s="80"/>
      <c r="AZ62094" s="80"/>
      <c r="BA62094" s="80"/>
      <c r="BB62094" s="80"/>
    </row>
    <row r="62095" spans="9:54" x14ac:dyDescent="0.25">
      <c r="I62095" s="80"/>
      <c r="AX62095" s="80"/>
      <c r="AY62095" s="80"/>
      <c r="AZ62095" s="80"/>
      <c r="BA62095" s="80"/>
      <c r="BB62095" s="80"/>
    </row>
    <row r="62096" spans="9:54" x14ac:dyDescent="0.25">
      <c r="I62096" s="80"/>
      <c r="AX62096" s="80"/>
      <c r="AY62096" s="80"/>
      <c r="AZ62096" s="80"/>
      <c r="BA62096" s="80"/>
      <c r="BB62096" s="80"/>
    </row>
    <row r="62097" spans="9:54" x14ac:dyDescent="0.25">
      <c r="I62097" s="80"/>
      <c r="AX62097" s="80"/>
      <c r="AY62097" s="80"/>
      <c r="AZ62097" s="80"/>
      <c r="BA62097" s="80"/>
      <c r="BB62097" s="80"/>
    </row>
    <row r="62098" spans="9:54" x14ac:dyDescent="0.25">
      <c r="I62098" s="80"/>
      <c r="AX62098" s="80"/>
      <c r="AY62098" s="80"/>
      <c r="AZ62098" s="80"/>
      <c r="BA62098" s="80"/>
      <c r="BB62098" s="80"/>
    </row>
    <row r="62099" spans="9:54" x14ac:dyDescent="0.25">
      <c r="I62099" s="80"/>
      <c r="AX62099" s="80"/>
      <c r="AY62099" s="80"/>
      <c r="AZ62099" s="80"/>
      <c r="BA62099" s="80"/>
      <c r="BB62099" s="80"/>
    </row>
    <row r="62100" spans="9:54" x14ac:dyDescent="0.25">
      <c r="I62100" s="80"/>
      <c r="AX62100" s="80"/>
      <c r="AY62100" s="80"/>
      <c r="AZ62100" s="80"/>
      <c r="BA62100" s="80"/>
      <c r="BB62100" s="80"/>
    </row>
    <row r="62101" spans="9:54" x14ac:dyDescent="0.25">
      <c r="I62101" s="80"/>
      <c r="AX62101" s="80"/>
      <c r="AY62101" s="80"/>
      <c r="AZ62101" s="80"/>
      <c r="BA62101" s="80"/>
      <c r="BB62101" s="80"/>
    </row>
    <row r="62102" spans="9:54" x14ac:dyDescent="0.25">
      <c r="I62102" s="80"/>
      <c r="AX62102" s="80"/>
      <c r="AY62102" s="80"/>
      <c r="AZ62102" s="80"/>
      <c r="BA62102" s="80"/>
      <c r="BB62102" s="80"/>
    </row>
    <row r="62103" spans="9:54" x14ac:dyDescent="0.25">
      <c r="I62103" s="80"/>
      <c r="AX62103" s="80"/>
      <c r="AY62103" s="80"/>
      <c r="AZ62103" s="80"/>
      <c r="BA62103" s="80"/>
      <c r="BB62103" s="80"/>
    </row>
    <row r="62104" spans="9:54" x14ac:dyDescent="0.25">
      <c r="I62104" s="80"/>
      <c r="AX62104" s="80"/>
      <c r="AY62104" s="80"/>
      <c r="AZ62104" s="80"/>
      <c r="BA62104" s="80"/>
      <c r="BB62104" s="80"/>
    </row>
    <row r="62105" spans="9:54" x14ac:dyDescent="0.25">
      <c r="I62105" s="80"/>
      <c r="AX62105" s="80"/>
      <c r="AY62105" s="80"/>
      <c r="AZ62105" s="80"/>
      <c r="BA62105" s="80"/>
      <c r="BB62105" s="80"/>
    </row>
    <row r="62106" spans="9:54" x14ac:dyDescent="0.25">
      <c r="I62106" s="80"/>
      <c r="AX62106" s="80"/>
      <c r="AY62106" s="80"/>
      <c r="AZ62106" s="80"/>
      <c r="BA62106" s="80"/>
      <c r="BB62106" s="80"/>
    </row>
    <row r="62107" spans="9:54" x14ac:dyDescent="0.25">
      <c r="I62107" s="80"/>
      <c r="AX62107" s="80"/>
      <c r="AY62107" s="80"/>
      <c r="AZ62107" s="80"/>
      <c r="BA62107" s="80"/>
      <c r="BB62107" s="80"/>
    </row>
    <row r="62108" spans="9:54" x14ac:dyDescent="0.25">
      <c r="I62108" s="80"/>
      <c r="AX62108" s="80"/>
      <c r="AY62108" s="80"/>
      <c r="AZ62108" s="80"/>
      <c r="BA62108" s="80"/>
      <c r="BB62108" s="80"/>
    </row>
    <row r="62109" spans="9:54" x14ac:dyDescent="0.25">
      <c r="I62109" s="80"/>
      <c r="AX62109" s="80"/>
      <c r="AY62109" s="80"/>
      <c r="AZ62109" s="80"/>
      <c r="BA62109" s="80"/>
      <c r="BB62109" s="80"/>
    </row>
    <row r="62110" spans="9:54" x14ac:dyDescent="0.25">
      <c r="I62110" s="80"/>
      <c r="AX62110" s="80"/>
      <c r="AY62110" s="80"/>
      <c r="AZ62110" s="80"/>
      <c r="BA62110" s="80"/>
      <c r="BB62110" s="80"/>
    </row>
    <row r="62111" spans="9:54" x14ac:dyDescent="0.25">
      <c r="I62111" s="80"/>
      <c r="AX62111" s="80"/>
      <c r="AY62111" s="80"/>
      <c r="AZ62111" s="80"/>
      <c r="BA62111" s="80"/>
      <c r="BB62111" s="80"/>
    </row>
    <row r="62112" spans="9:54" x14ac:dyDescent="0.25">
      <c r="I62112" s="80"/>
      <c r="AX62112" s="80"/>
      <c r="AY62112" s="80"/>
      <c r="AZ62112" s="80"/>
      <c r="BA62112" s="80"/>
      <c r="BB62112" s="80"/>
    </row>
    <row r="62113" spans="9:54" x14ac:dyDescent="0.25">
      <c r="I62113" s="80"/>
      <c r="AX62113" s="80"/>
      <c r="AY62113" s="80"/>
      <c r="AZ62113" s="80"/>
      <c r="BA62113" s="80"/>
      <c r="BB62113" s="80"/>
    </row>
    <row r="62114" spans="9:54" x14ac:dyDescent="0.25">
      <c r="I62114" s="80"/>
      <c r="AX62114" s="80"/>
      <c r="AY62114" s="80"/>
      <c r="AZ62114" s="80"/>
      <c r="BA62114" s="80"/>
      <c r="BB62114" s="80"/>
    </row>
    <row r="62115" spans="9:54" x14ac:dyDescent="0.25">
      <c r="I62115" s="80"/>
      <c r="AX62115" s="80"/>
      <c r="AY62115" s="80"/>
      <c r="AZ62115" s="80"/>
      <c r="BA62115" s="80"/>
      <c r="BB62115" s="80"/>
    </row>
    <row r="62116" spans="9:54" x14ac:dyDescent="0.25">
      <c r="I62116" s="80"/>
      <c r="AX62116" s="80"/>
      <c r="AY62116" s="80"/>
      <c r="AZ62116" s="80"/>
      <c r="BA62116" s="80"/>
      <c r="BB62116" s="80"/>
    </row>
    <row r="62117" spans="9:54" x14ac:dyDescent="0.25">
      <c r="I62117" s="80"/>
      <c r="AX62117" s="80"/>
      <c r="AY62117" s="80"/>
      <c r="AZ62117" s="80"/>
      <c r="BA62117" s="80"/>
      <c r="BB62117" s="80"/>
    </row>
    <row r="62118" spans="9:54" x14ac:dyDescent="0.25">
      <c r="I62118" s="80"/>
      <c r="AX62118" s="80"/>
      <c r="AY62118" s="80"/>
      <c r="AZ62118" s="80"/>
      <c r="BA62118" s="80"/>
      <c r="BB62118" s="80"/>
    </row>
    <row r="62119" spans="9:54" x14ac:dyDescent="0.25">
      <c r="I62119" s="80"/>
      <c r="AX62119" s="80"/>
      <c r="AY62119" s="80"/>
      <c r="AZ62119" s="80"/>
      <c r="BA62119" s="80"/>
      <c r="BB62119" s="80"/>
    </row>
    <row r="62120" spans="9:54" x14ac:dyDescent="0.25">
      <c r="I62120" s="80"/>
      <c r="AX62120" s="80"/>
      <c r="AY62120" s="80"/>
      <c r="AZ62120" s="80"/>
      <c r="BA62120" s="80"/>
      <c r="BB62120" s="80"/>
    </row>
    <row r="62121" spans="9:54" x14ac:dyDescent="0.25">
      <c r="I62121" s="80"/>
      <c r="AX62121" s="80"/>
      <c r="AY62121" s="80"/>
      <c r="AZ62121" s="80"/>
      <c r="BA62121" s="80"/>
      <c r="BB62121" s="80"/>
    </row>
    <row r="62122" spans="9:54" x14ac:dyDescent="0.25">
      <c r="I62122" s="80"/>
      <c r="AX62122" s="80"/>
      <c r="AY62122" s="80"/>
      <c r="AZ62122" s="80"/>
      <c r="BA62122" s="80"/>
      <c r="BB62122" s="80"/>
    </row>
    <row r="62123" spans="9:54" x14ac:dyDescent="0.25">
      <c r="I62123" s="80"/>
      <c r="AX62123" s="80"/>
      <c r="AY62123" s="80"/>
      <c r="AZ62123" s="80"/>
      <c r="BA62123" s="80"/>
      <c r="BB62123" s="80"/>
    </row>
    <row r="62124" spans="9:54" x14ac:dyDescent="0.25">
      <c r="I62124" s="80"/>
      <c r="AX62124" s="80"/>
      <c r="AY62124" s="80"/>
      <c r="AZ62124" s="80"/>
      <c r="BA62124" s="80"/>
      <c r="BB62124" s="80"/>
    </row>
    <row r="62125" spans="9:54" x14ac:dyDescent="0.25">
      <c r="I62125" s="80"/>
      <c r="AX62125" s="80"/>
      <c r="AY62125" s="80"/>
      <c r="AZ62125" s="80"/>
      <c r="BA62125" s="80"/>
      <c r="BB62125" s="80"/>
    </row>
    <row r="62126" spans="9:54" x14ac:dyDescent="0.25">
      <c r="I62126" s="80"/>
      <c r="AX62126" s="80"/>
      <c r="AY62126" s="80"/>
      <c r="AZ62126" s="80"/>
      <c r="BA62126" s="80"/>
      <c r="BB62126" s="80"/>
    </row>
    <row r="62127" spans="9:54" x14ac:dyDescent="0.25">
      <c r="I62127" s="80"/>
      <c r="AX62127" s="80"/>
      <c r="AY62127" s="80"/>
      <c r="AZ62127" s="80"/>
      <c r="BA62127" s="80"/>
      <c r="BB62127" s="80"/>
    </row>
    <row r="62128" spans="9:54" x14ac:dyDescent="0.25">
      <c r="I62128" s="80"/>
      <c r="AX62128" s="80"/>
      <c r="AY62128" s="80"/>
      <c r="AZ62128" s="80"/>
      <c r="BA62128" s="80"/>
      <c r="BB62128" s="80"/>
    </row>
    <row r="62129" spans="9:54" x14ac:dyDescent="0.25">
      <c r="I62129" s="80"/>
      <c r="AX62129" s="80"/>
      <c r="AY62129" s="80"/>
      <c r="AZ62129" s="80"/>
      <c r="BA62129" s="80"/>
      <c r="BB62129" s="80"/>
    </row>
    <row r="62130" spans="9:54" x14ac:dyDescent="0.25">
      <c r="I62130" s="80"/>
      <c r="AX62130" s="80"/>
      <c r="AY62130" s="80"/>
      <c r="AZ62130" s="80"/>
      <c r="BA62130" s="80"/>
      <c r="BB62130" s="80"/>
    </row>
    <row r="62131" spans="9:54" x14ac:dyDescent="0.25">
      <c r="I62131" s="80"/>
      <c r="AX62131" s="80"/>
      <c r="AY62131" s="80"/>
      <c r="AZ62131" s="80"/>
      <c r="BA62131" s="80"/>
      <c r="BB62131" s="80"/>
    </row>
    <row r="62132" spans="9:54" x14ac:dyDescent="0.25">
      <c r="I62132" s="80"/>
      <c r="AX62132" s="80"/>
      <c r="AY62132" s="80"/>
      <c r="AZ62132" s="80"/>
      <c r="BA62132" s="80"/>
      <c r="BB62132" s="80"/>
    </row>
    <row r="62133" spans="9:54" x14ac:dyDescent="0.25">
      <c r="I62133" s="80"/>
      <c r="AX62133" s="80"/>
      <c r="AY62133" s="80"/>
      <c r="AZ62133" s="80"/>
      <c r="BA62133" s="80"/>
      <c r="BB62133" s="80"/>
    </row>
    <row r="62134" spans="9:54" x14ac:dyDescent="0.25">
      <c r="I62134" s="80"/>
      <c r="AX62134" s="80"/>
      <c r="AY62134" s="80"/>
      <c r="AZ62134" s="80"/>
      <c r="BA62134" s="80"/>
      <c r="BB62134" s="80"/>
    </row>
    <row r="62135" spans="9:54" x14ac:dyDescent="0.25">
      <c r="I62135" s="80"/>
      <c r="AX62135" s="80"/>
      <c r="AY62135" s="80"/>
      <c r="AZ62135" s="80"/>
      <c r="BA62135" s="80"/>
      <c r="BB62135" s="80"/>
    </row>
    <row r="62136" spans="9:54" x14ac:dyDescent="0.25">
      <c r="I62136" s="80"/>
      <c r="AX62136" s="80"/>
      <c r="AY62136" s="80"/>
      <c r="AZ62136" s="80"/>
      <c r="BA62136" s="80"/>
      <c r="BB62136" s="80"/>
    </row>
    <row r="62137" spans="9:54" x14ac:dyDescent="0.25">
      <c r="I62137" s="80"/>
      <c r="AX62137" s="80"/>
      <c r="AY62137" s="80"/>
      <c r="AZ62137" s="80"/>
      <c r="BA62137" s="80"/>
      <c r="BB62137" s="80"/>
    </row>
    <row r="62138" spans="9:54" x14ac:dyDescent="0.25">
      <c r="I62138" s="80"/>
      <c r="AX62138" s="80"/>
      <c r="AY62138" s="80"/>
      <c r="AZ62138" s="80"/>
      <c r="BA62138" s="80"/>
      <c r="BB62138" s="80"/>
    </row>
    <row r="62139" spans="9:54" x14ac:dyDescent="0.25">
      <c r="I62139" s="80"/>
      <c r="AX62139" s="80"/>
      <c r="AY62139" s="80"/>
      <c r="AZ62139" s="80"/>
      <c r="BA62139" s="80"/>
      <c r="BB62139" s="80"/>
    </row>
    <row r="62140" spans="9:54" x14ac:dyDescent="0.25">
      <c r="I62140" s="80"/>
      <c r="AX62140" s="80"/>
      <c r="AY62140" s="80"/>
      <c r="AZ62140" s="80"/>
      <c r="BA62140" s="80"/>
      <c r="BB62140" s="80"/>
    </row>
    <row r="62141" spans="9:54" x14ac:dyDescent="0.25">
      <c r="I62141" s="80"/>
      <c r="AX62141" s="80"/>
      <c r="AY62141" s="80"/>
      <c r="AZ62141" s="80"/>
      <c r="BA62141" s="80"/>
      <c r="BB62141" s="80"/>
    </row>
    <row r="62142" spans="9:54" x14ac:dyDescent="0.25">
      <c r="I62142" s="80"/>
      <c r="AX62142" s="80"/>
      <c r="AY62142" s="80"/>
      <c r="AZ62142" s="80"/>
      <c r="BA62142" s="80"/>
      <c r="BB62142" s="80"/>
    </row>
    <row r="62143" spans="9:54" x14ac:dyDescent="0.25">
      <c r="I62143" s="80"/>
      <c r="AX62143" s="80"/>
      <c r="AY62143" s="80"/>
      <c r="AZ62143" s="80"/>
      <c r="BA62143" s="80"/>
      <c r="BB62143" s="80"/>
    </row>
    <row r="62144" spans="9:54" x14ac:dyDescent="0.25">
      <c r="I62144" s="80"/>
      <c r="AX62144" s="80"/>
      <c r="AY62144" s="80"/>
      <c r="AZ62144" s="80"/>
      <c r="BA62144" s="80"/>
      <c r="BB62144" s="80"/>
    </row>
    <row r="62145" spans="9:54" x14ac:dyDescent="0.25">
      <c r="I62145" s="80"/>
      <c r="AX62145" s="80"/>
      <c r="AY62145" s="80"/>
      <c r="AZ62145" s="80"/>
      <c r="BA62145" s="80"/>
      <c r="BB62145" s="80"/>
    </row>
    <row r="62146" spans="9:54" x14ac:dyDescent="0.25">
      <c r="I62146" s="80"/>
      <c r="AX62146" s="80"/>
      <c r="AY62146" s="80"/>
      <c r="AZ62146" s="80"/>
      <c r="BA62146" s="80"/>
      <c r="BB62146" s="80"/>
    </row>
    <row r="62147" spans="9:54" x14ac:dyDescent="0.25">
      <c r="I62147" s="80"/>
      <c r="AX62147" s="80"/>
      <c r="AY62147" s="80"/>
      <c r="AZ62147" s="80"/>
      <c r="BA62147" s="80"/>
      <c r="BB62147" s="80"/>
    </row>
    <row r="62148" spans="9:54" x14ac:dyDescent="0.25">
      <c r="I62148" s="80"/>
      <c r="AX62148" s="80"/>
      <c r="AY62148" s="80"/>
      <c r="AZ62148" s="80"/>
      <c r="BA62148" s="80"/>
      <c r="BB62148" s="80"/>
    </row>
    <row r="62149" spans="9:54" x14ac:dyDescent="0.25">
      <c r="I62149" s="80"/>
      <c r="AX62149" s="80"/>
      <c r="AY62149" s="80"/>
      <c r="AZ62149" s="80"/>
      <c r="BA62149" s="80"/>
      <c r="BB62149" s="80"/>
    </row>
    <row r="62150" spans="9:54" x14ac:dyDescent="0.25">
      <c r="I62150" s="80"/>
      <c r="AX62150" s="80"/>
      <c r="AY62150" s="80"/>
      <c r="AZ62150" s="80"/>
      <c r="BA62150" s="80"/>
      <c r="BB62150" s="80"/>
    </row>
    <row r="62151" spans="9:54" x14ac:dyDescent="0.25">
      <c r="I62151" s="80"/>
      <c r="AX62151" s="80"/>
      <c r="AY62151" s="80"/>
      <c r="AZ62151" s="80"/>
      <c r="BA62151" s="80"/>
      <c r="BB62151" s="80"/>
    </row>
    <row r="62152" spans="9:54" x14ac:dyDescent="0.25">
      <c r="I62152" s="80"/>
      <c r="AX62152" s="80"/>
      <c r="AY62152" s="80"/>
      <c r="AZ62152" s="80"/>
      <c r="BA62152" s="80"/>
      <c r="BB62152" s="80"/>
    </row>
    <row r="62153" spans="9:54" x14ac:dyDescent="0.25">
      <c r="I62153" s="80"/>
      <c r="AX62153" s="80"/>
      <c r="AY62153" s="80"/>
      <c r="AZ62153" s="80"/>
      <c r="BA62153" s="80"/>
      <c r="BB62153" s="80"/>
    </row>
    <row r="62154" spans="9:54" x14ac:dyDescent="0.25">
      <c r="I62154" s="80"/>
      <c r="AX62154" s="80"/>
      <c r="AY62154" s="80"/>
      <c r="AZ62154" s="80"/>
      <c r="BA62154" s="80"/>
      <c r="BB62154" s="80"/>
    </row>
    <row r="62155" spans="9:54" x14ac:dyDescent="0.25">
      <c r="I62155" s="80"/>
      <c r="AX62155" s="80"/>
      <c r="AY62155" s="80"/>
      <c r="AZ62155" s="80"/>
      <c r="BA62155" s="80"/>
      <c r="BB62155" s="80"/>
    </row>
    <row r="62156" spans="9:54" x14ac:dyDescent="0.25">
      <c r="I62156" s="80"/>
      <c r="AX62156" s="80"/>
      <c r="AY62156" s="80"/>
      <c r="AZ62156" s="80"/>
      <c r="BA62156" s="80"/>
      <c r="BB62156" s="80"/>
    </row>
    <row r="62157" spans="9:54" x14ac:dyDescent="0.25">
      <c r="I62157" s="80"/>
      <c r="AX62157" s="80"/>
      <c r="AY62157" s="80"/>
      <c r="AZ62157" s="80"/>
      <c r="BA62157" s="80"/>
      <c r="BB62157" s="80"/>
    </row>
    <row r="62158" spans="9:54" x14ac:dyDescent="0.25">
      <c r="I62158" s="80"/>
      <c r="AX62158" s="80"/>
      <c r="AY62158" s="80"/>
      <c r="AZ62158" s="80"/>
      <c r="BA62158" s="80"/>
      <c r="BB62158" s="80"/>
    </row>
    <row r="62159" spans="9:54" x14ac:dyDescent="0.25">
      <c r="I62159" s="80"/>
      <c r="AX62159" s="80"/>
      <c r="AY62159" s="80"/>
      <c r="AZ62159" s="80"/>
      <c r="BA62159" s="80"/>
      <c r="BB62159" s="80"/>
    </row>
    <row r="62160" spans="9:54" x14ac:dyDescent="0.25">
      <c r="I62160" s="80"/>
      <c r="AX62160" s="80"/>
      <c r="AY62160" s="80"/>
      <c r="AZ62160" s="80"/>
      <c r="BA62160" s="80"/>
      <c r="BB62160" s="80"/>
    </row>
    <row r="62161" spans="9:54" x14ac:dyDescent="0.25">
      <c r="I62161" s="80"/>
      <c r="AX62161" s="80"/>
      <c r="AY62161" s="80"/>
      <c r="AZ62161" s="80"/>
      <c r="BA62161" s="80"/>
      <c r="BB62161" s="80"/>
    </row>
    <row r="62162" spans="9:54" x14ac:dyDescent="0.25">
      <c r="I62162" s="80"/>
      <c r="AX62162" s="80"/>
      <c r="AY62162" s="80"/>
      <c r="AZ62162" s="80"/>
      <c r="BA62162" s="80"/>
      <c r="BB62162" s="80"/>
    </row>
    <row r="62163" spans="9:54" x14ac:dyDescent="0.25">
      <c r="I62163" s="80"/>
      <c r="AX62163" s="80"/>
      <c r="AY62163" s="80"/>
      <c r="AZ62163" s="80"/>
      <c r="BA62163" s="80"/>
      <c r="BB62163" s="80"/>
    </row>
    <row r="62164" spans="9:54" x14ac:dyDescent="0.25">
      <c r="I62164" s="80"/>
      <c r="AX62164" s="80"/>
      <c r="AY62164" s="80"/>
      <c r="AZ62164" s="80"/>
      <c r="BA62164" s="80"/>
      <c r="BB62164" s="80"/>
    </row>
    <row r="62165" spans="9:54" x14ac:dyDescent="0.25">
      <c r="I62165" s="80"/>
      <c r="AX62165" s="80"/>
      <c r="AY62165" s="80"/>
      <c r="AZ62165" s="80"/>
      <c r="BA62165" s="80"/>
      <c r="BB62165" s="80"/>
    </row>
    <row r="62166" spans="9:54" x14ac:dyDescent="0.25">
      <c r="I62166" s="80"/>
      <c r="AX62166" s="80"/>
      <c r="AY62166" s="80"/>
      <c r="AZ62166" s="80"/>
      <c r="BA62166" s="80"/>
      <c r="BB62166" s="80"/>
    </row>
    <row r="62167" spans="9:54" x14ac:dyDescent="0.25">
      <c r="I62167" s="80"/>
      <c r="AX62167" s="80"/>
      <c r="AY62167" s="80"/>
      <c r="AZ62167" s="80"/>
      <c r="BA62167" s="80"/>
      <c r="BB62167" s="80"/>
    </row>
    <row r="62168" spans="9:54" x14ac:dyDescent="0.25">
      <c r="I62168" s="80"/>
      <c r="AX62168" s="80"/>
      <c r="AY62168" s="80"/>
      <c r="AZ62168" s="80"/>
      <c r="BA62168" s="80"/>
      <c r="BB62168" s="80"/>
    </row>
    <row r="62169" spans="9:54" x14ac:dyDescent="0.25">
      <c r="I62169" s="80"/>
      <c r="AX62169" s="80"/>
      <c r="AY62169" s="80"/>
      <c r="AZ62169" s="80"/>
      <c r="BA62169" s="80"/>
      <c r="BB62169" s="80"/>
    </row>
    <row r="62170" spans="9:54" x14ac:dyDescent="0.25">
      <c r="I62170" s="80"/>
      <c r="AX62170" s="80"/>
      <c r="AY62170" s="80"/>
      <c r="AZ62170" s="80"/>
      <c r="BA62170" s="80"/>
      <c r="BB62170" s="80"/>
    </row>
    <row r="62171" spans="9:54" x14ac:dyDescent="0.25">
      <c r="I62171" s="80"/>
      <c r="AX62171" s="80"/>
      <c r="AY62171" s="80"/>
      <c r="AZ62171" s="80"/>
      <c r="BA62171" s="80"/>
      <c r="BB62171" s="80"/>
    </row>
    <row r="62172" spans="9:54" x14ac:dyDescent="0.25">
      <c r="I62172" s="80"/>
      <c r="AX62172" s="80"/>
      <c r="AY62172" s="80"/>
      <c r="AZ62172" s="80"/>
      <c r="BA62172" s="80"/>
      <c r="BB62172" s="80"/>
    </row>
    <row r="62173" spans="9:54" x14ac:dyDescent="0.25">
      <c r="I62173" s="80"/>
      <c r="AX62173" s="80"/>
      <c r="AY62173" s="80"/>
      <c r="AZ62173" s="80"/>
      <c r="BA62173" s="80"/>
      <c r="BB62173" s="80"/>
    </row>
    <row r="62174" spans="9:54" x14ac:dyDescent="0.25">
      <c r="I62174" s="80"/>
      <c r="AX62174" s="80"/>
      <c r="AY62174" s="80"/>
      <c r="AZ62174" s="80"/>
      <c r="BA62174" s="80"/>
      <c r="BB62174" s="80"/>
    </row>
    <row r="62175" spans="9:54" x14ac:dyDescent="0.25">
      <c r="I62175" s="80"/>
      <c r="AX62175" s="80"/>
      <c r="AY62175" s="80"/>
      <c r="AZ62175" s="80"/>
      <c r="BA62175" s="80"/>
      <c r="BB62175" s="80"/>
    </row>
    <row r="62176" spans="9:54" x14ac:dyDescent="0.25">
      <c r="I62176" s="80"/>
      <c r="AX62176" s="80"/>
      <c r="AY62176" s="80"/>
      <c r="AZ62176" s="80"/>
      <c r="BA62176" s="80"/>
      <c r="BB62176" s="80"/>
    </row>
    <row r="62177" spans="9:54" x14ac:dyDescent="0.25">
      <c r="I62177" s="80"/>
      <c r="AX62177" s="80"/>
      <c r="AY62177" s="80"/>
      <c r="AZ62177" s="80"/>
      <c r="BA62177" s="80"/>
      <c r="BB62177" s="80"/>
    </row>
    <row r="62178" spans="9:54" x14ac:dyDescent="0.25">
      <c r="I62178" s="80"/>
      <c r="AX62178" s="80"/>
      <c r="AY62178" s="80"/>
      <c r="AZ62178" s="80"/>
      <c r="BA62178" s="80"/>
      <c r="BB62178" s="80"/>
    </row>
    <row r="62179" spans="9:54" x14ac:dyDescent="0.25">
      <c r="I62179" s="80"/>
      <c r="AX62179" s="80"/>
      <c r="AY62179" s="80"/>
      <c r="AZ62179" s="80"/>
      <c r="BA62179" s="80"/>
      <c r="BB62179" s="80"/>
    </row>
    <row r="62180" spans="9:54" x14ac:dyDescent="0.25">
      <c r="I62180" s="80"/>
      <c r="AX62180" s="80"/>
      <c r="AY62180" s="80"/>
      <c r="AZ62180" s="80"/>
      <c r="BA62180" s="80"/>
      <c r="BB62180" s="80"/>
    </row>
    <row r="62181" spans="9:54" x14ac:dyDescent="0.25">
      <c r="I62181" s="80"/>
      <c r="AX62181" s="80"/>
      <c r="AY62181" s="80"/>
      <c r="AZ62181" s="80"/>
      <c r="BA62181" s="80"/>
      <c r="BB62181" s="80"/>
    </row>
    <row r="62182" spans="9:54" x14ac:dyDescent="0.25">
      <c r="I62182" s="80"/>
      <c r="AX62182" s="80"/>
      <c r="AY62182" s="80"/>
      <c r="AZ62182" s="80"/>
      <c r="BA62182" s="80"/>
      <c r="BB62182" s="80"/>
    </row>
    <row r="62183" spans="9:54" x14ac:dyDescent="0.25">
      <c r="I62183" s="80"/>
      <c r="AX62183" s="80"/>
      <c r="AY62183" s="80"/>
      <c r="AZ62183" s="80"/>
      <c r="BA62183" s="80"/>
      <c r="BB62183" s="80"/>
    </row>
    <row r="62184" spans="9:54" x14ac:dyDescent="0.25">
      <c r="I62184" s="80"/>
      <c r="AX62184" s="80"/>
      <c r="AY62184" s="80"/>
      <c r="AZ62184" s="80"/>
      <c r="BA62184" s="80"/>
      <c r="BB62184" s="80"/>
    </row>
    <row r="62185" spans="9:54" x14ac:dyDescent="0.25">
      <c r="I62185" s="80"/>
      <c r="AX62185" s="80"/>
      <c r="AY62185" s="80"/>
      <c r="AZ62185" s="80"/>
      <c r="BA62185" s="80"/>
      <c r="BB62185" s="80"/>
    </row>
    <row r="62186" spans="9:54" x14ac:dyDescent="0.25">
      <c r="I62186" s="80"/>
      <c r="AX62186" s="80"/>
      <c r="AY62186" s="80"/>
      <c r="AZ62186" s="80"/>
      <c r="BA62186" s="80"/>
      <c r="BB62186" s="80"/>
    </row>
    <row r="62187" spans="9:54" x14ac:dyDescent="0.25">
      <c r="I62187" s="80"/>
      <c r="AX62187" s="80"/>
      <c r="AY62187" s="80"/>
      <c r="AZ62187" s="80"/>
      <c r="BA62187" s="80"/>
      <c r="BB62187" s="80"/>
    </row>
    <row r="62188" spans="9:54" x14ac:dyDescent="0.25">
      <c r="I62188" s="80"/>
      <c r="AX62188" s="80"/>
      <c r="AY62188" s="80"/>
      <c r="AZ62188" s="80"/>
      <c r="BA62188" s="80"/>
      <c r="BB62188" s="80"/>
    </row>
    <row r="62189" spans="9:54" x14ac:dyDescent="0.25">
      <c r="I62189" s="80"/>
      <c r="AX62189" s="80"/>
      <c r="AY62189" s="80"/>
      <c r="AZ62189" s="80"/>
      <c r="BA62189" s="80"/>
      <c r="BB62189" s="80"/>
    </row>
    <row r="62190" spans="9:54" x14ac:dyDescent="0.25">
      <c r="I62190" s="80"/>
      <c r="AX62190" s="80"/>
      <c r="AY62190" s="80"/>
      <c r="AZ62190" s="80"/>
      <c r="BA62190" s="80"/>
      <c r="BB62190" s="80"/>
    </row>
    <row r="62191" spans="9:54" x14ac:dyDescent="0.25">
      <c r="I62191" s="80"/>
      <c r="AX62191" s="80"/>
      <c r="AY62191" s="80"/>
      <c r="AZ62191" s="80"/>
      <c r="BA62191" s="80"/>
      <c r="BB62191" s="80"/>
    </row>
    <row r="62192" spans="9:54" x14ac:dyDescent="0.25">
      <c r="I62192" s="80"/>
      <c r="AX62192" s="80"/>
      <c r="AY62192" s="80"/>
      <c r="AZ62192" s="80"/>
      <c r="BA62192" s="80"/>
      <c r="BB62192" s="80"/>
    </row>
    <row r="62193" spans="9:54" x14ac:dyDescent="0.25">
      <c r="I62193" s="80"/>
      <c r="AX62193" s="80"/>
      <c r="AY62193" s="80"/>
      <c r="AZ62193" s="80"/>
      <c r="BA62193" s="80"/>
      <c r="BB62193" s="80"/>
    </row>
    <row r="62194" spans="9:54" x14ac:dyDescent="0.25">
      <c r="I62194" s="80"/>
      <c r="AX62194" s="80"/>
      <c r="AY62194" s="80"/>
      <c r="AZ62194" s="80"/>
      <c r="BA62194" s="80"/>
      <c r="BB62194" s="80"/>
    </row>
    <row r="62195" spans="9:54" x14ac:dyDescent="0.25">
      <c r="I62195" s="80"/>
      <c r="AX62195" s="80"/>
      <c r="AY62195" s="80"/>
      <c r="AZ62195" s="80"/>
      <c r="BA62195" s="80"/>
      <c r="BB62195" s="80"/>
    </row>
    <row r="62196" spans="9:54" x14ac:dyDescent="0.25">
      <c r="I62196" s="80"/>
      <c r="AX62196" s="80"/>
      <c r="AY62196" s="80"/>
      <c r="AZ62196" s="80"/>
      <c r="BA62196" s="80"/>
      <c r="BB62196" s="80"/>
    </row>
    <row r="62197" spans="9:54" x14ac:dyDescent="0.25">
      <c r="I62197" s="80"/>
      <c r="AX62197" s="80"/>
      <c r="AY62197" s="80"/>
      <c r="AZ62197" s="80"/>
      <c r="BA62197" s="80"/>
      <c r="BB62197" s="80"/>
    </row>
    <row r="62198" spans="9:54" x14ac:dyDescent="0.25">
      <c r="I62198" s="80"/>
      <c r="AX62198" s="80"/>
      <c r="AY62198" s="80"/>
      <c r="AZ62198" s="80"/>
      <c r="BA62198" s="80"/>
      <c r="BB62198" s="80"/>
    </row>
    <row r="62199" spans="9:54" x14ac:dyDescent="0.25">
      <c r="I62199" s="80"/>
      <c r="AX62199" s="80"/>
      <c r="AY62199" s="80"/>
      <c r="AZ62199" s="80"/>
      <c r="BA62199" s="80"/>
      <c r="BB62199" s="80"/>
    </row>
    <row r="62200" spans="9:54" x14ac:dyDescent="0.25">
      <c r="I62200" s="80"/>
      <c r="AX62200" s="80"/>
      <c r="AY62200" s="80"/>
      <c r="AZ62200" s="80"/>
      <c r="BA62200" s="80"/>
      <c r="BB62200" s="80"/>
    </row>
    <row r="62201" spans="9:54" x14ac:dyDescent="0.25">
      <c r="I62201" s="80"/>
      <c r="AX62201" s="80"/>
      <c r="AY62201" s="80"/>
      <c r="AZ62201" s="80"/>
      <c r="BA62201" s="80"/>
      <c r="BB62201" s="80"/>
    </row>
    <row r="62202" spans="9:54" x14ac:dyDescent="0.25">
      <c r="I62202" s="80"/>
      <c r="AX62202" s="80"/>
      <c r="AY62202" s="80"/>
      <c r="AZ62202" s="80"/>
      <c r="BA62202" s="80"/>
      <c r="BB62202" s="80"/>
    </row>
    <row r="62203" spans="9:54" x14ac:dyDescent="0.25">
      <c r="I62203" s="80"/>
      <c r="AX62203" s="80"/>
      <c r="AY62203" s="80"/>
      <c r="AZ62203" s="80"/>
      <c r="BA62203" s="80"/>
      <c r="BB62203" s="80"/>
    </row>
    <row r="62204" spans="9:54" x14ac:dyDescent="0.25">
      <c r="I62204" s="80"/>
      <c r="AX62204" s="80"/>
      <c r="AY62204" s="80"/>
      <c r="AZ62204" s="80"/>
      <c r="BA62204" s="80"/>
      <c r="BB62204" s="80"/>
    </row>
    <row r="62205" spans="9:54" x14ac:dyDescent="0.25">
      <c r="I62205" s="80"/>
      <c r="AX62205" s="80"/>
      <c r="AY62205" s="80"/>
      <c r="AZ62205" s="80"/>
      <c r="BA62205" s="80"/>
      <c r="BB62205" s="80"/>
    </row>
    <row r="62206" spans="9:54" x14ac:dyDescent="0.25">
      <c r="I62206" s="80"/>
      <c r="AX62206" s="80"/>
      <c r="AY62206" s="80"/>
      <c r="AZ62206" s="80"/>
      <c r="BA62206" s="80"/>
      <c r="BB62206" s="80"/>
    </row>
    <row r="62207" spans="9:54" x14ac:dyDescent="0.25">
      <c r="I62207" s="80"/>
      <c r="AX62207" s="80"/>
      <c r="AY62207" s="80"/>
      <c r="AZ62207" s="80"/>
      <c r="BA62207" s="80"/>
      <c r="BB62207" s="80"/>
    </row>
    <row r="62208" spans="9:54" x14ac:dyDescent="0.25">
      <c r="I62208" s="80"/>
      <c r="AX62208" s="80"/>
      <c r="AY62208" s="80"/>
      <c r="AZ62208" s="80"/>
      <c r="BA62208" s="80"/>
      <c r="BB62208" s="80"/>
    </row>
    <row r="62209" spans="9:54" x14ac:dyDescent="0.25">
      <c r="I62209" s="80"/>
      <c r="AX62209" s="80"/>
      <c r="AY62209" s="80"/>
      <c r="AZ62209" s="80"/>
      <c r="BA62209" s="80"/>
      <c r="BB62209" s="80"/>
    </row>
    <row r="62210" spans="9:54" x14ac:dyDescent="0.25">
      <c r="I62210" s="80"/>
      <c r="AX62210" s="80"/>
      <c r="AY62210" s="80"/>
      <c r="AZ62210" s="80"/>
      <c r="BA62210" s="80"/>
      <c r="BB62210" s="80"/>
    </row>
    <row r="62211" spans="9:54" x14ac:dyDescent="0.25">
      <c r="I62211" s="80"/>
      <c r="AX62211" s="80"/>
      <c r="AY62211" s="80"/>
      <c r="AZ62211" s="80"/>
      <c r="BA62211" s="80"/>
      <c r="BB62211" s="80"/>
    </row>
    <row r="62212" spans="9:54" x14ac:dyDescent="0.25">
      <c r="I62212" s="80"/>
      <c r="AX62212" s="80"/>
      <c r="AY62212" s="80"/>
      <c r="AZ62212" s="80"/>
      <c r="BA62212" s="80"/>
      <c r="BB62212" s="80"/>
    </row>
    <row r="62213" spans="9:54" x14ac:dyDescent="0.25">
      <c r="I62213" s="80"/>
      <c r="AX62213" s="80"/>
      <c r="AY62213" s="80"/>
      <c r="AZ62213" s="80"/>
      <c r="BA62213" s="80"/>
      <c r="BB62213" s="80"/>
    </row>
    <row r="62214" spans="9:54" x14ac:dyDescent="0.25">
      <c r="I62214" s="80"/>
      <c r="AX62214" s="80"/>
      <c r="AY62214" s="80"/>
      <c r="AZ62214" s="80"/>
      <c r="BA62214" s="80"/>
      <c r="BB62214" s="80"/>
    </row>
    <row r="62215" spans="9:54" x14ac:dyDescent="0.25">
      <c r="I62215" s="80"/>
      <c r="AX62215" s="80"/>
      <c r="AY62215" s="80"/>
      <c r="AZ62215" s="80"/>
      <c r="BA62215" s="80"/>
      <c r="BB62215" s="80"/>
    </row>
    <row r="62216" spans="9:54" x14ac:dyDescent="0.25">
      <c r="I62216" s="80"/>
      <c r="AX62216" s="80"/>
      <c r="AY62216" s="80"/>
      <c r="AZ62216" s="80"/>
      <c r="BA62216" s="80"/>
      <c r="BB62216" s="80"/>
    </row>
    <row r="62217" spans="9:54" x14ac:dyDescent="0.25">
      <c r="I62217" s="80"/>
      <c r="AX62217" s="80"/>
      <c r="AY62217" s="80"/>
      <c r="AZ62217" s="80"/>
      <c r="BA62217" s="80"/>
      <c r="BB62217" s="80"/>
    </row>
    <row r="62218" spans="9:54" x14ac:dyDescent="0.25">
      <c r="I62218" s="80"/>
      <c r="AX62218" s="80"/>
      <c r="AY62218" s="80"/>
      <c r="AZ62218" s="80"/>
      <c r="BA62218" s="80"/>
      <c r="BB62218" s="80"/>
    </row>
    <row r="62219" spans="9:54" x14ac:dyDescent="0.25">
      <c r="I62219" s="80"/>
      <c r="AX62219" s="80"/>
      <c r="AY62219" s="80"/>
      <c r="AZ62219" s="80"/>
      <c r="BA62219" s="80"/>
      <c r="BB62219" s="80"/>
    </row>
    <row r="62220" spans="9:54" x14ac:dyDescent="0.25">
      <c r="I62220" s="80"/>
      <c r="AX62220" s="80"/>
      <c r="AY62220" s="80"/>
      <c r="AZ62220" s="80"/>
      <c r="BA62220" s="80"/>
      <c r="BB62220" s="80"/>
    </row>
    <row r="62221" spans="9:54" x14ac:dyDescent="0.25">
      <c r="I62221" s="80"/>
      <c r="AX62221" s="80"/>
      <c r="AY62221" s="80"/>
      <c r="AZ62221" s="80"/>
      <c r="BA62221" s="80"/>
      <c r="BB62221" s="80"/>
    </row>
    <row r="62222" spans="9:54" x14ac:dyDescent="0.25">
      <c r="I62222" s="80"/>
      <c r="AX62222" s="80"/>
      <c r="AY62222" s="80"/>
      <c r="AZ62222" s="80"/>
      <c r="BA62222" s="80"/>
      <c r="BB62222" s="80"/>
    </row>
    <row r="62223" spans="9:54" x14ac:dyDescent="0.25">
      <c r="I62223" s="80"/>
      <c r="AX62223" s="80"/>
      <c r="AY62223" s="80"/>
      <c r="AZ62223" s="80"/>
      <c r="BA62223" s="80"/>
      <c r="BB62223" s="80"/>
    </row>
    <row r="62224" spans="9:54" x14ac:dyDescent="0.25">
      <c r="I62224" s="80"/>
      <c r="AX62224" s="80"/>
      <c r="AY62224" s="80"/>
      <c r="AZ62224" s="80"/>
      <c r="BA62224" s="80"/>
      <c r="BB62224" s="80"/>
    </row>
    <row r="62225" spans="9:54" x14ac:dyDescent="0.25">
      <c r="I62225" s="80"/>
      <c r="AX62225" s="80"/>
      <c r="AY62225" s="80"/>
      <c r="AZ62225" s="80"/>
      <c r="BA62225" s="80"/>
      <c r="BB62225" s="80"/>
    </row>
    <row r="62226" spans="9:54" x14ac:dyDescent="0.25">
      <c r="I62226" s="80"/>
      <c r="AX62226" s="80"/>
      <c r="AY62226" s="80"/>
      <c r="AZ62226" s="80"/>
      <c r="BA62226" s="80"/>
      <c r="BB62226" s="80"/>
    </row>
    <row r="62227" spans="9:54" x14ac:dyDescent="0.25">
      <c r="I62227" s="80"/>
      <c r="AX62227" s="80"/>
      <c r="AY62227" s="80"/>
      <c r="AZ62227" s="80"/>
      <c r="BA62227" s="80"/>
      <c r="BB62227" s="80"/>
    </row>
    <row r="62228" spans="9:54" x14ac:dyDescent="0.25">
      <c r="I62228" s="80"/>
      <c r="AX62228" s="80"/>
      <c r="AY62228" s="80"/>
      <c r="AZ62228" s="80"/>
      <c r="BA62228" s="80"/>
      <c r="BB62228" s="80"/>
    </row>
    <row r="62229" spans="9:54" x14ac:dyDescent="0.25">
      <c r="I62229" s="80"/>
      <c r="AX62229" s="80"/>
      <c r="AY62229" s="80"/>
      <c r="AZ62229" s="80"/>
      <c r="BA62229" s="80"/>
      <c r="BB62229" s="80"/>
    </row>
    <row r="62230" spans="9:54" x14ac:dyDescent="0.25">
      <c r="I62230" s="80"/>
      <c r="AX62230" s="80"/>
      <c r="AY62230" s="80"/>
      <c r="AZ62230" s="80"/>
      <c r="BA62230" s="80"/>
      <c r="BB62230" s="80"/>
    </row>
    <row r="62231" spans="9:54" x14ac:dyDescent="0.25">
      <c r="I62231" s="80"/>
      <c r="AX62231" s="80"/>
      <c r="AY62231" s="80"/>
      <c r="AZ62231" s="80"/>
      <c r="BA62231" s="80"/>
      <c r="BB62231" s="80"/>
    </row>
    <row r="62232" spans="9:54" x14ac:dyDescent="0.25">
      <c r="I62232" s="80"/>
      <c r="AX62232" s="80"/>
      <c r="AY62232" s="80"/>
      <c r="AZ62232" s="80"/>
      <c r="BA62232" s="80"/>
      <c r="BB62232" s="80"/>
    </row>
    <row r="62233" spans="9:54" x14ac:dyDescent="0.25">
      <c r="I62233" s="80"/>
      <c r="AX62233" s="80"/>
      <c r="AY62233" s="80"/>
      <c r="AZ62233" s="80"/>
      <c r="BA62233" s="80"/>
      <c r="BB62233" s="80"/>
    </row>
    <row r="62234" spans="9:54" x14ac:dyDescent="0.25">
      <c r="I62234" s="80"/>
      <c r="AX62234" s="80"/>
      <c r="AY62234" s="80"/>
      <c r="AZ62234" s="80"/>
      <c r="BA62234" s="80"/>
      <c r="BB62234" s="80"/>
    </row>
    <row r="62235" spans="9:54" x14ac:dyDescent="0.25">
      <c r="I62235" s="80"/>
      <c r="AX62235" s="80"/>
      <c r="AY62235" s="80"/>
      <c r="AZ62235" s="80"/>
      <c r="BA62235" s="80"/>
      <c r="BB62235" s="80"/>
    </row>
    <row r="62236" spans="9:54" x14ac:dyDescent="0.25">
      <c r="I62236" s="80"/>
      <c r="AX62236" s="80"/>
      <c r="AY62236" s="80"/>
      <c r="AZ62236" s="80"/>
      <c r="BA62236" s="80"/>
      <c r="BB62236" s="80"/>
    </row>
    <row r="62237" spans="9:54" x14ac:dyDescent="0.25">
      <c r="I62237" s="80"/>
      <c r="AX62237" s="80"/>
      <c r="AY62237" s="80"/>
      <c r="AZ62237" s="80"/>
      <c r="BA62237" s="80"/>
      <c r="BB62237" s="80"/>
    </row>
    <row r="62238" spans="9:54" x14ac:dyDescent="0.25">
      <c r="I62238" s="80"/>
      <c r="AX62238" s="80"/>
      <c r="AY62238" s="80"/>
      <c r="AZ62238" s="80"/>
      <c r="BA62238" s="80"/>
      <c r="BB62238" s="80"/>
    </row>
    <row r="62239" spans="9:54" x14ac:dyDescent="0.25">
      <c r="I62239" s="80"/>
      <c r="AX62239" s="80"/>
      <c r="AY62239" s="80"/>
      <c r="AZ62239" s="80"/>
      <c r="BA62239" s="80"/>
      <c r="BB62239" s="80"/>
    </row>
    <row r="62240" spans="9:54" x14ac:dyDescent="0.25">
      <c r="I62240" s="80"/>
      <c r="AX62240" s="80"/>
      <c r="AY62240" s="80"/>
      <c r="AZ62240" s="80"/>
      <c r="BA62240" s="80"/>
      <c r="BB62240" s="80"/>
    </row>
    <row r="62241" spans="9:54" x14ac:dyDescent="0.25">
      <c r="I62241" s="80"/>
      <c r="AX62241" s="80"/>
      <c r="AY62241" s="80"/>
      <c r="AZ62241" s="80"/>
      <c r="BA62241" s="80"/>
      <c r="BB62241" s="80"/>
    </row>
    <row r="62242" spans="9:54" x14ac:dyDescent="0.25">
      <c r="I62242" s="80"/>
      <c r="AX62242" s="80"/>
      <c r="AY62242" s="80"/>
      <c r="AZ62242" s="80"/>
      <c r="BA62242" s="80"/>
      <c r="BB62242" s="80"/>
    </row>
    <row r="62243" spans="9:54" x14ac:dyDescent="0.25">
      <c r="I62243" s="80"/>
      <c r="AX62243" s="80"/>
      <c r="AY62243" s="80"/>
      <c r="AZ62243" s="80"/>
      <c r="BA62243" s="80"/>
      <c r="BB62243" s="80"/>
    </row>
    <row r="62244" spans="9:54" x14ac:dyDescent="0.25">
      <c r="I62244" s="80"/>
      <c r="AX62244" s="80"/>
      <c r="AY62244" s="80"/>
      <c r="AZ62244" s="80"/>
      <c r="BA62244" s="80"/>
      <c r="BB62244" s="80"/>
    </row>
    <row r="62245" spans="9:54" x14ac:dyDescent="0.25">
      <c r="I62245" s="80"/>
      <c r="AX62245" s="80"/>
      <c r="AY62245" s="80"/>
      <c r="AZ62245" s="80"/>
      <c r="BA62245" s="80"/>
      <c r="BB62245" s="80"/>
    </row>
    <row r="62246" spans="9:54" x14ac:dyDescent="0.25">
      <c r="I62246" s="80"/>
      <c r="AX62246" s="80"/>
      <c r="AY62246" s="80"/>
      <c r="AZ62246" s="80"/>
      <c r="BA62246" s="80"/>
      <c r="BB62246" s="80"/>
    </row>
    <row r="62247" spans="9:54" x14ac:dyDescent="0.25">
      <c r="I62247" s="80"/>
      <c r="AX62247" s="80"/>
      <c r="AY62247" s="80"/>
      <c r="AZ62247" s="80"/>
      <c r="BA62247" s="80"/>
      <c r="BB62247" s="80"/>
    </row>
    <row r="62248" spans="9:54" x14ac:dyDescent="0.25">
      <c r="I62248" s="80"/>
      <c r="AX62248" s="80"/>
      <c r="AY62248" s="80"/>
      <c r="AZ62248" s="80"/>
      <c r="BA62248" s="80"/>
      <c r="BB62248" s="80"/>
    </row>
    <row r="62249" spans="9:54" x14ac:dyDescent="0.25">
      <c r="I62249" s="80"/>
      <c r="AX62249" s="80"/>
      <c r="AY62249" s="80"/>
      <c r="AZ62249" s="80"/>
      <c r="BA62249" s="80"/>
      <c r="BB62249" s="80"/>
    </row>
    <row r="62250" spans="9:54" x14ac:dyDescent="0.25">
      <c r="I62250" s="80"/>
      <c r="AX62250" s="80"/>
      <c r="AY62250" s="80"/>
      <c r="AZ62250" s="80"/>
      <c r="BA62250" s="80"/>
      <c r="BB62250" s="80"/>
    </row>
    <row r="62251" spans="9:54" x14ac:dyDescent="0.25">
      <c r="I62251" s="80"/>
      <c r="AX62251" s="80"/>
      <c r="AY62251" s="80"/>
      <c r="AZ62251" s="80"/>
      <c r="BA62251" s="80"/>
      <c r="BB62251" s="80"/>
    </row>
    <row r="62252" spans="9:54" x14ac:dyDescent="0.25">
      <c r="I62252" s="80"/>
      <c r="AX62252" s="80"/>
      <c r="AY62252" s="80"/>
      <c r="AZ62252" s="80"/>
      <c r="BA62252" s="80"/>
      <c r="BB62252" s="80"/>
    </row>
    <row r="62253" spans="9:54" x14ac:dyDescent="0.25">
      <c r="I62253" s="80"/>
      <c r="AX62253" s="80"/>
      <c r="AY62253" s="80"/>
      <c r="AZ62253" s="80"/>
      <c r="BA62253" s="80"/>
      <c r="BB62253" s="80"/>
    </row>
    <row r="62254" spans="9:54" x14ac:dyDescent="0.25">
      <c r="I62254" s="80"/>
      <c r="AX62254" s="80"/>
      <c r="AY62254" s="80"/>
      <c r="AZ62254" s="80"/>
      <c r="BA62254" s="80"/>
      <c r="BB62254" s="80"/>
    </row>
    <row r="62255" spans="9:54" x14ac:dyDescent="0.25">
      <c r="I62255" s="80"/>
      <c r="AX62255" s="80"/>
      <c r="AY62255" s="80"/>
      <c r="AZ62255" s="80"/>
      <c r="BA62255" s="80"/>
      <c r="BB62255" s="80"/>
    </row>
    <row r="62256" spans="9:54" x14ac:dyDescent="0.25">
      <c r="I62256" s="80"/>
      <c r="AX62256" s="80"/>
      <c r="AY62256" s="80"/>
      <c r="AZ62256" s="80"/>
      <c r="BA62256" s="80"/>
      <c r="BB62256" s="80"/>
    </row>
    <row r="62257" spans="9:54" x14ac:dyDescent="0.25">
      <c r="I62257" s="80"/>
      <c r="AX62257" s="80"/>
      <c r="AY62257" s="80"/>
      <c r="AZ62257" s="80"/>
      <c r="BA62257" s="80"/>
      <c r="BB62257" s="80"/>
    </row>
    <row r="62258" spans="9:54" x14ac:dyDescent="0.25">
      <c r="I62258" s="80"/>
      <c r="AX62258" s="80"/>
      <c r="AY62258" s="80"/>
      <c r="AZ62258" s="80"/>
      <c r="BA62258" s="80"/>
      <c r="BB62258" s="80"/>
    </row>
    <row r="62259" spans="9:54" x14ac:dyDescent="0.25">
      <c r="I62259" s="80"/>
      <c r="AX62259" s="80"/>
      <c r="AY62259" s="80"/>
      <c r="AZ62259" s="80"/>
      <c r="BA62259" s="80"/>
      <c r="BB62259" s="80"/>
    </row>
    <row r="62260" spans="9:54" x14ac:dyDescent="0.25">
      <c r="I62260" s="80"/>
      <c r="AX62260" s="80"/>
      <c r="AY62260" s="80"/>
      <c r="AZ62260" s="80"/>
      <c r="BA62260" s="80"/>
      <c r="BB62260" s="80"/>
    </row>
    <row r="62261" spans="9:54" x14ac:dyDescent="0.25">
      <c r="I62261" s="80"/>
      <c r="AX62261" s="80"/>
      <c r="AY62261" s="80"/>
      <c r="AZ62261" s="80"/>
      <c r="BA62261" s="80"/>
      <c r="BB62261" s="80"/>
    </row>
    <row r="62262" spans="9:54" x14ac:dyDescent="0.25">
      <c r="I62262" s="80"/>
      <c r="AX62262" s="80"/>
      <c r="AY62262" s="80"/>
      <c r="AZ62262" s="80"/>
      <c r="BA62262" s="80"/>
      <c r="BB62262" s="80"/>
    </row>
    <row r="62263" spans="9:54" x14ac:dyDescent="0.25">
      <c r="I62263" s="80"/>
      <c r="AX62263" s="80"/>
      <c r="AY62263" s="80"/>
      <c r="AZ62263" s="80"/>
      <c r="BA62263" s="80"/>
      <c r="BB62263" s="80"/>
    </row>
    <row r="62264" spans="9:54" x14ac:dyDescent="0.25">
      <c r="I62264" s="80"/>
      <c r="AX62264" s="80"/>
      <c r="AY62264" s="80"/>
      <c r="AZ62264" s="80"/>
      <c r="BA62264" s="80"/>
      <c r="BB62264" s="80"/>
    </row>
    <row r="62265" spans="9:54" x14ac:dyDescent="0.25">
      <c r="I62265" s="80"/>
      <c r="AX62265" s="80"/>
      <c r="AY62265" s="80"/>
      <c r="AZ62265" s="80"/>
      <c r="BA62265" s="80"/>
      <c r="BB62265" s="80"/>
    </row>
    <row r="62266" spans="9:54" x14ac:dyDescent="0.25">
      <c r="I62266" s="80"/>
      <c r="AX62266" s="80"/>
      <c r="AY62266" s="80"/>
      <c r="AZ62266" s="80"/>
      <c r="BA62266" s="80"/>
      <c r="BB62266" s="80"/>
    </row>
    <row r="62267" spans="9:54" x14ac:dyDescent="0.25">
      <c r="I62267" s="80"/>
      <c r="AX62267" s="80"/>
      <c r="AY62267" s="80"/>
      <c r="AZ62267" s="80"/>
      <c r="BA62267" s="80"/>
      <c r="BB62267" s="80"/>
    </row>
    <row r="62268" spans="9:54" x14ac:dyDescent="0.25">
      <c r="I62268" s="80"/>
      <c r="AX62268" s="80"/>
      <c r="AY62268" s="80"/>
      <c r="AZ62268" s="80"/>
      <c r="BA62268" s="80"/>
      <c r="BB62268" s="80"/>
    </row>
    <row r="62269" spans="9:54" x14ac:dyDescent="0.25">
      <c r="I62269" s="80"/>
      <c r="AX62269" s="80"/>
      <c r="AY62269" s="80"/>
      <c r="AZ62269" s="80"/>
      <c r="BA62269" s="80"/>
      <c r="BB62269" s="80"/>
    </row>
    <row r="62270" spans="9:54" x14ac:dyDescent="0.25">
      <c r="I62270" s="80"/>
      <c r="AX62270" s="80"/>
      <c r="AY62270" s="80"/>
      <c r="AZ62270" s="80"/>
      <c r="BA62270" s="80"/>
      <c r="BB62270" s="80"/>
    </row>
    <row r="62271" spans="9:54" x14ac:dyDescent="0.25">
      <c r="I62271" s="80"/>
      <c r="AX62271" s="80"/>
      <c r="AY62271" s="80"/>
      <c r="AZ62271" s="80"/>
      <c r="BA62271" s="80"/>
      <c r="BB62271" s="80"/>
    </row>
    <row r="62272" spans="9:54" x14ac:dyDescent="0.25">
      <c r="I62272" s="80"/>
      <c r="AX62272" s="80"/>
      <c r="AY62272" s="80"/>
      <c r="AZ62272" s="80"/>
      <c r="BA62272" s="80"/>
      <c r="BB62272" s="80"/>
    </row>
    <row r="62273" spans="9:54" x14ac:dyDescent="0.25">
      <c r="I62273" s="80"/>
      <c r="AX62273" s="80"/>
      <c r="AY62273" s="80"/>
      <c r="AZ62273" s="80"/>
      <c r="BA62273" s="80"/>
      <c r="BB62273" s="80"/>
    </row>
    <row r="62274" spans="9:54" x14ac:dyDescent="0.25">
      <c r="I62274" s="80"/>
      <c r="AX62274" s="80"/>
      <c r="AY62274" s="80"/>
      <c r="AZ62274" s="80"/>
      <c r="BA62274" s="80"/>
      <c r="BB62274" s="80"/>
    </row>
    <row r="62275" spans="9:54" x14ac:dyDescent="0.25">
      <c r="I62275" s="80"/>
      <c r="AX62275" s="80"/>
      <c r="AY62275" s="80"/>
      <c r="AZ62275" s="80"/>
      <c r="BA62275" s="80"/>
      <c r="BB62275" s="80"/>
    </row>
    <row r="62276" spans="9:54" x14ac:dyDescent="0.25">
      <c r="I62276" s="80"/>
      <c r="AX62276" s="80"/>
      <c r="AY62276" s="80"/>
      <c r="AZ62276" s="80"/>
      <c r="BA62276" s="80"/>
      <c r="BB62276" s="80"/>
    </row>
    <row r="62277" spans="9:54" x14ac:dyDescent="0.25">
      <c r="I62277" s="80"/>
      <c r="AX62277" s="80"/>
      <c r="AY62277" s="80"/>
      <c r="AZ62277" s="80"/>
      <c r="BA62277" s="80"/>
      <c r="BB62277" s="80"/>
    </row>
    <row r="62278" spans="9:54" x14ac:dyDescent="0.25">
      <c r="I62278" s="80"/>
      <c r="AX62278" s="80"/>
      <c r="AY62278" s="80"/>
      <c r="AZ62278" s="80"/>
      <c r="BA62278" s="80"/>
      <c r="BB62278" s="80"/>
    </row>
    <row r="62279" spans="9:54" x14ac:dyDescent="0.25">
      <c r="I62279" s="80"/>
      <c r="AX62279" s="80"/>
      <c r="AY62279" s="80"/>
      <c r="AZ62279" s="80"/>
      <c r="BA62279" s="80"/>
      <c r="BB62279" s="80"/>
    </row>
    <row r="62280" spans="9:54" x14ac:dyDescent="0.25">
      <c r="I62280" s="80"/>
      <c r="AX62280" s="80"/>
      <c r="AY62280" s="80"/>
      <c r="AZ62280" s="80"/>
      <c r="BA62280" s="80"/>
      <c r="BB62280" s="80"/>
    </row>
    <row r="62281" spans="9:54" x14ac:dyDescent="0.25">
      <c r="I62281" s="80"/>
      <c r="AX62281" s="80"/>
      <c r="AY62281" s="80"/>
      <c r="AZ62281" s="80"/>
      <c r="BA62281" s="80"/>
      <c r="BB62281" s="80"/>
    </row>
    <row r="62282" spans="9:54" x14ac:dyDescent="0.25">
      <c r="I62282" s="80"/>
      <c r="AX62282" s="80"/>
      <c r="AY62282" s="80"/>
      <c r="AZ62282" s="80"/>
      <c r="BA62282" s="80"/>
      <c r="BB62282" s="80"/>
    </row>
    <row r="62283" spans="9:54" x14ac:dyDescent="0.25">
      <c r="I62283" s="80"/>
      <c r="AX62283" s="80"/>
      <c r="AY62283" s="80"/>
      <c r="AZ62283" s="80"/>
      <c r="BA62283" s="80"/>
      <c r="BB62283" s="80"/>
    </row>
    <row r="62284" spans="9:54" x14ac:dyDescent="0.25">
      <c r="I62284" s="80"/>
      <c r="AX62284" s="80"/>
      <c r="AY62284" s="80"/>
      <c r="AZ62284" s="80"/>
      <c r="BA62284" s="80"/>
      <c r="BB62284" s="80"/>
    </row>
    <row r="62285" spans="9:54" x14ac:dyDescent="0.25">
      <c r="I62285" s="80"/>
      <c r="AX62285" s="80"/>
      <c r="AY62285" s="80"/>
      <c r="AZ62285" s="80"/>
      <c r="BA62285" s="80"/>
      <c r="BB62285" s="80"/>
    </row>
    <row r="62286" spans="9:54" x14ac:dyDescent="0.25">
      <c r="I62286" s="80"/>
      <c r="AX62286" s="80"/>
      <c r="AY62286" s="80"/>
      <c r="AZ62286" s="80"/>
      <c r="BA62286" s="80"/>
      <c r="BB62286" s="80"/>
    </row>
    <row r="62287" spans="9:54" x14ac:dyDescent="0.25">
      <c r="I62287" s="80"/>
      <c r="AX62287" s="80"/>
      <c r="AY62287" s="80"/>
      <c r="AZ62287" s="80"/>
      <c r="BA62287" s="80"/>
      <c r="BB62287" s="80"/>
    </row>
    <row r="62288" spans="9:54" x14ac:dyDescent="0.25">
      <c r="I62288" s="80"/>
      <c r="AX62288" s="80"/>
      <c r="AY62288" s="80"/>
      <c r="AZ62288" s="80"/>
      <c r="BA62288" s="80"/>
      <c r="BB62288" s="80"/>
    </row>
    <row r="62289" spans="9:54" x14ac:dyDescent="0.25">
      <c r="I62289" s="80"/>
      <c r="AX62289" s="80"/>
      <c r="AY62289" s="80"/>
      <c r="AZ62289" s="80"/>
      <c r="BA62289" s="80"/>
      <c r="BB62289" s="80"/>
    </row>
    <row r="62290" spans="9:54" x14ac:dyDescent="0.25">
      <c r="I62290" s="80"/>
      <c r="AX62290" s="80"/>
      <c r="AY62290" s="80"/>
      <c r="AZ62290" s="80"/>
      <c r="BA62290" s="80"/>
      <c r="BB62290" s="80"/>
    </row>
    <row r="62291" spans="9:54" x14ac:dyDescent="0.25">
      <c r="I62291" s="80"/>
      <c r="AX62291" s="80"/>
      <c r="AY62291" s="80"/>
      <c r="AZ62291" s="80"/>
      <c r="BA62291" s="80"/>
      <c r="BB62291" s="80"/>
    </row>
    <row r="62292" spans="9:54" x14ac:dyDescent="0.25">
      <c r="I62292" s="80"/>
      <c r="AX62292" s="80"/>
      <c r="AY62292" s="80"/>
      <c r="AZ62292" s="80"/>
      <c r="BA62292" s="80"/>
      <c r="BB62292" s="80"/>
    </row>
    <row r="62293" spans="9:54" x14ac:dyDescent="0.25">
      <c r="I62293" s="80"/>
      <c r="AX62293" s="80"/>
      <c r="AY62293" s="80"/>
      <c r="AZ62293" s="80"/>
      <c r="BA62293" s="80"/>
      <c r="BB62293" s="80"/>
    </row>
    <row r="62294" spans="9:54" x14ac:dyDescent="0.25">
      <c r="I62294" s="80"/>
      <c r="AX62294" s="80"/>
      <c r="AY62294" s="80"/>
      <c r="AZ62294" s="80"/>
      <c r="BA62294" s="80"/>
      <c r="BB62294" s="80"/>
    </row>
    <row r="62295" spans="9:54" x14ac:dyDescent="0.25">
      <c r="I62295" s="80"/>
      <c r="AX62295" s="80"/>
      <c r="AY62295" s="80"/>
      <c r="AZ62295" s="80"/>
      <c r="BA62295" s="80"/>
      <c r="BB62295" s="80"/>
    </row>
    <row r="62296" spans="9:54" x14ac:dyDescent="0.25">
      <c r="I62296" s="80"/>
      <c r="AX62296" s="80"/>
      <c r="AY62296" s="80"/>
      <c r="AZ62296" s="80"/>
      <c r="BA62296" s="80"/>
      <c r="BB62296" s="80"/>
    </row>
    <row r="62297" spans="9:54" x14ac:dyDescent="0.25">
      <c r="I62297" s="80"/>
      <c r="AX62297" s="80"/>
      <c r="AY62297" s="80"/>
      <c r="AZ62297" s="80"/>
      <c r="BA62297" s="80"/>
      <c r="BB62297" s="80"/>
    </row>
    <row r="62298" spans="9:54" x14ac:dyDescent="0.25">
      <c r="I62298" s="80"/>
      <c r="AX62298" s="80"/>
      <c r="AY62298" s="80"/>
      <c r="AZ62298" s="80"/>
      <c r="BA62298" s="80"/>
      <c r="BB62298" s="80"/>
    </row>
    <row r="62299" spans="9:54" x14ac:dyDescent="0.25">
      <c r="I62299" s="80"/>
      <c r="AX62299" s="80"/>
      <c r="AY62299" s="80"/>
      <c r="AZ62299" s="80"/>
      <c r="BA62299" s="80"/>
      <c r="BB62299" s="80"/>
    </row>
    <row r="62300" spans="9:54" x14ac:dyDescent="0.25">
      <c r="I62300" s="80"/>
      <c r="AX62300" s="80"/>
      <c r="AY62300" s="80"/>
      <c r="AZ62300" s="80"/>
      <c r="BA62300" s="80"/>
      <c r="BB62300" s="80"/>
    </row>
    <row r="62301" spans="9:54" x14ac:dyDescent="0.25">
      <c r="I62301" s="80"/>
      <c r="AX62301" s="80"/>
      <c r="AY62301" s="80"/>
      <c r="AZ62301" s="80"/>
      <c r="BA62301" s="80"/>
      <c r="BB62301" s="80"/>
    </row>
    <row r="62302" spans="9:54" x14ac:dyDescent="0.25">
      <c r="I62302" s="80"/>
      <c r="AX62302" s="80"/>
      <c r="AY62302" s="80"/>
      <c r="AZ62302" s="80"/>
      <c r="BA62302" s="80"/>
      <c r="BB62302" s="80"/>
    </row>
    <row r="62303" spans="9:54" x14ac:dyDescent="0.25">
      <c r="I62303" s="80"/>
      <c r="AX62303" s="80"/>
      <c r="AY62303" s="80"/>
      <c r="AZ62303" s="80"/>
      <c r="BA62303" s="80"/>
      <c r="BB62303" s="80"/>
    </row>
    <row r="62304" spans="9:54" x14ac:dyDescent="0.25">
      <c r="I62304" s="80"/>
      <c r="AX62304" s="80"/>
      <c r="AY62304" s="80"/>
      <c r="AZ62304" s="80"/>
      <c r="BA62304" s="80"/>
      <c r="BB62304" s="80"/>
    </row>
    <row r="62305" spans="9:54" x14ac:dyDescent="0.25">
      <c r="I62305" s="80"/>
      <c r="AX62305" s="80"/>
      <c r="AY62305" s="80"/>
      <c r="AZ62305" s="80"/>
      <c r="BA62305" s="80"/>
      <c r="BB62305" s="80"/>
    </row>
    <row r="62306" spans="9:54" x14ac:dyDescent="0.25">
      <c r="I62306" s="80"/>
      <c r="AX62306" s="80"/>
      <c r="AY62306" s="80"/>
      <c r="AZ62306" s="80"/>
      <c r="BA62306" s="80"/>
      <c r="BB62306" s="80"/>
    </row>
    <row r="62307" spans="9:54" x14ac:dyDescent="0.25">
      <c r="I62307" s="80"/>
      <c r="AX62307" s="80"/>
      <c r="AY62307" s="80"/>
      <c r="AZ62307" s="80"/>
      <c r="BA62307" s="80"/>
      <c r="BB62307" s="80"/>
    </row>
    <row r="62308" spans="9:54" x14ac:dyDescent="0.25">
      <c r="I62308" s="80"/>
      <c r="AX62308" s="80"/>
      <c r="AY62308" s="80"/>
      <c r="AZ62308" s="80"/>
      <c r="BA62308" s="80"/>
      <c r="BB62308" s="80"/>
    </row>
    <row r="62309" spans="9:54" x14ac:dyDescent="0.25">
      <c r="I62309" s="80"/>
      <c r="AX62309" s="80"/>
      <c r="AY62309" s="80"/>
      <c r="AZ62309" s="80"/>
      <c r="BA62309" s="80"/>
      <c r="BB62309" s="80"/>
    </row>
    <row r="62310" spans="9:54" x14ac:dyDescent="0.25">
      <c r="I62310" s="80"/>
      <c r="AX62310" s="80"/>
      <c r="AY62310" s="80"/>
      <c r="AZ62310" s="80"/>
      <c r="BA62310" s="80"/>
      <c r="BB62310" s="80"/>
    </row>
    <row r="62311" spans="9:54" x14ac:dyDescent="0.25">
      <c r="I62311" s="80"/>
      <c r="AX62311" s="80"/>
      <c r="AY62311" s="80"/>
      <c r="AZ62311" s="80"/>
      <c r="BA62311" s="80"/>
      <c r="BB62311" s="80"/>
    </row>
    <row r="62312" spans="9:54" x14ac:dyDescent="0.25">
      <c r="I62312" s="80"/>
      <c r="AX62312" s="80"/>
      <c r="AY62312" s="80"/>
      <c r="AZ62312" s="80"/>
      <c r="BA62312" s="80"/>
      <c r="BB62312" s="80"/>
    </row>
    <row r="62313" spans="9:54" x14ac:dyDescent="0.25">
      <c r="I62313" s="80"/>
      <c r="AX62313" s="80"/>
      <c r="AY62313" s="80"/>
      <c r="AZ62313" s="80"/>
      <c r="BA62313" s="80"/>
      <c r="BB62313" s="80"/>
    </row>
    <row r="62314" spans="9:54" x14ac:dyDescent="0.25">
      <c r="I62314" s="80"/>
      <c r="AX62314" s="80"/>
      <c r="AY62314" s="80"/>
      <c r="AZ62314" s="80"/>
      <c r="BA62314" s="80"/>
      <c r="BB62314" s="80"/>
    </row>
    <row r="62315" spans="9:54" x14ac:dyDescent="0.25">
      <c r="I62315" s="80"/>
      <c r="AX62315" s="80"/>
      <c r="AY62315" s="80"/>
      <c r="AZ62315" s="80"/>
      <c r="BA62315" s="80"/>
      <c r="BB62315" s="80"/>
    </row>
    <row r="62316" spans="9:54" x14ac:dyDescent="0.25">
      <c r="I62316" s="80"/>
      <c r="AX62316" s="80"/>
      <c r="AY62316" s="80"/>
      <c r="AZ62316" s="80"/>
      <c r="BA62316" s="80"/>
      <c r="BB62316" s="80"/>
    </row>
    <row r="62317" spans="9:54" x14ac:dyDescent="0.25">
      <c r="I62317" s="80"/>
      <c r="AX62317" s="80"/>
      <c r="AY62317" s="80"/>
      <c r="AZ62317" s="80"/>
      <c r="BA62317" s="80"/>
      <c r="BB62317" s="80"/>
    </row>
    <row r="62318" spans="9:54" x14ac:dyDescent="0.25">
      <c r="I62318" s="80"/>
      <c r="AX62318" s="80"/>
      <c r="AY62318" s="80"/>
      <c r="AZ62318" s="80"/>
      <c r="BA62318" s="80"/>
      <c r="BB62318" s="80"/>
    </row>
    <row r="62319" spans="9:54" x14ac:dyDescent="0.25">
      <c r="I62319" s="80"/>
      <c r="AX62319" s="80"/>
      <c r="AY62319" s="80"/>
      <c r="AZ62319" s="80"/>
      <c r="BA62319" s="80"/>
      <c r="BB62319" s="80"/>
    </row>
    <row r="62320" spans="9:54" x14ac:dyDescent="0.25">
      <c r="I62320" s="80"/>
      <c r="AX62320" s="80"/>
      <c r="AY62320" s="80"/>
      <c r="AZ62320" s="80"/>
      <c r="BA62320" s="80"/>
      <c r="BB62320" s="80"/>
    </row>
    <row r="62321" spans="9:54" x14ac:dyDescent="0.25">
      <c r="I62321" s="80"/>
      <c r="AX62321" s="80"/>
      <c r="AY62321" s="80"/>
      <c r="AZ62321" s="80"/>
      <c r="BA62321" s="80"/>
      <c r="BB62321" s="80"/>
    </row>
    <row r="62322" spans="9:54" x14ac:dyDescent="0.25">
      <c r="I62322" s="80"/>
      <c r="AX62322" s="80"/>
      <c r="AY62322" s="80"/>
      <c r="AZ62322" s="80"/>
      <c r="BA62322" s="80"/>
      <c r="BB62322" s="80"/>
    </row>
    <row r="62323" spans="9:54" x14ac:dyDescent="0.25">
      <c r="I62323" s="80"/>
      <c r="AX62323" s="80"/>
      <c r="AY62323" s="80"/>
      <c r="AZ62323" s="80"/>
      <c r="BA62323" s="80"/>
      <c r="BB62323" s="80"/>
    </row>
    <row r="62324" spans="9:54" x14ac:dyDescent="0.25">
      <c r="I62324" s="80"/>
      <c r="AX62324" s="80"/>
      <c r="AY62324" s="80"/>
      <c r="AZ62324" s="80"/>
      <c r="BA62324" s="80"/>
      <c r="BB62324" s="80"/>
    </row>
    <row r="62325" spans="9:54" x14ac:dyDescent="0.25">
      <c r="I62325" s="80"/>
      <c r="AX62325" s="80"/>
      <c r="AY62325" s="80"/>
      <c r="AZ62325" s="80"/>
      <c r="BA62325" s="80"/>
      <c r="BB62325" s="80"/>
    </row>
    <row r="62326" spans="9:54" x14ac:dyDescent="0.25">
      <c r="I62326" s="80"/>
      <c r="AX62326" s="80"/>
      <c r="AY62326" s="80"/>
      <c r="AZ62326" s="80"/>
      <c r="BA62326" s="80"/>
      <c r="BB62326" s="80"/>
    </row>
    <row r="62327" spans="9:54" x14ac:dyDescent="0.25">
      <c r="I62327" s="80"/>
      <c r="AX62327" s="80"/>
      <c r="AY62327" s="80"/>
      <c r="AZ62327" s="80"/>
      <c r="BA62327" s="80"/>
      <c r="BB62327" s="80"/>
    </row>
    <row r="62328" spans="9:54" x14ac:dyDescent="0.25">
      <c r="I62328" s="80"/>
      <c r="AX62328" s="80"/>
      <c r="AY62328" s="80"/>
      <c r="AZ62328" s="80"/>
      <c r="BA62328" s="80"/>
      <c r="BB62328" s="80"/>
    </row>
    <row r="62329" spans="9:54" x14ac:dyDescent="0.25">
      <c r="I62329" s="80"/>
      <c r="AX62329" s="80"/>
      <c r="AY62329" s="80"/>
      <c r="AZ62329" s="80"/>
      <c r="BA62329" s="80"/>
      <c r="BB62329" s="80"/>
    </row>
    <row r="62330" spans="9:54" x14ac:dyDescent="0.25">
      <c r="I62330" s="80"/>
      <c r="AX62330" s="80"/>
      <c r="AY62330" s="80"/>
      <c r="AZ62330" s="80"/>
      <c r="BA62330" s="80"/>
      <c r="BB62330" s="80"/>
    </row>
    <row r="62331" spans="9:54" x14ac:dyDescent="0.25">
      <c r="I62331" s="80"/>
      <c r="AX62331" s="80"/>
      <c r="AY62331" s="80"/>
      <c r="AZ62331" s="80"/>
      <c r="BA62331" s="80"/>
      <c r="BB62331" s="80"/>
    </row>
    <row r="62332" spans="9:54" x14ac:dyDescent="0.25">
      <c r="I62332" s="80"/>
      <c r="AX62332" s="80"/>
      <c r="AY62332" s="80"/>
      <c r="AZ62332" s="80"/>
      <c r="BA62332" s="80"/>
      <c r="BB62332" s="80"/>
    </row>
    <row r="62333" spans="9:54" x14ac:dyDescent="0.25">
      <c r="I62333" s="80"/>
      <c r="AX62333" s="80"/>
      <c r="AY62333" s="80"/>
      <c r="AZ62333" s="80"/>
      <c r="BA62333" s="80"/>
      <c r="BB62333" s="80"/>
    </row>
    <row r="62334" spans="9:54" x14ac:dyDescent="0.25">
      <c r="I62334" s="80"/>
      <c r="AX62334" s="80"/>
      <c r="AY62334" s="80"/>
      <c r="AZ62334" s="80"/>
      <c r="BA62334" s="80"/>
      <c r="BB62334" s="80"/>
    </row>
    <row r="62335" spans="9:54" x14ac:dyDescent="0.25">
      <c r="I62335" s="80"/>
      <c r="AX62335" s="80"/>
      <c r="AY62335" s="80"/>
      <c r="AZ62335" s="80"/>
      <c r="BA62335" s="80"/>
      <c r="BB62335" s="80"/>
    </row>
    <row r="62336" spans="9:54" x14ac:dyDescent="0.25">
      <c r="I62336" s="80"/>
      <c r="AX62336" s="80"/>
      <c r="AY62336" s="80"/>
      <c r="AZ62336" s="80"/>
      <c r="BA62336" s="80"/>
      <c r="BB62336" s="80"/>
    </row>
    <row r="62337" spans="9:54" x14ac:dyDescent="0.25">
      <c r="I62337" s="80"/>
      <c r="AX62337" s="80"/>
      <c r="AY62337" s="80"/>
      <c r="AZ62337" s="80"/>
      <c r="BA62337" s="80"/>
      <c r="BB62337" s="80"/>
    </row>
    <row r="62338" spans="9:54" x14ac:dyDescent="0.25">
      <c r="I62338" s="80"/>
      <c r="AX62338" s="80"/>
      <c r="AY62338" s="80"/>
      <c r="AZ62338" s="80"/>
      <c r="BA62338" s="80"/>
      <c r="BB62338" s="80"/>
    </row>
    <row r="62339" spans="9:54" x14ac:dyDescent="0.25">
      <c r="I62339" s="80"/>
      <c r="AX62339" s="80"/>
      <c r="AY62339" s="80"/>
      <c r="AZ62339" s="80"/>
      <c r="BA62339" s="80"/>
      <c r="BB62339" s="80"/>
    </row>
    <row r="62340" spans="9:54" x14ac:dyDescent="0.25">
      <c r="I62340" s="80"/>
      <c r="AX62340" s="80"/>
      <c r="AY62340" s="80"/>
      <c r="AZ62340" s="80"/>
      <c r="BA62340" s="80"/>
      <c r="BB62340" s="80"/>
    </row>
    <row r="62341" spans="9:54" x14ac:dyDescent="0.25">
      <c r="I62341" s="80"/>
      <c r="AX62341" s="80"/>
      <c r="AY62341" s="80"/>
      <c r="AZ62341" s="80"/>
      <c r="BA62341" s="80"/>
      <c r="BB62341" s="80"/>
    </row>
    <row r="62342" spans="9:54" x14ac:dyDescent="0.25">
      <c r="I62342" s="80"/>
      <c r="AX62342" s="80"/>
      <c r="AY62342" s="80"/>
      <c r="AZ62342" s="80"/>
      <c r="BA62342" s="80"/>
      <c r="BB62342" s="80"/>
    </row>
    <row r="62343" spans="9:54" x14ac:dyDescent="0.25">
      <c r="I62343" s="80"/>
      <c r="AX62343" s="80"/>
      <c r="AY62343" s="80"/>
      <c r="AZ62343" s="80"/>
      <c r="BA62343" s="80"/>
      <c r="BB62343" s="80"/>
    </row>
    <row r="62344" spans="9:54" x14ac:dyDescent="0.25">
      <c r="I62344" s="80"/>
      <c r="AX62344" s="80"/>
      <c r="AY62344" s="80"/>
      <c r="AZ62344" s="80"/>
      <c r="BA62344" s="80"/>
      <c r="BB62344" s="80"/>
    </row>
    <row r="62345" spans="9:54" x14ac:dyDescent="0.25">
      <c r="I62345" s="80"/>
      <c r="AX62345" s="80"/>
      <c r="AY62345" s="80"/>
      <c r="AZ62345" s="80"/>
      <c r="BA62345" s="80"/>
      <c r="BB62345" s="80"/>
    </row>
    <row r="62346" spans="9:54" x14ac:dyDescent="0.25">
      <c r="I62346" s="80"/>
      <c r="AX62346" s="80"/>
      <c r="AY62346" s="80"/>
      <c r="AZ62346" s="80"/>
      <c r="BA62346" s="80"/>
      <c r="BB62346" s="80"/>
    </row>
    <row r="62347" spans="9:54" x14ac:dyDescent="0.25">
      <c r="I62347" s="80"/>
      <c r="AX62347" s="80"/>
      <c r="AY62347" s="80"/>
      <c r="AZ62347" s="80"/>
      <c r="BA62347" s="80"/>
      <c r="BB62347" s="80"/>
    </row>
    <row r="62348" spans="9:54" x14ac:dyDescent="0.25">
      <c r="I62348" s="80"/>
      <c r="AX62348" s="80"/>
      <c r="AY62348" s="80"/>
      <c r="AZ62348" s="80"/>
      <c r="BA62348" s="80"/>
      <c r="BB62348" s="80"/>
    </row>
    <row r="62349" spans="9:54" x14ac:dyDescent="0.25">
      <c r="I62349" s="80"/>
      <c r="AX62349" s="80"/>
      <c r="AY62349" s="80"/>
      <c r="AZ62349" s="80"/>
      <c r="BA62349" s="80"/>
      <c r="BB62349" s="80"/>
    </row>
    <row r="62350" spans="9:54" x14ac:dyDescent="0.25">
      <c r="I62350" s="80"/>
      <c r="AX62350" s="80"/>
      <c r="AY62350" s="80"/>
      <c r="AZ62350" s="80"/>
      <c r="BA62350" s="80"/>
      <c r="BB62350" s="80"/>
    </row>
    <row r="62351" spans="9:54" x14ac:dyDescent="0.25">
      <c r="I62351" s="80"/>
      <c r="AX62351" s="80"/>
      <c r="AY62351" s="80"/>
      <c r="AZ62351" s="80"/>
      <c r="BA62351" s="80"/>
      <c r="BB62351" s="80"/>
    </row>
    <row r="62352" spans="9:54" x14ac:dyDescent="0.25">
      <c r="I62352" s="80"/>
      <c r="AX62352" s="80"/>
      <c r="AY62352" s="80"/>
      <c r="AZ62352" s="80"/>
      <c r="BA62352" s="80"/>
      <c r="BB62352" s="80"/>
    </row>
    <row r="62353" spans="9:54" x14ac:dyDescent="0.25">
      <c r="I62353" s="80"/>
      <c r="AX62353" s="80"/>
      <c r="AY62353" s="80"/>
      <c r="AZ62353" s="80"/>
      <c r="BA62353" s="80"/>
      <c r="BB62353" s="80"/>
    </row>
    <row r="62354" spans="9:54" x14ac:dyDescent="0.25">
      <c r="I62354" s="80"/>
      <c r="AX62354" s="80"/>
      <c r="AY62354" s="80"/>
      <c r="AZ62354" s="80"/>
      <c r="BA62354" s="80"/>
      <c r="BB62354" s="80"/>
    </row>
    <row r="62355" spans="9:54" x14ac:dyDescent="0.25">
      <c r="I62355" s="80"/>
      <c r="AX62355" s="80"/>
      <c r="AY62355" s="80"/>
      <c r="AZ62355" s="80"/>
      <c r="BA62355" s="80"/>
      <c r="BB62355" s="80"/>
    </row>
    <row r="62356" spans="9:54" x14ac:dyDescent="0.25">
      <c r="I62356" s="80"/>
      <c r="AX62356" s="80"/>
      <c r="AY62356" s="80"/>
      <c r="AZ62356" s="80"/>
      <c r="BA62356" s="80"/>
      <c r="BB62356" s="80"/>
    </row>
    <row r="62357" spans="9:54" x14ac:dyDescent="0.25">
      <c r="I62357" s="80"/>
      <c r="AX62357" s="80"/>
      <c r="AY62357" s="80"/>
      <c r="AZ62357" s="80"/>
      <c r="BA62357" s="80"/>
      <c r="BB62357" s="80"/>
    </row>
    <row r="62358" spans="9:54" x14ac:dyDescent="0.25">
      <c r="I62358" s="80"/>
      <c r="AX62358" s="80"/>
      <c r="AY62358" s="80"/>
      <c r="AZ62358" s="80"/>
      <c r="BA62358" s="80"/>
      <c r="BB62358" s="80"/>
    </row>
    <row r="62359" spans="9:54" x14ac:dyDescent="0.25">
      <c r="I62359" s="80"/>
      <c r="AX62359" s="80"/>
      <c r="AY62359" s="80"/>
      <c r="AZ62359" s="80"/>
      <c r="BA62359" s="80"/>
      <c r="BB62359" s="80"/>
    </row>
    <row r="62360" spans="9:54" x14ac:dyDescent="0.25">
      <c r="I62360" s="80"/>
      <c r="AX62360" s="80"/>
      <c r="AY62360" s="80"/>
      <c r="AZ62360" s="80"/>
      <c r="BA62360" s="80"/>
      <c r="BB62360" s="80"/>
    </row>
    <row r="62361" spans="9:54" x14ac:dyDescent="0.25">
      <c r="I62361" s="80"/>
      <c r="AX62361" s="80"/>
      <c r="AY62361" s="80"/>
      <c r="AZ62361" s="80"/>
      <c r="BA62361" s="80"/>
      <c r="BB62361" s="80"/>
    </row>
    <row r="62362" spans="9:54" x14ac:dyDescent="0.25">
      <c r="I62362" s="80"/>
      <c r="AX62362" s="80"/>
      <c r="AY62362" s="80"/>
      <c r="AZ62362" s="80"/>
      <c r="BA62362" s="80"/>
      <c r="BB62362" s="80"/>
    </row>
    <row r="62363" spans="9:54" x14ac:dyDescent="0.25">
      <c r="I62363" s="80"/>
      <c r="AX62363" s="80"/>
      <c r="AY62363" s="80"/>
      <c r="AZ62363" s="80"/>
      <c r="BA62363" s="80"/>
      <c r="BB62363" s="80"/>
    </row>
    <row r="62364" spans="9:54" x14ac:dyDescent="0.25">
      <c r="I62364" s="80"/>
      <c r="AX62364" s="80"/>
      <c r="AY62364" s="80"/>
      <c r="AZ62364" s="80"/>
      <c r="BA62364" s="80"/>
      <c r="BB62364" s="80"/>
    </row>
    <row r="62365" spans="9:54" x14ac:dyDescent="0.25">
      <c r="I62365" s="80"/>
      <c r="AX62365" s="80"/>
      <c r="AY62365" s="80"/>
      <c r="AZ62365" s="80"/>
      <c r="BA62365" s="80"/>
      <c r="BB62365" s="80"/>
    </row>
    <row r="62366" spans="9:54" x14ac:dyDescent="0.25">
      <c r="I62366" s="80"/>
      <c r="AX62366" s="80"/>
      <c r="AY62366" s="80"/>
      <c r="AZ62366" s="80"/>
      <c r="BA62366" s="80"/>
      <c r="BB62366" s="80"/>
    </row>
    <row r="62367" spans="9:54" x14ac:dyDescent="0.25">
      <c r="I62367" s="80"/>
      <c r="AX62367" s="80"/>
      <c r="AY62367" s="80"/>
      <c r="AZ62367" s="80"/>
      <c r="BA62367" s="80"/>
      <c r="BB62367" s="80"/>
    </row>
    <row r="62368" spans="9:54" x14ac:dyDescent="0.25">
      <c r="I62368" s="80"/>
      <c r="AX62368" s="80"/>
      <c r="AY62368" s="80"/>
      <c r="AZ62368" s="80"/>
      <c r="BA62368" s="80"/>
      <c r="BB62368" s="80"/>
    </row>
    <row r="62369" spans="9:54" x14ac:dyDescent="0.25">
      <c r="I62369" s="80"/>
      <c r="AX62369" s="80"/>
      <c r="AY62369" s="80"/>
      <c r="AZ62369" s="80"/>
      <c r="BA62369" s="80"/>
      <c r="BB62369" s="80"/>
    </row>
    <row r="62370" spans="9:54" x14ac:dyDescent="0.25">
      <c r="I62370" s="80"/>
      <c r="AX62370" s="80"/>
      <c r="AY62370" s="80"/>
      <c r="AZ62370" s="80"/>
      <c r="BA62370" s="80"/>
      <c r="BB62370" s="80"/>
    </row>
    <row r="62371" spans="9:54" x14ac:dyDescent="0.25">
      <c r="I62371" s="80"/>
      <c r="AX62371" s="80"/>
      <c r="AY62371" s="80"/>
      <c r="AZ62371" s="80"/>
      <c r="BA62371" s="80"/>
      <c r="BB62371" s="80"/>
    </row>
    <row r="62372" spans="9:54" x14ac:dyDescent="0.25">
      <c r="I62372" s="80"/>
      <c r="AX62372" s="80"/>
      <c r="AY62372" s="80"/>
      <c r="AZ62372" s="80"/>
      <c r="BA62372" s="80"/>
      <c r="BB62372" s="80"/>
    </row>
    <row r="62373" spans="9:54" x14ac:dyDescent="0.25">
      <c r="I62373" s="80"/>
      <c r="AX62373" s="80"/>
      <c r="AY62373" s="80"/>
      <c r="AZ62373" s="80"/>
      <c r="BA62373" s="80"/>
      <c r="BB62373" s="80"/>
    </row>
    <row r="62374" spans="9:54" x14ac:dyDescent="0.25">
      <c r="I62374" s="80"/>
      <c r="AX62374" s="80"/>
      <c r="AY62374" s="80"/>
      <c r="AZ62374" s="80"/>
      <c r="BA62374" s="80"/>
      <c r="BB62374" s="80"/>
    </row>
    <row r="62375" spans="9:54" x14ac:dyDescent="0.25">
      <c r="I62375" s="80"/>
      <c r="AX62375" s="80"/>
      <c r="AY62375" s="80"/>
      <c r="AZ62375" s="80"/>
      <c r="BA62375" s="80"/>
      <c r="BB62375" s="80"/>
    </row>
    <row r="62376" spans="9:54" x14ac:dyDescent="0.25">
      <c r="I62376" s="80"/>
      <c r="AX62376" s="80"/>
      <c r="AY62376" s="80"/>
      <c r="AZ62376" s="80"/>
      <c r="BA62376" s="80"/>
      <c r="BB62376" s="80"/>
    </row>
    <row r="62377" spans="9:54" x14ac:dyDescent="0.25">
      <c r="I62377" s="80"/>
      <c r="AX62377" s="80"/>
      <c r="AY62377" s="80"/>
      <c r="AZ62377" s="80"/>
      <c r="BA62377" s="80"/>
      <c r="BB62377" s="80"/>
    </row>
    <row r="62378" spans="9:54" x14ac:dyDescent="0.25">
      <c r="I62378" s="80"/>
      <c r="AX62378" s="80"/>
      <c r="AY62378" s="80"/>
      <c r="AZ62378" s="80"/>
      <c r="BA62378" s="80"/>
      <c r="BB62378" s="80"/>
    </row>
    <row r="62379" spans="9:54" x14ac:dyDescent="0.25">
      <c r="I62379" s="80"/>
      <c r="AX62379" s="80"/>
      <c r="AY62379" s="80"/>
      <c r="AZ62379" s="80"/>
      <c r="BA62379" s="80"/>
      <c r="BB62379" s="80"/>
    </row>
    <row r="62380" spans="9:54" x14ac:dyDescent="0.25">
      <c r="I62380" s="80"/>
      <c r="AX62380" s="80"/>
      <c r="AY62380" s="80"/>
      <c r="AZ62380" s="80"/>
      <c r="BA62380" s="80"/>
      <c r="BB62380" s="80"/>
    </row>
    <row r="62381" spans="9:54" x14ac:dyDescent="0.25">
      <c r="I62381" s="80"/>
      <c r="AX62381" s="80"/>
      <c r="AY62381" s="80"/>
      <c r="AZ62381" s="80"/>
      <c r="BA62381" s="80"/>
      <c r="BB62381" s="80"/>
    </row>
    <row r="62382" spans="9:54" x14ac:dyDescent="0.25">
      <c r="I62382" s="80"/>
      <c r="AX62382" s="80"/>
      <c r="AY62382" s="80"/>
      <c r="AZ62382" s="80"/>
      <c r="BA62382" s="80"/>
      <c r="BB62382" s="80"/>
    </row>
    <row r="62383" spans="9:54" x14ac:dyDescent="0.25">
      <c r="I62383" s="80"/>
      <c r="AX62383" s="80"/>
      <c r="AY62383" s="80"/>
      <c r="AZ62383" s="80"/>
      <c r="BA62383" s="80"/>
      <c r="BB62383" s="80"/>
    </row>
    <row r="62384" spans="9:54" x14ac:dyDescent="0.25">
      <c r="I62384" s="80"/>
      <c r="AX62384" s="80"/>
      <c r="AY62384" s="80"/>
      <c r="AZ62384" s="80"/>
      <c r="BA62384" s="80"/>
      <c r="BB62384" s="80"/>
    </row>
    <row r="62385" spans="9:54" x14ac:dyDescent="0.25">
      <c r="I62385" s="80"/>
      <c r="AX62385" s="80"/>
      <c r="AY62385" s="80"/>
      <c r="AZ62385" s="80"/>
      <c r="BA62385" s="80"/>
      <c r="BB62385" s="80"/>
    </row>
    <row r="62386" spans="9:54" x14ac:dyDescent="0.25">
      <c r="I62386" s="80"/>
      <c r="AX62386" s="80"/>
      <c r="AY62386" s="80"/>
      <c r="AZ62386" s="80"/>
      <c r="BA62386" s="80"/>
      <c r="BB62386" s="80"/>
    </row>
    <row r="62387" spans="9:54" x14ac:dyDescent="0.25">
      <c r="I62387" s="80"/>
      <c r="AX62387" s="80"/>
      <c r="AY62387" s="80"/>
      <c r="AZ62387" s="80"/>
      <c r="BA62387" s="80"/>
      <c r="BB62387" s="80"/>
    </row>
    <row r="62388" spans="9:54" x14ac:dyDescent="0.25">
      <c r="I62388" s="80"/>
      <c r="AX62388" s="80"/>
      <c r="AY62388" s="80"/>
      <c r="AZ62388" s="80"/>
      <c r="BA62388" s="80"/>
      <c r="BB62388" s="80"/>
    </row>
    <row r="62389" spans="9:54" x14ac:dyDescent="0.25">
      <c r="I62389" s="80"/>
      <c r="AX62389" s="80"/>
      <c r="AY62389" s="80"/>
      <c r="AZ62389" s="80"/>
      <c r="BA62389" s="80"/>
      <c r="BB62389" s="80"/>
    </row>
    <row r="62390" spans="9:54" x14ac:dyDescent="0.25">
      <c r="I62390" s="80"/>
      <c r="AX62390" s="80"/>
      <c r="AY62390" s="80"/>
      <c r="AZ62390" s="80"/>
      <c r="BA62390" s="80"/>
      <c r="BB62390" s="80"/>
    </row>
    <row r="62391" spans="9:54" x14ac:dyDescent="0.25">
      <c r="I62391" s="80"/>
      <c r="AX62391" s="80"/>
      <c r="AY62391" s="80"/>
      <c r="AZ62391" s="80"/>
      <c r="BA62391" s="80"/>
      <c r="BB62391" s="80"/>
    </row>
    <row r="62392" spans="9:54" x14ac:dyDescent="0.25">
      <c r="I62392" s="80"/>
      <c r="AX62392" s="80"/>
      <c r="AY62392" s="80"/>
      <c r="AZ62392" s="80"/>
      <c r="BA62392" s="80"/>
      <c r="BB62392" s="80"/>
    </row>
    <row r="62393" spans="9:54" x14ac:dyDescent="0.25">
      <c r="I62393" s="80"/>
      <c r="AX62393" s="80"/>
      <c r="AY62393" s="80"/>
      <c r="AZ62393" s="80"/>
      <c r="BA62393" s="80"/>
      <c r="BB62393" s="80"/>
    </row>
    <row r="62394" spans="9:54" x14ac:dyDescent="0.25">
      <c r="I62394" s="80"/>
      <c r="AX62394" s="80"/>
      <c r="AY62394" s="80"/>
      <c r="AZ62394" s="80"/>
      <c r="BA62394" s="80"/>
      <c r="BB62394" s="80"/>
    </row>
    <row r="62395" spans="9:54" x14ac:dyDescent="0.25">
      <c r="I62395" s="80"/>
      <c r="AX62395" s="80"/>
      <c r="AY62395" s="80"/>
      <c r="AZ62395" s="80"/>
      <c r="BA62395" s="80"/>
      <c r="BB62395" s="80"/>
    </row>
    <row r="62396" spans="9:54" x14ac:dyDescent="0.25">
      <c r="I62396" s="80"/>
      <c r="AX62396" s="80"/>
      <c r="AY62396" s="80"/>
      <c r="AZ62396" s="80"/>
      <c r="BA62396" s="80"/>
      <c r="BB62396" s="80"/>
    </row>
    <row r="62397" spans="9:54" x14ac:dyDescent="0.25">
      <c r="I62397" s="80"/>
      <c r="AX62397" s="80"/>
      <c r="AY62397" s="80"/>
      <c r="AZ62397" s="80"/>
      <c r="BA62397" s="80"/>
      <c r="BB62397" s="80"/>
    </row>
    <row r="62398" spans="9:54" x14ac:dyDescent="0.25">
      <c r="I62398" s="80"/>
      <c r="AX62398" s="80"/>
      <c r="AY62398" s="80"/>
      <c r="AZ62398" s="80"/>
      <c r="BA62398" s="80"/>
      <c r="BB62398" s="80"/>
    </row>
    <row r="62399" spans="9:54" x14ac:dyDescent="0.25">
      <c r="I62399" s="80"/>
      <c r="AX62399" s="80"/>
      <c r="AY62399" s="80"/>
      <c r="AZ62399" s="80"/>
      <c r="BA62399" s="80"/>
      <c r="BB62399" s="80"/>
    </row>
    <row r="62400" spans="9:54" x14ac:dyDescent="0.25">
      <c r="I62400" s="80"/>
      <c r="AX62400" s="80"/>
      <c r="AY62400" s="80"/>
      <c r="AZ62400" s="80"/>
      <c r="BA62400" s="80"/>
      <c r="BB62400" s="80"/>
    </row>
    <row r="62401" spans="9:54" x14ac:dyDescent="0.25">
      <c r="I62401" s="80"/>
      <c r="AX62401" s="80"/>
      <c r="AY62401" s="80"/>
      <c r="AZ62401" s="80"/>
      <c r="BA62401" s="80"/>
      <c r="BB62401" s="80"/>
    </row>
    <row r="62402" spans="9:54" x14ac:dyDescent="0.25">
      <c r="I62402" s="80"/>
      <c r="AX62402" s="80"/>
      <c r="AY62402" s="80"/>
      <c r="AZ62402" s="80"/>
      <c r="BA62402" s="80"/>
      <c r="BB62402" s="80"/>
    </row>
    <row r="62403" spans="9:54" x14ac:dyDescent="0.25">
      <c r="I62403" s="80"/>
      <c r="AX62403" s="80"/>
      <c r="AY62403" s="80"/>
      <c r="AZ62403" s="80"/>
      <c r="BA62403" s="80"/>
      <c r="BB62403" s="80"/>
    </row>
    <row r="62404" spans="9:54" x14ac:dyDescent="0.25">
      <c r="I62404" s="80"/>
      <c r="AX62404" s="80"/>
      <c r="AY62404" s="80"/>
      <c r="AZ62404" s="80"/>
      <c r="BA62404" s="80"/>
      <c r="BB62404" s="80"/>
    </row>
    <row r="62405" spans="9:54" x14ac:dyDescent="0.25">
      <c r="I62405" s="80"/>
      <c r="AX62405" s="80"/>
      <c r="AY62405" s="80"/>
      <c r="AZ62405" s="80"/>
      <c r="BA62405" s="80"/>
      <c r="BB62405" s="80"/>
    </row>
    <row r="62406" spans="9:54" x14ac:dyDescent="0.25">
      <c r="I62406" s="80"/>
      <c r="AX62406" s="80"/>
      <c r="AY62406" s="80"/>
      <c r="AZ62406" s="80"/>
      <c r="BA62406" s="80"/>
      <c r="BB62406" s="80"/>
    </row>
    <row r="62407" spans="9:54" x14ac:dyDescent="0.25">
      <c r="I62407" s="80"/>
      <c r="AX62407" s="80"/>
      <c r="AY62407" s="80"/>
      <c r="AZ62407" s="80"/>
      <c r="BA62407" s="80"/>
      <c r="BB62407" s="80"/>
    </row>
    <row r="62408" spans="9:54" x14ac:dyDescent="0.25">
      <c r="I62408" s="80"/>
      <c r="AX62408" s="80"/>
      <c r="AY62408" s="80"/>
      <c r="AZ62408" s="80"/>
      <c r="BA62408" s="80"/>
      <c r="BB62408" s="80"/>
    </row>
    <row r="62409" spans="9:54" x14ac:dyDescent="0.25">
      <c r="I62409" s="80"/>
      <c r="AX62409" s="80"/>
      <c r="AY62409" s="80"/>
      <c r="AZ62409" s="80"/>
      <c r="BA62409" s="80"/>
      <c r="BB62409" s="80"/>
    </row>
    <row r="62410" spans="9:54" x14ac:dyDescent="0.25">
      <c r="I62410" s="80"/>
      <c r="AX62410" s="80"/>
      <c r="AY62410" s="80"/>
      <c r="AZ62410" s="80"/>
      <c r="BA62410" s="80"/>
      <c r="BB62410" s="80"/>
    </row>
    <row r="62411" spans="9:54" x14ac:dyDescent="0.25">
      <c r="I62411" s="80"/>
      <c r="AX62411" s="80"/>
      <c r="AY62411" s="80"/>
      <c r="AZ62411" s="80"/>
      <c r="BA62411" s="80"/>
      <c r="BB62411" s="80"/>
    </row>
    <row r="62412" spans="9:54" x14ac:dyDescent="0.25">
      <c r="I62412" s="80"/>
      <c r="AX62412" s="80"/>
      <c r="AY62412" s="80"/>
      <c r="AZ62412" s="80"/>
      <c r="BA62412" s="80"/>
      <c r="BB62412" s="80"/>
    </row>
    <row r="62413" spans="9:54" x14ac:dyDescent="0.25">
      <c r="I62413" s="80"/>
      <c r="AX62413" s="80"/>
      <c r="AY62413" s="80"/>
      <c r="AZ62413" s="80"/>
      <c r="BA62413" s="80"/>
      <c r="BB62413" s="80"/>
    </row>
    <row r="62414" spans="9:54" x14ac:dyDescent="0.25">
      <c r="I62414" s="80"/>
      <c r="AX62414" s="80"/>
      <c r="AY62414" s="80"/>
      <c r="AZ62414" s="80"/>
      <c r="BA62414" s="80"/>
      <c r="BB62414" s="80"/>
    </row>
    <row r="62415" spans="9:54" x14ac:dyDescent="0.25">
      <c r="I62415" s="80"/>
      <c r="AX62415" s="80"/>
      <c r="AY62415" s="80"/>
      <c r="AZ62415" s="80"/>
      <c r="BA62415" s="80"/>
      <c r="BB62415" s="80"/>
    </row>
    <row r="62416" spans="9:54" x14ac:dyDescent="0.25">
      <c r="I62416" s="80"/>
      <c r="AX62416" s="80"/>
      <c r="AY62416" s="80"/>
      <c r="AZ62416" s="80"/>
      <c r="BA62416" s="80"/>
      <c r="BB62416" s="80"/>
    </row>
    <row r="62417" spans="9:54" x14ac:dyDescent="0.25">
      <c r="I62417" s="80"/>
      <c r="AX62417" s="80"/>
      <c r="AY62417" s="80"/>
      <c r="AZ62417" s="80"/>
      <c r="BA62417" s="80"/>
      <c r="BB62417" s="80"/>
    </row>
    <row r="62418" spans="9:54" x14ac:dyDescent="0.25">
      <c r="I62418" s="80"/>
      <c r="AX62418" s="80"/>
      <c r="AY62418" s="80"/>
      <c r="AZ62418" s="80"/>
      <c r="BA62418" s="80"/>
      <c r="BB62418" s="80"/>
    </row>
    <row r="62419" spans="9:54" x14ac:dyDescent="0.25">
      <c r="I62419" s="80"/>
      <c r="AX62419" s="80"/>
      <c r="AY62419" s="80"/>
      <c r="AZ62419" s="80"/>
      <c r="BA62419" s="80"/>
      <c r="BB62419" s="80"/>
    </row>
    <row r="62420" spans="9:54" x14ac:dyDescent="0.25">
      <c r="I62420" s="80"/>
      <c r="AX62420" s="80"/>
      <c r="AY62420" s="80"/>
      <c r="AZ62420" s="80"/>
      <c r="BA62420" s="80"/>
      <c r="BB62420" s="80"/>
    </row>
    <row r="62421" spans="9:54" x14ac:dyDescent="0.25">
      <c r="I62421" s="80"/>
      <c r="AX62421" s="80"/>
      <c r="AY62421" s="80"/>
      <c r="AZ62421" s="80"/>
      <c r="BA62421" s="80"/>
      <c r="BB62421" s="80"/>
    </row>
    <row r="62422" spans="9:54" x14ac:dyDescent="0.25">
      <c r="I62422" s="80"/>
      <c r="AX62422" s="80"/>
      <c r="AY62422" s="80"/>
      <c r="AZ62422" s="80"/>
      <c r="BA62422" s="80"/>
      <c r="BB62422" s="80"/>
    </row>
    <row r="62423" spans="9:54" x14ac:dyDescent="0.25">
      <c r="I62423" s="80"/>
      <c r="AX62423" s="80"/>
      <c r="AY62423" s="80"/>
      <c r="AZ62423" s="80"/>
      <c r="BA62423" s="80"/>
      <c r="BB62423" s="80"/>
    </row>
    <row r="62424" spans="9:54" x14ac:dyDescent="0.25">
      <c r="I62424" s="80"/>
      <c r="AX62424" s="80"/>
      <c r="AY62424" s="80"/>
      <c r="AZ62424" s="80"/>
      <c r="BA62424" s="80"/>
      <c r="BB62424" s="80"/>
    </row>
    <row r="62425" spans="9:54" x14ac:dyDescent="0.25">
      <c r="I62425" s="80"/>
      <c r="AX62425" s="80"/>
      <c r="AY62425" s="80"/>
      <c r="AZ62425" s="80"/>
      <c r="BA62425" s="80"/>
      <c r="BB62425" s="80"/>
    </row>
    <row r="62426" spans="9:54" x14ac:dyDescent="0.25">
      <c r="I62426" s="80"/>
      <c r="AX62426" s="80"/>
      <c r="AY62426" s="80"/>
      <c r="AZ62426" s="80"/>
      <c r="BA62426" s="80"/>
      <c r="BB62426" s="80"/>
    </row>
    <row r="62427" spans="9:54" x14ac:dyDescent="0.25">
      <c r="I62427" s="80"/>
      <c r="AX62427" s="80"/>
      <c r="AY62427" s="80"/>
      <c r="AZ62427" s="80"/>
      <c r="BA62427" s="80"/>
      <c r="BB62427" s="80"/>
    </row>
    <row r="62428" spans="9:54" x14ac:dyDescent="0.25">
      <c r="I62428" s="80"/>
      <c r="AX62428" s="80"/>
      <c r="AY62428" s="80"/>
      <c r="AZ62428" s="80"/>
      <c r="BA62428" s="80"/>
      <c r="BB62428" s="80"/>
    </row>
    <row r="62429" spans="9:54" x14ac:dyDescent="0.25">
      <c r="I62429" s="80"/>
      <c r="AX62429" s="80"/>
      <c r="AY62429" s="80"/>
      <c r="AZ62429" s="80"/>
      <c r="BA62429" s="80"/>
      <c r="BB62429" s="80"/>
    </row>
    <row r="62430" spans="9:54" x14ac:dyDescent="0.25">
      <c r="I62430" s="80"/>
      <c r="AX62430" s="80"/>
      <c r="AY62430" s="80"/>
      <c r="AZ62430" s="80"/>
      <c r="BA62430" s="80"/>
      <c r="BB62430" s="80"/>
    </row>
    <row r="62431" spans="9:54" x14ac:dyDescent="0.25">
      <c r="I62431" s="80"/>
      <c r="AX62431" s="80"/>
      <c r="AY62431" s="80"/>
      <c r="AZ62431" s="80"/>
      <c r="BA62431" s="80"/>
      <c r="BB62431" s="80"/>
    </row>
    <row r="62432" spans="9:54" x14ac:dyDescent="0.25">
      <c r="I62432" s="80"/>
      <c r="AX62432" s="80"/>
      <c r="AY62432" s="80"/>
      <c r="AZ62432" s="80"/>
      <c r="BA62432" s="80"/>
      <c r="BB62432" s="80"/>
    </row>
    <row r="62433" spans="9:54" x14ac:dyDescent="0.25">
      <c r="I62433" s="80"/>
      <c r="AX62433" s="80"/>
      <c r="AY62433" s="80"/>
      <c r="AZ62433" s="80"/>
      <c r="BA62433" s="80"/>
      <c r="BB62433" s="80"/>
    </row>
    <row r="62434" spans="9:54" x14ac:dyDescent="0.25">
      <c r="I62434" s="80"/>
      <c r="AX62434" s="80"/>
      <c r="AY62434" s="80"/>
      <c r="AZ62434" s="80"/>
      <c r="BA62434" s="80"/>
      <c r="BB62434" s="80"/>
    </row>
    <row r="62435" spans="9:54" x14ac:dyDescent="0.25">
      <c r="I62435" s="80"/>
      <c r="AX62435" s="80"/>
      <c r="AY62435" s="80"/>
      <c r="AZ62435" s="80"/>
      <c r="BA62435" s="80"/>
      <c r="BB62435" s="80"/>
    </row>
    <row r="62436" spans="9:54" x14ac:dyDescent="0.25">
      <c r="I62436" s="80"/>
      <c r="AX62436" s="80"/>
      <c r="AY62436" s="80"/>
      <c r="AZ62436" s="80"/>
      <c r="BA62436" s="80"/>
      <c r="BB62436" s="80"/>
    </row>
    <row r="62437" spans="9:54" x14ac:dyDescent="0.25">
      <c r="I62437" s="80"/>
      <c r="AX62437" s="80"/>
      <c r="AY62437" s="80"/>
      <c r="AZ62437" s="80"/>
      <c r="BA62437" s="80"/>
      <c r="BB62437" s="80"/>
    </row>
    <row r="62438" spans="9:54" x14ac:dyDescent="0.25">
      <c r="I62438" s="80"/>
      <c r="AX62438" s="80"/>
      <c r="AY62438" s="80"/>
      <c r="AZ62438" s="80"/>
      <c r="BA62438" s="80"/>
      <c r="BB62438" s="80"/>
    </row>
    <row r="62439" spans="9:54" x14ac:dyDescent="0.25">
      <c r="I62439" s="80"/>
      <c r="AX62439" s="80"/>
      <c r="AY62439" s="80"/>
      <c r="AZ62439" s="80"/>
      <c r="BA62439" s="80"/>
      <c r="BB62439" s="80"/>
    </row>
    <row r="62440" spans="9:54" x14ac:dyDescent="0.25">
      <c r="I62440" s="80"/>
      <c r="AX62440" s="80"/>
      <c r="AY62440" s="80"/>
      <c r="AZ62440" s="80"/>
      <c r="BA62440" s="80"/>
      <c r="BB62440" s="80"/>
    </row>
    <row r="62441" spans="9:54" x14ac:dyDescent="0.25">
      <c r="I62441" s="80"/>
      <c r="AX62441" s="80"/>
      <c r="AY62441" s="80"/>
      <c r="AZ62441" s="80"/>
      <c r="BA62441" s="80"/>
      <c r="BB62441" s="80"/>
    </row>
    <row r="62442" spans="9:54" x14ac:dyDescent="0.25">
      <c r="I62442" s="80"/>
      <c r="AX62442" s="80"/>
      <c r="AY62442" s="80"/>
      <c r="AZ62442" s="80"/>
      <c r="BA62442" s="80"/>
      <c r="BB62442" s="80"/>
    </row>
    <row r="62443" spans="9:54" x14ac:dyDescent="0.25">
      <c r="I62443" s="80"/>
      <c r="AX62443" s="80"/>
      <c r="AY62443" s="80"/>
      <c r="AZ62443" s="80"/>
      <c r="BA62443" s="80"/>
      <c r="BB62443" s="80"/>
    </row>
    <row r="62444" spans="9:54" x14ac:dyDescent="0.25">
      <c r="I62444" s="80"/>
      <c r="AX62444" s="80"/>
      <c r="AY62444" s="80"/>
      <c r="AZ62444" s="80"/>
      <c r="BA62444" s="80"/>
      <c r="BB62444" s="80"/>
    </row>
    <row r="62445" spans="9:54" x14ac:dyDescent="0.25">
      <c r="I62445" s="80"/>
      <c r="AX62445" s="80"/>
      <c r="AY62445" s="80"/>
      <c r="AZ62445" s="80"/>
      <c r="BA62445" s="80"/>
      <c r="BB62445" s="80"/>
    </row>
    <row r="62446" spans="9:54" x14ac:dyDescent="0.25">
      <c r="I62446" s="80"/>
      <c r="AX62446" s="80"/>
      <c r="AY62446" s="80"/>
      <c r="AZ62446" s="80"/>
      <c r="BA62446" s="80"/>
      <c r="BB62446" s="80"/>
    </row>
    <row r="62447" spans="9:54" x14ac:dyDescent="0.25">
      <c r="I62447" s="80"/>
      <c r="AX62447" s="80"/>
      <c r="AY62447" s="80"/>
      <c r="AZ62447" s="80"/>
      <c r="BA62447" s="80"/>
      <c r="BB62447" s="80"/>
    </row>
    <row r="62448" spans="9:54" x14ac:dyDescent="0.25">
      <c r="I62448" s="80"/>
      <c r="AX62448" s="80"/>
      <c r="AY62448" s="80"/>
      <c r="AZ62448" s="80"/>
      <c r="BA62448" s="80"/>
      <c r="BB62448" s="80"/>
    </row>
    <row r="62449" spans="9:54" x14ac:dyDescent="0.25">
      <c r="I62449" s="80"/>
      <c r="AX62449" s="80"/>
      <c r="AY62449" s="80"/>
      <c r="AZ62449" s="80"/>
      <c r="BA62449" s="80"/>
      <c r="BB62449" s="80"/>
    </row>
    <row r="62450" spans="9:54" x14ac:dyDescent="0.25">
      <c r="I62450" s="80"/>
      <c r="AX62450" s="80"/>
      <c r="AY62450" s="80"/>
      <c r="AZ62450" s="80"/>
      <c r="BA62450" s="80"/>
      <c r="BB62450" s="80"/>
    </row>
    <row r="62451" spans="9:54" x14ac:dyDescent="0.25">
      <c r="I62451" s="80"/>
      <c r="AX62451" s="80"/>
      <c r="AY62451" s="80"/>
      <c r="AZ62451" s="80"/>
      <c r="BA62451" s="80"/>
      <c r="BB62451" s="80"/>
    </row>
    <row r="62452" spans="9:54" x14ac:dyDescent="0.25">
      <c r="I62452" s="80"/>
      <c r="AX62452" s="80"/>
      <c r="AY62452" s="80"/>
      <c r="AZ62452" s="80"/>
      <c r="BA62452" s="80"/>
      <c r="BB62452" s="80"/>
    </row>
    <row r="62453" spans="9:54" x14ac:dyDescent="0.25">
      <c r="I62453" s="80"/>
      <c r="AX62453" s="80"/>
      <c r="AY62453" s="80"/>
      <c r="AZ62453" s="80"/>
      <c r="BA62453" s="80"/>
      <c r="BB62453" s="80"/>
    </row>
    <row r="62454" spans="9:54" x14ac:dyDescent="0.25">
      <c r="I62454" s="80"/>
      <c r="AX62454" s="80"/>
      <c r="AY62454" s="80"/>
      <c r="AZ62454" s="80"/>
      <c r="BA62454" s="80"/>
      <c r="BB62454" s="80"/>
    </row>
    <row r="62455" spans="9:54" x14ac:dyDescent="0.25">
      <c r="I62455" s="80"/>
      <c r="AX62455" s="80"/>
      <c r="AY62455" s="80"/>
      <c r="AZ62455" s="80"/>
      <c r="BA62455" s="80"/>
      <c r="BB62455" s="80"/>
    </row>
    <row r="62456" spans="9:54" x14ac:dyDescent="0.25">
      <c r="I62456" s="80"/>
      <c r="AX62456" s="80"/>
      <c r="AY62456" s="80"/>
      <c r="AZ62456" s="80"/>
      <c r="BA62456" s="80"/>
      <c r="BB62456" s="80"/>
    </row>
    <row r="62457" spans="9:54" x14ac:dyDescent="0.25">
      <c r="I62457" s="80"/>
      <c r="AX62457" s="80"/>
      <c r="AY62457" s="80"/>
      <c r="AZ62457" s="80"/>
      <c r="BA62457" s="80"/>
      <c r="BB62457" s="80"/>
    </row>
    <row r="62458" spans="9:54" x14ac:dyDescent="0.25">
      <c r="I62458" s="80"/>
      <c r="AX62458" s="80"/>
      <c r="AY62458" s="80"/>
      <c r="AZ62458" s="80"/>
      <c r="BA62458" s="80"/>
      <c r="BB62458" s="80"/>
    </row>
    <row r="62459" spans="9:54" x14ac:dyDescent="0.25">
      <c r="I62459" s="80"/>
      <c r="AX62459" s="80"/>
      <c r="AY62459" s="80"/>
      <c r="AZ62459" s="80"/>
      <c r="BA62459" s="80"/>
      <c r="BB62459" s="80"/>
    </row>
    <row r="62460" spans="9:54" x14ac:dyDescent="0.25">
      <c r="I62460" s="80"/>
      <c r="AX62460" s="80"/>
      <c r="AY62460" s="80"/>
      <c r="AZ62460" s="80"/>
      <c r="BA62460" s="80"/>
      <c r="BB62460" s="80"/>
    </row>
    <row r="62461" spans="9:54" x14ac:dyDescent="0.25">
      <c r="I62461" s="80"/>
      <c r="AX62461" s="80"/>
      <c r="AY62461" s="80"/>
      <c r="AZ62461" s="80"/>
      <c r="BA62461" s="80"/>
      <c r="BB62461" s="80"/>
    </row>
    <row r="62462" spans="9:54" x14ac:dyDescent="0.25">
      <c r="I62462" s="80"/>
      <c r="AX62462" s="80"/>
      <c r="AY62462" s="80"/>
      <c r="AZ62462" s="80"/>
      <c r="BA62462" s="80"/>
      <c r="BB62462" s="80"/>
    </row>
    <row r="62463" spans="9:54" x14ac:dyDescent="0.25">
      <c r="I62463" s="80"/>
      <c r="AX62463" s="80"/>
      <c r="AY62463" s="80"/>
      <c r="AZ62463" s="80"/>
      <c r="BA62463" s="80"/>
      <c r="BB62463" s="80"/>
    </row>
    <row r="62464" spans="9:54" x14ac:dyDescent="0.25">
      <c r="I62464" s="80"/>
      <c r="AX62464" s="80"/>
      <c r="AY62464" s="80"/>
      <c r="AZ62464" s="80"/>
      <c r="BA62464" s="80"/>
      <c r="BB62464" s="80"/>
    </row>
    <row r="62465" spans="9:54" x14ac:dyDescent="0.25">
      <c r="I62465" s="80"/>
      <c r="AX62465" s="80"/>
      <c r="AY62465" s="80"/>
      <c r="AZ62465" s="80"/>
      <c r="BA62465" s="80"/>
      <c r="BB62465" s="80"/>
    </row>
    <row r="62466" spans="9:54" x14ac:dyDescent="0.25">
      <c r="I62466" s="80"/>
      <c r="AX62466" s="80"/>
      <c r="AY62466" s="80"/>
      <c r="AZ62466" s="80"/>
      <c r="BA62466" s="80"/>
      <c r="BB62466" s="80"/>
    </row>
    <row r="62467" spans="9:54" x14ac:dyDescent="0.25">
      <c r="I62467" s="80"/>
      <c r="AX62467" s="80"/>
      <c r="AY62467" s="80"/>
      <c r="AZ62467" s="80"/>
      <c r="BA62467" s="80"/>
      <c r="BB62467" s="80"/>
    </row>
    <row r="62468" spans="9:54" x14ac:dyDescent="0.25">
      <c r="I62468" s="80"/>
      <c r="AX62468" s="80"/>
      <c r="AY62468" s="80"/>
      <c r="AZ62468" s="80"/>
      <c r="BA62468" s="80"/>
      <c r="BB62468" s="80"/>
    </row>
    <row r="62469" spans="9:54" x14ac:dyDescent="0.25">
      <c r="I62469" s="80"/>
      <c r="AX62469" s="80"/>
      <c r="AY62469" s="80"/>
      <c r="AZ62469" s="80"/>
      <c r="BA62469" s="80"/>
      <c r="BB62469" s="80"/>
    </row>
    <row r="62470" spans="9:54" x14ac:dyDescent="0.25">
      <c r="I62470" s="80"/>
      <c r="AX62470" s="80"/>
      <c r="AY62470" s="80"/>
      <c r="AZ62470" s="80"/>
      <c r="BA62470" s="80"/>
      <c r="BB62470" s="80"/>
    </row>
    <row r="62471" spans="9:54" x14ac:dyDescent="0.25">
      <c r="I62471" s="80"/>
      <c r="AX62471" s="80"/>
      <c r="AY62471" s="80"/>
      <c r="AZ62471" s="80"/>
      <c r="BA62471" s="80"/>
      <c r="BB62471" s="80"/>
    </row>
    <row r="62472" spans="9:54" x14ac:dyDescent="0.25">
      <c r="I62472" s="80"/>
      <c r="AX62472" s="80"/>
      <c r="AY62472" s="80"/>
      <c r="AZ62472" s="80"/>
      <c r="BA62472" s="80"/>
      <c r="BB62472" s="80"/>
    </row>
    <row r="62473" spans="9:54" x14ac:dyDescent="0.25">
      <c r="I62473" s="80"/>
      <c r="AX62473" s="80"/>
      <c r="AY62473" s="80"/>
      <c r="AZ62473" s="80"/>
      <c r="BA62473" s="80"/>
      <c r="BB62473" s="80"/>
    </row>
    <row r="62474" spans="9:54" x14ac:dyDescent="0.25">
      <c r="I62474" s="80"/>
      <c r="AX62474" s="80"/>
      <c r="AY62474" s="80"/>
      <c r="AZ62474" s="80"/>
      <c r="BA62474" s="80"/>
      <c r="BB62474" s="80"/>
    </row>
    <row r="62475" spans="9:54" x14ac:dyDescent="0.25">
      <c r="I62475" s="80"/>
      <c r="AX62475" s="80"/>
      <c r="AY62475" s="80"/>
      <c r="AZ62475" s="80"/>
      <c r="BA62475" s="80"/>
      <c r="BB62475" s="80"/>
    </row>
    <row r="62476" spans="9:54" x14ac:dyDescent="0.25">
      <c r="I62476" s="80"/>
      <c r="AX62476" s="80"/>
      <c r="AY62476" s="80"/>
      <c r="AZ62476" s="80"/>
      <c r="BA62476" s="80"/>
      <c r="BB62476" s="80"/>
    </row>
    <row r="62477" spans="9:54" x14ac:dyDescent="0.25">
      <c r="I62477" s="80"/>
      <c r="AX62477" s="80"/>
      <c r="AY62477" s="80"/>
      <c r="AZ62477" s="80"/>
      <c r="BA62477" s="80"/>
      <c r="BB62477" s="80"/>
    </row>
    <row r="62478" spans="9:54" x14ac:dyDescent="0.25">
      <c r="I62478" s="80"/>
      <c r="AX62478" s="80"/>
      <c r="AY62478" s="80"/>
      <c r="AZ62478" s="80"/>
      <c r="BA62478" s="80"/>
      <c r="BB62478" s="80"/>
    </row>
    <row r="62479" spans="9:54" x14ac:dyDescent="0.25">
      <c r="I62479" s="80"/>
      <c r="AX62479" s="80"/>
      <c r="AY62479" s="80"/>
      <c r="AZ62479" s="80"/>
      <c r="BA62479" s="80"/>
      <c r="BB62479" s="80"/>
    </row>
    <row r="62480" spans="9:54" x14ac:dyDescent="0.25">
      <c r="I62480" s="80"/>
      <c r="AX62480" s="80"/>
      <c r="AY62480" s="80"/>
      <c r="AZ62480" s="80"/>
      <c r="BA62480" s="80"/>
      <c r="BB62480" s="80"/>
    </row>
    <row r="62481" spans="9:54" x14ac:dyDescent="0.25">
      <c r="I62481" s="80"/>
      <c r="AX62481" s="80"/>
      <c r="AY62481" s="80"/>
      <c r="AZ62481" s="80"/>
      <c r="BA62481" s="80"/>
      <c r="BB62481" s="80"/>
    </row>
    <row r="62482" spans="9:54" x14ac:dyDescent="0.25">
      <c r="I62482" s="80"/>
      <c r="AX62482" s="80"/>
      <c r="AY62482" s="80"/>
      <c r="AZ62482" s="80"/>
      <c r="BA62482" s="80"/>
      <c r="BB62482" s="80"/>
    </row>
    <row r="62483" spans="9:54" x14ac:dyDescent="0.25">
      <c r="I62483" s="80"/>
      <c r="AX62483" s="80"/>
      <c r="AY62483" s="80"/>
      <c r="AZ62483" s="80"/>
      <c r="BA62483" s="80"/>
      <c r="BB62483" s="80"/>
    </row>
    <row r="62484" spans="9:54" x14ac:dyDescent="0.25">
      <c r="I62484" s="80"/>
      <c r="AX62484" s="80"/>
      <c r="AY62484" s="80"/>
      <c r="AZ62484" s="80"/>
      <c r="BA62484" s="80"/>
      <c r="BB62484" s="80"/>
    </row>
    <row r="62485" spans="9:54" x14ac:dyDescent="0.25">
      <c r="I62485" s="80"/>
      <c r="AX62485" s="80"/>
      <c r="AY62485" s="80"/>
      <c r="AZ62485" s="80"/>
      <c r="BA62485" s="80"/>
      <c r="BB62485" s="80"/>
    </row>
    <row r="62486" spans="9:54" x14ac:dyDescent="0.25">
      <c r="I62486" s="80"/>
      <c r="AX62486" s="80"/>
      <c r="AY62486" s="80"/>
      <c r="AZ62486" s="80"/>
      <c r="BA62486" s="80"/>
      <c r="BB62486" s="80"/>
    </row>
    <row r="62487" spans="9:54" x14ac:dyDescent="0.25">
      <c r="I62487" s="80"/>
      <c r="AX62487" s="80"/>
      <c r="AY62487" s="80"/>
      <c r="AZ62487" s="80"/>
      <c r="BA62487" s="80"/>
      <c r="BB62487" s="80"/>
    </row>
    <row r="62488" spans="9:54" x14ac:dyDescent="0.25">
      <c r="I62488" s="80"/>
      <c r="AX62488" s="80"/>
      <c r="AY62488" s="80"/>
      <c r="AZ62488" s="80"/>
      <c r="BA62488" s="80"/>
      <c r="BB62488" s="80"/>
    </row>
    <row r="62489" spans="9:54" x14ac:dyDescent="0.25">
      <c r="I62489" s="80"/>
      <c r="AX62489" s="80"/>
      <c r="AY62489" s="80"/>
      <c r="AZ62489" s="80"/>
      <c r="BA62489" s="80"/>
      <c r="BB62489" s="80"/>
    </row>
    <row r="62490" spans="9:54" x14ac:dyDescent="0.25">
      <c r="I62490" s="80"/>
      <c r="AX62490" s="80"/>
      <c r="AY62490" s="80"/>
      <c r="AZ62490" s="80"/>
      <c r="BA62490" s="80"/>
      <c r="BB62490" s="80"/>
    </row>
    <row r="62491" spans="9:54" x14ac:dyDescent="0.25">
      <c r="I62491" s="80"/>
      <c r="AX62491" s="80"/>
      <c r="AY62491" s="80"/>
      <c r="AZ62491" s="80"/>
      <c r="BA62491" s="80"/>
      <c r="BB62491" s="80"/>
    </row>
    <row r="62492" spans="9:54" x14ac:dyDescent="0.25">
      <c r="I62492" s="80"/>
      <c r="AX62492" s="80"/>
      <c r="AY62492" s="80"/>
      <c r="AZ62492" s="80"/>
      <c r="BA62492" s="80"/>
      <c r="BB62492" s="80"/>
    </row>
    <row r="62493" spans="9:54" x14ac:dyDescent="0.25">
      <c r="I62493" s="80"/>
      <c r="AX62493" s="80"/>
      <c r="AY62493" s="80"/>
      <c r="AZ62493" s="80"/>
      <c r="BA62493" s="80"/>
      <c r="BB62493" s="80"/>
    </row>
    <row r="62494" spans="9:54" x14ac:dyDescent="0.25">
      <c r="I62494" s="80"/>
      <c r="AX62494" s="80"/>
      <c r="AY62494" s="80"/>
      <c r="AZ62494" s="80"/>
      <c r="BA62494" s="80"/>
      <c r="BB62494" s="80"/>
    </row>
    <row r="62495" spans="9:54" x14ac:dyDescent="0.25">
      <c r="I62495" s="80"/>
      <c r="AX62495" s="80"/>
      <c r="AY62495" s="80"/>
      <c r="AZ62495" s="80"/>
      <c r="BA62495" s="80"/>
      <c r="BB62495" s="80"/>
    </row>
    <row r="62496" spans="9:54" x14ac:dyDescent="0.25">
      <c r="I62496" s="80"/>
      <c r="AX62496" s="80"/>
      <c r="AY62496" s="80"/>
      <c r="AZ62496" s="80"/>
      <c r="BA62496" s="80"/>
      <c r="BB62496" s="80"/>
    </row>
    <row r="62497" spans="9:54" x14ac:dyDescent="0.25">
      <c r="I62497" s="80"/>
      <c r="AX62497" s="80"/>
      <c r="AY62497" s="80"/>
      <c r="AZ62497" s="80"/>
      <c r="BA62497" s="80"/>
      <c r="BB62497" s="80"/>
    </row>
    <row r="62498" spans="9:54" x14ac:dyDescent="0.25">
      <c r="I62498" s="80"/>
      <c r="AX62498" s="80"/>
      <c r="AY62498" s="80"/>
      <c r="AZ62498" s="80"/>
      <c r="BA62498" s="80"/>
      <c r="BB62498" s="80"/>
    </row>
    <row r="62499" spans="9:54" x14ac:dyDescent="0.25">
      <c r="I62499" s="80"/>
      <c r="AX62499" s="80"/>
      <c r="AY62499" s="80"/>
      <c r="AZ62499" s="80"/>
      <c r="BA62499" s="80"/>
      <c r="BB62499" s="80"/>
    </row>
    <row r="62500" spans="9:54" x14ac:dyDescent="0.25">
      <c r="I62500" s="80"/>
      <c r="AX62500" s="80"/>
      <c r="AY62500" s="80"/>
      <c r="AZ62500" s="80"/>
      <c r="BA62500" s="80"/>
      <c r="BB62500" s="80"/>
    </row>
    <row r="62501" spans="9:54" x14ac:dyDescent="0.25">
      <c r="I62501" s="80"/>
      <c r="AX62501" s="80"/>
      <c r="AY62501" s="80"/>
      <c r="AZ62501" s="80"/>
      <c r="BA62501" s="80"/>
      <c r="BB62501" s="80"/>
    </row>
    <row r="62502" spans="9:54" x14ac:dyDescent="0.25">
      <c r="I62502" s="80"/>
      <c r="AX62502" s="80"/>
      <c r="AY62502" s="80"/>
      <c r="AZ62502" s="80"/>
      <c r="BA62502" s="80"/>
      <c r="BB62502" s="80"/>
    </row>
    <row r="62503" spans="9:54" x14ac:dyDescent="0.25">
      <c r="I62503" s="80"/>
      <c r="AX62503" s="80"/>
      <c r="AY62503" s="80"/>
      <c r="AZ62503" s="80"/>
      <c r="BA62503" s="80"/>
      <c r="BB62503" s="80"/>
    </row>
    <row r="62504" spans="9:54" x14ac:dyDescent="0.25">
      <c r="I62504" s="80"/>
      <c r="AX62504" s="80"/>
      <c r="AY62504" s="80"/>
      <c r="AZ62504" s="80"/>
      <c r="BA62504" s="80"/>
      <c r="BB62504" s="80"/>
    </row>
    <row r="62505" spans="9:54" x14ac:dyDescent="0.25">
      <c r="I62505" s="80"/>
      <c r="AX62505" s="80"/>
      <c r="AY62505" s="80"/>
      <c r="AZ62505" s="80"/>
      <c r="BA62505" s="80"/>
      <c r="BB62505" s="80"/>
    </row>
    <row r="62506" spans="9:54" x14ac:dyDescent="0.25">
      <c r="I62506" s="80"/>
      <c r="AX62506" s="80"/>
      <c r="AY62506" s="80"/>
      <c r="AZ62506" s="80"/>
      <c r="BA62506" s="80"/>
      <c r="BB62506" s="80"/>
    </row>
    <row r="62507" spans="9:54" x14ac:dyDescent="0.25">
      <c r="I62507" s="80"/>
      <c r="AX62507" s="80"/>
      <c r="AY62507" s="80"/>
      <c r="AZ62507" s="80"/>
      <c r="BA62507" s="80"/>
      <c r="BB62507" s="80"/>
    </row>
    <row r="62508" spans="9:54" x14ac:dyDescent="0.25">
      <c r="I62508" s="80"/>
      <c r="AX62508" s="80"/>
      <c r="AY62508" s="80"/>
      <c r="AZ62508" s="80"/>
      <c r="BA62508" s="80"/>
      <c r="BB62508" s="80"/>
    </row>
    <row r="62509" spans="9:54" x14ac:dyDescent="0.25">
      <c r="I62509" s="80"/>
      <c r="AX62509" s="80"/>
      <c r="AY62509" s="80"/>
      <c r="AZ62509" s="80"/>
      <c r="BA62509" s="80"/>
      <c r="BB62509" s="80"/>
    </row>
    <row r="62510" spans="9:54" x14ac:dyDescent="0.25">
      <c r="I62510" s="80"/>
      <c r="AX62510" s="80"/>
      <c r="AY62510" s="80"/>
      <c r="AZ62510" s="80"/>
      <c r="BA62510" s="80"/>
      <c r="BB62510" s="80"/>
    </row>
    <row r="62511" spans="9:54" x14ac:dyDescent="0.25">
      <c r="I62511" s="80"/>
      <c r="AX62511" s="80"/>
      <c r="AY62511" s="80"/>
      <c r="AZ62511" s="80"/>
      <c r="BA62511" s="80"/>
      <c r="BB62511" s="80"/>
    </row>
    <row r="62512" spans="9:54" x14ac:dyDescent="0.25">
      <c r="I62512" s="80"/>
      <c r="AX62512" s="80"/>
      <c r="AY62512" s="80"/>
      <c r="AZ62512" s="80"/>
      <c r="BA62512" s="80"/>
      <c r="BB62512" s="80"/>
    </row>
    <row r="62513" spans="9:54" x14ac:dyDescent="0.25">
      <c r="I62513" s="80"/>
      <c r="AX62513" s="80"/>
      <c r="AY62513" s="80"/>
      <c r="AZ62513" s="80"/>
      <c r="BA62513" s="80"/>
      <c r="BB62513" s="80"/>
    </row>
    <row r="62514" spans="9:54" x14ac:dyDescent="0.25">
      <c r="I62514" s="80"/>
      <c r="AX62514" s="80"/>
      <c r="AY62514" s="80"/>
      <c r="AZ62514" s="80"/>
      <c r="BA62514" s="80"/>
      <c r="BB62514" s="80"/>
    </row>
    <row r="62515" spans="9:54" x14ac:dyDescent="0.25">
      <c r="I62515" s="80"/>
      <c r="AX62515" s="80"/>
      <c r="AY62515" s="80"/>
      <c r="AZ62515" s="80"/>
      <c r="BA62515" s="80"/>
      <c r="BB62515" s="80"/>
    </row>
    <row r="62516" spans="9:54" x14ac:dyDescent="0.25">
      <c r="I62516" s="80"/>
      <c r="AX62516" s="80"/>
      <c r="AY62516" s="80"/>
      <c r="AZ62516" s="80"/>
      <c r="BA62516" s="80"/>
      <c r="BB62516" s="80"/>
    </row>
    <row r="62517" spans="9:54" x14ac:dyDescent="0.25">
      <c r="I62517" s="80"/>
      <c r="AX62517" s="80"/>
      <c r="AY62517" s="80"/>
      <c r="AZ62517" s="80"/>
      <c r="BA62517" s="80"/>
      <c r="BB62517" s="80"/>
    </row>
    <row r="62518" spans="9:54" x14ac:dyDescent="0.25">
      <c r="I62518" s="80"/>
      <c r="AX62518" s="80"/>
      <c r="AY62518" s="80"/>
      <c r="AZ62518" s="80"/>
      <c r="BA62518" s="80"/>
      <c r="BB62518" s="80"/>
    </row>
    <row r="62519" spans="9:54" x14ac:dyDescent="0.25">
      <c r="I62519" s="80"/>
      <c r="AX62519" s="80"/>
      <c r="AY62519" s="80"/>
      <c r="AZ62519" s="80"/>
      <c r="BA62519" s="80"/>
      <c r="BB62519" s="80"/>
    </row>
    <row r="62520" spans="9:54" x14ac:dyDescent="0.25">
      <c r="I62520" s="80"/>
      <c r="AX62520" s="80"/>
      <c r="AY62520" s="80"/>
      <c r="AZ62520" s="80"/>
      <c r="BA62520" s="80"/>
      <c r="BB62520" s="80"/>
    </row>
    <row r="62521" spans="9:54" x14ac:dyDescent="0.25">
      <c r="I62521" s="80"/>
      <c r="AX62521" s="80"/>
      <c r="AY62521" s="80"/>
      <c r="AZ62521" s="80"/>
      <c r="BA62521" s="80"/>
      <c r="BB62521" s="80"/>
    </row>
    <row r="62522" spans="9:54" x14ac:dyDescent="0.25">
      <c r="I62522" s="80"/>
      <c r="AX62522" s="80"/>
      <c r="AY62522" s="80"/>
      <c r="AZ62522" s="80"/>
      <c r="BA62522" s="80"/>
      <c r="BB62522" s="80"/>
    </row>
    <row r="62523" spans="9:54" x14ac:dyDescent="0.25">
      <c r="I62523" s="80"/>
      <c r="AX62523" s="80"/>
      <c r="AY62523" s="80"/>
      <c r="AZ62523" s="80"/>
      <c r="BA62523" s="80"/>
      <c r="BB62523" s="80"/>
    </row>
    <row r="62524" spans="9:54" x14ac:dyDescent="0.25">
      <c r="I62524" s="80"/>
      <c r="AX62524" s="80"/>
      <c r="AY62524" s="80"/>
      <c r="AZ62524" s="80"/>
      <c r="BA62524" s="80"/>
      <c r="BB62524" s="80"/>
    </row>
    <row r="62525" spans="9:54" x14ac:dyDescent="0.25">
      <c r="I62525" s="80"/>
      <c r="AX62525" s="80"/>
      <c r="AY62525" s="80"/>
      <c r="AZ62525" s="80"/>
      <c r="BA62525" s="80"/>
      <c r="BB62525" s="80"/>
    </row>
    <row r="62526" spans="9:54" x14ac:dyDescent="0.25">
      <c r="I62526" s="80"/>
      <c r="AX62526" s="80"/>
      <c r="AY62526" s="80"/>
      <c r="AZ62526" s="80"/>
      <c r="BA62526" s="80"/>
      <c r="BB62526" s="80"/>
    </row>
    <row r="62527" spans="9:54" x14ac:dyDescent="0.25">
      <c r="I62527" s="80"/>
      <c r="AX62527" s="80"/>
      <c r="AY62527" s="80"/>
      <c r="AZ62527" s="80"/>
      <c r="BA62527" s="80"/>
      <c r="BB62527" s="80"/>
    </row>
    <row r="62528" spans="9:54" x14ac:dyDescent="0.25">
      <c r="I62528" s="80"/>
      <c r="AX62528" s="80"/>
      <c r="AY62528" s="80"/>
      <c r="AZ62528" s="80"/>
      <c r="BA62528" s="80"/>
      <c r="BB62528" s="80"/>
    </row>
    <row r="62529" spans="9:54" x14ac:dyDescent="0.25">
      <c r="I62529" s="80"/>
      <c r="AX62529" s="80"/>
      <c r="AY62529" s="80"/>
      <c r="AZ62529" s="80"/>
      <c r="BA62529" s="80"/>
      <c r="BB62529" s="80"/>
    </row>
    <row r="62530" spans="9:54" x14ac:dyDescent="0.25">
      <c r="I62530" s="80"/>
      <c r="AX62530" s="80"/>
      <c r="AY62530" s="80"/>
      <c r="AZ62530" s="80"/>
      <c r="BA62530" s="80"/>
      <c r="BB62530" s="80"/>
    </row>
    <row r="62531" spans="9:54" x14ac:dyDescent="0.25">
      <c r="I62531" s="80"/>
      <c r="AX62531" s="80"/>
      <c r="AY62531" s="80"/>
      <c r="AZ62531" s="80"/>
      <c r="BA62531" s="80"/>
      <c r="BB62531" s="80"/>
    </row>
    <row r="62532" spans="9:54" x14ac:dyDescent="0.25">
      <c r="I62532" s="80"/>
      <c r="AX62532" s="80"/>
      <c r="AY62532" s="80"/>
      <c r="AZ62532" s="80"/>
      <c r="BA62532" s="80"/>
      <c r="BB62532" s="80"/>
    </row>
    <row r="62533" spans="9:54" x14ac:dyDescent="0.25">
      <c r="I62533" s="80"/>
      <c r="AX62533" s="80"/>
      <c r="AY62533" s="80"/>
      <c r="AZ62533" s="80"/>
      <c r="BA62533" s="80"/>
      <c r="BB62533" s="80"/>
    </row>
    <row r="62534" spans="9:54" x14ac:dyDescent="0.25">
      <c r="I62534" s="80"/>
      <c r="AX62534" s="80"/>
      <c r="AY62534" s="80"/>
      <c r="AZ62534" s="80"/>
      <c r="BA62534" s="80"/>
      <c r="BB62534" s="80"/>
    </row>
    <row r="62535" spans="9:54" x14ac:dyDescent="0.25">
      <c r="I62535" s="80"/>
      <c r="AX62535" s="80"/>
      <c r="AY62535" s="80"/>
      <c r="AZ62535" s="80"/>
      <c r="BA62535" s="80"/>
      <c r="BB62535" s="80"/>
    </row>
    <row r="62536" spans="9:54" x14ac:dyDescent="0.25">
      <c r="I62536" s="80"/>
      <c r="AX62536" s="80"/>
      <c r="AY62536" s="80"/>
      <c r="AZ62536" s="80"/>
      <c r="BA62536" s="80"/>
      <c r="BB62536" s="80"/>
    </row>
    <row r="62537" spans="9:54" x14ac:dyDescent="0.25">
      <c r="I62537" s="80"/>
      <c r="AX62537" s="80"/>
      <c r="AY62537" s="80"/>
      <c r="AZ62537" s="80"/>
      <c r="BA62537" s="80"/>
      <c r="BB62537" s="80"/>
    </row>
    <row r="62538" spans="9:54" x14ac:dyDescent="0.25">
      <c r="I62538" s="80"/>
      <c r="AX62538" s="80"/>
      <c r="AY62538" s="80"/>
      <c r="AZ62538" s="80"/>
      <c r="BA62538" s="80"/>
      <c r="BB62538" s="80"/>
    </row>
    <row r="62539" spans="9:54" x14ac:dyDescent="0.25">
      <c r="I62539" s="80"/>
      <c r="AX62539" s="80"/>
      <c r="AY62539" s="80"/>
      <c r="AZ62539" s="80"/>
      <c r="BA62539" s="80"/>
      <c r="BB62539" s="80"/>
    </row>
    <row r="62540" spans="9:54" x14ac:dyDescent="0.25">
      <c r="I62540" s="80"/>
      <c r="AX62540" s="80"/>
      <c r="AY62540" s="80"/>
      <c r="AZ62540" s="80"/>
      <c r="BA62540" s="80"/>
      <c r="BB62540" s="80"/>
    </row>
    <row r="62541" spans="9:54" x14ac:dyDescent="0.25">
      <c r="I62541" s="80"/>
      <c r="AX62541" s="80"/>
      <c r="AY62541" s="80"/>
      <c r="AZ62541" s="80"/>
      <c r="BA62541" s="80"/>
      <c r="BB62541" s="80"/>
    </row>
    <row r="62542" spans="9:54" x14ac:dyDescent="0.25">
      <c r="I62542" s="80"/>
      <c r="AX62542" s="80"/>
      <c r="AY62542" s="80"/>
      <c r="AZ62542" s="80"/>
      <c r="BA62542" s="80"/>
      <c r="BB62542" s="80"/>
    </row>
    <row r="62543" spans="9:54" x14ac:dyDescent="0.25">
      <c r="I62543" s="80"/>
      <c r="AX62543" s="80"/>
      <c r="AY62543" s="80"/>
      <c r="AZ62543" s="80"/>
      <c r="BA62543" s="80"/>
      <c r="BB62543" s="80"/>
    </row>
    <row r="62544" spans="9:54" x14ac:dyDescent="0.25">
      <c r="I62544" s="80"/>
      <c r="AX62544" s="80"/>
      <c r="AY62544" s="80"/>
      <c r="AZ62544" s="80"/>
      <c r="BA62544" s="80"/>
      <c r="BB62544" s="80"/>
    </row>
    <row r="62545" spans="9:54" x14ac:dyDescent="0.25">
      <c r="I62545" s="80"/>
      <c r="AX62545" s="80"/>
      <c r="AY62545" s="80"/>
      <c r="AZ62545" s="80"/>
      <c r="BA62545" s="80"/>
      <c r="BB62545" s="80"/>
    </row>
    <row r="62546" spans="9:54" x14ac:dyDescent="0.25">
      <c r="I62546" s="80"/>
      <c r="AX62546" s="80"/>
      <c r="AY62546" s="80"/>
      <c r="AZ62546" s="80"/>
      <c r="BA62546" s="80"/>
      <c r="BB62546" s="80"/>
    </row>
    <row r="62547" spans="9:54" x14ac:dyDescent="0.25">
      <c r="I62547" s="80"/>
      <c r="AX62547" s="80"/>
      <c r="AY62547" s="80"/>
      <c r="AZ62547" s="80"/>
      <c r="BA62547" s="80"/>
      <c r="BB62547" s="80"/>
    </row>
    <row r="62548" spans="9:54" x14ac:dyDescent="0.25">
      <c r="I62548" s="80"/>
      <c r="AX62548" s="80"/>
      <c r="AY62548" s="80"/>
      <c r="AZ62548" s="80"/>
      <c r="BA62548" s="80"/>
      <c r="BB62548" s="80"/>
    </row>
    <row r="62549" spans="9:54" x14ac:dyDescent="0.25">
      <c r="I62549" s="80"/>
      <c r="AX62549" s="80"/>
      <c r="AY62549" s="80"/>
      <c r="AZ62549" s="80"/>
      <c r="BA62549" s="80"/>
      <c r="BB62549" s="80"/>
    </row>
    <row r="62550" spans="9:54" x14ac:dyDescent="0.25">
      <c r="I62550" s="80"/>
      <c r="AX62550" s="80"/>
      <c r="AY62550" s="80"/>
      <c r="AZ62550" s="80"/>
      <c r="BA62550" s="80"/>
      <c r="BB62550" s="80"/>
    </row>
    <row r="62551" spans="9:54" x14ac:dyDescent="0.25">
      <c r="I62551" s="80"/>
      <c r="AX62551" s="80"/>
      <c r="AY62551" s="80"/>
      <c r="AZ62551" s="80"/>
      <c r="BA62551" s="80"/>
      <c r="BB62551" s="80"/>
    </row>
    <row r="62552" spans="9:54" x14ac:dyDescent="0.25">
      <c r="I62552" s="80"/>
      <c r="AX62552" s="80"/>
      <c r="AY62552" s="80"/>
      <c r="AZ62552" s="80"/>
      <c r="BA62552" s="80"/>
      <c r="BB62552" s="80"/>
    </row>
    <row r="62553" spans="9:54" x14ac:dyDescent="0.25">
      <c r="I62553" s="80"/>
      <c r="AX62553" s="80"/>
      <c r="AY62553" s="80"/>
      <c r="AZ62553" s="80"/>
      <c r="BA62553" s="80"/>
      <c r="BB62553" s="80"/>
    </row>
    <row r="62554" spans="9:54" x14ac:dyDescent="0.25">
      <c r="I62554" s="80"/>
      <c r="AX62554" s="80"/>
      <c r="AY62554" s="80"/>
      <c r="AZ62554" s="80"/>
      <c r="BA62554" s="80"/>
      <c r="BB62554" s="80"/>
    </row>
    <row r="62555" spans="9:54" x14ac:dyDescent="0.25">
      <c r="I62555" s="80"/>
      <c r="AX62555" s="80"/>
      <c r="AY62555" s="80"/>
      <c r="AZ62555" s="80"/>
      <c r="BA62555" s="80"/>
      <c r="BB62555" s="80"/>
    </row>
    <row r="62556" spans="9:54" x14ac:dyDescent="0.25">
      <c r="I62556" s="80"/>
      <c r="AX62556" s="80"/>
      <c r="AY62556" s="80"/>
      <c r="AZ62556" s="80"/>
      <c r="BA62556" s="80"/>
      <c r="BB62556" s="80"/>
    </row>
    <row r="62557" spans="9:54" x14ac:dyDescent="0.25">
      <c r="I62557" s="80"/>
      <c r="AX62557" s="80"/>
      <c r="AY62557" s="80"/>
      <c r="AZ62557" s="80"/>
      <c r="BA62557" s="80"/>
      <c r="BB62557" s="80"/>
    </row>
    <row r="62558" spans="9:54" x14ac:dyDescent="0.25">
      <c r="I62558" s="80"/>
      <c r="AX62558" s="80"/>
      <c r="AY62558" s="80"/>
      <c r="AZ62558" s="80"/>
      <c r="BA62558" s="80"/>
      <c r="BB62558" s="80"/>
    </row>
    <row r="62559" spans="9:54" x14ac:dyDescent="0.25">
      <c r="I62559" s="80"/>
      <c r="AX62559" s="80"/>
      <c r="AY62559" s="80"/>
      <c r="AZ62559" s="80"/>
      <c r="BA62559" s="80"/>
      <c r="BB62559" s="80"/>
    </row>
    <row r="62560" spans="9:54" x14ac:dyDescent="0.25">
      <c r="I62560" s="80"/>
      <c r="AX62560" s="80"/>
      <c r="AY62560" s="80"/>
      <c r="AZ62560" s="80"/>
      <c r="BA62560" s="80"/>
      <c r="BB62560" s="80"/>
    </row>
    <row r="62561" spans="9:54" x14ac:dyDescent="0.25">
      <c r="I62561" s="80"/>
      <c r="AX62561" s="80"/>
      <c r="AY62561" s="80"/>
      <c r="AZ62561" s="80"/>
      <c r="BA62561" s="80"/>
      <c r="BB62561" s="80"/>
    </row>
    <row r="62562" spans="9:54" x14ac:dyDescent="0.25">
      <c r="I62562" s="80"/>
      <c r="AX62562" s="80"/>
      <c r="AY62562" s="80"/>
      <c r="AZ62562" s="80"/>
      <c r="BA62562" s="80"/>
      <c r="BB62562" s="80"/>
    </row>
    <row r="62563" spans="9:54" x14ac:dyDescent="0.25">
      <c r="I62563" s="80"/>
      <c r="AX62563" s="80"/>
      <c r="AY62563" s="80"/>
      <c r="AZ62563" s="80"/>
      <c r="BA62563" s="80"/>
      <c r="BB62563" s="80"/>
    </row>
    <row r="62564" spans="9:54" x14ac:dyDescent="0.25">
      <c r="I62564" s="80"/>
      <c r="AX62564" s="80"/>
      <c r="AY62564" s="80"/>
      <c r="AZ62564" s="80"/>
      <c r="BA62564" s="80"/>
      <c r="BB62564" s="80"/>
    </row>
    <row r="62565" spans="9:54" x14ac:dyDescent="0.25">
      <c r="I62565" s="80"/>
      <c r="AX62565" s="80"/>
      <c r="AY62565" s="80"/>
      <c r="AZ62565" s="80"/>
      <c r="BA62565" s="80"/>
      <c r="BB62565" s="80"/>
    </row>
    <row r="62566" spans="9:54" x14ac:dyDescent="0.25">
      <c r="I62566" s="80"/>
      <c r="AX62566" s="80"/>
      <c r="AY62566" s="80"/>
      <c r="AZ62566" s="80"/>
      <c r="BA62566" s="80"/>
      <c r="BB62566" s="80"/>
    </row>
    <row r="62567" spans="9:54" x14ac:dyDescent="0.25">
      <c r="I62567" s="80"/>
      <c r="AX62567" s="80"/>
      <c r="AY62567" s="80"/>
      <c r="AZ62567" s="80"/>
      <c r="BA62567" s="80"/>
      <c r="BB62567" s="80"/>
    </row>
    <row r="62568" spans="9:54" x14ac:dyDescent="0.25">
      <c r="I62568" s="80"/>
      <c r="AX62568" s="80"/>
      <c r="AY62568" s="80"/>
      <c r="AZ62568" s="80"/>
      <c r="BA62568" s="80"/>
      <c r="BB62568" s="80"/>
    </row>
    <row r="62569" spans="9:54" x14ac:dyDescent="0.25">
      <c r="I62569" s="80"/>
      <c r="AX62569" s="80"/>
      <c r="AY62569" s="80"/>
      <c r="AZ62569" s="80"/>
      <c r="BA62569" s="80"/>
      <c r="BB62569" s="80"/>
    </row>
    <row r="62570" spans="9:54" x14ac:dyDescent="0.25">
      <c r="I62570" s="80"/>
      <c r="AX62570" s="80"/>
      <c r="AY62570" s="80"/>
      <c r="AZ62570" s="80"/>
      <c r="BA62570" s="80"/>
      <c r="BB62570" s="80"/>
    </row>
    <row r="62571" spans="9:54" x14ac:dyDescent="0.25">
      <c r="I62571" s="80"/>
      <c r="AX62571" s="80"/>
      <c r="AY62571" s="80"/>
      <c r="AZ62571" s="80"/>
      <c r="BA62571" s="80"/>
      <c r="BB62571" s="80"/>
    </row>
    <row r="62572" spans="9:54" x14ac:dyDescent="0.25">
      <c r="I62572" s="80"/>
      <c r="AX62572" s="80"/>
      <c r="AY62572" s="80"/>
      <c r="AZ62572" s="80"/>
      <c r="BA62572" s="80"/>
      <c r="BB62572" s="80"/>
    </row>
    <row r="62573" spans="9:54" x14ac:dyDescent="0.25">
      <c r="I62573" s="80"/>
      <c r="AX62573" s="80"/>
      <c r="AY62573" s="80"/>
      <c r="AZ62573" s="80"/>
      <c r="BA62573" s="80"/>
      <c r="BB62573" s="80"/>
    </row>
    <row r="62574" spans="9:54" x14ac:dyDescent="0.25">
      <c r="I62574" s="80"/>
      <c r="AX62574" s="80"/>
      <c r="AY62574" s="80"/>
      <c r="AZ62574" s="80"/>
      <c r="BA62574" s="80"/>
      <c r="BB62574" s="80"/>
    </row>
    <row r="62575" spans="9:54" x14ac:dyDescent="0.25">
      <c r="I62575" s="80"/>
      <c r="AX62575" s="80"/>
      <c r="AY62575" s="80"/>
      <c r="AZ62575" s="80"/>
      <c r="BA62575" s="80"/>
      <c r="BB62575" s="80"/>
    </row>
    <row r="62576" spans="9:54" x14ac:dyDescent="0.25">
      <c r="I62576" s="80"/>
      <c r="AX62576" s="80"/>
      <c r="AY62576" s="80"/>
      <c r="AZ62576" s="80"/>
      <c r="BA62576" s="80"/>
      <c r="BB62576" s="80"/>
    </row>
    <row r="62577" spans="9:54" x14ac:dyDescent="0.25">
      <c r="I62577" s="80"/>
      <c r="AX62577" s="80"/>
      <c r="AY62577" s="80"/>
      <c r="AZ62577" s="80"/>
      <c r="BA62577" s="80"/>
      <c r="BB62577" s="80"/>
    </row>
    <row r="62578" spans="9:54" x14ac:dyDescent="0.25">
      <c r="I62578" s="80"/>
      <c r="AX62578" s="80"/>
      <c r="AY62578" s="80"/>
      <c r="AZ62578" s="80"/>
      <c r="BA62578" s="80"/>
      <c r="BB62578" s="80"/>
    </row>
    <row r="62579" spans="9:54" x14ac:dyDescent="0.25">
      <c r="I62579" s="80"/>
      <c r="AX62579" s="80"/>
      <c r="AY62579" s="80"/>
      <c r="AZ62579" s="80"/>
      <c r="BA62579" s="80"/>
      <c r="BB62579" s="80"/>
    </row>
    <row r="62580" spans="9:54" x14ac:dyDescent="0.25">
      <c r="I62580" s="80"/>
      <c r="AX62580" s="80"/>
      <c r="AY62580" s="80"/>
      <c r="AZ62580" s="80"/>
      <c r="BA62580" s="80"/>
      <c r="BB62580" s="80"/>
    </row>
    <row r="62581" spans="9:54" x14ac:dyDescent="0.25">
      <c r="I62581" s="80"/>
      <c r="AX62581" s="80"/>
      <c r="AY62581" s="80"/>
      <c r="AZ62581" s="80"/>
      <c r="BA62581" s="80"/>
      <c r="BB62581" s="80"/>
    </row>
    <row r="62582" spans="9:54" x14ac:dyDescent="0.25">
      <c r="I62582" s="80"/>
      <c r="AX62582" s="80"/>
      <c r="AY62582" s="80"/>
      <c r="AZ62582" s="80"/>
      <c r="BA62582" s="80"/>
      <c r="BB62582" s="80"/>
    </row>
    <row r="62583" spans="9:54" x14ac:dyDescent="0.25">
      <c r="I62583" s="80"/>
      <c r="AX62583" s="80"/>
      <c r="AY62583" s="80"/>
      <c r="AZ62583" s="80"/>
      <c r="BA62583" s="80"/>
      <c r="BB62583" s="80"/>
    </row>
    <row r="62584" spans="9:54" x14ac:dyDescent="0.25">
      <c r="I62584" s="80"/>
      <c r="AX62584" s="80"/>
      <c r="AY62584" s="80"/>
      <c r="AZ62584" s="80"/>
      <c r="BA62584" s="80"/>
      <c r="BB62584" s="80"/>
    </row>
    <row r="62585" spans="9:54" x14ac:dyDescent="0.25">
      <c r="I62585" s="80"/>
      <c r="AX62585" s="80"/>
      <c r="AY62585" s="80"/>
      <c r="AZ62585" s="80"/>
      <c r="BA62585" s="80"/>
      <c r="BB62585" s="80"/>
    </row>
    <row r="62586" spans="9:54" x14ac:dyDescent="0.25">
      <c r="I62586" s="80"/>
      <c r="AX62586" s="80"/>
      <c r="AY62586" s="80"/>
      <c r="AZ62586" s="80"/>
      <c r="BA62586" s="80"/>
      <c r="BB62586" s="80"/>
    </row>
    <row r="62587" spans="9:54" x14ac:dyDescent="0.25">
      <c r="I62587" s="80"/>
      <c r="AX62587" s="80"/>
      <c r="AY62587" s="80"/>
      <c r="AZ62587" s="80"/>
      <c r="BA62587" s="80"/>
      <c r="BB62587" s="80"/>
    </row>
    <row r="62588" spans="9:54" x14ac:dyDescent="0.25">
      <c r="I62588" s="80"/>
      <c r="AX62588" s="80"/>
      <c r="AY62588" s="80"/>
      <c r="AZ62588" s="80"/>
      <c r="BA62588" s="80"/>
      <c r="BB62588" s="80"/>
    </row>
    <row r="62589" spans="9:54" x14ac:dyDescent="0.25">
      <c r="I62589" s="80"/>
      <c r="AX62589" s="80"/>
      <c r="AY62589" s="80"/>
      <c r="AZ62589" s="80"/>
      <c r="BA62589" s="80"/>
      <c r="BB62589" s="80"/>
    </row>
    <row r="62590" spans="9:54" x14ac:dyDescent="0.25">
      <c r="I62590" s="80"/>
      <c r="AX62590" s="80"/>
      <c r="AY62590" s="80"/>
      <c r="AZ62590" s="80"/>
      <c r="BA62590" s="80"/>
      <c r="BB62590" s="80"/>
    </row>
    <row r="62591" spans="9:54" x14ac:dyDescent="0.25">
      <c r="I62591" s="80"/>
      <c r="AX62591" s="80"/>
      <c r="AY62591" s="80"/>
      <c r="AZ62591" s="80"/>
      <c r="BA62591" s="80"/>
      <c r="BB62591" s="80"/>
    </row>
    <row r="62592" spans="9:54" x14ac:dyDescent="0.25">
      <c r="I62592" s="80"/>
      <c r="AX62592" s="80"/>
      <c r="AY62592" s="80"/>
      <c r="AZ62592" s="80"/>
      <c r="BA62592" s="80"/>
      <c r="BB62592" s="80"/>
    </row>
    <row r="62593" spans="9:54" x14ac:dyDescent="0.25">
      <c r="I62593" s="80"/>
      <c r="AX62593" s="80"/>
      <c r="AY62593" s="80"/>
      <c r="AZ62593" s="80"/>
      <c r="BA62593" s="80"/>
      <c r="BB62593" s="80"/>
    </row>
    <row r="62594" spans="9:54" x14ac:dyDescent="0.25">
      <c r="I62594" s="80"/>
      <c r="AX62594" s="80"/>
      <c r="AY62594" s="80"/>
      <c r="AZ62594" s="80"/>
      <c r="BA62594" s="80"/>
      <c r="BB62594" s="80"/>
    </row>
    <row r="62595" spans="9:54" x14ac:dyDescent="0.25">
      <c r="I62595" s="80"/>
      <c r="AX62595" s="80"/>
      <c r="AY62595" s="80"/>
      <c r="AZ62595" s="80"/>
      <c r="BA62595" s="80"/>
      <c r="BB62595" s="80"/>
    </row>
    <row r="62596" spans="9:54" x14ac:dyDescent="0.25">
      <c r="I62596" s="80"/>
      <c r="AX62596" s="80"/>
      <c r="AY62596" s="80"/>
      <c r="AZ62596" s="80"/>
      <c r="BA62596" s="80"/>
      <c r="BB62596" s="80"/>
    </row>
    <row r="62597" spans="9:54" x14ac:dyDescent="0.25">
      <c r="I62597" s="80"/>
      <c r="AX62597" s="80"/>
      <c r="AY62597" s="80"/>
      <c r="AZ62597" s="80"/>
      <c r="BA62597" s="80"/>
      <c r="BB62597" s="80"/>
    </row>
    <row r="62598" spans="9:54" x14ac:dyDescent="0.25">
      <c r="I62598" s="80"/>
      <c r="AX62598" s="80"/>
      <c r="AY62598" s="80"/>
      <c r="AZ62598" s="80"/>
      <c r="BA62598" s="80"/>
      <c r="BB62598" s="80"/>
    </row>
    <row r="62599" spans="9:54" x14ac:dyDescent="0.25">
      <c r="I62599" s="80"/>
      <c r="AX62599" s="80"/>
      <c r="AY62599" s="80"/>
      <c r="AZ62599" s="80"/>
      <c r="BA62599" s="80"/>
      <c r="BB62599" s="80"/>
    </row>
    <row r="62600" spans="9:54" x14ac:dyDescent="0.25">
      <c r="I62600" s="80"/>
      <c r="AX62600" s="80"/>
      <c r="AY62600" s="80"/>
      <c r="AZ62600" s="80"/>
      <c r="BA62600" s="80"/>
      <c r="BB62600" s="80"/>
    </row>
    <row r="62601" spans="9:54" x14ac:dyDescent="0.25">
      <c r="I62601" s="80"/>
      <c r="AX62601" s="80"/>
      <c r="AY62601" s="80"/>
      <c r="AZ62601" s="80"/>
      <c r="BA62601" s="80"/>
      <c r="BB62601" s="80"/>
    </row>
    <row r="62602" spans="9:54" x14ac:dyDescent="0.25">
      <c r="I62602" s="80"/>
      <c r="AX62602" s="80"/>
      <c r="AY62602" s="80"/>
      <c r="AZ62602" s="80"/>
      <c r="BA62602" s="80"/>
      <c r="BB62602" s="80"/>
    </row>
    <row r="62603" spans="9:54" x14ac:dyDescent="0.25">
      <c r="I62603" s="80"/>
      <c r="AX62603" s="80"/>
      <c r="AY62603" s="80"/>
      <c r="AZ62603" s="80"/>
      <c r="BA62603" s="80"/>
      <c r="BB62603" s="80"/>
    </row>
    <row r="62604" spans="9:54" x14ac:dyDescent="0.25">
      <c r="I62604" s="80"/>
      <c r="AX62604" s="80"/>
      <c r="AY62604" s="80"/>
      <c r="AZ62604" s="80"/>
      <c r="BA62604" s="80"/>
      <c r="BB62604" s="80"/>
    </row>
    <row r="62605" spans="9:54" x14ac:dyDescent="0.25">
      <c r="I62605" s="80"/>
      <c r="AX62605" s="80"/>
      <c r="AY62605" s="80"/>
      <c r="AZ62605" s="80"/>
      <c r="BA62605" s="80"/>
      <c r="BB62605" s="80"/>
    </row>
    <row r="62606" spans="9:54" x14ac:dyDescent="0.25">
      <c r="I62606" s="80"/>
      <c r="AX62606" s="80"/>
      <c r="AY62606" s="80"/>
      <c r="AZ62606" s="80"/>
      <c r="BA62606" s="80"/>
      <c r="BB62606" s="80"/>
    </row>
    <row r="62607" spans="9:54" x14ac:dyDescent="0.25">
      <c r="I62607" s="80"/>
      <c r="AX62607" s="80"/>
      <c r="AY62607" s="80"/>
      <c r="AZ62607" s="80"/>
      <c r="BA62607" s="80"/>
      <c r="BB62607" s="80"/>
    </row>
    <row r="62608" spans="9:54" x14ac:dyDescent="0.25">
      <c r="I62608" s="80"/>
      <c r="AX62608" s="80"/>
      <c r="AY62608" s="80"/>
      <c r="AZ62608" s="80"/>
      <c r="BA62608" s="80"/>
      <c r="BB62608" s="80"/>
    </row>
    <row r="62609" spans="9:54" x14ac:dyDescent="0.25">
      <c r="I62609" s="80"/>
      <c r="AX62609" s="80"/>
      <c r="AY62609" s="80"/>
      <c r="AZ62609" s="80"/>
      <c r="BA62609" s="80"/>
      <c r="BB62609" s="80"/>
    </row>
    <row r="62610" spans="9:54" x14ac:dyDescent="0.25">
      <c r="I62610" s="80"/>
      <c r="AX62610" s="80"/>
      <c r="AY62610" s="80"/>
      <c r="AZ62610" s="80"/>
      <c r="BA62610" s="80"/>
      <c r="BB62610" s="80"/>
    </row>
    <row r="62611" spans="9:54" x14ac:dyDescent="0.25">
      <c r="I62611" s="80"/>
      <c r="AX62611" s="80"/>
      <c r="AY62611" s="80"/>
      <c r="AZ62611" s="80"/>
      <c r="BA62611" s="80"/>
      <c r="BB62611" s="80"/>
    </row>
    <row r="62612" spans="9:54" x14ac:dyDescent="0.25">
      <c r="I62612" s="80"/>
      <c r="AX62612" s="80"/>
      <c r="AY62612" s="80"/>
      <c r="AZ62612" s="80"/>
      <c r="BA62612" s="80"/>
      <c r="BB62612" s="80"/>
    </row>
    <row r="62613" spans="9:54" x14ac:dyDescent="0.25">
      <c r="I62613" s="80"/>
      <c r="AX62613" s="80"/>
      <c r="AY62613" s="80"/>
      <c r="AZ62613" s="80"/>
      <c r="BA62613" s="80"/>
      <c r="BB62613" s="80"/>
    </row>
    <row r="62614" spans="9:54" x14ac:dyDescent="0.25">
      <c r="I62614" s="80"/>
      <c r="AX62614" s="80"/>
      <c r="AY62614" s="80"/>
      <c r="AZ62614" s="80"/>
      <c r="BA62614" s="80"/>
      <c r="BB62614" s="80"/>
    </row>
    <row r="62615" spans="9:54" x14ac:dyDescent="0.25">
      <c r="I62615" s="80"/>
      <c r="AX62615" s="80"/>
      <c r="AY62615" s="80"/>
      <c r="AZ62615" s="80"/>
      <c r="BA62615" s="80"/>
      <c r="BB62615" s="80"/>
    </row>
    <row r="62616" spans="9:54" x14ac:dyDescent="0.25">
      <c r="I62616" s="80"/>
      <c r="AX62616" s="80"/>
      <c r="AY62616" s="80"/>
      <c r="AZ62616" s="80"/>
      <c r="BA62616" s="80"/>
      <c r="BB62616" s="80"/>
    </row>
    <row r="62617" spans="9:54" x14ac:dyDescent="0.25">
      <c r="I62617" s="80"/>
      <c r="AX62617" s="80"/>
      <c r="AY62617" s="80"/>
      <c r="AZ62617" s="80"/>
      <c r="BA62617" s="80"/>
      <c r="BB62617" s="80"/>
    </row>
    <row r="62618" spans="9:54" x14ac:dyDescent="0.25">
      <c r="I62618" s="80"/>
      <c r="AX62618" s="80"/>
      <c r="AY62618" s="80"/>
      <c r="AZ62618" s="80"/>
      <c r="BA62618" s="80"/>
      <c r="BB62618" s="80"/>
    </row>
    <row r="62619" spans="9:54" x14ac:dyDescent="0.25">
      <c r="I62619" s="80"/>
      <c r="AX62619" s="80"/>
      <c r="AY62619" s="80"/>
      <c r="AZ62619" s="80"/>
      <c r="BA62619" s="80"/>
      <c r="BB62619" s="80"/>
    </row>
    <row r="62620" spans="9:54" x14ac:dyDescent="0.25">
      <c r="I62620" s="80"/>
      <c r="AX62620" s="80"/>
      <c r="AY62620" s="80"/>
      <c r="AZ62620" s="80"/>
      <c r="BA62620" s="80"/>
      <c r="BB62620" s="80"/>
    </row>
    <row r="62621" spans="9:54" x14ac:dyDescent="0.25">
      <c r="I62621" s="80"/>
      <c r="AX62621" s="80"/>
      <c r="AY62621" s="80"/>
      <c r="AZ62621" s="80"/>
      <c r="BA62621" s="80"/>
      <c r="BB62621" s="80"/>
    </row>
    <row r="62622" spans="9:54" x14ac:dyDescent="0.25">
      <c r="I62622" s="80"/>
      <c r="AX62622" s="80"/>
      <c r="AY62622" s="80"/>
      <c r="AZ62622" s="80"/>
      <c r="BA62622" s="80"/>
      <c r="BB62622" s="80"/>
    </row>
    <row r="62623" spans="9:54" x14ac:dyDescent="0.25">
      <c r="I62623" s="80"/>
      <c r="AX62623" s="80"/>
      <c r="AY62623" s="80"/>
      <c r="AZ62623" s="80"/>
      <c r="BA62623" s="80"/>
      <c r="BB62623" s="80"/>
    </row>
    <row r="62624" spans="9:54" x14ac:dyDescent="0.25">
      <c r="I62624" s="80"/>
      <c r="AX62624" s="80"/>
      <c r="AY62624" s="80"/>
      <c r="AZ62624" s="80"/>
      <c r="BA62624" s="80"/>
      <c r="BB62624" s="80"/>
    </row>
    <row r="62625" spans="9:54" x14ac:dyDescent="0.25">
      <c r="I62625" s="80"/>
      <c r="AX62625" s="80"/>
      <c r="AY62625" s="80"/>
      <c r="AZ62625" s="80"/>
      <c r="BA62625" s="80"/>
      <c r="BB62625" s="80"/>
    </row>
    <row r="62626" spans="9:54" x14ac:dyDescent="0.25">
      <c r="I62626" s="80"/>
      <c r="AX62626" s="80"/>
      <c r="AY62626" s="80"/>
      <c r="AZ62626" s="80"/>
      <c r="BA62626" s="80"/>
      <c r="BB62626" s="80"/>
    </row>
    <row r="62627" spans="9:54" x14ac:dyDescent="0.25">
      <c r="I62627" s="80"/>
      <c r="AX62627" s="80"/>
      <c r="AY62627" s="80"/>
      <c r="AZ62627" s="80"/>
      <c r="BA62627" s="80"/>
      <c r="BB62627" s="80"/>
    </row>
    <row r="62628" spans="9:54" x14ac:dyDescent="0.25">
      <c r="I62628" s="80"/>
      <c r="AX62628" s="80"/>
      <c r="AY62628" s="80"/>
      <c r="AZ62628" s="80"/>
      <c r="BA62628" s="80"/>
      <c r="BB62628" s="80"/>
    </row>
    <row r="62629" spans="9:54" x14ac:dyDescent="0.25">
      <c r="I62629" s="80"/>
      <c r="AX62629" s="80"/>
      <c r="AY62629" s="80"/>
      <c r="AZ62629" s="80"/>
      <c r="BA62629" s="80"/>
      <c r="BB62629" s="80"/>
    </row>
    <row r="62630" spans="9:54" x14ac:dyDescent="0.25">
      <c r="I62630" s="80"/>
      <c r="AX62630" s="80"/>
      <c r="AY62630" s="80"/>
      <c r="AZ62630" s="80"/>
      <c r="BA62630" s="80"/>
      <c r="BB62630" s="80"/>
    </row>
    <row r="62631" spans="9:54" x14ac:dyDescent="0.25">
      <c r="I62631" s="80"/>
      <c r="AX62631" s="80"/>
      <c r="AY62631" s="80"/>
      <c r="AZ62631" s="80"/>
      <c r="BA62631" s="80"/>
      <c r="BB62631" s="80"/>
    </row>
    <row r="62632" spans="9:54" x14ac:dyDescent="0.25">
      <c r="I62632" s="80"/>
      <c r="AX62632" s="80"/>
      <c r="AY62632" s="80"/>
      <c r="AZ62632" s="80"/>
      <c r="BA62632" s="80"/>
      <c r="BB62632" s="80"/>
    </row>
    <row r="62633" spans="9:54" x14ac:dyDescent="0.25">
      <c r="I62633" s="80"/>
      <c r="AX62633" s="80"/>
      <c r="AY62633" s="80"/>
      <c r="AZ62633" s="80"/>
      <c r="BA62633" s="80"/>
      <c r="BB62633" s="80"/>
    </row>
    <row r="62634" spans="9:54" x14ac:dyDescent="0.25">
      <c r="I62634" s="80"/>
      <c r="AX62634" s="80"/>
      <c r="AY62634" s="80"/>
      <c r="AZ62634" s="80"/>
      <c r="BA62634" s="80"/>
      <c r="BB62634" s="80"/>
    </row>
    <row r="62635" spans="9:54" x14ac:dyDescent="0.25">
      <c r="I62635" s="80"/>
      <c r="AX62635" s="80"/>
      <c r="AY62635" s="80"/>
      <c r="AZ62635" s="80"/>
      <c r="BA62635" s="80"/>
      <c r="BB62635" s="80"/>
    </row>
    <row r="62636" spans="9:54" x14ac:dyDescent="0.25">
      <c r="I62636" s="80"/>
      <c r="AX62636" s="80"/>
      <c r="AY62636" s="80"/>
      <c r="AZ62636" s="80"/>
      <c r="BA62636" s="80"/>
      <c r="BB62636" s="80"/>
    </row>
    <row r="62637" spans="9:54" x14ac:dyDescent="0.25">
      <c r="I62637" s="80"/>
      <c r="AX62637" s="80"/>
      <c r="AY62637" s="80"/>
      <c r="AZ62637" s="80"/>
      <c r="BA62637" s="80"/>
      <c r="BB62637" s="80"/>
    </row>
    <row r="62638" spans="9:54" x14ac:dyDescent="0.25">
      <c r="I62638" s="80"/>
      <c r="AX62638" s="80"/>
      <c r="AY62638" s="80"/>
      <c r="AZ62638" s="80"/>
      <c r="BA62638" s="80"/>
      <c r="BB62638" s="80"/>
    </row>
    <row r="62639" spans="9:54" x14ac:dyDescent="0.25">
      <c r="I62639" s="80"/>
      <c r="AX62639" s="80"/>
      <c r="AY62639" s="80"/>
      <c r="AZ62639" s="80"/>
      <c r="BA62639" s="80"/>
      <c r="BB62639" s="80"/>
    </row>
    <row r="62640" spans="9:54" x14ac:dyDescent="0.25">
      <c r="I62640" s="80"/>
      <c r="AX62640" s="80"/>
      <c r="AY62640" s="80"/>
      <c r="AZ62640" s="80"/>
      <c r="BA62640" s="80"/>
      <c r="BB62640" s="80"/>
    </row>
    <row r="62641" spans="9:54" x14ac:dyDescent="0.25">
      <c r="I62641" s="80"/>
      <c r="AX62641" s="80"/>
      <c r="AY62641" s="80"/>
      <c r="AZ62641" s="80"/>
      <c r="BA62641" s="80"/>
      <c r="BB62641" s="80"/>
    </row>
    <row r="62642" spans="9:54" x14ac:dyDescent="0.25">
      <c r="I62642" s="80"/>
      <c r="AX62642" s="80"/>
      <c r="AY62642" s="80"/>
      <c r="AZ62642" s="80"/>
      <c r="BA62642" s="80"/>
      <c r="BB62642" s="80"/>
    </row>
    <row r="62643" spans="9:54" x14ac:dyDescent="0.25">
      <c r="I62643" s="80"/>
      <c r="AX62643" s="80"/>
      <c r="AY62643" s="80"/>
      <c r="AZ62643" s="80"/>
      <c r="BA62643" s="80"/>
      <c r="BB62643" s="80"/>
    </row>
    <row r="62644" spans="9:54" x14ac:dyDescent="0.25">
      <c r="I62644" s="80"/>
      <c r="AX62644" s="80"/>
      <c r="AY62644" s="80"/>
      <c r="AZ62644" s="80"/>
      <c r="BA62644" s="80"/>
      <c r="BB62644" s="80"/>
    </row>
    <row r="62645" spans="9:54" x14ac:dyDescent="0.25">
      <c r="I62645" s="80"/>
      <c r="AX62645" s="80"/>
      <c r="AY62645" s="80"/>
      <c r="AZ62645" s="80"/>
      <c r="BA62645" s="80"/>
      <c r="BB62645" s="80"/>
    </row>
    <row r="62646" spans="9:54" x14ac:dyDescent="0.25">
      <c r="I62646" s="80"/>
      <c r="AX62646" s="80"/>
      <c r="AY62646" s="80"/>
      <c r="AZ62646" s="80"/>
      <c r="BA62646" s="80"/>
      <c r="BB62646" s="80"/>
    </row>
    <row r="62647" spans="9:54" x14ac:dyDescent="0.25">
      <c r="I62647" s="80"/>
      <c r="AX62647" s="80"/>
      <c r="AY62647" s="80"/>
      <c r="AZ62647" s="80"/>
      <c r="BA62647" s="80"/>
      <c r="BB62647" s="80"/>
    </row>
    <row r="62648" spans="9:54" x14ac:dyDescent="0.25">
      <c r="I62648" s="80"/>
      <c r="AX62648" s="80"/>
      <c r="AY62648" s="80"/>
      <c r="AZ62648" s="80"/>
      <c r="BA62648" s="80"/>
      <c r="BB62648" s="80"/>
    </row>
    <row r="62649" spans="9:54" x14ac:dyDescent="0.25">
      <c r="I62649" s="80"/>
      <c r="AX62649" s="80"/>
      <c r="AY62649" s="80"/>
      <c r="AZ62649" s="80"/>
      <c r="BA62649" s="80"/>
      <c r="BB62649" s="80"/>
    </row>
    <row r="62650" spans="9:54" x14ac:dyDescent="0.25">
      <c r="I62650" s="80"/>
      <c r="AX62650" s="80"/>
      <c r="AY62650" s="80"/>
      <c r="AZ62650" s="80"/>
      <c r="BA62650" s="80"/>
      <c r="BB62650" s="80"/>
    </row>
    <row r="62651" spans="9:54" x14ac:dyDescent="0.25">
      <c r="I62651" s="80"/>
      <c r="AX62651" s="80"/>
      <c r="AY62651" s="80"/>
      <c r="AZ62651" s="80"/>
      <c r="BA62651" s="80"/>
      <c r="BB62651" s="80"/>
    </row>
    <row r="62652" spans="9:54" x14ac:dyDescent="0.25">
      <c r="I62652" s="80"/>
      <c r="AX62652" s="80"/>
      <c r="AY62652" s="80"/>
      <c r="AZ62652" s="80"/>
      <c r="BA62652" s="80"/>
      <c r="BB62652" s="80"/>
    </row>
    <row r="62653" spans="9:54" x14ac:dyDescent="0.25">
      <c r="I62653" s="80"/>
      <c r="AX62653" s="80"/>
      <c r="AY62653" s="80"/>
      <c r="AZ62653" s="80"/>
      <c r="BA62653" s="80"/>
      <c r="BB62653" s="80"/>
    </row>
    <row r="62654" spans="9:54" x14ac:dyDescent="0.25">
      <c r="I62654" s="80"/>
      <c r="AX62654" s="80"/>
      <c r="AY62654" s="80"/>
      <c r="AZ62654" s="80"/>
      <c r="BA62654" s="80"/>
      <c r="BB62654" s="80"/>
    </row>
    <row r="62655" spans="9:54" x14ac:dyDescent="0.25">
      <c r="I62655" s="80"/>
      <c r="AX62655" s="80"/>
      <c r="AY62655" s="80"/>
      <c r="AZ62655" s="80"/>
      <c r="BA62655" s="80"/>
      <c r="BB62655" s="80"/>
    </row>
    <row r="62656" spans="9:54" x14ac:dyDescent="0.25">
      <c r="I62656" s="80"/>
      <c r="AX62656" s="80"/>
      <c r="AY62656" s="80"/>
      <c r="AZ62656" s="80"/>
      <c r="BA62656" s="80"/>
      <c r="BB62656" s="80"/>
    </row>
    <row r="62657" spans="9:54" x14ac:dyDescent="0.25">
      <c r="I62657" s="80"/>
      <c r="AX62657" s="80"/>
      <c r="AY62657" s="80"/>
      <c r="AZ62657" s="80"/>
      <c r="BA62657" s="80"/>
      <c r="BB62657" s="80"/>
    </row>
    <row r="62658" spans="9:54" x14ac:dyDescent="0.25">
      <c r="I62658" s="80"/>
      <c r="AX62658" s="80"/>
      <c r="AY62658" s="80"/>
      <c r="AZ62658" s="80"/>
      <c r="BA62658" s="80"/>
      <c r="BB62658" s="80"/>
    </row>
    <row r="62659" spans="9:54" x14ac:dyDescent="0.25">
      <c r="I62659" s="80"/>
      <c r="AX62659" s="80"/>
      <c r="AY62659" s="80"/>
      <c r="AZ62659" s="80"/>
      <c r="BA62659" s="80"/>
      <c r="BB62659" s="80"/>
    </row>
    <row r="62660" spans="9:54" x14ac:dyDescent="0.25">
      <c r="I62660" s="80"/>
      <c r="AX62660" s="80"/>
      <c r="AY62660" s="80"/>
      <c r="AZ62660" s="80"/>
      <c r="BA62660" s="80"/>
      <c r="BB62660" s="80"/>
    </row>
    <row r="62661" spans="9:54" x14ac:dyDescent="0.25">
      <c r="I62661" s="80"/>
      <c r="AX62661" s="80"/>
      <c r="AY62661" s="80"/>
      <c r="AZ62661" s="80"/>
      <c r="BA62661" s="80"/>
      <c r="BB62661" s="80"/>
    </row>
    <row r="62662" spans="9:54" x14ac:dyDescent="0.25">
      <c r="I62662" s="80"/>
      <c r="AX62662" s="80"/>
      <c r="AY62662" s="80"/>
      <c r="AZ62662" s="80"/>
      <c r="BA62662" s="80"/>
      <c r="BB62662" s="80"/>
    </row>
    <row r="62663" spans="9:54" x14ac:dyDescent="0.25">
      <c r="I62663" s="80"/>
      <c r="AX62663" s="80"/>
      <c r="AY62663" s="80"/>
      <c r="AZ62663" s="80"/>
      <c r="BA62663" s="80"/>
      <c r="BB62663" s="80"/>
    </row>
    <row r="62664" spans="9:54" x14ac:dyDescent="0.25">
      <c r="I62664" s="80"/>
      <c r="AX62664" s="80"/>
      <c r="AY62664" s="80"/>
      <c r="AZ62664" s="80"/>
      <c r="BA62664" s="80"/>
      <c r="BB62664" s="80"/>
    </row>
    <row r="62665" spans="9:54" x14ac:dyDescent="0.25">
      <c r="I62665" s="80"/>
      <c r="AX62665" s="80"/>
      <c r="AY62665" s="80"/>
      <c r="AZ62665" s="80"/>
      <c r="BA62665" s="80"/>
      <c r="BB62665" s="80"/>
    </row>
    <row r="62666" spans="9:54" x14ac:dyDescent="0.25">
      <c r="I62666" s="80"/>
      <c r="AX62666" s="80"/>
      <c r="AY62666" s="80"/>
      <c r="AZ62666" s="80"/>
      <c r="BA62666" s="80"/>
      <c r="BB62666" s="80"/>
    </row>
    <row r="62667" spans="9:54" x14ac:dyDescent="0.25">
      <c r="I62667" s="80"/>
      <c r="AX62667" s="80"/>
      <c r="AY62667" s="80"/>
      <c r="AZ62667" s="80"/>
      <c r="BA62667" s="80"/>
      <c r="BB62667" s="80"/>
    </row>
    <row r="62668" spans="9:54" x14ac:dyDescent="0.25">
      <c r="I62668" s="80"/>
      <c r="AX62668" s="80"/>
      <c r="AY62668" s="80"/>
      <c r="AZ62668" s="80"/>
      <c r="BA62668" s="80"/>
      <c r="BB62668" s="80"/>
    </row>
    <row r="62669" spans="9:54" x14ac:dyDescent="0.25">
      <c r="I62669" s="80"/>
      <c r="AX62669" s="80"/>
      <c r="AY62669" s="80"/>
      <c r="AZ62669" s="80"/>
      <c r="BA62669" s="80"/>
      <c r="BB62669" s="80"/>
    </row>
    <row r="62670" spans="9:54" x14ac:dyDescent="0.25">
      <c r="I62670" s="80"/>
      <c r="AX62670" s="80"/>
      <c r="AY62670" s="80"/>
      <c r="AZ62670" s="80"/>
      <c r="BA62670" s="80"/>
      <c r="BB62670" s="80"/>
    </row>
    <row r="62671" spans="9:54" x14ac:dyDescent="0.25">
      <c r="I62671" s="80"/>
      <c r="AX62671" s="80"/>
      <c r="AY62671" s="80"/>
      <c r="AZ62671" s="80"/>
      <c r="BA62671" s="80"/>
      <c r="BB62671" s="80"/>
    </row>
    <row r="62672" spans="9:54" x14ac:dyDescent="0.25">
      <c r="I62672" s="80"/>
      <c r="AX62672" s="80"/>
      <c r="AY62672" s="80"/>
      <c r="AZ62672" s="80"/>
      <c r="BA62672" s="80"/>
      <c r="BB62672" s="80"/>
    </row>
    <row r="62673" spans="9:54" x14ac:dyDescent="0.25">
      <c r="I62673" s="80"/>
      <c r="AX62673" s="80"/>
      <c r="AY62673" s="80"/>
      <c r="AZ62673" s="80"/>
      <c r="BA62673" s="80"/>
      <c r="BB62673" s="80"/>
    </row>
    <row r="62674" spans="9:54" x14ac:dyDescent="0.25">
      <c r="I62674" s="80"/>
      <c r="AX62674" s="80"/>
      <c r="AY62674" s="80"/>
      <c r="AZ62674" s="80"/>
      <c r="BA62674" s="80"/>
      <c r="BB62674" s="80"/>
    </row>
    <row r="62675" spans="9:54" x14ac:dyDescent="0.25">
      <c r="I62675" s="80"/>
      <c r="AX62675" s="80"/>
      <c r="AY62675" s="80"/>
      <c r="AZ62675" s="80"/>
      <c r="BA62675" s="80"/>
      <c r="BB62675" s="80"/>
    </row>
    <row r="62676" spans="9:54" x14ac:dyDescent="0.25">
      <c r="I62676" s="80"/>
      <c r="AX62676" s="80"/>
      <c r="AY62676" s="80"/>
      <c r="AZ62676" s="80"/>
      <c r="BA62676" s="80"/>
      <c r="BB62676" s="80"/>
    </row>
    <row r="62677" spans="9:54" x14ac:dyDescent="0.25">
      <c r="I62677" s="80"/>
      <c r="AX62677" s="80"/>
      <c r="AY62677" s="80"/>
      <c r="AZ62677" s="80"/>
      <c r="BA62677" s="80"/>
      <c r="BB62677" s="80"/>
    </row>
    <row r="62678" spans="9:54" x14ac:dyDescent="0.25">
      <c r="I62678" s="80"/>
      <c r="AX62678" s="80"/>
      <c r="AY62678" s="80"/>
      <c r="AZ62678" s="80"/>
      <c r="BA62678" s="80"/>
      <c r="BB62678" s="80"/>
    </row>
    <row r="62679" spans="9:54" x14ac:dyDescent="0.25">
      <c r="I62679" s="80"/>
      <c r="AX62679" s="80"/>
      <c r="AY62679" s="80"/>
      <c r="AZ62679" s="80"/>
      <c r="BA62679" s="80"/>
      <c r="BB62679" s="80"/>
    </row>
    <row r="62680" spans="9:54" x14ac:dyDescent="0.25">
      <c r="I62680" s="80"/>
      <c r="AX62680" s="80"/>
      <c r="AY62680" s="80"/>
      <c r="AZ62680" s="80"/>
      <c r="BA62680" s="80"/>
      <c r="BB62680" s="80"/>
    </row>
    <row r="62681" spans="9:54" x14ac:dyDescent="0.25">
      <c r="I62681" s="80"/>
      <c r="AX62681" s="80"/>
      <c r="AY62681" s="80"/>
      <c r="AZ62681" s="80"/>
      <c r="BA62681" s="80"/>
      <c r="BB62681" s="80"/>
    </row>
    <row r="62682" spans="9:54" x14ac:dyDescent="0.25">
      <c r="I62682" s="80"/>
      <c r="AX62682" s="80"/>
      <c r="AY62682" s="80"/>
      <c r="AZ62682" s="80"/>
      <c r="BA62682" s="80"/>
      <c r="BB62682" s="80"/>
    </row>
    <row r="62683" spans="9:54" x14ac:dyDescent="0.25">
      <c r="I62683" s="80"/>
      <c r="AX62683" s="80"/>
      <c r="AY62683" s="80"/>
      <c r="AZ62683" s="80"/>
      <c r="BA62683" s="80"/>
      <c r="BB62683" s="80"/>
    </row>
    <row r="62684" spans="9:54" x14ac:dyDescent="0.25">
      <c r="I62684" s="80"/>
      <c r="AX62684" s="80"/>
      <c r="AY62684" s="80"/>
      <c r="AZ62684" s="80"/>
      <c r="BA62684" s="80"/>
      <c r="BB62684" s="80"/>
    </row>
    <row r="62685" spans="9:54" x14ac:dyDescent="0.25">
      <c r="I62685" s="80"/>
      <c r="AX62685" s="80"/>
      <c r="AY62685" s="80"/>
      <c r="AZ62685" s="80"/>
      <c r="BA62685" s="80"/>
      <c r="BB62685" s="80"/>
    </row>
    <row r="62686" spans="9:54" x14ac:dyDescent="0.25">
      <c r="I62686" s="80"/>
      <c r="AX62686" s="80"/>
      <c r="AY62686" s="80"/>
      <c r="AZ62686" s="80"/>
      <c r="BA62686" s="80"/>
      <c r="BB62686" s="80"/>
    </row>
    <row r="62687" spans="9:54" x14ac:dyDescent="0.25">
      <c r="I62687" s="80"/>
      <c r="AX62687" s="80"/>
      <c r="AY62687" s="80"/>
      <c r="AZ62687" s="80"/>
      <c r="BA62687" s="80"/>
      <c r="BB62687" s="80"/>
    </row>
    <row r="62688" spans="9:54" x14ac:dyDescent="0.25">
      <c r="I62688" s="80"/>
      <c r="AX62688" s="80"/>
      <c r="AY62688" s="80"/>
      <c r="AZ62688" s="80"/>
      <c r="BA62688" s="80"/>
      <c r="BB62688" s="80"/>
    </row>
    <row r="62689" spans="9:54" x14ac:dyDescent="0.25">
      <c r="I62689" s="80"/>
      <c r="AX62689" s="80"/>
      <c r="AY62689" s="80"/>
      <c r="AZ62689" s="80"/>
      <c r="BA62689" s="80"/>
      <c r="BB62689" s="80"/>
    </row>
    <row r="62690" spans="9:54" x14ac:dyDescent="0.25">
      <c r="I62690" s="80"/>
      <c r="AX62690" s="80"/>
      <c r="AY62690" s="80"/>
      <c r="AZ62690" s="80"/>
      <c r="BA62690" s="80"/>
      <c r="BB62690" s="80"/>
    </row>
    <row r="62691" spans="9:54" x14ac:dyDescent="0.25">
      <c r="I62691" s="80"/>
      <c r="AX62691" s="80"/>
      <c r="AY62691" s="80"/>
      <c r="AZ62691" s="80"/>
      <c r="BA62691" s="80"/>
      <c r="BB62691" s="80"/>
    </row>
    <row r="62692" spans="9:54" x14ac:dyDescent="0.25">
      <c r="I62692" s="80"/>
      <c r="AX62692" s="80"/>
      <c r="AY62692" s="80"/>
      <c r="AZ62692" s="80"/>
      <c r="BA62692" s="80"/>
      <c r="BB62692" s="80"/>
    </row>
    <row r="62693" spans="9:54" x14ac:dyDescent="0.25">
      <c r="I62693" s="80"/>
      <c r="AX62693" s="80"/>
      <c r="AY62693" s="80"/>
      <c r="AZ62693" s="80"/>
      <c r="BA62693" s="80"/>
      <c r="BB62693" s="80"/>
    </row>
    <row r="62694" spans="9:54" x14ac:dyDescent="0.25">
      <c r="I62694" s="80"/>
      <c r="AX62694" s="80"/>
      <c r="AY62694" s="80"/>
      <c r="AZ62694" s="80"/>
      <c r="BA62694" s="80"/>
      <c r="BB62694" s="80"/>
    </row>
    <row r="62695" spans="9:54" x14ac:dyDescent="0.25">
      <c r="I62695" s="80"/>
      <c r="AX62695" s="80"/>
      <c r="AY62695" s="80"/>
      <c r="AZ62695" s="80"/>
      <c r="BA62695" s="80"/>
      <c r="BB62695" s="80"/>
    </row>
    <row r="62696" spans="9:54" x14ac:dyDescent="0.25">
      <c r="I62696" s="80"/>
      <c r="AX62696" s="80"/>
      <c r="AY62696" s="80"/>
      <c r="AZ62696" s="80"/>
      <c r="BA62696" s="80"/>
      <c r="BB62696" s="80"/>
    </row>
    <row r="62697" spans="9:54" x14ac:dyDescent="0.25">
      <c r="I62697" s="80"/>
      <c r="AX62697" s="80"/>
      <c r="AY62697" s="80"/>
      <c r="AZ62697" s="80"/>
      <c r="BA62697" s="80"/>
      <c r="BB62697" s="80"/>
    </row>
    <row r="62698" spans="9:54" x14ac:dyDescent="0.25">
      <c r="I62698" s="80"/>
      <c r="AX62698" s="80"/>
      <c r="AY62698" s="80"/>
      <c r="AZ62698" s="80"/>
      <c r="BA62698" s="80"/>
      <c r="BB62698" s="80"/>
    </row>
    <row r="62699" spans="9:54" x14ac:dyDescent="0.25">
      <c r="I62699" s="80"/>
      <c r="AX62699" s="80"/>
      <c r="AY62699" s="80"/>
      <c r="AZ62699" s="80"/>
      <c r="BA62699" s="80"/>
      <c r="BB62699" s="80"/>
    </row>
    <row r="62700" spans="9:54" x14ac:dyDescent="0.25">
      <c r="I62700" s="80"/>
      <c r="AX62700" s="80"/>
      <c r="AY62700" s="80"/>
      <c r="AZ62700" s="80"/>
      <c r="BA62700" s="80"/>
      <c r="BB62700" s="80"/>
    </row>
    <row r="62701" spans="9:54" x14ac:dyDescent="0.25">
      <c r="I62701" s="80"/>
      <c r="AX62701" s="80"/>
      <c r="AY62701" s="80"/>
      <c r="AZ62701" s="80"/>
      <c r="BA62701" s="80"/>
      <c r="BB62701" s="80"/>
    </row>
    <row r="62702" spans="9:54" x14ac:dyDescent="0.25">
      <c r="I62702" s="80"/>
      <c r="AX62702" s="80"/>
      <c r="AY62702" s="80"/>
      <c r="AZ62702" s="80"/>
      <c r="BA62702" s="80"/>
      <c r="BB62702" s="80"/>
    </row>
    <row r="62703" spans="9:54" x14ac:dyDescent="0.25">
      <c r="I62703" s="80"/>
      <c r="AX62703" s="80"/>
      <c r="AY62703" s="80"/>
      <c r="AZ62703" s="80"/>
      <c r="BA62703" s="80"/>
      <c r="BB62703" s="80"/>
    </row>
    <row r="62704" spans="9:54" x14ac:dyDescent="0.25">
      <c r="I62704" s="80"/>
      <c r="AX62704" s="80"/>
      <c r="AY62704" s="80"/>
      <c r="AZ62704" s="80"/>
      <c r="BA62704" s="80"/>
      <c r="BB62704" s="80"/>
    </row>
    <row r="62705" spans="9:54" x14ac:dyDescent="0.25">
      <c r="I62705" s="80"/>
      <c r="AX62705" s="80"/>
      <c r="AY62705" s="80"/>
      <c r="AZ62705" s="80"/>
      <c r="BA62705" s="80"/>
      <c r="BB62705" s="80"/>
    </row>
    <row r="62706" spans="9:54" x14ac:dyDescent="0.25">
      <c r="I62706" s="80"/>
      <c r="AX62706" s="80"/>
      <c r="AY62706" s="80"/>
      <c r="AZ62706" s="80"/>
      <c r="BA62706" s="80"/>
      <c r="BB62706" s="80"/>
    </row>
    <row r="62707" spans="9:54" x14ac:dyDescent="0.25">
      <c r="I62707" s="80"/>
      <c r="AX62707" s="80"/>
      <c r="AY62707" s="80"/>
      <c r="AZ62707" s="80"/>
      <c r="BA62707" s="80"/>
      <c r="BB62707" s="80"/>
    </row>
    <row r="62708" spans="9:54" x14ac:dyDescent="0.25">
      <c r="I62708" s="80"/>
      <c r="AX62708" s="80"/>
      <c r="AY62708" s="80"/>
      <c r="AZ62708" s="80"/>
      <c r="BA62708" s="80"/>
      <c r="BB62708" s="80"/>
    </row>
    <row r="62709" spans="9:54" x14ac:dyDescent="0.25">
      <c r="I62709" s="80"/>
      <c r="AX62709" s="80"/>
      <c r="AY62709" s="80"/>
      <c r="AZ62709" s="80"/>
      <c r="BA62709" s="80"/>
      <c r="BB62709" s="80"/>
    </row>
    <row r="62710" spans="9:54" x14ac:dyDescent="0.25">
      <c r="I62710" s="80"/>
      <c r="AX62710" s="80"/>
      <c r="AY62710" s="80"/>
      <c r="AZ62710" s="80"/>
      <c r="BA62710" s="80"/>
      <c r="BB62710" s="80"/>
    </row>
    <row r="62711" spans="9:54" x14ac:dyDescent="0.25">
      <c r="I62711" s="80"/>
      <c r="AX62711" s="80"/>
      <c r="AY62711" s="80"/>
      <c r="AZ62711" s="80"/>
      <c r="BA62711" s="80"/>
      <c r="BB62711" s="80"/>
    </row>
    <row r="62712" spans="9:54" x14ac:dyDescent="0.25">
      <c r="I62712" s="80"/>
      <c r="AX62712" s="80"/>
      <c r="AY62712" s="80"/>
      <c r="AZ62712" s="80"/>
      <c r="BA62712" s="80"/>
      <c r="BB62712" s="80"/>
    </row>
    <row r="62713" spans="9:54" x14ac:dyDescent="0.25">
      <c r="I62713" s="80"/>
      <c r="AX62713" s="80"/>
      <c r="AY62713" s="80"/>
      <c r="AZ62713" s="80"/>
      <c r="BA62713" s="80"/>
      <c r="BB62713" s="80"/>
    </row>
    <row r="62714" spans="9:54" x14ac:dyDescent="0.25">
      <c r="I62714" s="80"/>
      <c r="AX62714" s="80"/>
      <c r="AY62714" s="80"/>
      <c r="AZ62714" s="80"/>
      <c r="BA62714" s="80"/>
      <c r="BB62714" s="80"/>
    </row>
    <row r="62715" spans="9:54" x14ac:dyDescent="0.25">
      <c r="I62715" s="80"/>
      <c r="AX62715" s="80"/>
      <c r="AY62715" s="80"/>
      <c r="AZ62715" s="80"/>
      <c r="BA62715" s="80"/>
      <c r="BB62715" s="80"/>
    </row>
    <row r="62716" spans="9:54" x14ac:dyDescent="0.25">
      <c r="I62716" s="80"/>
      <c r="AX62716" s="80"/>
      <c r="AY62716" s="80"/>
      <c r="AZ62716" s="80"/>
      <c r="BA62716" s="80"/>
      <c r="BB62716" s="80"/>
    </row>
    <row r="62717" spans="9:54" x14ac:dyDescent="0.25">
      <c r="I62717" s="80"/>
      <c r="AX62717" s="80"/>
      <c r="AY62717" s="80"/>
      <c r="AZ62717" s="80"/>
      <c r="BA62717" s="80"/>
      <c r="BB62717" s="80"/>
    </row>
    <row r="62718" spans="9:54" x14ac:dyDescent="0.25">
      <c r="I62718" s="80"/>
      <c r="AX62718" s="80"/>
      <c r="AY62718" s="80"/>
      <c r="AZ62718" s="80"/>
      <c r="BA62718" s="80"/>
      <c r="BB62718" s="80"/>
    </row>
    <row r="62719" spans="9:54" x14ac:dyDescent="0.25">
      <c r="I62719" s="80"/>
      <c r="AX62719" s="80"/>
      <c r="AY62719" s="80"/>
      <c r="AZ62719" s="80"/>
      <c r="BA62719" s="80"/>
      <c r="BB62719" s="80"/>
    </row>
    <row r="62720" spans="9:54" x14ac:dyDescent="0.25">
      <c r="I62720" s="80"/>
      <c r="AX62720" s="80"/>
      <c r="AY62720" s="80"/>
      <c r="AZ62720" s="80"/>
      <c r="BA62720" s="80"/>
      <c r="BB62720" s="80"/>
    </row>
    <row r="62721" spans="9:54" x14ac:dyDescent="0.25">
      <c r="I62721" s="80"/>
      <c r="AX62721" s="80"/>
      <c r="AY62721" s="80"/>
      <c r="AZ62721" s="80"/>
      <c r="BA62721" s="80"/>
      <c r="BB62721" s="80"/>
    </row>
    <row r="62722" spans="9:54" x14ac:dyDescent="0.25">
      <c r="I62722" s="80"/>
      <c r="AX62722" s="80"/>
      <c r="AY62722" s="80"/>
      <c r="AZ62722" s="80"/>
      <c r="BA62722" s="80"/>
      <c r="BB62722" s="80"/>
    </row>
    <row r="62723" spans="9:54" x14ac:dyDescent="0.25">
      <c r="I62723" s="80"/>
      <c r="AX62723" s="80"/>
      <c r="AY62723" s="80"/>
      <c r="AZ62723" s="80"/>
      <c r="BA62723" s="80"/>
      <c r="BB62723" s="80"/>
    </row>
    <row r="62724" spans="9:54" x14ac:dyDescent="0.25">
      <c r="I62724" s="80"/>
      <c r="AX62724" s="80"/>
      <c r="AY62724" s="80"/>
      <c r="AZ62724" s="80"/>
      <c r="BA62724" s="80"/>
      <c r="BB62724" s="80"/>
    </row>
    <row r="62725" spans="9:54" x14ac:dyDescent="0.25">
      <c r="I62725" s="80"/>
      <c r="AX62725" s="80"/>
      <c r="AY62725" s="80"/>
      <c r="AZ62725" s="80"/>
      <c r="BA62725" s="80"/>
      <c r="BB62725" s="80"/>
    </row>
    <row r="62726" spans="9:54" x14ac:dyDescent="0.25">
      <c r="I62726" s="80"/>
      <c r="AX62726" s="80"/>
      <c r="AY62726" s="80"/>
      <c r="AZ62726" s="80"/>
      <c r="BA62726" s="80"/>
      <c r="BB62726" s="80"/>
    </row>
    <row r="62727" spans="9:54" x14ac:dyDescent="0.25">
      <c r="I62727" s="80"/>
      <c r="AX62727" s="80"/>
      <c r="AY62727" s="80"/>
      <c r="AZ62727" s="80"/>
      <c r="BA62727" s="80"/>
      <c r="BB62727" s="80"/>
    </row>
    <row r="62728" spans="9:54" x14ac:dyDescent="0.25">
      <c r="I62728" s="80"/>
      <c r="AX62728" s="80"/>
      <c r="AY62728" s="80"/>
      <c r="AZ62728" s="80"/>
      <c r="BA62728" s="80"/>
      <c r="BB62728" s="80"/>
    </row>
    <row r="62729" spans="9:54" x14ac:dyDescent="0.25">
      <c r="I62729" s="80"/>
      <c r="AX62729" s="80"/>
      <c r="AY62729" s="80"/>
      <c r="AZ62729" s="80"/>
      <c r="BA62729" s="80"/>
      <c r="BB62729" s="80"/>
    </row>
    <row r="62730" spans="9:54" x14ac:dyDescent="0.25">
      <c r="I62730" s="80"/>
      <c r="AX62730" s="80"/>
      <c r="AY62730" s="80"/>
      <c r="AZ62730" s="80"/>
      <c r="BA62730" s="80"/>
      <c r="BB62730" s="80"/>
    </row>
    <row r="62731" spans="9:54" x14ac:dyDescent="0.25">
      <c r="I62731" s="80"/>
      <c r="AX62731" s="80"/>
      <c r="AY62731" s="80"/>
      <c r="AZ62731" s="80"/>
      <c r="BA62731" s="80"/>
      <c r="BB62731" s="80"/>
    </row>
    <row r="62732" spans="9:54" x14ac:dyDescent="0.25">
      <c r="I62732" s="80"/>
      <c r="AX62732" s="80"/>
      <c r="AY62732" s="80"/>
      <c r="AZ62732" s="80"/>
      <c r="BA62732" s="80"/>
      <c r="BB62732" s="80"/>
    </row>
    <row r="62733" spans="9:54" x14ac:dyDescent="0.25">
      <c r="I62733" s="80"/>
      <c r="AX62733" s="80"/>
      <c r="AY62733" s="80"/>
      <c r="AZ62733" s="80"/>
      <c r="BA62733" s="80"/>
      <c r="BB62733" s="80"/>
    </row>
    <row r="62734" spans="9:54" x14ac:dyDescent="0.25">
      <c r="I62734" s="80"/>
      <c r="AX62734" s="80"/>
      <c r="AY62734" s="80"/>
      <c r="AZ62734" s="80"/>
      <c r="BA62734" s="80"/>
      <c r="BB62734" s="80"/>
    </row>
    <row r="62735" spans="9:54" x14ac:dyDescent="0.25">
      <c r="I62735" s="80"/>
      <c r="AX62735" s="80"/>
      <c r="AY62735" s="80"/>
      <c r="AZ62735" s="80"/>
      <c r="BA62735" s="80"/>
      <c r="BB62735" s="80"/>
    </row>
    <row r="62736" spans="9:54" x14ac:dyDescent="0.25">
      <c r="I62736" s="80"/>
      <c r="AX62736" s="80"/>
      <c r="AY62736" s="80"/>
      <c r="AZ62736" s="80"/>
      <c r="BA62736" s="80"/>
      <c r="BB62736" s="80"/>
    </row>
    <row r="62737" spans="9:54" x14ac:dyDescent="0.25">
      <c r="I62737" s="80"/>
      <c r="AX62737" s="80"/>
      <c r="AY62737" s="80"/>
      <c r="AZ62737" s="80"/>
      <c r="BA62737" s="80"/>
      <c r="BB62737" s="80"/>
    </row>
    <row r="62738" spans="9:54" x14ac:dyDescent="0.25">
      <c r="I62738" s="80"/>
      <c r="AX62738" s="80"/>
      <c r="AY62738" s="80"/>
      <c r="AZ62738" s="80"/>
      <c r="BA62738" s="80"/>
      <c r="BB62738" s="80"/>
    </row>
    <row r="62739" spans="9:54" x14ac:dyDescent="0.25">
      <c r="I62739" s="80"/>
      <c r="AX62739" s="80"/>
      <c r="AY62739" s="80"/>
      <c r="AZ62739" s="80"/>
      <c r="BA62739" s="80"/>
      <c r="BB62739" s="80"/>
    </row>
    <row r="62740" spans="9:54" x14ac:dyDescent="0.25">
      <c r="I62740" s="80"/>
      <c r="AX62740" s="80"/>
      <c r="AY62740" s="80"/>
      <c r="AZ62740" s="80"/>
      <c r="BA62740" s="80"/>
      <c r="BB62740" s="80"/>
    </row>
    <row r="62741" spans="9:54" x14ac:dyDescent="0.25">
      <c r="I62741" s="80"/>
      <c r="AX62741" s="80"/>
      <c r="AY62741" s="80"/>
      <c r="AZ62741" s="80"/>
      <c r="BA62741" s="80"/>
      <c r="BB62741" s="80"/>
    </row>
    <row r="62742" spans="9:54" x14ac:dyDescent="0.25">
      <c r="I62742" s="80"/>
      <c r="AX62742" s="80"/>
      <c r="AY62742" s="80"/>
      <c r="AZ62742" s="80"/>
      <c r="BA62742" s="80"/>
      <c r="BB62742" s="80"/>
    </row>
    <row r="62743" spans="9:54" x14ac:dyDescent="0.25">
      <c r="I62743" s="80"/>
      <c r="AX62743" s="80"/>
      <c r="AY62743" s="80"/>
      <c r="AZ62743" s="80"/>
      <c r="BA62743" s="80"/>
      <c r="BB62743" s="80"/>
    </row>
    <row r="62744" spans="9:54" x14ac:dyDescent="0.25">
      <c r="I62744" s="80"/>
      <c r="AX62744" s="80"/>
      <c r="AY62744" s="80"/>
      <c r="AZ62744" s="80"/>
      <c r="BA62744" s="80"/>
      <c r="BB62744" s="80"/>
    </row>
    <row r="62745" spans="9:54" x14ac:dyDescent="0.25">
      <c r="I62745" s="80"/>
      <c r="AX62745" s="80"/>
      <c r="AY62745" s="80"/>
      <c r="AZ62745" s="80"/>
      <c r="BA62745" s="80"/>
      <c r="BB62745" s="80"/>
    </row>
    <row r="62746" spans="9:54" x14ac:dyDescent="0.25">
      <c r="I62746" s="80"/>
      <c r="AX62746" s="80"/>
      <c r="AY62746" s="80"/>
      <c r="AZ62746" s="80"/>
      <c r="BA62746" s="80"/>
      <c r="BB62746" s="80"/>
    </row>
    <row r="62747" spans="9:54" x14ac:dyDescent="0.25">
      <c r="I62747" s="80"/>
      <c r="AX62747" s="80"/>
      <c r="AY62747" s="80"/>
      <c r="AZ62747" s="80"/>
      <c r="BA62747" s="80"/>
      <c r="BB62747" s="80"/>
    </row>
    <row r="62748" spans="9:54" x14ac:dyDescent="0.25">
      <c r="I62748" s="80"/>
      <c r="AX62748" s="80"/>
      <c r="AY62748" s="80"/>
      <c r="AZ62748" s="80"/>
      <c r="BA62748" s="80"/>
      <c r="BB62748" s="80"/>
    </row>
    <row r="62749" spans="9:54" x14ac:dyDescent="0.25">
      <c r="I62749" s="80"/>
      <c r="AX62749" s="80"/>
      <c r="AY62749" s="80"/>
      <c r="AZ62749" s="80"/>
      <c r="BA62749" s="80"/>
      <c r="BB62749" s="80"/>
    </row>
    <row r="62750" spans="9:54" x14ac:dyDescent="0.25">
      <c r="I62750" s="80"/>
      <c r="AX62750" s="80"/>
      <c r="AY62750" s="80"/>
      <c r="AZ62750" s="80"/>
      <c r="BA62750" s="80"/>
      <c r="BB62750" s="80"/>
    </row>
    <row r="62751" spans="9:54" x14ac:dyDescent="0.25">
      <c r="I62751" s="80"/>
      <c r="AX62751" s="80"/>
      <c r="AY62751" s="80"/>
      <c r="AZ62751" s="80"/>
      <c r="BA62751" s="80"/>
      <c r="BB62751" s="80"/>
    </row>
    <row r="62752" spans="9:54" x14ac:dyDescent="0.25">
      <c r="I62752" s="80"/>
      <c r="AX62752" s="80"/>
      <c r="AY62752" s="80"/>
      <c r="AZ62752" s="80"/>
      <c r="BA62752" s="80"/>
      <c r="BB62752" s="80"/>
    </row>
    <row r="62753" spans="9:54" x14ac:dyDescent="0.25">
      <c r="I62753" s="80"/>
      <c r="AX62753" s="80"/>
      <c r="AY62753" s="80"/>
      <c r="AZ62753" s="80"/>
      <c r="BA62753" s="80"/>
      <c r="BB62753" s="80"/>
    </row>
    <row r="62754" spans="9:54" x14ac:dyDescent="0.25">
      <c r="I62754" s="80"/>
      <c r="AX62754" s="80"/>
      <c r="AY62754" s="80"/>
      <c r="AZ62754" s="80"/>
      <c r="BA62754" s="80"/>
      <c r="BB62754" s="80"/>
    </row>
    <row r="62755" spans="9:54" x14ac:dyDescent="0.25">
      <c r="I62755" s="80"/>
      <c r="AX62755" s="80"/>
      <c r="AY62755" s="80"/>
      <c r="AZ62755" s="80"/>
      <c r="BA62755" s="80"/>
      <c r="BB62755" s="80"/>
    </row>
    <row r="62756" spans="9:54" x14ac:dyDescent="0.25">
      <c r="I62756" s="80"/>
      <c r="AX62756" s="80"/>
      <c r="AY62756" s="80"/>
      <c r="AZ62756" s="80"/>
      <c r="BA62756" s="80"/>
      <c r="BB62756" s="80"/>
    </row>
    <row r="62757" spans="9:54" x14ac:dyDescent="0.25">
      <c r="I62757" s="80"/>
      <c r="AX62757" s="80"/>
      <c r="AY62757" s="80"/>
      <c r="AZ62757" s="80"/>
      <c r="BA62757" s="80"/>
      <c r="BB62757" s="80"/>
    </row>
    <row r="62758" spans="9:54" x14ac:dyDescent="0.25">
      <c r="I62758" s="80"/>
      <c r="AX62758" s="80"/>
      <c r="AY62758" s="80"/>
      <c r="AZ62758" s="80"/>
      <c r="BA62758" s="80"/>
      <c r="BB62758" s="80"/>
    </row>
    <row r="62759" spans="9:54" x14ac:dyDescent="0.25">
      <c r="I62759" s="80"/>
      <c r="AX62759" s="80"/>
      <c r="AY62759" s="80"/>
      <c r="AZ62759" s="80"/>
      <c r="BA62759" s="80"/>
      <c r="BB62759" s="80"/>
    </row>
    <row r="62760" spans="9:54" x14ac:dyDescent="0.25">
      <c r="I62760" s="80"/>
      <c r="AX62760" s="80"/>
      <c r="AY62760" s="80"/>
      <c r="AZ62760" s="80"/>
      <c r="BA62760" s="80"/>
      <c r="BB62760" s="80"/>
    </row>
    <row r="62761" spans="9:54" x14ac:dyDescent="0.25">
      <c r="I62761" s="80"/>
      <c r="AX62761" s="80"/>
      <c r="AY62761" s="80"/>
      <c r="AZ62761" s="80"/>
      <c r="BA62761" s="80"/>
      <c r="BB62761" s="80"/>
    </row>
    <row r="62762" spans="9:54" x14ac:dyDescent="0.25">
      <c r="I62762" s="80"/>
      <c r="AX62762" s="80"/>
      <c r="AY62762" s="80"/>
      <c r="AZ62762" s="80"/>
      <c r="BA62762" s="80"/>
      <c r="BB62762" s="80"/>
    </row>
    <row r="62763" spans="9:54" x14ac:dyDescent="0.25">
      <c r="I62763" s="80"/>
      <c r="AX62763" s="80"/>
      <c r="AY62763" s="80"/>
      <c r="AZ62763" s="80"/>
      <c r="BA62763" s="80"/>
      <c r="BB62763" s="80"/>
    </row>
    <row r="62764" spans="9:54" x14ac:dyDescent="0.25">
      <c r="I62764" s="80"/>
      <c r="AX62764" s="80"/>
      <c r="AY62764" s="80"/>
      <c r="AZ62764" s="80"/>
      <c r="BA62764" s="80"/>
      <c r="BB62764" s="80"/>
    </row>
    <row r="62765" spans="9:54" x14ac:dyDescent="0.25">
      <c r="I62765" s="80"/>
      <c r="AX62765" s="80"/>
      <c r="AY62765" s="80"/>
      <c r="AZ62765" s="80"/>
      <c r="BA62765" s="80"/>
      <c r="BB62765" s="80"/>
    </row>
    <row r="62766" spans="9:54" x14ac:dyDescent="0.25">
      <c r="I62766" s="80"/>
      <c r="AX62766" s="80"/>
      <c r="AY62766" s="80"/>
      <c r="AZ62766" s="80"/>
      <c r="BA62766" s="80"/>
      <c r="BB62766" s="80"/>
    </row>
    <row r="62767" spans="9:54" x14ac:dyDescent="0.25">
      <c r="I62767" s="80"/>
      <c r="AX62767" s="80"/>
      <c r="AY62767" s="80"/>
      <c r="AZ62767" s="80"/>
      <c r="BA62767" s="80"/>
      <c r="BB62767" s="80"/>
    </row>
    <row r="62768" spans="9:54" x14ac:dyDescent="0.25">
      <c r="I62768" s="80"/>
      <c r="AX62768" s="80"/>
      <c r="AY62768" s="80"/>
      <c r="AZ62768" s="80"/>
      <c r="BA62768" s="80"/>
      <c r="BB62768" s="80"/>
    </row>
    <row r="62769" spans="9:54" x14ac:dyDescent="0.25">
      <c r="I62769" s="80"/>
      <c r="AX62769" s="80"/>
      <c r="AY62769" s="80"/>
      <c r="AZ62769" s="80"/>
      <c r="BA62769" s="80"/>
      <c r="BB62769" s="80"/>
    </row>
    <row r="62770" spans="9:54" x14ac:dyDescent="0.25">
      <c r="I62770" s="80"/>
      <c r="AX62770" s="80"/>
      <c r="AY62770" s="80"/>
      <c r="AZ62770" s="80"/>
      <c r="BA62770" s="80"/>
      <c r="BB62770" s="80"/>
    </row>
    <row r="62771" spans="9:54" x14ac:dyDescent="0.25">
      <c r="I62771" s="80"/>
      <c r="AX62771" s="80"/>
      <c r="AY62771" s="80"/>
      <c r="AZ62771" s="80"/>
      <c r="BA62771" s="80"/>
      <c r="BB62771" s="80"/>
    </row>
    <row r="62772" spans="9:54" x14ac:dyDescent="0.25">
      <c r="I62772" s="80"/>
      <c r="AX62772" s="80"/>
      <c r="AY62772" s="80"/>
      <c r="AZ62772" s="80"/>
      <c r="BA62772" s="80"/>
      <c r="BB62772" s="80"/>
    </row>
    <row r="62773" spans="9:54" x14ac:dyDescent="0.25">
      <c r="I62773" s="80"/>
      <c r="AX62773" s="80"/>
      <c r="AY62773" s="80"/>
      <c r="AZ62773" s="80"/>
      <c r="BA62773" s="80"/>
      <c r="BB62773" s="80"/>
    </row>
    <row r="62774" spans="9:54" x14ac:dyDescent="0.25">
      <c r="I62774" s="80"/>
      <c r="AX62774" s="80"/>
      <c r="AY62774" s="80"/>
      <c r="AZ62774" s="80"/>
      <c r="BA62774" s="80"/>
      <c r="BB62774" s="80"/>
    </row>
    <row r="62775" spans="9:54" x14ac:dyDescent="0.25">
      <c r="I62775" s="80"/>
      <c r="AX62775" s="80"/>
      <c r="AY62775" s="80"/>
      <c r="AZ62775" s="80"/>
      <c r="BA62775" s="80"/>
      <c r="BB62775" s="80"/>
    </row>
    <row r="62776" spans="9:54" x14ac:dyDescent="0.25">
      <c r="I62776" s="80"/>
      <c r="AX62776" s="80"/>
      <c r="AY62776" s="80"/>
      <c r="AZ62776" s="80"/>
      <c r="BA62776" s="80"/>
      <c r="BB62776" s="80"/>
    </row>
    <row r="62777" spans="9:54" x14ac:dyDescent="0.25">
      <c r="I62777" s="80"/>
      <c r="AX62777" s="80"/>
      <c r="AY62777" s="80"/>
      <c r="AZ62777" s="80"/>
      <c r="BA62777" s="80"/>
      <c r="BB62777" s="80"/>
    </row>
    <row r="62778" spans="9:54" x14ac:dyDescent="0.25">
      <c r="I62778" s="80"/>
      <c r="AX62778" s="80"/>
      <c r="AY62778" s="80"/>
      <c r="AZ62778" s="80"/>
      <c r="BA62778" s="80"/>
      <c r="BB62778" s="80"/>
    </row>
    <row r="62779" spans="9:54" x14ac:dyDescent="0.25">
      <c r="I62779" s="80"/>
      <c r="AX62779" s="80"/>
      <c r="AY62779" s="80"/>
      <c r="AZ62779" s="80"/>
      <c r="BA62779" s="80"/>
      <c r="BB62779" s="80"/>
    </row>
    <row r="62780" spans="9:54" x14ac:dyDescent="0.25">
      <c r="I62780" s="80"/>
      <c r="AX62780" s="80"/>
      <c r="AY62780" s="80"/>
      <c r="AZ62780" s="80"/>
      <c r="BA62780" s="80"/>
      <c r="BB62780" s="80"/>
    </row>
    <row r="62781" spans="9:54" x14ac:dyDescent="0.25">
      <c r="I62781" s="80"/>
      <c r="AX62781" s="80"/>
      <c r="AY62781" s="80"/>
      <c r="AZ62781" s="80"/>
      <c r="BA62781" s="80"/>
      <c r="BB62781" s="80"/>
    </row>
    <row r="62782" spans="9:54" x14ac:dyDescent="0.25">
      <c r="I62782" s="80"/>
      <c r="AX62782" s="80"/>
      <c r="AY62782" s="80"/>
      <c r="AZ62782" s="80"/>
      <c r="BA62782" s="80"/>
      <c r="BB62782" s="80"/>
    </row>
    <row r="62783" spans="9:54" x14ac:dyDescent="0.25">
      <c r="I62783" s="80"/>
      <c r="AX62783" s="80"/>
      <c r="AY62783" s="80"/>
      <c r="AZ62783" s="80"/>
      <c r="BA62783" s="80"/>
      <c r="BB62783" s="80"/>
    </row>
    <row r="62784" spans="9:54" x14ac:dyDescent="0.25">
      <c r="I62784" s="80"/>
      <c r="AX62784" s="80"/>
      <c r="AY62784" s="80"/>
      <c r="AZ62784" s="80"/>
      <c r="BA62784" s="80"/>
      <c r="BB62784" s="80"/>
    </row>
    <row r="62785" spans="9:54" x14ac:dyDescent="0.25">
      <c r="I62785" s="80"/>
      <c r="AX62785" s="80"/>
      <c r="AY62785" s="80"/>
      <c r="AZ62785" s="80"/>
      <c r="BA62785" s="80"/>
      <c r="BB62785" s="80"/>
    </row>
    <row r="62786" spans="9:54" x14ac:dyDescent="0.25">
      <c r="I62786" s="80"/>
      <c r="AX62786" s="80"/>
      <c r="AY62786" s="80"/>
      <c r="AZ62786" s="80"/>
      <c r="BA62786" s="80"/>
      <c r="BB62786" s="80"/>
    </row>
    <row r="62787" spans="9:54" x14ac:dyDescent="0.25">
      <c r="I62787" s="80"/>
      <c r="AX62787" s="80"/>
      <c r="AY62787" s="80"/>
      <c r="AZ62787" s="80"/>
      <c r="BA62787" s="80"/>
      <c r="BB62787" s="80"/>
    </row>
    <row r="62788" spans="9:54" x14ac:dyDescent="0.25">
      <c r="I62788" s="80"/>
      <c r="AX62788" s="80"/>
      <c r="AY62788" s="80"/>
      <c r="AZ62788" s="80"/>
      <c r="BA62788" s="80"/>
      <c r="BB62788" s="80"/>
    </row>
    <row r="62789" spans="9:54" x14ac:dyDescent="0.25">
      <c r="I62789" s="80"/>
      <c r="AX62789" s="80"/>
      <c r="AY62789" s="80"/>
      <c r="AZ62789" s="80"/>
      <c r="BA62789" s="80"/>
      <c r="BB62789" s="80"/>
    </row>
    <row r="62790" spans="9:54" x14ac:dyDescent="0.25">
      <c r="I62790" s="80"/>
      <c r="AX62790" s="80"/>
      <c r="AY62790" s="80"/>
      <c r="AZ62790" s="80"/>
      <c r="BA62790" s="80"/>
      <c r="BB62790" s="80"/>
    </row>
    <row r="62791" spans="9:54" x14ac:dyDescent="0.25">
      <c r="I62791" s="80"/>
      <c r="AX62791" s="80"/>
      <c r="AY62791" s="80"/>
      <c r="AZ62791" s="80"/>
      <c r="BA62791" s="80"/>
      <c r="BB62791" s="80"/>
    </row>
    <row r="62792" spans="9:54" x14ac:dyDescent="0.25">
      <c r="I62792" s="80"/>
      <c r="AX62792" s="80"/>
      <c r="AY62792" s="80"/>
      <c r="AZ62792" s="80"/>
      <c r="BA62792" s="80"/>
      <c r="BB62792" s="80"/>
    </row>
    <row r="62793" spans="9:54" x14ac:dyDescent="0.25">
      <c r="I62793" s="80"/>
      <c r="AX62793" s="80"/>
      <c r="AY62793" s="80"/>
      <c r="AZ62793" s="80"/>
      <c r="BA62793" s="80"/>
      <c r="BB62793" s="80"/>
    </row>
    <row r="62794" spans="9:54" x14ac:dyDescent="0.25">
      <c r="I62794" s="80"/>
      <c r="AX62794" s="80"/>
      <c r="AY62794" s="80"/>
      <c r="AZ62794" s="80"/>
      <c r="BA62794" s="80"/>
      <c r="BB62794" s="80"/>
    </row>
    <row r="62795" spans="9:54" x14ac:dyDescent="0.25">
      <c r="I62795" s="80"/>
      <c r="AX62795" s="80"/>
      <c r="AY62795" s="80"/>
      <c r="AZ62795" s="80"/>
      <c r="BA62795" s="80"/>
      <c r="BB62795" s="80"/>
    </row>
    <row r="62796" spans="9:54" x14ac:dyDescent="0.25">
      <c r="I62796" s="80"/>
      <c r="AX62796" s="80"/>
      <c r="AY62796" s="80"/>
      <c r="AZ62796" s="80"/>
      <c r="BA62796" s="80"/>
      <c r="BB62796" s="80"/>
    </row>
    <row r="62797" spans="9:54" x14ac:dyDescent="0.25">
      <c r="I62797" s="80"/>
      <c r="AX62797" s="80"/>
      <c r="AY62797" s="80"/>
      <c r="AZ62797" s="80"/>
      <c r="BA62797" s="80"/>
      <c r="BB62797" s="80"/>
    </row>
    <row r="62798" spans="9:54" x14ac:dyDescent="0.25">
      <c r="I62798" s="80"/>
      <c r="AX62798" s="80"/>
      <c r="AY62798" s="80"/>
      <c r="AZ62798" s="80"/>
      <c r="BA62798" s="80"/>
      <c r="BB62798" s="80"/>
    </row>
    <row r="62799" spans="9:54" x14ac:dyDescent="0.25">
      <c r="I62799" s="80"/>
      <c r="AX62799" s="80"/>
      <c r="AY62799" s="80"/>
      <c r="AZ62799" s="80"/>
      <c r="BA62799" s="80"/>
      <c r="BB62799" s="80"/>
    </row>
    <row r="62800" spans="9:54" x14ac:dyDescent="0.25">
      <c r="I62800" s="80"/>
      <c r="AX62800" s="80"/>
      <c r="AY62800" s="80"/>
      <c r="AZ62800" s="80"/>
      <c r="BA62800" s="80"/>
      <c r="BB62800" s="80"/>
    </row>
    <row r="62801" spans="9:54" x14ac:dyDescent="0.25">
      <c r="I62801" s="80"/>
      <c r="AX62801" s="80"/>
      <c r="AY62801" s="80"/>
      <c r="AZ62801" s="80"/>
      <c r="BA62801" s="80"/>
      <c r="BB62801" s="80"/>
    </row>
    <row r="62802" spans="9:54" x14ac:dyDescent="0.25">
      <c r="I62802" s="80"/>
      <c r="AX62802" s="80"/>
      <c r="AY62802" s="80"/>
      <c r="AZ62802" s="80"/>
      <c r="BA62802" s="80"/>
      <c r="BB62802" s="80"/>
    </row>
    <row r="62803" spans="9:54" x14ac:dyDescent="0.25">
      <c r="I62803" s="80"/>
      <c r="AX62803" s="80"/>
      <c r="AY62803" s="80"/>
      <c r="AZ62803" s="80"/>
      <c r="BA62803" s="80"/>
      <c r="BB62803" s="80"/>
    </row>
    <row r="62804" spans="9:54" x14ac:dyDescent="0.25">
      <c r="I62804" s="80"/>
      <c r="AX62804" s="80"/>
      <c r="AY62804" s="80"/>
      <c r="AZ62804" s="80"/>
      <c r="BA62804" s="80"/>
      <c r="BB62804" s="80"/>
    </row>
    <row r="62805" spans="9:54" x14ac:dyDescent="0.25">
      <c r="I62805" s="80"/>
      <c r="AX62805" s="80"/>
      <c r="AY62805" s="80"/>
      <c r="AZ62805" s="80"/>
      <c r="BA62805" s="80"/>
      <c r="BB62805" s="80"/>
    </row>
    <row r="62806" spans="9:54" x14ac:dyDescent="0.25">
      <c r="I62806" s="80"/>
      <c r="AX62806" s="80"/>
      <c r="AY62806" s="80"/>
      <c r="AZ62806" s="80"/>
      <c r="BA62806" s="80"/>
      <c r="BB62806" s="80"/>
    </row>
    <row r="62807" spans="9:54" x14ac:dyDescent="0.25">
      <c r="I62807" s="80"/>
      <c r="AX62807" s="80"/>
      <c r="AY62807" s="80"/>
      <c r="AZ62807" s="80"/>
      <c r="BA62807" s="80"/>
      <c r="BB62807" s="80"/>
    </row>
    <row r="62808" spans="9:54" x14ac:dyDescent="0.25">
      <c r="I62808" s="80"/>
      <c r="AX62808" s="80"/>
      <c r="AY62808" s="80"/>
      <c r="AZ62808" s="80"/>
      <c r="BA62808" s="80"/>
      <c r="BB62808" s="80"/>
    </row>
    <row r="62809" spans="9:54" x14ac:dyDescent="0.25">
      <c r="I62809" s="80"/>
      <c r="AX62809" s="80"/>
      <c r="AY62809" s="80"/>
      <c r="AZ62809" s="80"/>
      <c r="BA62809" s="80"/>
      <c r="BB62809" s="80"/>
    </row>
    <row r="62810" spans="9:54" x14ac:dyDescent="0.25">
      <c r="I62810" s="80"/>
      <c r="AX62810" s="80"/>
      <c r="AY62810" s="80"/>
      <c r="AZ62810" s="80"/>
      <c r="BA62810" s="80"/>
      <c r="BB62810" s="80"/>
    </row>
    <row r="62811" spans="9:54" x14ac:dyDescent="0.25">
      <c r="I62811" s="80"/>
      <c r="AX62811" s="80"/>
      <c r="AY62811" s="80"/>
      <c r="AZ62811" s="80"/>
      <c r="BA62811" s="80"/>
      <c r="BB62811" s="80"/>
    </row>
    <row r="62812" spans="9:54" x14ac:dyDescent="0.25">
      <c r="I62812" s="80"/>
      <c r="AX62812" s="80"/>
      <c r="AY62812" s="80"/>
      <c r="AZ62812" s="80"/>
      <c r="BA62812" s="80"/>
      <c r="BB62812" s="80"/>
    </row>
    <row r="62813" spans="9:54" x14ac:dyDescent="0.25">
      <c r="I62813" s="80"/>
      <c r="AX62813" s="80"/>
      <c r="AY62813" s="80"/>
      <c r="AZ62813" s="80"/>
      <c r="BA62813" s="80"/>
      <c r="BB62813" s="80"/>
    </row>
    <row r="62814" spans="9:54" x14ac:dyDescent="0.25">
      <c r="I62814" s="80"/>
      <c r="AX62814" s="80"/>
      <c r="AY62814" s="80"/>
      <c r="AZ62814" s="80"/>
      <c r="BA62814" s="80"/>
      <c r="BB62814" s="80"/>
    </row>
    <row r="62815" spans="9:54" x14ac:dyDescent="0.25">
      <c r="I62815" s="80"/>
      <c r="AX62815" s="80"/>
      <c r="AY62815" s="80"/>
      <c r="AZ62815" s="80"/>
      <c r="BA62815" s="80"/>
      <c r="BB62815" s="80"/>
    </row>
    <row r="62816" spans="9:54" x14ac:dyDescent="0.25">
      <c r="I62816" s="80"/>
      <c r="AX62816" s="80"/>
      <c r="AY62816" s="80"/>
      <c r="AZ62816" s="80"/>
      <c r="BA62816" s="80"/>
      <c r="BB62816" s="80"/>
    </row>
    <row r="62817" spans="9:54" x14ac:dyDescent="0.25">
      <c r="I62817" s="80"/>
      <c r="AX62817" s="80"/>
      <c r="AY62817" s="80"/>
      <c r="AZ62817" s="80"/>
      <c r="BA62817" s="80"/>
      <c r="BB62817" s="80"/>
    </row>
    <row r="62818" spans="9:54" x14ac:dyDescent="0.25">
      <c r="I62818" s="80"/>
      <c r="AX62818" s="80"/>
      <c r="AY62818" s="80"/>
      <c r="AZ62818" s="80"/>
      <c r="BA62818" s="80"/>
      <c r="BB62818" s="80"/>
    </row>
    <row r="62819" spans="9:54" x14ac:dyDescent="0.25">
      <c r="I62819" s="80"/>
      <c r="AX62819" s="80"/>
      <c r="AY62819" s="80"/>
      <c r="AZ62819" s="80"/>
      <c r="BA62819" s="80"/>
      <c r="BB62819" s="80"/>
    </row>
    <row r="62820" spans="9:54" x14ac:dyDescent="0.25">
      <c r="I62820" s="80"/>
      <c r="AX62820" s="80"/>
      <c r="AY62820" s="80"/>
      <c r="AZ62820" s="80"/>
      <c r="BA62820" s="80"/>
      <c r="BB62820" s="80"/>
    </row>
    <row r="62821" spans="9:54" x14ac:dyDescent="0.25">
      <c r="I62821" s="80"/>
      <c r="AX62821" s="80"/>
      <c r="AY62821" s="80"/>
      <c r="AZ62821" s="80"/>
      <c r="BA62821" s="80"/>
      <c r="BB62821" s="80"/>
    </row>
    <row r="62822" spans="9:54" x14ac:dyDescent="0.25">
      <c r="I62822" s="80"/>
      <c r="AX62822" s="80"/>
      <c r="AY62822" s="80"/>
      <c r="AZ62822" s="80"/>
      <c r="BA62822" s="80"/>
      <c r="BB62822" s="80"/>
    </row>
    <row r="62823" spans="9:54" x14ac:dyDescent="0.25">
      <c r="I62823" s="80"/>
      <c r="AX62823" s="80"/>
      <c r="AY62823" s="80"/>
      <c r="AZ62823" s="80"/>
      <c r="BA62823" s="80"/>
      <c r="BB62823" s="80"/>
    </row>
    <row r="62824" spans="9:54" x14ac:dyDescent="0.25">
      <c r="I62824" s="80"/>
      <c r="AX62824" s="80"/>
      <c r="AY62824" s="80"/>
      <c r="AZ62824" s="80"/>
      <c r="BA62824" s="80"/>
      <c r="BB62824" s="80"/>
    </row>
    <row r="62825" spans="9:54" x14ac:dyDescent="0.25">
      <c r="I62825" s="80"/>
      <c r="AX62825" s="80"/>
      <c r="AY62825" s="80"/>
      <c r="AZ62825" s="80"/>
      <c r="BA62825" s="80"/>
      <c r="BB62825" s="80"/>
    </row>
    <row r="62826" spans="9:54" x14ac:dyDescent="0.25">
      <c r="I62826" s="80"/>
      <c r="AX62826" s="80"/>
      <c r="AY62826" s="80"/>
      <c r="AZ62826" s="80"/>
      <c r="BA62826" s="80"/>
      <c r="BB62826" s="80"/>
    </row>
    <row r="62827" spans="9:54" x14ac:dyDescent="0.25">
      <c r="I62827" s="80"/>
      <c r="AX62827" s="80"/>
      <c r="AY62827" s="80"/>
      <c r="AZ62827" s="80"/>
      <c r="BA62827" s="80"/>
      <c r="BB62827" s="80"/>
    </row>
    <row r="62828" spans="9:54" x14ac:dyDescent="0.25">
      <c r="I62828" s="80"/>
      <c r="AX62828" s="80"/>
      <c r="AY62828" s="80"/>
      <c r="AZ62828" s="80"/>
      <c r="BA62828" s="80"/>
      <c r="BB62828" s="80"/>
    </row>
    <row r="62829" spans="9:54" x14ac:dyDescent="0.25">
      <c r="I62829" s="80"/>
      <c r="AX62829" s="80"/>
      <c r="AY62829" s="80"/>
      <c r="AZ62829" s="80"/>
      <c r="BA62829" s="80"/>
      <c r="BB62829" s="80"/>
    </row>
    <row r="62830" spans="9:54" x14ac:dyDescent="0.25">
      <c r="I62830" s="80"/>
      <c r="AX62830" s="80"/>
      <c r="AY62830" s="80"/>
      <c r="AZ62830" s="80"/>
      <c r="BA62830" s="80"/>
      <c r="BB62830" s="80"/>
    </row>
    <row r="62831" spans="9:54" x14ac:dyDescent="0.25">
      <c r="I62831" s="80"/>
      <c r="AX62831" s="80"/>
      <c r="AY62831" s="80"/>
      <c r="AZ62831" s="80"/>
      <c r="BA62831" s="80"/>
      <c r="BB62831" s="80"/>
    </row>
    <row r="62832" spans="9:54" x14ac:dyDescent="0.25">
      <c r="I62832" s="80"/>
      <c r="AX62832" s="80"/>
      <c r="AY62832" s="80"/>
      <c r="AZ62832" s="80"/>
      <c r="BA62832" s="80"/>
      <c r="BB62832" s="80"/>
    </row>
    <row r="62833" spans="9:54" x14ac:dyDescent="0.25">
      <c r="I62833" s="80"/>
      <c r="AX62833" s="80"/>
      <c r="AY62833" s="80"/>
      <c r="AZ62833" s="80"/>
      <c r="BA62833" s="80"/>
      <c r="BB62833" s="80"/>
    </row>
    <row r="62834" spans="9:54" x14ac:dyDescent="0.25">
      <c r="I62834" s="80"/>
      <c r="AX62834" s="80"/>
      <c r="AY62834" s="80"/>
      <c r="AZ62834" s="80"/>
      <c r="BA62834" s="80"/>
      <c r="BB62834" s="80"/>
    </row>
    <row r="62835" spans="9:54" x14ac:dyDescent="0.25">
      <c r="I62835" s="80"/>
      <c r="AX62835" s="80"/>
      <c r="AY62835" s="80"/>
      <c r="AZ62835" s="80"/>
      <c r="BA62835" s="80"/>
      <c r="BB62835" s="80"/>
    </row>
    <row r="62836" spans="9:54" x14ac:dyDescent="0.25">
      <c r="I62836" s="80"/>
      <c r="AX62836" s="80"/>
      <c r="AY62836" s="80"/>
      <c r="AZ62836" s="80"/>
      <c r="BA62836" s="80"/>
      <c r="BB62836" s="80"/>
    </row>
    <row r="62837" spans="9:54" x14ac:dyDescent="0.25">
      <c r="I62837" s="80"/>
      <c r="AX62837" s="80"/>
      <c r="AY62837" s="80"/>
      <c r="AZ62837" s="80"/>
      <c r="BA62837" s="80"/>
      <c r="BB62837" s="80"/>
    </row>
    <row r="62838" spans="9:54" x14ac:dyDescent="0.25">
      <c r="I62838" s="80"/>
      <c r="AX62838" s="80"/>
      <c r="AY62838" s="80"/>
      <c r="AZ62838" s="80"/>
      <c r="BA62838" s="80"/>
      <c r="BB62838" s="80"/>
    </row>
    <row r="62839" spans="9:54" x14ac:dyDescent="0.25">
      <c r="I62839" s="80"/>
      <c r="AX62839" s="80"/>
      <c r="AY62839" s="80"/>
      <c r="AZ62839" s="80"/>
      <c r="BA62839" s="80"/>
      <c r="BB62839" s="80"/>
    </row>
    <row r="62840" spans="9:54" x14ac:dyDescent="0.25">
      <c r="I62840" s="80"/>
      <c r="AX62840" s="80"/>
      <c r="AY62840" s="80"/>
      <c r="AZ62840" s="80"/>
      <c r="BA62840" s="80"/>
      <c r="BB62840" s="80"/>
    </row>
    <row r="62841" spans="9:54" x14ac:dyDescent="0.25">
      <c r="I62841" s="80"/>
      <c r="AX62841" s="80"/>
      <c r="AY62841" s="80"/>
      <c r="AZ62841" s="80"/>
      <c r="BA62841" s="80"/>
      <c r="BB62841" s="80"/>
    </row>
    <row r="62842" spans="9:54" x14ac:dyDescent="0.25">
      <c r="I62842" s="80"/>
      <c r="AX62842" s="80"/>
      <c r="AY62842" s="80"/>
      <c r="AZ62842" s="80"/>
      <c r="BA62842" s="80"/>
      <c r="BB62842" s="80"/>
    </row>
    <row r="62843" spans="9:54" x14ac:dyDescent="0.25">
      <c r="I62843" s="80"/>
      <c r="AX62843" s="80"/>
      <c r="AY62843" s="80"/>
      <c r="AZ62843" s="80"/>
      <c r="BA62843" s="80"/>
      <c r="BB62843" s="80"/>
    </row>
    <row r="62844" spans="9:54" x14ac:dyDescent="0.25">
      <c r="I62844" s="80"/>
      <c r="AX62844" s="80"/>
      <c r="AY62844" s="80"/>
      <c r="AZ62844" s="80"/>
      <c r="BA62844" s="80"/>
      <c r="BB62844" s="80"/>
    </row>
    <row r="62845" spans="9:54" x14ac:dyDescent="0.25">
      <c r="I62845" s="80"/>
      <c r="AX62845" s="80"/>
      <c r="AY62845" s="80"/>
      <c r="AZ62845" s="80"/>
      <c r="BA62845" s="80"/>
      <c r="BB62845" s="80"/>
    </row>
    <row r="62846" spans="9:54" x14ac:dyDescent="0.25">
      <c r="I62846" s="80"/>
      <c r="AX62846" s="80"/>
      <c r="AY62846" s="80"/>
      <c r="AZ62846" s="80"/>
      <c r="BA62846" s="80"/>
      <c r="BB62846" s="80"/>
    </row>
    <row r="62847" spans="9:54" x14ac:dyDescent="0.25">
      <c r="I62847" s="80"/>
      <c r="AX62847" s="80"/>
      <c r="AY62847" s="80"/>
      <c r="AZ62847" s="80"/>
      <c r="BA62847" s="80"/>
      <c r="BB62847" s="80"/>
    </row>
    <row r="62848" spans="9:54" x14ac:dyDescent="0.25">
      <c r="I62848" s="80"/>
      <c r="AX62848" s="80"/>
      <c r="AY62848" s="80"/>
      <c r="AZ62848" s="80"/>
      <c r="BA62848" s="80"/>
      <c r="BB62848" s="80"/>
    </row>
    <row r="62849" spans="9:54" x14ac:dyDescent="0.25">
      <c r="I62849" s="80"/>
      <c r="AX62849" s="80"/>
      <c r="AY62849" s="80"/>
      <c r="AZ62849" s="80"/>
      <c r="BA62849" s="80"/>
      <c r="BB62849" s="80"/>
    </row>
    <row r="62850" spans="9:54" x14ac:dyDescent="0.25">
      <c r="I62850" s="80"/>
      <c r="AX62850" s="80"/>
      <c r="AY62850" s="80"/>
      <c r="AZ62850" s="80"/>
      <c r="BA62850" s="80"/>
      <c r="BB62850" s="80"/>
    </row>
    <row r="62851" spans="9:54" x14ac:dyDescent="0.25">
      <c r="I62851" s="80"/>
      <c r="AX62851" s="80"/>
      <c r="AY62851" s="80"/>
      <c r="AZ62851" s="80"/>
      <c r="BA62851" s="80"/>
      <c r="BB62851" s="80"/>
    </row>
    <row r="62852" spans="9:54" x14ac:dyDescent="0.25">
      <c r="I62852" s="80"/>
      <c r="AX62852" s="80"/>
      <c r="AY62852" s="80"/>
      <c r="AZ62852" s="80"/>
      <c r="BA62852" s="80"/>
      <c r="BB62852" s="80"/>
    </row>
    <row r="62853" spans="9:54" x14ac:dyDescent="0.25">
      <c r="I62853" s="80"/>
      <c r="AX62853" s="80"/>
      <c r="AY62853" s="80"/>
      <c r="AZ62853" s="80"/>
      <c r="BA62853" s="80"/>
      <c r="BB62853" s="80"/>
    </row>
    <row r="62854" spans="9:54" x14ac:dyDescent="0.25">
      <c r="I62854" s="80"/>
      <c r="AX62854" s="80"/>
      <c r="AY62854" s="80"/>
      <c r="AZ62854" s="80"/>
      <c r="BA62854" s="80"/>
      <c r="BB62854" s="80"/>
    </row>
    <row r="62855" spans="9:54" x14ac:dyDescent="0.25">
      <c r="I62855" s="80"/>
      <c r="AX62855" s="80"/>
      <c r="AY62855" s="80"/>
      <c r="AZ62855" s="80"/>
      <c r="BA62855" s="80"/>
      <c r="BB62855" s="80"/>
    </row>
    <row r="62856" spans="9:54" x14ac:dyDescent="0.25">
      <c r="I62856" s="80"/>
      <c r="AX62856" s="80"/>
      <c r="AY62856" s="80"/>
      <c r="AZ62856" s="80"/>
      <c r="BA62856" s="80"/>
      <c r="BB62856" s="80"/>
    </row>
    <row r="62857" spans="9:54" x14ac:dyDescent="0.25">
      <c r="I62857" s="80"/>
      <c r="AX62857" s="80"/>
      <c r="AY62857" s="80"/>
      <c r="AZ62857" s="80"/>
      <c r="BA62857" s="80"/>
      <c r="BB62857" s="80"/>
    </row>
    <row r="62858" spans="9:54" x14ac:dyDescent="0.25">
      <c r="I62858" s="80"/>
      <c r="AX62858" s="80"/>
      <c r="AY62858" s="80"/>
      <c r="AZ62858" s="80"/>
      <c r="BA62858" s="80"/>
      <c r="BB62858" s="80"/>
    </row>
    <row r="62859" spans="9:54" x14ac:dyDescent="0.25">
      <c r="I62859" s="80"/>
      <c r="AX62859" s="80"/>
      <c r="AY62859" s="80"/>
      <c r="AZ62859" s="80"/>
      <c r="BA62859" s="80"/>
      <c r="BB62859" s="80"/>
    </row>
    <row r="62860" spans="9:54" x14ac:dyDescent="0.25">
      <c r="I62860" s="80"/>
      <c r="AX62860" s="80"/>
      <c r="AY62860" s="80"/>
      <c r="AZ62860" s="80"/>
      <c r="BA62860" s="80"/>
      <c r="BB62860" s="80"/>
    </row>
    <row r="62861" spans="9:54" x14ac:dyDescent="0.25">
      <c r="I62861" s="80"/>
      <c r="AX62861" s="80"/>
      <c r="AY62861" s="80"/>
      <c r="AZ62861" s="80"/>
      <c r="BA62861" s="80"/>
      <c r="BB62861" s="80"/>
    </row>
    <row r="62862" spans="9:54" x14ac:dyDescent="0.25">
      <c r="I62862" s="80"/>
      <c r="AX62862" s="80"/>
      <c r="AY62862" s="80"/>
      <c r="AZ62862" s="80"/>
      <c r="BA62862" s="80"/>
      <c r="BB62862" s="80"/>
    </row>
    <row r="62863" spans="9:54" x14ac:dyDescent="0.25">
      <c r="I62863" s="80"/>
      <c r="AX62863" s="80"/>
      <c r="AY62863" s="80"/>
      <c r="AZ62863" s="80"/>
      <c r="BA62863" s="80"/>
      <c r="BB62863" s="80"/>
    </row>
    <row r="62864" spans="9:54" x14ac:dyDescent="0.25">
      <c r="I62864" s="80"/>
      <c r="AX62864" s="80"/>
      <c r="AY62864" s="80"/>
      <c r="AZ62864" s="80"/>
      <c r="BA62864" s="80"/>
      <c r="BB62864" s="80"/>
    </row>
    <row r="62865" spans="9:54" x14ac:dyDescent="0.25">
      <c r="I62865" s="80"/>
      <c r="AX62865" s="80"/>
      <c r="AY62865" s="80"/>
      <c r="AZ62865" s="80"/>
      <c r="BA62865" s="80"/>
      <c r="BB62865" s="80"/>
    </row>
    <row r="62866" spans="9:54" x14ac:dyDescent="0.25">
      <c r="I62866" s="80"/>
      <c r="AX62866" s="80"/>
      <c r="AY62866" s="80"/>
      <c r="AZ62866" s="80"/>
      <c r="BA62866" s="80"/>
      <c r="BB62866" s="80"/>
    </row>
    <row r="62867" spans="9:54" x14ac:dyDescent="0.25">
      <c r="I62867" s="80"/>
      <c r="AX62867" s="80"/>
      <c r="AY62867" s="80"/>
      <c r="AZ62867" s="80"/>
      <c r="BA62867" s="80"/>
      <c r="BB62867" s="80"/>
    </row>
    <row r="62868" spans="9:54" x14ac:dyDescent="0.25">
      <c r="I62868" s="80"/>
      <c r="AX62868" s="80"/>
      <c r="AY62868" s="80"/>
      <c r="AZ62868" s="80"/>
      <c r="BA62868" s="80"/>
      <c r="BB62868" s="80"/>
    </row>
    <row r="62869" spans="9:54" x14ac:dyDescent="0.25">
      <c r="I62869" s="80"/>
      <c r="AX62869" s="80"/>
      <c r="AY62869" s="80"/>
      <c r="AZ62869" s="80"/>
      <c r="BA62869" s="80"/>
      <c r="BB62869" s="80"/>
    </row>
    <row r="62870" spans="9:54" x14ac:dyDescent="0.25">
      <c r="I62870" s="80"/>
      <c r="AX62870" s="80"/>
      <c r="AY62870" s="80"/>
      <c r="AZ62870" s="80"/>
      <c r="BA62870" s="80"/>
      <c r="BB62870" s="80"/>
    </row>
    <row r="62871" spans="9:54" x14ac:dyDescent="0.25">
      <c r="I62871" s="80"/>
      <c r="AX62871" s="80"/>
      <c r="AY62871" s="80"/>
      <c r="AZ62871" s="80"/>
      <c r="BA62871" s="80"/>
      <c r="BB62871" s="80"/>
    </row>
    <row r="62872" spans="9:54" x14ac:dyDescent="0.25">
      <c r="I62872" s="80"/>
      <c r="AX62872" s="80"/>
      <c r="AY62872" s="80"/>
      <c r="AZ62872" s="80"/>
      <c r="BA62872" s="80"/>
      <c r="BB62872" s="80"/>
    </row>
    <row r="62873" spans="9:54" x14ac:dyDescent="0.25">
      <c r="I62873" s="80"/>
      <c r="AX62873" s="80"/>
      <c r="AY62873" s="80"/>
      <c r="AZ62873" s="80"/>
      <c r="BA62873" s="80"/>
      <c r="BB62873" s="80"/>
    </row>
    <row r="62874" spans="9:54" x14ac:dyDescent="0.25">
      <c r="I62874" s="80"/>
      <c r="AX62874" s="80"/>
      <c r="AY62874" s="80"/>
      <c r="AZ62874" s="80"/>
      <c r="BA62874" s="80"/>
      <c r="BB62874" s="80"/>
    </row>
    <row r="62875" spans="9:54" x14ac:dyDescent="0.25">
      <c r="I62875" s="80"/>
      <c r="AX62875" s="80"/>
      <c r="AY62875" s="80"/>
      <c r="AZ62875" s="80"/>
      <c r="BA62875" s="80"/>
      <c r="BB62875" s="80"/>
    </row>
    <row r="62876" spans="9:54" x14ac:dyDescent="0.25">
      <c r="I62876" s="80"/>
      <c r="AX62876" s="80"/>
      <c r="AY62876" s="80"/>
      <c r="AZ62876" s="80"/>
      <c r="BA62876" s="80"/>
      <c r="BB62876" s="80"/>
    </row>
    <row r="62877" spans="9:54" x14ac:dyDescent="0.25">
      <c r="I62877" s="80"/>
      <c r="AX62877" s="80"/>
      <c r="AY62877" s="80"/>
      <c r="AZ62877" s="80"/>
      <c r="BA62877" s="80"/>
      <c r="BB62877" s="80"/>
    </row>
    <row r="62878" spans="9:54" x14ac:dyDescent="0.25">
      <c r="I62878" s="80"/>
      <c r="AX62878" s="80"/>
      <c r="AY62878" s="80"/>
      <c r="AZ62878" s="80"/>
      <c r="BA62878" s="80"/>
      <c r="BB62878" s="80"/>
    </row>
    <row r="62879" spans="9:54" x14ac:dyDescent="0.25">
      <c r="I62879" s="80"/>
      <c r="AX62879" s="80"/>
      <c r="AY62879" s="80"/>
      <c r="AZ62879" s="80"/>
      <c r="BA62879" s="80"/>
      <c r="BB62879" s="80"/>
    </row>
    <row r="62880" spans="9:54" x14ac:dyDescent="0.25">
      <c r="I62880" s="80"/>
      <c r="AX62880" s="80"/>
      <c r="AY62880" s="80"/>
      <c r="AZ62880" s="80"/>
      <c r="BA62880" s="80"/>
      <c r="BB62880" s="80"/>
    </row>
    <row r="62881" spans="9:54" x14ac:dyDescent="0.25">
      <c r="I62881" s="80"/>
      <c r="AX62881" s="80"/>
      <c r="AY62881" s="80"/>
      <c r="AZ62881" s="80"/>
      <c r="BA62881" s="80"/>
      <c r="BB62881" s="80"/>
    </row>
    <row r="62882" spans="9:54" x14ac:dyDescent="0.25">
      <c r="I62882" s="80"/>
      <c r="AX62882" s="80"/>
      <c r="AY62882" s="80"/>
      <c r="AZ62882" s="80"/>
      <c r="BA62882" s="80"/>
      <c r="BB62882" s="80"/>
    </row>
    <row r="62883" spans="9:54" x14ac:dyDescent="0.25">
      <c r="I62883" s="80"/>
      <c r="AX62883" s="80"/>
      <c r="AY62883" s="80"/>
      <c r="AZ62883" s="80"/>
      <c r="BA62883" s="80"/>
      <c r="BB62883" s="80"/>
    </row>
    <row r="62884" spans="9:54" x14ac:dyDescent="0.25">
      <c r="I62884" s="80"/>
      <c r="AX62884" s="80"/>
      <c r="AY62884" s="80"/>
      <c r="AZ62884" s="80"/>
      <c r="BA62884" s="80"/>
      <c r="BB62884" s="80"/>
    </row>
    <row r="62885" spans="9:54" x14ac:dyDescent="0.25">
      <c r="I62885" s="80"/>
      <c r="AX62885" s="80"/>
      <c r="AY62885" s="80"/>
      <c r="AZ62885" s="80"/>
      <c r="BA62885" s="80"/>
      <c r="BB62885" s="80"/>
    </row>
    <row r="62886" spans="9:54" x14ac:dyDescent="0.25">
      <c r="I62886" s="80"/>
      <c r="AX62886" s="80"/>
      <c r="AY62886" s="80"/>
      <c r="AZ62886" s="80"/>
      <c r="BA62886" s="80"/>
      <c r="BB62886" s="80"/>
    </row>
    <row r="62887" spans="9:54" x14ac:dyDescent="0.25">
      <c r="I62887" s="80"/>
      <c r="AX62887" s="80"/>
      <c r="AY62887" s="80"/>
      <c r="AZ62887" s="80"/>
      <c r="BA62887" s="80"/>
      <c r="BB62887" s="80"/>
    </row>
    <row r="62888" spans="9:54" x14ac:dyDescent="0.25">
      <c r="I62888" s="80"/>
      <c r="AX62888" s="80"/>
      <c r="AY62888" s="80"/>
      <c r="AZ62888" s="80"/>
      <c r="BA62888" s="80"/>
      <c r="BB62888" s="80"/>
    </row>
    <row r="62889" spans="9:54" x14ac:dyDescent="0.25">
      <c r="I62889" s="80"/>
      <c r="AX62889" s="80"/>
      <c r="AY62889" s="80"/>
      <c r="AZ62889" s="80"/>
      <c r="BA62889" s="80"/>
      <c r="BB62889" s="80"/>
    </row>
    <row r="62890" spans="9:54" x14ac:dyDescent="0.25">
      <c r="I62890" s="80"/>
      <c r="AX62890" s="80"/>
      <c r="AY62890" s="80"/>
      <c r="AZ62890" s="80"/>
      <c r="BA62890" s="80"/>
      <c r="BB62890" s="80"/>
    </row>
    <row r="62891" spans="9:54" x14ac:dyDescent="0.25">
      <c r="I62891" s="80"/>
      <c r="AX62891" s="80"/>
      <c r="AY62891" s="80"/>
      <c r="AZ62891" s="80"/>
      <c r="BA62891" s="80"/>
      <c r="BB62891" s="80"/>
    </row>
    <row r="62892" spans="9:54" x14ac:dyDescent="0.25">
      <c r="I62892" s="80"/>
      <c r="AX62892" s="80"/>
      <c r="AY62892" s="80"/>
      <c r="AZ62892" s="80"/>
      <c r="BA62892" s="80"/>
      <c r="BB62892" s="80"/>
    </row>
    <row r="62893" spans="9:54" x14ac:dyDescent="0.25">
      <c r="I62893" s="80"/>
      <c r="AX62893" s="80"/>
      <c r="AY62893" s="80"/>
      <c r="AZ62893" s="80"/>
      <c r="BA62893" s="80"/>
      <c r="BB62893" s="80"/>
    </row>
    <row r="62894" spans="9:54" x14ac:dyDescent="0.25">
      <c r="I62894" s="80"/>
      <c r="AX62894" s="80"/>
      <c r="AY62894" s="80"/>
      <c r="AZ62894" s="80"/>
      <c r="BA62894" s="80"/>
      <c r="BB62894" s="80"/>
    </row>
    <row r="62895" spans="9:54" x14ac:dyDescent="0.25">
      <c r="I62895" s="80"/>
      <c r="AX62895" s="80"/>
      <c r="AY62895" s="80"/>
      <c r="AZ62895" s="80"/>
      <c r="BA62895" s="80"/>
      <c r="BB62895" s="80"/>
    </row>
    <row r="62896" spans="9:54" x14ac:dyDescent="0.25">
      <c r="I62896" s="80"/>
      <c r="AX62896" s="80"/>
      <c r="AY62896" s="80"/>
      <c r="AZ62896" s="80"/>
      <c r="BA62896" s="80"/>
      <c r="BB62896" s="80"/>
    </row>
    <row r="62897" spans="9:54" x14ac:dyDescent="0.25">
      <c r="I62897" s="80"/>
      <c r="AX62897" s="80"/>
      <c r="AY62897" s="80"/>
      <c r="AZ62897" s="80"/>
      <c r="BA62897" s="80"/>
      <c r="BB62897" s="80"/>
    </row>
    <row r="62898" spans="9:54" x14ac:dyDescent="0.25">
      <c r="I62898" s="80"/>
      <c r="AX62898" s="80"/>
      <c r="AY62898" s="80"/>
      <c r="AZ62898" s="80"/>
      <c r="BA62898" s="80"/>
      <c r="BB62898" s="80"/>
    </row>
    <row r="62899" spans="9:54" x14ac:dyDescent="0.25">
      <c r="I62899" s="80"/>
      <c r="AX62899" s="80"/>
      <c r="AY62899" s="80"/>
      <c r="AZ62899" s="80"/>
      <c r="BA62899" s="80"/>
      <c r="BB62899" s="80"/>
    </row>
    <row r="62900" spans="9:54" x14ac:dyDescent="0.25">
      <c r="I62900" s="80"/>
      <c r="AX62900" s="80"/>
      <c r="AY62900" s="80"/>
      <c r="AZ62900" s="80"/>
      <c r="BA62900" s="80"/>
      <c r="BB62900" s="80"/>
    </row>
    <row r="62901" spans="9:54" x14ac:dyDescent="0.25">
      <c r="I62901" s="80"/>
      <c r="AX62901" s="80"/>
      <c r="AY62901" s="80"/>
      <c r="AZ62901" s="80"/>
      <c r="BA62901" s="80"/>
      <c r="BB62901" s="80"/>
    </row>
    <row r="62902" spans="9:54" x14ac:dyDescent="0.25">
      <c r="I62902" s="80"/>
      <c r="AX62902" s="80"/>
      <c r="AY62902" s="80"/>
      <c r="AZ62902" s="80"/>
      <c r="BA62902" s="80"/>
      <c r="BB62902" s="80"/>
    </row>
    <row r="62903" spans="9:54" x14ac:dyDescent="0.25">
      <c r="I62903" s="80"/>
      <c r="AX62903" s="80"/>
      <c r="AY62903" s="80"/>
      <c r="AZ62903" s="80"/>
      <c r="BA62903" s="80"/>
      <c r="BB62903" s="80"/>
    </row>
    <row r="62904" spans="9:54" x14ac:dyDescent="0.25">
      <c r="I62904" s="80"/>
      <c r="AX62904" s="80"/>
      <c r="AY62904" s="80"/>
      <c r="AZ62904" s="80"/>
      <c r="BA62904" s="80"/>
      <c r="BB62904" s="80"/>
    </row>
    <row r="62905" spans="9:54" x14ac:dyDescent="0.25">
      <c r="I62905" s="80"/>
      <c r="AX62905" s="80"/>
      <c r="AY62905" s="80"/>
      <c r="AZ62905" s="80"/>
      <c r="BA62905" s="80"/>
      <c r="BB62905" s="80"/>
    </row>
    <row r="62906" spans="9:54" x14ac:dyDescent="0.25">
      <c r="I62906" s="80"/>
      <c r="AX62906" s="80"/>
      <c r="AY62906" s="80"/>
      <c r="AZ62906" s="80"/>
      <c r="BA62906" s="80"/>
      <c r="BB62906" s="80"/>
    </row>
    <row r="62907" spans="9:54" x14ac:dyDescent="0.25">
      <c r="I62907" s="80"/>
      <c r="AX62907" s="80"/>
      <c r="AY62907" s="80"/>
      <c r="AZ62907" s="80"/>
      <c r="BA62907" s="80"/>
      <c r="BB62907" s="80"/>
    </row>
    <row r="62908" spans="9:54" x14ac:dyDescent="0.25">
      <c r="I62908" s="80"/>
      <c r="AX62908" s="80"/>
      <c r="AY62908" s="80"/>
      <c r="AZ62908" s="80"/>
      <c r="BA62908" s="80"/>
      <c r="BB62908" s="80"/>
    </row>
    <row r="62909" spans="9:54" x14ac:dyDescent="0.25">
      <c r="I62909" s="80"/>
      <c r="AX62909" s="80"/>
      <c r="AY62909" s="80"/>
      <c r="AZ62909" s="80"/>
      <c r="BA62909" s="80"/>
      <c r="BB62909" s="80"/>
    </row>
    <row r="62910" spans="9:54" x14ac:dyDescent="0.25">
      <c r="I62910" s="80"/>
      <c r="AX62910" s="80"/>
      <c r="AY62910" s="80"/>
      <c r="AZ62910" s="80"/>
      <c r="BA62910" s="80"/>
      <c r="BB62910" s="80"/>
    </row>
    <row r="62911" spans="9:54" x14ac:dyDescent="0.25">
      <c r="I62911" s="80"/>
      <c r="AX62911" s="80"/>
      <c r="AY62911" s="80"/>
      <c r="AZ62911" s="80"/>
      <c r="BA62911" s="80"/>
      <c r="BB62911" s="80"/>
    </row>
    <row r="62912" spans="9:54" x14ac:dyDescent="0.25">
      <c r="I62912" s="80"/>
      <c r="AX62912" s="80"/>
      <c r="AY62912" s="80"/>
      <c r="AZ62912" s="80"/>
      <c r="BA62912" s="80"/>
      <c r="BB62912" s="80"/>
    </row>
    <row r="62913" spans="9:54" x14ac:dyDescent="0.25">
      <c r="I62913" s="80"/>
      <c r="AX62913" s="80"/>
      <c r="AY62913" s="80"/>
      <c r="AZ62913" s="80"/>
      <c r="BA62913" s="80"/>
      <c r="BB62913" s="80"/>
    </row>
    <row r="62914" spans="9:54" x14ac:dyDescent="0.25">
      <c r="I62914" s="80"/>
      <c r="AX62914" s="80"/>
      <c r="AY62914" s="80"/>
      <c r="AZ62914" s="80"/>
      <c r="BA62914" s="80"/>
      <c r="BB62914" s="80"/>
    </row>
    <row r="62915" spans="9:54" x14ac:dyDescent="0.25">
      <c r="I62915" s="80"/>
      <c r="AX62915" s="80"/>
      <c r="AY62915" s="80"/>
      <c r="AZ62915" s="80"/>
      <c r="BA62915" s="80"/>
      <c r="BB62915" s="80"/>
    </row>
    <row r="62916" spans="9:54" x14ac:dyDescent="0.25">
      <c r="I62916" s="80"/>
      <c r="AX62916" s="80"/>
      <c r="AY62916" s="80"/>
      <c r="AZ62916" s="80"/>
      <c r="BA62916" s="80"/>
      <c r="BB62916" s="80"/>
    </row>
    <row r="62917" spans="9:54" x14ac:dyDescent="0.25">
      <c r="I62917" s="80"/>
      <c r="AX62917" s="80"/>
      <c r="AY62917" s="80"/>
      <c r="AZ62917" s="80"/>
      <c r="BA62917" s="80"/>
      <c r="BB62917" s="80"/>
    </row>
    <row r="62918" spans="9:54" x14ac:dyDescent="0.25">
      <c r="I62918" s="80"/>
      <c r="AX62918" s="80"/>
      <c r="AY62918" s="80"/>
      <c r="AZ62918" s="80"/>
      <c r="BA62918" s="80"/>
      <c r="BB62918" s="80"/>
    </row>
    <row r="62919" spans="9:54" x14ac:dyDescent="0.25">
      <c r="I62919" s="80"/>
      <c r="AX62919" s="80"/>
      <c r="AY62919" s="80"/>
      <c r="AZ62919" s="80"/>
      <c r="BA62919" s="80"/>
      <c r="BB62919" s="80"/>
    </row>
    <row r="62920" spans="9:54" x14ac:dyDescent="0.25">
      <c r="I62920" s="80"/>
      <c r="AX62920" s="80"/>
      <c r="AY62920" s="80"/>
      <c r="AZ62920" s="80"/>
      <c r="BA62920" s="80"/>
      <c r="BB62920" s="80"/>
    </row>
    <row r="62921" spans="9:54" x14ac:dyDescent="0.25">
      <c r="I62921" s="80"/>
      <c r="AX62921" s="80"/>
      <c r="AY62921" s="80"/>
      <c r="AZ62921" s="80"/>
      <c r="BA62921" s="80"/>
      <c r="BB62921" s="80"/>
    </row>
    <row r="62922" spans="9:54" x14ac:dyDescent="0.25">
      <c r="I62922" s="80"/>
      <c r="AX62922" s="80"/>
      <c r="AY62922" s="80"/>
      <c r="AZ62922" s="80"/>
      <c r="BA62922" s="80"/>
      <c r="BB62922" s="80"/>
    </row>
    <row r="62923" spans="9:54" x14ac:dyDescent="0.25">
      <c r="I62923" s="80"/>
      <c r="AX62923" s="80"/>
      <c r="AY62923" s="80"/>
      <c r="AZ62923" s="80"/>
      <c r="BA62923" s="80"/>
      <c r="BB62923" s="80"/>
    </row>
    <row r="62924" spans="9:54" x14ac:dyDescent="0.25">
      <c r="I62924" s="80"/>
      <c r="AX62924" s="80"/>
      <c r="AY62924" s="80"/>
      <c r="AZ62924" s="80"/>
      <c r="BA62924" s="80"/>
      <c r="BB62924" s="80"/>
    </row>
    <row r="62925" spans="9:54" x14ac:dyDescent="0.25">
      <c r="I62925" s="80"/>
      <c r="AX62925" s="80"/>
      <c r="AY62925" s="80"/>
      <c r="AZ62925" s="80"/>
      <c r="BA62925" s="80"/>
      <c r="BB62925" s="80"/>
    </row>
    <row r="62926" spans="9:54" x14ac:dyDescent="0.25">
      <c r="I62926" s="80"/>
      <c r="AX62926" s="80"/>
      <c r="AY62926" s="80"/>
      <c r="AZ62926" s="80"/>
      <c r="BA62926" s="80"/>
      <c r="BB62926" s="80"/>
    </row>
    <row r="62927" spans="9:54" x14ac:dyDescent="0.25">
      <c r="I62927" s="80"/>
      <c r="AX62927" s="80"/>
      <c r="AY62927" s="80"/>
      <c r="AZ62927" s="80"/>
      <c r="BA62927" s="80"/>
      <c r="BB62927" s="80"/>
    </row>
    <row r="62928" spans="9:54" x14ac:dyDescent="0.25">
      <c r="I62928" s="80"/>
      <c r="AX62928" s="80"/>
      <c r="AY62928" s="80"/>
      <c r="AZ62928" s="80"/>
      <c r="BA62928" s="80"/>
      <c r="BB62928" s="80"/>
    </row>
    <row r="62929" spans="9:54" x14ac:dyDescent="0.25">
      <c r="I62929" s="80"/>
      <c r="AX62929" s="80"/>
      <c r="AY62929" s="80"/>
      <c r="AZ62929" s="80"/>
      <c r="BA62929" s="80"/>
      <c r="BB62929" s="80"/>
    </row>
    <row r="62930" spans="9:54" x14ac:dyDescent="0.25">
      <c r="I62930" s="80"/>
      <c r="AX62930" s="80"/>
      <c r="AY62930" s="80"/>
      <c r="AZ62930" s="80"/>
      <c r="BA62930" s="80"/>
      <c r="BB62930" s="80"/>
    </row>
    <row r="62931" spans="9:54" x14ac:dyDescent="0.25">
      <c r="I62931" s="80"/>
      <c r="AX62931" s="80"/>
      <c r="AY62931" s="80"/>
      <c r="AZ62931" s="80"/>
      <c r="BA62931" s="80"/>
      <c r="BB62931" s="80"/>
    </row>
    <row r="62932" spans="9:54" x14ac:dyDescent="0.25">
      <c r="I62932" s="80"/>
      <c r="AX62932" s="80"/>
      <c r="AY62932" s="80"/>
      <c r="AZ62932" s="80"/>
      <c r="BA62932" s="80"/>
      <c r="BB62932" s="80"/>
    </row>
    <row r="62933" spans="9:54" x14ac:dyDescent="0.25">
      <c r="I62933" s="80"/>
      <c r="AX62933" s="80"/>
      <c r="AY62933" s="80"/>
      <c r="AZ62933" s="80"/>
      <c r="BA62933" s="80"/>
      <c r="BB62933" s="80"/>
    </row>
    <row r="62934" spans="9:54" x14ac:dyDescent="0.25">
      <c r="I62934" s="80"/>
      <c r="AX62934" s="80"/>
      <c r="AY62934" s="80"/>
      <c r="AZ62934" s="80"/>
      <c r="BA62934" s="80"/>
      <c r="BB62934" s="80"/>
    </row>
    <row r="62935" spans="9:54" x14ac:dyDescent="0.25">
      <c r="I62935" s="80"/>
      <c r="AX62935" s="80"/>
      <c r="AY62935" s="80"/>
      <c r="AZ62935" s="80"/>
      <c r="BA62935" s="80"/>
      <c r="BB62935" s="80"/>
    </row>
    <row r="62936" spans="9:54" x14ac:dyDescent="0.25">
      <c r="I62936" s="80"/>
      <c r="AX62936" s="80"/>
      <c r="AY62936" s="80"/>
      <c r="AZ62936" s="80"/>
      <c r="BA62936" s="80"/>
      <c r="BB62936" s="80"/>
    </row>
    <row r="62937" spans="9:54" x14ac:dyDescent="0.25">
      <c r="I62937" s="80"/>
      <c r="AX62937" s="80"/>
      <c r="AY62937" s="80"/>
      <c r="AZ62937" s="80"/>
      <c r="BA62937" s="80"/>
      <c r="BB62937" s="80"/>
    </row>
    <row r="62938" spans="9:54" x14ac:dyDescent="0.25">
      <c r="I62938" s="80"/>
      <c r="AX62938" s="80"/>
      <c r="AY62938" s="80"/>
      <c r="AZ62938" s="80"/>
      <c r="BA62938" s="80"/>
      <c r="BB62938" s="80"/>
    </row>
    <row r="62939" spans="9:54" x14ac:dyDescent="0.25">
      <c r="I62939" s="80"/>
      <c r="AX62939" s="80"/>
      <c r="AY62939" s="80"/>
      <c r="AZ62939" s="80"/>
      <c r="BA62939" s="80"/>
      <c r="BB62939" s="80"/>
    </row>
    <row r="62940" spans="9:54" x14ac:dyDescent="0.25">
      <c r="I62940" s="80"/>
      <c r="AX62940" s="80"/>
      <c r="AY62940" s="80"/>
      <c r="AZ62940" s="80"/>
      <c r="BA62940" s="80"/>
      <c r="BB62940" s="80"/>
    </row>
    <row r="62941" spans="9:54" x14ac:dyDescent="0.25">
      <c r="I62941" s="80"/>
      <c r="AX62941" s="80"/>
      <c r="AY62941" s="80"/>
      <c r="AZ62941" s="80"/>
      <c r="BA62941" s="80"/>
      <c r="BB62941" s="80"/>
    </row>
    <row r="62942" spans="9:54" x14ac:dyDescent="0.25">
      <c r="I62942" s="80"/>
      <c r="AX62942" s="80"/>
      <c r="AY62942" s="80"/>
      <c r="AZ62942" s="80"/>
      <c r="BA62942" s="80"/>
      <c r="BB62942" s="80"/>
    </row>
    <row r="62943" spans="9:54" x14ac:dyDescent="0.25">
      <c r="I62943" s="80"/>
      <c r="AX62943" s="80"/>
      <c r="AY62943" s="80"/>
      <c r="AZ62943" s="80"/>
      <c r="BA62943" s="80"/>
      <c r="BB62943" s="80"/>
    </row>
    <row r="62944" spans="9:54" x14ac:dyDescent="0.25">
      <c r="I62944" s="80"/>
      <c r="AX62944" s="80"/>
      <c r="AY62944" s="80"/>
      <c r="AZ62944" s="80"/>
      <c r="BA62944" s="80"/>
      <c r="BB62944" s="80"/>
    </row>
    <row r="62945" spans="9:54" x14ac:dyDescent="0.25">
      <c r="I62945" s="80"/>
      <c r="AX62945" s="80"/>
      <c r="AY62945" s="80"/>
      <c r="AZ62945" s="80"/>
      <c r="BA62945" s="80"/>
      <c r="BB62945" s="80"/>
    </row>
    <row r="62946" spans="9:54" x14ac:dyDescent="0.25">
      <c r="I62946" s="80"/>
      <c r="AX62946" s="80"/>
      <c r="AY62946" s="80"/>
      <c r="AZ62946" s="80"/>
      <c r="BA62946" s="80"/>
      <c r="BB62946" s="80"/>
    </row>
    <row r="62947" spans="9:54" x14ac:dyDescent="0.25">
      <c r="I62947" s="80"/>
      <c r="AX62947" s="80"/>
      <c r="AY62947" s="80"/>
      <c r="AZ62947" s="80"/>
      <c r="BA62947" s="80"/>
      <c r="BB62947" s="80"/>
    </row>
    <row r="62948" spans="9:54" x14ac:dyDescent="0.25">
      <c r="I62948" s="80"/>
      <c r="AX62948" s="80"/>
      <c r="AY62948" s="80"/>
      <c r="AZ62948" s="80"/>
      <c r="BA62948" s="80"/>
      <c r="BB62948" s="80"/>
    </row>
    <row r="62949" spans="9:54" x14ac:dyDescent="0.25">
      <c r="I62949" s="80"/>
      <c r="AX62949" s="80"/>
      <c r="AY62949" s="80"/>
      <c r="AZ62949" s="80"/>
      <c r="BA62949" s="80"/>
      <c r="BB62949" s="80"/>
    </row>
    <row r="62950" spans="9:54" x14ac:dyDescent="0.25">
      <c r="I62950" s="80"/>
      <c r="AX62950" s="80"/>
      <c r="AY62950" s="80"/>
      <c r="AZ62950" s="80"/>
      <c r="BA62950" s="80"/>
      <c r="BB62950" s="80"/>
    </row>
    <row r="62951" spans="9:54" x14ac:dyDescent="0.25">
      <c r="I62951" s="80"/>
      <c r="AX62951" s="80"/>
      <c r="AY62951" s="80"/>
      <c r="AZ62951" s="80"/>
      <c r="BA62951" s="80"/>
      <c r="BB62951" s="80"/>
    </row>
    <row r="62952" spans="9:54" x14ac:dyDescent="0.25">
      <c r="I62952" s="80"/>
      <c r="AX62952" s="80"/>
      <c r="AY62952" s="80"/>
      <c r="AZ62952" s="80"/>
      <c r="BA62952" s="80"/>
      <c r="BB62952" s="80"/>
    </row>
    <row r="62953" spans="9:54" x14ac:dyDescent="0.25">
      <c r="I62953" s="80"/>
      <c r="AX62953" s="80"/>
      <c r="AY62953" s="80"/>
      <c r="AZ62953" s="80"/>
      <c r="BA62953" s="80"/>
      <c r="BB62953" s="80"/>
    </row>
    <row r="62954" spans="9:54" x14ac:dyDescent="0.25">
      <c r="I62954" s="80"/>
      <c r="AX62954" s="80"/>
      <c r="AY62954" s="80"/>
      <c r="AZ62954" s="80"/>
      <c r="BA62954" s="80"/>
      <c r="BB62954" s="80"/>
    </row>
    <row r="62955" spans="9:54" x14ac:dyDescent="0.25">
      <c r="I62955" s="80"/>
      <c r="AX62955" s="80"/>
      <c r="AY62955" s="80"/>
      <c r="AZ62955" s="80"/>
      <c r="BA62955" s="80"/>
      <c r="BB62955" s="80"/>
    </row>
    <row r="62956" spans="9:54" x14ac:dyDescent="0.25">
      <c r="I62956" s="80"/>
      <c r="AX62956" s="80"/>
      <c r="AY62956" s="80"/>
      <c r="AZ62956" s="80"/>
      <c r="BA62956" s="80"/>
      <c r="BB62956" s="80"/>
    </row>
    <row r="62957" spans="9:54" x14ac:dyDescent="0.25">
      <c r="I62957" s="80"/>
      <c r="AX62957" s="80"/>
      <c r="AY62957" s="80"/>
      <c r="AZ62957" s="80"/>
      <c r="BA62957" s="80"/>
      <c r="BB62957" s="80"/>
    </row>
    <row r="62958" spans="9:54" x14ac:dyDescent="0.25">
      <c r="I62958" s="80"/>
      <c r="AX62958" s="80"/>
      <c r="AY62958" s="80"/>
      <c r="AZ62958" s="80"/>
      <c r="BA62958" s="80"/>
      <c r="BB62958" s="80"/>
    </row>
    <row r="62959" spans="9:54" x14ac:dyDescent="0.25">
      <c r="I62959" s="80"/>
      <c r="AX62959" s="80"/>
      <c r="AY62959" s="80"/>
      <c r="AZ62959" s="80"/>
      <c r="BA62959" s="80"/>
      <c r="BB62959" s="80"/>
    </row>
    <row r="62960" spans="9:54" x14ac:dyDescent="0.25">
      <c r="I62960" s="80"/>
      <c r="AX62960" s="80"/>
      <c r="AY62960" s="80"/>
      <c r="AZ62960" s="80"/>
      <c r="BA62960" s="80"/>
      <c r="BB62960" s="80"/>
    </row>
    <row r="62961" spans="9:54" x14ac:dyDescent="0.25">
      <c r="I62961" s="80"/>
      <c r="AX62961" s="80"/>
      <c r="AY62961" s="80"/>
      <c r="AZ62961" s="80"/>
      <c r="BA62961" s="80"/>
      <c r="BB62961" s="80"/>
    </row>
    <row r="62962" spans="9:54" x14ac:dyDescent="0.25">
      <c r="I62962" s="80"/>
      <c r="AX62962" s="80"/>
      <c r="AY62962" s="80"/>
      <c r="AZ62962" s="80"/>
      <c r="BA62962" s="80"/>
      <c r="BB62962" s="80"/>
    </row>
    <row r="62963" spans="9:54" x14ac:dyDescent="0.25">
      <c r="I62963" s="80"/>
      <c r="AX62963" s="80"/>
      <c r="AY62963" s="80"/>
      <c r="AZ62963" s="80"/>
      <c r="BA62963" s="80"/>
      <c r="BB62963" s="80"/>
    </row>
    <row r="62964" spans="9:54" x14ac:dyDescent="0.25">
      <c r="I62964" s="80"/>
      <c r="AX62964" s="80"/>
      <c r="AY62964" s="80"/>
      <c r="AZ62964" s="80"/>
      <c r="BA62964" s="80"/>
      <c r="BB62964" s="80"/>
    </row>
    <row r="62965" spans="9:54" x14ac:dyDescent="0.25">
      <c r="I62965" s="80"/>
      <c r="AX62965" s="80"/>
      <c r="AY62965" s="80"/>
      <c r="AZ62965" s="80"/>
      <c r="BA62965" s="80"/>
      <c r="BB62965" s="80"/>
    </row>
    <row r="62966" spans="9:54" x14ac:dyDescent="0.25">
      <c r="I62966" s="80"/>
      <c r="AX62966" s="80"/>
      <c r="AY62966" s="80"/>
      <c r="AZ62966" s="80"/>
      <c r="BA62966" s="80"/>
      <c r="BB62966" s="80"/>
    </row>
    <row r="62967" spans="9:54" x14ac:dyDescent="0.25">
      <c r="I62967" s="80"/>
      <c r="AX62967" s="80"/>
      <c r="AY62967" s="80"/>
      <c r="AZ62967" s="80"/>
      <c r="BA62967" s="80"/>
      <c r="BB62967" s="80"/>
    </row>
    <row r="62968" spans="9:54" x14ac:dyDescent="0.25">
      <c r="I62968" s="80"/>
      <c r="AX62968" s="80"/>
      <c r="AY62968" s="80"/>
      <c r="AZ62968" s="80"/>
      <c r="BA62968" s="80"/>
      <c r="BB62968" s="80"/>
    </row>
    <row r="62969" spans="9:54" x14ac:dyDescent="0.25">
      <c r="I62969" s="80"/>
      <c r="AX62969" s="80"/>
      <c r="AY62969" s="80"/>
      <c r="AZ62969" s="80"/>
      <c r="BA62969" s="80"/>
      <c r="BB62969" s="80"/>
    </row>
    <row r="62970" spans="9:54" x14ac:dyDescent="0.25">
      <c r="I62970" s="80"/>
      <c r="AX62970" s="80"/>
      <c r="AY62970" s="80"/>
      <c r="AZ62970" s="80"/>
      <c r="BA62970" s="80"/>
      <c r="BB62970" s="80"/>
    </row>
    <row r="62971" spans="9:54" x14ac:dyDescent="0.25">
      <c r="I62971" s="80"/>
      <c r="AX62971" s="80"/>
      <c r="AY62971" s="80"/>
      <c r="AZ62971" s="80"/>
      <c r="BA62971" s="80"/>
      <c r="BB62971" s="80"/>
    </row>
    <row r="62972" spans="9:54" x14ac:dyDescent="0.25">
      <c r="I62972" s="80"/>
      <c r="AX62972" s="80"/>
      <c r="AY62972" s="80"/>
      <c r="AZ62972" s="80"/>
      <c r="BA62972" s="80"/>
      <c r="BB62972" s="80"/>
    </row>
    <row r="62973" spans="9:54" x14ac:dyDescent="0.25">
      <c r="I62973" s="80"/>
      <c r="AX62973" s="80"/>
      <c r="AY62973" s="80"/>
      <c r="AZ62973" s="80"/>
      <c r="BA62973" s="80"/>
      <c r="BB62973" s="80"/>
    </row>
    <row r="62974" spans="9:54" x14ac:dyDescent="0.25">
      <c r="I62974" s="80"/>
      <c r="AX62974" s="80"/>
      <c r="AY62974" s="80"/>
      <c r="AZ62974" s="80"/>
      <c r="BA62974" s="80"/>
      <c r="BB62974" s="80"/>
    </row>
    <row r="62975" spans="9:54" x14ac:dyDescent="0.25">
      <c r="I62975" s="80"/>
      <c r="AX62975" s="80"/>
      <c r="AY62975" s="80"/>
      <c r="AZ62975" s="80"/>
      <c r="BA62975" s="80"/>
      <c r="BB62975" s="80"/>
    </row>
    <row r="62976" spans="9:54" x14ac:dyDescent="0.25">
      <c r="I62976" s="80"/>
      <c r="AX62976" s="80"/>
      <c r="AY62976" s="80"/>
      <c r="AZ62976" s="80"/>
      <c r="BA62976" s="80"/>
      <c r="BB62976" s="80"/>
    </row>
    <row r="62977" spans="9:54" x14ac:dyDescent="0.25">
      <c r="I62977" s="80"/>
      <c r="AX62977" s="80"/>
      <c r="AY62977" s="80"/>
      <c r="AZ62977" s="80"/>
      <c r="BA62977" s="80"/>
      <c r="BB62977" s="80"/>
    </row>
    <row r="62978" spans="9:54" x14ac:dyDescent="0.25">
      <c r="I62978" s="80"/>
      <c r="AX62978" s="80"/>
      <c r="AY62978" s="80"/>
      <c r="AZ62978" s="80"/>
      <c r="BA62978" s="80"/>
      <c r="BB62978" s="80"/>
    </row>
    <row r="62979" spans="9:54" x14ac:dyDescent="0.25">
      <c r="I62979" s="80"/>
      <c r="AX62979" s="80"/>
      <c r="AY62979" s="80"/>
      <c r="AZ62979" s="80"/>
      <c r="BA62979" s="80"/>
      <c r="BB62979" s="80"/>
    </row>
    <row r="62980" spans="9:54" x14ac:dyDescent="0.25">
      <c r="I62980" s="80"/>
      <c r="AX62980" s="80"/>
      <c r="AY62980" s="80"/>
      <c r="AZ62980" s="80"/>
      <c r="BA62980" s="80"/>
      <c r="BB62980" s="80"/>
    </row>
    <row r="62981" spans="9:54" x14ac:dyDescent="0.25">
      <c r="I62981" s="80"/>
      <c r="AX62981" s="80"/>
      <c r="AY62981" s="80"/>
      <c r="AZ62981" s="80"/>
      <c r="BA62981" s="80"/>
      <c r="BB62981" s="80"/>
    </row>
    <row r="62982" spans="9:54" x14ac:dyDescent="0.25">
      <c r="I62982" s="80"/>
      <c r="AX62982" s="80"/>
      <c r="AY62982" s="80"/>
      <c r="AZ62982" s="80"/>
      <c r="BA62982" s="80"/>
      <c r="BB62982" s="80"/>
    </row>
    <row r="62983" spans="9:54" x14ac:dyDescent="0.25">
      <c r="I62983" s="80"/>
      <c r="AX62983" s="80"/>
      <c r="AY62983" s="80"/>
      <c r="AZ62983" s="80"/>
      <c r="BA62983" s="80"/>
      <c r="BB62983" s="80"/>
    </row>
    <row r="62984" spans="9:54" x14ac:dyDescent="0.25">
      <c r="I62984" s="80"/>
      <c r="AX62984" s="80"/>
      <c r="AY62984" s="80"/>
      <c r="AZ62984" s="80"/>
      <c r="BA62984" s="80"/>
      <c r="BB62984" s="80"/>
    </row>
    <row r="62985" spans="9:54" x14ac:dyDescent="0.25">
      <c r="I62985" s="80"/>
      <c r="AX62985" s="80"/>
      <c r="AY62985" s="80"/>
      <c r="AZ62985" s="80"/>
      <c r="BA62985" s="80"/>
      <c r="BB62985" s="80"/>
    </row>
    <row r="62986" spans="9:54" x14ac:dyDescent="0.25">
      <c r="I62986" s="80"/>
      <c r="AX62986" s="80"/>
      <c r="AY62986" s="80"/>
      <c r="AZ62986" s="80"/>
      <c r="BA62986" s="80"/>
      <c r="BB62986" s="80"/>
    </row>
    <row r="62987" spans="9:54" x14ac:dyDescent="0.25">
      <c r="I62987" s="80"/>
      <c r="AX62987" s="80"/>
      <c r="AY62987" s="80"/>
      <c r="AZ62987" s="80"/>
      <c r="BA62987" s="80"/>
      <c r="BB62987" s="80"/>
    </row>
    <row r="62988" spans="9:54" x14ac:dyDescent="0.25">
      <c r="I62988" s="80"/>
      <c r="AX62988" s="80"/>
      <c r="AY62988" s="80"/>
      <c r="AZ62988" s="80"/>
      <c r="BA62988" s="80"/>
      <c r="BB62988" s="80"/>
    </row>
    <row r="62989" spans="9:54" x14ac:dyDescent="0.25">
      <c r="I62989" s="80"/>
      <c r="AX62989" s="80"/>
      <c r="AY62989" s="80"/>
      <c r="AZ62989" s="80"/>
      <c r="BA62989" s="80"/>
      <c r="BB62989" s="80"/>
    </row>
    <row r="62990" spans="9:54" x14ac:dyDescent="0.25">
      <c r="I62990" s="80"/>
      <c r="AX62990" s="80"/>
      <c r="AY62990" s="80"/>
      <c r="AZ62990" s="80"/>
      <c r="BA62990" s="80"/>
      <c r="BB62990" s="80"/>
    </row>
    <row r="62991" spans="9:54" x14ac:dyDescent="0.25">
      <c r="I62991" s="80"/>
      <c r="AX62991" s="80"/>
      <c r="AY62991" s="80"/>
      <c r="AZ62991" s="80"/>
      <c r="BA62991" s="80"/>
      <c r="BB62991" s="80"/>
    </row>
    <row r="62992" spans="9:54" x14ac:dyDescent="0.25">
      <c r="I62992" s="80"/>
      <c r="AX62992" s="80"/>
      <c r="AY62992" s="80"/>
      <c r="AZ62992" s="80"/>
      <c r="BA62992" s="80"/>
      <c r="BB62992" s="80"/>
    </row>
    <row r="62993" spans="9:54" x14ac:dyDescent="0.25">
      <c r="I62993" s="80"/>
      <c r="AX62993" s="80"/>
      <c r="AY62993" s="80"/>
      <c r="AZ62993" s="80"/>
      <c r="BA62993" s="80"/>
      <c r="BB62993" s="80"/>
    </row>
    <row r="62994" spans="9:54" x14ac:dyDescent="0.25">
      <c r="I62994" s="80"/>
      <c r="AX62994" s="80"/>
      <c r="AY62994" s="80"/>
      <c r="AZ62994" s="80"/>
      <c r="BA62994" s="80"/>
      <c r="BB62994" s="80"/>
    </row>
    <row r="62995" spans="9:54" x14ac:dyDescent="0.25">
      <c r="I62995" s="80"/>
      <c r="AX62995" s="80"/>
      <c r="AY62995" s="80"/>
      <c r="AZ62995" s="80"/>
      <c r="BA62995" s="80"/>
      <c r="BB62995" s="80"/>
    </row>
    <row r="62996" spans="9:54" x14ac:dyDescent="0.25">
      <c r="I62996" s="80"/>
      <c r="AX62996" s="80"/>
      <c r="AY62996" s="80"/>
      <c r="AZ62996" s="80"/>
      <c r="BA62996" s="80"/>
      <c r="BB62996" s="80"/>
    </row>
    <row r="62997" spans="9:54" x14ac:dyDescent="0.25">
      <c r="I62997" s="80"/>
      <c r="AX62997" s="80"/>
      <c r="AY62997" s="80"/>
      <c r="AZ62997" s="80"/>
      <c r="BA62997" s="80"/>
      <c r="BB62997" s="80"/>
    </row>
    <row r="62998" spans="9:54" x14ac:dyDescent="0.25">
      <c r="I62998" s="80"/>
      <c r="AX62998" s="80"/>
      <c r="AY62998" s="80"/>
      <c r="AZ62998" s="80"/>
      <c r="BA62998" s="80"/>
      <c r="BB62998" s="80"/>
    </row>
    <row r="62999" spans="9:54" x14ac:dyDescent="0.25">
      <c r="I62999" s="80"/>
      <c r="AX62999" s="80"/>
      <c r="AY62999" s="80"/>
      <c r="AZ62999" s="80"/>
      <c r="BA62999" s="80"/>
      <c r="BB62999" s="80"/>
    </row>
    <row r="63000" spans="9:54" x14ac:dyDescent="0.25">
      <c r="I63000" s="80"/>
      <c r="AX63000" s="80"/>
      <c r="AY63000" s="80"/>
      <c r="AZ63000" s="80"/>
      <c r="BA63000" s="80"/>
      <c r="BB63000" s="80"/>
    </row>
    <row r="63001" spans="9:54" x14ac:dyDescent="0.25">
      <c r="I63001" s="80"/>
      <c r="AX63001" s="80"/>
      <c r="AY63001" s="80"/>
      <c r="AZ63001" s="80"/>
      <c r="BA63001" s="80"/>
      <c r="BB63001" s="80"/>
    </row>
    <row r="63002" spans="9:54" x14ac:dyDescent="0.25">
      <c r="I63002" s="80"/>
      <c r="AX63002" s="80"/>
      <c r="AY63002" s="80"/>
      <c r="AZ63002" s="80"/>
      <c r="BA63002" s="80"/>
      <c r="BB63002" s="80"/>
    </row>
    <row r="63003" spans="9:54" x14ac:dyDescent="0.25">
      <c r="I63003" s="80"/>
      <c r="AX63003" s="80"/>
      <c r="AY63003" s="80"/>
      <c r="AZ63003" s="80"/>
      <c r="BA63003" s="80"/>
      <c r="BB63003" s="80"/>
    </row>
    <row r="63004" spans="9:54" x14ac:dyDescent="0.25">
      <c r="I63004" s="80"/>
      <c r="AX63004" s="80"/>
      <c r="AY63004" s="80"/>
      <c r="AZ63004" s="80"/>
      <c r="BA63004" s="80"/>
      <c r="BB63004" s="80"/>
    </row>
    <row r="63005" spans="9:54" x14ac:dyDescent="0.25">
      <c r="I63005" s="80"/>
      <c r="AX63005" s="80"/>
      <c r="AY63005" s="80"/>
      <c r="AZ63005" s="80"/>
      <c r="BA63005" s="80"/>
      <c r="BB63005" s="80"/>
    </row>
    <row r="63006" spans="9:54" x14ac:dyDescent="0.25">
      <c r="I63006" s="80"/>
      <c r="AX63006" s="80"/>
      <c r="AY63006" s="80"/>
      <c r="AZ63006" s="80"/>
      <c r="BA63006" s="80"/>
      <c r="BB63006" s="80"/>
    </row>
    <row r="63007" spans="9:54" x14ac:dyDescent="0.25">
      <c r="I63007" s="80"/>
      <c r="AX63007" s="80"/>
      <c r="AY63007" s="80"/>
      <c r="AZ63007" s="80"/>
      <c r="BA63007" s="80"/>
      <c r="BB63007" s="80"/>
    </row>
    <row r="63008" spans="9:54" x14ac:dyDescent="0.25">
      <c r="I63008" s="80"/>
      <c r="AX63008" s="80"/>
      <c r="AY63008" s="80"/>
      <c r="AZ63008" s="80"/>
      <c r="BA63008" s="80"/>
      <c r="BB63008" s="80"/>
    </row>
    <row r="63009" spans="9:54" x14ac:dyDescent="0.25">
      <c r="I63009" s="80"/>
      <c r="AX63009" s="80"/>
      <c r="AY63009" s="80"/>
      <c r="AZ63009" s="80"/>
      <c r="BA63009" s="80"/>
      <c r="BB63009" s="80"/>
    </row>
    <row r="63010" spans="9:54" x14ac:dyDescent="0.25">
      <c r="I63010" s="80"/>
      <c r="AX63010" s="80"/>
      <c r="AY63010" s="80"/>
      <c r="AZ63010" s="80"/>
      <c r="BA63010" s="80"/>
      <c r="BB63010" s="80"/>
    </row>
    <row r="63011" spans="9:54" x14ac:dyDescent="0.25">
      <c r="I63011" s="80"/>
      <c r="AX63011" s="80"/>
      <c r="AY63011" s="80"/>
      <c r="AZ63011" s="80"/>
      <c r="BA63011" s="80"/>
      <c r="BB63011" s="80"/>
    </row>
    <row r="63012" spans="9:54" x14ac:dyDescent="0.25">
      <c r="I63012" s="80"/>
      <c r="AX63012" s="80"/>
      <c r="AY63012" s="80"/>
      <c r="AZ63012" s="80"/>
      <c r="BA63012" s="80"/>
      <c r="BB63012" s="80"/>
    </row>
    <row r="63013" spans="9:54" x14ac:dyDescent="0.25">
      <c r="I63013" s="80"/>
      <c r="AX63013" s="80"/>
      <c r="AY63013" s="80"/>
      <c r="AZ63013" s="80"/>
      <c r="BA63013" s="80"/>
      <c r="BB63013" s="80"/>
    </row>
    <row r="63014" spans="9:54" x14ac:dyDescent="0.25">
      <c r="I63014" s="80"/>
      <c r="AX63014" s="80"/>
      <c r="AY63014" s="80"/>
      <c r="AZ63014" s="80"/>
      <c r="BA63014" s="80"/>
      <c r="BB63014" s="80"/>
    </row>
    <row r="63015" spans="9:54" x14ac:dyDescent="0.25">
      <c r="I63015" s="80"/>
      <c r="AX63015" s="80"/>
      <c r="AY63015" s="80"/>
      <c r="AZ63015" s="80"/>
      <c r="BA63015" s="80"/>
      <c r="BB63015" s="80"/>
    </row>
    <row r="63016" spans="9:54" x14ac:dyDescent="0.25">
      <c r="I63016" s="80"/>
      <c r="AX63016" s="80"/>
      <c r="AY63016" s="80"/>
      <c r="AZ63016" s="80"/>
      <c r="BA63016" s="80"/>
      <c r="BB63016" s="80"/>
    </row>
    <row r="63017" spans="9:54" x14ac:dyDescent="0.25">
      <c r="I63017" s="80"/>
      <c r="AX63017" s="80"/>
      <c r="AY63017" s="80"/>
      <c r="AZ63017" s="80"/>
      <c r="BA63017" s="80"/>
      <c r="BB63017" s="80"/>
    </row>
    <row r="63018" spans="9:54" x14ac:dyDescent="0.25">
      <c r="I63018" s="80"/>
      <c r="AX63018" s="80"/>
      <c r="AY63018" s="80"/>
      <c r="AZ63018" s="80"/>
      <c r="BA63018" s="80"/>
      <c r="BB63018" s="80"/>
    </row>
    <row r="63019" spans="9:54" x14ac:dyDescent="0.25">
      <c r="I63019" s="80"/>
      <c r="AX63019" s="80"/>
      <c r="AY63019" s="80"/>
      <c r="AZ63019" s="80"/>
      <c r="BA63019" s="80"/>
      <c r="BB63019" s="80"/>
    </row>
    <row r="63020" spans="9:54" x14ac:dyDescent="0.25">
      <c r="I63020" s="80"/>
      <c r="AX63020" s="80"/>
      <c r="AY63020" s="80"/>
      <c r="AZ63020" s="80"/>
      <c r="BA63020" s="80"/>
      <c r="BB63020" s="80"/>
    </row>
    <row r="63021" spans="9:54" x14ac:dyDescent="0.25">
      <c r="I63021" s="80"/>
      <c r="AX63021" s="80"/>
      <c r="AY63021" s="80"/>
      <c r="AZ63021" s="80"/>
      <c r="BA63021" s="80"/>
      <c r="BB63021" s="80"/>
    </row>
    <row r="63022" spans="9:54" x14ac:dyDescent="0.25">
      <c r="I63022" s="80"/>
      <c r="AX63022" s="80"/>
      <c r="AY63022" s="80"/>
      <c r="AZ63022" s="80"/>
      <c r="BA63022" s="80"/>
      <c r="BB63022" s="80"/>
    </row>
    <row r="63023" spans="9:54" x14ac:dyDescent="0.25">
      <c r="I63023" s="80"/>
      <c r="AX63023" s="80"/>
      <c r="AY63023" s="80"/>
      <c r="AZ63023" s="80"/>
      <c r="BA63023" s="80"/>
      <c r="BB63023" s="80"/>
    </row>
    <row r="63024" spans="9:54" x14ac:dyDescent="0.25">
      <c r="I63024" s="80"/>
      <c r="AX63024" s="80"/>
      <c r="AY63024" s="80"/>
      <c r="AZ63024" s="80"/>
      <c r="BA63024" s="80"/>
      <c r="BB63024" s="80"/>
    </row>
    <row r="63025" spans="9:54" x14ac:dyDescent="0.25">
      <c r="I63025" s="80"/>
      <c r="AX63025" s="80"/>
      <c r="AY63025" s="80"/>
      <c r="AZ63025" s="80"/>
      <c r="BA63025" s="80"/>
      <c r="BB63025" s="80"/>
    </row>
    <row r="63026" spans="9:54" x14ac:dyDescent="0.25">
      <c r="I63026" s="80"/>
      <c r="AX63026" s="80"/>
      <c r="AY63026" s="80"/>
      <c r="AZ63026" s="80"/>
      <c r="BA63026" s="80"/>
      <c r="BB63026" s="80"/>
    </row>
    <row r="63027" spans="9:54" x14ac:dyDescent="0.25">
      <c r="I63027" s="80"/>
      <c r="AX63027" s="80"/>
      <c r="AY63027" s="80"/>
      <c r="AZ63027" s="80"/>
      <c r="BA63027" s="80"/>
      <c r="BB63027" s="80"/>
    </row>
    <row r="63028" spans="9:54" x14ac:dyDescent="0.25">
      <c r="I63028" s="80"/>
      <c r="AX63028" s="80"/>
      <c r="AY63028" s="80"/>
      <c r="AZ63028" s="80"/>
      <c r="BA63028" s="80"/>
      <c r="BB63028" s="80"/>
    </row>
    <row r="63029" spans="9:54" x14ac:dyDescent="0.25">
      <c r="I63029" s="80"/>
      <c r="AX63029" s="80"/>
      <c r="AY63029" s="80"/>
      <c r="AZ63029" s="80"/>
      <c r="BA63029" s="80"/>
      <c r="BB63029" s="80"/>
    </row>
    <row r="63030" spans="9:54" x14ac:dyDescent="0.25">
      <c r="I63030" s="80"/>
      <c r="AX63030" s="80"/>
      <c r="AY63030" s="80"/>
      <c r="AZ63030" s="80"/>
      <c r="BA63030" s="80"/>
      <c r="BB63030" s="80"/>
    </row>
    <row r="63031" spans="9:54" x14ac:dyDescent="0.25">
      <c r="I63031" s="80"/>
      <c r="AX63031" s="80"/>
      <c r="AY63031" s="80"/>
      <c r="AZ63031" s="80"/>
      <c r="BA63031" s="80"/>
      <c r="BB63031" s="80"/>
    </row>
    <row r="63032" spans="9:54" x14ac:dyDescent="0.25">
      <c r="I63032" s="80"/>
      <c r="AX63032" s="80"/>
      <c r="AY63032" s="80"/>
      <c r="AZ63032" s="80"/>
      <c r="BA63032" s="80"/>
      <c r="BB63032" s="80"/>
    </row>
    <row r="63033" spans="9:54" x14ac:dyDescent="0.25">
      <c r="I63033" s="80"/>
      <c r="AX63033" s="80"/>
      <c r="AY63033" s="80"/>
      <c r="AZ63033" s="80"/>
      <c r="BA63033" s="80"/>
      <c r="BB63033" s="80"/>
    </row>
    <row r="63034" spans="9:54" x14ac:dyDescent="0.25">
      <c r="I63034" s="80"/>
      <c r="AX63034" s="80"/>
      <c r="AY63034" s="80"/>
      <c r="AZ63034" s="80"/>
      <c r="BA63034" s="80"/>
      <c r="BB63034" s="80"/>
    </row>
    <row r="63035" spans="9:54" x14ac:dyDescent="0.25">
      <c r="I63035" s="80"/>
      <c r="AX63035" s="80"/>
      <c r="AY63035" s="80"/>
      <c r="AZ63035" s="80"/>
      <c r="BA63035" s="80"/>
      <c r="BB63035" s="80"/>
    </row>
    <row r="63036" spans="9:54" x14ac:dyDescent="0.25">
      <c r="I63036" s="80"/>
      <c r="AX63036" s="80"/>
      <c r="AY63036" s="80"/>
      <c r="AZ63036" s="80"/>
      <c r="BA63036" s="80"/>
      <c r="BB63036" s="80"/>
    </row>
    <row r="63037" spans="9:54" x14ac:dyDescent="0.25">
      <c r="I63037" s="80"/>
      <c r="AX63037" s="80"/>
      <c r="AY63037" s="80"/>
      <c r="AZ63037" s="80"/>
      <c r="BA63037" s="80"/>
      <c r="BB63037" s="80"/>
    </row>
    <row r="63038" spans="9:54" x14ac:dyDescent="0.25">
      <c r="I63038" s="80"/>
      <c r="AX63038" s="80"/>
      <c r="AY63038" s="80"/>
      <c r="AZ63038" s="80"/>
      <c r="BA63038" s="80"/>
      <c r="BB63038" s="80"/>
    </row>
    <row r="63039" spans="9:54" x14ac:dyDescent="0.25">
      <c r="I63039" s="80"/>
      <c r="AX63039" s="80"/>
      <c r="AY63039" s="80"/>
      <c r="AZ63039" s="80"/>
      <c r="BA63039" s="80"/>
      <c r="BB63039" s="80"/>
    </row>
    <row r="63040" spans="9:54" x14ac:dyDescent="0.25">
      <c r="I63040" s="80"/>
      <c r="AX63040" s="80"/>
      <c r="AY63040" s="80"/>
      <c r="AZ63040" s="80"/>
      <c r="BA63040" s="80"/>
      <c r="BB63040" s="80"/>
    </row>
    <row r="63041" spans="9:54" x14ac:dyDescent="0.25">
      <c r="I63041" s="80"/>
      <c r="AX63041" s="80"/>
      <c r="AY63041" s="80"/>
      <c r="AZ63041" s="80"/>
      <c r="BA63041" s="80"/>
      <c r="BB63041" s="80"/>
    </row>
    <row r="63042" spans="9:54" x14ac:dyDescent="0.25">
      <c r="I63042" s="80"/>
      <c r="AX63042" s="80"/>
      <c r="AY63042" s="80"/>
      <c r="AZ63042" s="80"/>
      <c r="BA63042" s="80"/>
      <c r="BB63042" s="80"/>
    </row>
    <row r="63043" spans="9:54" x14ac:dyDescent="0.25">
      <c r="I63043" s="80"/>
      <c r="AX63043" s="80"/>
      <c r="AY63043" s="80"/>
      <c r="AZ63043" s="80"/>
      <c r="BA63043" s="80"/>
      <c r="BB63043" s="80"/>
    </row>
    <row r="63044" spans="9:54" x14ac:dyDescent="0.25">
      <c r="I63044" s="80"/>
      <c r="AX63044" s="80"/>
      <c r="AY63044" s="80"/>
      <c r="AZ63044" s="80"/>
      <c r="BA63044" s="80"/>
      <c r="BB63044" s="80"/>
    </row>
    <row r="63045" spans="9:54" x14ac:dyDescent="0.25">
      <c r="I63045" s="80"/>
      <c r="AX63045" s="80"/>
      <c r="AY63045" s="80"/>
      <c r="AZ63045" s="80"/>
      <c r="BA63045" s="80"/>
      <c r="BB63045" s="80"/>
    </row>
    <row r="63046" spans="9:54" x14ac:dyDescent="0.25">
      <c r="I63046" s="80"/>
      <c r="AX63046" s="80"/>
      <c r="AY63046" s="80"/>
      <c r="AZ63046" s="80"/>
      <c r="BA63046" s="80"/>
      <c r="BB63046" s="80"/>
    </row>
    <row r="63047" spans="9:54" x14ac:dyDescent="0.25">
      <c r="I63047" s="80"/>
      <c r="AX63047" s="80"/>
      <c r="AY63047" s="80"/>
      <c r="AZ63047" s="80"/>
      <c r="BA63047" s="80"/>
      <c r="BB63047" s="80"/>
    </row>
    <row r="63048" spans="9:54" x14ac:dyDescent="0.25">
      <c r="I63048" s="80"/>
      <c r="AX63048" s="80"/>
      <c r="AY63048" s="80"/>
      <c r="AZ63048" s="80"/>
      <c r="BA63048" s="80"/>
      <c r="BB63048" s="80"/>
    </row>
    <row r="63049" spans="9:54" x14ac:dyDescent="0.25">
      <c r="I63049" s="80"/>
      <c r="AX63049" s="80"/>
      <c r="AY63049" s="80"/>
      <c r="AZ63049" s="80"/>
      <c r="BA63049" s="80"/>
      <c r="BB63049" s="80"/>
    </row>
    <row r="63050" spans="9:54" x14ac:dyDescent="0.25">
      <c r="I63050" s="80"/>
      <c r="AX63050" s="80"/>
      <c r="AY63050" s="80"/>
      <c r="AZ63050" s="80"/>
      <c r="BA63050" s="80"/>
      <c r="BB63050" s="80"/>
    </row>
    <row r="63051" spans="9:54" x14ac:dyDescent="0.25">
      <c r="I63051" s="80"/>
      <c r="AX63051" s="80"/>
      <c r="AY63051" s="80"/>
      <c r="AZ63051" s="80"/>
      <c r="BA63051" s="80"/>
      <c r="BB63051" s="80"/>
    </row>
    <row r="63052" spans="9:54" x14ac:dyDescent="0.25">
      <c r="I63052" s="80"/>
      <c r="AX63052" s="80"/>
      <c r="AY63052" s="80"/>
      <c r="AZ63052" s="80"/>
      <c r="BA63052" s="80"/>
      <c r="BB63052" s="80"/>
    </row>
    <row r="63053" spans="9:54" x14ac:dyDescent="0.25">
      <c r="I63053" s="80"/>
      <c r="AX63053" s="80"/>
      <c r="AY63053" s="80"/>
      <c r="AZ63053" s="80"/>
      <c r="BA63053" s="80"/>
      <c r="BB63053" s="80"/>
    </row>
    <row r="63054" spans="9:54" x14ac:dyDescent="0.25">
      <c r="I63054" s="80"/>
      <c r="AX63054" s="80"/>
      <c r="AY63054" s="80"/>
      <c r="AZ63054" s="80"/>
      <c r="BA63054" s="80"/>
      <c r="BB63054" s="80"/>
    </row>
    <row r="63055" spans="9:54" x14ac:dyDescent="0.25">
      <c r="I63055" s="80"/>
      <c r="AX63055" s="80"/>
      <c r="AY63055" s="80"/>
      <c r="AZ63055" s="80"/>
      <c r="BA63055" s="80"/>
      <c r="BB63055" s="80"/>
    </row>
    <row r="63056" spans="9:54" x14ac:dyDescent="0.25">
      <c r="I63056" s="80"/>
      <c r="AX63056" s="80"/>
      <c r="AY63056" s="80"/>
      <c r="AZ63056" s="80"/>
      <c r="BA63056" s="80"/>
      <c r="BB63056" s="80"/>
    </row>
    <row r="63057" spans="9:54" x14ac:dyDescent="0.25">
      <c r="I63057" s="80"/>
      <c r="AX63057" s="80"/>
      <c r="AY63057" s="80"/>
      <c r="AZ63057" s="80"/>
      <c r="BA63057" s="80"/>
      <c r="BB63057" s="80"/>
    </row>
    <row r="63058" spans="9:54" x14ac:dyDescent="0.25">
      <c r="I63058" s="80"/>
      <c r="AX63058" s="80"/>
      <c r="AY63058" s="80"/>
      <c r="AZ63058" s="80"/>
      <c r="BA63058" s="80"/>
      <c r="BB63058" s="80"/>
    </row>
    <row r="63059" spans="9:54" x14ac:dyDescent="0.25">
      <c r="I63059" s="80"/>
      <c r="AX63059" s="80"/>
      <c r="AY63059" s="80"/>
      <c r="AZ63059" s="80"/>
      <c r="BA63059" s="80"/>
      <c r="BB63059" s="80"/>
    </row>
    <row r="63060" spans="9:54" x14ac:dyDescent="0.25">
      <c r="I63060" s="80"/>
      <c r="AX63060" s="80"/>
      <c r="AY63060" s="80"/>
      <c r="AZ63060" s="80"/>
      <c r="BA63060" s="80"/>
      <c r="BB63060" s="80"/>
    </row>
    <row r="63061" spans="9:54" x14ac:dyDescent="0.25">
      <c r="I63061" s="80"/>
      <c r="AX63061" s="80"/>
      <c r="AY63061" s="80"/>
      <c r="AZ63061" s="80"/>
      <c r="BA63061" s="80"/>
      <c r="BB63061" s="80"/>
    </row>
    <row r="63062" spans="9:54" x14ac:dyDescent="0.25">
      <c r="I63062" s="80"/>
      <c r="AX63062" s="80"/>
      <c r="AY63062" s="80"/>
      <c r="AZ63062" s="80"/>
      <c r="BA63062" s="80"/>
      <c r="BB63062" s="80"/>
    </row>
    <row r="63063" spans="9:54" x14ac:dyDescent="0.25">
      <c r="I63063" s="80"/>
      <c r="AX63063" s="80"/>
      <c r="AY63063" s="80"/>
      <c r="AZ63063" s="80"/>
      <c r="BA63063" s="80"/>
      <c r="BB63063" s="80"/>
    </row>
    <row r="63064" spans="9:54" x14ac:dyDescent="0.25">
      <c r="I63064" s="80"/>
      <c r="AX63064" s="80"/>
      <c r="AY63064" s="80"/>
      <c r="AZ63064" s="80"/>
      <c r="BA63064" s="80"/>
      <c r="BB63064" s="80"/>
    </row>
    <row r="63065" spans="9:54" x14ac:dyDescent="0.25">
      <c r="I63065" s="80"/>
      <c r="AX63065" s="80"/>
      <c r="AY63065" s="80"/>
      <c r="AZ63065" s="80"/>
      <c r="BA63065" s="80"/>
      <c r="BB63065" s="80"/>
    </row>
    <row r="63066" spans="9:54" x14ac:dyDescent="0.25">
      <c r="I63066" s="80"/>
      <c r="AX63066" s="80"/>
      <c r="AY63066" s="80"/>
      <c r="AZ63066" s="80"/>
      <c r="BA63066" s="80"/>
      <c r="BB63066" s="80"/>
    </row>
    <row r="63067" spans="9:54" x14ac:dyDescent="0.25">
      <c r="I63067" s="80"/>
      <c r="AX63067" s="80"/>
      <c r="AY63067" s="80"/>
      <c r="AZ63067" s="80"/>
      <c r="BA63067" s="80"/>
      <c r="BB63067" s="80"/>
    </row>
    <row r="63068" spans="9:54" x14ac:dyDescent="0.25">
      <c r="I63068" s="80"/>
      <c r="AX63068" s="80"/>
      <c r="AY63068" s="80"/>
      <c r="AZ63068" s="80"/>
      <c r="BA63068" s="80"/>
      <c r="BB63068" s="80"/>
    </row>
    <row r="63069" spans="9:54" x14ac:dyDescent="0.25">
      <c r="I63069" s="80"/>
      <c r="AX63069" s="80"/>
      <c r="AY63069" s="80"/>
      <c r="AZ63069" s="80"/>
      <c r="BA63069" s="80"/>
      <c r="BB63069" s="80"/>
    </row>
    <row r="63070" spans="9:54" x14ac:dyDescent="0.25">
      <c r="I63070" s="80"/>
      <c r="AX63070" s="80"/>
      <c r="AY63070" s="80"/>
      <c r="AZ63070" s="80"/>
      <c r="BA63070" s="80"/>
      <c r="BB63070" s="80"/>
    </row>
    <row r="63071" spans="9:54" x14ac:dyDescent="0.25">
      <c r="I63071" s="80"/>
      <c r="AX63071" s="80"/>
      <c r="AY63071" s="80"/>
      <c r="AZ63071" s="80"/>
      <c r="BA63071" s="80"/>
      <c r="BB63071" s="80"/>
    </row>
    <row r="63072" spans="9:54" x14ac:dyDescent="0.25">
      <c r="I63072" s="80"/>
      <c r="AX63072" s="80"/>
      <c r="AY63072" s="80"/>
      <c r="AZ63072" s="80"/>
      <c r="BA63072" s="80"/>
      <c r="BB63072" s="80"/>
    </row>
    <row r="63073" spans="9:54" x14ac:dyDescent="0.25">
      <c r="I63073" s="80"/>
      <c r="AX63073" s="80"/>
      <c r="AY63073" s="80"/>
      <c r="AZ63073" s="80"/>
      <c r="BA63073" s="80"/>
      <c r="BB63073" s="80"/>
    </row>
    <row r="63074" spans="9:54" x14ac:dyDescent="0.25">
      <c r="I63074" s="80"/>
      <c r="AX63074" s="80"/>
      <c r="AY63074" s="80"/>
      <c r="AZ63074" s="80"/>
      <c r="BA63074" s="80"/>
      <c r="BB63074" s="80"/>
    </row>
    <row r="63075" spans="9:54" x14ac:dyDescent="0.25">
      <c r="I63075" s="80"/>
      <c r="AX63075" s="80"/>
      <c r="AY63075" s="80"/>
      <c r="AZ63075" s="80"/>
      <c r="BA63075" s="80"/>
      <c r="BB63075" s="80"/>
    </row>
    <row r="63076" spans="9:54" x14ac:dyDescent="0.25">
      <c r="I63076" s="80"/>
      <c r="AX63076" s="80"/>
      <c r="AY63076" s="80"/>
      <c r="AZ63076" s="80"/>
      <c r="BA63076" s="80"/>
      <c r="BB63076" s="80"/>
    </row>
    <row r="63077" spans="9:54" x14ac:dyDescent="0.25">
      <c r="I63077" s="80"/>
      <c r="AX63077" s="80"/>
      <c r="AY63077" s="80"/>
      <c r="AZ63077" s="80"/>
      <c r="BA63077" s="80"/>
      <c r="BB63077" s="80"/>
    </row>
    <row r="63078" spans="9:54" x14ac:dyDescent="0.25">
      <c r="I63078" s="80"/>
      <c r="AX63078" s="80"/>
      <c r="AY63078" s="80"/>
      <c r="AZ63078" s="80"/>
      <c r="BA63078" s="80"/>
      <c r="BB63078" s="80"/>
    </row>
    <row r="63079" spans="9:54" x14ac:dyDescent="0.25">
      <c r="I63079" s="80"/>
      <c r="AX63079" s="80"/>
      <c r="AY63079" s="80"/>
      <c r="AZ63079" s="80"/>
      <c r="BA63079" s="80"/>
      <c r="BB63079" s="80"/>
    </row>
    <row r="63080" spans="9:54" x14ac:dyDescent="0.25">
      <c r="I63080" s="80"/>
      <c r="AX63080" s="80"/>
      <c r="AY63080" s="80"/>
      <c r="AZ63080" s="80"/>
      <c r="BA63080" s="80"/>
      <c r="BB63080" s="80"/>
    </row>
    <row r="63081" spans="9:54" x14ac:dyDescent="0.25">
      <c r="I63081" s="80"/>
      <c r="AX63081" s="80"/>
      <c r="AY63081" s="80"/>
      <c r="AZ63081" s="80"/>
      <c r="BA63081" s="80"/>
      <c r="BB63081" s="80"/>
    </row>
    <row r="63082" spans="9:54" x14ac:dyDescent="0.25">
      <c r="I63082" s="80"/>
      <c r="AX63082" s="80"/>
      <c r="AY63082" s="80"/>
      <c r="AZ63082" s="80"/>
      <c r="BA63082" s="80"/>
      <c r="BB63082" s="80"/>
    </row>
    <row r="63083" spans="9:54" x14ac:dyDescent="0.25">
      <c r="I63083" s="80"/>
      <c r="AX63083" s="80"/>
      <c r="AY63083" s="80"/>
      <c r="AZ63083" s="80"/>
      <c r="BA63083" s="80"/>
      <c r="BB63083" s="80"/>
    </row>
    <row r="63084" spans="9:54" x14ac:dyDescent="0.25">
      <c r="I63084" s="80"/>
      <c r="AX63084" s="80"/>
      <c r="AY63084" s="80"/>
      <c r="AZ63084" s="80"/>
      <c r="BA63084" s="80"/>
      <c r="BB63084" s="80"/>
    </row>
    <row r="63085" spans="9:54" x14ac:dyDescent="0.25">
      <c r="I63085" s="80"/>
      <c r="AX63085" s="80"/>
      <c r="AY63085" s="80"/>
      <c r="AZ63085" s="80"/>
      <c r="BA63085" s="80"/>
      <c r="BB63085" s="80"/>
    </row>
    <row r="63086" spans="9:54" x14ac:dyDescent="0.25">
      <c r="I63086" s="80"/>
      <c r="AX63086" s="80"/>
      <c r="AY63086" s="80"/>
      <c r="AZ63086" s="80"/>
      <c r="BA63086" s="80"/>
      <c r="BB63086" s="80"/>
    </row>
    <row r="63087" spans="9:54" x14ac:dyDescent="0.25">
      <c r="I63087" s="80"/>
      <c r="AX63087" s="80"/>
      <c r="AY63087" s="80"/>
      <c r="AZ63087" s="80"/>
      <c r="BA63087" s="80"/>
      <c r="BB63087" s="80"/>
    </row>
    <row r="63088" spans="9:54" x14ac:dyDescent="0.25">
      <c r="I63088" s="80"/>
      <c r="AX63088" s="80"/>
      <c r="AY63088" s="80"/>
      <c r="AZ63088" s="80"/>
      <c r="BA63088" s="80"/>
      <c r="BB63088" s="80"/>
    </row>
    <row r="63089" spans="9:54" x14ac:dyDescent="0.25">
      <c r="I63089" s="80"/>
      <c r="AX63089" s="80"/>
      <c r="AY63089" s="80"/>
      <c r="AZ63089" s="80"/>
      <c r="BA63089" s="80"/>
      <c r="BB63089" s="80"/>
    </row>
    <row r="63090" spans="9:54" x14ac:dyDescent="0.25">
      <c r="I63090" s="80"/>
      <c r="AX63090" s="80"/>
      <c r="AY63090" s="80"/>
      <c r="AZ63090" s="80"/>
      <c r="BA63090" s="80"/>
      <c r="BB63090" s="80"/>
    </row>
    <row r="63091" spans="9:54" x14ac:dyDescent="0.25">
      <c r="I63091" s="80"/>
      <c r="AX63091" s="80"/>
      <c r="AY63091" s="80"/>
      <c r="AZ63091" s="80"/>
      <c r="BA63091" s="80"/>
      <c r="BB63091" s="80"/>
    </row>
    <row r="63092" spans="9:54" x14ac:dyDescent="0.25">
      <c r="I63092" s="80"/>
      <c r="AX63092" s="80"/>
      <c r="AY63092" s="80"/>
      <c r="AZ63092" s="80"/>
      <c r="BA63092" s="80"/>
      <c r="BB63092" s="80"/>
    </row>
    <row r="63093" spans="9:54" x14ac:dyDescent="0.25">
      <c r="I63093" s="80"/>
      <c r="AX63093" s="80"/>
      <c r="AY63093" s="80"/>
      <c r="AZ63093" s="80"/>
      <c r="BA63093" s="80"/>
      <c r="BB63093" s="80"/>
    </row>
    <row r="63094" spans="9:54" x14ac:dyDescent="0.25">
      <c r="I63094" s="80"/>
      <c r="AX63094" s="80"/>
      <c r="AY63094" s="80"/>
      <c r="AZ63094" s="80"/>
      <c r="BA63094" s="80"/>
      <c r="BB63094" s="80"/>
    </row>
    <row r="63095" spans="9:54" x14ac:dyDescent="0.25">
      <c r="I63095" s="80"/>
      <c r="AX63095" s="80"/>
      <c r="AY63095" s="80"/>
      <c r="AZ63095" s="80"/>
      <c r="BA63095" s="80"/>
      <c r="BB63095" s="80"/>
    </row>
    <row r="63096" spans="9:54" x14ac:dyDescent="0.25">
      <c r="I63096" s="80"/>
      <c r="AX63096" s="80"/>
      <c r="AY63096" s="80"/>
      <c r="AZ63096" s="80"/>
      <c r="BA63096" s="80"/>
      <c r="BB63096" s="80"/>
    </row>
    <row r="63097" spans="9:54" x14ac:dyDescent="0.25">
      <c r="I63097" s="80"/>
      <c r="AX63097" s="80"/>
      <c r="AY63097" s="80"/>
      <c r="AZ63097" s="80"/>
      <c r="BA63097" s="80"/>
      <c r="BB63097" s="80"/>
    </row>
    <row r="63098" spans="9:54" x14ac:dyDescent="0.25">
      <c r="I63098" s="80"/>
      <c r="AX63098" s="80"/>
      <c r="AY63098" s="80"/>
      <c r="AZ63098" s="80"/>
      <c r="BA63098" s="80"/>
      <c r="BB63098" s="80"/>
    </row>
    <row r="63099" spans="9:54" x14ac:dyDescent="0.25">
      <c r="I63099" s="80"/>
      <c r="AX63099" s="80"/>
      <c r="AY63099" s="80"/>
      <c r="AZ63099" s="80"/>
      <c r="BA63099" s="80"/>
      <c r="BB63099" s="80"/>
    </row>
    <row r="63100" spans="9:54" x14ac:dyDescent="0.25">
      <c r="I63100" s="80"/>
      <c r="AX63100" s="80"/>
      <c r="AY63100" s="80"/>
      <c r="AZ63100" s="80"/>
      <c r="BA63100" s="80"/>
      <c r="BB63100" s="80"/>
    </row>
    <row r="63101" spans="9:54" x14ac:dyDescent="0.25">
      <c r="I63101" s="80"/>
      <c r="AX63101" s="80"/>
      <c r="AY63101" s="80"/>
      <c r="AZ63101" s="80"/>
      <c r="BA63101" s="80"/>
      <c r="BB63101" s="80"/>
    </row>
    <row r="63102" spans="9:54" x14ac:dyDescent="0.25">
      <c r="I63102" s="80"/>
      <c r="AX63102" s="80"/>
      <c r="AY63102" s="80"/>
      <c r="AZ63102" s="80"/>
      <c r="BA63102" s="80"/>
      <c r="BB63102" s="80"/>
    </row>
    <row r="63103" spans="9:54" x14ac:dyDescent="0.25">
      <c r="I63103" s="80"/>
      <c r="AX63103" s="80"/>
      <c r="AY63103" s="80"/>
      <c r="AZ63103" s="80"/>
      <c r="BA63103" s="80"/>
      <c r="BB63103" s="80"/>
    </row>
    <row r="63104" spans="9:54" x14ac:dyDescent="0.25">
      <c r="I63104" s="80"/>
      <c r="AX63104" s="80"/>
      <c r="AY63104" s="80"/>
      <c r="AZ63104" s="80"/>
      <c r="BA63104" s="80"/>
      <c r="BB63104" s="80"/>
    </row>
    <row r="63105" spans="9:54" x14ac:dyDescent="0.25">
      <c r="I63105" s="80"/>
      <c r="AX63105" s="80"/>
      <c r="AY63105" s="80"/>
      <c r="AZ63105" s="80"/>
      <c r="BA63105" s="80"/>
      <c r="BB63105" s="80"/>
    </row>
    <row r="63106" spans="9:54" x14ac:dyDescent="0.25">
      <c r="I63106" s="80"/>
      <c r="AX63106" s="80"/>
      <c r="AY63106" s="80"/>
      <c r="AZ63106" s="80"/>
      <c r="BA63106" s="80"/>
      <c r="BB63106" s="80"/>
    </row>
    <row r="63107" spans="9:54" x14ac:dyDescent="0.25">
      <c r="I63107" s="80"/>
      <c r="AX63107" s="80"/>
      <c r="AY63107" s="80"/>
      <c r="AZ63107" s="80"/>
      <c r="BA63107" s="80"/>
      <c r="BB63107" s="80"/>
    </row>
    <row r="63108" spans="9:54" x14ac:dyDescent="0.25">
      <c r="I63108" s="80"/>
      <c r="AX63108" s="80"/>
      <c r="AY63108" s="80"/>
      <c r="AZ63108" s="80"/>
      <c r="BA63108" s="80"/>
      <c r="BB63108" s="80"/>
    </row>
    <row r="63109" spans="9:54" x14ac:dyDescent="0.25">
      <c r="I63109" s="80"/>
      <c r="AX63109" s="80"/>
      <c r="AY63109" s="80"/>
      <c r="AZ63109" s="80"/>
      <c r="BA63109" s="80"/>
      <c r="BB63109" s="80"/>
    </row>
    <row r="63110" spans="9:54" x14ac:dyDescent="0.25">
      <c r="I63110" s="80"/>
      <c r="AX63110" s="80"/>
      <c r="AY63110" s="80"/>
      <c r="AZ63110" s="80"/>
      <c r="BA63110" s="80"/>
      <c r="BB63110" s="80"/>
    </row>
    <row r="63111" spans="9:54" x14ac:dyDescent="0.25">
      <c r="I63111" s="80"/>
      <c r="AX63111" s="80"/>
      <c r="AY63111" s="80"/>
      <c r="AZ63111" s="80"/>
      <c r="BA63111" s="80"/>
      <c r="BB63111" s="80"/>
    </row>
    <row r="63112" spans="9:54" x14ac:dyDescent="0.25">
      <c r="I63112" s="80"/>
      <c r="AX63112" s="80"/>
      <c r="AY63112" s="80"/>
      <c r="AZ63112" s="80"/>
      <c r="BA63112" s="80"/>
      <c r="BB63112" s="80"/>
    </row>
    <row r="63113" spans="9:54" x14ac:dyDescent="0.25">
      <c r="I63113" s="80"/>
      <c r="AX63113" s="80"/>
      <c r="AY63113" s="80"/>
      <c r="AZ63113" s="80"/>
      <c r="BA63113" s="80"/>
      <c r="BB63113" s="80"/>
    </row>
    <row r="63114" spans="9:54" x14ac:dyDescent="0.25">
      <c r="I63114" s="80"/>
      <c r="AX63114" s="80"/>
      <c r="AY63114" s="80"/>
      <c r="AZ63114" s="80"/>
      <c r="BA63114" s="80"/>
      <c r="BB63114" s="80"/>
    </row>
    <row r="63115" spans="9:54" x14ac:dyDescent="0.25">
      <c r="I63115" s="80"/>
      <c r="AX63115" s="80"/>
      <c r="AY63115" s="80"/>
      <c r="AZ63115" s="80"/>
      <c r="BA63115" s="80"/>
      <c r="BB63115" s="80"/>
    </row>
    <row r="63116" spans="9:54" x14ac:dyDescent="0.25">
      <c r="I63116" s="80"/>
      <c r="AX63116" s="80"/>
      <c r="AY63116" s="80"/>
      <c r="AZ63116" s="80"/>
      <c r="BA63116" s="80"/>
      <c r="BB63116" s="80"/>
    </row>
    <row r="63117" spans="9:54" x14ac:dyDescent="0.25">
      <c r="I63117" s="80"/>
      <c r="AX63117" s="80"/>
      <c r="AY63117" s="80"/>
      <c r="AZ63117" s="80"/>
      <c r="BA63117" s="80"/>
      <c r="BB63117" s="80"/>
    </row>
    <row r="63118" spans="9:54" x14ac:dyDescent="0.25">
      <c r="I63118" s="80"/>
      <c r="AX63118" s="80"/>
      <c r="AY63118" s="80"/>
      <c r="AZ63118" s="80"/>
      <c r="BA63118" s="80"/>
      <c r="BB63118" s="80"/>
    </row>
    <row r="63119" spans="9:54" x14ac:dyDescent="0.25">
      <c r="I63119" s="80"/>
      <c r="AX63119" s="80"/>
      <c r="AY63119" s="80"/>
      <c r="AZ63119" s="80"/>
      <c r="BA63119" s="80"/>
      <c r="BB63119" s="80"/>
    </row>
    <row r="63120" spans="9:54" x14ac:dyDescent="0.25">
      <c r="I63120" s="80"/>
      <c r="AX63120" s="80"/>
      <c r="AY63120" s="80"/>
      <c r="AZ63120" s="80"/>
      <c r="BA63120" s="80"/>
      <c r="BB63120" s="80"/>
    </row>
    <row r="63121" spans="9:54" x14ac:dyDescent="0.25">
      <c r="I63121" s="80"/>
      <c r="AX63121" s="80"/>
      <c r="AY63121" s="80"/>
      <c r="AZ63121" s="80"/>
      <c r="BA63121" s="80"/>
      <c r="BB63121" s="80"/>
    </row>
    <row r="63122" spans="9:54" x14ac:dyDescent="0.25">
      <c r="I63122" s="80"/>
      <c r="AX63122" s="80"/>
      <c r="AY63122" s="80"/>
      <c r="AZ63122" s="80"/>
      <c r="BA63122" s="80"/>
      <c r="BB63122" s="80"/>
    </row>
    <row r="63123" spans="9:54" x14ac:dyDescent="0.25">
      <c r="I63123" s="80"/>
      <c r="AX63123" s="80"/>
      <c r="AY63123" s="80"/>
      <c r="AZ63123" s="80"/>
      <c r="BA63123" s="80"/>
      <c r="BB63123" s="80"/>
    </row>
    <row r="63124" spans="9:54" x14ac:dyDescent="0.25">
      <c r="I63124" s="80"/>
      <c r="AX63124" s="80"/>
      <c r="AY63124" s="80"/>
      <c r="AZ63124" s="80"/>
      <c r="BA63124" s="80"/>
      <c r="BB63124" s="80"/>
    </row>
    <row r="63125" spans="9:54" x14ac:dyDescent="0.25">
      <c r="I63125" s="80"/>
      <c r="AX63125" s="80"/>
      <c r="AY63125" s="80"/>
      <c r="AZ63125" s="80"/>
      <c r="BA63125" s="80"/>
      <c r="BB63125" s="80"/>
    </row>
    <row r="63126" spans="9:54" x14ac:dyDescent="0.25">
      <c r="I63126" s="80"/>
      <c r="AX63126" s="80"/>
      <c r="AY63126" s="80"/>
      <c r="AZ63126" s="80"/>
      <c r="BA63126" s="80"/>
      <c r="BB63126" s="80"/>
    </row>
    <row r="63127" spans="9:54" x14ac:dyDescent="0.25">
      <c r="I63127" s="80"/>
      <c r="AX63127" s="80"/>
      <c r="AY63127" s="80"/>
      <c r="AZ63127" s="80"/>
      <c r="BA63127" s="80"/>
      <c r="BB63127" s="80"/>
    </row>
    <row r="63128" spans="9:54" x14ac:dyDescent="0.25">
      <c r="I63128" s="80"/>
      <c r="AX63128" s="80"/>
      <c r="AY63128" s="80"/>
      <c r="AZ63128" s="80"/>
      <c r="BA63128" s="80"/>
      <c r="BB63128" s="80"/>
    </row>
    <row r="63129" spans="9:54" x14ac:dyDescent="0.25">
      <c r="I63129" s="80"/>
      <c r="AX63129" s="80"/>
      <c r="AY63129" s="80"/>
      <c r="AZ63129" s="80"/>
      <c r="BA63129" s="80"/>
      <c r="BB63129" s="80"/>
    </row>
    <row r="63130" spans="9:54" x14ac:dyDescent="0.25">
      <c r="I63130" s="80"/>
      <c r="AX63130" s="80"/>
      <c r="AY63130" s="80"/>
      <c r="AZ63130" s="80"/>
      <c r="BA63130" s="80"/>
      <c r="BB63130" s="80"/>
    </row>
    <row r="63131" spans="9:54" x14ac:dyDescent="0.25">
      <c r="I63131" s="80"/>
      <c r="AX63131" s="80"/>
      <c r="AY63131" s="80"/>
      <c r="AZ63131" s="80"/>
      <c r="BA63131" s="80"/>
      <c r="BB63131" s="80"/>
    </row>
    <row r="63132" spans="9:54" x14ac:dyDescent="0.25">
      <c r="I63132" s="80"/>
      <c r="AX63132" s="80"/>
      <c r="AY63132" s="80"/>
      <c r="AZ63132" s="80"/>
      <c r="BA63132" s="80"/>
      <c r="BB63132" s="80"/>
    </row>
    <row r="63133" spans="9:54" x14ac:dyDescent="0.25">
      <c r="I63133" s="80"/>
      <c r="AX63133" s="80"/>
      <c r="AY63133" s="80"/>
      <c r="AZ63133" s="80"/>
      <c r="BA63133" s="80"/>
      <c r="BB63133" s="80"/>
    </row>
    <row r="63134" spans="9:54" x14ac:dyDescent="0.25">
      <c r="I63134" s="80"/>
      <c r="AX63134" s="80"/>
      <c r="AY63134" s="80"/>
      <c r="AZ63134" s="80"/>
      <c r="BA63134" s="80"/>
      <c r="BB63134" s="80"/>
    </row>
    <row r="63135" spans="9:54" x14ac:dyDescent="0.25">
      <c r="I63135" s="80"/>
      <c r="AX63135" s="80"/>
      <c r="AY63135" s="80"/>
      <c r="AZ63135" s="80"/>
      <c r="BA63135" s="80"/>
      <c r="BB63135" s="80"/>
    </row>
    <row r="63136" spans="9:54" x14ac:dyDescent="0.25">
      <c r="I63136" s="80"/>
      <c r="AX63136" s="80"/>
      <c r="AY63136" s="80"/>
      <c r="AZ63136" s="80"/>
      <c r="BA63136" s="80"/>
      <c r="BB63136" s="80"/>
    </row>
    <row r="63137" spans="9:54" x14ac:dyDescent="0.25">
      <c r="I63137" s="80"/>
      <c r="AX63137" s="80"/>
      <c r="AY63137" s="80"/>
      <c r="AZ63137" s="80"/>
      <c r="BA63137" s="80"/>
      <c r="BB63137" s="80"/>
    </row>
    <row r="63138" spans="9:54" x14ac:dyDescent="0.25">
      <c r="I63138" s="80"/>
      <c r="AX63138" s="80"/>
      <c r="AY63138" s="80"/>
      <c r="AZ63138" s="80"/>
      <c r="BA63138" s="80"/>
      <c r="BB63138" s="80"/>
    </row>
    <row r="63139" spans="9:54" x14ac:dyDescent="0.25">
      <c r="I63139" s="80"/>
      <c r="AX63139" s="80"/>
      <c r="AY63139" s="80"/>
      <c r="AZ63139" s="80"/>
      <c r="BA63139" s="80"/>
      <c r="BB63139" s="80"/>
    </row>
    <row r="63140" spans="9:54" x14ac:dyDescent="0.25">
      <c r="I63140" s="80"/>
      <c r="AX63140" s="80"/>
      <c r="AY63140" s="80"/>
      <c r="AZ63140" s="80"/>
      <c r="BA63140" s="80"/>
      <c r="BB63140" s="80"/>
    </row>
    <row r="63141" spans="9:54" x14ac:dyDescent="0.25">
      <c r="I63141" s="80"/>
      <c r="AX63141" s="80"/>
      <c r="AY63141" s="80"/>
      <c r="AZ63141" s="80"/>
      <c r="BA63141" s="80"/>
      <c r="BB63141" s="80"/>
    </row>
    <row r="63142" spans="9:54" x14ac:dyDescent="0.25">
      <c r="I63142" s="80"/>
      <c r="AX63142" s="80"/>
      <c r="AY63142" s="80"/>
      <c r="AZ63142" s="80"/>
      <c r="BA63142" s="80"/>
      <c r="BB63142" s="80"/>
    </row>
    <row r="63143" spans="9:54" x14ac:dyDescent="0.25">
      <c r="I63143" s="80"/>
      <c r="AX63143" s="80"/>
      <c r="AY63143" s="80"/>
      <c r="AZ63143" s="80"/>
      <c r="BA63143" s="80"/>
      <c r="BB63143" s="80"/>
    </row>
    <row r="63144" spans="9:54" x14ac:dyDescent="0.25">
      <c r="I63144" s="80"/>
      <c r="AX63144" s="80"/>
      <c r="AY63144" s="80"/>
      <c r="AZ63144" s="80"/>
      <c r="BA63144" s="80"/>
      <c r="BB63144" s="80"/>
    </row>
    <row r="63145" spans="9:54" x14ac:dyDescent="0.25">
      <c r="I63145" s="80"/>
      <c r="AX63145" s="80"/>
      <c r="AY63145" s="80"/>
      <c r="AZ63145" s="80"/>
      <c r="BA63145" s="80"/>
      <c r="BB63145" s="80"/>
    </row>
    <row r="63146" spans="9:54" x14ac:dyDescent="0.25">
      <c r="I63146" s="80"/>
      <c r="AX63146" s="80"/>
      <c r="AY63146" s="80"/>
      <c r="AZ63146" s="80"/>
      <c r="BA63146" s="80"/>
      <c r="BB63146" s="80"/>
    </row>
    <row r="63147" spans="9:54" x14ac:dyDescent="0.25">
      <c r="I63147" s="80"/>
      <c r="AX63147" s="80"/>
      <c r="AY63147" s="80"/>
      <c r="AZ63147" s="80"/>
      <c r="BA63147" s="80"/>
      <c r="BB63147" s="80"/>
    </row>
    <row r="63148" spans="9:54" x14ac:dyDescent="0.25">
      <c r="I63148" s="80"/>
      <c r="AX63148" s="80"/>
      <c r="AY63148" s="80"/>
      <c r="AZ63148" s="80"/>
      <c r="BA63148" s="80"/>
      <c r="BB63148" s="80"/>
    </row>
    <row r="63149" spans="9:54" x14ac:dyDescent="0.25">
      <c r="I63149" s="80"/>
      <c r="AX63149" s="80"/>
      <c r="AY63149" s="80"/>
      <c r="AZ63149" s="80"/>
      <c r="BA63149" s="80"/>
      <c r="BB63149" s="80"/>
    </row>
    <row r="63150" spans="9:54" x14ac:dyDescent="0.25">
      <c r="I63150" s="80"/>
      <c r="AX63150" s="80"/>
      <c r="AY63150" s="80"/>
      <c r="AZ63150" s="80"/>
      <c r="BA63150" s="80"/>
      <c r="BB63150" s="80"/>
    </row>
    <row r="63151" spans="9:54" x14ac:dyDescent="0.25">
      <c r="I63151" s="80"/>
      <c r="AX63151" s="80"/>
      <c r="AY63151" s="80"/>
      <c r="AZ63151" s="80"/>
      <c r="BA63151" s="80"/>
      <c r="BB63151" s="80"/>
    </row>
    <row r="63152" spans="9:54" x14ac:dyDescent="0.25">
      <c r="I63152" s="80"/>
      <c r="AX63152" s="80"/>
      <c r="AY63152" s="80"/>
      <c r="AZ63152" s="80"/>
      <c r="BA63152" s="80"/>
      <c r="BB63152" s="80"/>
    </row>
    <row r="63153" spans="9:54" x14ac:dyDescent="0.25">
      <c r="I63153" s="80"/>
      <c r="AX63153" s="80"/>
      <c r="AY63153" s="80"/>
      <c r="AZ63153" s="80"/>
      <c r="BA63153" s="80"/>
      <c r="BB63153" s="80"/>
    </row>
    <row r="63154" spans="9:54" x14ac:dyDescent="0.25">
      <c r="I63154" s="80"/>
      <c r="AX63154" s="80"/>
      <c r="AY63154" s="80"/>
      <c r="AZ63154" s="80"/>
      <c r="BA63154" s="80"/>
      <c r="BB63154" s="80"/>
    </row>
    <row r="63155" spans="9:54" x14ac:dyDescent="0.25">
      <c r="I63155" s="80"/>
      <c r="AX63155" s="80"/>
      <c r="AY63155" s="80"/>
      <c r="AZ63155" s="80"/>
      <c r="BA63155" s="80"/>
      <c r="BB63155" s="80"/>
    </row>
    <row r="63156" spans="9:54" x14ac:dyDescent="0.25">
      <c r="I63156" s="80"/>
      <c r="AX63156" s="80"/>
      <c r="AY63156" s="80"/>
      <c r="AZ63156" s="80"/>
      <c r="BA63156" s="80"/>
      <c r="BB63156" s="80"/>
    </row>
    <row r="63157" spans="9:54" x14ac:dyDescent="0.25">
      <c r="I63157" s="80"/>
      <c r="AX63157" s="80"/>
      <c r="AY63157" s="80"/>
      <c r="AZ63157" s="80"/>
      <c r="BA63157" s="80"/>
      <c r="BB63157" s="80"/>
    </row>
    <row r="63158" spans="9:54" x14ac:dyDescent="0.25">
      <c r="I63158" s="80"/>
      <c r="AX63158" s="80"/>
      <c r="AY63158" s="80"/>
      <c r="AZ63158" s="80"/>
      <c r="BA63158" s="80"/>
      <c r="BB63158" s="80"/>
    </row>
    <row r="63159" spans="9:54" x14ac:dyDescent="0.25">
      <c r="I63159" s="80"/>
      <c r="AX63159" s="80"/>
      <c r="AY63159" s="80"/>
      <c r="AZ63159" s="80"/>
      <c r="BA63159" s="80"/>
      <c r="BB63159" s="80"/>
    </row>
    <row r="63160" spans="9:54" x14ac:dyDescent="0.25">
      <c r="I63160" s="80"/>
      <c r="AX63160" s="80"/>
      <c r="AY63160" s="80"/>
      <c r="AZ63160" s="80"/>
      <c r="BA63160" s="80"/>
      <c r="BB63160" s="80"/>
    </row>
    <row r="63161" spans="9:54" x14ac:dyDescent="0.25">
      <c r="I63161" s="80"/>
      <c r="AX63161" s="80"/>
      <c r="AY63161" s="80"/>
      <c r="AZ63161" s="80"/>
      <c r="BA63161" s="80"/>
      <c r="BB63161" s="80"/>
    </row>
    <row r="63162" spans="9:54" x14ac:dyDescent="0.25">
      <c r="I63162" s="80"/>
      <c r="AX63162" s="80"/>
      <c r="AY63162" s="80"/>
      <c r="AZ63162" s="80"/>
      <c r="BA63162" s="80"/>
      <c r="BB63162" s="80"/>
    </row>
    <row r="63163" spans="9:54" x14ac:dyDescent="0.25">
      <c r="I63163" s="80"/>
      <c r="AX63163" s="80"/>
      <c r="AY63163" s="80"/>
      <c r="AZ63163" s="80"/>
      <c r="BA63163" s="80"/>
      <c r="BB63163" s="80"/>
    </row>
    <row r="63164" spans="9:54" x14ac:dyDescent="0.25">
      <c r="I63164" s="80"/>
      <c r="AX63164" s="80"/>
      <c r="AY63164" s="80"/>
      <c r="AZ63164" s="80"/>
      <c r="BA63164" s="80"/>
      <c r="BB63164" s="80"/>
    </row>
    <row r="63165" spans="9:54" x14ac:dyDescent="0.25">
      <c r="I63165" s="80"/>
      <c r="AX63165" s="80"/>
      <c r="AY63165" s="80"/>
      <c r="AZ63165" s="80"/>
      <c r="BA63165" s="80"/>
      <c r="BB63165" s="80"/>
    </row>
    <row r="63166" spans="9:54" x14ac:dyDescent="0.25">
      <c r="I63166" s="80"/>
      <c r="AX63166" s="80"/>
      <c r="AY63166" s="80"/>
      <c r="AZ63166" s="80"/>
      <c r="BA63166" s="80"/>
      <c r="BB63166" s="80"/>
    </row>
    <row r="63167" spans="9:54" x14ac:dyDescent="0.25">
      <c r="I63167" s="80"/>
      <c r="AX63167" s="80"/>
      <c r="AY63167" s="80"/>
      <c r="AZ63167" s="80"/>
      <c r="BA63167" s="80"/>
      <c r="BB63167" s="80"/>
    </row>
    <row r="63168" spans="9:54" x14ac:dyDescent="0.25">
      <c r="I63168" s="80"/>
      <c r="AX63168" s="80"/>
      <c r="AY63168" s="80"/>
      <c r="AZ63168" s="80"/>
      <c r="BA63168" s="80"/>
      <c r="BB63168" s="80"/>
    </row>
    <row r="63169" spans="9:54" x14ac:dyDescent="0.25">
      <c r="I63169" s="80"/>
      <c r="AX63169" s="80"/>
      <c r="AY63169" s="80"/>
      <c r="AZ63169" s="80"/>
      <c r="BA63169" s="80"/>
      <c r="BB63169" s="80"/>
    </row>
    <row r="63170" spans="9:54" x14ac:dyDescent="0.25">
      <c r="I63170" s="80"/>
      <c r="AX63170" s="80"/>
      <c r="AY63170" s="80"/>
      <c r="AZ63170" s="80"/>
      <c r="BA63170" s="80"/>
      <c r="BB63170" s="80"/>
    </row>
    <row r="63171" spans="9:54" x14ac:dyDescent="0.25">
      <c r="I63171" s="80"/>
      <c r="AX63171" s="80"/>
      <c r="AY63171" s="80"/>
      <c r="AZ63171" s="80"/>
      <c r="BA63171" s="80"/>
      <c r="BB63171" s="80"/>
    </row>
    <row r="63172" spans="9:54" x14ac:dyDescent="0.25">
      <c r="I63172" s="80"/>
      <c r="AX63172" s="80"/>
      <c r="AY63172" s="80"/>
      <c r="AZ63172" s="80"/>
      <c r="BA63172" s="80"/>
      <c r="BB63172" s="80"/>
    </row>
    <row r="63173" spans="9:54" x14ac:dyDescent="0.25">
      <c r="I63173" s="80"/>
      <c r="AX63173" s="80"/>
      <c r="AY63173" s="80"/>
      <c r="AZ63173" s="80"/>
      <c r="BA63173" s="80"/>
      <c r="BB63173" s="80"/>
    </row>
    <row r="63174" spans="9:54" x14ac:dyDescent="0.25">
      <c r="I63174" s="80"/>
      <c r="AX63174" s="80"/>
      <c r="AY63174" s="80"/>
      <c r="AZ63174" s="80"/>
      <c r="BA63174" s="80"/>
      <c r="BB63174" s="80"/>
    </row>
    <row r="63175" spans="9:54" x14ac:dyDescent="0.25">
      <c r="I63175" s="80"/>
      <c r="AX63175" s="80"/>
      <c r="AY63175" s="80"/>
      <c r="AZ63175" s="80"/>
      <c r="BA63175" s="80"/>
      <c r="BB63175" s="80"/>
    </row>
    <row r="63176" spans="9:54" x14ac:dyDescent="0.25">
      <c r="I63176" s="80"/>
      <c r="AX63176" s="80"/>
      <c r="AY63176" s="80"/>
      <c r="AZ63176" s="80"/>
      <c r="BA63176" s="80"/>
      <c r="BB63176" s="80"/>
    </row>
    <row r="63177" spans="9:54" x14ac:dyDescent="0.25">
      <c r="I63177" s="80"/>
      <c r="AX63177" s="80"/>
      <c r="AY63177" s="80"/>
      <c r="AZ63177" s="80"/>
      <c r="BA63177" s="80"/>
      <c r="BB63177" s="80"/>
    </row>
    <row r="63178" spans="9:54" x14ac:dyDescent="0.25">
      <c r="I63178" s="80"/>
      <c r="AX63178" s="80"/>
      <c r="AY63178" s="80"/>
      <c r="AZ63178" s="80"/>
      <c r="BA63178" s="80"/>
      <c r="BB63178" s="80"/>
    </row>
    <row r="63179" spans="9:54" x14ac:dyDescent="0.25">
      <c r="I63179" s="80"/>
      <c r="AX63179" s="80"/>
      <c r="AY63179" s="80"/>
      <c r="AZ63179" s="80"/>
      <c r="BA63179" s="80"/>
      <c r="BB63179" s="80"/>
    </row>
    <row r="63180" spans="9:54" x14ac:dyDescent="0.25">
      <c r="I63180" s="80"/>
      <c r="AX63180" s="80"/>
      <c r="AY63180" s="80"/>
      <c r="AZ63180" s="80"/>
      <c r="BA63180" s="80"/>
      <c r="BB63180" s="80"/>
    </row>
    <row r="63181" spans="9:54" x14ac:dyDescent="0.25">
      <c r="I63181" s="80"/>
      <c r="AX63181" s="80"/>
      <c r="AY63181" s="80"/>
      <c r="AZ63181" s="80"/>
      <c r="BA63181" s="80"/>
      <c r="BB63181" s="80"/>
    </row>
    <row r="63182" spans="9:54" x14ac:dyDescent="0.25">
      <c r="I63182" s="80"/>
      <c r="AX63182" s="80"/>
      <c r="AY63182" s="80"/>
      <c r="AZ63182" s="80"/>
      <c r="BA63182" s="80"/>
      <c r="BB63182" s="80"/>
    </row>
    <row r="63183" spans="9:54" x14ac:dyDescent="0.25">
      <c r="I63183" s="80"/>
      <c r="AX63183" s="80"/>
      <c r="AY63183" s="80"/>
      <c r="AZ63183" s="80"/>
      <c r="BA63183" s="80"/>
      <c r="BB63183" s="80"/>
    </row>
    <row r="63184" spans="9:54" x14ac:dyDescent="0.25">
      <c r="I63184" s="80"/>
      <c r="AX63184" s="80"/>
      <c r="AY63184" s="80"/>
      <c r="AZ63184" s="80"/>
      <c r="BA63184" s="80"/>
      <c r="BB63184" s="80"/>
    </row>
    <row r="63185" spans="9:54" x14ac:dyDescent="0.25">
      <c r="I63185" s="80"/>
      <c r="AX63185" s="80"/>
      <c r="AY63185" s="80"/>
      <c r="AZ63185" s="80"/>
      <c r="BA63185" s="80"/>
      <c r="BB63185" s="80"/>
    </row>
    <row r="63186" spans="9:54" x14ac:dyDescent="0.25">
      <c r="I63186" s="80"/>
      <c r="AX63186" s="80"/>
      <c r="AY63186" s="80"/>
      <c r="AZ63186" s="80"/>
      <c r="BA63186" s="80"/>
      <c r="BB63186" s="80"/>
    </row>
    <row r="63187" spans="9:54" x14ac:dyDescent="0.25">
      <c r="I63187" s="80"/>
      <c r="AX63187" s="80"/>
      <c r="AY63187" s="80"/>
      <c r="AZ63187" s="80"/>
      <c r="BA63187" s="80"/>
      <c r="BB63187" s="80"/>
    </row>
    <row r="63188" spans="9:54" x14ac:dyDescent="0.25">
      <c r="I63188" s="80"/>
      <c r="AX63188" s="80"/>
      <c r="AY63188" s="80"/>
      <c r="AZ63188" s="80"/>
      <c r="BA63188" s="80"/>
      <c r="BB63188" s="80"/>
    </row>
    <row r="63189" spans="9:54" x14ac:dyDescent="0.25">
      <c r="I63189" s="80"/>
      <c r="AX63189" s="80"/>
      <c r="AY63189" s="80"/>
      <c r="AZ63189" s="80"/>
      <c r="BA63189" s="80"/>
      <c r="BB63189" s="80"/>
    </row>
    <row r="63190" spans="9:54" x14ac:dyDescent="0.25">
      <c r="I63190" s="80"/>
      <c r="AX63190" s="80"/>
      <c r="AY63190" s="80"/>
      <c r="AZ63190" s="80"/>
      <c r="BA63190" s="80"/>
      <c r="BB63190" s="80"/>
    </row>
    <row r="63191" spans="9:54" x14ac:dyDescent="0.25">
      <c r="I63191" s="80"/>
      <c r="AX63191" s="80"/>
      <c r="AY63191" s="80"/>
      <c r="AZ63191" s="80"/>
      <c r="BA63191" s="80"/>
      <c r="BB63191" s="80"/>
    </row>
    <row r="63192" spans="9:54" x14ac:dyDescent="0.25">
      <c r="I63192" s="80"/>
      <c r="AX63192" s="80"/>
      <c r="AY63192" s="80"/>
      <c r="AZ63192" s="80"/>
      <c r="BA63192" s="80"/>
      <c r="BB63192" s="80"/>
    </row>
    <row r="63193" spans="9:54" x14ac:dyDescent="0.25">
      <c r="I63193" s="80"/>
      <c r="AX63193" s="80"/>
      <c r="AY63193" s="80"/>
      <c r="AZ63193" s="80"/>
      <c r="BA63193" s="80"/>
      <c r="BB63193" s="80"/>
    </row>
    <row r="63194" spans="9:54" x14ac:dyDescent="0.25">
      <c r="I63194" s="80"/>
      <c r="AX63194" s="80"/>
      <c r="AY63194" s="80"/>
      <c r="AZ63194" s="80"/>
      <c r="BA63194" s="80"/>
      <c r="BB63194" s="80"/>
    </row>
    <row r="63195" spans="9:54" x14ac:dyDescent="0.25">
      <c r="I63195" s="80"/>
      <c r="AX63195" s="80"/>
      <c r="AY63195" s="80"/>
      <c r="AZ63195" s="80"/>
      <c r="BA63195" s="80"/>
      <c r="BB63195" s="80"/>
    </row>
    <row r="63196" spans="9:54" x14ac:dyDescent="0.25">
      <c r="I63196" s="80"/>
      <c r="AX63196" s="80"/>
      <c r="AY63196" s="80"/>
      <c r="AZ63196" s="80"/>
      <c r="BA63196" s="80"/>
      <c r="BB63196" s="80"/>
    </row>
    <row r="63197" spans="9:54" x14ac:dyDescent="0.25">
      <c r="I63197" s="80"/>
      <c r="AX63197" s="80"/>
      <c r="AY63197" s="80"/>
      <c r="AZ63197" s="80"/>
      <c r="BA63197" s="80"/>
      <c r="BB63197" s="80"/>
    </row>
    <row r="63198" spans="9:54" x14ac:dyDescent="0.25">
      <c r="I63198" s="80"/>
      <c r="AX63198" s="80"/>
      <c r="AY63198" s="80"/>
      <c r="AZ63198" s="80"/>
      <c r="BA63198" s="80"/>
      <c r="BB63198" s="80"/>
    </row>
    <row r="63199" spans="9:54" x14ac:dyDescent="0.25">
      <c r="I63199" s="80"/>
      <c r="AX63199" s="80"/>
      <c r="AY63199" s="80"/>
      <c r="AZ63199" s="80"/>
      <c r="BA63199" s="80"/>
      <c r="BB63199" s="80"/>
    </row>
    <row r="63200" spans="9:54" x14ac:dyDescent="0.25">
      <c r="I63200" s="80"/>
      <c r="AX63200" s="80"/>
      <c r="AY63200" s="80"/>
      <c r="AZ63200" s="80"/>
      <c r="BA63200" s="80"/>
      <c r="BB63200" s="80"/>
    </row>
    <row r="63201" spans="9:54" x14ac:dyDescent="0.25">
      <c r="I63201" s="80"/>
      <c r="AX63201" s="80"/>
      <c r="AY63201" s="80"/>
      <c r="AZ63201" s="80"/>
      <c r="BA63201" s="80"/>
      <c r="BB63201" s="80"/>
    </row>
    <row r="63202" spans="9:54" x14ac:dyDescent="0.25">
      <c r="I63202" s="80"/>
      <c r="AX63202" s="80"/>
      <c r="AY63202" s="80"/>
      <c r="AZ63202" s="80"/>
      <c r="BA63202" s="80"/>
      <c r="BB63202" s="80"/>
    </row>
    <row r="63203" spans="9:54" x14ac:dyDescent="0.25">
      <c r="I63203" s="80"/>
      <c r="AX63203" s="80"/>
      <c r="AY63203" s="80"/>
      <c r="AZ63203" s="80"/>
      <c r="BA63203" s="80"/>
      <c r="BB63203" s="80"/>
    </row>
    <row r="63204" spans="9:54" x14ac:dyDescent="0.25">
      <c r="I63204" s="80"/>
      <c r="AX63204" s="80"/>
      <c r="AY63204" s="80"/>
      <c r="AZ63204" s="80"/>
      <c r="BA63204" s="80"/>
      <c r="BB63204" s="80"/>
    </row>
    <row r="63205" spans="9:54" x14ac:dyDescent="0.25">
      <c r="I63205" s="80"/>
      <c r="AX63205" s="80"/>
      <c r="AY63205" s="80"/>
      <c r="AZ63205" s="80"/>
      <c r="BA63205" s="80"/>
      <c r="BB63205" s="80"/>
    </row>
    <row r="63206" spans="9:54" x14ac:dyDescent="0.25">
      <c r="I63206" s="80"/>
      <c r="AX63206" s="80"/>
      <c r="AY63206" s="80"/>
      <c r="AZ63206" s="80"/>
      <c r="BA63206" s="80"/>
      <c r="BB63206" s="80"/>
    </row>
    <row r="63207" spans="9:54" x14ac:dyDescent="0.25">
      <c r="I63207" s="80"/>
      <c r="AX63207" s="80"/>
      <c r="AY63207" s="80"/>
      <c r="AZ63207" s="80"/>
      <c r="BA63207" s="80"/>
      <c r="BB63207" s="80"/>
    </row>
    <row r="63208" spans="9:54" x14ac:dyDescent="0.25">
      <c r="I63208" s="80"/>
      <c r="AX63208" s="80"/>
      <c r="AY63208" s="80"/>
      <c r="AZ63208" s="80"/>
      <c r="BA63208" s="80"/>
      <c r="BB63208" s="80"/>
    </row>
    <row r="63209" spans="9:54" x14ac:dyDescent="0.25">
      <c r="I63209" s="80"/>
      <c r="AX63209" s="80"/>
      <c r="AY63209" s="80"/>
      <c r="AZ63209" s="80"/>
      <c r="BA63209" s="80"/>
      <c r="BB63209" s="80"/>
    </row>
    <row r="63210" spans="9:54" x14ac:dyDescent="0.25">
      <c r="I63210" s="80"/>
      <c r="AX63210" s="80"/>
      <c r="AY63210" s="80"/>
      <c r="AZ63210" s="80"/>
      <c r="BA63210" s="80"/>
      <c r="BB63210" s="80"/>
    </row>
    <row r="63211" spans="9:54" x14ac:dyDescent="0.25">
      <c r="I63211" s="80"/>
      <c r="AX63211" s="80"/>
      <c r="AY63211" s="80"/>
      <c r="AZ63211" s="80"/>
      <c r="BA63211" s="80"/>
      <c r="BB63211" s="80"/>
    </row>
    <row r="63212" spans="9:54" x14ac:dyDescent="0.25">
      <c r="I63212" s="80"/>
      <c r="AX63212" s="80"/>
      <c r="AY63212" s="80"/>
      <c r="AZ63212" s="80"/>
      <c r="BA63212" s="80"/>
      <c r="BB63212" s="80"/>
    </row>
    <row r="63213" spans="9:54" x14ac:dyDescent="0.25">
      <c r="I63213" s="80"/>
      <c r="AX63213" s="80"/>
      <c r="AY63213" s="80"/>
      <c r="AZ63213" s="80"/>
      <c r="BA63213" s="80"/>
      <c r="BB63213" s="80"/>
    </row>
    <row r="63214" spans="9:54" x14ac:dyDescent="0.25">
      <c r="I63214" s="80"/>
      <c r="AX63214" s="80"/>
      <c r="AY63214" s="80"/>
      <c r="AZ63214" s="80"/>
      <c r="BA63214" s="80"/>
      <c r="BB63214" s="80"/>
    </row>
    <row r="63215" spans="9:54" x14ac:dyDescent="0.25">
      <c r="I63215" s="80"/>
      <c r="AX63215" s="80"/>
      <c r="AY63215" s="80"/>
      <c r="AZ63215" s="80"/>
      <c r="BA63215" s="80"/>
      <c r="BB63215" s="80"/>
    </row>
    <row r="63216" spans="9:54" x14ac:dyDescent="0.25">
      <c r="I63216" s="80"/>
      <c r="AX63216" s="80"/>
      <c r="AY63216" s="80"/>
      <c r="AZ63216" s="80"/>
      <c r="BA63216" s="80"/>
      <c r="BB63216" s="80"/>
    </row>
    <row r="63217" spans="9:54" x14ac:dyDescent="0.25">
      <c r="I63217" s="80"/>
      <c r="AX63217" s="80"/>
      <c r="AY63217" s="80"/>
      <c r="AZ63217" s="80"/>
      <c r="BA63217" s="80"/>
      <c r="BB63217" s="80"/>
    </row>
    <row r="63218" spans="9:54" x14ac:dyDescent="0.25">
      <c r="I63218" s="80"/>
      <c r="AX63218" s="80"/>
      <c r="AY63218" s="80"/>
      <c r="AZ63218" s="80"/>
      <c r="BA63218" s="80"/>
      <c r="BB63218" s="80"/>
    </row>
    <row r="63219" spans="9:54" x14ac:dyDescent="0.25">
      <c r="I63219" s="80"/>
      <c r="AX63219" s="80"/>
      <c r="AY63219" s="80"/>
      <c r="AZ63219" s="80"/>
      <c r="BA63219" s="80"/>
      <c r="BB63219" s="80"/>
    </row>
    <row r="63220" spans="9:54" x14ac:dyDescent="0.25">
      <c r="I63220" s="80"/>
      <c r="AX63220" s="80"/>
      <c r="AY63220" s="80"/>
      <c r="AZ63220" s="80"/>
      <c r="BA63220" s="80"/>
      <c r="BB63220" s="80"/>
    </row>
    <row r="63221" spans="9:54" x14ac:dyDescent="0.25">
      <c r="I63221" s="80"/>
      <c r="AX63221" s="80"/>
      <c r="AY63221" s="80"/>
      <c r="AZ63221" s="80"/>
      <c r="BA63221" s="80"/>
      <c r="BB63221" s="80"/>
    </row>
    <row r="63222" spans="9:54" x14ac:dyDescent="0.25">
      <c r="I63222" s="80"/>
      <c r="AX63222" s="80"/>
      <c r="AY63222" s="80"/>
      <c r="AZ63222" s="80"/>
      <c r="BA63222" s="80"/>
      <c r="BB63222" s="80"/>
    </row>
    <row r="63223" spans="9:54" x14ac:dyDescent="0.25">
      <c r="I63223" s="80"/>
      <c r="AX63223" s="80"/>
      <c r="AY63223" s="80"/>
      <c r="AZ63223" s="80"/>
      <c r="BA63223" s="80"/>
      <c r="BB63223" s="80"/>
    </row>
    <row r="63224" spans="9:54" x14ac:dyDescent="0.25">
      <c r="I63224" s="80"/>
      <c r="AX63224" s="80"/>
      <c r="AY63224" s="80"/>
      <c r="AZ63224" s="80"/>
      <c r="BA63224" s="80"/>
      <c r="BB63224" s="80"/>
    </row>
    <row r="63225" spans="9:54" x14ac:dyDescent="0.25">
      <c r="I63225" s="80"/>
      <c r="AX63225" s="80"/>
      <c r="AY63225" s="80"/>
      <c r="AZ63225" s="80"/>
      <c r="BA63225" s="80"/>
      <c r="BB63225" s="80"/>
    </row>
    <row r="63226" spans="9:54" x14ac:dyDescent="0.25">
      <c r="I63226" s="80"/>
      <c r="AX63226" s="80"/>
      <c r="AY63226" s="80"/>
      <c r="AZ63226" s="80"/>
      <c r="BA63226" s="80"/>
      <c r="BB63226" s="80"/>
    </row>
    <row r="63227" spans="9:54" x14ac:dyDescent="0.25">
      <c r="I63227" s="80"/>
      <c r="AX63227" s="80"/>
      <c r="AY63227" s="80"/>
      <c r="AZ63227" s="80"/>
      <c r="BA63227" s="80"/>
      <c r="BB63227" s="80"/>
    </row>
    <row r="63228" spans="9:54" x14ac:dyDescent="0.25">
      <c r="I63228" s="80"/>
      <c r="AX63228" s="80"/>
      <c r="AY63228" s="80"/>
      <c r="AZ63228" s="80"/>
      <c r="BA63228" s="80"/>
      <c r="BB63228" s="80"/>
    </row>
    <row r="63229" spans="9:54" x14ac:dyDescent="0.25">
      <c r="I63229" s="80"/>
      <c r="AX63229" s="80"/>
      <c r="AY63229" s="80"/>
      <c r="AZ63229" s="80"/>
      <c r="BA63229" s="80"/>
      <c r="BB63229" s="80"/>
    </row>
    <row r="63230" spans="9:54" x14ac:dyDescent="0.25">
      <c r="I63230" s="80"/>
      <c r="AX63230" s="80"/>
      <c r="AY63230" s="80"/>
      <c r="AZ63230" s="80"/>
      <c r="BA63230" s="80"/>
      <c r="BB63230" s="80"/>
    </row>
    <row r="63231" spans="9:54" x14ac:dyDescent="0.25">
      <c r="I63231" s="80"/>
      <c r="AX63231" s="80"/>
      <c r="AY63231" s="80"/>
      <c r="AZ63231" s="80"/>
      <c r="BA63231" s="80"/>
      <c r="BB63231" s="80"/>
    </row>
    <row r="63232" spans="9:54" x14ac:dyDescent="0.25">
      <c r="I63232" s="80"/>
      <c r="AX63232" s="80"/>
      <c r="AY63232" s="80"/>
      <c r="AZ63232" s="80"/>
      <c r="BA63232" s="80"/>
      <c r="BB63232" s="80"/>
    </row>
    <row r="63233" spans="9:54" x14ac:dyDescent="0.25">
      <c r="I63233" s="80"/>
      <c r="AX63233" s="80"/>
      <c r="AY63233" s="80"/>
      <c r="AZ63233" s="80"/>
      <c r="BA63233" s="80"/>
      <c r="BB63233" s="80"/>
    </row>
    <row r="63234" spans="9:54" x14ac:dyDescent="0.25">
      <c r="I63234" s="80"/>
      <c r="AX63234" s="80"/>
      <c r="AY63234" s="80"/>
      <c r="AZ63234" s="80"/>
      <c r="BA63234" s="80"/>
      <c r="BB63234" s="80"/>
    </row>
    <row r="63235" spans="9:54" x14ac:dyDescent="0.25">
      <c r="I63235" s="80"/>
      <c r="AX63235" s="80"/>
      <c r="AY63235" s="80"/>
      <c r="AZ63235" s="80"/>
      <c r="BA63235" s="80"/>
      <c r="BB63235" s="80"/>
    </row>
    <row r="63236" spans="9:54" x14ac:dyDescent="0.25">
      <c r="I63236" s="80"/>
      <c r="AX63236" s="80"/>
      <c r="AY63236" s="80"/>
      <c r="AZ63236" s="80"/>
      <c r="BA63236" s="80"/>
      <c r="BB63236" s="80"/>
    </row>
    <row r="63237" spans="9:54" x14ac:dyDescent="0.25">
      <c r="I63237" s="80"/>
      <c r="AX63237" s="80"/>
      <c r="AY63237" s="80"/>
      <c r="AZ63237" s="80"/>
      <c r="BA63237" s="80"/>
      <c r="BB63237" s="80"/>
    </row>
    <row r="63238" spans="9:54" x14ac:dyDescent="0.25">
      <c r="I63238" s="80"/>
      <c r="AX63238" s="80"/>
      <c r="AY63238" s="80"/>
      <c r="AZ63238" s="80"/>
      <c r="BA63238" s="80"/>
      <c r="BB63238" s="80"/>
    </row>
    <row r="63239" spans="9:54" x14ac:dyDescent="0.25">
      <c r="I63239" s="80"/>
      <c r="AX63239" s="80"/>
      <c r="AY63239" s="80"/>
      <c r="AZ63239" s="80"/>
      <c r="BA63239" s="80"/>
      <c r="BB63239" s="80"/>
    </row>
    <row r="63240" spans="9:54" x14ac:dyDescent="0.25">
      <c r="I63240" s="80"/>
      <c r="AX63240" s="80"/>
      <c r="AY63240" s="80"/>
      <c r="AZ63240" s="80"/>
      <c r="BA63240" s="80"/>
      <c r="BB63240" s="80"/>
    </row>
    <row r="63241" spans="9:54" x14ac:dyDescent="0.25">
      <c r="I63241" s="80"/>
      <c r="AX63241" s="80"/>
      <c r="AY63241" s="80"/>
      <c r="AZ63241" s="80"/>
      <c r="BA63241" s="80"/>
      <c r="BB63241" s="80"/>
    </row>
    <row r="63242" spans="9:54" x14ac:dyDescent="0.25">
      <c r="I63242" s="80"/>
      <c r="AX63242" s="80"/>
      <c r="AY63242" s="80"/>
      <c r="AZ63242" s="80"/>
      <c r="BA63242" s="80"/>
      <c r="BB63242" s="80"/>
    </row>
    <row r="63243" spans="9:54" x14ac:dyDescent="0.25">
      <c r="I63243" s="80"/>
      <c r="AX63243" s="80"/>
      <c r="AY63243" s="80"/>
      <c r="AZ63243" s="80"/>
      <c r="BA63243" s="80"/>
      <c r="BB63243" s="80"/>
    </row>
    <row r="63244" spans="9:54" x14ac:dyDescent="0.25">
      <c r="I63244" s="80"/>
      <c r="AX63244" s="80"/>
      <c r="AY63244" s="80"/>
      <c r="AZ63244" s="80"/>
      <c r="BA63244" s="80"/>
      <c r="BB63244" s="80"/>
    </row>
    <row r="63245" spans="9:54" x14ac:dyDescent="0.25">
      <c r="I63245" s="80"/>
      <c r="AX63245" s="80"/>
      <c r="AY63245" s="80"/>
      <c r="AZ63245" s="80"/>
      <c r="BA63245" s="80"/>
      <c r="BB63245" s="80"/>
    </row>
    <row r="63246" spans="9:54" x14ac:dyDescent="0.25">
      <c r="I63246" s="80"/>
      <c r="AX63246" s="80"/>
      <c r="AY63246" s="80"/>
      <c r="AZ63246" s="80"/>
      <c r="BA63246" s="80"/>
      <c r="BB63246" s="80"/>
    </row>
    <row r="63247" spans="9:54" x14ac:dyDescent="0.25">
      <c r="I63247" s="80"/>
      <c r="AX63247" s="80"/>
      <c r="AY63247" s="80"/>
      <c r="AZ63247" s="80"/>
      <c r="BA63247" s="80"/>
      <c r="BB63247" s="80"/>
    </row>
    <row r="63248" spans="9:54" x14ac:dyDescent="0.25">
      <c r="I63248" s="80"/>
      <c r="AX63248" s="80"/>
      <c r="AY63248" s="80"/>
      <c r="AZ63248" s="80"/>
      <c r="BA63248" s="80"/>
      <c r="BB63248" s="80"/>
    </row>
    <row r="63249" spans="9:54" x14ac:dyDescent="0.25">
      <c r="I63249" s="80"/>
      <c r="AX63249" s="80"/>
      <c r="AY63249" s="80"/>
      <c r="AZ63249" s="80"/>
      <c r="BA63249" s="80"/>
      <c r="BB63249" s="80"/>
    </row>
    <row r="63250" spans="9:54" x14ac:dyDescent="0.25">
      <c r="I63250" s="80"/>
      <c r="AX63250" s="80"/>
      <c r="AY63250" s="80"/>
      <c r="AZ63250" s="80"/>
      <c r="BA63250" s="80"/>
      <c r="BB63250" s="80"/>
    </row>
    <row r="63251" spans="9:54" x14ac:dyDescent="0.25">
      <c r="I63251" s="80"/>
      <c r="AX63251" s="80"/>
      <c r="AY63251" s="80"/>
      <c r="AZ63251" s="80"/>
      <c r="BA63251" s="80"/>
      <c r="BB63251" s="80"/>
    </row>
    <row r="63252" spans="9:54" x14ac:dyDescent="0.25">
      <c r="I63252" s="80"/>
      <c r="AX63252" s="80"/>
      <c r="AY63252" s="80"/>
      <c r="AZ63252" s="80"/>
      <c r="BA63252" s="80"/>
      <c r="BB63252" s="80"/>
    </row>
    <row r="63253" spans="9:54" x14ac:dyDescent="0.25">
      <c r="I63253" s="80"/>
      <c r="AX63253" s="80"/>
      <c r="AY63253" s="80"/>
      <c r="AZ63253" s="80"/>
      <c r="BA63253" s="80"/>
      <c r="BB63253" s="80"/>
    </row>
    <row r="63254" spans="9:54" x14ac:dyDescent="0.25">
      <c r="I63254" s="80"/>
      <c r="AX63254" s="80"/>
      <c r="AY63254" s="80"/>
      <c r="AZ63254" s="80"/>
      <c r="BA63254" s="80"/>
      <c r="BB63254" s="80"/>
    </row>
    <row r="63255" spans="9:54" x14ac:dyDescent="0.25">
      <c r="I63255" s="80"/>
      <c r="AX63255" s="80"/>
      <c r="AY63255" s="80"/>
      <c r="AZ63255" s="80"/>
      <c r="BA63255" s="80"/>
      <c r="BB63255" s="80"/>
    </row>
    <row r="63256" spans="9:54" x14ac:dyDescent="0.25">
      <c r="I63256" s="80"/>
      <c r="AX63256" s="80"/>
      <c r="AY63256" s="80"/>
      <c r="AZ63256" s="80"/>
      <c r="BA63256" s="80"/>
      <c r="BB63256" s="80"/>
    </row>
    <row r="63257" spans="9:54" x14ac:dyDescent="0.25">
      <c r="I63257" s="80"/>
      <c r="AX63257" s="80"/>
      <c r="AY63257" s="80"/>
      <c r="AZ63257" s="80"/>
      <c r="BA63257" s="80"/>
      <c r="BB63257" s="80"/>
    </row>
    <row r="63258" spans="9:54" x14ac:dyDescent="0.25">
      <c r="I63258" s="80"/>
      <c r="AX63258" s="80"/>
      <c r="AY63258" s="80"/>
      <c r="AZ63258" s="80"/>
      <c r="BA63258" s="80"/>
      <c r="BB63258" s="80"/>
    </row>
    <row r="63259" spans="9:54" x14ac:dyDescent="0.25">
      <c r="I63259" s="80"/>
      <c r="AX63259" s="80"/>
      <c r="AY63259" s="80"/>
      <c r="AZ63259" s="80"/>
      <c r="BA63259" s="80"/>
      <c r="BB63259" s="80"/>
    </row>
    <row r="63260" spans="9:54" x14ac:dyDescent="0.25">
      <c r="I63260" s="80"/>
      <c r="AX63260" s="80"/>
      <c r="AY63260" s="80"/>
      <c r="AZ63260" s="80"/>
      <c r="BA63260" s="80"/>
      <c r="BB63260" s="80"/>
    </row>
    <row r="63261" spans="9:54" x14ac:dyDescent="0.25">
      <c r="I63261" s="80"/>
      <c r="AX63261" s="80"/>
      <c r="AY63261" s="80"/>
      <c r="AZ63261" s="80"/>
      <c r="BA63261" s="80"/>
      <c r="BB63261" s="80"/>
    </row>
    <row r="63262" spans="9:54" x14ac:dyDescent="0.25">
      <c r="I63262" s="80"/>
      <c r="AX63262" s="80"/>
      <c r="AY63262" s="80"/>
      <c r="AZ63262" s="80"/>
      <c r="BA63262" s="80"/>
      <c r="BB63262" s="80"/>
    </row>
    <row r="63263" spans="9:54" x14ac:dyDescent="0.25">
      <c r="I63263" s="80"/>
      <c r="AX63263" s="80"/>
      <c r="AY63263" s="80"/>
      <c r="AZ63263" s="80"/>
      <c r="BA63263" s="80"/>
      <c r="BB63263" s="80"/>
    </row>
    <row r="63264" spans="9:54" x14ac:dyDescent="0.25">
      <c r="I63264" s="80"/>
      <c r="AX63264" s="80"/>
      <c r="AY63264" s="80"/>
      <c r="AZ63264" s="80"/>
      <c r="BA63264" s="80"/>
      <c r="BB63264" s="80"/>
    </row>
    <row r="63265" spans="9:54" x14ac:dyDescent="0.25">
      <c r="I63265" s="80"/>
      <c r="AX63265" s="80"/>
      <c r="AY63265" s="80"/>
      <c r="AZ63265" s="80"/>
      <c r="BA63265" s="80"/>
      <c r="BB63265" s="80"/>
    </row>
    <row r="63266" spans="9:54" x14ac:dyDescent="0.25">
      <c r="I63266" s="80"/>
      <c r="AX63266" s="80"/>
      <c r="AY63266" s="80"/>
      <c r="AZ63266" s="80"/>
      <c r="BA63266" s="80"/>
      <c r="BB63266" s="80"/>
    </row>
    <row r="63267" spans="9:54" x14ac:dyDescent="0.25">
      <c r="I63267" s="80"/>
      <c r="AX63267" s="80"/>
      <c r="AY63267" s="80"/>
      <c r="AZ63267" s="80"/>
      <c r="BA63267" s="80"/>
      <c r="BB63267" s="80"/>
    </row>
    <row r="63268" spans="9:54" x14ac:dyDescent="0.25">
      <c r="I63268" s="80"/>
      <c r="AX63268" s="80"/>
      <c r="AY63268" s="80"/>
      <c r="AZ63268" s="80"/>
      <c r="BA63268" s="80"/>
      <c r="BB63268" s="80"/>
    </row>
    <row r="63269" spans="9:54" x14ac:dyDescent="0.25">
      <c r="I63269" s="80"/>
      <c r="AX63269" s="80"/>
      <c r="AY63269" s="80"/>
      <c r="AZ63269" s="80"/>
      <c r="BA63269" s="80"/>
      <c r="BB63269" s="80"/>
    </row>
    <row r="63270" spans="9:54" x14ac:dyDescent="0.25">
      <c r="I63270" s="80"/>
      <c r="AX63270" s="80"/>
      <c r="AY63270" s="80"/>
      <c r="AZ63270" s="80"/>
      <c r="BA63270" s="80"/>
      <c r="BB63270" s="80"/>
    </row>
    <row r="63271" spans="9:54" x14ac:dyDescent="0.25">
      <c r="I63271" s="80"/>
      <c r="AX63271" s="80"/>
      <c r="AY63271" s="80"/>
      <c r="AZ63271" s="80"/>
      <c r="BA63271" s="80"/>
      <c r="BB63271" s="80"/>
    </row>
    <row r="63272" spans="9:54" x14ac:dyDescent="0.25">
      <c r="I63272" s="80"/>
      <c r="AX63272" s="80"/>
      <c r="AY63272" s="80"/>
      <c r="AZ63272" s="80"/>
      <c r="BA63272" s="80"/>
      <c r="BB63272" s="80"/>
    </row>
    <row r="63273" spans="9:54" x14ac:dyDescent="0.25">
      <c r="I63273" s="80"/>
      <c r="AX63273" s="80"/>
      <c r="AY63273" s="80"/>
      <c r="AZ63273" s="80"/>
      <c r="BA63273" s="80"/>
      <c r="BB63273" s="80"/>
    </row>
    <row r="63274" spans="9:54" x14ac:dyDescent="0.25">
      <c r="I63274" s="80"/>
      <c r="AX63274" s="80"/>
      <c r="AY63274" s="80"/>
      <c r="AZ63274" s="80"/>
      <c r="BA63274" s="80"/>
      <c r="BB63274" s="80"/>
    </row>
    <row r="63275" spans="9:54" x14ac:dyDescent="0.25">
      <c r="I63275" s="80"/>
      <c r="AX63275" s="80"/>
      <c r="AY63275" s="80"/>
      <c r="AZ63275" s="80"/>
      <c r="BA63275" s="80"/>
      <c r="BB63275" s="80"/>
    </row>
    <row r="63276" spans="9:54" x14ac:dyDescent="0.25">
      <c r="I63276" s="80"/>
      <c r="AX63276" s="80"/>
      <c r="AY63276" s="80"/>
      <c r="AZ63276" s="80"/>
      <c r="BA63276" s="80"/>
      <c r="BB63276" s="80"/>
    </row>
    <row r="63277" spans="9:54" x14ac:dyDescent="0.25">
      <c r="I63277" s="80"/>
      <c r="AX63277" s="80"/>
      <c r="AY63277" s="80"/>
      <c r="AZ63277" s="80"/>
      <c r="BA63277" s="80"/>
      <c r="BB63277" s="80"/>
    </row>
    <row r="63278" spans="9:54" x14ac:dyDescent="0.25">
      <c r="I63278" s="80"/>
      <c r="AX63278" s="80"/>
      <c r="AY63278" s="80"/>
      <c r="AZ63278" s="80"/>
      <c r="BA63278" s="80"/>
      <c r="BB63278" s="80"/>
    </row>
    <row r="63279" spans="9:54" x14ac:dyDescent="0.25">
      <c r="I63279" s="80"/>
      <c r="AX63279" s="80"/>
      <c r="AY63279" s="80"/>
      <c r="AZ63279" s="80"/>
      <c r="BA63279" s="80"/>
      <c r="BB63279" s="80"/>
    </row>
    <row r="63280" spans="9:54" x14ac:dyDescent="0.25">
      <c r="I63280" s="80"/>
      <c r="AX63280" s="80"/>
      <c r="AY63280" s="80"/>
      <c r="AZ63280" s="80"/>
      <c r="BA63280" s="80"/>
      <c r="BB63280" s="80"/>
    </row>
    <row r="63281" spans="9:54" x14ac:dyDescent="0.25">
      <c r="I63281" s="80"/>
      <c r="AX63281" s="80"/>
      <c r="AY63281" s="80"/>
      <c r="AZ63281" s="80"/>
      <c r="BA63281" s="80"/>
      <c r="BB63281" s="80"/>
    </row>
    <row r="63282" spans="9:54" x14ac:dyDescent="0.25">
      <c r="I63282" s="80"/>
      <c r="AX63282" s="80"/>
      <c r="AY63282" s="80"/>
      <c r="AZ63282" s="80"/>
      <c r="BA63282" s="80"/>
      <c r="BB63282" s="80"/>
    </row>
    <row r="63283" spans="9:54" x14ac:dyDescent="0.25">
      <c r="I63283" s="80"/>
      <c r="AX63283" s="80"/>
      <c r="AY63283" s="80"/>
      <c r="AZ63283" s="80"/>
      <c r="BA63283" s="80"/>
      <c r="BB63283" s="80"/>
    </row>
    <row r="63284" spans="9:54" x14ac:dyDescent="0.25">
      <c r="I63284" s="80"/>
      <c r="AX63284" s="80"/>
      <c r="AY63284" s="80"/>
      <c r="AZ63284" s="80"/>
      <c r="BA63284" s="80"/>
      <c r="BB63284" s="80"/>
    </row>
    <row r="63285" spans="9:54" x14ac:dyDescent="0.25">
      <c r="I63285" s="80"/>
      <c r="AX63285" s="80"/>
      <c r="AY63285" s="80"/>
      <c r="AZ63285" s="80"/>
      <c r="BA63285" s="80"/>
      <c r="BB63285" s="80"/>
    </row>
    <row r="63286" spans="9:54" x14ac:dyDescent="0.25">
      <c r="I63286" s="80"/>
      <c r="AX63286" s="80"/>
      <c r="AY63286" s="80"/>
      <c r="AZ63286" s="80"/>
      <c r="BA63286" s="80"/>
      <c r="BB63286" s="80"/>
    </row>
    <row r="63287" spans="9:54" x14ac:dyDescent="0.25">
      <c r="I63287" s="80"/>
      <c r="AX63287" s="80"/>
      <c r="AY63287" s="80"/>
      <c r="AZ63287" s="80"/>
      <c r="BA63287" s="80"/>
      <c r="BB63287" s="80"/>
    </row>
    <row r="63288" spans="9:54" x14ac:dyDescent="0.25">
      <c r="I63288" s="80"/>
      <c r="AX63288" s="80"/>
      <c r="AY63288" s="80"/>
      <c r="AZ63288" s="80"/>
      <c r="BA63288" s="80"/>
      <c r="BB63288" s="80"/>
    </row>
    <row r="63289" spans="9:54" x14ac:dyDescent="0.25">
      <c r="I63289" s="80"/>
      <c r="AX63289" s="80"/>
      <c r="AY63289" s="80"/>
      <c r="AZ63289" s="80"/>
      <c r="BA63289" s="80"/>
      <c r="BB63289" s="80"/>
    </row>
    <row r="63290" spans="9:54" x14ac:dyDescent="0.25">
      <c r="I63290" s="80"/>
      <c r="AX63290" s="80"/>
      <c r="AY63290" s="80"/>
      <c r="AZ63290" s="80"/>
      <c r="BA63290" s="80"/>
      <c r="BB63290" s="80"/>
    </row>
    <row r="63291" spans="9:54" x14ac:dyDescent="0.25">
      <c r="I63291" s="80"/>
      <c r="AX63291" s="80"/>
      <c r="AY63291" s="80"/>
      <c r="AZ63291" s="80"/>
      <c r="BA63291" s="80"/>
      <c r="BB63291" s="80"/>
    </row>
    <row r="63292" spans="9:54" x14ac:dyDescent="0.25">
      <c r="I63292" s="80"/>
      <c r="AX63292" s="80"/>
      <c r="AY63292" s="80"/>
      <c r="AZ63292" s="80"/>
      <c r="BA63292" s="80"/>
      <c r="BB63292" s="80"/>
    </row>
    <row r="63293" spans="9:54" x14ac:dyDescent="0.25">
      <c r="I63293" s="80"/>
      <c r="AX63293" s="80"/>
      <c r="AY63293" s="80"/>
      <c r="AZ63293" s="80"/>
      <c r="BA63293" s="80"/>
      <c r="BB63293" s="80"/>
    </row>
    <row r="63294" spans="9:54" x14ac:dyDescent="0.25">
      <c r="I63294" s="80"/>
      <c r="AX63294" s="80"/>
      <c r="AY63294" s="80"/>
      <c r="AZ63294" s="80"/>
      <c r="BA63294" s="80"/>
      <c r="BB63294" s="80"/>
    </row>
    <row r="63295" spans="9:54" x14ac:dyDescent="0.25">
      <c r="I63295" s="80"/>
      <c r="AX63295" s="80"/>
      <c r="AY63295" s="80"/>
      <c r="AZ63295" s="80"/>
      <c r="BA63295" s="80"/>
      <c r="BB63295" s="80"/>
    </row>
    <row r="63296" spans="9:54" x14ac:dyDescent="0.25">
      <c r="I63296" s="80"/>
      <c r="AX63296" s="80"/>
      <c r="AY63296" s="80"/>
      <c r="AZ63296" s="80"/>
      <c r="BA63296" s="80"/>
      <c r="BB63296" s="80"/>
    </row>
    <row r="63297" spans="9:54" x14ac:dyDescent="0.25">
      <c r="I63297" s="80"/>
      <c r="AX63297" s="80"/>
      <c r="AY63297" s="80"/>
      <c r="AZ63297" s="80"/>
      <c r="BA63297" s="80"/>
      <c r="BB63297" s="80"/>
    </row>
    <row r="63298" spans="9:54" x14ac:dyDescent="0.25">
      <c r="I63298" s="80"/>
      <c r="AX63298" s="80"/>
      <c r="AY63298" s="80"/>
      <c r="AZ63298" s="80"/>
      <c r="BA63298" s="80"/>
      <c r="BB63298" s="80"/>
    </row>
    <row r="63299" spans="9:54" x14ac:dyDescent="0.25">
      <c r="I63299" s="80"/>
      <c r="AX63299" s="80"/>
      <c r="AY63299" s="80"/>
      <c r="AZ63299" s="80"/>
      <c r="BA63299" s="80"/>
      <c r="BB63299" s="80"/>
    </row>
    <row r="63300" spans="9:54" x14ac:dyDescent="0.25">
      <c r="I63300" s="80"/>
      <c r="AX63300" s="80"/>
      <c r="AY63300" s="80"/>
      <c r="AZ63300" s="80"/>
      <c r="BA63300" s="80"/>
      <c r="BB63300" s="80"/>
    </row>
    <row r="63301" spans="9:54" x14ac:dyDescent="0.25">
      <c r="I63301" s="80"/>
      <c r="AX63301" s="80"/>
      <c r="AY63301" s="80"/>
      <c r="AZ63301" s="80"/>
      <c r="BA63301" s="80"/>
      <c r="BB63301" s="80"/>
    </row>
    <row r="63302" spans="9:54" x14ac:dyDescent="0.25">
      <c r="I63302" s="80"/>
      <c r="AX63302" s="80"/>
      <c r="AY63302" s="80"/>
      <c r="AZ63302" s="80"/>
      <c r="BA63302" s="80"/>
      <c r="BB63302" s="80"/>
    </row>
    <row r="63303" spans="9:54" x14ac:dyDescent="0.25">
      <c r="I63303" s="80"/>
      <c r="AX63303" s="80"/>
      <c r="AY63303" s="80"/>
      <c r="AZ63303" s="80"/>
      <c r="BA63303" s="80"/>
      <c r="BB63303" s="80"/>
    </row>
    <row r="63304" spans="9:54" x14ac:dyDescent="0.25">
      <c r="I63304" s="80"/>
      <c r="AX63304" s="80"/>
      <c r="AY63304" s="80"/>
      <c r="AZ63304" s="80"/>
      <c r="BA63304" s="80"/>
      <c r="BB63304" s="80"/>
    </row>
    <row r="63305" spans="9:54" x14ac:dyDescent="0.25">
      <c r="I63305" s="80"/>
      <c r="AX63305" s="80"/>
      <c r="AY63305" s="80"/>
      <c r="AZ63305" s="80"/>
      <c r="BA63305" s="80"/>
      <c r="BB63305" s="80"/>
    </row>
    <row r="63306" spans="9:54" x14ac:dyDescent="0.25">
      <c r="I63306" s="80"/>
      <c r="AX63306" s="80"/>
      <c r="AY63306" s="80"/>
      <c r="AZ63306" s="80"/>
      <c r="BA63306" s="80"/>
      <c r="BB63306" s="80"/>
    </row>
    <row r="63307" spans="9:54" x14ac:dyDescent="0.25">
      <c r="I63307" s="80"/>
      <c r="AX63307" s="80"/>
      <c r="AY63307" s="80"/>
      <c r="AZ63307" s="80"/>
      <c r="BA63307" s="80"/>
      <c r="BB63307" s="80"/>
    </row>
    <row r="63308" spans="9:54" x14ac:dyDescent="0.25">
      <c r="I63308" s="80"/>
      <c r="AX63308" s="80"/>
      <c r="AY63308" s="80"/>
      <c r="AZ63308" s="80"/>
      <c r="BA63308" s="80"/>
      <c r="BB63308" s="80"/>
    </row>
    <row r="63309" spans="9:54" x14ac:dyDescent="0.25">
      <c r="I63309" s="80"/>
      <c r="AX63309" s="80"/>
      <c r="AY63309" s="80"/>
      <c r="AZ63309" s="80"/>
      <c r="BA63309" s="80"/>
      <c r="BB63309" s="80"/>
    </row>
    <row r="63310" spans="9:54" x14ac:dyDescent="0.25">
      <c r="I63310" s="80"/>
      <c r="AX63310" s="80"/>
      <c r="AY63310" s="80"/>
      <c r="AZ63310" s="80"/>
      <c r="BA63310" s="80"/>
      <c r="BB63310" s="80"/>
    </row>
    <row r="63311" spans="9:54" x14ac:dyDescent="0.25">
      <c r="I63311" s="80"/>
      <c r="AX63311" s="80"/>
      <c r="AY63311" s="80"/>
      <c r="AZ63311" s="80"/>
      <c r="BA63311" s="80"/>
      <c r="BB63311" s="80"/>
    </row>
    <row r="63312" spans="9:54" x14ac:dyDescent="0.25">
      <c r="I63312" s="80"/>
      <c r="AX63312" s="80"/>
      <c r="AY63312" s="80"/>
      <c r="AZ63312" s="80"/>
      <c r="BA63312" s="80"/>
      <c r="BB63312" s="80"/>
    </row>
    <row r="63313" spans="9:54" x14ac:dyDescent="0.25">
      <c r="I63313" s="80"/>
      <c r="AX63313" s="80"/>
      <c r="AY63313" s="80"/>
      <c r="AZ63313" s="80"/>
      <c r="BA63313" s="80"/>
      <c r="BB63313" s="80"/>
    </row>
    <row r="63314" spans="9:54" x14ac:dyDescent="0.25">
      <c r="I63314" s="80"/>
      <c r="AX63314" s="80"/>
      <c r="AY63314" s="80"/>
      <c r="AZ63314" s="80"/>
      <c r="BA63314" s="80"/>
      <c r="BB63314" s="80"/>
    </row>
    <row r="63315" spans="9:54" x14ac:dyDescent="0.25">
      <c r="I63315" s="80"/>
      <c r="AX63315" s="80"/>
      <c r="AY63315" s="80"/>
      <c r="AZ63315" s="80"/>
      <c r="BA63315" s="80"/>
      <c r="BB63315" s="80"/>
    </row>
    <row r="63316" spans="9:54" x14ac:dyDescent="0.25">
      <c r="I63316" s="80"/>
      <c r="AX63316" s="80"/>
      <c r="AY63316" s="80"/>
      <c r="AZ63316" s="80"/>
      <c r="BA63316" s="80"/>
      <c r="BB63316" s="80"/>
    </row>
    <row r="63317" spans="9:54" x14ac:dyDescent="0.25">
      <c r="I63317" s="80"/>
      <c r="AX63317" s="80"/>
      <c r="AY63317" s="80"/>
      <c r="AZ63317" s="80"/>
      <c r="BA63317" s="80"/>
      <c r="BB63317" s="80"/>
    </row>
    <row r="63318" spans="9:54" x14ac:dyDescent="0.25">
      <c r="I63318" s="80"/>
      <c r="AX63318" s="80"/>
      <c r="AY63318" s="80"/>
      <c r="AZ63318" s="80"/>
      <c r="BA63318" s="80"/>
      <c r="BB63318" s="80"/>
    </row>
    <row r="63319" spans="9:54" x14ac:dyDescent="0.25">
      <c r="I63319" s="80"/>
      <c r="AX63319" s="80"/>
      <c r="AY63319" s="80"/>
      <c r="AZ63319" s="80"/>
      <c r="BA63319" s="80"/>
      <c r="BB63319" s="80"/>
    </row>
    <row r="63320" spans="9:54" x14ac:dyDescent="0.25">
      <c r="I63320" s="80"/>
      <c r="AX63320" s="80"/>
      <c r="AY63320" s="80"/>
      <c r="AZ63320" s="80"/>
      <c r="BA63320" s="80"/>
      <c r="BB63320" s="80"/>
    </row>
    <row r="63321" spans="9:54" x14ac:dyDescent="0.25">
      <c r="I63321" s="80"/>
      <c r="AX63321" s="80"/>
      <c r="AY63321" s="80"/>
      <c r="AZ63321" s="80"/>
      <c r="BA63321" s="80"/>
      <c r="BB63321" s="80"/>
    </row>
    <row r="63322" spans="9:54" x14ac:dyDescent="0.25">
      <c r="I63322" s="80"/>
      <c r="AX63322" s="80"/>
      <c r="AY63322" s="80"/>
      <c r="AZ63322" s="80"/>
      <c r="BA63322" s="80"/>
      <c r="BB63322" s="80"/>
    </row>
    <row r="63323" spans="9:54" x14ac:dyDescent="0.25">
      <c r="I63323" s="80"/>
      <c r="AX63323" s="80"/>
      <c r="AY63323" s="80"/>
      <c r="AZ63323" s="80"/>
      <c r="BA63323" s="80"/>
      <c r="BB63323" s="80"/>
    </row>
    <row r="63324" spans="9:54" x14ac:dyDescent="0.25">
      <c r="I63324" s="80"/>
      <c r="AX63324" s="80"/>
      <c r="AY63324" s="80"/>
      <c r="AZ63324" s="80"/>
      <c r="BA63324" s="80"/>
      <c r="BB63324" s="80"/>
    </row>
    <row r="63325" spans="9:54" x14ac:dyDescent="0.25">
      <c r="I63325" s="80"/>
      <c r="AX63325" s="80"/>
      <c r="AY63325" s="80"/>
      <c r="AZ63325" s="80"/>
      <c r="BA63325" s="80"/>
      <c r="BB63325" s="80"/>
    </row>
    <row r="63326" spans="9:54" x14ac:dyDescent="0.25">
      <c r="I63326" s="80"/>
      <c r="AX63326" s="80"/>
      <c r="AY63326" s="80"/>
      <c r="AZ63326" s="80"/>
      <c r="BA63326" s="80"/>
      <c r="BB63326" s="80"/>
    </row>
    <row r="63327" spans="9:54" x14ac:dyDescent="0.25">
      <c r="I63327" s="80"/>
      <c r="AX63327" s="80"/>
      <c r="AY63327" s="80"/>
      <c r="AZ63327" s="80"/>
      <c r="BA63327" s="80"/>
      <c r="BB63327" s="80"/>
    </row>
    <row r="63328" spans="9:54" x14ac:dyDescent="0.25">
      <c r="I63328" s="80"/>
      <c r="AX63328" s="80"/>
      <c r="AY63328" s="80"/>
      <c r="AZ63328" s="80"/>
      <c r="BA63328" s="80"/>
      <c r="BB63328" s="80"/>
    </row>
    <row r="63329" spans="9:54" x14ac:dyDescent="0.25">
      <c r="I63329" s="80"/>
      <c r="AX63329" s="80"/>
      <c r="AY63329" s="80"/>
      <c r="AZ63329" s="80"/>
      <c r="BA63329" s="80"/>
      <c r="BB63329" s="80"/>
    </row>
    <row r="63330" spans="9:54" x14ac:dyDescent="0.25">
      <c r="I63330" s="80"/>
      <c r="AX63330" s="80"/>
      <c r="AY63330" s="80"/>
      <c r="AZ63330" s="80"/>
      <c r="BA63330" s="80"/>
      <c r="BB63330" s="80"/>
    </row>
    <row r="63331" spans="9:54" x14ac:dyDescent="0.25">
      <c r="I63331" s="80"/>
      <c r="AX63331" s="80"/>
      <c r="AY63331" s="80"/>
      <c r="AZ63331" s="80"/>
      <c r="BA63331" s="80"/>
      <c r="BB63331" s="80"/>
    </row>
    <row r="63332" spans="9:54" x14ac:dyDescent="0.25">
      <c r="I63332" s="80"/>
      <c r="AX63332" s="80"/>
      <c r="AY63332" s="80"/>
      <c r="AZ63332" s="80"/>
      <c r="BA63332" s="80"/>
      <c r="BB63332" s="80"/>
    </row>
    <row r="63333" spans="9:54" x14ac:dyDescent="0.25">
      <c r="I63333" s="80"/>
      <c r="AX63333" s="80"/>
      <c r="AY63333" s="80"/>
      <c r="AZ63333" s="80"/>
      <c r="BA63333" s="80"/>
      <c r="BB63333" s="80"/>
    </row>
    <row r="63334" spans="9:54" x14ac:dyDescent="0.25">
      <c r="I63334" s="80"/>
      <c r="AX63334" s="80"/>
      <c r="AY63334" s="80"/>
      <c r="AZ63334" s="80"/>
      <c r="BA63334" s="80"/>
      <c r="BB63334" s="80"/>
    </row>
    <row r="63335" spans="9:54" x14ac:dyDescent="0.25">
      <c r="I63335" s="80"/>
      <c r="AX63335" s="80"/>
      <c r="AY63335" s="80"/>
      <c r="AZ63335" s="80"/>
      <c r="BA63335" s="80"/>
      <c r="BB63335" s="80"/>
    </row>
    <row r="63336" spans="9:54" x14ac:dyDescent="0.25">
      <c r="I63336" s="80"/>
      <c r="AX63336" s="80"/>
      <c r="AY63336" s="80"/>
      <c r="AZ63336" s="80"/>
      <c r="BA63336" s="80"/>
      <c r="BB63336" s="80"/>
    </row>
    <row r="63337" spans="9:54" x14ac:dyDescent="0.25">
      <c r="I63337" s="80"/>
      <c r="AX63337" s="80"/>
      <c r="AY63337" s="80"/>
      <c r="AZ63337" s="80"/>
      <c r="BA63337" s="80"/>
      <c r="BB63337" s="80"/>
    </row>
    <row r="63338" spans="9:54" x14ac:dyDescent="0.25">
      <c r="I63338" s="80"/>
      <c r="AX63338" s="80"/>
      <c r="AY63338" s="80"/>
      <c r="AZ63338" s="80"/>
      <c r="BA63338" s="80"/>
      <c r="BB63338" s="80"/>
    </row>
    <row r="63339" spans="9:54" x14ac:dyDescent="0.25">
      <c r="I63339" s="80"/>
      <c r="AX63339" s="80"/>
      <c r="AY63339" s="80"/>
      <c r="AZ63339" s="80"/>
      <c r="BA63339" s="80"/>
      <c r="BB63339" s="80"/>
    </row>
    <row r="63340" spans="9:54" x14ac:dyDescent="0.25">
      <c r="I63340" s="80"/>
      <c r="AX63340" s="80"/>
      <c r="AY63340" s="80"/>
      <c r="AZ63340" s="80"/>
      <c r="BA63340" s="80"/>
      <c r="BB63340" s="80"/>
    </row>
    <row r="63341" spans="9:54" x14ac:dyDescent="0.25">
      <c r="I63341" s="80"/>
      <c r="AX63341" s="80"/>
      <c r="AY63341" s="80"/>
      <c r="AZ63341" s="80"/>
      <c r="BA63341" s="80"/>
      <c r="BB63341" s="80"/>
    </row>
    <row r="63342" spans="9:54" x14ac:dyDescent="0.25">
      <c r="I63342" s="80"/>
      <c r="AX63342" s="80"/>
      <c r="AY63342" s="80"/>
      <c r="AZ63342" s="80"/>
      <c r="BA63342" s="80"/>
      <c r="BB63342" s="80"/>
    </row>
    <row r="63343" spans="9:54" x14ac:dyDescent="0.25">
      <c r="I63343" s="80"/>
      <c r="AX63343" s="80"/>
      <c r="AY63343" s="80"/>
      <c r="AZ63343" s="80"/>
      <c r="BA63343" s="80"/>
      <c r="BB63343" s="80"/>
    </row>
    <row r="63344" spans="9:54" x14ac:dyDescent="0.25">
      <c r="I63344" s="80"/>
      <c r="AX63344" s="80"/>
      <c r="AY63344" s="80"/>
      <c r="AZ63344" s="80"/>
      <c r="BA63344" s="80"/>
      <c r="BB63344" s="80"/>
    </row>
    <row r="63345" spans="9:54" x14ac:dyDescent="0.25">
      <c r="I63345" s="80"/>
      <c r="AX63345" s="80"/>
      <c r="AY63345" s="80"/>
      <c r="AZ63345" s="80"/>
      <c r="BA63345" s="80"/>
      <c r="BB63345" s="80"/>
    </row>
    <row r="63346" spans="9:54" x14ac:dyDescent="0.25">
      <c r="I63346" s="80"/>
      <c r="AX63346" s="80"/>
      <c r="AY63346" s="80"/>
      <c r="AZ63346" s="80"/>
      <c r="BA63346" s="80"/>
      <c r="BB63346" s="80"/>
    </row>
    <row r="63347" spans="9:54" x14ac:dyDescent="0.25">
      <c r="I63347" s="80"/>
      <c r="AX63347" s="80"/>
      <c r="AY63347" s="80"/>
      <c r="AZ63347" s="80"/>
      <c r="BA63347" s="80"/>
      <c r="BB63347" s="80"/>
    </row>
    <row r="63348" spans="9:54" x14ac:dyDescent="0.25">
      <c r="I63348" s="80"/>
      <c r="AX63348" s="80"/>
      <c r="AY63348" s="80"/>
      <c r="AZ63348" s="80"/>
      <c r="BA63348" s="80"/>
      <c r="BB63348" s="80"/>
    </row>
    <row r="63349" spans="9:54" x14ac:dyDescent="0.25">
      <c r="I63349" s="80"/>
      <c r="AX63349" s="80"/>
      <c r="AY63349" s="80"/>
      <c r="AZ63349" s="80"/>
      <c r="BA63349" s="80"/>
      <c r="BB63349" s="80"/>
    </row>
    <row r="63350" spans="9:54" x14ac:dyDescent="0.25">
      <c r="I63350" s="80"/>
      <c r="AX63350" s="80"/>
      <c r="AY63350" s="80"/>
      <c r="AZ63350" s="80"/>
      <c r="BA63350" s="80"/>
      <c r="BB63350" s="80"/>
    </row>
    <row r="63351" spans="9:54" x14ac:dyDescent="0.25">
      <c r="I63351" s="80"/>
      <c r="AX63351" s="80"/>
      <c r="AY63351" s="80"/>
      <c r="AZ63351" s="80"/>
      <c r="BA63351" s="80"/>
      <c r="BB63351" s="80"/>
    </row>
    <row r="63352" spans="9:54" x14ac:dyDescent="0.25">
      <c r="I63352" s="80"/>
      <c r="AX63352" s="80"/>
      <c r="AY63352" s="80"/>
      <c r="AZ63352" s="80"/>
      <c r="BA63352" s="80"/>
      <c r="BB63352" s="80"/>
    </row>
    <row r="63353" spans="9:54" x14ac:dyDescent="0.25">
      <c r="I63353" s="80"/>
      <c r="AX63353" s="80"/>
      <c r="AY63353" s="80"/>
      <c r="AZ63353" s="80"/>
      <c r="BA63353" s="80"/>
      <c r="BB63353" s="80"/>
    </row>
    <row r="63354" spans="9:54" x14ac:dyDescent="0.25">
      <c r="I63354" s="80"/>
      <c r="AX63354" s="80"/>
      <c r="AY63354" s="80"/>
      <c r="AZ63354" s="80"/>
      <c r="BA63354" s="80"/>
      <c r="BB63354" s="80"/>
    </row>
    <row r="63355" spans="9:54" x14ac:dyDescent="0.25">
      <c r="I63355" s="80"/>
      <c r="AX63355" s="80"/>
      <c r="AY63355" s="80"/>
      <c r="AZ63355" s="80"/>
      <c r="BA63355" s="80"/>
      <c r="BB63355" s="80"/>
    </row>
    <row r="63356" spans="9:54" x14ac:dyDescent="0.25">
      <c r="I63356" s="80"/>
      <c r="AX63356" s="80"/>
      <c r="AY63356" s="80"/>
      <c r="AZ63356" s="80"/>
      <c r="BA63356" s="80"/>
      <c r="BB63356" s="80"/>
    </row>
    <row r="63357" spans="9:54" x14ac:dyDescent="0.25">
      <c r="I63357" s="80"/>
      <c r="AX63357" s="80"/>
      <c r="AY63357" s="80"/>
      <c r="AZ63357" s="80"/>
      <c r="BA63357" s="80"/>
      <c r="BB63357" s="80"/>
    </row>
    <row r="63358" spans="9:54" x14ac:dyDescent="0.25">
      <c r="I63358" s="80"/>
      <c r="AX63358" s="80"/>
      <c r="AY63358" s="80"/>
      <c r="AZ63358" s="80"/>
      <c r="BA63358" s="80"/>
      <c r="BB63358" s="80"/>
    </row>
    <row r="63359" spans="9:54" x14ac:dyDescent="0.25">
      <c r="I63359" s="80"/>
      <c r="AX63359" s="80"/>
      <c r="AY63359" s="80"/>
      <c r="AZ63359" s="80"/>
      <c r="BA63359" s="80"/>
      <c r="BB63359" s="80"/>
    </row>
    <row r="63360" spans="9:54" x14ac:dyDescent="0.25">
      <c r="I63360" s="80"/>
      <c r="AX63360" s="80"/>
      <c r="AY63360" s="80"/>
      <c r="AZ63360" s="80"/>
      <c r="BA63360" s="80"/>
      <c r="BB63360" s="80"/>
    </row>
    <row r="63361" spans="9:54" x14ac:dyDescent="0.25">
      <c r="I63361" s="80"/>
      <c r="AX63361" s="80"/>
      <c r="AY63361" s="80"/>
      <c r="AZ63361" s="80"/>
      <c r="BA63361" s="80"/>
      <c r="BB63361" s="80"/>
    </row>
    <row r="63362" spans="9:54" x14ac:dyDescent="0.25">
      <c r="I63362" s="80"/>
      <c r="AX63362" s="80"/>
      <c r="AY63362" s="80"/>
      <c r="AZ63362" s="80"/>
      <c r="BA63362" s="80"/>
      <c r="BB63362" s="80"/>
    </row>
    <row r="63363" spans="9:54" x14ac:dyDescent="0.25">
      <c r="I63363" s="80"/>
      <c r="AX63363" s="80"/>
      <c r="AY63363" s="80"/>
      <c r="AZ63363" s="80"/>
      <c r="BA63363" s="80"/>
      <c r="BB63363" s="80"/>
    </row>
    <row r="63364" spans="9:54" x14ac:dyDescent="0.25">
      <c r="I63364" s="80"/>
      <c r="AX63364" s="80"/>
      <c r="AY63364" s="80"/>
      <c r="AZ63364" s="80"/>
      <c r="BA63364" s="80"/>
      <c r="BB63364" s="80"/>
    </row>
    <row r="63365" spans="9:54" x14ac:dyDescent="0.25">
      <c r="I63365" s="80"/>
      <c r="AX63365" s="80"/>
      <c r="AY63365" s="80"/>
      <c r="AZ63365" s="80"/>
      <c r="BA63365" s="80"/>
      <c r="BB63365" s="80"/>
    </row>
    <row r="63366" spans="9:54" x14ac:dyDescent="0.25">
      <c r="I63366" s="80"/>
      <c r="AX63366" s="80"/>
      <c r="AY63366" s="80"/>
      <c r="AZ63366" s="80"/>
      <c r="BA63366" s="80"/>
      <c r="BB63366" s="80"/>
    </row>
    <row r="63367" spans="9:54" x14ac:dyDescent="0.25">
      <c r="I63367" s="80"/>
      <c r="AX63367" s="80"/>
      <c r="AY63367" s="80"/>
      <c r="AZ63367" s="80"/>
      <c r="BA63367" s="80"/>
      <c r="BB63367" s="80"/>
    </row>
    <row r="63368" spans="9:54" x14ac:dyDescent="0.25">
      <c r="I63368" s="80"/>
      <c r="AX63368" s="80"/>
      <c r="AY63368" s="80"/>
      <c r="AZ63368" s="80"/>
      <c r="BA63368" s="80"/>
      <c r="BB63368" s="80"/>
    </row>
    <row r="63369" spans="9:54" x14ac:dyDescent="0.25">
      <c r="I63369" s="80"/>
      <c r="AX63369" s="80"/>
      <c r="AY63369" s="80"/>
      <c r="AZ63369" s="80"/>
      <c r="BA63369" s="80"/>
      <c r="BB63369" s="80"/>
    </row>
    <row r="63370" spans="9:54" x14ac:dyDescent="0.25">
      <c r="I63370" s="80"/>
      <c r="AX63370" s="80"/>
      <c r="AY63370" s="80"/>
      <c r="AZ63370" s="80"/>
      <c r="BA63370" s="80"/>
      <c r="BB63370" s="80"/>
    </row>
    <row r="63371" spans="9:54" x14ac:dyDescent="0.25">
      <c r="I63371" s="80"/>
      <c r="AX63371" s="80"/>
      <c r="AY63371" s="80"/>
      <c r="AZ63371" s="80"/>
      <c r="BA63371" s="80"/>
      <c r="BB63371" s="80"/>
    </row>
    <row r="63372" spans="9:54" x14ac:dyDescent="0.25">
      <c r="I63372" s="80"/>
      <c r="AX63372" s="80"/>
      <c r="AY63372" s="80"/>
      <c r="AZ63372" s="80"/>
      <c r="BA63372" s="80"/>
      <c r="BB63372" s="80"/>
    </row>
    <row r="63373" spans="9:54" x14ac:dyDescent="0.25">
      <c r="I63373" s="80"/>
      <c r="AX63373" s="80"/>
      <c r="AY63373" s="80"/>
      <c r="AZ63373" s="80"/>
      <c r="BA63373" s="80"/>
      <c r="BB63373" s="80"/>
    </row>
    <row r="63374" spans="9:54" x14ac:dyDescent="0.25">
      <c r="I63374" s="80"/>
      <c r="AX63374" s="80"/>
      <c r="AY63374" s="80"/>
      <c r="AZ63374" s="80"/>
      <c r="BA63374" s="80"/>
      <c r="BB63374" s="80"/>
    </row>
    <row r="63375" spans="9:54" x14ac:dyDescent="0.25">
      <c r="I63375" s="80"/>
      <c r="AX63375" s="80"/>
      <c r="AY63375" s="80"/>
      <c r="AZ63375" s="80"/>
      <c r="BA63375" s="80"/>
      <c r="BB63375" s="80"/>
    </row>
    <row r="63376" spans="9:54" x14ac:dyDescent="0.25">
      <c r="I63376" s="80"/>
      <c r="AX63376" s="80"/>
      <c r="AY63376" s="80"/>
      <c r="AZ63376" s="80"/>
      <c r="BA63376" s="80"/>
      <c r="BB63376" s="80"/>
    </row>
    <row r="63377" spans="9:54" x14ac:dyDescent="0.25">
      <c r="I63377" s="80"/>
      <c r="AX63377" s="80"/>
      <c r="AY63377" s="80"/>
      <c r="AZ63377" s="80"/>
      <c r="BA63377" s="80"/>
      <c r="BB63377" s="80"/>
    </row>
    <row r="63378" spans="9:54" x14ac:dyDescent="0.25">
      <c r="I63378" s="80"/>
      <c r="AX63378" s="80"/>
      <c r="AY63378" s="80"/>
      <c r="AZ63378" s="80"/>
      <c r="BA63378" s="80"/>
      <c r="BB63378" s="80"/>
    </row>
    <row r="63379" spans="9:54" x14ac:dyDescent="0.25">
      <c r="I63379" s="80"/>
      <c r="AX63379" s="80"/>
      <c r="AY63379" s="80"/>
      <c r="AZ63379" s="80"/>
      <c r="BA63379" s="80"/>
      <c r="BB63379" s="80"/>
    </row>
    <row r="63380" spans="9:54" x14ac:dyDescent="0.25">
      <c r="I63380" s="80"/>
      <c r="AX63380" s="80"/>
      <c r="AY63380" s="80"/>
      <c r="AZ63380" s="80"/>
      <c r="BA63380" s="80"/>
      <c r="BB63380" s="80"/>
    </row>
    <row r="63381" spans="9:54" x14ac:dyDescent="0.25">
      <c r="I63381" s="80"/>
      <c r="AX63381" s="80"/>
      <c r="AY63381" s="80"/>
      <c r="AZ63381" s="80"/>
      <c r="BA63381" s="80"/>
      <c r="BB63381" s="80"/>
    </row>
    <row r="63382" spans="9:54" x14ac:dyDescent="0.25">
      <c r="I63382" s="80"/>
      <c r="AX63382" s="80"/>
      <c r="AY63382" s="80"/>
      <c r="AZ63382" s="80"/>
      <c r="BA63382" s="80"/>
      <c r="BB63382" s="80"/>
    </row>
    <row r="63383" spans="9:54" x14ac:dyDescent="0.25">
      <c r="I63383" s="80"/>
      <c r="AX63383" s="80"/>
      <c r="AY63383" s="80"/>
      <c r="AZ63383" s="80"/>
      <c r="BA63383" s="80"/>
      <c r="BB63383" s="80"/>
    </row>
    <row r="63384" spans="9:54" x14ac:dyDescent="0.25">
      <c r="I63384" s="80"/>
      <c r="AX63384" s="80"/>
      <c r="AY63384" s="80"/>
      <c r="AZ63384" s="80"/>
      <c r="BA63384" s="80"/>
      <c r="BB63384" s="80"/>
    </row>
    <row r="63385" spans="9:54" x14ac:dyDescent="0.25">
      <c r="I63385" s="80"/>
      <c r="AX63385" s="80"/>
      <c r="AY63385" s="80"/>
      <c r="AZ63385" s="80"/>
      <c r="BA63385" s="80"/>
      <c r="BB63385" s="80"/>
    </row>
    <row r="63386" spans="9:54" x14ac:dyDescent="0.25">
      <c r="I63386" s="80"/>
      <c r="AX63386" s="80"/>
      <c r="AY63386" s="80"/>
      <c r="AZ63386" s="80"/>
      <c r="BA63386" s="80"/>
      <c r="BB63386" s="80"/>
    </row>
    <row r="63387" spans="9:54" x14ac:dyDescent="0.25">
      <c r="I63387" s="80"/>
      <c r="AX63387" s="80"/>
      <c r="AY63387" s="80"/>
      <c r="AZ63387" s="80"/>
      <c r="BA63387" s="80"/>
      <c r="BB63387" s="80"/>
    </row>
    <row r="63388" spans="9:54" x14ac:dyDescent="0.25">
      <c r="I63388" s="80"/>
      <c r="AX63388" s="80"/>
      <c r="AY63388" s="80"/>
      <c r="AZ63388" s="80"/>
      <c r="BA63388" s="80"/>
      <c r="BB63388" s="80"/>
    </row>
    <row r="63389" spans="9:54" x14ac:dyDescent="0.25">
      <c r="I63389" s="80"/>
      <c r="AX63389" s="80"/>
      <c r="AY63389" s="80"/>
      <c r="AZ63389" s="80"/>
      <c r="BA63389" s="80"/>
      <c r="BB63389" s="80"/>
    </row>
    <row r="63390" spans="9:54" x14ac:dyDescent="0.25">
      <c r="I63390" s="80"/>
      <c r="AX63390" s="80"/>
      <c r="AY63390" s="80"/>
      <c r="AZ63390" s="80"/>
      <c r="BA63390" s="80"/>
      <c r="BB63390" s="80"/>
    </row>
    <row r="63391" spans="9:54" x14ac:dyDescent="0.25">
      <c r="I63391" s="80"/>
      <c r="AX63391" s="80"/>
      <c r="AY63391" s="80"/>
      <c r="AZ63391" s="80"/>
      <c r="BA63391" s="80"/>
      <c r="BB63391" s="80"/>
    </row>
    <row r="63392" spans="9:54" x14ac:dyDescent="0.25">
      <c r="I63392" s="80"/>
      <c r="AX63392" s="80"/>
      <c r="AY63392" s="80"/>
      <c r="AZ63392" s="80"/>
      <c r="BA63392" s="80"/>
      <c r="BB63392" s="80"/>
    </row>
    <row r="63393" spans="9:54" x14ac:dyDescent="0.25">
      <c r="I63393" s="80"/>
      <c r="AX63393" s="80"/>
      <c r="AY63393" s="80"/>
      <c r="AZ63393" s="80"/>
      <c r="BA63393" s="80"/>
      <c r="BB63393" s="80"/>
    </row>
    <row r="63394" spans="9:54" x14ac:dyDescent="0.25">
      <c r="I63394" s="80"/>
      <c r="AX63394" s="80"/>
      <c r="AY63394" s="80"/>
      <c r="AZ63394" s="80"/>
      <c r="BA63394" s="80"/>
      <c r="BB63394" s="80"/>
    </row>
    <row r="63395" spans="9:54" x14ac:dyDescent="0.25">
      <c r="I63395" s="80"/>
      <c r="AX63395" s="80"/>
      <c r="AY63395" s="80"/>
      <c r="AZ63395" s="80"/>
      <c r="BA63395" s="80"/>
      <c r="BB63395" s="80"/>
    </row>
    <row r="63396" spans="9:54" x14ac:dyDescent="0.25">
      <c r="I63396" s="80"/>
      <c r="AX63396" s="80"/>
      <c r="AY63396" s="80"/>
      <c r="AZ63396" s="80"/>
      <c r="BA63396" s="80"/>
      <c r="BB63396" s="80"/>
    </row>
    <row r="63397" spans="9:54" x14ac:dyDescent="0.25">
      <c r="I63397" s="80"/>
      <c r="AX63397" s="80"/>
      <c r="AY63397" s="80"/>
      <c r="AZ63397" s="80"/>
      <c r="BA63397" s="80"/>
      <c r="BB63397" s="80"/>
    </row>
    <row r="63398" spans="9:54" x14ac:dyDescent="0.25">
      <c r="I63398" s="80"/>
      <c r="AX63398" s="80"/>
      <c r="AY63398" s="80"/>
      <c r="AZ63398" s="80"/>
      <c r="BA63398" s="80"/>
      <c r="BB63398" s="80"/>
    </row>
    <row r="63399" spans="9:54" x14ac:dyDescent="0.25">
      <c r="I63399" s="80"/>
      <c r="AX63399" s="80"/>
      <c r="AY63399" s="80"/>
      <c r="AZ63399" s="80"/>
      <c r="BA63399" s="80"/>
      <c r="BB63399" s="80"/>
    </row>
    <row r="63400" spans="9:54" x14ac:dyDescent="0.25">
      <c r="I63400" s="80"/>
      <c r="AX63400" s="80"/>
      <c r="AY63400" s="80"/>
      <c r="AZ63400" s="80"/>
      <c r="BA63400" s="80"/>
      <c r="BB63400" s="80"/>
    </row>
    <row r="63401" spans="9:54" x14ac:dyDescent="0.25">
      <c r="I63401" s="80"/>
      <c r="AX63401" s="80"/>
      <c r="AY63401" s="80"/>
      <c r="AZ63401" s="80"/>
      <c r="BA63401" s="80"/>
      <c r="BB63401" s="80"/>
    </row>
    <row r="63402" spans="9:54" x14ac:dyDescent="0.25">
      <c r="I63402" s="80"/>
      <c r="AX63402" s="80"/>
      <c r="AY63402" s="80"/>
      <c r="AZ63402" s="80"/>
      <c r="BA63402" s="80"/>
      <c r="BB63402" s="80"/>
    </row>
    <row r="63403" spans="9:54" x14ac:dyDescent="0.25">
      <c r="I63403" s="80"/>
      <c r="AX63403" s="80"/>
      <c r="AY63403" s="80"/>
      <c r="AZ63403" s="80"/>
      <c r="BA63403" s="80"/>
      <c r="BB63403" s="80"/>
    </row>
    <row r="63404" spans="9:54" x14ac:dyDescent="0.25">
      <c r="I63404" s="80"/>
      <c r="AX63404" s="80"/>
      <c r="AY63404" s="80"/>
      <c r="AZ63404" s="80"/>
      <c r="BA63404" s="80"/>
      <c r="BB63404" s="80"/>
    </row>
    <row r="63405" spans="9:54" x14ac:dyDescent="0.25">
      <c r="I63405" s="80"/>
      <c r="AX63405" s="80"/>
      <c r="AY63405" s="80"/>
      <c r="AZ63405" s="80"/>
      <c r="BA63405" s="80"/>
      <c r="BB63405" s="80"/>
    </row>
    <row r="63406" spans="9:54" x14ac:dyDescent="0.25">
      <c r="I63406" s="80"/>
      <c r="AX63406" s="80"/>
      <c r="AY63406" s="80"/>
      <c r="AZ63406" s="80"/>
      <c r="BA63406" s="80"/>
      <c r="BB63406" s="80"/>
    </row>
    <row r="63407" spans="9:54" x14ac:dyDescent="0.25">
      <c r="I63407" s="80"/>
      <c r="AX63407" s="80"/>
      <c r="AY63407" s="80"/>
      <c r="AZ63407" s="80"/>
      <c r="BA63407" s="80"/>
      <c r="BB63407" s="80"/>
    </row>
    <row r="63408" spans="9:54" x14ac:dyDescent="0.25">
      <c r="I63408" s="80"/>
      <c r="AX63408" s="80"/>
      <c r="AY63408" s="80"/>
      <c r="AZ63408" s="80"/>
      <c r="BA63408" s="80"/>
      <c r="BB63408" s="80"/>
    </row>
    <row r="63409" spans="9:54" x14ac:dyDescent="0.25">
      <c r="I63409" s="80"/>
      <c r="AX63409" s="80"/>
      <c r="AY63409" s="80"/>
      <c r="AZ63409" s="80"/>
      <c r="BA63409" s="80"/>
      <c r="BB63409" s="80"/>
    </row>
    <row r="63410" spans="9:54" x14ac:dyDescent="0.25">
      <c r="I63410" s="80"/>
      <c r="AX63410" s="80"/>
      <c r="AY63410" s="80"/>
      <c r="AZ63410" s="80"/>
      <c r="BA63410" s="80"/>
      <c r="BB63410" s="80"/>
    </row>
    <row r="63411" spans="9:54" x14ac:dyDescent="0.25">
      <c r="I63411" s="80"/>
      <c r="AX63411" s="80"/>
      <c r="AY63411" s="80"/>
      <c r="AZ63411" s="80"/>
      <c r="BA63411" s="80"/>
      <c r="BB63411" s="80"/>
    </row>
    <row r="63412" spans="9:54" x14ac:dyDescent="0.25">
      <c r="I63412" s="80"/>
      <c r="AX63412" s="80"/>
      <c r="AY63412" s="80"/>
      <c r="AZ63412" s="80"/>
      <c r="BA63412" s="80"/>
      <c r="BB63412" s="80"/>
    </row>
    <row r="63413" spans="9:54" x14ac:dyDescent="0.25">
      <c r="I63413" s="80"/>
      <c r="AX63413" s="80"/>
      <c r="AY63413" s="80"/>
      <c r="AZ63413" s="80"/>
      <c r="BA63413" s="80"/>
      <c r="BB63413" s="80"/>
    </row>
    <row r="63414" spans="9:54" x14ac:dyDescent="0.25">
      <c r="I63414" s="80"/>
      <c r="AX63414" s="80"/>
      <c r="AY63414" s="80"/>
      <c r="AZ63414" s="80"/>
      <c r="BA63414" s="80"/>
      <c r="BB63414" s="80"/>
    </row>
    <row r="63415" spans="9:54" x14ac:dyDescent="0.25">
      <c r="I63415" s="80"/>
      <c r="AX63415" s="80"/>
      <c r="AY63415" s="80"/>
      <c r="AZ63415" s="80"/>
      <c r="BA63415" s="80"/>
      <c r="BB63415" s="80"/>
    </row>
    <row r="63416" spans="9:54" x14ac:dyDescent="0.25">
      <c r="I63416" s="80"/>
      <c r="AX63416" s="80"/>
      <c r="AY63416" s="80"/>
      <c r="AZ63416" s="80"/>
      <c r="BA63416" s="80"/>
      <c r="BB63416" s="80"/>
    </row>
    <row r="63417" spans="9:54" x14ac:dyDescent="0.25">
      <c r="I63417" s="80"/>
      <c r="AX63417" s="80"/>
      <c r="AY63417" s="80"/>
      <c r="AZ63417" s="80"/>
      <c r="BA63417" s="80"/>
      <c r="BB63417" s="80"/>
    </row>
    <row r="63418" spans="9:54" x14ac:dyDescent="0.25">
      <c r="I63418" s="80"/>
      <c r="AX63418" s="80"/>
      <c r="AY63418" s="80"/>
      <c r="AZ63418" s="80"/>
      <c r="BA63418" s="80"/>
      <c r="BB63418" s="80"/>
    </row>
    <row r="63419" spans="9:54" x14ac:dyDescent="0.25">
      <c r="I63419" s="80"/>
      <c r="AX63419" s="80"/>
      <c r="AY63419" s="80"/>
      <c r="AZ63419" s="80"/>
      <c r="BA63419" s="80"/>
      <c r="BB63419" s="80"/>
    </row>
    <row r="63420" spans="9:54" x14ac:dyDescent="0.25">
      <c r="I63420" s="80"/>
      <c r="AX63420" s="80"/>
      <c r="AY63420" s="80"/>
      <c r="AZ63420" s="80"/>
      <c r="BA63420" s="80"/>
      <c r="BB63420" s="80"/>
    </row>
    <row r="63421" spans="9:54" x14ac:dyDescent="0.25">
      <c r="I63421" s="80"/>
      <c r="AX63421" s="80"/>
      <c r="AY63421" s="80"/>
      <c r="AZ63421" s="80"/>
      <c r="BA63421" s="80"/>
      <c r="BB63421" s="80"/>
    </row>
    <row r="63422" spans="9:54" x14ac:dyDescent="0.25">
      <c r="I63422" s="80"/>
      <c r="AX63422" s="80"/>
      <c r="AY63422" s="80"/>
      <c r="AZ63422" s="80"/>
      <c r="BA63422" s="80"/>
      <c r="BB63422" s="80"/>
    </row>
    <row r="63423" spans="9:54" x14ac:dyDescent="0.25">
      <c r="I63423" s="80"/>
      <c r="AX63423" s="80"/>
      <c r="AY63423" s="80"/>
      <c r="AZ63423" s="80"/>
      <c r="BA63423" s="80"/>
      <c r="BB63423" s="80"/>
    </row>
    <row r="63424" spans="9:54" x14ac:dyDescent="0.25">
      <c r="I63424" s="80"/>
      <c r="AX63424" s="80"/>
      <c r="AY63424" s="80"/>
      <c r="AZ63424" s="80"/>
      <c r="BA63424" s="80"/>
      <c r="BB63424" s="80"/>
    </row>
    <row r="63425" spans="9:54" x14ac:dyDescent="0.25">
      <c r="I63425" s="80"/>
      <c r="AX63425" s="80"/>
      <c r="AY63425" s="80"/>
      <c r="AZ63425" s="80"/>
      <c r="BA63425" s="80"/>
      <c r="BB63425" s="80"/>
    </row>
    <row r="63426" spans="9:54" x14ac:dyDescent="0.25">
      <c r="I63426" s="80"/>
      <c r="AX63426" s="80"/>
      <c r="AY63426" s="80"/>
      <c r="AZ63426" s="80"/>
      <c r="BA63426" s="80"/>
      <c r="BB63426" s="80"/>
    </row>
    <row r="63427" spans="9:54" x14ac:dyDescent="0.25">
      <c r="I63427" s="80"/>
      <c r="AX63427" s="80"/>
      <c r="AY63427" s="80"/>
      <c r="AZ63427" s="80"/>
      <c r="BA63427" s="80"/>
      <c r="BB63427" s="80"/>
    </row>
    <row r="63428" spans="9:54" x14ac:dyDescent="0.25">
      <c r="I63428" s="80"/>
      <c r="AX63428" s="80"/>
      <c r="AY63428" s="80"/>
      <c r="AZ63428" s="80"/>
      <c r="BA63428" s="80"/>
      <c r="BB63428" s="80"/>
    </row>
    <row r="63429" spans="9:54" x14ac:dyDescent="0.25">
      <c r="I63429" s="80"/>
      <c r="AX63429" s="80"/>
      <c r="AY63429" s="80"/>
      <c r="AZ63429" s="80"/>
      <c r="BA63429" s="80"/>
      <c r="BB63429" s="80"/>
    </row>
    <row r="63430" spans="9:54" x14ac:dyDescent="0.25">
      <c r="I63430" s="80"/>
      <c r="AX63430" s="80"/>
      <c r="AY63430" s="80"/>
      <c r="AZ63430" s="80"/>
      <c r="BA63430" s="80"/>
      <c r="BB63430" s="80"/>
    </row>
    <row r="63431" spans="9:54" x14ac:dyDescent="0.25">
      <c r="I63431" s="80"/>
      <c r="AX63431" s="80"/>
      <c r="AY63431" s="80"/>
      <c r="AZ63431" s="80"/>
      <c r="BA63431" s="80"/>
      <c r="BB63431" s="80"/>
    </row>
    <row r="63432" spans="9:54" x14ac:dyDescent="0.25">
      <c r="I63432" s="80"/>
      <c r="AX63432" s="80"/>
      <c r="AY63432" s="80"/>
      <c r="AZ63432" s="80"/>
      <c r="BA63432" s="80"/>
      <c r="BB63432" s="80"/>
    </row>
    <row r="63433" spans="9:54" x14ac:dyDescent="0.25">
      <c r="I63433" s="80"/>
      <c r="AX63433" s="80"/>
      <c r="AY63433" s="80"/>
      <c r="AZ63433" s="80"/>
      <c r="BA63433" s="80"/>
      <c r="BB63433" s="80"/>
    </row>
    <row r="63434" spans="9:54" x14ac:dyDescent="0.25">
      <c r="I63434" s="80"/>
      <c r="AX63434" s="80"/>
      <c r="AY63434" s="80"/>
      <c r="AZ63434" s="80"/>
      <c r="BA63434" s="80"/>
      <c r="BB63434" s="80"/>
    </row>
    <row r="63435" spans="9:54" x14ac:dyDescent="0.25">
      <c r="I63435" s="80"/>
      <c r="AX63435" s="80"/>
      <c r="AY63435" s="80"/>
      <c r="AZ63435" s="80"/>
      <c r="BA63435" s="80"/>
      <c r="BB63435" s="80"/>
    </row>
    <row r="63436" spans="9:54" x14ac:dyDescent="0.25">
      <c r="I63436" s="80"/>
      <c r="AX63436" s="80"/>
      <c r="AY63436" s="80"/>
      <c r="AZ63436" s="80"/>
      <c r="BA63436" s="80"/>
      <c r="BB63436" s="80"/>
    </row>
    <row r="63437" spans="9:54" x14ac:dyDescent="0.25">
      <c r="I63437" s="80"/>
      <c r="AX63437" s="80"/>
      <c r="AY63437" s="80"/>
      <c r="AZ63437" s="80"/>
      <c r="BA63437" s="80"/>
      <c r="BB63437" s="80"/>
    </row>
    <row r="63438" spans="9:54" x14ac:dyDescent="0.25">
      <c r="I63438" s="80"/>
      <c r="AX63438" s="80"/>
      <c r="AY63438" s="80"/>
      <c r="AZ63438" s="80"/>
      <c r="BA63438" s="80"/>
      <c r="BB63438" s="80"/>
    </row>
    <row r="63439" spans="9:54" x14ac:dyDescent="0.25">
      <c r="I63439" s="80"/>
      <c r="AX63439" s="80"/>
      <c r="AY63439" s="80"/>
      <c r="AZ63439" s="80"/>
      <c r="BA63439" s="80"/>
      <c r="BB63439" s="80"/>
    </row>
    <row r="63440" spans="9:54" x14ac:dyDescent="0.25">
      <c r="I63440" s="80"/>
      <c r="AX63440" s="80"/>
      <c r="AY63440" s="80"/>
      <c r="AZ63440" s="80"/>
      <c r="BA63440" s="80"/>
      <c r="BB63440" s="80"/>
    </row>
    <row r="63441" spans="9:54" x14ac:dyDescent="0.25">
      <c r="I63441" s="80"/>
      <c r="AX63441" s="80"/>
      <c r="AY63441" s="80"/>
      <c r="AZ63441" s="80"/>
      <c r="BA63441" s="80"/>
      <c r="BB63441" s="80"/>
    </row>
    <row r="63442" spans="9:54" x14ac:dyDescent="0.25">
      <c r="I63442" s="80"/>
      <c r="AX63442" s="80"/>
      <c r="AY63442" s="80"/>
      <c r="AZ63442" s="80"/>
      <c r="BA63442" s="80"/>
      <c r="BB63442" s="80"/>
    </row>
    <row r="63443" spans="9:54" x14ac:dyDescent="0.25">
      <c r="I63443" s="80"/>
      <c r="AX63443" s="80"/>
      <c r="AY63443" s="80"/>
      <c r="AZ63443" s="80"/>
      <c r="BA63443" s="80"/>
      <c r="BB63443" s="80"/>
    </row>
    <row r="63444" spans="9:54" x14ac:dyDescent="0.25">
      <c r="I63444" s="80"/>
      <c r="AX63444" s="80"/>
      <c r="AY63444" s="80"/>
      <c r="AZ63444" s="80"/>
      <c r="BA63444" s="80"/>
      <c r="BB63444" s="80"/>
    </row>
    <row r="63445" spans="9:54" x14ac:dyDescent="0.25">
      <c r="I63445" s="80"/>
      <c r="AX63445" s="80"/>
      <c r="AY63445" s="80"/>
      <c r="AZ63445" s="80"/>
      <c r="BA63445" s="80"/>
      <c r="BB63445" s="80"/>
    </row>
    <row r="63446" spans="9:54" x14ac:dyDescent="0.25">
      <c r="I63446" s="80"/>
      <c r="AX63446" s="80"/>
      <c r="AY63446" s="80"/>
      <c r="AZ63446" s="80"/>
      <c r="BA63446" s="80"/>
      <c r="BB63446" s="80"/>
    </row>
    <row r="63447" spans="9:54" x14ac:dyDescent="0.25">
      <c r="I63447" s="80"/>
      <c r="AX63447" s="80"/>
      <c r="AY63447" s="80"/>
      <c r="AZ63447" s="80"/>
      <c r="BA63447" s="80"/>
      <c r="BB63447" s="80"/>
    </row>
    <row r="63448" spans="9:54" x14ac:dyDescent="0.25">
      <c r="I63448" s="80"/>
      <c r="AX63448" s="80"/>
      <c r="AY63448" s="80"/>
      <c r="AZ63448" s="80"/>
      <c r="BA63448" s="80"/>
      <c r="BB63448" s="80"/>
    </row>
    <row r="63449" spans="9:54" x14ac:dyDescent="0.25">
      <c r="I63449" s="80"/>
      <c r="AX63449" s="80"/>
      <c r="AY63449" s="80"/>
      <c r="AZ63449" s="80"/>
      <c r="BA63449" s="80"/>
      <c r="BB63449" s="80"/>
    </row>
    <row r="63450" spans="9:54" x14ac:dyDescent="0.25">
      <c r="I63450" s="80"/>
      <c r="AX63450" s="80"/>
      <c r="AY63450" s="80"/>
      <c r="AZ63450" s="80"/>
      <c r="BA63450" s="80"/>
      <c r="BB63450" s="80"/>
    </row>
    <row r="63451" spans="9:54" x14ac:dyDescent="0.25">
      <c r="I63451" s="80"/>
      <c r="AX63451" s="80"/>
      <c r="AY63451" s="80"/>
      <c r="AZ63451" s="80"/>
      <c r="BA63451" s="80"/>
      <c r="BB63451" s="80"/>
    </row>
    <row r="63452" spans="9:54" x14ac:dyDescent="0.25">
      <c r="I63452" s="80"/>
      <c r="AX63452" s="80"/>
      <c r="AY63452" s="80"/>
      <c r="AZ63452" s="80"/>
      <c r="BA63452" s="80"/>
      <c r="BB63452" s="80"/>
    </row>
    <row r="63453" spans="9:54" x14ac:dyDescent="0.25">
      <c r="I63453" s="80"/>
      <c r="AX63453" s="80"/>
      <c r="AY63453" s="80"/>
      <c r="AZ63453" s="80"/>
      <c r="BA63453" s="80"/>
      <c r="BB63453" s="80"/>
    </row>
    <row r="63454" spans="9:54" x14ac:dyDescent="0.25">
      <c r="I63454" s="80"/>
      <c r="AX63454" s="80"/>
      <c r="AY63454" s="80"/>
      <c r="AZ63454" s="80"/>
      <c r="BA63454" s="80"/>
      <c r="BB63454" s="80"/>
    </row>
    <row r="63455" spans="9:54" x14ac:dyDescent="0.25">
      <c r="I63455" s="80"/>
      <c r="AX63455" s="80"/>
      <c r="AY63455" s="80"/>
      <c r="AZ63455" s="80"/>
      <c r="BA63455" s="80"/>
      <c r="BB63455" s="80"/>
    </row>
    <row r="63456" spans="9:54" x14ac:dyDescent="0.25">
      <c r="I63456" s="80"/>
      <c r="AX63456" s="80"/>
      <c r="AY63456" s="80"/>
      <c r="AZ63456" s="80"/>
      <c r="BA63456" s="80"/>
      <c r="BB63456" s="80"/>
    </row>
    <row r="63457" spans="9:54" x14ac:dyDescent="0.25">
      <c r="I63457" s="80"/>
      <c r="AX63457" s="80"/>
      <c r="AY63457" s="80"/>
      <c r="AZ63457" s="80"/>
      <c r="BA63457" s="80"/>
      <c r="BB63457" s="80"/>
    </row>
    <row r="63458" spans="9:54" x14ac:dyDescent="0.25">
      <c r="I63458" s="80"/>
      <c r="AX63458" s="80"/>
      <c r="AY63458" s="80"/>
      <c r="AZ63458" s="80"/>
      <c r="BA63458" s="80"/>
      <c r="BB63458" s="80"/>
    </row>
    <row r="63459" spans="9:54" x14ac:dyDescent="0.25">
      <c r="I63459" s="80"/>
      <c r="AX63459" s="80"/>
      <c r="AY63459" s="80"/>
      <c r="AZ63459" s="80"/>
      <c r="BA63459" s="80"/>
      <c r="BB63459" s="80"/>
    </row>
    <row r="63460" spans="9:54" x14ac:dyDescent="0.25">
      <c r="I63460" s="80"/>
      <c r="AX63460" s="80"/>
      <c r="AY63460" s="80"/>
      <c r="AZ63460" s="80"/>
      <c r="BA63460" s="80"/>
      <c r="BB63460" s="80"/>
    </row>
    <row r="63461" spans="9:54" x14ac:dyDescent="0.25">
      <c r="I63461" s="80"/>
      <c r="AX63461" s="80"/>
      <c r="AY63461" s="80"/>
      <c r="AZ63461" s="80"/>
      <c r="BA63461" s="80"/>
      <c r="BB63461" s="80"/>
    </row>
    <row r="63462" spans="9:54" x14ac:dyDescent="0.25">
      <c r="I63462" s="80"/>
      <c r="AX63462" s="80"/>
      <c r="AY63462" s="80"/>
      <c r="AZ63462" s="80"/>
      <c r="BA63462" s="80"/>
      <c r="BB63462" s="80"/>
    </row>
    <row r="63463" spans="9:54" x14ac:dyDescent="0.25">
      <c r="I63463" s="80"/>
      <c r="AX63463" s="80"/>
      <c r="AY63463" s="80"/>
      <c r="AZ63463" s="80"/>
      <c r="BA63463" s="80"/>
      <c r="BB63463" s="80"/>
    </row>
    <row r="63464" spans="9:54" x14ac:dyDescent="0.25">
      <c r="I63464" s="80"/>
      <c r="AX63464" s="80"/>
      <c r="AY63464" s="80"/>
      <c r="AZ63464" s="80"/>
      <c r="BA63464" s="80"/>
      <c r="BB63464" s="80"/>
    </row>
    <row r="63465" spans="9:54" x14ac:dyDescent="0.25">
      <c r="I63465" s="80"/>
      <c r="AX63465" s="80"/>
      <c r="AY63465" s="80"/>
      <c r="AZ63465" s="80"/>
      <c r="BA63465" s="80"/>
      <c r="BB63465" s="80"/>
    </row>
    <row r="63466" spans="9:54" x14ac:dyDescent="0.25">
      <c r="I63466" s="80"/>
      <c r="AX63466" s="80"/>
      <c r="AY63466" s="80"/>
      <c r="AZ63466" s="80"/>
      <c r="BA63466" s="80"/>
      <c r="BB63466" s="80"/>
    </row>
    <row r="63467" spans="9:54" x14ac:dyDescent="0.25">
      <c r="I63467" s="80"/>
      <c r="AX63467" s="80"/>
      <c r="AY63467" s="80"/>
      <c r="AZ63467" s="80"/>
      <c r="BA63467" s="80"/>
      <c r="BB63467" s="80"/>
    </row>
    <row r="63468" spans="9:54" x14ac:dyDescent="0.25">
      <c r="I63468" s="80"/>
      <c r="AX63468" s="80"/>
      <c r="AY63468" s="80"/>
      <c r="AZ63468" s="80"/>
      <c r="BA63468" s="80"/>
      <c r="BB63468" s="80"/>
    </row>
    <row r="63469" spans="9:54" x14ac:dyDescent="0.25">
      <c r="I63469" s="80"/>
      <c r="AX63469" s="80"/>
      <c r="AY63469" s="80"/>
      <c r="AZ63469" s="80"/>
      <c r="BA63469" s="80"/>
      <c r="BB63469" s="80"/>
    </row>
    <row r="63470" spans="9:54" x14ac:dyDescent="0.25">
      <c r="I63470" s="80"/>
      <c r="AX63470" s="80"/>
      <c r="AY63470" s="80"/>
      <c r="AZ63470" s="80"/>
      <c r="BA63470" s="80"/>
      <c r="BB63470" s="80"/>
    </row>
    <row r="63471" spans="9:54" x14ac:dyDescent="0.25">
      <c r="I63471" s="80"/>
      <c r="AX63471" s="80"/>
      <c r="AY63471" s="80"/>
      <c r="AZ63471" s="80"/>
      <c r="BA63471" s="80"/>
      <c r="BB63471" s="80"/>
    </row>
    <row r="63472" spans="9:54" x14ac:dyDescent="0.25">
      <c r="I63472" s="80"/>
      <c r="AX63472" s="80"/>
      <c r="AY63472" s="80"/>
      <c r="AZ63472" s="80"/>
      <c r="BA63472" s="80"/>
      <c r="BB63472" s="80"/>
    </row>
    <row r="63473" spans="9:54" x14ac:dyDescent="0.25">
      <c r="I63473" s="80"/>
      <c r="AX63473" s="80"/>
      <c r="AY63473" s="80"/>
      <c r="AZ63473" s="80"/>
      <c r="BA63473" s="80"/>
      <c r="BB63473" s="80"/>
    </row>
    <row r="63474" spans="9:54" x14ac:dyDescent="0.25">
      <c r="I63474" s="80"/>
      <c r="AX63474" s="80"/>
      <c r="AY63474" s="80"/>
      <c r="AZ63474" s="80"/>
      <c r="BA63474" s="80"/>
      <c r="BB63474" s="80"/>
    </row>
    <row r="63475" spans="9:54" x14ac:dyDescent="0.25">
      <c r="I63475" s="80"/>
      <c r="AX63475" s="80"/>
      <c r="AY63475" s="80"/>
      <c r="AZ63475" s="80"/>
      <c r="BA63475" s="80"/>
      <c r="BB63475" s="80"/>
    </row>
    <row r="63476" spans="9:54" x14ac:dyDescent="0.25">
      <c r="I63476" s="80"/>
      <c r="AX63476" s="80"/>
      <c r="AY63476" s="80"/>
      <c r="AZ63476" s="80"/>
      <c r="BA63476" s="80"/>
      <c r="BB63476" s="80"/>
    </row>
    <row r="63477" spans="9:54" x14ac:dyDescent="0.25">
      <c r="I63477" s="80"/>
      <c r="AX63477" s="80"/>
      <c r="AY63477" s="80"/>
      <c r="AZ63477" s="80"/>
      <c r="BA63477" s="80"/>
      <c r="BB63477" s="80"/>
    </row>
    <row r="63478" spans="9:54" x14ac:dyDescent="0.25">
      <c r="I63478" s="80"/>
      <c r="AX63478" s="80"/>
      <c r="AY63478" s="80"/>
      <c r="AZ63478" s="80"/>
      <c r="BA63478" s="80"/>
      <c r="BB63478" s="80"/>
    </row>
    <row r="63479" spans="9:54" x14ac:dyDescent="0.25">
      <c r="I63479" s="80"/>
      <c r="AX63479" s="80"/>
      <c r="AY63479" s="80"/>
      <c r="AZ63479" s="80"/>
      <c r="BA63479" s="80"/>
      <c r="BB63479" s="80"/>
    </row>
    <row r="63480" spans="9:54" x14ac:dyDescent="0.25">
      <c r="I63480" s="80"/>
      <c r="AX63480" s="80"/>
      <c r="AY63480" s="80"/>
      <c r="AZ63480" s="80"/>
      <c r="BA63480" s="80"/>
      <c r="BB63480" s="80"/>
    </row>
    <row r="63481" spans="9:54" x14ac:dyDescent="0.25">
      <c r="I63481" s="80"/>
      <c r="AX63481" s="80"/>
      <c r="AY63481" s="80"/>
      <c r="AZ63481" s="80"/>
      <c r="BA63481" s="80"/>
      <c r="BB63481" s="80"/>
    </row>
    <row r="63482" spans="9:54" x14ac:dyDescent="0.25">
      <c r="I63482" s="80"/>
      <c r="AX63482" s="80"/>
      <c r="AY63482" s="80"/>
      <c r="AZ63482" s="80"/>
      <c r="BA63482" s="80"/>
      <c r="BB63482" s="80"/>
    </row>
    <row r="63483" spans="9:54" x14ac:dyDescent="0.25">
      <c r="I63483" s="80"/>
      <c r="AX63483" s="80"/>
      <c r="AY63483" s="80"/>
      <c r="AZ63483" s="80"/>
      <c r="BA63483" s="80"/>
      <c r="BB63483" s="80"/>
    </row>
    <row r="63484" spans="9:54" x14ac:dyDescent="0.25">
      <c r="I63484" s="80"/>
      <c r="AX63484" s="80"/>
      <c r="AY63484" s="80"/>
      <c r="AZ63484" s="80"/>
      <c r="BA63484" s="80"/>
      <c r="BB63484" s="80"/>
    </row>
    <row r="63485" spans="9:54" x14ac:dyDescent="0.25">
      <c r="I63485" s="80"/>
      <c r="AX63485" s="80"/>
      <c r="AY63485" s="80"/>
      <c r="AZ63485" s="80"/>
      <c r="BA63485" s="80"/>
      <c r="BB63485" s="80"/>
    </row>
    <row r="63486" spans="9:54" x14ac:dyDescent="0.25">
      <c r="I63486" s="80"/>
      <c r="AX63486" s="80"/>
      <c r="AY63486" s="80"/>
      <c r="AZ63486" s="80"/>
      <c r="BA63486" s="80"/>
      <c r="BB63486" s="80"/>
    </row>
    <row r="63487" spans="9:54" x14ac:dyDescent="0.25">
      <c r="I63487" s="80"/>
      <c r="AX63487" s="80"/>
      <c r="AY63487" s="80"/>
      <c r="AZ63487" s="80"/>
      <c r="BA63487" s="80"/>
      <c r="BB63487" s="80"/>
    </row>
    <row r="63488" spans="9:54" x14ac:dyDescent="0.25">
      <c r="I63488" s="80"/>
      <c r="AX63488" s="80"/>
      <c r="AY63488" s="80"/>
      <c r="AZ63488" s="80"/>
      <c r="BA63488" s="80"/>
      <c r="BB63488" s="80"/>
    </row>
    <row r="63489" spans="9:54" x14ac:dyDescent="0.25">
      <c r="I63489" s="80"/>
      <c r="AX63489" s="80"/>
      <c r="AY63489" s="80"/>
      <c r="AZ63489" s="80"/>
      <c r="BA63489" s="80"/>
      <c r="BB63489" s="80"/>
    </row>
    <row r="63490" spans="9:54" x14ac:dyDescent="0.25">
      <c r="I63490" s="80"/>
      <c r="AX63490" s="80"/>
      <c r="AY63490" s="80"/>
      <c r="AZ63490" s="80"/>
      <c r="BA63490" s="80"/>
      <c r="BB63490" s="80"/>
    </row>
    <row r="63491" spans="9:54" x14ac:dyDescent="0.25">
      <c r="I63491" s="80"/>
      <c r="AX63491" s="80"/>
      <c r="AY63491" s="80"/>
      <c r="AZ63491" s="80"/>
      <c r="BA63491" s="80"/>
      <c r="BB63491" s="80"/>
    </row>
    <row r="63492" spans="9:54" x14ac:dyDescent="0.25">
      <c r="I63492" s="80"/>
      <c r="AX63492" s="80"/>
      <c r="AY63492" s="80"/>
      <c r="AZ63492" s="80"/>
      <c r="BA63492" s="80"/>
      <c r="BB63492" s="80"/>
    </row>
    <row r="63493" spans="9:54" x14ac:dyDescent="0.25">
      <c r="I63493" s="80"/>
      <c r="AX63493" s="80"/>
      <c r="AY63493" s="80"/>
      <c r="AZ63493" s="80"/>
      <c r="BA63493" s="80"/>
      <c r="BB63493" s="80"/>
    </row>
    <row r="63494" spans="9:54" x14ac:dyDescent="0.25">
      <c r="I63494" s="80"/>
      <c r="AX63494" s="80"/>
      <c r="AY63494" s="80"/>
      <c r="AZ63494" s="80"/>
      <c r="BA63494" s="80"/>
      <c r="BB63494" s="80"/>
    </row>
    <row r="63495" spans="9:54" x14ac:dyDescent="0.25">
      <c r="I63495" s="80"/>
      <c r="AX63495" s="80"/>
      <c r="AY63495" s="80"/>
      <c r="AZ63495" s="80"/>
      <c r="BA63495" s="80"/>
      <c r="BB63495" s="80"/>
    </row>
    <row r="63496" spans="9:54" x14ac:dyDescent="0.25">
      <c r="I63496" s="80"/>
      <c r="AX63496" s="80"/>
      <c r="AY63496" s="80"/>
      <c r="AZ63496" s="80"/>
      <c r="BA63496" s="80"/>
      <c r="BB63496" s="80"/>
    </row>
    <row r="63497" spans="9:54" x14ac:dyDescent="0.25">
      <c r="I63497" s="80"/>
      <c r="AX63497" s="80"/>
      <c r="AY63497" s="80"/>
      <c r="AZ63497" s="80"/>
      <c r="BA63497" s="80"/>
      <c r="BB63497" s="80"/>
    </row>
    <row r="63498" spans="9:54" x14ac:dyDescent="0.25">
      <c r="I63498" s="80"/>
      <c r="AX63498" s="80"/>
      <c r="AY63498" s="80"/>
      <c r="AZ63498" s="80"/>
      <c r="BA63498" s="80"/>
      <c r="BB63498" s="80"/>
    </row>
    <row r="63499" spans="9:54" x14ac:dyDescent="0.25">
      <c r="I63499" s="80"/>
      <c r="AX63499" s="80"/>
      <c r="AY63499" s="80"/>
      <c r="AZ63499" s="80"/>
      <c r="BA63499" s="80"/>
      <c r="BB63499" s="80"/>
    </row>
    <row r="63500" spans="9:54" x14ac:dyDescent="0.25">
      <c r="I63500" s="80"/>
      <c r="AX63500" s="80"/>
      <c r="AY63500" s="80"/>
      <c r="AZ63500" s="80"/>
      <c r="BA63500" s="80"/>
      <c r="BB63500" s="80"/>
    </row>
    <row r="63501" spans="9:54" x14ac:dyDescent="0.25">
      <c r="I63501" s="80"/>
      <c r="AX63501" s="80"/>
      <c r="AY63501" s="80"/>
      <c r="AZ63501" s="80"/>
      <c r="BA63501" s="80"/>
      <c r="BB63501" s="80"/>
    </row>
    <row r="63502" spans="9:54" x14ac:dyDescent="0.25">
      <c r="I63502" s="80"/>
      <c r="AX63502" s="80"/>
      <c r="AY63502" s="80"/>
      <c r="AZ63502" s="80"/>
      <c r="BA63502" s="80"/>
      <c r="BB63502" s="80"/>
    </row>
    <row r="63503" spans="9:54" x14ac:dyDescent="0.25">
      <c r="I63503" s="80"/>
      <c r="AX63503" s="80"/>
      <c r="AY63503" s="80"/>
      <c r="AZ63503" s="80"/>
      <c r="BA63503" s="80"/>
      <c r="BB63503" s="80"/>
    </row>
    <row r="63504" spans="9:54" x14ac:dyDescent="0.25">
      <c r="I63504" s="80"/>
      <c r="AX63504" s="80"/>
      <c r="AY63504" s="80"/>
      <c r="AZ63504" s="80"/>
      <c r="BA63504" s="80"/>
      <c r="BB63504" s="80"/>
    </row>
    <row r="63505" spans="9:54" x14ac:dyDescent="0.25">
      <c r="I63505" s="80"/>
      <c r="AX63505" s="80"/>
      <c r="AY63505" s="80"/>
      <c r="AZ63505" s="80"/>
      <c r="BA63505" s="80"/>
      <c r="BB63505" s="80"/>
    </row>
    <row r="63506" spans="9:54" x14ac:dyDescent="0.25">
      <c r="I63506" s="80"/>
      <c r="AX63506" s="80"/>
      <c r="AY63506" s="80"/>
      <c r="AZ63506" s="80"/>
      <c r="BA63506" s="80"/>
      <c r="BB63506" s="80"/>
    </row>
    <row r="63507" spans="9:54" x14ac:dyDescent="0.25">
      <c r="I63507" s="80"/>
      <c r="AX63507" s="80"/>
      <c r="AY63507" s="80"/>
      <c r="AZ63507" s="80"/>
      <c r="BA63507" s="80"/>
      <c r="BB63507" s="80"/>
    </row>
    <row r="63508" spans="9:54" x14ac:dyDescent="0.25">
      <c r="I63508" s="80"/>
      <c r="AX63508" s="80"/>
      <c r="AY63508" s="80"/>
      <c r="AZ63508" s="80"/>
      <c r="BA63508" s="80"/>
      <c r="BB63508" s="80"/>
    </row>
    <row r="63509" spans="9:54" x14ac:dyDescent="0.25">
      <c r="I63509" s="80"/>
      <c r="AX63509" s="80"/>
      <c r="AY63509" s="80"/>
      <c r="AZ63509" s="80"/>
      <c r="BA63509" s="80"/>
      <c r="BB63509" s="80"/>
    </row>
    <row r="63510" spans="9:54" x14ac:dyDescent="0.25">
      <c r="I63510" s="80"/>
      <c r="AX63510" s="80"/>
      <c r="AY63510" s="80"/>
      <c r="AZ63510" s="80"/>
      <c r="BA63510" s="80"/>
      <c r="BB63510" s="80"/>
    </row>
    <row r="63511" spans="9:54" x14ac:dyDescent="0.25">
      <c r="I63511" s="80"/>
      <c r="AX63511" s="80"/>
      <c r="AY63511" s="80"/>
      <c r="AZ63511" s="80"/>
      <c r="BA63511" s="80"/>
      <c r="BB63511" s="80"/>
    </row>
    <row r="63512" spans="9:54" x14ac:dyDescent="0.25">
      <c r="I63512" s="80"/>
      <c r="AX63512" s="80"/>
      <c r="AY63512" s="80"/>
      <c r="AZ63512" s="80"/>
      <c r="BA63512" s="80"/>
      <c r="BB63512" s="80"/>
    </row>
    <row r="63513" spans="9:54" x14ac:dyDescent="0.25">
      <c r="I63513" s="80"/>
      <c r="AX63513" s="80"/>
      <c r="AY63513" s="80"/>
      <c r="AZ63513" s="80"/>
      <c r="BA63513" s="80"/>
      <c r="BB63513" s="80"/>
    </row>
    <row r="63514" spans="9:54" x14ac:dyDescent="0.25">
      <c r="I63514" s="80"/>
      <c r="AX63514" s="80"/>
      <c r="AY63514" s="80"/>
      <c r="AZ63514" s="80"/>
      <c r="BA63514" s="80"/>
      <c r="BB63514" s="80"/>
    </row>
    <row r="63515" spans="9:54" x14ac:dyDescent="0.25">
      <c r="I63515" s="80"/>
      <c r="AX63515" s="80"/>
      <c r="AY63515" s="80"/>
      <c r="AZ63515" s="80"/>
      <c r="BA63515" s="80"/>
      <c r="BB63515" s="80"/>
    </row>
    <row r="63516" spans="9:54" x14ac:dyDescent="0.25">
      <c r="I63516" s="80"/>
      <c r="AX63516" s="80"/>
      <c r="AY63516" s="80"/>
      <c r="AZ63516" s="80"/>
      <c r="BA63516" s="80"/>
      <c r="BB63516" s="80"/>
    </row>
    <row r="63517" spans="9:54" x14ac:dyDescent="0.25">
      <c r="I63517" s="80"/>
      <c r="AX63517" s="80"/>
      <c r="AY63517" s="80"/>
      <c r="AZ63517" s="80"/>
      <c r="BA63517" s="80"/>
      <c r="BB63517" s="80"/>
    </row>
    <row r="63518" spans="9:54" x14ac:dyDescent="0.25">
      <c r="I63518" s="80"/>
      <c r="AX63518" s="80"/>
      <c r="AY63518" s="80"/>
      <c r="AZ63518" s="80"/>
      <c r="BA63518" s="80"/>
      <c r="BB63518" s="80"/>
    </row>
    <row r="63519" spans="9:54" x14ac:dyDescent="0.25">
      <c r="I63519" s="80"/>
      <c r="AX63519" s="80"/>
      <c r="AY63519" s="80"/>
      <c r="AZ63519" s="80"/>
      <c r="BA63519" s="80"/>
      <c r="BB63519" s="80"/>
    </row>
    <row r="63520" spans="9:54" x14ac:dyDescent="0.25">
      <c r="I63520" s="80"/>
      <c r="AX63520" s="80"/>
      <c r="AY63520" s="80"/>
      <c r="AZ63520" s="80"/>
      <c r="BA63520" s="80"/>
      <c r="BB63520" s="80"/>
    </row>
    <row r="63521" spans="9:54" x14ac:dyDescent="0.25">
      <c r="I63521" s="80"/>
      <c r="AX63521" s="80"/>
      <c r="AY63521" s="80"/>
      <c r="AZ63521" s="80"/>
      <c r="BA63521" s="80"/>
      <c r="BB63521" s="80"/>
    </row>
    <row r="63522" spans="9:54" x14ac:dyDescent="0.25">
      <c r="I63522" s="80"/>
      <c r="AX63522" s="80"/>
      <c r="AY63522" s="80"/>
      <c r="AZ63522" s="80"/>
      <c r="BA63522" s="80"/>
      <c r="BB63522" s="80"/>
    </row>
    <row r="63523" spans="9:54" x14ac:dyDescent="0.25">
      <c r="I63523" s="80"/>
      <c r="AX63523" s="80"/>
      <c r="AY63523" s="80"/>
      <c r="AZ63523" s="80"/>
      <c r="BA63523" s="80"/>
      <c r="BB63523" s="80"/>
    </row>
    <row r="63524" spans="9:54" x14ac:dyDescent="0.25">
      <c r="I63524" s="80"/>
      <c r="AX63524" s="80"/>
      <c r="AY63524" s="80"/>
      <c r="AZ63524" s="80"/>
      <c r="BA63524" s="80"/>
      <c r="BB63524" s="80"/>
    </row>
    <row r="63525" spans="9:54" x14ac:dyDescent="0.25">
      <c r="I63525" s="80"/>
      <c r="AX63525" s="80"/>
      <c r="AY63525" s="80"/>
      <c r="AZ63525" s="80"/>
      <c r="BA63525" s="80"/>
      <c r="BB63525" s="80"/>
    </row>
    <row r="63526" spans="9:54" x14ac:dyDescent="0.25">
      <c r="I63526" s="80"/>
      <c r="AX63526" s="80"/>
      <c r="AY63526" s="80"/>
      <c r="AZ63526" s="80"/>
      <c r="BA63526" s="80"/>
      <c r="BB63526" s="80"/>
    </row>
    <row r="63527" spans="9:54" x14ac:dyDescent="0.25">
      <c r="I63527" s="80"/>
      <c r="AX63527" s="80"/>
      <c r="AY63527" s="80"/>
      <c r="AZ63527" s="80"/>
      <c r="BA63527" s="80"/>
      <c r="BB63527" s="80"/>
    </row>
    <row r="63528" spans="9:54" x14ac:dyDescent="0.25">
      <c r="I63528" s="80"/>
      <c r="AX63528" s="80"/>
      <c r="AY63528" s="80"/>
      <c r="AZ63528" s="80"/>
      <c r="BA63528" s="80"/>
      <c r="BB63528" s="80"/>
    </row>
    <row r="63529" spans="9:54" x14ac:dyDescent="0.25">
      <c r="I63529" s="80"/>
      <c r="AX63529" s="80"/>
      <c r="AY63529" s="80"/>
      <c r="AZ63529" s="80"/>
      <c r="BA63529" s="80"/>
      <c r="BB63529" s="80"/>
    </row>
    <row r="63530" spans="9:54" x14ac:dyDescent="0.25">
      <c r="I63530" s="80"/>
      <c r="AX63530" s="80"/>
      <c r="AY63530" s="80"/>
      <c r="AZ63530" s="80"/>
      <c r="BA63530" s="80"/>
      <c r="BB63530" s="80"/>
    </row>
    <row r="63531" spans="9:54" x14ac:dyDescent="0.25">
      <c r="I63531" s="80"/>
      <c r="AX63531" s="80"/>
      <c r="AY63531" s="80"/>
      <c r="AZ63531" s="80"/>
      <c r="BA63531" s="80"/>
      <c r="BB63531" s="80"/>
    </row>
    <row r="63532" spans="9:54" x14ac:dyDescent="0.25">
      <c r="I63532" s="80"/>
      <c r="AX63532" s="80"/>
      <c r="AY63532" s="80"/>
      <c r="AZ63532" s="80"/>
      <c r="BA63532" s="80"/>
      <c r="BB63532" s="80"/>
    </row>
    <row r="63533" spans="9:54" x14ac:dyDescent="0.25">
      <c r="I63533" s="80"/>
      <c r="AX63533" s="80"/>
      <c r="AY63533" s="80"/>
      <c r="AZ63533" s="80"/>
      <c r="BA63533" s="80"/>
      <c r="BB63533" s="80"/>
    </row>
    <row r="63534" spans="9:54" x14ac:dyDescent="0.25">
      <c r="I63534" s="80"/>
      <c r="AX63534" s="80"/>
      <c r="AY63534" s="80"/>
      <c r="AZ63534" s="80"/>
      <c r="BA63534" s="80"/>
      <c r="BB63534" s="80"/>
    </row>
    <row r="63535" spans="9:54" x14ac:dyDescent="0.25">
      <c r="I63535" s="80"/>
      <c r="AX63535" s="80"/>
      <c r="AY63535" s="80"/>
      <c r="AZ63535" s="80"/>
      <c r="BA63535" s="80"/>
      <c r="BB63535" s="80"/>
    </row>
    <row r="63536" spans="9:54" x14ac:dyDescent="0.25">
      <c r="I63536" s="80"/>
      <c r="AX63536" s="80"/>
      <c r="AY63536" s="80"/>
      <c r="AZ63536" s="80"/>
      <c r="BA63536" s="80"/>
      <c r="BB63536" s="80"/>
    </row>
    <row r="63537" spans="9:54" x14ac:dyDescent="0.25">
      <c r="I63537" s="80"/>
      <c r="AX63537" s="80"/>
      <c r="AY63537" s="80"/>
      <c r="AZ63537" s="80"/>
      <c r="BA63537" s="80"/>
      <c r="BB63537" s="80"/>
    </row>
    <row r="63538" spans="9:54" x14ac:dyDescent="0.25">
      <c r="I63538" s="80"/>
      <c r="AX63538" s="80"/>
      <c r="AY63538" s="80"/>
      <c r="AZ63538" s="80"/>
      <c r="BA63538" s="80"/>
      <c r="BB63538" s="80"/>
    </row>
    <row r="63539" spans="9:54" x14ac:dyDescent="0.25">
      <c r="I63539" s="80"/>
      <c r="AX63539" s="80"/>
      <c r="AY63539" s="80"/>
      <c r="AZ63539" s="80"/>
      <c r="BA63539" s="80"/>
      <c r="BB63539" s="80"/>
    </row>
    <row r="63540" spans="9:54" x14ac:dyDescent="0.25">
      <c r="I63540" s="80"/>
      <c r="AX63540" s="80"/>
      <c r="AY63540" s="80"/>
      <c r="AZ63540" s="80"/>
      <c r="BA63540" s="80"/>
      <c r="BB63540" s="80"/>
    </row>
    <row r="63541" spans="9:54" x14ac:dyDescent="0.25">
      <c r="I63541" s="80"/>
      <c r="AX63541" s="80"/>
      <c r="AY63541" s="80"/>
      <c r="AZ63541" s="80"/>
      <c r="BA63541" s="80"/>
      <c r="BB63541" s="80"/>
    </row>
    <row r="63542" spans="9:54" x14ac:dyDescent="0.25">
      <c r="I63542" s="80"/>
      <c r="AX63542" s="80"/>
      <c r="AY63542" s="80"/>
      <c r="AZ63542" s="80"/>
      <c r="BA63542" s="80"/>
      <c r="BB63542" s="80"/>
    </row>
    <row r="63543" spans="9:54" x14ac:dyDescent="0.25">
      <c r="I63543" s="80"/>
      <c r="AX63543" s="80"/>
      <c r="AY63543" s="80"/>
      <c r="AZ63543" s="80"/>
      <c r="BA63543" s="80"/>
      <c r="BB63543" s="80"/>
    </row>
    <row r="63544" spans="9:54" x14ac:dyDescent="0.25">
      <c r="I63544" s="80"/>
      <c r="AX63544" s="80"/>
      <c r="AY63544" s="80"/>
      <c r="AZ63544" s="80"/>
      <c r="BA63544" s="80"/>
      <c r="BB63544" s="80"/>
    </row>
    <row r="63545" spans="9:54" x14ac:dyDescent="0.25">
      <c r="I63545" s="80"/>
      <c r="AX63545" s="80"/>
      <c r="AY63545" s="80"/>
      <c r="AZ63545" s="80"/>
      <c r="BA63545" s="80"/>
      <c r="BB63545" s="80"/>
    </row>
    <row r="63546" spans="9:54" x14ac:dyDescent="0.25">
      <c r="I63546" s="80"/>
      <c r="AX63546" s="80"/>
      <c r="AY63546" s="80"/>
      <c r="AZ63546" s="80"/>
      <c r="BA63546" s="80"/>
      <c r="BB63546" s="80"/>
    </row>
    <row r="63547" spans="9:54" x14ac:dyDescent="0.25">
      <c r="I63547" s="80"/>
      <c r="AX63547" s="80"/>
      <c r="AY63547" s="80"/>
      <c r="AZ63547" s="80"/>
      <c r="BA63547" s="80"/>
      <c r="BB63547" s="80"/>
    </row>
    <row r="63548" spans="9:54" x14ac:dyDescent="0.25">
      <c r="I63548" s="80"/>
      <c r="AX63548" s="80"/>
      <c r="AY63548" s="80"/>
      <c r="AZ63548" s="80"/>
      <c r="BA63548" s="80"/>
      <c r="BB63548" s="80"/>
    </row>
    <row r="63549" spans="9:54" x14ac:dyDescent="0.25">
      <c r="I63549" s="80"/>
      <c r="AX63549" s="80"/>
      <c r="AY63549" s="80"/>
      <c r="AZ63549" s="80"/>
      <c r="BA63549" s="80"/>
      <c r="BB63549" s="80"/>
    </row>
    <row r="63550" spans="9:54" x14ac:dyDescent="0.25">
      <c r="I63550" s="80"/>
      <c r="AX63550" s="80"/>
      <c r="AY63550" s="80"/>
      <c r="AZ63550" s="80"/>
      <c r="BA63550" s="80"/>
      <c r="BB63550" s="80"/>
    </row>
    <row r="63551" spans="9:54" x14ac:dyDescent="0.25">
      <c r="I63551" s="80"/>
      <c r="AX63551" s="80"/>
      <c r="AY63551" s="80"/>
      <c r="AZ63551" s="80"/>
      <c r="BA63551" s="80"/>
      <c r="BB63551" s="80"/>
    </row>
    <row r="63552" spans="9:54" x14ac:dyDescent="0.25">
      <c r="I63552" s="80"/>
      <c r="AX63552" s="80"/>
      <c r="AY63552" s="80"/>
      <c r="AZ63552" s="80"/>
      <c r="BA63552" s="80"/>
      <c r="BB63552" s="80"/>
    </row>
    <row r="63553" spans="9:54" x14ac:dyDescent="0.25">
      <c r="I63553" s="80"/>
      <c r="AX63553" s="80"/>
      <c r="AY63553" s="80"/>
      <c r="AZ63553" s="80"/>
      <c r="BA63553" s="80"/>
      <c r="BB63553" s="80"/>
    </row>
    <row r="63554" spans="9:54" x14ac:dyDescent="0.25">
      <c r="I63554" s="80"/>
      <c r="AX63554" s="80"/>
      <c r="AY63554" s="80"/>
      <c r="AZ63554" s="80"/>
      <c r="BA63554" s="80"/>
      <c r="BB63554" s="80"/>
    </row>
    <row r="63555" spans="9:54" x14ac:dyDescent="0.25">
      <c r="I63555" s="80"/>
      <c r="AX63555" s="80"/>
      <c r="AY63555" s="80"/>
      <c r="AZ63555" s="80"/>
      <c r="BA63555" s="80"/>
      <c r="BB63555" s="80"/>
    </row>
    <row r="63556" spans="9:54" x14ac:dyDescent="0.25">
      <c r="I63556" s="80"/>
      <c r="AX63556" s="80"/>
      <c r="AY63556" s="80"/>
      <c r="AZ63556" s="80"/>
      <c r="BA63556" s="80"/>
      <c r="BB63556" s="80"/>
    </row>
    <row r="63557" spans="9:54" x14ac:dyDescent="0.25">
      <c r="I63557" s="80"/>
      <c r="AX63557" s="80"/>
      <c r="AY63557" s="80"/>
      <c r="AZ63557" s="80"/>
      <c r="BA63557" s="80"/>
      <c r="BB63557" s="80"/>
    </row>
    <row r="63558" spans="9:54" x14ac:dyDescent="0.25">
      <c r="I63558" s="80"/>
      <c r="AX63558" s="80"/>
      <c r="AY63558" s="80"/>
      <c r="AZ63558" s="80"/>
      <c r="BA63558" s="80"/>
      <c r="BB63558" s="80"/>
    </row>
    <row r="63559" spans="9:54" x14ac:dyDescent="0.25">
      <c r="I63559" s="80"/>
      <c r="AX63559" s="80"/>
      <c r="AY63559" s="80"/>
      <c r="AZ63559" s="80"/>
      <c r="BA63559" s="80"/>
      <c r="BB63559" s="80"/>
    </row>
    <row r="63560" spans="9:54" x14ac:dyDescent="0.25">
      <c r="I63560" s="80"/>
      <c r="AX63560" s="80"/>
      <c r="AY63560" s="80"/>
      <c r="AZ63560" s="80"/>
      <c r="BA63560" s="80"/>
      <c r="BB63560" s="80"/>
    </row>
    <row r="63561" spans="9:54" x14ac:dyDescent="0.25">
      <c r="I63561" s="80"/>
      <c r="AX63561" s="80"/>
      <c r="AY63561" s="80"/>
      <c r="AZ63561" s="80"/>
      <c r="BA63561" s="80"/>
      <c r="BB63561" s="80"/>
    </row>
    <row r="63562" spans="9:54" x14ac:dyDescent="0.25">
      <c r="I63562" s="80"/>
      <c r="AX63562" s="80"/>
      <c r="AY63562" s="80"/>
      <c r="AZ63562" s="80"/>
      <c r="BA63562" s="80"/>
      <c r="BB63562" s="80"/>
    </row>
    <row r="63563" spans="9:54" x14ac:dyDescent="0.25">
      <c r="I63563" s="80"/>
      <c r="AX63563" s="80"/>
      <c r="AY63563" s="80"/>
      <c r="AZ63563" s="80"/>
      <c r="BA63563" s="80"/>
      <c r="BB63563" s="80"/>
    </row>
    <row r="63564" spans="9:54" x14ac:dyDescent="0.25">
      <c r="I63564" s="80"/>
      <c r="AX63564" s="80"/>
      <c r="AY63564" s="80"/>
      <c r="AZ63564" s="80"/>
      <c r="BA63564" s="80"/>
      <c r="BB63564" s="80"/>
    </row>
    <row r="63565" spans="9:54" x14ac:dyDescent="0.25">
      <c r="I63565" s="80"/>
      <c r="AX63565" s="80"/>
      <c r="AY63565" s="80"/>
      <c r="AZ63565" s="80"/>
      <c r="BA63565" s="80"/>
      <c r="BB63565" s="80"/>
    </row>
    <row r="63566" spans="9:54" x14ac:dyDescent="0.25">
      <c r="I63566" s="80"/>
      <c r="AX63566" s="80"/>
      <c r="AY63566" s="80"/>
      <c r="AZ63566" s="80"/>
      <c r="BA63566" s="80"/>
      <c r="BB63566" s="80"/>
    </row>
    <row r="63567" spans="9:54" x14ac:dyDescent="0.25">
      <c r="I63567" s="80"/>
      <c r="AX63567" s="80"/>
      <c r="AY63567" s="80"/>
      <c r="AZ63567" s="80"/>
      <c r="BA63567" s="80"/>
      <c r="BB63567" s="80"/>
    </row>
    <row r="63568" spans="9:54" x14ac:dyDescent="0.25">
      <c r="I63568" s="80"/>
      <c r="AX63568" s="80"/>
      <c r="AY63568" s="80"/>
      <c r="AZ63568" s="80"/>
      <c r="BA63568" s="80"/>
      <c r="BB63568" s="80"/>
    </row>
    <row r="63569" spans="9:54" x14ac:dyDescent="0.25">
      <c r="I63569" s="80"/>
      <c r="AX63569" s="80"/>
      <c r="AY63569" s="80"/>
      <c r="AZ63569" s="80"/>
      <c r="BA63569" s="80"/>
      <c r="BB63569" s="80"/>
    </row>
    <row r="63570" spans="9:54" x14ac:dyDescent="0.25">
      <c r="I63570" s="80"/>
      <c r="AX63570" s="80"/>
      <c r="AY63570" s="80"/>
      <c r="AZ63570" s="80"/>
      <c r="BA63570" s="80"/>
      <c r="BB63570" s="80"/>
    </row>
    <row r="63571" spans="9:54" x14ac:dyDescent="0.25">
      <c r="I63571" s="80"/>
      <c r="AX63571" s="80"/>
      <c r="AY63571" s="80"/>
      <c r="AZ63571" s="80"/>
      <c r="BA63571" s="80"/>
      <c r="BB63571" s="80"/>
    </row>
    <row r="63572" spans="9:54" x14ac:dyDescent="0.25">
      <c r="I63572" s="80"/>
      <c r="AX63572" s="80"/>
      <c r="AY63572" s="80"/>
      <c r="AZ63572" s="80"/>
      <c r="BA63572" s="80"/>
      <c r="BB63572" s="80"/>
    </row>
    <row r="63573" spans="9:54" x14ac:dyDescent="0.25">
      <c r="I63573" s="80"/>
      <c r="AX63573" s="80"/>
      <c r="AY63573" s="80"/>
      <c r="AZ63573" s="80"/>
      <c r="BA63573" s="80"/>
      <c r="BB63573" s="80"/>
    </row>
    <row r="63574" spans="9:54" x14ac:dyDescent="0.25">
      <c r="I63574" s="80"/>
      <c r="AX63574" s="80"/>
      <c r="AY63574" s="80"/>
      <c r="AZ63574" s="80"/>
      <c r="BA63574" s="80"/>
      <c r="BB63574" s="80"/>
    </row>
    <row r="63575" spans="9:54" x14ac:dyDescent="0.25">
      <c r="I63575" s="80"/>
      <c r="AX63575" s="80"/>
      <c r="AY63575" s="80"/>
      <c r="AZ63575" s="80"/>
      <c r="BA63575" s="80"/>
      <c r="BB63575" s="80"/>
    </row>
    <row r="63576" spans="9:54" x14ac:dyDescent="0.25">
      <c r="I63576" s="80"/>
      <c r="AX63576" s="80"/>
      <c r="AY63576" s="80"/>
      <c r="AZ63576" s="80"/>
      <c r="BA63576" s="80"/>
      <c r="BB63576" s="80"/>
    </row>
    <row r="63577" spans="9:54" x14ac:dyDescent="0.25">
      <c r="I63577" s="80"/>
      <c r="AX63577" s="80"/>
      <c r="AY63577" s="80"/>
      <c r="AZ63577" s="80"/>
      <c r="BA63577" s="80"/>
      <c r="BB63577" s="80"/>
    </row>
    <row r="63578" spans="9:54" x14ac:dyDescent="0.25">
      <c r="I63578" s="80"/>
      <c r="AX63578" s="80"/>
      <c r="AY63578" s="80"/>
      <c r="AZ63578" s="80"/>
      <c r="BA63578" s="80"/>
      <c r="BB63578" s="80"/>
    </row>
    <row r="63579" spans="9:54" x14ac:dyDescent="0.25">
      <c r="I63579" s="80"/>
      <c r="AX63579" s="80"/>
      <c r="AY63579" s="80"/>
      <c r="AZ63579" s="80"/>
      <c r="BA63579" s="80"/>
      <c r="BB63579" s="80"/>
    </row>
    <row r="63580" spans="9:54" x14ac:dyDescent="0.25">
      <c r="I63580" s="80"/>
      <c r="AX63580" s="80"/>
      <c r="AY63580" s="80"/>
      <c r="AZ63580" s="80"/>
      <c r="BA63580" s="80"/>
      <c r="BB63580" s="80"/>
    </row>
    <row r="63581" spans="9:54" x14ac:dyDescent="0.25">
      <c r="I63581" s="80"/>
      <c r="AX63581" s="80"/>
      <c r="AY63581" s="80"/>
      <c r="AZ63581" s="80"/>
      <c r="BA63581" s="80"/>
      <c r="BB63581" s="80"/>
    </row>
    <row r="63582" spans="9:54" x14ac:dyDescent="0.25">
      <c r="I63582" s="80"/>
      <c r="AX63582" s="80"/>
      <c r="AY63582" s="80"/>
      <c r="AZ63582" s="80"/>
      <c r="BA63582" s="80"/>
      <c r="BB63582" s="80"/>
    </row>
    <row r="63583" spans="9:54" x14ac:dyDescent="0.25">
      <c r="I63583" s="80"/>
      <c r="AX63583" s="80"/>
      <c r="AY63583" s="80"/>
      <c r="AZ63583" s="80"/>
      <c r="BA63583" s="80"/>
      <c r="BB63583" s="80"/>
    </row>
    <row r="63584" spans="9:54" x14ac:dyDescent="0.25">
      <c r="I63584" s="80"/>
      <c r="AX63584" s="80"/>
      <c r="AY63584" s="80"/>
      <c r="AZ63584" s="80"/>
      <c r="BA63584" s="80"/>
      <c r="BB63584" s="80"/>
    </row>
    <row r="63585" spans="9:54" x14ac:dyDescent="0.25">
      <c r="I63585" s="80"/>
      <c r="AX63585" s="80"/>
      <c r="AY63585" s="80"/>
      <c r="AZ63585" s="80"/>
      <c r="BA63585" s="80"/>
      <c r="BB63585" s="80"/>
    </row>
    <row r="63586" spans="9:54" x14ac:dyDescent="0.25">
      <c r="I63586" s="80"/>
      <c r="AX63586" s="80"/>
      <c r="AY63586" s="80"/>
      <c r="AZ63586" s="80"/>
      <c r="BA63586" s="80"/>
      <c r="BB63586" s="80"/>
    </row>
    <row r="63587" spans="9:54" x14ac:dyDescent="0.25">
      <c r="I63587" s="80"/>
      <c r="AX63587" s="80"/>
      <c r="AY63587" s="80"/>
      <c r="AZ63587" s="80"/>
      <c r="BA63587" s="80"/>
      <c r="BB63587" s="80"/>
    </row>
    <row r="63588" spans="9:54" x14ac:dyDescent="0.25">
      <c r="I63588" s="80"/>
      <c r="AX63588" s="80"/>
      <c r="AY63588" s="80"/>
      <c r="AZ63588" s="80"/>
      <c r="BA63588" s="80"/>
      <c r="BB63588" s="80"/>
    </row>
    <row r="63589" spans="9:54" x14ac:dyDescent="0.25">
      <c r="I63589" s="80"/>
      <c r="AX63589" s="80"/>
      <c r="AY63589" s="80"/>
      <c r="AZ63589" s="80"/>
      <c r="BA63589" s="80"/>
      <c r="BB63589" s="80"/>
    </row>
    <row r="63590" spans="9:54" x14ac:dyDescent="0.25">
      <c r="I63590" s="80"/>
      <c r="AX63590" s="80"/>
      <c r="AY63590" s="80"/>
      <c r="AZ63590" s="80"/>
      <c r="BA63590" s="80"/>
      <c r="BB63590" s="80"/>
    </row>
    <row r="63591" spans="9:54" x14ac:dyDescent="0.25">
      <c r="I63591" s="80"/>
      <c r="AX63591" s="80"/>
      <c r="AY63591" s="80"/>
      <c r="AZ63591" s="80"/>
      <c r="BA63591" s="80"/>
      <c r="BB63591" s="80"/>
    </row>
    <row r="63592" spans="9:54" x14ac:dyDescent="0.25">
      <c r="I63592" s="80"/>
      <c r="AX63592" s="80"/>
      <c r="AY63592" s="80"/>
      <c r="AZ63592" s="80"/>
      <c r="BA63592" s="80"/>
      <c r="BB63592" s="80"/>
    </row>
    <row r="63593" spans="9:54" x14ac:dyDescent="0.25">
      <c r="I63593" s="80"/>
      <c r="AX63593" s="80"/>
      <c r="AY63593" s="80"/>
      <c r="AZ63593" s="80"/>
      <c r="BA63593" s="80"/>
      <c r="BB63593" s="80"/>
    </row>
    <row r="63594" spans="9:54" x14ac:dyDescent="0.25">
      <c r="I63594" s="80"/>
      <c r="AX63594" s="80"/>
      <c r="AY63594" s="80"/>
      <c r="AZ63594" s="80"/>
      <c r="BA63594" s="80"/>
      <c r="BB63594" s="80"/>
    </row>
    <row r="63595" spans="9:54" x14ac:dyDescent="0.25">
      <c r="I63595" s="80"/>
      <c r="AX63595" s="80"/>
      <c r="AY63595" s="80"/>
      <c r="AZ63595" s="80"/>
      <c r="BA63595" s="80"/>
      <c r="BB63595" s="80"/>
    </row>
    <row r="63596" spans="9:54" x14ac:dyDescent="0.25">
      <c r="I63596" s="80"/>
      <c r="AX63596" s="80"/>
      <c r="AY63596" s="80"/>
      <c r="AZ63596" s="80"/>
      <c r="BA63596" s="80"/>
      <c r="BB63596" s="80"/>
    </row>
    <row r="63597" spans="9:54" x14ac:dyDescent="0.25">
      <c r="I63597" s="80"/>
      <c r="AX63597" s="80"/>
      <c r="AY63597" s="80"/>
      <c r="AZ63597" s="80"/>
      <c r="BA63597" s="80"/>
      <c r="BB63597" s="80"/>
    </row>
    <row r="63598" spans="9:54" x14ac:dyDescent="0.25">
      <c r="I63598" s="80"/>
      <c r="AX63598" s="80"/>
      <c r="AY63598" s="80"/>
      <c r="AZ63598" s="80"/>
      <c r="BA63598" s="80"/>
      <c r="BB63598" s="80"/>
    </row>
    <row r="63599" spans="9:54" x14ac:dyDescent="0.25">
      <c r="I63599" s="80"/>
      <c r="AX63599" s="80"/>
      <c r="AY63599" s="80"/>
      <c r="AZ63599" s="80"/>
      <c r="BA63599" s="80"/>
      <c r="BB63599" s="80"/>
    </row>
    <row r="63600" spans="9:54" x14ac:dyDescent="0.25">
      <c r="I63600" s="80"/>
      <c r="AX63600" s="80"/>
      <c r="AY63600" s="80"/>
      <c r="AZ63600" s="80"/>
      <c r="BA63600" s="80"/>
      <c r="BB63600" s="80"/>
    </row>
    <row r="63601" spans="9:54" x14ac:dyDescent="0.25">
      <c r="I63601" s="80"/>
      <c r="AX63601" s="80"/>
      <c r="AY63601" s="80"/>
      <c r="AZ63601" s="80"/>
      <c r="BA63601" s="80"/>
      <c r="BB63601" s="80"/>
    </row>
    <row r="63602" spans="9:54" x14ac:dyDescent="0.25">
      <c r="I63602" s="80"/>
      <c r="AX63602" s="80"/>
      <c r="AY63602" s="80"/>
      <c r="AZ63602" s="80"/>
      <c r="BA63602" s="80"/>
      <c r="BB63602" s="80"/>
    </row>
    <row r="63603" spans="9:54" x14ac:dyDescent="0.25">
      <c r="I63603" s="80"/>
      <c r="AX63603" s="80"/>
      <c r="AY63603" s="80"/>
      <c r="AZ63603" s="80"/>
      <c r="BA63603" s="80"/>
      <c r="BB63603" s="80"/>
    </row>
    <row r="63604" spans="9:54" x14ac:dyDescent="0.25">
      <c r="I63604" s="80"/>
      <c r="AX63604" s="80"/>
      <c r="AY63604" s="80"/>
      <c r="AZ63604" s="80"/>
      <c r="BA63604" s="80"/>
      <c r="BB63604" s="80"/>
    </row>
    <row r="63605" spans="9:54" x14ac:dyDescent="0.25">
      <c r="I63605" s="80"/>
      <c r="AX63605" s="80"/>
      <c r="AY63605" s="80"/>
      <c r="AZ63605" s="80"/>
      <c r="BA63605" s="80"/>
      <c r="BB63605" s="80"/>
    </row>
    <row r="63606" spans="9:54" x14ac:dyDescent="0.25">
      <c r="I63606" s="80"/>
      <c r="AX63606" s="80"/>
      <c r="AY63606" s="80"/>
      <c r="AZ63606" s="80"/>
      <c r="BA63606" s="80"/>
      <c r="BB63606" s="80"/>
    </row>
    <row r="63607" spans="9:54" x14ac:dyDescent="0.25">
      <c r="I63607" s="80"/>
      <c r="AX63607" s="80"/>
      <c r="AY63607" s="80"/>
      <c r="AZ63607" s="80"/>
      <c r="BA63607" s="80"/>
      <c r="BB63607" s="80"/>
    </row>
    <row r="63608" spans="9:54" x14ac:dyDescent="0.25">
      <c r="I63608" s="80"/>
      <c r="AX63608" s="80"/>
      <c r="AY63608" s="80"/>
      <c r="AZ63608" s="80"/>
      <c r="BA63608" s="80"/>
      <c r="BB63608" s="80"/>
    </row>
    <row r="63609" spans="9:54" x14ac:dyDescent="0.25">
      <c r="I63609" s="80"/>
      <c r="AX63609" s="80"/>
      <c r="AY63609" s="80"/>
      <c r="AZ63609" s="80"/>
      <c r="BA63609" s="80"/>
      <c r="BB63609" s="80"/>
    </row>
    <row r="63610" spans="9:54" x14ac:dyDescent="0.25">
      <c r="I63610" s="80"/>
      <c r="AX63610" s="80"/>
      <c r="AY63610" s="80"/>
      <c r="AZ63610" s="80"/>
      <c r="BA63610" s="80"/>
      <c r="BB63610" s="80"/>
    </row>
    <row r="63611" spans="9:54" x14ac:dyDescent="0.25">
      <c r="I63611" s="80"/>
      <c r="AX63611" s="80"/>
      <c r="AY63611" s="80"/>
      <c r="AZ63611" s="80"/>
      <c r="BA63611" s="80"/>
      <c r="BB63611" s="80"/>
    </row>
    <row r="63612" spans="9:54" x14ac:dyDescent="0.25">
      <c r="I63612" s="80"/>
      <c r="AX63612" s="80"/>
      <c r="AY63612" s="80"/>
      <c r="AZ63612" s="80"/>
      <c r="BA63612" s="80"/>
      <c r="BB63612" s="80"/>
    </row>
    <row r="63613" spans="9:54" x14ac:dyDescent="0.25">
      <c r="I63613" s="80"/>
      <c r="AX63613" s="80"/>
      <c r="AY63613" s="80"/>
      <c r="AZ63613" s="80"/>
      <c r="BA63613" s="80"/>
      <c r="BB63613" s="80"/>
    </row>
    <row r="63614" spans="9:54" x14ac:dyDescent="0.25">
      <c r="I63614" s="80"/>
      <c r="AX63614" s="80"/>
      <c r="AY63614" s="80"/>
      <c r="AZ63614" s="80"/>
      <c r="BA63614" s="80"/>
      <c r="BB63614" s="80"/>
    </row>
    <row r="63615" spans="9:54" x14ac:dyDescent="0.25">
      <c r="I63615" s="80"/>
      <c r="AX63615" s="80"/>
      <c r="AY63615" s="80"/>
      <c r="AZ63615" s="80"/>
      <c r="BA63615" s="80"/>
      <c r="BB63615" s="80"/>
    </row>
    <row r="63616" spans="9:54" x14ac:dyDescent="0.25">
      <c r="I63616" s="80"/>
      <c r="AX63616" s="80"/>
      <c r="AY63616" s="80"/>
      <c r="AZ63616" s="80"/>
      <c r="BA63616" s="80"/>
      <c r="BB63616" s="80"/>
    </row>
    <row r="63617" spans="9:54" x14ac:dyDescent="0.25">
      <c r="I63617" s="80"/>
      <c r="AX63617" s="80"/>
      <c r="AY63617" s="80"/>
      <c r="AZ63617" s="80"/>
      <c r="BA63617" s="80"/>
      <c r="BB63617" s="80"/>
    </row>
    <row r="63618" spans="9:54" x14ac:dyDescent="0.25">
      <c r="I63618" s="80"/>
      <c r="AX63618" s="80"/>
      <c r="AY63618" s="80"/>
      <c r="AZ63618" s="80"/>
      <c r="BA63618" s="80"/>
      <c r="BB63618" s="80"/>
    </row>
    <row r="63619" spans="9:54" x14ac:dyDescent="0.25">
      <c r="I63619" s="80"/>
      <c r="AX63619" s="80"/>
      <c r="AY63619" s="80"/>
      <c r="AZ63619" s="80"/>
      <c r="BA63619" s="80"/>
      <c r="BB63619" s="80"/>
    </row>
    <row r="63620" spans="9:54" x14ac:dyDescent="0.25">
      <c r="I63620" s="80"/>
      <c r="AX63620" s="80"/>
      <c r="AY63620" s="80"/>
      <c r="AZ63620" s="80"/>
      <c r="BA63620" s="80"/>
      <c r="BB63620" s="80"/>
    </row>
    <row r="63621" spans="9:54" x14ac:dyDescent="0.25">
      <c r="I63621" s="80"/>
      <c r="AX63621" s="80"/>
      <c r="AY63621" s="80"/>
      <c r="AZ63621" s="80"/>
      <c r="BA63621" s="80"/>
      <c r="BB63621" s="80"/>
    </row>
    <row r="63622" spans="9:54" x14ac:dyDescent="0.25">
      <c r="I63622" s="80"/>
      <c r="AX63622" s="80"/>
      <c r="AY63622" s="80"/>
      <c r="AZ63622" s="80"/>
      <c r="BA63622" s="80"/>
      <c r="BB63622" s="80"/>
    </row>
    <row r="63623" spans="9:54" x14ac:dyDescent="0.25">
      <c r="I63623" s="80"/>
      <c r="AX63623" s="80"/>
      <c r="AY63623" s="80"/>
      <c r="AZ63623" s="80"/>
      <c r="BA63623" s="80"/>
      <c r="BB63623" s="80"/>
    </row>
    <row r="63624" spans="9:54" x14ac:dyDescent="0.25">
      <c r="I63624" s="80"/>
      <c r="AX63624" s="80"/>
      <c r="AY63624" s="80"/>
      <c r="AZ63624" s="80"/>
      <c r="BA63624" s="80"/>
      <c r="BB63624" s="80"/>
    </row>
    <row r="63625" spans="9:54" x14ac:dyDescent="0.25">
      <c r="I63625" s="80"/>
      <c r="AX63625" s="80"/>
      <c r="AY63625" s="80"/>
      <c r="AZ63625" s="80"/>
      <c r="BA63625" s="80"/>
      <c r="BB63625" s="80"/>
    </row>
    <row r="63626" spans="9:54" x14ac:dyDescent="0.25">
      <c r="I63626" s="80"/>
      <c r="AX63626" s="80"/>
      <c r="AY63626" s="80"/>
      <c r="AZ63626" s="80"/>
      <c r="BA63626" s="80"/>
      <c r="BB63626" s="80"/>
    </row>
    <row r="63627" spans="9:54" x14ac:dyDescent="0.25">
      <c r="I63627" s="80"/>
      <c r="AX63627" s="80"/>
      <c r="AY63627" s="80"/>
      <c r="AZ63627" s="80"/>
      <c r="BA63627" s="80"/>
      <c r="BB63627" s="80"/>
    </row>
    <row r="63628" spans="9:54" x14ac:dyDescent="0.25">
      <c r="I63628" s="80"/>
      <c r="AX63628" s="80"/>
      <c r="AY63628" s="80"/>
      <c r="AZ63628" s="80"/>
      <c r="BA63628" s="80"/>
      <c r="BB63628" s="80"/>
    </row>
    <row r="63629" spans="9:54" x14ac:dyDescent="0.25">
      <c r="I63629" s="80"/>
      <c r="AX63629" s="80"/>
      <c r="AY63629" s="80"/>
      <c r="AZ63629" s="80"/>
      <c r="BA63629" s="80"/>
      <c r="BB63629" s="80"/>
    </row>
    <row r="63630" spans="9:54" x14ac:dyDescent="0.25">
      <c r="I63630" s="80"/>
      <c r="AX63630" s="80"/>
      <c r="AY63630" s="80"/>
      <c r="AZ63630" s="80"/>
      <c r="BA63630" s="80"/>
      <c r="BB63630" s="80"/>
    </row>
    <row r="63631" spans="9:54" x14ac:dyDescent="0.25">
      <c r="I63631" s="80"/>
      <c r="AX63631" s="80"/>
      <c r="AY63631" s="80"/>
      <c r="AZ63631" s="80"/>
      <c r="BA63631" s="80"/>
      <c r="BB63631" s="80"/>
    </row>
    <row r="63632" spans="9:54" x14ac:dyDescent="0.25">
      <c r="I63632" s="80"/>
      <c r="AX63632" s="80"/>
      <c r="AY63632" s="80"/>
      <c r="AZ63632" s="80"/>
      <c r="BA63632" s="80"/>
      <c r="BB63632" s="80"/>
    </row>
    <row r="63633" spans="9:54" x14ac:dyDescent="0.25">
      <c r="I63633" s="80"/>
      <c r="AX63633" s="80"/>
      <c r="AY63633" s="80"/>
      <c r="AZ63633" s="80"/>
      <c r="BA63633" s="80"/>
      <c r="BB63633" s="80"/>
    </row>
    <row r="63634" spans="9:54" x14ac:dyDescent="0.25">
      <c r="I63634" s="80"/>
      <c r="AX63634" s="80"/>
      <c r="AY63634" s="80"/>
      <c r="AZ63634" s="80"/>
      <c r="BA63634" s="80"/>
      <c r="BB63634" s="80"/>
    </row>
    <row r="63635" spans="9:54" x14ac:dyDescent="0.25">
      <c r="I63635" s="80"/>
      <c r="AX63635" s="80"/>
      <c r="AY63635" s="80"/>
      <c r="AZ63635" s="80"/>
      <c r="BA63635" s="80"/>
      <c r="BB63635" s="80"/>
    </row>
    <row r="63636" spans="9:54" x14ac:dyDescent="0.25">
      <c r="I63636" s="80"/>
      <c r="AX63636" s="80"/>
      <c r="AY63636" s="80"/>
      <c r="AZ63636" s="80"/>
      <c r="BA63636" s="80"/>
      <c r="BB63636" s="80"/>
    </row>
    <row r="63637" spans="9:54" x14ac:dyDescent="0.25">
      <c r="I63637" s="80"/>
      <c r="AX63637" s="80"/>
      <c r="AY63637" s="80"/>
      <c r="AZ63637" s="80"/>
      <c r="BA63637" s="80"/>
      <c r="BB63637" s="80"/>
    </row>
    <row r="63638" spans="9:54" x14ac:dyDescent="0.25">
      <c r="I63638" s="80"/>
      <c r="AX63638" s="80"/>
      <c r="AY63638" s="80"/>
      <c r="AZ63638" s="80"/>
      <c r="BA63638" s="80"/>
      <c r="BB63638" s="80"/>
    </row>
    <row r="63639" spans="9:54" x14ac:dyDescent="0.25">
      <c r="I63639" s="80"/>
      <c r="AX63639" s="80"/>
      <c r="AY63639" s="80"/>
      <c r="AZ63639" s="80"/>
      <c r="BA63639" s="80"/>
      <c r="BB63639" s="80"/>
    </row>
    <row r="63640" spans="9:54" x14ac:dyDescent="0.25">
      <c r="I63640" s="80"/>
      <c r="AX63640" s="80"/>
      <c r="AY63640" s="80"/>
      <c r="AZ63640" s="80"/>
      <c r="BA63640" s="80"/>
      <c r="BB63640" s="80"/>
    </row>
    <row r="63641" spans="9:54" x14ac:dyDescent="0.25">
      <c r="I63641" s="80"/>
      <c r="AX63641" s="80"/>
      <c r="AY63641" s="80"/>
      <c r="AZ63641" s="80"/>
      <c r="BA63641" s="80"/>
      <c r="BB63641" s="80"/>
    </row>
    <row r="63642" spans="9:54" x14ac:dyDescent="0.25">
      <c r="I63642" s="80"/>
      <c r="AX63642" s="80"/>
      <c r="AY63642" s="80"/>
      <c r="AZ63642" s="80"/>
      <c r="BA63642" s="80"/>
      <c r="BB63642" s="80"/>
    </row>
    <row r="63643" spans="9:54" x14ac:dyDescent="0.25">
      <c r="I63643" s="80"/>
      <c r="AX63643" s="80"/>
      <c r="AY63643" s="80"/>
      <c r="AZ63643" s="80"/>
      <c r="BA63643" s="80"/>
      <c r="BB63643" s="80"/>
    </row>
    <row r="63644" spans="9:54" x14ac:dyDescent="0.25">
      <c r="I63644" s="80"/>
      <c r="AX63644" s="80"/>
      <c r="AY63644" s="80"/>
      <c r="AZ63644" s="80"/>
      <c r="BA63644" s="80"/>
      <c r="BB63644" s="80"/>
    </row>
    <row r="63645" spans="9:54" x14ac:dyDescent="0.25">
      <c r="I63645" s="80"/>
      <c r="AX63645" s="80"/>
      <c r="AY63645" s="80"/>
      <c r="AZ63645" s="80"/>
      <c r="BA63645" s="80"/>
      <c r="BB63645" s="80"/>
    </row>
    <row r="63646" spans="9:54" x14ac:dyDescent="0.25">
      <c r="I63646" s="80"/>
      <c r="AX63646" s="80"/>
      <c r="AY63646" s="80"/>
      <c r="AZ63646" s="80"/>
      <c r="BA63646" s="80"/>
      <c r="BB63646" s="80"/>
    </row>
    <row r="63647" spans="9:54" x14ac:dyDescent="0.25">
      <c r="I63647" s="80"/>
      <c r="AX63647" s="80"/>
      <c r="AY63647" s="80"/>
      <c r="AZ63647" s="80"/>
      <c r="BA63647" s="80"/>
      <c r="BB63647" s="80"/>
    </row>
    <row r="63648" spans="9:54" x14ac:dyDescent="0.25">
      <c r="I63648" s="80"/>
      <c r="AX63648" s="80"/>
      <c r="AY63648" s="80"/>
      <c r="AZ63648" s="80"/>
      <c r="BA63648" s="80"/>
      <c r="BB63648" s="80"/>
    </row>
    <row r="63649" spans="9:54" x14ac:dyDescent="0.25">
      <c r="I63649" s="80"/>
      <c r="AX63649" s="80"/>
      <c r="AY63649" s="80"/>
      <c r="AZ63649" s="80"/>
      <c r="BA63649" s="80"/>
      <c r="BB63649" s="80"/>
    </row>
    <row r="63650" spans="9:54" x14ac:dyDescent="0.25">
      <c r="I63650" s="80"/>
      <c r="AX63650" s="80"/>
      <c r="AY63650" s="80"/>
      <c r="AZ63650" s="80"/>
      <c r="BA63650" s="80"/>
      <c r="BB63650" s="80"/>
    </row>
    <row r="63651" spans="9:54" x14ac:dyDescent="0.25">
      <c r="I63651" s="80"/>
      <c r="AX63651" s="80"/>
      <c r="AY63651" s="80"/>
      <c r="AZ63651" s="80"/>
      <c r="BA63651" s="80"/>
      <c r="BB63651" s="80"/>
    </row>
    <row r="63652" spans="9:54" x14ac:dyDescent="0.25">
      <c r="I63652" s="80"/>
      <c r="AX63652" s="80"/>
      <c r="AY63652" s="80"/>
      <c r="AZ63652" s="80"/>
      <c r="BA63652" s="80"/>
      <c r="BB63652" s="80"/>
    </row>
    <row r="63653" spans="9:54" x14ac:dyDescent="0.25">
      <c r="I63653" s="80"/>
      <c r="AX63653" s="80"/>
      <c r="AY63653" s="80"/>
      <c r="AZ63653" s="80"/>
      <c r="BA63653" s="80"/>
      <c r="BB63653" s="80"/>
    </row>
    <row r="63654" spans="9:54" x14ac:dyDescent="0.25">
      <c r="I63654" s="80"/>
      <c r="AX63654" s="80"/>
      <c r="AY63654" s="80"/>
      <c r="AZ63654" s="80"/>
      <c r="BA63654" s="80"/>
      <c r="BB63654" s="80"/>
    </row>
    <row r="63655" spans="9:54" x14ac:dyDescent="0.25">
      <c r="I63655" s="80"/>
      <c r="AX63655" s="80"/>
      <c r="AY63655" s="80"/>
      <c r="AZ63655" s="80"/>
      <c r="BA63655" s="80"/>
      <c r="BB63655" s="80"/>
    </row>
    <row r="63656" spans="9:54" x14ac:dyDescent="0.25">
      <c r="I63656" s="80"/>
      <c r="AX63656" s="80"/>
      <c r="AY63656" s="80"/>
      <c r="AZ63656" s="80"/>
      <c r="BA63656" s="80"/>
      <c r="BB63656" s="80"/>
    </row>
    <row r="63657" spans="9:54" x14ac:dyDescent="0.25">
      <c r="I63657" s="80"/>
      <c r="AX63657" s="80"/>
      <c r="AY63657" s="80"/>
      <c r="AZ63657" s="80"/>
      <c r="BA63657" s="80"/>
      <c r="BB63657" s="80"/>
    </row>
    <row r="63658" spans="9:54" x14ac:dyDescent="0.25">
      <c r="I63658" s="80"/>
      <c r="AX63658" s="80"/>
      <c r="AY63658" s="80"/>
      <c r="AZ63658" s="80"/>
      <c r="BA63658" s="80"/>
      <c r="BB63658" s="80"/>
    </row>
    <row r="63659" spans="9:54" x14ac:dyDescent="0.25">
      <c r="I63659" s="80"/>
      <c r="AX63659" s="80"/>
      <c r="AY63659" s="80"/>
      <c r="AZ63659" s="80"/>
      <c r="BA63659" s="80"/>
      <c r="BB63659" s="80"/>
    </row>
    <row r="63660" spans="9:54" x14ac:dyDescent="0.25">
      <c r="I63660" s="80"/>
      <c r="AX63660" s="80"/>
      <c r="AY63660" s="80"/>
      <c r="AZ63660" s="80"/>
      <c r="BA63660" s="80"/>
      <c r="BB63660" s="80"/>
    </row>
    <row r="63661" spans="9:54" x14ac:dyDescent="0.25">
      <c r="I63661" s="80"/>
      <c r="AX63661" s="80"/>
      <c r="AY63661" s="80"/>
      <c r="AZ63661" s="80"/>
      <c r="BA63661" s="80"/>
      <c r="BB63661" s="80"/>
    </row>
    <row r="63662" spans="9:54" x14ac:dyDescent="0.25">
      <c r="I63662" s="80"/>
      <c r="AX63662" s="80"/>
      <c r="AY63662" s="80"/>
      <c r="AZ63662" s="80"/>
      <c r="BA63662" s="80"/>
      <c r="BB63662" s="80"/>
    </row>
    <row r="63663" spans="9:54" x14ac:dyDescent="0.25">
      <c r="I63663" s="80"/>
      <c r="AX63663" s="80"/>
      <c r="AY63663" s="80"/>
      <c r="AZ63663" s="80"/>
      <c r="BA63663" s="80"/>
      <c r="BB63663" s="80"/>
    </row>
    <row r="63664" spans="9:54" x14ac:dyDescent="0.25">
      <c r="I63664" s="80"/>
      <c r="AX63664" s="80"/>
      <c r="AY63664" s="80"/>
      <c r="AZ63664" s="80"/>
      <c r="BA63664" s="80"/>
      <c r="BB63664" s="80"/>
    </row>
    <row r="63665" spans="9:54" x14ac:dyDescent="0.25">
      <c r="I63665" s="80"/>
      <c r="AX63665" s="80"/>
      <c r="AY63665" s="80"/>
      <c r="AZ63665" s="80"/>
      <c r="BA63665" s="80"/>
      <c r="BB63665" s="80"/>
    </row>
    <row r="63666" spans="9:54" x14ac:dyDescent="0.25">
      <c r="I63666" s="80"/>
      <c r="AX63666" s="80"/>
      <c r="AY63666" s="80"/>
      <c r="AZ63666" s="80"/>
      <c r="BA63666" s="80"/>
      <c r="BB63666" s="80"/>
    </row>
    <row r="63667" spans="9:54" x14ac:dyDescent="0.25">
      <c r="I63667" s="80"/>
      <c r="AX63667" s="80"/>
      <c r="AY63667" s="80"/>
      <c r="AZ63667" s="80"/>
      <c r="BA63667" s="80"/>
      <c r="BB63667" s="80"/>
    </row>
    <row r="63668" spans="9:54" x14ac:dyDescent="0.25">
      <c r="I63668" s="80"/>
      <c r="AX63668" s="80"/>
      <c r="AY63668" s="80"/>
      <c r="AZ63668" s="80"/>
      <c r="BA63668" s="80"/>
      <c r="BB63668" s="80"/>
    </row>
    <row r="63669" spans="9:54" x14ac:dyDescent="0.25">
      <c r="I63669" s="80"/>
      <c r="AX63669" s="80"/>
      <c r="AY63669" s="80"/>
      <c r="AZ63669" s="80"/>
      <c r="BA63669" s="80"/>
      <c r="BB63669" s="80"/>
    </row>
    <row r="63670" spans="9:54" x14ac:dyDescent="0.25">
      <c r="I63670" s="80"/>
      <c r="AX63670" s="80"/>
      <c r="AY63670" s="80"/>
      <c r="AZ63670" s="80"/>
      <c r="BA63670" s="80"/>
      <c r="BB63670" s="80"/>
    </row>
    <row r="63671" spans="9:54" x14ac:dyDescent="0.25">
      <c r="I63671" s="80"/>
      <c r="AX63671" s="80"/>
      <c r="AY63671" s="80"/>
      <c r="AZ63671" s="80"/>
      <c r="BA63671" s="80"/>
      <c r="BB63671" s="80"/>
    </row>
    <row r="63672" spans="9:54" x14ac:dyDescent="0.25">
      <c r="I63672" s="80"/>
      <c r="AX63672" s="80"/>
      <c r="AY63672" s="80"/>
      <c r="AZ63672" s="80"/>
      <c r="BA63672" s="80"/>
      <c r="BB63672" s="80"/>
    </row>
    <row r="63673" spans="9:54" x14ac:dyDescent="0.25">
      <c r="I63673" s="80"/>
      <c r="AX63673" s="80"/>
      <c r="AY63673" s="80"/>
      <c r="AZ63673" s="80"/>
      <c r="BA63673" s="80"/>
      <c r="BB63673" s="80"/>
    </row>
    <row r="63674" spans="9:54" x14ac:dyDescent="0.25">
      <c r="I63674" s="80"/>
      <c r="AX63674" s="80"/>
      <c r="AY63674" s="80"/>
      <c r="AZ63674" s="80"/>
      <c r="BA63674" s="80"/>
      <c r="BB63674" s="80"/>
    </row>
    <row r="63675" spans="9:54" x14ac:dyDescent="0.25">
      <c r="I63675" s="80"/>
      <c r="AX63675" s="80"/>
      <c r="AY63675" s="80"/>
      <c r="AZ63675" s="80"/>
      <c r="BA63675" s="80"/>
      <c r="BB63675" s="80"/>
    </row>
    <row r="63676" spans="9:54" x14ac:dyDescent="0.25">
      <c r="I63676" s="80"/>
      <c r="AX63676" s="80"/>
      <c r="AY63676" s="80"/>
      <c r="AZ63676" s="80"/>
      <c r="BA63676" s="80"/>
      <c r="BB63676" s="80"/>
    </row>
    <row r="63677" spans="9:54" x14ac:dyDescent="0.25">
      <c r="I63677" s="80"/>
      <c r="AX63677" s="80"/>
      <c r="AY63677" s="80"/>
      <c r="AZ63677" s="80"/>
      <c r="BA63677" s="80"/>
      <c r="BB63677" s="80"/>
    </row>
    <row r="63678" spans="9:54" x14ac:dyDescent="0.25">
      <c r="I63678" s="80"/>
      <c r="AX63678" s="80"/>
      <c r="AY63678" s="80"/>
      <c r="AZ63678" s="80"/>
      <c r="BA63678" s="80"/>
      <c r="BB63678" s="80"/>
    </row>
    <row r="63679" spans="9:54" x14ac:dyDescent="0.25">
      <c r="I63679" s="80"/>
      <c r="AX63679" s="80"/>
      <c r="AY63679" s="80"/>
      <c r="AZ63679" s="80"/>
      <c r="BA63679" s="80"/>
      <c r="BB63679" s="80"/>
    </row>
    <row r="63680" spans="9:54" x14ac:dyDescent="0.25">
      <c r="I63680" s="80"/>
      <c r="AX63680" s="80"/>
      <c r="AY63680" s="80"/>
      <c r="AZ63680" s="80"/>
      <c r="BA63680" s="80"/>
      <c r="BB63680" s="80"/>
    </row>
    <row r="63681" spans="9:54" x14ac:dyDescent="0.25">
      <c r="I63681" s="80"/>
      <c r="AX63681" s="80"/>
      <c r="AY63681" s="80"/>
      <c r="AZ63681" s="80"/>
      <c r="BA63681" s="80"/>
      <c r="BB63681" s="80"/>
    </row>
    <row r="63682" spans="9:54" x14ac:dyDescent="0.25">
      <c r="I63682" s="80"/>
      <c r="AX63682" s="80"/>
      <c r="AY63682" s="80"/>
      <c r="AZ63682" s="80"/>
      <c r="BA63682" s="80"/>
      <c r="BB63682" s="80"/>
    </row>
    <row r="63683" spans="9:54" x14ac:dyDescent="0.25">
      <c r="I63683" s="80"/>
      <c r="AX63683" s="80"/>
      <c r="AY63683" s="80"/>
      <c r="AZ63683" s="80"/>
      <c r="BA63683" s="80"/>
      <c r="BB63683" s="80"/>
    </row>
    <row r="63684" spans="9:54" x14ac:dyDescent="0.25">
      <c r="I63684" s="80"/>
      <c r="AX63684" s="80"/>
      <c r="AY63684" s="80"/>
      <c r="AZ63684" s="80"/>
      <c r="BA63684" s="80"/>
      <c r="BB63684" s="80"/>
    </row>
    <row r="63685" spans="9:54" x14ac:dyDescent="0.25">
      <c r="I63685" s="80"/>
      <c r="AX63685" s="80"/>
      <c r="AY63685" s="80"/>
      <c r="AZ63685" s="80"/>
      <c r="BA63685" s="80"/>
      <c r="BB63685" s="80"/>
    </row>
    <row r="63686" spans="9:54" x14ac:dyDescent="0.25">
      <c r="I63686" s="80"/>
      <c r="AX63686" s="80"/>
      <c r="AY63686" s="80"/>
      <c r="AZ63686" s="80"/>
      <c r="BA63686" s="80"/>
      <c r="BB63686" s="80"/>
    </row>
    <row r="63687" spans="9:54" x14ac:dyDescent="0.25">
      <c r="I63687" s="80"/>
      <c r="AX63687" s="80"/>
      <c r="AY63687" s="80"/>
      <c r="AZ63687" s="80"/>
      <c r="BA63687" s="80"/>
      <c r="BB63687" s="80"/>
    </row>
    <row r="63688" spans="9:54" x14ac:dyDescent="0.25">
      <c r="I63688" s="80"/>
      <c r="AX63688" s="80"/>
      <c r="AY63688" s="80"/>
      <c r="AZ63688" s="80"/>
      <c r="BA63688" s="80"/>
      <c r="BB63688" s="80"/>
    </row>
    <row r="63689" spans="9:54" x14ac:dyDescent="0.25">
      <c r="I63689" s="80"/>
      <c r="AX63689" s="80"/>
      <c r="AY63689" s="80"/>
      <c r="AZ63689" s="80"/>
      <c r="BA63689" s="80"/>
      <c r="BB63689" s="80"/>
    </row>
    <row r="63690" spans="9:54" x14ac:dyDescent="0.25">
      <c r="I63690" s="80"/>
      <c r="AX63690" s="80"/>
      <c r="AY63690" s="80"/>
      <c r="AZ63690" s="80"/>
      <c r="BA63690" s="80"/>
      <c r="BB63690" s="80"/>
    </row>
    <row r="63691" spans="9:54" x14ac:dyDescent="0.25">
      <c r="I63691" s="80"/>
      <c r="AX63691" s="80"/>
      <c r="AY63691" s="80"/>
      <c r="AZ63691" s="80"/>
      <c r="BA63691" s="80"/>
      <c r="BB63691" s="80"/>
    </row>
    <row r="63692" spans="9:54" x14ac:dyDescent="0.25">
      <c r="I63692" s="80"/>
      <c r="AX63692" s="80"/>
      <c r="AY63692" s="80"/>
      <c r="AZ63692" s="80"/>
      <c r="BA63692" s="80"/>
      <c r="BB63692" s="80"/>
    </row>
    <row r="63693" spans="9:54" x14ac:dyDescent="0.25">
      <c r="I63693" s="80"/>
      <c r="AX63693" s="80"/>
      <c r="AY63693" s="80"/>
      <c r="AZ63693" s="80"/>
      <c r="BA63693" s="80"/>
      <c r="BB63693" s="80"/>
    </row>
    <row r="63694" spans="9:54" x14ac:dyDescent="0.25">
      <c r="I63694" s="80"/>
      <c r="AX63694" s="80"/>
      <c r="AY63694" s="80"/>
      <c r="AZ63694" s="80"/>
      <c r="BA63694" s="80"/>
      <c r="BB63694" s="80"/>
    </row>
    <row r="63695" spans="9:54" x14ac:dyDescent="0.25">
      <c r="I63695" s="80"/>
      <c r="AX63695" s="80"/>
      <c r="AY63695" s="80"/>
      <c r="AZ63695" s="80"/>
      <c r="BA63695" s="80"/>
      <c r="BB63695" s="80"/>
    </row>
    <row r="63696" spans="9:54" x14ac:dyDescent="0.25">
      <c r="I63696" s="80"/>
      <c r="AX63696" s="80"/>
      <c r="AY63696" s="80"/>
      <c r="AZ63696" s="80"/>
      <c r="BA63696" s="80"/>
      <c r="BB63696" s="80"/>
    </row>
    <row r="63697" spans="9:54" x14ac:dyDescent="0.25">
      <c r="I63697" s="80"/>
      <c r="AX63697" s="80"/>
      <c r="AY63697" s="80"/>
      <c r="AZ63697" s="80"/>
      <c r="BA63697" s="80"/>
      <c r="BB63697" s="80"/>
    </row>
    <row r="63698" spans="9:54" x14ac:dyDescent="0.25">
      <c r="I63698" s="80"/>
      <c r="AX63698" s="80"/>
      <c r="AY63698" s="80"/>
      <c r="AZ63698" s="80"/>
      <c r="BA63698" s="80"/>
      <c r="BB63698" s="80"/>
    </row>
    <row r="63699" spans="9:54" x14ac:dyDescent="0.25">
      <c r="I63699" s="80"/>
      <c r="AX63699" s="80"/>
      <c r="AY63699" s="80"/>
      <c r="AZ63699" s="80"/>
      <c r="BA63699" s="80"/>
      <c r="BB63699" s="80"/>
    </row>
    <row r="63700" spans="9:54" x14ac:dyDescent="0.25">
      <c r="I63700" s="80"/>
      <c r="AX63700" s="80"/>
      <c r="AY63700" s="80"/>
      <c r="AZ63700" s="80"/>
      <c r="BA63700" s="80"/>
      <c r="BB63700" s="80"/>
    </row>
    <row r="63701" spans="9:54" x14ac:dyDescent="0.25">
      <c r="I63701" s="80"/>
      <c r="AX63701" s="80"/>
      <c r="AY63701" s="80"/>
      <c r="AZ63701" s="80"/>
      <c r="BA63701" s="80"/>
      <c r="BB63701" s="80"/>
    </row>
    <row r="63702" spans="9:54" x14ac:dyDescent="0.25">
      <c r="I63702" s="80"/>
      <c r="AX63702" s="80"/>
      <c r="AY63702" s="80"/>
      <c r="AZ63702" s="80"/>
      <c r="BA63702" s="80"/>
      <c r="BB63702" s="80"/>
    </row>
    <row r="63703" spans="9:54" x14ac:dyDescent="0.25">
      <c r="I63703" s="80"/>
      <c r="AX63703" s="80"/>
      <c r="AY63703" s="80"/>
      <c r="AZ63703" s="80"/>
      <c r="BA63703" s="80"/>
      <c r="BB63703" s="80"/>
    </row>
    <row r="63704" spans="9:54" x14ac:dyDescent="0.25">
      <c r="I63704" s="80"/>
      <c r="AX63704" s="80"/>
      <c r="AY63704" s="80"/>
      <c r="AZ63704" s="80"/>
      <c r="BA63704" s="80"/>
      <c r="BB63704" s="80"/>
    </row>
    <row r="63705" spans="9:54" x14ac:dyDescent="0.25">
      <c r="I63705" s="80"/>
      <c r="AX63705" s="80"/>
      <c r="AY63705" s="80"/>
      <c r="AZ63705" s="80"/>
      <c r="BA63705" s="80"/>
      <c r="BB63705" s="80"/>
    </row>
    <row r="63706" spans="9:54" x14ac:dyDescent="0.25">
      <c r="I63706" s="80"/>
      <c r="AX63706" s="80"/>
      <c r="AY63706" s="80"/>
      <c r="AZ63706" s="80"/>
      <c r="BA63706" s="80"/>
      <c r="BB63706" s="80"/>
    </row>
    <row r="63707" spans="9:54" x14ac:dyDescent="0.25">
      <c r="I63707" s="80"/>
      <c r="AX63707" s="80"/>
      <c r="AY63707" s="80"/>
      <c r="AZ63707" s="80"/>
      <c r="BA63707" s="80"/>
      <c r="BB63707" s="80"/>
    </row>
    <row r="63708" spans="9:54" x14ac:dyDescent="0.25">
      <c r="I63708" s="80"/>
      <c r="AX63708" s="80"/>
      <c r="AY63708" s="80"/>
      <c r="AZ63708" s="80"/>
      <c r="BA63708" s="80"/>
      <c r="BB63708" s="80"/>
    </row>
    <row r="63709" spans="9:54" x14ac:dyDescent="0.25">
      <c r="I63709" s="80"/>
      <c r="AX63709" s="80"/>
      <c r="AY63709" s="80"/>
      <c r="AZ63709" s="80"/>
      <c r="BA63709" s="80"/>
      <c r="BB63709" s="80"/>
    </row>
    <row r="63710" spans="9:54" x14ac:dyDescent="0.25">
      <c r="I63710" s="80"/>
      <c r="AX63710" s="80"/>
      <c r="AY63710" s="80"/>
      <c r="AZ63710" s="80"/>
      <c r="BA63710" s="80"/>
      <c r="BB63710" s="80"/>
    </row>
    <row r="63711" spans="9:54" x14ac:dyDescent="0.25">
      <c r="I63711" s="80"/>
      <c r="AX63711" s="80"/>
      <c r="AY63711" s="80"/>
      <c r="AZ63711" s="80"/>
      <c r="BA63711" s="80"/>
      <c r="BB63711" s="80"/>
    </row>
    <row r="63712" spans="9:54" x14ac:dyDescent="0.25">
      <c r="I63712" s="80"/>
      <c r="AX63712" s="80"/>
      <c r="AY63712" s="80"/>
      <c r="AZ63712" s="80"/>
      <c r="BA63712" s="80"/>
      <c r="BB63712" s="80"/>
    </row>
    <row r="63713" spans="9:54" x14ac:dyDescent="0.25">
      <c r="I63713" s="80"/>
      <c r="AX63713" s="80"/>
      <c r="AY63713" s="80"/>
      <c r="AZ63713" s="80"/>
      <c r="BA63713" s="80"/>
      <c r="BB63713" s="80"/>
    </row>
    <row r="63714" spans="9:54" x14ac:dyDescent="0.25">
      <c r="I63714" s="80"/>
      <c r="AX63714" s="80"/>
      <c r="AY63714" s="80"/>
      <c r="AZ63714" s="80"/>
      <c r="BA63714" s="80"/>
      <c r="BB63714" s="80"/>
    </row>
    <row r="63715" spans="9:54" x14ac:dyDescent="0.25">
      <c r="I63715" s="80"/>
      <c r="AX63715" s="80"/>
      <c r="AY63715" s="80"/>
      <c r="AZ63715" s="80"/>
      <c r="BA63715" s="80"/>
      <c r="BB63715" s="80"/>
    </row>
    <row r="63716" spans="9:54" x14ac:dyDescent="0.25">
      <c r="I63716" s="80"/>
      <c r="AX63716" s="80"/>
      <c r="AY63716" s="80"/>
      <c r="AZ63716" s="80"/>
      <c r="BA63716" s="80"/>
      <c r="BB63716" s="80"/>
    </row>
    <row r="63717" spans="9:54" x14ac:dyDescent="0.25">
      <c r="I63717" s="80"/>
      <c r="AX63717" s="80"/>
      <c r="AY63717" s="80"/>
      <c r="AZ63717" s="80"/>
      <c r="BA63717" s="80"/>
      <c r="BB63717" s="80"/>
    </row>
    <row r="63718" spans="9:54" x14ac:dyDescent="0.25">
      <c r="I63718" s="80"/>
      <c r="AX63718" s="80"/>
      <c r="AY63718" s="80"/>
      <c r="AZ63718" s="80"/>
      <c r="BA63718" s="80"/>
      <c r="BB63718" s="80"/>
    </row>
    <row r="63719" spans="9:54" x14ac:dyDescent="0.25">
      <c r="I63719" s="80"/>
      <c r="AX63719" s="80"/>
      <c r="AY63719" s="80"/>
      <c r="AZ63719" s="80"/>
      <c r="BA63719" s="80"/>
      <c r="BB63719" s="80"/>
    </row>
    <row r="63720" spans="9:54" x14ac:dyDescent="0.25">
      <c r="I63720" s="80"/>
      <c r="AX63720" s="80"/>
      <c r="AY63720" s="80"/>
      <c r="AZ63720" s="80"/>
      <c r="BA63720" s="80"/>
      <c r="BB63720" s="80"/>
    </row>
    <row r="63721" spans="9:54" x14ac:dyDescent="0.25">
      <c r="I63721" s="80"/>
      <c r="AX63721" s="80"/>
      <c r="AY63721" s="80"/>
      <c r="AZ63721" s="80"/>
      <c r="BA63721" s="80"/>
      <c r="BB63721" s="80"/>
    </row>
    <row r="63722" spans="9:54" x14ac:dyDescent="0.25">
      <c r="I63722" s="80"/>
      <c r="AX63722" s="80"/>
      <c r="AY63722" s="80"/>
      <c r="AZ63722" s="80"/>
      <c r="BA63722" s="80"/>
      <c r="BB63722" s="80"/>
    </row>
    <row r="63723" spans="9:54" x14ac:dyDescent="0.25">
      <c r="I63723" s="80"/>
      <c r="AX63723" s="80"/>
      <c r="AY63723" s="80"/>
      <c r="AZ63723" s="80"/>
      <c r="BA63723" s="80"/>
      <c r="BB63723" s="80"/>
    </row>
    <row r="63724" spans="9:54" x14ac:dyDescent="0.25">
      <c r="I63724" s="80"/>
      <c r="AX63724" s="80"/>
      <c r="AY63724" s="80"/>
      <c r="AZ63724" s="80"/>
      <c r="BA63724" s="80"/>
      <c r="BB63724" s="80"/>
    </row>
    <row r="63725" spans="9:54" x14ac:dyDescent="0.25">
      <c r="I63725" s="80"/>
      <c r="AX63725" s="80"/>
      <c r="AY63725" s="80"/>
      <c r="AZ63725" s="80"/>
      <c r="BA63725" s="80"/>
      <c r="BB63725" s="80"/>
    </row>
    <row r="63726" spans="9:54" x14ac:dyDescent="0.25">
      <c r="I63726" s="80"/>
      <c r="AX63726" s="80"/>
      <c r="AY63726" s="80"/>
      <c r="AZ63726" s="80"/>
      <c r="BA63726" s="80"/>
      <c r="BB63726" s="80"/>
    </row>
    <row r="63727" spans="9:54" x14ac:dyDescent="0.25">
      <c r="I63727" s="80"/>
      <c r="AX63727" s="80"/>
      <c r="AY63727" s="80"/>
      <c r="AZ63727" s="80"/>
      <c r="BA63727" s="80"/>
      <c r="BB63727" s="80"/>
    </row>
    <row r="63728" spans="9:54" x14ac:dyDescent="0.25">
      <c r="I63728" s="80"/>
      <c r="AX63728" s="80"/>
      <c r="AY63728" s="80"/>
      <c r="AZ63728" s="80"/>
      <c r="BA63728" s="80"/>
      <c r="BB63728" s="80"/>
    </row>
    <row r="63729" spans="9:54" x14ac:dyDescent="0.25">
      <c r="I63729" s="80"/>
      <c r="AX63729" s="80"/>
      <c r="AY63729" s="80"/>
      <c r="AZ63729" s="80"/>
      <c r="BA63729" s="80"/>
      <c r="BB63729" s="80"/>
    </row>
    <row r="63730" spans="9:54" x14ac:dyDescent="0.25">
      <c r="I63730" s="80"/>
      <c r="AX63730" s="80"/>
      <c r="AY63730" s="80"/>
      <c r="AZ63730" s="80"/>
      <c r="BA63730" s="80"/>
      <c r="BB63730" s="80"/>
    </row>
    <row r="63731" spans="9:54" x14ac:dyDescent="0.25">
      <c r="I63731" s="80"/>
      <c r="AX63731" s="80"/>
      <c r="AY63731" s="80"/>
      <c r="AZ63731" s="80"/>
      <c r="BA63731" s="80"/>
      <c r="BB63731" s="80"/>
    </row>
    <row r="63732" spans="9:54" x14ac:dyDescent="0.25">
      <c r="I63732" s="80"/>
      <c r="AX63732" s="80"/>
      <c r="AY63732" s="80"/>
      <c r="AZ63732" s="80"/>
      <c r="BA63732" s="80"/>
      <c r="BB63732" s="80"/>
    </row>
    <row r="63733" spans="9:54" x14ac:dyDescent="0.25">
      <c r="I63733" s="80"/>
      <c r="AX63733" s="80"/>
      <c r="AY63733" s="80"/>
      <c r="AZ63733" s="80"/>
      <c r="BA63733" s="80"/>
      <c r="BB63733" s="80"/>
    </row>
    <row r="63734" spans="9:54" x14ac:dyDescent="0.25">
      <c r="I63734" s="80"/>
      <c r="AX63734" s="80"/>
      <c r="AY63734" s="80"/>
      <c r="AZ63734" s="80"/>
      <c r="BA63734" s="80"/>
      <c r="BB63734" s="80"/>
    </row>
    <row r="63735" spans="9:54" x14ac:dyDescent="0.25">
      <c r="I63735" s="80"/>
      <c r="AX63735" s="80"/>
      <c r="AY63735" s="80"/>
      <c r="AZ63735" s="80"/>
      <c r="BA63735" s="80"/>
      <c r="BB63735" s="80"/>
    </row>
    <row r="63736" spans="9:54" x14ac:dyDescent="0.25">
      <c r="I63736" s="80"/>
      <c r="AX63736" s="80"/>
      <c r="AY63736" s="80"/>
      <c r="AZ63736" s="80"/>
      <c r="BA63736" s="80"/>
      <c r="BB63736" s="80"/>
    </row>
    <row r="63737" spans="9:54" x14ac:dyDescent="0.25">
      <c r="I63737" s="80"/>
      <c r="AX63737" s="80"/>
      <c r="AY63737" s="80"/>
      <c r="AZ63737" s="80"/>
      <c r="BA63737" s="80"/>
      <c r="BB63737" s="80"/>
    </row>
    <row r="63738" spans="9:54" x14ac:dyDescent="0.25">
      <c r="I63738" s="80"/>
      <c r="AX63738" s="80"/>
      <c r="AY63738" s="80"/>
      <c r="AZ63738" s="80"/>
      <c r="BA63738" s="80"/>
      <c r="BB63738" s="80"/>
    </row>
    <row r="63739" spans="9:54" x14ac:dyDescent="0.25">
      <c r="I63739" s="80"/>
      <c r="AX63739" s="80"/>
      <c r="AY63739" s="80"/>
      <c r="AZ63739" s="80"/>
      <c r="BA63739" s="80"/>
      <c r="BB63739" s="80"/>
    </row>
    <row r="63740" spans="9:54" x14ac:dyDescent="0.25">
      <c r="I63740" s="80"/>
      <c r="AX63740" s="80"/>
      <c r="AY63740" s="80"/>
      <c r="AZ63740" s="80"/>
      <c r="BA63740" s="80"/>
      <c r="BB63740" s="80"/>
    </row>
    <row r="63741" spans="9:54" x14ac:dyDescent="0.25">
      <c r="I63741" s="80"/>
      <c r="AX63741" s="80"/>
      <c r="AY63741" s="80"/>
      <c r="AZ63741" s="80"/>
      <c r="BA63741" s="80"/>
      <c r="BB63741" s="80"/>
    </row>
    <row r="63742" spans="9:54" x14ac:dyDescent="0.25">
      <c r="I63742" s="80"/>
      <c r="AX63742" s="80"/>
      <c r="AY63742" s="80"/>
      <c r="AZ63742" s="80"/>
      <c r="BA63742" s="80"/>
      <c r="BB63742" s="80"/>
    </row>
    <row r="63743" spans="9:54" x14ac:dyDescent="0.25">
      <c r="I63743" s="80"/>
      <c r="AX63743" s="80"/>
      <c r="AY63743" s="80"/>
      <c r="AZ63743" s="80"/>
      <c r="BA63743" s="80"/>
      <c r="BB63743" s="80"/>
    </row>
    <row r="63744" spans="9:54" x14ac:dyDescent="0.25">
      <c r="I63744" s="80"/>
      <c r="AX63744" s="80"/>
      <c r="AY63744" s="80"/>
      <c r="AZ63744" s="80"/>
      <c r="BA63744" s="80"/>
      <c r="BB63744" s="80"/>
    </row>
    <row r="63745" spans="9:54" x14ac:dyDescent="0.25">
      <c r="I63745" s="80"/>
      <c r="AX63745" s="80"/>
      <c r="AY63745" s="80"/>
      <c r="AZ63745" s="80"/>
      <c r="BA63745" s="80"/>
      <c r="BB63745" s="80"/>
    </row>
    <row r="63746" spans="9:54" x14ac:dyDescent="0.25">
      <c r="I63746" s="80"/>
      <c r="AX63746" s="80"/>
      <c r="AY63746" s="80"/>
      <c r="AZ63746" s="80"/>
      <c r="BA63746" s="80"/>
      <c r="BB63746" s="80"/>
    </row>
    <row r="63747" spans="9:54" x14ac:dyDescent="0.25">
      <c r="I63747" s="80"/>
      <c r="AX63747" s="80"/>
      <c r="AY63747" s="80"/>
      <c r="AZ63747" s="80"/>
      <c r="BA63747" s="80"/>
      <c r="BB63747" s="80"/>
    </row>
    <row r="63748" spans="9:54" x14ac:dyDescent="0.25">
      <c r="I63748" s="80"/>
      <c r="AX63748" s="80"/>
      <c r="AY63748" s="80"/>
      <c r="AZ63748" s="80"/>
      <c r="BA63748" s="80"/>
      <c r="BB63748" s="80"/>
    </row>
    <row r="63749" spans="9:54" x14ac:dyDescent="0.25">
      <c r="I63749" s="80"/>
      <c r="AX63749" s="80"/>
      <c r="AY63749" s="80"/>
      <c r="AZ63749" s="80"/>
      <c r="BA63749" s="80"/>
      <c r="BB63749" s="80"/>
    </row>
    <row r="63750" spans="9:54" x14ac:dyDescent="0.25">
      <c r="I63750" s="80"/>
      <c r="AX63750" s="80"/>
      <c r="AY63750" s="80"/>
      <c r="AZ63750" s="80"/>
      <c r="BA63750" s="80"/>
      <c r="BB63750" s="80"/>
    </row>
    <row r="63751" spans="9:54" x14ac:dyDescent="0.25">
      <c r="I63751" s="80"/>
      <c r="AX63751" s="80"/>
      <c r="AY63751" s="80"/>
      <c r="AZ63751" s="80"/>
      <c r="BA63751" s="80"/>
      <c r="BB63751" s="80"/>
    </row>
    <row r="63752" spans="9:54" x14ac:dyDescent="0.25">
      <c r="I63752" s="80"/>
      <c r="AX63752" s="80"/>
      <c r="AY63752" s="80"/>
      <c r="AZ63752" s="80"/>
      <c r="BA63752" s="80"/>
      <c r="BB63752" s="80"/>
    </row>
    <row r="63753" spans="9:54" x14ac:dyDescent="0.25">
      <c r="I63753" s="80"/>
      <c r="AX63753" s="80"/>
      <c r="AY63753" s="80"/>
      <c r="AZ63753" s="80"/>
      <c r="BA63753" s="80"/>
      <c r="BB63753" s="80"/>
    </row>
    <row r="63754" spans="9:54" x14ac:dyDescent="0.25">
      <c r="I63754" s="80"/>
      <c r="AX63754" s="80"/>
      <c r="AY63754" s="80"/>
      <c r="AZ63754" s="80"/>
      <c r="BA63754" s="80"/>
      <c r="BB63754" s="80"/>
    </row>
    <row r="63755" spans="9:54" x14ac:dyDescent="0.25">
      <c r="I63755" s="80"/>
      <c r="AX63755" s="80"/>
      <c r="AY63755" s="80"/>
      <c r="AZ63755" s="80"/>
      <c r="BA63755" s="80"/>
      <c r="BB63755" s="80"/>
    </row>
    <row r="63756" spans="9:54" x14ac:dyDescent="0.25">
      <c r="I63756" s="80"/>
      <c r="AX63756" s="80"/>
      <c r="AY63756" s="80"/>
      <c r="AZ63756" s="80"/>
      <c r="BA63756" s="80"/>
      <c r="BB63756" s="80"/>
    </row>
    <row r="63757" spans="9:54" x14ac:dyDescent="0.25">
      <c r="I63757" s="80"/>
      <c r="AX63757" s="80"/>
      <c r="AY63757" s="80"/>
      <c r="AZ63757" s="80"/>
      <c r="BA63757" s="80"/>
      <c r="BB63757" s="80"/>
    </row>
    <row r="63758" spans="9:54" x14ac:dyDescent="0.25">
      <c r="I63758" s="80"/>
      <c r="AX63758" s="80"/>
      <c r="AY63758" s="80"/>
      <c r="AZ63758" s="80"/>
      <c r="BA63758" s="80"/>
      <c r="BB63758" s="80"/>
    </row>
    <row r="63759" spans="9:54" x14ac:dyDescent="0.25">
      <c r="I63759" s="80"/>
      <c r="AX63759" s="80"/>
      <c r="AY63759" s="80"/>
      <c r="AZ63759" s="80"/>
      <c r="BA63759" s="80"/>
      <c r="BB63759" s="80"/>
    </row>
    <row r="63760" spans="9:54" x14ac:dyDescent="0.25">
      <c r="I63760" s="80"/>
      <c r="AX63760" s="80"/>
      <c r="AY63760" s="80"/>
      <c r="AZ63760" s="80"/>
      <c r="BA63760" s="80"/>
      <c r="BB63760" s="80"/>
    </row>
    <row r="63761" spans="9:54" x14ac:dyDescent="0.25">
      <c r="I63761" s="80"/>
      <c r="AX63761" s="80"/>
      <c r="AY63761" s="80"/>
      <c r="AZ63761" s="80"/>
      <c r="BA63761" s="80"/>
      <c r="BB63761" s="80"/>
    </row>
    <row r="63762" spans="9:54" x14ac:dyDescent="0.25">
      <c r="I63762" s="80"/>
      <c r="AX63762" s="80"/>
      <c r="AY63762" s="80"/>
      <c r="AZ63762" s="80"/>
      <c r="BA63762" s="80"/>
      <c r="BB63762" s="80"/>
    </row>
    <row r="63763" spans="9:54" x14ac:dyDescent="0.25">
      <c r="I63763" s="80"/>
      <c r="AX63763" s="80"/>
      <c r="AY63763" s="80"/>
      <c r="AZ63763" s="80"/>
      <c r="BA63763" s="80"/>
      <c r="BB63763" s="80"/>
    </row>
    <row r="63764" spans="9:54" x14ac:dyDescent="0.25">
      <c r="I63764" s="80"/>
      <c r="AX63764" s="80"/>
      <c r="AY63764" s="80"/>
      <c r="AZ63764" s="80"/>
      <c r="BA63764" s="80"/>
      <c r="BB63764" s="80"/>
    </row>
    <row r="63765" spans="9:54" x14ac:dyDescent="0.25">
      <c r="I63765" s="80"/>
      <c r="AX63765" s="80"/>
      <c r="AY63765" s="80"/>
      <c r="AZ63765" s="80"/>
      <c r="BA63765" s="80"/>
      <c r="BB63765" s="80"/>
    </row>
    <row r="63766" spans="9:54" x14ac:dyDescent="0.25">
      <c r="I63766" s="80"/>
      <c r="AX63766" s="80"/>
      <c r="AY63766" s="80"/>
      <c r="AZ63766" s="80"/>
      <c r="BA63766" s="80"/>
      <c r="BB63766" s="80"/>
    </row>
    <row r="63767" spans="9:54" x14ac:dyDescent="0.25">
      <c r="I63767" s="80"/>
      <c r="AX63767" s="80"/>
      <c r="AY63767" s="80"/>
      <c r="AZ63767" s="80"/>
      <c r="BA63767" s="80"/>
      <c r="BB63767" s="80"/>
    </row>
    <row r="63768" spans="9:54" x14ac:dyDescent="0.25">
      <c r="I63768" s="80"/>
      <c r="AX63768" s="80"/>
      <c r="AY63768" s="80"/>
      <c r="AZ63768" s="80"/>
      <c r="BA63768" s="80"/>
      <c r="BB63768" s="80"/>
    </row>
    <row r="63769" spans="9:54" x14ac:dyDescent="0.25">
      <c r="I63769" s="80"/>
      <c r="AX63769" s="80"/>
      <c r="AY63769" s="80"/>
      <c r="AZ63769" s="80"/>
      <c r="BA63769" s="80"/>
      <c r="BB63769" s="80"/>
    </row>
    <row r="63770" spans="9:54" x14ac:dyDescent="0.25">
      <c r="I63770" s="80"/>
      <c r="AX63770" s="80"/>
      <c r="AY63770" s="80"/>
      <c r="AZ63770" s="80"/>
      <c r="BA63770" s="80"/>
      <c r="BB63770" s="80"/>
    </row>
    <row r="63771" spans="9:54" x14ac:dyDescent="0.25">
      <c r="I63771" s="80"/>
      <c r="AX63771" s="80"/>
      <c r="AY63771" s="80"/>
      <c r="AZ63771" s="80"/>
      <c r="BA63771" s="80"/>
      <c r="BB63771" s="80"/>
    </row>
    <row r="63772" spans="9:54" x14ac:dyDescent="0.25">
      <c r="I63772" s="80"/>
      <c r="AX63772" s="80"/>
      <c r="AY63772" s="80"/>
      <c r="AZ63772" s="80"/>
      <c r="BA63772" s="80"/>
      <c r="BB63772" s="80"/>
    </row>
    <row r="63773" spans="9:54" x14ac:dyDescent="0.25">
      <c r="I63773" s="80"/>
      <c r="AX63773" s="80"/>
      <c r="AY63773" s="80"/>
      <c r="AZ63773" s="80"/>
      <c r="BA63773" s="80"/>
      <c r="BB63773" s="80"/>
    </row>
    <row r="63774" spans="9:54" x14ac:dyDescent="0.25">
      <c r="I63774" s="80"/>
      <c r="AX63774" s="80"/>
      <c r="AY63774" s="80"/>
      <c r="AZ63774" s="80"/>
      <c r="BA63774" s="80"/>
      <c r="BB63774" s="80"/>
    </row>
    <row r="63775" spans="9:54" x14ac:dyDescent="0.25">
      <c r="I63775" s="80"/>
      <c r="AX63775" s="80"/>
      <c r="AY63775" s="80"/>
      <c r="AZ63775" s="80"/>
      <c r="BA63775" s="80"/>
      <c r="BB63775" s="80"/>
    </row>
    <row r="63776" spans="9:54" x14ac:dyDescent="0.25">
      <c r="I63776" s="80"/>
      <c r="AX63776" s="80"/>
      <c r="AY63776" s="80"/>
      <c r="AZ63776" s="80"/>
      <c r="BA63776" s="80"/>
      <c r="BB63776" s="80"/>
    </row>
    <row r="63777" spans="9:54" x14ac:dyDescent="0.25">
      <c r="I63777" s="80"/>
      <c r="AX63777" s="80"/>
      <c r="AY63777" s="80"/>
      <c r="AZ63777" s="80"/>
      <c r="BA63777" s="80"/>
      <c r="BB63777" s="80"/>
    </row>
    <row r="63778" spans="9:54" x14ac:dyDescent="0.25">
      <c r="I63778" s="80"/>
      <c r="AX63778" s="80"/>
      <c r="AY63778" s="80"/>
      <c r="AZ63778" s="80"/>
      <c r="BA63778" s="80"/>
      <c r="BB63778" s="80"/>
    </row>
    <row r="63779" spans="9:54" x14ac:dyDescent="0.25">
      <c r="I63779" s="80"/>
      <c r="AX63779" s="80"/>
      <c r="AY63779" s="80"/>
      <c r="AZ63779" s="80"/>
      <c r="BA63779" s="80"/>
      <c r="BB63779" s="80"/>
    </row>
    <row r="63780" spans="9:54" x14ac:dyDescent="0.25">
      <c r="I63780" s="80"/>
      <c r="AX63780" s="80"/>
      <c r="AY63780" s="80"/>
      <c r="AZ63780" s="80"/>
      <c r="BA63780" s="80"/>
      <c r="BB63780" s="80"/>
    </row>
    <row r="63781" spans="9:54" x14ac:dyDescent="0.25">
      <c r="I63781" s="80"/>
      <c r="AX63781" s="80"/>
      <c r="AY63781" s="80"/>
      <c r="AZ63781" s="80"/>
      <c r="BA63781" s="80"/>
      <c r="BB63781" s="80"/>
    </row>
    <row r="63782" spans="9:54" x14ac:dyDescent="0.25">
      <c r="I63782" s="80"/>
      <c r="AX63782" s="80"/>
      <c r="AY63782" s="80"/>
      <c r="AZ63782" s="80"/>
      <c r="BA63782" s="80"/>
      <c r="BB63782" s="80"/>
    </row>
    <row r="63783" spans="9:54" x14ac:dyDescent="0.25">
      <c r="I63783" s="80"/>
      <c r="AX63783" s="80"/>
      <c r="AY63783" s="80"/>
      <c r="AZ63783" s="80"/>
      <c r="BA63783" s="80"/>
      <c r="BB63783" s="80"/>
    </row>
    <row r="63784" spans="9:54" x14ac:dyDescent="0.25">
      <c r="I63784" s="80"/>
      <c r="AX63784" s="80"/>
      <c r="AY63784" s="80"/>
      <c r="AZ63784" s="80"/>
      <c r="BA63784" s="80"/>
      <c r="BB63784" s="80"/>
    </row>
    <row r="63785" spans="9:54" x14ac:dyDescent="0.25">
      <c r="I63785" s="80"/>
      <c r="AX63785" s="80"/>
      <c r="AY63785" s="80"/>
      <c r="AZ63785" s="80"/>
      <c r="BA63785" s="80"/>
      <c r="BB63785" s="80"/>
    </row>
    <row r="63786" spans="9:54" x14ac:dyDescent="0.25">
      <c r="I63786" s="80"/>
      <c r="AX63786" s="80"/>
      <c r="AY63786" s="80"/>
      <c r="AZ63786" s="80"/>
      <c r="BA63786" s="80"/>
      <c r="BB63786" s="80"/>
    </row>
    <row r="63787" spans="9:54" x14ac:dyDescent="0.25">
      <c r="I63787" s="80"/>
      <c r="AX63787" s="80"/>
      <c r="AY63787" s="80"/>
      <c r="AZ63787" s="80"/>
      <c r="BA63787" s="80"/>
      <c r="BB63787" s="80"/>
    </row>
    <row r="63788" spans="9:54" x14ac:dyDescent="0.25">
      <c r="I63788" s="80"/>
      <c r="AX63788" s="80"/>
      <c r="AY63788" s="80"/>
      <c r="AZ63788" s="80"/>
      <c r="BA63788" s="80"/>
      <c r="BB63788" s="80"/>
    </row>
    <row r="63789" spans="9:54" x14ac:dyDescent="0.25">
      <c r="I63789" s="80"/>
      <c r="AX63789" s="80"/>
      <c r="AY63789" s="80"/>
      <c r="AZ63789" s="80"/>
      <c r="BA63789" s="80"/>
      <c r="BB63789" s="80"/>
    </row>
    <row r="63790" spans="9:54" x14ac:dyDescent="0.25">
      <c r="I63790" s="80"/>
      <c r="AX63790" s="80"/>
      <c r="AY63790" s="80"/>
      <c r="AZ63790" s="80"/>
      <c r="BA63790" s="80"/>
      <c r="BB63790" s="80"/>
    </row>
    <row r="63791" spans="9:54" x14ac:dyDescent="0.25">
      <c r="I63791" s="80"/>
      <c r="AX63791" s="80"/>
      <c r="AY63791" s="80"/>
      <c r="AZ63791" s="80"/>
      <c r="BA63791" s="80"/>
      <c r="BB63791" s="80"/>
    </row>
    <row r="63792" spans="9:54" x14ac:dyDescent="0.25">
      <c r="I63792" s="80"/>
      <c r="AX63792" s="80"/>
      <c r="AY63792" s="80"/>
      <c r="AZ63792" s="80"/>
      <c r="BA63792" s="80"/>
      <c r="BB63792" s="80"/>
    </row>
    <row r="63793" spans="9:54" x14ac:dyDescent="0.25">
      <c r="I63793" s="80"/>
      <c r="AX63793" s="80"/>
      <c r="AY63793" s="80"/>
      <c r="AZ63793" s="80"/>
      <c r="BA63793" s="80"/>
      <c r="BB63793" s="80"/>
    </row>
    <row r="63794" spans="9:54" x14ac:dyDescent="0.25">
      <c r="I63794" s="80"/>
      <c r="AX63794" s="80"/>
      <c r="AY63794" s="80"/>
      <c r="AZ63794" s="80"/>
      <c r="BA63794" s="80"/>
      <c r="BB63794" s="80"/>
    </row>
    <row r="63795" spans="9:54" x14ac:dyDescent="0.25">
      <c r="I63795" s="80"/>
      <c r="AX63795" s="80"/>
      <c r="AY63795" s="80"/>
      <c r="AZ63795" s="80"/>
      <c r="BA63795" s="80"/>
      <c r="BB63795" s="80"/>
    </row>
    <row r="63796" spans="9:54" x14ac:dyDescent="0.25">
      <c r="I63796" s="80"/>
      <c r="AX63796" s="80"/>
      <c r="AY63796" s="80"/>
      <c r="AZ63796" s="80"/>
      <c r="BA63796" s="80"/>
      <c r="BB63796" s="80"/>
    </row>
    <row r="63797" spans="9:54" x14ac:dyDescent="0.25">
      <c r="I63797" s="80"/>
      <c r="AX63797" s="80"/>
      <c r="AY63797" s="80"/>
      <c r="AZ63797" s="80"/>
      <c r="BA63797" s="80"/>
      <c r="BB63797" s="80"/>
    </row>
    <row r="63798" spans="9:54" x14ac:dyDescent="0.25">
      <c r="I63798" s="80"/>
      <c r="AX63798" s="80"/>
      <c r="AY63798" s="80"/>
      <c r="AZ63798" s="80"/>
      <c r="BA63798" s="80"/>
      <c r="BB63798" s="80"/>
    </row>
    <row r="63799" spans="9:54" x14ac:dyDescent="0.25">
      <c r="I63799" s="80"/>
      <c r="AX63799" s="80"/>
      <c r="AY63799" s="80"/>
      <c r="AZ63799" s="80"/>
      <c r="BA63799" s="80"/>
      <c r="BB63799" s="80"/>
    </row>
    <row r="63800" spans="9:54" x14ac:dyDescent="0.25">
      <c r="I63800" s="80"/>
      <c r="AX63800" s="80"/>
      <c r="AY63800" s="80"/>
      <c r="AZ63800" s="80"/>
      <c r="BA63800" s="80"/>
      <c r="BB63800" s="80"/>
    </row>
    <row r="63801" spans="9:54" x14ac:dyDescent="0.25">
      <c r="I63801" s="80"/>
      <c r="AX63801" s="80"/>
      <c r="AY63801" s="80"/>
      <c r="AZ63801" s="80"/>
      <c r="BA63801" s="80"/>
      <c r="BB63801" s="80"/>
    </row>
    <row r="63802" spans="9:54" x14ac:dyDescent="0.25">
      <c r="I63802" s="80"/>
      <c r="AX63802" s="80"/>
      <c r="AY63802" s="80"/>
      <c r="AZ63802" s="80"/>
      <c r="BA63802" s="80"/>
      <c r="BB63802" s="80"/>
    </row>
    <row r="63803" spans="9:54" x14ac:dyDescent="0.25">
      <c r="I63803" s="80"/>
      <c r="AX63803" s="80"/>
      <c r="AY63803" s="80"/>
      <c r="AZ63803" s="80"/>
      <c r="BA63803" s="80"/>
      <c r="BB63803" s="80"/>
    </row>
    <row r="63804" spans="9:54" x14ac:dyDescent="0.25">
      <c r="I63804" s="80"/>
      <c r="AX63804" s="80"/>
      <c r="AY63804" s="80"/>
      <c r="AZ63804" s="80"/>
      <c r="BA63804" s="80"/>
      <c r="BB63804" s="80"/>
    </row>
    <row r="63805" spans="9:54" x14ac:dyDescent="0.25">
      <c r="I63805" s="80"/>
      <c r="AX63805" s="80"/>
      <c r="AY63805" s="80"/>
      <c r="AZ63805" s="80"/>
      <c r="BA63805" s="80"/>
      <c r="BB63805" s="80"/>
    </row>
    <row r="63806" spans="9:54" x14ac:dyDescent="0.25">
      <c r="I63806" s="80"/>
      <c r="AX63806" s="80"/>
      <c r="AY63806" s="80"/>
      <c r="AZ63806" s="80"/>
      <c r="BA63806" s="80"/>
      <c r="BB63806" s="80"/>
    </row>
    <row r="63807" spans="9:54" x14ac:dyDescent="0.25">
      <c r="I63807" s="80"/>
      <c r="AX63807" s="80"/>
      <c r="AY63807" s="80"/>
      <c r="AZ63807" s="80"/>
      <c r="BA63807" s="80"/>
      <c r="BB63807" s="80"/>
    </row>
    <row r="63808" spans="9:54" x14ac:dyDescent="0.25">
      <c r="I63808" s="80"/>
      <c r="AX63808" s="80"/>
      <c r="AY63808" s="80"/>
      <c r="AZ63808" s="80"/>
      <c r="BA63808" s="80"/>
      <c r="BB63808" s="80"/>
    </row>
    <row r="63809" spans="9:54" x14ac:dyDescent="0.25">
      <c r="I63809" s="80"/>
      <c r="AX63809" s="80"/>
      <c r="AY63809" s="80"/>
      <c r="AZ63809" s="80"/>
      <c r="BA63809" s="80"/>
      <c r="BB63809" s="80"/>
    </row>
    <row r="63810" spans="9:54" x14ac:dyDescent="0.25">
      <c r="I63810" s="80"/>
      <c r="AX63810" s="80"/>
      <c r="AY63810" s="80"/>
      <c r="AZ63810" s="80"/>
      <c r="BA63810" s="80"/>
      <c r="BB63810" s="80"/>
    </row>
    <row r="63811" spans="9:54" x14ac:dyDescent="0.25">
      <c r="I63811" s="80"/>
      <c r="AX63811" s="80"/>
      <c r="AY63811" s="80"/>
      <c r="AZ63811" s="80"/>
      <c r="BA63811" s="80"/>
      <c r="BB63811" s="80"/>
    </row>
    <row r="63812" spans="9:54" x14ac:dyDescent="0.25">
      <c r="I63812" s="80"/>
      <c r="AX63812" s="80"/>
      <c r="AY63812" s="80"/>
      <c r="AZ63812" s="80"/>
      <c r="BA63812" s="80"/>
      <c r="BB63812" s="80"/>
    </row>
    <row r="63813" spans="9:54" x14ac:dyDescent="0.25">
      <c r="I63813" s="80"/>
      <c r="AX63813" s="80"/>
      <c r="AY63813" s="80"/>
      <c r="AZ63813" s="80"/>
      <c r="BA63813" s="80"/>
      <c r="BB63813" s="80"/>
    </row>
    <row r="63814" spans="9:54" x14ac:dyDescent="0.25">
      <c r="I63814" s="80"/>
      <c r="AX63814" s="80"/>
      <c r="AY63814" s="80"/>
      <c r="AZ63814" s="80"/>
      <c r="BA63814" s="80"/>
      <c r="BB63814" s="80"/>
    </row>
    <row r="63815" spans="9:54" x14ac:dyDescent="0.25">
      <c r="I63815" s="80"/>
      <c r="AX63815" s="80"/>
      <c r="AY63815" s="80"/>
      <c r="AZ63815" s="80"/>
      <c r="BA63815" s="80"/>
      <c r="BB63815" s="80"/>
    </row>
    <row r="63816" spans="9:54" x14ac:dyDescent="0.25">
      <c r="I63816" s="80"/>
      <c r="AX63816" s="80"/>
      <c r="AY63816" s="80"/>
      <c r="AZ63816" s="80"/>
      <c r="BA63816" s="80"/>
      <c r="BB63816" s="80"/>
    </row>
    <row r="63817" spans="9:54" x14ac:dyDescent="0.25">
      <c r="I63817" s="80"/>
      <c r="AX63817" s="80"/>
      <c r="AY63817" s="80"/>
      <c r="AZ63817" s="80"/>
      <c r="BA63817" s="80"/>
      <c r="BB63817" s="80"/>
    </row>
    <row r="63818" spans="9:54" x14ac:dyDescent="0.25">
      <c r="I63818" s="80"/>
      <c r="AX63818" s="80"/>
      <c r="AY63818" s="80"/>
      <c r="AZ63818" s="80"/>
      <c r="BA63818" s="80"/>
      <c r="BB63818" s="80"/>
    </row>
    <row r="63819" spans="9:54" x14ac:dyDescent="0.25">
      <c r="I63819" s="80"/>
      <c r="AX63819" s="80"/>
      <c r="AY63819" s="80"/>
      <c r="AZ63819" s="80"/>
      <c r="BA63819" s="80"/>
      <c r="BB63819" s="80"/>
    </row>
    <row r="63820" spans="9:54" x14ac:dyDescent="0.25">
      <c r="I63820" s="80"/>
      <c r="AX63820" s="80"/>
      <c r="AY63820" s="80"/>
      <c r="AZ63820" s="80"/>
      <c r="BA63820" s="80"/>
      <c r="BB63820" s="80"/>
    </row>
    <row r="63821" spans="9:54" x14ac:dyDescent="0.25">
      <c r="I63821" s="80"/>
      <c r="AX63821" s="80"/>
      <c r="AY63821" s="80"/>
      <c r="AZ63821" s="80"/>
      <c r="BA63821" s="80"/>
      <c r="BB63821" s="80"/>
    </row>
    <row r="63822" spans="9:54" x14ac:dyDescent="0.25">
      <c r="I63822" s="80"/>
      <c r="AX63822" s="80"/>
      <c r="AY63822" s="80"/>
      <c r="AZ63822" s="80"/>
      <c r="BA63822" s="80"/>
      <c r="BB63822" s="80"/>
    </row>
    <row r="63823" spans="9:54" x14ac:dyDescent="0.25">
      <c r="I63823" s="80"/>
      <c r="AX63823" s="80"/>
      <c r="AY63823" s="80"/>
      <c r="AZ63823" s="80"/>
      <c r="BA63823" s="80"/>
      <c r="BB63823" s="80"/>
    </row>
    <row r="63824" spans="9:54" x14ac:dyDescent="0.25">
      <c r="I63824" s="80"/>
      <c r="AX63824" s="80"/>
      <c r="AY63824" s="80"/>
      <c r="AZ63824" s="80"/>
      <c r="BA63824" s="80"/>
      <c r="BB63824" s="80"/>
    </row>
    <row r="63825" spans="9:54" x14ac:dyDescent="0.25">
      <c r="I63825" s="80"/>
      <c r="AX63825" s="80"/>
      <c r="AY63825" s="80"/>
      <c r="AZ63825" s="80"/>
      <c r="BA63825" s="80"/>
      <c r="BB63825" s="80"/>
    </row>
    <row r="63826" spans="9:54" x14ac:dyDescent="0.25">
      <c r="I63826" s="80"/>
      <c r="AX63826" s="80"/>
      <c r="AY63826" s="80"/>
      <c r="AZ63826" s="80"/>
      <c r="BA63826" s="80"/>
      <c r="BB63826" s="80"/>
    </row>
    <row r="63827" spans="9:54" x14ac:dyDescent="0.25">
      <c r="I63827" s="80"/>
      <c r="AX63827" s="80"/>
      <c r="AY63827" s="80"/>
      <c r="AZ63827" s="80"/>
      <c r="BA63827" s="80"/>
      <c r="BB63827" s="80"/>
    </row>
    <row r="63828" spans="9:54" x14ac:dyDescent="0.25">
      <c r="I63828" s="80"/>
      <c r="AX63828" s="80"/>
      <c r="AY63828" s="80"/>
      <c r="AZ63828" s="80"/>
      <c r="BA63828" s="80"/>
      <c r="BB63828" s="80"/>
    </row>
    <row r="63829" spans="9:54" x14ac:dyDescent="0.25">
      <c r="I63829" s="80"/>
      <c r="AX63829" s="80"/>
      <c r="AY63829" s="80"/>
      <c r="AZ63829" s="80"/>
      <c r="BA63829" s="80"/>
      <c r="BB63829" s="80"/>
    </row>
    <row r="63830" spans="9:54" x14ac:dyDescent="0.25">
      <c r="I63830" s="80"/>
      <c r="AX63830" s="80"/>
      <c r="AY63830" s="80"/>
      <c r="AZ63830" s="80"/>
      <c r="BA63830" s="80"/>
      <c r="BB63830" s="80"/>
    </row>
    <row r="63831" spans="9:54" x14ac:dyDescent="0.25">
      <c r="I63831" s="80"/>
      <c r="AX63831" s="80"/>
      <c r="AY63831" s="80"/>
      <c r="AZ63831" s="80"/>
      <c r="BA63831" s="80"/>
      <c r="BB63831" s="80"/>
    </row>
    <row r="63832" spans="9:54" x14ac:dyDescent="0.25">
      <c r="I63832" s="80"/>
      <c r="AX63832" s="80"/>
      <c r="AY63832" s="80"/>
      <c r="AZ63832" s="80"/>
      <c r="BA63832" s="80"/>
      <c r="BB63832" s="80"/>
    </row>
    <row r="63833" spans="9:54" x14ac:dyDescent="0.25">
      <c r="I63833" s="80"/>
      <c r="AX63833" s="80"/>
      <c r="AY63833" s="80"/>
      <c r="AZ63833" s="80"/>
      <c r="BA63833" s="80"/>
      <c r="BB63833" s="80"/>
    </row>
    <row r="63834" spans="9:54" x14ac:dyDescent="0.25">
      <c r="I63834" s="80"/>
      <c r="AX63834" s="80"/>
      <c r="AY63834" s="80"/>
      <c r="AZ63834" s="80"/>
      <c r="BA63834" s="80"/>
      <c r="BB63834" s="80"/>
    </row>
    <row r="63835" spans="9:54" x14ac:dyDescent="0.25">
      <c r="I63835" s="80"/>
      <c r="AX63835" s="80"/>
      <c r="AY63835" s="80"/>
      <c r="AZ63835" s="80"/>
      <c r="BA63835" s="80"/>
      <c r="BB63835" s="80"/>
    </row>
    <row r="63836" spans="9:54" x14ac:dyDescent="0.25">
      <c r="I63836" s="80"/>
      <c r="AX63836" s="80"/>
      <c r="AY63836" s="80"/>
      <c r="AZ63836" s="80"/>
      <c r="BA63836" s="80"/>
      <c r="BB63836" s="80"/>
    </row>
    <row r="63837" spans="9:54" x14ac:dyDescent="0.25">
      <c r="I63837" s="80"/>
      <c r="AX63837" s="80"/>
      <c r="AY63837" s="80"/>
      <c r="AZ63837" s="80"/>
      <c r="BA63837" s="80"/>
      <c r="BB63837" s="80"/>
    </row>
    <row r="63838" spans="9:54" x14ac:dyDescent="0.25">
      <c r="I63838" s="80"/>
      <c r="AX63838" s="80"/>
      <c r="AY63838" s="80"/>
      <c r="AZ63838" s="80"/>
      <c r="BA63838" s="80"/>
      <c r="BB63838" s="80"/>
    </row>
    <row r="63839" spans="9:54" x14ac:dyDescent="0.25">
      <c r="I63839" s="80"/>
      <c r="AX63839" s="80"/>
      <c r="AY63839" s="80"/>
      <c r="AZ63839" s="80"/>
      <c r="BA63839" s="80"/>
      <c r="BB63839" s="80"/>
    </row>
    <row r="63840" spans="9:54" x14ac:dyDescent="0.25">
      <c r="I63840" s="80"/>
      <c r="AX63840" s="80"/>
      <c r="AY63840" s="80"/>
      <c r="AZ63840" s="80"/>
      <c r="BA63840" s="80"/>
      <c r="BB63840" s="80"/>
    </row>
    <row r="63841" spans="9:54" x14ac:dyDescent="0.25">
      <c r="I63841" s="80"/>
      <c r="AX63841" s="80"/>
      <c r="AY63841" s="80"/>
      <c r="AZ63841" s="80"/>
      <c r="BA63841" s="80"/>
      <c r="BB63841" s="80"/>
    </row>
    <row r="63842" spans="9:54" x14ac:dyDescent="0.25">
      <c r="I63842" s="80"/>
      <c r="AX63842" s="80"/>
      <c r="AY63842" s="80"/>
      <c r="AZ63842" s="80"/>
      <c r="BA63842" s="80"/>
      <c r="BB63842" s="80"/>
    </row>
    <row r="63843" spans="9:54" x14ac:dyDescent="0.25">
      <c r="I63843" s="80"/>
      <c r="AX63843" s="80"/>
      <c r="AY63843" s="80"/>
      <c r="AZ63843" s="80"/>
      <c r="BA63843" s="80"/>
      <c r="BB63843" s="80"/>
    </row>
    <row r="63844" spans="9:54" x14ac:dyDescent="0.25">
      <c r="I63844" s="80"/>
      <c r="AX63844" s="80"/>
      <c r="AY63844" s="80"/>
      <c r="AZ63844" s="80"/>
      <c r="BA63844" s="80"/>
      <c r="BB63844" s="80"/>
    </row>
    <row r="63845" spans="9:54" x14ac:dyDescent="0.25">
      <c r="I63845" s="80"/>
      <c r="AX63845" s="80"/>
      <c r="AY63845" s="80"/>
      <c r="AZ63845" s="80"/>
      <c r="BA63845" s="80"/>
      <c r="BB63845" s="80"/>
    </row>
    <row r="63846" spans="9:54" x14ac:dyDescent="0.25">
      <c r="I63846" s="80"/>
      <c r="AX63846" s="80"/>
      <c r="AY63846" s="80"/>
      <c r="AZ63846" s="80"/>
      <c r="BA63846" s="80"/>
      <c r="BB63846" s="80"/>
    </row>
    <row r="63847" spans="9:54" x14ac:dyDescent="0.25">
      <c r="I63847" s="80"/>
      <c r="AX63847" s="80"/>
      <c r="AY63847" s="80"/>
      <c r="AZ63847" s="80"/>
      <c r="BA63847" s="80"/>
      <c r="BB63847" s="80"/>
    </row>
    <row r="63848" spans="9:54" x14ac:dyDescent="0.25">
      <c r="I63848" s="80"/>
      <c r="AX63848" s="80"/>
      <c r="AY63848" s="80"/>
      <c r="AZ63848" s="80"/>
      <c r="BA63848" s="80"/>
      <c r="BB63848" s="80"/>
    </row>
    <row r="63849" spans="9:54" x14ac:dyDescent="0.25">
      <c r="I63849" s="80"/>
      <c r="AX63849" s="80"/>
      <c r="AY63849" s="80"/>
      <c r="AZ63849" s="80"/>
      <c r="BA63849" s="80"/>
      <c r="BB63849" s="80"/>
    </row>
    <row r="63850" spans="9:54" x14ac:dyDescent="0.25">
      <c r="I63850" s="80"/>
      <c r="AX63850" s="80"/>
      <c r="AY63850" s="80"/>
      <c r="AZ63850" s="80"/>
      <c r="BA63850" s="80"/>
      <c r="BB63850" s="80"/>
    </row>
    <row r="63851" spans="9:54" x14ac:dyDescent="0.25">
      <c r="I63851" s="80"/>
      <c r="AX63851" s="80"/>
      <c r="AY63851" s="80"/>
      <c r="AZ63851" s="80"/>
      <c r="BA63851" s="80"/>
      <c r="BB63851" s="80"/>
    </row>
    <row r="63852" spans="9:54" x14ac:dyDescent="0.25">
      <c r="I63852" s="80"/>
      <c r="AX63852" s="80"/>
      <c r="AY63852" s="80"/>
      <c r="AZ63852" s="80"/>
      <c r="BA63852" s="80"/>
      <c r="BB63852" s="80"/>
    </row>
    <row r="63853" spans="9:54" x14ac:dyDescent="0.25">
      <c r="I63853" s="80"/>
      <c r="AX63853" s="80"/>
      <c r="AY63853" s="80"/>
      <c r="AZ63853" s="80"/>
      <c r="BA63853" s="80"/>
      <c r="BB63853" s="80"/>
    </row>
    <row r="63854" spans="9:54" x14ac:dyDescent="0.25">
      <c r="I63854" s="80"/>
      <c r="AX63854" s="80"/>
      <c r="AY63854" s="80"/>
      <c r="AZ63854" s="80"/>
      <c r="BA63854" s="80"/>
      <c r="BB63854" s="80"/>
    </row>
    <row r="63855" spans="9:54" x14ac:dyDescent="0.25">
      <c r="I63855" s="80"/>
      <c r="AX63855" s="80"/>
      <c r="AY63855" s="80"/>
      <c r="AZ63855" s="80"/>
      <c r="BA63855" s="80"/>
      <c r="BB63855" s="80"/>
    </row>
    <row r="63856" spans="9:54" x14ac:dyDescent="0.25">
      <c r="I63856" s="80"/>
      <c r="AX63856" s="80"/>
      <c r="AY63856" s="80"/>
      <c r="AZ63856" s="80"/>
      <c r="BA63856" s="80"/>
      <c r="BB63856" s="80"/>
    </row>
    <row r="63857" spans="9:54" x14ac:dyDescent="0.25">
      <c r="I63857" s="80"/>
      <c r="AX63857" s="80"/>
      <c r="AY63857" s="80"/>
      <c r="AZ63857" s="80"/>
      <c r="BA63857" s="80"/>
      <c r="BB63857" s="80"/>
    </row>
    <row r="63858" spans="9:54" x14ac:dyDescent="0.25">
      <c r="I63858" s="80"/>
      <c r="AX63858" s="80"/>
      <c r="AY63858" s="80"/>
      <c r="AZ63858" s="80"/>
      <c r="BA63858" s="80"/>
      <c r="BB63858" s="80"/>
    </row>
    <row r="63859" spans="9:54" x14ac:dyDescent="0.25">
      <c r="I63859" s="80"/>
      <c r="AX63859" s="80"/>
      <c r="AY63859" s="80"/>
      <c r="AZ63859" s="80"/>
      <c r="BA63859" s="80"/>
      <c r="BB63859" s="80"/>
    </row>
    <row r="63860" spans="9:54" x14ac:dyDescent="0.25">
      <c r="I63860" s="80"/>
      <c r="AX63860" s="80"/>
      <c r="AY63860" s="80"/>
      <c r="AZ63860" s="80"/>
      <c r="BA63860" s="80"/>
      <c r="BB63860" s="80"/>
    </row>
    <row r="63861" spans="9:54" x14ac:dyDescent="0.25">
      <c r="I63861" s="80"/>
      <c r="AX63861" s="80"/>
      <c r="AY63861" s="80"/>
      <c r="AZ63861" s="80"/>
      <c r="BA63861" s="80"/>
      <c r="BB63861" s="80"/>
    </row>
    <row r="63862" spans="9:54" x14ac:dyDescent="0.25">
      <c r="I63862" s="80"/>
      <c r="AX63862" s="80"/>
      <c r="AY63862" s="80"/>
      <c r="AZ63862" s="80"/>
      <c r="BA63862" s="80"/>
      <c r="BB63862" s="80"/>
    </row>
    <row r="63863" spans="9:54" x14ac:dyDescent="0.25">
      <c r="I63863" s="80"/>
      <c r="AX63863" s="80"/>
      <c r="AY63863" s="80"/>
      <c r="AZ63863" s="80"/>
      <c r="BA63863" s="80"/>
      <c r="BB63863" s="80"/>
    </row>
    <row r="63864" spans="9:54" x14ac:dyDescent="0.25">
      <c r="I63864" s="80"/>
      <c r="AX63864" s="80"/>
      <c r="AY63864" s="80"/>
      <c r="AZ63864" s="80"/>
      <c r="BA63864" s="80"/>
      <c r="BB63864" s="80"/>
    </row>
    <row r="63865" spans="9:54" x14ac:dyDescent="0.25">
      <c r="I63865" s="80"/>
      <c r="AX63865" s="80"/>
      <c r="AY63865" s="80"/>
      <c r="AZ63865" s="80"/>
      <c r="BA63865" s="80"/>
      <c r="BB63865" s="80"/>
    </row>
    <row r="63866" spans="9:54" x14ac:dyDescent="0.25">
      <c r="I63866" s="80"/>
      <c r="AX63866" s="80"/>
      <c r="AY63866" s="80"/>
      <c r="AZ63866" s="80"/>
      <c r="BA63866" s="80"/>
      <c r="BB63866" s="80"/>
    </row>
    <row r="63867" spans="9:54" x14ac:dyDescent="0.25">
      <c r="I63867" s="80"/>
      <c r="AX63867" s="80"/>
      <c r="AY63867" s="80"/>
      <c r="AZ63867" s="80"/>
      <c r="BA63867" s="80"/>
      <c r="BB63867" s="80"/>
    </row>
    <row r="63868" spans="9:54" x14ac:dyDescent="0.25">
      <c r="I63868" s="80"/>
      <c r="AX63868" s="80"/>
      <c r="AY63868" s="80"/>
      <c r="AZ63868" s="80"/>
      <c r="BA63868" s="80"/>
      <c r="BB63868" s="80"/>
    </row>
    <row r="63869" spans="9:54" x14ac:dyDescent="0.25">
      <c r="I63869" s="80"/>
      <c r="AX63869" s="80"/>
      <c r="AY63869" s="80"/>
      <c r="AZ63869" s="80"/>
      <c r="BA63869" s="80"/>
      <c r="BB63869" s="80"/>
    </row>
    <row r="63870" spans="9:54" x14ac:dyDescent="0.25">
      <c r="I63870" s="80"/>
      <c r="AX63870" s="80"/>
      <c r="AY63870" s="80"/>
      <c r="AZ63870" s="80"/>
      <c r="BA63870" s="80"/>
      <c r="BB63870" s="80"/>
    </row>
    <row r="63871" spans="9:54" x14ac:dyDescent="0.25">
      <c r="I63871" s="80"/>
      <c r="AX63871" s="80"/>
      <c r="AY63871" s="80"/>
      <c r="AZ63871" s="80"/>
      <c r="BA63871" s="80"/>
      <c r="BB63871" s="80"/>
    </row>
    <row r="63872" spans="9:54" x14ac:dyDescent="0.25">
      <c r="I63872" s="80"/>
      <c r="AX63872" s="80"/>
      <c r="AY63872" s="80"/>
      <c r="AZ63872" s="80"/>
      <c r="BA63872" s="80"/>
      <c r="BB63872" s="80"/>
    </row>
    <row r="63873" spans="9:54" x14ac:dyDescent="0.25">
      <c r="I63873" s="80"/>
      <c r="AX63873" s="80"/>
      <c r="AY63873" s="80"/>
      <c r="AZ63873" s="80"/>
      <c r="BA63873" s="80"/>
      <c r="BB63873" s="80"/>
    </row>
    <row r="63874" spans="9:54" x14ac:dyDescent="0.25">
      <c r="I63874" s="80"/>
      <c r="AX63874" s="80"/>
      <c r="AY63874" s="80"/>
      <c r="AZ63874" s="80"/>
      <c r="BA63874" s="80"/>
      <c r="BB63874" s="80"/>
    </row>
    <row r="63875" spans="9:54" x14ac:dyDescent="0.25">
      <c r="I63875" s="80"/>
      <c r="AX63875" s="80"/>
      <c r="AY63875" s="80"/>
      <c r="AZ63875" s="80"/>
      <c r="BA63875" s="80"/>
      <c r="BB63875" s="80"/>
    </row>
    <row r="63876" spans="9:54" x14ac:dyDescent="0.25">
      <c r="I63876" s="80"/>
      <c r="AX63876" s="80"/>
      <c r="AY63876" s="80"/>
      <c r="AZ63876" s="80"/>
      <c r="BA63876" s="80"/>
      <c r="BB63876" s="80"/>
    </row>
    <row r="63877" spans="9:54" x14ac:dyDescent="0.25">
      <c r="I63877" s="80"/>
      <c r="AX63877" s="80"/>
      <c r="AY63877" s="80"/>
      <c r="AZ63877" s="80"/>
      <c r="BA63877" s="80"/>
      <c r="BB63877" s="80"/>
    </row>
    <row r="63878" spans="9:54" x14ac:dyDescent="0.25">
      <c r="I63878" s="80"/>
      <c r="AX63878" s="80"/>
      <c r="AY63878" s="80"/>
      <c r="AZ63878" s="80"/>
      <c r="BA63878" s="80"/>
      <c r="BB63878" s="80"/>
    </row>
    <row r="63879" spans="9:54" x14ac:dyDescent="0.25">
      <c r="I63879" s="80"/>
      <c r="AX63879" s="80"/>
      <c r="AY63879" s="80"/>
      <c r="AZ63879" s="80"/>
      <c r="BA63879" s="80"/>
      <c r="BB63879" s="80"/>
    </row>
    <row r="63880" spans="9:54" x14ac:dyDescent="0.25">
      <c r="I63880" s="80"/>
      <c r="AX63880" s="80"/>
      <c r="AY63880" s="80"/>
      <c r="AZ63880" s="80"/>
      <c r="BA63880" s="80"/>
      <c r="BB63880" s="80"/>
    </row>
    <row r="63881" spans="9:54" x14ac:dyDescent="0.25">
      <c r="I63881" s="80"/>
      <c r="AX63881" s="80"/>
      <c r="AY63881" s="80"/>
      <c r="AZ63881" s="80"/>
      <c r="BA63881" s="80"/>
      <c r="BB63881" s="80"/>
    </row>
    <row r="63882" spans="9:54" x14ac:dyDescent="0.25">
      <c r="I63882" s="80"/>
      <c r="AX63882" s="80"/>
      <c r="AY63882" s="80"/>
      <c r="AZ63882" s="80"/>
      <c r="BA63882" s="80"/>
      <c r="BB63882" s="80"/>
    </row>
    <row r="63883" spans="9:54" x14ac:dyDescent="0.25">
      <c r="I63883" s="80"/>
      <c r="AX63883" s="80"/>
      <c r="AY63883" s="80"/>
      <c r="AZ63883" s="80"/>
      <c r="BA63883" s="80"/>
      <c r="BB63883" s="80"/>
    </row>
    <row r="63884" spans="9:54" x14ac:dyDescent="0.25">
      <c r="I63884" s="80"/>
      <c r="AX63884" s="80"/>
      <c r="AY63884" s="80"/>
      <c r="AZ63884" s="80"/>
      <c r="BA63884" s="80"/>
      <c r="BB63884" s="80"/>
    </row>
    <row r="63885" spans="9:54" x14ac:dyDescent="0.25">
      <c r="I63885" s="80"/>
      <c r="AX63885" s="80"/>
      <c r="AY63885" s="80"/>
      <c r="AZ63885" s="80"/>
      <c r="BA63885" s="80"/>
      <c r="BB63885" s="80"/>
    </row>
    <row r="63886" spans="9:54" x14ac:dyDescent="0.25">
      <c r="I63886" s="80"/>
      <c r="AX63886" s="80"/>
      <c r="AY63886" s="80"/>
      <c r="AZ63886" s="80"/>
      <c r="BA63886" s="80"/>
      <c r="BB63886" s="80"/>
    </row>
    <row r="63887" spans="9:54" x14ac:dyDescent="0.25">
      <c r="I63887" s="80"/>
      <c r="AX63887" s="80"/>
      <c r="AY63887" s="80"/>
      <c r="AZ63887" s="80"/>
      <c r="BA63887" s="80"/>
      <c r="BB63887" s="80"/>
    </row>
    <row r="63888" spans="9:54" x14ac:dyDescent="0.25">
      <c r="I63888" s="80"/>
      <c r="AX63888" s="80"/>
      <c r="AY63888" s="80"/>
      <c r="AZ63888" s="80"/>
      <c r="BA63888" s="80"/>
      <c r="BB63888" s="80"/>
    </row>
    <row r="63889" spans="9:54" x14ac:dyDescent="0.25">
      <c r="I63889" s="80"/>
      <c r="AX63889" s="80"/>
      <c r="AY63889" s="80"/>
      <c r="AZ63889" s="80"/>
      <c r="BA63889" s="80"/>
      <c r="BB63889" s="80"/>
    </row>
    <row r="63890" spans="9:54" x14ac:dyDescent="0.25">
      <c r="I63890" s="80"/>
      <c r="AX63890" s="80"/>
      <c r="AY63890" s="80"/>
      <c r="AZ63890" s="80"/>
      <c r="BA63890" s="80"/>
      <c r="BB63890" s="80"/>
    </row>
    <row r="63891" spans="9:54" x14ac:dyDescent="0.25">
      <c r="I63891" s="80"/>
      <c r="AX63891" s="80"/>
      <c r="AY63891" s="80"/>
      <c r="AZ63891" s="80"/>
      <c r="BA63891" s="80"/>
      <c r="BB63891" s="80"/>
    </row>
    <row r="63892" spans="9:54" x14ac:dyDescent="0.25">
      <c r="I63892" s="80"/>
      <c r="AX63892" s="80"/>
      <c r="AY63892" s="80"/>
      <c r="AZ63892" s="80"/>
      <c r="BA63892" s="80"/>
      <c r="BB63892" s="80"/>
    </row>
    <row r="63893" spans="9:54" x14ac:dyDescent="0.25">
      <c r="I63893" s="80"/>
      <c r="AX63893" s="80"/>
      <c r="AY63893" s="80"/>
      <c r="AZ63893" s="80"/>
      <c r="BA63893" s="80"/>
      <c r="BB63893" s="80"/>
    </row>
    <row r="63894" spans="9:54" x14ac:dyDescent="0.25">
      <c r="I63894" s="80"/>
      <c r="AX63894" s="80"/>
      <c r="AY63894" s="80"/>
      <c r="AZ63894" s="80"/>
      <c r="BA63894" s="80"/>
      <c r="BB63894" s="80"/>
    </row>
    <row r="63895" spans="9:54" x14ac:dyDescent="0.25">
      <c r="I63895" s="80"/>
      <c r="AX63895" s="80"/>
      <c r="AY63895" s="80"/>
      <c r="AZ63895" s="80"/>
      <c r="BA63895" s="80"/>
      <c r="BB63895" s="80"/>
    </row>
    <row r="63896" spans="9:54" x14ac:dyDescent="0.25">
      <c r="I63896" s="80"/>
      <c r="AX63896" s="80"/>
      <c r="AY63896" s="80"/>
      <c r="AZ63896" s="80"/>
      <c r="BA63896" s="80"/>
      <c r="BB63896" s="80"/>
    </row>
    <row r="63897" spans="9:54" x14ac:dyDescent="0.25">
      <c r="I63897" s="80"/>
      <c r="AX63897" s="80"/>
      <c r="AY63897" s="80"/>
      <c r="AZ63897" s="80"/>
      <c r="BA63897" s="80"/>
      <c r="BB63897" s="80"/>
    </row>
    <row r="63898" spans="9:54" x14ac:dyDescent="0.25">
      <c r="I63898" s="80"/>
      <c r="AX63898" s="80"/>
      <c r="AY63898" s="80"/>
      <c r="AZ63898" s="80"/>
      <c r="BA63898" s="80"/>
      <c r="BB63898" s="80"/>
    </row>
    <row r="63899" spans="9:54" x14ac:dyDescent="0.25">
      <c r="I63899" s="80"/>
      <c r="AX63899" s="80"/>
      <c r="AY63899" s="80"/>
      <c r="AZ63899" s="80"/>
      <c r="BA63899" s="80"/>
      <c r="BB63899" s="80"/>
    </row>
    <row r="63900" spans="9:54" x14ac:dyDescent="0.25">
      <c r="I63900" s="80"/>
      <c r="AX63900" s="80"/>
      <c r="AY63900" s="80"/>
      <c r="AZ63900" s="80"/>
      <c r="BA63900" s="80"/>
      <c r="BB63900" s="80"/>
    </row>
    <row r="63901" spans="9:54" x14ac:dyDescent="0.25">
      <c r="I63901" s="80"/>
      <c r="AX63901" s="80"/>
      <c r="AY63901" s="80"/>
      <c r="AZ63901" s="80"/>
      <c r="BA63901" s="80"/>
      <c r="BB63901" s="80"/>
    </row>
    <row r="63902" spans="9:54" x14ac:dyDescent="0.25">
      <c r="I63902" s="80"/>
      <c r="AX63902" s="80"/>
      <c r="AY63902" s="80"/>
      <c r="AZ63902" s="80"/>
      <c r="BA63902" s="80"/>
      <c r="BB63902" s="80"/>
    </row>
    <row r="63903" spans="9:54" x14ac:dyDescent="0.25">
      <c r="I63903" s="80"/>
      <c r="AX63903" s="80"/>
      <c r="AY63903" s="80"/>
      <c r="AZ63903" s="80"/>
      <c r="BA63903" s="80"/>
      <c r="BB63903" s="80"/>
    </row>
    <row r="63904" spans="9:54" x14ac:dyDescent="0.25">
      <c r="I63904" s="80"/>
      <c r="AX63904" s="80"/>
      <c r="AY63904" s="80"/>
      <c r="AZ63904" s="80"/>
      <c r="BA63904" s="80"/>
      <c r="BB63904" s="80"/>
    </row>
    <row r="63905" spans="9:54" x14ac:dyDescent="0.25">
      <c r="I63905" s="80"/>
      <c r="AX63905" s="80"/>
      <c r="AY63905" s="80"/>
      <c r="AZ63905" s="80"/>
      <c r="BA63905" s="80"/>
      <c r="BB63905" s="80"/>
    </row>
    <row r="63906" spans="9:54" x14ac:dyDescent="0.25">
      <c r="I63906" s="80"/>
      <c r="AX63906" s="80"/>
      <c r="AY63906" s="80"/>
      <c r="AZ63906" s="80"/>
      <c r="BA63906" s="80"/>
      <c r="BB63906" s="80"/>
    </row>
    <row r="63907" spans="9:54" x14ac:dyDescent="0.25">
      <c r="I63907" s="80"/>
      <c r="AX63907" s="80"/>
      <c r="AY63907" s="80"/>
      <c r="AZ63907" s="80"/>
      <c r="BA63907" s="80"/>
      <c r="BB63907" s="80"/>
    </row>
    <row r="63908" spans="9:54" x14ac:dyDescent="0.25">
      <c r="I63908" s="80"/>
      <c r="AX63908" s="80"/>
      <c r="AY63908" s="80"/>
      <c r="AZ63908" s="80"/>
      <c r="BA63908" s="80"/>
      <c r="BB63908" s="80"/>
    </row>
    <row r="63909" spans="9:54" x14ac:dyDescent="0.25">
      <c r="I63909" s="80"/>
      <c r="AX63909" s="80"/>
      <c r="AY63909" s="80"/>
      <c r="AZ63909" s="80"/>
      <c r="BA63909" s="80"/>
      <c r="BB63909" s="80"/>
    </row>
    <row r="63910" spans="9:54" x14ac:dyDescent="0.25">
      <c r="I63910" s="80"/>
      <c r="AX63910" s="80"/>
      <c r="AY63910" s="80"/>
      <c r="AZ63910" s="80"/>
      <c r="BA63910" s="80"/>
      <c r="BB63910" s="80"/>
    </row>
    <row r="63911" spans="9:54" x14ac:dyDescent="0.25">
      <c r="I63911" s="80"/>
      <c r="AX63911" s="80"/>
      <c r="AY63911" s="80"/>
      <c r="AZ63911" s="80"/>
      <c r="BA63911" s="80"/>
      <c r="BB63911" s="80"/>
    </row>
    <row r="63912" spans="9:54" x14ac:dyDescent="0.25">
      <c r="I63912" s="80"/>
      <c r="AX63912" s="80"/>
      <c r="AY63912" s="80"/>
      <c r="AZ63912" s="80"/>
      <c r="BA63912" s="80"/>
      <c r="BB63912" s="80"/>
    </row>
    <row r="63913" spans="9:54" x14ac:dyDescent="0.25">
      <c r="I63913" s="80"/>
      <c r="AX63913" s="80"/>
      <c r="AY63913" s="80"/>
      <c r="AZ63913" s="80"/>
      <c r="BA63913" s="80"/>
      <c r="BB63913" s="80"/>
    </row>
    <row r="63914" spans="9:54" x14ac:dyDescent="0.25">
      <c r="I63914" s="80"/>
      <c r="AX63914" s="80"/>
      <c r="AY63914" s="80"/>
      <c r="AZ63914" s="80"/>
      <c r="BA63914" s="80"/>
      <c r="BB63914" s="80"/>
    </row>
    <row r="63915" spans="9:54" x14ac:dyDescent="0.25">
      <c r="I63915" s="80"/>
      <c r="AX63915" s="80"/>
      <c r="AY63915" s="80"/>
      <c r="AZ63915" s="80"/>
      <c r="BA63915" s="80"/>
      <c r="BB63915" s="80"/>
    </row>
    <row r="63916" spans="9:54" x14ac:dyDescent="0.25">
      <c r="I63916" s="80"/>
      <c r="AX63916" s="80"/>
      <c r="AY63916" s="80"/>
      <c r="AZ63916" s="80"/>
      <c r="BA63916" s="80"/>
      <c r="BB63916" s="80"/>
    </row>
    <row r="63917" spans="9:54" x14ac:dyDescent="0.25">
      <c r="I63917" s="80"/>
      <c r="AX63917" s="80"/>
      <c r="AY63917" s="80"/>
      <c r="AZ63917" s="80"/>
      <c r="BA63917" s="80"/>
      <c r="BB63917" s="80"/>
    </row>
    <row r="63918" spans="9:54" x14ac:dyDescent="0.25">
      <c r="I63918" s="80"/>
      <c r="AX63918" s="80"/>
      <c r="AY63918" s="80"/>
      <c r="AZ63918" s="80"/>
      <c r="BA63918" s="80"/>
      <c r="BB63918" s="80"/>
    </row>
    <row r="63919" spans="9:54" x14ac:dyDescent="0.25">
      <c r="I63919" s="80"/>
      <c r="AX63919" s="80"/>
      <c r="AY63919" s="80"/>
      <c r="AZ63919" s="80"/>
      <c r="BA63919" s="80"/>
      <c r="BB63919" s="80"/>
    </row>
    <row r="63920" spans="9:54" x14ac:dyDescent="0.25">
      <c r="I63920" s="80"/>
      <c r="AX63920" s="80"/>
      <c r="AY63920" s="80"/>
      <c r="AZ63920" s="80"/>
      <c r="BA63920" s="80"/>
      <c r="BB63920" s="80"/>
    </row>
    <row r="63921" spans="9:54" x14ac:dyDescent="0.25">
      <c r="I63921" s="80"/>
      <c r="AX63921" s="80"/>
      <c r="AY63921" s="80"/>
      <c r="AZ63921" s="80"/>
      <c r="BA63921" s="80"/>
      <c r="BB63921" s="80"/>
    </row>
    <row r="63922" spans="9:54" x14ac:dyDescent="0.25">
      <c r="I63922" s="80"/>
      <c r="AX63922" s="80"/>
      <c r="AY63922" s="80"/>
      <c r="AZ63922" s="80"/>
      <c r="BA63922" s="80"/>
      <c r="BB63922" s="80"/>
    </row>
    <row r="63923" spans="9:54" x14ac:dyDescent="0.25">
      <c r="I63923" s="80"/>
      <c r="AX63923" s="80"/>
      <c r="AY63923" s="80"/>
      <c r="AZ63923" s="80"/>
      <c r="BA63923" s="80"/>
      <c r="BB63923" s="80"/>
    </row>
    <row r="63924" spans="9:54" x14ac:dyDescent="0.25">
      <c r="I63924" s="80"/>
      <c r="AX63924" s="80"/>
      <c r="AY63924" s="80"/>
      <c r="AZ63924" s="80"/>
      <c r="BA63924" s="80"/>
      <c r="BB63924" s="80"/>
    </row>
    <row r="63925" spans="9:54" x14ac:dyDescent="0.25">
      <c r="I63925" s="80"/>
      <c r="AX63925" s="80"/>
      <c r="AY63925" s="80"/>
      <c r="AZ63925" s="80"/>
      <c r="BA63925" s="80"/>
      <c r="BB63925" s="80"/>
    </row>
    <row r="63926" spans="9:54" x14ac:dyDescent="0.25">
      <c r="I63926" s="80"/>
      <c r="AX63926" s="80"/>
      <c r="AY63926" s="80"/>
      <c r="AZ63926" s="80"/>
      <c r="BA63926" s="80"/>
      <c r="BB63926" s="80"/>
    </row>
    <row r="63927" spans="9:54" x14ac:dyDescent="0.25">
      <c r="I63927" s="80"/>
      <c r="AX63927" s="80"/>
      <c r="AY63927" s="80"/>
      <c r="AZ63927" s="80"/>
      <c r="BA63927" s="80"/>
      <c r="BB63927" s="80"/>
    </row>
    <row r="63928" spans="9:54" x14ac:dyDescent="0.25">
      <c r="I63928" s="80"/>
      <c r="AX63928" s="80"/>
      <c r="AY63928" s="80"/>
      <c r="AZ63928" s="80"/>
      <c r="BA63928" s="80"/>
      <c r="BB63928" s="80"/>
    </row>
    <row r="63929" spans="9:54" x14ac:dyDescent="0.25">
      <c r="I63929" s="80"/>
      <c r="AX63929" s="80"/>
      <c r="AY63929" s="80"/>
      <c r="AZ63929" s="80"/>
      <c r="BA63929" s="80"/>
      <c r="BB63929" s="80"/>
    </row>
    <row r="63930" spans="9:54" x14ac:dyDescent="0.25">
      <c r="I63930" s="80"/>
      <c r="AX63930" s="80"/>
      <c r="AY63930" s="80"/>
      <c r="AZ63930" s="80"/>
      <c r="BA63930" s="80"/>
      <c r="BB63930" s="80"/>
    </row>
    <row r="63931" spans="9:54" x14ac:dyDescent="0.25">
      <c r="I63931" s="80"/>
      <c r="AX63931" s="80"/>
      <c r="AY63931" s="80"/>
      <c r="AZ63931" s="80"/>
      <c r="BA63931" s="80"/>
      <c r="BB63931" s="80"/>
    </row>
    <row r="63932" spans="9:54" x14ac:dyDescent="0.25">
      <c r="I63932" s="80"/>
      <c r="AX63932" s="80"/>
      <c r="AY63932" s="80"/>
      <c r="AZ63932" s="80"/>
      <c r="BA63932" s="80"/>
      <c r="BB63932" s="80"/>
    </row>
    <row r="63933" spans="9:54" x14ac:dyDescent="0.25">
      <c r="I63933" s="80"/>
      <c r="AX63933" s="80"/>
      <c r="AY63933" s="80"/>
      <c r="AZ63933" s="80"/>
      <c r="BA63933" s="80"/>
      <c r="BB63933" s="80"/>
    </row>
    <row r="63934" spans="9:54" x14ac:dyDescent="0.25">
      <c r="I63934" s="80"/>
      <c r="AX63934" s="80"/>
      <c r="AY63934" s="80"/>
      <c r="AZ63934" s="80"/>
      <c r="BA63934" s="80"/>
      <c r="BB63934" s="80"/>
    </row>
    <row r="63935" spans="9:54" x14ac:dyDescent="0.25">
      <c r="I63935" s="80"/>
      <c r="AX63935" s="80"/>
      <c r="AY63935" s="80"/>
      <c r="AZ63935" s="80"/>
      <c r="BA63935" s="80"/>
      <c r="BB63935" s="80"/>
    </row>
    <row r="63936" spans="9:54" x14ac:dyDescent="0.25">
      <c r="I63936" s="80"/>
      <c r="AX63936" s="80"/>
      <c r="AY63936" s="80"/>
      <c r="AZ63936" s="80"/>
      <c r="BA63936" s="80"/>
      <c r="BB63936" s="80"/>
    </row>
    <row r="63937" spans="9:54" x14ac:dyDescent="0.25">
      <c r="I63937" s="80"/>
      <c r="AX63937" s="80"/>
      <c r="AY63937" s="80"/>
      <c r="AZ63937" s="80"/>
      <c r="BA63937" s="80"/>
      <c r="BB63937" s="80"/>
    </row>
    <row r="63938" spans="9:54" x14ac:dyDescent="0.25">
      <c r="I63938" s="80"/>
      <c r="AX63938" s="80"/>
      <c r="AY63938" s="80"/>
      <c r="AZ63938" s="80"/>
      <c r="BA63938" s="80"/>
      <c r="BB63938" s="80"/>
    </row>
    <row r="63939" spans="9:54" x14ac:dyDescent="0.25">
      <c r="I63939" s="80"/>
      <c r="AX63939" s="80"/>
      <c r="AY63939" s="80"/>
      <c r="AZ63939" s="80"/>
      <c r="BA63939" s="80"/>
      <c r="BB63939" s="80"/>
    </row>
    <row r="63940" spans="9:54" x14ac:dyDescent="0.25">
      <c r="I63940" s="80"/>
      <c r="AX63940" s="80"/>
      <c r="AY63940" s="80"/>
      <c r="AZ63940" s="80"/>
      <c r="BA63940" s="80"/>
      <c r="BB63940" s="80"/>
    </row>
    <row r="63941" spans="9:54" x14ac:dyDescent="0.25">
      <c r="I63941" s="80"/>
      <c r="AX63941" s="80"/>
      <c r="AY63941" s="80"/>
      <c r="AZ63941" s="80"/>
      <c r="BA63941" s="80"/>
      <c r="BB63941" s="80"/>
    </row>
    <row r="63942" spans="9:54" x14ac:dyDescent="0.25">
      <c r="I63942" s="80"/>
      <c r="AX63942" s="80"/>
      <c r="AY63942" s="80"/>
      <c r="AZ63942" s="80"/>
      <c r="BA63942" s="80"/>
      <c r="BB63942" s="80"/>
    </row>
    <row r="63943" spans="9:54" x14ac:dyDescent="0.25">
      <c r="I63943" s="80"/>
      <c r="AX63943" s="80"/>
      <c r="AY63943" s="80"/>
      <c r="AZ63943" s="80"/>
      <c r="BA63943" s="80"/>
      <c r="BB63943" s="80"/>
    </row>
    <row r="63944" spans="9:54" x14ac:dyDescent="0.25">
      <c r="I63944" s="80"/>
      <c r="AX63944" s="80"/>
      <c r="AY63944" s="80"/>
      <c r="AZ63944" s="80"/>
      <c r="BA63944" s="80"/>
      <c r="BB63944" s="80"/>
    </row>
    <row r="63945" spans="9:54" x14ac:dyDescent="0.25">
      <c r="I63945" s="80"/>
      <c r="AX63945" s="80"/>
      <c r="AY63945" s="80"/>
      <c r="AZ63945" s="80"/>
      <c r="BA63945" s="80"/>
      <c r="BB63945" s="80"/>
    </row>
    <row r="63946" spans="9:54" x14ac:dyDescent="0.25">
      <c r="I63946" s="80"/>
      <c r="AX63946" s="80"/>
      <c r="AY63946" s="80"/>
      <c r="AZ63946" s="80"/>
      <c r="BA63946" s="80"/>
      <c r="BB63946" s="80"/>
    </row>
    <row r="63947" spans="9:54" x14ac:dyDescent="0.25">
      <c r="I63947" s="80"/>
      <c r="AX63947" s="80"/>
      <c r="AY63947" s="80"/>
      <c r="AZ63947" s="80"/>
      <c r="BA63947" s="80"/>
      <c r="BB63947" s="80"/>
    </row>
    <row r="63948" spans="9:54" x14ac:dyDescent="0.25">
      <c r="I63948" s="80"/>
      <c r="AX63948" s="80"/>
      <c r="AY63948" s="80"/>
      <c r="AZ63948" s="80"/>
      <c r="BA63948" s="80"/>
      <c r="BB63948" s="80"/>
    </row>
    <row r="63949" spans="9:54" x14ac:dyDescent="0.25">
      <c r="I63949" s="80"/>
      <c r="AX63949" s="80"/>
      <c r="AY63949" s="80"/>
      <c r="AZ63949" s="80"/>
      <c r="BA63949" s="80"/>
      <c r="BB63949" s="80"/>
    </row>
    <row r="63950" spans="9:54" x14ac:dyDescent="0.25">
      <c r="I63950" s="80"/>
      <c r="AX63950" s="80"/>
      <c r="AY63950" s="80"/>
      <c r="AZ63950" s="80"/>
      <c r="BA63950" s="80"/>
      <c r="BB63950" s="80"/>
    </row>
    <row r="63951" spans="9:54" x14ac:dyDescent="0.25">
      <c r="I63951" s="80"/>
      <c r="AX63951" s="80"/>
      <c r="AY63951" s="80"/>
      <c r="AZ63951" s="80"/>
      <c r="BA63951" s="80"/>
      <c r="BB63951" s="80"/>
    </row>
    <row r="63952" spans="9:54" x14ac:dyDescent="0.25">
      <c r="I63952" s="80"/>
      <c r="AX63952" s="80"/>
      <c r="AY63952" s="80"/>
      <c r="AZ63952" s="80"/>
      <c r="BA63952" s="80"/>
      <c r="BB63952" s="80"/>
    </row>
    <row r="63953" spans="9:54" x14ac:dyDescent="0.25">
      <c r="I63953" s="80"/>
      <c r="AX63953" s="80"/>
      <c r="AY63953" s="80"/>
      <c r="AZ63953" s="80"/>
      <c r="BA63953" s="80"/>
      <c r="BB63953" s="80"/>
    </row>
    <row r="63954" spans="9:54" x14ac:dyDescent="0.25">
      <c r="I63954" s="80"/>
      <c r="AX63954" s="80"/>
      <c r="AY63954" s="80"/>
      <c r="AZ63954" s="80"/>
      <c r="BA63954" s="80"/>
      <c r="BB63954" s="80"/>
    </row>
    <row r="63955" spans="9:54" x14ac:dyDescent="0.25">
      <c r="I63955" s="80"/>
      <c r="AX63955" s="80"/>
      <c r="AY63955" s="80"/>
      <c r="AZ63955" s="80"/>
      <c r="BA63955" s="80"/>
      <c r="BB63955" s="80"/>
    </row>
    <row r="63956" spans="9:54" x14ac:dyDescent="0.25">
      <c r="I63956" s="80"/>
      <c r="AX63956" s="80"/>
      <c r="AY63956" s="80"/>
      <c r="AZ63956" s="80"/>
      <c r="BA63956" s="80"/>
      <c r="BB63956" s="80"/>
    </row>
    <row r="63957" spans="9:54" x14ac:dyDescent="0.25">
      <c r="I63957" s="80"/>
      <c r="AX63957" s="80"/>
      <c r="AY63957" s="80"/>
      <c r="AZ63957" s="80"/>
      <c r="BA63957" s="80"/>
      <c r="BB63957" s="80"/>
    </row>
    <row r="63958" spans="9:54" x14ac:dyDescent="0.25">
      <c r="I63958" s="80"/>
      <c r="AX63958" s="80"/>
      <c r="AY63958" s="80"/>
      <c r="AZ63958" s="80"/>
      <c r="BA63958" s="80"/>
      <c r="BB63958" s="80"/>
    </row>
    <row r="63959" spans="9:54" x14ac:dyDescent="0.25">
      <c r="I63959" s="80"/>
      <c r="AX63959" s="80"/>
      <c r="AY63959" s="80"/>
      <c r="AZ63959" s="80"/>
      <c r="BA63959" s="80"/>
      <c r="BB63959" s="80"/>
    </row>
    <row r="63960" spans="9:54" x14ac:dyDescent="0.25">
      <c r="I63960" s="80"/>
      <c r="AX63960" s="80"/>
      <c r="AY63960" s="80"/>
      <c r="AZ63960" s="80"/>
      <c r="BA63960" s="80"/>
      <c r="BB63960" s="80"/>
    </row>
    <row r="63961" spans="9:54" x14ac:dyDescent="0.25">
      <c r="I63961" s="80"/>
      <c r="AX63961" s="80"/>
      <c r="AY63961" s="80"/>
      <c r="AZ63961" s="80"/>
      <c r="BA63961" s="80"/>
      <c r="BB63961" s="80"/>
    </row>
    <row r="63962" spans="9:54" x14ac:dyDescent="0.25">
      <c r="I63962" s="80"/>
      <c r="AX63962" s="80"/>
      <c r="AY63962" s="80"/>
      <c r="AZ63962" s="80"/>
      <c r="BA63962" s="80"/>
      <c r="BB63962" s="80"/>
    </row>
    <row r="63963" spans="9:54" x14ac:dyDescent="0.25">
      <c r="I63963" s="80"/>
      <c r="AX63963" s="80"/>
      <c r="AY63963" s="80"/>
      <c r="AZ63963" s="80"/>
      <c r="BA63963" s="80"/>
      <c r="BB63963" s="80"/>
    </row>
    <row r="63964" spans="9:54" x14ac:dyDescent="0.25">
      <c r="I63964" s="80"/>
      <c r="AX63964" s="80"/>
      <c r="AY63964" s="80"/>
      <c r="AZ63964" s="80"/>
      <c r="BA63964" s="80"/>
      <c r="BB63964" s="80"/>
    </row>
    <row r="63965" spans="9:54" x14ac:dyDescent="0.25">
      <c r="I63965" s="80"/>
      <c r="AX63965" s="80"/>
      <c r="AY63965" s="80"/>
      <c r="AZ63965" s="80"/>
      <c r="BA63965" s="80"/>
      <c r="BB63965" s="80"/>
    </row>
    <row r="63966" spans="9:54" x14ac:dyDescent="0.25">
      <c r="I63966" s="80"/>
      <c r="AX63966" s="80"/>
      <c r="AY63966" s="80"/>
      <c r="AZ63966" s="80"/>
      <c r="BA63966" s="80"/>
      <c r="BB63966" s="80"/>
    </row>
    <row r="63967" spans="9:54" x14ac:dyDescent="0.25">
      <c r="I63967" s="80"/>
      <c r="AX63967" s="80"/>
      <c r="AY63967" s="80"/>
      <c r="AZ63967" s="80"/>
      <c r="BA63967" s="80"/>
      <c r="BB63967" s="80"/>
    </row>
    <row r="63968" spans="9:54" x14ac:dyDescent="0.25">
      <c r="I63968" s="80"/>
      <c r="AX63968" s="80"/>
      <c r="AY63968" s="80"/>
      <c r="AZ63968" s="80"/>
      <c r="BA63968" s="80"/>
      <c r="BB63968" s="80"/>
    </row>
    <row r="63969" spans="9:54" x14ac:dyDescent="0.25">
      <c r="I63969" s="80"/>
      <c r="AX63969" s="80"/>
      <c r="AY63969" s="80"/>
      <c r="AZ63969" s="80"/>
      <c r="BA63969" s="80"/>
      <c r="BB63969" s="80"/>
    </row>
    <row r="63970" spans="9:54" x14ac:dyDescent="0.25">
      <c r="I63970" s="80"/>
      <c r="AX63970" s="80"/>
      <c r="AY63970" s="80"/>
      <c r="AZ63970" s="80"/>
      <c r="BA63970" s="80"/>
      <c r="BB63970" s="80"/>
    </row>
    <row r="63971" spans="9:54" x14ac:dyDescent="0.25">
      <c r="I63971" s="80"/>
      <c r="AX63971" s="80"/>
      <c r="AY63971" s="80"/>
      <c r="AZ63971" s="80"/>
      <c r="BA63971" s="80"/>
      <c r="BB63971" s="80"/>
    </row>
    <row r="63972" spans="9:54" x14ac:dyDescent="0.25">
      <c r="I63972" s="80"/>
      <c r="AX63972" s="80"/>
      <c r="AY63972" s="80"/>
      <c r="AZ63972" s="80"/>
      <c r="BA63972" s="80"/>
      <c r="BB63972" s="80"/>
    </row>
    <row r="63973" spans="9:54" x14ac:dyDescent="0.25">
      <c r="I63973" s="80"/>
      <c r="AX63973" s="80"/>
      <c r="AY63973" s="80"/>
      <c r="AZ63973" s="80"/>
      <c r="BA63973" s="80"/>
      <c r="BB63973" s="80"/>
    </row>
    <row r="63974" spans="9:54" x14ac:dyDescent="0.25">
      <c r="I63974" s="80"/>
      <c r="AX63974" s="80"/>
      <c r="AY63974" s="80"/>
      <c r="AZ63974" s="80"/>
      <c r="BA63974" s="80"/>
      <c r="BB63974" s="80"/>
    </row>
    <row r="63975" spans="9:54" x14ac:dyDescent="0.25">
      <c r="I63975" s="80"/>
      <c r="AX63975" s="80"/>
      <c r="AY63975" s="80"/>
      <c r="AZ63975" s="80"/>
      <c r="BA63975" s="80"/>
      <c r="BB63975" s="80"/>
    </row>
    <row r="63976" spans="9:54" x14ac:dyDescent="0.25">
      <c r="I63976" s="80"/>
      <c r="AX63976" s="80"/>
      <c r="AY63976" s="80"/>
      <c r="AZ63976" s="80"/>
      <c r="BA63976" s="80"/>
      <c r="BB63976" s="80"/>
    </row>
    <row r="63977" spans="9:54" x14ac:dyDescent="0.25">
      <c r="I63977" s="80"/>
      <c r="AX63977" s="80"/>
      <c r="AY63977" s="80"/>
      <c r="AZ63977" s="80"/>
      <c r="BA63977" s="80"/>
      <c r="BB63977" s="80"/>
    </row>
    <row r="63978" spans="9:54" x14ac:dyDescent="0.25">
      <c r="I63978" s="80"/>
      <c r="AX63978" s="80"/>
      <c r="AY63978" s="80"/>
      <c r="AZ63978" s="80"/>
      <c r="BA63978" s="80"/>
      <c r="BB63978" s="80"/>
    </row>
    <row r="63979" spans="9:54" x14ac:dyDescent="0.25">
      <c r="I63979" s="80"/>
      <c r="AX63979" s="80"/>
      <c r="AY63979" s="80"/>
      <c r="AZ63979" s="80"/>
      <c r="BA63979" s="80"/>
      <c r="BB63979" s="80"/>
    </row>
    <row r="63980" spans="9:54" x14ac:dyDescent="0.25">
      <c r="I63980" s="80"/>
      <c r="AX63980" s="80"/>
      <c r="AY63980" s="80"/>
      <c r="AZ63980" s="80"/>
      <c r="BA63980" s="80"/>
      <c r="BB63980" s="80"/>
    </row>
    <row r="63981" spans="9:54" x14ac:dyDescent="0.25">
      <c r="I63981" s="80"/>
      <c r="AX63981" s="80"/>
      <c r="AY63981" s="80"/>
      <c r="AZ63981" s="80"/>
      <c r="BA63981" s="80"/>
      <c r="BB63981" s="80"/>
    </row>
    <row r="63982" spans="9:54" x14ac:dyDescent="0.25">
      <c r="I63982" s="80"/>
      <c r="AX63982" s="80"/>
      <c r="AY63982" s="80"/>
      <c r="AZ63982" s="80"/>
      <c r="BA63982" s="80"/>
      <c r="BB63982" s="80"/>
    </row>
    <row r="63983" spans="9:54" x14ac:dyDescent="0.25">
      <c r="I63983" s="80"/>
      <c r="AX63983" s="80"/>
      <c r="AY63983" s="80"/>
      <c r="AZ63983" s="80"/>
      <c r="BA63983" s="80"/>
      <c r="BB63983" s="80"/>
    </row>
    <row r="63984" spans="9:54" x14ac:dyDescent="0.25">
      <c r="I63984" s="80"/>
      <c r="AX63984" s="80"/>
      <c r="AY63984" s="80"/>
      <c r="AZ63984" s="80"/>
      <c r="BA63984" s="80"/>
      <c r="BB63984" s="80"/>
    </row>
    <row r="63985" spans="9:54" x14ac:dyDescent="0.25">
      <c r="I63985" s="80"/>
      <c r="AX63985" s="80"/>
      <c r="AY63985" s="80"/>
      <c r="AZ63985" s="80"/>
      <c r="BA63985" s="80"/>
      <c r="BB63985" s="80"/>
    </row>
    <row r="63986" spans="9:54" x14ac:dyDescent="0.25">
      <c r="I63986" s="80"/>
      <c r="AX63986" s="80"/>
      <c r="AY63986" s="80"/>
      <c r="AZ63986" s="80"/>
      <c r="BA63986" s="80"/>
      <c r="BB63986" s="80"/>
    </row>
    <row r="63987" spans="9:54" x14ac:dyDescent="0.25">
      <c r="I63987" s="80"/>
      <c r="AX63987" s="80"/>
      <c r="AY63987" s="80"/>
      <c r="AZ63987" s="80"/>
      <c r="BA63987" s="80"/>
      <c r="BB63987" s="80"/>
    </row>
    <row r="63988" spans="9:54" x14ac:dyDescent="0.25">
      <c r="I63988" s="80"/>
      <c r="AX63988" s="80"/>
      <c r="AY63988" s="80"/>
      <c r="AZ63988" s="80"/>
      <c r="BA63988" s="80"/>
      <c r="BB63988" s="80"/>
    </row>
    <row r="63989" spans="9:54" x14ac:dyDescent="0.25">
      <c r="I63989" s="80"/>
      <c r="AX63989" s="80"/>
      <c r="AY63989" s="80"/>
      <c r="AZ63989" s="80"/>
      <c r="BA63989" s="80"/>
      <c r="BB63989" s="80"/>
    </row>
    <row r="63990" spans="9:54" x14ac:dyDescent="0.25">
      <c r="I63990" s="80"/>
      <c r="AX63990" s="80"/>
      <c r="AY63990" s="80"/>
      <c r="AZ63990" s="80"/>
      <c r="BA63990" s="80"/>
      <c r="BB63990" s="80"/>
    </row>
    <row r="63991" spans="9:54" x14ac:dyDescent="0.25">
      <c r="I63991" s="80"/>
      <c r="AX63991" s="80"/>
      <c r="AY63991" s="80"/>
      <c r="AZ63991" s="80"/>
      <c r="BA63991" s="80"/>
      <c r="BB63991" s="80"/>
    </row>
    <row r="63992" spans="9:54" x14ac:dyDescent="0.25">
      <c r="I63992" s="80"/>
      <c r="AX63992" s="80"/>
      <c r="AY63992" s="80"/>
      <c r="AZ63992" s="80"/>
      <c r="BA63992" s="80"/>
      <c r="BB63992" s="80"/>
    </row>
    <row r="63993" spans="9:54" x14ac:dyDescent="0.25">
      <c r="I63993" s="80"/>
      <c r="AX63993" s="80"/>
      <c r="AY63993" s="80"/>
      <c r="AZ63993" s="80"/>
      <c r="BA63993" s="80"/>
      <c r="BB63993" s="80"/>
    </row>
    <row r="63994" spans="9:54" x14ac:dyDescent="0.25">
      <c r="I63994" s="80"/>
      <c r="AX63994" s="80"/>
      <c r="AY63994" s="80"/>
      <c r="AZ63994" s="80"/>
      <c r="BA63994" s="80"/>
      <c r="BB63994" s="80"/>
    </row>
    <row r="63995" spans="9:54" x14ac:dyDescent="0.25">
      <c r="I63995" s="80"/>
      <c r="AX63995" s="80"/>
      <c r="AY63995" s="80"/>
      <c r="AZ63995" s="80"/>
      <c r="BA63995" s="80"/>
      <c r="BB63995" s="80"/>
    </row>
    <row r="63996" spans="9:54" x14ac:dyDescent="0.25">
      <c r="I63996" s="80"/>
      <c r="AX63996" s="80"/>
      <c r="AY63996" s="80"/>
      <c r="AZ63996" s="80"/>
      <c r="BA63996" s="80"/>
      <c r="BB63996" s="80"/>
    </row>
    <row r="63997" spans="9:54" x14ac:dyDescent="0.25">
      <c r="I63997" s="80"/>
      <c r="AX63997" s="80"/>
      <c r="AY63997" s="80"/>
      <c r="AZ63997" s="80"/>
      <c r="BA63997" s="80"/>
      <c r="BB63997" s="80"/>
    </row>
    <row r="63998" spans="9:54" x14ac:dyDescent="0.25">
      <c r="I63998" s="80"/>
      <c r="AX63998" s="80"/>
      <c r="AY63998" s="80"/>
      <c r="AZ63998" s="80"/>
      <c r="BA63998" s="80"/>
      <c r="BB63998" s="80"/>
    </row>
    <row r="63999" spans="9:54" x14ac:dyDescent="0.25">
      <c r="I63999" s="80"/>
      <c r="AX63999" s="80"/>
      <c r="AY63999" s="80"/>
      <c r="AZ63999" s="80"/>
      <c r="BA63999" s="80"/>
      <c r="BB63999" s="80"/>
    </row>
    <row r="64000" spans="9:54" x14ac:dyDescent="0.25">
      <c r="I64000" s="80"/>
      <c r="AX64000" s="80"/>
      <c r="AY64000" s="80"/>
      <c r="AZ64000" s="80"/>
      <c r="BA64000" s="80"/>
      <c r="BB64000" s="80"/>
    </row>
    <row r="64001" spans="9:54" x14ac:dyDescent="0.25">
      <c r="I64001" s="80"/>
      <c r="AX64001" s="80"/>
      <c r="AY64001" s="80"/>
      <c r="AZ64001" s="80"/>
      <c r="BA64001" s="80"/>
      <c r="BB64001" s="80"/>
    </row>
    <row r="64002" spans="9:54" x14ac:dyDescent="0.25">
      <c r="I64002" s="80"/>
      <c r="AX64002" s="80"/>
      <c r="AY64002" s="80"/>
      <c r="AZ64002" s="80"/>
      <c r="BA64002" s="80"/>
      <c r="BB64002" s="80"/>
    </row>
    <row r="64003" spans="9:54" x14ac:dyDescent="0.25">
      <c r="I64003" s="80"/>
      <c r="AX64003" s="80"/>
      <c r="AY64003" s="80"/>
      <c r="AZ64003" s="80"/>
      <c r="BA64003" s="80"/>
      <c r="BB64003" s="80"/>
    </row>
    <row r="64004" spans="9:54" x14ac:dyDescent="0.25">
      <c r="I64004" s="80"/>
      <c r="AX64004" s="80"/>
      <c r="AY64004" s="80"/>
      <c r="AZ64004" s="80"/>
      <c r="BA64004" s="80"/>
      <c r="BB64004" s="80"/>
    </row>
    <row r="64005" spans="9:54" x14ac:dyDescent="0.25">
      <c r="I64005" s="80"/>
      <c r="AX64005" s="80"/>
      <c r="AY64005" s="80"/>
      <c r="AZ64005" s="80"/>
      <c r="BA64005" s="80"/>
      <c r="BB64005" s="80"/>
    </row>
    <row r="64006" spans="9:54" x14ac:dyDescent="0.25">
      <c r="I64006" s="80"/>
      <c r="AX64006" s="80"/>
      <c r="AY64006" s="80"/>
      <c r="AZ64006" s="80"/>
      <c r="BA64006" s="80"/>
      <c r="BB64006" s="80"/>
    </row>
    <row r="64007" spans="9:54" x14ac:dyDescent="0.25">
      <c r="I64007" s="80"/>
      <c r="AX64007" s="80"/>
      <c r="AY64007" s="80"/>
      <c r="AZ64007" s="80"/>
      <c r="BA64007" s="80"/>
      <c r="BB64007" s="80"/>
    </row>
    <row r="64008" spans="9:54" x14ac:dyDescent="0.25">
      <c r="I64008" s="80"/>
      <c r="AX64008" s="80"/>
      <c r="AY64008" s="80"/>
      <c r="AZ64008" s="80"/>
      <c r="BA64008" s="80"/>
      <c r="BB64008" s="80"/>
    </row>
    <row r="64009" spans="9:54" x14ac:dyDescent="0.25">
      <c r="I64009" s="80"/>
      <c r="AX64009" s="80"/>
      <c r="AY64009" s="80"/>
      <c r="AZ64009" s="80"/>
      <c r="BA64009" s="80"/>
      <c r="BB64009" s="80"/>
    </row>
    <row r="64010" spans="9:54" x14ac:dyDescent="0.25">
      <c r="I64010" s="80"/>
      <c r="AX64010" s="80"/>
      <c r="AY64010" s="80"/>
      <c r="AZ64010" s="80"/>
      <c r="BA64010" s="80"/>
      <c r="BB64010" s="80"/>
    </row>
    <row r="64011" spans="9:54" x14ac:dyDescent="0.25">
      <c r="I64011" s="80"/>
      <c r="AX64011" s="80"/>
      <c r="AY64011" s="80"/>
      <c r="AZ64011" s="80"/>
      <c r="BA64011" s="80"/>
      <c r="BB64011" s="80"/>
    </row>
    <row r="64012" spans="9:54" x14ac:dyDescent="0.25">
      <c r="I64012" s="80"/>
      <c r="AX64012" s="80"/>
      <c r="AY64012" s="80"/>
      <c r="AZ64012" s="80"/>
      <c r="BA64012" s="80"/>
      <c r="BB64012" s="80"/>
    </row>
    <row r="64013" spans="9:54" x14ac:dyDescent="0.25">
      <c r="I64013" s="80"/>
      <c r="AX64013" s="80"/>
      <c r="AY64013" s="80"/>
      <c r="AZ64013" s="80"/>
      <c r="BA64013" s="80"/>
      <c r="BB64013" s="80"/>
    </row>
    <row r="64014" spans="9:54" x14ac:dyDescent="0.25">
      <c r="I64014" s="80"/>
      <c r="AX64014" s="80"/>
      <c r="AY64014" s="80"/>
      <c r="AZ64014" s="80"/>
      <c r="BA64014" s="80"/>
      <c r="BB64014" s="80"/>
    </row>
    <row r="64015" spans="9:54" x14ac:dyDescent="0.25">
      <c r="I64015" s="80"/>
      <c r="AX64015" s="80"/>
      <c r="AY64015" s="80"/>
      <c r="AZ64015" s="80"/>
      <c r="BA64015" s="80"/>
      <c r="BB64015" s="80"/>
    </row>
    <row r="64016" spans="9:54" x14ac:dyDescent="0.25">
      <c r="I64016" s="80"/>
      <c r="AX64016" s="80"/>
      <c r="AY64016" s="80"/>
      <c r="AZ64016" s="80"/>
      <c r="BA64016" s="80"/>
      <c r="BB64016" s="80"/>
    </row>
    <row r="64017" spans="9:54" x14ac:dyDescent="0.25">
      <c r="I64017" s="80"/>
      <c r="AX64017" s="80"/>
      <c r="AY64017" s="80"/>
      <c r="AZ64017" s="80"/>
      <c r="BA64017" s="80"/>
      <c r="BB64017" s="80"/>
    </row>
    <row r="64018" spans="9:54" x14ac:dyDescent="0.25">
      <c r="I64018" s="80"/>
      <c r="AX64018" s="80"/>
      <c r="AY64018" s="80"/>
      <c r="AZ64018" s="80"/>
      <c r="BA64018" s="80"/>
      <c r="BB64018" s="80"/>
    </row>
    <row r="64019" spans="9:54" x14ac:dyDescent="0.25">
      <c r="I64019" s="80"/>
      <c r="AX64019" s="80"/>
      <c r="AY64019" s="80"/>
      <c r="AZ64019" s="80"/>
      <c r="BA64019" s="80"/>
      <c r="BB64019" s="80"/>
    </row>
    <row r="64020" spans="9:54" x14ac:dyDescent="0.25">
      <c r="I64020" s="80"/>
      <c r="AX64020" s="80"/>
      <c r="AY64020" s="80"/>
      <c r="AZ64020" s="80"/>
      <c r="BA64020" s="80"/>
      <c r="BB64020" s="80"/>
    </row>
    <row r="64021" spans="9:54" x14ac:dyDescent="0.25">
      <c r="I64021" s="80"/>
      <c r="AX64021" s="80"/>
      <c r="AY64021" s="80"/>
      <c r="AZ64021" s="80"/>
      <c r="BA64021" s="80"/>
      <c r="BB64021" s="80"/>
    </row>
    <row r="64022" spans="9:54" x14ac:dyDescent="0.25">
      <c r="I64022" s="80"/>
      <c r="AX64022" s="80"/>
      <c r="AY64022" s="80"/>
      <c r="AZ64022" s="80"/>
      <c r="BA64022" s="80"/>
      <c r="BB64022" s="80"/>
    </row>
    <row r="64023" spans="9:54" x14ac:dyDescent="0.25">
      <c r="I64023" s="80"/>
      <c r="AX64023" s="80"/>
      <c r="AY64023" s="80"/>
      <c r="AZ64023" s="80"/>
      <c r="BA64023" s="80"/>
      <c r="BB64023" s="80"/>
    </row>
    <row r="64024" spans="9:54" x14ac:dyDescent="0.25">
      <c r="I64024" s="80"/>
      <c r="AX64024" s="80"/>
      <c r="AY64024" s="80"/>
      <c r="AZ64024" s="80"/>
      <c r="BA64024" s="80"/>
      <c r="BB64024" s="80"/>
    </row>
    <row r="64025" spans="9:54" x14ac:dyDescent="0.25">
      <c r="I64025" s="80"/>
      <c r="AX64025" s="80"/>
      <c r="AY64025" s="80"/>
      <c r="AZ64025" s="80"/>
      <c r="BA64025" s="80"/>
      <c r="BB64025" s="80"/>
    </row>
    <row r="64026" spans="9:54" x14ac:dyDescent="0.25">
      <c r="I64026" s="80"/>
      <c r="AX64026" s="80"/>
      <c r="AY64026" s="80"/>
      <c r="AZ64026" s="80"/>
      <c r="BA64026" s="80"/>
      <c r="BB64026" s="80"/>
    </row>
    <row r="64027" spans="9:54" x14ac:dyDescent="0.25">
      <c r="I64027" s="80"/>
      <c r="AX64027" s="80"/>
      <c r="AY64027" s="80"/>
      <c r="AZ64027" s="80"/>
      <c r="BA64027" s="80"/>
      <c r="BB64027" s="80"/>
    </row>
    <row r="64028" spans="9:54" x14ac:dyDescent="0.25">
      <c r="I64028" s="80"/>
      <c r="AX64028" s="80"/>
      <c r="AY64028" s="80"/>
      <c r="AZ64028" s="80"/>
      <c r="BA64028" s="80"/>
      <c r="BB64028" s="80"/>
    </row>
    <row r="64029" spans="9:54" x14ac:dyDescent="0.25">
      <c r="I64029" s="80"/>
      <c r="AX64029" s="80"/>
      <c r="AY64029" s="80"/>
      <c r="AZ64029" s="80"/>
      <c r="BA64029" s="80"/>
      <c r="BB64029" s="80"/>
    </row>
    <row r="64030" spans="9:54" x14ac:dyDescent="0.25">
      <c r="I64030" s="80"/>
      <c r="AX64030" s="80"/>
      <c r="AY64030" s="80"/>
      <c r="AZ64030" s="80"/>
      <c r="BA64030" s="80"/>
      <c r="BB64030" s="80"/>
    </row>
    <row r="64031" spans="9:54" x14ac:dyDescent="0.25">
      <c r="I64031" s="80"/>
      <c r="AX64031" s="80"/>
      <c r="AY64031" s="80"/>
      <c r="AZ64031" s="80"/>
      <c r="BA64031" s="80"/>
      <c r="BB64031" s="80"/>
    </row>
    <row r="64032" spans="9:54" x14ac:dyDescent="0.25">
      <c r="I64032" s="80"/>
      <c r="AX64032" s="80"/>
      <c r="AY64032" s="80"/>
      <c r="AZ64032" s="80"/>
      <c r="BA64032" s="80"/>
      <c r="BB64032" s="80"/>
    </row>
    <row r="64033" spans="9:54" x14ac:dyDescent="0.25">
      <c r="I64033" s="80"/>
      <c r="AX64033" s="80"/>
      <c r="AY64033" s="80"/>
      <c r="AZ64033" s="80"/>
      <c r="BA64033" s="80"/>
      <c r="BB64033" s="80"/>
    </row>
    <row r="64034" spans="9:54" x14ac:dyDescent="0.25">
      <c r="I64034" s="80"/>
      <c r="AX64034" s="80"/>
      <c r="AY64034" s="80"/>
      <c r="AZ64034" s="80"/>
      <c r="BA64034" s="80"/>
      <c r="BB64034" s="80"/>
    </row>
    <row r="64035" spans="9:54" x14ac:dyDescent="0.25">
      <c r="I64035" s="80"/>
      <c r="AX64035" s="80"/>
      <c r="AY64035" s="80"/>
      <c r="AZ64035" s="80"/>
      <c r="BA64035" s="80"/>
      <c r="BB64035" s="80"/>
    </row>
    <row r="64036" spans="9:54" x14ac:dyDescent="0.25">
      <c r="I64036" s="80"/>
      <c r="AX64036" s="80"/>
      <c r="AY64036" s="80"/>
      <c r="AZ64036" s="80"/>
      <c r="BA64036" s="80"/>
      <c r="BB64036" s="80"/>
    </row>
    <row r="64037" spans="9:54" x14ac:dyDescent="0.25">
      <c r="I64037" s="80"/>
      <c r="AX64037" s="80"/>
      <c r="AY64037" s="80"/>
      <c r="AZ64037" s="80"/>
      <c r="BA64037" s="80"/>
      <c r="BB64037" s="80"/>
    </row>
    <row r="64038" spans="9:54" x14ac:dyDescent="0.25">
      <c r="I64038" s="80"/>
      <c r="AX64038" s="80"/>
      <c r="AY64038" s="80"/>
      <c r="AZ64038" s="80"/>
      <c r="BA64038" s="80"/>
      <c r="BB64038" s="80"/>
    </row>
    <row r="64039" spans="9:54" x14ac:dyDescent="0.25">
      <c r="I64039" s="80"/>
      <c r="AX64039" s="80"/>
      <c r="AY64039" s="80"/>
      <c r="AZ64039" s="80"/>
      <c r="BA64039" s="80"/>
      <c r="BB64039" s="80"/>
    </row>
    <row r="64040" spans="9:54" x14ac:dyDescent="0.25">
      <c r="I64040" s="80"/>
      <c r="AX64040" s="80"/>
      <c r="AY64040" s="80"/>
      <c r="AZ64040" s="80"/>
      <c r="BA64040" s="80"/>
      <c r="BB64040" s="80"/>
    </row>
    <row r="64041" spans="9:54" x14ac:dyDescent="0.25">
      <c r="I64041" s="80"/>
      <c r="AX64041" s="80"/>
      <c r="AY64041" s="80"/>
      <c r="AZ64041" s="80"/>
      <c r="BA64041" s="80"/>
      <c r="BB64041" s="80"/>
    </row>
    <row r="64042" spans="9:54" x14ac:dyDescent="0.25">
      <c r="I64042" s="80"/>
      <c r="AX64042" s="80"/>
      <c r="AY64042" s="80"/>
      <c r="AZ64042" s="80"/>
      <c r="BA64042" s="80"/>
      <c r="BB64042" s="80"/>
    </row>
    <row r="64043" spans="9:54" x14ac:dyDescent="0.25">
      <c r="I64043" s="80"/>
      <c r="AX64043" s="80"/>
      <c r="AY64043" s="80"/>
      <c r="AZ64043" s="80"/>
      <c r="BA64043" s="80"/>
      <c r="BB64043" s="80"/>
    </row>
    <row r="64044" spans="9:54" x14ac:dyDescent="0.25">
      <c r="I64044" s="80"/>
      <c r="AX64044" s="80"/>
      <c r="AY64044" s="80"/>
      <c r="AZ64044" s="80"/>
      <c r="BA64044" s="80"/>
      <c r="BB64044" s="80"/>
    </row>
    <row r="64045" spans="9:54" x14ac:dyDescent="0.25">
      <c r="I64045" s="80"/>
      <c r="AX64045" s="80"/>
      <c r="AY64045" s="80"/>
      <c r="AZ64045" s="80"/>
      <c r="BA64045" s="80"/>
      <c r="BB64045" s="80"/>
    </row>
    <row r="64046" spans="9:54" x14ac:dyDescent="0.25">
      <c r="I64046" s="80"/>
      <c r="AX64046" s="80"/>
      <c r="AY64046" s="80"/>
      <c r="AZ64046" s="80"/>
      <c r="BA64046" s="80"/>
      <c r="BB64046" s="80"/>
    </row>
    <row r="64047" spans="9:54" x14ac:dyDescent="0.25">
      <c r="I64047" s="80"/>
      <c r="AX64047" s="80"/>
      <c r="AY64047" s="80"/>
      <c r="AZ64047" s="80"/>
      <c r="BA64047" s="80"/>
      <c r="BB64047" s="80"/>
    </row>
    <row r="64048" spans="9:54" x14ac:dyDescent="0.25">
      <c r="I64048" s="80"/>
      <c r="AX64048" s="80"/>
      <c r="AY64048" s="80"/>
      <c r="AZ64048" s="80"/>
      <c r="BA64048" s="80"/>
      <c r="BB64048" s="80"/>
    </row>
    <row r="64049" spans="9:54" x14ac:dyDescent="0.25">
      <c r="I64049" s="80"/>
      <c r="AX64049" s="80"/>
      <c r="AY64049" s="80"/>
      <c r="AZ64049" s="80"/>
      <c r="BA64049" s="80"/>
      <c r="BB64049" s="80"/>
    </row>
    <row r="64050" spans="9:54" x14ac:dyDescent="0.25">
      <c r="I64050" s="80"/>
      <c r="AX64050" s="80"/>
      <c r="AY64050" s="80"/>
      <c r="AZ64050" s="80"/>
      <c r="BA64050" s="80"/>
      <c r="BB64050" s="80"/>
    </row>
    <row r="64051" spans="9:54" x14ac:dyDescent="0.25">
      <c r="I64051" s="80"/>
      <c r="AX64051" s="80"/>
      <c r="AY64051" s="80"/>
      <c r="AZ64051" s="80"/>
      <c r="BA64051" s="80"/>
      <c r="BB64051" s="80"/>
    </row>
    <row r="64052" spans="9:54" x14ac:dyDescent="0.25">
      <c r="I64052" s="80"/>
      <c r="AX64052" s="80"/>
      <c r="AY64052" s="80"/>
      <c r="AZ64052" s="80"/>
      <c r="BA64052" s="80"/>
      <c r="BB64052" s="80"/>
    </row>
    <row r="64053" spans="9:54" x14ac:dyDescent="0.25">
      <c r="I64053" s="80"/>
      <c r="AX64053" s="80"/>
      <c r="AY64053" s="80"/>
      <c r="AZ64053" s="80"/>
      <c r="BA64053" s="80"/>
      <c r="BB64053" s="80"/>
    </row>
    <row r="64054" spans="9:54" x14ac:dyDescent="0.25">
      <c r="I64054" s="80"/>
      <c r="AX64054" s="80"/>
      <c r="AY64054" s="80"/>
      <c r="AZ64054" s="80"/>
      <c r="BA64054" s="80"/>
      <c r="BB64054" s="80"/>
    </row>
    <row r="64055" spans="9:54" x14ac:dyDescent="0.25">
      <c r="I64055" s="80"/>
      <c r="AX64055" s="80"/>
      <c r="AY64055" s="80"/>
      <c r="AZ64055" s="80"/>
      <c r="BA64055" s="80"/>
      <c r="BB64055" s="80"/>
    </row>
    <row r="64056" spans="9:54" x14ac:dyDescent="0.25">
      <c r="I64056" s="80"/>
      <c r="AX64056" s="80"/>
      <c r="AY64056" s="80"/>
      <c r="AZ64056" s="80"/>
      <c r="BA64056" s="80"/>
      <c r="BB64056" s="80"/>
    </row>
    <row r="64057" spans="9:54" x14ac:dyDescent="0.25">
      <c r="I64057" s="80"/>
      <c r="AX64057" s="80"/>
      <c r="AY64057" s="80"/>
      <c r="AZ64057" s="80"/>
      <c r="BA64057" s="80"/>
      <c r="BB64057" s="80"/>
    </row>
    <row r="64058" spans="9:54" x14ac:dyDescent="0.25">
      <c r="I64058" s="80"/>
      <c r="AX64058" s="80"/>
      <c r="AY64058" s="80"/>
      <c r="AZ64058" s="80"/>
      <c r="BA64058" s="80"/>
      <c r="BB64058" s="80"/>
    </row>
    <row r="64059" spans="9:54" x14ac:dyDescent="0.25">
      <c r="I64059" s="80"/>
      <c r="AX64059" s="80"/>
      <c r="AY64059" s="80"/>
      <c r="AZ64059" s="80"/>
      <c r="BA64059" s="80"/>
      <c r="BB64059" s="80"/>
    </row>
    <row r="64060" spans="9:54" x14ac:dyDescent="0.25">
      <c r="I64060" s="80"/>
      <c r="AX64060" s="80"/>
      <c r="AY64060" s="80"/>
      <c r="AZ64060" s="80"/>
      <c r="BA64060" s="80"/>
      <c r="BB64060" s="80"/>
    </row>
    <row r="64061" spans="9:54" x14ac:dyDescent="0.25">
      <c r="I64061" s="80"/>
      <c r="AX64061" s="80"/>
      <c r="AY64061" s="80"/>
      <c r="AZ64061" s="80"/>
      <c r="BA64061" s="80"/>
      <c r="BB64061" s="80"/>
    </row>
    <row r="64062" spans="9:54" x14ac:dyDescent="0.25">
      <c r="I64062" s="80"/>
      <c r="AX64062" s="80"/>
      <c r="AY64062" s="80"/>
      <c r="AZ64062" s="80"/>
      <c r="BA64062" s="80"/>
      <c r="BB64062" s="80"/>
    </row>
    <row r="64063" spans="9:54" x14ac:dyDescent="0.25">
      <c r="I64063" s="80"/>
      <c r="AX64063" s="80"/>
      <c r="AY64063" s="80"/>
      <c r="AZ64063" s="80"/>
      <c r="BA64063" s="80"/>
      <c r="BB64063" s="80"/>
    </row>
    <row r="64064" spans="9:54" x14ac:dyDescent="0.25">
      <c r="I64064" s="80"/>
      <c r="AX64064" s="80"/>
      <c r="AY64064" s="80"/>
      <c r="AZ64064" s="80"/>
      <c r="BA64064" s="80"/>
      <c r="BB64064" s="80"/>
    </row>
    <row r="64065" spans="9:54" x14ac:dyDescent="0.25">
      <c r="I64065" s="80"/>
      <c r="AX64065" s="80"/>
      <c r="AY64065" s="80"/>
      <c r="AZ64065" s="80"/>
      <c r="BA64065" s="80"/>
      <c r="BB64065" s="80"/>
    </row>
    <row r="64066" spans="9:54" x14ac:dyDescent="0.25">
      <c r="I64066" s="80"/>
      <c r="AX64066" s="80"/>
      <c r="AY64066" s="80"/>
      <c r="AZ64066" s="80"/>
      <c r="BA64066" s="80"/>
      <c r="BB64066" s="80"/>
    </row>
    <row r="64067" spans="9:54" x14ac:dyDescent="0.25">
      <c r="I64067" s="80"/>
      <c r="AX64067" s="80"/>
      <c r="AY64067" s="80"/>
      <c r="AZ64067" s="80"/>
      <c r="BA64067" s="80"/>
      <c r="BB64067" s="80"/>
    </row>
    <row r="64068" spans="9:54" x14ac:dyDescent="0.25">
      <c r="I64068" s="80"/>
      <c r="AX64068" s="80"/>
      <c r="AY64068" s="80"/>
      <c r="AZ64068" s="80"/>
      <c r="BA64068" s="80"/>
      <c r="BB64068" s="80"/>
    </row>
    <row r="64069" spans="9:54" x14ac:dyDescent="0.25">
      <c r="I64069" s="80"/>
      <c r="AX64069" s="80"/>
      <c r="AY64069" s="80"/>
      <c r="AZ64069" s="80"/>
      <c r="BA64069" s="80"/>
      <c r="BB64069" s="80"/>
    </row>
    <row r="64070" spans="9:54" x14ac:dyDescent="0.25">
      <c r="I64070" s="80"/>
      <c r="AX64070" s="80"/>
      <c r="AY64070" s="80"/>
      <c r="AZ64070" s="80"/>
      <c r="BA64070" s="80"/>
      <c r="BB64070" s="80"/>
    </row>
    <row r="64071" spans="9:54" x14ac:dyDescent="0.25">
      <c r="I64071" s="80"/>
      <c r="AX64071" s="80"/>
      <c r="AY64071" s="80"/>
      <c r="AZ64071" s="80"/>
      <c r="BA64071" s="80"/>
      <c r="BB64071" s="80"/>
    </row>
    <row r="64072" spans="9:54" x14ac:dyDescent="0.25">
      <c r="I64072" s="80"/>
      <c r="AX64072" s="80"/>
      <c r="AY64072" s="80"/>
      <c r="AZ64072" s="80"/>
      <c r="BA64072" s="80"/>
      <c r="BB64072" s="80"/>
    </row>
    <row r="64073" spans="9:54" x14ac:dyDescent="0.25">
      <c r="I64073" s="80"/>
      <c r="AX64073" s="80"/>
      <c r="AY64073" s="80"/>
      <c r="AZ64073" s="80"/>
      <c r="BA64073" s="80"/>
      <c r="BB64073" s="80"/>
    </row>
    <row r="64074" spans="9:54" x14ac:dyDescent="0.25">
      <c r="I64074" s="80"/>
      <c r="AX64074" s="80"/>
      <c r="AY64074" s="80"/>
      <c r="AZ64074" s="80"/>
      <c r="BA64074" s="80"/>
      <c r="BB64074" s="80"/>
    </row>
    <row r="64075" spans="9:54" x14ac:dyDescent="0.25">
      <c r="I64075" s="80"/>
      <c r="AX64075" s="80"/>
      <c r="AY64075" s="80"/>
      <c r="AZ64075" s="80"/>
      <c r="BA64075" s="80"/>
      <c r="BB64075" s="80"/>
    </row>
    <row r="64076" spans="9:54" x14ac:dyDescent="0.25">
      <c r="I64076" s="80"/>
      <c r="AX64076" s="80"/>
      <c r="AY64076" s="80"/>
      <c r="AZ64076" s="80"/>
      <c r="BA64076" s="80"/>
      <c r="BB64076" s="80"/>
    </row>
    <row r="64077" spans="9:54" x14ac:dyDescent="0.25">
      <c r="I64077" s="80"/>
      <c r="AX64077" s="80"/>
      <c r="AY64077" s="80"/>
      <c r="AZ64077" s="80"/>
      <c r="BA64077" s="80"/>
      <c r="BB64077" s="80"/>
    </row>
    <row r="64078" spans="9:54" x14ac:dyDescent="0.25">
      <c r="I64078" s="80"/>
      <c r="AX64078" s="80"/>
      <c r="AY64078" s="80"/>
      <c r="AZ64078" s="80"/>
      <c r="BA64078" s="80"/>
      <c r="BB64078" s="80"/>
    </row>
    <row r="64079" spans="9:54" x14ac:dyDescent="0.25">
      <c r="I64079" s="80"/>
      <c r="AX64079" s="80"/>
      <c r="AY64079" s="80"/>
      <c r="AZ64079" s="80"/>
      <c r="BA64079" s="80"/>
      <c r="BB64079" s="80"/>
    </row>
    <row r="64080" spans="9:54" x14ac:dyDescent="0.25">
      <c r="I64080" s="80"/>
      <c r="AX64080" s="80"/>
      <c r="AY64080" s="80"/>
      <c r="AZ64080" s="80"/>
      <c r="BA64080" s="80"/>
      <c r="BB64080" s="80"/>
    </row>
    <row r="64081" spans="9:54" x14ac:dyDescent="0.25">
      <c r="I64081" s="80"/>
      <c r="AX64081" s="80"/>
      <c r="AY64081" s="80"/>
      <c r="AZ64081" s="80"/>
      <c r="BA64081" s="80"/>
      <c r="BB64081" s="80"/>
    </row>
    <row r="64082" spans="9:54" x14ac:dyDescent="0.25">
      <c r="I64082" s="80"/>
      <c r="AX64082" s="80"/>
      <c r="AY64082" s="80"/>
      <c r="AZ64082" s="80"/>
      <c r="BA64082" s="80"/>
      <c r="BB64082" s="80"/>
    </row>
    <row r="64083" spans="9:54" x14ac:dyDescent="0.25">
      <c r="I64083" s="80"/>
      <c r="AX64083" s="80"/>
      <c r="AY64083" s="80"/>
      <c r="AZ64083" s="80"/>
      <c r="BA64083" s="80"/>
      <c r="BB64083" s="80"/>
    </row>
    <row r="64084" spans="9:54" x14ac:dyDescent="0.25">
      <c r="I64084" s="80"/>
      <c r="AX64084" s="80"/>
      <c r="AY64084" s="80"/>
      <c r="AZ64084" s="80"/>
      <c r="BA64084" s="80"/>
      <c r="BB64084" s="80"/>
    </row>
    <row r="64085" spans="9:54" x14ac:dyDescent="0.25">
      <c r="I64085" s="80"/>
      <c r="AX64085" s="80"/>
      <c r="AY64085" s="80"/>
      <c r="AZ64085" s="80"/>
      <c r="BA64085" s="80"/>
      <c r="BB64085" s="80"/>
    </row>
    <row r="64086" spans="9:54" x14ac:dyDescent="0.25">
      <c r="I64086" s="80"/>
      <c r="AX64086" s="80"/>
      <c r="AY64086" s="80"/>
      <c r="AZ64086" s="80"/>
      <c r="BA64086" s="80"/>
      <c r="BB64086" s="80"/>
    </row>
    <row r="64087" spans="9:54" x14ac:dyDescent="0.25">
      <c r="I64087" s="80"/>
      <c r="AX64087" s="80"/>
      <c r="AY64087" s="80"/>
      <c r="AZ64087" s="80"/>
      <c r="BA64087" s="80"/>
      <c r="BB64087" s="80"/>
    </row>
    <row r="64088" spans="9:54" x14ac:dyDescent="0.25">
      <c r="I64088" s="80"/>
      <c r="AX64088" s="80"/>
      <c r="AY64088" s="80"/>
      <c r="AZ64088" s="80"/>
      <c r="BA64088" s="80"/>
      <c r="BB64088" s="80"/>
    </row>
    <row r="64089" spans="9:54" x14ac:dyDescent="0.25">
      <c r="I64089" s="80"/>
      <c r="AX64089" s="80"/>
      <c r="AY64089" s="80"/>
      <c r="AZ64089" s="80"/>
      <c r="BA64089" s="80"/>
      <c r="BB64089" s="80"/>
    </row>
    <row r="64090" spans="9:54" x14ac:dyDescent="0.25">
      <c r="I64090" s="80"/>
      <c r="AX64090" s="80"/>
      <c r="AY64090" s="80"/>
      <c r="AZ64090" s="80"/>
      <c r="BA64090" s="80"/>
      <c r="BB64090" s="80"/>
    </row>
    <row r="64091" spans="9:54" x14ac:dyDescent="0.25">
      <c r="I64091" s="80"/>
      <c r="AX64091" s="80"/>
      <c r="AY64091" s="80"/>
      <c r="AZ64091" s="80"/>
      <c r="BA64091" s="80"/>
      <c r="BB64091" s="80"/>
    </row>
    <row r="64092" spans="9:54" x14ac:dyDescent="0.25">
      <c r="I64092" s="80"/>
      <c r="AX64092" s="80"/>
      <c r="AY64092" s="80"/>
      <c r="AZ64092" s="80"/>
      <c r="BA64092" s="80"/>
      <c r="BB64092" s="80"/>
    </row>
    <row r="64093" spans="9:54" x14ac:dyDescent="0.25">
      <c r="I64093" s="80"/>
      <c r="AX64093" s="80"/>
      <c r="AY64093" s="80"/>
      <c r="AZ64093" s="80"/>
      <c r="BA64093" s="80"/>
      <c r="BB64093" s="80"/>
    </row>
    <row r="64094" spans="9:54" x14ac:dyDescent="0.25">
      <c r="I64094" s="80"/>
      <c r="AX64094" s="80"/>
      <c r="AY64094" s="80"/>
      <c r="AZ64094" s="80"/>
      <c r="BA64094" s="80"/>
      <c r="BB64094" s="80"/>
    </row>
    <row r="64095" spans="9:54" x14ac:dyDescent="0.25">
      <c r="I64095" s="80"/>
      <c r="AX64095" s="80"/>
      <c r="AY64095" s="80"/>
      <c r="AZ64095" s="80"/>
      <c r="BA64095" s="80"/>
      <c r="BB64095" s="80"/>
    </row>
    <row r="64096" spans="9:54" x14ac:dyDescent="0.25">
      <c r="I64096" s="80"/>
      <c r="AX64096" s="80"/>
      <c r="AY64096" s="80"/>
      <c r="AZ64096" s="80"/>
      <c r="BA64096" s="80"/>
      <c r="BB64096" s="80"/>
    </row>
    <row r="64097" spans="9:54" x14ac:dyDescent="0.25">
      <c r="I64097" s="80"/>
      <c r="AX64097" s="80"/>
      <c r="AY64097" s="80"/>
      <c r="AZ64097" s="80"/>
      <c r="BA64097" s="80"/>
      <c r="BB64097" s="80"/>
    </row>
    <row r="64098" spans="9:54" x14ac:dyDescent="0.25">
      <c r="I64098" s="80"/>
      <c r="AX64098" s="80"/>
      <c r="AY64098" s="80"/>
      <c r="AZ64098" s="80"/>
      <c r="BA64098" s="80"/>
      <c r="BB64098" s="80"/>
    </row>
    <row r="64099" spans="9:54" x14ac:dyDescent="0.25">
      <c r="I64099" s="80"/>
      <c r="AX64099" s="80"/>
      <c r="AY64099" s="80"/>
      <c r="AZ64099" s="80"/>
      <c r="BA64099" s="80"/>
      <c r="BB64099" s="80"/>
    </row>
    <row r="64100" spans="9:54" x14ac:dyDescent="0.25">
      <c r="I64100" s="80"/>
      <c r="AX64100" s="80"/>
      <c r="AY64100" s="80"/>
      <c r="AZ64100" s="80"/>
      <c r="BA64100" s="80"/>
      <c r="BB64100" s="80"/>
    </row>
    <row r="64101" spans="9:54" x14ac:dyDescent="0.25">
      <c r="I64101" s="80"/>
      <c r="AX64101" s="80"/>
      <c r="AY64101" s="80"/>
      <c r="AZ64101" s="80"/>
      <c r="BA64101" s="80"/>
      <c r="BB64101" s="80"/>
    </row>
    <row r="64102" spans="9:54" x14ac:dyDescent="0.25">
      <c r="I64102" s="80"/>
      <c r="AX64102" s="80"/>
      <c r="AY64102" s="80"/>
      <c r="AZ64102" s="80"/>
      <c r="BA64102" s="80"/>
      <c r="BB64102" s="80"/>
    </row>
    <row r="64103" spans="9:54" x14ac:dyDescent="0.25">
      <c r="I64103" s="80"/>
      <c r="AX64103" s="80"/>
      <c r="AY64103" s="80"/>
      <c r="AZ64103" s="80"/>
      <c r="BA64103" s="80"/>
      <c r="BB64103" s="80"/>
    </row>
    <row r="64104" spans="9:54" x14ac:dyDescent="0.25">
      <c r="I64104" s="80"/>
      <c r="AX64104" s="80"/>
      <c r="AY64104" s="80"/>
      <c r="AZ64104" s="80"/>
      <c r="BA64104" s="80"/>
      <c r="BB64104" s="80"/>
    </row>
    <row r="64105" spans="9:54" x14ac:dyDescent="0.25">
      <c r="I64105" s="80"/>
      <c r="AX64105" s="80"/>
      <c r="AY64105" s="80"/>
      <c r="AZ64105" s="80"/>
      <c r="BA64105" s="80"/>
      <c r="BB64105" s="80"/>
    </row>
    <row r="64106" spans="9:54" x14ac:dyDescent="0.25">
      <c r="I64106" s="80"/>
      <c r="AX64106" s="80"/>
      <c r="AY64106" s="80"/>
      <c r="AZ64106" s="80"/>
      <c r="BA64106" s="80"/>
      <c r="BB64106" s="80"/>
    </row>
    <row r="64107" spans="9:54" x14ac:dyDescent="0.25">
      <c r="I64107" s="80"/>
      <c r="AX64107" s="80"/>
      <c r="AY64107" s="80"/>
      <c r="AZ64107" s="80"/>
      <c r="BA64107" s="80"/>
      <c r="BB64107" s="80"/>
    </row>
    <row r="64108" spans="9:54" x14ac:dyDescent="0.25">
      <c r="I64108" s="80"/>
      <c r="AX64108" s="80"/>
      <c r="AY64108" s="80"/>
      <c r="AZ64108" s="80"/>
      <c r="BA64108" s="80"/>
      <c r="BB64108" s="80"/>
    </row>
    <row r="64109" spans="9:54" x14ac:dyDescent="0.25">
      <c r="I64109" s="80"/>
      <c r="AX64109" s="80"/>
      <c r="AY64109" s="80"/>
      <c r="AZ64109" s="80"/>
      <c r="BA64109" s="80"/>
      <c r="BB64109" s="80"/>
    </row>
    <row r="64110" spans="9:54" x14ac:dyDescent="0.25">
      <c r="I64110" s="80"/>
      <c r="AX64110" s="80"/>
      <c r="AY64110" s="80"/>
      <c r="AZ64110" s="80"/>
      <c r="BA64110" s="80"/>
      <c r="BB64110" s="80"/>
    </row>
    <row r="64111" spans="9:54" x14ac:dyDescent="0.25">
      <c r="I64111" s="80"/>
      <c r="AX64111" s="80"/>
      <c r="AY64111" s="80"/>
      <c r="AZ64111" s="80"/>
      <c r="BA64111" s="80"/>
      <c r="BB64111" s="80"/>
    </row>
    <row r="64112" spans="9:54" x14ac:dyDescent="0.25">
      <c r="I64112" s="80"/>
      <c r="AX64112" s="80"/>
      <c r="AY64112" s="80"/>
      <c r="AZ64112" s="80"/>
      <c r="BA64112" s="80"/>
      <c r="BB64112" s="80"/>
    </row>
    <row r="64113" spans="9:54" x14ac:dyDescent="0.25">
      <c r="I64113" s="80"/>
      <c r="AX64113" s="80"/>
      <c r="AY64113" s="80"/>
      <c r="AZ64113" s="80"/>
      <c r="BA64113" s="80"/>
      <c r="BB64113" s="80"/>
    </row>
    <row r="64114" spans="9:54" x14ac:dyDescent="0.25">
      <c r="I64114" s="80"/>
      <c r="AX64114" s="80"/>
      <c r="AY64114" s="80"/>
      <c r="AZ64114" s="80"/>
      <c r="BA64114" s="80"/>
      <c r="BB64114" s="80"/>
    </row>
    <row r="64115" spans="9:54" x14ac:dyDescent="0.25">
      <c r="I64115" s="80"/>
      <c r="AX64115" s="80"/>
      <c r="AY64115" s="80"/>
      <c r="AZ64115" s="80"/>
      <c r="BA64115" s="80"/>
      <c r="BB64115" s="80"/>
    </row>
    <row r="64116" spans="9:54" x14ac:dyDescent="0.25">
      <c r="I64116" s="80"/>
      <c r="AX64116" s="80"/>
      <c r="AY64116" s="80"/>
      <c r="AZ64116" s="80"/>
      <c r="BA64116" s="80"/>
      <c r="BB64116" s="80"/>
    </row>
    <row r="64117" spans="9:54" x14ac:dyDescent="0.25">
      <c r="I64117" s="80"/>
      <c r="AX64117" s="80"/>
      <c r="AY64117" s="80"/>
      <c r="AZ64117" s="80"/>
      <c r="BA64117" s="80"/>
      <c r="BB64117" s="80"/>
    </row>
    <row r="64118" spans="9:54" x14ac:dyDescent="0.25">
      <c r="I64118" s="80"/>
      <c r="AX64118" s="80"/>
      <c r="AY64118" s="80"/>
      <c r="AZ64118" s="80"/>
      <c r="BA64118" s="80"/>
      <c r="BB64118" s="80"/>
    </row>
    <row r="64119" spans="9:54" x14ac:dyDescent="0.25">
      <c r="I64119" s="80"/>
      <c r="AX64119" s="80"/>
      <c r="AY64119" s="80"/>
      <c r="AZ64119" s="80"/>
      <c r="BA64119" s="80"/>
      <c r="BB64119" s="80"/>
    </row>
    <row r="64120" spans="9:54" x14ac:dyDescent="0.25">
      <c r="I64120" s="80"/>
      <c r="AX64120" s="80"/>
      <c r="AY64120" s="80"/>
      <c r="AZ64120" s="80"/>
      <c r="BA64120" s="80"/>
      <c r="BB64120" s="80"/>
    </row>
    <row r="64121" spans="9:54" x14ac:dyDescent="0.25">
      <c r="I64121" s="80"/>
      <c r="AX64121" s="80"/>
      <c r="AY64121" s="80"/>
      <c r="AZ64121" s="80"/>
      <c r="BA64121" s="80"/>
      <c r="BB64121" s="80"/>
    </row>
    <row r="64122" spans="9:54" x14ac:dyDescent="0.25">
      <c r="I64122" s="80"/>
      <c r="AX64122" s="80"/>
      <c r="AY64122" s="80"/>
      <c r="AZ64122" s="80"/>
      <c r="BA64122" s="80"/>
      <c r="BB64122" s="80"/>
    </row>
    <row r="64123" spans="9:54" x14ac:dyDescent="0.25">
      <c r="I64123" s="80"/>
      <c r="AX64123" s="80"/>
      <c r="AY64123" s="80"/>
      <c r="AZ64123" s="80"/>
      <c r="BA64123" s="80"/>
      <c r="BB64123" s="80"/>
    </row>
    <row r="64124" spans="9:54" x14ac:dyDescent="0.25">
      <c r="I64124" s="80"/>
      <c r="AX64124" s="80"/>
      <c r="AY64124" s="80"/>
      <c r="AZ64124" s="80"/>
      <c r="BA64124" s="80"/>
      <c r="BB64124" s="80"/>
    </row>
    <row r="64125" spans="9:54" x14ac:dyDescent="0.25">
      <c r="I64125" s="80"/>
      <c r="AX64125" s="80"/>
      <c r="AY64125" s="80"/>
      <c r="AZ64125" s="80"/>
      <c r="BA64125" s="80"/>
      <c r="BB64125" s="80"/>
    </row>
    <row r="64126" spans="9:54" x14ac:dyDescent="0.25">
      <c r="I64126" s="80"/>
      <c r="AX64126" s="80"/>
      <c r="AY64126" s="80"/>
      <c r="AZ64126" s="80"/>
      <c r="BA64126" s="80"/>
      <c r="BB64126" s="80"/>
    </row>
    <row r="64127" spans="9:54" x14ac:dyDescent="0.25">
      <c r="I64127" s="80"/>
      <c r="AX64127" s="80"/>
      <c r="AY64127" s="80"/>
      <c r="AZ64127" s="80"/>
      <c r="BA64127" s="80"/>
      <c r="BB64127" s="80"/>
    </row>
    <row r="64128" spans="9:54" x14ac:dyDescent="0.25">
      <c r="I64128" s="80"/>
      <c r="AX64128" s="80"/>
      <c r="AY64128" s="80"/>
      <c r="AZ64128" s="80"/>
      <c r="BA64128" s="80"/>
      <c r="BB64128" s="80"/>
    </row>
    <row r="64129" spans="9:54" x14ac:dyDescent="0.25">
      <c r="I64129" s="80"/>
      <c r="AX64129" s="80"/>
      <c r="AY64129" s="80"/>
      <c r="AZ64129" s="80"/>
      <c r="BA64129" s="80"/>
      <c r="BB64129" s="80"/>
    </row>
    <row r="64130" spans="9:54" x14ac:dyDescent="0.25">
      <c r="I64130" s="80"/>
      <c r="AX64130" s="80"/>
      <c r="AY64130" s="80"/>
      <c r="AZ64130" s="80"/>
      <c r="BA64130" s="80"/>
      <c r="BB64130" s="80"/>
    </row>
    <row r="64131" spans="9:54" x14ac:dyDescent="0.25">
      <c r="I64131" s="80"/>
      <c r="AX64131" s="80"/>
      <c r="AY64131" s="80"/>
      <c r="AZ64131" s="80"/>
      <c r="BA64131" s="80"/>
      <c r="BB64131" s="80"/>
    </row>
    <row r="64132" spans="9:54" x14ac:dyDescent="0.25">
      <c r="I64132" s="80"/>
      <c r="AX64132" s="80"/>
      <c r="AY64132" s="80"/>
      <c r="AZ64132" s="80"/>
      <c r="BA64132" s="80"/>
      <c r="BB64132" s="80"/>
    </row>
    <row r="64133" spans="9:54" x14ac:dyDescent="0.25">
      <c r="I64133" s="80"/>
      <c r="AX64133" s="80"/>
      <c r="AY64133" s="80"/>
      <c r="AZ64133" s="80"/>
      <c r="BA64133" s="80"/>
      <c r="BB64133" s="80"/>
    </row>
    <row r="64134" spans="9:54" x14ac:dyDescent="0.25">
      <c r="I64134" s="80"/>
      <c r="AX64134" s="80"/>
      <c r="AY64134" s="80"/>
      <c r="AZ64134" s="80"/>
      <c r="BA64134" s="80"/>
      <c r="BB64134" s="80"/>
    </row>
    <row r="64135" spans="9:54" x14ac:dyDescent="0.25">
      <c r="I64135" s="80"/>
      <c r="AX64135" s="80"/>
      <c r="AY64135" s="80"/>
      <c r="AZ64135" s="80"/>
      <c r="BA64135" s="80"/>
      <c r="BB64135" s="80"/>
    </row>
    <row r="64136" spans="9:54" x14ac:dyDescent="0.25">
      <c r="I64136" s="80"/>
      <c r="AX64136" s="80"/>
      <c r="AY64136" s="80"/>
      <c r="AZ64136" s="80"/>
      <c r="BA64136" s="80"/>
      <c r="BB64136" s="80"/>
    </row>
    <row r="64137" spans="9:54" x14ac:dyDescent="0.25">
      <c r="I64137" s="80"/>
      <c r="AX64137" s="80"/>
      <c r="AY64137" s="80"/>
      <c r="AZ64137" s="80"/>
      <c r="BA64137" s="80"/>
      <c r="BB64137" s="80"/>
    </row>
    <row r="64138" spans="9:54" x14ac:dyDescent="0.25">
      <c r="I64138" s="80"/>
      <c r="AX64138" s="80"/>
      <c r="AY64138" s="80"/>
      <c r="AZ64138" s="80"/>
      <c r="BA64138" s="80"/>
      <c r="BB64138" s="80"/>
    </row>
    <row r="64139" spans="9:54" x14ac:dyDescent="0.25">
      <c r="I64139" s="80"/>
      <c r="AX64139" s="80"/>
      <c r="AY64139" s="80"/>
      <c r="AZ64139" s="80"/>
      <c r="BA64139" s="80"/>
      <c r="BB64139" s="80"/>
    </row>
    <row r="64140" spans="9:54" x14ac:dyDescent="0.25">
      <c r="I64140" s="80"/>
      <c r="AX64140" s="80"/>
      <c r="AY64140" s="80"/>
      <c r="AZ64140" s="80"/>
      <c r="BA64140" s="80"/>
      <c r="BB64140" s="80"/>
    </row>
    <row r="64141" spans="9:54" x14ac:dyDescent="0.25">
      <c r="I64141" s="80"/>
      <c r="AX64141" s="80"/>
      <c r="AY64141" s="80"/>
      <c r="AZ64141" s="80"/>
      <c r="BA64141" s="80"/>
      <c r="BB64141" s="80"/>
    </row>
    <row r="64142" spans="9:54" x14ac:dyDescent="0.25">
      <c r="I64142" s="80"/>
      <c r="AX64142" s="80"/>
      <c r="AY64142" s="80"/>
      <c r="AZ64142" s="80"/>
      <c r="BA64142" s="80"/>
      <c r="BB64142" s="80"/>
    </row>
    <row r="64143" spans="9:54" x14ac:dyDescent="0.25">
      <c r="I64143" s="80"/>
      <c r="AX64143" s="80"/>
      <c r="AY64143" s="80"/>
      <c r="AZ64143" s="80"/>
      <c r="BA64143" s="80"/>
      <c r="BB64143" s="80"/>
    </row>
    <row r="64144" spans="9:54" x14ac:dyDescent="0.25">
      <c r="I64144" s="80"/>
      <c r="AX64144" s="80"/>
      <c r="AY64144" s="80"/>
      <c r="AZ64144" s="80"/>
      <c r="BA64144" s="80"/>
      <c r="BB64144" s="80"/>
    </row>
    <row r="64145" spans="9:54" x14ac:dyDescent="0.25">
      <c r="I64145" s="80"/>
      <c r="AX64145" s="80"/>
      <c r="AY64145" s="80"/>
      <c r="AZ64145" s="80"/>
      <c r="BA64145" s="80"/>
      <c r="BB64145" s="80"/>
    </row>
    <row r="64146" spans="9:54" x14ac:dyDescent="0.25">
      <c r="I64146" s="80"/>
      <c r="AX64146" s="80"/>
      <c r="AY64146" s="80"/>
      <c r="AZ64146" s="80"/>
      <c r="BA64146" s="80"/>
      <c r="BB64146" s="80"/>
    </row>
    <row r="64147" spans="9:54" x14ac:dyDescent="0.25">
      <c r="I64147" s="80"/>
      <c r="AX64147" s="80"/>
      <c r="AY64147" s="80"/>
      <c r="AZ64147" s="80"/>
      <c r="BA64147" s="80"/>
      <c r="BB64147" s="80"/>
    </row>
    <row r="64148" spans="9:54" x14ac:dyDescent="0.25">
      <c r="I64148" s="80"/>
      <c r="AX64148" s="80"/>
      <c r="AY64148" s="80"/>
      <c r="AZ64148" s="80"/>
      <c r="BA64148" s="80"/>
      <c r="BB64148" s="80"/>
    </row>
    <row r="64149" spans="9:54" x14ac:dyDescent="0.25">
      <c r="I64149" s="80"/>
      <c r="AX64149" s="80"/>
      <c r="AY64149" s="80"/>
      <c r="AZ64149" s="80"/>
      <c r="BA64149" s="80"/>
      <c r="BB64149" s="80"/>
    </row>
    <row r="64150" spans="9:54" x14ac:dyDescent="0.25">
      <c r="I64150" s="80"/>
      <c r="AX64150" s="80"/>
      <c r="AY64150" s="80"/>
      <c r="AZ64150" s="80"/>
      <c r="BA64150" s="80"/>
      <c r="BB64150" s="80"/>
    </row>
    <row r="64151" spans="9:54" x14ac:dyDescent="0.25">
      <c r="I64151" s="80"/>
      <c r="AX64151" s="80"/>
      <c r="AY64151" s="80"/>
      <c r="AZ64151" s="80"/>
      <c r="BA64151" s="80"/>
      <c r="BB64151" s="80"/>
    </row>
    <row r="64152" spans="9:54" x14ac:dyDescent="0.25">
      <c r="I64152" s="80"/>
      <c r="AX64152" s="80"/>
      <c r="AY64152" s="80"/>
      <c r="AZ64152" s="80"/>
      <c r="BA64152" s="80"/>
      <c r="BB64152" s="80"/>
    </row>
    <row r="64153" spans="9:54" x14ac:dyDescent="0.25">
      <c r="I64153" s="80"/>
      <c r="AX64153" s="80"/>
      <c r="AY64153" s="80"/>
      <c r="AZ64153" s="80"/>
      <c r="BA64153" s="80"/>
      <c r="BB64153" s="80"/>
    </row>
    <row r="64154" spans="9:54" x14ac:dyDescent="0.25">
      <c r="I64154" s="80"/>
      <c r="AX64154" s="80"/>
      <c r="AY64154" s="80"/>
      <c r="AZ64154" s="80"/>
      <c r="BA64154" s="80"/>
      <c r="BB64154" s="80"/>
    </row>
    <row r="64155" spans="9:54" x14ac:dyDescent="0.25">
      <c r="I64155" s="80"/>
      <c r="AX64155" s="80"/>
      <c r="AY64155" s="80"/>
      <c r="AZ64155" s="80"/>
      <c r="BA64155" s="80"/>
      <c r="BB64155" s="80"/>
    </row>
    <row r="64156" spans="9:54" x14ac:dyDescent="0.25">
      <c r="I64156" s="80"/>
      <c r="AX64156" s="80"/>
      <c r="AY64156" s="80"/>
      <c r="AZ64156" s="80"/>
      <c r="BA64156" s="80"/>
      <c r="BB64156" s="80"/>
    </row>
    <row r="64157" spans="9:54" x14ac:dyDescent="0.25">
      <c r="I64157" s="80"/>
      <c r="AX64157" s="80"/>
      <c r="AY64157" s="80"/>
      <c r="AZ64157" s="80"/>
      <c r="BA64157" s="80"/>
      <c r="BB64157" s="80"/>
    </row>
    <row r="64158" spans="9:54" x14ac:dyDescent="0.25">
      <c r="I64158" s="80"/>
      <c r="AX64158" s="80"/>
      <c r="AY64158" s="80"/>
      <c r="AZ64158" s="80"/>
      <c r="BA64158" s="80"/>
      <c r="BB64158" s="80"/>
    </row>
    <row r="64159" spans="9:54" x14ac:dyDescent="0.25">
      <c r="I64159" s="80"/>
      <c r="AX64159" s="80"/>
      <c r="AY64159" s="80"/>
      <c r="AZ64159" s="80"/>
      <c r="BA64159" s="80"/>
      <c r="BB64159" s="80"/>
    </row>
    <row r="64160" spans="9:54" x14ac:dyDescent="0.25">
      <c r="I64160" s="80"/>
      <c r="AX64160" s="80"/>
      <c r="AY64160" s="80"/>
      <c r="AZ64160" s="80"/>
      <c r="BA64160" s="80"/>
      <c r="BB64160" s="80"/>
    </row>
    <row r="64161" spans="9:54" x14ac:dyDescent="0.25">
      <c r="I64161" s="80"/>
      <c r="AX64161" s="80"/>
      <c r="AY64161" s="80"/>
      <c r="AZ64161" s="80"/>
      <c r="BA64161" s="80"/>
      <c r="BB64161" s="80"/>
    </row>
    <row r="64162" spans="9:54" x14ac:dyDescent="0.25">
      <c r="I64162" s="80"/>
      <c r="AX64162" s="80"/>
      <c r="AY64162" s="80"/>
      <c r="AZ64162" s="80"/>
      <c r="BA64162" s="80"/>
      <c r="BB64162" s="80"/>
    </row>
    <row r="64163" spans="9:54" x14ac:dyDescent="0.25">
      <c r="I64163" s="80"/>
      <c r="AX64163" s="80"/>
      <c r="AY64163" s="80"/>
      <c r="AZ64163" s="80"/>
      <c r="BA64163" s="80"/>
      <c r="BB64163" s="80"/>
    </row>
    <row r="64164" spans="9:54" x14ac:dyDescent="0.25">
      <c r="I64164" s="80"/>
      <c r="AX64164" s="80"/>
      <c r="AY64164" s="80"/>
      <c r="AZ64164" s="80"/>
      <c r="BA64164" s="80"/>
      <c r="BB64164" s="80"/>
    </row>
    <row r="64165" spans="9:54" x14ac:dyDescent="0.25">
      <c r="I64165" s="80"/>
      <c r="AX64165" s="80"/>
      <c r="AY64165" s="80"/>
      <c r="AZ64165" s="80"/>
      <c r="BA64165" s="80"/>
      <c r="BB64165" s="80"/>
    </row>
    <row r="64166" spans="9:54" x14ac:dyDescent="0.25">
      <c r="I64166" s="80"/>
      <c r="AX64166" s="80"/>
      <c r="AY64166" s="80"/>
      <c r="AZ64166" s="80"/>
      <c r="BA64166" s="80"/>
      <c r="BB64166" s="80"/>
    </row>
    <row r="64167" spans="9:54" x14ac:dyDescent="0.25">
      <c r="I64167" s="80"/>
      <c r="AX64167" s="80"/>
      <c r="AY64167" s="80"/>
      <c r="AZ64167" s="80"/>
      <c r="BA64167" s="80"/>
      <c r="BB64167" s="80"/>
    </row>
    <row r="64168" spans="9:54" x14ac:dyDescent="0.25">
      <c r="I64168" s="80"/>
      <c r="AX64168" s="80"/>
      <c r="AY64168" s="80"/>
      <c r="AZ64168" s="80"/>
      <c r="BA64168" s="80"/>
      <c r="BB64168" s="80"/>
    </row>
    <row r="64169" spans="9:54" x14ac:dyDescent="0.25">
      <c r="I64169" s="80"/>
      <c r="AX64169" s="80"/>
      <c r="AY64169" s="80"/>
      <c r="AZ64169" s="80"/>
      <c r="BA64169" s="80"/>
      <c r="BB64169" s="80"/>
    </row>
    <row r="64170" spans="9:54" x14ac:dyDescent="0.25">
      <c r="I64170" s="80"/>
      <c r="AX64170" s="80"/>
      <c r="AY64170" s="80"/>
      <c r="AZ64170" s="80"/>
      <c r="BA64170" s="80"/>
      <c r="BB64170" s="80"/>
    </row>
    <row r="64171" spans="9:54" x14ac:dyDescent="0.25">
      <c r="I64171" s="80"/>
      <c r="AX64171" s="80"/>
      <c r="AY64171" s="80"/>
      <c r="AZ64171" s="80"/>
      <c r="BA64171" s="80"/>
      <c r="BB64171" s="80"/>
    </row>
    <row r="64172" spans="9:54" x14ac:dyDescent="0.25">
      <c r="I64172" s="80"/>
      <c r="AX64172" s="80"/>
      <c r="AY64172" s="80"/>
      <c r="AZ64172" s="80"/>
      <c r="BA64172" s="80"/>
      <c r="BB64172" s="80"/>
    </row>
    <row r="64173" spans="9:54" x14ac:dyDescent="0.25">
      <c r="I64173" s="80"/>
      <c r="AX64173" s="80"/>
      <c r="AY64173" s="80"/>
      <c r="AZ64173" s="80"/>
      <c r="BA64173" s="80"/>
      <c r="BB64173" s="80"/>
    </row>
    <row r="64174" spans="9:54" x14ac:dyDescent="0.25">
      <c r="I64174" s="80"/>
      <c r="AX64174" s="80"/>
      <c r="AY64174" s="80"/>
      <c r="AZ64174" s="80"/>
      <c r="BA64174" s="80"/>
      <c r="BB64174" s="80"/>
    </row>
    <row r="64175" spans="9:54" x14ac:dyDescent="0.25">
      <c r="I64175" s="80"/>
      <c r="AX64175" s="80"/>
      <c r="AY64175" s="80"/>
      <c r="AZ64175" s="80"/>
      <c r="BA64175" s="80"/>
      <c r="BB64175" s="80"/>
    </row>
    <row r="64176" spans="9:54" x14ac:dyDescent="0.25">
      <c r="I64176" s="80"/>
      <c r="AX64176" s="80"/>
      <c r="AY64176" s="80"/>
      <c r="AZ64176" s="80"/>
      <c r="BA64176" s="80"/>
      <c r="BB64176" s="80"/>
    </row>
    <row r="64177" spans="9:54" x14ac:dyDescent="0.25">
      <c r="I64177" s="80"/>
      <c r="AX64177" s="80"/>
      <c r="AY64177" s="80"/>
      <c r="AZ64177" s="80"/>
      <c r="BA64177" s="80"/>
      <c r="BB64177" s="80"/>
    </row>
    <row r="64178" spans="9:54" x14ac:dyDescent="0.25">
      <c r="I64178" s="80"/>
      <c r="AX64178" s="80"/>
      <c r="AY64178" s="80"/>
      <c r="AZ64178" s="80"/>
      <c r="BA64178" s="80"/>
      <c r="BB64178" s="80"/>
    </row>
    <row r="64179" spans="9:54" x14ac:dyDescent="0.25">
      <c r="I64179" s="80"/>
      <c r="AX64179" s="80"/>
      <c r="AY64179" s="80"/>
      <c r="AZ64179" s="80"/>
      <c r="BA64179" s="80"/>
      <c r="BB64179" s="80"/>
    </row>
    <row r="64180" spans="9:54" x14ac:dyDescent="0.25">
      <c r="I64180" s="80"/>
      <c r="AX64180" s="80"/>
      <c r="AY64180" s="80"/>
      <c r="AZ64180" s="80"/>
      <c r="BA64180" s="80"/>
      <c r="BB64180" s="80"/>
    </row>
    <row r="64181" spans="9:54" x14ac:dyDescent="0.25">
      <c r="I64181" s="80"/>
      <c r="AX64181" s="80"/>
      <c r="AY64181" s="80"/>
      <c r="AZ64181" s="80"/>
      <c r="BA64181" s="80"/>
      <c r="BB64181" s="80"/>
    </row>
    <row r="64182" spans="9:54" x14ac:dyDescent="0.25">
      <c r="I64182" s="80"/>
      <c r="AX64182" s="80"/>
      <c r="AY64182" s="80"/>
      <c r="AZ64182" s="80"/>
      <c r="BA64182" s="80"/>
      <c r="BB64182" s="80"/>
    </row>
    <row r="64183" spans="9:54" x14ac:dyDescent="0.25">
      <c r="I64183" s="80"/>
      <c r="AX64183" s="80"/>
      <c r="AY64183" s="80"/>
      <c r="AZ64183" s="80"/>
      <c r="BA64183" s="80"/>
      <c r="BB64183" s="80"/>
    </row>
    <row r="64184" spans="9:54" x14ac:dyDescent="0.25">
      <c r="I64184" s="80"/>
      <c r="AX64184" s="80"/>
      <c r="AY64184" s="80"/>
      <c r="AZ64184" s="80"/>
      <c r="BA64184" s="80"/>
      <c r="BB64184" s="80"/>
    </row>
    <row r="64185" spans="9:54" x14ac:dyDescent="0.25">
      <c r="I64185" s="80"/>
      <c r="AX64185" s="80"/>
      <c r="AY64185" s="80"/>
      <c r="AZ64185" s="80"/>
      <c r="BA64185" s="80"/>
      <c r="BB64185" s="80"/>
    </row>
    <row r="64186" spans="9:54" x14ac:dyDescent="0.25">
      <c r="I64186" s="80"/>
      <c r="AX64186" s="80"/>
      <c r="AY64186" s="80"/>
      <c r="AZ64186" s="80"/>
      <c r="BA64186" s="80"/>
      <c r="BB64186" s="80"/>
    </row>
    <row r="64187" spans="9:54" x14ac:dyDescent="0.25">
      <c r="I64187" s="80"/>
      <c r="AX64187" s="80"/>
      <c r="AY64187" s="80"/>
      <c r="AZ64187" s="80"/>
      <c r="BA64187" s="80"/>
      <c r="BB64187" s="80"/>
    </row>
    <row r="64188" spans="9:54" x14ac:dyDescent="0.25">
      <c r="I64188" s="80"/>
      <c r="AX64188" s="80"/>
      <c r="AY64188" s="80"/>
      <c r="AZ64188" s="80"/>
      <c r="BA64188" s="80"/>
      <c r="BB64188" s="80"/>
    </row>
    <row r="64189" spans="9:54" x14ac:dyDescent="0.25">
      <c r="I64189" s="80"/>
      <c r="AX64189" s="80"/>
      <c r="AY64189" s="80"/>
      <c r="AZ64189" s="80"/>
      <c r="BA64189" s="80"/>
      <c r="BB64189" s="80"/>
    </row>
    <row r="64190" spans="9:54" x14ac:dyDescent="0.25">
      <c r="I64190" s="80"/>
      <c r="AX64190" s="80"/>
      <c r="AY64190" s="80"/>
      <c r="AZ64190" s="80"/>
      <c r="BA64190" s="80"/>
      <c r="BB64190" s="80"/>
    </row>
    <row r="64191" spans="9:54" x14ac:dyDescent="0.25">
      <c r="I64191" s="80"/>
      <c r="AX64191" s="80"/>
      <c r="AY64191" s="80"/>
      <c r="AZ64191" s="80"/>
      <c r="BA64191" s="80"/>
      <c r="BB64191" s="80"/>
    </row>
    <row r="64192" spans="9:54" x14ac:dyDescent="0.25">
      <c r="I64192" s="80"/>
      <c r="AX64192" s="80"/>
      <c r="AY64192" s="80"/>
      <c r="AZ64192" s="80"/>
      <c r="BA64192" s="80"/>
      <c r="BB64192" s="80"/>
    </row>
    <row r="64193" spans="9:54" x14ac:dyDescent="0.25">
      <c r="I64193" s="80"/>
      <c r="AX64193" s="80"/>
      <c r="AY64193" s="80"/>
      <c r="AZ64193" s="80"/>
      <c r="BA64193" s="80"/>
      <c r="BB64193" s="80"/>
    </row>
    <row r="64194" spans="9:54" x14ac:dyDescent="0.25">
      <c r="I64194" s="80"/>
      <c r="AX64194" s="80"/>
      <c r="AY64194" s="80"/>
      <c r="AZ64194" s="80"/>
      <c r="BA64194" s="80"/>
      <c r="BB64194" s="80"/>
    </row>
    <row r="64195" spans="9:54" x14ac:dyDescent="0.25">
      <c r="I64195" s="80"/>
      <c r="AX64195" s="80"/>
      <c r="AY64195" s="80"/>
      <c r="AZ64195" s="80"/>
      <c r="BA64195" s="80"/>
      <c r="BB64195" s="80"/>
    </row>
    <row r="64196" spans="9:54" x14ac:dyDescent="0.25">
      <c r="I64196" s="80"/>
      <c r="AX64196" s="80"/>
      <c r="AY64196" s="80"/>
      <c r="AZ64196" s="80"/>
      <c r="BA64196" s="80"/>
      <c r="BB64196" s="80"/>
    </row>
    <row r="64197" spans="9:54" x14ac:dyDescent="0.25">
      <c r="I64197" s="80"/>
      <c r="AX64197" s="80"/>
      <c r="AY64197" s="80"/>
      <c r="AZ64197" s="80"/>
      <c r="BA64197" s="80"/>
      <c r="BB64197" s="80"/>
    </row>
    <row r="64198" spans="9:54" x14ac:dyDescent="0.25">
      <c r="I64198" s="80"/>
      <c r="AX64198" s="80"/>
      <c r="AY64198" s="80"/>
      <c r="AZ64198" s="80"/>
      <c r="BA64198" s="80"/>
      <c r="BB64198" s="80"/>
    </row>
    <row r="64199" spans="9:54" x14ac:dyDescent="0.25">
      <c r="I64199" s="80"/>
      <c r="AX64199" s="80"/>
      <c r="AY64199" s="80"/>
      <c r="AZ64199" s="80"/>
      <c r="BA64199" s="80"/>
      <c r="BB64199" s="80"/>
    </row>
    <row r="64200" spans="9:54" x14ac:dyDescent="0.25">
      <c r="I64200" s="80"/>
      <c r="AX64200" s="80"/>
      <c r="AY64200" s="80"/>
      <c r="AZ64200" s="80"/>
      <c r="BA64200" s="80"/>
      <c r="BB64200" s="80"/>
    </row>
    <row r="64201" spans="9:54" x14ac:dyDescent="0.25">
      <c r="I64201" s="80"/>
      <c r="AX64201" s="80"/>
      <c r="AY64201" s="80"/>
      <c r="AZ64201" s="80"/>
      <c r="BA64201" s="80"/>
      <c r="BB64201" s="80"/>
    </row>
    <row r="64202" spans="9:54" x14ac:dyDescent="0.25">
      <c r="I64202" s="80"/>
      <c r="AX64202" s="80"/>
      <c r="AY64202" s="80"/>
      <c r="AZ64202" s="80"/>
      <c r="BA64202" s="80"/>
      <c r="BB64202" s="80"/>
    </row>
    <row r="64203" spans="9:54" x14ac:dyDescent="0.25">
      <c r="I64203" s="80"/>
      <c r="AX64203" s="80"/>
      <c r="AY64203" s="80"/>
      <c r="AZ64203" s="80"/>
      <c r="BA64203" s="80"/>
      <c r="BB64203" s="80"/>
    </row>
    <row r="64204" spans="9:54" x14ac:dyDescent="0.25">
      <c r="I64204" s="80"/>
      <c r="AX64204" s="80"/>
      <c r="AY64204" s="80"/>
      <c r="AZ64204" s="80"/>
      <c r="BA64204" s="80"/>
      <c r="BB64204" s="80"/>
    </row>
    <row r="64205" spans="9:54" x14ac:dyDescent="0.25">
      <c r="I64205" s="80"/>
      <c r="AX64205" s="80"/>
      <c r="AY64205" s="80"/>
      <c r="AZ64205" s="80"/>
      <c r="BA64205" s="80"/>
      <c r="BB64205" s="80"/>
    </row>
    <row r="64206" spans="9:54" x14ac:dyDescent="0.25">
      <c r="I64206" s="80"/>
      <c r="AX64206" s="80"/>
      <c r="AY64206" s="80"/>
      <c r="AZ64206" s="80"/>
      <c r="BA64206" s="80"/>
      <c r="BB64206" s="80"/>
    </row>
    <row r="64207" spans="9:54" x14ac:dyDescent="0.25">
      <c r="I64207" s="80"/>
      <c r="AX64207" s="80"/>
      <c r="AY64207" s="80"/>
      <c r="AZ64207" s="80"/>
      <c r="BA64207" s="80"/>
      <c r="BB64207" s="80"/>
    </row>
    <row r="64208" spans="9:54" x14ac:dyDescent="0.25">
      <c r="I64208" s="80"/>
      <c r="AX64208" s="80"/>
      <c r="AY64208" s="80"/>
      <c r="AZ64208" s="80"/>
      <c r="BA64208" s="80"/>
      <c r="BB64208" s="80"/>
    </row>
    <row r="64209" spans="9:54" x14ac:dyDescent="0.25">
      <c r="I64209" s="80"/>
      <c r="AX64209" s="80"/>
      <c r="AY64209" s="80"/>
      <c r="AZ64209" s="80"/>
      <c r="BA64209" s="80"/>
      <c r="BB64209" s="80"/>
    </row>
    <row r="64210" spans="9:54" x14ac:dyDescent="0.25">
      <c r="I64210" s="80"/>
      <c r="AX64210" s="80"/>
      <c r="AY64210" s="80"/>
      <c r="AZ64210" s="80"/>
      <c r="BA64210" s="80"/>
      <c r="BB64210" s="80"/>
    </row>
    <row r="64211" spans="9:54" x14ac:dyDescent="0.25">
      <c r="I64211" s="80"/>
      <c r="AX64211" s="80"/>
      <c r="AY64211" s="80"/>
      <c r="AZ64211" s="80"/>
      <c r="BA64211" s="80"/>
      <c r="BB64211" s="80"/>
    </row>
    <row r="64212" spans="9:54" x14ac:dyDescent="0.25">
      <c r="I64212" s="80"/>
      <c r="AX64212" s="80"/>
      <c r="AY64212" s="80"/>
      <c r="AZ64212" s="80"/>
      <c r="BA64212" s="80"/>
      <c r="BB64212" s="80"/>
    </row>
    <row r="64213" spans="9:54" x14ac:dyDescent="0.25">
      <c r="I64213" s="80"/>
      <c r="AX64213" s="80"/>
      <c r="AY64213" s="80"/>
      <c r="AZ64213" s="80"/>
      <c r="BA64213" s="80"/>
      <c r="BB64213" s="80"/>
    </row>
    <row r="64214" spans="9:54" x14ac:dyDescent="0.25">
      <c r="I64214" s="80"/>
      <c r="AX64214" s="80"/>
      <c r="AY64214" s="80"/>
      <c r="AZ64214" s="80"/>
      <c r="BA64214" s="80"/>
      <c r="BB64214" s="80"/>
    </row>
    <row r="64215" spans="9:54" x14ac:dyDescent="0.25">
      <c r="I64215" s="80"/>
      <c r="AX64215" s="80"/>
      <c r="AY64215" s="80"/>
      <c r="AZ64215" s="80"/>
      <c r="BA64215" s="80"/>
      <c r="BB64215" s="80"/>
    </row>
    <row r="64216" spans="9:54" x14ac:dyDescent="0.25">
      <c r="I64216" s="80"/>
      <c r="AX64216" s="80"/>
      <c r="AY64216" s="80"/>
      <c r="AZ64216" s="80"/>
      <c r="BA64216" s="80"/>
      <c r="BB64216" s="80"/>
    </row>
    <row r="64217" spans="9:54" x14ac:dyDescent="0.25">
      <c r="I64217" s="80"/>
      <c r="AX64217" s="80"/>
      <c r="AY64217" s="80"/>
      <c r="AZ64217" s="80"/>
      <c r="BA64217" s="80"/>
      <c r="BB64217" s="80"/>
    </row>
    <row r="64218" spans="9:54" x14ac:dyDescent="0.25">
      <c r="I64218" s="80"/>
      <c r="AX64218" s="80"/>
      <c r="AY64218" s="80"/>
      <c r="AZ64218" s="80"/>
      <c r="BA64218" s="80"/>
      <c r="BB64218" s="80"/>
    </row>
    <row r="64219" spans="9:54" x14ac:dyDescent="0.25">
      <c r="I64219" s="80"/>
      <c r="AX64219" s="80"/>
      <c r="AY64219" s="80"/>
      <c r="AZ64219" s="80"/>
      <c r="BA64219" s="80"/>
      <c r="BB64219" s="80"/>
    </row>
    <row r="64220" spans="9:54" x14ac:dyDescent="0.25">
      <c r="I64220" s="80"/>
      <c r="AX64220" s="80"/>
      <c r="AY64220" s="80"/>
      <c r="AZ64220" s="80"/>
      <c r="BA64220" s="80"/>
      <c r="BB64220" s="80"/>
    </row>
    <row r="64221" spans="9:54" x14ac:dyDescent="0.25">
      <c r="I64221" s="80"/>
      <c r="AX64221" s="80"/>
      <c r="AY64221" s="80"/>
      <c r="AZ64221" s="80"/>
      <c r="BA64221" s="80"/>
      <c r="BB64221" s="80"/>
    </row>
    <row r="64222" spans="9:54" x14ac:dyDescent="0.25">
      <c r="I64222" s="80"/>
      <c r="AX64222" s="80"/>
      <c r="AY64222" s="80"/>
      <c r="AZ64222" s="80"/>
      <c r="BA64222" s="80"/>
      <c r="BB64222" s="80"/>
    </row>
    <row r="64223" spans="9:54" x14ac:dyDescent="0.25">
      <c r="I64223" s="80"/>
      <c r="AX64223" s="80"/>
      <c r="AY64223" s="80"/>
      <c r="AZ64223" s="80"/>
      <c r="BA64223" s="80"/>
      <c r="BB64223" s="80"/>
    </row>
    <row r="64224" spans="9:54" x14ac:dyDescent="0.25">
      <c r="I64224" s="80"/>
      <c r="AX64224" s="80"/>
      <c r="AY64224" s="80"/>
      <c r="AZ64224" s="80"/>
      <c r="BA64224" s="80"/>
      <c r="BB64224" s="80"/>
    </row>
    <row r="64225" spans="9:54" x14ac:dyDescent="0.25">
      <c r="I64225" s="80"/>
      <c r="AX64225" s="80"/>
      <c r="AY64225" s="80"/>
      <c r="AZ64225" s="80"/>
      <c r="BA64225" s="80"/>
      <c r="BB64225" s="80"/>
    </row>
    <row r="64226" spans="9:54" x14ac:dyDescent="0.25">
      <c r="I64226" s="80"/>
      <c r="AX64226" s="80"/>
      <c r="AY64226" s="80"/>
      <c r="AZ64226" s="80"/>
      <c r="BA64226" s="80"/>
      <c r="BB64226" s="80"/>
    </row>
    <row r="64227" spans="9:54" x14ac:dyDescent="0.25">
      <c r="I64227" s="80"/>
      <c r="AX64227" s="80"/>
      <c r="AY64227" s="80"/>
      <c r="AZ64227" s="80"/>
      <c r="BA64227" s="80"/>
      <c r="BB64227" s="80"/>
    </row>
    <row r="64228" spans="9:54" x14ac:dyDescent="0.25">
      <c r="I64228" s="80"/>
      <c r="AX64228" s="80"/>
      <c r="AY64228" s="80"/>
      <c r="AZ64228" s="80"/>
      <c r="BA64228" s="80"/>
      <c r="BB64228" s="80"/>
    </row>
    <row r="64229" spans="9:54" x14ac:dyDescent="0.25">
      <c r="I64229" s="80"/>
      <c r="AX64229" s="80"/>
      <c r="AY64229" s="80"/>
      <c r="AZ64229" s="80"/>
      <c r="BA64229" s="80"/>
      <c r="BB64229" s="80"/>
    </row>
    <row r="64230" spans="9:54" x14ac:dyDescent="0.25">
      <c r="I64230" s="80"/>
      <c r="AX64230" s="80"/>
      <c r="AY64230" s="80"/>
      <c r="AZ64230" s="80"/>
      <c r="BA64230" s="80"/>
      <c r="BB64230" s="80"/>
    </row>
    <row r="64231" spans="9:54" x14ac:dyDescent="0.25">
      <c r="I64231" s="80"/>
      <c r="AX64231" s="80"/>
      <c r="AY64231" s="80"/>
      <c r="AZ64231" s="80"/>
      <c r="BA64231" s="80"/>
      <c r="BB64231" s="80"/>
    </row>
    <row r="64232" spans="9:54" x14ac:dyDescent="0.25">
      <c r="I64232" s="80"/>
      <c r="AX64232" s="80"/>
      <c r="AY64232" s="80"/>
      <c r="AZ64232" s="80"/>
      <c r="BA64232" s="80"/>
      <c r="BB64232" s="80"/>
    </row>
    <row r="64233" spans="9:54" x14ac:dyDescent="0.25">
      <c r="I64233" s="80"/>
      <c r="AX64233" s="80"/>
      <c r="AY64233" s="80"/>
      <c r="AZ64233" s="80"/>
      <c r="BA64233" s="80"/>
      <c r="BB64233" s="80"/>
    </row>
    <row r="64234" spans="9:54" x14ac:dyDescent="0.25">
      <c r="I64234" s="80"/>
      <c r="AX64234" s="80"/>
      <c r="AY64234" s="80"/>
      <c r="AZ64234" s="80"/>
      <c r="BA64234" s="80"/>
      <c r="BB64234" s="80"/>
    </row>
    <row r="64235" spans="9:54" x14ac:dyDescent="0.25">
      <c r="I64235" s="80"/>
      <c r="AX64235" s="80"/>
      <c r="AY64235" s="80"/>
      <c r="AZ64235" s="80"/>
      <c r="BA64235" s="80"/>
      <c r="BB64235" s="80"/>
    </row>
    <row r="64236" spans="9:54" x14ac:dyDescent="0.25">
      <c r="I64236" s="80"/>
      <c r="AX64236" s="80"/>
      <c r="AY64236" s="80"/>
      <c r="AZ64236" s="80"/>
      <c r="BA64236" s="80"/>
      <c r="BB64236" s="80"/>
    </row>
    <row r="64237" spans="9:54" x14ac:dyDescent="0.25">
      <c r="I64237" s="80"/>
      <c r="AX64237" s="80"/>
      <c r="AY64237" s="80"/>
      <c r="AZ64237" s="80"/>
      <c r="BA64237" s="80"/>
      <c r="BB64237" s="80"/>
    </row>
    <row r="64238" spans="9:54" x14ac:dyDescent="0.25">
      <c r="I64238" s="80"/>
      <c r="AX64238" s="80"/>
      <c r="AY64238" s="80"/>
      <c r="AZ64238" s="80"/>
      <c r="BA64238" s="80"/>
      <c r="BB64238" s="80"/>
    </row>
    <row r="64239" spans="9:54" x14ac:dyDescent="0.25">
      <c r="I64239" s="80"/>
      <c r="AX64239" s="80"/>
      <c r="AY64239" s="80"/>
      <c r="AZ64239" s="80"/>
      <c r="BA64239" s="80"/>
      <c r="BB64239" s="80"/>
    </row>
    <row r="64240" spans="9:54" x14ac:dyDescent="0.25">
      <c r="I64240" s="80"/>
      <c r="AX64240" s="80"/>
      <c r="AY64240" s="80"/>
      <c r="AZ64240" s="80"/>
      <c r="BA64240" s="80"/>
      <c r="BB64240" s="80"/>
    </row>
    <row r="64241" spans="9:54" x14ac:dyDescent="0.25">
      <c r="I64241" s="80"/>
      <c r="AX64241" s="80"/>
      <c r="AY64241" s="80"/>
      <c r="AZ64241" s="80"/>
      <c r="BA64241" s="80"/>
      <c r="BB64241" s="80"/>
    </row>
    <row r="64242" spans="9:54" x14ac:dyDescent="0.25">
      <c r="I64242" s="80"/>
      <c r="AX64242" s="80"/>
      <c r="AY64242" s="80"/>
      <c r="AZ64242" s="80"/>
      <c r="BA64242" s="80"/>
      <c r="BB64242" s="80"/>
    </row>
    <row r="64243" spans="9:54" x14ac:dyDescent="0.25">
      <c r="I64243" s="80"/>
      <c r="AX64243" s="80"/>
      <c r="AY64243" s="80"/>
      <c r="AZ64243" s="80"/>
      <c r="BA64243" s="80"/>
      <c r="BB64243" s="80"/>
    </row>
    <row r="64244" spans="9:54" x14ac:dyDescent="0.25">
      <c r="I64244" s="80"/>
      <c r="AX64244" s="80"/>
      <c r="AY64244" s="80"/>
      <c r="AZ64244" s="80"/>
      <c r="BA64244" s="80"/>
      <c r="BB64244" s="80"/>
    </row>
    <row r="64245" spans="9:54" x14ac:dyDescent="0.25">
      <c r="I64245" s="80"/>
      <c r="AX64245" s="80"/>
      <c r="AY64245" s="80"/>
      <c r="AZ64245" s="80"/>
      <c r="BA64245" s="80"/>
      <c r="BB64245" s="80"/>
    </row>
    <row r="64246" spans="9:54" x14ac:dyDescent="0.25">
      <c r="I64246" s="80"/>
      <c r="AX64246" s="80"/>
      <c r="AY64246" s="80"/>
      <c r="AZ64246" s="80"/>
      <c r="BA64246" s="80"/>
      <c r="BB64246" s="80"/>
    </row>
    <row r="64247" spans="9:54" x14ac:dyDescent="0.25">
      <c r="I64247" s="80"/>
      <c r="AX64247" s="80"/>
      <c r="AY64247" s="80"/>
      <c r="AZ64247" s="80"/>
      <c r="BA64247" s="80"/>
      <c r="BB64247" s="80"/>
    </row>
    <row r="64248" spans="9:54" x14ac:dyDescent="0.25">
      <c r="I64248" s="80"/>
      <c r="AX64248" s="80"/>
      <c r="AY64248" s="80"/>
      <c r="AZ64248" s="80"/>
      <c r="BA64248" s="80"/>
      <c r="BB64248" s="80"/>
    </row>
    <row r="64249" spans="9:54" x14ac:dyDescent="0.25">
      <c r="I64249" s="80"/>
      <c r="AX64249" s="80"/>
      <c r="AY64249" s="80"/>
      <c r="AZ64249" s="80"/>
      <c r="BA64249" s="80"/>
      <c r="BB64249" s="80"/>
    </row>
    <row r="64250" spans="9:54" x14ac:dyDescent="0.25">
      <c r="I64250" s="80"/>
      <c r="AX64250" s="80"/>
      <c r="AY64250" s="80"/>
      <c r="AZ64250" s="80"/>
      <c r="BA64250" s="80"/>
      <c r="BB64250" s="80"/>
    </row>
    <row r="64251" spans="9:54" x14ac:dyDescent="0.25">
      <c r="I64251" s="80"/>
      <c r="AX64251" s="80"/>
      <c r="AY64251" s="80"/>
      <c r="AZ64251" s="80"/>
      <c r="BA64251" s="80"/>
      <c r="BB64251" s="80"/>
    </row>
    <row r="64252" spans="9:54" x14ac:dyDescent="0.25">
      <c r="I64252" s="80"/>
      <c r="AX64252" s="80"/>
      <c r="AY64252" s="80"/>
      <c r="AZ64252" s="80"/>
      <c r="BA64252" s="80"/>
      <c r="BB64252" s="80"/>
    </row>
    <row r="64253" spans="9:54" x14ac:dyDescent="0.25">
      <c r="I64253" s="80"/>
      <c r="AX64253" s="80"/>
      <c r="AY64253" s="80"/>
      <c r="AZ64253" s="80"/>
      <c r="BA64253" s="80"/>
      <c r="BB64253" s="80"/>
    </row>
    <row r="64254" spans="9:54" x14ac:dyDescent="0.25">
      <c r="I64254" s="80"/>
      <c r="AX64254" s="80"/>
      <c r="AY64254" s="80"/>
      <c r="AZ64254" s="80"/>
      <c r="BA64254" s="80"/>
      <c r="BB64254" s="80"/>
    </row>
    <row r="64255" spans="9:54" x14ac:dyDescent="0.25">
      <c r="I64255" s="80"/>
      <c r="AX64255" s="80"/>
      <c r="AY64255" s="80"/>
      <c r="AZ64255" s="80"/>
      <c r="BA64255" s="80"/>
      <c r="BB64255" s="80"/>
    </row>
    <row r="64256" spans="9:54" x14ac:dyDescent="0.25">
      <c r="I64256" s="80"/>
      <c r="AX64256" s="80"/>
      <c r="AY64256" s="80"/>
      <c r="AZ64256" s="80"/>
      <c r="BA64256" s="80"/>
      <c r="BB64256" s="80"/>
    </row>
    <row r="64257" spans="9:54" x14ac:dyDescent="0.25">
      <c r="I64257" s="80"/>
      <c r="AX64257" s="80"/>
      <c r="AY64257" s="80"/>
      <c r="AZ64257" s="80"/>
      <c r="BA64257" s="80"/>
      <c r="BB64257" s="80"/>
    </row>
    <row r="64258" spans="9:54" x14ac:dyDescent="0.25">
      <c r="I64258" s="80"/>
      <c r="AX64258" s="80"/>
      <c r="AY64258" s="80"/>
      <c r="AZ64258" s="80"/>
      <c r="BA64258" s="80"/>
      <c r="BB64258" s="80"/>
    </row>
    <row r="64259" spans="9:54" x14ac:dyDescent="0.25">
      <c r="I64259" s="80"/>
      <c r="AX64259" s="80"/>
      <c r="AY64259" s="80"/>
      <c r="AZ64259" s="80"/>
      <c r="BA64259" s="80"/>
      <c r="BB64259" s="80"/>
    </row>
    <row r="64260" spans="9:54" x14ac:dyDescent="0.25">
      <c r="I64260" s="80"/>
      <c r="AX64260" s="80"/>
      <c r="AY64260" s="80"/>
      <c r="AZ64260" s="80"/>
      <c r="BA64260" s="80"/>
      <c r="BB64260" s="80"/>
    </row>
    <row r="64261" spans="9:54" x14ac:dyDescent="0.25">
      <c r="I64261" s="80"/>
      <c r="AX64261" s="80"/>
      <c r="AY64261" s="80"/>
      <c r="AZ64261" s="80"/>
      <c r="BA64261" s="80"/>
      <c r="BB64261" s="80"/>
    </row>
    <row r="64262" spans="9:54" x14ac:dyDescent="0.25">
      <c r="I64262" s="80"/>
      <c r="AX64262" s="80"/>
      <c r="AY64262" s="80"/>
      <c r="AZ64262" s="80"/>
      <c r="BA64262" s="80"/>
      <c r="BB64262" s="80"/>
    </row>
    <row r="64263" spans="9:54" x14ac:dyDescent="0.25">
      <c r="I64263" s="80"/>
      <c r="AX64263" s="80"/>
      <c r="AY64263" s="80"/>
      <c r="AZ64263" s="80"/>
      <c r="BA64263" s="80"/>
      <c r="BB64263" s="80"/>
    </row>
    <row r="64264" spans="9:54" x14ac:dyDescent="0.25">
      <c r="I64264" s="80"/>
      <c r="AX64264" s="80"/>
      <c r="AY64264" s="80"/>
      <c r="AZ64264" s="80"/>
      <c r="BA64264" s="80"/>
      <c r="BB64264" s="80"/>
    </row>
    <row r="64265" spans="9:54" x14ac:dyDescent="0.25">
      <c r="I64265" s="80"/>
      <c r="AX64265" s="80"/>
      <c r="AY64265" s="80"/>
      <c r="AZ64265" s="80"/>
      <c r="BA64265" s="80"/>
      <c r="BB64265" s="80"/>
    </row>
    <row r="64266" spans="9:54" x14ac:dyDescent="0.25">
      <c r="I64266" s="80"/>
      <c r="AX64266" s="80"/>
      <c r="AY64266" s="80"/>
      <c r="AZ64266" s="80"/>
      <c r="BA64266" s="80"/>
      <c r="BB64266" s="80"/>
    </row>
    <row r="64267" spans="9:54" x14ac:dyDescent="0.25">
      <c r="I64267" s="80"/>
      <c r="AX64267" s="80"/>
      <c r="AY64267" s="80"/>
      <c r="AZ64267" s="80"/>
      <c r="BA64267" s="80"/>
      <c r="BB64267" s="80"/>
    </row>
    <row r="64268" spans="9:54" x14ac:dyDescent="0.25">
      <c r="I64268" s="80"/>
      <c r="AX64268" s="80"/>
      <c r="AY64268" s="80"/>
      <c r="AZ64268" s="80"/>
      <c r="BA64268" s="80"/>
      <c r="BB64268" s="80"/>
    </row>
    <row r="64269" spans="9:54" x14ac:dyDescent="0.25">
      <c r="I64269" s="80"/>
      <c r="AX64269" s="80"/>
      <c r="AY64269" s="80"/>
      <c r="AZ64269" s="80"/>
      <c r="BA64269" s="80"/>
      <c r="BB64269" s="80"/>
    </row>
    <row r="64270" spans="9:54" x14ac:dyDescent="0.25">
      <c r="I64270" s="80"/>
      <c r="AX64270" s="80"/>
      <c r="AY64270" s="80"/>
      <c r="AZ64270" s="80"/>
      <c r="BA64270" s="80"/>
      <c r="BB64270" s="80"/>
    </row>
    <row r="64271" spans="9:54" x14ac:dyDescent="0.25">
      <c r="I64271" s="80"/>
      <c r="AX64271" s="80"/>
      <c r="AY64271" s="80"/>
      <c r="AZ64271" s="80"/>
      <c r="BA64271" s="80"/>
      <c r="BB64271" s="80"/>
    </row>
    <row r="64272" spans="9:54" x14ac:dyDescent="0.25">
      <c r="I64272" s="80"/>
      <c r="AX64272" s="80"/>
      <c r="AY64272" s="80"/>
      <c r="AZ64272" s="80"/>
      <c r="BA64272" s="80"/>
      <c r="BB64272" s="80"/>
    </row>
    <row r="64273" spans="9:54" x14ac:dyDescent="0.25">
      <c r="I64273" s="80"/>
      <c r="AX64273" s="80"/>
      <c r="AY64273" s="80"/>
      <c r="AZ64273" s="80"/>
      <c r="BA64273" s="80"/>
      <c r="BB64273" s="80"/>
    </row>
    <row r="64274" spans="9:54" x14ac:dyDescent="0.25">
      <c r="I64274" s="80"/>
      <c r="AX64274" s="80"/>
      <c r="AY64274" s="80"/>
      <c r="AZ64274" s="80"/>
      <c r="BA64274" s="80"/>
      <c r="BB64274" s="80"/>
    </row>
    <row r="64275" spans="9:54" x14ac:dyDescent="0.25">
      <c r="I64275" s="80"/>
      <c r="AX64275" s="80"/>
      <c r="AY64275" s="80"/>
      <c r="AZ64275" s="80"/>
      <c r="BA64275" s="80"/>
      <c r="BB64275" s="80"/>
    </row>
    <row r="64276" spans="9:54" x14ac:dyDescent="0.25">
      <c r="I64276" s="80"/>
      <c r="AX64276" s="80"/>
      <c r="AY64276" s="80"/>
      <c r="AZ64276" s="80"/>
      <c r="BA64276" s="80"/>
      <c r="BB64276" s="80"/>
    </row>
    <row r="64277" spans="9:54" x14ac:dyDescent="0.25">
      <c r="I64277" s="80"/>
      <c r="AX64277" s="80"/>
      <c r="AY64277" s="80"/>
      <c r="AZ64277" s="80"/>
      <c r="BA64277" s="80"/>
      <c r="BB64277" s="80"/>
    </row>
    <row r="64278" spans="9:54" x14ac:dyDescent="0.25">
      <c r="I64278" s="80"/>
      <c r="AX64278" s="80"/>
      <c r="AY64278" s="80"/>
      <c r="AZ64278" s="80"/>
      <c r="BA64278" s="80"/>
      <c r="BB64278" s="80"/>
    </row>
    <row r="64279" spans="9:54" x14ac:dyDescent="0.25">
      <c r="I64279" s="80"/>
      <c r="AX64279" s="80"/>
      <c r="AY64279" s="80"/>
      <c r="AZ64279" s="80"/>
      <c r="BA64279" s="80"/>
      <c r="BB64279" s="80"/>
    </row>
    <row r="64280" spans="9:54" x14ac:dyDescent="0.25">
      <c r="I64280" s="80"/>
      <c r="AX64280" s="80"/>
      <c r="AY64280" s="80"/>
      <c r="AZ64280" s="80"/>
      <c r="BA64280" s="80"/>
      <c r="BB64280" s="80"/>
    </row>
    <row r="64281" spans="9:54" x14ac:dyDescent="0.25">
      <c r="I64281" s="80"/>
      <c r="AX64281" s="80"/>
      <c r="AY64281" s="80"/>
      <c r="AZ64281" s="80"/>
      <c r="BA64281" s="80"/>
      <c r="BB64281" s="80"/>
    </row>
    <row r="64282" spans="9:54" x14ac:dyDescent="0.25">
      <c r="I64282" s="80"/>
      <c r="AX64282" s="80"/>
      <c r="AY64282" s="80"/>
      <c r="AZ64282" s="80"/>
      <c r="BA64282" s="80"/>
      <c r="BB64282" s="80"/>
    </row>
    <row r="64283" spans="9:54" x14ac:dyDescent="0.25">
      <c r="I64283" s="80"/>
      <c r="AX64283" s="80"/>
      <c r="AY64283" s="80"/>
      <c r="AZ64283" s="80"/>
      <c r="BA64283" s="80"/>
      <c r="BB64283" s="80"/>
    </row>
    <row r="64284" spans="9:54" x14ac:dyDescent="0.25">
      <c r="I64284" s="80"/>
      <c r="AX64284" s="80"/>
      <c r="AY64284" s="80"/>
      <c r="AZ64284" s="80"/>
      <c r="BA64284" s="80"/>
      <c r="BB64284" s="80"/>
    </row>
    <row r="64285" spans="9:54" x14ac:dyDescent="0.25">
      <c r="I64285" s="80"/>
      <c r="AX64285" s="80"/>
      <c r="AY64285" s="80"/>
      <c r="AZ64285" s="80"/>
      <c r="BA64285" s="80"/>
      <c r="BB64285" s="80"/>
    </row>
    <row r="64286" spans="9:54" x14ac:dyDescent="0.25">
      <c r="I64286" s="80"/>
      <c r="AX64286" s="80"/>
      <c r="AY64286" s="80"/>
      <c r="AZ64286" s="80"/>
      <c r="BA64286" s="80"/>
      <c r="BB64286" s="80"/>
    </row>
    <row r="64287" spans="9:54" x14ac:dyDescent="0.25">
      <c r="I64287" s="80"/>
      <c r="AX64287" s="80"/>
      <c r="AY64287" s="80"/>
      <c r="AZ64287" s="80"/>
      <c r="BA64287" s="80"/>
      <c r="BB64287" s="80"/>
    </row>
    <row r="64288" spans="9:54" x14ac:dyDescent="0.25">
      <c r="I64288" s="80"/>
      <c r="AX64288" s="80"/>
      <c r="AY64288" s="80"/>
      <c r="AZ64288" s="80"/>
      <c r="BA64288" s="80"/>
      <c r="BB64288" s="80"/>
    </row>
    <row r="64289" spans="9:54" x14ac:dyDescent="0.25">
      <c r="I64289" s="80"/>
      <c r="AX64289" s="80"/>
      <c r="AY64289" s="80"/>
      <c r="AZ64289" s="80"/>
      <c r="BA64289" s="80"/>
      <c r="BB64289" s="80"/>
    </row>
    <row r="64290" spans="9:54" x14ac:dyDescent="0.25">
      <c r="I64290" s="80"/>
      <c r="AX64290" s="80"/>
      <c r="AY64290" s="80"/>
      <c r="AZ64290" s="80"/>
      <c r="BA64290" s="80"/>
      <c r="BB64290" s="80"/>
    </row>
    <row r="64291" spans="9:54" x14ac:dyDescent="0.25">
      <c r="I64291" s="80"/>
      <c r="AX64291" s="80"/>
      <c r="AY64291" s="80"/>
      <c r="AZ64291" s="80"/>
      <c r="BA64291" s="80"/>
      <c r="BB64291" s="80"/>
    </row>
    <row r="64292" spans="9:54" x14ac:dyDescent="0.25">
      <c r="I64292" s="80"/>
      <c r="AX64292" s="80"/>
      <c r="AY64292" s="80"/>
      <c r="AZ64292" s="80"/>
      <c r="BA64292" s="80"/>
      <c r="BB64292" s="80"/>
    </row>
    <row r="64293" spans="9:54" x14ac:dyDescent="0.25">
      <c r="I64293" s="80"/>
      <c r="AX64293" s="80"/>
      <c r="AY64293" s="80"/>
      <c r="AZ64293" s="80"/>
      <c r="BA64293" s="80"/>
      <c r="BB64293" s="80"/>
    </row>
    <row r="64294" spans="9:54" x14ac:dyDescent="0.25">
      <c r="I64294" s="80"/>
      <c r="AX64294" s="80"/>
      <c r="AY64294" s="80"/>
      <c r="AZ64294" s="80"/>
      <c r="BA64294" s="80"/>
      <c r="BB64294" s="80"/>
    </row>
    <row r="64295" spans="9:54" x14ac:dyDescent="0.25">
      <c r="I64295" s="80"/>
      <c r="AX64295" s="80"/>
      <c r="AY64295" s="80"/>
      <c r="AZ64295" s="80"/>
      <c r="BA64295" s="80"/>
      <c r="BB64295" s="80"/>
    </row>
    <row r="64296" spans="9:54" x14ac:dyDescent="0.25">
      <c r="I64296" s="80"/>
      <c r="AX64296" s="80"/>
      <c r="AY64296" s="80"/>
      <c r="AZ64296" s="80"/>
      <c r="BA64296" s="80"/>
      <c r="BB64296" s="80"/>
    </row>
    <row r="64297" spans="9:54" x14ac:dyDescent="0.25">
      <c r="I64297" s="80"/>
      <c r="AX64297" s="80"/>
      <c r="AY64297" s="80"/>
      <c r="AZ64297" s="80"/>
      <c r="BA64297" s="80"/>
      <c r="BB64297" s="80"/>
    </row>
    <row r="64298" spans="9:54" x14ac:dyDescent="0.25">
      <c r="I64298" s="80"/>
      <c r="AX64298" s="80"/>
      <c r="AY64298" s="80"/>
      <c r="AZ64298" s="80"/>
      <c r="BA64298" s="80"/>
      <c r="BB64298" s="80"/>
    </row>
    <row r="64299" spans="9:54" x14ac:dyDescent="0.25">
      <c r="I64299" s="80"/>
      <c r="AX64299" s="80"/>
      <c r="AY64299" s="80"/>
      <c r="AZ64299" s="80"/>
      <c r="BA64299" s="80"/>
      <c r="BB64299" s="80"/>
    </row>
    <row r="64300" spans="9:54" x14ac:dyDescent="0.25">
      <c r="I64300" s="80"/>
      <c r="AX64300" s="80"/>
      <c r="AY64300" s="80"/>
      <c r="AZ64300" s="80"/>
      <c r="BA64300" s="80"/>
      <c r="BB64300" s="80"/>
    </row>
    <row r="64301" spans="9:54" x14ac:dyDescent="0.25">
      <c r="I64301" s="80"/>
      <c r="AX64301" s="80"/>
      <c r="AY64301" s="80"/>
      <c r="AZ64301" s="80"/>
      <c r="BA64301" s="80"/>
      <c r="BB64301" s="80"/>
    </row>
    <row r="64302" spans="9:54" x14ac:dyDescent="0.25">
      <c r="I64302" s="80"/>
      <c r="AX64302" s="80"/>
      <c r="AY64302" s="80"/>
      <c r="AZ64302" s="80"/>
      <c r="BA64302" s="80"/>
      <c r="BB64302" s="80"/>
    </row>
    <row r="64303" spans="9:54" x14ac:dyDescent="0.25">
      <c r="I64303" s="80"/>
      <c r="AX64303" s="80"/>
      <c r="AY64303" s="80"/>
      <c r="AZ64303" s="80"/>
      <c r="BA64303" s="80"/>
      <c r="BB64303" s="80"/>
    </row>
    <row r="64304" spans="9:54" x14ac:dyDescent="0.25">
      <c r="I64304" s="80"/>
      <c r="AX64304" s="80"/>
      <c r="AY64304" s="80"/>
      <c r="AZ64304" s="80"/>
      <c r="BA64304" s="80"/>
      <c r="BB64304" s="80"/>
    </row>
    <row r="64305" spans="9:54" x14ac:dyDescent="0.25">
      <c r="I64305" s="80"/>
      <c r="AX64305" s="80"/>
      <c r="AY64305" s="80"/>
      <c r="AZ64305" s="80"/>
      <c r="BA64305" s="80"/>
      <c r="BB64305" s="80"/>
    </row>
    <row r="64306" spans="9:54" x14ac:dyDescent="0.25">
      <c r="I64306" s="80"/>
      <c r="AX64306" s="80"/>
      <c r="AY64306" s="80"/>
      <c r="AZ64306" s="80"/>
      <c r="BA64306" s="80"/>
      <c r="BB64306" s="80"/>
    </row>
    <row r="64307" spans="9:54" x14ac:dyDescent="0.25">
      <c r="I64307" s="80"/>
      <c r="AX64307" s="80"/>
      <c r="AY64307" s="80"/>
      <c r="AZ64307" s="80"/>
      <c r="BA64307" s="80"/>
      <c r="BB64307" s="80"/>
    </row>
    <row r="64308" spans="9:54" x14ac:dyDescent="0.25">
      <c r="I64308" s="80"/>
      <c r="AX64308" s="80"/>
      <c r="AY64308" s="80"/>
      <c r="AZ64308" s="80"/>
      <c r="BA64308" s="80"/>
      <c r="BB64308" s="80"/>
    </row>
    <row r="64309" spans="9:54" x14ac:dyDescent="0.25">
      <c r="I64309" s="80"/>
      <c r="AX64309" s="80"/>
      <c r="AY64309" s="80"/>
      <c r="AZ64309" s="80"/>
      <c r="BA64309" s="80"/>
      <c r="BB64309" s="80"/>
    </row>
    <row r="64310" spans="9:54" x14ac:dyDescent="0.25">
      <c r="I64310" s="80"/>
      <c r="AX64310" s="80"/>
      <c r="AY64310" s="80"/>
      <c r="AZ64310" s="80"/>
      <c r="BA64310" s="80"/>
      <c r="BB64310" s="80"/>
    </row>
    <row r="64311" spans="9:54" x14ac:dyDescent="0.25">
      <c r="I64311" s="80"/>
      <c r="AX64311" s="80"/>
      <c r="AY64311" s="80"/>
      <c r="AZ64311" s="80"/>
      <c r="BA64311" s="80"/>
      <c r="BB64311" s="80"/>
    </row>
    <row r="64312" spans="9:54" x14ac:dyDescent="0.25">
      <c r="I64312" s="80"/>
      <c r="AX64312" s="80"/>
      <c r="AY64312" s="80"/>
      <c r="AZ64312" s="80"/>
      <c r="BA64312" s="80"/>
      <c r="BB64312" s="80"/>
    </row>
    <row r="64313" spans="9:54" x14ac:dyDescent="0.25">
      <c r="I64313" s="80"/>
      <c r="AX64313" s="80"/>
      <c r="AY64313" s="80"/>
      <c r="AZ64313" s="80"/>
      <c r="BA64313" s="80"/>
      <c r="BB64313" s="80"/>
    </row>
    <row r="64314" spans="9:54" x14ac:dyDescent="0.25">
      <c r="I64314" s="80"/>
      <c r="AX64314" s="80"/>
      <c r="AY64314" s="80"/>
      <c r="AZ64314" s="80"/>
      <c r="BA64314" s="80"/>
      <c r="BB64314" s="80"/>
    </row>
    <row r="64315" spans="9:54" x14ac:dyDescent="0.25">
      <c r="I64315" s="80"/>
      <c r="AX64315" s="80"/>
      <c r="AY64315" s="80"/>
      <c r="AZ64315" s="80"/>
      <c r="BA64315" s="80"/>
      <c r="BB64315" s="80"/>
    </row>
    <row r="64316" spans="9:54" x14ac:dyDescent="0.25">
      <c r="I64316" s="80"/>
      <c r="AX64316" s="80"/>
      <c r="AY64316" s="80"/>
      <c r="AZ64316" s="80"/>
      <c r="BA64316" s="80"/>
      <c r="BB64316" s="80"/>
    </row>
    <row r="64317" spans="9:54" x14ac:dyDescent="0.25">
      <c r="I64317" s="80"/>
      <c r="AX64317" s="80"/>
      <c r="AY64317" s="80"/>
      <c r="AZ64317" s="80"/>
      <c r="BA64317" s="80"/>
      <c r="BB64317" s="80"/>
    </row>
    <row r="64318" spans="9:54" x14ac:dyDescent="0.25">
      <c r="I64318" s="80"/>
      <c r="AX64318" s="80"/>
      <c r="AY64318" s="80"/>
      <c r="AZ64318" s="80"/>
      <c r="BA64318" s="80"/>
      <c r="BB64318" s="80"/>
    </row>
    <row r="64319" spans="9:54" x14ac:dyDescent="0.25">
      <c r="I64319" s="80"/>
      <c r="AX64319" s="80"/>
      <c r="AY64319" s="80"/>
      <c r="AZ64319" s="80"/>
      <c r="BA64319" s="80"/>
      <c r="BB64319" s="80"/>
    </row>
    <row r="64320" spans="9:54" x14ac:dyDescent="0.25">
      <c r="I64320" s="80"/>
      <c r="AX64320" s="80"/>
      <c r="AY64320" s="80"/>
      <c r="AZ64320" s="80"/>
      <c r="BA64320" s="80"/>
      <c r="BB64320" s="80"/>
    </row>
    <row r="64321" spans="9:54" x14ac:dyDescent="0.25">
      <c r="I64321" s="80"/>
      <c r="AX64321" s="80"/>
      <c r="AY64321" s="80"/>
      <c r="AZ64321" s="80"/>
      <c r="BA64321" s="80"/>
      <c r="BB64321" s="80"/>
    </row>
    <row r="64322" spans="9:54" x14ac:dyDescent="0.25">
      <c r="I64322" s="80"/>
      <c r="AX64322" s="80"/>
      <c r="AY64322" s="80"/>
      <c r="AZ64322" s="80"/>
      <c r="BA64322" s="80"/>
      <c r="BB64322" s="80"/>
    </row>
    <row r="64323" spans="9:54" x14ac:dyDescent="0.25">
      <c r="I64323" s="80"/>
      <c r="AX64323" s="80"/>
      <c r="AY64323" s="80"/>
      <c r="AZ64323" s="80"/>
      <c r="BA64323" s="80"/>
      <c r="BB64323" s="80"/>
    </row>
    <row r="64324" spans="9:54" x14ac:dyDescent="0.25">
      <c r="I64324" s="80"/>
      <c r="AX64324" s="80"/>
      <c r="AY64324" s="80"/>
      <c r="AZ64324" s="80"/>
      <c r="BA64324" s="80"/>
      <c r="BB64324" s="80"/>
    </row>
    <row r="64325" spans="9:54" x14ac:dyDescent="0.25">
      <c r="I64325" s="80"/>
      <c r="AX64325" s="80"/>
      <c r="AY64325" s="80"/>
      <c r="AZ64325" s="80"/>
      <c r="BA64325" s="80"/>
      <c r="BB64325" s="80"/>
    </row>
    <row r="64326" spans="9:54" x14ac:dyDescent="0.25">
      <c r="I64326" s="80"/>
      <c r="AX64326" s="80"/>
      <c r="AY64326" s="80"/>
      <c r="AZ64326" s="80"/>
      <c r="BA64326" s="80"/>
      <c r="BB64326" s="80"/>
    </row>
    <row r="64327" spans="9:54" x14ac:dyDescent="0.25">
      <c r="I64327" s="80"/>
      <c r="AX64327" s="80"/>
      <c r="AY64327" s="80"/>
      <c r="AZ64327" s="80"/>
      <c r="BA64327" s="80"/>
      <c r="BB64327" s="80"/>
    </row>
    <row r="64328" spans="9:54" x14ac:dyDescent="0.25">
      <c r="I64328" s="80"/>
      <c r="AX64328" s="80"/>
      <c r="AY64328" s="80"/>
      <c r="AZ64328" s="80"/>
      <c r="BA64328" s="80"/>
      <c r="BB64328" s="80"/>
    </row>
    <row r="64329" spans="9:54" x14ac:dyDescent="0.25">
      <c r="I64329" s="80"/>
      <c r="AX64329" s="80"/>
      <c r="AY64329" s="80"/>
      <c r="AZ64329" s="80"/>
      <c r="BA64329" s="80"/>
      <c r="BB64329" s="80"/>
    </row>
    <row r="64330" spans="9:54" x14ac:dyDescent="0.25">
      <c r="I64330" s="80"/>
      <c r="AX64330" s="80"/>
      <c r="AY64330" s="80"/>
      <c r="AZ64330" s="80"/>
      <c r="BA64330" s="80"/>
      <c r="BB64330" s="80"/>
    </row>
    <row r="64331" spans="9:54" x14ac:dyDescent="0.25">
      <c r="I64331" s="80"/>
      <c r="AX64331" s="80"/>
      <c r="AY64331" s="80"/>
      <c r="AZ64331" s="80"/>
      <c r="BA64331" s="80"/>
      <c r="BB64331" s="80"/>
    </row>
    <row r="64332" spans="9:54" x14ac:dyDescent="0.25">
      <c r="I64332" s="80"/>
      <c r="AX64332" s="80"/>
      <c r="AY64332" s="80"/>
      <c r="AZ64332" s="80"/>
      <c r="BA64332" s="80"/>
      <c r="BB64332" s="80"/>
    </row>
    <row r="64333" spans="9:54" x14ac:dyDescent="0.25">
      <c r="I64333" s="80"/>
      <c r="AX64333" s="80"/>
      <c r="AY64333" s="80"/>
      <c r="AZ64333" s="80"/>
      <c r="BA64333" s="80"/>
      <c r="BB64333" s="80"/>
    </row>
    <row r="64334" spans="9:54" x14ac:dyDescent="0.25">
      <c r="I64334" s="80"/>
      <c r="AX64334" s="80"/>
      <c r="AY64334" s="80"/>
      <c r="AZ64334" s="80"/>
      <c r="BA64334" s="80"/>
      <c r="BB64334" s="80"/>
    </row>
    <row r="64335" spans="9:54" x14ac:dyDescent="0.25">
      <c r="I64335" s="80"/>
      <c r="AX64335" s="80"/>
      <c r="AY64335" s="80"/>
      <c r="AZ64335" s="80"/>
      <c r="BA64335" s="80"/>
      <c r="BB64335" s="80"/>
    </row>
    <row r="64336" spans="9:54" x14ac:dyDescent="0.25">
      <c r="I64336" s="80"/>
      <c r="AX64336" s="80"/>
      <c r="AY64336" s="80"/>
      <c r="AZ64336" s="80"/>
      <c r="BA64336" s="80"/>
      <c r="BB64336" s="80"/>
    </row>
    <row r="64337" spans="9:54" x14ac:dyDescent="0.25">
      <c r="I64337" s="80"/>
      <c r="AX64337" s="80"/>
      <c r="AY64337" s="80"/>
      <c r="AZ64337" s="80"/>
      <c r="BA64337" s="80"/>
      <c r="BB64337" s="80"/>
    </row>
    <row r="64338" spans="9:54" x14ac:dyDescent="0.25">
      <c r="I64338" s="80"/>
      <c r="AX64338" s="80"/>
      <c r="AY64338" s="80"/>
      <c r="AZ64338" s="80"/>
      <c r="BA64338" s="80"/>
      <c r="BB64338" s="80"/>
    </row>
    <row r="64339" spans="9:54" x14ac:dyDescent="0.25">
      <c r="I64339" s="80"/>
      <c r="AX64339" s="80"/>
      <c r="AY64339" s="80"/>
      <c r="AZ64339" s="80"/>
      <c r="BA64339" s="80"/>
      <c r="BB64339" s="80"/>
    </row>
    <row r="64340" spans="9:54" x14ac:dyDescent="0.25">
      <c r="I64340" s="80"/>
      <c r="AX64340" s="80"/>
      <c r="AY64340" s="80"/>
      <c r="AZ64340" s="80"/>
      <c r="BA64340" s="80"/>
      <c r="BB64340" s="80"/>
    </row>
    <row r="64341" spans="9:54" x14ac:dyDescent="0.25">
      <c r="I64341" s="80"/>
      <c r="AX64341" s="80"/>
      <c r="AY64341" s="80"/>
      <c r="AZ64341" s="80"/>
      <c r="BA64341" s="80"/>
      <c r="BB64341" s="80"/>
    </row>
    <row r="64342" spans="9:54" x14ac:dyDescent="0.25">
      <c r="I64342" s="80"/>
      <c r="AX64342" s="80"/>
      <c r="AY64342" s="80"/>
      <c r="AZ64342" s="80"/>
      <c r="BA64342" s="80"/>
      <c r="BB64342" s="80"/>
    </row>
    <row r="64343" spans="9:54" x14ac:dyDescent="0.25">
      <c r="I64343" s="80"/>
      <c r="AX64343" s="80"/>
      <c r="AY64343" s="80"/>
      <c r="AZ64343" s="80"/>
      <c r="BA64343" s="80"/>
      <c r="BB64343" s="80"/>
    </row>
    <row r="64344" spans="9:54" x14ac:dyDescent="0.25">
      <c r="I64344" s="80"/>
      <c r="AX64344" s="80"/>
      <c r="AY64344" s="80"/>
      <c r="AZ64344" s="80"/>
      <c r="BA64344" s="80"/>
      <c r="BB64344" s="80"/>
    </row>
    <row r="64345" spans="9:54" x14ac:dyDescent="0.25">
      <c r="I64345" s="80"/>
      <c r="AX64345" s="80"/>
      <c r="AY64345" s="80"/>
      <c r="AZ64345" s="80"/>
      <c r="BA64345" s="80"/>
      <c r="BB64345" s="80"/>
    </row>
    <row r="64346" spans="9:54" x14ac:dyDescent="0.25">
      <c r="I64346" s="80"/>
      <c r="AX64346" s="80"/>
      <c r="AY64346" s="80"/>
      <c r="AZ64346" s="80"/>
      <c r="BA64346" s="80"/>
      <c r="BB64346" s="80"/>
    </row>
    <row r="64347" spans="9:54" x14ac:dyDescent="0.25">
      <c r="I64347" s="80"/>
      <c r="AX64347" s="80"/>
      <c r="AY64347" s="80"/>
      <c r="AZ64347" s="80"/>
      <c r="BA64347" s="80"/>
      <c r="BB64347" s="80"/>
    </row>
    <row r="64348" spans="9:54" x14ac:dyDescent="0.25">
      <c r="I64348" s="80"/>
      <c r="AX64348" s="80"/>
      <c r="AY64348" s="80"/>
      <c r="AZ64348" s="80"/>
      <c r="BA64348" s="80"/>
      <c r="BB64348" s="80"/>
    </row>
    <row r="64349" spans="9:54" x14ac:dyDescent="0.25">
      <c r="I64349" s="80"/>
      <c r="AX64349" s="80"/>
      <c r="AY64349" s="80"/>
      <c r="AZ64349" s="80"/>
      <c r="BA64349" s="80"/>
      <c r="BB64349" s="80"/>
    </row>
    <row r="64350" spans="9:54" x14ac:dyDescent="0.25">
      <c r="I64350" s="80"/>
      <c r="AX64350" s="80"/>
      <c r="AY64350" s="80"/>
      <c r="AZ64350" s="80"/>
      <c r="BA64350" s="80"/>
      <c r="BB64350" s="80"/>
    </row>
    <row r="64351" spans="9:54" x14ac:dyDescent="0.25">
      <c r="I64351" s="80"/>
      <c r="AX64351" s="80"/>
      <c r="AY64351" s="80"/>
      <c r="AZ64351" s="80"/>
      <c r="BA64351" s="80"/>
      <c r="BB64351" s="80"/>
    </row>
    <row r="64352" spans="9:54" x14ac:dyDescent="0.25">
      <c r="I64352" s="80"/>
      <c r="AX64352" s="80"/>
      <c r="AY64352" s="80"/>
      <c r="AZ64352" s="80"/>
      <c r="BA64352" s="80"/>
      <c r="BB64352" s="80"/>
    </row>
    <row r="64353" spans="9:54" x14ac:dyDescent="0.25">
      <c r="I64353" s="80"/>
      <c r="AX64353" s="80"/>
      <c r="AY64353" s="80"/>
      <c r="AZ64353" s="80"/>
      <c r="BA64353" s="80"/>
      <c r="BB64353" s="80"/>
    </row>
    <row r="64354" spans="9:54" x14ac:dyDescent="0.25">
      <c r="I64354" s="80"/>
      <c r="AX64354" s="80"/>
      <c r="AY64354" s="80"/>
      <c r="AZ64354" s="80"/>
      <c r="BA64354" s="80"/>
      <c r="BB64354" s="80"/>
    </row>
    <row r="64355" spans="9:54" x14ac:dyDescent="0.25">
      <c r="I64355" s="80"/>
      <c r="AX64355" s="80"/>
      <c r="AY64355" s="80"/>
      <c r="AZ64355" s="80"/>
      <c r="BA64355" s="80"/>
      <c r="BB64355" s="80"/>
    </row>
    <row r="64356" spans="9:54" x14ac:dyDescent="0.25">
      <c r="I64356" s="80"/>
      <c r="AX64356" s="80"/>
      <c r="AY64356" s="80"/>
      <c r="AZ64356" s="80"/>
      <c r="BA64356" s="80"/>
      <c r="BB64356" s="80"/>
    </row>
    <row r="64357" spans="9:54" x14ac:dyDescent="0.25">
      <c r="I64357" s="80"/>
      <c r="AX64357" s="80"/>
      <c r="AY64357" s="80"/>
      <c r="AZ64357" s="80"/>
      <c r="BA64357" s="80"/>
      <c r="BB64357" s="80"/>
    </row>
    <row r="64358" spans="9:54" x14ac:dyDescent="0.25">
      <c r="I64358" s="80"/>
      <c r="AX64358" s="80"/>
      <c r="AY64358" s="80"/>
      <c r="AZ64358" s="80"/>
      <c r="BA64358" s="80"/>
      <c r="BB64358" s="80"/>
    </row>
    <row r="64359" spans="9:54" x14ac:dyDescent="0.25">
      <c r="I64359" s="80"/>
      <c r="AX64359" s="80"/>
      <c r="AY64359" s="80"/>
      <c r="AZ64359" s="80"/>
      <c r="BA64359" s="80"/>
      <c r="BB64359" s="80"/>
    </row>
    <row r="64360" spans="9:54" x14ac:dyDescent="0.25">
      <c r="I64360" s="80"/>
      <c r="AX64360" s="80"/>
      <c r="AY64360" s="80"/>
      <c r="AZ64360" s="80"/>
      <c r="BA64360" s="80"/>
      <c r="BB64360" s="80"/>
    </row>
    <row r="64361" spans="9:54" x14ac:dyDescent="0.25">
      <c r="I64361" s="80"/>
      <c r="AX64361" s="80"/>
      <c r="AY64361" s="80"/>
      <c r="AZ64361" s="80"/>
      <c r="BA64361" s="80"/>
      <c r="BB64361" s="80"/>
    </row>
    <row r="64362" spans="9:54" x14ac:dyDescent="0.25">
      <c r="I64362" s="80"/>
      <c r="AX64362" s="80"/>
      <c r="AY64362" s="80"/>
      <c r="AZ64362" s="80"/>
      <c r="BA64362" s="80"/>
      <c r="BB64362" s="80"/>
    </row>
    <row r="64363" spans="9:54" x14ac:dyDescent="0.25">
      <c r="I64363" s="80"/>
      <c r="AX64363" s="80"/>
      <c r="AY64363" s="80"/>
      <c r="AZ64363" s="80"/>
      <c r="BA64363" s="80"/>
      <c r="BB64363" s="80"/>
    </row>
    <row r="64364" spans="9:54" x14ac:dyDescent="0.25">
      <c r="I64364" s="80"/>
      <c r="AX64364" s="80"/>
      <c r="AY64364" s="80"/>
      <c r="AZ64364" s="80"/>
      <c r="BA64364" s="80"/>
      <c r="BB64364" s="80"/>
    </row>
    <row r="64365" spans="9:54" x14ac:dyDescent="0.25">
      <c r="I64365" s="80"/>
      <c r="AX64365" s="80"/>
      <c r="AY64365" s="80"/>
      <c r="AZ64365" s="80"/>
      <c r="BA64365" s="80"/>
      <c r="BB64365" s="80"/>
    </row>
    <row r="64366" spans="9:54" x14ac:dyDescent="0.25">
      <c r="I64366" s="80"/>
      <c r="AX64366" s="80"/>
      <c r="AY64366" s="80"/>
      <c r="AZ64366" s="80"/>
      <c r="BA64366" s="80"/>
      <c r="BB64366" s="80"/>
    </row>
    <row r="64367" spans="9:54" x14ac:dyDescent="0.25">
      <c r="I64367" s="80"/>
      <c r="AX64367" s="80"/>
      <c r="AY64367" s="80"/>
      <c r="AZ64367" s="80"/>
      <c r="BA64367" s="80"/>
      <c r="BB64367" s="80"/>
    </row>
    <row r="64368" spans="9:54" x14ac:dyDescent="0.25">
      <c r="I64368" s="80"/>
      <c r="AX64368" s="80"/>
      <c r="AY64368" s="80"/>
      <c r="AZ64368" s="80"/>
      <c r="BA64368" s="80"/>
      <c r="BB64368" s="80"/>
    </row>
    <row r="64369" spans="9:54" x14ac:dyDescent="0.25">
      <c r="I64369" s="80"/>
      <c r="AX64369" s="80"/>
      <c r="AY64369" s="80"/>
      <c r="AZ64369" s="80"/>
      <c r="BA64369" s="80"/>
      <c r="BB64369" s="80"/>
    </row>
    <row r="64370" spans="9:54" x14ac:dyDescent="0.25">
      <c r="I64370" s="80"/>
      <c r="AX64370" s="80"/>
      <c r="AY64370" s="80"/>
      <c r="AZ64370" s="80"/>
      <c r="BA64370" s="80"/>
      <c r="BB64370" s="80"/>
    </row>
    <row r="64371" spans="9:54" x14ac:dyDescent="0.25">
      <c r="I64371" s="80"/>
      <c r="AX64371" s="80"/>
      <c r="AY64371" s="80"/>
      <c r="AZ64371" s="80"/>
      <c r="BA64371" s="80"/>
      <c r="BB64371" s="80"/>
    </row>
    <row r="64372" spans="9:54" x14ac:dyDescent="0.25">
      <c r="I64372" s="80"/>
      <c r="AX64372" s="80"/>
      <c r="AY64372" s="80"/>
      <c r="AZ64372" s="80"/>
      <c r="BA64372" s="80"/>
      <c r="BB64372" s="80"/>
    </row>
    <row r="64373" spans="9:54" x14ac:dyDescent="0.25">
      <c r="I64373" s="80"/>
      <c r="AX64373" s="80"/>
      <c r="AY64373" s="80"/>
      <c r="AZ64373" s="80"/>
      <c r="BA64373" s="80"/>
      <c r="BB64373" s="80"/>
    </row>
    <row r="64374" spans="9:54" x14ac:dyDescent="0.25">
      <c r="I64374" s="80"/>
      <c r="AX64374" s="80"/>
      <c r="AY64374" s="80"/>
      <c r="AZ64374" s="80"/>
      <c r="BA64374" s="80"/>
      <c r="BB64374" s="80"/>
    </row>
    <row r="64375" spans="9:54" x14ac:dyDescent="0.25">
      <c r="I64375" s="80"/>
      <c r="AX64375" s="80"/>
      <c r="AY64375" s="80"/>
      <c r="AZ64375" s="80"/>
      <c r="BA64375" s="80"/>
      <c r="BB64375" s="80"/>
    </row>
    <row r="64376" spans="9:54" x14ac:dyDescent="0.25">
      <c r="I64376" s="80"/>
      <c r="AX64376" s="80"/>
      <c r="AY64376" s="80"/>
      <c r="AZ64376" s="80"/>
      <c r="BA64376" s="80"/>
      <c r="BB64376" s="80"/>
    </row>
    <row r="64377" spans="9:54" x14ac:dyDescent="0.25">
      <c r="I64377" s="80"/>
      <c r="AX64377" s="80"/>
      <c r="AY64377" s="80"/>
      <c r="AZ64377" s="80"/>
      <c r="BA64377" s="80"/>
      <c r="BB64377" s="80"/>
    </row>
    <row r="64378" spans="9:54" x14ac:dyDescent="0.25">
      <c r="I64378" s="80"/>
      <c r="AX64378" s="80"/>
      <c r="AY64378" s="80"/>
      <c r="AZ64378" s="80"/>
      <c r="BA64378" s="80"/>
      <c r="BB64378" s="80"/>
    </row>
    <row r="64379" spans="9:54" x14ac:dyDescent="0.25">
      <c r="I64379" s="80"/>
      <c r="AX64379" s="80"/>
      <c r="AY64379" s="80"/>
      <c r="AZ64379" s="80"/>
      <c r="BA64379" s="80"/>
      <c r="BB64379" s="80"/>
    </row>
    <row r="64380" spans="9:54" x14ac:dyDescent="0.25">
      <c r="I64380" s="80"/>
      <c r="AX64380" s="80"/>
      <c r="AY64380" s="80"/>
      <c r="AZ64380" s="80"/>
      <c r="BA64380" s="80"/>
      <c r="BB64380" s="80"/>
    </row>
    <row r="64381" spans="9:54" x14ac:dyDescent="0.25">
      <c r="I64381" s="80"/>
      <c r="AX64381" s="80"/>
      <c r="AY64381" s="80"/>
      <c r="AZ64381" s="80"/>
      <c r="BA64381" s="80"/>
      <c r="BB64381" s="80"/>
    </row>
    <row r="64382" spans="9:54" x14ac:dyDescent="0.25">
      <c r="I64382" s="80"/>
      <c r="AX64382" s="80"/>
      <c r="AY64382" s="80"/>
      <c r="AZ64382" s="80"/>
      <c r="BA64382" s="80"/>
      <c r="BB64382" s="80"/>
    </row>
    <row r="64383" spans="9:54" x14ac:dyDescent="0.25">
      <c r="I64383" s="80"/>
      <c r="AX64383" s="80"/>
      <c r="AY64383" s="80"/>
      <c r="AZ64383" s="80"/>
      <c r="BA64383" s="80"/>
      <c r="BB64383" s="80"/>
    </row>
    <row r="64384" spans="9:54" x14ac:dyDescent="0.25">
      <c r="I64384" s="80"/>
      <c r="AX64384" s="80"/>
      <c r="AY64384" s="80"/>
      <c r="AZ64384" s="80"/>
      <c r="BA64384" s="80"/>
      <c r="BB64384" s="80"/>
    </row>
    <row r="64385" spans="9:54" x14ac:dyDescent="0.25">
      <c r="I64385" s="80"/>
      <c r="AX64385" s="80"/>
      <c r="AY64385" s="80"/>
      <c r="AZ64385" s="80"/>
      <c r="BA64385" s="80"/>
      <c r="BB64385" s="80"/>
    </row>
    <row r="64386" spans="9:54" x14ac:dyDescent="0.25">
      <c r="I64386" s="80"/>
      <c r="AX64386" s="80"/>
      <c r="AY64386" s="80"/>
      <c r="AZ64386" s="80"/>
      <c r="BA64386" s="80"/>
      <c r="BB64386" s="80"/>
    </row>
    <row r="64387" spans="9:54" x14ac:dyDescent="0.25">
      <c r="I64387" s="80"/>
      <c r="AX64387" s="80"/>
      <c r="AY64387" s="80"/>
      <c r="AZ64387" s="80"/>
      <c r="BA64387" s="80"/>
      <c r="BB64387" s="80"/>
    </row>
    <row r="64388" spans="9:54" x14ac:dyDescent="0.25">
      <c r="I64388" s="80"/>
      <c r="AX64388" s="80"/>
      <c r="AY64388" s="80"/>
      <c r="AZ64388" s="80"/>
      <c r="BA64388" s="80"/>
      <c r="BB64388" s="80"/>
    </row>
    <row r="64389" spans="9:54" x14ac:dyDescent="0.25">
      <c r="I64389" s="80"/>
      <c r="AX64389" s="80"/>
      <c r="AY64389" s="80"/>
      <c r="AZ64389" s="80"/>
      <c r="BA64389" s="80"/>
      <c r="BB64389" s="80"/>
    </row>
    <row r="64390" spans="9:54" x14ac:dyDescent="0.25">
      <c r="I64390" s="80"/>
      <c r="AX64390" s="80"/>
      <c r="AY64390" s="80"/>
      <c r="AZ64390" s="80"/>
      <c r="BA64390" s="80"/>
      <c r="BB64390" s="80"/>
    </row>
    <row r="64391" spans="9:54" x14ac:dyDescent="0.25">
      <c r="I64391" s="80"/>
      <c r="AX64391" s="80"/>
      <c r="AY64391" s="80"/>
      <c r="AZ64391" s="80"/>
      <c r="BA64391" s="80"/>
      <c r="BB64391" s="80"/>
    </row>
    <row r="64392" spans="9:54" x14ac:dyDescent="0.25">
      <c r="I64392" s="80"/>
      <c r="AX64392" s="80"/>
      <c r="AY64392" s="80"/>
      <c r="AZ64392" s="80"/>
      <c r="BA64392" s="80"/>
      <c r="BB64392" s="80"/>
    </row>
    <row r="64393" spans="9:54" x14ac:dyDescent="0.25">
      <c r="I64393" s="80"/>
      <c r="AX64393" s="80"/>
      <c r="AY64393" s="80"/>
      <c r="AZ64393" s="80"/>
      <c r="BA64393" s="80"/>
      <c r="BB64393" s="80"/>
    </row>
    <row r="64394" spans="9:54" x14ac:dyDescent="0.25">
      <c r="I64394" s="80"/>
      <c r="AX64394" s="80"/>
      <c r="AY64394" s="80"/>
      <c r="AZ64394" s="80"/>
      <c r="BA64394" s="80"/>
      <c r="BB64394" s="80"/>
    </row>
    <row r="64395" spans="9:54" x14ac:dyDescent="0.25">
      <c r="I64395" s="80"/>
      <c r="AX64395" s="80"/>
      <c r="AY64395" s="80"/>
      <c r="AZ64395" s="80"/>
      <c r="BA64395" s="80"/>
      <c r="BB64395" s="80"/>
    </row>
    <row r="64396" spans="9:54" x14ac:dyDescent="0.25">
      <c r="I64396" s="80"/>
      <c r="AX64396" s="80"/>
      <c r="AY64396" s="80"/>
      <c r="AZ64396" s="80"/>
      <c r="BA64396" s="80"/>
      <c r="BB64396" s="80"/>
    </row>
    <row r="64397" spans="9:54" x14ac:dyDescent="0.25">
      <c r="I64397" s="80"/>
      <c r="AX64397" s="80"/>
      <c r="AY64397" s="80"/>
      <c r="AZ64397" s="80"/>
      <c r="BA64397" s="80"/>
      <c r="BB64397" s="80"/>
    </row>
    <row r="64398" spans="9:54" x14ac:dyDescent="0.25">
      <c r="I64398" s="80"/>
      <c r="AX64398" s="80"/>
      <c r="AY64398" s="80"/>
      <c r="AZ64398" s="80"/>
      <c r="BA64398" s="80"/>
      <c r="BB64398" s="80"/>
    </row>
    <row r="64399" spans="9:54" x14ac:dyDescent="0.25">
      <c r="I64399" s="80"/>
      <c r="AX64399" s="80"/>
      <c r="AY64399" s="80"/>
      <c r="AZ64399" s="80"/>
      <c r="BA64399" s="80"/>
      <c r="BB64399" s="80"/>
    </row>
    <row r="64400" spans="9:54" x14ac:dyDescent="0.25">
      <c r="I64400" s="80"/>
      <c r="AX64400" s="80"/>
      <c r="AY64400" s="80"/>
      <c r="AZ64400" s="80"/>
      <c r="BA64400" s="80"/>
      <c r="BB64400" s="80"/>
    </row>
    <row r="64401" spans="9:54" x14ac:dyDescent="0.25">
      <c r="I64401" s="80"/>
      <c r="AX64401" s="80"/>
      <c r="AY64401" s="80"/>
      <c r="AZ64401" s="80"/>
      <c r="BA64401" s="80"/>
      <c r="BB64401" s="80"/>
    </row>
    <row r="64402" spans="9:54" x14ac:dyDescent="0.25">
      <c r="I64402" s="80"/>
      <c r="AX64402" s="80"/>
      <c r="AY64402" s="80"/>
      <c r="AZ64402" s="80"/>
      <c r="BA64402" s="80"/>
      <c r="BB64402" s="80"/>
    </row>
    <row r="64403" spans="9:54" x14ac:dyDescent="0.25">
      <c r="I64403" s="80"/>
      <c r="AX64403" s="80"/>
      <c r="AY64403" s="80"/>
      <c r="AZ64403" s="80"/>
      <c r="BA64403" s="80"/>
      <c r="BB64403" s="80"/>
    </row>
    <row r="64404" spans="9:54" x14ac:dyDescent="0.25">
      <c r="I64404" s="80"/>
      <c r="AX64404" s="80"/>
      <c r="AY64404" s="80"/>
      <c r="AZ64404" s="80"/>
      <c r="BA64404" s="80"/>
      <c r="BB64404" s="80"/>
    </row>
    <row r="64405" spans="9:54" x14ac:dyDescent="0.25">
      <c r="I64405" s="80"/>
      <c r="AX64405" s="80"/>
      <c r="AY64405" s="80"/>
      <c r="AZ64405" s="80"/>
      <c r="BA64405" s="80"/>
      <c r="BB64405" s="80"/>
    </row>
    <row r="64406" spans="9:54" x14ac:dyDescent="0.25">
      <c r="I64406" s="80"/>
      <c r="AX64406" s="80"/>
      <c r="AY64406" s="80"/>
      <c r="AZ64406" s="80"/>
      <c r="BA64406" s="80"/>
      <c r="BB64406" s="80"/>
    </row>
    <row r="64407" spans="9:54" x14ac:dyDescent="0.25">
      <c r="I64407" s="80"/>
      <c r="AX64407" s="80"/>
      <c r="AY64407" s="80"/>
      <c r="AZ64407" s="80"/>
      <c r="BA64407" s="80"/>
      <c r="BB64407" s="80"/>
    </row>
    <row r="64408" spans="9:54" x14ac:dyDescent="0.25">
      <c r="I64408" s="80"/>
      <c r="AX64408" s="80"/>
      <c r="AY64408" s="80"/>
      <c r="AZ64408" s="80"/>
      <c r="BA64408" s="80"/>
      <c r="BB64408" s="80"/>
    </row>
    <row r="64409" spans="9:54" x14ac:dyDescent="0.25">
      <c r="I64409" s="80"/>
      <c r="AX64409" s="80"/>
      <c r="AY64409" s="80"/>
      <c r="AZ64409" s="80"/>
      <c r="BA64409" s="80"/>
      <c r="BB64409" s="80"/>
    </row>
    <row r="64410" spans="9:54" x14ac:dyDescent="0.25">
      <c r="I64410" s="80"/>
      <c r="AX64410" s="80"/>
      <c r="AY64410" s="80"/>
      <c r="AZ64410" s="80"/>
      <c r="BA64410" s="80"/>
      <c r="BB64410" s="80"/>
    </row>
    <row r="64411" spans="9:54" x14ac:dyDescent="0.25">
      <c r="I64411" s="80"/>
      <c r="AX64411" s="80"/>
      <c r="AY64411" s="80"/>
      <c r="AZ64411" s="80"/>
      <c r="BA64411" s="80"/>
      <c r="BB64411" s="80"/>
    </row>
    <row r="64412" spans="9:54" x14ac:dyDescent="0.25">
      <c r="I64412" s="80"/>
      <c r="AX64412" s="80"/>
      <c r="AY64412" s="80"/>
      <c r="AZ64412" s="80"/>
      <c r="BA64412" s="80"/>
      <c r="BB64412" s="80"/>
    </row>
    <row r="64413" spans="9:54" x14ac:dyDescent="0.25">
      <c r="I64413" s="80"/>
      <c r="AX64413" s="80"/>
      <c r="AY64413" s="80"/>
      <c r="AZ64413" s="80"/>
      <c r="BA64413" s="80"/>
      <c r="BB64413" s="80"/>
    </row>
    <row r="64414" spans="9:54" x14ac:dyDescent="0.25">
      <c r="I64414" s="80"/>
      <c r="AX64414" s="80"/>
      <c r="AY64414" s="80"/>
      <c r="AZ64414" s="80"/>
      <c r="BA64414" s="80"/>
      <c r="BB64414" s="80"/>
    </row>
    <row r="64415" spans="9:54" x14ac:dyDescent="0.25">
      <c r="I64415" s="80"/>
      <c r="AX64415" s="80"/>
      <c r="AY64415" s="80"/>
      <c r="AZ64415" s="80"/>
      <c r="BA64415" s="80"/>
      <c r="BB64415" s="80"/>
    </row>
    <row r="64416" spans="9:54" x14ac:dyDescent="0.25">
      <c r="I64416" s="80"/>
      <c r="AX64416" s="80"/>
      <c r="AY64416" s="80"/>
      <c r="AZ64416" s="80"/>
      <c r="BA64416" s="80"/>
      <c r="BB64416" s="80"/>
    </row>
    <row r="64417" spans="9:54" x14ac:dyDescent="0.25">
      <c r="I64417" s="80"/>
      <c r="AX64417" s="80"/>
      <c r="AY64417" s="80"/>
      <c r="AZ64417" s="80"/>
      <c r="BA64417" s="80"/>
      <c r="BB64417" s="80"/>
    </row>
    <row r="64418" spans="9:54" x14ac:dyDescent="0.25">
      <c r="I64418" s="80"/>
      <c r="AX64418" s="80"/>
      <c r="AY64418" s="80"/>
      <c r="AZ64418" s="80"/>
      <c r="BA64418" s="80"/>
      <c r="BB64418" s="80"/>
    </row>
    <row r="64419" spans="9:54" x14ac:dyDescent="0.25">
      <c r="I64419" s="80"/>
      <c r="AX64419" s="80"/>
      <c r="AY64419" s="80"/>
      <c r="AZ64419" s="80"/>
      <c r="BA64419" s="80"/>
      <c r="BB64419" s="80"/>
    </row>
    <row r="64420" spans="9:54" x14ac:dyDescent="0.25">
      <c r="I64420" s="80"/>
      <c r="AX64420" s="80"/>
      <c r="AY64420" s="80"/>
      <c r="AZ64420" s="80"/>
      <c r="BA64420" s="80"/>
      <c r="BB64420" s="80"/>
    </row>
    <row r="64421" spans="9:54" x14ac:dyDescent="0.25">
      <c r="I64421" s="80"/>
      <c r="AX64421" s="80"/>
      <c r="AY64421" s="80"/>
      <c r="AZ64421" s="80"/>
      <c r="BA64421" s="80"/>
      <c r="BB64421" s="80"/>
    </row>
    <row r="64422" spans="9:54" x14ac:dyDescent="0.25">
      <c r="I64422" s="80"/>
      <c r="AX64422" s="80"/>
      <c r="AY64422" s="80"/>
      <c r="AZ64422" s="80"/>
      <c r="BA64422" s="80"/>
      <c r="BB64422" s="80"/>
    </row>
    <row r="64423" spans="9:54" x14ac:dyDescent="0.25">
      <c r="I64423" s="80"/>
      <c r="AX64423" s="80"/>
      <c r="AY64423" s="80"/>
      <c r="AZ64423" s="80"/>
      <c r="BA64423" s="80"/>
      <c r="BB64423" s="80"/>
    </row>
    <row r="64424" spans="9:54" x14ac:dyDescent="0.25">
      <c r="I64424" s="80"/>
      <c r="AX64424" s="80"/>
      <c r="AY64424" s="80"/>
      <c r="AZ64424" s="80"/>
      <c r="BA64424" s="80"/>
      <c r="BB64424" s="80"/>
    </row>
    <row r="64425" spans="9:54" x14ac:dyDescent="0.25">
      <c r="I64425" s="80"/>
      <c r="AX64425" s="80"/>
      <c r="AY64425" s="80"/>
      <c r="AZ64425" s="80"/>
      <c r="BA64425" s="80"/>
      <c r="BB64425" s="80"/>
    </row>
    <row r="64426" spans="9:54" x14ac:dyDescent="0.25">
      <c r="I64426" s="80"/>
      <c r="AX64426" s="80"/>
      <c r="AY64426" s="80"/>
      <c r="AZ64426" s="80"/>
      <c r="BA64426" s="80"/>
      <c r="BB64426" s="80"/>
    </row>
    <row r="64427" spans="9:54" x14ac:dyDescent="0.25">
      <c r="I64427" s="80"/>
      <c r="AX64427" s="80"/>
      <c r="AY64427" s="80"/>
      <c r="AZ64427" s="80"/>
      <c r="BA64427" s="80"/>
      <c r="BB64427" s="80"/>
    </row>
    <row r="64428" spans="9:54" x14ac:dyDescent="0.25">
      <c r="I64428" s="80"/>
      <c r="AX64428" s="80"/>
      <c r="AY64428" s="80"/>
      <c r="AZ64428" s="80"/>
      <c r="BA64428" s="80"/>
      <c r="BB64428" s="80"/>
    </row>
    <row r="64429" spans="9:54" x14ac:dyDescent="0.25">
      <c r="I64429" s="80"/>
      <c r="AX64429" s="80"/>
      <c r="AY64429" s="80"/>
      <c r="AZ64429" s="80"/>
      <c r="BA64429" s="80"/>
      <c r="BB64429" s="80"/>
    </row>
    <row r="64430" spans="9:54" x14ac:dyDescent="0.25">
      <c r="I64430" s="80"/>
      <c r="AX64430" s="80"/>
      <c r="AY64430" s="80"/>
      <c r="AZ64430" s="80"/>
      <c r="BA64430" s="80"/>
      <c r="BB64430" s="80"/>
    </row>
    <row r="64431" spans="9:54" x14ac:dyDescent="0.25">
      <c r="I64431" s="80"/>
      <c r="AX64431" s="80"/>
      <c r="AY64431" s="80"/>
      <c r="AZ64431" s="80"/>
      <c r="BA64431" s="80"/>
      <c r="BB64431" s="80"/>
    </row>
    <row r="64432" spans="9:54" x14ac:dyDescent="0.25">
      <c r="I64432" s="80"/>
      <c r="AX64432" s="80"/>
      <c r="AY64432" s="80"/>
      <c r="AZ64432" s="80"/>
      <c r="BA64432" s="80"/>
      <c r="BB64432" s="80"/>
    </row>
    <row r="64433" spans="9:54" x14ac:dyDescent="0.25">
      <c r="I64433" s="80"/>
      <c r="AX64433" s="80"/>
      <c r="AY64433" s="80"/>
      <c r="AZ64433" s="80"/>
      <c r="BA64433" s="80"/>
      <c r="BB64433" s="80"/>
    </row>
    <row r="64434" spans="9:54" x14ac:dyDescent="0.25">
      <c r="I64434" s="80"/>
      <c r="AX64434" s="80"/>
      <c r="AY64434" s="80"/>
      <c r="AZ64434" s="80"/>
      <c r="BA64434" s="80"/>
      <c r="BB64434" s="80"/>
    </row>
    <row r="64435" spans="9:54" x14ac:dyDescent="0.25">
      <c r="I64435" s="80"/>
      <c r="AX64435" s="80"/>
      <c r="AY64435" s="80"/>
      <c r="AZ64435" s="80"/>
      <c r="BA64435" s="80"/>
      <c r="BB64435" s="80"/>
    </row>
    <row r="64436" spans="9:54" x14ac:dyDescent="0.25">
      <c r="I64436" s="80"/>
      <c r="AX64436" s="80"/>
      <c r="AY64436" s="80"/>
      <c r="AZ64436" s="80"/>
      <c r="BA64436" s="80"/>
      <c r="BB64436" s="80"/>
    </row>
    <row r="64437" spans="9:54" x14ac:dyDescent="0.25">
      <c r="I64437" s="80"/>
      <c r="AX64437" s="80"/>
      <c r="AY64437" s="80"/>
      <c r="AZ64437" s="80"/>
      <c r="BA64437" s="80"/>
      <c r="BB64437" s="80"/>
    </row>
    <row r="64438" spans="9:54" x14ac:dyDescent="0.25">
      <c r="I64438" s="80"/>
      <c r="AX64438" s="80"/>
      <c r="AY64438" s="80"/>
      <c r="AZ64438" s="80"/>
      <c r="BA64438" s="80"/>
      <c r="BB64438" s="80"/>
    </row>
    <row r="64439" spans="9:54" x14ac:dyDescent="0.25">
      <c r="I64439" s="80"/>
      <c r="AX64439" s="80"/>
      <c r="AY64439" s="80"/>
      <c r="AZ64439" s="80"/>
      <c r="BA64439" s="80"/>
      <c r="BB64439" s="80"/>
    </row>
    <row r="64440" spans="9:54" x14ac:dyDescent="0.25">
      <c r="I64440" s="80"/>
      <c r="AX64440" s="80"/>
      <c r="AY64440" s="80"/>
      <c r="AZ64440" s="80"/>
      <c r="BA64440" s="80"/>
      <c r="BB64440" s="80"/>
    </row>
    <row r="64441" spans="9:54" x14ac:dyDescent="0.25">
      <c r="I64441" s="80"/>
      <c r="AX64441" s="80"/>
      <c r="AY64441" s="80"/>
      <c r="AZ64441" s="80"/>
      <c r="BA64441" s="80"/>
      <c r="BB64441" s="80"/>
    </row>
    <row r="64442" spans="9:54" x14ac:dyDescent="0.25">
      <c r="I64442" s="80"/>
      <c r="AX64442" s="80"/>
      <c r="AY64442" s="80"/>
      <c r="AZ64442" s="80"/>
      <c r="BA64442" s="80"/>
      <c r="BB64442" s="80"/>
    </row>
    <row r="64443" spans="9:54" x14ac:dyDescent="0.25">
      <c r="I64443" s="80"/>
      <c r="AX64443" s="80"/>
      <c r="AY64443" s="80"/>
      <c r="AZ64443" s="80"/>
      <c r="BA64443" s="80"/>
      <c r="BB64443" s="80"/>
    </row>
    <row r="64444" spans="9:54" x14ac:dyDescent="0.25">
      <c r="I64444" s="80"/>
      <c r="AX64444" s="80"/>
      <c r="AY64444" s="80"/>
      <c r="AZ64444" s="80"/>
      <c r="BA64444" s="80"/>
      <c r="BB64444" s="80"/>
    </row>
    <row r="64445" spans="9:54" x14ac:dyDescent="0.25">
      <c r="I64445" s="80"/>
      <c r="AX64445" s="80"/>
      <c r="AY64445" s="80"/>
      <c r="AZ64445" s="80"/>
      <c r="BA64445" s="80"/>
      <c r="BB64445" s="80"/>
    </row>
    <row r="64446" spans="9:54" x14ac:dyDescent="0.25">
      <c r="I64446" s="80"/>
      <c r="AX64446" s="80"/>
      <c r="AY64446" s="80"/>
      <c r="AZ64446" s="80"/>
      <c r="BA64446" s="80"/>
      <c r="BB64446" s="80"/>
    </row>
    <row r="64447" spans="9:54" x14ac:dyDescent="0.25">
      <c r="I64447" s="80"/>
      <c r="AX64447" s="80"/>
      <c r="AY64447" s="80"/>
      <c r="AZ64447" s="80"/>
      <c r="BA64447" s="80"/>
      <c r="BB64447" s="80"/>
    </row>
    <row r="64448" spans="9:54" x14ac:dyDescent="0.25">
      <c r="I64448" s="80"/>
      <c r="AX64448" s="80"/>
      <c r="AY64448" s="80"/>
      <c r="AZ64448" s="80"/>
      <c r="BA64448" s="80"/>
      <c r="BB64448" s="80"/>
    </row>
    <row r="64449" spans="9:54" x14ac:dyDescent="0.25">
      <c r="I64449" s="80"/>
      <c r="AX64449" s="80"/>
      <c r="AY64449" s="80"/>
      <c r="AZ64449" s="80"/>
      <c r="BA64449" s="80"/>
      <c r="BB64449" s="80"/>
    </row>
    <row r="64450" spans="9:54" x14ac:dyDescent="0.25">
      <c r="I64450" s="80"/>
      <c r="AX64450" s="80"/>
      <c r="AY64450" s="80"/>
      <c r="AZ64450" s="80"/>
      <c r="BA64450" s="80"/>
      <c r="BB64450" s="80"/>
    </row>
    <row r="64451" spans="9:54" x14ac:dyDescent="0.25">
      <c r="I64451" s="80"/>
      <c r="AX64451" s="80"/>
      <c r="AY64451" s="80"/>
      <c r="AZ64451" s="80"/>
      <c r="BA64451" s="80"/>
      <c r="BB64451" s="80"/>
    </row>
    <row r="64452" spans="9:54" x14ac:dyDescent="0.25">
      <c r="I64452" s="80"/>
      <c r="AX64452" s="80"/>
      <c r="AY64452" s="80"/>
      <c r="AZ64452" s="80"/>
      <c r="BA64452" s="80"/>
      <c r="BB64452" s="80"/>
    </row>
    <row r="64453" spans="9:54" x14ac:dyDescent="0.25">
      <c r="I64453" s="80"/>
      <c r="AX64453" s="80"/>
      <c r="AY64453" s="80"/>
      <c r="AZ64453" s="80"/>
      <c r="BA64453" s="80"/>
      <c r="BB64453" s="80"/>
    </row>
    <row r="64454" spans="9:54" x14ac:dyDescent="0.25">
      <c r="I64454" s="80"/>
      <c r="AX64454" s="80"/>
      <c r="AY64454" s="80"/>
      <c r="AZ64454" s="80"/>
      <c r="BA64454" s="80"/>
      <c r="BB64454" s="80"/>
    </row>
    <row r="64455" spans="9:54" x14ac:dyDescent="0.25">
      <c r="I64455" s="80"/>
      <c r="AX64455" s="80"/>
      <c r="AY64455" s="80"/>
      <c r="AZ64455" s="80"/>
      <c r="BA64455" s="80"/>
      <c r="BB64455" s="80"/>
    </row>
    <row r="64456" spans="9:54" x14ac:dyDescent="0.25">
      <c r="I64456" s="80"/>
      <c r="AX64456" s="80"/>
      <c r="AY64456" s="80"/>
      <c r="AZ64456" s="80"/>
      <c r="BA64456" s="80"/>
      <c r="BB64456" s="80"/>
    </row>
    <row r="64457" spans="9:54" x14ac:dyDescent="0.25">
      <c r="I64457" s="80"/>
      <c r="AX64457" s="80"/>
      <c r="AY64457" s="80"/>
      <c r="AZ64457" s="80"/>
      <c r="BA64457" s="80"/>
      <c r="BB64457" s="80"/>
    </row>
    <row r="64458" spans="9:54" x14ac:dyDescent="0.25">
      <c r="I64458" s="80"/>
      <c r="AX64458" s="80"/>
      <c r="AY64458" s="80"/>
      <c r="AZ64458" s="80"/>
      <c r="BA64458" s="80"/>
      <c r="BB64458" s="80"/>
    </row>
    <row r="64459" spans="9:54" x14ac:dyDescent="0.25">
      <c r="I64459" s="80"/>
      <c r="AX64459" s="80"/>
      <c r="AY64459" s="80"/>
      <c r="AZ64459" s="80"/>
      <c r="BA64459" s="80"/>
      <c r="BB64459" s="80"/>
    </row>
    <row r="64460" spans="9:54" x14ac:dyDescent="0.25">
      <c r="I64460" s="80"/>
      <c r="AX64460" s="80"/>
      <c r="AY64460" s="80"/>
      <c r="AZ64460" s="80"/>
      <c r="BA64460" s="80"/>
      <c r="BB64460" s="80"/>
    </row>
    <row r="64461" spans="9:54" x14ac:dyDescent="0.25">
      <c r="I64461" s="80"/>
      <c r="AX64461" s="80"/>
      <c r="AY64461" s="80"/>
      <c r="AZ64461" s="80"/>
      <c r="BA64461" s="80"/>
      <c r="BB64461" s="80"/>
    </row>
    <row r="64462" spans="9:54" x14ac:dyDescent="0.25">
      <c r="I64462" s="80"/>
      <c r="AX64462" s="80"/>
      <c r="AY64462" s="80"/>
      <c r="AZ64462" s="80"/>
      <c r="BA64462" s="80"/>
      <c r="BB64462" s="80"/>
    </row>
    <row r="64463" spans="9:54" x14ac:dyDescent="0.25">
      <c r="I64463" s="80"/>
      <c r="AX64463" s="80"/>
      <c r="AY64463" s="80"/>
      <c r="AZ64463" s="80"/>
      <c r="BA64463" s="80"/>
      <c r="BB64463" s="80"/>
    </row>
    <row r="64464" spans="9:54" x14ac:dyDescent="0.25">
      <c r="I64464" s="80"/>
      <c r="AX64464" s="80"/>
      <c r="AY64464" s="80"/>
      <c r="AZ64464" s="80"/>
      <c r="BA64464" s="80"/>
      <c r="BB64464" s="80"/>
    </row>
    <row r="64465" spans="9:54" x14ac:dyDescent="0.25">
      <c r="I64465" s="80"/>
      <c r="AX64465" s="80"/>
      <c r="AY64465" s="80"/>
      <c r="AZ64465" s="80"/>
      <c r="BA64465" s="80"/>
      <c r="BB64465" s="80"/>
    </row>
    <row r="64466" spans="9:54" x14ac:dyDescent="0.25">
      <c r="I64466" s="80"/>
      <c r="AX64466" s="80"/>
      <c r="AY64466" s="80"/>
      <c r="AZ64466" s="80"/>
      <c r="BA64466" s="80"/>
      <c r="BB64466" s="80"/>
    </row>
    <row r="64467" spans="9:54" x14ac:dyDescent="0.25">
      <c r="I64467" s="80"/>
      <c r="AX64467" s="80"/>
      <c r="AY64467" s="80"/>
      <c r="AZ64467" s="80"/>
      <c r="BA64467" s="80"/>
      <c r="BB64467" s="80"/>
    </row>
    <row r="64468" spans="9:54" x14ac:dyDescent="0.25">
      <c r="I64468" s="80"/>
      <c r="AX64468" s="80"/>
      <c r="AY64468" s="80"/>
      <c r="AZ64468" s="80"/>
      <c r="BA64468" s="80"/>
      <c r="BB64468" s="80"/>
    </row>
    <row r="64469" spans="9:54" x14ac:dyDescent="0.25">
      <c r="I64469" s="80"/>
      <c r="AX64469" s="80"/>
      <c r="AY64469" s="80"/>
      <c r="AZ64469" s="80"/>
      <c r="BA64469" s="80"/>
      <c r="BB64469" s="80"/>
    </row>
    <row r="64470" spans="9:54" x14ac:dyDescent="0.25">
      <c r="I64470" s="80"/>
      <c r="AX64470" s="80"/>
      <c r="AY64470" s="80"/>
      <c r="AZ64470" s="80"/>
      <c r="BA64470" s="80"/>
      <c r="BB64470" s="80"/>
    </row>
    <row r="64471" spans="9:54" x14ac:dyDescent="0.25">
      <c r="I64471" s="80"/>
      <c r="AX64471" s="80"/>
      <c r="AY64471" s="80"/>
      <c r="AZ64471" s="80"/>
      <c r="BA64471" s="80"/>
      <c r="BB64471" s="80"/>
    </row>
    <row r="64472" spans="9:54" x14ac:dyDescent="0.25">
      <c r="I64472" s="80"/>
      <c r="AX64472" s="80"/>
      <c r="AY64472" s="80"/>
      <c r="AZ64472" s="80"/>
      <c r="BA64472" s="80"/>
      <c r="BB64472" s="80"/>
    </row>
    <row r="64473" spans="9:54" x14ac:dyDescent="0.25">
      <c r="I64473" s="80"/>
      <c r="AX64473" s="80"/>
      <c r="AY64473" s="80"/>
      <c r="AZ64473" s="80"/>
      <c r="BA64473" s="80"/>
      <c r="BB64473" s="80"/>
    </row>
    <row r="64474" spans="9:54" x14ac:dyDescent="0.25">
      <c r="I64474" s="80"/>
      <c r="AX64474" s="80"/>
      <c r="AY64474" s="80"/>
      <c r="AZ64474" s="80"/>
      <c r="BA64474" s="80"/>
      <c r="BB64474" s="80"/>
    </row>
    <row r="64475" spans="9:54" x14ac:dyDescent="0.25">
      <c r="I64475" s="80"/>
      <c r="AX64475" s="80"/>
      <c r="AY64475" s="80"/>
      <c r="AZ64475" s="80"/>
      <c r="BA64475" s="80"/>
      <c r="BB64475" s="80"/>
    </row>
    <row r="64476" spans="9:54" x14ac:dyDescent="0.25">
      <c r="I64476" s="80"/>
      <c r="AX64476" s="80"/>
      <c r="AY64476" s="80"/>
      <c r="AZ64476" s="80"/>
      <c r="BA64476" s="80"/>
      <c r="BB64476" s="80"/>
    </row>
    <row r="64477" spans="9:54" x14ac:dyDescent="0.25">
      <c r="I64477" s="80"/>
      <c r="AX64477" s="80"/>
      <c r="AY64477" s="80"/>
      <c r="AZ64477" s="80"/>
      <c r="BA64477" s="80"/>
      <c r="BB64477" s="80"/>
    </row>
    <row r="64478" spans="9:54" x14ac:dyDescent="0.25">
      <c r="I64478" s="80"/>
      <c r="AX64478" s="80"/>
      <c r="AY64478" s="80"/>
      <c r="AZ64478" s="80"/>
      <c r="BA64478" s="80"/>
      <c r="BB64478" s="80"/>
    </row>
    <row r="64479" spans="9:54" x14ac:dyDescent="0.25">
      <c r="I64479" s="80"/>
      <c r="AX64479" s="80"/>
      <c r="AY64479" s="80"/>
      <c r="AZ64479" s="80"/>
      <c r="BA64479" s="80"/>
      <c r="BB64479" s="80"/>
    </row>
    <row r="64480" spans="9:54" x14ac:dyDescent="0.25">
      <c r="I64480" s="80"/>
      <c r="AX64480" s="80"/>
      <c r="AY64480" s="80"/>
      <c r="AZ64480" s="80"/>
      <c r="BA64480" s="80"/>
      <c r="BB64480" s="80"/>
    </row>
    <row r="64481" spans="9:54" x14ac:dyDescent="0.25">
      <c r="I64481" s="80"/>
      <c r="AX64481" s="80"/>
      <c r="AY64481" s="80"/>
      <c r="AZ64481" s="80"/>
      <c r="BA64481" s="80"/>
      <c r="BB64481" s="80"/>
    </row>
    <row r="64482" spans="9:54" x14ac:dyDescent="0.25">
      <c r="I64482" s="80"/>
      <c r="AX64482" s="80"/>
      <c r="AY64482" s="80"/>
      <c r="AZ64482" s="80"/>
      <c r="BA64482" s="80"/>
      <c r="BB64482" s="80"/>
    </row>
    <row r="64483" spans="9:54" x14ac:dyDescent="0.25">
      <c r="I64483" s="80"/>
      <c r="AX64483" s="80"/>
      <c r="AY64483" s="80"/>
      <c r="AZ64483" s="80"/>
      <c r="BA64483" s="80"/>
      <c r="BB64483" s="80"/>
    </row>
    <row r="64484" spans="9:54" x14ac:dyDescent="0.25">
      <c r="I64484" s="80"/>
      <c r="AX64484" s="80"/>
      <c r="AY64484" s="80"/>
      <c r="AZ64484" s="80"/>
      <c r="BA64484" s="80"/>
      <c r="BB64484" s="80"/>
    </row>
    <row r="64485" spans="9:54" x14ac:dyDescent="0.25">
      <c r="I64485" s="80"/>
      <c r="AX64485" s="80"/>
      <c r="AY64485" s="80"/>
      <c r="AZ64485" s="80"/>
      <c r="BA64485" s="80"/>
      <c r="BB64485" s="80"/>
    </row>
    <row r="64486" spans="9:54" x14ac:dyDescent="0.25">
      <c r="I64486" s="80"/>
      <c r="AX64486" s="80"/>
      <c r="AY64486" s="80"/>
      <c r="AZ64486" s="80"/>
      <c r="BA64486" s="80"/>
      <c r="BB64486" s="80"/>
    </row>
    <row r="64487" spans="9:54" x14ac:dyDescent="0.25">
      <c r="I64487" s="80"/>
      <c r="AX64487" s="80"/>
      <c r="AY64487" s="80"/>
      <c r="AZ64487" s="80"/>
      <c r="BA64487" s="80"/>
      <c r="BB64487" s="80"/>
    </row>
    <row r="64488" spans="9:54" x14ac:dyDescent="0.25">
      <c r="I64488" s="80"/>
      <c r="AX64488" s="80"/>
      <c r="AY64488" s="80"/>
      <c r="AZ64488" s="80"/>
      <c r="BA64488" s="80"/>
      <c r="BB64488" s="80"/>
    </row>
    <row r="64489" spans="9:54" x14ac:dyDescent="0.25">
      <c r="I64489" s="80"/>
      <c r="AX64489" s="80"/>
      <c r="AY64489" s="80"/>
      <c r="AZ64489" s="80"/>
      <c r="BA64489" s="80"/>
      <c r="BB64489" s="80"/>
    </row>
    <row r="64490" spans="9:54" x14ac:dyDescent="0.25">
      <c r="I64490" s="80"/>
      <c r="AX64490" s="80"/>
      <c r="AY64490" s="80"/>
      <c r="AZ64490" s="80"/>
      <c r="BA64490" s="80"/>
      <c r="BB64490" s="80"/>
    </row>
    <row r="64491" spans="9:54" x14ac:dyDescent="0.25">
      <c r="I64491" s="80"/>
      <c r="AX64491" s="80"/>
      <c r="AY64491" s="80"/>
      <c r="AZ64491" s="80"/>
      <c r="BA64491" s="80"/>
      <c r="BB64491" s="80"/>
    </row>
    <row r="64492" spans="9:54" x14ac:dyDescent="0.25">
      <c r="I64492" s="80"/>
      <c r="AX64492" s="80"/>
      <c r="AY64492" s="80"/>
      <c r="AZ64492" s="80"/>
      <c r="BA64492" s="80"/>
      <c r="BB64492" s="80"/>
    </row>
    <row r="64493" spans="9:54" x14ac:dyDescent="0.25">
      <c r="I64493" s="80"/>
      <c r="AX64493" s="80"/>
      <c r="AY64493" s="80"/>
      <c r="AZ64493" s="80"/>
      <c r="BA64493" s="80"/>
      <c r="BB64493" s="80"/>
    </row>
    <row r="64494" spans="9:54" x14ac:dyDescent="0.25">
      <c r="I64494" s="80"/>
      <c r="AX64494" s="80"/>
      <c r="AY64494" s="80"/>
      <c r="AZ64494" s="80"/>
      <c r="BA64494" s="80"/>
      <c r="BB64494" s="80"/>
    </row>
    <row r="64495" spans="9:54" x14ac:dyDescent="0.25">
      <c r="I64495" s="80"/>
      <c r="AX64495" s="80"/>
      <c r="AY64495" s="80"/>
      <c r="AZ64495" s="80"/>
      <c r="BA64495" s="80"/>
      <c r="BB64495" s="80"/>
    </row>
    <row r="64496" spans="9:54" x14ac:dyDescent="0.25">
      <c r="I64496" s="80"/>
      <c r="AX64496" s="80"/>
      <c r="AY64496" s="80"/>
      <c r="AZ64496" s="80"/>
      <c r="BA64496" s="80"/>
      <c r="BB64496" s="80"/>
    </row>
    <row r="64497" spans="9:54" x14ac:dyDescent="0.25">
      <c r="I64497" s="80"/>
      <c r="AX64497" s="80"/>
      <c r="AY64497" s="80"/>
      <c r="AZ64497" s="80"/>
      <c r="BA64497" s="80"/>
      <c r="BB64497" s="80"/>
    </row>
    <row r="64498" spans="9:54" x14ac:dyDescent="0.25">
      <c r="I64498" s="80"/>
      <c r="AX64498" s="80"/>
      <c r="AY64498" s="80"/>
      <c r="AZ64498" s="80"/>
      <c r="BA64498" s="80"/>
      <c r="BB64498" s="80"/>
    </row>
    <row r="64499" spans="9:54" x14ac:dyDescent="0.25">
      <c r="I64499" s="80"/>
      <c r="AX64499" s="80"/>
      <c r="AY64499" s="80"/>
      <c r="AZ64499" s="80"/>
      <c r="BA64499" s="80"/>
      <c r="BB64499" s="80"/>
    </row>
    <row r="64500" spans="9:54" x14ac:dyDescent="0.25">
      <c r="I64500" s="80"/>
      <c r="AX64500" s="80"/>
      <c r="AY64500" s="80"/>
      <c r="AZ64500" s="80"/>
      <c r="BA64500" s="80"/>
      <c r="BB64500" s="80"/>
    </row>
    <row r="64501" spans="9:54" x14ac:dyDescent="0.25">
      <c r="I64501" s="80"/>
      <c r="AX64501" s="80"/>
      <c r="AY64501" s="80"/>
      <c r="AZ64501" s="80"/>
      <c r="BA64501" s="80"/>
      <c r="BB64501" s="80"/>
    </row>
    <row r="64502" spans="9:54" x14ac:dyDescent="0.25">
      <c r="I64502" s="80"/>
      <c r="AX64502" s="80"/>
      <c r="AY64502" s="80"/>
      <c r="AZ64502" s="80"/>
      <c r="BA64502" s="80"/>
      <c r="BB64502" s="80"/>
    </row>
    <row r="64503" spans="9:54" x14ac:dyDescent="0.25">
      <c r="I64503" s="80"/>
      <c r="AX64503" s="80"/>
      <c r="AY64503" s="80"/>
      <c r="AZ64503" s="80"/>
      <c r="BA64503" s="80"/>
      <c r="BB64503" s="80"/>
    </row>
    <row r="64504" spans="9:54" x14ac:dyDescent="0.25">
      <c r="I64504" s="80"/>
      <c r="AX64504" s="80"/>
      <c r="AY64504" s="80"/>
      <c r="AZ64504" s="80"/>
      <c r="BA64504" s="80"/>
      <c r="BB64504" s="80"/>
    </row>
    <row r="64505" spans="9:54" x14ac:dyDescent="0.25">
      <c r="I64505" s="80"/>
      <c r="AX64505" s="80"/>
      <c r="AY64505" s="80"/>
      <c r="AZ64505" s="80"/>
      <c r="BA64505" s="80"/>
      <c r="BB64505" s="80"/>
    </row>
    <row r="64506" spans="9:54" x14ac:dyDescent="0.25">
      <c r="I64506" s="80"/>
      <c r="AX64506" s="80"/>
      <c r="AY64506" s="80"/>
      <c r="AZ64506" s="80"/>
      <c r="BA64506" s="80"/>
      <c r="BB64506" s="80"/>
    </row>
    <row r="64507" spans="9:54" x14ac:dyDescent="0.25">
      <c r="I64507" s="80"/>
      <c r="AX64507" s="80"/>
      <c r="AY64507" s="80"/>
      <c r="AZ64507" s="80"/>
      <c r="BA64507" s="80"/>
      <c r="BB64507" s="80"/>
    </row>
    <row r="64508" spans="9:54" x14ac:dyDescent="0.25">
      <c r="I64508" s="80"/>
      <c r="AX64508" s="80"/>
      <c r="AY64508" s="80"/>
      <c r="AZ64508" s="80"/>
      <c r="BA64508" s="80"/>
      <c r="BB64508" s="80"/>
    </row>
    <row r="64509" spans="9:54" x14ac:dyDescent="0.25">
      <c r="I64509" s="80"/>
      <c r="AX64509" s="80"/>
      <c r="AY64509" s="80"/>
      <c r="AZ64509" s="80"/>
      <c r="BA64509" s="80"/>
      <c r="BB64509" s="80"/>
    </row>
    <row r="64510" spans="9:54" x14ac:dyDescent="0.25">
      <c r="I64510" s="80"/>
      <c r="AX64510" s="80"/>
      <c r="AY64510" s="80"/>
      <c r="AZ64510" s="80"/>
      <c r="BA64510" s="80"/>
      <c r="BB64510" s="80"/>
    </row>
    <row r="64511" spans="9:54" x14ac:dyDescent="0.25">
      <c r="I64511" s="80"/>
      <c r="AX64511" s="80"/>
      <c r="AY64511" s="80"/>
      <c r="AZ64511" s="80"/>
      <c r="BA64511" s="80"/>
      <c r="BB64511" s="80"/>
    </row>
    <row r="64512" spans="9:54" x14ac:dyDescent="0.25">
      <c r="I64512" s="80"/>
      <c r="AX64512" s="80"/>
      <c r="AY64512" s="80"/>
      <c r="AZ64512" s="80"/>
      <c r="BA64512" s="80"/>
      <c r="BB64512" s="80"/>
    </row>
    <row r="64513" spans="9:54" x14ac:dyDescent="0.25">
      <c r="I64513" s="80"/>
      <c r="AX64513" s="80"/>
      <c r="AY64513" s="80"/>
      <c r="AZ64513" s="80"/>
      <c r="BA64513" s="80"/>
      <c r="BB64513" s="80"/>
    </row>
    <row r="64514" spans="9:54" x14ac:dyDescent="0.25">
      <c r="I64514" s="80"/>
      <c r="AX64514" s="80"/>
      <c r="AY64514" s="80"/>
      <c r="AZ64514" s="80"/>
      <c r="BA64514" s="80"/>
      <c r="BB64514" s="80"/>
    </row>
    <row r="64515" spans="9:54" x14ac:dyDescent="0.25">
      <c r="I64515" s="80"/>
      <c r="AX64515" s="80"/>
      <c r="AY64515" s="80"/>
      <c r="AZ64515" s="80"/>
      <c r="BA64515" s="80"/>
      <c r="BB64515" s="80"/>
    </row>
    <row r="64516" spans="9:54" x14ac:dyDescent="0.25">
      <c r="I64516" s="80"/>
      <c r="AX64516" s="80"/>
      <c r="AY64516" s="80"/>
      <c r="AZ64516" s="80"/>
      <c r="BA64516" s="80"/>
      <c r="BB64516" s="80"/>
    </row>
    <row r="64517" spans="9:54" x14ac:dyDescent="0.25">
      <c r="I64517" s="80"/>
      <c r="AX64517" s="80"/>
      <c r="AY64517" s="80"/>
      <c r="AZ64517" s="80"/>
      <c r="BA64517" s="80"/>
      <c r="BB64517" s="80"/>
    </row>
    <row r="64518" spans="9:54" x14ac:dyDescent="0.25">
      <c r="I64518" s="80"/>
      <c r="AX64518" s="80"/>
      <c r="AY64518" s="80"/>
      <c r="AZ64518" s="80"/>
      <c r="BA64518" s="80"/>
      <c r="BB64518" s="80"/>
    </row>
    <row r="64519" spans="9:54" x14ac:dyDescent="0.25">
      <c r="I64519" s="80"/>
      <c r="AX64519" s="80"/>
      <c r="AY64519" s="80"/>
      <c r="AZ64519" s="80"/>
      <c r="BA64519" s="80"/>
      <c r="BB64519" s="80"/>
    </row>
    <row r="64520" spans="9:54" x14ac:dyDescent="0.25">
      <c r="I64520" s="80"/>
      <c r="AX64520" s="80"/>
      <c r="AY64520" s="80"/>
      <c r="AZ64520" s="80"/>
      <c r="BA64520" s="80"/>
      <c r="BB64520" s="80"/>
    </row>
    <row r="64521" spans="9:54" x14ac:dyDescent="0.25">
      <c r="I64521" s="80"/>
      <c r="AX64521" s="80"/>
      <c r="AY64521" s="80"/>
      <c r="AZ64521" s="80"/>
      <c r="BA64521" s="80"/>
      <c r="BB64521" s="80"/>
    </row>
    <row r="64522" spans="9:54" x14ac:dyDescent="0.25">
      <c r="I64522" s="80"/>
      <c r="AX64522" s="80"/>
      <c r="AY64522" s="80"/>
      <c r="AZ64522" s="80"/>
      <c r="BA64522" s="80"/>
      <c r="BB64522" s="80"/>
    </row>
    <row r="64523" spans="9:54" x14ac:dyDescent="0.25">
      <c r="I64523" s="80"/>
      <c r="AX64523" s="80"/>
      <c r="AY64523" s="80"/>
      <c r="AZ64523" s="80"/>
      <c r="BA64523" s="80"/>
      <c r="BB64523" s="80"/>
    </row>
    <row r="64524" spans="9:54" x14ac:dyDescent="0.25">
      <c r="I64524" s="80"/>
      <c r="AX64524" s="80"/>
      <c r="AY64524" s="80"/>
      <c r="AZ64524" s="80"/>
      <c r="BA64524" s="80"/>
      <c r="BB64524" s="80"/>
    </row>
    <row r="64525" spans="9:54" x14ac:dyDescent="0.25">
      <c r="I64525" s="80"/>
      <c r="AX64525" s="80"/>
      <c r="AY64525" s="80"/>
      <c r="AZ64525" s="80"/>
      <c r="BA64525" s="80"/>
      <c r="BB64525" s="80"/>
    </row>
    <row r="64526" spans="9:54" x14ac:dyDescent="0.25">
      <c r="I64526" s="80"/>
      <c r="AX64526" s="80"/>
      <c r="AY64526" s="80"/>
      <c r="AZ64526" s="80"/>
      <c r="BA64526" s="80"/>
      <c r="BB64526" s="80"/>
    </row>
    <row r="64527" spans="9:54" x14ac:dyDescent="0.25">
      <c r="I64527" s="80"/>
      <c r="AX64527" s="80"/>
      <c r="AY64527" s="80"/>
      <c r="AZ64527" s="80"/>
      <c r="BA64527" s="80"/>
      <c r="BB64527" s="80"/>
    </row>
    <row r="64528" spans="9:54" x14ac:dyDescent="0.25">
      <c r="I64528" s="80"/>
      <c r="AX64528" s="80"/>
      <c r="AY64528" s="80"/>
      <c r="AZ64528" s="80"/>
      <c r="BA64528" s="80"/>
      <c r="BB64528" s="80"/>
    </row>
    <row r="64529" spans="9:54" x14ac:dyDescent="0.25">
      <c r="I64529" s="80"/>
      <c r="AX64529" s="80"/>
      <c r="AY64529" s="80"/>
      <c r="AZ64529" s="80"/>
      <c r="BA64529" s="80"/>
      <c r="BB64529" s="80"/>
    </row>
    <row r="64530" spans="9:54" x14ac:dyDescent="0.25">
      <c r="I64530" s="80"/>
      <c r="AX64530" s="80"/>
      <c r="AY64530" s="80"/>
      <c r="AZ64530" s="80"/>
      <c r="BA64530" s="80"/>
      <c r="BB64530" s="80"/>
    </row>
    <row r="64531" spans="9:54" x14ac:dyDescent="0.25">
      <c r="I64531" s="80"/>
      <c r="AX64531" s="80"/>
      <c r="AY64531" s="80"/>
      <c r="AZ64531" s="80"/>
      <c r="BA64531" s="80"/>
      <c r="BB64531" s="80"/>
    </row>
    <row r="64532" spans="9:54" x14ac:dyDescent="0.25">
      <c r="I64532" s="80"/>
      <c r="AX64532" s="80"/>
      <c r="AY64532" s="80"/>
      <c r="AZ64532" s="80"/>
      <c r="BA64532" s="80"/>
      <c r="BB64532" s="80"/>
    </row>
    <row r="64533" spans="9:54" x14ac:dyDescent="0.25">
      <c r="I64533" s="80"/>
      <c r="AX64533" s="80"/>
      <c r="AY64533" s="80"/>
      <c r="AZ64533" s="80"/>
      <c r="BA64533" s="80"/>
      <c r="BB64533" s="80"/>
    </row>
    <row r="64534" spans="9:54" x14ac:dyDescent="0.25">
      <c r="I64534" s="80"/>
      <c r="AX64534" s="80"/>
      <c r="AY64534" s="80"/>
      <c r="AZ64534" s="80"/>
      <c r="BA64534" s="80"/>
      <c r="BB64534" s="80"/>
    </row>
    <row r="64535" spans="9:54" x14ac:dyDescent="0.25">
      <c r="I64535" s="80"/>
      <c r="AX64535" s="80"/>
      <c r="AY64535" s="80"/>
      <c r="AZ64535" s="80"/>
      <c r="BA64535" s="80"/>
      <c r="BB64535" s="80"/>
    </row>
    <row r="64536" spans="9:54" x14ac:dyDescent="0.25">
      <c r="I64536" s="80"/>
      <c r="AX64536" s="80"/>
      <c r="AY64536" s="80"/>
      <c r="AZ64536" s="80"/>
      <c r="BA64536" s="80"/>
      <c r="BB64536" s="80"/>
    </row>
    <row r="64537" spans="9:54" x14ac:dyDescent="0.25">
      <c r="I64537" s="80"/>
      <c r="AX64537" s="80"/>
      <c r="AY64537" s="80"/>
      <c r="AZ64537" s="80"/>
      <c r="BA64537" s="80"/>
      <c r="BB64537" s="80"/>
    </row>
    <row r="64538" spans="9:54" x14ac:dyDescent="0.25">
      <c r="I64538" s="80"/>
      <c r="AX64538" s="80"/>
      <c r="AY64538" s="80"/>
      <c r="AZ64538" s="80"/>
      <c r="BA64538" s="80"/>
      <c r="BB64538" s="80"/>
    </row>
    <row r="64539" spans="9:54" x14ac:dyDescent="0.25">
      <c r="I64539" s="80"/>
      <c r="AX64539" s="80"/>
      <c r="AY64539" s="80"/>
      <c r="AZ64539" s="80"/>
      <c r="BA64539" s="80"/>
      <c r="BB64539" s="80"/>
    </row>
    <row r="64540" spans="9:54" x14ac:dyDescent="0.25">
      <c r="I64540" s="80"/>
      <c r="AX64540" s="80"/>
      <c r="AY64540" s="80"/>
      <c r="AZ64540" s="80"/>
      <c r="BA64540" s="80"/>
      <c r="BB64540" s="80"/>
    </row>
    <row r="64541" spans="9:54" x14ac:dyDescent="0.25">
      <c r="I64541" s="80"/>
      <c r="AX64541" s="80"/>
      <c r="AY64541" s="80"/>
      <c r="AZ64541" s="80"/>
      <c r="BA64541" s="80"/>
      <c r="BB64541" s="80"/>
    </row>
    <row r="64542" spans="9:54" x14ac:dyDescent="0.25">
      <c r="I64542" s="80"/>
      <c r="AX64542" s="80"/>
      <c r="AY64542" s="80"/>
      <c r="AZ64542" s="80"/>
      <c r="BA64542" s="80"/>
      <c r="BB64542" s="80"/>
    </row>
    <row r="64543" spans="9:54" x14ac:dyDescent="0.25">
      <c r="I64543" s="80"/>
      <c r="AX64543" s="80"/>
      <c r="AY64543" s="80"/>
      <c r="AZ64543" s="80"/>
      <c r="BA64543" s="80"/>
      <c r="BB64543" s="80"/>
    </row>
    <row r="64544" spans="9:54" x14ac:dyDescent="0.25">
      <c r="I64544" s="80"/>
      <c r="AX64544" s="80"/>
      <c r="AY64544" s="80"/>
      <c r="AZ64544" s="80"/>
      <c r="BA64544" s="80"/>
      <c r="BB64544" s="80"/>
    </row>
    <row r="64545" spans="9:54" x14ac:dyDescent="0.25">
      <c r="I64545" s="80"/>
      <c r="AX64545" s="80"/>
      <c r="AY64545" s="80"/>
      <c r="AZ64545" s="80"/>
      <c r="BA64545" s="80"/>
      <c r="BB64545" s="80"/>
    </row>
    <row r="64546" spans="9:54" x14ac:dyDescent="0.25">
      <c r="I64546" s="80"/>
      <c r="AX64546" s="80"/>
      <c r="AY64546" s="80"/>
      <c r="AZ64546" s="80"/>
      <c r="BA64546" s="80"/>
      <c r="BB64546" s="80"/>
    </row>
    <row r="64547" spans="9:54" x14ac:dyDescent="0.25">
      <c r="I64547" s="80"/>
      <c r="AX64547" s="80"/>
      <c r="AY64547" s="80"/>
      <c r="AZ64547" s="80"/>
      <c r="BA64547" s="80"/>
      <c r="BB64547" s="80"/>
    </row>
    <row r="64548" spans="9:54" x14ac:dyDescent="0.25">
      <c r="I64548" s="80"/>
      <c r="AX64548" s="80"/>
      <c r="AY64548" s="80"/>
      <c r="AZ64548" s="80"/>
      <c r="BA64548" s="80"/>
      <c r="BB64548" s="80"/>
    </row>
    <row r="64549" spans="9:54" x14ac:dyDescent="0.25">
      <c r="I64549" s="80"/>
      <c r="AX64549" s="80"/>
      <c r="AY64549" s="80"/>
      <c r="AZ64549" s="80"/>
      <c r="BA64549" s="80"/>
      <c r="BB64549" s="80"/>
    </row>
    <row r="64550" spans="9:54" x14ac:dyDescent="0.25">
      <c r="I64550" s="80"/>
      <c r="AX64550" s="80"/>
      <c r="AY64550" s="80"/>
      <c r="AZ64550" s="80"/>
      <c r="BA64550" s="80"/>
      <c r="BB64550" s="80"/>
    </row>
    <row r="64551" spans="9:54" x14ac:dyDescent="0.25">
      <c r="I64551" s="80"/>
      <c r="AX64551" s="80"/>
      <c r="AY64551" s="80"/>
      <c r="AZ64551" s="80"/>
      <c r="BA64551" s="80"/>
      <c r="BB64551" s="80"/>
    </row>
    <row r="64552" spans="9:54" x14ac:dyDescent="0.25">
      <c r="I64552" s="80"/>
      <c r="AX64552" s="80"/>
      <c r="AY64552" s="80"/>
      <c r="AZ64552" s="80"/>
      <c r="BA64552" s="80"/>
      <c r="BB64552" s="80"/>
    </row>
    <row r="64553" spans="9:54" x14ac:dyDescent="0.25">
      <c r="I64553" s="80"/>
      <c r="AX64553" s="80"/>
      <c r="AY64553" s="80"/>
      <c r="AZ64553" s="80"/>
      <c r="BA64553" s="80"/>
      <c r="BB64553" s="80"/>
    </row>
    <row r="64554" spans="9:54" x14ac:dyDescent="0.25">
      <c r="I64554" s="80"/>
      <c r="AX64554" s="80"/>
      <c r="AY64554" s="80"/>
      <c r="AZ64554" s="80"/>
      <c r="BA64554" s="80"/>
      <c r="BB64554" s="80"/>
    </row>
    <row r="64555" spans="9:54" x14ac:dyDescent="0.25">
      <c r="I64555" s="80"/>
      <c r="AX64555" s="80"/>
      <c r="AY64555" s="80"/>
      <c r="AZ64555" s="80"/>
      <c r="BA64555" s="80"/>
      <c r="BB64555" s="80"/>
    </row>
    <row r="64556" spans="9:54" x14ac:dyDescent="0.25">
      <c r="I64556" s="80"/>
      <c r="AX64556" s="80"/>
      <c r="AY64556" s="80"/>
      <c r="AZ64556" s="80"/>
      <c r="BA64556" s="80"/>
      <c r="BB64556" s="80"/>
    </row>
    <row r="64557" spans="9:54" x14ac:dyDescent="0.25">
      <c r="I64557" s="80"/>
      <c r="AX64557" s="80"/>
      <c r="AY64557" s="80"/>
      <c r="AZ64557" s="80"/>
      <c r="BA64557" s="80"/>
      <c r="BB64557" s="80"/>
    </row>
    <row r="64558" spans="9:54" x14ac:dyDescent="0.25">
      <c r="I64558" s="80"/>
      <c r="AX64558" s="80"/>
      <c r="AY64558" s="80"/>
      <c r="AZ64558" s="80"/>
      <c r="BA64558" s="80"/>
      <c r="BB64558" s="80"/>
    </row>
    <row r="64559" spans="9:54" x14ac:dyDescent="0.25">
      <c r="I64559" s="80"/>
      <c r="AX64559" s="80"/>
      <c r="AY64559" s="80"/>
      <c r="AZ64559" s="80"/>
      <c r="BA64559" s="80"/>
      <c r="BB64559" s="80"/>
    </row>
    <row r="64560" spans="9:54" x14ac:dyDescent="0.25">
      <c r="I64560" s="80"/>
      <c r="AX64560" s="80"/>
      <c r="AY64560" s="80"/>
      <c r="AZ64560" s="80"/>
      <c r="BA64560" s="80"/>
      <c r="BB64560" s="80"/>
    </row>
    <row r="64561" spans="9:54" x14ac:dyDescent="0.25">
      <c r="I64561" s="80"/>
      <c r="AX64561" s="80"/>
      <c r="AY64561" s="80"/>
      <c r="AZ64561" s="80"/>
      <c r="BA64561" s="80"/>
      <c r="BB64561" s="80"/>
    </row>
    <row r="64562" spans="9:54" x14ac:dyDescent="0.25">
      <c r="I64562" s="80"/>
      <c r="AX64562" s="80"/>
      <c r="AY64562" s="80"/>
      <c r="AZ64562" s="80"/>
      <c r="BA64562" s="80"/>
      <c r="BB64562" s="80"/>
    </row>
    <row r="64563" spans="9:54" x14ac:dyDescent="0.25">
      <c r="I64563" s="80"/>
      <c r="AX64563" s="80"/>
      <c r="AY64563" s="80"/>
      <c r="AZ64563" s="80"/>
      <c r="BA64563" s="80"/>
      <c r="BB64563" s="80"/>
    </row>
    <row r="64564" spans="9:54" x14ac:dyDescent="0.25">
      <c r="I64564" s="80"/>
      <c r="AX64564" s="80"/>
      <c r="AY64564" s="80"/>
      <c r="AZ64564" s="80"/>
      <c r="BA64564" s="80"/>
      <c r="BB64564" s="80"/>
    </row>
    <row r="64565" spans="9:54" x14ac:dyDescent="0.25">
      <c r="I64565" s="80"/>
      <c r="AX64565" s="80"/>
      <c r="AY64565" s="80"/>
      <c r="AZ64565" s="80"/>
      <c r="BA64565" s="80"/>
      <c r="BB64565" s="80"/>
    </row>
    <row r="64566" spans="9:54" x14ac:dyDescent="0.25">
      <c r="I64566" s="80"/>
      <c r="AX64566" s="80"/>
      <c r="AY64566" s="80"/>
      <c r="AZ64566" s="80"/>
      <c r="BA64566" s="80"/>
      <c r="BB64566" s="80"/>
    </row>
    <row r="64567" spans="9:54" x14ac:dyDescent="0.25">
      <c r="I64567" s="80"/>
      <c r="AX64567" s="80"/>
      <c r="AY64567" s="80"/>
      <c r="AZ64567" s="80"/>
      <c r="BA64567" s="80"/>
      <c r="BB64567" s="80"/>
    </row>
    <row r="64568" spans="9:54" x14ac:dyDescent="0.25">
      <c r="I64568" s="80"/>
      <c r="AX64568" s="80"/>
      <c r="AY64568" s="80"/>
      <c r="AZ64568" s="80"/>
      <c r="BA64568" s="80"/>
      <c r="BB64568" s="80"/>
    </row>
    <row r="64569" spans="9:54" x14ac:dyDescent="0.25">
      <c r="I64569" s="80"/>
      <c r="AX64569" s="80"/>
      <c r="AY64569" s="80"/>
      <c r="AZ64569" s="80"/>
      <c r="BA64569" s="80"/>
      <c r="BB64569" s="80"/>
    </row>
    <row r="64570" spans="9:54" x14ac:dyDescent="0.25">
      <c r="I64570" s="80"/>
      <c r="AX64570" s="80"/>
      <c r="AY64570" s="80"/>
      <c r="AZ64570" s="80"/>
      <c r="BA64570" s="80"/>
      <c r="BB64570" s="80"/>
    </row>
    <row r="64571" spans="9:54" x14ac:dyDescent="0.25">
      <c r="I64571" s="80"/>
      <c r="AX64571" s="80"/>
      <c r="AY64571" s="80"/>
      <c r="AZ64571" s="80"/>
      <c r="BA64571" s="80"/>
      <c r="BB64571" s="80"/>
    </row>
    <row r="64572" spans="9:54" x14ac:dyDescent="0.25">
      <c r="I64572" s="80"/>
      <c r="AX64572" s="80"/>
      <c r="AY64572" s="80"/>
      <c r="AZ64572" s="80"/>
      <c r="BA64572" s="80"/>
      <c r="BB64572" s="80"/>
    </row>
    <row r="64573" spans="9:54" x14ac:dyDescent="0.25">
      <c r="I64573" s="80"/>
      <c r="AX64573" s="80"/>
      <c r="AY64573" s="80"/>
      <c r="AZ64573" s="80"/>
      <c r="BA64573" s="80"/>
      <c r="BB64573" s="80"/>
    </row>
    <row r="64574" spans="9:54" x14ac:dyDescent="0.25">
      <c r="I64574" s="80"/>
      <c r="AX64574" s="80"/>
      <c r="AY64574" s="80"/>
      <c r="AZ64574" s="80"/>
      <c r="BA64574" s="80"/>
      <c r="BB64574" s="80"/>
    </row>
    <row r="64575" spans="9:54" x14ac:dyDescent="0.25">
      <c r="I64575" s="80"/>
      <c r="AX64575" s="80"/>
      <c r="AY64575" s="80"/>
      <c r="AZ64575" s="80"/>
      <c r="BA64575" s="80"/>
      <c r="BB64575" s="80"/>
    </row>
    <row r="64576" spans="9:54" x14ac:dyDescent="0.25">
      <c r="I64576" s="80"/>
      <c r="AX64576" s="80"/>
      <c r="AY64576" s="80"/>
      <c r="AZ64576" s="80"/>
      <c r="BA64576" s="80"/>
      <c r="BB64576" s="80"/>
    </row>
    <row r="64577" spans="9:54" x14ac:dyDescent="0.25">
      <c r="I64577" s="80"/>
      <c r="AX64577" s="80"/>
      <c r="AY64577" s="80"/>
      <c r="AZ64577" s="80"/>
      <c r="BA64577" s="80"/>
      <c r="BB64577" s="80"/>
    </row>
    <row r="64578" spans="9:54" x14ac:dyDescent="0.25">
      <c r="I64578" s="80"/>
      <c r="AX64578" s="80"/>
      <c r="AY64578" s="80"/>
      <c r="AZ64578" s="80"/>
      <c r="BA64578" s="80"/>
      <c r="BB64578" s="80"/>
    </row>
    <row r="64579" spans="9:54" x14ac:dyDescent="0.25">
      <c r="I64579" s="80"/>
      <c r="AX64579" s="80"/>
      <c r="AY64579" s="80"/>
      <c r="AZ64579" s="80"/>
      <c r="BA64579" s="80"/>
      <c r="BB64579" s="80"/>
    </row>
    <row r="64580" spans="9:54" x14ac:dyDescent="0.25">
      <c r="I64580" s="80"/>
      <c r="AX64580" s="80"/>
      <c r="AY64580" s="80"/>
      <c r="AZ64580" s="80"/>
      <c r="BA64580" s="80"/>
      <c r="BB64580" s="80"/>
    </row>
    <row r="64581" spans="9:54" x14ac:dyDescent="0.25">
      <c r="I64581" s="80"/>
      <c r="AX64581" s="80"/>
      <c r="AY64581" s="80"/>
      <c r="AZ64581" s="80"/>
      <c r="BA64581" s="80"/>
      <c r="BB64581" s="80"/>
    </row>
    <row r="64582" spans="9:54" x14ac:dyDescent="0.25">
      <c r="I64582" s="80"/>
      <c r="AX64582" s="80"/>
      <c r="AY64582" s="80"/>
      <c r="AZ64582" s="80"/>
      <c r="BA64582" s="80"/>
      <c r="BB64582" s="80"/>
    </row>
    <row r="64583" spans="9:54" x14ac:dyDescent="0.25">
      <c r="I64583" s="80"/>
      <c r="AX64583" s="80"/>
      <c r="AY64583" s="80"/>
      <c r="AZ64583" s="80"/>
      <c r="BA64583" s="80"/>
      <c r="BB64583" s="80"/>
    </row>
    <row r="64584" spans="9:54" x14ac:dyDescent="0.25">
      <c r="I64584" s="80"/>
      <c r="AX64584" s="80"/>
      <c r="AY64584" s="80"/>
      <c r="AZ64584" s="80"/>
      <c r="BA64584" s="80"/>
      <c r="BB64584" s="80"/>
    </row>
    <row r="64585" spans="9:54" x14ac:dyDescent="0.25">
      <c r="I64585" s="80"/>
      <c r="AX64585" s="80"/>
      <c r="AY64585" s="80"/>
      <c r="AZ64585" s="80"/>
      <c r="BA64585" s="80"/>
      <c r="BB64585" s="80"/>
    </row>
    <row r="64586" spans="9:54" x14ac:dyDescent="0.25">
      <c r="I64586" s="80"/>
      <c r="AX64586" s="80"/>
      <c r="AY64586" s="80"/>
      <c r="AZ64586" s="80"/>
      <c r="BA64586" s="80"/>
      <c r="BB64586" s="80"/>
    </row>
    <row r="64587" spans="9:54" x14ac:dyDescent="0.25">
      <c r="I64587" s="80"/>
      <c r="AX64587" s="80"/>
      <c r="AY64587" s="80"/>
      <c r="AZ64587" s="80"/>
      <c r="BA64587" s="80"/>
      <c r="BB64587" s="80"/>
    </row>
    <row r="64588" spans="9:54" x14ac:dyDescent="0.25">
      <c r="I64588" s="80"/>
      <c r="AX64588" s="80"/>
      <c r="AY64588" s="80"/>
      <c r="AZ64588" s="80"/>
      <c r="BA64588" s="80"/>
      <c r="BB64588" s="80"/>
    </row>
    <row r="64589" spans="9:54" x14ac:dyDescent="0.25">
      <c r="I64589" s="80"/>
      <c r="AX64589" s="80"/>
      <c r="AY64589" s="80"/>
      <c r="AZ64589" s="80"/>
      <c r="BA64589" s="80"/>
      <c r="BB64589" s="80"/>
    </row>
    <row r="64590" spans="9:54" x14ac:dyDescent="0.25">
      <c r="I64590" s="80"/>
      <c r="AX64590" s="80"/>
      <c r="AY64590" s="80"/>
      <c r="AZ64590" s="80"/>
      <c r="BA64590" s="80"/>
      <c r="BB64590" s="80"/>
    </row>
    <row r="64591" spans="9:54" x14ac:dyDescent="0.25">
      <c r="I64591" s="80"/>
      <c r="AX64591" s="80"/>
      <c r="AY64591" s="80"/>
      <c r="AZ64591" s="80"/>
      <c r="BA64591" s="80"/>
      <c r="BB64591" s="80"/>
    </row>
    <row r="64592" spans="9:54" x14ac:dyDescent="0.25">
      <c r="I64592" s="80"/>
      <c r="AX64592" s="80"/>
      <c r="AY64592" s="80"/>
      <c r="AZ64592" s="80"/>
      <c r="BA64592" s="80"/>
      <c r="BB64592" s="80"/>
    </row>
    <row r="64593" spans="9:54" x14ac:dyDescent="0.25">
      <c r="I64593" s="80"/>
      <c r="AX64593" s="80"/>
      <c r="AY64593" s="80"/>
      <c r="AZ64593" s="80"/>
      <c r="BA64593" s="80"/>
      <c r="BB64593" s="80"/>
    </row>
    <row r="64594" spans="9:54" x14ac:dyDescent="0.25">
      <c r="I64594" s="80"/>
      <c r="AX64594" s="80"/>
      <c r="AY64594" s="80"/>
      <c r="AZ64594" s="80"/>
      <c r="BA64594" s="80"/>
      <c r="BB64594" s="80"/>
    </row>
    <row r="64595" spans="9:54" x14ac:dyDescent="0.25">
      <c r="I64595" s="80"/>
      <c r="AX64595" s="80"/>
      <c r="AY64595" s="80"/>
      <c r="AZ64595" s="80"/>
      <c r="BA64595" s="80"/>
      <c r="BB64595" s="80"/>
    </row>
    <row r="64596" spans="9:54" x14ac:dyDescent="0.25">
      <c r="I64596" s="80"/>
      <c r="AX64596" s="80"/>
      <c r="AY64596" s="80"/>
      <c r="AZ64596" s="80"/>
      <c r="BA64596" s="80"/>
      <c r="BB64596" s="80"/>
    </row>
    <row r="64597" spans="9:54" x14ac:dyDescent="0.25">
      <c r="I64597" s="80"/>
      <c r="AX64597" s="80"/>
      <c r="AY64597" s="80"/>
      <c r="AZ64597" s="80"/>
      <c r="BA64597" s="80"/>
      <c r="BB64597" s="80"/>
    </row>
    <row r="64598" spans="9:54" x14ac:dyDescent="0.25">
      <c r="I64598" s="80"/>
      <c r="AX64598" s="80"/>
      <c r="AY64598" s="80"/>
      <c r="AZ64598" s="80"/>
      <c r="BA64598" s="80"/>
      <c r="BB64598" s="80"/>
    </row>
    <row r="64599" spans="9:54" x14ac:dyDescent="0.25">
      <c r="I64599" s="80"/>
      <c r="AX64599" s="80"/>
      <c r="AY64599" s="80"/>
      <c r="AZ64599" s="80"/>
      <c r="BA64599" s="80"/>
      <c r="BB64599" s="80"/>
    </row>
    <row r="64600" spans="9:54" x14ac:dyDescent="0.25">
      <c r="I64600" s="80"/>
      <c r="AX64600" s="80"/>
      <c r="AY64600" s="80"/>
      <c r="AZ64600" s="80"/>
      <c r="BA64600" s="80"/>
      <c r="BB64600" s="80"/>
    </row>
    <row r="64601" spans="9:54" x14ac:dyDescent="0.25">
      <c r="I64601" s="80"/>
      <c r="AX64601" s="80"/>
      <c r="AY64601" s="80"/>
      <c r="AZ64601" s="80"/>
      <c r="BA64601" s="80"/>
      <c r="BB64601" s="80"/>
    </row>
    <row r="64602" spans="9:54" x14ac:dyDescent="0.25">
      <c r="I64602" s="80"/>
      <c r="AX64602" s="80"/>
      <c r="AY64602" s="80"/>
      <c r="AZ64602" s="80"/>
      <c r="BA64602" s="80"/>
      <c r="BB64602" s="80"/>
    </row>
    <row r="64603" spans="9:54" x14ac:dyDescent="0.25">
      <c r="I64603" s="80"/>
      <c r="AX64603" s="80"/>
      <c r="AY64603" s="80"/>
      <c r="AZ64603" s="80"/>
      <c r="BA64603" s="80"/>
      <c r="BB64603" s="80"/>
    </row>
    <row r="64604" spans="9:54" x14ac:dyDescent="0.25">
      <c r="I64604" s="80"/>
      <c r="AX64604" s="80"/>
      <c r="AY64604" s="80"/>
      <c r="AZ64604" s="80"/>
      <c r="BA64604" s="80"/>
      <c r="BB64604" s="80"/>
    </row>
    <row r="64605" spans="9:54" x14ac:dyDescent="0.25">
      <c r="I64605" s="80"/>
      <c r="AX64605" s="80"/>
      <c r="AY64605" s="80"/>
      <c r="AZ64605" s="80"/>
      <c r="BA64605" s="80"/>
      <c r="BB64605" s="80"/>
    </row>
    <row r="64606" spans="9:54" x14ac:dyDescent="0.25">
      <c r="I64606" s="80"/>
      <c r="AX64606" s="80"/>
      <c r="AY64606" s="80"/>
      <c r="AZ64606" s="80"/>
      <c r="BA64606" s="80"/>
      <c r="BB64606" s="80"/>
    </row>
    <row r="64607" spans="9:54" x14ac:dyDescent="0.25">
      <c r="I64607" s="80"/>
      <c r="AX64607" s="80"/>
      <c r="AY64607" s="80"/>
      <c r="AZ64607" s="80"/>
      <c r="BA64607" s="80"/>
      <c r="BB64607" s="80"/>
    </row>
    <row r="64608" spans="9:54" x14ac:dyDescent="0.25">
      <c r="I64608" s="80"/>
      <c r="AX64608" s="80"/>
      <c r="AY64608" s="80"/>
      <c r="AZ64608" s="80"/>
      <c r="BA64608" s="80"/>
      <c r="BB64608" s="80"/>
    </row>
    <row r="64609" spans="9:54" x14ac:dyDescent="0.25">
      <c r="I64609" s="80"/>
      <c r="AX64609" s="80"/>
      <c r="AY64609" s="80"/>
      <c r="AZ64609" s="80"/>
      <c r="BA64609" s="80"/>
      <c r="BB64609" s="80"/>
    </row>
    <row r="64610" spans="9:54" x14ac:dyDescent="0.25">
      <c r="I64610" s="80"/>
      <c r="AX64610" s="80"/>
      <c r="AY64610" s="80"/>
      <c r="AZ64610" s="80"/>
      <c r="BA64610" s="80"/>
      <c r="BB64610" s="80"/>
    </row>
    <row r="64611" spans="9:54" x14ac:dyDescent="0.25">
      <c r="I64611" s="80"/>
      <c r="AX64611" s="80"/>
      <c r="AY64611" s="80"/>
      <c r="AZ64611" s="80"/>
      <c r="BA64611" s="80"/>
      <c r="BB64611" s="80"/>
    </row>
    <row r="64612" spans="9:54" x14ac:dyDescent="0.25">
      <c r="I64612" s="80"/>
      <c r="AX64612" s="80"/>
      <c r="AY64612" s="80"/>
      <c r="AZ64612" s="80"/>
      <c r="BA64612" s="80"/>
      <c r="BB64612" s="80"/>
    </row>
    <row r="64613" spans="9:54" x14ac:dyDescent="0.25">
      <c r="I64613" s="80"/>
      <c r="AX64613" s="80"/>
      <c r="AY64613" s="80"/>
      <c r="AZ64613" s="80"/>
      <c r="BA64613" s="80"/>
      <c r="BB64613" s="80"/>
    </row>
    <row r="64614" spans="9:54" x14ac:dyDescent="0.25">
      <c r="I64614" s="80"/>
      <c r="AX64614" s="80"/>
      <c r="AY64614" s="80"/>
      <c r="AZ64614" s="80"/>
      <c r="BA64614" s="80"/>
      <c r="BB64614" s="80"/>
    </row>
    <row r="64615" spans="9:54" x14ac:dyDescent="0.25">
      <c r="I64615" s="80"/>
      <c r="AX64615" s="80"/>
      <c r="AY64615" s="80"/>
      <c r="AZ64615" s="80"/>
      <c r="BA64615" s="80"/>
      <c r="BB64615" s="80"/>
    </row>
    <row r="64616" spans="9:54" x14ac:dyDescent="0.25">
      <c r="I64616" s="80"/>
      <c r="AX64616" s="80"/>
      <c r="AY64616" s="80"/>
      <c r="AZ64616" s="80"/>
      <c r="BA64616" s="80"/>
      <c r="BB64616" s="80"/>
    </row>
    <row r="64617" spans="9:54" x14ac:dyDescent="0.25">
      <c r="I64617" s="80"/>
      <c r="AX64617" s="80"/>
      <c r="AY64617" s="80"/>
      <c r="AZ64617" s="80"/>
      <c r="BA64617" s="80"/>
      <c r="BB64617" s="80"/>
    </row>
    <row r="64618" spans="9:54" x14ac:dyDescent="0.25">
      <c r="I64618" s="80"/>
      <c r="AX64618" s="80"/>
      <c r="AY64618" s="80"/>
      <c r="AZ64618" s="80"/>
      <c r="BA64618" s="80"/>
      <c r="BB64618" s="80"/>
    </row>
    <row r="64619" spans="9:54" x14ac:dyDescent="0.25">
      <c r="I64619" s="80"/>
      <c r="AX64619" s="80"/>
      <c r="AY64619" s="80"/>
      <c r="AZ64619" s="80"/>
      <c r="BA64619" s="80"/>
      <c r="BB64619" s="80"/>
    </row>
    <row r="64620" spans="9:54" x14ac:dyDescent="0.25">
      <c r="I64620" s="80"/>
      <c r="AX64620" s="80"/>
      <c r="AY64620" s="80"/>
      <c r="AZ64620" s="80"/>
      <c r="BA64620" s="80"/>
      <c r="BB64620" s="80"/>
    </row>
    <row r="64621" spans="9:54" x14ac:dyDescent="0.25">
      <c r="I64621" s="80"/>
      <c r="AX64621" s="80"/>
      <c r="AY64621" s="80"/>
      <c r="AZ64621" s="80"/>
      <c r="BA64621" s="80"/>
      <c r="BB64621" s="80"/>
    </row>
    <row r="64622" spans="9:54" x14ac:dyDescent="0.25">
      <c r="I64622" s="80"/>
      <c r="AX64622" s="80"/>
      <c r="AY64622" s="80"/>
      <c r="AZ64622" s="80"/>
      <c r="BA64622" s="80"/>
      <c r="BB64622" s="80"/>
    </row>
    <row r="64623" spans="9:54" x14ac:dyDescent="0.25">
      <c r="I64623" s="80"/>
      <c r="AX64623" s="80"/>
      <c r="AY64623" s="80"/>
      <c r="AZ64623" s="80"/>
      <c r="BA64623" s="80"/>
      <c r="BB64623" s="80"/>
    </row>
    <row r="64624" spans="9:54" x14ac:dyDescent="0.25">
      <c r="I64624" s="80"/>
      <c r="AX64624" s="80"/>
      <c r="AY64624" s="80"/>
      <c r="AZ64624" s="80"/>
      <c r="BA64624" s="80"/>
      <c r="BB64624" s="80"/>
    </row>
    <row r="64625" spans="9:54" x14ac:dyDescent="0.25">
      <c r="I64625" s="80"/>
      <c r="AX64625" s="80"/>
      <c r="AY64625" s="80"/>
      <c r="AZ64625" s="80"/>
      <c r="BA64625" s="80"/>
      <c r="BB64625" s="80"/>
    </row>
    <row r="64626" spans="9:54" x14ac:dyDescent="0.25">
      <c r="I64626" s="80"/>
      <c r="AX64626" s="80"/>
      <c r="AY64626" s="80"/>
      <c r="AZ64626" s="80"/>
      <c r="BA64626" s="80"/>
      <c r="BB64626" s="80"/>
    </row>
    <row r="64627" spans="9:54" x14ac:dyDescent="0.25">
      <c r="I64627" s="80"/>
      <c r="AX64627" s="80"/>
      <c r="AY64627" s="80"/>
      <c r="AZ64627" s="80"/>
      <c r="BA64627" s="80"/>
      <c r="BB64627" s="80"/>
    </row>
    <row r="64628" spans="9:54" x14ac:dyDescent="0.25">
      <c r="I64628" s="80"/>
      <c r="AX64628" s="80"/>
      <c r="AY64628" s="80"/>
      <c r="AZ64628" s="80"/>
      <c r="BA64628" s="80"/>
      <c r="BB64628" s="80"/>
    </row>
    <row r="64629" spans="9:54" x14ac:dyDescent="0.25">
      <c r="I64629" s="80"/>
      <c r="AX64629" s="80"/>
      <c r="AY64629" s="80"/>
      <c r="AZ64629" s="80"/>
      <c r="BA64629" s="80"/>
      <c r="BB64629" s="80"/>
    </row>
    <row r="64630" spans="9:54" x14ac:dyDescent="0.25">
      <c r="I64630" s="80"/>
      <c r="AX64630" s="80"/>
      <c r="AY64630" s="80"/>
      <c r="AZ64630" s="80"/>
      <c r="BA64630" s="80"/>
      <c r="BB64630" s="80"/>
    </row>
    <row r="64631" spans="9:54" x14ac:dyDescent="0.25">
      <c r="I64631" s="80"/>
      <c r="AX64631" s="80"/>
      <c r="AY64631" s="80"/>
      <c r="AZ64631" s="80"/>
      <c r="BA64631" s="80"/>
      <c r="BB64631" s="80"/>
    </row>
    <row r="64632" spans="9:54" x14ac:dyDescent="0.25">
      <c r="I64632" s="80"/>
      <c r="AX64632" s="80"/>
      <c r="AY64632" s="80"/>
      <c r="AZ64632" s="80"/>
      <c r="BA64632" s="80"/>
      <c r="BB64632" s="80"/>
    </row>
    <row r="64633" spans="9:54" x14ac:dyDescent="0.25">
      <c r="I64633" s="80"/>
      <c r="AX64633" s="80"/>
      <c r="AY64633" s="80"/>
      <c r="AZ64633" s="80"/>
      <c r="BA64633" s="80"/>
      <c r="BB64633" s="80"/>
    </row>
    <row r="64634" spans="9:54" x14ac:dyDescent="0.25">
      <c r="I64634" s="80"/>
      <c r="AX64634" s="80"/>
      <c r="AY64634" s="80"/>
      <c r="AZ64634" s="80"/>
      <c r="BA64634" s="80"/>
      <c r="BB64634" s="80"/>
    </row>
    <row r="64635" spans="9:54" x14ac:dyDescent="0.25">
      <c r="I64635" s="80"/>
      <c r="AX64635" s="80"/>
      <c r="AY64635" s="80"/>
      <c r="AZ64635" s="80"/>
      <c r="BA64635" s="80"/>
      <c r="BB64635" s="80"/>
    </row>
    <row r="64636" spans="9:54" x14ac:dyDescent="0.25">
      <c r="I64636" s="80"/>
      <c r="AX64636" s="80"/>
      <c r="AY64636" s="80"/>
      <c r="AZ64636" s="80"/>
      <c r="BA64636" s="80"/>
      <c r="BB64636" s="80"/>
    </row>
    <row r="64637" spans="9:54" x14ac:dyDescent="0.25">
      <c r="I64637" s="80"/>
      <c r="AX64637" s="80"/>
      <c r="AY64637" s="80"/>
      <c r="AZ64637" s="80"/>
      <c r="BA64637" s="80"/>
      <c r="BB64637" s="80"/>
    </row>
    <row r="64638" spans="9:54" x14ac:dyDescent="0.25">
      <c r="I64638" s="80"/>
      <c r="AX64638" s="80"/>
      <c r="AY64638" s="80"/>
      <c r="AZ64638" s="80"/>
      <c r="BA64638" s="80"/>
      <c r="BB64638" s="80"/>
    </row>
    <row r="64639" spans="9:54" x14ac:dyDescent="0.25">
      <c r="I64639" s="80"/>
      <c r="AX64639" s="80"/>
      <c r="AY64639" s="80"/>
      <c r="AZ64639" s="80"/>
      <c r="BA64639" s="80"/>
      <c r="BB64639" s="80"/>
    </row>
    <row r="64640" spans="9:54" x14ac:dyDescent="0.25">
      <c r="I64640" s="80"/>
      <c r="AX64640" s="80"/>
      <c r="AY64640" s="80"/>
      <c r="AZ64640" s="80"/>
      <c r="BA64640" s="80"/>
      <c r="BB64640" s="80"/>
    </row>
    <row r="64641" spans="9:54" x14ac:dyDescent="0.25">
      <c r="I64641" s="80"/>
      <c r="AX64641" s="80"/>
      <c r="AY64641" s="80"/>
      <c r="AZ64641" s="80"/>
      <c r="BA64641" s="80"/>
      <c r="BB64641" s="80"/>
    </row>
    <row r="64642" spans="9:54" x14ac:dyDescent="0.25">
      <c r="I64642" s="80"/>
      <c r="AX64642" s="80"/>
      <c r="AY64642" s="80"/>
      <c r="AZ64642" s="80"/>
      <c r="BA64642" s="80"/>
      <c r="BB64642" s="80"/>
    </row>
    <row r="64643" spans="9:54" x14ac:dyDescent="0.25">
      <c r="I64643" s="80"/>
      <c r="AX64643" s="80"/>
      <c r="AY64643" s="80"/>
      <c r="AZ64643" s="80"/>
      <c r="BA64643" s="80"/>
      <c r="BB64643" s="80"/>
    </row>
    <row r="64644" spans="9:54" x14ac:dyDescent="0.25">
      <c r="I64644" s="80"/>
      <c r="AX64644" s="80"/>
      <c r="AY64644" s="80"/>
      <c r="AZ64644" s="80"/>
      <c r="BA64644" s="80"/>
      <c r="BB64644" s="80"/>
    </row>
    <row r="64645" spans="9:54" x14ac:dyDescent="0.25">
      <c r="I64645" s="80"/>
      <c r="AX64645" s="80"/>
      <c r="AY64645" s="80"/>
      <c r="AZ64645" s="80"/>
      <c r="BA64645" s="80"/>
      <c r="BB64645" s="80"/>
    </row>
    <row r="64646" spans="9:54" x14ac:dyDescent="0.25">
      <c r="I64646" s="80"/>
      <c r="AX64646" s="80"/>
      <c r="AY64646" s="80"/>
      <c r="AZ64646" s="80"/>
      <c r="BA64646" s="80"/>
      <c r="BB64646" s="80"/>
    </row>
    <row r="64647" spans="9:54" x14ac:dyDescent="0.25">
      <c r="I64647" s="80"/>
      <c r="AX64647" s="80"/>
      <c r="AY64647" s="80"/>
      <c r="AZ64647" s="80"/>
      <c r="BA64647" s="80"/>
      <c r="BB64647" s="80"/>
    </row>
    <row r="64648" spans="9:54" x14ac:dyDescent="0.25">
      <c r="I64648" s="80"/>
      <c r="AX64648" s="80"/>
      <c r="AY64648" s="80"/>
      <c r="AZ64648" s="80"/>
      <c r="BA64648" s="80"/>
      <c r="BB64648" s="80"/>
    </row>
    <row r="64649" spans="9:54" x14ac:dyDescent="0.25">
      <c r="I64649" s="80"/>
      <c r="AX64649" s="80"/>
      <c r="AY64649" s="80"/>
      <c r="AZ64649" s="80"/>
      <c r="BA64649" s="80"/>
      <c r="BB64649" s="80"/>
    </row>
    <row r="64650" spans="9:54" x14ac:dyDescent="0.25">
      <c r="I64650" s="80"/>
      <c r="AX64650" s="80"/>
      <c r="AY64650" s="80"/>
      <c r="AZ64650" s="80"/>
      <c r="BA64650" s="80"/>
      <c r="BB64650" s="80"/>
    </row>
    <row r="64651" spans="9:54" x14ac:dyDescent="0.25">
      <c r="I64651" s="80"/>
      <c r="AX64651" s="80"/>
      <c r="AY64651" s="80"/>
      <c r="AZ64651" s="80"/>
      <c r="BA64651" s="80"/>
      <c r="BB64651" s="80"/>
    </row>
    <row r="64652" spans="9:54" x14ac:dyDescent="0.25">
      <c r="I64652" s="80"/>
      <c r="AX64652" s="80"/>
      <c r="AY64652" s="80"/>
      <c r="AZ64652" s="80"/>
      <c r="BA64652" s="80"/>
      <c r="BB64652" s="80"/>
    </row>
    <row r="64653" spans="9:54" x14ac:dyDescent="0.25">
      <c r="I64653" s="80"/>
      <c r="AX64653" s="80"/>
      <c r="AY64653" s="80"/>
      <c r="AZ64653" s="80"/>
      <c r="BA64653" s="80"/>
      <c r="BB64653" s="80"/>
    </row>
    <row r="64654" spans="9:54" x14ac:dyDescent="0.25">
      <c r="I64654" s="80"/>
      <c r="AX64654" s="80"/>
      <c r="AY64654" s="80"/>
      <c r="AZ64654" s="80"/>
      <c r="BA64654" s="80"/>
      <c r="BB64654" s="80"/>
    </row>
    <row r="64655" spans="9:54" x14ac:dyDescent="0.25">
      <c r="I64655" s="80"/>
      <c r="AX64655" s="80"/>
      <c r="AY64655" s="80"/>
      <c r="AZ64655" s="80"/>
      <c r="BA64655" s="80"/>
      <c r="BB64655" s="80"/>
    </row>
    <row r="64656" spans="9:54" x14ac:dyDescent="0.25">
      <c r="I64656" s="80"/>
      <c r="AX64656" s="80"/>
      <c r="AY64656" s="80"/>
      <c r="AZ64656" s="80"/>
      <c r="BA64656" s="80"/>
      <c r="BB64656" s="80"/>
    </row>
    <row r="64657" spans="9:54" x14ac:dyDescent="0.25">
      <c r="I64657" s="80"/>
      <c r="AX64657" s="80"/>
      <c r="AY64657" s="80"/>
      <c r="AZ64657" s="80"/>
      <c r="BA64657" s="80"/>
      <c r="BB64657" s="80"/>
    </row>
    <row r="64658" spans="9:54" x14ac:dyDescent="0.25">
      <c r="I64658" s="80"/>
      <c r="AX64658" s="80"/>
      <c r="AY64658" s="80"/>
      <c r="AZ64658" s="80"/>
      <c r="BA64658" s="80"/>
      <c r="BB64658" s="80"/>
    </row>
    <row r="64659" spans="9:54" x14ac:dyDescent="0.25">
      <c r="I64659" s="80"/>
      <c r="AX64659" s="80"/>
      <c r="AY64659" s="80"/>
      <c r="AZ64659" s="80"/>
      <c r="BA64659" s="80"/>
      <c r="BB64659" s="80"/>
    </row>
    <row r="64660" spans="9:54" x14ac:dyDescent="0.25">
      <c r="I64660" s="80"/>
      <c r="AX64660" s="80"/>
      <c r="AY64660" s="80"/>
      <c r="AZ64660" s="80"/>
      <c r="BA64660" s="80"/>
      <c r="BB64660" s="80"/>
    </row>
    <row r="64661" spans="9:54" x14ac:dyDescent="0.25">
      <c r="I64661" s="80"/>
      <c r="AX64661" s="80"/>
      <c r="AY64661" s="80"/>
      <c r="AZ64661" s="80"/>
      <c r="BA64661" s="80"/>
      <c r="BB64661" s="80"/>
    </row>
    <row r="64662" spans="9:54" x14ac:dyDescent="0.25">
      <c r="I64662" s="80"/>
      <c r="AX64662" s="80"/>
      <c r="AY64662" s="80"/>
      <c r="AZ64662" s="80"/>
      <c r="BA64662" s="80"/>
      <c r="BB64662" s="80"/>
    </row>
    <row r="64663" spans="9:54" x14ac:dyDescent="0.25">
      <c r="I64663" s="80"/>
      <c r="AX64663" s="80"/>
      <c r="AY64663" s="80"/>
      <c r="AZ64663" s="80"/>
      <c r="BA64663" s="80"/>
      <c r="BB64663" s="80"/>
    </row>
    <row r="64664" spans="9:54" x14ac:dyDescent="0.25">
      <c r="I64664" s="80"/>
      <c r="AX64664" s="80"/>
      <c r="AY64664" s="80"/>
      <c r="AZ64664" s="80"/>
      <c r="BA64664" s="80"/>
      <c r="BB64664" s="80"/>
    </row>
    <row r="64665" spans="9:54" x14ac:dyDescent="0.25">
      <c r="I64665" s="80"/>
      <c r="AX64665" s="80"/>
      <c r="AY64665" s="80"/>
      <c r="AZ64665" s="80"/>
      <c r="BA64665" s="80"/>
      <c r="BB64665" s="80"/>
    </row>
    <row r="64666" spans="9:54" x14ac:dyDescent="0.25">
      <c r="I64666" s="80"/>
      <c r="AX64666" s="80"/>
      <c r="AY64666" s="80"/>
      <c r="AZ64666" s="80"/>
      <c r="BA64666" s="80"/>
      <c r="BB64666" s="80"/>
    </row>
    <row r="64667" spans="9:54" x14ac:dyDescent="0.25">
      <c r="I64667" s="80"/>
      <c r="AX64667" s="80"/>
      <c r="AY64667" s="80"/>
      <c r="AZ64667" s="80"/>
      <c r="BA64667" s="80"/>
      <c r="BB64667" s="80"/>
    </row>
    <row r="64668" spans="9:54" x14ac:dyDescent="0.25">
      <c r="I64668" s="80"/>
      <c r="AX64668" s="80"/>
      <c r="AY64668" s="80"/>
      <c r="AZ64668" s="80"/>
      <c r="BA64668" s="80"/>
      <c r="BB64668" s="80"/>
    </row>
    <row r="64669" spans="9:54" x14ac:dyDescent="0.25">
      <c r="I64669" s="80"/>
      <c r="AX64669" s="80"/>
      <c r="AY64669" s="80"/>
      <c r="AZ64669" s="80"/>
      <c r="BA64669" s="80"/>
      <c r="BB64669" s="80"/>
    </row>
    <row r="64670" spans="9:54" x14ac:dyDescent="0.25">
      <c r="I64670" s="80"/>
      <c r="AX64670" s="80"/>
      <c r="AY64670" s="80"/>
      <c r="AZ64670" s="80"/>
      <c r="BA64670" s="80"/>
      <c r="BB64670" s="80"/>
    </row>
    <row r="64671" spans="9:54" x14ac:dyDescent="0.25">
      <c r="I64671" s="80"/>
      <c r="AX64671" s="80"/>
      <c r="AY64671" s="80"/>
      <c r="AZ64671" s="80"/>
      <c r="BA64671" s="80"/>
      <c r="BB64671" s="80"/>
    </row>
    <row r="64672" spans="9:54" x14ac:dyDescent="0.25">
      <c r="I64672" s="80"/>
      <c r="AX64672" s="80"/>
      <c r="AY64672" s="80"/>
      <c r="AZ64672" s="80"/>
      <c r="BA64672" s="80"/>
      <c r="BB64672" s="80"/>
    </row>
    <row r="64673" spans="9:54" x14ac:dyDescent="0.25">
      <c r="I64673" s="80"/>
      <c r="AX64673" s="80"/>
      <c r="AY64673" s="80"/>
      <c r="AZ64673" s="80"/>
      <c r="BA64673" s="80"/>
      <c r="BB64673" s="80"/>
    </row>
    <row r="64674" spans="9:54" x14ac:dyDescent="0.25">
      <c r="I64674" s="80"/>
      <c r="AX64674" s="80"/>
      <c r="AY64674" s="80"/>
      <c r="AZ64674" s="80"/>
      <c r="BA64674" s="80"/>
      <c r="BB64674" s="80"/>
    </row>
    <row r="64675" spans="9:54" x14ac:dyDescent="0.25">
      <c r="I64675" s="80"/>
      <c r="AX64675" s="80"/>
      <c r="AY64675" s="80"/>
      <c r="AZ64675" s="80"/>
      <c r="BA64675" s="80"/>
      <c r="BB64675" s="80"/>
    </row>
    <row r="64676" spans="9:54" x14ac:dyDescent="0.25">
      <c r="I64676" s="80"/>
      <c r="AX64676" s="80"/>
      <c r="AY64676" s="80"/>
      <c r="AZ64676" s="80"/>
      <c r="BA64676" s="80"/>
      <c r="BB64676" s="80"/>
    </row>
    <row r="64677" spans="9:54" x14ac:dyDescent="0.25">
      <c r="I64677" s="80"/>
      <c r="AX64677" s="80"/>
      <c r="AY64677" s="80"/>
      <c r="AZ64677" s="80"/>
      <c r="BA64677" s="80"/>
      <c r="BB64677" s="80"/>
    </row>
    <row r="64678" spans="9:54" x14ac:dyDescent="0.25">
      <c r="I64678" s="80"/>
      <c r="AX64678" s="80"/>
      <c r="AY64678" s="80"/>
      <c r="AZ64678" s="80"/>
      <c r="BA64678" s="80"/>
      <c r="BB64678" s="80"/>
    </row>
    <row r="64679" spans="9:54" x14ac:dyDescent="0.25">
      <c r="I64679" s="80"/>
      <c r="AX64679" s="80"/>
      <c r="AY64679" s="80"/>
      <c r="AZ64679" s="80"/>
      <c r="BA64679" s="80"/>
      <c r="BB64679" s="80"/>
    </row>
    <row r="64680" spans="9:54" x14ac:dyDescent="0.25">
      <c r="I64680" s="80"/>
      <c r="AX64680" s="80"/>
      <c r="AY64680" s="80"/>
      <c r="AZ64680" s="80"/>
      <c r="BA64680" s="80"/>
      <c r="BB64680" s="80"/>
    </row>
    <row r="64681" spans="9:54" x14ac:dyDescent="0.25">
      <c r="I64681" s="80"/>
      <c r="AX64681" s="80"/>
      <c r="AY64681" s="80"/>
      <c r="AZ64681" s="80"/>
      <c r="BA64681" s="80"/>
      <c r="BB64681" s="80"/>
    </row>
    <row r="64682" spans="9:54" x14ac:dyDescent="0.25">
      <c r="I64682" s="80"/>
      <c r="AX64682" s="80"/>
      <c r="AY64682" s="80"/>
      <c r="AZ64682" s="80"/>
      <c r="BA64682" s="80"/>
      <c r="BB64682" s="80"/>
    </row>
    <row r="64683" spans="9:54" x14ac:dyDescent="0.25">
      <c r="I64683" s="80"/>
      <c r="AX64683" s="80"/>
      <c r="AY64683" s="80"/>
      <c r="AZ64683" s="80"/>
      <c r="BA64683" s="80"/>
      <c r="BB64683" s="80"/>
    </row>
    <row r="64684" spans="9:54" x14ac:dyDescent="0.25">
      <c r="I64684" s="80"/>
      <c r="AX64684" s="80"/>
      <c r="AY64684" s="80"/>
      <c r="AZ64684" s="80"/>
      <c r="BA64684" s="80"/>
      <c r="BB64684" s="80"/>
    </row>
    <row r="64685" spans="9:54" x14ac:dyDescent="0.25">
      <c r="I64685" s="80"/>
      <c r="AX64685" s="80"/>
      <c r="AY64685" s="80"/>
      <c r="AZ64685" s="80"/>
      <c r="BA64685" s="80"/>
      <c r="BB64685" s="80"/>
    </row>
    <row r="64686" spans="9:54" x14ac:dyDescent="0.25">
      <c r="I64686" s="80"/>
      <c r="AX64686" s="80"/>
      <c r="AY64686" s="80"/>
      <c r="AZ64686" s="80"/>
      <c r="BA64686" s="80"/>
      <c r="BB64686" s="80"/>
    </row>
    <row r="64687" spans="9:54" x14ac:dyDescent="0.25">
      <c r="I64687" s="80"/>
      <c r="AX64687" s="80"/>
      <c r="AY64687" s="80"/>
      <c r="AZ64687" s="80"/>
      <c r="BA64687" s="80"/>
      <c r="BB64687" s="80"/>
    </row>
    <row r="64688" spans="9:54" x14ac:dyDescent="0.25">
      <c r="I64688" s="80"/>
      <c r="AX64688" s="80"/>
      <c r="AY64688" s="80"/>
      <c r="AZ64688" s="80"/>
      <c r="BA64688" s="80"/>
      <c r="BB64688" s="80"/>
    </row>
    <row r="64689" spans="9:54" x14ac:dyDescent="0.25">
      <c r="I64689" s="80"/>
      <c r="AX64689" s="80"/>
      <c r="AY64689" s="80"/>
      <c r="AZ64689" s="80"/>
      <c r="BA64689" s="80"/>
      <c r="BB64689" s="80"/>
    </row>
    <row r="64690" spans="9:54" x14ac:dyDescent="0.25">
      <c r="I64690" s="80"/>
      <c r="AX64690" s="80"/>
      <c r="AY64690" s="80"/>
      <c r="AZ64690" s="80"/>
      <c r="BA64690" s="80"/>
      <c r="BB64690" s="80"/>
    </row>
    <row r="64691" spans="9:54" x14ac:dyDescent="0.25">
      <c r="I64691" s="80"/>
      <c r="AX64691" s="80"/>
      <c r="AY64691" s="80"/>
      <c r="AZ64691" s="80"/>
      <c r="BA64691" s="80"/>
      <c r="BB64691" s="80"/>
    </row>
    <row r="64692" spans="9:54" x14ac:dyDescent="0.25">
      <c r="I64692" s="80"/>
      <c r="AX64692" s="80"/>
      <c r="AY64692" s="80"/>
      <c r="AZ64692" s="80"/>
      <c r="BA64692" s="80"/>
      <c r="BB64692" s="80"/>
    </row>
    <row r="64693" spans="9:54" x14ac:dyDescent="0.25">
      <c r="I64693" s="80"/>
      <c r="AX64693" s="80"/>
      <c r="AY64693" s="80"/>
      <c r="AZ64693" s="80"/>
      <c r="BA64693" s="80"/>
      <c r="BB64693" s="80"/>
    </row>
    <row r="64694" spans="9:54" x14ac:dyDescent="0.25">
      <c r="I64694" s="80"/>
      <c r="AX64694" s="80"/>
      <c r="AY64694" s="80"/>
      <c r="AZ64694" s="80"/>
      <c r="BA64694" s="80"/>
      <c r="BB64694" s="80"/>
    </row>
    <row r="64695" spans="9:54" x14ac:dyDescent="0.25">
      <c r="I64695" s="80"/>
      <c r="AX64695" s="80"/>
      <c r="AY64695" s="80"/>
      <c r="AZ64695" s="80"/>
      <c r="BA64695" s="80"/>
      <c r="BB64695" s="80"/>
    </row>
    <row r="64696" spans="9:54" x14ac:dyDescent="0.25">
      <c r="I64696" s="80"/>
      <c r="AX64696" s="80"/>
      <c r="AY64696" s="80"/>
      <c r="AZ64696" s="80"/>
      <c r="BA64696" s="80"/>
      <c r="BB64696" s="80"/>
    </row>
    <row r="64697" spans="9:54" x14ac:dyDescent="0.25">
      <c r="I64697" s="80"/>
      <c r="AX64697" s="80"/>
      <c r="AY64697" s="80"/>
      <c r="AZ64697" s="80"/>
      <c r="BA64697" s="80"/>
      <c r="BB64697" s="80"/>
    </row>
    <row r="64698" spans="9:54" x14ac:dyDescent="0.25">
      <c r="I64698" s="80"/>
      <c r="AX64698" s="80"/>
      <c r="AY64698" s="80"/>
      <c r="AZ64698" s="80"/>
      <c r="BA64698" s="80"/>
      <c r="BB64698" s="80"/>
    </row>
    <row r="64699" spans="9:54" x14ac:dyDescent="0.25">
      <c r="I64699" s="80"/>
      <c r="AX64699" s="80"/>
      <c r="AY64699" s="80"/>
      <c r="AZ64699" s="80"/>
      <c r="BA64699" s="80"/>
      <c r="BB64699" s="80"/>
    </row>
    <row r="64700" spans="9:54" x14ac:dyDescent="0.25">
      <c r="I64700" s="80"/>
      <c r="AX64700" s="80"/>
      <c r="AY64700" s="80"/>
      <c r="AZ64700" s="80"/>
      <c r="BA64700" s="80"/>
      <c r="BB64700" s="80"/>
    </row>
    <row r="64701" spans="9:54" x14ac:dyDescent="0.25">
      <c r="I64701" s="80"/>
      <c r="AX64701" s="80"/>
      <c r="AY64701" s="80"/>
      <c r="AZ64701" s="80"/>
      <c r="BA64701" s="80"/>
      <c r="BB64701" s="80"/>
    </row>
    <row r="64702" spans="9:54" x14ac:dyDescent="0.25">
      <c r="I64702" s="80"/>
      <c r="AX64702" s="80"/>
      <c r="AY64702" s="80"/>
      <c r="AZ64702" s="80"/>
      <c r="BA64702" s="80"/>
      <c r="BB64702" s="80"/>
    </row>
    <row r="64703" spans="9:54" x14ac:dyDescent="0.25">
      <c r="I64703" s="80"/>
      <c r="AX64703" s="80"/>
      <c r="AY64703" s="80"/>
      <c r="AZ64703" s="80"/>
      <c r="BA64703" s="80"/>
      <c r="BB64703" s="80"/>
    </row>
    <row r="64704" spans="9:54" x14ac:dyDescent="0.25">
      <c r="I64704" s="80"/>
      <c r="AX64704" s="80"/>
      <c r="AY64704" s="80"/>
      <c r="AZ64704" s="80"/>
      <c r="BA64704" s="80"/>
      <c r="BB64704" s="80"/>
    </row>
    <row r="64705" spans="9:54" x14ac:dyDescent="0.25">
      <c r="I64705" s="80"/>
      <c r="AX64705" s="80"/>
      <c r="AY64705" s="80"/>
      <c r="AZ64705" s="80"/>
      <c r="BA64705" s="80"/>
      <c r="BB64705" s="80"/>
    </row>
    <row r="64706" spans="9:54" x14ac:dyDescent="0.25">
      <c r="I64706" s="80"/>
      <c r="AX64706" s="80"/>
      <c r="AY64706" s="80"/>
      <c r="AZ64706" s="80"/>
      <c r="BA64706" s="80"/>
      <c r="BB64706" s="80"/>
    </row>
    <row r="64707" spans="9:54" x14ac:dyDescent="0.25">
      <c r="I64707" s="80"/>
      <c r="AX64707" s="80"/>
      <c r="AY64707" s="80"/>
      <c r="AZ64707" s="80"/>
      <c r="BA64707" s="80"/>
      <c r="BB64707" s="80"/>
    </row>
    <row r="64708" spans="9:54" x14ac:dyDescent="0.25">
      <c r="I64708" s="80"/>
      <c r="AX64708" s="80"/>
      <c r="AY64708" s="80"/>
      <c r="AZ64708" s="80"/>
      <c r="BA64708" s="80"/>
      <c r="BB64708" s="80"/>
    </row>
    <row r="64709" spans="9:54" x14ac:dyDescent="0.25">
      <c r="I64709" s="80"/>
      <c r="AX64709" s="80"/>
      <c r="AY64709" s="80"/>
      <c r="AZ64709" s="80"/>
      <c r="BA64709" s="80"/>
      <c r="BB64709" s="80"/>
    </row>
    <row r="64710" spans="9:54" x14ac:dyDescent="0.25">
      <c r="I64710" s="80"/>
      <c r="AX64710" s="80"/>
      <c r="AY64710" s="80"/>
      <c r="AZ64710" s="80"/>
      <c r="BA64710" s="80"/>
      <c r="BB64710" s="80"/>
    </row>
    <row r="64711" spans="9:54" x14ac:dyDescent="0.25">
      <c r="I64711" s="80"/>
      <c r="AX64711" s="80"/>
      <c r="AY64711" s="80"/>
      <c r="AZ64711" s="80"/>
      <c r="BA64711" s="80"/>
      <c r="BB64711" s="80"/>
    </row>
    <row r="64712" spans="9:54" x14ac:dyDescent="0.25">
      <c r="I64712" s="80"/>
      <c r="AX64712" s="80"/>
      <c r="AY64712" s="80"/>
      <c r="AZ64712" s="80"/>
      <c r="BA64712" s="80"/>
      <c r="BB64712" s="80"/>
    </row>
    <row r="64713" spans="9:54" x14ac:dyDescent="0.25">
      <c r="I64713" s="80"/>
      <c r="AX64713" s="80"/>
      <c r="AY64713" s="80"/>
      <c r="AZ64713" s="80"/>
      <c r="BA64713" s="80"/>
      <c r="BB64713" s="80"/>
    </row>
    <row r="64714" spans="9:54" x14ac:dyDescent="0.25">
      <c r="I64714" s="80"/>
      <c r="AX64714" s="80"/>
      <c r="AY64714" s="80"/>
      <c r="AZ64714" s="80"/>
      <c r="BA64714" s="80"/>
      <c r="BB64714" s="80"/>
    </row>
    <row r="64715" spans="9:54" x14ac:dyDescent="0.25">
      <c r="I64715" s="80"/>
      <c r="AX64715" s="80"/>
      <c r="AY64715" s="80"/>
      <c r="AZ64715" s="80"/>
      <c r="BA64715" s="80"/>
      <c r="BB64715" s="80"/>
    </row>
    <row r="64716" spans="9:54" x14ac:dyDescent="0.25">
      <c r="I64716" s="80"/>
      <c r="AX64716" s="80"/>
      <c r="AY64716" s="80"/>
      <c r="AZ64716" s="80"/>
      <c r="BA64716" s="80"/>
      <c r="BB64716" s="80"/>
    </row>
    <row r="64717" spans="9:54" x14ac:dyDescent="0.25">
      <c r="I64717" s="80"/>
      <c r="AX64717" s="80"/>
      <c r="AY64717" s="80"/>
      <c r="AZ64717" s="80"/>
      <c r="BA64717" s="80"/>
      <c r="BB64717" s="80"/>
    </row>
    <row r="64718" spans="9:54" x14ac:dyDescent="0.25">
      <c r="I64718" s="80"/>
      <c r="AX64718" s="80"/>
      <c r="AY64718" s="80"/>
      <c r="AZ64718" s="80"/>
      <c r="BA64718" s="80"/>
      <c r="BB64718" s="80"/>
    </row>
    <row r="64719" spans="9:54" x14ac:dyDescent="0.25">
      <c r="I64719" s="80"/>
      <c r="AX64719" s="80"/>
      <c r="AY64719" s="80"/>
      <c r="AZ64719" s="80"/>
      <c r="BA64719" s="80"/>
      <c r="BB64719" s="80"/>
    </row>
    <row r="64720" spans="9:54" x14ac:dyDescent="0.25">
      <c r="I64720" s="80"/>
      <c r="AX64720" s="80"/>
      <c r="AY64720" s="80"/>
      <c r="AZ64720" s="80"/>
      <c r="BA64720" s="80"/>
      <c r="BB64720" s="80"/>
    </row>
    <row r="64721" spans="9:54" x14ac:dyDescent="0.25">
      <c r="I64721" s="80"/>
      <c r="AX64721" s="80"/>
      <c r="AY64721" s="80"/>
      <c r="AZ64721" s="80"/>
      <c r="BA64721" s="80"/>
      <c r="BB64721" s="80"/>
    </row>
    <row r="64722" spans="9:54" x14ac:dyDescent="0.25">
      <c r="I64722" s="80"/>
      <c r="AX64722" s="80"/>
      <c r="AY64722" s="80"/>
      <c r="AZ64722" s="80"/>
      <c r="BA64722" s="80"/>
      <c r="BB64722" s="80"/>
    </row>
    <row r="64723" spans="9:54" x14ac:dyDescent="0.25">
      <c r="I64723" s="80"/>
      <c r="AX64723" s="80"/>
      <c r="AY64723" s="80"/>
      <c r="AZ64723" s="80"/>
      <c r="BA64723" s="80"/>
      <c r="BB64723" s="80"/>
    </row>
    <row r="64724" spans="9:54" x14ac:dyDescent="0.25">
      <c r="I64724" s="80"/>
      <c r="AX64724" s="80"/>
      <c r="AY64724" s="80"/>
      <c r="AZ64724" s="80"/>
      <c r="BA64724" s="80"/>
      <c r="BB64724" s="80"/>
    </row>
    <row r="64725" spans="9:54" x14ac:dyDescent="0.25">
      <c r="I64725" s="80"/>
      <c r="AX64725" s="80"/>
      <c r="AY64725" s="80"/>
      <c r="AZ64725" s="80"/>
      <c r="BA64725" s="80"/>
      <c r="BB64725" s="80"/>
    </row>
    <row r="64726" spans="9:54" x14ac:dyDescent="0.25">
      <c r="I64726" s="80"/>
      <c r="AX64726" s="80"/>
      <c r="AY64726" s="80"/>
      <c r="AZ64726" s="80"/>
      <c r="BA64726" s="80"/>
      <c r="BB64726" s="80"/>
    </row>
    <row r="64727" spans="9:54" x14ac:dyDescent="0.25">
      <c r="I64727" s="80"/>
      <c r="AX64727" s="80"/>
      <c r="AY64727" s="80"/>
      <c r="AZ64727" s="80"/>
      <c r="BA64727" s="80"/>
      <c r="BB64727" s="80"/>
    </row>
    <row r="64728" spans="9:54" x14ac:dyDescent="0.25">
      <c r="I64728" s="80"/>
      <c r="AX64728" s="80"/>
      <c r="AY64728" s="80"/>
      <c r="AZ64728" s="80"/>
      <c r="BA64728" s="80"/>
      <c r="BB64728" s="80"/>
    </row>
    <row r="64729" spans="9:54" x14ac:dyDescent="0.25">
      <c r="I64729" s="80"/>
      <c r="AX64729" s="80"/>
      <c r="AY64729" s="80"/>
      <c r="AZ64729" s="80"/>
      <c r="BA64729" s="80"/>
      <c r="BB64729" s="80"/>
    </row>
    <row r="64730" spans="9:54" x14ac:dyDescent="0.25">
      <c r="I64730" s="80"/>
      <c r="AX64730" s="80"/>
      <c r="AY64730" s="80"/>
      <c r="AZ64730" s="80"/>
      <c r="BA64730" s="80"/>
      <c r="BB64730" s="80"/>
    </row>
    <row r="64731" spans="9:54" x14ac:dyDescent="0.25">
      <c r="I64731" s="80"/>
      <c r="AX64731" s="80"/>
      <c r="AY64731" s="80"/>
      <c r="AZ64731" s="80"/>
      <c r="BA64731" s="80"/>
      <c r="BB64731" s="80"/>
    </row>
    <row r="64732" spans="9:54" x14ac:dyDescent="0.25">
      <c r="I64732" s="80"/>
      <c r="AX64732" s="80"/>
      <c r="AY64732" s="80"/>
      <c r="AZ64732" s="80"/>
      <c r="BA64732" s="80"/>
      <c r="BB64732" s="80"/>
    </row>
    <row r="64733" spans="9:54" x14ac:dyDescent="0.25">
      <c r="I64733" s="80"/>
      <c r="AX64733" s="80"/>
      <c r="AY64733" s="80"/>
      <c r="AZ64733" s="80"/>
      <c r="BA64733" s="80"/>
      <c r="BB64733" s="80"/>
    </row>
    <row r="64734" spans="9:54" x14ac:dyDescent="0.25">
      <c r="I64734" s="80"/>
      <c r="AX64734" s="80"/>
      <c r="AY64734" s="80"/>
      <c r="AZ64734" s="80"/>
      <c r="BA64734" s="80"/>
      <c r="BB64734" s="80"/>
    </row>
    <row r="64735" spans="9:54" x14ac:dyDescent="0.25">
      <c r="I64735" s="80"/>
      <c r="AX64735" s="80"/>
      <c r="AY64735" s="80"/>
      <c r="AZ64735" s="80"/>
      <c r="BA64735" s="80"/>
      <c r="BB64735" s="80"/>
    </row>
    <row r="64736" spans="9:54" x14ac:dyDescent="0.25">
      <c r="I64736" s="80"/>
      <c r="AX64736" s="80"/>
      <c r="AY64736" s="80"/>
      <c r="AZ64736" s="80"/>
      <c r="BA64736" s="80"/>
      <c r="BB64736" s="80"/>
    </row>
    <row r="64737" spans="9:54" x14ac:dyDescent="0.25">
      <c r="I64737" s="80"/>
      <c r="AX64737" s="80"/>
      <c r="AY64737" s="80"/>
      <c r="AZ64737" s="80"/>
      <c r="BA64737" s="80"/>
      <c r="BB64737" s="80"/>
    </row>
    <row r="64738" spans="9:54" x14ac:dyDescent="0.25">
      <c r="I64738" s="80"/>
      <c r="AX64738" s="80"/>
      <c r="AY64738" s="80"/>
      <c r="AZ64738" s="80"/>
      <c r="BA64738" s="80"/>
      <c r="BB64738" s="80"/>
    </row>
    <row r="64739" spans="9:54" x14ac:dyDescent="0.25">
      <c r="I64739" s="80"/>
      <c r="AX64739" s="80"/>
      <c r="AY64739" s="80"/>
      <c r="AZ64739" s="80"/>
      <c r="BA64739" s="80"/>
      <c r="BB64739" s="80"/>
    </row>
    <row r="64740" spans="9:54" x14ac:dyDescent="0.25">
      <c r="I64740" s="80"/>
      <c r="AX64740" s="80"/>
      <c r="AY64740" s="80"/>
      <c r="AZ64740" s="80"/>
      <c r="BA64740" s="80"/>
      <c r="BB64740" s="80"/>
    </row>
    <row r="64741" spans="9:54" x14ac:dyDescent="0.25">
      <c r="I64741" s="80"/>
      <c r="AX64741" s="80"/>
      <c r="AY64741" s="80"/>
      <c r="AZ64741" s="80"/>
      <c r="BA64741" s="80"/>
      <c r="BB64741" s="80"/>
    </row>
    <row r="64742" spans="9:54" x14ac:dyDescent="0.25">
      <c r="I64742" s="80"/>
      <c r="AX64742" s="80"/>
      <c r="AY64742" s="80"/>
      <c r="AZ64742" s="80"/>
      <c r="BA64742" s="80"/>
      <c r="BB64742" s="80"/>
    </row>
    <row r="64743" spans="9:54" x14ac:dyDescent="0.25">
      <c r="I64743" s="80"/>
      <c r="AX64743" s="80"/>
      <c r="AY64743" s="80"/>
      <c r="AZ64743" s="80"/>
      <c r="BA64743" s="80"/>
      <c r="BB64743" s="80"/>
    </row>
    <row r="64744" spans="9:54" x14ac:dyDescent="0.25">
      <c r="I64744" s="80"/>
      <c r="AX64744" s="80"/>
      <c r="AY64744" s="80"/>
      <c r="AZ64744" s="80"/>
      <c r="BA64744" s="80"/>
      <c r="BB64744" s="80"/>
    </row>
    <row r="64745" spans="9:54" x14ac:dyDescent="0.25">
      <c r="I64745" s="80"/>
      <c r="AX64745" s="80"/>
      <c r="AY64745" s="80"/>
      <c r="AZ64745" s="80"/>
      <c r="BA64745" s="80"/>
      <c r="BB64745" s="80"/>
    </row>
    <row r="64746" spans="9:54" x14ac:dyDescent="0.25">
      <c r="I64746" s="80"/>
      <c r="AX64746" s="80"/>
      <c r="AY64746" s="80"/>
      <c r="AZ64746" s="80"/>
      <c r="BA64746" s="80"/>
      <c r="BB64746" s="80"/>
    </row>
    <row r="64747" spans="9:54" x14ac:dyDescent="0.25">
      <c r="I64747" s="80"/>
      <c r="AX64747" s="80"/>
      <c r="AY64747" s="80"/>
      <c r="AZ64747" s="80"/>
      <c r="BA64747" s="80"/>
      <c r="BB64747" s="80"/>
    </row>
    <row r="64748" spans="9:54" x14ac:dyDescent="0.25">
      <c r="I64748" s="80"/>
      <c r="AX64748" s="80"/>
      <c r="AY64748" s="80"/>
      <c r="AZ64748" s="80"/>
      <c r="BA64748" s="80"/>
      <c r="BB64748" s="80"/>
    </row>
    <row r="64749" spans="9:54" x14ac:dyDescent="0.25">
      <c r="I64749" s="80"/>
      <c r="AX64749" s="80"/>
      <c r="AY64749" s="80"/>
      <c r="AZ64749" s="80"/>
      <c r="BA64749" s="80"/>
      <c r="BB64749" s="80"/>
    </row>
    <row r="64750" spans="9:54" x14ac:dyDescent="0.25">
      <c r="I64750" s="80"/>
      <c r="AX64750" s="80"/>
      <c r="AY64750" s="80"/>
      <c r="AZ64750" s="80"/>
      <c r="BA64750" s="80"/>
      <c r="BB64750" s="80"/>
    </row>
    <row r="64751" spans="9:54" x14ac:dyDescent="0.25">
      <c r="I64751" s="80"/>
      <c r="AX64751" s="80"/>
      <c r="AY64751" s="80"/>
      <c r="AZ64751" s="80"/>
      <c r="BA64751" s="80"/>
      <c r="BB64751" s="80"/>
    </row>
    <row r="64752" spans="9:54" x14ac:dyDescent="0.25">
      <c r="I64752" s="80"/>
      <c r="AX64752" s="80"/>
      <c r="AY64752" s="80"/>
      <c r="AZ64752" s="80"/>
      <c r="BA64752" s="80"/>
      <c r="BB64752" s="80"/>
    </row>
    <row r="64753" spans="9:54" x14ac:dyDescent="0.25">
      <c r="I64753" s="80"/>
      <c r="AX64753" s="80"/>
      <c r="AY64753" s="80"/>
      <c r="AZ64753" s="80"/>
      <c r="BA64753" s="80"/>
      <c r="BB64753" s="80"/>
    </row>
    <row r="64754" spans="9:54" x14ac:dyDescent="0.25">
      <c r="I64754" s="80"/>
      <c r="AX64754" s="80"/>
      <c r="AY64754" s="80"/>
      <c r="AZ64754" s="80"/>
      <c r="BA64754" s="80"/>
      <c r="BB64754" s="80"/>
    </row>
    <row r="64755" spans="9:54" x14ac:dyDescent="0.25">
      <c r="I64755" s="80"/>
      <c r="AX64755" s="80"/>
      <c r="AY64755" s="80"/>
      <c r="AZ64755" s="80"/>
      <c r="BA64755" s="80"/>
      <c r="BB64755" s="80"/>
    </row>
    <row r="64756" spans="9:54" x14ac:dyDescent="0.25">
      <c r="I64756" s="80"/>
      <c r="AX64756" s="80"/>
      <c r="AY64756" s="80"/>
      <c r="AZ64756" s="80"/>
      <c r="BA64756" s="80"/>
      <c r="BB64756" s="80"/>
    </row>
    <row r="64757" spans="9:54" x14ac:dyDescent="0.25">
      <c r="I64757" s="80"/>
      <c r="AX64757" s="80"/>
      <c r="AY64757" s="80"/>
      <c r="AZ64757" s="80"/>
      <c r="BA64757" s="80"/>
      <c r="BB64757" s="80"/>
    </row>
    <row r="64758" spans="9:54" x14ac:dyDescent="0.25">
      <c r="I64758" s="80"/>
      <c r="AX64758" s="80"/>
      <c r="AY64758" s="80"/>
      <c r="AZ64758" s="80"/>
      <c r="BA64758" s="80"/>
      <c r="BB64758" s="80"/>
    </row>
    <row r="64759" spans="9:54" x14ac:dyDescent="0.25">
      <c r="I64759" s="80"/>
      <c r="AX64759" s="80"/>
      <c r="AY64759" s="80"/>
      <c r="AZ64759" s="80"/>
      <c r="BA64759" s="80"/>
      <c r="BB64759" s="80"/>
    </row>
    <row r="64760" spans="9:54" x14ac:dyDescent="0.25">
      <c r="I64760" s="80"/>
      <c r="AX64760" s="80"/>
      <c r="AY64760" s="80"/>
      <c r="AZ64760" s="80"/>
      <c r="BA64760" s="80"/>
      <c r="BB64760" s="80"/>
    </row>
    <row r="64761" spans="9:54" x14ac:dyDescent="0.25">
      <c r="I64761" s="80"/>
      <c r="AX64761" s="80"/>
      <c r="AY64761" s="80"/>
      <c r="AZ64761" s="80"/>
      <c r="BA64761" s="80"/>
      <c r="BB64761" s="80"/>
    </row>
    <row r="64762" spans="9:54" x14ac:dyDescent="0.25">
      <c r="I64762" s="80"/>
      <c r="AX64762" s="80"/>
      <c r="AY64762" s="80"/>
      <c r="AZ64762" s="80"/>
      <c r="BA64762" s="80"/>
      <c r="BB64762" s="80"/>
    </row>
    <row r="64763" spans="9:54" x14ac:dyDescent="0.25">
      <c r="I64763" s="80"/>
      <c r="AX64763" s="80"/>
      <c r="AY64763" s="80"/>
      <c r="AZ64763" s="80"/>
      <c r="BA64763" s="80"/>
      <c r="BB64763" s="80"/>
    </row>
    <row r="64764" spans="9:54" x14ac:dyDescent="0.25">
      <c r="I64764" s="80"/>
      <c r="AX64764" s="80"/>
      <c r="AY64764" s="80"/>
      <c r="AZ64764" s="80"/>
      <c r="BA64764" s="80"/>
      <c r="BB64764" s="80"/>
    </row>
    <row r="64765" spans="9:54" x14ac:dyDescent="0.25">
      <c r="I64765" s="80"/>
      <c r="AX64765" s="80"/>
      <c r="AY64765" s="80"/>
      <c r="AZ64765" s="80"/>
      <c r="BA64765" s="80"/>
      <c r="BB64765" s="80"/>
    </row>
    <row r="64766" spans="9:54" x14ac:dyDescent="0.25">
      <c r="I64766" s="80"/>
      <c r="AX64766" s="80"/>
      <c r="AY64766" s="80"/>
      <c r="AZ64766" s="80"/>
      <c r="BA64766" s="80"/>
      <c r="BB64766" s="80"/>
    </row>
    <row r="64767" spans="9:54" x14ac:dyDescent="0.25">
      <c r="I64767" s="80"/>
      <c r="AX64767" s="80"/>
      <c r="AY64767" s="80"/>
      <c r="AZ64767" s="80"/>
      <c r="BA64767" s="80"/>
      <c r="BB64767" s="80"/>
    </row>
    <row r="64768" spans="9:54" x14ac:dyDescent="0.25">
      <c r="I64768" s="80"/>
      <c r="AX64768" s="80"/>
      <c r="AY64768" s="80"/>
      <c r="AZ64768" s="80"/>
      <c r="BA64768" s="80"/>
      <c r="BB64768" s="80"/>
    </row>
    <row r="64769" spans="9:54" x14ac:dyDescent="0.25">
      <c r="I64769" s="80"/>
      <c r="AX64769" s="80"/>
      <c r="AY64769" s="80"/>
      <c r="AZ64769" s="80"/>
      <c r="BA64769" s="80"/>
      <c r="BB64769" s="80"/>
    </row>
    <row r="64770" spans="9:54" x14ac:dyDescent="0.25">
      <c r="I64770" s="80"/>
      <c r="AX64770" s="80"/>
      <c r="AY64770" s="80"/>
      <c r="AZ64770" s="80"/>
      <c r="BA64770" s="80"/>
      <c r="BB64770" s="80"/>
    </row>
    <row r="64771" spans="9:54" x14ac:dyDescent="0.25">
      <c r="I64771" s="80"/>
      <c r="AX64771" s="80"/>
      <c r="AY64771" s="80"/>
      <c r="AZ64771" s="80"/>
      <c r="BA64771" s="80"/>
      <c r="BB64771" s="80"/>
    </row>
    <row r="64772" spans="9:54" x14ac:dyDescent="0.25">
      <c r="I64772" s="80"/>
      <c r="AX64772" s="80"/>
      <c r="AY64772" s="80"/>
      <c r="AZ64772" s="80"/>
      <c r="BA64772" s="80"/>
      <c r="BB64772" s="80"/>
    </row>
    <row r="64773" spans="9:54" x14ac:dyDescent="0.25">
      <c r="I64773" s="80"/>
      <c r="AX64773" s="80"/>
      <c r="AY64773" s="80"/>
      <c r="AZ64773" s="80"/>
      <c r="BA64773" s="80"/>
      <c r="BB64773" s="80"/>
    </row>
    <row r="64774" spans="9:54" x14ac:dyDescent="0.25">
      <c r="I64774" s="80"/>
      <c r="AX64774" s="80"/>
      <c r="AY64774" s="80"/>
      <c r="AZ64774" s="80"/>
      <c r="BA64774" s="80"/>
      <c r="BB64774" s="80"/>
    </row>
    <row r="64775" spans="9:54" x14ac:dyDescent="0.25">
      <c r="I64775" s="80"/>
      <c r="AX64775" s="80"/>
      <c r="AY64775" s="80"/>
      <c r="AZ64775" s="80"/>
      <c r="BA64775" s="80"/>
      <c r="BB64775" s="80"/>
    </row>
    <row r="64776" spans="9:54" x14ac:dyDescent="0.25">
      <c r="I64776" s="80"/>
      <c r="AX64776" s="80"/>
      <c r="AY64776" s="80"/>
      <c r="AZ64776" s="80"/>
      <c r="BA64776" s="80"/>
      <c r="BB64776" s="80"/>
    </row>
    <row r="64777" spans="9:54" x14ac:dyDescent="0.25">
      <c r="I64777" s="80"/>
      <c r="AX64777" s="80"/>
      <c r="AY64777" s="80"/>
      <c r="AZ64777" s="80"/>
      <c r="BA64777" s="80"/>
      <c r="BB64777" s="80"/>
    </row>
    <row r="64778" spans="9:54" x14ac:dyDescent="0.25">
      <c r="I64778" s="80"/>
      <c r="AX64778" s="80"/>
      <c r="AY64778" s="80"/>
      <c r="AZ64778" s="80"/>
      <c r="BA64778" s="80"/>
      <c r="BB64778" s="80"/>
    </row>
    <row r="64779" spans="9:54" x14ac:dyDescent="0.25">
      <c r="I64779" s="80"/>
      <c r="AX64779" s="80"/>
      <c r="AY64779" s="80"/>
      <c r="AZ64779" s="80"/>
      <c r="BA64779" s="80"/>
      <c r="BB64779" s="80"/>
    </row>
    <row r="64780" spans="9:54" x14ac:dyDescent="0.25">
      <c r="I64780" s="80"/>
      <c r="AX64780" s="80"/>
      <c r="AY64780" s="80"/>
      <c r="AZ64780" s="80"/>
      <c r="BA64780" s="80"/>
      <c r="BB64780" s="80"/>
    </row>
    <row r="64781" spans="9:54" x14ac:dyDescent="0.25">
      <c r="I64781" s="80"/>
      <c r="AX64781" s="80"/>
      <c r="AY64781" s="80"/>
      <c r="AZ64781" s="80"/>
      <c r="BA64781" s="80"/>
      <c r="BB64781" s="80"/>
    </row>
    <row r="64782" spans="9:54" x14ac:dyDescent="0.25">
      <c r="I64782" s="80"/>
      <c r="AX64782" s="80"/>
      <c r="AY64782" s="80"/>
      <c r="AZ64782" s="80"/>
      <c r="BA64782" s="80"/>
      <c r="BB64782" s="80"/>
    </row>
    <row r="64783" spans="9:54" x14ac:dyDescent="0.25">
      <c r="I64783" s="80"/>
      <c r="AX64783" s="80"/>
      <c r="AY64783" s="80"/>
      <c r="AZ64783" s="80"/>
      <c r="BA64783" s="80"/>
      <c r="BB64783" s="80"/>
    </row>
    <row r="64784" spans="9:54" x14ac:dyDescent="0.25">
      <c r="I64784" s="80"/>
      <c r="AX64784" s="80"/>
      <c r="AY64784" s="80"/>
      <c r="AZ64784" s="80"/>
      <c r="BA64784" s="80"/>
      <c r="BB64784" s="80"/>
    </row>
    <row r="64785" spans="9:54" x14ac:dyDescent="0.25">
      <c r="I64785" s="80"/>
      <c r="AX64785" s="80"/>
      <c r="AY64785" s="80"/>
      <c r="AZ64785" s="80"/>
      <c r="BA64785" s="80"/>
      <c r="BB64785" s="80"/>
    </row>
    <row r="64786" spans="9:54" x14ac:dyDescent="0.25">
      <c r="I64786" s="80"/>
      <c r="AX64786" s="80"/>
      <c r="AY64786" s="80"/>
      <c r="AZ64786" s="80"/>
      <c r="BA64786" s="80"/>
      <c r="BB64786" s="80"/>
    </row>
    <row r="64787" spans="9:54" x14ac:dyDescent="0.25">
      <c r="I64787" s="80"/>
      <c r="AX64787" s="80"/>
      <c r="AY64787" s="80"/>
      <c r="AZ64787" s="80"/>
      <c r="BA64787" s="80"/>
      <c r="BB64787" s="80"/>
    </row>
    <row r="64788" spans="9:54" x14ac:dyDescent="0.25">
      <c r="I64788" s="80"/>
      <c r="AX64788" s="80"/>
      <c r="AY64788" s="80"/>
      <c r="AZ64788" s="80"/>
      <c r="BA64788" s="80"/>
      <c r="BB64788" s="80"/>
    </row>
    <row r="64789" spans="9:54" x14ac:dyDescent="0.25">
      <c r="I64789" s="80"/>
      <c r="AX64789" s="80"/>
      <c r="AY64789" s="80"/>
      <c r="AZ64789" s="80"/>
      <c r="BA64789" s="80"/>
      <c r="BB64789" s="80"/>
    </row>
    <row r="64790" spans="9:54" x14ac:dyDescent="0.25">
      <c r="I64790" s="80"/>
      <c r="AX64790" s="80"/>
      <c r="AY64790" s="80"/>
      <c r="AZ64790" s="80"/>
      <c r="BA64790" s="80"/>
      <c r="BB64790" s="80"/>
    </row>
    <row r="64791" spans="9:54" x14ac:dyDescent="0.25">
      <c r="I64791" s="80"/>
      <c r="AX64791" s="80"/>
      <c r="AY64791" s="80"/>
      <c r="AZ64791" s="80"/>
      <c r="BA64791" s="80"/>
      <c r="BB64791" s="80"/>
    </row>
    <row r="64792" spans="9:54" x14ac:dyDescent="0.25">
      <c r="I64792" s="80"/>
      <c r="AX64792" s="80"/>
      <c r="AY64792" s="80"/>
      <c r="AZ64792" s="80"/>
      <c r="BA64792" s="80"/>
      <c r="BB64792" s="80"/>
    </row>
    <row r="64793" spans="9:54" x14ac:dyDescent="0.25">
      <c r="I64793" s="80"/>
      <c r="AX64793" s="80"/>
      <c r="AY64793" s="80"/>
      <c r="AZ64793" s="80"/>
      <c r="BA64793" s="80"/>
      <c r="BB64793" s="80"/>
    </row>
    <row r="64794" spans="9:54" x14ac:dyDescent="0.25">
      <c r="I64794" s="80"/>
      <c r="AX64794" s="80"/>
      <c r="AY64794" s="80"/>
      <c r="AZ64794" s="80"/>
      <c r="BA64794" s="80"/>
      <c r="BB64794" s="80"/>
    </row>
    <row r="64795" spans="9:54" x14ac:dyDescent="0.25">
      <c r="I64795" s="80"/>
      <c r="AX64795" s="80"/>
      <c r="AY64795" s="80"/>
      <c r="AZ64795" s="80"/>
      <c r="BA64795" s="80"/>
      <c r="BB64795" s="80"/>
    </row>
    <row r="64796" spans="9:54" x14ac:dyDescent="0.25">
      <c r="I64796" s="80"/>
      <c r="AX64796" s="80"/>
      <c r="AY64796" s="80"/>
      <c r="AZ64796" s="80"/>
      <c r="BA64796" s="80"/>
      <c r="BB64796" s="80"/>
    </row>
    <row r="64797" spans="9:54" x14ac:dyDescent="0.25">
      <c r="I64797" s="80"/>
      <c r="AX64797" s="80"/>
      <c r="AY64797" s="80"/>
      <c r="AZ64797" s="80"/>
      <c r="BA64797" s="80"/>
      <c r="BB64797" s="80"/>
    </row>
    <row r="64798" spans="9:54" x14ac:dyDescent="0.25">
      <c r="I64798" s="80"/>
      <c r="AX64798" s="80"/>
      <c r="AY64798" s="80"/>
      <c r="AZ64798" s="80"/>
      <c r="BA64798" s="80"/>
      <c r="BB64798" s="80"/>
    </row>
    <row r="64799" spans="9:54" x14ac:dyDescent="0.25">
      <c r="I64799" s="80"/>
      <c r="AX64799" s="80"/>
      <c r="AY64799" s="80"/>
      <c r="AZ64799" s="80"/>
      <c r="BA64799" s="80"/>
      <c r="BB64799" s="80"/>
    </row>
    <row r="64800" spans="9:54" x14ac:dyDescent="0.25">
      <c r="I64800" s="80"/>
      <c r="AX64800" s="80"/>
      <c r="AY64800" s="80"/>
      <c r="AZ64800" s="80"/>
      <c r="BA64800" s="80"/>
      <c r="BB64800" s="80"/>
    </row>
    <row r="64801" spans="9:54" x14ac:dyDescent="0.25">
      <c r="I64801" s="80"/>
      <c r="AX64801" s="80"/>
      <c r="AY64801" s="80"/>
      <c r="AZ64801" s="80"/>
      <c r="BA64801" s="80"/>
      <c r="BB64801" s="80"/>
    </row>
    <row r="64802" spans="9:54" x14ac:dyDescent="0.25">
      <c r="I64802" s="80"/>
      <c r="AX64802" s="80"/>
      <c r="AY64802" s="80"/>
      <c r="AZ64802" s="80"/>
      <c r="BA64802" s="80"/>
      <c r="BB64802" s="80"/>
    </row>
    <row r="64803" spans="9:54" x14ac:dyDescent="0.25">
      <c r="I64803" s="80"/>
      <c r="AX64803" s="80"/>
      <c r="AY64803" s="80"/>
      <c r="AZ64803" s="80"/>
      <c r="BA64803" s="80"/>
      <c r="BB64803" s="80"/>
    </row>
    <row r="64804" spans="9:54" x14ac:dyDescent="0.25">
      <c r="I64804" s="80"/>
      <c r="AX64804" s="80"/>
      <c r="AY64804" s="80"/>
      <c r="AZ64804" s="80"/>
      <c r="BA64804" s="80"/>
      <c r="BB64804" s="80"/>
    </row>
    <row r="64805" spans="9:54" x14ac:dyDescent="0.25">
      <c r="I64805" s="80"/>
      <c r="AX64805" s="80"/>
      <c r="AY64805" s="80"/>
      <c r="AZ64805" s="80"/>
      <c r="BA64805" s="80"/>
      <c r="BB64805" s="80"/>
    </row>
    <row r="64806" spans="9:54" x14ac:dyDescent="0.25">
      <c r="I64806" s="80"/>
      <c r="AX64806" s="80"/>
      <c r="AY64806" s="80"/>
      <c r="AZ64806" s="80"/>
      <c r="BA64806" s="80"/>
      <c r="BB64806" s="80"/>
    </row>
    <row r="64807" spans="9:54" x14ac:dyDescent="0.25">
      <c r="I64807" s="80"/>
      <c r="AX64807" s="80"/>
      <c r="AY64807" s="80"/>
      <c r="AZ64807" s="80"/>
      <c r="BA64807" s="80"/>
      <c r="BB64807" s="80"/>
    </row>
    <row r="64808" spans="9:54" x14ac:dyDescent="0.25">
      <c r="I64808" s="80"/>
      <c r="AX64808" s="80"/>
      <c r="AY64808" s="80"/>
      <c r="AZ64808" s="80"/>
      <c r="BA64808" s="80"/>
      <c r="BB64808" s="80"/>
    </row>
    <row r="64809" spans="9:54" x14ac:dyDescent="0.25">
      <c r="I64809" s="80"/>
      <c r="AX64809" s="80"/>
      <c r="AY64809" s="80"/>
      <c r="AZ64809" s="80"/>
      <c r="BA64809" s="80"/>
      <c r="BB64809" s="80"/>
    </row>
    <row r="64810" spans="9:54" x14ac:dyDescent="0.25">
      <c r="I64810" s="80"/>
      <c r="AX64810" s="80"/>
      <c r="AY64810" s="80"/>
      <c r="AZ64810" s="80"/>
      <c r="BA64810" s="80"/>
      <c r="BB64810" s="80"/>
    </row>
    <row r="64811" spans="9:54" x14ac:dyDescent="0.25">
      <c r="I64811" s="80"/>
      <c r="AX64811" s="80"/>
      <c r="AY64811" s="80"/>
      <c r="AZ64811" s="80"/>
      <c r="BA64811" s="80"/>
      <c r="BB64811" s="80"/>
    </row>
    <row r="64812" spans="9:54" x14ac:dyDescent="0.25">
      <c r="I64812" s="80"/>
      <c r="AX64812" s="80"/>
      <c r="AY64812" s="80"/>
      <c r="AZ64812" s="80"/>
      <c r="BA64812" s="80"/>
      <c r="BB64812" s="80"/>
    </row>
    <row r="64813" spans="9:54" x14ac:dyDescent="0.25">
      <c r="I64813" s="80"/>
      <c r="AX64813" s="80"/>
      <c r="AY64813" s="80"/>
      <c r="AZ64813" s="80"/>
      <c r="BA64813" s="80"/>
      <c r="BB64813" s="80"/>
    </row>
    <row r="64814" spans="9:54" x14ac:dyDescent="0.25">
      <c r="I64814" s="80"/>
      <c r="AX64814" s="80"/>
      <c r="AY64814" s="80"/>
      <c r="AZ64814" s="80"/>
      <c r="BA64814" s="80"/>
      <c r="BB64814" s="80"/>
    </row>
    <row r="64815" spans="9:54" x14ac:dyDescent="0.25">
      <c r="I64815" s="80"/>
      <c r="AX64815" s="80"/>
      <c r="AY64815" s="80"/>
      <c r="AZ64815" s="80"/>
      <c r="BA64815" s="80"/>
      <c r="BB64815" s="80"/>
    </row>
    <row r="64816" spans="9:54" x14ac:dyDescent="0.25">
      <c r="I64816" s="80"/>
      <c r="AX64816" s="80"/>
      <c r="AY64816" s="80"/>
      <c r="AZ64816" s="80"/>
      <c r="BA64816" s="80"/>
      <c r="BB64816" s="80"/>
    </row>
    <row r="64817" spans="9:54" x14ac:dyDescent="0.25">
      <c r="I64817" s="80"/>
      <c r="AX64817" s="80"/>
      <c r="AY64817" s="80"/>
      <c r="AZ64817" s="80"/>
      <c r="BA64817" s="80"/>
      <c r="BB64817" s="80"/>
    </row>
    <row r="64818" spans="9:54" x14ac:dyDescent="0.25">
      <c r="I64818" s="80"/>
      <c r="AX64818" s="80"/>
      <c r="AY64818" s="80"/>
      <c r="AZ64818" s="80"/>
      <c r="BA64818" s="80"/>
      <c r="BB64818" s="80"/>
    </row>
    <row r="64819" spans="9:54" x14ac:dyDescent="0.25">
      <c r="I64819" s="80"/>
      <c r="AX64819" s="80"/>
      <c r="AY64819" s="80"/>
      <c r="AZ64819" s="80"/>
      <c r="BA64819" s="80"/>
      <c r="BB64819" s="80"/>
    </row>
    <row r="64820" spans="9:54" x14ac:dyDescent="0.25">
      <c r="I64820" s="80"/>
      <c r="AX64820" s="80"/>
      <c r="AY64820" s="80"/>
      <c r="AZ64820" s="80"/>
      <c r="BA64820" s="80"/>
      <c r="BB64820" s="80"/>
    </row>
    <row r="64821" spans="9:54" x14ac:dyDescent="0.25">
      <c r="I64821" s="80"/>
      <c r="AX64821" s="80"/>
      <c r="AY64821" s="80"/>
      <c r="AZ64821" s="80"/>
      <c r="BA64821" s="80"/>
      <c r="BB64821" s="80"/>
    </row>
    <row r="64822" spans="9:54" x14ac:dyDescent="0.25">
      <c r="I64822" s="80"/>
      <c r="AX64822" s="80"/>
      <c r="AY64822" s="80"/>
      <c r="AZ64822" s="80"/>
      <c r="BA64822" s="80"/>
      <c r="BB64822" s="80"/>
    </row>
    <row r="64823" spans="9:54" x14ac:dyDescent="0.25">
      <c r="I64823" s="80"/>
      <c r="AX64823" s="80"/>
      <c r="AY64823" s="80"/>
      <c r="AZ64823" s="80"/>
      <c r="BA64823" s="80"/>
      <c r="BB64823" s="80"/>
    </row>
    <row r="64824" spans="9:54" x14ac:dyDescent="0.25">
      <c r="I64824" s="80"/>
      <c r="AX64824" s="80"/>
      <c r="AY64824" s="80"/>
      <c r="AZ64824" s="80"/>
      <c r="BA64824" s="80"/>
      <c r="BB64824" s="80"/>
    </row>
    <row r="64825" spans="9:54" x14ac:dyDescent="0.25">
      <c r="I64825" s="80"/>
      <c r="AX64825" s="80"/>
      <c r="AY64825" s="80"/>
      <c r="AZ64825" s="80"/>
      <c r="BA64825" s="80"/>
      <c r="BB64825" s="80"/>
    </row>
    <row r="64826" spans="9:54" x14ac:dyDescent="0.25">
      <c r="I64826" s="80"/>
      <c r="AX64826" s="80"/>
      <c r="AY64826" s="80"/>
      <c r="AZ64826" s="80"/>
      <c r="BA64826" s="80"/>
      <c r="BB64826" s="80"/>
    </row>
    <row r="64827" spans="9:54" x14ac:dyDescent="0.25">
      <c r="I64827" s="80"/>
      <c r="AX64827" s="80"/>
      <c r="AY64827" s="80"/>
      <c r="AZ64827" s="80"/>
      <c r="BA64827" s="80"/>
      <c r="BB64827" s="80"/>
    </row>
    <row r="64828" spans="9:54" x14ac:dyDescent="0.25">
      <c r="I64828" s="80"/>
      <c r="AX64828" s="80"/>
      <c r="AY64828" s="80"/>
      <c r="AZ64828" s="80"/>
      <c r="BA64828" s="80"/>
      <c r="BB64828" s="80"/>
    </row>
    <row r="64829" spans="9:54" x14ac:dyDescent="0.25">
      <c r="I64829" s="80"/>
      <c r="AX64829" s="80"/>
      <c r="AY64829" s="80"/>
      <c r="AZ64829" s="80"/>
      <c r="BA64829" s="80"/>
      <c r="BB64829" s="80"/>
    </row>
    <row r="64830" spans="9:54" x14ac:dyDescent="0.25">
      <c r="I64830" s="80"/>
      <c r="AX64830" s="80"/>
      <c r="AY64830" s="80"/>
      <c r="AZ64830" s="80"/>
      <c r="BA64830" s="80"/>
      <c r="BB64830" s="80"/>
    </row>
    <row r="64831" spans="9:54" x14ac:dyDescent="0.25">
      <c r="I64831" s="80"/>
      <c r="AX64831" s="80"/>
      <c r="AY64831" s="80"/>
      <c r="AZ64831" s="80"/>
      <c r="BA64831" s="80"/>
      <c r="BB64831" s="80"/>
    </row>
    <row r="64832" spans="9:54" x14ac:dyDescent="0.25">
      <c r="I64832" s="80"/>
      <c r="AX64832" s="80"/>
      <c r="AY64832" s="80"/>
      <c r="AZ64832" s="80"/>
      <c r="BA64832" s="80"/>
      <c r="BB64832" s="80"/>
    </row>
    <row r="64833" spans="9:54" x14ac:dyDescent="0.25">
      <c r="I64833" s="80"/>
      <c r="AX64833" s="80"/>
      <c r="AY64833" s="80"/>
      <c r="AZ64833" s="80"/>
      <c r="BA64833" s="80"/>
      <c r="BB64833" s="80"/>
    </row>
    <row r="64834" spans="9:54" x14ac:dyDescent="0.25">
      <c r="I64834" s="80"/>
      <c r="AX64834" s="80"/>
      <c r="AY64834" s="80"/>
      <c r="AZ64834" s="80"/>
      <c r="BA64834" s="80"/>
      <c r="BB64834" s="80"/>
    </row>
    <row r="64835" spans="9:54" x14ac:dyDescent="0.25">
      <c r="I64835" s="80"/>
      <c r="AX64835" s="80"/>
      <c r="AY64835" s="80"/>
      <c r="AZ64835" s="80"/>
      <c r="BA64835" s="80"/>
      <c r="BB64835" s="80"/>
    </row>
    <row r="64836" spans="9:54" x14ac:dyDescent="0.25">
      <c r="I64836" s="80"/>
      <c r="AX64836" s="80"/>
      <c r="AY64836" s="80"/>
      <c r="AZ64836" s="80"/>
      <c r="BA64836" s="80"/>
      <c r="BB64836" s="80"/>
    </row>
    <row r="64837" spans="9:54" x14ac:dyDescent="0.25">
      <c r="I64837" s="80"/>
      <c r="AX64837" s="80"/>
      <c r="AY64837" s="80"/>
      <c r="AZ64837" s="80"/>
      <c r="BA64837" s="80"/>
      <c r="BB64837" s="80"/>
    </row>
    <row r="64838" spans="9:54" x14ac:dyDescent="0.25">
      <c r="I64838" s="80"/>
      <c r="AX64838" s="80"/>
      <c r="AY64838" s="80"/>
      <c r="AZ64838" s="80"/>
      <c r="BA64838" s="80"/>
      <c r="BB64838" s="80"/>
    </row>
    <row r="64839" spans="9:54" x14ac:dyDescent="0.25">
      <c r="I64839" s="80"/>
      <c r="AX64839" s="80"/>
      <c r="AY64839" s="80"/>
      <c r="AZ64839" s="80"/>
      <c r="BA64839" s="80"/>
      <c r="BB64839" s="80"/>
    </row>
    <row r="64840" spans="9:54" x14ac:dyDescent="0.25">
      <c r="I64840" s="80"/>
      <c r="AX64840" s="80"/>
      <c r="AY64840" s="80"/>
      <c r="AZ64840" s="80"/>
      <c r="BA64840" s="80"/>
      <c r="BB64840" s="80"/>
    </row>
    <row r="64841" spans="9:54" x14ac:dyDescent="0.25">
      <c r="I64841" s="80"/>
      <c r="AX64841" s="80"/>
      <c r="AY64841" s="80"/>
      <c r="AZ64841" s="80"/>
      <c r="BA64841" s="80"/>
      <c r="BB64841" s="80"/>
    </row>
    <row r="64842" spans="9:54" x14ac:dyDescent="0.25">
      <c r="I64842" s="80"/>
      <c r="AX64842" s="80"/>
      <c r="AY64842" s="80"/>
      <c r="AZ64842" s="80"/>
      <c r="BA64842" s="80"/>
      <c r="BB64842" s="80"/>
    </row>
    <row r="64843" spans="9:54" x14ac:dyDescent="0.25">
      <c r="I64843" s="80"/>
      <c r="AX64843" s="80"/>
      <c r="AY64843" s="80"/>
      <c r="AZ64843" s="80"/>
      <c r="BA64843" s="80"/>
      <c r="BB64843" s="80"/>
    </row>
    <row r="64844" spans="9:54" x14ac:dyDescent="0.25">
      <c r="I64844" s="80"/>
      <c r="AX64844" s="80"/>
      <c r="AY64844" s="80"/>
      <c r="AZ64844" s="80"/>
      <c r="BA64844" s="80"/>
      <c r="BB64844" s="80"/>
    </row>
    <row r="64845" spans="9:54" x14ac:dyDescent="0.25">
      <c r="I64845" s="80"/>
      <c r="AX64845" s="80"/>
      <c r="AY64845" s="80"/>
      <c r="AZ64845" s="80"/>
      <c r="BA64845" s="80"/>
      <c r="BB64845" s="80"/>
    </row>
    <row r="64846" spans="9:54" x14ac:dyDescent="0.25">
      <c r="I64846" s="80"/>
      <c r="AX64846" s="80"/>
      <c r="AY64846" s="80"/>
      <c r="AZ64846" s="80"/>
      <c r="BA64846" s="80"/>
      <c r="BB64846" s="80"/>
    </row>
    <row r="64847" spans="9:54" x14ac:dyDescent="0.25">
      <c r="I64847" s="80"/>
      <c r="AX64847" s="80"/>
      <c r="AY64847" s="80"/>
      <c r="AZ64847" s="80"/>
      <c r="BA64847" s="80"/>
      <c r="BB64847" s="80"/>
    </row>
    <row r="64848" spans="9:54" x14ac:dyDescent="0.25">
      <c r="I64848" s="80"/>
      <c r="AX64848" s="80"/>
      <c r="AY64848" s="80"/>
      <c r="AZ64848" s="80"/>
      <c r="BA64848" s="80"/>
      <c r="BB64848" s="80"/>
    </row>
    <row r="64849" spans="9:54" x14ac:dyDescent="0.25">
      <c r="I64849" s="80"/>
      <c r="AX64849" s="80"/>
      <c r="AY64849" s="80"/>
      <c r="AZ64849" s="80"/>
      <c r="BA64849" s="80"/>
      <c r="BB64849" s="80"/>
    </row>
    <row r="64850" spans="9:54" x14ac:dyDescent="0.25">
      <c r="I64850" s="80"/>
      <c r="AX64850" s="80"/>
      <c r="AY64850" s="80"/>
      <c r="AZ64850" s="80"/>
      <c r="BA64850" s="80"/>
      <c r="BB64850" s="80"/>
    </row>
    <row r="64851" spans="9:54" x14ac:dyDescent="0.25">
      <c r="I64851" s="80"/>
      <c r="AX64851" s="80"/>
      <c r="AY64851" s="80"/>
      <c r="AZ64851" s="80"/>
      <c r="BA64851" s="80"/>
      <c r="BB64851" s="80"/>
    </row>
    <row r="64852" spans="9:54" x14ac:dyDescent="0.25">
      <c r="I64852" s="80"/>
      <c r="AX64852" s="80"/>
      <c r="AY64852" s="80"/>
      <c r="AZ64852" s="80"/>
      <c r="BA64852" s="80"/>
      <c r="BB64852" s="80"/>
    </row>
    <row r="64853" spans="9:54" x14ac:dyDescent="0.25">
      <c r="I64853" s="80"/>
      <c r="AX64853" s="80"/>
      <c r="AY64853" s="80"/>
      <c r="AZ64853" s="80"/>
      <c r="BA64853" s="80"/>
      <c r="BB64853" s="80"/>
    </row>
    <row r="64854" spans="9:54" x14ac:dyDescent="0.25">
      <c r="I64854" s="80"/>
      <c r="AX64854" s="80"/>
      <c r="AY64854" s="80"/>
      <c r="AZ64854" s="80"/>
      <c r="BA64854" s="80"/>
      <c r="BB64854" s="80"/>
    </row>
    <row r="64855" spans="9:54" x14ac:dyDescent="0.25">
      <c r="I64855" s="80"/>
      <c r="AX64855" s="80"/>
      <c r="AY64855" s="80"/>
      <c r="AZ64855" s="80"/>
      <c r="BA64855" s="80"/>
      <c r="BB64855" s="80"/>
    </row>
    <row r="64856" spans="9:54" x14ac:dyDescent="0.25">
      <c r="I64856" s="80"/>
      <c r="AX64856" s="80"/>
      <c r="AY64856" s="80"/>
      <c r="AZ64856" s="80"/>
      <c r="BA64856" s="80"/>
      <c r="BB64856" s="80"/>
    </row>
    <row r="64857" spans="9:54" x14ac:dyDescent="0.25">
      <c r="I64857" s="80"/>
      <c r="AX64857" s="80"/>
      <c r="AY64857" s="80"/>
      <c r="AZ64857" s="80"/>
      <c r="BA64857" s="80"/>
      <c r="BB64857" s="80"/>
    </row>
    <row r="64858" spans="9:54" x14ac:dyDescent="0.25">
      <c r="I64858" s="80"/>
      <c r="AX64858" s="80"/>
      <c r="AY64858" s="80"/>
      <c r="AZ64858" s="80"/>
      <c r="BA64858" s="80"/>
      <c r="BB64858" s="80"/>
    </row>
    <row r="64859" spans="9:54" x14ac:dyDescent="0.25">
      <c r="I64859" s="80"/>
      <c r="AX64859" s="80"/>
      <c r="AY64859" s="80"/>
      <c r="AZ64859" s="80"/>
      <c r="BA64859" s="80"/>
      <c r="BB64859" s="80"/>
    </row>
    <row r="64860" spans="9:54" x14ac:dyDescent="0.25">
      <c r="I64860" s="80"/>
      <c r="AX64860" s="80"/>
      <c r="AY64860" s="80"/>
      <c r="AZ64860" s="80"/>
      <c r="BA64860" s="80"/>
      <c r="BB64860" s="80"/>
    </row>
    <row r="64861" spans="9:54" x14ac:dyDescent="0.25">
      <c r="I64861" s="80"/>
      <c r="AX64861" s="80"/>
      <c r="AY64861" s="80"/>
      <c r="AZ64861" s="80"/>
      <c r="BA64861" s="80"/>
      <c r="BB64861" s="80"/>
    </row>
    <row r="64862" spans="9:54" x14ac:dyDescent="0.25">
      <c r="I64862" s="80"/>
      <c r="AX64862" s="80"/>
      <c r="AY64862" s="80"/>
      <c r="AZ64862" s="80"/>
      <c r="BA64862" s="80"/>
      <c r="BB64862" s="80"/>
    </row>
    <row r="64863" spans="9:54" x14ac:dyDescent="0.25">
      <c r="I64863" s="80"/>
      <c r="AX64863" s="80"/>
      <c r="AY64863" s="80"/>
      <c r="AZ64863" s="80"/>
      <c r="BA64863" s="80"/>
      <c r="BB64863" s="80"/>
    </row>
    <row r="64864" spans="9:54" x14ac:dyDescent="0.25">
      <c r="I64864" s="80"/>
      <c r="AX64864" s="80"/>
      <c r="AY64864" s="80"/>
      <c r="AZ64864" s="80"/>
      <c r="BA64864" s="80"/>
      <c r="BB64864" s="80"/>
    </row>
    <row r="64865" spans="9:54" x14ac:dyDescent="0.25">
      <c r="I64865" s="80"/>
      <c r="AX64865" s="80"/>
      <c r="AY64865" s="80"/>
      <c r="AZ64865" s="80"/>
      <c r="BA64865" s="80"/>
      <c r="BB64865" s="80"/>
    </row>
    <row r="64866" spans="9:54" x14ac:dyDescent="0.25">
      <c r="I64866" s="80"/>
      <c r="AX64866" s="80"/>
      <c r="AY64866" s="80"/>
      <c r="AZ64866" s="80"/>
      <c r="BA64866" s="80"/>
      <c r="BB64866" s="80"/>
    </row>
    <row r="64867" spans="9:54" x14ac:dyDescent="0.25">
      <c r="I64867" s="80"/>
      <c r="AX64867" s="80"/>
      <c r="AY64867" s="80"/>
      <c r="AZ64867" s="80"/>
      <c r="BA64867" s="80"/>
      <c r="BB64867" s="80"/>
    </row>
    <row r="64868" spans="9:54" x14ac:dyDescent="0.25">
      <c r="I64868" s="80"/>
      <c r="AX64868" s="80"/>
      <c r="AY64868" s="80"/>
      <c r="AZ64868" s="80"/>
      <c r="BA64868" s="80"/>
      <c r="BB64868" s="80"/>
    </row>
    <row r="64869" spans="9:54" x14ac:dyDescent="0.25">
      <c r="I64869" s="80"/>
      <c r="AX64869" s="80"/>
      <c r="AY64869" s="80"/>
      <c r="AZ64869" s="80"/>
      <c r="BA64869" s="80"/>
      <c r="BB64869" s="80"/>
    </row>
    <row r="64870" spans="9:54" x14ac:dyDescent="0.25">
      <c r="I64870" s="80"/>
      <c r="AX64870" s="80"/>
      <c r="AY64870" s="80"/>
      <c r="AZ64870" s="80"/>
      <c r="BA64870" s="80"/>
      <c r="BB64870" s="80"/>
    </row>
    <row r="64871" spans="9:54" x14ac:dyDescent="0.25">
      <c r="I64871" s="80"/>
      <c r="AX64871" s="80"/>
      <c r="AY64871" s="80"/>
      <c r="AZ64871" s="80"/>
      <c r="BA64871" s="80"/>
      <c r="BB64871" s="80"/>
    </row>
    <row r="64872" spans="9:54" x14ac:dyDescent="0.25">
      <c r="I64872" s="80"/>
      <c r="AX64872" s="80"/>
      <c r="AY64872" s="80"/>
      <c r="AZ64872" s="80"/>
      <c r="BA64872" s="80"/>
      <c r="BB64872" s="80"/>
    </row>
    <row r="64873" spans="9:54" x14ac:dyDescent="0.25">
      <c r="I64873" s="80"/>
      <c r="AX64873" s="80"/>
      <c r="AY64873" s="80"/>
      <c r="AZ64873" s="80"/>
      <c r="BA64873" s="80"/>
      <c r="BB64873" s="80"/>
    </row>
    <row r="64874" spans="9:54" x14ac:dyDescent="0.25">
      <c r="I64874" s="80"/>
      <c r="AX64874" s="80"/>
      <c r="AY64874" s="80"/>
      <c r="AZ64874" s="80"/>
      <c r="BA64874" s="80"/>
      <c r="BB64874" s="80"/>
    </row>
    <row r="64875" spans="9:54" x14ac:dyDescent="0.25">
      <c r="I64875" s="80"/>
      <c r="AX64875" s="80"/>
      <c r="AY64875" s="80"/>
      <c r="AZ64875" s="80"/>
      <c r="BA64875" s="80"/>
      <c r="BB64875" s="80"/>
    </row>
    <row r="64876" spans="9:54" x14ac:dyDescent="0.25">
      <c r="I64876" s="80"/>
      <c r="AX64876" s="80"/>
      <c r="AY64876" s="80"/>
      <c r="AZ64876" s="80"/>
      <c r="BA64876" s="80"/>
      <c r="BB64876" s="80"/>
    </row>
    <row r="64877" spans="9:54" x14ac:dyDescent="0.25">
      <c r="I64877" s="80"/>
      <c r="AX64877" s="80"/>
      <c r="AY64877" s="80"/>
      <c r="AZ64877" s="80"/>
      <c r="BA64877" s="80"/>
      <c r="BB64877" s="80"/>
    </row>
    <row r="64878" spans="9:54" x14ac:dyDescent="0.25">
      <c r="I64878" s="80"/>
      <c r="AX64878" s="80"/>
      <c r="AY64878" s="80"/>
      <c r="AZ64878" s="80"/>
      <c r="BA64878" s="80"/>
      <c r="BB64878" s="80"/>
    </row>
    <row r="64879" spans="9:54" x14ac:dyDescent="0.25">
      <c r="I64879" s="80"/>
      <c r="AX64879" s="80"/>
      <c r="AY64879" s="80"/>
      <c r="AZ64879" s="80"/>
      <c r="BA64879" s="80"/>
      <c r="BB64879" s="80"/>
    </row>
    <row r="64880" spans="9:54" x14ac:dyDescent="0.25">
      <c r="I64880" s="80"/>
      <c r="AX64880" s="80"/>
      <c r="AY64880" s="80"/>
      <c r="AZ64880" s="80"/>
      <c r="BA64880" s="80"/>
      <c r="BB64880" s="80"/>
    </row>
    <row r="64881" spans="9:54" x14ac:dyDescent="0.25">
      <c r="I64881" s="80"/>
      <c r="AX64881" s="80"/>
      <c r="AY64881" s="80"/>
      <c r="AZ64881" s="80"/>
      <c r="BA64881" s="80"/>
      <c r="BB64881" s="80"/>
    </row>
    <row r="64882" spans="9:54" x14ac:dyDescent="0.25">
      <c r="I64882" s="80"/>
      <c r="AX64882" s="80"/>
      <c r="AY64882" s="80"/>
      <c r="AZ64882" s="80"/>
      <c r="BA64882" s="80"/>
      <c r="BB64882" s="80"/>
    </row>
    <row r="64883" spans="9:54" x14ac:dyDescent="0.25">
      <c r="I64883" s="80"/>
      <c r="AX64883" s="80"/>
      <c r="AY64883" s="80"/>
      <c r="AZ64883" s="80"/>
      <c r="BA64883" s="80"/>
      <c r="BB64883" s="80"/>
    </row>
    <row r="64884" spans="9:54" x14ac:dyDescent="0.25">
      <c r="I64884" s="80"/>
      <c r="AX64884" s="80"/>
      <c r="AY64884" s="80"/>
      <c r="AZ64884" s="80"/>
      <c r="BA64884" s="80"/>
      <c r="BB64884" s="80"/>
    </row>
    <row r="64885" spans="9:54" x14ac:dyDescent="0.25">
      <c r="I64885" s="80"/>
      <c r="AX64885" s="80"/>
      <c r="AY64885" s="80"/>
      <c r="AZ64885" s="80"/>
      <c r="BA64885" s="80"/>
      <c r="BB64885" s="80"/>
    </row>
    <row r="64886" spans="9:54" x14ac:dyDescent="0.25">
      <c r="I64886" s="80"/>
      <c r="AX64886" s="80"/>
      <c r="AY64886" s="80"/>
      <c r="AZ64886" s="80"/>
      <c r="BA64886" s="80"/>
      <c r="BB64886" s="80"/>
    </row>
    <row r="64887" spans="9:54" x14ac:dyDescent="0.25">
      <c r="I64887" s="80"/>
      <c r="AX64887" s="80"/>
      <c r="AY64887" s="80"/>
      <c r="AZ64887" s="80"/>
      <c r="BA64887" s="80"/>
      <c r="BB64887" s="80"/>
    </row>
    <row r="64888" spans="9:54" x14ac:dyDescent="0.25">
      <c r="I64888" s="80"/>
      <c r="AX64888" s="80"/>
      <c r="AY64888" s="80"/>
      <c r="AZ64888" s="80"/>
      <c r="BA64888" s="80"/>
      <c r="BB64888" s="80"/>
    </row>
    <row r="64889" spans="9:54" x14ac:dyDescent="0.25">
      <c r="I64889" s="80"/>
      <c r="AX64889" s="80"/>
      <c r="AY64889" s="80"/>
      <c r="AZ64889" s="80"/>
      <c r="BA64889" s="80"/>
      <c r="BB64889" s="80"/>
    </row>
    <row r="64890" spans="9:54" x14ac:dyDescent="0.25">
      <c r="I64890" s="80"/>
      <c r="AX64890" s="80"/>
      <c r="AY64890" s="80"/>
      <c r="AZ64890" s="80"/>
      <c r="BA64890" s="80"/>
      <c r="BB64890" s="80"/>
    </row>
    <row r="64891" spans="9:54" x14ac:dyDescent="0.25">
      <c r="I64891" s="80"/>
      <c r="AX64891" s="80"/>
      <c r="AY64891" s="80"/>
      <c r="AZ64891" s="80"/>
      <c r="BA64891" s="80"/>
      <c r="BB64891" s="80"/>
    </row>
    <row r="64892" spans="9:54" x14ac:dyDescent="0.25">
      <c r="I64892" s="80"/>
      <c r="AX64892" s="80"/>
      <c r="AY64892" s="80"/>
      <c r="AZ64892" s="80"/>
      <c r="BA64892" s="80"/>
      <c r="BB64892" s="80"/>
    </row>
    <row r="64893" spans="9:54" x14ac:dyDescent="0.25">
      <c r="I64893" s="80"/>
      <c r="AX64893" s="80"/>
      <c r="AY64893" s="80"/>
      <c r="AZ64893" s="80"/>
      <c r="BA64893" s="80"/>
      <c r="BB64893" s="80"/>
    </row>
    <row r="64894" spans="9:54" x14ac:dyDescent="0.25">
      <c r="I64894" s="80"/>
      <c r="AX64894" s="80"/>
      <c r="AY64894" s="80"/>
      <c r="AZ64894" s="80"/>
      <c r="BA64894" s="80"/>
      <c r="BB64894" s="80"/>
    </row>
    <row r="64895" spans="9:54" x14ac:dyDescent="0.25">
      <c r="I64895" s="80"/>
      <c r="AX64895" s="80"/>
      <c r="AY64895" s="80"/>
      <c r="AZ64895" s="80"/>
      <c r="BA64895" s="80"/>
      <c r="BB64895" s="80"/>
    </row>
    <row r="64896" spans="9:54" x14ac:dyDescent="0.25">
      <c r="I64896" s="80"/>
      <c r="AX64896" s="80"/>
      <c r="AY64896" s="80"/>
      <c r="AZ64896" s="80"/>
      <c r="BA64896" s="80"/>
      <c r="BB64896" s="80"/>
    </row>
    <row r="64897" spans="9:54" x14ac:dyDescent="0.25">
      <c r="I64897" s="80"/>
      <c r="AX64897" s="80"/>
      <c r="AY64897" s="80"/>
      <c r="AZ64897" s="80"/>
      <c r="BA64897" s="80"/>
      <c r="BB64897" s="80"/>
    </row>
    <row r="64898" spans="9:54" x14ac:dyDescent="0.25">
      <c r="I64898" s="80"/>
      <c r="AX64898" s="80"/>
      <c r="AY64898" s="80"/>
      <c r="AZ64898" s="80"/>
      <c r="BA64898" s="80"/>
      <c r="BB64898" s="80"/>
    </row>
    <row r="64899" spans="9:54" x14ac:dyDescent="0.25">
      <c r="I64899" s="80"/>
      <c r="AX64899" s="80"/>
      <c r="AY64899" s="80"/>
      <c r="AZ64899" s="80"/>
      <c r="BA64899" s="80"/>
      <c r="BB64899" s="80"/>
    </row>
    <row r="64900" spans="9:54" x14ac:dyDescent="0.25">
      <c r="I64900" s="80"/>
      <c r="AX64900" s="80"/>
      <c r="AY64900" s="80"/>
      <c r="AZ64900" s="80"/>
      <c r="BA64900" s="80"/>
      <c r="BB64900" s="80"/>
    </row>
    <row r="64901" spans="9:54" x14ac:dyDescent="0.25">
      <c r="I64901" s="80"/>
      <c r="AX64901" s="80"/>
      <c r="AY64901" s="80"/>
      <c r="AZ64901" s="80"/>
      <c r="BA64901" s="80"/>
      <c r="BB64901" s="80"/>
    </row>
    <row r="64902" spans="9:54" x14ac:dyDescent="0.25">
      <c r="I64902" s="80"/>
      <c r="AX64902" s="80"/>
      <c r="AY64902" s="80"/>
      <c r="AZ64902" s="80"/>
      <c r="BA64902" s="80"/>
      <c r="BB64902" s="80"/>
    </row>
    <row r="64903" spans="9:54" x14ac:dyDescent="0.25">
      <c r="I64903" s="80"/>
      <c r="AX64903" s="80"/>
      <c r="AY64903" s="80"/>
      <c r="AZ64903" s="80"/>
      <c r="BA64903" s="80"/>
      <c r="BB64903" s="80"/>
    </row>
    <row r="64904" spans="9:54" x14ac:dyDescent="0.25">
      <c r="I64904" s="80"/>
      <c r="AX64904" s="80"/>
      <c r="AY64904" s="80"/>
      <c r="AZ64904" s="80"/>
      <c r="BA64904" s="80"/>
      <c r="BB64904" s="80"/>
    </row>
    <row r="64905" spans="9:54" x14ac:dyDescent="0.25">
      <c r="I64905" s="80"/>
      <c r="AX64905" s="80"/>
      <c r="AY64905" s="80"/>
      <c r="AZ64905" s="80"/>
      <c r="BA64905" s="80"/>
      <c r="BB64905" s="80"/>
    </row>
    <row r="64906" spans="9:54" x14ac:dyDescent="0.25">
      <c r="I64906" s="80"/>
      <c r="AX64906" s="80"/>
      <c r="AY64906" s="80"/>
      <c r="AZ64906" s="80"/>
      <c r="BA64906" s="80"/>
      <c r="BB64906" s="80"/>
    </row>
    <row r="64907" spans="9:54" x14ac:dyDescent="0.25">
      <c r="I64907" s="80"/>
      <c r="AX64907" s="80"/>
      <c r="AY64907" s="80"/>
      <c r="AZ64907" s="80"/>
      <c r="BA64907" s="80"/>
      <c r="BB64907" s="80"/>
    </row>
    <row r="64908" spans="9:54" x14ac:dyDescent="0.25">
      <c r="I64908" s="80"/>
      <c r="AX64908" s="80"/>
      <c r="AY64908" s="80"/>
      <c r="AZ64908" s="80"/>
      <c r="BA64908" s="80"/>
      <c r="BB64908" s="80"/>
    </row>
    <row r="64909" spans="9:54" x14ac:dyDescent="0.25">
      <c r="I64909" s="80"/>
      <c r="AX64909" s="80"/>
      <c r="AY64909" s="80"/>
      <c r="AZ64909" s="80"/>
      <c r="BA64909" s="80"/>
      <c r="BB64909" s="80"/>
    </row>
    <row r="64910" spans="9:54" x14ac:dyDescent="0.25">
      <c r="I64910" s="80"/>
      <c r="AX64910" s="80"/>
      <c r="AY64910" s="80"/>
      <c r="AZ64910" s="80"/>
      <c r="BA64910" s="80"/>
      <c r="BB64910" s="80"/>
    </row>
    <row r="64911" spans="9:54" x14ac:dyDescent="0.25">
      <c r="I64911" s="80"/>
      <c r="AX64911" s="80"/>
      <c r="AY64911" s="80"/>
      <c r="AZ64911" s="80"/>
      <c r="BA64911" s="80"/>
      <c r="BB64911" s="80"/>
    </row>
    <row r="64912" spans="9:54" x14ac:dyDescent="0.25">
      <c r="I64912" s="80"/>
      <c r="AX64912" s="80"/>
      <c r="AY64912" s="80"/>
      <c r="AZ64912" s="80"/>
      <c r="BA64912" s="80"/>
      <c r="BB64912" s="80"/>
    </row>
    <row r="64913" spans="9:54" x14ac:dyDescent="0.25">
      <c r="I64913" s="80"/>
      <c r="AX64913" s="80"/>
      <c r="AY64913" s="80"/>
      <c r="AZ64913" s="80"/>
      <c r="BA64913" s="80"/>
      <c r="BB64913" s="80"/>
    </row>
    <row r="64914" spans="9:54" x14ac:dyDescent="0.25">
      <c r="I64914" s="80"/>
      <c r="AX64914" s="80"/>
      <c r="AY64914" s="80"/>
      <c r="AZ64914" s="80"/>
      <c r="BA64914" s="80"/>
      <c r="BB64914" s="80"/>
    </row>
    <row r="64915" spans="9:54" x14ac:dyDescent="0.25">
      <c r="I64915" s="80"/>
      <c r="AX64915" s="80"/>
      <c r="AY64915" s="80"/>
      <c r="AZ64915" s="80"/>
      <c r="BA64915" s="80"/>
      <c r="BB64915" s="80"/>
    </row>
    <row r="64916" spans="9:54" x14ac:dyDescent="0.25">
      <c r="I64916" s="80"/>
      <c r="AX64916" s="80"/>
      <c r="AY64916" s="80"/>
      <c r="AZ64916" s="80"/>
      <c r="BA64916" s="80"/>
      <c r="BB64916" s="80"/>
    </row>
    <row r="64917" spans="9:54" x14ac:dyDescent="0.25">
      <c r="I64917" s="80"/>
      <c r="AX64917" s="80"/>
      <c r="AY64917" s="80"/>
      <c r="AZ64917" s="80"/>
      <c r="BA64917" s="80"/>
      <c r="BB64917" s="80"/>
    </row>
    <row r="64918" spans="9:54" x14ac:dyDescent="0.25">
      <c r="I64918" s="80"/>
      <c r="AX64918" s="80"/>
      <c r="AY64918" s="80"/>
      <c r="AZ64918" s="80"/>
      <c r="BA64918" s="80"/>
      <c r="BB64918" s="80"/>
    </row>
    <row r="64919" spans="9:54" x14ac:dyDescent="0.25">
      <c r="I64919" s="80"/>
      <c r="AX64919" s="80"/>
      <c r="AY64919" s="80"/>
      <c r="AZ64919" s="80"/>
      <c r="BA64919" s="80"/>
      <c r="BB64919" s="80"/>
    </row>
    <row r="64920" spans="9:54" x14ac:dyDescent="0.25">
      <c r="I64920" s="80"/>
      <c r="AX64920" s="80"/>
      <c r="AY64920" s="80"/>
      <c r="AZ64920" s="80"/>
      <c r="BA64920" s="80"/>
      <c r="BB64920" s="80"/>
    </row>
    <row r="64921" spans="9:54" x14ac:dyDescent="0.25">
      <c r="I64921" s="80"/>
      <c r="AX64921" s="80"/>
      <c r="AY64921" s="80"/>
      <c r="AZ64921" s="80"/>
      <c r="BA64921" s="80"/>
      <c r="BB64921" s="80"/>
    </row>
    <row r="64922" spans="9:54" x14ac:dyDescent="0.25">
      <c r="I64922" s="80"/>
      <c r="AX64922" s="80"/>
      <c r="AY64922" s="80"/>
      <c r="AZ64922" s="80"/>
      <c r="BA64922" s="80"/>
      <c r="BB64922" s="80"/>
    </row>
    <row r="64923" spans="9:54" x14ac:dyDescent="0.25">
      <c r="I64923" s="80"/>
      <c r="AX64923" s="80"/>
      <c r="AY64923" s="80"/>
      <c r="AZ64923" s="80"/>
      <c r="BA64923" s="80"/>
      <c r="BB64923" s="80"/>
    </row>
    <row r="64924" spans="9:54" x14ac:dyDescent="0.25">
      <c r="I64924" s="80"/>
      <c r="AX64924" s="80"/>
      <c r="AY64924" s="80"/>
      <c r="AZ64924" s="80"/>
      <c r="BA64924" s="80"/>
      <c r="BB64924" s="80"/>
    </row>
    <row r="64925" spans="9:54" x14ac:dyDescent="0.25">
      <c r="I64925" s="80"/>
      <c r="AX64925" s="80"/>
      <c r="AY64925" s="80"/>
      <c r="AZ64925" s="80"/>
      <c r="BA64925" s="80"/>
      <c r="BB64925" s="80"/>
    </row>
    <row r="64926" spans="9:54" x14ac:dyDescent="0.25">
      <c r="I64926" s="80"/>
      <c r="AX64926" s="80"/>
      <c r="AY64926" s="80"/>
      <c r="AZ64926" s="80"/>
      <c r="BA64926" s="80"/>
      <c r="BB64926" s="80"/>
    </row>
    <row r="64927" spans="9:54" x14ac:dyDescent="0.25">
      <c r="I64927" s="80"/>
      <c r="AX64927" s="80"/>
      <c r="AY64927" s="80"/>
      <c r="AZ64927" s="80"/>
      <c r="BA64927" s="80"/>
      <c r="BB64927" s="80"/>
    </row>
    <row r="64928" spans="9:54" x14ac:dyDescent="0.25">
      <c r="I64928" s="80"/>
      <c r="AX64928" s="80"/>
      <c r="AY64928" s="80"/>
      <c r="AZ64928" s="80"/>
      <c r="BA64928" s="80"/>
      <c r="BB64928" s="80"/>
    </row>
    <row r="64929" spans="9:54" x14ac:dyDescent="0.25">
      <c r="I64929" s="80"/>
      <c r="AX64929" s="80"/>
      <c r="AY64929" s="80"/>
      <c r="AZ64929" s="80"/>
      <c r="BA64929" s="80"/>
      <c r="BB64929" s="80"/>
    </row>
    <row r="64930" spans="9:54" x14ac:dyDescent="0.25">
      <c r="I64930" s="80"/>
      <c r="AX64930" s="80"/>
      <c r="AY64930" s="80"/>
      <c r="AZ64930" s="80"/>
      <c r="BA64930" s="80"/>
      <c r="BB64930" s="80"/>
    </row>
    <row r="64931" spans="9:54" x14ac:dyDescent="0.25">
      <c r="I64931" s="80"/>
      <c r="AX64931" s="80"/>
      <c r="AY64931" s="80"/>
      <c r="AZ64931" s="80"/>
      <c r="BA64931" s="80"/>
      <c r="BB64931" s="80"/>
    </row>
    <row r="64932" spans="9:54" x14ac:dyDescent="0.25">
      <c r="I64932" s="80"/>
      <c r="AX64932" s="80"/>
      <c r="AY64932" s="80"/>
      <c r="AZ64932" s="80"/>
      <c r="BA64932" s="80"/>
      <c r="BB64932" s="80"/>
    </row>
    <row r="64933" spans="9:54" x14ac:dyDescent="0.25">
      <c r="I64933" s="80"/>
      <c r="AX64933" s="80"/>
      <c r="AY64933" s="80"/>
      <c r="AZ64933" s="80"/>
      <c r="BA64933" s="80"/>
      <c r="BB64933" s="80"/>
    </row>
    <row r="64934" spans="9:54" x14ac:dyDescent="0.25">
      <c r="I64934" s="80"/>
      <c r="AX64934" s="80"/>
      <c r="AY64934" s="80"/>
      <c r="AZ64934" s="80"/>
      <c r="BA64934" s="80"/>
      <c r="BB64934" s="80"/>
    </row>
    <row r="64935" spans="9:54" x14ac:dyDescent="0.25">
      <c r="I64935" s="80"/>
      <c r="AX64935" s="80"/>
      <c r="AY64935" s="80"/>
      <c r="AZ64935" s="80"/>
      <c r="BA64935" s="80"/>
      <c r="BB64935" s="80"/>
    </row>
    <row r="64936" spans="9:54" x14ac:dyDescent="0.25">
      <c r="I64936" s="80"/>
      <c r="AX64936" s="80"/>
      <c r="AY64936" s="80"/>
      <c r="AZ64936" s="80"/>
      <c r="BA64936" s="80"/>
      <c r="BB64936" s="80"/>
    </row>
    <row r="64937" spans="9:54" x14ac:dyDescent="0.25">
      <c r="I64937" s="80"/>
      <c r="AX64937" s="80"/>
      <c r="AY64937" s="80"/>
      <c r="AZ64937" s="80"/>
      <c r="BA64937" s="80"/>
      <c r="BB64937" s="80"/>
    </row>
    <row r="64938" spans="9:54" x14ac:dyDescent="0.25">
      <c r="I64938" s="80"/>
      <c r="AX64938" s="80"/>
      <c r="AY64938" s="80"/>
      <c r="AZ64938" s="80"/>
      <c r="BA64938" s="80"/>
      <c r="BB64938" s="80"/>
    </row>
    <row r="64939" spans="9:54" x14ac:dyDescent="0.25">
      <c r="I64939" s="80"/>
      <c r="AX64939" s="80"/>
      <c r="AY64939" s="80"/>
      <c r="AZ64939" s="80"/>
      <c r="BA64939" s="80"/>
      <c r="BB64939" s="80"/>
    </row>
    <row r="64940" spans="9:54" x14ac:dyDescent="0.25">
      <c r="I64940" s="80"/>
      <c r="AX64940" s="80"/>
      <c r="AY64940" s="80"/>
      <c r="AZ64940" s="80"/>
      <c r="BA64940" s="80"/>
      <c r="BB64940" s="80"/>
    </row>
    <row r="64941" spans="9:54" x14ac:dyDescent="0.25">
      <c r="I64941" s="80"/>
      <c r="AX64941" s="80"/>
      <c r="AY64941" s="80"/>
      <c r="AZ64941" s="80"/>
      <c r="BA64941" s="80"/>
      <c r="BB64941" s="80"/>
    </row>
    <row r="64942" spans="9:54" x14ac:dyDescent="0.25">
      <c r="I64942" s="80"/>
      <c r="AX64942" s="80"/>
      <c r="AY64942" s="80"/>
      <c r="AZ64942" s="80"/>
      <c r="BA64942" s="80"/>
      <c r="BB64942" s="80"/>
    </row>
    <row r="64943" spans="9:54" x14ac:dyDescent="0.25">
      <c r="I64943" s="80"/>
      <c r="AX64943" s="80"/>
      <c r="AY64943" s="80"/>
      <c r="AZ64943" s="80"/>
      <c r="BA64943" s="80"/>
      <c r="BB64943" s="80"/>
    </row>
    <row r="64944" spans="9:54" x14ac:dyDescent="0.25">
      <c r="I64944" s="80"/>
      <c r="AX64944" s="80"/>
      <c r="AY64944" s="80"/>
      <c r="AZ64944" s="80"/>
      <c r="BA64944" s="80"/>
      <c r="BB64944" s="80"/>
    </row>
    <row r="64945" spans="9:54" x14ac:dyDescent="0.25">
      <c r="I64945" s="80"/>
      <c r="AX64945" s="80"/>
      <c r="AY64945" s="80"/>
      <c r="AZ64945" s="80"/>
      <c r="BA64945" s="80"/>
      <c r="BB64945" s="80"/>
    </row>
    <row r="64946" spans="9:54" x14ac:dyDescent="0.25">
      <c r="I64946" s="80"/>
      <c r="AX64946" s="80"/>
      <c r="AY64946" s="80"/>
      <c r="AZ64946" s="80"/>
      <c r="BA64946" s="80"/>
      <c r="BB64946" s="80"/>
    </row>
    <row r="64947" spans="9:54" x14ac:dyDescent="0.25">
      <c r="I64947" s="80"/>
      <c r="AX64947" s="80"/>
      <c r="AY64947" s="80"/>
      <c r="AZ64947" s="80"/>
      <c r="BA64947" s="80"/>
      <c r="BB64947" s="80"/>
    </row>
    <row r="64948" spans="9:54" x14ac:dyDescent="0.25">
      <c r="I64948" s="80"/>
      <c r="AX64948" s="80"/>
      <c r="AY64948" s="80"/>
      <c r="AZ64948" s="80"/>
      <c r="BA64948" s="80"/>
      <c r="BB64948" s="80"/>
    </row>
    <row r="64949" spans="9:54" x14ac:dyDescent="0.25">
      <c r="I64949" s="80"/>
      <c r="AX64949" s="80"/>
      <c r="AY64949" s="80"/>
      <c r="AZ64949" s="80"/>
      <c r="BA64949" s="80"/>
      <c r="BB64949" s="80"/>
    </row>
    <row r="64950" spans="9:54" x14ac:dyDescent="0.25">
      <c r="I64950" s="80"/>
      <c r="AX64950" s="80"/>
      <c r="AY64950" s="80"/>
      <c r="AZ64950" s="80"/>
      <c r="BA64950" s="80"/>
      <c r="BB64950" s="80"/>
    </row>
    <row r="64951" spans="9:54" x14ac:dyDescent="0.25">
      <c r="I64951" s="80"/>
      <c r="AX64951" s="80"/>
      <c r="AY64951" s="80"/>
      <c r="AZ64951" s="80"/>
      <c r="BA64951" s="80"/>
      <c r="BB64951" s="80"/>
    </row>
    <row r="64952" spans="9:54" x14ac:dyDescent="0.25">
      <c r="I64952" s="80"/>
      <c r="AX64952" s="80"/>
      <c r="AY64952" s="80"/>
      <c r="AZ64952" s="80"/>
      <c r="BA64952" s="80"/>
      <c r="BB64952" s="80"/>
    </row>
    <row r="64953" spans="9:54" x14ac:dyDescent="0.25">
      <c r="I64953" s="80"/>
      <c r="AX64953" s="80"/>
      <c r="AY64953" s="80"/>
      <c r="AZ64953" s="80"/>
      <c r="BA64953" s="80"/>
      <c r="BB64953" s="80"/>
    </row>
    <row r="64954" spans="9:54" x14ac:dyDescent="0.25">
      <c r="I64954" s="80"/>
      <c r="AX64954" s="80"/>
      <c r="AY64954" s="80"/>
      <c r="AZ64954" s="80"/>
      <c r="BA64954" s="80"/>
      <c r="BB64954" s="80"/>
    </row>
    <row r="64955" spans="9:54" x14ac:dyDescent="0.25">
      <c r="I64955" s="80"/>
      <c r="AX64955" s="80"/>
      <c r="AY64955" s="80"/>
      <c r="AZ64955" s="80"/>
      <c r="BA64955" s="80"/>
      <c r="BB64955" s="80"/>
    </row>
    <row r="64956" spans="9:54" x14ac:dyDescent="0.25">
      <c r="I64956" s="80"/>
      <c r="AX64956" s="80"/>
      <c r="AY64956" s="80"/>
      <c r="AZ64956" s="80"/>
      <c r="BA64956" s="80"/>
      <c r="BB64956" s="80"/>
    </row>
    <row r="64957" spans="9:54" x14ac:dyDescent="0.25">
      <c r="I64957" s="80"/>
      <c r="AX64957" s="80"/>
      <c r="AY64957" s="80"/>
      <c r="AZ64957" s="80"/>
      <c r="BA64957" s="80"/>
      <c r="BB64957" s="80"/>
    </row>
    <row r="64958" spans="9:54" x14ac:dyDescent="0.25">
      <c r="I64958" s="80"/>
      <c r="AX64958" s="80"/>
      <c r="AY64958" s="80"/>
      <c r="AZ64958" s="80"/>
      <c r="BA64958" s="80"/>
      <c r="BB64958" s="80"/>
    </row>
    <row r="64959" spans="9:54" x14ac:dyDescent="0.25">
      <c r="I64959" s="80"/>
      <c r="AX64959" s="80"/>
      <c r="AY64959" s="80"/>
      <c r="AZ64959" s="80"/>
      <c r="BA64959" s="80"/>
      <c r="BB64959" s="80"/>
    </row>
    <row r="64960" spans="9:54" x14ac:dyDescent="0.25">
      <c r="I64960" s="80"/>
      <c r="AX64960" s="80"/>
      <c r="AY64960" s="80"/>
      <c r="AZ64960" s="80"/>
      <c r="BA64960" s="80"/>
      <c r="BB64960" s="80"/>
    </row>
    <row r="64961" spans="9:54" x14ac:dyDescent="0.25">
      <c r="I64961" s="80"/>
      <c r="AX64961" s="80"/>
      <c r="AY64961" s="80"/>
      <c r="AZ64961" s="80"/>
      <c r="BA64961" s="80"/>
      <c r="BB64961" s="80"/>
    </row>
    <row r="64962" spans="9:54" x14ac:dyDescent="0.25">
      <c r="I64962" s="80"/>
      <c r="AX64962" s="80"/>
      <c r="AY64962" s="80"/>
      <c r="AZ64962" s="80"/>
      <c r="BA64962" s="80"/>
      <c r="BB64962" s="80"/>
    </row>
    <row r="64963" spans="9:54" x14ac:dyDescent="0.25">
      <c r="I64963" s="80"/>
      <c r="AX64963" s="80"/>
      <c r="AY64963" s="80"/>
      <c r="AZ64963" s="80"/>
      <c r="BA64963" s="80"/>
      <c r="BB64963" s="80"/>
    </row>
    <row r="64964" spans="9:54" x14ac:dyDescent="0.25">
      <c r="I64964" s="80"/>
      <c r="AX64964" s="80"/>
      <c r="AY64964" s="80"/>
      <c r="AZ64964" s="80"/>
      <c r="BA64964" s="80"/>
      <c r="BB64964" s="80"/>
    </row>
    <row r="64965" spans="9:54" x14ac:dyDescent="0.25">
      <c r="I64965" s="80"/>
      <c r="AX64965" s="80"/>
      <c r="AY64965" s="80"/>
      <c r="AZ64965" s="80"/>
      <c r="BA64965" s="80"/>
      <c r="BB64965" s="80"/>
    </row>
    <row r="64966" spans="9:54" x14ac:dyDescent="0.25">
      <c r="I64966" s="80"/>
      <c r="AX64966" s="80"/>
      <c r="AY64966" s="80"/>
      <c r="AZ64966" s="80"/>
      <c r="BA64966" s="80"/>
      <c r="BB64966" s="80"/>
    </row>
    <row r="64967" spans="9:54" x14ac:dyDescent="0.25">
      <c r="I64967" s="80"/>
      <c r="AX64967" s="80"/>
      <c r="AY64967" s="80"/>
      <c r="AZ64967" s="80"/>
      <c r="BA64967" s="80"/>
      <c r="BB64967" s="80"/>
    </row>
    <row r="64968" spans="9:54" x14ac:dyDescent="0.25">
      <c r="I64968" s="80"/>
      <c r="AX64968" s="80"/>
      <c r="AY64968" s="80"/>
      <c r="AZ64968" s="80"/>
      <c r="BA64968" s="80"/>
      <c r="BB64968" s="80"/>
    </row>
    <row r="64969" spans="9:54" x14ac:dyDescent="0.25">
      <c r="I64969" s="80"/>
      <c r="AX64969" s="80"/>
      <c r="AY64969" s="80"/>
      <c r="AZ64969" s="80"/>
      <c r="BA64969" s="80"/>
      <c r="BB64969" s="80"/>
    </row>
    <row r="64970" spans="9:54" x14ac:dyDescent="0.25">
      <c r="I64970" s="80"/>
      <c r="AX64970" s="80"/>
      <c r="AY64970" s="80"/>
      <c r="AZ64970" s="80"/>
      <c r="BA64970" s="80"/>
      <c r="BB64970" s="80"/>
    </row>
    <row r="64971" spans="9:54" x14ac:dyDescent="0.25">
      <c r="I64971" s="80"/>
      <c r="AX64971" s="80"/>
      <c r="AY64971" s="80"/>
      <c r="AZ64971" s="80"/>
      <c r="BA64971" s="80"/>
      <c r="BB64971" s="80"/>
    </row>
    <row r="64972" spans="9:54" x14ac:dyDescent="0.25">
      <c r="I64972" s="80"/>
      <c r="AX64972" s="80"/>
      <c r="AY64972" s="80"/>
      <c r="AZ64972" s="80"/>
      <c r="BA64972" s="80"/>
      <c r="BB64972" s="80"/>
    </row>
    <row r="64973" spans="9:54" x14ac:dyDescent="0.25">
      <c r="I64973" s="80"/>
      <c r="AX64973" s="80"/>
      <c r="AY64973" s="80"/>
      <c r="AZ64973" s="80"/>
      <c r="BA64973" s="80"/>
      <c r="BB64973" s="80"/>
    </row>
    <row r="64974" spans="9:54" x14ac:dyDescent="0.25">
      <c r="I64974" s="80"/>
      <c r="AX64974" s="80"/>
      <c r="AY64974" s="80"/>
      <c r="AZ64974" s="80"/>
      <c r="BA64974" s="80"/>
      <c r="BB64974" s="80"/>
    </row>
    <row r="64975" spans="9:54" x14ac:dyDescent="0.25">
      <c r="I64975" s="80"/>
      <c r="AX64975" s="80"/>
      <c r="AY64975" s="80"/>
      <c r="AZ64975" s="80"/>
      <c r="BA64975" s="80"/>
      <c r="BB64975" s="80"/>
    </row>
    <row r="64976" spans="9:54" x14ac:dyDescent="0.25">
      <c r="I64976" s="80"/>
      <c r="AX64976" s="80"/>
      <c r="AY64976" s="80"/>
      <c r="AZ64976" s="80"/>
      <c r="BA64976" s="80"/>
      <c r="BB64976" s="80"/>
    </row>
    <row r="64977" spans="9:54" x14ac:dyDescent="0.25">
      <c r="I64977" s="80"/>
      <c r="AX64977" s="80"/>
      <c r="AY64977" s="80"/>
      <c r="AZ64977" s="80"/>
      <c r="BA64977" s="80"/>
      <c r="BB64977" s="80"/>
    </row>
    <row r="64978" spans="9:54" x14ac:dyDescent="0.25">
      <c r="I64978" s="80"/>
      <c r="AX64978" s="80"/>
      <c r="AY64978" s="80"/>
      <c r="AZ64978" s="80"/>
      <c r="BA64978" s="80"/>
      <c r="BB64978" s="80"/>
    </row>
    <row r="64979" spans="9:54" x14ac:dyDescent="0.25">
      <c r="I64979" s="80"/>
      <c r="AX64979" s="80"/>
      <c r="AY64979" s="80"/>
      <c r="AZ64979" s="80"/>
      <c r="BA64979" s="80"/>
      <c r="BB64979" s="80"/>
    </row>
    <row r="64980" spans="9:54" x14ac:dyDescent="0.25">
      <c r="I64980" s="80"/>
      <c r="AX64980" s="80"/>
      <c r="AY64980" s="80"/>
      <c r="AZ64980" s="80"/>
      <c r="BA64980" s="80"/>
      <c r="BB64980" s="80"/>
    </row>
    <row r="64981" spans="9:54" x14ac:dyDescent="0.25">
      <c r="I64981" s="80"/>
      <c r="AX64981" s="80"/>
      <c r="AY64981" s="80"/>
      <c r="AZ64981" s="80"/>
      <c r="BA64981" s="80"/>
      <c r="BB64981" s="80"/>
    </row>
    <row r="64982" spans="9:54" x14ac:dyDescent="0.25">
      <c r="I64982" s="80"/>
      <c r="AX64982" s="80"/>
      <c r="AY64982" s="80"/>
      <c r="AZ64982" s="80"/>
      <c r="BA64982" s="80"/>
      <c r="BB64982" s="80"/>
    </row>
    <row r="64983" spans="9:54" x14ac:dyDescent="0.25">
      <c r="I64983" s="80"/>
      <c r="AX64983" s="80"/>
      <c r="AY64983" s="80"/>
      <c r="AZ64983" s="80"/>
      <c r="BA64983" s="80"/>
      <c r="BB64983" s="80"/>
    </row>
    <row r="64984" spans="9:54" x14ac:dyDescent="0.25">
      <c r="I64984" s="80"/>
      <c r="AX64984" s="80"/>
      <c r="AY64984" s="80"/>
      <c r="AZ64984" s="80"/>
      <c r="BA64984" s="80"/>
      <c r="BB64984" s="80"/>
    </row>
    <row r="64985" spans="9:54" x14ac:dyDescent="0.25">
      <c r="I64985" s="80"/>
      <c r="AX64985" s="80"/>
      <c r="AY64985" s="80"/>
      <c r="AZ64985" s="80"/>
      <c r="BA64985" s="80"/>
      <c r="BB64985" s="80"/>
    </row>
    <row r="64986" spans="9:54" x14ac:dyDescent="0.25">
      <c r="I64986" s="80"/>
      <c r="AX64986" s="80"/>
      <c r="AY64986" s="80"/>
      <c r="AZ64986" s="80"/>
      <c r="BA64986" s="80"/>
      <c r="BB64986" s="80"/>
    </row>
    <row r="64987" spans="9:54" x14ac:dyDescent="0.25">
      <c r="I64987" s="80"/>
      <c r="AX64987" s="80"/>
      <c r="AY64987" s="80"/>
      <c r="AZ64987" s="80"/>
      <c r="BA64987" s="80"/>
      <c r="BB64987" s="80"/>
    </row>
    <row r="64988" spans="9:54" x14ac:dyDescent="0.25">
      <c r="I64988" s="80"/>
      <c r="AX64988" s="80"/>
      <c r="AY64988" s="80"/>
      <c r="AZ64988" s="80"/>
      <c r="BA64988" s="80"/>
      <c r="BB64988" s="80"/>
    </row>
    <row r="64989" spans="9:54" x14ac:dyDescent="0.25">
      <c r="I64989" s="80"/>
      <c r="AX64989" s="80"/>
      <c r="AY64989" s="80"/>
      <c r="AZ64989" s="80"/>
      <c r="BA64989" s="80"/>
      <c r="BB64989" s="80"/>
    </row>
    <row r="64990" spans="9:54" x14ac:dyDescent="0.25">
      <c r="I64990" s="80"/>
      <c r="AX64990" s="80"/>
      <c r="AY64990" s="80"/>
      <c r="AZ64990" s="80"/>
      <c r="BA64990" s="80"/>
      <c r="BB64990" s="80"/>
    </row>
    <row r="64991" spans="9:54" x14ac:dyDescent="0.25">
      <c r="I64991" s="80"/>
      <c r="AX64991" s="80"/>
      <c r="AY64991" s="80"/>
      <c r="AZ64991" s="80"/>
      <c r="BA64991" s="80"/>
      <c r="BB64991" s="80"/>
    </row>
    <row r="64992" spans="9:54" x14ac:dyDescent="0.25">
      <c r="I64992" s="80"/>
      <c r="AX64992" s="80"/>
      <c r="AY64992" s="80"/>
      <c r="AZ64992" s="80"/>
      <c r="BA64992" s="80"/>
      <c r="BB64992" s="80"/>
    </row>
    <row r="64993" spans="9:54" x14ac:dyDescent="0.25">
      <c r="I64993" s="80"/>
      <c r="AX64993" s="80"/>
      <c r="AY64993" s="80"/>
      <c r="AZ64993" s="80"/>
      <c r="BA64993" s="80"/>
      <c r="BB64993" s="80"/>
    </row>
    <row r="64994" spans="9:54" x14ac:dyDescent="0.25">
      <c r="I64994" s="80"/>
      <c r="AX64994" s="80"/>
      <c r="AY64994" s="80"/>
      <c r="AZ64994" s="80"/>
      <c r="BA64994" s="80"/>
      <c r="BB64994" s="80"/>
    </row>
    <row r="64995" spans="9:54" x14ac:dyDescent="0.25">
      <c r="I64995" s="80"/>
      <c r="AX64995" s="80"/>
      <c r="AY64995" s="80"/>
      <c r="AZ64995" s="80"/>
      <c r="BA64995" s="80"/>
      <c r="BB64995" s="80"/>
    </row>
    <row r="64996" spans="9:54" x14ac:dyDescent="0.25">
      <c r="I64996" s="80"/>
      <c r="AX64996" s="80"/>
      <c r="AY64996" s="80"/>
      <c r="AZ64996" s="80"/>
      <c r="BA64996" s="80"/>
      <c r="BB64996" s="80"/>
    </row>
    <row r="64997" spans="9:54" x14ac:dyDescent="0.25">
      <c r="I64997" s="80"/>
      <c r="AX64997" s="80"/>
      <c r="AY64997" s="80"/>
      <c r="AZ64997" s="80"/>
      <c r="BA64997" s="80"/>
      <c r="BB64997" s="80"/>
    </row>
    <row r="64998" spans="9:54" x14ac:dyDescent="0.25">
      <c r="I64998" s="80"/>
      <c r="AX64998" s="80"/>
      <c r="AY64998" s="80"/>
      <c r="AZ64998" s="80"/>
      <c r="BA64998" s="80"/>
      <c r="BB64998" s="80"/>
    </row>
    <row r="64999" spans="9:54" x14ac:dyDescent="0.25">
      <c r="I64999" s="80"/>
      <c r="AX64999" s="80"/>
      <c r="AY64999" s="80"/>
      <c r="AZ64999" s="80"/>
      <c r="BA64999" s="80"/>
      <c r="BB64999" s="80"/>
    </row>
    <row r="65000" spans="9:54" x14ac:dyDescent="0.25">
      <c r="I65000" s="80"/>
      <c r="AX65000" s="80"/>
      <c r="AY65000" s="80"/>
      <c r="AZ65000" s="80"/>
      <c r="BA65000" s="80"/>
      <c r="BB65000" s="80"/>
    </row>
    <row r="65001" spans="9:54" x14ac:dyDescent="0.25">
      <c r="I65001" s="80"/>
      <c r="AX65001" s="80"/>
      <c r="AY65001" s="80"/>
      <c r="AZ65001" s="80"/>
      <c r="BA65001" s="80"/>
      <c r="BB65001" s="80"/>
    </row>
    <row r="65002" spans="9:54" x14ac:dyDescent="0.25">
      <c r="I65002" s="80"/>
      <c r="AX65002" s="80"/>
      <c r="AY65002" s="80"/>
      <c r="AZ65002" s="80"/>
      <c r="BA65002" s="80"/>
      <c r="BB65002" s="80"/>
    </row>
    <row r="65003" spans="9:54" x14ac:dyDescent="0.25">
      <c r="I65003" s="80"/>
      <c r="AX65003" s="80"/>
      <c r="AY65003" s="80"/>
      <c r="AZ65003" s="80"/>
      <c r="BA65003" s="80"/>
      <c r="BB65003" s="80"/>
    </row>
    <row r="65004" spans="9:54" x14ac:dyDescent="0.25">
      <c r="I65004" s="80"/>
      <c r="AX65004" s="80"/>
      <c r="AY65004" s="80"/>
      <c r="AZ65004" s="80"/>
      <c r="BA65004" s="80"/>
      <c r="BB65004" s="80"/>
    </row>
    <row r="65005" spans="9:54" x14ac:dyDescent="0.25">
      <c r="I65005" s="80"/>
      <c r="AX65005" s="80"/>
      <c r="AY65005" s="80"/>
      <c r="AZ65005" s="80"/>
      <c r="BA65005" s="80"/>
      <c r="BB65005" s="80"/>
    </row>
    <row r="65006" spans="9:54" x14ac:dyDescent="0.25">
      <c r="I65006" s="80"/>
      <c r="AX65006" s="80"/>
      <c r="AY65006" s="80"/>
      <c r="AZ65006" s="80"/>
      <c r="BA65006" s="80"/>
      <c r="BB65006" s="80"/>
    </row>
    <row r="65007" spans="9:54" x14ac:dyDescent="0.25">
      <c r="I65007" s="80"/>
      <c r="AX65007" s="80"/>
      <c r="AY65007" s="80"/>
      <c r="AZ65007" s="80"/>
      <c r="BA65007" s="80"/>
      <c r="BB65007" s="80"/>
    </row>
    <row r="65008" spans="9:54" x14ac:dyDescent="0.25">
      <c r="I65008" s="80"/>
      <c r="AX65008" s="80"/>
      <c r="AY65008" s="80"/>
      <c r="AZ65008" s="80"/>
      <c r="BA65008" s="80"/>
      <c r="BB65008" s="80"/>
    </row>
    <row r="65009" spans="9:54" x14ac:dyDescent="0.25">
      <c r="I65009" s="80"/>
      <c r="AX65009" s="80"/>
      <c r="AY65009" s="80"/>
      <c r="AZ65009" s="80"/>
      <c r="BA65009" s="80"/>
      <c r="BB65009" s="80"/>
    </row>
    <row r="65010" spans="9:54" x14ac:dyDescent="0.25">
      <c r="I65010" s="80"/>
      <c r="AX65010" s="80"/>
      <c r="AY65010" s="80"/>
      <c r="AZ65010" s="80"/>
      <c r="BA65010" s="80"/>
      <c r="BB65010" s="80"/>
    </row>
    <row r="65011" spans="9:54" x14ac:dyDescent="0.25">
      <c r="I65011" s="80"/>
      <c r="AX65011" s="80"/>
      <c r="AY65011" s="80"/>
      <c r="AZ65011" s="80"/>
      <c r="BA65011" s="80"/>
      <c r="BB65011" s="80"/>
    </row>
    <row r="65012" spans="9:54" x14ac:dyDescent="0.25">
      <c r="I65012" s="80"/>
      <c r="AX65012" s="80"/>
      <c r="AY65012" s="80"/>
      <c r="AZ65012" s="80"/>
      <c r="BA65012" s="80"/>
      <c r="BB65012" s="80"/>
    </row>
    <row r="65013" spans="9:54" x14ac:dyDescent="0.25">
      <c r="I65013" s="80"/>
      <c r="AX65013" s="80"/>
      <c r="AY65013" s="80"/>
      <c r="AZ65013" s="80"/>
      <c r="BA65013" s="80"/>
      <c r="BB65013" s="80"/>
    </row>
    <row r="65014" spans="9:54" x14ac:dyDescent="0.25">
      <c r="I65014" s="80"/>
      <c r="AX65014" s="80"/>
      <c r="AY65014" s="80"/>
      <c r="AZ65014" s="80"/>
      <c r="BA65014" s="80"/>
      <c r="BB65014" s="80"/>
    </row>
    <row r="65015" spans="9:54" x14ac:dyDescent="0.25">
      <c r="I65015" s="80"/>
      <c r="AX65015" s="80"/>
      <c r="AY65015" s="80"/>
      <c r="AZ65015" s="80"/>
      <c r="BA65015" s="80"/>
      <c r="BB65015" s="80"/>
    </row>
    <row r="65016" spans="9:54" x14ac:dyDescent="0.25">
      <c r="I65016" s="80"/>
      <c r="AX65016" s="80"/>
      <c r="AY65016" s="80"/>
      <c r="AZ65016" s="80"/>
      <c r="BA65016" s="80"/>
      <c r="BB65016" s="80"/>
    </row>
    <row r="65017" spans="9:54" x14ac:dyDescent="0.25">
      <c r="I65017" s="80"/>
      <c r="AX65017" s="80"/>
      <c r="AY65017" s="80"/>
      <c r="AZ65017" s="80"/>
      <c r="BA65017" s="80"/>
      <c r="BB65017" s="80"/>
    </row>
    <row r="65018" spans="9:54" x14ac:dyDescent="0.25">
      <c r="I65018" s="80"/>
      <c r="AX65018" s="80"/>
      <c r="AY65018" s="80"/>
      <c r="AZ65018" s="80"/>
      <c r="BA65018" s="80"/>
      <c r="BB65018" s="80"/>
    </row>
    <row r="65019" spans="9:54" x14ac:dyDescent="0.25">
      <c r="I65019" s="80"/>
      <c r="AX65019" s="80"/>
      <c r="AY65019" s="80"/>
      <c r="AZ65019" s="80"/>
      <c r="BA65019" s="80"/>
      <c r="BB65019" s="80"/>
    </row>
    <row r="65020" spans="9:54" x14ac:dyDescent="0.25">
      <c r="I65020" s="80"/>
      <c r="AX65020" s="80"/>
      <c r="AY65020" s="80"/>
      <c r="AZ65020" s="80"/>
      <c r="BA65020" s="80"/>
      <c r="BB65020" s="80"/>
    </row>
    <row r="65021" spans="9:54" x14ac:dyDescent="0.25">
      <c r="I65021" s="80"/>
      <c r="AX65021" s="80"/>
      <c r="AY65021" s="80"/>
      <c r="AZ65021" s="80"/>
      <c r="BA65021" s="80"/>
      <c r="BB65021" s="80"/>
    </row>
    <row r="65022" spans="9:54" x14ac:dyDescent="0.25">
      <c r="I65022" s="80"/>
      <c r="AX65022" s="80"/>
      <c r="AY65022" s="80"/>
      <c r="AZ65022" s="80"/>
      <c r="BA65022" s="80"/>
      <c r="BB65022" s="80"/>
    </row>
    <row r="65023" spans="9:54" x14ac:dyDescent="0.25">
      <c r="I65023" s="80"/>
      <c r="AX65023" s="80"/>
      <c r="AY65023" s="80"/>
      <c r="AZ65023" s="80"/>
      <c r="BA65023" s="80"/>
      <c r="BB65023" s="80"/>
    </row>
    <row r="65024" spans="9:54" x14ac:dyDescent="0.25">
      <c r="I65024" s="80"/>
      <c r="AX65024" s="80"/>
      <c r="AY65024" s="80"/>
      <c r="AZ65024" s="80"/>
      <c r="BA65024" s="80"/>
      <c r="BB65024" s="80"/>
    </row>
    <row r="65025" spans="9:54" x14ac:dyDescent="0.25">
      <c r="I65025" s="80"/>
      <c r="AX65025" s="80"/>
      <c r="AY65025" s="80"/>
      <c r="AZ65025" s="80"/>
      <c r="BA65025" s="80"/>
      <c r="BB65025" s="80"/>
    </row>
    <row r="65026" spans="9:54" x14ac:dyDescent="0.25">
      <c r="I65026" s="80"/>
      <c r="AX65026" s="80"/>
      <c r="AY65026" s="80"/>
      <c r="AZ65026" s="80"/>
      <c r="BA65026" s="80"/>
      <c r="BB65026" s="80"/>
    </row>
    <row r="65027" spans="9:54" x14ac:dyDescent="0.25">
      <c r="I65027" s="80"/>
      <c r="AX65027" s="80"/>
      <c r="AY65027" s="80"/>
      <c r="AZ65027" s="80"/>
      <c r="BA65027" s="80"/>
      <c r="BB65027" s="80"/>
    </row>
    <row r="65028" spans="9:54" x14ac:dyDescent="0.25">
      <c r="I65028" s="80"/>
      <c r="AX65028" s="80"/>
      <c r="AY65028" s="80"/>
      <c r="AZ65028" s="80"/>
      <c r="BA65028" s="80"/>
      <c r="BB65028" s="80"/>
    </row>
    <row r="65029" spans="9:54" x14ac:dyDescent="0.25">
      <c r="I65029" s="80"/>
      <c r="AX65029" s="80"/>
      <c r="AY65029" s="80"/>
      <c r="AZ65029" s="80"/>
      <c r="BA65029" s="80"/>
      <c r="BB65029" s="80"/>
    </row>
    <row r="65030" spans="9:54" x14ac:dyDescent="0.25">
      <c r="I65030" s="80"/>
      <c r="AX65030" s="80"/>
      <c r="AY65030" s="80"/>
      <c r="AZ65030" s="80"/>
      <c r="BA65030" s="80"/>
      <c r="BB65030" s="80"/>
    </row>
    <row r="65031" spans="9:54" x14ac:dyDescent="0.25">
      <c r="I65031" s="80"/>
      <c r="AX65031" s="80"/>
      <c r="AY65031" s="80"/>
      <c r="AZ65031" s="80"/>
      <c r="BA65031" s="80"/>
      <c r="BB65031" s="80"/>
    </row>
    <row r="65032" spans="9:54" x14ac:dyDescent="0.25">
      <c r="I65032" s="80"/>
      <c r="AX65032" s="80"/>
      <c r="AY65032" s="80"/>
      <c r="AZ65032" s="80"/>
      <c r="BA65032" s="80"/>
      <c r="BB65032" s="80"/>
    </row>
    <row r="65033" spans="9:54" x14ac:dyDescent="0.25">
      <c r="I65033" s="80"/>
      <c r="AX65033" s="80"/>
      <c r="AY65033" s="80"/>
      <c r="AZ65033" s="80"/>
      <c r="BA65033" s="80"/>
      <c r="BB65033" s="80"/>
    </row>
    <row r="65034" spans="9:54" x14ac:dyDescent="0.25">
      <c r="I65034" s="80"/>
      <c r="AX65034" s="80"/>
      <c r="AY65034" s="80"/>
      <c r="AZ65034" s="80"/>
      <c r="BA65034" s="80"/>
      <c r="BB65034" s="80"/>
    </row>
    <row r="65035" spans="9:54" x14ac:dyDescent="0.25">
      <c r="I65035" s="80"/>
      <c r="AX65035" s="80"/>
      <c r="AY65035" s="80"/>
      <c r="AZ65035" s="80"/>
      <c r="BA65035" s="80"/>
      <c r="BB65035" s="80"/>
    </row>
    <row r="65036" spans="9:54" x14ac:dyDescent="0.25">
      <c r="I65036" s="80"/>
      <c r="AX65036" s="80"/>
      <c r="AY65036" s="80"/>
      <c r="AZ65036" s="80"/>
      <c r="BA65036" s="80"/>
      <c r="BB65036" s="80"/>
    </row>
    <row r="65037" spans="9:54" x14ac:dyDescent="0.25">
      <c r="I65037" s="80"/>
      <c r="AX65037" s="80"/>
      <c r="AY65037" s="80"/>
      <c r="AZ65037" s="80"/>
      <c r="BA65037" s="80"/>
      <c r="BB65037" s="80"/>
    </row>
    <row r="65038" spans="9:54" x14ac:dyDescent="0.25">
      <c r="I65038" s="80"/>
      <c r="AX65038" s="80"/>
      <c r="AY65038" s="80"/>
      <c r="AZ65038" s="80"/>
      <c r="BA65038" s="80"/>
      <c r="BB65038" s="80"/>
    </row>
    <row r="65039" spans="9:54" x14ac:dyDescent="0.25">
      <c r="I65039" s="80"/>
      <c r="AX65039" s="80"/>
      <c r="AY65039" s="80"/>
      <c r="AZ65039" s="80"/>
      <c r="BA65039" s="80"/>
      <c r="BB65039" s="80"/>
    </row>
    <row r="65040" spans="9:54" x14ac:dyDescent="0.25">
      <c r="I65040" s="80"/>
      <c r="AX65040" s="80"/>
      <c r="AY65040" s="80"/>
      <c r="AZ65040" s="80"/>
      <c r="BA65040" s="80"/>
      <c r="BB65040" s="80"/>
    </row>
    <row r="65041" spans="9:54" x14ac:dyDescent="0.25">
      <c r="I65041" s="80"/>
      <c r="AX65041" s="80"/>
      <c r="AY65041" s="80"/>
      <c r="AZ65041" s="80"/>
      <c r="BA65041" s="80"/>
      <c r="BB65041" s="80"/>
    </row>
    <row r="65042" spans="9:54" x14ac:dyDescent="0.25">
      <c r="I65042" s="80"/>
      <c r="AX65042" s="80"/>
      <c r="AY65042" s="80"/>
      <c r="AZ65042" s="80"/>
      <c r="BA65042" s="80"/>
      <c r="BB65042" s="80"/>
    </row>
    <row r="65043" spans="9:54" x14ac:dyDescent="0.25">
      <c r="I65043" s="80"/>
      <c r="AX65043" s="80"/>
      <c r="AY65043" s="80"/>
      <c r="AZ65043" s="80"/>
      <c r="BA65043" s="80"/>
      <c r="BB65043" s="80"/>
    </row>
    <row r="65044" spans="9:54" x14ac:dyDescent="0.25">
      <c r="I65044" s="80"/>
      <c r="AX65044" s="80"/>
      <c r="AY65044" s="80"/>
      <c r="AZ65044" s="80"/>
      <c r="BA65044" s="80"/>
      <c r="BB65044" s="80"/>
    </row>
    <row r="65045" spans="9:54" x14ac:dyDescent="0.25">
      <c r="I65045" s="80"/>
      <c r="AX65045" s="80"/>
      <c r="AY65045" s="80"/>
      <c r="AZ65045" s="80"/>
      <c r="BA65045" s="80"/>
      <c r="BB65045" s="80"/>
    </row>
    <row r="65046" spans="9:54" x14ac:dyDescent="0.25">
      <c r="I65046" s="80"/>
      <c r="AX65046" s="80"/>
      <c r="AY65046" s="80"/>
      <c r="AZ65046" s="80"/>
      <c r="BA65046" s="80"/>
      <c r="BB65046" s="80"/>
    </row>
    <row r="65047" spans="9:54" x14ac:dyDescent="0.25">
      <c r="I65047" s="80"/>
      <c r="AX65047" s="80"/>
      <c r="AY65047" s="80"/>
      <c r="AZ65047" s="80"/>
      <c r="BA65047" s="80"/>
      <c r="BB65047" s="80"/>
    </row>
    <row r="65048" spans="9:54" x14ac:dyDescent="0.25">
      <c r="I65048" s="80"/>
      <c r="AX65048" s="80"/>
      <c r="AY65048" s="80"/>
      <c r="AZ65048" s="80"/>
      <c r="BA65048" s="80"/>
      <c r="BB65048" s="80"/>
    </row>
    <row r="65049" spans="9:54" x14ac:dyDescent="0.25">
      <c r="I65049" s="80"/>
      <c r="AX65049" s="80"/>
      <c r="AY65049" s="80"/>
      <c r="AZ65049" s="80"/>
      <c r="BA65049" s="80"/>
      <c r="BB65049" s="80"/>
    </row>
    <row r="65050" spans="9:54" x14ac:dyDescent="0.25">
      <c r="I65050" s="80"/>
      <c r="AX65050" s="80"/>
      <c r="AY65050" s="80"/>
      <c r="AZ65050" s="80"/>
      <c r="BA65050" s="80"/>
      <c r="BB65050" s="80"/>
    </row>
    <row r="65051" spans="9:54" x14ac:dyDescent="0.25">
      <c r="I65051" s="80"/>
      <c r="AX65051" s="80"/>
      <c r="AY65051" s="80"/>
      <c r="AZ65051" s="80"/>
      <c r="BA65051" s="80"/>
      <c r="BB65051" s="80"/>
    </row>
    <row r="65052" spans="9:54" x14ac:dyDescent="0.25">
      <c r="I65052" s="80"/>
      <c r="AX65052" s="80"/>
      <c r="AY65052" s="80"/>
      <c r="AZ65052" s="80"/>
      <c r="BA65052" s="80"/>
      <c r="BB65052" s="80"/>
    </row>
    <row r="65053" spans="9:54" x14ac:dyDescent="0.25">
      <c r="I65053" s="80"/>
      <c r="AX65053" s="80"/>
      <c r="AY65053" s="80"/>
      <c r="AZ65053" s="80"/>
      <c r="BA65053" s="80"/>
      <c r="BB65053" s="80"/>
    </row>
    <row r="65054" spans="9:54" x14ac:dyDescent="0.25">
      <c r="I65054" s="80"/>
      <c r="AX65054" s="80"/>
      <c r="AY65054" s="80"/>
      <c r="AZ65054" s="80"/>
      <c r="BA65054" s="80"/>
      <c r="BB65054" s="80"/>
    </row>
    <row r="65055" spans="9:54" x14ac:dyDescent="0.25">
      <c r="I65055" s="80"/>
      <c r="AX65055" s="80"/>
      <c r="AY65055" s="80"/>
      <c r="AZ65055" s="80"/>
      <c r="BA65055" s="80"/>
      <c r="BB65055" s="80"/>
    </row>
    <row r="65056" spans="9:54" x14ac:dyDescent="0.25">
      <c r="I65056" s="80"/>
      <c r="AX65056" s="80"/>
      <c r="AY65056" s="80"/>
      <c r="AZ65056" s="80"/>
      <c r="BA65056" s="80"/>
      <c r="BB65056" s="80"/>
    </row>
    <row r="65057" spans="9:54" x14ac:dyDescent="0.25">
      <c r="I65057" s="80"/>
      <c r="AX65057" s="80"/>
      <c r="AY65057" s="80"/>
      <c r="AZ65057" s="80"/>
      <c r="BA65057" s="80"/>
      <c r="BB65057" s="80"/>
    </row>
    <row r="65058" spans="9:54" x14ac:dyDescent="0.25">
      <c r="I65058" s="80"/>
      <c r="AX65058" s="80"/>
      <c r="AY65058" s="80"/>
      <c r="AZ65058" s="80"/>
      <c r="BA65058" s="80"/>
      <c r="BB65058" s="80"/>
    </row>
    <row r="65059" spans="9:54" x14ac:dyDescent="0.25">
      <c r="I65059" s="80"/>
      <c r="AX65059" s="80"/>
      <c r="AY65059" s="80"/>
      <c r="AZ65059" s="80"/>
      <c r="BA65059" s="80"/>
      <c r="BB65059" s="80"/>
    </row>
    <row r="65060" spans="9:54" x14ac:dyDescent="0.25">
      <c r="I65060" s="80"/>
      <c r="AX65060" s="80"/>
      <c r="AY65060" s="80"/>
      <c r="AZ65060" s="80"/>
      <c r="BA65060" s="80"/>
      <c r="BB65060" s="80"/>
    </row>
    <row r="65061" spans="9:54" x14ac:dyDescent="0.25">
      <c r="I65061" s="80"/>
      <c r="AX65061" s="80"/>
      <c r="AY65061" s="80"/>
      <c r="AZ65061" s="80"/>
      <c r="BA65061" s="80"/>
      <c r="BB65061" s="80"/>
    </row>
    <row r="65062" spans="9:54" x14ac:dyDescent="0.25">
      <c r="I65062" s="80"/>
      <c r="AX65062" s="80"/>
      <c r="AY65062" s="80"/>
      <c r="AZ65062" s="80"/>
      <c r="BA65062" s="80"/>
      <c r="BB65062" s="80"/>
    </row>
    <row r="65063" spans="9:54" x14ac:dyDescent="0.25">
      <c r="I65063" s="80"/>
      <c r="AX65063" s="80"/>
      <c r="AY65063" s="80"/>
      <c r="AZ65063" s="80"/>
      <c r="BA65063" s="80"/>
      <c r="BB65063" s="80"/>
    </row>
    <row r="65064" spans="9:54" x14ac:dyDescent="0.25">
      <c r="I65064" s="80"/>
      <c r="AX65064" s="80"/>
      <c r="AY65064" s="80"/>
      <c r="AZ65064" s="80"/>
      <c r="BA65064" s="80"/>
      <c r="BB65064" s="80"/>
    </row>
    <row r="65065" spans="9:54" x14ac:dyDescent="0.25">
      <c r="I65065" s="80"/>
      <c r="AX65065" s="80"/>
      <c r="AY65065" s="80"/>
      <c r="AZ65065" s="80"/>
      <c r="BA65065" s="80"/>
      <c r="BB65065" s="80"/>
    </row>
    <row r="65066" spans="9:54" x14ac:dyDescent="0.25">
      <c r="I65066" s="80"/>
      <c r="AX65066" s="80"/>
      <c r="AY65066" s="80"/>
      <c r="AZ65066" s="80"/>
      <c r="BA65066" s="80"/>
      <c r="BB65066" s="80"/>
    </row>
    <row r="65067" spans="9:54" x14ac:dyDescent="0.25">
      <c r="I65067" s="80"/>
      <c r="AX65067" s="80"/>
      <c r="AY65067" s="80"/>
      <c r="AZ65067" s="80"/>
      <c r="BA65067" s="80"/>
      <c r="BB65067" s="80"/>
    </row>
    <row r="65068" spans="9:54" x14ac:dyDescent="0.25">
      <c r="I65068" s="80"/>
      <c r="AX65068" s="80"/>
      <c r="AY65068" s="80"/>
      <c r="AZ65068" s="80"/>
      <c r="BA65068" s="80"/>
      <c r="BB65068" s="80"/>
    </row>
    <row r="65069" spans="9:54" x14ac:dyDescent="0.25">
      <c r="I65069" s="80"/>
      <c r="AX65069" s="80"/>
      <c r="AY65069" s="80"/>
      <c r="AZ65069" s="80"/>
      <c r="BA65069" s="80"/>
      <c r="BB65069" s="80"/>
    </row>
    <row r="65070" spans="9:54" x14ac:dyDescent="0.25">
      <c r="I65070" s="80"/>
      <c r="AX65070" s="80"/>
      <c r="AY65070" s="80"/>
      <c r="AZ65070" s="80"/>
      <c r="BA65070" s="80"/>
      <c r="BB65070" s="80"/>
    </row>
    <row r="65071" spans="9:54" x14ac:dyDescent="0.25">
      <c r="I65071" s="80"/>
      <c r="AX65071" s="80"/>
      <c r="AY65071" s="80"/>
      <c r="AZ65071" s="80"/>
      <c r="BA65071" s="80"/>
      <c r="BB65071" s="80"/>
    </row>
    <row r="65072" spans="9:54" x14ac:dyDescent="0.25">
      <c r="I65072" s="80"/>
      <c r="AX65072" s="80"/>
      <c r="AY65072" s="80"/>
      <c r="AZ65072" s="80"/>
      <c r="BA65072" s="80"/>
      <c r="BB65072" s="80"/>
    </row>
    <row r="65073" spans="9:54" x14ac:dyDescent="0.25">
      <c r="I65073" s="80"/>
      <c r="AX65073" s="80"/>
      <c r="AY65073" s="80"/>
      <c r="AZ65073" s="80"/>
      <c r="BA65073" s="80"/>
      <c r="BB65073" s="80"/>
    </row>
    <row r="65074" spans="9:54" x14ac:dyDescent="0.25">
      <c r="I65074" s="80"/>
      <c r="AX65074" s="80"/>
      <c r="AY65074" s="80"/>
      <c r="AZ65074" s="80"/>
      <c r="BA65074" s="80"/>
      <c r="BB65074" s="80"/>
    </row>
    <row r="65075" spans="9:54" x14ac:dyDescent="0.25">
      <c r="I65075" s="80"/>
      <c r="AX65075" s="80"/>
      <c r="AY65075" s="80"/>
      <c r="AZ65075" s="80"/>
      <c r="BA65075" s="80"/>
      <c r="BB65075" s="80"/>
    </row>
    <row r="65076" spans="9:54" x14ac:dyDescent="0.25">
      <c r="I65076" s="80"/>
      <c r="AX65076" s="80"/>
      <c r="AY65076" s="80"/>
      <c r="AZ65076" s="80"/>
      <c r="BA65076" s="80"/>
      <c r="BB65076" s="80"/>
    </row>
    <row r="65077" spans="9:54" x14ac:dyDescent="0.25">
      <c r="I65077" s="80"/>
      <c r="AX65077" s="80"/>
      <c r="AY65077" s="80"/>
      <c r="AZ65077" s="80"/>
      <c r="BA65077" s="80"/>
      <c r="BB65077" s="80"/>
    </row>
    <row r="65078" spans="9:54" x14ac:dyDescent="0.25">
      <c r="I65078" s="80"/>
      <c r="AX65078" s="80"/>
      <c r="AY65078" s="80"/>
      <c r="AZ65078" s="80"/>
      <c r="BA65078" s="80"/>
      <c r="BB65078" s="80"/>
    </row>
    <row r="65079" spans="9:54" x14ac:dyDescent="0.25">
      <c r="I65079" s="80"/>
      <c r="AX65079" s="80"/>
      <c r="AY65079" s="80"/>
      <c r="AZ65079" s="80"/>
      <c r="BA65079" s="80"/>
      <c r="BB65079" s="80"/>
    </row>
    <row r="65080" spans="9:54" x14ac:dyDescent="0.25">
      <c r="I65080" s="80"/>
      <c r="AX65080" s="80"/>
      <c r="AY65080" s="80"/>
      <c r="AZ65080" s="80"/>
      <c r="BA65080" s="80"/>
      <c r="BB65080" s="80"/>
    </row>
    <row r="65081" spans="9:54" x14ac:dyDescent="0.25">
      <c r="I65081" s="80"/>
      <c r="AX65081" s="80"/>
      <c r="AY65081" s="80"/>
      <c r="AZ65081" s="80"/>
      <c r="BA65081" s="80"/>
      <c r="BB65081" s="80"/>
    </row>
    <row r="65082" spans="9:54" x14ac:dyDescent="0.25">
      <c r="I65082" s="80"/>
      <c r="AX65082" s="80"/>
      <c r="AY65082" s="80"/>
      <c r="AZ65082" s="80"/>
      <c r="BA65082" s="80"/>
      <c r="BB65082" s="80"/>
    </row>
    <row r="65083" spans="9:54" x14ac:dyDescent="0.25">
      <c r="I65083" s="80"/>
      <c r="AX65083" s="80"/>
      <c r="AY65083" s="80"/>
      <c r="AZ65083" s="80"/>
      <c r="BA65083" s="80"/>
      <c r="BB65083" s="80"/>
    </row>
    <row r="65084" spans="9:54" x14ac:dyDescent="0.25">
      <c r="I65084" s="80"/>
      <c r="AX65084" s="80"/>
      <c r="AY65084" s="80"/>
      <c r="AZ65084" s="80"/>
      <c r="BA65084" s="80"/>
      <c r="BB65084" s="80"/>
    </row>
    <row r="65085" spans="9:54" x14ac:dyDescent="0.25">
      <c r="I65085" s="80"/>
      <c r="AX65085" s="80"/>
      <c r="AY65085" s="80"/>
      <c r="AZ65085" s="80"/>
      <c r="BA65085" s="80"/>
      <c r="BB65085" s="80"/>
    </row>
    <row r="65086" spans="9:54" x14ac:dyDescent="0.25">
      <c r="I65086" s="80"/>
      <c r="AX65086" s="80"/>
      <c r="AY65086" s="80"/>
      <c r="AZ65086" s="80"/>
      <c r="BA65086" s="80"/>
      <c r="BB65086" s="80"/>
    </row>
    <row r="65087" spans="9:54" x14ac:dyDescent="0.25">
      <c r="I65087" s="80"/>
      <c r="AX65087" s="80"/>
      <c r="AY65087" s="80"/>
      <c r="AZ65087" s="80"/>
      <c r="BA65087" s="80"/>
      <c r="BB65087" s="80"/>
    </row>
    <row r="65088" spans="9:54" x14ac:dyDescent="0.25">
      <c r="I65088" s="80"/>
      <c r="AX65088" s="80"/>
      <c r="AY65088" s="80"/>
      <c r="AZ65088" s="80"/>
      <c r="BA65088" s="80"/>
      <c r="BB65088" s="80"/>
    </row>
    <row r="65089" spans="9:54" x14ac:dyDescent="0.25">
      <c r="I65089" s="80"/>
      <c r="AX65089" s="80"/>
      <c r="AY65089" s="80"/>
      <c r="AZ65089" s="80"/>
      <c r="BA65089" s="80"/>
      <c r="BB65089" s="80"/>
    </row>
    <row r="65090" spans="9:54" x14ac:dyDescent="0.25">
      <c r="I65090" s="80"/>
      <c r="AX65090" s="80"/>
      <c r="AY65090" s="80"/>
      <c r="AZ65090" s="80"/>
      <c r="BA65090" s="80"/>
      <c r="BB65090" s="80"/>
    </row>
    <row r="65091" spans="9:54" x14ac:dyDescent="0.25">
      <c r="I65091" s="80"/>
      <c r="AX65091" s="80"/>
      <c r="AY65091" s="80"/>
      <c r="AZ65091" s="80"/>
      <c r="BA65091" s="80"/>
      <c r="BB65091" s="80"/>
    </row>
    <row r="65092" spans="9:54" x14ac:dyDescent="0.25">
      <c r="I65092" s="80"/>
      <c r="AX65092" s="80"/>
      <c r="AY65092" s="80"/>
      <c r="AZ65092" s="80"/>
      <c r="BA65092" s="80"/>
      <c r="BB65092" s="80"/>
    </row>
    <row r="65093" spans="9:54" x14ac:dyDescent="0.25">
      <c r="I65093" s="80"/>
      <c r="AX65093" s="80"/>
      <c r="AY65093" s="80"/>
      <c r="AZ65093" s="80"/>
      <c r="BA65093" s="80"/>
      <c r="BB65093" s="80"/>
    </row>
    <row r="65094" spans="9:54" x14ac:dyDescent="0.25">
      <c r="I65094" s="80"/>
      <c r="AX65094" s="80"/>
      <c r="AY65094" s="80"/>
      <c r="AZ65094" s="80"/>
      <c r="BA65094" s="80"/>
      <c r="BB65094" s="80"/>
    </row>
    <row r="65095" spans="9:54" x14ac:dyDescent="0.25">
      <c r="I65095" s="80"/>
      <c r="AX65095" s="80"/>
      <c r="AY65095" s="80"/>
      <c r="AZ65095" s="80"/>
      <c r="BA65095" s="80"/>
      <c r="BB65095" s="80"/>
    </row>
    <row r="65096" spans="9:54" x14ac:dyDescent="0.25">
      <c r="I65096" s="80"/>
      <c r="AX65096" s="80"/>
      <c r="AY65096" s="80"/>
      <c r="AZ65096" s="80"/>
      <c r="BA65096" s="80"/>
      <c r="BB65096" s="80"/>
    </row>
    <row r="65097" spans="9:54" x14ac:dyDescent="0.25">
      <c r="I65097" s="80"/>
      <c r="AX65097" s="80"/>
      <c r="AY65097" s="80"/>
      <c r="AZ65097" s="80"/>
      <c r="BA65097" s="80"/>
      <c r="BB65097" s="80"/>
    </row>
    <row r="65098" spans="9:54" x14ac:dyDescent="0.25">
      <c r="I65098" s="80"/>
      <c r="AX65098" s="80"/>
      <c r="AY65098" s="80"/>
      <c r="AZ65098" s="80"/>
      <c r="BA65098" s="80"/>
      <c r="BB65098" s="80"/>
    </row>
    <row r="65099" spans="9:54" x14ac:dyDescent="0.25">
      <c r="I65099" s="80"/>
      <c r="AX65099" s="80"/>
      <c r="AY65099" s="80"/>
      <c r="AZ65099" s="80"/>
      <c r="BA65099" s="80"/>
      <c r="BB65099" s="80"/>
    </row>
    <row r="65100" spans="9:54" x14ac:dyDescent="0.25">
      <c r="I65100" s="80"/>
      <c r="AX65100" s="80"/>
      <c r="AY65100" s="80"/>
      <c r="AZ65100" s="80"/>
      <c r="BA65100" s="80"/>
      <c r="BB65100" s="80"/>
    </row>
    <row r="65101" spans="9:54" x14ac:dyDescent="0.25">
      <c r="I65101" s="80"/>
      <c r="AX65101" s="80"/>
      <c r="AY65101" s="80"/>
      <c r="AZ65101" s="80"/>
      <c r="BA65101" s="80"/>
      <c r="BB65101" s="80"/>
    </row>
    <row r="65102" spans="9:54" x14ac:dyDescent="0.25">
      <c r="I65102" s="80"/>
      <c r="AX65102" s="80"/>
      <c r="AY65102" s="80"/>
      <c r="AZ65102" s="80"/>
      <c r="BA65102" s="80"/>
      <c r="BB65102" s="80"/>
    </row>
    <row r="65103" spans="9:54" x14ac:dyDescent="0.25">
      <c r="I65103" s="80"/>
      <c r="AX65103" s="80"/>
      <c r="AY65103" s="80"/>
      <c r="AZ65103" s="80"/>
      <c r="BA65103" s="80"/>
      <c r="BB65103" s="80"/>
    </row>
    <row r="65104" spans="9:54" x14ac:dyDescent="0.25">
      <c r="I65104" s="80"/>
      <c r="AX65104" s="80"/>
      <c r="AY65104" s="80"/>
      <c r="AZ65104" s="80"/>
      <c r="BA65104" s="80"/>
      <c r="BB65104" s="80"/>
    </row>
    <row r="65105" spans="9:54" x14ac:dyDescent="0.25">
      <c r="I65105" s="80"/>
      <c r="AX65105" s="80"/>
      <c r="AY65105" s="80"/>
      <c r="AZ65105" s="80"/>
      <c r="BA65105" s="80"/>
      <c r="BB65105" s="80"/>
    </row>
    <row r="65106" spans="9:54" x14ac:dyDescent="0.25">
      <c r="I65106" s="80"/>
      <c r="AX65106" s="80"/>
      <c r="AY65106" s="80"/>
      <c r="AZ65106" s="80"/>
      <c r="BA65106" s="80"/>
      <c r="BB65106" s="80"/>
    </row>
    <row r="65107" spans="9:54" x14ac:dyDescent="0.25">
      <c r="I65107" s="80"/>
      <c r="AX65107" s="80"/>
      <c r="AY65107" s="80"/>
      <c r="AZ65107" s="80"/>
      <c r="BA65107" s="80"/>
      <c r="BB65107" s="80"/>
    </row>
    <row r="65108" spans="9:54" x14ac:dyDescent="0.25">
      <c r="I65108" s="80"/>
      <c r="AX65108" s="80"/>
      <c r="AY65108" s="80"/>
      <c r="AZ65108" s="80"/>
      <c r="BA65108" s="80"/>
      <c r="BB65108" s="80"/>
    </row>
    <row r="65109" spans="9:54" x14ac:dyDescent="0.25">
      <c r="I65109" s="80"/>
      <c r="AX65109" s="80"/>
      <c r="AY65109" s="80"/>
      <c r="AZ65109" s="80"/>
      <c r="BA65109" s="80"/>
      <c r="BB65109" s="80"/>
    </row>
    <row r="65110" spans="9:54" x14ac:dyDescent="0.25">
      <c r="I65110" s="80"/>
      <c r="AX65110" s="80"/>
      <c r="AY65110" s="80"/>
      <c r="AZ65110" s="80"/>
      <c r="BA65110" s="80"/>
      <c r="BB65110" s="80"/>
    </row>
    <row r="65111" spans="9:54" x14ac:dyDescent="0.25">
      <c r="I65111" s="80"/>
      <c r="AX65111" s="80"/>
      <c r="AY65111" s="80"/>
      <c r="AZ65111" s="80"/>
      <c r="BA65111" s="80"/>
      <c r="BB65111" s="80"/>
    </row>
    <row r="65112" spans="9:54" x14ac:dyDescent="0.25">
      <c r="I65112" s="80"/>
      <c r="AX65112" s="80"/>
      <c r="AY65112" s="80"/>
      <c r="AZ65112" s="80"/>
      <c r="BA65112" s="80"/>
      <c r="BB65112" s="80"/>
    </row>
    <row r="65113" spans="9:54" x14ac:dyDescent="0.25">
      <c r="I65113" s="80"/>
      <c r="AX65113" s="80"/>
      <c r="AY65113" s="80"/>
      <c r="AZ65113" s="80"/>
      <c r="BA65113" s="80"/>
      <c r="BB65113" s="80"/>
    </row>
    <row r="65114" spans="9:54" x14ac:dyDescent="0.25">
      <c r="I65114" s="80"/>
      <c r="AX65114" s="80"/>
      <c r="AY65114" s="80"/>
      <c r="AZ65114" s="80"/>
      <c r="BA65114" s="80"/>
      <c r="BB65114" s="80"/>
    </row>
    <row r="65115" spans="9:54" x14ac:dyDescent="0.25">
      <c r="I65115" s="80"/>
      <c r="AX65115" s="80"/>
      <c r="AY65115" s="80"/>
      <c r="AZ65115" s="80"/>
      <c r="BA65115" s="80"/>
      <c r="BB65115" s="80"/>
    </row>
    <row r="65116" spans="9:54" x14ac:dyDescent="0.25">
      <c r="I65116" s="80"/>
      <c r="AX65116" s="80"/>
      <c r="AY65116" s="80"/>
      <c r="AZ65116" s="80"/>
      <c r="BA65116" s="80"/>
      <c r="BB65116" s="80"/>
    </row>
    <row r="65117" spans="9:54" x14ac:dyDescent="0.25">
      <c r="I65117" s="80"/>
      <c r="AX65117" s="80"/>
      <c r="AY65117" s="80"/>
      <c r="AZ65117" s="80"/>
      <c r="BA65117" s="80"/>
      <c r="BB65117" s="80"/>
    </row>
    <row r="65118" spans="9:54" x14ac:dyDescent="0.25">
      <c r="I65118" s="80"/>
      <c r="AX65118" s="80"/>
      <c r="AY65118" s="80"/>
      <c r="AZ65118" s="80"/>
      <c r="BA65118" s="80"/>
      <c r="BB65118" s="80"/>
    </row>
    <row r="65119" spans="9:54" x14ac:dyDescent="0.25">
      <c r="I65119" s="80"/>
      <c r="AX65119" s="80"/>
      <c r="AY65119" s="80"/>
      <c r="AZ65119" s="80"/>
      <c r="BA65119" s="80"/>
      <c r="BB65119" s="80"/>
    </row>
    <row r="65120" spans="9:54" x14ac:dyDescent="0.25">
      <c r="I65120" s="80"/>
      <c r="AX65120" s="80"/>
      <c r="AY65120" s="80"/>
      <c r="AZ65120" s="80"/>
      <c r="BA65120" s="80"/>
      <c r="BB65120" s="80"/>
    </row>
    <row r="65121" spans="9:54" x14ac:dyDescent="0.25">
      <c r="I65121" s="80"/>
      <c r="AX65121" s="80"/>
      <c r="AY65121" s="80"/>
      <c r="AZ65121" s="80"/>
      <c r="BA65121" s="80"/>
      <c r="BB65121" s="80"/>
    </row>
    <row r="65122" spans="9:54" x14ac:dyDescent="0.25">
      <c r="I65122" s="80"/>
      <c r="AX65122" s="80"/>
      <c r="AY65122" s="80"/>
      <c r="AZ65122" s="80"/>
      <c r="BA65122" s="80"/>
      <c r="BB65122" s="80"/>
    </row>
    <row r="65123" spans="9:54" x14ac:dyDescent="0.25">
      <c r="I65123" s="80"/>
      <c r="AX65123" s="80"/>
      <c r="AY65123" s="80"/>
      <c r="AZ65123" s="80"/>
      <c r="BA65123" s="80"/>
      <c r="BB65123" s="80"/>
    </row>
    <row r="65124" spans="9:54" x14ac:dyDescent="0.25">
      <c r="I65124" s="80"/>
      <c r="AX65124" s="80"/>
      <c r="AY65124" s="80"/>
      <c r="AZ65124" s="80"/>
      <c r="BA65124" s="80"/>
      <c r="BB65124" s="80"/>
    </row>
    <row r="65125" spans="9:54" x14ac:dyDescent="0.25">
      <c r="I65125" s="80"/>
      <c r="AX65125" s="80"/>
      <c r="AY65125" s="80"/>
      <c r="AZ65125" s="80"/>
      <c r="BA65125" s="80"/>
      <c r="BB65125" s="80"/>
    </row>
    <row r="65126" spans="9:54" x14ac:dyDescent="0.25">
      <c r="I65126" s="80"/>
      <c r="AX65126" s="80"/>
      <c r="AY65126" s="80"/>
      <c r="AZ65126" s="80"/>
      <c r="BA65126" s="80"/>
      <c r="BB65126" s="80"/>
    </row>
    <row r="65127" spans="9:54" x14ac:dyDescent="0.25">
      <c r="I65127" s="80"/>
      <c r="AX65127" s="80"/>
      <c r="AY65127" s="80"/>
      <c r="AZ65127" s="80"/>
      <c r="BA65127" s="80"/>
      <c r="BB65127" s="80"/>
    </row>
    <row r="65128" spans="9:54" x14ac:dyDescent="0.25">
      <c r="I65128" s="80"/>
      <c r="AX65128" s="80"/>
      <c r="AY65128" s="80"/>
      <c r="AZ65128" s="80"/>
      <c r="BA65128" s="80"/>
      <c r="BB65128" s="80"/>
    </row>
    <row r="65129" spans="9:54" x14ac:dyDescent="0.25">
      <c r="I65129" s="80"/>
      <c r="AX65129" s="80"/>
      <c r="AY65129" s="80"/>
      <c r="AZ65129" s="80"/>
      <c r="BA65129" s="80"/>
      <c r="BB65129" s="80"/>
    </row>
    <row r="65130" spans="9:54" x14ac:dyDescent="0.25">
      <c r="I65130" s="80"/>
      <c r="AX65130" s="80"/>
      <c r="AY65130" s="80"/>
      <c r="AZ65130" s="80"/>
      <c r="BA65130" s="80"/>
      <c r="BB65130" s="80"/>
    </row>
    <row r="65131" spans="9:54" x14ac:dyDescent="0.25">
      <c r="I65131" s="80"/>
      <c r="AX65131" s="80"/>
      <c r="AY65131" s="80"/>
      <c r="AZ65131" s="80"/>
      <c r="BA65131" s="80"/>
      <c r="BB65131" s="80"/>
    </row>
    <row r="65132" spans="9:54" x14ac:dyDescent="0.25">
      <c r="I65132" s="80"/>
      <c r="AX65132" s="80"/>
      <c r="AY65132" s="80"/>
      <c r="AZ65132" s="80"/>
      <c r="BA65132" s="80"/>
      <c r="BB65132" s="80"/>
    </row>
    <row r="65133" spans="9:54" x14ac:dyDescent="0.25">
      <c r="I65133" s="80"/>
      <c r="AX65133" s="80"/>
      <c r="AY65133" s="80"/>
      <c r="AZ65133" s="80"/>
      <c r="BA65133" s="80"/>
      <c r="BB65133" s="80"/>
    </row>
    <row r="65134" spans="9:54" x14ac:dyDescent="0.25">
      <c r="I65134" s="80"/>
      <c r="AX65134" s="80"/>
      <c r="AY65134" s="80"/>
      <c r="AZ65134" s="80"/>
      <c r="BA65134" s="80"/>
      <c r="BB65134" s="80"/>
    </row>
    <row r="65135" spans="9:54" x14ac:dyDescent="0.25">
      <c r="I65135" s="80"/>
      <c r="AX65135" s="80"/>
      <c r="AY65135" s="80"/>
      <c r="AZ65135" s="80"/>
      <c r="BA65135" s="80"/>
      <c r="BB65135" s="80"/>
    </row>
    <row r="65136" spans="9:54" x14ac:dyDescent="0.25">
      <c r="I65136" s="80"/>
      <c r="AX65136" s="80"/>
      <c r="AY65136" s="80"/>
      <c r="AZ65136" s="80"/>
      <c r="BA65136" s="80"/>
      <c r="BB65136" s="80"/>
    </row>
    <row r="65137" spans="9:54" x14ac:dyDescent="0.25">
      <c r="I65137" s="80"/>
      <c r="AX65137" s="80"/>
      <c r="AY65137" s="80"/>
      <c r="AZ65137" s="80"/>
      <c r="BA65137" s="80"/>
      <c r="BB65137" s="80"/>
    </row>
    <row r="65138" spans="9:54" x14ac:dyDescent="0.25">
      <c r="I65138" s="80"/>
      <c r="AX65138" s="80"/>
      <c r="AY65138" s="80"/>
      <c r="AZ65138" s="80"/>
      <c r="BA65138" s="80"/>
      <c r="BB65138" s="80"/>
    </row>
    <row r="65139" spans="9:54" x14ac:dyDescent="0.25">
      <c r="I65139" s="80"/>
      <c r="AX65139" s="80"/>
      <c r="AY65139" s="80"/>
      <c r="AZ65139" s="80"/>
      <c r="BA65139" s="80"/>
      <c r="BB65139" s="80"/>
    </row>
    <row r="65140" spans="9:54" x14ac:dyDescent="0.25">
      <c r="I65140" s="80"/>
      <c r="AX65140" s="80"/>
      <c r="AY65140" s="80"/>
      <c r="AZ65140" s="80"/>
      <c r="BA65140" s="80"/>
      <c r="BB65140" s="80"/>
    </row>
    <row r="65141" spans="9:54" x14ac:dyDescent="0.25">
      <c r="I65141" s="80"/>
      <c r="AX65141" s="80"/>
      <c r="AY65141" s="80"/>
      <c r="AZ65141" s="80"/>
      <c r="BA65141" s="80"/>
      <c r="BB65141" s="80"/>
    </row>
    <row r="65142" spans="9:54" x14ac:dyDescent="0.25">
      <c r="I65142" s="80"/>
      <c r="AX65142" s="80"/>
      <c r="AY65142" s="80"/>
      <c r="AZ65142" s="80"/>
      <c r="BA65142" s="80"/>
      <c r="BB65142" s="80"/>
    </row>
    <row r="65143" spans="9:54" x14ac:dyDescent="0.25">
      <c r="I65143" s="80"/>
      <c r="AX65143" s="80"/>
      <c r="AY65143" s="80"/>
      <c r="AZ65143" s="80"/>
      <c r="BA65143" s="80"/>
      <c r="BB65143" s="80"/>
    </row>
    <row r="65144" spans="9:54" x14ac:dyDescent="0.25">
      <c r="I65144" s="80"/>
      <c r="AX65144" s="80"/>
      <c r="AY65144" s="80"/>
      <c r="AZ65144" s="80"/>
      <c r="BA65144" s="80"/>
      <c r="BB65144" s="80"/>
    </row>
    <row r="65145" spans="9:54" x14ac:dyDescent="0.25">
      <c r="I65145" s="80"/>
      <c r="AX65145" s="80"/>
      <c r="AY65145" s="80"/>
      <c r="AZ65145" s="80"/>
      <c r="BA65145" s="80"/>
      <c r="BB65145" s="80"/>
    </row>
    <row r="65146" spans="9:54" x14ac:dyDescent="0.25">
      <c r="I65146" s="80"/>
      <c r="AX65146" s="80"/>
      <c r="AY65146" s="80"/>
      <c r="AZ65146" s="80"/>
      <c r="BA65146" s="80"/>
      <c r="BB65146" s="80"/>
    </row>
    <row r="65147" spans="9:54" x14ac:dyDescent="0.25">
      <c r="I65147" s="80"/>
      <c r="AX65147" s="80"/>
      <c r="AY65147" s="80"/>
      <c r="AZ65147" s="80"/>
      <c r="BA65147" s="80"/>
      <c r="BB65147" s="80"/>
    </row>
    <row r="65148" spans="9:54" x14ac:dyDescent="0.25">
      <c r="I65148" s="80"/>
      <c r="AX65148" s="80"/>
      <c r="AY65148" s="80"/>
      <c r="AZ65148" s="80"/>
      <c r="BA65148" s="80"/>
      <c r="BB65148" s="80"/>
    </row>
    <row r="65149" spans="9:54" x14ac:dyDescent="0.25">
      <c r="I65149" s="80"/>
      <c r="AX65149" s="80"/>
      <c r="AY65149" s="80"/>
      <c r="AZ65149" s="80"/>
      <c r="BA65149" s="80"/>
      <c r="BB65149" s="80"/>
    </row>
    <row r="65150" spans="9:54" x14ac:dyDescent="0.25">
      <c r="I65150" s="80"/>
      <c r="AX65150" s="80"/>
      <c r="AY65150" s="80"/>
      <c r="AZ65150" s="80"/>
      <c r="BA65150" s="80"/>
      <c r="BB65150" s="80"/>
    </row>
    <row r="65151" spans="9:54" x14ac:dyDescent="0.25">
      <c r="I65151" s="80"/>
      <c r="AX65151" s="80"/>
      <c r="AY65151" s="80"/>
      <c r="AZ65151" s="80"/>
      <c r="BA65151" s="80"/>
      <c r="BB65151" s="80"/>
    </row>
    <row r="65152" spans="9:54" x14ac:dyDescent="0.25">
      <c r="I65152" s="80"/>
      <c r="AX65152" s="80"/>
      <c r="AY65152" s="80"/>
      <c r="AZ65152" s="80"/>
      <c r="BA65152" s="80"/>
      <c r="BB65152" s="80"/>
    </row>
    <row r="65153" spans="9:54" x14ac:dyDescent="0.25">
      <c r="I65153" s="80"/>
      <c r="AX65153" s="80"/>
      <c r="AY65153" s="80"/>
      <c r="AZ65153" s="80"/>
      <c r="BA65153" s="80"/>
      <c r="BB65153" s="80"/>
    </row>
    <row r="65154" spans="9:54" x14ac:dyDescent="0.25">
      <c r="I65154" s="80"/>
      <c r="AX65154" s="80"/>
      <c r="AY65154" s="80"/>
      <c r="AZ65154" s="80"/>
      <c r="BA65154" s="80"/>
      <c r="BB65154" s="80"/>
    </row>
    <row r="65155" spans="9:54" x14ac:dyDescent="0.25">
      <c r="I65155" s="80"/>
      <c r="AX65155" s="80"/>
      <c r="AY65155" s="80"/>
      <c r="AZ65155" s="80"/>
      <c r="BA65155" s="80"/>
      <c r="BB65155" s="80"/>
    </row>
    <row r="65156" spans="9:54" x14ac:dyDescent="0.25">
      <c r="I65156" s="80"/>
      <c r="AX65156" s="80"/>
      <c r="AY65156" s="80"/>
      <c r="AZ65156" s="80"/>
      <c r="BA65156" s="80"/>
      <c r="BB65156" s="80"/>
    </row>
    <row r="65157" spans="9:54" x14ac:dyDescent="0.25">
      <c r="I65157" s="80"/>
      <c r="AX65157" s="80"/>
      <c r="AY65157" s="80"/>
      <c r="AZ65157" s="80"/>
      <c r="BA65157" s="80"/>
      <c r="BB65157" s="80"/>
    </row>
    <row r="65158" spans="9:54" x14ac:dyDescent="0.25">
      <c r="I65158" s="80"/>
      <c r="AX65158" s="80"/>
      <c r="AY65158" s="80"/>
      <c r="AZ65158" s="80"/>
      <c r="BA65158" s="80"/>
      <c r="BB65158" s="80"/>
    </row>
    <row r="65159" spans="9:54" x14ac:dyDescent="0.25">
      <c r="I65159" s="80"/>
      <c r="AX65159" s="80"/>
      <c r="AY65159" s="80"/>
      <c r="AZ65159" s="80"/>
      <c r="BA65159" s="80"/>
      <c r="BB65159" s="80"/>
    </row>
    <row r="65160" spans="9:54" x14ac:dyDescent="0.25">
      <c r="I65160" s="80"/>
      <c r="AX65160" s="80"/>
      <c r="AY65160" s="80"/>
      <c r="AZ65160" s="80"/>
      <c r="BA65160" s="80"/>
      <c r="BB65160" s="80"/>
    </row>
    <row r="65161" spans="9:54" x14ac:dyDescent="0.25">
      <c r="I65161" s="80"/>
      <c r="AX65161" s="80"/>
      <c r="AY65161" s="80"/>
      <c r="AZ65161" s="80"/>
      <c r="BA65161" s="80"/>
      <c r="BB65161" s="80"/>
    </row>
    <row r="65162" spans="9:54" x14ac:dyDescent="0.25">
      <c r="I65162" s="80"/>
      <c r="AX65162" s="80"/>
      <c r="AY65162" s="80"/>
      <c r="AZ65162" s="80"/>
      <c r="BA65162" s="80"/>
      <c r="BB65162" s="80"/>
    </row>
    <row r="65163" spans="9:54" x14ac:dyDescent="0.25">
      <c r="I65163" s="80"/>
      <c r="AX65163" s="80"/>
      <c r="AY65163" s="80"/>
      <c r="AZ65163" s="80"/>
      <c r="BA65163" s="80"/>
      <c r="BB65163" s="80"/>
    </row>
    <row r="65164" spans="9:54" x14ac:dyDescent="0.25">
      <c r="I65164" s="80"/>
      <c r="AX65164" s="80"/>
      <c r="AY65164" s="80"/>
      <c r="AZ65164" s="80"/>
      <c r="BA65164" s="80"/>
      <c r="BB65164" s="80"/>
    </row>
    <row r="65165" spans="9:54" x14ac:dyDescent="0.25">
      <c r="I65165" s="80"/>
      <c r="AX65165" s="80"/>
      <c r="AY65165" s="80"/>
      <c r="AZ65165" s="80"/>
      <c r="BA65165" s="80"/>
      <c r="BB65165" s="80"/>
    </row>
    <row r="65166" spans="9:54" x14ac:dyDescent="0.25">
      <c r="I65166" s="80"/>
      <c r="AX65166" s="80"/>
      <c r="AY65166" s="80"/>
      <c r="AZ65166" s="80"/>
      <c r="BA65166" s="80"/>
      <c r="BB65166" s="80"/>
    </row>
    <row r="65167" spans="9:54" x14ac:dyDescent="0.25">
      <c r="I65167" s="80"/>
      <c r="AX65167" s="80"/>
      <c r="AY65167" s="80"/>
      <c r="AZ65167" s="80"/>
      <c r="BA65167" s="80"/>
      <c r="BB65167" s="80"/>
    </row>
    <row r="65168" spans="9:54" x14ac:dyDescent="0.25">
      <c r="I65168" s="80"/>
      <c r="AX65168" s="80"/>
      <c r="AY65168" s="80"/>
      <c r="AZ65168" s="80"/>
      <c r="BA65168" s="80"/>
      <c r="BB65168" s="80"/>
    </row>
    <row r="65169" spans="9:54" x14ac:dyDescent="0.25">
      <c r="I65169" s="80"/>
      <c r="AX65169" s="80"/>
      <c r="AY65169" s="80"/>
      <c r="AZ65169" s="80"/>
      <c r="BA65169" s="80"/>
      <c r="BB65169" s="80"/>
    </row>
    <row r="65170" spans="9:54" x14ac:dyDescent="0.25">
      <c r="I65170" s="80"/>
      <c r="AX65170" s="80"/>
      <c r="AY65170" s="80"/>
      <c r="AZ65170" s="80"/>
      <c r="BA65170" s="80"/>
      <c r="BB65170" s="80"/>
    </row>
    <row r="65171" spans="9:54" x14ac:dyDescent="0.25">
      <c r="I65171" s="80"/>
      <c r="AX65171" s="80"/>
      <c r="AY65171" s="80"/>
      <c r="AZ65171" s="80"/>
      <c r="BA65171" s="80"/>
      <c r="BB65171" s="80"/>
    </row>
    <row r="65172" spans="9:54" x14ac:dyDescent="0.25">
      <c r="I65172" s="80"/>
      <c r="AX65172" s="80"/>
      <c r="AY65172" s="80"/>
      <c r="AZ65172" s="80"/>
      <c r="BA65172" s="80"/>
      <c r="BB65172" s="80"/>
    </row>
    <row r="65173" spans="9:54" x14ac:dyDescent="0.25">
      <c r="I65173" s="80"/>
      <c r="AX65173" s="80"/>
      <c r="AY65173" s="80"/>
      <c r="AZ65173" s="80"/>
      <c r="BA65173" s="80"/>
      <c r="BB65173" s="80"/>
    </row>
    <row r="65174" spans="9:54" x14ac:dyDescent="0.25">
      <c r="I65174" s="80"/>
      <c r="AX65174" s="80"/>
      <c r="AY65174" s="80"/>
      <c r="AZ65174" s="80"/>
      <c r="BA65174" s="80"/>
      <c r="BB65174" s="80"/>
    </row>
    <row r="65175" spans="9:54" x14ac:dyDescent="0.25">
      <c r="I65175" s="80"/>
      <c r="AX65175" s="80"/>
      <c r="AY65175" s="80"/>
      <c r="AZ65175" s="80"/>
      <c r="BA65175" s="80"/>
      <c r="BB65175" s="80"/>
    </row>
    <row r="65176" spans="9:54" x14ac:dyDescent="0.25">
      <c r="I65176" s="80"/>
      <c r="AX65176" s="80"/>
      <c r="AY65176" s="80"/>
      <c r="AZ65176" s="80"/>
      <c r="BA65176" s="80"/>
      <c r="BB65176" s="80"/>
    </row>
    <row r="65177" spans="9:54" x14ac:dyDescent="0.25">
      <c r="I65177" s="80"/>
      <c r="AX65177" s="80"/>
      <c r="AY65177" s="80"/>
      <c r="AZ65177" s="80"/>
      <c r="BA65177" s="80"/>
      <c r="BB65177" s="80"/>
    </row>
    <row r="65178" spans="9:54" x14ac:dyDescent="0.25">
      <c r="I65178" s="80"/>
      <c r="AX65178" s="80"/>
      <c r="AY65178" s="80"/>
      <c r="AZ65178" s="80"/>
      <c r="BA65178" s="80"/>
      <c r="BB65178" s="80"/>
    </row>
    <row r="65179" spans="9:54" x14ac:dyDescent="0.25">
      <c r="I65179" s="80"/>
      <c r="AX65179" s="80"/>
      <c r="AY65179" s="80"/>
      <c r="AZ65179" s="80"/>
      <c r="BA65179" s="80"/>
      <c r="BB65179" s="80"/>
    </row>
    <row r="65180" spans="9:54" x14ac:dyDescent="0.25">
      <c r="I65180" s="80"/>
      <c r="AX65180" s="80"/>
      <c r="AY65180" s="80"/>
      <c r="AZ65180" s="80"/>
      <c r="BA65180" s="80"/>
      <c r="BB65180" s="80"/>
    </row>
    <row r="65181" spans="9:54" x14ac:dyDescent="0.25">
      <c r="I65181" s="80"/>
      <c r="AX65181" s="80"/>
      <c r="AY65181" s="80"/>
      <c r="AZ65181" s="80"/>
      <c r="BA65181" s="80"/>
      <c r="BB65181" s="80"/>
    </row>
    <row r="65182" spans="9:54" x14ac:dyDescent="0.25">
      <c r="I65182" s="80"/>
      <c r="AX65182" s="80"/>
      <c r="AY65182" s="80"/>
      <c r="AZ65182" s="80"/>
      <c r="BA65182" s="80"/>
      <c r="BB65182" s="80"/>
    </row>
    <row r="65183" spans="9:54" x14ac:dyDescent="0.25">
      <c r="I65183" s="80"/>
      <c r="AX65183" s="80"/>
      <c r="AY65183" s="80"/>
      <c r="AZ65183" s="80"/>
      <c r="BA65183" s="80"/>
      <c r="BB65183" s="80"/>
    </row>
    <row r="65184" spans="9:54" x14ac:dyDescent="0.25">
      <c r="I65184" s="80"/>
      <c r="AX65184" s="80"/>
      <c r="AY65184" s="80"/>
      <c r="AZ65184" s="80"/>
      <c r="BA65184" s="80"/>
      <c r="BB65184" s="80"/>
    </row>
    <row r="65185" spans="9:54" x14ac:dyDescent="0.25">
      <c r="I65185" s="80"/>
      <c r="AX65185" s="80"/>
      <c r="AY65185" s="80"/>
      <c r="AZ65185" s="80"/>
      <c r="BA65185" s="80"/>
      <c r="BB65185" s="80"/>
    </row>
    <row r="65186" spans="9:54" x14ac:dyDescent="0.25">
      <c r="I65186" s="80"/>
      <c r="AX65186" s="80"/>
      <c r="AY65186" s="80"/>
      <c r="AZ65186" s="80"/>
      <c r="BA65186" s="80"/>
      <c r="BB65186" s="80"/>
    </row>
    <row r="65187" spans="9:54" x14ac:dyDescent="0.25">
      <c r="I65187" s="80"/>
      <c r="AX65187" s="80"/>
      <c r="AY65187" s="80"/>
      <c r="AZ65187" s="80"/>
      <c r="BA65187" s="80"/>
      <c r="BB65187" s="80"/>
    </row>
    <row r="65188" spans="9:54" x14ac:dyDescent="0.25">
      <c r="I65188" s="80"/>
      <c r="AX65188" s="80"/>
      <c r="AY65188" s="80"/>
      <c r="AZ65188" s="80"/>
      <c r="BA65188" s="80"/>
      <c r="BB65188" s="80"/>
    </row>
    <row r="65189" spans="9:54" x14ac:dyDescent="0.25">
      <c r="I65189" s="80"/>
      <c r="AX65189" s="80"/>
      <c r="AY65189" s="80"/>
      <c r="AZ65189" s="80"/>
      <c r="BA65189" s="80"/>
      <c r="BB65189" s="80"/>
    </row>
    <row r="65190" spans="9:54" x14ac:dyDescent="0.25">
      <c r="I65190" s="80"/>
      <c r="AX65190" s="80"/>
      <c r="AY65190" s="80"/>
      <c r="AZ65190" s="80"/>
      <c r="BA65190" s="80"/>
      <c r="BB65190" s="80"/>
    </row>
    <row r="65191" spans="9:54" x14ac:dyDescent="0.25">
      <c r="I65191" s="80"/>
      <c r="AX65191" s="80"/>
      <c r="AY65191" s="80"/>
      <c r="AZ65191" s="80"/>
      <c r="BA65191" s="80"/>
      <c r="BB65191" s="80"/>
    </row>
    <row r="65192" spans="9:54" x14ac:dyDescent="0.25">
      <c r="I65192" s="80"/>
      <c r="AX65192" s="80"/>
      <c r="AY65192" s="80"/>
      <c r="AZ65192" s="80"/>
      <c r="BA65192" s="80"/>
      <c r="BB65192" s="80"/>
    </row>
    <row r="65193" spans="9:54" x14ac:dyDescent="0.25">
      <c r="I65193" s="80"/>
      <c r="AX65193" s="80"/>
      <c r="AY65193" s="80"/>
      <c r="AZ65193" s="80"/>
      <c r="BA65193" s="80"/>
      <c r="BB65193" s="80"/>
    </row>
    <row r="65194" spans="9:54" x14ac:dyDescent="0.25">
      <c r="I65194" s="80"/>
      <c r="AX65194" s="80"/>
      <c r="AY65194" s="80"/>
      <c r="AZ65194" s="80"/>
      <c r="BA65194" s="80"/>
      <c r="BB65194" s="80"/>
    </row>
    <row r="65195" spans="9:54" x14ac:dyDescent="0.25">
      <c r="I65195" s="80"/>
      <c r="AX65195" s="80"/>
      <c r="AY65195" s="80"/>
      <c r="AZ65195" s="80"/>
      <c r="BA65195" s="80"/>
      <c r="BB65195" s="80"/>
    </row>
    <row r="65196" spans="9:54" x14ac:dyDescent="0.25">
      <c r="I65196" s="80"/>
      <c r="AX65196" s="80"/>
      <c r="AY65196" s="80"/>
      <c r="AZ65196" s="80"/>
      <c r="BA65196" s="80"/>
      <c r="BB65196" s="80"/>
    </row>
    <row r="65197" spans="9:54" x14ac:dyDescent="0.25">
      <c r="I65197" s="80"/>
      <c r="AX65197" s="80"/>
      <c r="AY65197" s="80"/>
      <c r="AZ65197" s="80"/>
      <c r="BA65197" s="80"/>
      <c r="BB65197" s="80"/>
    </row>
    <row r="65198" spans="9:54" x14ac:dyDescent="0.25">
      <c r="I65198" s="80"/>
      <c r="AX65198" s="80"/>
      <c r="AY65198" s="80"/>
      <c r="AZ65198" s="80"/>
      <c r="BA65198" s="80"/>
      <c r="BB65198" s="80"/>
    </row>
    <row r="65199" spans="9:54" x14ac:dyDescent="0.25">
      <c r="I65199" s="80"/>
      <c r="AX65199" s="80"/>
      <c r="AY65199" s="80"/>
      <c r="AZ65199" s="80"/>
      <c r="BA65199" s="80"/>
      <c r="BB65199" s="80"/>
    </row>
    <row r="65200" spans="9:54" x14ac:dyDescent="0.25">
      <c r="I65200" s="80"/>
      <c r="AX65200" s="80"/>
      <c r="AY65200" s="80"/>
      <c r="AZ65200" s="80"/>
      <c r="BA65200" s="80"/>
      <c r="BB65200" s="80"/>
    </row>
    <row r="65201" spans="9:54" x14ac:dyDescent="0.25">
      <c r="I65201" s="80"/>
      <c r="AX65201" s="80"/>
      <c r="AY65201" s="80"/>
      <c r="AZ65201" s="80"/>
      <c r="BA65201" s="80"/>
      <c r="BB65201" s="80"/>
    </row>
    <row r="65202" spans="9:54" x14ac:dyDescent="0.25">
      <c r="I65202" s="80"/>
      <c r="AX65202" s="80"/>
      <c r="AY65202" s="80"/>
      <c r="AZ65202" s="80"/>
      <c r="BA65202" s="80"/>
      <c r="BB65202" s="80"/>
    </row>
    <row r="65203" spans="9:54" x14ac:dyDescent="0.25">
      <c r="I65203" s="80"/>
      <c r="AX65203" s="80"/>
      <c r="AY65203" s="80"/>
      <c r="AZ65203" s="80"/>
      <c r="BA65203" s="80"/>
      <c r="BB65203" s="80"/>
    </row>
    <row r="65204" spans="9:54" x14ac:dyDescent="0.25">
      <c r="I65204" s="80"/>
      <c r="AX65204" s="80"/>
      <c r="AY65204" s="80"/>
      <c r="AZ65204" s="80"/>
      <c r="BA65204" s="80"/>
      <c r="BB65204" s="80"/>
    </row>
    <row r="65205" spans="9:54" x14ac:dyDescent="0.25">
      <c r="I65205" s="80"/>
      <c r="AX65205" s="80"/>
      <c r="AY65205" s="80"/>
      <c r="AZ65205" s="80"/>
      <c r="BA65205" s="80"/>
      <c r="BB65205" s="80"/>
    </row>
    <row r="65206" spans="9:54" x14ac:dyDescent="0.25">
      <c r="I65206" s="80"/>
      <c r="AX65206" s="80"/>
      <c r="AY65206" s="80"/>
      <c r="AZ65206" s="80"/>
      <c r="BA65206" s="80"/>
      <c r="BB65206" s="80"/>
    </row>
    <row r="65207" spans="9:54" x14ac:dyDescent="0.25">
      <c r="I65207" s="80"/>
      <c r="AX65207" s="80"/>
      <c r="AY65207" s="80"/>
      <c r="AZ65207" s="80"/>
      <c r="BA65207" s="80"/>
      <c r="BB65207" s="80"/>
    </row>
    <row r="65208" spans="9:54" x14ac:dyDescent="0.25">
      <c r="I65208" s="80"/>
      <c r="AX65208" s="80"/>
      <c r="AY65208" s="80"/>
      <c r="AZ65208" s="80"/>
      <c r="BA65208" s="80"/>
      <c r="BB65208" s="80"/>
    </row>
    <row r="65209" spans="9:54" x14ac:dyDescent="0.25">
      <c r="I65209" s="80"/>
      <c r="AX65209" s="80"/>
      <c r="AY65209" s="80"/>
      <c r="AZ65209" s="80"/>
      <c r="BA65209" s="80"/>
      <c r="BB65209" s="80"/>
    </row>
    <row r="65210" spans="9:54" x14ac:dyDescent="0.25">
      <c r="I65210" s="80"/>
      <c r="AX65210" s="80"/>
      <c r="AY65210" s="80"/>
      <c r="AZ65210" s="80"/>
      <c r="BA65210" s="80"/>
      <c r="BB65210" s="80"/>
    </row>
    <row r="65211" spans="9:54" x14ac:dyDescent="0.25">
      <c r="I65211" s="80"/>
      <c r="AX65211" s="80"/>
      <c r="AY65211" s="80"/>
      <c r="AZ65211" s="80"/>
      <c r="BA65211" s="80"/>
      <c r="BB65211" s="80"/>
    </row>
    <row r="65212" spans="9:54" x14ac:dyDescent="0.25">
      <c r="I65212" s="80"/>
      <c r="AX65212" s="80"/>
      <c r="AY65212" s="80"/>
      <c r="AZ65212" s="80"/>
      <c r="BA65212" s="80"/>
      <c r="BB65212" s="80"/>
    </row>
    <row r="65213" spans="9:54" x14ac:dyDescent="0.25">
      <c r="I65213" s="80"/>
      <c r="AX65213" s="80"/>
      <c r="AY65213" s="80"/>
      <c r="AZ65213" s="80"/>
      <c r="BA65213" s="80"/>
      <c r="BB65213" s="80"/>
    </row>
    <row r="65214" spans="9:54" x14ac:dyDescent="0.25">
      <c r="I65214" s="80"/>
      <c r="AX65214" s="80"/>
      <c r="AY65214" s="80"/>
      <c r="AZ65214" s="80"/>
      <c r="BA65214" s="80"/>
      <c r="BB65214" s="80"/>
    </row>
    <row r="65215" spans="9:54" x14ac:dyDescent="0.25">
      <c r="I65215" s="80"/>
      <c r="AX65215" s="80"/>
      <c r="AY65215" s="80"/>
      <c r="AZ65215" s="80"/>
      <c r="BA65215" s="80"/>
      <c r="BB65215" s="80"/>
    </row>
    <row r="65216" spans="9:54" x14ac:dyDescent="0.25">
      <c r="I65216" s="80"/>
      <c r="AX65216" s="80"/>
      <c r="AY65216" s="80"/>
      <c r="AZ65216" s="80"/>
      <c r="BA65216" s="80"/>
      <c r="BB65216" s="80"/>
    </row>
    <row r="65217" spans="9:54" x14ac:dyDescent="0.25">
      <c r="I65217" s="80"/>
      <c r="AX65217" s="80"/>
      <c r="AY65217" s="80"/>
      <c r="AZ65217" s="80"/>
      <c r="BA65217" s="80"/>
      <c r="BB65217" s="80"/>
    </row>
    <row r="65218" spans="9:54" x14ac:dyDescent="0.25">
      <c r="I65218" s="80"/>
      <c r="AX65218" s="80"/>
      <c r="AY65218" s="80"/>
      <c r="AZ65218" s="80"/>
      <c r="BA65218" s="80"/>
      <c r="BB65218" s="80"/>
    </row>
    <row r="65219" spans="9:54" x14ac:dyDescent="0.25">
      <c r="I65219" s="80"/>
      <c r="AX65219" s="80"/>
      <c r="AY65219" s="80"/>
      <c r="AZ65219" s="80"/>
      <c r="BA65219" s="80"/>
      <c r="BB65219" s="80"/>
    </row>
    <row r="65220" spans="9:54" x14ac:dyDescent="0.25">
      <c r="I65220" s="80"/>
      <c r="AX65220" s="80"/>
      <c r="AY65220" s="80"/>
      <c r="AZ65220" s="80"/>
      <c r="BA65220" s="80"/>
      <c r="BB65220" s="80"/>
    </row>
    <row r="65221" spans="9:54" x14ac:dyDescent="0.25">
      <c r="I65221" s="80"/>
      <c r="AX65221" s="80"/>
      <c r="AY65221" s="80"/>
      <c r="AZ65221" s="80"/>
      <c r="BA65221" s="80"/>
      <c r="BB65221" s="80"/>
    </row>
    <row r="65222" spans="9:54" x14ac:dyDescent="0.25">
      <c r="I65222" s="80"/>
      <c r="AX65222" s="80"/>
      <c r="AY65222" s="80"/>
      <c r="AZ65222" s="80"/>
      <c r="BA65222" s="80"/>
      <c r="BB65222" s="80"/>
    </row>
    <row r="65223" spans="9:54" x14ac:dyDescent="0.25">
      <c r="I65223" s="80"/>
      <c r="AX65223" s="80"/>
      <c r="AY65223" s="80"/>
      <c r="AZ65223" s="80"/>
      <c r="BA65223" s="80"/>
      <c r="BB65223" s="80"/>
    </row>
    <row r="65224" spans="9:54" x14ac:dyDescent="0.25">
      <c r="I65224" s="80"/>
      <c r="AX65224" s="80"/>
      <c r="AY65224" s="80"/>
      <c r="AZ65224" s="80"/>
      <c r="BA65224" s="80"/>
      <c r="BB65224" s="80"/>
    </row>
    <row r="65225" spans="9:54" x14ac:dyDescent="0.25">
      <c r="I65225" s="80"/>
      <c r="AX65225" s="80"/>
      <c r="AY65225" s="80"/>
      <c r="AZ65225" s="80"/>
      <c r="BA65225" s="80"/>
      <c r="BB65225" s="80"/>
    </row>
    <row r="65226" spans="9:54" x14ac:dyDescent="0.25">
      <c r="I65226" s="80"/>
      <c r="AX65226" s="80"/>
      <c r="AY65226" s="80"/>
      <c r="AZ65226" s="80"/>
      <c r="BA65226" s="80"/>
      <c r="BB65226" s="80"/>
    </row>
    <row r="65227" spans="9:54" x14ac:dyDescent="0.25">
      <c r="I65227" s="80"/>
      <c r="AX65227" s="80"/>
      <c r="AY65227" s="80"/>
      <c r="AZ65227" s="80"/>
      <c r="BA65227" s="80"/>
      <c r="BB65227" s="80"/>
    </row>
    <row r="65228" spans="9:54" x14ac:dyDescent="0.25">
      <c r="I65228" s="80"/>
      <c r="AX65228" s="80"/>
      <c r="AY65228" s="80"/>
      <c r="AZ65228" s="80"/>
      <c r="BA65228" s="80"/>
      <c r="BB65228" s="80"/>
    </row>
    <row r="65229" spans="9:54" x14ac:dyDescent="0.25">
      <c r="I65229" s="80"/>
      <c r="AX65229" s="80"/>
      <c r="AY65229" s="80"/>
      <c r="AZ65229" s="80"/>
      <c r="BA65229" s="80"/>
      <c r="BB65229" s="80"/>
    </row>
    <row r="65230" spans="9:54" x14ac:dyDescent="0.25">
      <c r="I65230" s="80"/>
      <c r="AX65230" s="80"/>
      <c r="AY65230" s="80"/>
      <c r="AZ65230" s="80"/>
      <c r="BA65230" s="80"/>
      <c r="BB65230" s="80"/>
    </row>
    <row r="65231" spans="9:54" x14ac:dyDescent="0.25">
      <c r="I65231" s="80"/>
      <c r="AX65231" s="80"/>
      <c r="AY65231" s="80"/>
      <c r="AZ65231" s="80"/>
      <c r="BA65231" s="80"/>
      <c r="BB65231" s="80"/>
    </row>
    <row r="65232" spans="9:54" x14ac:dyDescent="0.25">
      <c r="I65232" s="80"/>
      <c r="AX65232" s="80"/>
      <c r="AY65232" s="80"/>
      <c r="AZ65232" s="80"/>
      <c r="BA65232" s="80"/>
      <c r="BB65232" s="80"/>
    </row>
    <row r="65233" spans="9:54" x14ac:dyDescent="0.25">
      <c r="I65233" s="80"/>
      <c r="AX65233" s="80"/>
      <c r="AY65233" s="80"/>
      <c r="AZ65233" s="80"/>
      <c r="BA65233" s="80"/>
      <c r="BB65233" s="80"/>
    </row>
    <row r="65234" spans="9:54" x14ac:dyDescent="0.25">
      <c r="I65234" s="80"/>
      <c r="AX65234" s="80"/>
      <c r="AY65234" s="80"/>
      <c r="AZ65234" s="80"/>
      <c r="BA65234" s="80"/>
      <c r="BB65234" s="80"/>
    </row>
    <row r="65235" spans="9:54" x14ac:dyDescent="0.25">
      <c r="I65235" s="80"/>
      <c r="AX65235" s="80"/>
      <c r="AY65235" s="80"/>
      <c r="AZ65235" s="80"/>
      <c r="BA65235" s="80"/>
      <c r="BB65235" s="80"/>
    </row>
    <row r="65236" spans="9:54" x14ac:dyDescent="0.25">
      <c r="I65236" s="80"/>
      <c r="AX65236" s="80"/>
      <c r="AY65236" s="80"/>
      <c r="AZ65236" s="80"/>
      <c r="BA65236" s="80"/>
      <c r="BB65236" s="80"/>
    </row>
    <row r="65237" spans="9:54" x14ac:dyDescent="0.25">
      <c r="I65237" s="80"/>
      <c r="AX65237" s="80"/>
      <c r="AY65237" s="80"/>
      <c r="AZ65237" s="80"/>
      <c r="BA65237" s="80"/>
      <c r="BB65237" s="80"/>
    </row>
    <row r="65238" spans="9:54" x14ac:dyDescent="0.25">
      <c r="I65238" s="80"/>
      <c r="AX65238" s="80"/>
      <c r="AY65238" s="80"/>
      <c r="AZ65238" s="80"/>
      <c r="BA65238" s="80"/>
      <c r="BB65238" s="80"/>
    </row>
    <row r="65239" spans="9:54" x14ac:dyDescent="0.25">
      <c r="I65239" s="80"/>
      <c r="AX65239" s="80"/>
      <c r="AY65239" s="80"/>
      <c r="AZ65239" s="80"/>
      <c r="BA65239" s="80"/>
      <c r="BB65239" s="80"/>
    </row>
    <row r="65240" spans="9:54" x14ac:dyDescent="0.25">
      <c r="I65240" s="80"/>
      <c r="AX65240" s="80"/>
      <c r="AY65240" s="80"/>
      <c r="AZ65240" s="80"/>
      <c r="BA65240" s="80"/>
      <c r="BB65240" s="80"/>
    </row>
    <row r="65241" spans="9:54" x14ac:dyDescent="0.25">
      <c r="I65241" s="80"/>
      <c r="AX65241" s="80"/>
      <c r="AY65241" s="80"/>
      <c r="AZ65241" s="80"/>
      <c r="BA65241" s="80"/>
      <c r="BB65241" s="80"/>
    </row>
    <row r="65242" spans="9:54" x14ac:dyDescent="0.25">
      <c r="I65242" s="80"/>
      <c r="AX65242" s="80"/>
      <c r="AY65242" s="80"/>
      <c r="AZ65242" s="80"/>
      <c r="BA65242" s="80"/>
      <c r="BB65242" s="80"/>
    </row>
    <row r="65243" spans="9:54" x14ac:dyDescent="0.25">
      <c r="I65243" s="80"/>
      <c r="AX65243" s="80"/>
      <c r="AY65243" s="80"/>
      <c r="AZ65243" s="80"/>
      <c r="BA65243" s="80"/>
      <c r="BB65243" s="80"/>
    </row>
    <row r="65244" spans="9:54" x14ac:dyDescent="0.25">
      <c r="I65244" s="80"/>
      <c r="AX65244" s="80"/>
      <c r="AY65244" s="80"/>
      <c r="AZ65244" s="80"/>
      <c r="BA65244" s="80"/>
      <c r="BB65244" s="80"/>
    </row>
    <row r="65245" spans="9:54" x14ac:dyDescent="0.25">
      <c r="I65245" s="80"/>
      <c r="AX65245" s="80"/>
      <c r="AY65245" s="80"/>
      <c r="AZ65245" s="80"/>
      <c r="BA65245" s="80"/>
      <c r="BB65245" s="80"/>
    </row>
    <row r="65246" spans="9:54" x14ac:dyDescent="0.25">
      <c r="I65246" s="80"/>
      <c r="AX65246" s="80"/>
      <c r="AY65246" s="80"/>
      <c r="AZ65246" s="80"/>
      <c r="BA65246" s="80"/>
      <c r="BB65246" s="80"/>
    </row>
    <row r="65247" spans="9:54" x14ac:dyDescent="0.25">
      <c r="I65247" s="80"/>
      <c r="AX65247" s="80"/>
      <c r="AY65247" s="80"/>
      <c r="AZ65247" s="80"/>
      <c r="BA65247" s="80"/>
      <c r="BB65247" s="80"/>
    </row>
    <row r="65248" spans="9:54" x14ac:dyDescent="0.25">
      <c r="I65248" s="80"/>
      <c r="AX65248" s="80"/>
      <c r="AY65248" s="80"/>
      <c r="AZ65248" s="80"/>
      <c r="BA65248" s="80"/>
      <c r="BB65248" s="80"/>
    </row>
    <row r="65249" spans="9:54" x14ac:dyDescent="0.25">
      <c r="I65249" s="80"/>
      <c r="AX65249" s="80"/>
      <c r="AY65249" s="80"/>
      <c r="AZ65249" s="80"/>
      <c r="BA65249" s="80"/>
      <c r="BB65249" s="80"/>
    </row>
    <row r="65250" spans="9:54" x14ac:dyDescent="0.25">
      <c r="I65250" s="80"/>
      <c r="AX65250" s="80"/>
      <c r="AY65250" s="80"/>
      <c r="AZ65250" s="80"/>
      <c r="BA65250" s="80"/>
      <c r="BB65250" s="80"/>
    </row>
    <row r="65251" spans="9:54" x14ac:dyDescent="0.25">
      <c r="I65251" s="80"/>
      <c r="AX65251" s="80"/>
      <c r="AY65251" s="80"/>
      <c r="AZ65251" s="80"/>
      <c r="BA65251" s="80"/>
      <c r="BB65251" s="80"/>
    </row>
    <row r="65252" spans="9:54" x14ac:dyDescent="0.25">
      <c r="I65252" s="80"/>
      <c r="AX65252" s="80"/>
      <c r="AY65252" s="80"/>
      <c r="AZ65252" s="80"/>
      <c r="BA65252" s="80"/>
      <c r="BB65252" s="80"/>
    </row>
    <row r="65253" spans="9:54" x14ac:dyDescent="0.25">
      <c r="I65253" s="80"/>
      <c r="AX65253" s="80"/>
      <c r="AY65253" s="80"/>
      <c r="AZ65253" s="80"/>
      <c r="BA65253" s="80"/>
      <c r="BB65253" s="80"/>
    </row>
    <row r="65254" spans="9:54" x14ac:dyDescent="0.25">
      <c r="I65254" s="80"/>
      <c r="AX65254" s="80"/>
      <c r="AY65254" s="80"/>
      <c r="AZ65254" s="80"/>
      <c r="BA65254" s="80"/>
      <c r="BB65254" s="80"/>
    </row>
    <row r="65255" spans="9:54" x14ac:dyDescent="0.25">
      <c r="I65255" s="80"/>
      <c r="AX65255" s="80"/>
      <c r="AY65255" s="80"/>
      <c r="AZ65255" s="80"/>
      <c r="BA65255" s="80"/>
      <c r="BB65255" s="80"/>
    </row>
    <row r="65256" spans="9:54" x14ac:dyDescent="0.25">
      <c r="I65256" s="80"/>
      <c r="AX65256" s="80"/>
      <c r="AY65256" s="80"/>
      <c r="AZ65256" s="80"/>
      <c r="BA65256" s="80"/>
      <c r="BB65256" s="80"/>
    </row>
    <row r="65257" spans="9:54" x14ac:dyDescent="0.25">
      <c r="I65257" s="80"/>
      <c r="AX65257" s="80"/>
      <c r="AY65257" s="80"/>
      <c r="AZ65257" s="80"/>
      <c r="BA65257" s="80"/>
      <c r="BB65257" s="80"/>
    </row>
    <row r="65258" spans="9:54" x14ac:dyDescent="0.25">
      <c r="I65258" s="80"/>
      <c r="AX65258" s="80"/>
      <c r="AY65258" s="80"/>
      <c r="AZ65258" s="80"/>
      <c r="BA65258" s="80"/>
      <c r="BB65258" s="80"/>
    </row>
    <row r="65259" spans="9:54" x14ac:dyDescent="0.25">
      <c r="I65259" s="80"/>
      <c r="AX65259" s="80"/>
      <c r="AY65259" s="80"/>
      <c r="AZ65259" s="80"/>
      <c r="BA65259" s="80"/>
      <c r="BB65259" s="80"/>
    </row>
    <row r="65260" spans="9:54" x14ac:dyDescent="0.25">
      <c r="I65260" s="80"/>
      <c r="AX65260" s="80"/>
      <c r="AY65260" s="80"/>
      <c r="AZ65260" s="80"/>
      <c r="BA65260" s="80"/>
      <c r="BB65260" s="80"/>
    </row>
    <row r="65261" spans="9:54" x14ac:dyDescent="0.25">
      <c r="I65261" s="80"/>
      <c r="AX65261" s="80"/>
      <c r="AY65261" s="80"/>
      <c r="AZ65261" s="80"/>
      <c r="BA65261" s="80"/>
      <c r="BB65261" s="80"/>
    </row>
    <row r="65262" spans="9:54" x14ac:dyDescent="0.25">
      <c r="I65262" s="80"/>
      <c r="AX65262" s="80"/>
      <c r="AY65262" s="80"/>
      <c r="AZ65262" s="80"/>
      <c r="BA65262" s="80"/>
      <c r="BB65262" s="80"/>
    </row>
    <row r="65263" spans="9:54" x14ac:dyDescent="0.25">
      <c r="I65263" s="80"/>
      <c r="AX65263" s="80"/>
      <c r="AY65263" s="80"/>
      <c r="AZ65263" s="80"/>
      <c r="BA65263" s="80"/>
      <c r="BB65263" s="80"/>
    </row>
    <row r="65264" spans="9:54" x14ac:dyDescent="0.25">
      <c r="I65264" s="80"/>
      <c r="AX65264" s="80"/>
      <c r="AY65264" s="80"/>
      <c r="AZ65264" s="80"/>
      <c r="BA65264" s="80"/>
      <c r="BB65264" s="80"/>
    </row>
    <row r="65265" spans="9:54" x14ac:dyDescent="0.25">
      <c r="I65265" s="80"/>
      <c r="AX65265" s="80"/>
      <c r="AY65265" s="80"/>
      <c r="AZ65265" s="80"/>
      <c r="BA65265" s="80"/>
      <c r="BB65265" s="80"/>
    </row>
    <row r="65266" spans="9:54" x14ac:dyDescent="0.25">
      <c r="I65266" s="80"/>
      <c r="AX65266" s="80"/>
      <c r="AY65266" s="80"/>
      <c r="AZ65266" s="80"/>
      <c r="BA65266" s="80"/>
      <c r="BB65266" s="80"/>
    </row>
    <row r="65267" spans="9:54" x14ac:dyDescent="0.25">
      <c r="I65267" s="80"/>
      <c r="AX65267" s="80"/>
      <c r="AY65267" s="80"/>
      <c r="AZ65267" s="80"/>
      <c r="BA65267" s="80"/>
      <c r="BB65267" s="80"/>
    </row>
    <row r="65268" spans="9:54" x14ac:dyDescent="0.25">
      <c r="I65268" s="80"/>
      <c r="AX65268" s="80"/>
      <c r="AY65268" s="80"/>
      <c r="AZ65268" s="80"/>
      <c r="BA65268" s="80"/>
      <c r="BB65268" s="80"/>
    </row>
    <row r="65269" spans="9:54" x14ac:dyDescent="0.25">
      <c r="I65269" s="80"/>
      <c r="AX65269" s="80"/>
      <c r="AY65269" s="80"/>
      <c r="AZ65269" s="80"/>
      <c r="BA65269" s="80"/>
      <c r="BB65269" s="80"/>
    </row>
    <row r="65270" spans="9:54" x14ac:dyDescent="0.25">
      <c r="I65270" s="80"/>
      <c r="AX65270" s="80"/>
      <c r="AY65270" s="80"/>
      <c r="AZ65270" s="80"/>
      <c r="BA65270" s="80"/>
      <c r="BB65270" s="80"/>
    </row>
    <row r="65271" spans="9:54" x14ac:dyDescent="0.25">
      <c r="I65271" s="80"/>
      <c r="AX65271" s="80"/>
      <c r="AY65271" s="80"/>
      <c r="AZ65271" s="80"/>
      <c r="BA65271" s="80"/>
      <c r="BB65271" s="80"/>
    </row>
    <row r="65272" spans="9:54" x14ac:dyDescent="0.25">
      <c r="I65272" s="80"/>
      <c r="AX65272" s="80"/>
      <c r="AY65272" s="80"/>
      <c r="AZ65272" s="80"/>
      <c r="BA65272" s="80"/>
      <c r="BB65272" s="80"/>
    </row>
    <row r="65273" spans="9:54" x14ac:dyDescent="0.25">
      <c r="I65273" s="80"/>
      <c r="AX65273" s="80"/>
      <c r="AY65273" s="80"/>
      <c r="AZ65273" s="80"/>
      <c r="BA65273" s="80"/>
      <c r="BB65273" s="80"/>
    </row>
    <row r="65274" spans="9:54" x14ac:dyDescent="0.25">
      <c r="I65274" s="80"/>
      <c r="AX65274" s="80"/>
      <c r="AY65274" s="80"/>
      <c r="AZ65274" s="80"/>
      <c r="BA65274" s="80"/>
      <c r="BB65274" s="80"/>
    </row>
    <row r="65275" spans="9:54" x14ac:dyDescent="0.25">
      <c r="I65275" s="80"/>
      <c r="AX65275" s="80"/>
      <c r="AY65275" s="80"/>
      <c r="AZ65275" s="80"/>
      <c r="BA65275" s="80"/>
      <c r="BB65275" s="80"/>
    </row>
    <row r="65276" spans="9:54" x14ac:dyDescent="0.25">
      <c r="I65276" s="80"/>
      <c r="AX65276" s="80"/>
      <c r="AY65276" s="80"/>
      <c r="AZ65276" s="80"/>
      <c r="BA65276" s="80"/>
      <c r="BB65276" s="80"/>
    </row>
    <row r="65277" spans="9:54" x14ac:dyDescent="0.25">
      <c r="I65277" s="80"/>
      <c r="AX65277" s="80"/>
      <c r="AY65277" s="80"/>
      <c r="AZ65277" s="80"/>
      <c r="BA65277" s="80"/>
      <c r="BB65277" s="80"/>
    </row>
    <row r="65278" spans="9:54" x14ac:dyDescent="0.25">
      <c r="I65278" s="80"/>
      <c r="AX65278" s="80"/>
      <c r="AY65278" s="80"/>
      <c r="AZ65278" s="80"/>
      <c r="BA65278" s="80"/>
      <c r="BB65278" s="80"/>
    </row>
    <row r="65279" spans="9:54" x14ac:dyDescent="0.25">
      <c r="I65279" s="80"/>
      <c r="AX65279" s="80"/>
      <c r="AY65279" s="80"/>
      <c r="AZ65279" s="80"/>
      <c r="BA65279" s="80"/>
      <c r="BB65279" s="80"/>
    </row>
    <row r="65280" spans="9:54" x14ac:dyDescent="0.25">
      <c r="I65280" s="80"/>
      <c r="AX65280" s="80"/>
      <c r="AY65280" s="80"/>
      <c r="AZ65280" s="80"/>
      <c r="BA65280" s="80"/>
      <c r="BB65280" s="80"/>
    </row>
    <row r="65281" spans="9:54" x14ac:dyDescent="0.25">
      <c r="I65281" s="80"/>
      <c r="AX65281" s="80"/>
      <c r="AY65281" s="80"/>
      <c r="AZ65281" s="80"/>
      <c r="BA65281" s="80"/>
      <c r="BB65281" s="80"/>
    </row>
    <row r="65282" spans="9:54" x14ac:dyDescent="0.25">
      <c r="I65282" s="80"/>
      <c r="AX65282" s="80"/>
      <c r="AY65282" s="80"/>
      <c r="AZ65282" s="80"/>
      <c r="BA65282" s="80"/>
      <c r="BB65282" s="80"/>
    </row>
    <row r="65283" spans="9:54" x14ac:dyDescent="0.25">
      <c r="I65283" s="80"/>
      <c r="AX65283" s="80"/>
      <c r="AY65283" s="80"/>
      <c r="AZ65283" s="80"/>
      <c r="BA65283" s="80"/>
      <c r="BB65283" s="80"/>
    </row>
    <row r="65284" spans="9:54" x14ac:dyDescent="0.25">
      <c r="I65284" s="80"/>
      <c r="AX65284" s="80"/>
      <c r="AY65284" s="80"/>
      <c r="AZ65284" s="80"/>
      <c r="BA65284" s="80"/>
      <c r="BB65284" s="80"/>
    </row>
    <row r="65285" spans="9:54" x14ac:dyDescent="0.25">
      <c r="I65285" s="80"/>
      <c r="AX65285" s="80"/>
      <c r="AY65285" s="80"/>
      <c r="AZ65285" s="80"/>
      <c r="BA65285" s="80"/>
      <c r="BB65285" s="80"/>
    </row>
    <row r="65286" spans="9:54" x14ac:dyDescent="0.25">
      <c r="I65286" s="80"/>
      <c r="AX65286" s="80"/>
      <c r="AY65286" s="80"/>
      <c r="AZ65286" s="80"/>
      <c r="BA65286" s="80"/>
      <c r="BB65286" s="80"/>
    </row>
    <row r="65287" spans="9:54" x14ac:dyDescent="0.25">
      <c r="I65287" s="80"/>
      <c r="AX65287" s="80"/>
      <c r="AY65287" s="80"/>
      <c r="AZ65287" s="80"/>
      <c r="BA65287" s="80"/>
      <c r="BB65287" s="80"/>
    </row>
    <row r="65288" spans="9:54" x14ac:dyDescent="0.25">
      <c r="I65288" s="80"/>
      <c r="AX65288" s="80"/>
      <c r="AY65288" s="80"/>
      <c r="AZ65288" s="80"/>
      <c r="BA65288" s="80"/>
      <c r="BB65288" s="80"/>
    </row>
    <row r="65289" spans="9:54" x14ac:dyDescent="0.25">
      <c r="I65289" s="80"/>
      <c r="AX65289" s="80"/>
      <c r="AY65289" s="80"/>
      <c r="AZ65289" s="80"/>
      <c r="BA65289" s="80"/>
      <c r="BB65289" s="80"/>
    </row>
    <row r="65290" spans="9:54" x14ac:dyDescent="0.25">
      <c r="I65290" s="80"/>
      <c r="AX65290" s="80"/>
      <c r="AY65290" s="80"/>
      <c r="AZ65290" s="80"/>
      <c r="BA65290" s="80"/>
      <c r="BB65290" s="80"/>
    </row>
    <row r="65291" spans="9:54" x14ac:dyDescent="0.25">
      <c r="I65291" s="80"/>
      <c r="AX65291" s="80"/>
      <c r="AY65291" s="80"/>
      <c r="AZ65291" s="80"/>
      <c r="BA65291" s="80"/>
      <c r="BB65291" s="80"/>
    </row>
    <row r="65292" spans="9:54" x14ac:dyDescent="0.25">
      <c r="I65292" s="80"/>
      <c r="AX65292" s="80"/>
      <c r="AY65292" s="80"/>
      <c r="AZ65292" s="80"/>
      <c r="BA65292" s="80"/>
      <c r="BB65292" s="80"/>
    </row>
    <row r="65293" spans="9:54" x14ac:dyDescent="0.25">
      <c r="I65293" s="80"/>
      <c r="AX65293" s="80"/>
      <c r="AY65293" s="80"/>
      <c r="AZ65293" s="80"/>
      <c r="BA65293" s="80"/>
      <c r="BB65293" s="80"/>
    </row>
    <row r="65294" spans="9:54" x14ac:dyDescent="0.25">
      <c r="I65294" s="80"/>
      <c r="AX65294" s="80"/>
      <c r="AY65294" s="80"/>
      <c r="AZ65294" s="80"/>
      <c r="BA65294" s="80"/>
      <c r="BB65294" s="80"/>
    </row>
    <row r="65295" spans="9:54" x14ac:dyDescent="0.25">
      <c r="I65295" s="80"/>
      <c r="AX65295" s="80"/>
      <c r="AY65295" s="80"/>
      <c r="AZ65295" s="80"/>
      <c r="BA65295" s="80"/>
      <c r="BB65295" s="80"/>
    </row>
    <row r="65296" spans="9:54" x14ac:dyDescent="0.25">
      <c r="I65296" s="80"/>
      <c r="AX65296" s="80"/>
      <c r="AY65296" s="80"/>
      <c r="AZ65296" s="80"/>
      <c r="BA65296" s="80"/>
      <c r="BB65296" s="80"/>
    </row>
    <row r="65297" spans="9:54" x14ac:dyDescent="0.25">
      <c r="I65297" s="80"/>
      <c r="AX65297" s="80"/>
      <c r="AY65297" s="80"/>
      <c r="AZ65297" s="80"/>
      <c r="BA65297" s="80"/>
      <c r="BB65297" s="80"/>
    </row>
    <row r="65298" spans="9:54" x14ac:dyDescent="0.25">
      <c r="I65298" s="80"/>
      <c r="AX65298" s="80"/>
      <c r="AY65298" s="80"/>
      <c r="AZ65298" s="80"/>
      <c r="BA65298" s="80"/>
      <c r="BB65298" s="80"/>
    </row>
    <row r="65299" spans="9:54" x14ac:dyDescent="0.25">
      <c r="I65299" s="80"/>
      <c r="AX65299" s="80"/>
      <c r="AY65299" s="80"/>
      <c r="AZ65299" s="80"/>
      <c r="BA65299" s="80"/>
      <c r="BB65299" s="80"/>
    </row>
    <row r="65300" spans="9:54" x14ac:dyDescent="0.25">
      <c r="I65300" s="80"/>
      <c r="AX65300" s="80"/>
      <c r="AY65300" s="80"/>
      <c r="AZ65300" s="80"/>
      <c r="BA65300" s="80"/>
      <c r="BB65300" s="80"/>
    </row>
    <row r="65301" spans="9:54" x14ac:dyDescent="0.25">
      <c r="I65301" s="80"/>
      <c r="AX65301" s="80"/>
      <c r="AY65301" s="80"/>
      <c r="AZ65301" s="80"/>
      <c r="BA65301" s="80"/>
      <c r="BB65301" s="80"/>
    </row>
    <row r="65302" spans="9:54" x14ac:dyDescent="0.25">
      <c r="I65302" s="80"/>
      <c r="AX65302" s="80"/>
      <c r="AY65302" s="80"/>
      <c r="AZ65302" s="80"/>
      <c r="BA65302" s="80"/>
      <c r="BB65302" s="80"/>
    </row>
    <row r="65303" spans="9:54" x14ac:dyDescent="0.25">
      <c r="I65303" s="80"/>
      <c r="AX65303" s="80"/>
      <c r="AY65303" s="80"/>
      <c r="AZ65303" s="80"/>
      <c r="BA65303" s="80"/>
      <c r="BB65303" s="80"/>
    </row>
    <row r="65304" spans="9:54" x14ac:dyDescent="0.25">
      <c r="I65304" s="80"/>
      <c r="AX65304" s="80"/>
      <c r="AY65304" s="80"/>
      <c r="AZ65304" s="80"/>
      <c r="BA65304" s="80"/>
      <c r="BB65304" s="80"/>
    </row>
    <row r="65305" spans="9:54" x14ac:dyDescent="0.25">
      <c r="I65305" s="80"/>
      <c r="AX65305" s="80"/>
      <c r="AY65305" s="80"/>
      <c r="AZ65305" s="80"/>
      <c r="BA65305" s="80"/>
      <c r="BB65305" s="80"/>
    </row>
    <row r="65306" spans="9:54" x14ac:dyDescent="0.25">
      <c r="I65306" s="80"/>
      <c r="AX65306" s="80"/>
      <c r="AY65306" s="80"/>
      <c r="AZ65306" s="80"/>
      <c r="BA65306" s="80"/>
      <c r="BB65306" s="80"/>
    </row>
    <row r="65307" spans="9:54" x14ac:dyDescent="0.25">
      <c r="I65307" s="80"/>
      <c r="AX65307" s="80"/>
      <c r="AY65307" s="80"/>
      <c r="AZ65307" s="80"/>
      <c r="BA65307" s="80"/>
      <c r="BB65307" s="80"/>
    </row>
    <row r="65308" spans="9:54" x14ac:dyDescent="0.25">
      <c r="I65308" s="80"/>
      <c r="AX65308" s="80"/>
      <c r="AY65308" s="80"/>
      <c r="AZ65308" s="80"/>
      <c r="BA65308" s="80"/>
      <c r="BB65308" s="80"/>
    </row>
    <row r="65309" spans="9:54" x14ac:dyDescent="0.25">
      <c r="I65309" s="80"/>
      <c r="AX65309" s="80"/>
      <c r="AY65309" s="80"/>
      <c r="AZ65309" s="80"/>
      <c r="BA65309" s="80"/>
      <c r="BB65309" s="80"/>
    </row>
    <row r="65310" spans="9:54" x14ac:dyDescent="0.25">
      <c r="I65310" s="80"/>
      <c r="AX65310" s="80"/>
      <c r="AY65310" s="80"/>
      <c r="AZ65310" s="80"/>
      <c r="BA65310" s="80"/>
      <c r="BB65310" s="80"/>
    </row>
    <row r="65311" spans="9:54" x14ac:dyDescent="0.25">
      <c r="I65311" s="80"/>
      <c r="AX65311" s="80"/>
      <c r="AY65311" s="80"/>
      <c r="AZ65311" s="80"/>
      <c r="BA65311" s="80"/>
      <c r="BB65311" s="80"/>
    </row>
    <row r="65312" spans="9:54" x14ac:dyDescent="0.25">
      <c r="I65312" s="80"/>
      <c r="AX65312" s="80"/>
      <c r="AY65312" s="80"/>
      <c r="AZ65312" s="80"/>
      <c r="BA65312" s="80"/>
      <c r="BB65312" s="80"/>
    </row>
    <row r="65313" spans="9:54" x14ac:dyDescent="0.25">
      <c r="I65313" s="80"/>
      <c r="AX65313" s="80"/>
      <c r="AY65313" s="80"/>
      <c r="AZ65313" s="80"/>
      <c r="BA65313" s="80"/>
      <c r="BB65313" s="80"/>
    </row>
    <row r="65314" spans="9:54" x14ac:dyDescent="0.25">
      <c r="I65314" s="80"/>
      <c r="AX65314" s="80"/>
      <c r="AY65314" s="80"/>
      <c r="AZ65314" s="80"/>
      <c r="BA65314" s="80"/>
      <c r="BB65314" s="80"/>
    </row>
    <row r="65315" spans="9:54" x14ac:dyDescent="0.25">
      <c r="I65315" s="80"/>
      <c r="AX65315" s="80"/>
      <c r="AY65315" s="80"/>
      <c r="AZ65315" s="80"/>
      <c r="BA65315" s="80"/>
      <c r="BB65315" s="80"/>
    </row>
    <row r="65316" spans="9:54" x14ac:dyDescent="0.25">
      <c r="I65316" s="80"/>
      <c r="AX65316" s="80"/>
      <c r="AY65316" s="80"/>
      <c r="AZ65316" s="80"/>
      <c r="BA65316" s="80"/>
      <c r="BB65316" s="80"/>
    </row>
    <row r="65317" spans="9:54" x14ac:dyDescent="0.25">
      <c r="I65317" s="80"/>
      <c r="AX65317" s="80"/>
      <c r="AY65317" s="80"/>
      <c r="AZ65317" s="80"/>
      <c r="BA65317" s="80"/>
      <c r="BB65317" s="80"/>
    </row>
    <row r="65318" spans="9:54" x14ac:dyDescent="0.25">
      <c r="I65318" s="80"/>
      <c r="AX65318" s="80"/>
      <c r="AY65318" s="80"/>
      <c r="AZ65318" s="80"/>
      <c r="BA65318" s="80"/>
      <c r="BB65318" s="80"/>
    </row>
    <row r="65319" spans="9:54" x14ac:dyDescent="0.25">
      <c r="I65319" s="80"/>
      <c r="AX65319" s="80"/>
      <c r="AY65319" s="80"/>
      <c r="AZ65319" s="80"/>
      <c r="BA65319" s="80"/>
      <c r="BB65319" s="80"/>
    </row>
    <row r="65320" spans="9:54" x14ac:dyDescent="0.25">
      <c r="I65320" s="80"/>
      <c r="AX65320" s="80"/>
      <c r="AY65320" s="80"/>
      <c r="AZ65320" s="80"/>
      <c r="BA65320" s="80"/>
      <c r="BB65320" s="80"/>
    </row>
    <row r="65321" spans="9:54" x14ac:dyDescent="0.25">
      <c r="I65321" s="80"/>
      <c r="AX65321" s="80"/>
      <c r="AY65321" s="80"/>
      <c r="AZ65321" s="80"/>
      <c r="BA65321" s="80"/>
      <c r="BB65321" s="80"/>
    </row>
    <row r="65322" spans="9:54" x14ac:dyDescent="0.25">
      <c r="I65322" s="80"/>
      <c r="AX65322" s="80"/>
      <c r="AY65322" s="80"/>
      <c r="AZ65322" s="80"/>
      <c r="BA65322" s="80"/>
      <c r="BB65322" s="80"/>
    </row>
    <row r="65323" spans="9:54" x14ac:dyDescent="0.25">
      <c r="I65323" s="80"/>
      <c r="AX65323" s="80"/>
      <c r="AY65323" s="80"/>
      <c r="AZ65323" s="80"/>
      <c r="BA65323" s="80"/>
      <c r="BB65323" s="80"/>
    </row>
    <row r="65324" spans="9:54" x14ac:dyDescent="0.25">
      <c r="I65324" s="80"/>
      <c r="AX65324" s="80"/>
      <c r="AY65324" s="80"/>
      <c r="AZ65324" s="80"/>
      <c r="BA65324" s="80"/>
      <c r="BB65324" s="80"/>
    </row>
    <row r="65325" spans="9:54" x14ac:dyDescent="0.25">
      <c r="I65325" s="80"/>
      <c r="AX65325" s="80"/>
      <c r="AY65325" s="80"/>
      <c r="AZ65325" s="80"/>
      <c r="BA65325" s="80"/>
      <c r="BB65325" s="80"/>
    </row>
    <row r="65326" spans="9:54" x14ac:dyDescent="0.25">
      <c r="I65326" s="80"/>
      <c r="AX65326" s="80"/>
      <c r="AY65326" s="80"/>
      <c r="AZ65326" s="80"/>
      <c r="BA65326" s="80"/>
      <c r="BB65326" s="80"/>
    </row>
    <row r="65327" spans="9:54" x14ac:dyDescent="0.25">
      <c r="I65327" s="80"/>
      <c r="AX65327" s="80"/>
      <c r="AY65327" s="80"/>
      <c r="AZ65327" s="80"/>
      <c r="BA65327" s="80"/>
      <c r="BB65327" s="80"/>
    </row>
    <row r="65328" spans="9:54" x14ac:dyDescent="0.25">
      <c r="I65328" s="80"/>
      <c r="AX65328" s="80"/>
      <c r="AY65328" s="80"/>
      <c r="AZ65328" s="80"/>
      <c r="BA65328" s="80"/>
      <c r="BB65328" s="80"/>
    </row>
    <row r="65329" spans="9:54" x14ac:dyDescent="0.25">
      <c r="I65329" s="80"/>
      <c r="AX65329" s="80"/>
      <c r="AY65329" s="80"/>
      <c r="AZ65329" s="80"/>
      <c r="BA65329" s="80"/>
      <c r="BB65329" s="80"/>
    </row>
    <row r="65330" spans="9:54" x14ac:dyDescent="0.25">
      <c r="I65330" s="80"/>
      <c r="AX65330" s="80"/>
      <c r="AY65330" s="80"/>
      <c r="AZ65330" s="80"/>
      <c r="BA65330" s="80"/>
      <c r="BB65330" s="80"/>
    </row>
    <row r="65331" spans="9:54" x14ac:dyDescent="0.25">
      <c r="I65331" s="80"/>
      <c r="AX65331" s="80"/>
      <c r="AY65331" s="80"/>
      <c r="AZ65331" s="80"/>
      <c r="BA65331" s="80"/>
      <c r="BB65331" s="80"/>
    </row>
    <row r="65332" spans="9:54" x14ac:dyDescent="0.25">
      <c r="I65332" s="80"/>
      <c r="AX65332" s="80"/>
      <c r="AY65332" s="80"/>
      <c r="AZ65332" s="80"/>
      <c r="BA65332" s="80"/>
      <c r="BB65332" s="80"/>
    </row>
    <row r="65333" spans="9:54" x14ac:dyDescent="0.25">
      <c r="I65333" s="80"/>
      <c r="AX65333" s="80"/>
      <c r="AY65333" s="80"/>
      <c r="AZ65333" s="80"/>
      <c r="BA65333" s="80"/>
      <c r="BB65333" s="80"/>
    </row>
    <row r="65334" spans="9:54" x14ac:dyDescent="0.25">
      <c r="I65334" s="80"/>
      <c r="AX65334" s="80"/>
      <c r="AY65334" s="80"/>
      <c r="AZ65334" s="80"/>
      <c r="BA65334" s="80"/>
      <c r="BB65334" s="80"/>
    </row>
    <row r="65335" spans="9:54" x14ac:dyDescent="0.25">
      <c r="I65335" s="80"/>
      <c r="AX65335" s="80"/>
      <c r="AY65335" s="80"/>
      <c r="AZ65335" s="80"/>
      <c r="BA65335" s="80"/>
      <c r="BB65335" s="80"/>
    </row>
    <row r="65336" spans="9:54" x14ac:dyDescent="0.25">
      <c r="I65336" s="80"/>
      <c r="AX65336" s="80"/>
      <c r="AY65336" s="80"/>
      <c r="AZ65336" s="80"/>
      <c r="BA65336" s="80"/>
      <c r="BB65336" s="80"/>
    </row>
    <row r="65337" spans="9:54" x14ac:dyDescent="0.25">
      <c r="I65337" s="80"/>
      <c r="AX65337" s="80"/>
      <c r="AY65337" s="80"/>
      <c r="AZ65337" s="80"/>
      <c r="BA65337" s="80"/>
      <c r="BB65337" s="80"/>
    </row>
    <row r="65338" spans="9:54" x14ac:dyDescent="0.25">
      <c r="I65338" s="80"/>
      <c r="AX65338" s="80"/>
      <c r="AY65338" s="80"/>
      <c r="AZ65338" s="80"/>
      <c r="BA65338" s="80"/>
      <c r="BB65338" s="80"/>
    </row>
    <row r="65339" spans="9:54" x14ac:dyDescent="0.25">
      <c r="I65339" s="80"/>
      <c r="AX65339" s="80"/>
      <c r="AY65339" s="80"/>
      <c r="AZ65339" s="80"/>
      <c r="BA65339" s="80"/>
      <c r="BB65339" s="80"/>
    </row>
    <row r="65340" spans="9:54" x14ac:dyDescent="0.25">
      <c r="I65340" s="80"/>
      <c r="AX65340" s="80"/>
      <c r="AY65340" s="80"/>
      <c r="AZ65340" s="80"/>
      <c r="BA65340" s="80"/>
      <c r="BB65340" s="80"/>
    </row>
    <row r="65341" spans="9:54" x14ac:dyDescent="0.25">
      <c r="I65341" s="80"/>
      <c r="AX65341" s="80"/>
      <c r="AY65341" s="80"/>
      <c r="AZ65341" s="80"/>
      <c r="BA65341" s="80"/>
      <c r="BB65341" s="80"/>
    </row>
    <row r="65342" spans="9:54" x14ac:dyDescent="0.25">
      <c r="I65342" s="80"/>
      <c r="AX65342" s="80"/>
      <c r="AY65342" s="80"/>
      <c r="AZ65342" s="80"/>
      <c r="BA65342" s="80"/>
      <c r="BB65342" s="80"/>
    </row>
    <row r="65343" spans="9:54" x14ac:dyDescent="0.25">
      <c r="I65343" s="80"/>
      <c r="AX65343" s="80"/>
      <c r="AY65343" s="80"/>
      <c r="AZ65343" s="80"/>
      <c r="BA65343" s="80"/>
      <c r="BB65343" s="80"/>
    </row>
    <row r="65344" spans="9:54" x14ac:dyDescent="0.25">
      <c r="I65344" s="80"/>
      <c r="AX65344" s="80"/>
      <c r="AY65344" s="80"/>
      <c r="AZ65344" s="80"/>
      <c r="BA65344" s="80"/>
      <c r="BB65344" s="80"/>
    </row>
    <row r="65345" spans="9:54" x14ac:dyDescent="0.25">
      <c r="I65345" s="80"/>
      <c r="AX65345" s="80"/>
      <c r="AY65345" s="80"/>
      <c r="AZ65345" s="80"/>
      <c r="BA65345" s="80"/>
      <c r="BB65345" s="80"/>
    </row>
    <row r="65346" spans="9:54" x14ac:dyDescent="0.25">
      <c r="I65346" s="80"/>
      <c r="AX65346" s="80"/>
      <c r="AY65346" s="80"/>
      <c r="AZ65346" s="80"/>
      <c r="BA65346" s="80"/>
      <c r="BB65346" s="80"/>
    </row>
    <row r="65347" spans="9:54" x14ac:dyDescent="0.25">
      <c r="I65347" s="80"/>
      <c r="AX65347" s="80"/>
      <c r="AY65347" s="80"/>
      <c r="AZ65347" s="80"/>
      <c r="BA65347" s="80"/>
      <c r="BB65347" s="80"/>
    </row>
    <row r="65348" spans="9:54" x14ac:dyDescent="0.25">
      <c r="I65348" s="80"/>
      <c r="AX65348" s="80"/>
      <c r="AY65348" s="80"/>
      <c r="AZ65348" s="80"/>
      <c r="BA65348" s="80"/>
      <c r="BB65348" s="80"/>
    </row>
    <row r="65349" spans="9:54" x14ac:dyDescent="0.25">
      <c r="I65349" s="80"/>
      <c r="AX65349" s="80"/>
      <c r="AY65349" s="80"/>
      <c r="AZ65349" s="80"/>
      <c r="BA65349" s="80"/>
      <c r="BB65349" s="80"/>
    </row>
    <row r="65350" spans="9:54" x14ac:dyDescent="0.25">
      <c r="I65350" s="80"/>
      <c r="AX65350" s="80"/>
      <c r="AY65350" s="80"/>
      <c r="AZ65350" s="80"/>
      <c r="BA65350" s="80"/>
      <c r="BB65350" s="80"/>
    </row>
    <row r="65351" spans="9:54" x14ac:dyDescent="0.25">
      <c r="I65351" s="80"/>
      <c r="AX65351" s="80"/>
      <c r="AY65351" s="80"/>
      <c r="AZ65351" s="80"/>
      <c r="BA65351" s="80"/>
      <c r="BB65351" s="80"/>
    </row>
    <row r="65352" spans="9:54" x14ac:dyDescent="0.25">
      <c r="I65352" s="80"/>
      <c r="AX65352" s="80"/>
      <c r="AY65352" s="80"/>
      <c r="AZ65352" s="80"/>
      <c r="BA65352" s="80"/>
      <c r="BB65352" s="80"/>
    </row>
    <row r="65353" spans="9:54" x14ac:dyDescent="0.25">
      <c r="I65353" s="80"/>
      <c r="AX65353" s="80"/>
      <c r="AY65353" s="80"/>
      <c r="AZ65353" s="80"/>
      <c r="BA65353" s="80"/>
      <c r="BB65353" s="80"/>
    </row>
    <row r="65354" spans="9:54" x14ac:dyDescent="0.25">
      <c r="I65354" s="80"/>
      <c r="AX65354" s="80"/>
      <c r="AY65354" s="80"/>
      <c r="AZ65354" s="80"/>
      <c r="BA65354" s="80"/>
      <c r="BB65354" s="80"/>
    </row>
    <row r="65355" spans="9:54" x14ac:dyDescent="0.25">
      <c r="I65355" s="80"/>
      <c r="AX65355" s="80"/>
      <c r="AY65355" s="80"/>
      <c r="AZ65355" s="80"/>
      <c r="BA65355" s="80"/>
      <c r="BB65355" s="80"/>
    </row>
    <row r="65356" spans="9:54" x14ac:dyDescent="0.25">
      <c r="I65356" s="80"/>
      <c r="AX65356" s="80"/>
      <c r="AY65356" s="80"/>
      <c r="AZ65356" s="80"/>
      <c r="BA65356" s="80"/>
      <c r="BB65356" s="80"/>
    </row>
    <row r="65357" spans="9:54" x14ac:dyDescent="0.25">
      <c r="I65357" s="80"/>
      <c r="AX65357" s="80"/>
      <c r="AY65357" s="80"/>
      <c r="AZ65357" s="80"/>
      <c r="BA65357" s="80"/>
      <c r="BB65357" s="80"/>
    </row>
    <row r="65358" spans="9:54" x14ac:dyDescent="0.25">
      <c r="I65358" s="80"/>
      <c r="AX65358" s="80"/>
      <c r="AY65358" s="80"/>
      <c r="AZ65358" s="80"/>
      <c r="BA65358" s="80"/>
      <c r="BB65358" s="80"/>
    </row>
    <row r="65359" spans="9:54" x14ac:dyDescent="0.25">
      <c r="I65359" s="80"/>
      <c r="AX65359" s="80"/>
      <c r="AY65359" s="80"/>
      <c r="AZ65359" s="80"/>
      <c r="BA65359" s="80"/>
      <c r="BB65359" s="80"/>
    </row>
    <row r="65360" spans="9:54" x14ac:dyDescent="0.25">
      <c r="I65360" s="80"/>
      <c r="AX65360" s="80"/>
      <c r="AY65360" s="80"/>
      <c r="AZ65360" s="80"/>
      <c r="BA65360" s="80"/>
      <c r="BB65360" s="80"/>
    </row>
    <row r="65361" spans="9:54" x14ac:dyDescent="0.25">
      <c r="I65361" s="80"/>
      <c r="AX65361" s="80"/>
      <c r="AY65361" s="80"/>
      <c r="AZ65361" s="80"/>
      <c r="BA65361" s="80"/>
      <c r="BB65361" s="80"/>
    </row>
    <row r="65362" spans="9:54" x14ac:dyDescent="0.25">
      <c r="I65362" s="80"/>
      <c r="AX65362" s="80"/>
      <c r="AY65362" s="80"/>
      <c r="AZ65362" s="80"/>
      <c r="BA65362" s="80"/>
      <c r="BB65362" s="80"/>
    </row>
    <row r="65363" spans="9:54" x14ac:dyDescent="0.25">
      <c r="I65363" s="80"/>
      <c r="AX65363" s="80"/>
      <c r="AY65363" s="80"/>
      <c r="AZ65363" s="80"/>
      <c r="BA65363" s="80"/>
      <c r="BB65363" s="80"/>
    </row>
    <row r="65364" spans="9:54" x14ac:dyDescent="0.25">
      <c r="I65364" s="80"/>
      <c r="AX65364" s="80"/>
      <c r="AY65364" s="80"/>
      <c r="AZ65364" s="80"/>
      <c r="BA65364" s="80"/>
      <c r="BB65364" s="80"/>
    </row>
    <row r="65365" spans="9:54" x14ac:dyDescent="0.25">
      <c r="I65365" s="80"/>
      <c r="AX65365" s="80"/>
      <c r="AY65365" s="80"/>
      <c r="AZ65365" s="80"/>
      <c r="BA65365" s="80"/>
      <c r="BB65365" s="80"/>
    </row>
    <row r="65366" spans="9:54" x14ac:dyDescent="0.25">
      <c r="I65366" s="80"/>
      <c r="AX65366" s="80"/>
      <c r="AY65366" s="80"/>
      <c r="AZ65366" s="80"/>
      <c r="BA65366" s="80"/>
      <c r="BB65366" s="80"/>
    </row>
    <row r="65367" spans="9:54" x14ac:dyDescent="0.25">
      <c r="I65367" s="80"/>
      <c r="AX65367" s="80"/>
      <c r="AY65367" s="80"/>
      <c r="AZ65367" s="80"/>
      <c r="BA65367" s="80"/>
      <c r="BB65367" s="80"/>
    </row>
    <row r="65368" spans="9:54" x14ac:dyDescent="0.25">
      <c r="I65368" s="80"/>
      <c r="AX65368" s="80"/>
      <c r="AY65368" s="80"/>
      <c r="AZ65368" s="80"/>
      <c r="BA65368" s="80"/>
      <c r="BB65368" s="80"/>
    </row>
    <row r="65369" spans="9:54" x14ac:dyDescent="0.25">
      <c r="I65369" s="80"/>
      <c r="AX65369" s="80"/>
      <c r="AY65369" s="80"/>
      <c r="AZ65369" s="80"/>
      <c r="BA65369" s="80"/>
      <c r="BB65369" s="80"/>
    </row>
    <row r="65370" spans="9:54" x14ac:dyDescent="0.25">
      <c r="I65370" s="80"/>
      <c r="AX65370" s="80"/>
      <c r="AY65370" s="80"/>
      <c r="AZ65370" s="80"/>
      <c r="BA65370" s="80"/>
      <c r="BB65370" s="80"/>
    </row>
    <row r="65371" spans="9:54" x14ac:dyDescent="0.25">
      <c r="I65371" s="80"/>
      <c r="AX65371" s="80"/>
      <c r="AY65371" s="80"/>
      <c r="AZ65371" s="80"/>
      <c r="BA65371" s="80"/>
      <c r="BB65371" s="80"/>
    </row>
    <row r="65372" spans="9:54" x14ac:dyDescent="0.25">
      <c r="I65372" s="80"/>
      <c r="AX65372" s="80"/>
      <c r="AY65372" s="80"/>
      <c r="AZ65372" s="80"/>
      <c r="BA65372" s="80"/>
      <c r="BB65372" s="80"/>
    </row>
    <row r="65373" spans="9:54" x14ac:dyDescent="0.25">
      <c r="I65373" s="80"/>
      <c r="AX65373" s="80"/>
      <c r="AY65373" s="80"/>
      <c r="AZ65373" s="80"/>
      <c r="BA65373" s="80"/>
      <c r="BB65373" s="80"/>
    </row>
    <row r="65374" spans="9:54" x14ac:dyDescent="0.25">
      <c r="I65374" s="80"/>
      <c r="AX65374" s="80"/>
      <c r="AY65374" s="80"/>
      <c r="AZ65374" s="80"/>
      <c r="BA65374" s="80"/>
      <c r="BB65374" s="80"/>
    </row>
    <row r="65375" spans="9:54" x14ac:dyDescent="0.25">
      <c r="I65375" s="80"/>
      <c r="AX65375" s="80"/>
      <c r="AY65375" s="80"/>
      <c r="AZ65375" s="80"/>
      <c r="BA65375" s="80"/>
      <c r="BB65375" s="80"/>
    </row>
    <row r="65376" spans="9:54" x14ac:dyDescent="0.25">
      <c r="I65376" s="80"/>
      <c r="AX65376" s="80"/>
      <c r="AY65376" s="80"/>
      <c r="AZ65376" s="80"/>
      <c r="BA65376" s="80"/>
      <c r="BB65376" s="80"/>
    </row>
    <row r="65377" spans="9:54" x14ac:dyDescent="0.25">
      <c r="I65377" s="80"/>
      <c r="AX65377" s="80"/>
      <c r="AY65377" s="80"/>
      <c r="AZ65377" s="80"/>
      <c r="BA65377" s="80"/>
      <c r="BB65377" s="80"/>
    </row>
    <row r="65378" spans="9:54" x14ac:dyDescent="0.25">
      <c r="I65378" s="80"/>
      <c r="AX65378" s="80"/>
      <c r="AY65378" s="80"/>
      <c r="AZ65378" s="80"/>
      <c r="BA65378" s="80"/>
      <c r="BB65378" s="80"/>
    </row>
    <row r="65379" spans="9:54" x14ac:dyDescent="0.25">
      <c r="I65379" s="80"/>
      <c r="AX65379" s="80"/>
      <c r="AY65379" s="80"/>
      <c r="AZ65379" s="80"/>
      <c r="BA65379" s="80"/>
      <c r="BB65379" s="80"/>
    </row>
    <row r="65380" spans="9:54" x14ac:dyDescent="0.25">
      <c r="I65380" s="80"/>
      <c r="AX65380" s="80"/>
      <c r="AY65380" s="80"/>
      <c r="AZ65380" s="80"/>
      <c r="BA65380" s="80"/>
      <c r="BB65380" s="80"/>
    </row>
    <row r="65381" spans="9:54" x14ac:dyDescent="0.25">
      <c r="I65381" s="80"/>
      <c r="AX65381" s="80"/>
      <c r="AY65381" s="80"/>
      <c r="AZ65381" s="80"/>
      <c r="BA65381" s="80"/>
      <c r="BB65381" s="80"/>
    </row>
    <row r="65382" spans="9:54" x14ac:dyDescent="0.25">
      <c r="I65382" s="80"/>
      <c r="AX65382" s="80"/>
      <c r="AY65382" s="80"/>
      <c r="AZ65382" s="80"/>
      <c r="BA65382" s="80"/>
      <c r="BB65382" s="80"/>
    </row>
    <row r="65383" spans="9:54" x14ac:dyDescent="0.25">
      <c r="I65383" s="80"/>
      <c r="AX65383" s="80"/>
      <c r="AY65383" s="80"/>
      <c r="AZ65383" s="80"/>
      <c r="BA65383" s="80"/>
      <c r="BB65383" s="80"/>
    </row>
    <row r="65384" spans="9:54" x14ac:dyDescent="0.25">
      <c r="I65384" s="80"/>
      <c r="AX65384" s="80"/>
      <c r="AY65384" s="80"/>
      <c r="AZ65384" s="80"/>
      <c r="BA65384" s="80"/>
      <c r="BB65384" s="80"/>
    </row>
    <row r="65385" spans="9:54" x14ac:dyDescent="0.25">
      <c r="I65385" s="80"/>
      <c r="AX65385" s="80"/>
      <c r="AY65385" s="80"/>
      <c r="AZ65385" s="80"/>
      <c r="BA65385" s="80"/>
      <c r="BB65385" s="80"/>
    </row>
    <row r="65386" spans="9:54" x14ac:dyDescent="0.25">
      <c r="I65386" s="80"/>
      <c r="AX65386" s="80"/>
      <c r="AY65386" s="80"/>
      <c r="AZ65386" s="80"/>
      <c r="BA65386" s="80"/>
      <c r="BB65386" s="80"/>
    </row>
    <row r="65387" spans="9:54" x14ac:dyDescent="0.25">
      <c r="I65387" s="80"/>
      <c r="AX65387" s="80"/>
      <c r="AY65387" s="80"/>
      <c r="AZ65387" s="80"/>
      <c r="BA65387" s="80"/>
      <c r="BB65387" s="80"/>
    </row>
    <row r="65388" spans="9:54" x14ac:dyDescent="0.25">
      <c r="I65388" s="80"/>
      <c r="AX65388" s="80"/>
      <c r="AY65388" s="80"/>
      <c r="AZ65388" s="80"/>
      <c r="BA65388" s="80"/>
      <c r="BB65388" s="80"/>
    </row>
    <row r="65389" spans="9:54" x14ac:dyDescent="0.25">
      <c r="I65389" s="80"/>
      <c r="AX65389" s="80"/>
      <c r="AY65389" s="80"/>
      <c r="AZ65389" s="80"/>
      <c r="BA65389" s="80"/>
      <c r="BB65389" s="80"/>
    </row>
    <row r="65390" spans="9:54" x14ac:dyDescent="0.25">
      <c r="I65390" s="80"/>
      <c r="AX65390" s="80"/>
      <c r="AY65390" s="80"/>
      <c r="AZ65390" s="80"/>
      <c r="BA65390" s="80"/>
      <c r="BB65390" s="80"/>
    </row>
    <row r="65391" spans="9:54" x14ac:dyDescent="0.25">
      <c r="I65391" s="80"/>
      <c r="AX65391" s="80"/>
      <c r="AY65391" s="80"/>
      <c r="AZ65391" s="80"/>
      <c r="BA65391" s="80"/>
      <c r="BB65391" s="80"/>
    </row>
    <row r="65392" spans="9:54" x14ac:dyDescent="0.25">
      <c r="I65392" s="80"/>
      <c r="AX65392" s="80"/>
      <c r="AY65392" s="80"/>
      <c r="AZ65392" s="80"/>
      <c r="BA65392" s="80"/>
      <c r="BB65392" s="80"/>
    </row>
    <row r="65393" spans="1:118" x14ac:dyDescent="0.25">
      <c r="I65393" s="80"/>
      <c r="AX65393" s="80"/>
      <c r="AY65393" s="80"/>
      <c r="AZ65393" s="80"/>
      <c r="BA65393" s="80"/>
      <c r="BB65393" s="80"/>
    </row>
    <row r="65394" spans="1:118" x14ac:dyDescent="0.25">
      <c r="I65394" s="80"/>
      <c r="AX65394" s="80"/>
      <c r="AY65394" s="80"/>
      <c r="AZ65394" s="80"/>
      <c r="BA65394" s="80"/>
      <c r="BB65394" s="80"/>
    </row>
    <row r="65395" spans="1:118" x14ac:dyDescent="0.25">
      <c r="I65395" s="80"/>
      <c r="AX65395" s="80"/>
      <c r="AY65395" s="80"/>
      <c r="AZ65395" s="80"/>
      <c r="BA65395" s="80"/>
      <c r="BB65395" s="80"/>
    </row>
    <row r="65396" spans="1:118" x14ac:dyDescent="0.25">
      <c r="I65396" s="80"/>
      <c r="AX65396" s="80"/>
      <c r="AY65396" s="80"/>
      <c r="AZ65396" s="80"/>
      <c r="BA65396" s="80"/>
      <c r="BB65396" s="80"/>
    </row>
    <row r="65397" spans="1:118" x14ac:dyDescent="0.25">
      <c r="I65397" s="80"/>
      <c r="AX65397" s="80"/>
      <c r="AY65397" s="80"/>
      <c r="AZ65397" s="80"/>
      <c r="BA65397" s="80"/>
      <c r="BB65397" s="80"/>
    </row>
    <row r="65398" spans="1:118" x14ac:dyDescent="0.25">
      <c r="I65398" s="80"/>
      <c r="AX65398" s="80"/>
      <c r="AY65398" s="80"/>
      <c r="AZ65398" s="80"/>
      <c r="BA65398" s="80"/>
      <c r="BB65398" s="80"/>
    </row>
    <row r="65399" spans="1:118" x14ac:dyDescent="0.25">
      <c r="I65399" s="80"/>
      <c r="AX65399" s="80"/>
      <c r="AY65399" s="80"/>
      <c r="AZ65399" s="80"/>
      <c r="BA65399" s="80"/>
      <c r="BB65399" s="80"/>
    </row>
    <row r="65400" spans="1:118" x14ac:dyDescent="0.25">
      <c r="I65400" s="80"/>
      <c r="AX65400" s="80"/>
      <c r="AY65400" s="80"/>
      <c r="AZ65400" s="80"/>
      <c r="BA65400" s="80"/>
      <c r="BB65400" s="80"/>
    </row>
    <row r="65401" spans="1:118" x14ac:dyDescent="0.25">
      <c r="I65401" s="80"/>
      <c r="AX65401" s="80"/>
      <c r="AY65401" s="80"/>
      <c r="AZ65401" s="80"/>
      <c r="BA65401" s="80"/>
      <c r="BB65401" s="80"/>
    </row>
    <row r="65402" spans="1:118" x14ac:dyDescent="0.25">
      <c r="I65402" s="80"/>
      <c r="AX65402" s="80"/>
      <c r="AY65402" s="80"/>
      <c r="AZ65402" s="80"/>
      <c r="BA65402" s="80"/>
      <c r="BB65402" s="80"/>
    </row>
    <row r="65403" spans="1:118" x14ac:dyDescent="0.25">
      <c r="I65403" s="80"/>
      <c r="AX65403" s="80"/>
      <c r="AY65403" s="80"/>
      <c r="AZ65403" s="80"/>
      <c r="BA65403" s="80"/>
      <c r="BB65403" s="80"/>
    </row>
    <row r="65404" spans="1:118" x14ac:dyDescent="0.25">
      <c r="I65404" s="80"/>
      <c r="AX65404" s="80"/>
      <c r="AY65404" s="80"/>
      <c r="AZ65404" s="80"/>
      <c r="BA65404" s="80"/>
      <c r="BB65404" s="80"/>
    </row>
    <row r="65405" spans="1:118" s="51" customFormat="1" ht="15" customHeight="1" x14ac:dyDescent="0.25">
      <c r="A65405" s="52"/>
      <c r="B65405" s="47"/>
      <c r="C65405" s="47"/>
      <c r="D65405" s="47"/>
      <c r="E65405" s="47"/>
      <c r="F65405" s="47"/>
      <c r="G65405" s="47"/>
      <c r="H65405" s="47"/>
      <c r="I65405" s="80"/>
      <c r="J65405" s="46"/>
      <c r="K65405" s="96"/>
      <c r="L65405" s="46"/>
      <c r="M65405" s="46"/>
      <c r="N65405" s="46"/>
      <c r="O65405" s="46"/>
      <c r="P65405" s="46"/>
      <c r="Q65405" s="46"/>
      <c r="R65405" s="46"/>
      <c r="S65405" s="46"/>
      <c r="T65405" s="46"/>
      <c r="U65405" s="46"/>
      <c r="V65405" s="46"/>
      <c r="W65405" s="46"/>
      <c r="X65405" s="46"/>
      <c r="Y65405" s="46"/>
      <c r="Z65405" s="46"/>
      <c r="AA65405" s="46"/>
      <c r="AB65405" s="46"/>
      <c r="AC65405" s="46"/>
      <c r="AD65405" s="46"/>
      <c r="AE65405" s="46"/>
      <c r="AF65405" s="46"/>
      <c r="AG65405" s="46"/>
      <c r="AH65405" s="46"/>
      <c r="AI65405" s="46"/>
      <c r="AJ65405" s="46"/>
      <c r="AK65405" s="46"/>
      <c r="AL65405" s="46"/>
      <c r="AM65405" s="46"/>
      <c r="AN65405" s="46"/>
      <c r="AO65405" s="47"/>
      <c r="AP65405" s="47"/>
      <c r="AQ65405" s="46"/>
      <c r="AR65405" s="48"/>
      <c r="AS65405" s="75"/>
      <c r="AT65405" s="45"/>
      <c r="AU65405" s="45"/>
      <c r="AV65405" s="45"/>
      <c r="AW65405" s="45"/>
      <c r="AX65405" s="80"/>
      <c r="AY65405" s="80"/>
      <c r="AZ65405" s="80"/>
      <c r="BA65405" s="80"/>
      <c r="BB65405" s="80"/>
      <c r="BC65405" s="45"/>
      <c r="BD65405" s="45"/>
      <c r="BE65405" s="45"/>
      <c r="BF65405" s="45"/>
      <c r="BG65405" s="45"/>
      <c r="BH65405" s="45"/>
      <c r="BI65405" s="45"/>
      <c r="BJ65405" s="49"/>
      <c r="BK65405" s="49"/>
      <c r="BL65405" s="49"/>
      <c r="BM65405" s="76"/>
      <c r="BN65405" s="76"/>
      <c r="BO65405" s="76"/>
      <c r="BP65405" s="76"/>
      <c r="BQ65405" s="47"/>
      <c r="BR65405" s="47"/>
      <c r="BS65405" s="47"/>
      <c r="BT65405" s="47"/>
      <c r="BU65405" s="77"/>
      <c r="BV65405" s="77"/>
      <c r="BW65405" s="77"/>
      <c r="BX65405" s="77"/>
      <c r="BY65405" s="77"/>
      <c r="BZ65405" s="47"/>
      <c r="CA65405" s="47"/>
      <c r="CB65405" s="47"/>
      <c r="CC65405" s="47"/>
      <c r="CD65405" s="47"/>
      <c r="CE65405" s="47"/>
      <c r="CF65405" s="47"/>
      <c r="CG65405" s="47"/>
      <c r="CH65405" s="47"/>
      <c r="CI65405" s="47"/>
      <c r="CJ65405" s="47"/>
      <c r="CK65405" s="47"/>
      <c r="CL65405" s="47"/>
      <c r="CM65405" s="47"/>
      <c r="CN65405" s="50"/>
      <c r="CO65405" s="50"/>
      <c r="CP65405" s="50"/>
      <c r="CQ65405" s="74"/>
      <c r="CR65405" s="50"/>
      <c r="CS65405" s="50"/>
      <c r="CT65405" s="53">
        <v>0.85</v>
      </c>
      <c r="DC65405" s="46"/>
      <c r="DD65405" s="46"/>
      <c r="DE65405" s="46"/>
      <c r="DF65405" s="46"/>
      <c r="DG65405" s="46"/>
      <c r="DH65405" s="46"/>
      <c r="DI65405" s="46"/>
      <c r="DJ65405" s="46"/>
      <c r="DK65405" s="46"/>
      <c r="DL65405" s="46"/>
      <c r="DM65405" s="46"/>
      <c r="DN65405" s="46"/>
    </row>
    <row r="65406" spans="1:118" x14ac:dyDescent="0.25">
      <c r="I65406" s="80"/>
      <c r="AX65406" s="80"/>
      <c r="AY65406" s="80"/>
      <c r="AZ65406" s="80"/>
      <c r="BA65406" s="80"/>
      <c r="BB65406" s="80"/>
    </row>
    <row r="65407" spans="1:118" x14ac:dyDescent="0.25">
      <c r="I65407" s="80"/>
      <c r="AX65407" s="80"/>
      <c r="AY65407" s="80"/>
      <c r="AZ65407" s="80"/>
      <c r="BA65407" s="80"/>
      <c r="BB65407" s="80"/>
    </row>
    <row r="65408" spans="1:118" x14ac:dyDescent="0.25">
      <c r="I65408" s="80"/>
      <c r="AX65408" s="80"/>
      <c r="AY65408" s="80"/>
      <c r="AZ65408" s="80"/>
      <c r="BA65408" s="80"/>
      <c r="BB65408" s="80"/>
    </row>
    <row r="65409" spans="9:54" x14ac:dyDescent="0.25">
      <c r="I65409" s="80"/>
      <c r="AX65409" s="80"/>
      <c r="AY65409" s="80"/>
      <c r="AZ65409" s="80"/>
      <c r="BA65409" s="80"/>
      <c r="BB65409" s="80"/>
    </row>
    <row r="65410" spans="9:54" x14ac:dyDescent="0.25">
      <c r="I65410" s="80"/>
      <c r="AX65410" s="80"/>
      <c r="AY65410" s="80"/>
      <c r="AZ65410" s="80"/>
      <c r="BA65410" s="80"/>
      <c r="BB65410" s="80"/>
    </row>
    <row r="65411" spans="9:54" x14ac:dyDescent="0.25">
      <c r="I65411" s="80"/>
      <c r="AX65411" s="80"/>
      <c r="AY65411" s="80"/>
      <c r="AZ65411" s="80"/>
      <c r="BA65411" s="80"/>
      <c r="BB65411" s="80"/>
    </row>
    <row r="65412" spans="9:54" x14ac:dyDescent="0.25">
      <c r="I65412" s="80"/>
      <c r="AX65412" s="80"/>
      <c r="AY65412" s="80"/>
      <c r="AZ65412" s="80"/>
      <c r="BA65412" s="80"/>
      <c r="BB65412" s="80"/>
    </row>
    <row r="65413" spans="9:54" x14ac:dyDescent="0.25">
      <c r="I65413" s="80"/>
      <c r="AX65413" s="80"/>
      <c r="AY65413" s="80"/>
      <c r="AZ65413" s="80"/>
      <c r="BA65413" s="80"/>
      <c r="BB65413" s="80"/>
    </row>
    <row r="65414" spans="9:54" x14ac:dyDescent="0.25">
      <c r="I65414" s="80"/>
      <c r="AX65414" s="80"/>
      <c r="AY65414" s="80"/>
      <c r="AZ65414" s="80"/>
      <c r="BA65414" s="80"/>
      <c r="BB65414" s="80"/>
    </row>
    <row r="65415" spans="9:54" x14ac:dyDescent="0.25">
      <c r="I65415" s="80"/>
      <c r="AX65415" s="80"/>
      <c r="AY65415" s="80"/>
      <c r="AZ65415" s="80"/>
      <c r="BA65415" s="80"/>
      <c r="BB65415" s="80"/>
    </row>
    <row r="65416" spans="9:54" x14ac:dyDescent="0.25">
      <c r="I65416" s="80"/>
      <c r="AX65416" s="80"/>
      <c r="AY65416" s="80"/>
      <c r="AZ65416" s="80"/>
      <c r="BA65416" s="80"/>
      <c r="BB65416" s="80"/>
    </row>
    <row r="65417" spans="9:54" x14ac:dyDescent="0.25">
      <c r="I65417" s="80"/>
      <c r="AX65417" s="80"/>
      <c r="AY65417" s="80"/>
      <c r="AZ65417" s="80"/>
      <c r="BA65417" s="80"/>
      <c r="BB65417" s="80"/>
    </row>
    <row r="65418" spans="9:54" x14ac:dyDescent="0.25">
      <c r="I65418" s="80"/>
      <c r="AX65418" s="80"/>
      <c r="AY65418" s="80"/>
      <c r="AZ65418" s="80"/>
      <c r="BA65418" s="80"/>
      <c r="BB65418" s="80"/>
    </row>
    <row r="65419" spans="9:54" x14ac:dyDescent="0.25">
      <c r="I65419" s="80"/>
      <c r="AX65419" s="80"/>
      <c r="AY65419" s="80"/>
      <c r="AZ65419" s="80"/>
      <c r="BA65419" s="80"/>
      <c r="BB65419" s="80"/>
    </row>
    <row r="65420" spans="9:54" x14ac:dyDescent="0.25">
      <c r="I65420" s="80"/>
      <c r="AX65420" s="80"/>
      <c r="AY65420" s="80"/>
      <c r="AZ65420" s="80"/>
      <c r="BA65420" s="80"/>
      <c r="BB65420" s="80"/>
    </row>
    <row r="65421" spans="9:54" x14ac:dyDescent="0.25">
      <c r="I65421" s="80"/>
      <c r="AX65421" s="80"/>
      <c r="AY65421" s="80"/>
      <c r="AZ65421" s="80"/>
      <c r="BA65421" s="80"/>
      <c r="BB65421" s="80"/>
    </row>
    <row r="65422" spans="9:54" x14ac:dyDescent="0.25">
      <c r="I65422" s="80"/>
      <c r="AX65422" s="80"/>
      <c r="AY65422" s="80"/>
      <c r="AZ65422" s="80"/>
      <c r="BA65422" s="80"/>
      <c r="BB65422" s="80"/>
    </row>
    <row r="65423" spans="9:54" x14ac:dyDescent="0.25">
      <c r="I65423" s="80"/>
      <c r="AX65423" s="80"/>
      <c r="AY65423" s="80"/>
      <c r="AZ65423" s="80"/>
      <c r="BA65423" s="80"/>
      <c r="BB65423" s="80"/>
    </row>
    <row r="65424" spans="9:54" x14ac:dyDescent="0.25">
      <c r="I65424" s="80"/>
      <c r="AX65424" s="80"/>
      <c r="AY65424" s="80"/>
      <c r="AZ65424" s="80"/>
      <c r="BA65424" s="80"/>
      <c r="BB65424" s="80"/>
    </row>
    <row r="65425" spans="9:54" x14ac:dyDescent="0.25">
      <c r="I65425" s="80"/>
      <c r="AX65425" s="80"/>
      <c r="AY65425" s="80"/>
      <c r="AZ65425" s="80"/>
      <c r="BA65425" s="80"/>
      <c r="BB65425" s="80"/>
    </row>
    <row r="65426" spans="9:54" x14ac:dyDescent="0.25">
      <c r="I65426" s="80"/>
      <c r="AX65426" s="80"/>
      <c r="AY65426" s="80"/>
      <c r="AZ65426" s="80"/>
      <c r="BA65426" s="80"/>
      <c r="BB65426" s="80"/>
    </row>
    <row r="65427" spans="9:54" x14ac:dyDescent="0.25">
      <c r="I65427" s="80"/>
      <c r="AX65427" s="80"/>
      <c r="AY65427" s="80"/>
      <c r="AZ65427" s="80"/>
      <c r="BA65427" s="80"/>
      <c r="BB65427" s="80"/>
    </row>
  </sheetData>
  <dataConsolidate/>
  <mergeCells count="184">
    <mergeCell ref="X3:X4"/>
    <mergeCell ref="X18:X19"/>
    <mergeCell ref="X10:X14"/>
    <mergeCell ref="AM18:AM19"/>
    <mergeCell ref="AN18:AN19"/>
    <mergeCell ref="AP18:AP19"/>
    <mergeCell ref="CL18:CL19"/>
    <mergeCell ref="CM18:CM19"/>
    <mergeCell ref="BM18:BM19"/>
    <mergeCell ref="BB5:BB9"/>
    <mergeCell ref="BC5:BC9"/>
    <mergeCell ref="BD5:BD9"/>
    <mergeCell ref="BE5:BE9"/>
    <mergeCell ref="AZ5:AZ9"/>
    <mergeCell ref="BF18:BF19"/>
    <mergeCell ref="BV18:BV19"/>
    <mergeCell ref="BA18:BA19"/>
    <mergeCell ref="AT5:AT9"/>
    <mergeCell ref="BA5:BA9"/>
    <mergeCell ref="AO10:AO14"/>
    <mergeCell ref="AN10:AN14"/>
    <mergeCell ref="BT5:BT9"/>
    <mergeCell ref="BU5:BU9"/>
    <mergeCell ref="BV5:BV9"/>
    <mergeCell ref="CN18:CN19"/>
    <mergeCell ref="BZ3:BZ4"/>
    <mergeCell ref="BE2:BE4"/>
    <mergeCell ref="BD2:BD4"/>
    <mergeCell ref="BF2:BF4"/>
    <mergeCell ref="AZ2:AZ4"/>
    <mergeCell ref="BB2:BB4"/>
    <mergeCell ref="BC2:BC4"/>
    <mergeCell ref="BA2:BA4"/>
    <mergeCell ref="BU3:BU4"/>
    <mergeCell ref="BV3:BV4"/>
    <mergeCell ref="BU2:BW2"/>
    <mergeCell ref="BW3:BW4"/>
    <mergeCell ref="BJ2:BJ4"/>
    <mergeCell ref="BR2:BR4"/>
    <mergeCell ref="BJ5:BJ9"/>
    <mergeCell ref="BR18:BR19"/>
    <mergeCell ref="BT18:BT19"/>
    <mergeCell ref="BW18:BW19"/>
    <mergeCell ref="BL18:BL19"/>
    <mergeCell ref="CK5:CK9"/>
    <mergeCell ref="BL5:BL9"/>
    <mergeCell ref="BM5:BM9"/>
    <mergeCell ref="BR5:BR9"/>
    <mergeCell ref="B17:D19"/>
    <mergeCell ref="H18:H19"/>
    <mergeCell ref="CI3:CI4"/>
    <mergeCell ref="BU18:BU19"/>
    <mergeCell ref="BZ18:BZ19"/>
    <mergeCell ref="CA18:CA19"/>
    <mergeCell ref="AT2:AT4"/>
    <mergeCell ref="BQ2:BQ4"/>
    <mergeCell ref="CA3:CA4"/>
    <mergeCell ref="BL3:BL4"/>
    <mergeCell ref="BK3:BK4"/>
    <mergeCell ref="BM3:BM4"/>
    <mergeCell ref="AZ18:AZ19"/>
    <mergeCell ref="BK18:BK19"/>
    <mergeCell ref="BB18:BB19"/>
    <mergeCell ref="BC18:BC19"/>
    <mergeCell ref="BD18:BD19"/>
    <mergeCell ref="B15:D15"/>
    <mergeCell ref="I18:I19"/>
    <mergeCell ref="BQ18:BQ19"/>
    <mergeCell ref="CI18:CI19"/>
    <mergeCell ref="BJ18:BJ19"/>
    <mergeCell ref="J18:J19"/>
    <mergeCell ref="P3:P4"/>
    <mergeCell ref="BW5:BW9"/>
    <mergeCell ref="K18:K19"/>
    <mergeCell ref="L18:L19"/>
    <mergeCell ref="AL18:AL19"/>
    <mergeCell ref="AT18:AT19"/>
    <mergeCell ref="Q18:Q19"/>
    <mergeCell ref="AO18:AO19"/>
    <mergeCell ref="AK18:AK19"/>
    <mergeCell ref="Y18:Y19"/>
    <mergeCell ref="AI17:AJ19"/>
    <mergeCell ref="AT10:AT14"/>
    <mergeCell ref="S18:S19"/>
    <mergeCell ref="BA10:BA14"/>
    <mergeCell ref="BB10:BB14"/>
    <mergeCell ref="BC10:BC14"/>
    <mergeCell ref="BD10:BD14"/>
    <mergeCell ref="BE10:BE14"/>
    <mergeCell ref="BF10:BF14"/>
    <mergeCell ref="AP10:AP14"/>
    <mergeCell ref="AQ10:AQ14"/>
    <mergeCell ref="CO5:CO9"/>
    <mergeCell ref="AN2:AR2"/>
    <mergeCell ref="O2:AL2"/>
    <mergeCell ref="I1:K1"/>
    <mergeCell ref="O1:R1"/>
    <mergeCell ref="B5:B9"/>
    <mergeCell ref="AK5:AK9"/>
    <mergeCell ref="AL5:AL9"/>
    <mergeCell ref="AM5:AM9"/>
    <mergeCell ref="H2:H4"/>
    <mergeCell ref="L2:L4"/>
    <mergeCell ref="B2:D2"/>
    <mergeCell ref="J2:J4"/>
    <mergeCell ref="K2:K4"/>
    <mergeCell ref="B3:B4"/>
    <mergeCell ref="I2:I4"/>
    <mergeCell ref="AM2:AM4"/>
    <mergeCell ref="AI3:AI4"/>
    <mergeCell ref="AK3:AK4"/>
    <mergeCell ref="M2:M4"/>
    <mergeCell ref="CL5:CL9"/>
    <mergeCell ref="CM5:CM9"/>
    <mergeCell ref="CN5:CN9"/>
    <mergeCell ref="BZ5:BZ9"/>
    <mergeCell ref="CN10:CN14"/>
    <mergeCell ref="CM10:CM14"/>
    <mergeCell ref="CL10:CL14"/>
    <mergeCell ref="CK10:CK14"/>
    <mergeCell ref="CI10:CI14"/>
    <mergeCell ref="CA10:CA14"/>
    <mergeCell ref="BZ10:BZ14"/>
    <mergeCell ref="BW10:BW14"/>
    <mergeCell ref="BV10:BV14"/>
    <mergeCell ref="CO2:CO4"/>
    <mergeCell ref="L10:L14"/>
    <mergeCell ref="K10:K14"/>
    <mergeCell ref="J10:J14"/>
    <mergeCell ref="I10:I14"/>
    <mergeCell ref="H10:H14"/>
    <mergeCell ref="D10:D14"/>
    <mergeCell ref="B10:B14"/>
    <mergeCell ref="AM10:AM14"/>
    <mergeCell ref="AL10:AL14"/>
    <mergeCell ref="AK10:AK14"/>
    <mergeCell ref="Y10:Y14"/>
    <mergeCell ref="S10:S14"/>
    <mergeCell ref="Q10:Q14"/>
    <mergeCell ref="P10:P14"/>
    <mergeCell ref="O10:O14"/>
    <mergeCell ref="M10:M14"/>
    <mergeCell ref="BU10:BU14"/>
    <mergeCell ref="BR10:BR14"/>
    <mergeCell ref="BQ10:BQ14"/>
    <mergeCell ref="BM10:BM14"/>
    <mergeCell ref="BL10:BL14"/>
    <mergeCell ref="BJ10:BJ14"/>
    <mergeCell ref="AZ10:AZ14"/>
    <mergeCell ref="G2:G4"/>
    <mergeCell ref="C3:D4"/>
    <mergeCell ref="CB3:CB4"/>
    <mergeCell ref="BZ2:CJ2"/>
    <mergeCell ref="CJ3:CJ4"/>
    <mergeCell ref="N2:N4"/>
    <mergeCell ref="T3:T4"/>
    <mergeCell ref="AR5:AR9"/>
    <mergeCell ref="AS5:AS9"/>
    <mergeCell ref="AR3:AR4"/>
    <mergeCell ref="AS3:AS4"/>
    <mergeCell ref="CA5:CA9"/>
    <mergeCell ref="CI5:CI9"/>
    <mergeCell ref="AP3:AP4"/>
    <mergeCell ref="Q3:Q4"/>
    <mergeCell ref="AQ3:AQ4"/>
    <mergeCell ref="S3:S4"/>
    <mergeCell ref="R3:R4"/>
    <mergeCell ref="Y3:Y4"/>
    <mergeCell ref="O3:O4"/>
    <mergeCell ref="AJ3:AJ4"/>
    <mergeCell ref="AL3:AL4"/>
    <mergeCell ref="AO3:AO4"/>
    <mergeCell ref="AN3:AN4"/>
    <mergeCell ref="CC3:CC4"/>
    <mergeCell ref="CB5:CB9"/>
    <mergeCell ref="CC5:CC9"/>
    <mergeCell ref="CD5:CD9"/>
    <mergeCell ref="CD3:CD4"/>
    <mergeCell ref="CH3:CH4"/>
    <mergeCell ref="CF3:CF4"/>
    <mergeCell ref="CG3:CG4"/>
    <mergeCell ref="CG5:CG9"/>
    <mergeCell ref="CF5:CF9"/>
    <mergeCell ref="CH5:CH9"/>
  </mergeCells>
  <phoneticPr fontId="2" type="noConversion"/>
  <conditionalFormatting sqref="CL5:CN14">
    <cfRule type="cellIs" dxfId="0" priority="243" operator="notEqual">
      <formula>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043" r:id="rId4" name="Button 107">
              <controlPr defaultSize="0" print="0" autoFill="0" autoPict="0" macro="[0]!balanceamento">
                <anchor moveWithCells="1">
                  <from>
                    <xdr:col>69</xdr:col>
                    <xdr:colOff>1295400</xdr:colOff>
                    <xdr:row>0</xdr:row>
                    <xdr:rowOff>47625</xdr:rowOff>
                  </from>
                  <to>
                    <xdr:col>70</xdr:col>
                    <xdr:colOff>704850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2">
        <x14:dataValidation type="list" allowBlank="1" showInputMessage="1" showErrorMessage="1">
          <x14:formula1>
            <xm:f>Col!$D$2:$D$4</xm:f>
          </x14:formula1>
          <xm:sqref>H16</xm:sqref>
        </x14:dataValidation>
        <x14:dataValidation type="list" allowBlank="1" showInputMessage="1" showErrorMessage="1">
          <x14:formula1>
            <xm:f>Col!$B$2:$B$4</xm:f>
          </x14:formula1>
          <xm:sqref>J18:J19 J16 J5:J9</xm:sqref>
        </x14:dataValidation>
        <x14:dataValidation type="list" allowBlank="1" showInputMessage="1" showErrorMessage="1">
          <x14:formula1>
            <xm:f>Col!$G$2:$G$3</xm:f>
          </x14:formula1>
          <xm:sqref>BA16</xm:sqref>
        </x14:dataValidation>
        <x14:dataValidation type="list" allowBlank="1" showInputMessage="1" showErrorMessage="1">
          <x14:formula1>
            <xm:f>Col!$H$2:$H$3</xm:f>
          </x14:formula1>
          <xm:sqref>BC18:BC19 BC16 BC5:BC9</xm:sqref>
        </x14:dataValidation>
        <x14:dataValidation type="list" allowBlank="1" showInputMessage="1" showErrorMessage="1">
          <x14:formula1>
            <xm:f>Col!$I$2:$I$3</xm:f>
          </x14:formula1>
          <xm:sqref>BD18:BD19 BD16 BD5:BD9</xm:sqref>
        </x14:dataValidation>
        <x14:dataValidation type="list" allowBlank="1" showInputMessage="1" showErrorMessage="1">
          <x14:formula1>
            <xm:f>Col!$J$2:$J$3</xm:f>
          </x14:formula1>
          <xm:sqref>BZ18:BZ19 BZ16 L1 AM5:AM9 BZ5:BZ9</xm:sqref>
        </x14:dataValidation>
        <x14:dataValidation type="list" allowBlank="1" showInputMessage="1" showErrorMessage="1">
          <x14:formula1>
            <xm:f>Col!$A$2:$A$6</xm:f>
          </x14:formula1>
          <xm:sqref>I18:I19 I16 I5:I9</xm:sqref>
        </x14:dataValidation>
        <x14:dataValidation type="list" allowBlank="1" showInputMessage="1" showErrorMessage="1">
          <x14:formula1>
            <xm:f>Col!$E$2:$E$3</xm:f>
          </x14:formula1>
          <xm:sqref>M16:N16 M5:M9</xm:sqref>
        </x14:dataValidation>
        <x14:dataValidation type="list" allowBlank="1" showInputMessage="1" showErrorMessage="1">
          <x14:formula1>
            <xm:f>Col!$C$2:$C$7</xm:f>
          </x14:formula1>
          <xm:sqref>D16:G16 D5:F5</xm:sqref>
        </x14:dataValidation>
        <x14:dataValidation type="list" allowBlank="1" showInputMessage="1" showErrorMessage="1">
          <x14:formula1>
            <xm:f>Col!$F$2:$F$12</xm:f>
          </x14:formula1>
          <xm:sqref>AZ18:AZ19 AZ5:AZ9</xm:sqref>
        </x14:dataValidation>
        <x14:dataValidation type="list" allowBlank="1" showInputMessage="1" showErrorMessage="1">
          <x14:formula1>
            <xm:f>Col!$F$2:$F$11</xm:f>
          </x14:formula1>
          <xm:sqref>AZ16</xm:sqref>
        </x14:dataValidation>
        <x14:dataValidation type="list" allowBlank="1" showInputMessage="1" showErrorMessage="1">
          <x14:formula1>
            <xm:f>Col!$L$2:$L$4</xm:f>
          </x14:formula1>
          <xm:sqref>CC5:CC9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M95"/>
  <sheetViews>
    <sheetView workbookViewId="0">
      <pane ySplit="3" topLeftCell="A4" activePane="bottomLeft" state="frozen"/>
      <selection pane="bottomLeft" activeCell="R9" sqref="R9"/>
    </sheetView>
  </sheetViews>
  <sheetFormatPr defaultRowHeight="15" x14ac:dyDescent="0.25"/>
  <cols>
    <col min="1" max="1" width="12" style="102" customWidth="1"/>
    <col min="2" max="2" width="10.140625" style="69" customWidth="1"/>
    <col min="4" max="4" width="10.42578125" customWidth="1"/>
    <col min="7" max="7" width="8.5703125" customWidth="1"/>
    <col min="8" max="8" width="8.7109375" customWidth="1"/>
    <col min="9" max="9" width="9.140625" style="102"/>
  </cols>
  <sheetData>
    <row r="1" spans="1:13" ht="37.5" customHeight="1" x14ac:dyDescent="0.25">
      <c r="A1" s="179"/>
      <c r="B1" s="179" t="s">
        <v>246</v>
      </c>
      <c r="C1" s="179" t="s">
        <v>1</v>
      </c>
      <c r="D1" s="407" t="s">
        <v>6</v>
      </c>
      <c r="E1" s="686" t="s">
        <v>251</v>
      </c>
      <c r="F1" s="687"/>
      <c r="G1" s="687"/>
      <c r="H1" s="688"/>
      <c r="I1" s="683" t="s">
        <v>247</v>
      </c>
      <c r="J1" s="684"/>
      <c r="K1" s="684"/>
      <c r="L1" s="684"/>
      <c r="M1" s="685"/>
    </row>
    <row r="2" spans="1:13" ht="12.75" customHeight="1" x14ac:dyDescent="0.25">
      <c r="A2" s="179" t="s">
        <v>281</v>
      </c>
      <c r="B2" s="359" t="s">
        <v>274</v>
      </c>
      <c r="C2" s="179" t="s">
        <v>275</v>
      </c>
      <c r="D2" s="407" t="s">
        <v>276</v>
      </c>
      <c r="E2" s="410" t="s">
        <v>277</v>
      </c>
      <c r="F2" s="411" t="s">
        <v>278</v>
      </c>
      <c r="G2" s="410" t="s">
        <v>279</v>
      </c>
      <c r="H2" s="411" t="s">
        <v>280</v>
      </c>
      <c r="I2" s="179">
        <v>127</v>
      </c>
      <c r="J2" s="179">
        <v>220</v>
      </c>
      <c r="K2" s="179">
        <v>380</v>
      </c>
      <c r="L2" s="179">
        <v>440</v>
      </c>
      <c r="M2" s="408">
        <v>500</v>
      </c>
    </row>
    <row r="3" spans="1:13" ht="12.75" customHeight="1" x14ac:dyDescent="0.25">
      <c r="A3" s="179"/>
      <c r="B3" s="359"/>
      <c r="C3" s="181"/>
      <c r="D3" s="407"/>
      <c r="E3" s="179" t="s">
        <v>256</v>
      </c>
      <c r="F3" s="179" t="s">
        <v>257</v>
      </c>
      <c r="G3" s="179" t="s">
        <v>256</v>
      </c>
      <c r="H3" s="179" t="s">
        <v>257</v>
      </c>
      <c r="I3" s="179"/>
      <c r="J3" s="179"/>
      <c r="K3" s="179"/>
      <c r="L3" s="179"/>
      <c r="M3" s="408"/>
    </row>
    <row r="4" spans="1:13" ht="12.75" customHeight="1" x14ac:dyDescent="0.25">
      <c r="A4" s="179" t="str">
        <f>CONCATENATE(CONCATENATE(CONCATENATE(LEFT(B4,2),"."),CONCATENATE(LEFT(D4,4),".")),LEFT(E4,3))</f>
        <v>Si.2000.fix</v>
      </c>
      <c r="B4" s="179" t="s">
        <v>258</v>
      </c>
      <c r="C4" s="179" t="s">
        <v>250</v>
      </c>
      <c r="D4" s="445">
        <v>2000</v>
      </c>
      <c r="E4" s="444" t="s">
        <v>253</v>
      </c>
      <c r="F4" s="444" t="s">
        <v>253</v>
      </c>
      <c r="G4" s="444" t="s">
        <v>254</v>
      </c>
      <c r="H4" s="444" t="s">
        <v>255</v>
      </c>
      <c r="I4" s="444"/>
      <c r="J4" s="444">
        <v>100</v>
      </c>
      <c r="K4" s="444">
        <v>65</v>
      </c>
      <c r="L4" s="444"/>
      <c r="M4" s="444">
        <v>42</v>
      </c>
    </row>
    <row r="5" spans="1:13" ht="12.75" customHeight="1" x14ac:dyDescent="0.25">
      <c r="A5" s="179" t="str">
        <f t="shared" ref="A5:A49" si="0">CONCATENATE(CONCATENATE(CONCATENATE(LEFT(B5,2),"."),CONCATENATE(LEFT(D5,4),".")),LEFT(E5,3))</f>
        <v>Si.1800.fix</v>
      </c>
      <c r="B5" s="179" t="s">
        <v>258</v>
      </c>
      <c r="C5" s="179" t="s">
        <v>250</v>
      </c>
      <c r="D5" s="445">
        <v>1800</v>
      </c>
      <c r="E5" s="444" t="s">
        <v>253</v>
      </c>
      <c r="F5" s="444" t="s">
        <v>253</v>
      </c>
      <c r="G5" s="444"/>
      <c r="H5" s="444"/>
      <c r="I5" s="444"/>
      <c r="J5" s="444"/>
      <c r="K5" s="444"/>
      <c r="L5" s="444"/>
      <c r="M5" s="444"/>
    </row>
    <row r="6" spans="1:13" ht="12.75" customHeight="1" x14ac:dyDescent="0.25">
      <c r="A6" s="179" t="str">
        <f t="shared" si="0"/>
        <v>Si.1600.fix</v>
      </c>
      <c r="B6" s="179" t="s">
        <v>258</v>
      </c>
      <c r="C6" s="359"/>
      <c r="D6" s="445">
        <v>1600</v>
      </c>
      <c r="E6" s="444" t="s">
        <v>253</v>
      </c>
      <c r="F6" s="444" t="s">
        <v>253</v>
      </c>
      <c r="G6" s="444"/>
      <c r="H6" s="444"/>
      <c r="I6" s="444"/>
      <c r="J6" s="444"/>
      <c r="K6" s="444"/>
      <c r="L6" s="444"/>
      <c r="M6" s="444"/>
    </row>
    <row r="7" spans="1:13" ht="12.75" customHeight="1" x14ac:dyDescent="0.25">
      <c r="A7" s="179" t="str">
        <f t="shared" si="0"/>
        <v>Si.1400.fix</v>
      </c>
      <c r="B7" s="179" t="s">
        <v>258</v>
      </c>
      <c r="C7" s="359"/>
      <c r="D7" s="445">
        <v>1400</v>
      </c>
      <c r="E7" s="444" t="s">
        <v>253</v>
      </c>
      <c r="F7" s="444" t="s">
        <v>253</v>
      </c>
      <c r="G7" s="444"/>
      <c r="H7" s="444"/>
      <c r="I7" s="444"/>
      <c r="J7" s="444"/>
      <c r="K7" s="444"/>
      <c r="L7" s="444"/>
      <c r="M7" s="444"/>
    </row>
    <row r="8" spans="1:13" ht="12.75" customHeight="1" x14ac:dyDescent="0.25">
      <c r="A8" s="179" t="str">
        <f t="shared" si="0"/>
        <v>Si.1200.fix</v>
      </c>
      <c r="B8" s="179" t="s">
        <v>258</v>
      </c>
      <c r="C8" s="359"/>
      <c r="D8" s="445">
        <v>1200</v>
      </c>
      <c r="E8" s="444" t="s">
        <v>253</v>
      </c>
      <c r="F8" s="444" t="s">
        <v>253</v>
      </c>
      <c r="G8" s="444"/>
      <c r="H8" s="444"/>
      <c r="I8" s="444"/>
      <c r="J8" s="444"/>
      <c r="K8" s="444"/>
      <c r="L8" s="444"/>
      <c r="M8" s="444"/>
    </row>
    <row r="9" spans="1:13" ht="12.75" customHeight="1" x14ac:dyDescent="0.25">
      <c r="A9" s="179" t="str">
        <f t="shared" si="0"/>
        <v>Si.1000.fix</v>
      </c>
      <c r="B9" s="179" t="s">
        <v>258</v>
      </c>
      <c r="C9" s="359"/>
      <c r="D9" s="445">
        <v>1000</v>
      </c>
      <c r="E9" s="444" t="s">
        <v>253</v>
      </c>
      <c r="F9" s="444" t="s">
        <v>253</v>
      </c>
      <c r="G9" s="444"/>
      <c r="H9" s="444"/>
      <c r="I9" s="444"/>
      <c r="J9" s="444"/>
      <c r="K9" s="444"/>
      <c r="L9" s="444"/>
      <c r="M9" s="444"/>
    </row>
    <row r="10" spans="1:13" ht="12.75" customHeight="1" x14ac:dyDescent="0.25">
      <c r="A10" s="179" t="str">
        <f t="shared" si="0"/>
        <v>Si.900.fix</v>
      </c>
      <c r="B10" s="179" t="s">
        <v>258</v>
      </c>
      <c r="C10" s="359"/>
      <c r="D10" s="445">
        <v>900</v>
      </c>
      <c r="E10" s="444" t="s">
        <v>253</v>
      </c>
      <c r="F10" s="444" t="s">
        <v>253</v>
      </c>
      <c r="G10" s="444"/>
      <c r="H10" s="444"/>
      <c r="I10" s="444"/>
      <c r="J10" s="444"/>
      <c r="K10" s="444"/>
      <c r="L10" s="444"/>
      <c r="M10" s="444"/>
    </row>
    <row r="11" spans="1:13" x14ac:dyDescent="0.25">
      <c r="A11" s="179" t="str">
        <f t="shared" si="0"/>
        <v>Si.800.fix</v>
      </c>
      <c r="B11" s="179" t="s">
        <v>258</v>
      </c>
      <c r="C11" s="359"/>
      <c r="D11" s="444">
        <v>800</v>
      </c>
      <c r="E11" s="444" t="s">
        <v>253</v>
      </c>
      <c r="F11" s="444" t="s">
        <v>253</v>
      </c>
      <c r="G11" s="444"/>
      <c r="H11" s="444"/>
      <c r="I11" s="444"/>
      <c r="J11" s="409"/>
      <c r="K11" s="409"/>
      <c r="L11" s="409"/>
      <c r="M11" s="444"/>
    </row>
    <row r="12" spans="1:13" x14ac:dyDescent="0.25">
      <c r="A12" s="179" t="str">
        <f t="shared" si="0"/>
        <v>Si.630.fix</v>
      </c>
      <c r="B12" s="179" t="s">
        <v>258</v>
      </c>
      <c r="C12" s="359"/>
      <c r="D12" s="444">
        <v>630</v>
      </c>
      <c r="E12" s="444" t="s">
        <v>253</v>
      </c>
      <c r="F12" s="444" t="s">
        <v>253</v>
      </c>
      <c r="G12" s="444"/>
      <c r="H12" s="444"/>
      <c r="I12" s="444"/>
      <c r="J12" s="409"/>
      <c r="K12" s="409"/>
      <c r="L12" s="409"/>
      <c r="M12" s="444"/>
    </row>
    <row r="13" spans="1:13" x14ac:dyDescent="0.25">
      <c r="A13" s="179" t="str">
        <f t="shared" si="0"/>
        <v>Si.500.fix</v>
      </c>
      <c r="B13" s="179" t="s">
        <v>258</v>
      </c>
      <c r="C13" s="359"/>
      <c r="D13" s="444">
        <v>500</v>
      </c>
      <c r="E13" s="444" t="s">
        <v>253</v>
      </c>
      <c r="F13" s="444" t="s">
        <v>253</v>
      </c>
      <c r="G13" s="444"/>
      <c r="H13" s="444"/>
      <c r="I13" s="444"/>
      <c r="J13" s="409"/>
      <c r="K13" s="409"/>
      <c r="L13" s="409"/>
      <c r="M13" s="444"/>
    </row>
    <row r="14" spans="1:13" x14ac:dyDescent="0.25">
      <c r="A14" s="179" t="str">
        <f t="shared" si="0"/>
        <v>Si.450.fix</v>
      </c>
      <c r="B14" s="179" t="s">
        <v>258</v>
      </c>
      <c r="C14" s="359"/>
      <c r="D14" s="444">
        <v>450</v>
      </c>
      <c r="E14" s="444" t="s">
        <v>253</v>
      </c>
      <c r="F14" s="444" t="s">
        <v>253</v>
      </c>
      <c r="G14" s="444"/>
      <c r="H14" s="444"/>
      <c r="I14" s="444"/>
      <c r="J14" s="409"/>
      <c r="K14" s="409"/>
      <c r="L14" s="409"/>
      <c r="M14" s="444"/>
    </row>
    <row r="15" spans="1:13" x14ac:dyDescent="0.25">
      <c r="A15" s="179" t="str">
        <f t="shared" si="0"/>
        <v>Si.400.fix</v>
      </c>
      <c r="B15" s="179" t="s">
        <v>258</v>
      </c>
      <c r="C15" s="359" t="s">
        <v>260</v>
      </c>
      <c r="D15" s="444">
        <v>400</v>
      </c>
      <c r="E15" s="444" t="s">
        <v>253</v>
      </c>
      <c r="F15" s="444" t="s">
        <v>253</v>
      </c>
      <c r="G15" s="444">
        <v>2000</v>
      </c>
      <c r="H15" s="444">
        <v>4000</v>
      </c>
      <c r="I15" s="444"/>
      <c r="J15" s="444">
        <v>100</v>
      </c>
      <c r="K15" s="444">
        <v>65</v>
      </c>
      <c r="L15" s="444"/>
      <c r="M15" s="444">
        <v>42</v>
      </c>
    </row>
    <row r="16" spans="1:13" x14ac:dyDescent="0.25">
      <c r="A16" s="179" t="str">
        <f t="shared" si="0"/>
        <v>Si.350.fix</v>
      </c>
      <c r="B16" s="179" t="s">
        <v>258</v>
      </c>
      <c r="C16" s="359" t="s">
        <v>260</v>
      </c>
      <c r="D16" s="444">
        <v>350</v>
      </c>
      <c r="E16" s="444" t="s">
        <v>253</v>
      </c>
      <c r="F16" s="444" t="s">
        <v>253</v>
      </c>
      <c r="G16" s="444">
        <v>2000</v>
      </c>
      <c r="H16" s="444">
        <v>4000</v>
      </c>
      <c r="I16" s="444"/>
      <c r="J16" s="444">
        <v>100</v>
      </c>
      <c r="K16" s="444">
        <v>65</v>
      </c>
      <c r="L16" s="444"/>
      <c r="M16" s="444">
        <v>42</v>
      </c>
    </row>
    <row r="17" spans="1:13" x14ac:dyDescent="0.25">
      <c r="A17" s="179" t="str">
        <f t="shared" si="0"/>
        <v>Si.300.fix</v>
      </c>
      <c r="B17" s="179" t="s">
        <v>258</v>
      </c>
      <c r="C17" s="359" t="s">
        <v>260</v>
      </c>
      <c r="D17" s="444">
        <v>300</v>
      </c>
      <c r="E17" s="444" t="s">
        <v>253</v>
      </c>
      <c r="F17" s="444" t="s">
        <v>253</v>
      </c>
      <c r="G17" s="444">
        <v>1250</v>
      </c>
      <c r="H17" s="444">
        <v>2500</v>
      </c>
      <c r="I17" s="444"/>
      <c r="J17" s="444">
        <v>100</v>
      </c>
      <c r="K17" s="444">
        <v>65</v>
      </c>
      <c r="L17" s="444"/>
      <c r="M17" s="444">
        <v>42</v>
      </c>
    </row>
    <row r="18" spans="1:13" x14ac:dyDescent="0.25">
      <c r="A18" s="179" t="str">
        <f t="shared" si="0"/>
        <v>Si.250.fix</v>
      </c>
      <c r="B18" s="179" t="s">
        <v>258</v>
      </c>
      <c r="C18" s="359" t="s">
        <v>249</v>
      </c>
      <c r="D18" s="444">
        <v>250</v>
      </c>
      <c r="E18" s="444" t="s">
        <v>253</v>
      </c>
      <c r="F18" s="444" t="s">
        <v>253</v>
      </c>
      <c r="G18" s="444">
        <v>1100</v>
      </c>
      <c r="H18" s="444">
        <v>2500</v>
      </c>
      <c r="I18" s="444"/>
      <c r="J18" s="444">
        <v>100</v>
      </c>
      <c r="K18" s="444">
        <v>65</v>
      </c>
      <c r="L18" s="444"/>
      <c r="M18" s="444">
        <v>42</v>
      </c>
    </row>
    <row r="19" spans="1:13" x14ac:dyDescent="0.25">
      <c r="A19" s="179" t="str">
        <f t="shared" si="0"/>
        <v>Si.225.fix</v>
      </c>
      <c r="B19" s="179" t="s">
        <v>258</v>
      </c>
      <c r="C19" s="359" t="s">
        <v>249</v>
      </c>
      <c r="D19" s="444">
        <v>225</v>
      </c>
      <c r="E19" s="444" t="s">
        <v>253</v>
      </c>
      <c r="F19" s="444" t="s">
        <v>253</v>
      </c>
      <c r="G19" s="444">
        <v>1100</v>
      </c>
      <c r="H19" s="444">
        <v>2500</v>
      </c>
      <c r="I19" s="444"/>
      <c r="J19" s="444">
        <v>100</v>
      </c>
      <c r="K19" s="444">
        <v>65</v>
      </c>
      <c r="L19" s="444"/>
      <c r="M19" s="444">
        <v>42</v>
      </c>
    </row>
    <row r="20" spans="1:13" x14ac:dyDescent="0.25">
      <c r="A20" s="179" t="str">
        <f t="shared" si="0"/>
        <v>Si.200.fix</v>
      </c>
      <c r="B20" s="179" t="s">
        <v>258</v>
      </c>
      <c r="C20" s="359" t="s">
        <v>249</v>
      </c>
      <c r="D20" s="444">
        <v>200</v>
      </c>
      <c r="E20" s="444" t="s">
        <v>253</v>
      </c>
      <c r="F20" s="444" t="s">
        <v>253</v>
      </c>
      <c r="G20" s="444">
        <v>1100</v>
      </c>
      <c r="H20" s="444">
        <v>2500</v>
      </c>
      <c r="I20" s="444"/>
      <c r="J20" s="444">
        <v>100</v>
      </c>
      <c r="K20" s="444">
        <v>65</v>
      </c>
      <c r="L20" s="444"/>
      <c r="M20" s="444">
        <v>42</v>
      </c>
    </row>
    <row r="21" spans="1:13" x14ac:dyDescent="0.25">
      <c r="A21" s="179" t="str">
        <f t="shared" si="0"/>
        <v>Si.175.fix</v>
      </c>
      <c r="B21" s="179" t="s">
        <v>258</v>
      </c>
      <c r="C21" s="359" t="s">
        <v>249</v>
      </c>
      <c r="D21" s="444">
        <v>175</v>
      </c>
      <c r="E21" s="444" t="s">
        <v>253</v>
      </c>
      <c r="F21" s="444" t="s">
        <v>253</v>
      </c>
      <c r="G21" s="444">
        <v>900</v>
      </c>
      <c r="H21" s="444">
        <v>2000</v>
      </c>
      <c r="I21" s="444"/>
      <c r="J21" s="444">
        <v>100</v>
      </c>
      <c r="K21" s="444">
        <v>65</v>
      </c>
      <c r="L21" s="444"/>
      <c r="M21" s="444">
        <v>42</v>
      </c>
    </row>
    <row r="22" spans="1:13" x14ac:dyDescent="0.25">
      <c r="A22" s="179" t="str">
        <f t="shared" si="0"/>
        <v>Si.150.fix</v>
      </c>
      <c r="B22" s="179" t="s">
        <v>258</v>
      </c>
      <c r="C22" s="359" t="s">
        <v>249</v>
      </c>
      <c r="D22" s="444">
        <v>150</v>
      </c>
      <c r="E22" s="444" t="s">
        <v>253</v>
      </c>
      <c r="F22" s="444" t="s">
        <v>253</v>
      </c>
      <c r="G22" s="444">
        <v>800</v>
      </c>
      <c r="H22" s="444">
        <v>1500</v>
      </c>
      <c r="I22" s="444"/>
      <c r="J22" s="444">
        <v>100</v>
      </c>
      <c r="K22" s="444">
        <v>65</v>
      </c>
      <c r="L22" s="444"/>
      <c r="M22" s="444">
        <v>42</v>
      </c>
    </row>
    <row r="23" spans="1:13" x14ac:dyDescent="0.25">
      <c r="A23" s="179" t="str">
        <f t="shared" si="0"/>
        <v>Si.125.fix</v>
      </c>
      <c r="B23" s="179" t="s">
        <v>258</v>
      </c>
      <c r="C23" s="359" t="s">
        <v>248</v>
      </c>
      <c r="D23" s="444">
        <v>125</v>
      </c>
      <c r="E23" s="444" t="s">
        <v>253</v>
      </c>
      <c r="F23" s="444" t="s">
        <v>253</v>
      </c>
      <c r="G23" s="444">
        <v>600</v>
      </c>
      <c r="H23" s="444">
        <v>1000</v>
      </c>
      <c r="I23" s="444"/>
      <c r="J23" s="444">
        <v>100</v>
      </c>
      <c r="K23" s="444">
        <v>65</v>
      </c>
      <c r="L23" s="444"/>
      <c r="M23" s="444">
        <v>42</v>
      </c>
    </row>
    <row r="24" spans="1:13" x14ac:dyDescent="0.25">
      <c r="A24" s="179" t="str">
        <f t="shared" si="0"/>
        <v>Si.100.80</v>
      </c>
      <c r="B24" s="179" t="s">
        <v>258</v>
      </c>
      <c r="C24" s="359" t="s">
        <v>262</v>
      </c>
      <c r="D24" s="444">
        <v>100</v>
      </c>
      <c r="E24" s="444">
        <v>80</v>
      </c>
      <c r="F24" s="444">
        <v>100</v>
      </c>
      <c r="G24" s="444">
        <v>15</v>
      </c>
      <c r="H24" s="444" t="s">
        <v>76</v>
      </c>
      <c r="I24" s="444"/>
      <c r="J24" s="444">
        <v>100</v>
      </c>
      <c r="K24" s="444">
        <v>65</v>
      </c>
      <c r="L24" s="444"/>
      <c r="M24" s="444">
        <v>50</v>
      </c>
    </row>
    <row r="25" spans="1:13" x14ac:dyDescent="0.25">
      <c r="A25" s="179" t="str">
        <f t="shared" si="0"/>
        <v>Si.100.63</v>
      </c>
      <c r="B25" s="179" t="s">
        <v>258</v>
      </c>
      <c r="C25" s="359" t="s">
        <v>262</v>
      </c>
      <c r="D25" s="444">
        <v>100</v>
      </c>
      <c r="E25" s="444">
        <v>63</v>
      </c>
      <c r="F25" s="444">
        <v>80</v>
      </c>
      <c r="G25" s="444">
        <v>15</v>
      </c>
      <c r="H25" s="444" t="s">
        <v>76</v>
      </c>
      <c r="I25" s="444"/>
      <c r="J25" s="444">
        <v>100</v>
      </c>
      <c r="K25" s="444">
        <v>65</v>
      </c>
      <c r="L25" s="444"/>
      <c r="M25" s="444">
        <v>50</v>
      </c>
    </row>
    <row r="26" spans="1:13" x14ac:dyDescent="0.25">
      <c r="A26" s="179" t="str">
        <f t="shared" si="0"/>
        <v>Si.100.fix</v>
      </c>
      <c r="B26" s="179" t="s">
        <v>258</v>
      </c>
      <c r="C26" s="359" t="s">
        <v>248</v>
      </c>
      <c r="D26" s="444">
        <v>100</v>
      </c>
      <c r="E26" s="444" t="s">
        <v>253</v>
      </c>
      <c r="F26" s="444" t="s">
        <v>253</v>
      </c>
      <c r="G26" s="444">
        <v>600</v>
      </c>
      <c r="H26" s="444">
        <v>1000</v>
      </c>
      <c r="I26" s="444"/>
      <c r="J26" s="444">
        <v>100</v>
      </c>
      <c r="K26" s="444">
        <v>65</v>
      </c>
      <c r="L26" s="444"/>
      <c r="M26" s="444">
        <v>42</v>
      </c>
    </row>
    <row r="27" spans="1:13" x14ac:dyDescent="0.25">
      <c r="A27" s="179" t="str">
        <f t="shared" si="0"/>
        <v>Si.90.fix</v>
      </c>
      <c r="B27" s="179" t="s">
        <v>258</v>
      </c>
      <c r="C27" s="359" t="s">
        <v>248</v>
      </c>
      <c r="D27" s="444">
        <v>90</v>
      </c>
      <c r="E27" s="444" t="s">
        <v>253</v>
      </c>
      <c r="F27" s="444" t="s">
        <v>253</v>
      </c>
      <c r="G27" s="444">
        <v>600</v>
      </c>
      <c r="H27" s="444">
        <v>1000</v>
      </c>
      <c r="I27" s="444"/>
      <c r="J27" s="444">
        <v>100</v>
      </c>
      <c r="K27" s="444">
        <v>65</v>
      </c>
      <c r="L27" s="444"/>
      <c r="M27" s="444">
        <v>42</v>
      </c>
    </row>
    <row r="28" spans="1:13" x14ac:dyDescent="0.25">
      <c r="A28" s="179" t="str">
        <f t="shared" si="0"/>
        <v>Si.80.fix</v>
      </c>
      <c r="B28" s="179" t="s">
        <v>258</v>
      </c>
      <c r="C28" s="359" t="s">
        <v>248</v>
      </c>
      <c r="D28" s="444">
        <v>80</v>
      </c>
      <c r="E28" s="444" t="s">
        <v>253</v>
      </c>
      <c r="F28" s="444" t="s">
        <v>253</v>
      </c>
      <c r="G28" s="444">
        <v>600</v>
      </c>
      <c r="H28" s="444">
        <v>1000</v>
      </c>
      <c r="I28" s="444"/>
      <c r="J28" s="444">
        <v>100</v>
      </c>
      <c r="K28" s="444">
        <v>65</v>
      </c>
      <c r="L28" s="444"/>
      <c r="M28" s="444">
        <v>42</v>
      </c>
    </row>
    <row r="29" spans="1:13" x14ac:dyDescent="0.25">
      <c r="A29" s="179" t="str">
        <f t="shared" si="0"/>
        <v>Si.70.fix</v>
      </c>
      <c r="B29" s="179" t="s">
        <v>258</v>
      </c>
      <c r="C29" s="359" t="s">
        <v>248</v>
      </c>
      <c r="D29" s="444">
        <v>70</v>
      </c>
      <c r="E29" s="444" t="s">
        <v>253</v>
      </c>
      <c r="F29" s="444" t="s">
        <v>253</v>
      </c>
      <c r="G29" s="444">
        <v>600</v>
      </c>
      <c r="H29" s="444">
        <v>1000</v>
      </c>
      <c r="I29" s="444"/>
      <c r="J29" s="444">
        <v>100</v>
      </c>
      <c r="K29" s="444">
        <v>65</v>
      </c>
      <c r="L29" s="444"/>
      <c r="M29" s="444">
        <v>42</v>
      </c>
    </row>
    <row r="30" spans="1:13" x14ac:dyDescent="0.25">
      <c r="A30" s="179" t="str">
        <f t="shared" si="0"/>
        <v>Si.63.45</v>
      </c>
      <c r="B30" s="179" t="s">
        <v>258</v>
      </c>
      <c r="C30" s="359" t="s">
        <v>261</v>
      </c>
      <c r="D30" s="444">
        <v>63</v>
      </c>
      <c r="E30" s="444">
        <v>45</v>
      </c>
      <c r="F30" s="444">
        <v>63</v>
      </c>
      <c r="G30" s="444">
        <v>12</v>
      </c>
      <c r="H30" s="444" t="s">
        <v>76</v>
      </c>
      <c r="I30" s="444"/>
      <c r="J30" s="444">
        <v>100</v>
      </c>
      <c r="K30" s="444">
        <v>22</v>
      </c>
      <c r="L30" s="444">
        <v>18</v>
      </c>
      <c r="M30" s="444"/>
    </row>
    <row r="31" spans="1:13" x14ac:dyDescent="0.25">
      <c r="A31" s="179" t="str">
        <f t="shared" si="0"/>
        <v>Si.63.36</v>
      </c>
      <c r="B31" s="179" t="s">
        <v>258</v>
      </c>
      <c r="C31" s="359" t="s">
        <v>261</v>
      </c>
      <c r="D31" s="444">
        <v>63</v>
      </c>
      <c r="E31" s="444">
        <v>36</v>
      </c>
      <c r="F31" s="444">
        <v>50</v>
      </c>
      <c r="G31" s="444">
        <v>12</v>
      </c>
      <c r="H31" s="444" t="s">
        <v>76</v>
      </c>
      <c r="I31" s="444"/>
      <c r="J31" s="444">
        <v>100</v>
      </c>
      <c r="K31" s="444">
        <v>30</v>
      </c>
      <c r="L31" s="444">
        <v>22</v>
      </c>
      <c r="M31" s="444"/>
    </row>
    <row r="32" spans="1:13" x14ac:dyDescent="0.25">
      <c r="A32" s="179" t="str">
        <f t="shared" si="0"/>
        <v>Si.63.28</v>
      </c>
      <c r="B32" s="179" t="s">
        <v>258</v>
      </c>
      <c r="C32" s="359" t="s">
        <v>261</v>
      </c>
      <c r="D32" s="444">
        <v>63</v>
      </c>
      <c r="E32" s="444">
        <v>28</v>
      </c>
      <c r="F32" s="444">
        <v>40</v>
      </c>
      <c r="G32" s="444">
        <v>12</v>
      </c>
      <c r="H32" s="444" t="s">
        <v>76</v>
      </c>
      <c r="I32" s="444"/>
      <c r="J32" s="444">
        <v>100</v>
      </c>
      <c r="K32" s="444">
        <v>42</v>
      </c>
      <c r="L32" s="444">
        <v>26</v>
      </c>
      <c r="M32" s="444"/>
    </row>
    <row r="33" spans="1:13" x14ac:dyDescent="0.25">
      <c r="A33" s="179" t="str">
        <f t="shared" si="0"/>
        <v>Si.60.fix</v>
      </c>
      <c r="B33" s="179" t="s">
        <v>258</v>
      </c>
      <c r="C33" s="359" t="s">
        <v>248</v>
      </c>
      <c r="D33" s="444">
        <v>60</v>
      </c>
      <c r="E33" s="444" t="s">
        <v>253</v>
      </c>
      <c r="F33" s="444" t="s">
        <v>253</v>
      </c>
      <c r="G33" s="444">
        <v>600</v>
      </c>
      <c r="H33" s="444">
        <v>1000</v>
      </c>
      <c r="I33" s="444"/>
      <c r="J33" s="444">
        <v>100</v>
      </c>
      <c r="K33" s="444">
        <v>65</v>
      </c>
      <c r="L33" s="444"/>
      <c r="M33" s="444">
        <v>42</v>
      </c>
    </row>
    <row r="34" spans="1:13" x14ac:dyDescent="0.25">
      <c r="A34" s="179" t="str">
        <f t="shared" si="0"/>
        <v>Si.52.36</v>
      </c>
      <c r="B34" s="179" t="s">
        <v>258</v>
      </c>
      <c r="C34" s="359" t="s">
        <v>259</v>
      </c>
      <c r="D34" s="444">
        <v>52</v>
      </c>
      <c r="E34" s="444">
        <v>36</v>
      </c>
      <c r="F34" s="444">
        <v>52</v>
      </c>
      <c r="G34" s="444">
        <v>12</v>
      </c>
      <c r="H34" s="444" t="s">
        <v>76</v>
      </c>
      <c r="I34" s="444"/>
      <c r="J34" s="444">
        <v>100</v>
      </c>
      <c r="K34" s="444">
        <v>100</v>
      </c>
      <c r="L34" s="444">
        <v>25</v>
      </c>
      <c r="M34" s="444"/>
    </row>
    <row r="35" spans="1:13" x14ac:dyDescent="0.25">
      <c r="A35" s="179" t="str">
        <f t="shared" si="0"/>
        <v>Si.52.28</v>
      </c>
      <c r="B35" s="179" t="s">
        <v>258</v>
      </c>
      <c r="C35" s="359" t="s">
        <v>259</v>
      </c>
      <c r="D35" s="444">
        <v>52</v>
      </c>
      <c r="E35" s="444">
        <v>28</v>
      </c>
      <c r="F35" s="444">
        <v>40</v>
      </c>
      <c r="G35" s="444">
        <v>12</v>
      </c>
      <c r="H35" s="444" t="s">
        <v>76</v>
      </c>
      <c r="I35" s="444"/>
      <c r="J35" s="444">
        <v>100</v>
      </c>
      <c r="K35" s="444">
        <v>100</v>
      </c>
      <c r="L35" s="444">
        <v>25</v>
      </c>
      <c r="M35" s="444"/>
    </row>
    <row r="36" spans="1:13" x14ac:dyDescent="0.25">
      <c r="A36" s="179" t="str">
        <f t="shared" si="0"/>
        <v>Si.52.22</v>
      </c>
      <c r="B36" s="179" t="s">
        <v>258</v>
      </c>
      <c r="C36" s="359" t="s">
        <v>259</v>
      </c>
      <c r="D36" s="444">
        <v>52</v>
      </c>
      <c r="E36" s="444">
        <v>22</v>
      </c>
      <c r="F36" s="444">
        <v>32</v>
      </c>
      <c r="G36" s="444">
        <v>12</v>
      </c>
      <c r="H36" s="444" t="s">
        <v>76</v>
      </c>
      <c r="I36" s="444"/>
      <c r="J36" s="444">
        <v>100</v>
      </c>
      <c r="K36" s="444">
        <v>100</v>
      </c>
      <c r="L36" s="444">
        <v>25</v>
      </c>
      <c r="M36" s="444"/>
    </row>
    <row r="37" spans="1:13" x14ac:dyDescent="0.25">
      <c r="A37" s="179" t="str">
        <f t="shared" si="0"/>
        <v>Si.52.16</v>
      </c>
      <c r="B37" s="179" t="s">
        <v>258</v>
      </c>
      <c r="C37" s="359" t="s">
        <v>259</v>
      </c>
      <c r="D37" s="444">
        <v>52</v>
      </c>
      <c r="E37" s="444">
        <v>16</v>
      </c>
      <c r="F37" s="444">
        <v>25</v>
      </c>
      <c r="G37" s="444">
        <v>12</v>
      </c>
      <c r="H37" s="444" t="s">
        <v>76</v>
      </c>
      <c r="I37" s="444"/>
      <c r="J37" s="444">
        <v>100</v>
      </c>
      <c r="K37" s="444">
        <v>100</v>
      </c>
      <c r="L37" s="444">
        <v>25</v>
      </c>
      <c r="M37" s="444"/>
    </row>
    <row r="38" spans="1:13" x14ac:dyDescent="0.25">
      <c r="A38" s="179" t="str">
        <f t="shared" si="0"/>
        <v>Si.50.fix</v>
      </c>
      <c r="B38" s="179" t="s">
        <v>258</v>
      </c>
      <c r="C38" s="359" t="s">
        <v>248</v>
      </c>
      <c r="D38" s="444">
        <v>50</v>
      </c>
      <c r="E38" s="444" t="s">
        <v>253</v>
      </c>
      <c r="F38" s="444" t="s">
        <v>253</v>
      </c>
      <c r="G38" s="444">
        <v>600</v>
      </c>
      <c r="H38" s="444">
        <v>1000</v>
      </c>
      <c r="I38" s="444"/>
      <c r="J38" s="444">
        <v>100</v>
      </c>
      <c r="K38" s="444">
        <v>65</v>
      </c>
      <c r="L38" s="409"/>
      <c r="M38" s="444">
        <v>42</v>
      </c>
    </row>
    <row r="39" spans="1:13" x14ac:dyDescent="0.25">
      <c r="A39" s="179" t="str">
        <f t="shared" si="0"/>
        <v>Si.40.fix</v>
      </c>
      <c r="B39" s="179" t="s">
        <v>258</v>
      </c>
      <c r="C39" s="359" t="s">
        <v>248</v>
      </c>
      <c r="D39" s="444">
        <v>40</v>
      </c>
      <c r="E39" s="444" t="s">
        <v>253</v>
      </c>
      <c r="F39" s="444" t="s">
        <v>253</v>
      </c>
      <c r="G39" s="444">
        <v>600</v>
      </c>
      <c r="H39" s="444">
        <v>1000</v>
      </c>
      <c r="I39" s="444"/>
      <c r="J39" s="444">
        <v>100</v>
      </c>
      <c r="K39" s="444">
        <v>65</v>
      </c>
      <c r="L39" s="444"/>
      <c r="M39" s="444">
        <v>42</v>
      </c>
    </row>
    <row r="40" spans="1:13" x14ac:dyDescent="0.25">
      <c r="A40" s="179" t="str">
        <f t="shared" si="0"/>
        <v>Si.30.fix</v>
      </c>
      <c r="B40" s="179" t="s">
        <v>258</v>
      </c>
      <c r="C40" s="359" t="s">
        <v>248</v>
      </c>
      <c r="D40" s="444">
        <v>30</v>
      </c>
      <c r="E40" s="444" t="s">
        <v>253</v>
      </c>
      <c r="F40" s="444" t="s">
        <v>253</v>
      </c>
      <c r="G40" s="446">
        <v>600</v>
      </c>
      <c r="H40" s="444">
        <v>1000</v>
      </c>
      <c r="I40" s="444"/>
      <c r="J40" s="444">
        <v>100</v>
      </c>
      <c r="K40" s="444">
        <v>65</v>
      </c>
      <c r="L40" s="444"/>
      <c r="M40" s="444">
        <v>42</v>
      </c>
    </row>
    <row r="41" spans="1:13" x14ac:dyDescent="0.25">
      <c r="A41" s="179" t="str">
        <f t="shared" si="0"/>
        <v>Si.25.18</v>
      </c>
      <c r="B41" s="179" t="s">
        <v>258</v>
      </c>
      <c r="C41" s="359" t="s">
        <v>252</v>
      </c>
      <c r="D41" s="444">
        <v>25</v>
      </c>
      <c r="E41" s="444">
        <v>18</v>
      </c>
      <c r="F41" s="444">
        <v>25</v>
      </c>
      <c r="G41" s="444">
        <v>12</v>
      </c>
      <c r="H41" s="444" t="s">
        <v>76</v>
      </c>
      <c r="I41" s="444"/>
      <c r="J41" s="444">
        <v>100</v>
      </c>
      <c r="K41" s="444">
        <v>100</v>
      </c>
      <c r="L41" s="444">
        <v>5</v>
      </c>
      <c r="M41" s="444"/>
    </row>
    <row r="42" spans="1:13" x14ac:dyDescent="0.25">
      <c r="A42" s="179" t="str">
        <f t="shared" si="0"/>
        <v>Si.25.14</v>
      </c>
      <c r="B42" s="179" t="s">
        <v>258</v>
      </c>
      <c r="C42" s="359" t="s">
        <v>252</v>
      </c>
      <c r="D42" s="444">
        <v>25</v>
      </c>
      <c r="E42" s="444">
        <v>14</v>
      </c>
      <c r="F42" s="444">
        <v>20</v>
      </c>
      <c r="G42" s="444">
        <v>12</v>
      </c>
      <c r="H42" s="444" t="s">
        <v>76</v>
      </c>
      <c r="I42" s="444"/>
      <c r="J42" s="444">
        <v>100</v>
      </c>
      <c r="K42" s="444">
        <v>100</v>
      </c>
      <c r="L42" s="444">
        <v>5</v>
      </c>
      <c r="M42" s="444"/>
    </row>
    <row r="43" spans="1:13" x14ac:dyDescent="0.25">
      <c r="A43" s="179" t="str">
        <f t="shared" si="0"/>
        <v>Si.25.10</v>
      </c>
      <c r="B43" s="179" t="s">
        <v>258</v>
      </c>
      <c r="C43" s="359" t="s">
        <v>252</v>
      </c>
      <c r="D43" s="444">
        <v>25</v>
      </c>
      <c r="E43" s="444">
        <v>10</v>
      </c>
      <c r="F43" s="444">
        <v>16</v>
      </c>
      <c r="G43" s="444">
        <v>12</v>
      </c>
      <c r="H43" s="444" t="s">
        <v>76</v>
      </c>
      <c r="I43" s="444"/>
      <c r="J43" s="444">
        <v>100</v>
      </c>
      <c r="K43" s="444">
        <v>100</v>
      </c>
      <c r="L43" s="444">
        <v>5</v>
      </c>
      <c r="M43" s="444"/>
    </row>
    <row r="44" spans="1:13" x14ac:dyDescent="0.25">
      <c r="A44" s="179" t="str">
        <f t="shared" si="0"/>
        <v>Si.25.6</v>
      </c>
      <c r="B44" s="179" t="s">
        <v>258</v>
      </c>
      <c r="C44" s="359" t="s">
        <v>252</v>
      </c>
      <c r="D44" s="444">
        <v>25</v>
      </c>
      <c r="E44" s="444">
        <v>6</v>
      </c>
      <c r="F44" s="444">
        <v>10</v>
      </c>
      <c r="G44" s="444">
        <v>12</v>
      </c>
      <c r="H44" s="444" t="s">
        <v>76</v>
      </c>
      <c r="I44" s="444"/>
      <c r="J44" s="444">
        <v>100</v>
      </c>
      <c r="K44" s="444">
        <v>100</v>
      </c>
      <c r="L44" s="444">
        <v>5</v>
      </c>
      <c r="M44" s="444"/>
    </row>
    <row r="45" spans="1:13" x14ac:dyDescent="0.25">
      <c r="A45" s="179" t="str">
        <f t="shared" si="0"/>
        <v>Si.25.4</v>
      </c>
      <c r="B45" s="179" t="s">
        <v>258</v>
      </c>
      <c r="C45" s="359" t="s">
        <v>252</v>
      </c>
      <c r="D45" s="444">
        <v>25</v>
      </c>
      <c r="E45" s="444">
        <v>4</v>
      </c>
      <c r="F45" s="444">
        <v>6</v>
      </c>
      <c r="G45" s="444">
        <v>12</v>
      </c>
      <c r="H45" s="444" t="s">
        <v>76</v>
      </c>
      <c r="I45" s="444"/>
      <c r="J45" s="444">
        <v>100</v>
      </c>
      <c r="K45" s="444">
        <v>100</v>
      </c>
      <c r="L45" s="444">
        <v>5</v>
      </c>
      <c r="M45" s="444"/>
    </row>
    <row r="46" spans="1:13" x14ac:dyDescent="0.25">
      <c r="A46" s="179" t="str">
        <f t="shared" si="0"/>
        <v>Si.25.fix</v>
      </c>
      <c r="B46" s="179" t="s">
        <v>258</v>
      </c>
      <c r="C46" s="359" t="s">
        <v>248</v>
      </c>
      <c r="D46" s="444">
        <v>25</v>
      </c>
      <c r="E46" s="444" t="s">
        <v>253</v>
      </c>
      <c r="F46" s="444" t="s">
        <v>253</v>
      </c>
      <c r="G46" s="444">
        <v>400</v>
      </c>
      <c r="H46" s="444">
        <v>700</v>
      </c>
      <c r="I46" s="444"/>
      <c r="J46" s="444">
        <v>100</v>
      </c>
      <c r="K46" s="444">
        <v>65</v>
      </c>
      <c r="L46" s="444"/>
      <c r="M46" s="444">
        <v>42</v>
      </c>
    </row>
    <row r="47" spans="1:13" x14ac:dyDescent="0.25">
      <c r="A47" s="179" t="str">
        <f t="shared" si="0"/>
        <v>Si.20.fix</v>
      </c>
      <c r="B47" s="179" t="s">
        <v>258</v>
      </c>
      <c r="C47" s="359" t="s">
        <v>248</v>
      </c>
      <c r="D47" s="444">
        <v>20</v>
      </c>
      <c r="E47" s="444" t="s">
        <v>253</v>
      </c>
      <c r="F47" s="444" t="s">
        <v>253</v>
      </c>
      <c r="G47" s="444">
        <v>400</v>
      </c>
      <c r="H47" s="444">
        <v>700</v>
      </c>
      <c r="I47" s="444"/>
      <c r="J47" s="444">
        <v>100</v>
      </c>
      <c r="K47" s="444">
        <v>65</v>
      </c>
      <c r="L47" s="444"/>
      <c r="M47" s="444">
        <v>42</v>
      </c>
    </row>
    <row r="48" spans="1:13" x14ac:dyDescent="0.25">
      <c r="A48" s="179" t="str">
        <f t="shared" si="0"/>
        <v>Si.15.fix</v>
      </c>
      <c r="B48" s="179" t="s">
        <v>258</v>
      </c>
      <c r="C48" s="359" t="s">
        <v>248</v>
      </c>
      <c r="D48" s="444">
        <v>15</v>
      </c>
      <c r="E48" s="444" t="s">
        <v>253</v>
      </c>
      <c r="F48" s="444" t="s">
        <v>253</v>
      </c>
      <c r="G48" s="444">
        <v>400</v>
      </c>
      <c r="H48" s="444">
        <v>700</v>
      </c>
      <c r="I48" s="444"/>
      <c r="J48" s="444">
        <v>100</v>
      </c>
      <c r="K48" s="444">
        <v>65</v>
      </c>
      <c r="L48" s="444"/>
      <c r="M48" s="444">
        <v>42</v>
      </c>
    </row>
    <row r="49" spans="1:13" x14ac:dyDescent="0.25">
      <c r="A49" s="179" t="str">
        <f t="shared" si="0"/>
        <v>Si.10.</v>
      </c>
      <c r="B49" s="179" t="s">
        <v>258</v>
      </c>
      <c r="C49" s="359"/>
      <c r="D49" s="444">
        <v>10</v>
      </c>
      <c r="E49" s="444"/>
      <c r="F49" s="444"/>
      <c r="G49" s="444"/>
      <c r="H49" s="444"/>
      <c r="I49" s="444"/>
      <c r="J49" s="409"/>
      <c r="K49" s="409"/>
      <c r="L49" s="409"/>
      <c r="M49" s="444"/>
    </row>
    <row r="52" spans="1:13" ht="27.75" customHeight="1" x14ac:dyDescent="0.25">
      <c r="B52" s="442" t="s">
        <v>271</v>
      </c>
      <c r="C52" s="443"/>
      <c r="D52" s="442" t="s">
        <v>272</v>
      </c>
      <c r="F52" s="442" t="s">
        <v>273</v>
      </c>
    </row>
    <row r="53" spans="1:13" x14ac:dyDescent="0.25">
      <c r="B53" s="407">
        <v>2000</v>
      </c>
      <c r="D53" s="179">
        <v>3200</v>
      </c>
      <c r="F53" s="179">
        <v>4</v>
      </c>
      <c r="H53">
        <v>71</v>
      </c>
      <c r="L53">
        <v>4</v>
      </c>
    </row>
    <row r="54" spans="1:13" x14ac:dyDescent="0.25">
      <c r="B54" s="407">
        <v>1800</v>
      </c>
      <c r="D54" s="179">
        <v>2500</v>
      </c>
      <c r="F54" s="179">
        <v>6</v>
      </c>
      <c r="H54">
        <f>MATCH(H53,Disjuntores!$F$53:$F$95,1)</f>
        <v>11</v>
      </c>
      <c r="J54">
        <v>1</v>
      </c>
      <c r="L54" t="e">
        <f>MATCH(L53,J54:J57,-1)</f>
        <v>#N/A</v>
      </c>
    </row>
    <row r="55" spans="1:13" x14ac:dyDescent="0.25">
      <c r="B55" s="407">
        <v>1600</v>
      </c>
      <c r="D55" s="407">
        <v>2000</v>
      </c>
      <c r="F55" s="179">
        <v>10</v>
      </c>
      <c r="J55">
        <v>3</v>
      </c>
    </row>
    <row r="56" spans="1:13" x14ac:dyDescent="0.25">
      <c r="B56" s="407">
        <v>1400</v>
      </c>
      <c r="D56" s="407">
        <v>1600</v>
      </c>
      <c r="F56" s="179">
        <v>14</v>
      </c>
      <c r="J56">
        <v>5</v>
      </c>
    </row>
    <row r="57" spans="1:13" x14ac:dyDescent="0.25">
      <c r="B57" s="407">
        <v>1200</v>
      </c>
      <c r="D57" s="407">
        <v>1250</v>
      </c>
      <c r="F57" s="179">
        <v>18</v>
      </c>
      <c r="J57">
        <v>7</v>
      </c>
    </row>
    <row r="58" spans="1:13" x14ac:dyDescent="0.25">
      <c r="B58" s="407">
        <v>1000</v>
      </c>
      <c r="D58" s="407">
        <v>1000</v>
      </c>
      <c r="F58" s="179">
        <v>16</v>
      </c>
    </row>
    <row r="59" spans="1:13" x14ac:dyDescent="0.25">
      <c r="B59" s="407">
        <v>900</v>
      </c>
      <c r="D59" s="179">
        <v>800</v>
      </c>
      <c r="F59" s="179">
        <v>22</v>
      </c>
    </row>
    <row r="60" spans="1:13" x14ac:dyDescent="0.25">
      <c r="B60" s="179">
        <v>800</v>
      </c>
      <c r="D60" s="179">
        <v>630</v>
      </c>
      <c r="F60" s="179">
        <v>28</v>
      </c>
    </row>
    <row r="61" spans="1:13" x14ac:dyDescent="0.25">
      <c r="B61" s="179">
        <v>630</v>
      </c>
      <c r="D61" s="179">
        <v>400</v>
      </c>
      <c r="F61" s="179">
        <v>36</v>
      </c>
    </row>
    <row r="62" spans="1:13" x14ac:dyDescent="0.25">
      <c r="B62" s="179">
        <v>500</v>
      </c>
      <c r="D62" s="179">
        <v>250</v>
      </c>
      <c r="F62" s="179">
        <v>45</v>
      </c>
    </row>
    <row r="63" spans="1:13" x14ac:dyDescent="0.25">
      <c r="B63" s="179">
        <v>450</v>
      </c>
      <c r="D63" s="179">
        <v>160</v>
      </c>
      <c r="F63" s="179">
        <v>63</v>
      </c>
    </row>
    <row r="64" spans="1:13" x14ac:dyDescent="0.25">
      <c r="B64" s="179">
        <v>400</v>
      </c>
      <c r="D64" s="179">
        <v>100</v>
      </c>
      <c r="F64" s="179">
        <v>80</v>
      </c>
    </row>
    <row r="65" spans="2:6" x14ac:dyDescent="0.25">
      <c r="B65" s="179">
        <v>350</v>
      </c>
      <c r="D65" s="179">
        <v>63</v>
      </c>
      <c r="F65" s="409"/>
    </row>
    <row r="66" spans="2:6" x14ac:dyDescent="0.25">
      <c r="B66" s="179">
        <v>300</v>
      </c>
      <c r="D66" s="179">
        <v>52</v>
      </c>
      <c r="F66" s="409"/>
    </row>
    <row r="67" spans="2:6" x14ac:dyDescent="0.25">
      <c r="B67" s="179">
        <v>250</v>
      </c>
      <c r="D67" s="179">
        <v>25</v>
      </c>
      <c r="F67" s="444"/>
    </row>
    <row r="68" spans="2:6" x14ac:dyDescent="0.25">
      <c r="B68" s="179">
        <v>225</v>
      </c>
      <c r="D68" s="181"/>
      <c r="F68" s="444"/>
    </row>
    <row r="69" spans="2:6" x14ac:dyDescent="0.25">
      <c r="B69" s="179">
        <v>200</v>
      </c>
      <c r="D69" s="179"/>
      <c r="F69" s="444"/>
    </row>
    <row r="70" spans="2:6" x14ac:dyDescent="0.25">
      <c r="B70" s="179">
        <v>175</v>
      </c>
      <c r="D70" s="179"/>
      <c r="F70" s="43"/>
    </row>
    <row r="71" spans="2:6" x14ac:dyDescent="0.25">
      <c r="B71" s="179">
        <v>150</v>
      </c>
      <c r="D71" s="179"/>
      <c r="F71" s="43"/>
    </row>
    <row r="72" spans="2:6" x14ac:dyDescent="0.25">
      <c r="B72" s="179">
        <v>125</v>
      </c>
      <c r="D72" s="181"/>
      <c r="F72" s="43"/>
    </row>
    <row r="73" spans="2:6" x14ac:dyDescent="0.25">
      <c r="B73" s="179">
        <v>100</v>
      </c>
      <c r="D73" s="179"/>
      <c r="F73" s="43"/>
    </row>
    <row r="74" spans="2:6" x14ac:dyDescent="0.25">
      <c r="B74" s="179">
        <v>90</v>
      </c>
      <c r="D74" s="181"/>
      <c r="F74" s="43"/>
    </row>
    <row r="75" spans="2:6" x14ac:dyDescent="0.25">
      <c r="B75" s="179">
        <v>80</v>
      </c>
      <c r="D75" s="179"/>
      <c r="F75" s="444"/>
    </row>
    <row r="76" spans="2:6" x14ac:dyDescent="0.25">
      <c r="B76" s="179">
        <v>70</v>
      </c>
      <c r="D76" s="179"/>
      <c r="F76" s="444"/>
    </row>
    <row r="77" spans="2:6" x14ac:dyDescent="0.25">
      <c r="B77" s="179">
        <v>63</v>
      </c>
      <c r="D77" s="179"/>
      <c r="F77" s="444"/>
    </row>
    <row r="78" spans="2:6" x14ac:dyDescent="0.25">
      <c r="B78" s="179">
        <v>60</v>
      </c>
      <c r="D78" s="181"/>
      <c r="F78" s="444"/>
    </row>
    <row r="79" spans="2:6" x14ac:dyDescent="0.25">
      <c r="B79" s="179">
        <v>52</v>
      </c>
      <c r="D79" s="181"/>
      <c r="F79" s="43"/>
    </row>
    <row r="80" spans="2:6" x14ac:dyDescent="0.25">
      <c r="B80" s="179">
        <v>50</v>
      </c>
      <c r="D80" s="181"/>
      <c r="F80" s="43"/>
    </row>
    <row r="81" spans="2:6" x14ac:dyDescent="0.25">
      <c r="B81" s="179">
        <v>40</v>
      </c>
      <c r="D81" s="179"/>
      <c r="F81" s="43"/>
    </row>
    <row r="82" spans="2:6" x14ac:dyDescent="0.25">
      <c r="B82" s="179">
        <v>30</v>
      </c>
      <c r="D82" s="179"/>
      <c r="F82" s="43"/>
    </row>
    <row r="83" spans="2:6" x14ac:dyDescent="0.25">
      <c r="B83" s="179">
        <v>25</v>
      </c>
      <c r="D83" s="179"/>
      <c r="F83" s="43"/>
    </row>
    <row r="84" spans="2:6" x14ac:dyDescent="0.25">
      <c r="B84" s="179">
        <v>20</v>
      </c>
      <c r="D84" s="181"/>
      <c r="F84" s="43"/>
    </row>
    <row r="85" spans="2:6" x14ac:dyDescent="0.25">
      <c r="B85" s="179">
        <v>15</v>
      </c>
      <c r="D85" s="179"/>
      <c r="F85" s="43"/>
    </row>
    <row r="86" spans="2:6" x14ac:dyDescent="0.25">
      <c r="B86" s="179">
        <v>10</v>
      </c>
      <c r="D86" s="179"/>
      <c r="F86" s="43"/>
    </row>
    <row r="87" spans="2:6" x14ac:dyDescent="0.25">
      <c r="B87" s="179"/>
      <c r="D87" s="179"/>
      <c r="F87" s="43"/>
    </row>
    <row r="88" spans="2:6" x14ac:dyDescent="0.25">
      <c r="B88" s="179"/>
      <c r="D88" s="181"/>
      <c r="F88" s="43"/>
    </row>
    <row r="89" spans="2:6" x14ac:dyDescent="0.25">
      <c r="B89" s="359"/>
      <c r="F89" s="43"/>
    </row>
    <row r="90" spans="2:6" x14ac:dyDescent="0.25">
      <c r="B90" s="359"/>
      <c r="F90" s="43"/>
    </row>
    <row r="91" spans="2:6" x14ac:dyDescent="0.25">
      <c r="B91" s="359"/>
      <c r="F91" s="43"/>
    </row>
    <row r="92" spans="2:6" x14ac:dyDescent="0.25">
      <c r="B92" s="359"/>
      <c r="F92" s="43"/>
    </row>
    <row r="93" spans="2:6" x14ac:dyDescent="0.25">
      <c r="B93" s="359"/>
      <c r="F93" s="43"/>
    </row>
    <row r="94" spans="2:6" x14ac:dyDescent="0.25">
      <c r="B94" s="359"/>
      <c r="F94" s="43"/>
    </row>
    <row r="95" spans="2:6" x14ac:dyDescent="0.25">
      <c r="B95" s="359"/>
      <c r="F95" s="43"/>
    </row>
  </sheetData>
  <mergeCells count="2">
    <mergeCell ref="I1:M1"/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P5"/>
  <sheetViews>
    <sheetView workbookViewId="0">
      <selection sqref="A1:F5"/>
    </sheetView>
  </sheetViews>
  <sheetFormatPr defaultRowHeight="15" x14ac:dyDescent="0.25"/>
  <cols>
    <col min="1" max="1" width="10.42578125" style="102" customWidth="1"/>
    <col min="2" max="2" width="10.28515625" style="102" bestFit="1" customWidth="1"/>
    <col min="3" max="4" width="9.140625" style="102"/>
    <col min="5" max="5" width="22.7109375" style="102" customWidth="1"/>
    <col min="6" max="6" width="11.7109375" style="102" bestFit="1" customWidth="1"/>
    <col min="7" max="16" width="9.140625" style="102"/>
  </cols>
  <sheetData>
    <row r="1" spans="1:13" ht="30" x14ac:dyDescent="0.25">
      <c r="A1" s="457" t="s">
        <v>291</v>
      </c>
      <c r="B1" s="457" t="s">
        <v>246</v>
      </c>
      <c r="C1" s="457" t="s">
        <v>1</v>
      </c>
      <c r="D1" s="458" t="s">
        <v>266</v>
      </c>
      <c r="E1" s="458" t="s">
        <v>284</v>
      </c>
      <c r="F1" s="458" t="s">
        <v>287</v>
      </c>
      <c r="G1" s="17"/>
      <c r="H1" s="17"/>
      <c r="I1" s="17"/>
      <c r="J1" s="17"/>
      <c r="K1" s="17"/>
      <c r="L1" s="17"/>
      <c r="M1" s="17"/>
    </row>
    <row r="2" spans="1:13" x14ac:dyDescent="0.25">
      <c r="A2" s="455">
        <v>1</v>
      </c>
      <c r="B2" s="455" t="s">
        <v>283</v>
      </c>
      <c r="C2" s="455" t="s">
        <v>283</v>
      </c>
      <c r="D2" s="102" t="s">
        <v>286</v>
      </c>
      <c r="E2" s="456" t="s">
        <v>285</v>
      </c>
      <c r="F2" s="102">
        <v>0.75</v>
      </c>
    </row>
    <row r="3" spans="1:13" x14ac:dyDescent="0.25">
      <c r="A3" s="455">
        <v>2</v>
      </c>
      <c r="B3" s="455" t="s">
        <v>283</v>
      </c>
      <c r="C3" s="455" t="s">
        <v>283</v>
      </c>
      <c r="D3" s="102" t="s">
        <v>286</v>
      </c>
      <c r="E3" s="456" t="s">
        <v>292</v>
      </c>
      <c r="F3" s="102">
        <v>0</v>
      </c>
    </row>
    <row r="4" spans="1:13" x14ac:dyDescent="0.25">
      <c r="A4" s="455">
        <v>3</v>
      </c>
      <c r="B4" s="455" t="s">
        <v>283</v>
      </c>
      <c r="C4" s="455" t="s">
        <v>283</v>
      </c>
      <c r="D4" s="102" t="s">
        <v>286</v>
      </c>
      <c r="E4" s="456" t="s">
        <v>293</v>
      </c>
      <c r="F4" s="102">
        <v>0</v>
      </c>
    </row>
    <row r="5" spans="1:13" x14ac:dyDescent="0.25">
      <c r="A5" s="455">
        <v>4</v>
      </c>
      <c r="B5" s="455" t="s">
        <v>283</v>
      </c>
      <c r="C5" s="455" t="s">
        <v>283</v>
      </c>
      <c r="D5" s="102" t="s">
        <v>286</v>
      </c>
      <c r="E5" s="456" t="s">
        <v>294</v>
      </c>
      <c r="F5" s="102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J2"/>
  <sheetViews>
    <sheetView workbookViewId="0">
      <selection activeCell="B2" sqref="B2"/>
    </sheetView>
  </sheetViews>
  <sheetFormatPr defaultRowHeight="15" x14ac:dyDescent="0.25"/>
  <cols>
    <col min="1" max="1" width="9.140625" style="102"/>
    <col min="2" max="2" width="25.85546875" style="102" bestFit="1" customWidth="1"/>
    <col min="3" max="10" width="9.140625" style="102"/>
  </cols>
  <sheetData>
    <row r="1" spans="1:3" x14ac:dyDescent="0.25">
      <c r="A1" s="102" t="s">
        <v>291</v>
      </c>
      <c r="B1" s="102" t="s">
        <v>288</v>
      </c>
      <c r="C1" s="102" t="s">
        <v>289</v>
      </c>
    </row>
    <row r="2" spans="1:3" x14ac:dyDescent="0.25">
      <c r="A2" s="102">
        <v>1</v>
      </c>
      <c r="B2" s="102" t="s">
        <v>290</v>
      </c>
      <c r="C2" s="102">
        <v>500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X93"/>
  <sheetViews>
    <sheetView zoomScale="90" zoomScaleNormal="90" zoomScaleSheetLayoutView="110" workbookViewId="0">
      <selection activeCell="G40" sqref="G40"/>
    </sheetView>
  </sheetViews>
  <sheetFormatPr defaultRowHeight="15" x14ac:dyDescent="0.25"/>
  <cols>
    <col min="1" max="1" width="12.42578125" style="2" customWidth="1"/>
    <col min="2" max="3" width="9.140625" style="1"/>
    <col min="4" max="4" width="9.140625" style="3"/>
    <col min="5" max="5" width="11.140625" style="2" customWidth="1"/>
    <col min="6" max="6" width="9.140625" style="2"/>
    <col min="7" max="7" width="9.140625" style="4"/>
    <col min="8" max="8" width="9.140625" style="1"/>
    <col min="9" max="10" width="9.140625" style="5"/>
    <col min="11" max="11" width="10.7109375" style="5" customWidth="1"/>
    <col min="12" max="12" width="9.140625" style="5"/>
    <col min="13" max="16384" width="9.140625" style="1"/>
  </cols>
  <sheetData>
    <row r="1" spans="1:24" ht="53.25" customHeight="1" x14ac:dyDescent="0.25">
      <c r="A1" s="8" t="s">
        <v>4</v>
      </c>
      <c r="B1" s="8" t="s">
        <v>5</v>
      </c>
      <c r="C1" s="689" t="s">
        <v>6</v>
      </c>
      <c r="D1" s="689"/>
      <c r="E1" s="8" t="s">
        <v>129</v>
      </c>
      <c r="F1" s="8" t="s">
        <v>7</v>
      </c>
      <c r="G1" s="9" t="s">
        <v>8</v>
      </c>
      <c r="H1" s="8" t="s">
        <v>9</v>
      </c>
      <c r="I1" s="10" t="s">
        <v>10</v>
      </c>
      <c r="J1" s="10" t="s">
        <v>11</v>
      </c>
      <c r="K1" s="10" t="s">
        <v>12</v>
      </c>
      <c r="L1" s="10" t="s">
        <v>13</v>
      </c>
      <c r="M1" s="6"/>
      <c r="N1" s="7"/>
      <c r="O1" s="7"/>
    </row>
    <row r="2" spans="1:24" x14ac:dyDescent="0.25">
      <c r="A2" s="11" t="s">
        <v>77</v>
      </c>
      <c r="B2" s="12" t="s">
        <v>74</v>
      </c>
      <c r="C2" s="12">
        <v>220</v>
      </c>
      <c r="D2" s="12">
        <v>380</v>
      </c>
      <c r="E2" s="11" t="s">
        <v>129</v>
      </c>
      <c r="F2" s="11" t="s">
        <v>75</v>
      </c>
      <c r="G2" s="13" t="s">
        <v>76</v>
      </c>
      <c r="H2" s="12" t="s">
        <v>77</v>
      </c>
      <c r="I2" s="14" t="s">
        <v>77</v>
      </c>
      <c r="J2" s="14" t="s">
        <v>77</v>
      </c>
      <c r="K2" s="14" t="s">
        <v>69</v>
      </c>
      <c r="L2" s="14" t="s">
        <v>77</v>
      </c>
    </row>
    <row r="3" spans="1:24" x14ac:dyDescent="0.25">
      <c r="A3" s="690">
        <v>2</v>
      </c>
      <c r="B3" s="691"/>
      <c r="C3" s="691"/>
      <c r="D3" s="691"/>
      <c r="E3" s="691"/>
      <c r="F3" s="691"/>
      <c r="G3" s="691"/>
      <c r="H3" s="691"/>
      <c r="I3" s="691"/>
      <c r="J3" s="691"/>
      <c r="K3" s="691"/>
      <c r="L3" s="692"/>
    </row>
    <row r="4" spans="1:24" x14ac:dyDescent="0.25">
      <c r="A4" s="15">
        <v>150</v>
      </c>
      <c r="B4" s="15">
        <v>110</v>
      </c>
      <c r="C4" s="15">
        <v>344</v>
      </c>
      <c r="D4" s="15">
        <v>190.9</v>
      </c>
      <c r="E4" s="15">
        <v>3.44</v>
      </c>
      <c r="F4" s="15">
        <v>0.9</v>
      </c>
      <c r="G4" s="15">
        <v>9</v>
      </c>
      <c r="H4" s="15">
        <v>180</v>
      </c>
      <c r="I4" s="15">
        <v>0.20799999999999999</v>
      </c>
      <c r="J4" s="15">
        <v>7.1</v>
      </c>
      <c r="K4" s="15">
        <v>0.93</v>
      </c>
      <c r="L4" s="15">
        <v>1.6000000000000001E-3</v>
      </c>
      <c r="M4" s="44">
        <f>LARGE($A$4:$A$22,ROW()-ROW($M$4)+1)</f>
        <v>150</v>
      </c>
      <c r="N4" s="4">
        <f>LARGE($B$4:$B$22,ROW()-ROW($N$4)+1)</f>
        <v>110</v>
      </c>
      <c r="O4" s="4">
        <f>LARGE($C$4:$C$22,ROW()-ROW($O$4)+1)</f>
        <v>344</v>
      </c>
      <c r="P4" s="4">
        <f t="shared" ref="P4:X4" si="0">LARGE(D4:D22,ROW()-ROW(P4)+1)</f>
        <v>190.9</v>
      </c>
      <c r="Q4" s="4">
        <f t="shared" si="0"/>
        <v>3.44</v>
      </c>
      <c r="R4" s="4">
        <f t="shared" si="0"/>
        <v>0.9</v>
      </c>
      <c r="S4" s="4">
        <f t="shared" si="0"/>
        <v>9</v>
      </c>
      <c r="T4" s="4">
        <f t="shared" si="0"/>
        <v>180</v>
      </c>
      <c r="U4" s="4">
        <f t="shared" si="0"/>
        <v>1</v>
      </c>
      <c r="V4" s="4">
        <f t="shared" si="0"/>
        <v>7.1</v>
      </c>
      <c r="W4" s="4">
        <f t="shared" si="0"/>
        <v>0.93</v>
      </c>
      <c r="X4" s="4">
        <f t="shared" si="0"/>
        <v>1</v>
      </c>
    </row>
    <row r="5" spans="1:24" x14ac:dyDescent="0.25">
      <c r="A5" s="15">
        <v>125</v>
      </c>
      <c r="B5" s="15">
        <v>90</v>
      </c>
      <c r="C5" s="15">
        <v>284</v>
      </c>
      <c r="D5" s="15">
        <v>158.69999999999999</v>
      </c>
      <c r="E5" s="15">
        <v>3.44</v>
      </c>
      <c r="F5" s="15">
        <v>0.9</v>
      </c>
      <c r="G5" s="15">
        <v>8.3000000000000007</v>
      </c>
      <c r="H5" s="15">
        <v>180</v>
      </c>
      <c r="I5" s="15">
        <v>0.20799999999999999</v>
      </c>
      <c r="J5" s="15">
        <v>7.1</v>
      </c>
      <c r="K5" s="15">
        <v>0.93</v>
      </c>
      <c r="L5" s="15">
        <v>1.6000000000000001E-3</v>
      </c>
      <c r="M5" s="44">
        <f t="shared" ref="M5:M22" si="1">LARGE($A$4:$A$22,ROW()-ROW($M$4)+1)</f>
        <v>125</v>
      </c>
      <c r="N5" s="4">
        <f t="shared" ref="N5:N22" si="2">LARGE($B$4:$B$22,ROW()-ROW($N$4)+1)</f>
        <v>90</v>
      </c>
      <c r="O5" s="4">
        <f>LARGE($C$4:$C$22,ROW()-ROW($O$4)+1)</f>
        <v>284</v>
      </c>
      <c r="P5" s="4"/>
      <c r="Q5" s="4"/>
      <c r="R5" s="4"/>
      <c r="S5" s="4"/>
      <c r="T5" s="4"/>
      <c r="U5" s="4"/>
      <c r="V5" s="4"/>
      <c r="W5" s="4"/>
      <c r="X5" s="4"/>
    </row>
    <row r="6" spans="1:24" x14ac:dyDescent="0.25">
      <c r="A6" s="15">
        <v>100</v>
      </c>
      <c r="B6" s="15">
        <v>75</v>
      </c>
      <c r="C6" s="15">
        <v>240</v>
      </c>
      <c r="D6" s="15">
        <v>133.19999999999999</v>
      </c>
      <c r="E6" s="15">
        <v>1</v>
      </c>
      <c r="F6" s="15">
        <v>0.9</v>
      </c>
      <c r="G6" s="15">
        <v>7.4</v>
      </c>
      <c r="H6" s="15">
        <v>1</v>
      </c>
      <c r="I6" s="15">
        <v>1</v>
      </c>
      <c r="J6" s="15">
        <v>1</v>
      </c>
      <c r="K6" s="15">
        <v>0.93</v>
      </c>
      <c r="L6" s="15">
        <v>1</v>
      </c>
      <c r="M6" s="44">
        <f t="shared" si="1"/>
        <v>100</v>
      </c>
      <c r="N6" s="4">
        <f t="shared" si="2"/>
        <v>75</v>
      </c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x14ac:dyDescent="0.25">
      <c r="A7" s="15">
        <v>75</v>
      </c>
      <c r="B7" s="15">
        <v>55</v>
      </c>
      <c r="C7" s="15">
        <v>178</v>
      </c>
      <c r="D7" s="15">
        <v>98.8</v>
      </c>
      <c r="E7" s="15">
        <v>1</v>
      </c>
      <c r="F7" s="15">
        <v>0.89</v>
      </c>
      <c r="G7" s="15">
        <v>7</v>
      </c>
      <c r="H7" s="15">
        <v>1</v>
      </c>
      <c r="I7" s="15">
        <v>1</v>
      </c>
      <c r="J7" s="15">
        <v>1</v>
      </c>
      <c r="K7" s="15">
        <v>0.92</v>
      </c>
      <c r="L7" s="15">
        <v>1</v>
      </c>
      <c r="M7" s="44">
        <f t="shared" si="1"/>
        <v>75</v>
      </c>
      <c r="N7" s="4">
        <f t="shared" si="2"/>
        <v>55</v>
      </c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x14ac:dyDescent="0.25">
      <c r="A8" s="15">
        <v>60</v>
      </c>
      <c r="B8" s="15">
        <v>45</v>
      </c>
      <c r="C8" s="15">
        <v>146</v>
      </c>
      <c r="D8" s="15">
        <v>81</v>
      </c>
      <c r="E8" s="15">
        <v>1</v>
      </c>
      <c r="F8" s="15">
        <v>0.89</v>
      </c>
      <c r="G8" s="15">
        <v>6.9</v>
      </c>
      <c r="H8" s="15">
        <v>1</v>
      </c>
      <c r="I8" s="15">
        <v>1</v>
      </c>
      <c r="J8" s="15">
        <v>1</v>
      </c>
      <c r="K8" s="15">
        <v>0.91</v>
      </c>
      <c r="L8" s="15">
        <v>1</v>
      </c>
      <c r="M8" s="44">
        <f t="shared" si="1"/>
        <v>60</v>
      </c>
      <c r="N8" s="4">
        <f t="shared" si="2"/>
        <v>45</v>
      </c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x14ac:dyDescent="0.25">
      <c r="A9" s="15">
        <v>50</v>
      </c>
      <c r="B9" s="15">
        <v>37</v>
      </c>
      <c r="C9" s="15">
        <v>120</v>
      </c>
      <c r="D9" s="15">
        <v>66.599999999999994</v>
      </c>
      <c r="E9" s="15">
        <v>1</v>
      </c>
      <c r="F9" s="15">
        <v>0.89</v>
      </c>
      <c r="G9" s="15">
        <v>6.8</v>
      </c>
      <c r="H9" s="15">
        <v>1</v>
      </c>
      <c r="I9" s="15">
        <v>1</v>
      </c>
      <c r="J9" s="15">
        <v>1</v>
      </c>
      <c r="K9" s="15">
        <v>0.91</v>
      </c>
      <c r="L9" s="15">
        <v>1</v>
      </c>
      <c r="M9" s="44">
        <f t="shared" si="1"/>
        <v>50</v>
      </c>
      <c r="N9" s="4">
        <f t="shared" si="2"/>
        <v>37</v>
      </c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x14ac:dyDescent="0.25">
      <c r="A10" s="15">
        <v>40</v>
      </c>
      <c r="B10" s="15">
        <v>30</v>
      </c>
      <c r="C10" s="15">
        <v>98</v>
      </c>
      <c r="D10" s="15">
        <v>54.4</v>
      </c>
      <c r="E10" s="15">
        <v>1</v>
      </c>
      <c r="F10" s="15">
        <v>0.89</v>
      </c>
      <c r="G10" s="15">
        <v>6.8</v>
      </c>
      <c r="H10" s="15">
        <v>1</v>
      </c>
      <c r="I10" s="15">
        <v>1</v>
      </c>
      <c r="J10" s="15">
        <v>1</v>
      </c>
      <c r="K10" s="15">
        <v>0.9</v>
      </c>
      <c r="L10" s="15">
        <v>1</v>
      </c>
      <c r="M10" s="44">
        <f t="shared" si="1"/>
        <v>40</v>
      </c>
      <c r="N10" s="4">
        <f t="shared" si="2"/>
        <v>30</v>
      </c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x14ac:dyDescent="0.25">
      <c r="A11" s="15">
        <v>30</v>
      </c>
      <c r="B11" s="15">
        <v>22</v>
      </c>
      <c r="C11" s="15">
        <v>73</v>
      </c>
      <c r="D11" s="15">
        <v>40.5</v>
      </c>
      <c r="E11" s="15">
        <v>1</v>
      </c>
      <c r="F11" s="15">
        <v>0.88</v>
      </c>
      <c r="G11" s="15">
        <v>6.8</v>
      </c>
      <c r="H11" s="15">
        <v>1</v>
      </c>
      <c r="I11" s="15">
        <v>1</v>
      </c>
      <c r="J11" s="15">
        <v>1</v>
      </c>
      <c r="K11" s="15">
        <v>0.91</v>
      </c>
      <c r="L11" s="15">
        <v>1</v>
      </c>
      <c r="M11" s="44">
        <f t="shared" si="1"/>
        <v>30</v>
      </c>
      <c r="N11" s="4">
        <f t="shared" si="2"/>
        <v>22</v>
      </c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x14ac:dyDescent="0.25">
      <c r="A12" s="15">
        <v>25</v>
      </c>
      <c r="B12" s="15">
        <v>18.5</v>
      </c>
      <c r="C12" s="15">
        <v>69</v>
      </c>
      <c r="D12" s="15">
        <v>38.299999999999997</v>
      </c>
      <c r="E12" s="15">
        <v>1</v>
      </c>
      <c r="F12" s="15">
        <v>0.85</v>
      </c>
      <c r="G12" s="15">
        <v>6.8</v>
      </c>
      <c r="H12" s="15">
        <v>1</v>
      </c>
      <c r="I12" s="15">
        <v>1</v>
      </c>
      <c r="J12" s="15">
        <v>1</v>
      </c>
      <c r="K12" s="15">
        <v>0.86</v>
      </c>
      <c r="L12" s="15">
        <v>1</v>
      </c>
      <c r="M12" s="44">
        <f t="shared" si="1"/>
        <v>25</v>
      </c>
      <c r="N12" s="4">
        <f t="shared" si="2"/>
        <v>18.5</v>
      </c>
      <c r="O12" s="4"/>
      <c r="P12" s="4"/>
      <c r="Q12" s="4">
        <v>100</v>
      </c>
      <c r="R12" s="4">
        <v>220</v>
      </c>
      <c r="S12" s="4"/>
      <c r="T12" s="4"/>
      <c r="U12" s="4"/>
      <c r="V12" s="4"/>
      <c r="W12" s="4"/>
      <c r="X12" s="4"/>
    </row>
    <row r="13" spans="1:24" x14ac:dyDescent="0.25">
      <c r="A13" s="15">
        <v>20</v>
      </c>
      <c r="B13" s="15">
        <v>15</v>
      </c>
      <c r="C13" s="15">
        <v>64</v>
      </c>
      <c r="D13" s="15">
        <v>35.5</v>
      </c>
      <c r="E13" s="15">
        <v>1</v>
      </c>
      <c r="F13" s="15">
        <v>0.83</v>
      </c>
      <c r="G13" s="15">
        <v>6.8</v>
      </c>
      <c r="H13" s="15">
        <v>1</v>
      </c>
      <c r="I13" s="15">
        <v>1</v>
      </c>
      <c r="J13" s="15">
        <v>1</v>
      </c>
      <c r="K13" s="15">
        <v>0.83</v>
      </c>
      <c r="L13" s="15">
        <v>1</v>
      </c>
      <c r="M13" s="44">
        <f t="shared" si="1"/>
        <v>20</v>
      </c>
      <c r="N13" s="4">
        <f t="shared" si="2"/>
        <v>15</v>
      </c>
      <c r="O13" s="4"/>
      <c r="P13" s="4"/>
      <c r="Q13" s="4">
        <f>INDEX(A2:L22,MATCH(Q12,A2:A22,0),MATCH(R12,A2:L2,0))</f>
        <v>240</v>
      </c>
      <c r="R13" s="4"/>
      <c r="S13" s="4"/>
      <c r="T13" s="4"/>
      <c r="U13" s="4"/>
      <c r="V13" s="4"/>
      <c r="W13" s="4"/>
      <c r="X13" s="4"/>
    </row>
    <row r="14" spans="1:24" x14ac:dyDescent="0.25">
      <c r="A14" s="15">
        <v>15</v>
      </c>
      <c r="B14" s="15">
        <v>11</v>
      </c>
      <c r="C14" s="15">
        <v>40.700000000000003</v>
      </c>
      <c r="D14" s="15">
        <v>23.5</v>
      </c>
      <c r="E14" s="15">
        <v>1</v>
      </c>
      <c r="F14" s="15">
        <v>0.83</v>
      </c>
      <c r="G14" s="15">
        <v>6.8</v>
      </c>
      <c r="H14" s="15">
        <v>1</v>
      </c>
      <c r="I14" s="15">
        <v>1</v>
      </c>
      <c r="J14" s="15">
        <v>1</v>
      </c>
      <c r="K14" s="15">
        <v>0.83</v>
      </c>
      <c r="L14" s="15">
        <v>1</v>
      </c>
      <c r="M14" s="44">
        <f t="shared" si="1"/>
        <v>15</v>
      </c>
      <c r="N14" s="4">
        <f t="shared" si="2"/>
        <v>11</v>
      </c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x14ac:dyDescent="0.25">
      <c r="A15" s="112">
        <v>12.5</v>
      </c>
      <c r="B15" s="112">
        <v>9.1999999999999993</v>
      </c>
      <c r="C15" s="112">
        <v>30.6</v>
      </c>
      <c r="D15" s="112">
        <v>15.9</v>
      </c>
      <c r="E15" s="112"/>
      <c r="F15" s="112">
        <v>0.88</v>
      </c>
      <c r="G15" s="15"/>
      <c r="H15" s="112"/>
      <c r="I15" s="113"/>
      <c r="J15" s="113"/>
      <c r="K15" s="113">
        <v>0.88</v>
      </c>
      <c r="L15" s="113"/>
      <c r="M15" s="44">
        <f t="shared" si="1"/>
        <v>12.5</v>
      </c>
      <c r="N15" s="4">
        <f t="shared" si="2"/>
        <v>9.1999999999999993</v>
      </c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25">
      <c r="A16" s="15">
        <v>10</v>
      </c>
      <c r="B16" s="15">
        <v>7.5</v>
      </c>
      <c r="C16" s="15">
        <v>28.6</v>
      </c>
      <c r="D16" s="15">
        <v>16.2</v>
      </c>
      <c r="E16" s="15">
        <v>1</v>
      </c>
      <c r="F16" s="15">
        <v>0.88</v>
      </c>
      <c r="G16" s="15">
        <v>6.7</v>
      </c>
      <c r="H16" s="15">
        <v>1</v>
      </c>
      <c r="I16" s="15">
        <v>1</v>
      </c>
      <c r="J16" s="15">
        <v>1</v>
      </c>
      <c r="K16" s="15">
        <v>0.88</v>
      </c>
      <c r="L16" s="15">
        <v>1</v>
      </c>
      <c r="M16" s="44">
        <f t="shared" si="1"/>
        <v>10</v>
      </c>
      <c r="N16" s="4">
        <f t="shared" si="2"/>
        <v>7.5</v>
      </c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25">
      <c r="A17" s="15">
        <v>7.5</v>
      </c>
      <c r="B17" s="15">
        <v>5.5</v>
      </c>
      <c r="C17" s="15">
        <v>19.2</v>
      </c>
      <c r="D17" s="15">
        <v>11.5</v>
      </c>
      <c r="E17" s="15">
        <v>1</v>
      </c>
      <c r="F17" s="15">
        <v>0.87</v>
      </c>
      <c r="G17" s="15">
        <v>6.5</v>
      </c>
      <c r="H17" s="15">
        <v>1</v>
      </c>
      <c r="I17" s="15">
        <v>1</v>
      </c>
      <c r="J17" s="15">
        <v>1</v>
      </c>
      <c r="K17" s="15">
        <v>0.87</v>
      </c>
      <c r="L17" s="15">
        <v>1</v>
      </c>
      <c r="M17" s="44">
        <f t="shared" si="1"/>
        <v>7.5</v>
      </c>
      <c r="N17" s="4">
        <f t="shared" si="2"/>
        <v>5.5</v>
      </c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25">
      <c r="A18" s="112">
        <v>6</v>
      </c>
      <c r="B18" s="112">
        <v>4.5</v>
      </c>
      <c r="C18" s="112">
        <v>18.399999999999999</v>
      </c>
      <c r="D18" s="112">
        <v>9.1300000000000008</v>
      </c>
      <c r="E18" s="112"/>
      <c r="F18" s="112">
        <v>0.86</v>
      </c>
      <c r="G18" s="15"/>
      <c r="H18" s="112"/>
      <c r="I18" s="113"/>
      <c r="J18" s="113"/>
      <c r="K18" s="113">
        <v>0.87</v>
      </c>
      <c r="L18" s="113"/>
      <c r="M18" s="44">
        <f t="shared" si="1"/>
        <v>6</v>
      </c>
      <c r="N18" s="4">
        <f t="shared" si="2"/>
        <v>4.5</v>
      </c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25">
      <c r="A19" s="15">
        <v>5</v>
      </c>
      <c r="B19" s="15">
        <v>4</v>
      </c>
      <c r="C19" s="15">
        <v>13.7</v>
      </c>
      <c r="D19" s="15">
        <v>7.9</v>
      </c>
      <c r="E19" s="15">
        <v>1</v>
      </c>
      <c r="F19" s="15">
        <v>0.87</v>
      </c>
      <c r="G19" s="15">
        <v>6.5</v>
      </c>
      <c r="H19" s="15">
        <v>1</v>
      </c>
      <c r="I19" s="15">
        <v>1</v>
      </c>
      <c r="J19" s="15">
        <v>1</v>
      </c>
      <c r="K19" s="15">
        <v>0.86</v>
      </c>
      <c r="L19" s="15">
        <v>1</v>
      </c>
      <c r="M19" s="4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25">
      <c r="A20" s="15">
        <v>3</v>
      </c>
      <c r="B20" s="15">
        <v>2.2000000000000002</v>
      </c>
      <c r="C20" s="15">
        <v>9.1999999999999993</v>
      </c>
      <c r="D20" s="15">
        <v>5.3</v>
      </c>
      <c r="E20" s="15">
        <v>1</v>
      </c>
      <c r="F20" s="15">
        <v>0.76</v>
      </c>
      <c r="G20" s="15">
        <v>6.3</v>
      </c>
      <c r="H20" s="15">
        <v>1</v>
      </c>
      <c r="I20" s="15">
        <v>1</v>
      </c>
      <c r="J20" s="15">
        <v>1</v>
      </c>
      <c r="K20" s="15">
        <v>0.82</v>
      </c>
      <c r="L20" s="15">
        <v>1</v>
      </c>
      <c r="M20" s="4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25">
      <c r="A21" s="15">
        <v>1</v>
      </c>
      <c r="B21" s="15">
        <v>0.7</v>
      </c>
      <c r="C21" s="15">
        <v>3.3</v>
      </c>
      <c r="D21" s="15">
        <v>1.9</v>
      </c>
      <c r="E21" s="15"/>
      <c r="F21" s="15">
        <v>0.73</v>
      </c>
      <c r="G21" s="15">
        <v>6.2</v>
      </c>
      <c r="H21" s="15"/>
      <c r="I21" s="15"/>
      <c r="J21" s="15"/>
      <c r="K21" s="15">
        <v>0.81</v>
      </c>
      <c r="L21" s="15"/>
      <c r="M21" s="4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44" t="e">
        <f t="shared" si="1"/>
        <v>#NUM!</v>
      </c>
      <c r="N22" s="4" t="e">
        <f t="shared" si="2"/>
        <v>#NUM!</v>
      </c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25">
      <c r="A23" s="693">
        <v>4</v>
      </c>
      <c r="B23" s="694"/>
      <c r="C23" s="694"/>
      <c r="D23" s="694"/>
      <c r="E23" s="694"/>
      <c r="F23" s="694"/>
      <c r="G23" s="694"/>
      <c r="H23" s="694"/>
      <c r="I23" s="694"/>
      <c r="J23" s="694"/>
      <c r="K23" s="694"/>
      <c r="L23" s="695"/>
    </row>
    <row r="24" spans="1:24" x14ac:dyDescent="0.25">
      <c r="A24" s="15">
        <v>600</v>
      </c>
      <c r="B24" s="15">
        <v>450</v>
      </c>
      <c r="C24" s="15">
        <v>1384</v>
      </c>
      <c r="D24" s="15">
        <v>768.1</v>
      </c>
      <c r="E24" s="15">
        <v>3.44</v>
      </c>
      <c r="F24" s="15">
        <v>0.89</v>
      </c>
      <c r="G24" s="15">
        <v>7.8</v>
      </c>
      <c r="H24" s="15">
        <v>180</v>
      </c>
      <c r="I24" s="15">
        <v>0.20799999999999999</v>
      </c>
      <c r="J24" s="15">
        <v>7.1</v>
      </c>
      <c r="K24" s="15">
        <v>0.96</v>
      </c>
      <c r="L24" s="15">
        <v>1.6000000000000001E-3</v>
      </c>
      <c r="N24" s="1" t="e">
        <f>INDEX(A4:L22,MATCH(M23,A4:A22,0),MATCH(N23,A2:L2,0))</f>
        <v>#N/A</v>
      </c>
      <c r="O24" s="16"/>
    </row>
    <row r="25" spans="1:24" ht="17.25" customHeight="1" x14ac:dyDescent="0.25">
      <c r="A25" s="15">
        <v>475</v>
      </c>
      <c r="B25" s="15">
        <v>355</v>
      </c>
      <c r="C25" s="15">
        <v>1100</v>
      </c>
      <c r="D25" s="15">
        <v>610.5</v>
      </c>
      <c r="E25" s="15">
        <v>3.44</v>
      </c>
      <c r="F25" s="15">
        <v>0.89</v>
      </c>
      <c r="G25" s="15">
        <v>7.8</v>
      </c>
      <c r="H25" s="15">
        <v>180</v>
      </c>
      <c r="I25" s="15">
        <v>0.20799999999999999</v>
      </c>
      <c r="J25" s="15">
        <v>7.1</v>
      </c>
      <c r="K25" s="15">
        <v>0.96</v>
      </c>
      <c r="L25" s="15">
        <v>1.6000000000000001E-3</v>
      </c>
      <c r="O25" s="16"/>
    </row>
    <row r="26" spans="1:24" x14ac:dyDescent="0.25">
      <c r="A26" s="15">
        <v>380</v>
      </c>
      <c r="B26" s="15">
        <v>280</v>
      </c>
      <c r="C26" s="15">
        <v>864</v>
      </c>
      <c r="D26" s="15">
        <v>479.5</v>
      </c>
      <c r="E26" s="15">
        <v>1</v>
      </c>
      <c r="F26" s="15">
        <v>0.89</v>
      </c>
      <c r="G26" s="15">
        <v>7.6</v>
      </c>
      <c r="H26" s="15">
        <v>1</v>
      </c>
      <c r="I26" s="15">
        <v>1</v>
      </c>
      <c r="J26" s="15">
        <v>1</v>
      </c>
      <c r="K26" s="15">
        <v>0.96</v>
      </c>
      <c r="L26" s="15">
        <v>1</v>
      </c>
    </row>
    <row r="27" spans="1:24" x14ac:dyDescent="0.25">
      <c r="A27" s="15">
        <v>300</v>
      </c>
      <c r="B27" s="15">
        <v>220</v>
      </c>
      <c r="C27" s="15">
        <v>694</v>
      </c>
      <c r="D27" s="15">
        <v>385.2</v>
      </c>
      <c r="E27" s="15">
        <v>1</v>
      </c>
      <c r="F27" s="15">
        <v>0.88</v>
      </c>
      <c r="G27" s="15">
        <v>7</v>
      </c>
      <c r="H27" s="15">
        <v>1</v>
      </c>
      <c r="I27" s="15">
        <v>1</v>
      </c>
      <c r="J27" s="15">
        <v>1</v>
      </c>
      <c r="K27" s="15">
        <v>0.96</v>
      </c>
      <c r="L27" s="15">
        <v>1</v>
      </c>
    </row>
    <row r="28" spans="1:24" x14ac:dyDescent="0.25">
      <c r="A28" s="15">
        <v>250</v>
      </c>
      <c r="B28" s="15">
        <v>185</v>
      </c>
      <c r="C28" s="15">
        <v>590</v>
      </c>
      <c r="D28" s="15">
        <v>327.39999999999998</v>
      </c>
      <c r="E28" s="15">
        <v>1</v>
      </c>
      <c r="F28" s="15">
        <v>0.87</v>
      </c>
      <c r="G28" s="15">
        <v>7</v>
      </c>
      <c r="H28" s="15">
        <v>1</v>
      </c>
      <c r="I28" s="15">
        <v>1</v>
      </c>
      <c r="J28" s="15">
        <v>1</v>
      </c>
      <c r="K28" s="15">
        <v>0.95</v>
      </c>
      <c r="L28" s="15">
        <v>1</v>
      </c>
    </row>
    <row r="29" spans="1:24" x14ac:dyDescent="0.25">
      <c r="A29" s="15">
        <v>220</v>
      </c>
      <c r="B29" s="15">
        <v>160</v>
      </c>
      <c r="C29" s="15">
        <v>510</v>
      </c>
      <c r="D29" s="15">
        <v>283</v>
      </c>
      <c r="E29" s="15">
        <v>1</v>
      </c>
      <c r="F29" s="15">
        <v>0.87</v>
      </c>
      <c r="G29" s="15">
        <v>6.9</v>
      </c>
      <c r="H29" s="15">
        <v>1</v>
      </c>
      <c r="I29" s="15">
        <v>1</v>
      </c>
      <c r="J29" s="15">
        <v>1</v>
      </c>
      <c r="K29" s="15">
        <v>0.95</v>
      </c>
      <c r="L29" s="15">
        <v>1</v>
      </c>
    </row>
    <row r="30" spans="1:24" x14ac:dyDescent="0.25">
      <c r="A30" s="15">
        <v>200</v>
      </c>
      <c r="B30" s="15">
        <v>150</v>
      </c>
      <c r="C30" s="15">
        <v>470</v>
      </c>
      <c r="D30" s="15">
        <v>271.2</v>
      </c>
      <c r="E30" s="15">
        <v>1</v>
      </c>
      <c r="F30" s="15">
        <v>0.87</v>
      </c>
      <c r="G30" s="15">
        <v>6.9</v>
      </c>
      <c r="H30" s="15">
        <v>1</v>
      </c>
      <c r="I30" s="15">
        <v>1</v>
      </c>
      <c r="J30" s="15">
        <v>1</v>
      </c>
      <c r="K30" s="15">
        <v>0.95</v>
      </c>
      <c r="L30" s="15">
        <v>1</v>
      </c>
    </row>
    <row r="31" spans="1:24" x14ac:dyDescent="0.25">
      <c r="A31" s="15">
        <v>180</v>
      </c>
      <c r="B31" s="15">
        <v>132</v>
      </c>
      <c r="C31" s="15">
        <v>420</v>
      </c>
      <c r="D31" s="15">
        <v>233.1</v>
      </c>
      <c r="E31" s="15">
        <v>1</v>
      </c>
      <c r="F31" s="15">
        <v>0.87</v>
      </c>
      <c r="G31" s="15">
        <v>6.8</v>
      </c>
      <c r="H31" s="15">
        <v>1</v>
      </c>
      <c r="I31" s="15">
        <v>1</v>
      </c>
      <c r="J31" s="15">
        <v>1</v>
      </c>
      <c r="K31" s="15">
        <v>0.95</v>
      </c>
      <c r="L31" s="15">
        <v>1</v>
      </c>
    </row>
    <row r="32" spans="1:24" x14ac:dyDescent="0.25">
      <c r="A32" s="15">
        <v>150</v>
      </c>
      <c r="B32" s="15">
        <v>110</v>
      </c>
      <c r="C32" s="15">
        <v>350</v>
      </c>
      <c r="D32" s="15">
        <v>194.2</v>
      </c>
      <c r="E32" s="15">
        <v>1</v>
      </c>
      <c r="F32" s="15">
        <v>0.87</v>
      </c>
      <c r="G32" s="15">
        <v>6.8</v>
      </c>
      <c r="H32" s="15">
        <v>1</v>
      </c>
      <c r="I32" s="15">
        <v>1</v>
      </c>
      <c r="J32" s="15">
        <v>1</v>
      </c>
      <c r="K32" s="15">
        <v>0.95</v>
      </c>
      <c r="L32" s="15">
        <v>1</v>
      </c>
    </row>
    <row r="33" spans="1:12" x14ac:dyDescent="0.25">
      <c r="A33" s="15">
        <v>125</v>
      </c>
      <c r="B33" s="15">
        <v>90</v>
      </c>
      <c r="C33" s="15">
        <v>290</v>
      </c>
      <c r="D33" s="15">
        <v>160.9</v>
      </c>
      <c r="E33" s="15">
        <v>1</v>
      </c>
      <c r="F33" s="15">
        <v>0.87</v>
      </c>
      <c r="G33" s="15">
        <v>6.8</v>
      </c>
      <c r="H33" s="15">
        <v>1</v>
      </c>
      <c r="I33" s="15">
        <v>1</v>
      </c>
      <c r="J33" s="15">
        <v>1</v>
      </c>
      <c r="K33" s="15">
        <v>0.94</v>
      </c>
      <c r="L33" s="15">
        <v>1</v>
      </c>
    </row>
    <row r="34" spans="1:12" x14ac:dyDescent="0.25">
      <c r="A34" s="15">
        <v>100</v>
      </c>
      <c r="B34" s="15">
        <v>75</v>
      </c>
      <c r="C34" s="15">
        <v>244</v>
      </c>
      <c r="D34" s="15">
        <v>135.4</v>
      </c>
      <c r="E34" s="15">
        <v>1</v>
      </c>
      <c r="F34" s="15">
        <v>0.87</v>
      </c>
      <c r="G34" s="15">
        <v>6.8</v>
      </c>
      <c r="H34" s="15">
        <v>1</v>
      </c>
      <c r="I34" s="15">
        <v>1</v>
      </c>
      <c r="J34" s="15">
        <v>1</v>
      </c>
      <c r="K34" s="15">
        <v>0.92</v>
      </c>
      <c r="L34" s="15">
        <v>1</v>
      </c>
    </row>
    <row r="35" spans="1:12" x14ac:dyDescent="0.25">
      <c r="A35" s="15">
        <v>75</v>
      </c>
      <c r="B35" s="15">
        <v>55</v>
      </c>
      <c r="C35" s="15">
        <v>182</v>
      </c>
      <c r="D35" s="15">
        <v>101.1</v>
      </c>
      <c r="E35" s="15">
        <v>1</v>
      </c>
      <c r="F35" s="15">
        <v>0.86</v>
      </c>
      <c r="G35" s="15">
        <v>6.8</v>
      </c>
      <c r="H35" s="15">
        <v>1</v>
      </c>
      <c r="I35" s="15">
        <v>1</v>
      </c>
      <c r="J35" s="15">
        <v>1</v>
      </c>
      <c r="K35" s="15">
        <v>0.92</v>
      </c>
      <c r="L35" s="15">
        <v>1</v>
      </c>
    </row>
    <row r="36" spans="1:12" x14ac:dyDescent="0.25">
      <c r="A36" s="15">
        <v>60</v>
      </c>
      <c r="B36" s="15">
        <v>45</v>
      </c>
      <c r="C36" s="15">
        <v>150</v>
      </c>
      <c r="D36" s="15">
        <v>83.3</v>
      </c>
      <c r="E36" s="15">
        <v>1</v>
      </c>
      <c r="F36" s="15">
        <v>0.86</v>
      </c>
      <c r="G36" s="15">
        <v>6.8</v>
      </c>
      <c r="H36" s="15">
        <v>1</v>
      </c>
      <c r="I36" s="15">
        <v>1</v>
      </c>
      <c r="J36" s="15">
        <v>1</v>
      </c>
      <c r="K36" s="15">
        <v>0.92</v>
      </c>
      <c r="L36" s="15">
        <v>1</v>
      </c>
    </row>
    <row r="37" spans="1:12" x14ac:dyDescent="0.25">
      <c r="A37" s="15">
        <v>50</v>
      </c>
      <c r="B37" s="15">
        <v>37</v>
      </c>
      <c r="C37" s="15">
        <v>124</v>
      </c>
      <c r="D37" s="15">
        <v>68.8</v>
      </c>
      <c r="E37" s="15">
        <v>1</v>
      </c>
      <c r="F37" s="15">
        <v>0.86</v>
      </c>
      <c r="G37" s="15">
        <v>6.7</v>
      </c>
      <c r="H37" s="15">
        <v>1</v>
      </c>
      <c r="I37" s="15">
        <v>1</v>
      </c>
      <c r="J37" s="15">
        <v>1</v>
      </c>
      <c r="K37" s="15">
        <v>0.92</v>
      </c>
      <c r="L37" s="15">
        <v>1</v>
      </c>
    </row>
    <row r="38" spans="1:12" x14ac:dyDescent="0.25">
      <c r="A38" s="15">
        <v>40</v>
      </c>
      <c r="B38" s="15">
        <v>30</v>
      </c>
      <c r="C38" s="15">
        <v>102</v>
      </c>
      <c r="D38" s="15">
        <v>56.6</v>
      </c>
      <c r="E38" s="15">
        <v>1</v>
      </c>
      <c r="F38" s="15">
        <v>0.86</v>
      </c>
      <c r="G38" s="15">
        <v>6.7</v>
      </c>
      <c r="H38" s="15">
        <v>1</v>
      </c>
      <c r="I38" s="15">
        <v>1</v>
      </c>
      <c r="J38" s="15">
        <v>1</v>
      </c>
      <c r="K38" s="15">
        <v>0.91</v>
      </c>
      <c r="L38" s="15">
        <v>1</v>
      </c>
    </row>
    <row r="39" spans="1:12" x14ac:dyDescent="0.25">
      <c r="A39" s="15">
        <v>30</v>
      </c>
      <c r="B39" s="15">
        <v>22</v>
      </c>
      <c r="C39" s="15">
        <v>78</v>
      </c>
      <c r="D39" s="15">
        <v>43.3</v>
      </c>
      <c r="E39" s="15"/>
      <c r="F39" s="15">
        <v>0.83</v>
      </c>
      <c r="G39" s="15">
        <v>6.8</v>
      </c>
      <c r="H39" s="15"/>
      <c r="I39" s="15"/>
      <c r="J39" s="15"/>
      <c r="K39" s="15">
        <v>0.9</v>
      </c>
      <c r="L39" s="15"/>
    </row>
    <row r="40" spans="1:12" x14ac:dyDescent="0.25">
      <c r="A40" s="15">
        <v>25</v>
      </c>
      <c r="B40" s="15">
        <v>18.5</v>
      </c>
      <c r="C40" s="15">
        <v>64</v>
      </c>
      <c r="D40" s="15">
        <v>35.5</v>
      </c>
      <c r="E40" s="15"/>
      <c r="F40" s="15">
        <v>0.85</v>
      </c>
      <c r="G40" s="15">
        <v>6.7</v>
      </c>
      <c r="H40" s="15"/>
      <c r="I40" s="15"/>
      <c r="J40" s="15"/>
      <c r="K40" s="15">
        <v>0.9</v>
      </c>
      <c r="L40" s="15"/>
    </row>
    <row r="41" spans="1:12" x14ac:dyDescent="0.25">
      <c r="A41" s="15">
        <v>20</v>
      </c>
      <c r="B41" s="15">
        <v>15</v>
      </c>
      <c r="C41" s="15">
        <v>52</v>
      </c>
      <c r="D41" s="15">
        <v>28.8</v>
      </c>
      <c r="E41" s="15"/>
      <c r="F41" s="15">
        <v>0.84</v>
      </c>
      <c r="G41" s="15">
        <v>6.6</v>
      </c>
      <c r="H41" s="15"/>
      <c r="I41" s="15"/>
      <c r="J41" s="15"/>
      <c r="K41" s="15">
        <v>0.88</v>
      </c>
      <c r="L41" s="15"/>
    </row>
    <row r="42" spans="1:12" x14ac:dyDescent="0.25">
      <c r="A42" s="15">
        <v>15</v>
      </c>
      <c r="B42" s="15">
        <v>11</v>
      </c>
      <c r="C42" s="15">
        <v>45</v>
      </c>
      <c r="D42" s="15">
        <v>26</v>
      </c>
      <c r="E42" s="15">
        <v>1</v>
      </c>
      <c r="F42" s="15">
        <v>0.83</v>
      </c>
      <c r="G42" s="15">
        <v>6.6</v>
      </c>
      <c r="H42" s="15">
        <v>1</v>
      </c>
      <c r="I42" s="15">
        <v>1</v>
      </c>
      <c r="J42" s="15">
        <v>1</v>
      </c>
      <c r="K42" s="15">
        <v>0.86</v>
      </c>
      <c r="L42" s="15">
        <v>1</v>
      </c>
    </row>
    <row r="43" spans="1:12" x14ac:dyDescent="0.25">
      <c r="A43" s="15">
        <v>10</v>
      </c>
      <c r="B43" s="15">
        <v>7.5</v>
      </c>
      <c r="C43" s="15">
        <v>26.6</v>
      </c>
      <c r="D43" s="15">
        <v>15.4</v>
      </c>
      <c r="E43" s="15"/>
      <c r="F43" s="15">
        <v>0.83</v>
      </c>
      <c r="G43" s="15">
        <v>6.5</v>
      </c>
      <c r="H43" s="15"/>
      <c r="I43" s="15"/>
      <c r="J43" s="15"/>
      <c r="K43" s="15">
        <v>0.86</v>
      </c>
      <c r="L43" s="15"/>
    </row>
    <row r="44" spans="1:12" x14ac:dyDescent="0.25">
      <c r="A44" s="15">
        <v>7.5</v>
      </c>
      <c r="B44" s="15">
        <v>5.5</v>
      </c>
      <c r="C44" s="15">
        <v>20.6</v>
      </c>
      <c r="D44" s="15">
        <v>11.9</v>
      </c>
      <c r="E44" s="15"/>
      <c r="F44" s="15">
        <v>0.81</v>
      </c>
      <c r="G44" s="15">
        <v>6.5</v>
      </c>
      <c r="H44" s="15"/>
      <c r="I44" s="15"/>
      <c r="J44" s="15"/>
      <c r="K44" s="15">
        <v>0.84</v>
      </c>
      <c r="L44" s="15"/>
    </row>
    <row r="45" spans="1:12" x14ac:dyDescent="0.25">
      <c r="A45" s="15">
        <v>5</v>
      </c>
      <c r="B45" s="15">
        <v>4</v>
      </c>
      <c r="C45" s="15">
        <v>13.7</v>
      </c>
      <c r="D45" s="15">
        <v>7.9</v>
      </c>
      <c r="E45" s="15"/>
      <c r="F45" s="15">
        <v>0.75</v>
      </c>
      <c r="G45" s="15">
        <v>6.5</v>
      </c>
      <c r="H45" s="15"/>
      <c r="I45" s="15"/>
      <c r="J45" s="15"/>
      <c r="K45" s="15">
        <v>0.83</v>
      </c>
      <c r="L45" s="15"/>
    </row>
    <row r="46" spans="1:12" x14ac:dyDescent="0.25">
      <c r="A46" s="15">
        <v>3</v>
      </c>
      <c r="B46" s="15">
        <v>2.2000000000000002</v>
      </c>
      <c r="C46" s="15">
        <v>9.5</v>
      </c>
      <c r="D46" s="15">
        <v>5.5</v>
      </c>
      <c r="E46" s="15"/>
      <c r="F46" s="15">
        <v>0.73</v>
      </c>
      <c r="G46" s="15">
        <v>6.4</v>
      </c>
      <c r="H46" s="15"/>
      <c r="I46" s="15"/>
      <c r="J46" s="15"/>
      <c r="K46" s="15">
        <v>0.82</v>
      </c>
      <c r="L46" s="15"/>
    </row>
    <row r="47" spans="1:12" x14ac:dyDescent="0.25">
      <c r="A47" s="15">
        <v>1</v>
      </c>
      <c r="B47" s="15">
        <v>0.7</v>
      </c>
      <c r="C47" s="15">
        <v>3.8</v>
      </c>
      <c r="D47" s="15">
        <v>2.2000000000000002</v>
      </c>
      <c r="E47" s="15"/>
      <c r="F47" s="15">
        <v>0.65</v>
      </c>
      <c r="G47" s="15">
        <v>5.7</v>
      </c>
      <c r="H47" s="15"/>
      <c r="I47" s="15"/>
      <c r="J47" s="15"/>
      <c r="K47" s="15">
        <v>0.81</v>
      </c>
      <c r="L47" s="15"/>
    </row>
    <row r="51" spans="7:7" x14ac:dyDescent="0.25">
      <c r="G51" s="111"/>
    </row>
    <row r="52" spans="7:7" x14ac:dyDescent="0.25">
      <c r="G52" s="111"/>
    </row>
    <row r="53" spans="7:7" x14ac:dyDescent="0.25">
      <c r="G53" s="111"/>
    </row>
    <row r="54" spans="7:7" x14ac:dyDescent="0.25">
      <c r="G54" s="111"/>
    </row>
    <row r="55" spans="7:7" x14ac:dyDescent="0.25">
      <c r="G55" s="111"/>
    </row>
    <row r="56" spans="7:7" x14ac:dyDescent="0.25">
      <c r="G56" s="111"/>
    </row>
    <row r="57" spans="7:7" x14ac:dyDescent="0.25">
      <c r="G57" s="111"/>
    </row>
    <row r="58" spans="7:7" x14ac:dyDescent="0.25">
      <c r="G58" s="111"/>
    </row>
    <row r="59" spans="7:7" x14ac:dyDescent="0.25">
      <c r="G59" s="111"/>
    </row>
    <row r="60" spans="7:7" x14ac:dyDescent="0.25">
      <c r="G60" s="111"/>
    </row>
    <row r="61" spans="7:7" x14ac:dyDescent="0.25">
      <c r="G61" s="111"/>
    </row>
    <row r="62" spans="7:7" x14ac:dyDescent="0.25">
      <c r="G62" s="111"/>
    </row>
    <row r="63" spans="7:7" x14ac:dyDescent="0.25">
      <c r="G63" s="111"/>
    </row>
    <row r="64" spans="7:7" x14ac:dyDescent="0.25">
      <c r="G64" s="111"/>
    </row>
    <row r="65" spans="7:7" x14ac:dyDescent="0.25">
      <c r="G65" s="111"/>
    </row>
    <row r="66" spans="7:7" x14ac:dyDescent="0.25">
      <c r="G66" s="111"/>
    </row>
    <row r="67" spans="7:7" x14ac:dyDescent="0.25">
      <c r="G67" s="111"/>
    </row>
    <row r="68" spans="7:7" x14ac:dyDescent="0.25">
      <c r="G68" s="111"/>
    </row>
    <row r="69" spans="7:7" x14ac:dyDescent="0.25">
      <c r="G69" s="111"/>
    </row>
    <row r="70" spans="7:7" x14ac:dyDescent="0.25">
      <c r="G70" s="111"/>
    </row>
    <row r="71" spans="7:7" x14ac:dyDescent="0.25">
      <c r="G71" s="111"/>
    </row>
    <row r="72" spans="7:7" x14ac:dyDescent="0.25">
      <c r="G72" s="111"/>
    </row>
    <row r="73" spans="7:7" x14ac:dyDescent="0.25">
      <c r="G73" s="111"/>
    </row>
    <row r="74" spans="7:7" x14ac:dyDescent="0.25">
      <c r="G74" s="111"/>
    </row>
    <row r="75" spans="7:7" x14ac:dyDescent="0.25">
      <c r="G75" s="111"/>
    </row>
    <row r="76" spans="7:7" x14ac:dyDescent="0.25">
      <c r="G76" s="111"/>
    </row>
    <row r="77" spans="7:7" x14ac:dyDescent="0.25">
      <c r="G77" s="111"/>
    </row>
    <row r="78" spans="7:7" x14ac:dyDescent="0.25">
      <c r="G78" s="111"/>
    </row>
    <row r="79" spans="7:7" x14ac:dyDescent="0.25">
      <c r="G79" s="111"/>
    </row>
    <row r="80" spans="7:7" x14ac:dyDescent="0.25">
      <c r="G80" s="111"/>
    </row>
    <row r="81" spans="7:7" x14ac:dyDescent="0.25">
      <c r="G81" s="111"/>
    </row>
    <row r="82" spans="7:7" x14ac:dyDescent="0.25">
      <c r="G82" s="111"/>
    </row>
    <row r="83" spans="7:7" x14ac:dyDescent="0.25">
      <c r="G83" s="111"/>
    </row>
    <row r="84" spans="7:7" x14ac:dyDescent="0.25">
      <c r="G84" s="111"/>
    </row>
    <row r="85" spans="7:7" x14ac:dyDescent="0.25">
      <c r="G85" s="111"/>
    </row>
    <row r="86" spans="7:7" x14ac:dyDescent="0.25">
      <c r="G86" s="111"/>
    </row>
    <row r="87" spans="7:7" x14ac:dyDescent="0.25">
      <c r="G87" s="111"/>
    </row>
    <row r="88" spans="7:7" x14ac:dyDescent="0.25">
      <c r="G88" s="111"/>
    </row>
    <row r="89" spans="7:7" x14ac:dyDescent="0.25">
      <c r="G89" s="111"/>
    </row>
    <row r="90" spans="7:7" x14ac:dyDescent="0.25">
      <c r="G90" s="111"/>
    </row>
    <row r="91" spans="7:7" x14ac:dyDescent="0.25">
      <c r="G91" s="111"/>
    </row>
    <row r="92" spans="7:7" x14ac:dyDescent="0.25">
      <c r="G92" s="111"/>
    </row>
    <row r="93" spans="7:7" x14ac:dyDescent="0.25">
      <c r="G93" s="111"/>
    </row>
  </sheetData>
  <dataConsolidate/>
  <mergeCells count="3">
    <mergeCell ref="C1:D1"/>
    <mergeCell ref="A3:L3"/>
    <mergeCell ref="A23:L23"/>
  </mergeCells>
  <phoneticPr fontId="2" type="noConversion"/>
  <printOptions horizontalCentered="1"/>
  <pageMargins left="0.23622047244094491" right="0.51181102362204722" top="0.78740157480314965" bottom="0.78740157480314965" header="0.31496062992125984" footer="0.31496062992125984"/>
  <pageSetup scale="5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B57"/>
  <sheetViews>
    <sheetView topLeftCell="W1" zoomScale="80" zoomScaleNormal="80" zoomScaleSheetLayoutView="110" workbookViewId="0">
      <selection activeCell="A6" sqref="A6:AP30"/>
    </sheetView>
  </sheetViews>
  <sheetFormatPr defaultRowHeight="15" x14ac:dyDescent="0.25"/>
  <cols>
    <col min="28" max="28" width="10.28515625" customWidth="1"/>
    <col min="29" max="29" width="10.42578125" customWidth="1"/>
    <col min="30" max="30" width="10.5703125" customWidth="1"/>
    <col min="31" max="31" width="10.28515625" customWidth="1"/>
    <col min="32" max="32" width="10.7109375" customWidth="1"/>
    <col min="36" max="36" width="10.85546875" customWidth="1"/>
    <col min="37" max="40" width="10.42578125" customWidth="1"/>
    <col min="50" max="50" width="12.140625" customWidth="1"/>
    <col min="51" max="51" width="3.28515625" customWidth="1"/>
  </cols>
  <sheetData>
    <row r="1" spans="1:54" ht="108.75" customHeight="1" thickBot="1" x14ac:dyDescent="0.3">
      <c r="AJ1" t="s">
        <v>54</v>
      </c>
      <c r="AM1" t="s">
        <v>55</v>
      </c>
      <c r="AQ1" t="s">
        <v>56</v>
      </c>
    </row>
    <row r="2" spans="1:54" ht="15.75" thickBot="1" x14ac:dyDescent="0.3">
      <c r="A2" s="18"/>
      <c r="B2" s="701" t="s">
        <v>14</v>
      </c>
      <c r="C2" s="702"/>
      <c r="D2" s="702"/>
      <c r="E2" s="702"/>
      <c r="F2" s="702"/>
      <c r="G2" s="702"/>
      <c r="H2" s="702"/>
      <c r="I2" s="702"/>
      <c r="J2" s="702"/>
      <c r="K2" s="702"/>
      <c r="L2" s="702"/>
      <c r="M2" s="703"/>
      <c r="N2" s="21"/>
      <c r="O2" s="696" t="s">
        <v>14</v>
      </c>
      <c r="P2" s="697"/>
      <c r="Q2" s="697"/>
      <c r="R2" s="697"/>
      <c r="S2" s="697"/>
      <c r="T2" s="697"/>
      <c r="U2" s="697"/>
      <c r="V2" s="697"/>
      <c r="W2" s="697"/>
      <c r="X2" s="697"/>
      <c r="Y2" s="697"/>
      <c r="Z2" s="698"/>
      <c r="AA2" s="26"/>
      <c r="AB2" s="696" t="s">
        <v>14</v>
      </c>
      <c r="AC2" s="697"/>
      <c r="AD2" s="697"/>
      <c r="AE2" s="697"/>
      <c r="AF2" s="697"/>
      <c r="AG2" s="697"/>
      <c r="AH2" s="698"/>
      <c r="AI2" s="28"/>
      <c r="AJ2" s="696" t="s">
        <v>14</v>
      </c>
      <c r="AK2" s="697"/>
      <c r="AL2" s="697"/>
      <c r="AM2" s="697"/>
      <c r="AN2" s="697"/>
      <c r="AO2" s="697"/>
      <c r="AP2" s="698"/>
      <c r="AQ2" s="17"/>
      <c r="AR2" t="s">
        <v>49</v>
      </c>
      <c r="AS2" t="s">
        <v>50</v>
      </c>
      <c r="AT2" t="s">
        <v>47</v>
      </c>
      <c r="AU2" t="s">
        <v>51</v>
      </c>
    </row>
    <row r="3" spans="1:54" ht="34.5" customHeight="1" thickBot="1" x14ac:dyDescent="0.3">
      <c r="A3" s="709" t="s">
        <v>15</v>
      </c>
      <c r="B3" s="701" t="s">
        <v>16</v>
      </c>
      <c r="C3" s="703"/>
      <c r="D3" s="701" t="s">
        <v>17</v>
      </c>
      <c r="E3" s="703"/>
      <c r="F3" s="701" t="s">
        <v>18</v>
      </c>
      <c r="G3" s="703"/>
      <c r="H3" s="701" t="s">
        <v>19</v>
      </c>
      <c r="I3" s="703"/>
      <c r="J3" s="701" t="s">
        <v>2</v>
      </c>
      <c r="K3" s="703"/>
      <c r="L3" s="701" t="s">
        <v>20</v>
      </c>
      <c r="M3" s="703"/>
      <c r="N3" s="22" t="s">
        <v>15</v>
      </c>
      <c r="O3" s="696" t="s">
        <v>16</v>
      </c>
      <c r="P3" s="698"/>
      <c r="Q3" s="696" t="s">
        <v>17</v>
      </c>
      <c r="R3" s="698"/>
      <c r="S3" s="696" t="s">
        <v>18</v>
      </c>
      <c r="T3" s="698"/>
      <c r="U3" s="696" t="s">
        <v>19</v>
      </c>
      <c r="V3" s="698"/>
      <c r="W3" s="696" t="s">
        <v>2</v>
      </c>
      <c r="X3" s="698"/>
      <c r="Y3" s="696" t="s">
        <v>20</v>
      </c>
      <c r="Z3" s="698"/>
      <c r="AA3" s="27"/>
      <c r="AB3" s="696" t="s">
        <v>79</v>
      </c>
      <c r="AC3" s="698"/>
      <c r="AD3" s="696" t="s">
        <v>80</v>
      </c>
      <c r="AE3" s="697"/>
      <c r="AF3" s="697"/>
      <c r="AG3" s="697"/>
      <c r="AH3" s="698"/>
      <c r="AI3" s="27"/>
      <c r="AJ3" s="696" t="s">
        <v>79</v>
      </c>
      <c r="AK3" s="698"/>
      <c r="AL3" s="696" t="s">
        <v>80</v>
      </c>
      <c r="AM3" s="697"/>
      <c r="AN3" s="697"/>
      <c r="AO3" s="697"/>
      <c r="AP3" s="698"/>
      <c r="AQ3" s="17"/>
      <c r="AR3" t="e">
        <f>Quadro!#REF!</f>
        <v>#REF!</v>
      </c>
      <c r="AS3" t="e">
        <f>Quadro!#REF!</f>
        <v>#REF!</v>
      </c>
      <c r="AT3" t="e">
        <f>Quadro!#REF!</f>
        <v>#REF!</v>
      </c>
      <c r="AU3" s="40">
        <v>20</v>
      </c>
    </row>
    <row r="4" spans="1:54" ht="23.25" customHeight="1" thickBot="1" x14ac:dyDescent="0.3">
      <c r="A4" s="709"/>
      <c r="B4" s="701" t="s">
        <v>21</v>
      </c>
      <c r="C4" s="702"/>
      <c r="D4" s="702"/>
      <c r="E4" s="702"/>
      <c r="F4" s="702"/>
      <c r="G4" s="702"/>
      <c r="H4" s="702"/>
      <c r="I4" s="702"/>
      <c r="J4" s="702"/>
      <c r="K4" s="702"/>
      <c r="L4" s="702"/>
      <c r="M4" s="703"/>
      <c r="N4" s="23"/>
      <c r="O4" s="696" t="s">
        <v>21</v>
      </c>
      <c r="P4" s="697"/>
      <c r="Q4" s="697"/>
      <c r="R4" s="697"/>
      <c r="S4" s="697"/>
      <c r="T4" s="697"/>
      <c r="U4" s="697"/>
      <c r="V4" s="697"/>
      <c r="W4" s="697"/>
      <c r="X4" s="697"/>
      <c r="Y4" s="697"/>
      <c r="Z4" s="698"/>
      <c r="AA4" s="27"/>
      <c r="AB4" s="699" t="s">
        <v>25</v>
      </c>
      <c r="AC4" s="699" t="s">
        <v>26</v>
      </c>
      <c r="AD4" s="699" t="s">
        <v>27</v>
      </c>
      <c r="AE4" s="699" t="s">
        <v>28</v>
      </c>
      <c r="AF4" s="696" t="s">
        <v>29</v>
      </c>
      <c r="AG4" s="697"/>
      <c r="AH4" s="698"/>
      <c r="AI4" s="27"/>
      <c r="AJ4" s="708" t="s">
        <v>25</v>
      </c>
      <c r="AK4" s="708" t="s">
        <v>26</v>
      </c>
      <c r="AL4" s="708" t="s">
        <v>27</v>
      </c>
      <c r="AM4" s="708" t="s">
        <v>28</v>
      </c>
      <c r="AN4" s="696" t="s">
        <v>29</v>
      </c>
      <c r="AO4" s="697"/>
      <c r="AP4" s="698"/>
      <c r="AQ4" s="17"/>
    </row>
    <row r="5" spans="1:54" ht="40.5" customHeight="1" thickBot="1" x14ac:dyDescent="0.3">
      <c r="A5" s="63"/>
      <c r="B5" s="64">
        <v>2</v>
      </c>
      <c r="C5" s="64">
        <v>3</v>
      </c>
      <c r="D5" s="64">
        <v>2</v>
      </c>
      <c r="E5" s="64">
        <v>3</v>
      </c>
      <c r="F5" s="64">
        <v>2</v>
      </c>
      <c r="G5" s="64">
        <v>3</v>
      </c>
      <c r="H5" s="64">
        <v>2</v>
      </c>
      <c r="I5" s="64">
        <v>3</v>
      </c>
      <c r="J5" s="64">
        <v>2</v>
      </c>
      <c r="K5" s="64">
        <v>3</v>
      </c>
      <c r="L5" s="64">
        <v>2</v>
      </c>
      <c r="M5" s="64">
        <v>3</v>
      </c>
      <c r="N5" s="23"/>
      <c r="O5" s="29">
        <v>2</v>
      </c>
      <c r="P5" s="29">
        <v>3</v>
      </c>
      <c r="Q5" s="29">
        <v>2</v>
      </c>
      <c r="R5" s="29">
        <v>3</v>
      </c>
      <c r="S5" s="29">
        <v>2</v>
      </c>
      <c r="T5" s="29">
        <v>3</v>
      </c>
      <c r="U5" s="29">
        <v>2</v>
      </c>
      <c r="V5" s="29">
        <v>3</v>
      </c>
      <c r="W5" s="29">
        <v>2</v>
      </c>
      <c r="X5" s="29">
        <v>3</v>
      </c>
      <c r="Y5" s="29">
        <v>2</v>
      </c>
      <c r="Z5" s="29">
        <v>3</v>
      </c>
      <c r="AA5" s="27" t="e">
        <f>IF(#REF!="1C","Cap.Condução!A9:M32",IF(#REF!="1A","Cap.Condução!A41:M56",IF(#REF!="2C","Cap.Condução!A9:M32",)))</f>
        <v>#REF!</v>
      </c>
      <c r="AB5" s="700"/>
      <c r="AC5" s="700"/>
      <c r="AD5" s="700"/>
      <c r="AE5" s="700"/>
      <c r="AF5" s="65" t="s">
        <v>30</v>
      </c>
      <c r="AG5" s="706" t="s">
        <v>31</v>
      </c>
      <c r="AH5" s="707"/>
      <c r="AI5" s="66" t="s">
        <v>32</v>
      </c>
      <c r="AJ5" s="709"/>
      <c r="AK5" s="709"/>
      <c r="AL5" s="709"/>
      <c r="AM5" s="709"/>
      <c r="AN5" s="65" t="s">
        <v>30</v>
      </c>
      <c r="AO5" s="706" t="s">
        <v>31</v>
      </c>
      <c r="AP5" s="707"/>
      <c r="AQ5" s="17"/>
    </row>
    <row r="6" spans="1:54" ht="16.5" thickBot="1" x14ac:dyDescent="0.3">
      <c r="A6" s="150"/>
      <c r="B6" s="151" t="s">
        <v>82</v>
      </c>
      <c r="C6" s="151" t="s">
        <v>83</v>
      </c>
      <c r="D6" s="151" t="s">
        <v>149</v>
      </c>
      <c r="E6" s="151" t="s">
        <v>150</v>
      </c>
      <c r="F6" s="151" t="s">
        <v>151</v>
      </c>
      <c r="G6" s="151" t="s">
        <v>152</v>
      </c>
      <c r="H6" s="151" t="s">
        <v>153</v>
      </c>
      <c r="I6" s="151" t="s">
        <v>154</v>
      </c>
      <c r="J6" s="151" t="s">
        <v>155</v>
      </c>
      <c r="K6" s="151" t="s">
        <v>156</v>
      </c>
      <c r="L6" s="151" t="s">
        <v>157</v>
      </c>
      <c r="M6" s="151" t="s">
        <v>158</v>
      </c>
      <c r="N6" s="152"/>
      <c r="O6" s="153" t="s">
        <v>159</v>
      </c>
      <c r="P6" s="153" t="s">
        <v>160</v>
      </c>
      <c r="Q6" s="153" t="s">
        <v>161</v>
      </c>
      <c r="R6" s="153" t="s">
        <v>162</v>
      </c>
      <c r="S6" s="153" t="s">
        <v>163</v>
      </c>
      <c r="T6" s="153" t="s">
        <v>164</v>
      </c>
      <c r="U6" s="153" t="s">
        <v>165</v>
      </c>
      <c r="V6" s="153" t="s">
        <v>166</v>
      </c>
      <c r="W6" s="153" t="s">
        <v>167</v>
      </c>
      <c r="X6" s="153" t="s">
        <v>168</v>
      </c>
      <c r="Y6" s="153" t="s">
        <v>169</v>
      </c>
      <c r="Z6" s="153" t="s">
        <v>170</v>
      </c>
      <c r="AA6" s="154"/>
      <c r="AB6" s="155" t="s">
        <v>171</v>
      </c>
      <c r="AC6" s="156" t="s">
        <v>172</v>
      </c>
      <c r="AD6" s="155" t="s">
        <v>173</v>
      </c>
      <c r="AE6" s="155" t="s">
        <v>182</v>
      </c>
      <c r="AF6" s="155" t="s">
        <v>174</v>
      </c>
      <c r="AG6" s="147" t="s">
        <v>183</v>
      </c>
      <c r="AH6" s="147" t="s">
        <v>184</v>
      </c>
      <c r="AI6" s="155"/>
      <c r="AJ6" s="155" t="s">
        <v>175</v>
      </c>
      <c r="AK6" s="156" t="s">
        <v>176</v>
      </c>
      <c r="AL6" s="155" t="s">
        <v>177</v>
      </c>
      <c r="AM6" s="155" t="s">
        <v>187</v>
      </c>
      <c r="AN6" s="155" t="s">
        <v>178</v>
      </c>
      <c r="AO6" s="147" t="s">
        <v>185</v>
      </c>
      <c r="AP6" s="37" t="s">
        <v>186</v>
      </c>
      <c r="AQ6" s="17"/>
      <c r="AR6">
        <v>200</v>
      </c>
    </row>
    <row r="7" spans="1:54" ht="15.75" customHeight="1" thickBot="1" x14ac:dyDescent="0.3">
      <c r="A7" s="35">
        <v>1000</v>
      </c>
      <c r="B7" s="19">
        <v>767</v>
      </c>
      <c r="C7" s="19">
        <v>679</v>
      </c>
      <c r="D7" s="19">
        <v>698</v>
      </c>
      <c r="E7" s="19">
        <v>618</v>
      </c>
      <c r="F7" s="19">
        <v>1012</v>
      </c>
      <c r="G7" s="19">
        <v>906</v>
      </c>
      <c r="H7" s="19">
        <v>827</v>
      </c>
      <c r="I7" s="19">
        <v>738</v>
      </c>
      <c r="J7" s="19">
        <v>1125</v>
      </c>
      <c r="K7" s="19">
        <v>996</v>
      </c>
      <c r="L7" s="19">
        <v>792</v>
      </c>
      <c r="M7" s="19">
        <v>652</v>
      </c>
      <c r="N7" s="25">
        <v>1000</v>
      </c>
      <c r="O7" s="24">
        <v>1014</v>
      </c>
      <c r="P7" s="24">
        <v>908</v>
      </c>
      <c r="Q7" s="24">
        <v>923</v>
      </c>
      <c r="R7" s="24">
        <v>826</v>
      </c>
      <c r="S7" s="24">
        <v>1332</v>
      </c>
      <c r="T7" s="24">
        <v>1173</v>
      </c>
      <c r="U7" s="24">
        <v>1088</v>
      </c>
      <c r="V7" s="24">
        <v>957</v>
      </c>
      <c r="W7" s="24">
        <v>1515</v>
      </c>
      <c r="X7" s="24">
        <v>1237</v>
      </c>
      <c r="Y7" s="24">
        <v>916</v>
      </c>
      <c r="Z7" s="144">
        <v>767</v>
      </c>
      <c r="AA7" s="146">
        <v>1000</v>
      </c>
      <c r="AB7" s="147">
        <v>1292</v>
      </c>
      <c r="AC7" s="147">
        <v>1073</v>
      </c>
      <c r="AD7" s="147">
        <v>1346</v>
      </c>
      <c r="AE7" s="147">
        <v>1079</v>
      </c>
      <c r="AF7" s="147">
        <v>1296</v>
      </c>
      <c r="AG7" s="147">
        <v>1528</v>
      </c>
      <c r="AH7" s="147">
        <v>1448</v>
      </c>
      <c r="AI7" s="148">
        <v>1000</v>
      </c>
      <c r="AJ7" s="147">
        <v>1613</v>
      </c>
      <c r="AK7" s="147">
        <v>1336</v>
      </c>
      <c r="AL7" s="149">
        <v>1683</v>
      </c>
      <c r="AM7" s="149">
        <v>1420</v>
      </c>
      <c r="AN7" s="149">
        <v>1511</v>
      </c>
      <c r="AO7" s="147">
        <v>1958</v>
      </c>
      <c r="AP7" s="37">
        <v>1849</v>
      </c>
      <c r="AQ7" s="17"/>
    </row>
    <row r="8" spans="1:54" ht="15.75" customHeight="1" thickBot="1" x14ac:dyDescent="0.3">
      <c r="A8" s="35">
        <v>800</v>
      </c>
      <c r="B8" s="19">
        <v>669</v>
      </c>
      <c r="C8" s="19">
        <v>593</v>
      </c>
      <c r="D8" s="19">
        <v>609</v>
      </c>
      <c r="E8" s="19">
        <v>540</v>
      </c>
      <c r="F8" s="19">
        <v>881</v>
      </c>
      <c r="G8" s="19">
        <v>788</v>
      </c>
      <c r="H8" s="19">
        <v>723</v>
      </c>
      <c r="I8" s="19">
        <v>645</v>
      </c>
      <c r="J8" s="19">
        <v>978</v>
      </c>
      <c r="K8" s="19">
        <v>865</v>
      </c>
      <c r="L8" s="19">
        <v>700</v>
      </c>
      <c r="M8" s="19">
        <v>577</v>
      </c>
      <c r="N8" s="25">
        <v>800</v>
      </c>
      <c r="O8" s="24">
        <v>885</v>
      </c>
      <c r="P8" s="24">
        <v>792</v>
      </c>
      <c r="Q8" s="24">
        <v>805</v>
      </c>
      <c r="R8" s="24">
        <v>721</v>
      </c>
      <c r="S8" s="24">
        <v>1158</v>
      </c>
      <c r="T8" s="24">
        <v>1020</v>
      </c>
      <c r="U8" s="24">
        <v>952</v>
      </c>
      <c r="V8" s="24">
        <v>837</v>
      </c>
      <c r="W8" s="24">
        <v>1311</v>
      </c>
      <c r="X8" s="24">
        <v>1074</v>
      </c>
      <c r="Y8" s="24">
        <v>811</v>
      </c>
      <c r="Z8" s="24">
        <v>679</v>
      </c>
      <c r="AA8" s="25">
        <v>800</v>
      </c>
      <c r="AB8" s="24">
        <v>1118</v>
      </c>
      <c r="AC8" s="24">
        <v>930</v>
      </c>
      <c r="AD8" s="24">
        <v>1169</v>
      </c>
      <c r="AE8" s="24">
        <v>971</v>
      </c>
      <c r="AF8" s="24">
        <v>1119</v>
      </c>
      <c r="AG8" s="24">
        <v>1325</v>
      </c>
      <c r="AH8" s="24">
        <v>1251</v>
      </c>
      <c r="AI8" s="25">
        <v>800</v>
      </c>
      <c r="AJ8" s="24">
        <v>1396</v>
      </c>
      <c r="AK8" s="24">
        <v>1159</v>
      </c>
      <c r="AL8" s="145">
        <v>1460</v>
      </c>
      <c r="AM8" s="145">
        <v>1252</v>
      </c>
      <c r="AN8" s="145">
        <v>1328</v>
      </c>
      <c r="AO8" s="24">
        <v>1696</v>
      </c>
      <c r="AP8" s="24">
        <v>1595</v>
      </c>
      <c r="AQ8" s="17"/>
    </row>
    <row r="9" spans="1:54" ht="15.75" customHeight="1" thickBot="1" x14ac:dyDescent="0.3">
      <c r="A9" s="35">
        <v>630</v>
      </c>
      <c r="B9" s="19">
        <v>578</v>
      </c>
      <c r="C9" s="19">
        <v>514</v>
      </c>
      <c r="D9" s="19">
        <v>526</v>
      </c>
      <c r="E9" s="19">
        <v>467</v>
      </c>
      <c r="F9" s="19">
        <v>758</v>
      </c>
      <c r="G9" s="19">
        <v>678</v>
      </c>
      <c r="H9" s="19">
        <v>626</v>
      </c>
      <c r="I9" s="19">
        <v>559</v>
      </c>
      <c r="J9" s="19">
        <v>843</v>
      </c>
      <c r="K9" s="19">
        <v>743</v>
      </c>
      <c r="L9" s="19">
        <v>614</v>
      </c>
      <c r="M9" s="19">
        <v>506</v>
      </c>
      <c r="N9" s="25">
        <v>630</v>
      </c>
      <c r="O9" s="24">
        <v>765</v>
      </c>
      <c r="P9" s="24">
        <v>685</v>
      </c>
      <c r="Q9" s="24">
        <v>696</v>
      </c>
      <c r="R9" s="24">
        <v>623</v>
      </c>
      <c r="S9" s="24">
        <v>998</v>
      </c>
      <c r="T9" s="24">
        <v>879</v>
      </c>
      <c r="U9" s="24">
        <v>825</v>
      </c>
      <c r="V9" s="24">
        <v>725</v>
      </c>
      <c r="W9" s="24">
        <v>1122</v>
      </c>
      <c r="X9" s="24">
        <v>923</v>
      </c>
      <c r="Y9" s="24">
        <v>711</v>
      </c>
      <c r="Z9" s="24">
        <v>596</v>
      </c>
      <c r="AA9" s="25">
        <v>630</v>
      </c>
      <c r="AB9" s="24">
        <v>958</v>
      </c>
      <c r="AC9" s="24">
        <v>798</v>
      </c>
      <c r="AD9" s="24">
        <v>1005</v>
      </c>
      <c r="AE9" s="24">
        <v>855</v>
      </c>
      <c r="AF9" s="24">
        <v>905</v>
      </c>
      <c r="AG9" s="24">
        <v>1138</v>
      </c>
      <c r="AH9" s="24">
        <v>1070</v>
      </c>
      <c r="AI9" s="25">
        <v>630</v>
      </c>
      <c r="AJ9" s="24">
        <v>1196</v>
      </c>
      <c r="AK9" s="24">
        <v>995</v>
      </c>
      <c r="AL9" s="38">
        <v>1254</v>
      </c>
      <c r="AM9" s="38">
        <v>1088</v>
      </c>
      <c r="AN9" s="38">
        <v>1151</v>
      </c>
      <c r="AO9" s="24">
        <v>1454</v>
      </c>
      <c r="AP9" s="24">
        <v>1362</v>
      </c>
      <c r="AQ9" s="17"/>
      <c r="AW9">
        <f>INDEX(AV13:AX15,MATCH("A2",AV13:AV15,0),MATCH("PVC",AV13:AX13,0))</f>
        <v>150</v>
      </c>
      <c r="AX9" s="43">
        <f>MATCH("EPR_XLPE",AV13:AX13,0)</f>
        <v>3</v>
      </c>
    </row>
    <row r="10" spans="1:54" ht="15.75" customHeight="1" thickBot="1" x14ac:dyDescent="0.3">
      <c r="A10" s="35">
        <v>500</v>
      </c>
      <c r="B10" s="19">
        <v>502</v>
      </c>
      <c r="C10" s="19">
        <v>447</v>
      </c>
      <c r="D10" s="19">
        <v>456</v>
      </c>
      <c r="E10" s="19">
        <v>406</v>
      </c>
      <c r="F10" s="19">
        <v>656</v>
      </c>
      <c r="G10" s="19">
        <v>587</v>
      </c>
      <c r="H10" s="19">
        <v>545</v>
      </c>
      <c r="I10" s="19">
        <v>486</v>
      </c>
      <c r="J10" s="19">
        <v>729</v>
      </c>
      <c r="K10" s="19">
        <v>642</v>
      </c>
      <c r="L10" s="19">
        <v>540</v>
      </c>
      <c r="M10" s="19">
        <v>445</v>
      </c>
      <c r="N10" s="25">
        <v>500</v>
      </c>
      <c r="O10" s="24">
        <v>664</v>
      </c>
      <c r="P10" s="24">
        <v>595</v>
      </c>
      <c r="Q10" s="24">
        <v>604</v>
      </c>
      <c r="R10" s="24">
        <v>541</v>
      </c>
      <c r="S10" s="24">
        <v>864</v>
      </c>
      <c r="T10" s="24">
        <v>760</v>
      </c>
      <c r="U10" s="24">
        <v>718</v>
      </c>
      <c r="V10" s="24">
        <v>631</v>
      </c>
      <c r="W10" s="24">
        <v>966</v>
      </c>
      <c r="X10" s="24">
        <v>797</v>
      </c>
      <c r="Y10" s="24">
        <v>627</v>
      </c>
      <c r="Z10" s="24">
        <v>525</v>
      </c>
      <c r="AA10" s="25">
        <v>500</v>
      </c>
      <c r="AB10" s="24">
        <v>826</v>
      </c>
      <c r="AC10" s="24">
        <v>689</v>
      </c>
      <c r="AD10" s="24">
        <v>868</v>
      </c>
      <c r="AE10" s="24">
        <v>749</v>
      </c>
      <c r="AF10" s="24">
        <v>789</v>
      </c>
      <c r="AG10" s="24">
        <v>982</v>
      </c>
      <c r="AH10" s="24">
        <v>920</v>
      </c>
      <c r="AI10" s="25">
        <v>500</v>
      </c>
      <c r="AJ10" s="24">
        <v>1030</v>
      </c>
      <c r="AK10" s="24">
        <v>859</v>
      </c>
      <c r="AL10" s="38">
        <v>1083</v>
      </c>
      <c r="AM10" s="38">
        <v>946</v>
      </c>
      <c r="AN10" s="38">
        <v>998</v>
      </c>
      <c r="AO10" s="24">
        <v>1253</v>
      </c>
      <c r="AP10" s="24">
        <v>1169</v>
      </c>
      <c r="AQ10" s="17"/>
    </row>
    <row r="11" spans="1:54" ht="15.75" customHeight="1" thickBot="1" x14ac:dyDescent="0.3">
      <c r="A11" s="35">
        <v>400</v>
      </c>
      <c r="B11" s="19">
        <v>438</v>
      </c>
      <c r="C11" s="19">
        <v>390</v>
      </c>
      <c r="D11" s="19">
        <v>398</v>
      </c>
      <c r="E11" s="19">
        <v>355</v>
      </c>
      <c r="F11" s="19">
        <v>571</v>
      </c>
      <c r="G11" s="19">
        <v>510</v>
      </c>
      <c r="H11" s="19">
        <v>477</v>
      </c>
      <c r="I11" s="19">
        <v>425</v>
      </c>
      <c r="J11" s="19">
        <v>634</v>
      </c>
      <c r="K11" s="19">
        <v>557</v>
      </c>
      <c r="L11" s="19">
        <v>478</v>
      </c>
      <c r="M11" s="19">
        <v>394</v>
      </c>
      <c r="N11" s="25">
        <v>400</v>
      </c>
      <c r="O11" s="24">
        <v>579</v>
      </c>
      <c r="P11" s="24">
        <v>519</v>
      </c>
      <c r="Q11" s="24">
        <v>527</v>
      </c>
      <c r="R11" s="24">
        <v>472</v>
      </c>
      <c r="S11" s="24">
        <v>751</v>
      </c>
      <c r="T11" s="24">
        <v>661</v>
      </c>
      <c r="U11" s="24">
        <v>628</v>
      </c>
      <c r="V11" s="24">
        <v>552</v>
      </c>
      <c r="W11" s="24">
        <v>835</v>
      </c>
      <c r="X11" s="24">
        <v>692</v>
      </c>
      <c r="Y11" s="24">
        <v>555</v>
      </c>
      <c r="Z11" s="24">
        <v>464</v>
      </c>
      <c r="AA11" s="25">
        <v>400</v>
      </c>
      <c r="AB11" s="24">
        <v>715</v>
      </c>
      <c r="AC11" s="24">
        <v>597</v>
      </c>
      <c r="AD11" s="24">
        <v>754</v>
      </c>
      <c r="AE11" s="24">
        <v>656</v>
      </c>
      <c r="AF11" s="24">
        <v>689</v>
      </c>
      <c r="AG11" s="24">
        <v>852</v>
      </c>
      <c r="AH11" s="24">
        <v>795</v>
      </c>
      <c r="AI11" s="25">
        <v>400</v>
      </c>
      <c r="AJ11" s="24">
        <v>892</v>
      </c>
      <c r="AK11" s="24">
        <v>745</v>
      </c>
      <c r="AL11" s="38">
        <v>940</v>
      </c>
      <c r="AM11" s="38">
        <v>823</v>
      </c>
      <c r="AN11" s="38">
        <v>868</v>
      </c>
      <c r="AO11" s="24">
        <v>1085</v>
      </c>
      <c r="AP11" s="24">
        <v>1008</v>
      </c>
      <c r="AQ11" s="17"/>
    </row>
    <row r="12" spans="1:54" ht="15.75" thickBot="1" x14ac:dyDescent="0.3">
      <c r="A12" s="35">
        <v>300</v>
      </c>
      <c r="B12" s="19">
        <v>367</v>
      </c>
      <c r="C12" s="19">
        <v>328</v>
      </c>
      <c r="D12" s="19">
        <v>334</v>
      </c>
      <c r="E12" s="19">
        <v>298</v>
      </c>
      <c r="F12" s="19">
        <v>477</v>
      </c>
      <c r="G12" s="19">
        <v>426</v>
      </c>
      <c r="H12" s="19">
        <v>401</v>
      </c>
      <c r="I12" s="19">
        <v>358</v>
      </c>
      <c r="J12" s="19">
        <v>530</v>
      </c>
      <c r="K12" s="19">
        <v>464</v>
      </c>
      <c r="L12" s="19">
        <v>408</v>
      </c>
      <c r="M12" s="19">
        <v>336</v>
      </c>
      <c r="N12" s="25">
        <v>300</v>
      </c>
      <c r="O12" s="24">
        <v>486</v>
      </c>
      <c r="P12" s="24">
        <v>435</v>
      </c>
      <c r="Q12" s="24">
        <v>442</v>
      </c>
      <c r="R12" s="24">
        <v>396</v>
      </c>
      <c r="S12" s="24">
        <v>628</v>
      </c>
      <c r="T12" s="24">
        <v>553</v>
      </c>
      <c r="U12" s="24">
        <v>529</v>
      </c>
      <c r="V12" s="24">
        <v>465</v>
      </c>
      <c r="W12" s="24">
        <v>693</v>
      </c>
      <c r="X12" s="24">
        <v>576</v>
      </c>
      <c r="Y12" s="24">
        <v>474</v>
      </c>
      <c r="Z12" s="24">
        <v>396</v>
      </c>
      <c r="AA12" s="25">
        <v>300</v>
      </c>
      <c r="AB12" s="24">
        <v>593</v>
      </c>
      <c r="AC12" s="24">
        <v>497</v>
      </c>
      <c r="AD12" s="24">
        <v>629</v>
      </c>
      <c r="AE12" s="24">
        <v>561</v>
      </c>
      <c r="AF12" s="24">
        <v>587</v>
      </c>
      <c r="AG12" s="24">
        <v>709</v>
      </c>
      <c r="AH12" s="24">
        <v>659</v>
      </c>
      <c r="AI12" s="25">
        <v>300</v>
      </c>
      <c r="AJ12" s="24">
        <v>741</v>
      </c>
      <c r="AK12" s="24">
        <v>621</v>
      </c>
      <c r="AL12" s="38">
        <v>783</v>
      </c>
      <c r="AM12" s="38">
        <v>703</v>
      </c>
      <c r="AN12" s="38">
        <v>736</v>
      </c>
      <c r="AO12" s="24">
        <v>902</v>
      </c>
      <c r="AP12" s="24">
        <v>833</v>
      </c>
      <c r="AQ12" s="17"/>
    </row>
    <row r="13" spans="1:54" ht="15.75" thickBot="1" x14ac:dyDescent="0.3">
      <c r="A13" s="35">
        <v>240</v>
      </c>
      <c r="B13" s="19">
        <v>321</v>
      </c>
      <c r="C13" s="19">
        <v>286</v>
      </c>
      <c r="D13" s="19">
        <v>291</v>
      </c>
      <c r="E13" s="19">
        <v>261</v>
      </c>
      <c r="F13" s="19">
        <v>415</v>
      </c>
      <c r="G13" s="19">
        <v>370</v>
      </c>
      <c r="H13" s="19">
        <v>351</v>
      </c>
      <c r="I13" s="19">
        <v>313</v>
      </c>
      <c r="J13" s="19">
        <v>461</v>
      </c>
      <c r="K13" s="19">
        <v>403</v>
      </c>
      <c r="L13" s="19">
        <v>361</v>
      </c>
      <c r="M13" s="19">
        <v>297</v>
      </c>
      <c r="N13" s="25">
        <v>240</v>
      </c>
      <c r="O13" s="24">
        <v>424</v>
      </c>
      <c r="P13" s="24">
        <v>380</v>
      </c>
      <c r="Q13" s="24">
        <v>386</v>
      </c>
      <c r="R13" s="24">
        <v>346</v>
      </c>
      <c r="S13" s="24">
        <v>546</v>
      </c>
      <c r="T13" s="24">
        <v>481</v>
      </c>
      <c r="U13" s="24">
        <v>462</v>
      </c>
      <c r="V13" s="24">
        <v>407</v>
      </c>
      <c r="W13" s="24">
        <v>599</v>
      </c>
      <c r="X13" s="24">
        <v>500</v>
      </c>
      <c r="Y13" s="24">
        <v>419</v>
      </c>
      <c r="Z13" s="24">
        <v>351</v>
      </c>
      <c r="AA13" s="25">
        <v>240</v>
      </c>
      <c r="AB13" s="24">
        <v>514</v>
      </c>
      <c r="AC13" s="24">
        <v>430</v>
      </c>
      <c r="AD13" s="24">
        <v>546</v>
      </c>
      <c r="AE13" s="24">
        <v>485</v>
      </c>
      <c r="AF13" s="24">
        <v>507</v>
      </c>
      <c r="AG13" s="24">
        <v>615</v>
      </c>
      <c r="AH13" s="24">
        <v>569</v>
      </c>
      <c r="AI13" s="25">
        <v>240</v>
      </c>
      <c r="AJ13" s="24">
        <v>641</v>
      </c>
      <c r="AK13" s="24">
        <v>538</v>
      </c>
      <c r="AL13" s="38">
        <v>679</v>
      </c>
      <c r="AM13" s="38">
        <v>607</v>
      </c>
      <c r="AN13" s="38">
        <v>634</v>
      </c>
      <c r="AO13" s="24">
        <v>781</v>
      </c>
      <c r="AP13" s="24">
        <v>719</v>
      </c>
      <c r="AQ13" s="17"/>
      <c r="AU13" s="40"/>
      <c r="AV13" s="42"/>
      <c r="AW13" s="41" t="s">
        <v>48</v>
      </c>
      <c r="AX13" s="41" t="s">
        <v>57</v>
      </c>
      <c r="AZ13" s="39"/>
      <c r="BA13" s="39" t="s">
        <v>48</v>
      </c>
      <c r="BB13" s="39" t="s">
        <v>57</v>
      </c>
    </row>
    <row r="14" spans="1:54" ht="15.75" thickBot="1" x14ac:dyDescent="0.3">
      <c r="A14" s="35">
        <v>185</v>
      </c>
      <c r="B14" s="19">
        <v>273</v>
      </c>
      <c r="C14" s="19">
        <v>245</v>
      </c>
      <c r="D14" s="19">
        <v>248</v>
      </c>
      <c r="E14" s="19">
        <v>223</v>
      </c>
      <c r="F14" s="19">
        <v>353</v>
      </c>
      <c r="G14" s="19">
        <v>314</v>
      </c>
      <c r="H14" s="19">
        <v>300</v>
      </c>
      <c r="I14" s="19">
        <v>268</v>
      </c>
      <c r="J14" s="19">
        <v>392</v>
      </c>
      <c r="K14" s="19">
        <v>341</v>
      </c>
      <c r="L14" s="19">
        <v>312</v>
      </c>
      <c r="M14" s="19">
        <v>258</v>
      </c>
      <c r="N14" s="25">
        <v>185</v>
      </c>
      <c r="O14" s="24">
        <v>362</v>
      </c>
      <c r="P14" s="24">
        <v>324</v>
      </c>
      <c r="Q14" s="24">
        <v>329</v>
      </c>
      <c r="R14" s="24">
        <v>295</v>
      </c>
      <c r="S14" s="24">
        <v>464</v>
      </c>
      <c r="T14" s="24">
        <v>408</v>
      </c>
      <c r="U14" s="24">
        <v>395</v>
      </c>
      <c r="V14" s="24">
        <v>348</v>
      </c>
      <c r="W14" s="24">
        <v>506</v>
      </c>
      <c r="X14" s="24">
        <v>424</v>
      </c>
      <c r="Y14" s="24">
        <v>363</v>
      </c>
      <c r="Z14" s="24">
        <v>304</v>
      </c>
      <c r="AA14" s="25">
        <v>185</v>
      </c>
      <c r="AB14" s="24">
        <v>434</v>
      </c>
      <c r="AC14" s="24">
        <v>364</v>
      </c>
      <c r="AD14" s="24">
        <v>463</v>
      </c>
      <c r="AE14" s="24">
        <v>409</v>
      </c>
      <c r="AF14" s="24">
        <v>427</v>
      </c>
      <c r="AG14" s="24">
        <v>521</v>
      </c>
      <c r="AH14" s="24">
        <v>480</v>
      </c>
      <c r="AI14" s="25">
        <v>185</v>
      </c>
      <c r="AJ14" s="24">
        <v>542</v>
      </c>
      <c r="AK14" s="24">
        <v>456</v>
      </c>
      <c r="AL14" s="38">
        <v>575</v>
      </c>
      <c r="AM14" s="38">
        <v>510</v>
      </c>
      <c r="AN14" s="38">
        <v>533</v>
      </c>
      <c r="AO14" s="24">
        <v>661</v>
      </c>
      <c r="AP14" s="24">
        <v>605</v>
      </c>
      <c r="AQ14" s="36">
        <f t="shared" ref="AQ14:AQ37" si="0">LARGE($AG$7:$AG$30,ROW()-ROW($AQ$14)+1)</f>
        <v>1528</v>
      </c>
      <c r="AR14" s="36">
        <f t="shared" ref="AR14:AR37" si="1">LARGE($AH$7:$AH$30,ROW()-ROW($AR$14)+1)</f>
        <v>1448</v>
      </c>
      <c r="AS14" s="36">
        <f t="shared" ref="AS14:AS37" si="2">LARGE($AF$7:$AF$30,ROW()-ROW($AS$14)+1)</f>
        <v>1296</v>
      </c>
      <c r="AT14" s="36">
        <f t="shared" ref="AT14:AT24" si="3">LARGE($AP$7:$AP$30,ROW()-ROW($AT$14)+1)</f>
        <v>1849</v>
      </c>
      <c r="AU14" s="40"/>
      <c r="AV14" s="41" t="s">
        <v>16</v>
      </c>
      <c r="AW14" s="42">
        <f>INDEX($A$7:$M$30,MATCH($AR$6,B7:B30,-1),1)</f>
        <v>120</v>
      </c>
      <c r="AX14" s="42">
        <f>INDEX($N$7:$Z$30,MATCH($AR$6,O7:O30,-1),1)</f>
        <v>70</v>
      </c>
      <c r="AZ14" s="39" t="s">
        <v>16</v>
      </c>
      <c r="BA14" s="39">
        <f>INDEX($A$7:$M$30,MATCH($AR$6,F7:F30,-1),1)</f>
        <v>95</v>
      </c>
      <c r="BB14" s="39">
        <f>INDEX($N$7:$Z$30,MATCH($AR$6,S7:S30,-1),1)</f>
        <v>70</v>
      </c>
    </row>
    <row r="15" spans="1:54" ht="15.75" thickBot="1" x14ac:dyDescent="0.3">
      <c r="A15" s="35">
        <v>150</v>
      </c>
      <c r="B15" s="19">
        <v>240</v>
      </c>
      <c r="C15" s="19">
        <v>216</v>
      </c>
      <c r="D15" s="19">
        <v>219</v>
      </c>
      <c r="E15" s="19">
        <v>196</v>
      </c>
      <c r="F15" s="19">
        <v>309</v>
      </c>
      <c r="G15" s="19">
        <v>275</v>
      </c>
      <c r="H15" s="19">
        <v>265</v>
      </c>
      <c r="I15" s="19">
        <v>236</v>
      </c>
      <c r="J15" s="19">
        <v>344</v>
      </c>
      <c r="K15" s="19">
        <v>299</v>
      </c>
      <c r="L15" s="19">
        <v>278</v>
      </c>
      <c r="M15" s="19">
        <v>230</v>
      </c>
      <c r="N15" s="25">
        <v>150</v>
      </c>
      <c r="O15" s="24">
        <v>318</v>
      </c>
      <c r="P15" s="24">
        <v>285</v>
      </c>
      <c r="Q15" s="24">
        <v>290</v>
      </c>
      <c r="R15" s="24">
        <v>259</v>
      </c>
      <c r="S15" s="24">
        <v>407</v>
      </c>
      <c r="T15" s="24">
        <v>358</v>
      </c>
      <c r="U15" s="24">
        <v>349</v>
      </c>
      <c r="V15" s="24">
        <v>307</v>
      </c>
      <c r="W15" s="24">
        <v>441</v>
      </c>
      <c r="X15" s="24">
        <v>371</v>
      </c>
      <c r="Y15" s="24">
        <v>324</v>
      </c>
      <c r="Z15" s="24">
        <v>271</v>
      </c>
      <c r="AA15" s="25">
        <v>150</v>
      </c>
      <c r="AB15" s="24">
        <v>379</v>
      </c>
      <c r="AC15" s="24">
        <v>319</v>
      </c>
      <c r="AD15" s="24">
        <v>406</v>
      </c>
      <c r="AE15" s="24">
        <v>356</v>
      </c>
      <c r="AF15" s="24">
        <v>372</v>
      </c>
      <c r="AG15" s="24">
        <v>456</v>
      </c>
      <c r="AH15" s="24">
        <v>419</v>
      </c>
      <c r="AI15" s="25">
        <v>150</v>
      </c>
      <c r="AJ15" s="24">
        <v>473</v>
      </c>
      <c r="AK15" s="24">
        <v>399</v>
      </c>
      <c r="AL15" s="38">
        <v>504</v>
      </c>
      <c r="AM15" s="38">
        <v>444</v>
      </c>
      <c r="AN15" s="38">
        <v>464</v>
      </c>
      <c r="AO15" s="24">
        <v>577</v>
      </c>
      <c r="AP15" s="24">
        <v>527</v>
      </c>
      <c r="AQ15" s="36">
        <f t="shared" si="0"/>
        <v>1325</v>
      </c>
      <c r="AR15" s="36">
        <f t="shared" si="1"/>
        <v>1251</v>
      </c>
      <c r="AS15" s="36">
        <f t="shared" si="2"/>
        <v>1119</v>
      </c>
      <c r="AT15" s="36">
        <f t="shared" si="3"/>
        <v>1595</v>
      </c>
      <c r="AU15" s="40"/>
      <c r="AV15" s="41" t="s">
        <v>17</v>
      </c>
      <c r="AW15" s="42">
        <f>INDEX($A$7:$M$30,MATCH($AR$6,D7:D30,-1),1)</f>
        <v>150</v>
      </c>
      <c r="AX15" s="42">
        <f>INDEX($N$7:$Z$30,MATCH($AR$6,Q7:Q30,-1),1)</f>
        <v>95</v>
      </c>
      <c r="AZ15" s="39" t="s">
        <v>17</v>
      </c>
      <c r="BA15" s="39">
        <f>INDEX($A$7:$M$30,MATCH($AR$6,H7:H30,-1),1)</f>
        <v>95</v>
      </c>
      <c r="BB15" s="39">
        <f>INDEX($N$7:$Z$30,MATCH($AR$6,U7:U30,-1),1)</f>
        <v>70</v>
      </c>
    </row>
    <row r="16" spans="1:54" ht="15.75" thickBot="1" x14ac:dyDescent="0.3">
      <c r="A16" s="35">
        <v>120</v>
      </c>
      <c r="B16" s="19">
        <v>210</v>
      </c>
      <c r="C16" s="19">
        <v>188</v>
      </c>
      <c r="D16" s="19">
        <v>192</v>
      </c>
      <c r="E16" s="19">
        <v>172</v>
      </c>
      <c r="F16" s="19">
        <v>269</v>
      </c>
      <c r="G16" s="19">
        <v>239</v>
      </c>
      <c r="H16" s="19">
        <v>232</v>
      </c>
      <c r="I16" s="19">
        <v>206</v>
      </c>
      <c r="J16" s="19">
        <v>299</v>
      </c>
      <c r="K16" s="19">
        <v>259</v>
      </c>
      <c r="L16" s="19">
        <v>246</v>
      </c>
      <c r="M16" s="19">
        <v>203</v>
      </c>
      <c r="N16" s="25">
        <v>120</v>
      </c>
      <c r="O16" s="24">
        <v>278</v>
      </c>
      <c r="P16" s="24">
        <v>249</v>
      </c>
      <c r="Q16" s="24">
        <v>253</v>
      </c>
      <c r="R16" s="24">
        <v>227</v>
      </c>
      <c r="S16" s="24">
        <v>354</v>
      </c>
      <c r="T16" s="24">
        <v>312</v>
      </c>
      <c r="U16" s="24">
        <v>305</v>
      </c>
      <c r="V16" s="24">
        <v>268</v>
      </c>
      <c r="W16" s="24">
        <v>382</v>
      </c>
      <c r="X16" s="24">
        <v>322</v>
      </c>
      <c r="Y16" s="24">
        <v>287</v>
      </c>
      <c r="Z16" s="24">
        <v>240</v>
      </c>
      <c r="AA16" s="25">
        <v>120</v>
      </c>
      <c r="AB16" s="24">
        <v>328</v>
      </c>
      <c r="AC16" s="24">
        <v>276</v>
      </c>
      <c r="AD16" s="24">
        <v>352</v>
      </c>
      <c r="AE16" s="24">
        <v>308</v>
      </c>
      <c r="AF16" s="24">
        <v>321</v>
      </c>
      <c r="AG16" s="24">
        <v>396</v>
      </c>
      <c r="AH16" s="24">
        <v>362</v>
      </c>
      <c r="AI16" s="25">
        <v>120</v>
      </c>
      <c r="AJ16" s="24">
        <v>410</v>
      </c>
      <c r="AK16" s="24">
        <v>346</v>
      </c>
      <c r="AL16" s="38">
        <v>437</v>
      </c>
      <c r="AM16" s="38">
        <v>383</v>
      </c>
      <c r="AN16" s="38">
        <v>400</v>
      </c>
      <c r="AO16" s="29">
        <v>500</v>
      </c>
      <c r="AP16" s="24">
        <v>454</v>
      </c>
      <c r="AQ16" s="36">
        <f t="shared" si="0"/>
        <v>1138</v>
      </c>
      <c r="AR16" s="36">
        <f t="shared" si="1"/>
        <v>1070</v>
      </c>
      <c r="AS16" s="36">
        <f t="shared" si="2"/>
        <v>905</v>
      </c>
      <c r="AT16" s="36">
        <f t="shared" si="3"/>
        <v>1362</v>
      </c>
      <c r="AU16" s="40"/>
      <c r="AV16" s="41" t="s">
        <v>58</v>
      </c>
    </row>
    <row r="17" spans="1:51" ht="15.75" thickBot="1" x14ac:dyDescent="0.3">
      <c r="A17" s="35">
        <v>95</v>
      </c>
      <c r="B17" s="19">
        <v>182</v>
      </c>
      <c r="C17" s="19">
        <v>164</v>
      </c>
      <c r="D17" s="19">
        <v>167</v>
      </c>
      <c r="E17" s="19">
        <v>150</v>
      </c>
      <c r="F17" s="19">
        <v>232</v>
      </c>
      <c r="G17" s="19">
        <v>207</v>
      </c>
      <c r="H17" s="19">
        <v>201</v>
      </c>
      <c r="I17" s="19">
        <v>179</v>
      </c>
      <c r="J17" s="19">
        <v>258</v>
      </c>
      <c r="K17" s="19">
        <v>223</v>
      </c>
      <c r="L17" s="19">
        <v>216</v>
      </c>
      <c r="M17" s="19">
        <v>179</v>
      </c>
      <c r="N17" s="25">
        <v>95</v>
      </c>
      <c r="O17" s="24">
        <v>241</v>
      </c>
      <c r="P17" s="24">
        <v>216</v>
      </c>
      <c r="Q17" s="24">
        <v>220</v>
      </c>
      <c r="R17" s="24">
        <v>197</v>
      </c>
      <c r="S17" s="24">
        <v>306</v>
      </c>
      <c r="T17" s="24">
        <v>269</v>
      </c>
      <c r="U17" s="24">
        <v>265</v>
      </c>
      <c r="V17" s="24">
        <v>233</v>
      </c>
      <c r="W17" s="24">
        <v>328</v>
      </c>
      <c r="X17" s="24">
        <v>278</v>
      </c>
      <c r="Y17" s="24">
        <v>252</v>
      </c>
      <c r="Z17" s="24">
        <v>211</v>
      </c>
      <c r="AA17" s="25">
        <v>95</v>
      </c>
      <c r="AB17" s="24">
        <v>282</v>
      </c>
      <c r="AC17" s="24">
        <v>238</v>
      </c>
      <c r="AD17" s="24">
        <v>304</v>
      </c>
      <c r="AE17" s="24">
        <v>264</v>
      </c>
      <c r="AF17" s="24">
        <v>275</v>
      </c>
      <c r="AG17" s="24">
        <v>341</v>
      </c>
      <c r="AH17" s="24">
        <v>311</v>
      </c>
      <c r="AI17" s="30">
        <v>95</v>
      </c>
      <c r="AJ17" s="31">
        <v>352</v>
      </c>
      <c r="AK17" s="31">
        <v>298</v>
      </c>
      <c r="AL17" s="38">
        <v>377</v>
      </c>
      <c r="AM17" s="38">
        <v>328</v>
      </c>
      <c r="AN17" s="38">
        <v>342</v>
      </c>
      <c r="AO17" s="37">
        <v>430</v>
      </c>
      <c r="AP17" s="33">
        <v>389</v>
      </c>
      <c r="AQ17" s="36">
        <f t="shared" si="0"/>
        <v>982</v>
      </c>
      <c r="AR17" s="36">
        <f t="shared" si="1"/>
        <v>920</v>
      </c>
      <c r="AS17" s="36">
        <f t="shared" si="2"/>
        <v>789</v>
      </c>
      <c r="AT17" s="36">
        <f t="shared" si="3"/>
        <v>1169</v>
      </c>
      <c r="AU17" s="40"/>
      <c r="AV17" s="41" t="s">
        <v>59</v>
      </c>
    </row>
    <row r="18" spans="1:51" ht="15.75" thickBot="1" x14ac:dyDescent="0.3">
      <c r="A18" s="35">
        <v>70</v>
      </c>
      <c r="B18" s="19">
        <v>151</v>
      </c>
      <c r="C18" s="19">
        <v>136</v>
      </c>
      <c r="D18" s="19">
        <v>139</v>
      </c>
      <c r="E18" s="19">
        <v>125</v>
      </c>
      <c r="F18" s="19">
        <v>192</v>
      </c>
      <c r="G18" s="19">
        <v>171</v>
      </c>
      <c r="H18" s="19">
        <v>168</v>
      </c>
      <c r="I18" s="19">
        <v>149</v>
      </c>
      <c r="J18" s="19">
        <v>213</v>
      </c>
      <c r="K18" s="19">
        <v>184</v>
      </c>
      <c r="L18" s="19">
        <v>183</v>
      </c>
      <c r="M18" s="19">
        <v>151</v>
      </c>
      <c r="N18" s="25">
        <v>70</v>
      </c>
      <c r="O18" s="24">
        <v>200</v>
      </c>
      <c r="P18" s="24">
        <v>179</v>
      </c>
      <c r="Q18" s="24">
        <v>183</v>
      </c>
      <c r="R18" s="24">
        <v>164</v>
      </c>
      <c r="S18" s="24">
        <v>253</v>
      </c>
      <c r="T18" s="24">
        <v>222</v>
      </c>
      <c r="U18" s="24">
        <v>221</v>
      </c>
      <c r="V18" s="24">
        <v>194</v>
      </c>
      <c r="W18" s="24">
        <v>269</v>
      </c>
      <c r="X18" s="24">
        <v>229</v>
      </c>
      <c r="Y18" s="24">
        <v>213</v>
      </c>
      <c r="Z18" s="24">
        <v>178</v>
      </c>
      <c r="AA18" s="25">
        <v>70</v>
      </c>
      <c r="AB18" s="24">
        <v>232</v>
      </c>
      <c r="AC18" s="24">
        <v>196</v>
      </c>
      <c r="AD18" s="24">
        <v>251</v>
      </c>
      <c r="AE18" s="24">
        <v>216</v>
      </c>
      <c r="AF18" s="24">
        <v>225</v>
      </c>
      <c r="AG18" s="24">
        <v>281</v>
      </c>
      <c r="AH18" s="24">
        <v>254</v>
      </c>
      <c r="AI18" s="25">
        <v>70</v>
      </c>
      <c r="AJ18" s="24">
        <v>289</v>
      </c>
      <c r="AK18" s="24">
        <v>246</v>
      </c>
      <c r="AL18" s="38">
        <v>310</v>
      </c>
      <c r="AM18" s="38">
        <v>268</v>
      </c>
      <c r="AN18" s="38">
        <v>279</v>
      </c>
      <c r="AO18" s="37">
        <v>353</v>
      </c>
      <c r="AP18" s="32">
        <v>318</v>
      </c>
      <c r="AQ18" s="36">
        <f t="shared" si="0"/>
        <v>852</v>
      </c>
      <c r="AR18" s="36">
        <f t="shared" si="1"/>
        <v>795</v>
      </c>
      <c r="AS18" s="36">
        <f t="shared" si="2"/>
        <v>689</v>
      </c>
      <c r="AT18" s="36">
        <f t="shared" si="3"/>
        <v>1008</v>
      </c>
      <c r="AU18" s="40"/>
      <c r="AV18" s="41" t="s">
        <v>60</v>
      </c>
    </row>
    <row r="19" spans="1:51" ht="15.75" thickBot="1" x14ac:dyDescent="0.3">
      <c r="A19" s="35">
        <v>50</v>
      </c>
      <c r="B19" s="19">
        <v>119</v>
      </c>
      <c r="C19" s="19">
        <v>108</v>
      </c>
      <c r="D19" s="19">
        <v>110</v>
      </c>
      <c r="E19" s="19">
        <v>99</v>
      </c>
      <c r="F19" s="19">
        <v>151</v>
      </c>
      <c r="G19" s="19">
        <v>134</v>
      </c>
      <c r="H19" s="19">
        <v>133</v>
      </c>
      <c r="I19" s="19">
        <v>118</v>
      </c>
      <c r="J19" s="19">
        <v>168</v>
      </c>
      <c r="K19" s="19">
        <v>144</v>
      </c>
      <c r="L19" s="19">
        <v>148</v>
      </c>
      <c r="M19" s="19">
        <v>122</v>
      </c>
      <c r="N19" s="25">
        <v>50</v>
      </c>
      <c r="O19" s="24">
        <v>158</v>
      </c>
      <c r="P19" s="24">
        <v>141</v>
      </c>
      <c r="Q19" s="24">
        <v>145</v>
      </c>
      <c r="R19" s="24">
        <v>130</v>
      </c>
      <c r="S19" s="24">
        <v>198</v>
      </c>
      <c r="T19" s="24">
        <v>175</v>
      </c>
      <c r="U19" s="24">
        <v>175</v>
      </c>
      <c r="V19" s="24">
        <v>154</v>
      </c>
      <c r="W19" s="24">
        <v>209</v>
      </c>
      <c r="X19" s="24">
        <v>179</v>
      </c>
      <c r="Y19" s="24">
        <v>173</v>
      </c>
      <c r="Z19" s="24">
        <v>144</v>
      </c>
      <c r="AA19" s="25">
        <v>50</v>
      </c>
      <c r="AB19" s="24">
        <v>180</v>
      </c>
      <c r="AC19" s="24">
        <v>153</v>
      </c>
      <c r="AD19" s="24">
        <v>196</v>
      </c>
      <c r="AE19" s="24">
        <v>167</v>
      </c>
      <c r="AF19" s="24">
        <v>174</v>
      </c>
      <c r="AG19" s="24">
        <v>219</v>
      </c>
      <c r="AH19" s="24">
        <v>197</v>
      </c>
      <c r="AI19" s="25">
        <v>50</v>
      </c>
      <c r="AJ19" s="24">
        <v>225</v>
      </c>
      <c r="AK19" s="24">
        <v>192</v>
      </c>
      <c r="AL19" s="38">
        <v>242</v>
      </c>
      <c r="AM19" s="38">
        <v>207</v>
      </c>
      <c r="AN19" s="38">
        <v>216</v>
      </c>
      <c r="AO19" s="37">
        <v>275</v>
      </c>
      <c r="AP19" s="32">
        <v>246</v>
      </c>
      <c r="AQ19" s="36">
        <f t="shared" si="0"/>
        <v>709</v>
      </c>
      <c r="AR19" s="36">
        <f t="shared" si="1"/>
        <v>659</v>
      </c>
      <c r="AS19" s="36">
        <f t="shared" si="2"/>
        <v>587</v>
      </c>
      <c r="AT19" s="36">
        <f t="shared" si="3"/>
        <v>833</v>
      </c>
      <c r="AU19" s="40"/>
      <c r="AV19" s="41" t="s">
        <v>61</v>
      </c>
    </row>
    <row r="20" spans="1:51" ht="15.75" thickBot="1" x14ac:dyDescent="0.3">
      <c r="A20" s="35">
        <v>35</v>
      </c>
      <c r="B20" s="19">
        <v>99</v>
      </c>
      <c r="C20" s="19">
        <v>89</v>
      </c>
      <c r="D20" s="19">
        <v>92</v>
      </c>
      <c r="E20" s="19">
        <v>83</v>
      </c>
      <c r="F20" s="19">
        <v>125</v>
      </c>
      <c r="G20" s="19">
        <v>110</v>
      </c>
      <c r="H20" s="19">
        <v>111</v>
      </c>
      <c r="I20" s="19">
        <v>99</v>
      </c>
      <c r="J20" s="19">
        <v>138</v>
      </c>
      <c r="K20" s="19">
        <v>119</v>
      </c>
      <c r="L20" s="19">
        <v>125</v>
      </c>
      <c r="M20" s="19">
        <v>103</v>
      </c>
      <c r="N20" s="25">
        <v>35</v>
      </c>
      <c r="O20" s="24">
        <v>131</v>
      </c>
      <c r="P20" s="24">
        <v>117</v>
      </c>
      <c r="Q20" s="24">
        <v>121</v>
      </c>
      <c r="R20" s="24">
        <v>109</v>
      </c>
      <c r="S20" s="24">
        <v>164</v>
      </c>
      <c r="T20" s="24">
        <v>144</v>
      </c>
      <c r="U20" s="24">
        <v>146</v>
      </c>
      <c r="V20" s="24">
        <v>128</v>
      </c>
      <c r="W20" s="24">
        <v>171</v>
      </c>
      <c r="X20" s="24">
        <v>147</v>
      </c>
      <c r="Y20" s="24">
        <v>146</v>
      </c>
      <c r="Z20" s="24">
        <v>122</v>
      </c>
      <c r="AA20" s="25">
        <v>35</v>
      </c>
      <c r="AB20" s="24">
        <v>148</v>
      </c>
      <c r="AC20" s="24">
        <v>126</v>
      </c>
      <c r="AD20" s="24">
        <v>162</v>
      </c>
      <c r="AE20" s="24">
        <v>137</v>
      </c>
      <c r="AF20" s="24">
        <v>143</v>
      </c>
      <c r="AG20" s="24">
        <v>181</v>
      </c>
      <c r="AH20" s="24">
        <v>162</v>
      </c>
      <c r="AI20" s="25">
        <v>35</v>
      </c>
      <c r="AJ20" s="24">
        <v>185</v>
      </c>
      <c r="AK20" s="24">
        <v>158</v>
      </c>
      <c r="AL20" s="38">
        <v>200</v>
      </c>
      <c r="AM20" s="38">
        <v>169</v>
      </c>
      <c r="AN20" s="38">
        <v>176</v>
      </c>
      <c r="AO20" s="37">
        <v>226</v>
      </c>
      <c r="AP20" s="32">
        <v>201</v>
      </c>
      <c r="AQ20" s="36">
        <f t="shared" si="0"/>
        <v>615</v>
      </c>
      <c r="AR20" s="36">
        <f t="shared" si="1"/>
        <v>569</v>
      </c>
      <c r="AS20" s="36">
        <f t="shared" si="2"/>
        <v>507</v>
      </c>
      <c r="AT20" s="36">
        <f t="shared" si="3"/>
        <v>719</v>
      </c>
      <c r="AU20" s="40"/>
    </row>
    <row r="21" spans="1:51" ht="15.75" thickBot="1" x14ac:dyDescent="0.3">
      <c r="A21" s="35">
        <v>25</v>
      </c>
      <c r="B21" s="19">
        <v>80</v>
      </c>
      <c r="C21" s="19">
        <v>73</v>
      </c>
      <c r="D21" s="19">
        <v>75</v>
      </c>
      <c r="E21" s="19">
        <v>68</v>
      </c>
      <c r="F21" s="19">
        <v>101</v>
      </c>
      <c r="G21" s="19">
        <v>89</v>
      </c>
      <c r="H21" s="19">
        <v>90</v>
      </c>
      <c r="I21" s="19">
        <v>80</v>
      </c>
      <c r="J21" s="19">
        <v>112</v>
      </c>
      <c r="K21" s="19">
        <v>96</v>
      </c>
      <c r="L21" s="19">
        <v>104</v>
      </c>
      <c r="M21" s="19">
        <v>86</v>
      </c>
      <c r="N21" s="25">
        <v>25</v>
      </c>
      <c r="O21" s="24">
        <v>106</v>
      </c>
      <c r="P21" s="24">
        <v>95</v>
      </c>
      <c r="Q21" s="24">
        <v>99</v>
      </c>
      <c r="R21" s="24">
        <v>89</v>
      </c>
      <c r="S21" s="24">
        <v>133</v>
      </c>
      <c r="T21" s="24">
        <v>117</v>
      </c>
      <c r="U21" s="24">
        <v>119</v>
      </c>
      <c r="V21" s="24">
        <v>105</v>
      </c>
      <c r="W21" s="24">
        <v>138</v>
      </c>
      <c r="X21" s="24">
        <v>119</v>
      </c>
      <c r="Y21" s="24">
        <v>121</v>
      </c>
      <c r="Z21" s="24">
        <v>101</v>
      </c>
      <c r="AA21" s="25">
        <v>25</v>
      </c>
      <c r="AB21" s="24">
        <v>119</v>
      </c>
      <c r="AC21" s="24">
        <v>101</v>
      </c>
      <c r="AD21" s="24">
        <v>131</v>
      </c>
      <c r="AE21" s="24">
        <v>110</v>
      </c>
      <c r="AF21" s="24">
        <v>114</v>
      </c>
      <c r="AG21" s="24">
        <v>146</v>
      </c>
      <c r="AH21" s="24">
        <v>130</v>
      </c>
      <c r="AI21" s="25">
        <v>25</v>
      </c>
      <c r="AJ21" s="24">
        <v>149</v>
      </c>
      <c r="AK21" s="24">
        <v>127</v>
      </c>
      <c r="AL21" s="38">
        <v>161</v>
      </c>
      <c r="AM21" s="38">
        <v>135</v>
      </c>
      <c r="AN21" s="38">
        <v>141</v>
      </c>
      <c r="AO21" s="37">
        <v>182</v>
      </c>
      <c r="AP21" s="32">
        <v>161</v>
      </c>
      <c r="AQ21" s="36">
        <f t="shared" si="0"/>
        <v>521</v>
      </c>
      <c r="AR21" s="36">
        <f t="shared" si="1"/>
        <v>480</v>
      </c>
      <c r="AS21" s="36">
        <f t="shared" si="2"/>
        <v>427</v>
      </c>
      <c r="AT21" s="36">
        <f t="shared" si="3"/>
        <v>605</v>
      </c>
      <c r="AU21" s="40"/>
    </row>
    <row r="22" spans="1:51" ht="15.75" thickBot="1" x14ac:dyDescent="0.3">
      <c r="A22" s="35">
        <v>16</v>
      </c>
      <c r="B22" s="19">
        <v>61</v>
      </c>
      <c r="C22" s="19">
        <v>56</v>
      </c>
      <c r="D22" s="19">
        <v>57</v>
      </c>
      <c r="E22" s="19">
        <v>52</v>
      </c>
      <c r="F22" s="19">
        <v>76</v>
      </c>
      <c r="G22" s="19">
        <v>68</v>
      </c>
      <c r="H22" s="19">
        <v>69</v>
      </c>
      <c r="I22" s="19">
        <v>62</v>
      </c>
      <c r="J22" s="19">
        <v>85</v>
      </c>
      <c r="K22" s="19">
        <v>76</v>
      </c>
      <c r="L22" s="19">
        <v>81</v>
      </c>
      <c r="M22" s="19">
        <v>67</v>
      </c>
      <c r="N22" s="25">
        <v>16</v>
      </c>
      <c r="O22" s="24">
        <v>81</v>
      </c>
      <c r="P22" s="24">
        <v>73</v>
      </c>
      <c r="Q22" s="24">
        <v>76</v>
      </c>
      <c r="R22" s="24">
        <v>68</v>
      </c>
      <c r="S22" s="24">
        <v>100</v>
      </c>
      <c r="T22" s="24">
        <v>88</v>
      </c>
      <c r="U22" s="24">
        <v>91</v>
      </c>
      <c r="V22" s="24">
        <v>80</v>
      </c>
      <c r="W22" s="24">
        <v>107</v>
      </c>
      <c r="X22" s="24">
        <v>96</v>
      </c>
      <c r="Y22" s="24">
        <v>95</v>
      </c>
      <c r="Z22" s="24">
        <v>79</v>
      </c>
      <c r="AA22" s="25">
        <v>16</v>
      </c>
      <c r="AB22" s="24">
        <v>94</v>
      </c>
      <c r="AC22" s="24">
        <v>80</v>
      </c>
      <c r="AD22" s="24">
        <v>99</v>
      </c>
      <c r="AE22" s="24">
        <v>82</v>
      </c>
      <c r="AF22" s="24">
        <v>85</v>
      </c>
      <c r="AG22" s="24">
        <v>110</v>
      </c>
      <c r="AH22" s="24">
        <v>97</v>
      </c>
      <c r="AI22" s="25">
        <v>16</v>
      </c>
      <c r="AJ22" s="24">
        <v>115</v>
      </c>
      <c r="AK22" s="24">
        <v>100</v>
      </c>
      <c r="AL22" s="38">
        <v>121</v>
      </c>
      <c r="AM22" s="38">
        <v>101</v>
      </c>
      <c r="AN22" s="38">
        <v>105</v>
      </c>
      <c r="AO22" s="37">
        <v>137</v>
      </c>
      <c r="AP22" s="32">
        <v>120</v>
      </c>
      <c r="AQ22" s="36">
        <f t="shared" si="0"/>
        <v>456</v>
      </c>
      <c r="AR22" s="36">
        <f t="shared" si="1"/>
        <v>419</v>
      </c>
      <c r="AS22" s="36">
        <f t="shared" si="2"/>
        <v>372</v>
      </c>
      <c r="AT22" s="36">
        <f t="shared" si="3"/>
        <v>527</v>
      </c>
      <c r="AU22" s="40"/>
    </row>
    <row r="23" spans="1:51" ht="15.75" thickBot="1" x14ac:dyDescent="0.3">
      <c r="A23" s="35">
        <v>10</v>
      </c>
      <c r="B23" s="19">
        <v>46</v>
      </c>
      <c r="C23" s="19">
        <v>42</v>
      </c>
      <c r="D23" s="19">
        <v>43</v>
      </c>
      <c r="E23" s="19">
        <v>39</v>
      </c>
      <c r="F23" s="19">
        <v>57</v>
      </c>
      <c r="G23" s="19">
        <v>50</v>
      </c>
      <c r="H23" s="19">
        <v>52</v>
      </c>
      <c r="I23" s="19">
        <v>46</v>
      </c>
      <c r="J23" s="19">
        <v>63</v>
      </c>
      <c r="K23" s="19">
        <v>57</v>
      </c>
      <c r="L23" s="19">
        <v>63</v>
      </c>
      <c r="M23" s="19">
        <v>52</v>
      </c>
      <c r="N23" s="25">
        <v>10</v>
      </c>
      <c r="O23" s="24">
        <v>61</v>
      </c>
      <c r="P23" s="24">
        <v>54</v>
      </c>
      <c r="Q23" s="24">
        <v>57</v>
      </c>
      <c r="R23" s="24">
        <v>51</v>
      </c>
      <c r="S23" s="24">
        <v>75</v>
      </c>
      <c r="T23" s="24">
        <v>66</v>
      </c>
      <c r="U23" s="24">
        <v>69</v>
      </c>
      <c r="V23" s="24">
        <v>60</v>
      </c>
      <c r="W23" s="24">
        <v>80</v>
      </c>
      <c r="X23" s="24">
        <v>71</v>
      </c>
      <c r="Y23" s="24">
        <v>73</v>
      </c>
      <c r="Z23" s="24">
        <v>61</v>
      </c>
      <c r="AA23" s="25">
        <v>10</v>
      </c>
      <c r="AB23" s="24">
        <v>70</v>
      </c>
      <c r="AC23" s="24">
        <v>60</v>
      </c>
      <c r="AD23" s="24">
        <v>73</v>
      </c>
      <c r="AE23" s="24">
        <v>60</v>
      </c>
      <c r="AF23" s="24">
        <v>63</v>
      </c>
      <c r="AG23" s="24">
        <v>81</v>
      </c>
      <c r="AH23" s="24">
        <v>71</v>
      </c>
      <c r="AI23" s="25">
        <v>10</v>
      </c>
      <c r="AJ23" s="24">
        <v>86</v>
      </c>
      <c r="AK23" s="24">
        <v>75</v>
      </c>
      <c r="AL23" s="38">
        <v>90</v>
      </c>
      <c r="AM23" s="38">
        <v>74</v>
      </c>
      <c r="AN23" s="38">
        <v>77</v>
      </c>
      <c r="AO23" s="37">
        <v>101</v>
      </c>
      <c r="AP23" s="32">
        <v>88</v>
      </c>
      <c r="AQ23" s="36">
        <f t="shared" si="0"/>
        <v>396</v>
      </c>
      <c r="AR23" s="36">
        <f t="shared" si="1"/>
        <v>362</v>
      </c>
      <c r="AS23" s="36">
        <f t="shared" si="2"/>
        <v>321</v>
      </c>
      <c r="AT23" s="36">
        <f t="shared" si="3"/>
        <v>454</v>
      </c>
      <c r="AU23" s="40"/>
    </row>
    <row r="24" spans="1:51" ht="15.75" thickBot="1" x14ac:dyDescent="0.3">
      <c r="A24" s="35">
        <v>6</v>
      </c>
      <c r="B24" s="19">
        <v>34</v>
      </c>
      <c r="C24" s="19">
        <v>31</v>
      </c>
      <c r="D24" s="19">
        <v>32</v>
      </c>
      <c r="E24" s="19">
        <v>29</v>
      </c>
      <c r="F24" s="19">
        <v>41</v>
      </c>
      <c r="G24" s="19">
        <v>36</v>
      </c>
      <c r="H24" s="19">
        <v>38</v>
      </c>
      <c r="I24" s="19">
        <v>34</v>
      </c>
      <c r="J24" s="19">
        <v>46</v>
      </c>
      <c r="K24" s="19">
        <v>41</v>
      </c>
      <c r="L24" s="19">
        <v>47</v>
      </c>
      <c r="M24" s="19">
        <v>39</v>
      </c>
      <c r="N24" s="25">
        <v>6</v>
      </c>
      <c r="O24" s="24">
        <v>45</v>
      </c>
      <c r="P24" s="24">
        <v>40</v>
      </c>
      <c r="Q24" s="24">
        <v>42</v>
      </c>
      <c r="R24" s="24">
        <v>38</v>
      </c>
      <c r="S24" s="24">
        <v>54</v>
      </c>
      <c r="T24" s="24">
        <v>48</v>
      </c>
      <c r="U24" s="24">
        <v>51</v>
      </c>
      <c r="V24" s="24">
        <v>44</v>
      </c>
      <c r="W24" s="24">
        <v>58</v>
      </c>
      <c r="X24" s="24">
        <v>52</v>
      </c>
      <c r="Y24" s="24">
        <v>56</v>
      </c>
      <c r="Z24" s="24">
        <v>46</v>
      </c>
      <c r="AA24" s="25">
        <v>6</v>
      </c>
      <c r="AB24" s="24">
        <v>51</v>
      </c>
      <c r="AC24" s="24">
        <v>43</v>
      </c>
      <c r="AD24" s="24">
        <v>53</v>
      </c>
      <c r="AE24" s="24">
        <v>43</v>
      </c>
      <c r="AF24" s="24">
        <v>45</v>
      </c>
      <c r="AG24" s="24">
        <v>59</v>
      </c>
      <c r="AH24" s="24">
        <v>51</v>
      </c>
      <c r="AI24" s="25">
        <v>6</v>
      </c>
      <c r="AJ24" s="24">
        <v>63</v>
      </c>
      <c r="AK24" s="24">
        <v>54</v>
      </c>
      <c r="AL24" s="38">
        <v>65</v>
      </c>
      <c r="AM24" s="38">
        <v>53</v>
      </c>
      <c r="AN24" s="38">
        <v>55</v>
      </c>
      <c r="AO24" s="37">
        <v>73</v>
      </c>
      <c r="AP24" s="32">
        <v>63</v>
      </c>
      <c r="AQ24" s="36">
        <f t="shared" si="0"/>
        <v>341</v>
      </c>
      <c r="AR24" s="36">
        <f t="shared" si="1"/>
        <v>311</v>
      </c>
      <c r="AS24" s="36">
        <f t="shared" si="2"/>
        <v>275</v>
      </c>
      <c r="AT24" s="36">
        <f t="shared" si="3"/>
        <v>389</v>
      </c>
      <c r="AU24" s="40"/>
      <c r="AW24">
        <v>1</v>
      </c>
      <c r="AX24">
        <f>LARGE($AW$24:$AW$26,ROW()-ROW($AX$24)+1)</f>
        <v>3</v>
      </c>
    </row>
    <row r="25" spans="1:51" ht="15.75" thickBot="1" x14ac:dyDescent="0.3">
      <c r="A25" s="35">
        <v>4</v>
      </c>
      <c r="B25" s="19">
        <v>26</v>
      </c>
      <c r="C25" s="19">
        <v>24</v>
      </c>
      <c r="D25" s="19">
        <v>25</v>
      </c>
      <c r="E25" s="19">
        <v>23</v>
      </c>
      <c r="F25" s="19">
        <v>32</v>
      </c>
      <c r="G25" s="19">
        <v>28</v>
      </c>
      <c r="H25" s="19">
        <v>30</v>
      </c>
      <c r="I25" s="19">
        <v>27</v>
      </c>
      <c r="J25" s="19">
        <v>36</v>
      </c>
      <c r="K25" s="19">
        <v>32</v>
      </c>
      <c r="L25" s="19">
        <v>38</v>
      </c>
      <c r="M25" s="19">
        <v>31</v>
      </c>
      <c r="N25" s="25">
        <v>4</v>
      </c>
      <c r="O25" s="24">
        <v>35</v>
      </c>
      <c r="P25" s="24">
        <v>31</v>
      </c>
      <c r="Q25" s="24">
        <v>33</v>
      </c>
      <c r="R25" s="24">
        <v>30</v>
      </c>
      <c r="S25" s="24">
        <v>42</v>
      </c>
      <c r="T25" s="24">
        <v>37</v>
      </c>
      <c r="U25" s="24">
        <v>40</v>
      </c>
      <c r="V25" s="24">
        <v>35</v>
      </c>
      <c r="W25" s="24">
        <v>45</v>
      </c>
      <c r="X25" s="24">
        <v>40</v>
      </c>
      <c r="Y25" s="24">
        <v>44</v>
      </c>
      <c r="Z25" s="24">
        <v>37</v>
      </c>
      <c r="AA25" s="25">
        <v>4</v>
      </c>
      <c r="AB25" s="24">
        <v>40</v>
      </c>
      <c r="AC25" s="24">
        <v>34</v>
      </c>
      <c r="AD25" s="24">
        <v>41</v>
      </c>
      <c r="AE25" s="24">
        <v>33</v>
      </c>
      <c r="AF25" s="24">
        <v>34</v>
      </c>
      <c r="AG25" s="24">
        <v>45</v>
      </c>
      <c r="AH25" s="24">
        <v>39</v>
      </c>
      <c r="AI25" s="25">
        <v>4</v>
      </c>
      <c r="AJ25" s="24">
        <v>49</v>
      </c>
      <c r="AK25" s="24">
        <v>42</v>
      </c>
      <c r="AL25" s="38">
        <v>50</v>
      </c>
      <c r="AM25" s="38">
        <v>40</v>
      </c>
      <c r="AN25" s="38">
        <v>42</v>
      </c>
      <c r="AO25" s="37">
        <v>56</v>
      </c>
      <c r="AP25" s="32">
        <v>48</v>
      </c>
      <c r="AQ25" s="36">
        <f t="shared" si="0"/>
        <v>281</v>
      </c>
      <c r="AR25" s="36">
        <f t="shared" si="1"/>
        <v>254</v>
      </c>
      <c r="AS25" s="36">
        <f t="shared" si="2"/>
        <v>225</v>
      </c>
      <c r="AU25" s="40"/>
      <c r="AW25">
        <v>2</v>
      </c>
      <c r="AX25">
        <f>LARGE($AW$24:$AW$26,ROW()-ROW($AX$24)+1)</f>
        <v>2</v>
      </c>
    </row>
    <row r="26" spans="1:51" ht="15.75" thickBot="1" x14ac:dyDescent="0.3">
      <c r="A26" s="35">
        <v>2.5</v>
      </c>
      <c r="B26" s="19">
        <v>19.5</v>
      </c>
      <c r="C26" s="19">
        <v>18</v>
      </c>
      <c r="D26" s="19">
        <v>18.5</v>
      </c>
      <c r="E26" s="19">
        <v>17.5</v>
      </c>
      <c r="F26" s="19">
        <v>24</v>
      </c>
      <c r="G26" s="19">
        <v>21</v>
      </c>
      <c r="H26" s="19">
        <v>23</v>
      </c>
      <c r="I26" s="19">
        <v>20</v>
      </c>
      <c r="J26" s="19">
        <v>27</v>
      </c>
      <c r="K26" s="19">
        <v>24</v>
      </c>
      <c r="L26" s="19">
        <v>29</v>
      </c>
      <c r="M26" s="19">
        <v>24</v>
      </c>
      <c r="N26" s="25">
        <v>2.5</v>
      </c>
      <c r="O26" s="24">
        <v>26</v>
      </c>
      <c r="P26" s="24">
        <v>23</v>
      </c>
      <c r="Q26" s="24">
        <v>25</v>
      </c>
      <c r="R26" s="24">
        <v>22</v>
      </c>
      <c r="S26" s="24">
        <v>31</v>
      </c>
      <c r="T26" s="24">
        <v>28</v>
      </c>
      <c r="U26" s="24">
        <v>30</v>
      </c>
      <c r="V26" s="24">
        <v>26</v>
      </c>
      <c r="W26" s="24">
        <v>33</v>
      </c>
      <c r="X26" s="24">
        <v>30</v>
      </c>
      <c r="Y26" s="24">
        <v>34</v>
      </c>
      <c r="Z26" s="24">
        <v>29</v>
      </c>
      <c r="AA26" s="25">
        <v>2.5</v>
      </c>
      <c r="AB26" s="24">
        <v>30</v>
      </c>
      <c r="AC26" s="24">
        <v>25</v>
      </c>
      <c r="AD26" s="24">
        <v>31</v>
      </c>
      <c r="AE26" s="24">
        <v>24</v>
      </c>
      <c r="AF26" s="24">
        <v>25</v>
      </c>
      <c r="AG26" s="24">
        <v>34</v>
      </c>
      <c r="AH26" s="24">
        <v>29</v>
      </c>
      <c r="AI26" s="25">
        <v>2.5</v>
      </c>
      <c r="AJ26" s="24">
        <v>36</v>
      </c>
      <c r="AK26" s="24">
        <v>32</v>
      </c>
      <c r="AL26" s="38">
        <v>37</v>
      </c>
      <c r="AM26" s="38">
        <v>29</v>
      </c>
      <c r="AN26" s="38">
        <v>30</v>
      </c>
      <c r="AO26" s="37">
        <v>41</v>
      </c>
      <c r="AP26" s="32">
        <v>35</v>
      </c>
      <c r="AQ26" s="36">
        <f t="shared" si="0"/>
        <v>219</v>
      </c>
      <c r="AR26" s="36">
        <f t="shared" si="1"/>
        <v>197</v>
      </c>
      <c r="AS26" s="36">
        <f t="shared" si="2"/>
        <v>174</v>
      </c>
      <c r="AU26" s="40"/>
      <c r="AW26">
        <v>3</v>
      </c>
      <c r="AX26">
        <f>LARGE($AW$24:$AW$26,ROW()-ROW($AX$24)+1)</f>
        <v>1</v>
      </c>
    </row>
    <row r="27" spans="1:51" ht="15.75" thickBot="1" x14ac:dyDescent="0.3">
      <c r="A27" s="35">
        <v>1.5</v>
      </c>
      <c r="B27" s="19">
        <v>14.5</v>
      </c>
      <c r="C27" s="19">
        <v>13.5</v>
      </c>
      <c r="D27" s="19">
        <v>14</v>
      </c>
      <c r="E27" s="19">
        <v>13</v>
      </c>
      <c r="F27" s="19">
        <v>17.5</v>
      </c>
      <c r="G27" s="19">
        <v>15.5</v>
      </c>
      <c r="H27" s="19">
        <v>16.5</v>
      </c>
      <c r="I27" s="19">
        <v>15</v>
      </c>
      <c r="J27" s="19">
        <v>19.5</v>
      </c>
      <c r="K27" s="19">
        <v>17.5</v>
      </c>
      <c r="L27" s="19">
        <v>22</v>
      </c>
      <c r="M27" s="19">
        <v>18</v>
      </c>
      <c r="N27" s="25">
        <v>1.5</v>
      </c>
      <c r="O27" s="24">
        <v>19</v>
      </c>
      <c r="P27" s="24">
        <v>17</v>
      </c>
      <c r="Q27" s="24">
        <v>18.5</v>
      </c>
      <c r="R27" s="24">
        <v>16.5</v>
      </c>
      <c r="S27" s="24">
        <v>23</v>
      </c>
      <c r="T27" s="24">
        <v>20</v>
      </c>
      <c r="U27" s="24">
        <v>22</v>
      </c>
      <c r="V27" s="24">
        <v>19.5</v>
      </c>
      <c r="W27" s="24">
        <v>24</v>
      </c>
      <c r="X27" s="24">
        <v>22</v>
      </c>
      <c r="Y27" s="24">
        <v>26</v>
      </c>
      <c r="Z27" s="24">
        <v>22</v>
      </c>
      <c r="AA27" s="25">
        <v>1.5</v>
      </c>
      <c r="AB27" s="24">
        <v>22</v>
      </c>
      <c r="AC27" s="24">
        <v>18.5</v>
      </c>
      <c r="AD27" s="24">
        <v>22</v>
      </c>
      <c r="AE27" s="24">
        <v>17</v>
      </c>
      <c r="AF27" s="24">
        <v>18</v>
      </c>
      <c r="AG27" s="24">
        <v>24</v>
      </c>
      <c r="AH27" s="24">
        <v>21</v>
      </c>
      <c r="AI27" s="25">
        <v>1.5</v>
      </c>
      <c r="AJ27" s="24">
        <v>26</v>
      </c>
      <c r="AK27" s="24">
        <v>23</v>
      </c>
      <c r="AL27" s="38">
        <v>27</v>
      </c>
      <c r="AM27" s="38">
        <v>21</v>
      </c>
      <c r="AN27" s="38">
        <v>22</v>
      </c>
      <c r="AO27" s="37">
        <v>30</v>
      </c>
      <c r="AP27" s="32">
        <v>25</v>
      </c>
      <c r="AQ27" s="36">
        <f t="shared" si="0"/>
        <v>181</v>
      </c>
      <c r="AR27" s="36">
        <f t="shared" si="1"/>
        <v>162</v>
      </c>
      <c r="AS27" s="36">
        <f t="shared" si="2"/>
        <v>143</v>
      </c>
      <c r="AU27" s="40"/>
    </row>
    <row r="28" spans="1:51" ht="15.75" thickBot="1" x14ac:dyDescent="0.3">
      <c r="A28" s="35">
        <v>1</v>
      </c>
      <c r="B28" s="19">
        <v>11</v>
      </c>
      <c r="C28" s="19">
        <v>10</v>
      </c>
      <c r="D28" s="19">
        <v>11</v>
      </c>
      <c r="E28" s="19">
        <v>10</v>
      </c>
      <c r="F28" s="19">
        <v>14</v>
      </c>
      <c r="G28" s="19">
        <v>12</v>
      </c>
      <c r="H28" s="19">
        <v>13</v>
      </c>
      <c r="I28" s="19">
        <v>12</v>
      </c>
      <c r="J28" s="19">
        <v>15</v>
      </c>
      <c r="K28" s="19">
        <v>14</v>
      </c>
      <c r="L28" s="19">
        <v>18</v>
      </c>
      <c r="M28" s="19">
        <v>15</v>
      </c>
      <c r="N28" s="25">
        <v>1</v>
      </c>
      <c r="O28" s="24">
        <v>15</v>
      </c>
      <c r="P28" s="24">
        <v>13</v>
      </c>
      <c r="Q28" s="24">
        <v>14</v>
      </c>
      <c r="R28" s="24">
        <v>13</v>
      </c>
      <c r="S28" s="24">
        <v>18</v>
      </c>
      <c r="T28" s="24">
        <v>16</v>
      </c>
      <c r="U28" s="24">
        <v>17</v>
      </c>
      <c r="V28" s="24">
        <v>15</v>
      </c>
      <c r="W28" s="24">
        <v>19</v>
      </c>
      <c r="X28" s="24">
        <v>17</v>
      </c>
      <c r="Y28" s="24">
        <v>21</v>
      </c>
      <c r="Z28" s="24">
        <v>17</v>
      </c>
      <c r="AA28" s="25">
        <v>1</v>
      </c>
      <c r="AB28" s="24">
        <v>17</v>
      </c>
      <c r="AC28" s="24">
        <v>14</v>
      </c>
      <c r="AD28" s="24">
        <v>17</v>
      </c>
      <c r="AE28" s="24">
        <v>13</v>
      </c>
      <c r="AF28" s="24">
        <v>14</v>
      </c>
      <c r="AG28" s="24">
        <v>19</v>
      </c>
      <c r="AH28" s="24">
        <v>16</v>
      </c>
      <c r="AI28" s="25">
        <v>1</v>
      </c>
      <c r="AJ28" s="24">
        <v>21</v>
      </c>
      <c r="AK28" s="24">
        <v>18</v>
      </c>
      <c r="AL28" s="38">
        <v>21</v>
      </c>
      <c r="AM28" s="38">
        <v>16</v>
      </c>
      <c r="AN28" s="38">
        <v>17</v>
      </c>
      <c r="AO28" s="37">
        <v>23</v>
      </c>
      <c r="AP28" s="32">
        <v>19</v>
      </c>
      <c r="AQ28" s="36">
        <f t="shared" si="0"/>
        <v>146</v>
      </c>
      <c r="AR28" s="36">
        <f t="shared" si="1"/>
        <v>130</v>
      </c>
      <c r="AS28" s="36">
        <f t="shared" si="2"/>
        <v>114</v>
      </c>
      <c r="AU28" s="40"/>
      <c r="AV28">
        <v>50</v>
      </c>
    </row>
    <row r="29" spans="1:51" ht="15.75" thickBot="1" x14ac:dyDescent="0.3">
      <c r="A29" s="35">
        <v>0.75</v>
      </c>
      <c r="B29" s="19">
        <v>9</v>
      </c>
      <c r="C29" s="19">
        <v>9</v>
      </c>
      <c r="D29" s="19">
        <v>9</v>
      </c>
      <c r="E29" s="19">
        <v>9</v>
      </c>
      <c r="F29" s="19">
        <v>11</v>
      </c>
      <c r="G29" s="19">
        <v>10</v>
      </c>
      <c r="H29" s="19">
        <v>11</v>
      </c>
      <c r="I29" s="19">
        <v>10</v>
      </c>
      <c r="J29" s="19">
        <v>13</v>
      </c>
      <c r="K29" s="19">
        <v>11</v>
      </c>
      <c r="L29" s="19">
        <v>15</v>
      </c>
      <c r="M29" s="19">
        <v>12</v>
      </c>
      <c r="N29" s="25">
        <v>0.75</v>
      </c>
      <c r="O29" s="24">
        <v>12</v>
      </c>
      <c r="P29" s="24">
        <v>11</v>
      </c>
      <c r="Q29" s="24">
        <v>12</v>
      </c>
      <c r="R29" s="24">
        <v>11</v>
      </c>
      <c r="S29" s="24">
        <v>15</v>
      </c>
      <c r="T29" s="24">
        <v>13</v>
      </c>
      <c r="U29" s="24">
        <v>15</v>
      </c>
      <c r="V29" s="24">
        <v>13</v>
      </c>
      <c r="W29" s="24">
        <v>16</v>
      </c>
      <c r="X29" s="24">
        <v>14</v>
      </c>
      <c r="Y29" s="24">
        <v>18</v>
      </c>
      <c r="Z29" s="24">
        <v>15</v>
      </c>
      <c r="AA29" s="25">
        <v>0.75</v>
      </c>
      <c r="AB29" s="24">
        <v>14</v>
      </c>
      <c r="AC29" s="24">
        <v>12</v>
      </c>
      <c r="AD29" s="24">
        <v>14</v>
      </c>
      <c r="AE29" s="24">
        <v>11</v>
      </c>
      <c r="AF29" s="24">
        <v>11</v>
      </c>
      <c r="AG29" s="24">
        <v>16</v>
      </c>
      <c r="AH29" s="24">
        <v>13</v>
      </c>
      <c r="AI29" s="25">
        <v>0.75</v>
      </c>
      <c r="AJ29" s="24">
        <v>17</v>
      </c>
      <c r="AK29" s="24">
        <v>15</v>
      </c>
      <c r="AL29" s="38">
        <v>17</v>
      </c>
      <c r="AM29" s="38">
        <v>13</v>
      </c>
      <c r="AN29" s="38">
        <v>14</v>
      </c>
      <c r="AO29" s="37">
        <v>19</v>
      </c>
      <c r="AP29" s="32">
        <v>16</v>
      </c>
      <c r="AQ29" s="36">
        <f t="shared" si="0"/>
        <v>110</v>
      </c>
      <c r="AR29" s="36">
        <f t="shared" si="1"/>
        <v>97</v>
      </c>
      <c r="AS29" s="36">
        <f t="shared" si="2"/>
        <v>85</v>
      </c>
      <c r="AU29" s="40"/>
      <c r="AV29">
        <f>VLOOKUP(AV28,AX29:AY33,2)</f>
        <v>0</v>
      </c>
      <c r="AX29">
        <v>100</v>
      </c>
      <c r="AY29">
        <v>6</v>
      </c>
    </row>
    <row r="30" spans="1:51" ht="15.75" thickBot="1" x14ac:dyDescent="0.3">
      <c r="A30" s="35">
        <v>0.5</v>
      </c>
      <c r="B30" s="19">
        <v>7</v>
      </c>
      <c r="C30" s="19">
        <v>7</v>
      </c>
      <c r="D30" s="19">
        <v>7</v>
      </c>
      <c r="E30" s="19">
        <v>7</v>
      </c>
      <c r="F30" s="19">
        <v>9</v>
      </c>
      <c r="G30" s="19">
        <v>8</v>
      </c>
      <c r="H30" s="19">
        <v>9</v>
      </c>
      <c r="I30" s="19">
        <v>8</v>
      </c>
      <c r="J30" s="19">
        <v>10</v>
      </c>
      <c r="K30" s="19">
        <v>9</v>
      </c>
      <c r="L30" s="19">
        <v>12</v>
      </c>
      <c r="M30" s="19">
        <v>10</v>
      </c>
      <c r="N30" s="25">
        <v>0.5</v>
      </c>
      <c r="O30" s="24">
        <v>10</v>
      </c>
      <c r="P30" s="24">
        <v>9</v>
      </c>
      <c r="Q30" s="24">
        <v>10</v>
      </c>
      <c r="R30" s="24">
        <v>9</v>
      </c>
      <c r="S30" s="24">
        <v>12</v>
      </c>
      <c r="T30" s="24">
        <v>10</v>
      </c>
      <c r="U30" s="24">
        <v>11</v>
      </c>
      <c r="V30" s="24">
        <v>10</v>
      </c>
      <c r="W30" s="24">
        <v>12</v>
      </c>
      <c r="X30" s="24">
        <v>11</v>
      </c>
      <c r="Y30" s="24">
        <v>14</v>
      </c>
      <c r="Z30" s="24">
        <v>12</v>
      </c>
      <c r="AA30" s="25">
        <v>0.5</v>
      </c>
      <c r="AB30" s="24">
        <v>11</v>
      </c>
      <c r="AC30" s="24">
        <v>9</v>
      </c>
      <c r="AD30" s="24">
        <v>11</v>
      </c>
      <c r="AE30" s="24">
        <v>8</v>
      </c>
      <c r="AF30" s="24">
        <v>9</v>
      </c>
      <c r="AG30" s="24">
        <v>12</v>
      </c>
      <c r="AH30" s="24">
        <v>10</v>
      </c>
      <c r="AI30" s="25">
        <v>0.5</v>
      </c>
      <c r="AJ30" s="24">
        <v>13</v>
      </c>
      <c r="AK30" s="24">
        <v>12</v>
      </c>
      <c r="AL30" s="38">
        <v>13</v>
      </c>
      <c r="AM30" s="38">
        <v>10</v>
      </c>
      <c r="AN30" s="38">
        <v>10</v>
      </c>
      <c r="AO30" s="37">
        <v>15</v>
      </c>
      <c r="AP30" s="32">
        <v>12</v>
      </c>
      <c r="AQ30" s="36">
        <f t="shared" si="0"/>
        <v>81</v>
      </c>
      <c r="AR30" s="36">
        <f t="shared" si="1"/>
        <v>71</v>
      </c>
      <c r="AS30" s="36">
        <f t="shared" si="2"/>
        <v>63</v>
      </c>
      <c r="AU30" s="40"/>
      <c r="AX30">
        <v>50</v>
      </c>
      <c r="AY30">
        <v>7</v>
      </c>
    </row>
    <row r="31" spans="1:51" ht="15.75" x14ac:dyDescent="0.25">
      <c r="B31" s="72"/>
      <c r="C31" s="72"/>
      <c r="D31" s="72"/>
      <c r="AQ31" s="36">
        <f t="shared" si="0"/>
        <v>59</v>
      </c>
      <c r="AR31" s="36">
        <f t="shared" si="1"/>
        <v>51</v>
      </c>
      <c r="AS31" s="36">
        <f t="shared" si="2"/>
        <v>45</v>
      </c>
      <c r="AU31" s="40"/>
      <c r="AX31">
        <v>20</v>
      </c>
      <c r="AY31">
        <v>8</v>
      </c>
    </row>
    <row r="32" spans="1:51" x14ac:dyDescent="0.25">
      <c r="AQ32" s="36">
        <f t="shared" si="0"/>
        <v>45</v>
      </c>
      <c r="AR32" s="36">
        <f t="shared" si="1"/>
        <v>39</v>
      </c>
      <c r="AS32" s="36">
        <f t="shared" si="2"/>
        <v>34</v>
      </c>
      <c r="AU32" s="40"/>
      <c r="AX32">
        <v>10</v>
      </c>
      <c r="AY32">
        <v>9</v>
      </c>
    </row>
    <row r="33" spans="1:51" x14ac:dyDescent="0.25">
      <c r="AQ33" s="36">
        <f t="shared" si="0"/>
        <v>34</v>
      </c>
      <c r="AR33" s="36">
        <f t="shared" si="1"/>
        <v>29</v>
      </c>
      <c r="AS33" s="36">
        <f t="shared" si="2"/>
        <v>25</v>
      </c>
      <c r="AX33">
        <v>0</v>
      </c>
      <c r="AY33">
        <v>0</v>
      </c>
    </row>
    <row r="34" spans="1:51" x14ac:dyDescent="0.25">
      <c r="AQ34" s="36">
        <f t="shared" si="0"/>
        <v>24</v>
      </c>
      <c r="AR34" s="36">
        <f t="shared" si="1"/>
        <v>21</v>
      </c>
      <c r="AS34" s="36">
        <f t="shared" si="2"/>
        <v>18</v>
      </c>
    </row>
    <row r="35" spans="1:51" x14ac:dyDescent="0.25">
      <c r="AQ35" s="36">
        <f t="shared" si="0"/>
        <v>19</v>
      </c>
      <c r="AR35" s="36">
        <f t="shared" si="1"/>
        <v>16</v>
      </c>
      <c r="AS35" s="36">
        <f t="shared" si="2"/>
        <v>14</v>
      </c>
    </row>
    <row r="36" spans="1:51" x14ac:dyDescent="0.25">
      <c r="AQ36" s="36">
        <f t="shared" si="0"/>
        <v>16</v>
      </c>
      <c r="AR36" s="36">
        <f t="shared" si="1"/>
        <v>13</v>
      </c>
      <c r="AS36" s="36">
        <f t="shared" si="2"/>
        <v>11</v>
      </c>
    </row>
    <row r="37" spans="1:51" ht="15.75" thickBot="1" x14ac:dyDescent="0.3">
      <c r="AQ37" s="36">
        <f t="shared" si="0"/>
        <v>12</v>
      </c>
      <c r="AR37" s="36">
        <f t="shared" si="1"/>
        <v>10</v>
      </c>
      <c r="AS37" s="36">
        <f t="shared" si="2"/>
        <v>9</v>
      </c>
    </row>
    <row r="38" spans="1:51" ht="15.75" thickBot="1" x14ac:dyDescent="0.3">
      <c r="A38" s="701" t="s">
        <v>24</v>
      </c>
      <c r="B38" s="702"/>
      <c r="C38" s="702"/>
      <c r="D38" s="702"/>
      <c r="E38" s="702"/>
      <c r="F38" s="702"/>
      <c r="G38" s="702"/>
      <c r="H38" s="702"/>
      <c r="I38" s="702"/>
      <c r="J38" s="702"/>
      <c r="K38" s="702"/>
      <c r="L38" s="702"/>
      <c r="M38" s="703"/>
      <c r="N38" s="696" t="s">
        <v>24</v>
      </c>
      <c r="O38" s="697"/>
      <c r="P38" s="697"/>
      <c r="Q38" s="697"/>
      <c r="R38" s="697"/>
      <c r="S38" s="697"/>
      <c r="T38" s="697"/>
      <c r="U38" s="697"/>
      <c r="V38" s="697"/>
      <c r="W38" s="697"/>
      <c r="X38" s="697"/>
      <c r="Y38" s="697"/>
      <c r="Z38" s="698"/>
      <c r="AA38" s="696" t="s">
        <v>24</v>
      </c>
      <c r="AB38" s="697"/>
      <c r="AC38" s="697"/>
      <c r="AD38" s="697"/>
      <c r="AE38" s="697"/>
      <c r="AF38" s="697"/>
      <c r="AG38" s="697"/>
      <c r="AH38" s="697"/>
      <c r="AI38" s="710" t="s">
        <v>24</v>
      </c>
      <c r="AJ38" s="711"/>
      <c r="AK38" s="711"/>
      <c r="AL38" s="711"/>
      <c r="AM38" s="711"/>
      <c r="AN38" s="711"/>
      <c r="AO38" s="711"/>
      <c r="AP38" s="712"/>
      <c r="AQ38" s="104"/>
    </row>
    <row r="39" spans="1:51" ht="15.75" thickBot="1" x14ac:dyDescent="0.3">
      <c r="A39" s="20">
        <v>1000</v>
      </c>
      <c r="B39" s="19">
        <v>607</v>
      </c>
      <c r="C39" s="19">
        <v>544</v>
      </c>
      <c r="D39" s="19">
        <v>552</v>
      </c>
      <c r="E39" s="19">
        <v>495</v>
      </c>
      <c r="F39" s="19">
        <v>790</v>
      </c>
      <c r="G39" s="19">
        <v>704</v>
      </c>
      <c r="H39" s="19">
        <v>643</v>
      </c>
      <c r="I39" s="19">
        <v>574</v>
      </c>
      <c r="J39" s="19">
        <v>878</v>
      </c>
      <c r="K39" s="19">
        <v>753</v>
      </c>
      <c r="L39" s="19">
        <v>607</v>
      </c>
      <c r="M39" s="19">
        <v>505</v>
      </c>
      <c r="N39" s="25">
        <v>1000</v>
      </c>
      <c r="O39" s="24">
        <v>812</v>
      </c>
      <c r="P39" s="24">
        <v>712</v>
      </c>
      <c r="Q39" s="24">
        <v>739</v>
      </c>
      <c r="R39" s="24">
        <v>648</v>
      </c>
      <c r="S39" s="24">
        <v>1061</v>
      </c>
      <c r="T39" s="24">
        <v>955</v>
      </c>
      <c r="U39" s="24">
        <v>870</v>
      </c>
      <c r="V39" s="24">
        <v>780</v>
      </c>
      <c r="W39" s="24">
        <v>1108</v>
      </c>
      <c r="X39" s="24">
        <v>950</v>
      </c>
      <c r="Y39" s="24">
        <v>706</v>
      </c>
      <c r="Z39" s="24">
        <v>598</v>
      </c>
      <c r="AA39" s="25">
        <v>240</v>
      </c>
      <c r="AB39" s="24">
        <v>380</v>
      </c>
      <c r="AC39" s="24">
        <v>330</v>
      </c>
      <c r="AD39" s="24">
        <v>430</v>
      </c>
      <c r="AE39" s="24">
        <v>375</v>
      </c>
      <c r="AF39" s="24">
        <v>392</v>
      </c>
      <c r="AG39" s="24">
        <v>482</v>
      </c>
      <c r="AH39" s="24">
        <v>447</v>
      </c>
      <c r="AI39" s="160">
        <v>1000</v>
      </c>
      <c r="AJ39" s="162" t="s">
        <v>41</v>
      </c>
      <c r="AK39" s="163" t="s">
        <v>23</v>
      </c>
      <c r="AL39" s="163" t="s">
        <v>42</v>
      </c>
      <c r="AM39" s="164" t="s">
        <v>43</v>
      </c>
      <c r="AN39" s="164" t="s">
        <v>44</v>
      </c>
      <c r="AO39" s="165" t="s">
        <v>45</v>
      </c>
      <c r="AP39" s="159" t="s">
        <v>46</v>
      </c>
      <c r="AQ39" s="34"/>
    </row>
    <row r="40" spans="1:51" ht="15.75" thickBot="1" x14ac:dyDescent="0.3">
      <c r="A40" s="20">
        <v>800</v>
      </c>
      <c r="B40" s="19">
        <v>529</v>
      </c>
      <c r="C40" s="19">
        <v>475</v>
      </c>
      <c r="D40" s="19">
        <v>482</v>
      </c>
      <c r="E40" s="19">
        <v>432</v>
      </c>
      <c r="F40" s="19">
        <v>687</v>
      </c>
      <c r="G40" s="19">
        <v>612</v>
      </c>
      <c r="H40" s="19">
        <v>563</v>
      </c>
      <c r="I40" s="19">
        <v>502</v>
      </c>
      <c r="J40" s="19">
        <v>761</v>
      </c>
      <c r="K40" s="19">
        <v>654</v>
      </c>
      <c r="L40" s="19">
        <v>537</v>
      </c>
      <c r="M40" s="19">
        <v>446</v>
      </c>
      <c r="N40" s="25">
        <v>800</v>
      </c>
      <c r="O40" s="24">
        <v>708</v>
      </c>
      <c r="P40" s="24">
        <v>622</v>
      </c>
      <c r="Q40" s="24">
        <v>644</v>
      </c>
      <c r="R40" s="24">
        <v>566</v>
      </c>
      <c r="S40" s="24">
        <v>922</v>
      </c>
      <c r="T40" s="24">
        <v>830</v>
      </c>
      <c r="U40" s="24">
        <v>760</v>
      </c>
      <c r="V40" s="24">
        <v>682</v>
      </c>
      <c r="W40" s="24">
        <v>958</v>
      </c>
      <c r="X40" s="24">
        <v>824</v>
      </c>
      <c r="Y40" s="24">
        <v>624</v>
      </c>
      <c r="Z40" s="24">
        <v>529</v>
      </c>
      <c r="AA40" s="25">
        <v>185</v>
      </c>
      <c r="AB40" s="24">
        <v>322</v>
      </c>
      <c r="AC40" s="24">
        <v>280</v>
      </c>
      <c r="AD40" s="24">
        <v>363</v>
      </c>
      <c r="AE40" s="24">
        <v>315</v>
      </c>
      <c r="AF40" s="24">
        <v>330</v>
      </c>
      <c r="AG40" s="24">
        <v>407</v>
      </c>
      <c r="AH40" s="24">
        <v>376</v>
      </c>
      <c r="AI40" s="25">
        <v>800</v>
      </c>
      <c r="AJ40" s="24" t="s">
        <v>35</v>
      </c>
      <c r="AK40" s="24">
        <v>879</v>
      </c>
      <c r="AL40" s="24" t="s">
        <v>36</v>
      </c>
      <c r="AM40" s="25" t="s">
        <v>37</v>
      </c>
      <c r="AN40" s="25" t="s">
        <v>38</v>
      </c>
      <c r="AO40" s="24" t="s">
        <v>39</v>
      </c>
      <c r="AP40" s="30" t="s">
        <v>40</v>
      </c>
      <c r="AQ40" s="34"/>
      <c r="AU40" t="s">
        <v>82</v>
      </c>
    </row>
    <row r="41" spans="1:51" ht="15.75" thickBot="1" x14ac:dyDescent="0.3">
      <c r="A41" s="20">
        <v>630</v>
      </c>
      <c r="B41" s="19">
        <v>456</v>
      </c>
      <c r="C41" s="19">
        <v>410</v>
      </c>
      <c r="D41" s="19">
        <v>416</v>
      </c>
      <c r="E41" s="19">
        <v>373</v>
      </c>
      <c r="F41" s="19">
        <v>592</v>
      </c>
      <c r="G41" s="19">
        <v>527</v>
      </c>
      <c r="H41" s="19">
        <v>488</v>
      </c>
      <c r="I41" s="19">
        <v>435</v>
      </c>
      <c r="J41" s="19">
        <v>653</v>
      </c>
      <c r="K41" s="19">
        <v>562</v>
      </c>
      <c r="L41" s="19">
        <v>471</v>
      </c>
      <c r="M41" s="19">
        <v>391</v>
      </c>
      <c r="N41" s="25">
        <v>630</v>
      </c>
      <c r="O41" s="24">
        <v>611</v>
      </c>
      <c r="P41" s="24">
        <v>538</v>
      </c>
      <c r="Q41" s="24">
        <v>556</v>
      </c>
      <c r="R41" s="24">
        <v>490</v>
      </c>
      <c r="S41" s="24">
        <v>794</v>
      </c>
      <c r="T41" s="24">
        <v>714</v>
      </c>
      <c r="U41" s="24">
        <v>658</v>
      </c>
      <c r="V41" s="24">
        <v>590</v>
      </c>
      <c r="W41" s="24">
        <v>821</v>
      </c>
      <c r="X41" s="24">
        <v>707</v>
      </c>
      <c r="Y41" s="24">
        <v>547</v>
      </c>
      <c r="Z41" s="24">
        <v>464</v>
      </c>
      <c r="AA41" s="25">
        <v>150</v>
      </c>
      <c r="AB41" s="24">
        <v>282</v>
      </c>
      <c r="AC41" s="24">
        <v>245</v>
      </c>
      <c r="AD41" s="24">
        <v>316</v>
      </c>
      <c r="AE41" s="24">
        <v>274</v>
      </c>
      <c r="AF41" s="24">
        <v>287</v>
      </c>
      <c r="AG41" s="24">
        <v>356</v>
      </c>
      <c r="AH41" s="24">
        <v>327</v>
      </c>
      <c r="AI41" s="25">
        <v>630</v>
      </c>
      <c r="AJ41" s="24">
        <v>879</v>
      </c>
      <c r="AK41" s="24">
        <v>755</v>
      </c>
      <c r="AL41" s="24">
        <v>996</v>
      </c>
      <c r="AM41" s="30">
        <v>129</v>
      </c>
      <c r="AN41" s="30">
        <v>942</v>
      </c>
      <c r="AO41" s="24" t="s">
        <v>33</v>
      </c>
      <c r="AP41" s="30" t="s">
        <v>34</v>
      </c>
      <c r="AQ41" s="34"/>
    </row>
    <row r="42" spans="1:51" ht="15.75" thickBot="1" x14ac:dyDescent="0.3">
      <c r="A42" s="20">
        <v>500</v>
      </c>
      <c r="B42" s="19">
        <v>396</v>
      </c>
      <c r="C42" s="19">
        <v>356</v>
      </c>
      <c r="D42" s="19">
        <v>360</v>
      </c>
      <c r="E42" s="19">
        <v>324</v>
      </c>
      <c r="F42" s="19">
        <v>512</v>
      </c>
      <c r="G42" s="19">
        <v>456</v>
      </c>
      <c r="H42" s="19">
        <v>425</v>
      </c>
      <c r="I42" s="19">
        <v>378</v>
      </c>
      <c r="J42" s="19">
        <v>563</v>
      </c>
      <c r="K42" s="19">
        <v>486</v>
      </c>
      <c r="L42" s="19">
        <v>414</v>
      </c>
      <c r="M42" s="19">
        <v>345</v>
      </c>
      <c r="N42" s="25">
        <v>500</v>
      </c>
      <c r="O42" s="24">
        <v>530</v>
      </c>
      <c r="P42" s="24">
        <v>468</v>
      </c>
      <c r="Q42" s="24">
        <v>483</v>
      </c>
      <c r="R42" s="24">
        <v>426</v>
      </c>
      <c r="S42" s="24">
        <v>687</v>
      </c>
      <c r="T42" s="24">
        <v>617</v>
      </c>
      <c r="U42" s="24">
        <v>573</v>
      </c>
      <c r="V42" s="24">
        <v>513</v>
      </c>
      <c r="W42" s="24">
        <v>707</v>
      </c>
      <c r="X42" s="24">
        <v>610</v>
      </c>
      <c r="Y42" s="24">
        <v>482</v>
      </c>
      <c r="Z42" s="24">
        <v>408</v>
      </c>
      <c r="AA42" s="25">
        <v>120</v>
      </c>
      <c r="AB42" s="24">
        <v>244</v>
      </c>
      <c r="AC42" s="24">
        <v>212</v>
      </c>
      <c r="AD42" s="24">
        <v>273</v>
      </c>
      <c r="AE42" s="24">
        <v>237</v>
      </c>
      <c r="AF42" s="24">
        <v>247</v>
      </c>
      <c r="AG42" s="24">
        <v>308</v>
      </c>
      <c r="AH42" s="24">
        <v>282</v>
      </c>
      <c r="AI42" s="25">
        <v>500</v>
      </c>
      <c r="AJ42" s="24">
        <v>756</v>
      </c>
      <c r="AK42" s="24">
        <v>652</v>
      </c>
      <c r="AL42" s="24">
        <v>856</v>
      </c>
      <c r="AM42" s="30">
        <v>159</v>
      </c>
      <c r="AN42" s="30">
        <v>806</v>
      </c>
      <c r="AO42" s="24">
        <v>991</v>
      </c>
      <c r="AP42" s="30">
        <v>921</v>
      </c>
      <c r="AQ42" s="34"/>
      <c r="AU42">
        <f>LOOKUP(AU40,AU46:AV47)</f>
        <v>12</v>
      </c>
    </row>
    <row r="43" spans="1:51" ht="15.75" thickBot="1" x14ac:dyDescent="0.3">
      <c r="A43" s="20">
        <v>400</v>
      </c>
      <c r="B43" s="19">
        <v>345</v>
      </c>
      <c r="C43" s="19">
        <v>311</v>
      </c>
      <c r="D43" s="19">
        <v>314</v>
      </c>
      <c r="E43" s="19">
        <v>283</v>
      </c>
      <c r="F43" s="19">
        <v>446</v>
      </c>
      <c r="G43" s="19">
        <v>397</v>
      </c>
      <c r="H43" s="19">
        <v>372</v>
      </c>
      <c r="I43" s="19">
        <v>331</v>
      </c>
      <c r="J43" s="19">
        <v>488</v>
      </c>
      <c r="K43" s="19">
        <v>422</v>
      </c>
      <c r="L43" s="19">
        <v>366</v>
      </c>
      <c r="M43" s="19">
        <v>305</v>
      </c>
      <c r="N43" s="25">
        <v>400</v>
      </c>
      <c r="O43" s="24">
        <v>462</v>
      </c>
      <c r="P43" s="24">
        <v>409</v>
      </c>
      <c r="Q43" s="24">
        <v>421</v>
      </c>
      <c r="R43" s="24">
        <v>372</v>
      </c>
      <c r="S43" s="24">
        <v>597</v>
      </c>
      <c r="T43" s="24">
        <v>536</v>
      </c>
      <c r="U43" s="24">
        <v>500</v>
      </c>
      <c r="V43" s="24">
        <v>448</v>
      </c>
      <c r="W43" s="24">
        <v>612</v>
      </c>
      <c r="X43" s="24">
        <v>529</v>
      </c>
      <c r="Y43" s="24">
        <v>426</v>
      </c>
      <c r="Z43" s="24">
        <v>361</v>
      </c>
      <c r="AA43" s="25">
        <v>95</v>
      </c>
      <c r="AB43" s="24">
        <v>210</v>
      </c>
      <c r="AC43" s="24">
        <v>183</v>
      </c>
      <c r="AD43" s="24">
        <v>235</v>
      </c>
      <c r="AE43" s="24">
        <v>203</v>
      </c>
      <c r="AF43" s="24">
        <v>212</v>
      </c>
      <c r="AG43" s="24">
        <v>265</v>
      </c>
      <c r="AH43" s="24">
        <v>241</v>
      </c>
      <c r="AI43" s="25">
        <v>400</v>
      </c>
      <c r="AJ43" s="24">
        <v>654</v>
      </c>
      <c r="AK43" s="24">
        <v>566</v>
      </c>
      <c r="AL43" s="24">
        <v>740</v>
      </c>
      <c r="AM43" s="30">
        <v>206</v>
      </c>
      <c r="AN43" s="30">
        <v>694</v>
      </c>
      <c r="AO43" s="24">
        <v>856</v>
      </c>
      <c r="AP43" s="30">
        <v>792</v>
      </c>
      <c r="AQ43" s="34"/>
    </row>
    <row r="44" spans="1:51" ht="15.75" thickBot="1" x14ac:dyDescent="0.3">
      <c r="A44" s="20">
        <v>300</v>
      </c>
      <c r="B44" s="19">
        <v>289</v>
      </c>
      <c r="C44" s="19">
        <v>261</v>
      </c>
      <c r="D44" s="19">
        <v>263</v>
      </c>
      <c r="E44" s="19">
        <v>237</v>
      </c>
      <c r="F44" s="19">
        <v>372</v>
      </c>
      <c r="G44" s="19">
        <v>331</v>
      </c>
      <c r="H44" s="19">
        <v>313</v>
      </c>
      <c r="I44" s="19">
        <v>278</v>
      </c>
      <c r="J44" s="19">
        <v>406</v>
      </c>
      <c r="K44" s="19">
        <v>351</v>
      </c>
      <c r="L44" s="19">
        <v>313</v>
      </c>
      <c r="M44" s="19">
        <v>260</v>
      </c>
      <c r="N44" s="25">
        <v>300</v>
      </c>
      <c r="O44" s="24">
        <v>387</v>
      </c>
      <c r="P44" s="24">
        <v>344</v>
      </c>
      <c r="Q44" s="24">
        <v>352</v>
      </c>
      <c r="R44" s="24">
        <v>313</v>
      </c>
      <c r="S44" s="24">
        <v>499</v>
      </c>
      <c r="T44" s="24">
        <v>447</v>
      </c>
      <c r="U44" s="24">
        <v>421</v>
      </c>
      <c r="V44" s="24">
        <v>377</v>
      </c>
      <c r="W44" s="24">
        <v>508</v>
      </c>
      <c r="X44" s="24">
        <v>440</v>
      </c>
      <c r="Y44" s="24">
        <v>364</v>
      </c>
      <c r="Z44" s="24">
        <v>308</v>
      </c>
      <c r="AA44" s="25">
        <v>70</v>
      </c>
      <c r="AB44" s="24">
        <v>173</v>
      </c>
      <c r="AC44" s="24">
        <v>150</v>
      </c>
      <c r="AD44" s="24">
        <v>192</v>
      </c>
      <c r="AE44" s="24">
        <v>166</v>
      </c>
      <c r="AF44" s="24">
        <v>173</v>
      </c>
      <c r="AG44" s="24">
        <v>217</v>
      </c>
      <c r="AH44" s="24">
        <v>196</v>
      </c>
      <c r="AI44" s="25">
        <v>300</v>
      </c>
      <c r="AJ44" s="24">
        <v>543</v>
      </c>
      <c r="AK44" s="24">
        <v>471</v>
      </c>
      <c r="AL44" s="24">
        <v>613</v>
      </c>
      <c r="AM44" s="30">
        <v>253</v>
      </c>
      <c r="AN44" s="30">
        <v>571</v>
      </c>
      <c r="AO44" s="24">
        <v>708</v>
      </c>
      <c r="AP44" s="30">
        <v>652</v>
      </c>
      <c r="AQ44" s="34"/>
    </row>
    <row r="45" spans="1:51" ht="15.75" thickBot="1" x14ac:dyDescent="0.3">
      <c r="A45" s="20">
        <v>240</v>
      </c>
      <c r="B45" s="19">
        <v>252</v>
      </c>
      <c r="C45" s="19">
        <v>227</v>
      </c>
      <c r="D45" s="19">
        <v>229</v>
      </c>
      <c r="E45" s="19">
        <v>207</v>
      </c>
      <c r="F45" s="19">
        <v>324</v>
      </c>
      <c r="G45" s="19">
        <v>288</v>
      </c>
      <c r="H45" s="19">
        <v>274</v>
      </c>
      <c r="I45" s="19">
        <v>243</v>
      </c>
      <c r="J45" s="19">
        <v>352</v>
      </c>
      <c r="K45" s="19">
        <v>305</v>
      </c>
      <c r="L45" s="19">
        <v>277</v>
      </c>
      <c r="M45" s="19">
        <v>230</v>
      </c>
      <c r="N45" s="25">
        <v>240</v>
      </c>
      <c r="O45" s="24">
        <v>338</v>
      </c>
      <c r="P45" s="24">
        <v>300</v>
      </c>
      <c r="Q45" s="24">
        <v>307</v>
      </c>
      <c r="R45" s="24">
        <v>273</v>
      </c>
      <c r="S45" s="24">
        <v>433</v>
      </c>
      <c r="T45" s="24">
        <v>389</v>
      </c>
      <c r="U45" s="24">
        <v>368</v>
      </c>
      <c r="V45" s="24">
        <v>329</v>
      </c>
      <c r="W45" s="24">
        <v>439</v>
      </c>
      <c r="X45" s="24">
        <v>382</v>
      </c>
      <c r="Y45" s="24">
        <v>322</v>
      </c>
      <c r="Z45" s="24">
        <v>272</v>
      </c>
      <c r="AA45" s="25">
        <v>50</v>
      </c>
      <c r="AB45" s="24">
        <v>135</v>
      </c>
      <c r="AC45" s="24">
        <v>117</v>
      </c>
      <c r="AD45" s="24">
        <v>149</v>
      </c>
      <c r="AE45" s="24">
        <v>128</v>
      </c>
      <c r="AF45" s="24">
        <v>133</v>
      </c>
      <c r="AG45" s="24">
        <v>169</v>
      </c>
      <c r="AH45" s="24">
        <v>152</v>
      </c>
      <c r="AI45" s="25">
        <v>240</v>
      </c>
      <c r="AJ45" s="24">
        <v>470</v>
      </c>
      <c r="AK45" s="24">
        <v>409</v>
      </c>
      <c r="AL45" s="24">
        <v>530</v>
      </c>
      <c r="AM45" s="30">
        <v>296</v>
      </c>
      <c r="AN45" s="30">
        <v>492</v>
      </c>
      <c r="AO45" s="24">
        <v>611</v>
      </c>
      <c r="AP45" s="30">
        <v>561</v>
      </c>
      <c r="AQ45" s="34"/>
    </row>
    <row r="46" spans="1:51" ht="15.75" thickBot="1" x14ac:dyDescent="0.3">
      <c r="A46" s="20">
        <v>185</v>
      </c>
      <c r="B46" s="19">
        <v>215</v>
      </c>
      <c r="C46" s="19">
        <v>194</v>
      </c>
      <c r="D46" s="19">
        <v>195</v>
      </c>
      <c r="E46" s="19">
        <v>176</v>
      </c>
      <c r="F46" s="19">
        <v>275</v>
      </c>
      <c r="G46" s="19">
        <v>245</v>
      </c>
      <c r="H46" s="19">
        <v>234</v>
      </c>
      <c r="I46" s="19">
        <v>208</v>
      </c>
      <c r="J46" s="19">
        <v>298</v>
      </c>
      <c r="K46" s="19">
        <v>259</v>
      </c>
      <c r="L46" s="19">
        <v>240</v>
      </c>
      <c r="M46" s="19">
        <v>200</v>
      </c>
      <c r="N46" s="25">
        <v>185</v>
      </c>
      <c r="O46" s="24">
        <v>288</v>
      </c>
      <c r="P46" s="24">
        <v>256</v>
      </c>
      <c r="Q46" s="24">
        <v>262</v>
      </c>
      <c r="R46" s="24">
        <v>233</v>
      </c>
      <c r="S46" s="24">
        <v>368</v>
      </c>
      <c r="T46" s="24">
        <v>330</v>
      </c>
      <c r="U46" s="24">
        <v>314</v>
      </c>
      <c r="V46" s="24">
        <v>281</v>
      </c>
      <c r="W46" s="24">
        <v>371</v>
      </c>
      <c r="X46" s="24">
        <v>323</v>
      </c>
      <c r="Y46" s="24">
        <v>279</v>
      </c>
      <c r="Z46" s="24">
        <v>236</v>
      </c>
      <c r="AA46" s="25">
        <v>35</v>
      </c>
      <c r="AB46" s="24">
        <v>111</v>
      </c>
      <c r="AC46" s="24">
        <v>96</v>
      </c>
      <c r="AD46" s="24">
        <v>122</v>
      </c>
      <c r="AE46" s="24">
        <v>105</v>
      </c>
      <c r="AF46" s="24">
        <v>109</v>
      </c>
      <c r="AG46" s="24">
        <v>139</v>
      </c>
      <c r="AH46" s="24">
        <v>124</v>
      </c>
      <c r="AI46" s="25">
        <v>185</v>
      </c>
      <c r="AJ46" s="24">
        <v>397</v>
      </c>
      <c r="AK46" s="24">
        <v>347</v>
      </c>
      <c r="AL46" s="24">
        <v>447</v>
      </c>
      <c r="AM46" s="30">
        <v>343</v>
      </c>
      <c r="AN46" s="30">
        <v>413</v>
      </c>
      <c r="AO46" s="24">
        <v>515</v>
      </c>
      <c r="AP46" s="30">
        <v>470</v>
      </c>
      <c r="AQ46" s="34"/>
      <c r="AU46" t="s">
        <v>82</v>
      </c>
      <c r="AV46">
        <v>12</v>
      </c>
    </row>
    <row r="47" spans="1:51" ht="15.75" thickBot="1" x14ac:dyDescent="0.3">
      <c r="A47" s="20">
        <v>150</v>
      </c>
      <c r="B47" s="19">
        <v>189</v>
      </c>
      <c r="C47" s="19">
        <v>170</v>
      </c>
      <c r="D47" s="19">
        <v>172</v>
      </c>
      <c r="E47" s="19">
        <v>155</v>
      </c>
      <c r="F47" s="19">
        <v>241</v>
      </c>
      <c r="G47" s="19">
        <v>214</v>
      </c>
      <c r="H47" s="19">
        <v>206</v>
      </c>
      <c r="I47" s="19">
        <v>183</v>
      </c>
      <c r="J47" s="19">
        <v>261</v>
      </c>
      <c r="K47" s="19">
        <v>227</v>
      </c>
      <c r="L47" s="19">
        <v>213</v>
      </c>
      <c r="M47" s="19">
        <v>178</v>
      </c>
      <c r="N47" s="25">
        <v>150</v>
      </c>
      <c r="O47" s="24">
        <v>253</v>
      </c>
      <c r="P47" s="24">
        <v>226</v>
      </c>
      <c r="Q47" s="24">
        <v>230</v>
      </c>
      <c r="R47" s="24">
        <v>206</v>
      </c>
      <c r="S47" s="24">
        <v>323</v>
      </c>
      <c r="T47" s="24">
        <v>289</v>
      </c>
      <c r="U47" s="24">
        <v>277</v>
      </c>
      <c r="V47" s="24">
        <v>248</v>
      </c>
      <c r="W47" s="24">
        <v>324</v>
      </c>
      <c r="X47" s="24">
        <v>283</v>
      </c>
      <c r="Y47" s="24">
        <v>249</v>
      </c>
      <c r="Z47" s="24">
        <v>210</v>
      </c>
      <c r="AA47" s="25">
        <v>25</v>
      </c>
      <c r="AB47" s="24">
        <v>89</v>
      </c>
      <c r="AC47" s="24">
        <v>78</v>
      </c>
      <c r="AD47" s="24">
        <v>98</v>
      </c>
      <c r="AE47" s="24">
        <v>84</v>
      </c>
      <c r="AF47" s="24">
        <v>87</v>
      </c>
      <c r="AG47" s="24">
        <v>112</v>
      </c>
      <c r="AH47" s="24">
        <v>99</v>
      </c>
      <c r="AI47" s="25">
        <v>150</v>
      </c>
      <c r="AJ47" s="24">
        <v>346</v>
      </c>
      <c r="AK47" s="24">
        <v>304</v>
      </c>
      <c r="AL47" s="24">
        <v>389</v>
      </c>
      <c r="AM47" s="30">
        <v>395</v>
      </c>
      <c r="AN47" s="30">
        <v>358</v>
      </c>
      <c r="AO47" s="24">
        <v>448</v>
      </c>
      <c r="AP47" s="30">
        <v>408</v>
      </c>
      <c r="AQ47" s="34"/>
      <c r="AU47" t="s">
        <v>83</v>
      </c>
      <c r="AV47">
        <v>45</v>
      </c>
    </row>
    <row r="48" spans="1:51" ht="15.75" thickBot="1" x14ac:dyDescent="0.3">
      <c r="A48" s="20">
        <v>120</v>
      </c>
      <c r="B48" s="19">
        <v>164</v>
      </c>
      <c r="C48" s="19">
        <v>149</v>
      </c>
      <c r="D48" s="19">
        <v>150</v>
      </c>
      <c r="E48" s="19">
        <v>135</v>
      </c>
      <c r="F48" s="19">
        <v>210</v>
      </c>
      <c r="G48" s="19">
        <v>186</v>
      </c>
      <c r="H48" s="19">
        <v>181</v>
      </c>
      <c r="I48" s="19">
        <v>160</v>
      </c>
      <c r="J48" s="19">
        <v>226</v>
      </c>
      <c r="K48" s="19">
        <v>197</v>
      </c>
      <c r="L48" s="19">
        <v>189</v>
      </c>
      <c r="M48" s="19">
        <v>157</v>
      </c>
      <c r="N48" s="25">
        <v>120</v>
      </c>
      <c r="O48" s="24">
        <v>220</v>
      </c>
      <c r="P48" s="24">
        <v>197</v>
      </c>
      <c r="Q48" s="24">
        <v>201</v>
      </c>
      <c r="R48" s="24">
        <v>180</v>
      </c>
      <c r="S48" s="24">
        <v>281</v>
      </c>
      <c r="T48" s="24">
        <v>251</v>
      </c>
      <c r="U48" s="24">
        <v>242</v>
      </c>
      <c r="V48" s="24">
        <v>216</v>
      </c>
      <c r="W48" s="24">
        <v>280</v>
      </c>
      <c r="X48" s="24">
        <v>245</v>
      </c>
      <c r="Y48" s="24">
        <v>220</v>
      </c>
      <c r="Z48" s="24">
        <v>186</v>
      </c>
      <c r="AA48" s="25">
        <v>16</v>
      </c>
      <c r="AB48" s="24">
        <v>73</v>
      </c>
      <c r="AC48" s="24">
        <v>61</v>
      </c>
      <c r="AD48" s="24">
        <v>73</v>
      </c>
      <c r="AE48" s="24">
        <v>62</v>
      </c>
      <c r="AF48" s="24">
        <v>65</v>
      </c>
      <c r="AG48" s="24">
        <v>84</v>
      </c>
      <c r="AH48" s="24">
        <v>73</v>
      </c>
      <c r="AI48" s="25">
        <v>120</v>
      </c>
      <c r="AJ48" s="24">
        <v>300</v>
      </c>
      <c r="AK48" s="24">
        <v>263</v>
      </c>
      <c r="AL48" s="24">
        <v>337</v>
      </c>
      <c r="AM48" s="30">
        <v>471</v>
      </c>
      <c r="AN48" s="30">
        <v>308</v>
      </c>
      <c r="AO48" s="24">
        <v>387</v>
      </c>
      <c r="AP48" s="30">
        <v>351</v>
      </c>
      <c r="AQ48" s="34"/>
    </row>
    <row r="49" spans="1:44" ht="15.75" thickBot="1" x14ac:dyDescent="0.3">
      <c r="A49" s="20">
        <v>95</v>
      </c>
      <c r="B49" s="19">
        <v>142</v>
      </c>
      <c r="C49" s="19">
        <v>129</v>
      </c>
      <c r="D49" s="19">
        <v>130</v>
      </c>
      <c r="E49" s="19">
        <v>118</v>
      </c>
      <c r="F49" s="19">
        <v>181</v>
      </c>
      <c r="G49" s="19">
        <v>161</v>
      </c>
      <c r="H49" s="19">
        <v>157</v>
      </c>
      <c r="I49" s="19">
        <v>139</v>
      </c>
      <c r="J49" s="19">
        <v>195</v>
      </c>
      <c r="K49" s="19">
        <v>170</v>
      </c>
      <c r="L49" s="19">
        <v>166</v>
      </c>
      <c r="M49" s="19">
        <v>138</v>
      </c>
      <c r="N49" s="25">
        <v>95</v>
      </c>
      <c r="O49" s="24">
        <v>191</v>
      </c>
      <c r="P49" s="24">
        <v>171</v>
      </c>
      <c r="Q49" s="24">
        <v>175</v>
      </c>
      <c r="R49" s="24">
        <v>157</v>
      </c>
      <c r="S49" s="24">
        <v>242</v>
      </c>
      <c r="T49" s="24">
        <v>217</v>
      </c>
      <c r="U49" s="24">
        <v>210</v>
      </c>
      <c r="V49" s="24">
        <v>188</v>
      </c>
      <c r="W49" s="24">
        <v>241</v>
      </c>
      <c r="X49" s="24">
        <v>211</v>
      </c>
      <c r="Y49" s="24">
        <v>193</v>
      </c>
      <c r="Z49" s="24">
        <v>164</v>
      </c>
      <c r="AA49" s="25">
        <v>16</v>
      </c>
      <c r="AI49" s="25">
        <v>95</v>
      </c>
      <c r="AJ49" s="24">
        <v>257</v>
      </c>
      <c r="AK49" s="24">
        <v>227</v>
      </c>
      <c r="AL49" s="24">
        <v>289</v>
      </c>
      <c r="AM49" s="30">
        <v>547</v>
      </c>
      <c r="AN49" s="30">
        <v>264</v>
      </c>
      <c r="AO49" s="24">
        <v>332</v>
      </c>
      <c r="AP49" s="30">
        <v>300</v>
      </c>
      <c r="AQ49" s="34"/>
    </row>
    <row r="50" spans="1:44" ht="15.75" thickBot="1" x14ac:dyDescent="0.3">
      <c r="A50" s="20">
        <v>70</v>
      </c>
      <c r="B50" s="19">
        <v>118</v>
      </c>
      <c r="C50" s="19">
        <v>107</v>
      </c>
      <c r="D50" s="19">
        <v>108</v>
      </c>
      <c r="E50" s="19">
        <v>98</v>
      </c>
      <c r="F50" s="19">
        <v>150</v>
      </c>
      <c r="G50" s="19">
        <v>133</v>
      </c>
      <c r="H50" s="19">
        <v>131</v>
      </c>
      <c r="I50" s="19">
        <v>116</v>
      </c>
      <c r="J50" s="19">
        <v>160</v>
      </c>
      <c r="K50" s="19">
        <v>140</v>
      </c>
      <c r="L50" s="19">
        <v>140</v>
      </c>
      <c r="M50" s="19">
        <v>117</v>
      </c>
      <c r="N50" s="25">
        <v>70</v>
      </c>
      <c r="O50" s="24">
        <v>158</v>
      </c>
      <c r="P50" s="24">
        <v>142</v>
      </c>
      <c r="Q50" s="24">
        <v>145</v>
      </c>
      <c r="R50" s="24">
        <v>131</v>
      </c>
      <c r="S50" s="24">
        <v>200</v>
      </c>
      <c r="T50" s="24">
        <v>179</v>
      </c>
      <c r="U50" s="24">
        <v>175</v>
      </c>
      <c r="V50" s="24">
        <v>156</v>
      </c>
      <c r="W50" s="24">
        <v>198</v>
      </c>
      <c r="X50" s="24">
        <v>174</v>
      </c>
      <c r="Y50" s="24">
        <v>163</v>
      </c>
      <c r="Z50" s="24">
        <v>138</v>
      </c>
      <c r="AA50" s="25">
        <v>16</v>
      </c>
      <c r="AI50" s="25">
        <v>70</v>
      </c>
      <c r="AJ50" s="24">
        <v>211</v>
      </c>
      <c r="AK50" s="24">
        <v>187</v>
      </c>
      <c r="AL50" s="24">
        <v>237</v>
      </c>
      <c r="AM50" s="30">
        <v>663</v>
      </c>
      <c r="AN50" s="30">
        <v>215</v>
      </c>
      <c r="AO50" s="24">
        <v>271</v>
      </c>
      <c r="AP50" s="30">
        <v>244</v>
      </c>
      <c r="AQ50" s="34"/>
    </row>
    <row r="51" spans="1:44" ht="15.75" thickBot="1" x14ac:dyDescent="0.3">
      <c r="A51" s="20">
        <v>50</v>
      </c>
      <c r="B51" s="19">
        <v>93</v>
      </c>
      <c r="C51" s="19">
        <v>84</v>
      </c>
      <c r="D51" s="19">
        <v>86</v>
      </c>
      <c r="E51" s="19">
        <v>78</v>
      </c>
      <c r="F51" s="19">
        <v>118</v>
      </c>
      <c r="G51" s="19">
        <v>104</v>
      </c>
      <c r="H51" s="19">
        <v>104</v>
      </c>
      <c r="I51" s="19">
        <v>92</v>
      </c>
      <c r="J51" s="19">
        <v>125</v>
      </c>
      <c r="K51" s="19">
        <v>110</v>
      </c>
      <c r="L51" s="19">
        <v>113</v>
      </c>
      <c r="M51" s="19">
        <v>94</v>
      </c>
      <c r="N51" s="25">
        <v>50</v>
      </c>
      <c r="O51" s="24">
        <v>125</v>
      </c>
      <c r="P51" s="24">
        <v>113</v>
      </c>
      <c r="Q51" s="24">
        <v>115</v>
      </c>
      <c r="R51" s="24">
        <v>104</v>
      </c>
      <c r="S51" s="24">
        <v>157</v>
      </c>
      <c r="T51" s="24">
        <v>140</v>
      </c>
      <c r="U51" s="24">
        <v>138</v>
      </c>
      <c r="V51" s="24">
        <v>124</v>
      </c>
      <c r="W51" s="24">
        <v>154</v>
      </c>
      <c r="X51" s="24">
        <v>136</v>
      </c>
      <c r="Y51" s="24">
        <v>132</v>
      </c>
      <c r="Z51" s="24">
        <v>112</v>
      </c>
      <c r="AA51" s="25">
        <v>16</v>
      </c>
      <c r="AI51" s="25">
        <v>50</v>
      </c>
      <c r="AJ51" s="24">
        <v>164</v>
      </c>
      <c r="AK51" s="24">
        <v>146</v>
      </c>
      <c r="AL51" s="24">
        <v>184</v>
      </c>
      <c r="AM51" s="30">
        <v>770</v>
      </c>
      <c r="AN51" s="30">
        <v>165</v>
      </c>
      <c r="AO51" s="24">
        <v>210</v>
      </c>
      <c r="AP51" s="30">
        <v>188</v>
      </c>
      <c r="AQ51" s="34"/>
    </row>
    <row r="52" spans="1:44" ht="15.75" thickBot="1" x14ac:dyDescent="0.3">
      <c r="A52" s="20">
        <v>35</v>
      </c>
      <c r="B52" s="19">
        <v>77</v>
      </c>
      <c r="C52" s="19">
        <v>70</v>
      </c>
      <c r="D52" s="19">
        <v>71</v>
      </c>
      <c r="E52" s="19">
        <v>65</v>
      </c>
      <c r="F52" s="19">
        <v>97</v>
      </c>
      <c r="G52" s="19">
        <v>86</v>
      </c>
      <c r="H52" s="19">
        <v>86</v>
      </c>
      <c r="I52" s="19">
        <v>77</v>
      </c>
      <c r="J52" s="19">
        <v>103</v>
      </c>
      <c r="K52" s="19">
        <v>90</v>
      </c>
      <c r="L52" s="19">
        <v>96</v>
      </c>
      <c r="M52" s="19">
        <v>80</v>
      </c>
      <c r="N52" s="25">
        <v>35</v>
      </c>
      <c r="O52" s="24">
        <v>103</v>
      </c>
      <c r="P52" s="24">
        <v>94</v>
      </c>
      <c r="Q52" s="24">
        <v>96</v>
      </c>
      <c r="R52" s="24">
        <v>87</v>
      </c>
      <c r="S52" s="24">
        <v>130</v>
      </c>
      <c r="T52" s="24">
        <v>116</v>
      </c>
      <c r="U52" s="24">
        <v>115</v>
      </c>
      <c r="V52" s="24">
        <v>103</v>
      </c>
      <c r="W52" s="24">
        <v>126</v>
      </c>
      <c r="X52" s="24">
        <v>112</v>
      </c>
      <c r="Y52" s="24">
        <v>112</v>
      </c>
      <c r="Z52" s="24">
        <v>94</v>
      </c>
      <c r="AA52" s="25">
        <v>16</v>
      </c>
      <c r="AI52" s="25">
        <v>35</v>
      </c>
      <c r="AJ52" s="24">
        <v>135</v>
      </c>
      <c r="AK52" s="24">
        <v>120</v>
      </c>
      <c r="AL52" s="24">
        <v>150</v>
      </c>
      <c r="AM52" s="30">
        <v>899</v>
      </c>
      <c r="AN52" s="30">
        <v>135</v>
      </c>
      <c r="AO52" s="24">
        <v>172</v>
      </c>
      <c r="AP52" s="30">
        <v>153</v>
      </c>
      <c r="AQ52" s="34"/>
    </row>
    <row r="53" spans="1:44" ht="15.75" thickBot="1" x14ac:dyDescent="0.3">
      <c r="A53" s="20">
        <v>25</v>
      </c>
      <c r="B53" s="19">
        <v>63</v>
      </c>
      <c r="C53" s="19">
        <v>57</v>
      </c>
      <c r="D53" s="19">
        <v>58</v>
      </c>
      <c r="E53" s="19">
        <v>53</v>
      </c>
      <c r="F53" s="19">
        <v>79</v>
      </c>
      <c r="G53" s="19">
        <v>70</v>
      </c>
      <c r="H53" s="19">
        <v>71</v>
      </c>
      <c r="I53" s="19">
        <v>62</v>
      </c>
      <c r="J53" s="19">
        <v>83</v>
      </c>
      <c r="K53" s="19">
        <v>73</v>
      </c>
      <c r="L53" s="19">
        <v>80</v>
      </c>
      <c r="M53" s="19">
        <v>66</v>
      </c>
      <c r="N53" s="25">
        <v>25</v>
      </c>
      <c r="O53" s="24">
        <v>84</v>
      </c>
      <c r="P53" s="24">
        <v>76</v>
      </c>
      <c r="Q53" s="24">
        <v>78</v>
      </c>
      <c r="R53" s="24">
        <v>71</v>
      </c>
      <c r="S53" s="24">
        <v>105</v>
      </c>
      <c r="T53" s="24">
        <v>93</v>
      </c>
      <c r="U53" s="24">
        <v>94</v>
      </c>
      <c r="V53" s="24">
        <v>84</v>
      </c>
      <c r="W53" s="24">
        <v>101</v>
      </c>
      <c r="X53" s="24">
        <v>90</v>
      </c>
      <c r="Y53" s="24">
        <v>93</v>
      </c>
      <c r="Z53" s="24">
        <v>78</v>
      </c>
      <c r="AA53" s="25">
        <v>16</v>
      </c>
      <c r="AI53" s="158">
        <v>25</v>
      </c>
      <c r="AJ53" s="159">
        <v>108</v>
      </c>
      <c r="AK53" s="159">
        <v>97</v>
      </c>
      <c r="AL53" s="159">
        <v>121</v>
      </c>
      <c r="AM53" s="157" t="s">
        <v>37</v>
      </c>
      <c r="AN53" s="157">
        <v>107</v>
      </c>
      <c r="AO53" s="159">
        <v>138</v>
      </c>
      <c r="AP53" s="157">
        <v>122</v>
      </c>
      <c r="AQ53" s="34"/>
    </row>
    <row r="54" spans="1:44" ht="15.75" thickBot="1" x14ac:dyDescent="0.3">
      <c r="A54" s="20">
        <v>16</v>
      </c>
      <c r="B54" s="19">
        <v>48</v>
      </c>
      <c r="C54" s="19">
        <v>43</v>
      </c>
      <c r="D54" s="19">
        <v>44</v>
      </c>
      <c r="E54" s="19">
        <v>41</v>
      </c>
      <c r="F54" s="19">
        <v>60</v>
      </c>
      <c r="G54" s="19">
        <v>53</v>
      </c>
      <c r="H54" s="19">
        <v>54</v>
      </c>
      <c r="I54" s="19">
        <v>48</v>
      </c>
      <c r="J54" s="19">
        <v>66</v>
      </c>
      <c r="K54" s="19">
        <v>59</v>
      </c>
      <c r="L54" s="19">
        <v>62</v>
      </c>
      <c r="M54" s="19">
        <v>52</v>
      </c>
      <c r="N54" s="25">
        <v>16</v>
      </c>
      <c r="O54" s="24">
        <v>64</v>
      </c>
      <c r="P54" s="24">
        <v>58</v>
      </c>
      <c r="Q54" s="24">
        <v>60</v>
      </c>
      <c r="R54" s="24">
        <v>55</v>
      </c>
      <c r="S54" s="24">
        <v>79</v>
      </c>
      <c r="T54" s="24">
        <v>71</v>
      </c>
      <c r="U54" s="24">
        <v>72</v>
      </c>
      <c r="V54" s="24">
        <v>64</v>
      </c>
      <c r="W54" s="24">
        <v>84</v>
      </c>
      <c r="X54" s="24">
        <v>76</v>
      </c>
      <c r="Y54" s="24">
        <v>73</v>
      </c>
      <c r="Z54" s="24">
        <v>61</v>
      </c>
      <c r="AA54" s="25">
        <v>16</v>
      </c>
      <c r="AI54" s="146">
        <v>16</v>
      </c>
      <c r="AJ54" s="147">
        <v>91</v>
      </c>
      <c r="AK54" s="147">
        <v>77</v>
      </c>
      <c r="AL54" s="147">
        <v>90</v>
      </c>
      <c r="AM54" s="148" t="s">
        <v>43</v>
      </c>
      <c r="AN54" s="148">
        <v>79</v>
      </c>
      <c r="AO54" s="147">
        <v>103</v>
      </c>
      <c r="AP54" s="161">
        <v>90</v>
      </c>
      <c r="AQ54" s="34"/>
    </row>
    <row r="55" spans="1:44" x14ac:dyDescent="0.25">
      <c r="AI55" s="704"/>
      <c r="AJ55" s="704"/>
      <c r="AK55" s="704"/>
      <c r="AL55" s="704"/>
      <c r="AM55" s="704"/>
      <c r="AN55" s="704"/>
      <c r="AO55" s="704"/>
      <c r="AP55" s="704"/>
      <c r="AQ55" s="704"/>
      <c r="AR55" s="68"/>
    </row>
    <row r="56" spans="1:44" x14ac:dyDescent="0.25">
      <c r="A56" s="67"/>
      <c r="B56" s="67"/>
      <c r="C56" s="67"/>
      <c r="D56" s="67"/>
      <c r="AI56" s="705"/>
      <c r="AJ56" s="705"/>
      <c r="AK56" s="705"/>
      <c r="AL56" s="705"/>
      <c r="AM56" s="705"/>
      <c r="AN56" s="705"/>
      <c r="AO56" s="705"/>
      <c r="AP56" s="705"/>
      <c r="AQ56" s="705"/>
      <c r="AR56" s="68"/>
    </row>
    <row r="57" spans="1:44" x14ac:dyDescent="0.25">
      <c r="AI57" s="68"/>
      <c r="AJ57" s="68"/>
      <c r="AK57" s="68"/>
      <c r="AL57" s="68"/>
      <c r="AM57" s="68"/>
      <c r="AN57" s="68"/>
      <c r="AO57" s="68"/>
      <c r="AP57" s="68"/>
      <c r="AQ57" s="68"/>
      <c r="AR57" s="68"/>
    </row>
  </sheetData>
  <dataConsolidate/>
  <mergeCells count="41">
    <mergeCell ref="AJ2:AP2"/>
    <mergeCell ref="AJ3:AK3"/>
    <mergeCell ref="AC4:AC5"/>
    <mergeCell ref="AB2:AH2"/>
    <mergeCell ref="AB3:AC3"/>
    <mergeCell ref="AD3:AH3"/>
    <mergeCell ref="AB4:AB5"/>
    <mergeCell ref="AF4:AH4"/>
    <mergeCell ref="AL4:AL5"/>
    <mergeCell ref="AM4:AM5"/>
    <mergeCell ref="B2:M2"/>
    <mergeCell ref="Y3:Z3"/>
    <mergeCell ref="B3:C3"/>
    <mergeCell ref="D3:E3"/>
    <mergeCell ref="F3:G3"/>
    <mergeCell ref="H3:I3"/>
    <mergeCell ref="O2:Z2"/>
    <mergeCell ref="O3:P3"/>
    <mergeCell ref="S3:T3"/>
    <mergeCell ref="J3:K3"/>
    <mergeCell ref="B4:M4"/>
    <mergeCell ref="AI55:AQ55"/>
    <mergeCell ref="AI56:AQ56"/>
    <mergeCell ref="A38:M38"/>
    <mergeCell ref="L3:M3"/>
    <mergeCell ref="U3:V3"/>
    <mergeCell ref="W3:X3"/>
    <mergeCell ref="AG5:AH5"/>
    <mergeCell ref="AL3:AP3"/>
    <mergeCell ref="AJ4:AJ5"/>
    <mergeCell ref="AK4:AK5"/>
    <mergeCell ref="A3:A4"/>
    <mergeCell ref="AO5:AP5"/>
    <mergeCell ref="Q3:R3"/>
    <mergeCell ref="AN4:AP4"/>
    <mergeCell ref="AI38:AP38"/>
    <mergeCell ref="N38:Z38"/>
    <mergeCell ref="O4:Z4"/>
    <mergeCell ref="AD4:AD5"/>
    <mergeCell ref="AE4:AE5"/>
    <mergeCell ref="AA38:AH38"/>
  </mergeCells>
  <phoneticPr fontId="2" type="noConversion"/>
  <printOptions horizontalCentered="1"/>
  <pageMargins left="0.23622047244094491" right="0.51181102362204722" top="0.78740157480314965" bottom="0.78740157480314965" header="0.31496062992125984" footer="0.31496062992125984"/>
  <pageSetup scale="54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L26"/>
  <sheetViews>
    <sheetView workbookViewId="0">
      <selection activeCell="L2" sqref="L2"/>
    </sheetView>
  </sheetViews>
  <sheetFormatPr defaultRowHeight="15" x14ac:dyDescent="0.25"/>
  <cols>
    <col min="3" max="3" width="11.5703125" bestFit="1" customWidth="1"/>
    <col min="4" max="4" width="10.42578125" customWidth="1"/>
    <col min="7" max="7" width="11.140625" bestFit="1" customWidth="1"/>
    <col min="8" max="8" width="11.85546875" customWidth="1"/>
    <col min="9" max="9" width="8.42578125" bestFit="1" customWidth="1"/>
    <col min="12" max="12" width="11" customWidth="1"/>
  </cols>
  <sheetData>
    <row r="1" spans="1:12" ht="15.75" x14ac:dyDescent="0.25">
      <c r="A1" s="102" t="s">
        <v>124</v>
      </c>
      <c r="B1" s="102" t="s">
        <v>106</v>
      </c>
      <c r="C1" s="102" t="s">
        <v>107</v>
      </c>
      <c r="D1" s="102" t="s">
        <v>108</v>
      </c>
      <c r="E1" s="102" t="s">
        <v>109</v>
      </c>
      <c r="F1" s="102" t="s">
        <v>110</v>
      </c>
      <c r="G1" s="102" t="s">
        <v>111</v>
      </c>
      <c r="H1" s="102" t="s">
        <v>112</v>
      </c>
      <c r="I1" s="102" t="s">
        <v>113</v>
      </c>
      <c r="J1" s="102" t="s">
        <v>114</v>
      </c>
      <c r="K1" s="70" t="s">
        <v>90</v>
      </c>
      <c r="L1" s="102" t="s">
        <v>282</v>
      </c>
    </row>
    <row r="2" spans="1:12" x14ac:dyDescent="0.25">
      <c r="A2" s="102" t="s">
        <v>125</v>
      </c>
      <c r="B2" s="102">
        <v>127</v>
      </c>
      <c r="C2" s="102" t="s">
        <v>115</v>
      </c>
      <c r="D2" s="102" t="s">
        <v>91</v>
      </c>
      <c r="E2" s="102">
        <v>2</v>
      </c>
      <c r="F2" s="103" t="s">
        <v>16</v>
      </c>
      <c r="G2" s="102" t="s">
        <v>98</v>
      </c>
      <c r="H2" s="102" t="s">
        <v>48</v>
      </c>
      <c r="I2" s="102" t="s">
        <v>22</v>
      </c>
      <c r="J2" s="102" t="s">
        <v>118</v>
      </c>
      <c r="K2" s="73">
        <v>1000</v>
      </c>
      <c r="L2" s="102" t="s">
        <v>258</v>
      </c>
    </row>
    <row r="3" spans="1:12" x14ac:dyDescent="0.25">
      <c r="A3" s="102" t="s">
        <v>127</v>
      </c>
      <c r="B3" s="102">
        <v>220</v>
      </c>
      <c r="C3" s="102" t="s">
        <v>103</v>
      </c>
      <c r="D3" s="102" t="s">
        <v>104</v>
      </c>
      <c r="E3" s="102">
        <v>4</v>
      </c>
      <c r="F3" s="103" t="s">
        <v>17</v>
      </c>
      <c r="G3" s="102" t="s">
        <v>116</v>
      </c>
      <c r="H3" s="102" t="s">
        <v>117</v>
      </c>
      <c r="I3" s="102" t="s">
        <v>24</v>
      </c>
      <c r="J3" s="102" t="s">
        <v>92</v>
      </c>
      <c r="K3" s="73">
        <v>800</v>
      </c>
    </row>
    <row r="4" spans="1:12" x14ac:dyDescent="0.25">
      <c r="A4" s="102" t="s">
        <v>197</v>
      </c>
      <c r="B4" s="102">
        <v>380</v>
      </c>
      <c r="C4" s="102" t="s">
        <v>96</v>
      </c>
      <c r="D4" s="102" t="s">
        <v>95</v>
      </c>
      <c r="E4" s="102"/>
      <c r="F4" s="103" t="s">
        <v>18</v>
      </c>
      <c r="G4" s="102" t="s">
        <v>146</v>
      </c>
      <c r="H4" s="102"/>
      <c r="I4" s="102"/>
      <c r="J4" s="102"/>
      <c r="K4" s="73">
        <v>630</v>
      </c>
    </row>
    <row r="5" spans="1:12" x14ac:dyDescent="0.25">
      <c r="A5" s="102" t="s">
        <v>126</v>
      </c>
      <c r="B5" s="102"/>
      <c r="C5" s="102" t="s">
        <v>120</v>
      </c>
      <c r="D5" s="102"/>
      <c r="E5" s="102"/>
      <c r="F5" s="103" t="s">
        <v>19</v>
      </c>
      <c r="G5" s="102" t="s">
        <v>147</v>
      </c>
      <c r="H5" s="102"/>
      <c r="I5" s="102"/>
      <c r="J5" s="102"/>
      <c r="K5" s="73">
        <v>500</v>
      </c>
    </row>
    <row r="6" spans="1:12" x14ac:dyDescent="0.25">
      <c r="A6" s="102" t="s">
        <v>128</v>
      </c>
      <c r="B6" s="102"/>
      <c r="C6" s="102" t="s">
        <v>139</v>
      </c>
      <c r="D6" s="102"/>
      <c r="E6" s="102"/>
      <c r="F6" s="103" t="s">
        <v>2</v>
      </c>
      <c r="G6" s="102" t="s">
        <v>148</v>
      </c>
      <c r="H6" s="102"/>
      <c r="I6" s="102"/>
      <c r="J6" s="102"/>
      <c r="K6" s="73">
        <v>400</v>
      </c>
    </row>
    <row r="7" spans="1:12" x14ac:dyDescent="0.25">
      <c r="B7" s="102"/>
      <c r="C7" s="102" t="s">
        <v>121</v>
      </c>
      <c r="D7" s="102"/>
      <c r="E7" s="102"/>
      <c r="F7" s="103" t="s">
        <v>20</v>
      </c>
      <c r="G7" s="102"/>
      <c r="H7" s="102"/>
      <c r="I7" s="102"/>
      <c r="J7" s="102"/>
      <c r="K7" s="73">
        <v>300</v>
      </c>
    </row>
    <row r="8" spans="1:12" x14ac:dyDescent="0.25">
      <c r="A8" s="102"/>
      <c r="B8" s="102"/>
      <c r="C8" s="102"/>
      <c r="D8" s="102"/>
      <c r="E8" s="102"/>
      <c r="F8" s="105" t="s">
        <v>52</v>
      </c>
      <c r="G8" s="102"/>
      <c r="H8" s="102"/>
      <c r="I8" s="102"/>
      <c r="J8" s="102"/>
      <c r="K8" s="73">
        <v>240</v>
      </c>
    </row>
    <row r="9" spans="1:12" x14ac:dyDescent="0.25">
      <c r="A9" s="102"/>
      <c r="B9" s="102"/>
      <c r="C9" s="102"/>
      <c r="D9" s="102"/>
      <c r="E9" s="102"/>
      <c r="F9" s="105" t="s">
        <v>53</v>
      </c>
      <c r="G9" s="102"/>
      <c r="H9" s="102"/>
      <c r="I9" s="102"/>
      <c r="J9" s="102"/>
      <c r="K9" s="73">
        <v>185</v>
      </c>
    </row>
    <row r="10" spans="1:12" x14ac:dyDescent="0.25">
      <c r="A10" s="102"/>
      <c r="B10" s="102"/>
      <c r="C10" s="102"/>
      <c r="D10" s="102"/>
      <c r="E10" s="102"/>
      <c r="F10" s="105" t="s">
        <v>179</v>
      </c>
      <c r="G10" s="102"/>
      <c r="H10" s="102"/>
      <c r="I10" s="102"/>
      <c r="J10" s="102"/>
      <c r="K10" s="73">
        <v>150</v>
      </c>
    </row>
    <row r="11" spans="1:12" x14ac:dyDescent="0.25">
      <c r="A11" s="102"/>
      <c r="B11" s="102"/>
      <c r="C11" s="102"/>
      <c r="D11" s="102"/>
      <c r="E11" s="102"/>
      <c r="F11" s="105" t="s">
        <v>180</v>
      </c>
      <c r="G11" s="102"/>
      <c r="H11" s="102"/>
      <c r="I11" s="102"/>
      <c r="J11" s="102"/>
      <c r="K11" s="73">
        <v>120</v>
      </c>
    </row>
    <row r="12" spans="1:12" x14ac:dyDescent="0.25">
      <c r="A12" s="102"/>
      <c r="B12" s="102"/>
      <c r="C12" s="102"/>
      <c r="D12" s="102"/>
      <c r="E12" s="102"/>
      <c r="F12" s="103" t="s">
        <v>181</v>
      </c>
      <c r="G12" s="102"/>
      <c r="H12" s="102"/>
      <c r="I12" s="102"/>
      <c r="J12" s="102"/>
      <c r="K12" s="73">
        <v>95</v>
      </c>
    </row>
    <row r="13" spans="1:12" x14ac:dyDescent="0.25">
      <c r="A13" s="102"/>
      <c r="B13" s="102"/>
      <c r="C13" s="102"/>
      <c r="D13" s="102"/>
      <c r="E13" s="102"/>
      <c r="G13" s="102"/>
      <c r="H13" s="102"/>
      <c r="I13" s="102"/>
      <c r="J13" s="102"/>
      <c r="K13" s="73">
        <v>70</v>
      </c>
    </row>
    <row r="14" spans="1:12" x14ac:dyDescent="0.25">
      <c r="A14" s="102"/>
      <c r="B14" s="102"/>
      <c r="C14" s="102"/>
      <c r="D14" s="102"/>
      <c r="E14" s="102"/>
      <c r="F14" s="34"/>
      <c r="G14" s="102"/>
      <c r="H14" s="102"/>
      <c r="I14" s="102"/>
      <c r="J14" s="102"/>
      <c r="K14" s="73">
        <v>50</v>
      </c>
    </row>
    <row r="15" spans="1:12" x14ac:dyDescent="0.25">
      <c r="A15" s="102"/>
      <c r="B15" s="102"/>
      <c r="C15" s="102"/>
      <c r="D15" s="102"/>
      <c r="E15" s="102"/>
      <c r="F15" s="104"/>
      <c r="G15" s="102"/>
      <c r="H15" s="102"/>
      <c r="I15" s="102"/>
      <c r="J15" s="102"/>
      <c r="K15" s="73">
        <v>35</v>
      </c>
    </row>
    <row r="16" spans="1:12" x14ac:dyDescent="0.25">
      <c r="A16" s="102"/>
      <c r="B16" s="102"/>
      <c r="C16" s="102"/>
      <c r="D16" s="102"/>
      <c r="E16" s="102"/>
      <c r="F16" s="104"/>
      <c r="G16" s="102"/>
      <c r="H16" s="102"/>
      <c r="I16" s="102"/>
      <c r="J16" s="102"/>
      <c r="K16" s="73">
        <v>25</v>
      </c>
    </row>
    <row r="17" spans="1:11" x14ac:dyDescent="0.25">
      <c r="A17" s="102"/>
      <c r="B17" s="102"/>
      <c r="C17" s="102"/>
      <c r="D17" s="102"/>
      <c r="E17" s="102"/>
      <c r="F17" s="104"/>
      <c r="G17" s="102"/>
      <c r="H17" s="102"/>
      <c r="I17" s="102"/>
      <c r="J17" s="102"/>
      <c r="K17" s="73">
        <v>16</v>
      </c>
    </row>
    <row r="18" spans="1:11" x14ac:dyDescent="0.25">
      <c r="F18" s="104"/>
      <c r="K18" s="73">
        <v>10</v>
      </c>
    </row>
    <row r="19" spans="1:11" x14ac:dyDescent="0.25">
      <c r="F19" s="104"/>
      <c r="K19" s="73">
        <v>6</v>
      </c>
    </row>
    <row r="20" spans="1:11" x14ac:dyDescent="0.25">
      <c r="F20" s="104"/>
      <c r="K20" s="73">
        <v>4</v>
      </c>
    </row>
    <row r="21" spans="1:11" x14ac:dyDescent="0.25">
      <c r="F21" s="104"/>
      <c r="K21" s="73">
        <v>2.5</v>
      </c>
    </row>
    <row r="22" spans="1:11" x14ac:dyDescent="0.25">
      <c r="F22" s="104"/>
      <c r="K22" s="73">
        <v>1.5</v>
      </c>
    </row>
    <row r="23" spans="1:11" x14ac:dyDescent="0.25">
      <c r="F23" s="104"/>
      <c r="K23" s="73">
        <v>1</v>
      </c>
    </row>
    <row r="24" spans="1:11" x14ac:dyDescent="0.25">
      <c r="F24" s="104"/>
      <c r="K24" s="73">
        <v>0.75</v>
      </c>
    </row>
    <row r="25" spans="1:11" x14ac:dyDescent="0.25">
      <c r="F25" s="104"/>
      <c r="K25" s="73">
        <v>0.5</v>
      </c>
    </row>
    <row r="26" spans="1:11" x14ac:dyDescent="0.25">
      <c r="F26" s="10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AE26"/>
  <sheetViews>
    <sheetView workbookViewId="0">
      <selection activeCell="I4" sqref="I4"/>
    </sheetView>
  </sheetViews>
  <sheetFormatPr defaultRowHeight="15" x14ac:dyDescent="0.25"/>
  <sheetData>
    <row r="1" spans="2:31" x14ac:dyDescent="0.25">
      <c r="B1" s="191" t="s">
        <v>141</v>
      </c>
      <c r="C1" s="192"/>
      <c r="D1" s="192" t="s">
        <v>144</v>
      </c>
      <c r="E1" s="193"/>
      <c r="H1" s="182" t="s">
        <v>202</v>
      </c>
      <c r="I1" s="183" t="s">
        <v>203</v>
      </c>
      <c r="J1" s="183">
        <v>1</v>
      </c>
      <c r="K1" s="183">
        <v>2</v>
      </c>
      <c r="L1" s="183">
        <v>3</v>
      </c>
      <c r="M1" s="183">
        <v>4</v>
      </c>
      <c r="N1" s="183">
        <v>5</v>
      </c>
      <c r="O1" s="183">
        <v>6</v>
      </c>
      <c r="P1" s="183">
        <v>7</v>
      </c>
      <c r="Q1" s="183">
        <v>8</v>
      </c>
      <c r="R1" s="183">
        <v>9</v>
      </c>
      <c r="S1" s="183">
        <v>10</v>
      </c>
      <c r="T1" s="183">
        <v>11</v>
      </c>
      <c r="U1" s="183">
        <v>12</v>
      </c>
      <c r="V1" s="183">
        <v>13</v>
      </c>
      <c r="W1" s="183">
        <v>14</v>
      </c>
      <c r="X1" s="183">
        <v>15</v>
      </c>
      <c r="Y1" s="183">
        <v>16</v>
      </c>
      <c r="Z1" s="183">
        <v>17</v>
      </c>
      <c r="AA1" s="183">
        <v>18</v>
      </c>
      <c r="AB1" s="183">
        <v>19</v>
      </c>
      <c r="AC1" s="184">
        <v>20</v>
      </c>
      <c r="AD1" s="102"/>
      <c r="AE1" s="102"/>
    </row>
    <row r="2" spans="2:31" x14ac:dyDescent="0.25">
      <c r="B2" s="194" t="s">
        <v>140</v>
      </c>
      <c r="C2" s="181"/>
      <c r="D2" s="181" t="s">
        <v>145</v>
      </c>
      <c r="E2" s="195"/>
      <c r="H2" s="185">
        <v>1</v>
      </c>
      <c r="I2" s="179" t="s">
        <v>18</v>
      </c>
      <c r="J2" s="180">
        <v>1</v>
      </c>
      <c r="K2" s="180">
        <v>0.8</v>
      </c>
      <c r="L2" s="180">
        <v>0.7</v>
      </c>
      <c r="M2" s="180">
        <v>0.65</v>
      </c>
      <c r="N2" s="180">
        <v>0.6</v>
      </c>
      <c r="O2" s="180">
        <v>0.56999999999999995</v>
      </c>
      <c r="P2" s="180">
        <v>0.54</v>
      </c>
      <c r="Q2" s="180">
        <v>0.52</v>
      </c>
      <c r="R2" s="180">
        <v>0.5</v>
      </c>
      <c r="S2" s="180">
        <v>0.5</v>
      </c>
      <c r="T2" s="180">
        <v>0.5</v>
      </c>
      <c r="U2" s="180">
        <v>0.45</v>
      </c>
      <c r="V2" s="180">
        <v>0.45</v>
      </c>
      <c r="W2" s="180">
        <v>0.45</v>
      </c>
      <c r="X2" s="180">
        <v>0.45</v>
      </c>
      <c r="Y2" s="180">
        <v>0.41</v>
      </c>
      <c r="Z2" s="180">
        <v>0.41</v>
      </c>
      <c r="AA2" s="180">
        <v>0.41</v>
      </c>
      <c r="AB2" s="180">
        <v>0.41</v>
      </c>
      <c r="AC2" s="186">
        <v>0.38</v>
      </c>
    </row>
    <row r="3" spans="2:31" x14ac:dyDescent="0.25">
      <c r="B3" s="194" t="s">
        <v>136</v>
      </c>
      <c r="C3" s="181" t="s">
        <v>137</v>
      </c>
      <c r="D3" s="181" t="s">
        <v>136</v>
      </c>
      <c r="E3" s="195" t="s">
        <v>138</v>
      </c>
      <c r="H3" s="185">
        <v>2</v>
      </c>
      <c r="I3" s="276"/>
      <c r="J3" s="180"/>
      <c r="K3" s="180">
        <v>0.85</v>
      </c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6"/>
    </row>
    <row r="4" spans="2:31" x14ac:dyDescent="0.25">
      <c r="B4" s="185">
        <v>35</v>
      </c>
      <c r="C4" s="179">
        <v>25</v>
      </c>
      <c r="D4" s="179">
        <v>1.5</v>
      </c>
      <c r="E4" s="196">
        <v>1.5</v>
      </c>
      <c r="H4" s="185">
        <v>3</v>
      </c>
      <c r="I4" s="276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6"/>
    </row>
    <row r="5" spans="2:31" x14ac:dyDescent="0.25">
      <c r="B5" s="185">
        <v>50</v>
      </c>
      <c r="C5" s="179">
        <v>25</v>
      </c>
      <c r="D5" s="179">
        <v>2.5</v>
      </c>
      <c r="E5" s="196">
        <f>IF(D5&gt;35,0.5*D5,IF(D5&gt;16,16,D5))</f>
        <v>2.5</v>
      </c>
      <c r="H5" s="185">
        <v>4</v>
      </c>
      <c r="I5" s="276" t="s">
        <v>53</v>
      </c>
      <c r="J5" s="180">
        <v>1</v>
      </c>
      <c r="K5" s="180">
        <v>0.88</v>
      </c>
      <c r="L5" s="180">
        <v>0.82</v>
      </c>
      <c r="M5" s="180">
        <v>0.77</v>
      </c>
      <c r="N5" s="180">
        <v>0.75</v>
      </c>
      <c r="O5" s="180">
        <v>0.73</v>
      </c>
      <c r="P5" s="180">
        <v>0.73</v>
      </c>
      <c r="Q5" s="180">
        <v>0.72</v>
      </c>
      <c r="R5" s="180">
        <v>0.72</v>
      </c>
      <c r="S5" s="180">
        <v>0.72</v>
      </c>
      <c r="T5" s="180">
        <v>0.72</v>
      </c>
      <c r="U5" s="180">
        <v>0.72</v>
      </c>
      <c r="V5" s="180">
        <v>0.72</v>
      </c>
      <c r="W5" s="180">
        <v>0.72</v>
      </c>
      <c r="X5" s="180">
        <v>0.72</v>
      </c>
      <c r="Y5" s="180">
        <v>0.72</v>
      </c>
      <c r="Z5" s="180">
        <v>0.72</v>
      </c>
      <c r="AA5" s="180">
        <v>0.72</v>
      </c>
      <c r="AB5" s="180">
        <v>0.72</v>
      </c>
      <c r="AC5" s="180">
        <v>0.72</v>
      </c>
    </row>
    <row r="6" spans="2:31" ht="15.75" thickBot="1" x14ac:dyDescent="0.3">
      <c r="B6" s="185">
        <v>70</v>
      </c>
      <c r="C6" s="179">
        <v>35</v>
      </c>
      <c r="D6" s="179">
        <v>4</v>
      </c>
      <c r="E6" s="196">
        <f t="shared" ref="E6:E19" si="0">IF(D6&gt;35,0.5*D6,IF(D6&gt;16,16,D6))</f>
        <v>4</v>
      </c>
      <c r="F6">
        <f>INDEX(D3:E21,MATCH(35,D3:D21,0),MATCH("Terra",D3:E3,0))</f>
        <v>16</v>
      </c>
      <c r="H6" s="187">
        <v>5</v>
      </c>
      <c r="I6" s="277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90"/>
    </row>
    <row r="7" spans="2:31" x14ac:dyDescent="0.25">
      <c r="B7" s="185">
        <v>95</v>
      </c>
      <c r="C7" s="179">
        <v>50</v>
      </c>
      <c r="D7" s="179">
        <v>6</v>
      </c>
      <c r="E7" s="196">
        <f t="shared" si="0"/>
        <v>6</v>
      </c>
    </row>
    <row r="8" spans="2:31" ht="15.75" thickBot="1" x14ac:dyDescent="0.3">
      <c r="B8" s="185">
        <v>120</v>
      </c>
      <c r="C8" s="179">
        <v>70</v>
      </c>
      <c r="D8" s="179">
        <v>10</v>
      </c>
      <c r="E8" s="196">
        <f t="shared" si="0"/>
        <v>10</v>
      </c>
      <c r="G8">
        <f>MATCH(35,B3:B13,0)</f>
        <v>2</v>
      </c>
    </row>
    <row r="9" spans="2:31" x14ac:dyDescent="0.25">
      <c r="B9" s="185">
        <v>150</v>
      </c>
      <c r="C9" s="179">
        <v>70</v>
      </c>
      <c r="D9" s="179">
        <v>16</v>
      </c>
      <c r="E9" s="196">
        <f t="shared" si="0"/>
        <v>16</v>
      </c>
      <c r="H9" s="191"/>
      <c r="I9" s="183">
        <v>1</v>
      </c>
      <c r="J9" s="183">
        <v>2</v>
      </c>
      <c r="K9" s="183">
        <v>3</v>
      </c>
      <c r="L9" s="184">
        <v>4</v>
      </c>
    </row>
    <row r="10" spans="2:31" x14ac:dyDescent="0.25">
      <c r="B10" s="185">
        <v>185</v>
      </c>
      <c r="C10" s="179">
        <v>95</v>
      </c>
      <c r="D10" s="179">
        <v>25</v>
      </c>
      <c r="E10" s="196">
        <f t="shared" si="0"/>
        <v>16</v>
      </c>
      <c r="H10" s="194"/>
      <c r="I10" s="713" t="s">
        <v>206</v>
      </c>
      <c r="J10" s="713"/>
      <c r="K10" s="713" t="s">
        <v>207</v>
      </c>
      <c r="L10" s="714"/>
    </row>
    <row r="11" spans="2:31" x14ac:dyDescent="0.25">
      <c r="B11" s="185">
        <v>240</v>
      </c>
      <c r="C11" s="179">
        <v>120</v>
      </c>
      <c r="D11" s="179">
        <v>35</v>
      </c>
      <c r="E11" s="196">
        <f t="shared" si="0"/>
        <v>16</v>
      </c>
      <c r="H11" s="185" t="s">
        <v>204</v>
      </c>
      <c r="I11" s="179" t="s">
        <v>48</v>
      </c>
      <c r="J11" s="179" t="s">
        <v>205</v>
      </c>
      <c r="K11" s="179" t="s">
        <v>48</v>
      </c>
      <c r="L11" s="196" t="s">
        <v>205</v>
      </c>
    </row>
    <row r="12" spans="2:31" x14ac:dyDescent="0.25">
      <c r="B12" s="185">
        <v>300</v>
      </c>
      <c r="C12" s="179">
        <v>150</v>
      </c>
      <c r="D12" s="179">
        <v>50</v>
      </c>
      <c r="E12" s="196">
        <f>IF(D12&gt;35,0.5*D12,IF(D12&gt;16,16,D12))</f>
        <v>25</v>
      </c>
      <c r="H12" s="185">
        <v>10</v>
      </c>
      <c r="I12" s="180">
        <v>1.22</v>
      </c>
      <c r="J12" s="180">
        <v>1.1499999999999999</v>
      </c>
      <c r="K12" s="180">
        <v>1.1000000000000001</v>
      </c>
      <c r="L12" s="186">
        <v>1.07</v>
      </c>
    </row>
    <row r="13" spans="2:31" x14ac:dyDescent="0.25">
      <c r="B13" s="185">
        <v>400</v>
      </c>
      <c r="C13" s="179">
        <v>240</v>
      </c>
      <c r="D13" s="179">
        <v>70</v>
      </c>
      <c r="E13" s="196">
        <f t="shared" si="0"/>
        <v>35</v>
      </c>
      <c r="H13" s="185">
        <v>15</v>
      </c>
      <c r="I13" s="180">
        <v>1.17</v>
      </c>
      <c r="J13" s="180">
        <v>1.1200000000000001</v>
      </c>
      <c r="K13" s="180">
        <v>1.05</v>
      </c>
      <c r="L13" s="186">
        <v>1.04</v>
      </c>
    </row>
    <row r="14" spans="2:31" x14ac:dyDescent="0.25">
      <c r="B14" s="185">
        <v>500</v>
      </c>
      <c r="C14" s="179">
        <v>240</v>
      </c>
      <c r="D14" s="179">
        <v>95</v>
      </c>
      <c r="E14" s="196">
        <v>50</v>
      </c>
      <c r="H14" s="200">
        <v>20</v>
      </c>
      <c r="I14" s="202">
        <v>1.1200000000000001</v>
      </c>
      <c r="J14" s="202">
        <v>1.08</v>
      </c>
      <c r="K14" s="202">
        <v>1</v>
      </c>
      <c r="L14" s="203">
        <v>1</v>
      </c>
    </row>
    <row r="15" spans="2:31" x14ac:dyDescent="0.25">
      <c r="B15" s="185">
        <v>630</v>
      </c>
      <c r="C15" s="179">
        <v>400</v>
      </c>
      <c r="D15" s="179">
        <v>120</v>
      </c>
      <c r="E15" s="196">
        <v>70</v>
      </c>
      <c r="H15" s="200">
        <v>25</v>
      </c>
      <c r="I15" s="202">
        <v>1.06</v>
      </c>
      <c r="J15" s="202">
        <v>1.04</v>
      </c>
      <c r="K15" s="202">
        <v>0.95</v>
      </c>
      <c r="L15" s="203">
        <v>0.96</v>
      </c>
    </row>
    <row r="16" spans="2:31" x14ac:dyDescent="0.25">
      <c r="B16" s="185">
        <v>800</v>
      </c>
      <c r="C16" s="179">
        <v>400</v>
      </c>
      <c r="D16" s="179">
        <v>150</v>
      </c>
      <c r="E16" s="196">
        <v>95</v>
      </c>
      <c r="H16" s="200">
        <v>30</v>
      </c>
      <c r="I16" s="202">
        <v>1</v>
      </c>
      <c r="J16" s="202">
        <v>1</v>
      </c>
      <c r="K16" s="202">
        <v>0.89</v>
      </c>
      <c r="L16" s="203">
        <v>0.93</v>
      </c>
    </row>
    <row r="17" spans="2:12" x14ac:dyDescent="0.25">
      <c r="B17" s="185">
        <v>1000</v>
      </c>
      <c r="C17" s="179">
        <v>500</v>
      </c>
      <c r="D17" s="179">
        <v>185</v>
      </c>
      <c r="E17" s="196">
        <v>95</v>
      </c>
      <c r="H17" s="200">
        <v>35</v>
      </c>
      <c r="I17" s="202">
        <v>0.94</v>
      </c>
      <c r="J17" s="202">
        <v>0.96</v>
      </c>
      <c r="K17" s="202">
        <v>0.84</v>
      </c>
      <c r="L17" s="203">
        <v>0.89</v>
      </c>
    </row>
    <row r="18" spans="2:12" x14ac:dyDescent="0.25">
      <c r="B18" s="194"/>
      <c r="C18" s="181"/>
      <c r="D18" s="179">
        <v>240</v>
      </c>
      <c r="E18" s="196">
        <f t="shared" si="0"/>
        <v>120</v>
      </c>
      <c r="H18" s="200">
        <v>40</v>
      </c>
      <c r="I18" s="202">
        <v>0.87</v>
      </c>
      <c r="J18" s="202">
        <v>0.91</v>
      </c>
      <c r="K18" s="202">
        <v>0.77</v>
      </c>
      <c r="L18" s="203">
        <v>0.85</v>
      </c>
    </row>
    <row r="19" spans="2:12" x14ac:dyDescent="0.25">
      <c r="B19" s="194"/>
      <c r="C19" s="181"/>
      <c r="D19" s="179">
        <v>300</v>
      </c>
      <c r="E19" s="196">
        <f t="shared" si="0"/>
        <v>150</v>
      </c>
      <c r="H19" s="200">
        <v>45</v>
      </c>
      <c r="I19" s="202">
        <v>0.79</v>
      </c>
      <c r="J19" s="202">
        <v>0.87</v>
      </c>
      <c r="K19" s="202">
        <v>0.71</v>
      </c>
      <c r="L19" s="203">
        <v>0.8</v>
      </c>
    </row>
    <row r="20" spans="2:12" x14ac:dyDescent="0.25">
      <c r="B20" s="194"/>
      <c r="C20" s="181"/>
      <c r="D20" s="179">
        <v>400</v>
      </c>
      <c r="E20" s="196">
        <v>240</v>
      </c>
      <c r="H20" s="200">
        <v>50</v>
      </c>
      <c r="I20" s="202">
        <v>0.71</v>
      </c>
      <c r="J20" s="202">
        <v>0.82</v>
      </c>
      <c r="K20" s="202">
        <v>0.63</v>
      </c>
      <c r="L20" s="203">
        <v>0.76</v>
      </c>
    </row>
    <row r="21" spans="2:12" x14ac:dyDescent="0.25">
      <c r="B21" s="194"/>
      <c r="C21" s="181"/>
      <c r="D21" s="179">
        <v>500</v>
      </c>
      <c r="E21" s="196">
        <v>240</v>
      </c>
      <c r="H21" s="200">
        <v>55</v>
      </c>
      <c r="I21" s="202">
        <v>0.61</v>
      </c>
      <c r="J21" s="202">
        <v>0.76</v>
      </c>
      <c r="K21" s="202">
        <v>0.55000000000000004</v>
      </c>
      <c r="L21" s="203">
        <v>0.71</v>
      </c>
    </row>
    <row r="22" spans="2:12" x14ac:dyDescent="0.25">
      <c r="B22" s="194"/>
      <c r="C22" s="181"/>
      <c r="D22" s="179">
        <v>630</v>
      </c>
      <c r="E22" s="196">
        <v>400</v>
      </c>
      <c r="H22" s="200">
        <v>60</v>
      </c>
      <c r="I22" s="202">
        <v>0.5</v>
      </c>
      <c r="J22" s="202">
        <v>0.71</v>
      </c>
      <c r="K22" s="202">
        <v>0.45</v>
      </c>
      <c r="L22" s="203">
        <v>0.65</v>
      </c>
    </row>
    <row r="23" spans="2:12" x14ac:dyDescent="0.25">
      <c r="B23" s="194"/>
      <c r="C23" s="181"/>
      <c r="D23" s="179">
        <v>800</v>
      </c>
      <c r="E23" s="196">
        <v>400</v>
      </c>
      <c r="H23" s="200">
        <v>65</v>
      </c>
      <c r="I23" s="180"/>
      <c r="J23" s="202">
        <v>0.65</v>
      </c>
      <c r="K23" s="180"/>
      <c r="L23" s="203">
        <v>0.6</v>
      </c>
    </row>
    <row r="24" spans="2:12" ht="15.75" thickBot="1" x14ac:dyDescent="0.3">
      <c r="B24" s="197"/>
      <c r="C24" s="188"/>
      <c r="D24" s="198">
        <v>1000</v>
      </c>
      <c r="E24" s="199">
        <v>500</v>
      </c>
      <c r="H24" s="200">
        <v>70</v>
      </c>
      <c r="I24" s="180"/>
      <c r="J24" s="202">
        <v>0.57999999999999996</v>
      </c>
      <c r="K24" s="180"/>
      <c r="L24" s="203">
        <v>0.53</v>
      </c>
    </row>
    <row r="25" spans="2:12" x14ac:dyDescent="0.25">
      <c r="H25" s="200">
        <v>75</v>
      </c>
      <c r="I25" s="180"/>
      <c r="J25" s="202">
        <v>0.5</v>
      </c>
      <c r="K25" s="180"/>
      <c r="L25" s="203">
        <v>0.46</v>
      </c>
    </row>
    <row r="26" spans="2:12" ht="15.75" thickBot="1" x14ac:dyDescent="0.3">
      <c r="H26" s="201">
        <v>80</v>
      </c>
      <c r="I26" s="189"/>
      <c r="J26" s="204">
        <v>0.41</v>
      </c>
      <c r="K26" s="189"/>
      <c r="L26" s="205">
        <v>0.38</v>
      </c>
    </row>
  </sheetData>
  <mergeCells count="2">
    <mergeCell ref="I10:J10"/>
    <mergeCell ref="K10:L10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3:AM37"/>
  <sheetViews>
    <sheetView topLeftCell="A22" workbookViewId="0">
      <selection activeCell="AN11" sqref="AN11"/>
    </sheetView>
  </sheetViews>
  <sheetFormatPr defaultRowHeight="15" x14ac:dyDescent="0.25"/>
  <cols>
    <col min="1" max="14" width="9.140625" style="447"/>
    <col min="15" max="15" width="9.140625" style="447" customWidth="1"/>
    <col min="16" max="25" width="9.140625" style="447"/>
    <col min="26" max="26" width="9.5703125" style="447" customWidth="1"/>
    <col min="27" max="27" width="9.42578125" style="447" customWidth="1"/>
    <col min="28" max="28" width="9.28515625" style="447" customWidth="1"/>
    <col min="29" max="29" width="9.42578125" style="447" customWidth="1"/>
    <col min="30" max="30" width="9.28515625" style="447" customWidth="1"/>
    <col min="31" max="32" width="8.28515625" style="447" customWidth="1"/>
    <col min="33" max="33" width="10.85546875" style="447" customWidth="1"/>
    <col min="34" max="34" width="10.42578125" style="447" customWidth="1"/>
    <col min="35" max="36" width="10.28515625" style="447" customWidth="1"/>
    <col min="37" max="37" width="10.42578125" style="447" customWidth="1"/>
    <col min="38" max="38" width="9.140625" style="447" customWidth="1"/>
    <col min="39" max="39" width="9.28515625" style="447" customWidth="1"/>
    <col min="40" max="40" width="9.140625" style="447"/>
    <col min="41" max="41" width="8.7109375" style="447" customWidth="1"/>
    <col min="42" max="16384" width="9.140625" style="447"/>
  </cols>
  <sheetData>
    <row r="3" spans="1:39" ht="15.75" customHeight="1" x14ac:dyDescent="0.25"/>
    <row r="4" spans="1:39" ht="15.75" customHeight="1" x14ac:dyDescent="0.25"/>
    <row r="5" spans="1:39" ht="15.75" customHeight="1" x14ac:dyDescent="0.25"/>
    <row r="6" spans="1:39" ht="15.75" customHeight="1" x14ac:dyDescent="0.25"/>
    <row r="8" spans="1:39" ht="15.75" customHeight="1" x14ac:dyDescent="0.25"/>
    <row r="13" spans="1:39" x14ac:dyDescent="0.25">
      <c r="A13" s="448" t="s">
        <v>90</v>
      </c>
      <c r="B13" s="448" t="s">
        <v>82</v>
      </c>
      <c r="C13" s="448" t="s">
        <v>83</v>
      </c>
      <c r="D13" s="448" t="s">
        <v>149</v>
      </c>
      <c r="E13" s="448" t="s">
        <v>150</v>
      </c>
      <c r="F13" s="448" t="s">
        <v>151</v>
      </c>
      <c r="G13" s="448" t="s">
        <v>152</v>
      </c>
      <c r="H13" s="448" t="s">
        <v>153</v>
      </c>
      <c r="I13" s="448" t="s">
        <v>154</v>
      </c>
      <c r="J13" s="448" t="s">
        <v>155</v>
      </c>
      <c r="K13" s="448" t="s">
        <v>156</v>
      </c>
      <c r="L13" s="448" t="s">
        <v>157</v>
      </c>
      <c r="M13" s="448" t="s">
        <v>158</v>
      </c>
      <c r="N13" s="449" t="s">
        <v>159</v>
      </c>
      <c r="O13" s="449" t="s">
        <v>160</v>
      </c>
      <c r="P13" s="449" t="s">
        <v>161</v>
      </c>
      <c r="Q13" s="449" t="s">
        <v>162</v>
      </c>
      <c r="R13" s="449" t="s">
        <v>163</v>
      </c>
      <c r="S13" s="449" t="s">
        <v>164</v>
      </c>
      <c r="T13" s="449" t="s">
        <v>165</v>
      </c>
      <c r="U13" s="449" t="s">
        <v>166</v>
      </c>
      <c r="V13" s="449" t="s">
        <v>167</v>
      </c>
      <c r="W13" s="449" t="s">
        <v>168</v>
      </c>
      <c r="X13" s="449" t="s">
        <v>169</v>
      </c>
      <c r="Y13" s="449" t="s">
        <v>170</v>
      </c>
      <c r="Z13" s="450" t="s">
        <v>171</v>
      </c>
      <c r="AA13" s="451" t="s">
        <v>172</v>
      </c>
      <c r="AB13" s="450" t="s">
        <v>173</v>
      </c>
      <c r="AC13" s="450" t="s">
        <v>182</v>
      </c>
      <c r="AD13" s="450" t="s">
        <v>174</v>
      </c>
      <c r="AE13" s="450" t="s">
        <v>183</v>
      </c>
      <c r="AF13" s="450" t="s">
        <v>184</v>
      </c>
      <c r="AG13" s="450" t="s">
        <v>175</v>
      </c>
      <c r="AH13" s="451" t="s">
        <v>176</v>
      </c>
      <c r="AI13" s="450" t="s">
        <v>177</v>
      </c>
      <c r="AJ13" s="450" t="s">
        <v>187</v>
      </c>
      <c r="AK13" s="450" t="s">
        <v>178</v>
      </c>
      <c r="AL13" s="450" t="s">
        <v>185</v>
      </c>
      <c r="AM13" s="450" t="s">
        <v>186</v>
      </c>
    </row>
    <row r="14" spans="1:39" x14ac:dyDescent="0.25">
      <c r="A14" s="452">
        <v>0.5</v>
      </c>
      <c r="B14" s="452">
        <v>7</v>
      </c>
      <c r="C14" s="452">
        <v>7</v>
      </c>
      <c r="D14" s="452">
        <v>7</v>
      </c>
      <c r="E14" s="452">
        <v>7</v>
      </c>
      <c r="F14" s="452">
        <v>9</v>
      </c>
      <c r="G14" s="452">
        <v>8</v>
      </c>
      <c r="H14" s="452">
        <v>9</v>
      </c>
      <c r="I14" s="452">
        <v>8</v>
      </c>
      <c r="J14" s="452">
        <v>10</v>
      </c>
      <c r="K14" s="452">
        <v>9</v>
      </c>
      <c r="L14" s="452">
        <v>12</v>
      </c>
      <c r="M14" s="452">
        <v>10</v>
      </c>
      <c r="N14" s="453">
        <v>10</v>
      </c>
      <c r="O14" s="453">
        <v>9</v>
      </c>
      <c r="P14" s="453">
        <v>10</v>
      </c>
      <c r="Q14" s="453">
        <v>9</v>
      </c>
      <c r="R14" s="453">
        <v>12</v>
      </c>
      <c r="S14" s="453">
        <v>10</v>
      </c>
      <c r="T14" s="453">
        <v>11</v>
      </c>
      <c r="U14" s="453">
        <v>10</v>
      </c>
      <c r="V14" s="453">
        <v>12</v>
      </c>
      <c r="W14" s="453">
        <v>11</v>
      </c>
      <c r="X14" s="453">
        <v>14</v>
      </c>
      <c r="Y14" s="453">
        <v>12</v>
      </c>
      <c r="Z14" s="450">
        <v>11</v>
      </c>
      <c r="AA14" s="450">
        <v>9</v>
      </c>
      <c r="AB14" s="450">
        <v>11</v>
      </c>
      <c r="AC14" s="450">
        <v>8</v>
      </c>
      <c r="AD14" s="450">
        <v>9</v>
      </c>
      <c r="AE14" s="450">
        <v>12</v>
      </c>
      <c r="AF14" s="450">
        <v>10</v>
      </c>
      <c r="AG14" s="450">
        <v>13</v>
      </c>
      <c r="AH14" s="450">
        <v>12</v>
      </c>
      <c r="AI14" s="454">
        <v>13</v>
      </c>
      <c r="AJ14" s="454">
        <v>10</v>
      </c>
      <c r="AK14" s="454">
        <v>10</v>
      </c>
      <c r="AL14" s="450">
        <v>15</v>
      </c>
      <c r="AM14" s="450">
        <v>12</v>
      </c>
    </row>
    <row r="15" spans="1:39" x14ac:dyDescent="0.25">
      <c r="A15" s="452">
        <v>0.75</v>
      </c>
      <c r="B15" s="452">
        <v>9</v>
      </c>
      <c r="C15" s="452">
        <v>9</v>
      </c>
      <c r="D15" s="452">
        <v>9</v>
      </c>
      <c r="E15" s="452">
        <v>9</v>
      </c>
      <c r="F15" s="452">
        <v>11</v>
      </c>
      <c r="G15" s="452">
        <v>10</v>
      </c>
      <c r="H15" s="452">
        <v>11</v>
      </c>
      <c r="I15" s="452">
        <v>10</v>
      </c>
      <c r="J15" s="452">
        <v>13</v>
      </c>
      <c r="K15" s="452">
        <v>11</v>
      </c>
      <c r="L15" s="452">
        <v>15</v>
      </c>
      <c r="M15" s="452">
        <v>12</v>
      </c>
      <c r="N15" s="453">
        <v>12</v>
      </c>
      <c r="O15" s="453">
        <v>11</v>
      </c>
      <c r="P15" s="453">
        <v>12</v>
      </c>
      <c r="Q15" s="453">
        <v>11</v>
      </c>
      <c r="R15" s="453">
        <v>15</v>
      </c>
      <c r="S15" s="453">
        <v>13</v>
      </c>
      <c r="T15" s="453">
        <v>15</v>
      </c>
      <c r="U15" s="453">
        <v>13</v>
      </c>
      <c r="V15" s="453">
        <v>16</v>
      </c>
      <c r="W15" s="453">
        <v>14</v>
      </c>
      <c r="X15" s="453">
        <v>18</v>
      </c>
      <c r="Y15" s="453">
        <v>15</v>
      </c>
      <c r="Z15" s="450">
        <v>14</v>
      </c>
      <c r="AA15" s="450">
        <v>12</v>
      </c>
      <c r="AB15" s="450">
        <v>14</v>
      </c>
      <c r="AC15" s="450">
        <v>11</v>
      </c>
      <c r="AD15" s="450">
        <v>11</v>
      </c>
      <c r="AE15" s="450">
        <v>16</v>
      </c>
      <c r="AF15" s="450">
        <v>13</v>
      </c>
      <c r="AG15" s="450">
        <v>17</v>
      </c>
      <c r="AH15" s="450">
        <v>15</v>
      </c>
      <c r="AI15" s="454">
        <v>17</v>
      </c>
      <c r="AJ15" s="454">
        <v>13</v>
      </c>
      <c r="AK15" s="454">
        <v>14</v>
      </c>
      <c r="AL15" s="450">
        <v>19</v>
      </c>
      <c r="AM15" s="450">
        <v>16</v>
      </c>
    </row>
    <row r="16" spans="1:39" x14ac:dyDescent="0.25">
      <c r="A16" s="452">
        <v>1</v>
      </c>
      <c r="B16" s="452">
        <v>11</v>
      </c>
      <c r="C16" s="452">
        <v>10</v>
      </c>
      <c r="D16" s="452">
        <v>11</v>
      </c>
      <c r="E16" s="452">
        <v>10</v>
      </c>
      <c r="F16" s="452">
        <v>14</v>
      </c>
      <c r="G16" s="452">
        <v>12</v>
      </c>
      <c r="H16" s="452">
        <v>13</v>
      </c>
      <c r="I16" s="452">
        <v>12</v>
      </c>
      <c r="J16" s="452">
        <v>15</v>
      </c>
      <c r="K16" s="452">
        <v>14</v>
      </c>
      <c r="L16" s="452">
        <v>18</v>
      </c>
      <c r="M16" s="452">
        <v>15</v>
      </c>
      <c r="N16" s="453">
        <v>15</v>
      </c>
      <c r="O16" s="453">
        <v>13</v>
      </c>
      <c r="P16" s="453">
        <v>14</v>
      </c>
      <c r="Q16" s="453">
        <v>13</v>
      </c>
      <c r="R16" s="453">
        <v>18</v>
      </c>
      <c r="S16" s="453">
        <v>16</v>
      </c>
      <c r="T16" s="453">
        <v>17</v>
      </c>
      <c r="U16" s="453">
        <v>15</v>
      </c>
      <c r="V16" s="453">
        <v>19</v>
      </c>
      <c r="W16" s="453">
        <v>17</v>
      </c>
      <c r="X16" s="453">
        <v>21</v>
      </c>
      <c r="Y16" s="453">
        <v>17</v>
      </c>
      <c r="Z16" s="450">
        <v>17</v>
      </c>
      <c r="AA16" s="450">
        <v>14</v>
      </c>
      <c r="AB16" s="450">
        <v>17</v>
      </c>
      <c r="AC16" s="450">
        <v>13</v>
      </c>
      <c r="AD16" s="450">
        <v>14</v>
      </c>
      <c r="AE16" s="450">
        <v>19</v>
      </c>
      <c r="AF16" s="450">
        <v>16</v>
      </c>
      <c r="AG16" s="450">
        <v>21</v>
      </c>
      <c r="AH16" s="450">
        <v>18</v>
      </c>
      <c r="AI16" s="454">
        <v>21</v>
      </c>
      <c r="AJ16" s="454">
        <v>16</v>
      </c>
      <c r="AK16" s="454">
        <v>17</v>
      </c>
      <c r="AL16" s="450">
        <v>23</v>
      </c>
      <c r="AM16" s="450">
        <v>19</v>
      </c>
    </row>
    <row r="17" spans="1:39" x14ac:dyDescent="0.25">
      <c r="A17" s="452">
        <v>1.5</v>
      </c>
      <c r="B17" s="452">
        <v>14.5</v>
      </c>
      <c r="C17" s="452">
        <v>13.5</v>
      </c>
      <c r="D17" s="452">
        <v>14</v>
      </c>
      <c r="E17" s="452">
        <v>13</v>
      </c>
      <c r="F17" s="452">
        <v>17.5</v>
      </c>
      <c r="G17" s="452">
        <v>15.5</v>
      </c>
      <c r="H17" s="452">
        <v>16.5</v>
      </c>
      <c r="I17" s="452">
        <v>15</v>
      </c>
      <c r="J17" s="452">
        <v>19.5</v>
      </c>
      <c r="K17" s="452">
        <v>17.5</v>
      </c>
      <c r="L17" s="452">
        <v>22</v>
      </c>
      <c r="M17" s="452">
        <v>18</v>
      </c>
      <c r="N17" s="453">
        <v>19</v>
      </c>
      <c r="O17" s="453">
        <v>17</v>
      </c>
      <c r="P17" s="453">
        <v>18.5</v>
      </c>
      <c r="Q17" s="453">
        <v>16.5</v>
      </c>
      <c r="R17" s="453">
        <v>23</v>
      </c>
      <c r="S17" s="453">
        <v>20</v>
      </c>
      <c r="T17" s="453">
        <v>22</v>
      </c>
      <c r="U17" s="453">
        <v>19.5</v>
      </c>
      <c r="V17" s="453">
        <v>24</v>
      </c>
      <c r="W17" s="453">
        <v>22</v>
      </c>
      <c r="X17" s="453">
        <v>26</v>
      </c>
      <c r="Y17" s="453">
        <v>22</v>
      </c>
      <c r="Z17" s="450">
        <v>22</v>
      </c>
      <c r="AA17" s="450">
        <v>18.5</v>
      </c>
      <c r="AB17" s="450">
        <v>22</v>
      </c>
      <c r="AC17" s="450">
        <v>17</v>
      </c>
      <c r="AD17" s="450">
        <v>18</v>
      </c>
      <c r="AE17" s="450">
        <v>24</v>
      </c>
      <c r="AF17" s="450">
        <v>21</v>
      </c>
      <c r="AG17" s="450">
        <v>26</v>
      </c>
      <c r="AH17" s="450">
        <v>23</v>
      </c>
      <c r="AI17" s="454">
        <v>27</v>
      </c>
      <c r="AJ17" s="454">
        <v>21</v>
      </c>
      <c r="AK17" s="454">
        <v>22</v>
      </c>
      <c r="AL17" s="450">
        <v>30</v>
      </c>
      <c r="AM17" s="450">
        <v>25</v>
      </c>
    </row>
    <row r="18" spans="1:39" x14ac:dyDescent="0.25">
      <c r="A18" s="452">
        <v>2.5</v>
      </c>
      <c r="B18" s="452">
        <v>19.5</v>
      </c>
      <c r="C18" s="452">
        <v>18</v>
      </c>
      <c r="D18" s="452">
        <v>18.5</v>
      </c>
      <c r="E18" s="452">
        <v>17.5</v>
      </c>
      <c r="F18" s="452">
        <v>24</v>
      </c>
      <c r="G18" s="452">
        <v>21</v>
      </c>
      <c r="H18" s="452">
        <v>23</v>
      </c>
      <c r="I18" s="452">
        <v>20</v>
      </c>
      <c r="J18" s="452">
        <v>27</v>
      </c>
      <c r="K18" s="452">
        <v>24</v>
      </c>
      <c r="L18" s="452">
        <v>29</v>
      </c>
      <c r="M18" s="452">
        <v>24</v>
      </c>
      <c r="N18" s="453">
        <v>26</v>
      </c>
      <c r="O18" s="453">
        <v>23</v>
      </c>
      <c r="P18" s="453">
        <v>25</v>
      </c>
      <c r="Q18" s="453">
        <v>22</v>
      </c>
      <c r="R18" s="453">
        <v>31</v>
      </c>
      <c r="S18" s="453">
        <v>28</v>
      </c>
      <c r="T18" s="453">
        <v>30</v>
      </c>
      <c r="U18" s="453">
        <v>26</v>
      </c>
      <c r="V18" s="453">
        <v>33</v>
      </c>
      <c r="W18" s="453">
        <v>30</v>
      </c>
      <c r="X18" s="453">
        <v>34</v>
      </c>
      <c r="Y18" s="453">
        <v>29</v>
      </c>
      <c r="Z18" s="450">
        <v>30</v>
      </c>
      <c r="AA18" s="450">
        <v>25</v>
      </c>
      <c r="AB18" s="450">
        <v>31</v>
      </c>
      <c r="AC18" s="450">
        <v>24</v>
      </c>
      <c r="AD18" s="450">
        <v>25</v>
      </c>
      <c r="AE18" s="450">
        <v>34</v>
      </c>
      <c r="AF18" s="450">
        <v>29</v>
      </c>
      <c r="AG18" s="450">
        <v>36</v>
      </c>
      <c r="AH18" s="450">
        <v>32</v>
      </c>
      <c r="AI18" s="454">
        <v>37</v>
      </c>
      <c r="AJ18" s="454">
        <v>29</v>
      </c>
      <c r="AK18" s="454">
        <v>30</v>
      </c>
      <c r="AL18" s="450">
        <v>41</v>
      </c>
      <c r="AM18" s="450">
        <v>35</v>
      </c>
    </row>
    <row r="19" spans="1:39" ht="15.75" customHeight="1" x14ac:dyDescent="0.25">
      <c r="A19" s="452">
        <v>4</v>
      </c>
      <c r="B19" s="452">
        <v>26</v>
      </c>
      <c r="C19" s="452">
        <v>24</v>
      </c>
      <c r="D19" s="452">
        <v>25</v>
      </c>
      <c r="E19" s="452">
        <v>23</v>
      </c>
      <c r="F19" s="452">
        <v>32</v>
      </c>
      <c r="G19" s="452">
        <v>28</v>
      </c>
      <c r="H19" s="452">
        <v>30</v>
      </c>
      <c r="I19" s="452">
        <v>27</v>
      </c>
      <c r="J19" s="452">
        <v>36</v>
      </c>
      <c r="K19" s="452">
        <v>32</v>
      </c>
      <c r="L19" s="452">
        <v>38</v>
      </c>
      <c r="M19" s="452">
        <v>31</v>
      </c>
      <c r="N19" s="453">
        <v>35</v>
      </c>
      <c r="O19" s="453">
        <v>31</v>
      </c>
      <c r="P19" s="453">
        <v>33</v>
      </c>
      <c r="Q19" s="453">
        <v>30</v>
      </c>
      <c r="R19" s="453">
        <v>42</v>
      </c>
      <c r="S19" s="453">
        <v>37</v>
      </c>
      <c r="T19" s="453">
        <v>40</v>
      </c>
      <c r="U19" s="453">
        <v>35</v>
      </c>
      <c r="V19" s="453">
        <v>45</v>
      </c>
      <c r="W19" s="453">
        <v>40</v>
      </c>
      <c r="X19" s="453">
        <v>44</v>
      </c>
      <c r="Y19" s="453">
        <v>37</v>
      </c>
      <c r="Z19" s="450">
        <v>40</v>
      </c>
      <c r="AA19" s="450">
        <v>34</v>
      </c>
      <c r="AB19" s="450">
        <v>41</v>
      </c>
      <c r="AC19" s="450">
        <v>33</v>
      </c>
      <c r="AD19" s="450">
        <v>34</v>
      </c>
      <c r="AE19" s="450">
        <v>45</v>
      </c>
      <c r="AF19" s="450">
        <v>39</v>
      </c>
      <c r="AG19" s="450">
        <v>49</v>
      </c>
      <c r="AH19" s="450">
        <v>42</v>
      </c>
      <c r="AI19" s="454">
        <v>50</v>
      </c>
      <c r="AJ19" s="454">
        <v>40</v>
      </c>
      <c r="AK19" s="454">
        <v>42</v>
      </c>
      <c r="AL19" s="450">
        <v>56</v>
      </c>
      <c r="AM19" s="450">
        <v>48</v>
      </c>
    </row>
    <row r="20" spans="1:39" x14ac:dyDescent="0.25">
      <c r="A20" s="452">
        <v>6</v>
      </c>
      <c r="B20" s="452">
        <v>34</v>
      </c>
      <c r="C20" s="452">
        <v>31</v>
      </c>
      <c r="D20" s="452">
        <v>32</v>
      </c>
      <c r="E20" s="452">
        <v>29</v>
      </c>
      <c r="F20" s="452">
        <v>41</v>
      </c>
      <c r="G20" s="452">
        <v>36</v>
      </c>
      <c r="H20" s="452">
        <v>38</v>
      </c>
      <c r="I20" s="452">
        <v>34</v>
      </c>
      <c r="J20" s="452">
        <v>46</v>
      </c>
      <c r="K20" s="452">
        <v>41</v>
      </c>
      <c r="L20" s="452">
        <v>47</v>
      </c>
      <c r="M20" s="452">
        <v>39</v>
      </c>
      <c r="N20" s="453">
        <v>45</v>
      </c>
      <c r="O20" s="453">
        <v>40</v>
      </c>
      <c r="P20" s="453">
        <v>42</v>
      </c>
      <c r="Q20" s="453">
        <v>38</v>
      </c>
      <c r="R20" s="453">
        <v>54</v>
      </c>
      <c r="S20" s="453">
        <v>48</v>
      </c>
      <c r="T20" s="453">
        <v>51</v>
      </c>
      <c r="U20" s="453">
        <v>44</v>
      </c>
      <c r="V20" s="453">
        <v>58</v>
      </c>
      <c r="W20" s="453">
        <v>52</v>
      </c>
      <c r="X20" s="453">
        <v>56</v>
      </c>
      <c r="Y20" s="453">
        <v>46</v>
      </c>
      <c r="Z20" s="450">
        <v>51</v>
      </c>
      <c r="AA20" s="450">
        <v>43</v>
      </c>
      <c r="AB20" s="450">
        <v>53</v>
      </c>
      <c r="AC20" s="450">
        <v>43</v>
      </c>
      <c r="AD20" s="450">
        <v>45</v>
      </c>
      <c r="AE20" s="450">
        <v>59</v>
      </c>
      <c r="AF20" s="450">
        <v>51</v>
      </c>
      <c r="AG20" s="450">
        <v>63</v>
      </c>
      <c r="AH20" s="450">
        <v>54</v>
      </c>
      <c r="AI20" s="454">
        <v>65</v>
      </c>
      <c r="AJ20" s="454">
        <v>53</v>
      </c>
      <c r="AK20" s="454">
        <v>55</v>
      </c>
      <c r="AL20" s="450">
        <v>73</v>
      </c>
      <c r="AM20" s="450">
        <v>63</v>
      </c>
    </row>
    <row r="21" spans="1:39" x14ac:dyDescent="0.25">
      <c r="A21" s="452">
        <v>10</v>
      </c>
      <c r="B21" s="452">
        <v>46</v>
      </c>
      <c r="C21" s="452">
        <v>42</v>
      </c>
      <c r="D21" s="452">
        <v>43</v>
      </c>
      <c r="E21" s="452">
        <v>39</v>
      </c>
      <c r="F21" s="452">
        <v>57</v>
      </c>
      <c r="G21" s="452">
        <v>50</v>
      </c>
      <c r="H21" s="452">
        <v>52</v>
      </c>
      <c r="I21" s="452">
        <v>46</v>
      </c>
      <c r="J21" s="452">
        <v>63</v>
      </c>
      <c r="K21" s="452">
        <v>57</v>
      </c>
      <c r="L21" s="452">
        <v>63</v>
      </c>
      <c r="M21" s="452">
        <v>52</v>
      </c>
      <c r="N21" s="453">
        <v>61</v>
      </c>
      <c r="O21" s="453">
        <v>54</v>
      </c>
      <c r="P21" s="453">
        <v>57</v>
      </c>
      <c r="Q21" s="453">
        <v>51</v>
      </c>
      <c r="R21" s="453">
        <v>75</v>
      </c>
      <c r="S21" s="453">
        <v>66</v>
      </c>
      <c r="T21" s="453">
        <v>69</v>
      </c>
      <c r="U21" s="453">
        <v>60</v>
      </c>
      <c r="V21" s="453">
        <v>80</v>
      </c>
      <c r="W21" s="453">
        <v>71</v>
      </c>
      <c r="X21" s="453">
        <v>73</v>
      </c>
      <c r="Y21" s="453">
        <v>61</v>
      </c>
      <c r="Z21" s="450">
        <v>70</v>
      </c>
      <c r="AA21" s="450">
        <v>60</v>
      </c>
      <c r="AB21" s="450">
        <v>73</v>
      </c>
      <c r="AC21" s="450">
        <v>60</v>
      </c>
      <c r="AD21" s="450">
        <v>63</v>
      </c>
      <c r="AE21" s="450">
        <v>81</v>
      </c>
      <c r="AF21" s="450">
        <v>71</v>
      </c>
      <c r="AG21" s="450">
        <v>86</v>
      </c>
      <c r="AH21" s="450">
        <v>75</v>
      </c>
      <c r="AI21" s="454">
        <v>90</v>
      </c>
      <c r="AJ21" s="454">
        <v>74</v>
      </c>
      <c r="AK21" s="454">
        <v>77</v>
      </c>
      <c r="AL21" s="450">
        <v>101</v>
      </c>
      <c r="AM21" s="450">
        <v>88</v>
      </c>
    </row>
    <row r="22" spans="1:39" x14ac:dyDescent="0.25">
      <c r="A22" s="452">
        <v>16</v>
      </c>
      <c r="B22" s="452">
        <v>61</v>
      </c>
      <c r="C22" s="452">
        <v>56</v>
      </c>
      <c r="D22" s="452">
        <v>57</v>
      </c>
      <c r="E22" s="452">
        <v>52</v>
      </c>
      <c r="F22" s="452">
        <v>76</v>
      </c>
      <c r="G22" s="452">
        <v>68</v>
      </c>
      <c r="H22" s="452">
        <v>69</v>
      </c>
      <c r="I22" s="452">
        <v>62</v>
      </c>
      <c r="J22" s="452">
        <v>85</v>
      </c>
      <c r="K22" s="452">
        <v>76</v>
      </c>
      <c r="L22" s="452">
        <v>81</v>
      </c>
      <c r="M22" s="452">
        <v>67</v>
      </c>
      <c r="N22" s="453">
        <v>81</v>
      </c>
      <c r="O22" s="453">
        <v>73</v>
      </c>
      <c r="P22" s="453">
        <v>76</v>
      </c>
      <c r="Q22" s="453">
        <v>68</v>
      </c>
      <c r="R22" s="453">
        <v>100</v>
      </c>
      <c r="S22" s="453">
        <v>88</v>
      </c>
      <c r="T22" s="453">
        <v>91</v>
      </c>
      <c r="U22" s="453">
        <v>80</v>
      </c>
      <c r="V22" s="453">
        <v>107</v>
      </c>
      <c r="W22" s="453">
        <v>96</v>
      </c>
      <c r="X22" s="453">
        <v>95</v>
      </c>
      <c r="Y22" s="453">
        <v>79</v>
      </c>
      <c r="Z22" s="450">
        <v>94</v>
      </c>
      <c r="AA22" s="450">
        <v>80</v>
      </c>
      <c r="AB22" s="450">
        <v>99</v>
      </c>
      <c r="AC22" s="450">
        <v>82</v>
      </c>
      <c r="AD22" s="450">
        <v>85</v>
      </c>
      <c r="AE22" s="450">
        <v>110</v>
      </c>
      <c r="AF22" s="450">
        <v>97</v>
      </c>
      <c r="AG22" s="450">
        <v>115</v>
      </c>
      <c r="AH22" s="450">
        <v>100</v>
      </c>
      <c r="AI22" s="454">
        <v>121</v>
      </c>
      <c r="AJ22" s="454">
        <v>101</v>
      </c>
      <c r="AK22" s="454">
        <v>105</v>
      </c>
      <c r="AL22" s="450">
        <v>137</v>
      </c>
      <c r="AM22" s="450">
        <v>120</v>
      </c>
    </row>
    <row r="23" spans="1:39" x14ac:dyDescent="0.25">
      <c r="A23" s="452">
        <v>25</v>
      </c>
      <c r="B23" s="452">
        <v>80</v>
      </c>
      <c r="C23" s="452">
        <v>73</v>
      </c>
      <c r="D23" s="452">
        <v>75</v>
      </c>
      <c r="E23" s="452">
        <v>68</v>
      </c>
      <c r="F23" s="452">
        <v>101</v>
      </c>
      <c r="G23" s="452">
        <v>89</v>
      </c>
      <c r="H23" s="452">
        <v>90</v>
      </c>
      <c r="I23" s="452">
        <v>80</v>
      </c>
      <c r="J23" s="452">
        <v>112</v>
      </c>
      <c r="K23" s="452">
        <v>96</v>
      </c>
      <c r="L23" s="452">
        <v>104</v>
      </c>
      <c r="M23" s="452">
        <v>86</v>
      </c>
      <c r="N23" s="453">
        <v>106</v>
      </c>
      <c r="O23" s="453">
        <v>95</v>
      </c>
      <c r="P23" s="453">
        <v>99</v>
      </c>
      <c r="Q23" s="453">
        <v>89</v>
      </c>
      <c r="R23" s="453">
        <v>133</v>
      </c>
      <c r="S23" s="453">
        <v>117</v>
      </c>
      <c r="T23" s="453">
        <v>119</v>
      </c>
      <c r="U23" s="453">
        <v>105</v>
      </c>
      <c r="V23" s="453">
        <v>138</v>
      </c>
      <c r="W23" s="453">
        <v>119</v>
      </c>
      <c r="X23" s="453">
        <v>121</v>
      </c>
      <c r="Y23" s="453">
        <v>101</v>
      </c>
      <c r="Z23" s="450">
        <v>119</v>
      </c>
      <c r="AA23" s="450">
        <v>101</v>
      </c>
      <c r="AB23" s="450">
        <v>131</v>
      </c>
      <c r="AC23" s="450">
        <v>110</v>
      </c>
      <c r="AD23" s="450">
        <v>114</v>
      </c>
      <c r="AE23" s="450">
        <v>146</v>
      </c>
      <c r="AF23" s="450">
        <v>130</v>
      </c>
      <c r="AG23" s="450">
        <v>149</v>
      </c>
      <c r="AH23" s="450">
        <v>127</v>
      </c>
      <c r="AI23" s="454">
        <v>161</v>
      </c>
      <c r="AJ23" s="454">
        <v>135</v>
      </c>
      <c r="AK23" s="454">
        <v>141</v>
      </c>
      <c r="AL23" s="450">
        <v>182</v>
      </c>
      <c r="AM23" s="450">
        <v>161</v>
      </c>
    </row>
    <row r="24" spans="1:39" x14ac:dyDescent="0.25">
      <c r="A24" s="452">
        <v>35</v>
      </c>
      <c r="B24" s="452">
        <v>99</v>
      </c>
      <c r="C24" s="452">
        <v>89</v>
      </c>
      <c r="D24" s="452">
        <v>92</v>
      </c>
      <c r="E24" s="452">
        <v>83</v>
      </c>
      <c r="F24" s="452">
        <v>125</v>
      </c>
      <c r="G24" s="452">
        <v>110</v>
      </c>
      <c r="H24" s="452">
        <v>111</v>
      </c>
      <c r="I24" s="452">
        <v>99</v>
      </c>
      <c r="J24" s="452">
        <v>138</v>
      </c>
      <c r="K24" s="452">
        <v>119</v>
      </c>
      <c r="L24" s="452">
        <v>125</v>
      </c>
      <c r="M24" s="452">
        <v>103</v>
      </c>
      <c r="N24" s="453">
        <v>131</v>
      </c>
      <c r="O24" s="453">
        <v>117</v>
      </c>
      <c r="P24" s="453">
        <v>121</v>
      </c>
      <c r="Q24" s="453">
        <v>109</v>
      </c>
      <c r="R24" s="453">
        <v>164</v>
      </c>
      <c r="S24" s="453">
        <v>144</v>
      </c>
      <c r="T24" s="453">
        <v>146</v>
      </c>
      <c r="U24" s="453">
        <v>128</v>
      </c>
      <c r="V24" s="453">
        <v>171</v>
      </c>
      <c r="W24" s="453">
        <v>147</v>
      </c>
      <c r="X24" s="453">
        <v>146</v>
      </c>
      <c r="Y24" s="453">
        <v>122</v>
      </c>
      <c r="Z24" s="450">
        <v>148</v>
      </c>
      <c r="AA24" s="450">
        <v>126</v>
      </c>
      <c r="AB24" s="450">
        <v>162</v>
      </c>
      <c r="AC24" s="450">
        <v>137</v>
      </c>
      <c r="AD24" s="450">
        <v>143</v>
      </c>
      <c r="AE24" s="450">
        <v>181</v>
      </c>
      <c r="AF24" s="450">
        <v>162</v>
      </c>
      <c r="AG24" s="450">
        <v>185</v>
      </c>
      <c r="AH24" s="450">
        <v>158</v>
      </c>
      <c r="AI24" s="454">
        <v>200</v>
      </c>
      <c r="AJ24" s="454">
        <v>169</v>
      </c>
      <c r="AK24" s="454">
        <v>176</v>
      </c>
      <c r="AL24" s="450">
        <v>226</v>
      </c>
      <c r="AM24" s="450">
        <v>201</v>
      </c>
    </row>
    <row r="25" spans="1:39" x14ac:dyDescent="0.25">
      <c r="A25" s="452">
        <v>50</v>
      </c>
      <c r="B25" s="452">
        <v>119</v>
      </c>
      <c r="C25" s="452">
        <v>108</v>
      </c>
      <c r="D25" s="452">
        <v>110</v>
      </c>
      <c r="E25" s="452">
        <v>99</v>
      </c>
      <c r="F25" s="452">
        <v>151</v>
      </c>
      <c r="G25" s="452">
        <v>134</v>
      </c>
      <c r="H25" s="452">
        <v>133</v>
      </c>
      <c r="I25" s="452">
        <v>118</v>
      </c>
      <c r="J25" s="452">
        <v>168</v>
      </c>
      <c r="K25" s="452">
        <v>144</v>
      </c>
      <c r="L25" s="452">
        <v>148</v>
      </c>
      <c r="M25" s="452">
        <v>122</v>
      </c>
      <c r="N25" s="453">
        <v>158</v>
      </c>
      <c r="O25" s="453">
        <v>141</v>
      </c>
      <c r="P25" s="453">
        <v>145</v>
      </c>
      <c r="Q25" s="453">
        <v>130</v>
      </c>
      <c r="R25" s="453">
        <v>198</v>
      </c>
      <c r="S25" s="453">
        <v>175</v>
      </c>
      <c r="T25" s="453">
        <v>175</v>
      </c>
      <c r="U25" s="453">
        <v>154</v>
      </c>
      <c r="V25" s="453">
        <v>209</v>
      </c>
      <c r="W25" s="453">
        <v>179</v>
      </c>
      <c r="X25" s="453">
        <v>173</v>
      </c>
      <c r="Y25" s="453">
        <v>144</v>
      </c>
      <c r="Z25" s="450">
        <v>180</v>
      </c>
      <c r="AA25" s="450">
        <v>153</v>
      </c>
      <c r="AB25" s="450">
        <v>196</v>
      </c>
      <c r="AC25" s="450">
        <v>167</v>
      </c>
      <c r="AD25" s="450">
        <v>174</v>
      </c>
      <c r="AE25" s="450">
        <v>219</v>
      </c>
      <c r="AF25" s="450">
        <v>197</v>
      </c>
      <c r="AG25" s="450">
        <v>225</v>
      </c>
      <c r="AH25" s="450">
        <v>192</v>
      </c>
      <c r="AI25" s="454">
        <v>242</v>
      </c>
      <c r="AJ25" s="454">
        <v>207</v>
      </c>
      <c r="AK25" s="454">
        <v>216</v>
      </c>
      <c r="AL25" s="450">
        <v>275</v>
      </c>
      <c r="AM25" s="450">
        <v>246</v>
      </c>
    </row>
    <row r="26" spans="1:39" x14ac:dyDescent="0.25">
      <c r="A26" s="452">
        <v>70</v>
      </c>
      <c r="B26" s="452">
        <v>151</v>
      </c>
      <c r="C26" s="452">
        <v>136</v>
      </c>
      <c r="D26" s="452">
        <v>139</v>
      </c>
      <c r="E26" s="452">
        <v>125</v>
      </c>
      <c r="F26" s="452">
        <v>192</v>
      </c>
      <c r="G26" s="452">
        <v>171</v>
      </c>
      <c r="H26" s="452">
        <v>168</v>
      </c>
      <c r="I26" s="452">
        <v>149</v>
      </c>
      <c r="J26" s="452">
        <v>213</v>
      </c>
      <c r="K26" s="452">
        <v>184</v>
      </c>
      <c r="L26" s="452">
        <v>183</v>
      </c>
      <c r="M26" s="452">
        <v>151</v>
      </c>
      <c r="N26" s="453">
        <v>200</v>
      </c>
      <c r="O26" s="453">
        <v>179</v>
      </c>
      <c r="P26" s="453">
        <v>183</v>
      </c>
      <c r="Q26" s="453">
        <v>164</v>
      </c>
      <c r="R26" s="453">
        <v>253</v>
      </c>
      <c r="S26" s="453">
        <v>222</v>
      </c>
      <c r="T26" s="453">
        <v>221</v>
      </c>
      <c r="U26" s="453">
        <v>194</v>
      </c>
      <c r="V26" s="453">
        <v>269</v>
      </c>
      <c r="W26" s="453">
        <v>229</v>
      </c>
      <c r="X26" s="453">
        <v>213</v>
      </c>
      <c r="Y26" s="453">
        <v>178</v>
      </c>
      <c r="Z26" s="450">
        <v>232</v>
      </c>
      <c r="AA26" s="450">
        <v>196</v>
      </c>
      <c r="AB26" s="450">
        <v>251</v>
      </c>
      <c r="AC26" s="450">
        <v>216</v>
      </c>
      <c r="AD26" s="450">
        <v>225</v>
      </c>
      <c r="AE26" s="450">
        <v>281</v>
      </c>
      <c r="AF26" s="450">
        <v>254</v>
      </c>
      <c r="AG26" s="450">
        <v>289</v>
      </c>
      <c r="AH26" s="450">
        <v>246</v>
      </c>
      <c r="AI26" s="454">
        <v>310</v>
      </c>
      <c r="AJ26" s="454">
        <v>268</v>
      </c>
      <c r="AK26" s="454">
        <v>279</v>
      </c>
      <c r="AL26" s="450">
        <v>353</v>
      </c>
      <c r="AM26" s="450">
        <v>318</v>
      </c>
    </row>
    <row r="27" spans="1:39" x14ac:dyDescent="0.25">
      <c r="A27" s="452">
        <v>95</v>
      </c>
      <c r="B27" s="452">
        <v>182</v>
      </c>
      <c r="C27" s="452">
        <v>164</v>
      </c>
      <c r="D27" s="452">
        <v>167</v>
      </c>
      <c r="E27" s="452">
        <v>150</v>
      </c>
      <c r="F27" s="452">
        <v>232</v>
      </c>
      <c r="G27" s="452">
        <v>207</v>
      </c>
      <c r="H27" s="452">
        <v>201</v>
      </c>
      <c r="I27" s="452">
        <v>179</v>
      </c>
      <c r="J27" s="452">
        <v>258</v>
      </c>
      <c r="K27" s="452">
        <v>223</v>
      </c>
      <c r="L27" s="452">
        <v>216</v>
      </c>
      <c r="M27" s="452">
        <v>179</v>
      </c>
      <c r="N27" s="453">
        <v>241</v>
      </c>
      <c r="O27" s="453">
        <v>216</v>
      </c>
      <c r="P27" s="453">
        <v>220</v>
      </c>
      <c r="Q27" s="453">
        <v>197</v>
      </c>
      <c r="R27" s="453">
        <v>306</v>
      </c>
      <c r="S27" s="453">
        <v>269</v>
      </c>
      <c r="T27" s="453">
        <v>265</v>
      </c>
      <c r="U27" s="453">
        <v>233</v>
      </c>
      <c r="V27" s="453">
        <v>328</v>
      </c>
      <c r="W27" s="453">
        <v>278</v>
      </c>
      <c r="X27" s="453">
        <v>252</v>
      </c>
      <c r="Y27" s="453">
        <v>211</v>
      </c>
      <c r="Z27" s="450">
        <v>282</v>
      </c>
      <c r="AA27" s="450">
        <v>238</v>
      </c>
      <c r="AB27" s="450">
        <v>304</v>
      </c>
      <c r="AC27" s="450">
        <v>264</v>
      </c>
      <c r="AD27" s="450">
        <v>275</v>
      </c>
      <c r="AE27" s="450">
        <v>341</v>
      </c>
      <c r="AF27" s="450">
        <v>311</v>
      </c>
      <c r="AG27" s="450">
        <v>352</v>
      </c>
      <c r="AH27" s="450">
        <v>298</v>
      </c>
      <c r="AI27" s="454">
        <v>377</v>
      </c>
      <c r="AJ27" s="454">
        <v>328</v>
      </c>
      <c r="AK27" s="454">
        <v>342</v>
      </c>
      <c r="AL27" s="450">
        <v>430</v>
      </c>
      <c r="AM27" s="450">
        <v>389</v>
      </c>
    </row>
    <row r="28" spans="1:39" x14ac:dyDescent="0.25">
      <c r="A28" s="452">
        <v>120</v>
      </c>
      <c r="B28" s="452">
        <v>210</v>
      </c>
      <c r="C28" s="452">
        <v>188</v>
      </c>
      <c r="D28" s="452">
        <v>192</v>
      </c>
      <c r="E28" s="452">
        <v>172</v>
      </c>
      <c r="F28" s="452">
        <v>269</v>
      </c>
      <c r="G28" s="452">
        <v>239</v>
      </c>
      <c r="H28" s="452">
        <v>232</v>
      </c>
      <c r="I28" s="452">
        <v>206</v>
      </c>
      <c r="J28" s="452">
        <v>299</v>
      </c>
      <c r="K28" s="452">
        <v>259</v>
      </c>
      <c r="L28" s="452">
        <v>246</v>
      </c>
      <c r="M28" s="452">
        <v>203</v>
      </c>
      <c r="N28" s="453">
        <v>278</v>
      </c>
      <c r="O28" s="453">
        <v>249</v>
      </c>
      <c r="P28" s="453">
        <v>253</v>
      </c>
      <c r="Q28" s="453">
        <v>227</v>
      </c>
      <c r="R28" s="453">
        <v>354</v>
      </c>
      <c r="S28" s="453">
        <v>312</v>
      </c>
      <c r="T28" s="453">
        <v>305</v>
      </c>
      <c r="U28" s="453">
        <v>268</v>
      </c>
      <c r="V28" s="453">
        <v>382</v>
      </c>
      <c r="W28" s="453">
        <v>322</v>
      </c>
      <c r="X28" s="453">
        <v>287</v>
      </c>
      <c r="Y28" s="453">
        <v>240</v>
      </c>
      <c r="Z28" s="450">
        <v>328</v>
      </c>
      <c r="AA28" s="450">
        <v>276</v>
      </c>
      <c r="AB28" s="450">
        <v>352</v>
      </c>
      <c r="AC28" s="450">
        <v>308</v>
      </c>
      <c r="AD28" s="450">
        <v>321</v>
      </c>
      <c r="AE28" s="450">
        <v>396</v>
      </c>
      <c r="AF28" s="450">
        <v>362</v>
      </c>
      <c r="AG28" s="450">
        <v>410</v>
      </c>
      <c r="AH28" s="450">
        <v>346</v>
      </c>
      <c r="AI28" s="454">
        <v>437</v>
      </c>
      <c r="AJ28" s="454">
        <v>383</v>
      </c>
      <c r="AK28" s="454">
        <v>400</v>
      </c>
      <c r="AL28" s="450">
        <v>500</v>
      </c>
      <c r="AM28" s="450">
        <v>454</v>
      </c>
    </row>
    <row r="29" spans="1:39" x14ac:dyDescent="0.25">
      <c r="A29" s="452">
        <v>150</v>
      </c>
      <c r="B29" s="452">
        <v>240</v>
      </c>
      <c r="C29" s="452">
        <v>216</v>
      </c>
      <c r="D29" s="452">
        <v>219</v>
      </c>
      <c r="E29" s="452">
        <v>196</v>
      </c>
      <c r="F29" s="452">
        <v>309</v>
      </c>
      <c r="G29" s="452">
        <v>275</v>
      </c>
      <c r="H29" s="452">
        <v>265</v>
      </c>
      <c r="I29" s="452">
        <v>236</v>
      </c>
      <c r="J29" s="452">
        <v>344</v>
      </c>
      <c r="K29" s="452">
        <v>299</v>
      </c>
      <c r="L29" s="452">
        <v>278</v>
      </c>
      <c r="M29" s="452">
        <v>230</v>
      </c>
      <c r="N29" s="453">
        <v>318</v>
      </c>
      <c r="O29" s="453">
        <v>285</v>
      </c>
      <c r="P29" s="453">
        <v>290</v>
      </c>
      <c r="Q29" s="453">
        <v>259</v>
      </c>
      <c r="R29" s="453">
        <v>407</v>
      </c>
      <c r="S29" s="453">
        <v>358</v>
      </c>
      <c r="T29" s="453">
        <v>349</v>
      </c>
      <c r="U29" s="453">
        <v>307</v>
      </c>
      <c r="V29" s="453">
        <v>441</v>
      </c>
      <c r="W29" s="453">
        <v>371</v>
      </c>
      <c r="X29" s="453">
        <v>324</v>
      </c>
      <c r="Y29" s="453">
        <v>271</v>
      </c>
      <c r="Z29" s="450">
        <v>379</v>
      </c>
      <c r="AA29" s="450">
        <v>319</v>
      </c>
      <c r="AB29" s="450">
        <v>406</v>
      </c>
      <c r="AC29" s="450">
        <v>356</v>
      </c>
      <c r="AD29" s="450">
        <v>372</v>
      </c>
      <c r="AE29" s="450">
        <v>456</v>
      </c>
      <c r="AF29" s="450">
        <v>419</v>
      </c>
      <c r="AG29" s="450">
        <v>473</v>
      </c>
      <c r="AH29" s="450">
        <v>399</v>
      </c>
      <c r="AI29" s="454">
        <v>504</v>
      </c>
      <c r="AJ29" s="454">
        <v>444</v>
      </c>
      <c r="AK29" s="454">
        <v>464</v>
      </c>
      <c r="AL29" s="450">
        <v>577</v>
      </c>
      <c r="AM29" s="450">
        <v>527</v>
      </c>
    </row>
    <row r="30" spans="1:39" x14ac:dyDescent="0.25">
      <c r="A30" s="452">
        <v>185</v>
      </c>
      <c r="B30" s="452">
        <v>273</v>
      </c>
      <c r="C30" s="452">
        <v>245</v>
      </c>
      <c r="D30" s="452">
        <v>248</v>
      </c>
      <c r="E30" s="452">
        <v>223</v>
      </c>
      <c r="F30" s="452">
        <v>353</v>
      </c>
      <c r="G30" s="452">
        <v>314</v>
      </c>
      <c r="H30" s="452">
        <v>300</v>
      </c>
      <c r="I30" s="452">
        <v>268</v>
      </c>
      <c r="J30" s="452">
        <v>392</v>
      </c>
      <c r="K30" s="452">
        <v>341</v>
      </c>
      <c r="L30" s="452">
        <v>312</v>
      </c>
      <c r="M30" s="452">
        <v>258</v>
      </c>
      <c r="N30" s="453">
        <v>362</v>
      </c>
      <c r="O30" s="453">
        <v>324</v>
      </c>
      <c r="P30" s="453">
        <v>329</v>
      </c>
      <c r="Q30" s="453">
        <v>295</v>
      </c>
      <c r="R30" s="453">
        <v>464</v>
      </c>
      <c r="S30" s="453">
        <v>408</v>
      </c>
      <c r="T30" s="453">
        <v>395</v>
      </c>
      <c r="U30" s="453">
        <v>348</v>
      </c>
      <c r="V30" s="453">
        <v>506</v>
      </c>
      <c r="W30" s="453">
        <v>424</v>
      </c>
      <c r="X30" s="453">
        <v>363</v>
      </c>
      <c r="Y30" s="453">
        <v>304</v>
      </c>
      <c r="Z30" s="450">
        <v>434</v>
      </c>
      <c r="AA30" s="450">
        <v>364</v>
      </c>
      <c r="AB30" s="450">
        <v>463</v>
      </c>
      <c r="AC30" s="450">
        <v>409</v>
      </c>
      <c r="AD30" s="450">
        <v>427</v>
      </c>
      <c r="AE30" s="450">
        <v>521</v>
      </c>
      <c r="AF30" s="450">
        <v>480</v>
      </c>
      <c r="AG30" s="450">
        <v>542</v>
      </c>
      <c r="AH30" s="450">
        <v>456</v>
      </c>
      <c r="AI30" s="454">
        <v>575</v>
      </c>
      <c r="AJ30" s="454">
        <v>510</v>
      </c>
      <c r="AK30" s="454">
        <v>533</v>
      </c>
      <c r="AL30" s="450">
        <v>661</v>
      </c>
      <c r="AM30" s="450">
        <v>605</v>
      </c>
    </row>
    <row r="31" spans="1:39" x14ac:dyDescent="0.25">
      <c r="A31" s="452">
        <v>240</v>
      </c>
      <c r="B31" s="452">
        <v>321</v>
      </c>
      <c r="C31" s="452">
        <v>286</v>
      </c>
      <c r="D31" s="452">
        <v>291</v>
      </c>
      <c r="E31" s="452">
        <v>261</v>
      </c>
      <c r="F31" s="452">
        <v>415</v>
      </c>
      <c r="G31" s="452">
        <v>370</v>
      </c>
      <c r="H31" s="452">
        <v>351</v>
      </c>
      <c r="I31" s="452">
        <v>313</v>
      </c>
      <c r="J31" s="452">
        <v>461</v>
      </c>
      <c r="K31" s="452">
        <v>403</v>
      </c>
      <c r="L31" s="452">
        <v>361</v>
      </c>
      <c r="M31" s="452">
        <v>297</v>
      </c>
      <c r="N31" s="453">
        <v>424</v>
      </c>
      <c r="O31" s="453">
        <v>380</v>
      </c>
      <c r="P31" s="453">
        <v>386</v>
      </c>
      <c r="Q31" s="453">
        <v>346</v>
      </c>
      <c r="R31" s="453">
        <v>546</v>
      </c>
      <c r="S31" s="453">
        <v>481</v>
      </c>
      <c r="T31" s="453">
        <v>462</v>
      </c>
      <c r="U31" s="453">
        <v>407</v>
      </c>
      <c r="V31" s="453">
        <v>599</v>
      </c>
      <c r="W31" s="453">
        <v>500</v>
      </c>
      <c r="X31" s="453">
        <v>419</v>
      </c>
      <c r="Y31" s="453">
        <v>351</v>
      </c>
      <c r="Z31" s="450">
        <v>514</v>
      </c>
      <c r="AA31" s="450">
        <v>430</v>
      </c>
      <c r="AB31" s="450">
        <v>546</v>
      </c>
      <c r="AC31" s="450">
        <v>485</v>
      </c>
      <c r="AD31" s="450">
        <v>507</v>
      </c>
      <c r="AE31" s="450">
        <v>615</v>
      </c>
      <c r="AF31" s="450">
        <v>569</v>
      </c>
      <c r="AG31" s="450">
        <v>641</v>
      </c>
      <c r="AH31" s="450">
        <v>538</v>
      </c>
      <c r="AI31" s="454">
        <v>679</v>
      </c>
      <c r="AJ31" s="454">
        <v>607</v>
      </c>
      <c r="AK31" s="454">
        <v>634</v>
      </c>
      <c r="AL31" s="450">
        <v>781</v>
      </c>
      <c r="AM31" s="450">
        <v>719</v>
      </c>
    </row>
    <row r="32" spans="1:39" x14ac:dyDescent="0.25">
      <c r="A32" s="452">
        <v>300</v>
      </c>
      <c r="B32" s="452">
        <v>367</v>
      </c>
      <c r="C32" s="452">
        <v>328</v>
      </c>
      <c r="D32" s="452">
        <v>334</v>
      </c>
      <c r="E32" s="452">
        <v>298</v>
      </c>
      <c r="F32" s="452">
        <v>477</v>
      </c>
      <c r="G32" s="452">
        <v>426</v>
      </c>
      <c r="H32" s="452">
        <v>401</v>
      </c>
      <c r="I32" s="452">
        <v>358</v>
      </c>
      <c r="J32" s="452">
        <v>530</v>
      </c>
      <c r="K32" s="452">
        <v>464</v>
      </c>
      <c r="L32" s="452">
        <v>408</v>
      </c>
      <c r="M32" s="452">
        <v>336</v>
      </c>
      <c r="N32" s="453">
        <v>486</v>
      </c>
      <c r="O32" s="453">
        <v>435</v>
      </c>
      <c r="P32" s="453">
        <v>442</v>
      </c>
      <c r="Q32" s="453">
        <v>396</v>
      </c>
      <c r="R32" s="453">
        <v>628</v>
      </c>
      <c r="S32" s="453">
        <v>553</v>
      </c>
      <c r="T32" s="453">
        <v>529</v>
      </c>
      <c r="U32" s="453">
        <v>465</v>
      </c>
      <c r="V32" s="453">
        <v>693</v>
      </c>
      <c r="W32" s="453">
        <v>576</v>
      </c>
      <c r="X32" s="453">
        <v>474</v>
      </c>
      <c r="Y32" s="453">
        <v>396</v>
      </c>
      <c r="Z32" s="450">
        <v>593</v>
      </c>
      <c r="AA32" s="450">
        <v>497</v>
      </c>
      <c r="AB32" s="450">
        <v>629</v>
      </c>
      <c r="AC32" s="450">
        <v>561</v>
      </c>
      <c r="AD32" s="450">
        <v>587</v>
      </c>
      <c r="AE32" s="450">
        <v>709</v>
      </c>
      <c r="AF32" s="450">
        <v>659</v>
      </c>
      <c r="AG32" s="450">
        <v>741</v>
      </c>
      <c r="AH32" s="450">
        <v>621</v>
      </c>
      <c r="AI32" s="454">
        <v>783</v>
      </c>
      <c r="AJ32" s="454">
        <v>703</v>
      </c>
      <c r="AK32" s="454">
        <v>736</v>
      </c>
      <c r="AL32" s="450">
        <v>902</v>
      </c>
      <c r="AM32" s="450">
        <v>833</v>
      </c>
    </row>
    <row r="33" spans="1:39" x14ac:dyDescent="0.25">
      <c r="A33" s="452">
        <v>400</v>
      </c>
      <c r="B33" s="452">
        <v>438</v>
      </c>
      <c r="C33" s="452">
        <v>390</v>
      </c>
      <c r="D33" s="452">
        <v>398</v>
      </c>
      <c r="E33" s="452">
        <v>355</v>
      </c>
      <c r="F33" s="452">
        <v>571</v>
      </c>
      <c r="G33" s="452">
        <v>510</v>
      </c>
      <c r="H33" s="452">
        <v>477</v>
      </c>
      <c r="I33" s="452">
        <v>425</v>
      </c>
      <c r="J33" s="452">
        <v>634</v>
      </c>
      <c r="K33" s="452">
        <v>557</v>
      </c>
      <c r="L33" s="452">
        <v>478</v>
      </c>
      <c r="M33" s="452">
        <v>394</v>
      </c>
      <c r="N33" s="453">
        <v>579</v>
      </c>
      <c r="O33" s="453">
        <v>519</v>
      </c>
      <c r="P33" s="453">
        <v>527</v>
      </c>
      <c r="Q33" s="453">
        <v>472</v>
      </c>
      <c r="R33" s="453">
        <v>751</v>
      </c>
      <c r="S33" s="453">
        <v>661</v>
      </c>
      <c r="T33" s="453">
        <v>628</v>
      </c>
      <c r="U33" s="453">
        <v>552</v>
      </c>
      <c r="V33" s="453">
        <v>835</v>
      </c>
      <c r="W33" s="453">
        <v>692</v>
      </c>
      <c r="X33" s="453">
        <v>555</v>
      </c>
      <c r="Y33" s="453">
        <v>464</v>
      </c>
      <c r="Z33" s="450">
        <v>715</v>
      </c>
      <c r="AA33" s="450">
        <v>597</v>
      </c>
      <c r="AB33" s="450">
        <v>754</v>
      </c>
      <c r="AC33" s="450">
        <v>656</v>
      </c>
      <c r="AD33" s="450">
        <v>689</v>
      </c>
      <c r="AE33" s="450">
        <v>852</v>
      </c>
      <c r="AF33" s="450">
        <v>795</v>
      </c>
      <c r="AG33" s="450">
        <v>892</v>
      </c>
      <c r="AH33" s="450">
        <v>745</v>
      </c>
      <c r="AI33" s="454">
        <v>940</v>
      </c>
      <c r="AJ33" s="454">
        <v>823</v>
      </c>
      <c r="AK33" s="454">
        <v>868</v>
      </c>
      <c r="AL33" s="450">
        <v>1085</v>
      </c>
      <c r="AM33" s="450">
        <v>1008</v>
      </c>
    </row>
    <row r="34" spans="1:39" x14ac:dyDescent="0.25">
      <c r="A34" s="452">
        <v>500</v>
      </c>
      <c r="B34" s="452">
        <v>502</v>
      </c>
      <c r="C34" s="452">
        <v>447</v>
      </c>
      <c r="D34" s="452">
        <v>456</v>
      </c>
      <c r="E34" s="452">
        <v>406</v>
      </c>
      <c r="F34" s="452">
        <v>656</v>
      </c>
      <c r="G34" s="452">
        <v>587</v>
      </c>
      <c r="H34" s="452">
        <v>545</v>
      </c>
      <c r="I34" s="452">
        <v>486</v>
      </c>
      <c r="J34" s="452">
        <v>729</v>
      </c>
      <c r="K34" s="452">
        <v>642</v>
      </c>
      <c r="L34" s="452">
        <v>540</v>
      </c>
      <c r="M34" s="452">
        <v>445</v>
      </c>
      <c r="N34" s="453">
        <v>664</v>
      </c>
      <c r="O34" s="453">
        <v>595</v>
      </c>
      <c r="P34" s="453">
        <v>604</v>
      </c>
      <c r="Q34" s="453">
        <v>541</v>
      </c>
      <c r="R34" s="453">
        <v>864</v>
      </c>
      <c r="S34" s="453">
        <v>760</v>
      </c>
      <c r="T34" s="453">
        <v>718</v>
      </c>
      <c r="U34" s="453">
        <v>631</v>
      </c>
      <c r="V34" s="453">
        <v>966</v>
      </c>
      <c r="W34" s="453">
        <v>797</v>
      </c>
      <c r="X34" s="453">
        <v>627</v>
      </c>
      <c r="Y34" s="453">
        <v>525</v>
      </c>
      <c r="Z34" s="450">
        <v>826</v>
      </c>
      <c r="AA34" s="450">
        <v>689</v>
      </c>
      <c r="AB34" s="450">
        <v>868</v>
      </c>
      <c r="AC34" s="450">
        <v>749</v>
      </c>
      <c r="AD34" s="450">
        <v>789</v>
      </c>
      <c r="AE34" s="450">
        <v>982</v>
      </c>
      <c r="AF34" s="450">
        <v>920</v>
      </c>
      <c r="AG34" s="450">
        <v>1030</v>
      </c>
      <c r="AH34" s="450">
        <v>859</v>
      </c>
      <c r="AI34" s="454">
        <v>1083</v>
      </c>
      <c r="AJ34" s="454">
        <v>946</v>
      </c>
      <c r="AK34" s="454">
        <v>998</v>
      </c>
      <c r="AL34" s="450">
        <v>1253</v>
      </c>
      <c r="AM34" s="450">
        <v>1169</v>
      </c>
    </row>
    <row r="35" spans="1:39" x14ac:dyDescent="0.25">
      <c r="A35" s="452">
        <v>630</v>
      </c>
      <c r="B35" s="452">
        <v>578</v>
      </c>
      <c r="C35" s="452">
        <v>514</v>
      </c>
      <c r="D35" s="452">
        <v>526</v>
      </c>
      <c r="E35" s="452">
        <v>467</v>
      </c>
      <c r="F35" s="452">
        <v>758</v>
      </c>
      <c r="G35" s="452">
        <v>678</v>
      </c>
      <c r="H35" s="452">
        <v>626</v>
      </c>
      <c r="I35" s="452">
        <v>559</v>
      </c>
      <c r="J35" s="452">
        <v>843</v>
      </c>
      <c r="K35" s="452">
        <v>743</v>
      </c>
      <c r="L35" s="452">
        <v>614</v>
      </c>
      <c r="M35" s="452">
        <v>506</v>
      </c>
      <c r="N35" s="453">
        <v>765</v>
      </c>
      <c r="O35" s="453">
        <v>685</v>
      </c>
      <c r="P35" s="453">
        <v>696</v>
      </c>
      <c r="Q35" s="453">
        <v>623</v>
      </c>
      <c r="R35" s="453">
        <v>998</v>
      </c>
      <c r="S35" s="453">
        <v>879</v>
      </c>
      <c r="T35" s="453">
        <v>825</v>
      </c>
      <c r="U35" s="453">
        <v>725</v>
      </c>
      <c r="V35" s="453">
        <v>1122</v>
      </c>
      <c r="W35" s="453">
        <v>923</v>
      </c>
      <c r="X35" s="453">
        <v>711</v>
      </c>
      <c r="Y35" s="453">
        <v>596</v>
      </c>
      <c r="Z35" s="450">
        <v>958</v>
      </c>
      <c r="AA35" s="450">
        <v>798</v>
      </c>
      <c r="AB35" s="450">
        <v>1005</v>
      </c>
      <c r="AC35" s="450">
        <v>855</v>
      </c>
      <c r="AD35" s="450">
        <v>905</v>
      </c>
      <c r="AE35" s="450">
        <v>1138</v>
      </c>
      <c r="AF35" s="450">
        <v>1070</v>
      </c>
      <c r="AG35" s="450">
        <v>1196</v>
      </c>
      <c r="AH35" s="450">
        <v>995</v>
      </c>
      <c r="AI35" s="454">
        <v>1254</v>
      </c>
      <c r="AJ35" s="454">
        <v>1088</v>
      </c>
      <c r="AK35" s="454">
        <v>1151</v>
      </c>
      <c r="AL35" s="450">
        <v>1454</v>
      </c>
      <c r="AM35" s="450">
        <v>1362</v>
      </c>
    </row>
    <row r="36" spans="1:39" x14ac:dyDescent="0.25">
      <c r="A36" s="452">
        <v>800</v>
      </c>
      <c r="B36" s="452">
        <v>669</v>
      </c>
      <c r="C36" s="452">
        <v>593</v>
      </c>
      <c r="D36" s="452">
        <v>609</v>
      </c>
      <c r="E36" s="452">
        <v>540</v>
      </c>
      <c r="F36" s="452">
        <v>881</v>
      </c>
      <c r="G36" s="452">
        <v>788</v>
      </c>
      <c r="H36" s="452">
        <v>723</v>
      </c>
      <c r="I36" s="452">
        <v>645</v>
      </c>
      <c r="J36" s="452">
        <v>978</v>
      </c>
      <c r="K36" s="452">
        <v>865</v>
      </c>
      <c r="L36" s="452">
        <v>700</v>
      </c>
      <c r="M36" s="452">
        <v>577</v>
      </c>
      <c r="N36" s="453">
        <v>885</v>
      </c>
      <c r="O36" s="453">
        <v>792</v>
      </c>
      <c r="P36" s="453">
        <v>805</v>
      </c>
      <c r="Q36" s="453">
        <v>721</v>
      </c>
      <c r="R36" s="453">
        <v>1158</v>
      </c>
      <c r="S36" s="453">
        <v>1020</v>
      </c>
      <c r="T36" s="453">
        <v>952</v>
      </c>
      <c r="U36" s="453">
        <v>837</v>
      </c>
      <c r="V36" s="453">
        <v>1311</v>
      </c>
      <c r="W36" s="453">
        <v>1074</v>
      </c>
      <c r="X36" s="453">
        <v>811</v>
      </c>
      <c r="Y36" s="453">
        <v>679</v>
      </c>
      <c r="Z36" s="450">
        <v>1118</v>
      </c>
      <c r="AA36" s="450">
        <v>930</v>
      </c>
      <c r="AB36" s="450">
        <v>1169</v>
      </c>
      <c r="AC36" s="450">
        <v>971</v>
      </c>
      <c r="AD36" s="450">
        <v>1119</v>
      </c>
      <c r="AE36" s="450">
        <v>1325</v>
      </c>
      <c r="AF36" s="450">
        <v>1251</v>
      </c>
      <c r="AG36" s="450">
        <v>1396</v>
      </c>
      <c r="AH36" s="450">
        <v>1159</v>
      </c>
      <c r="AI36" s="454">
        <v>1460</v>
      </c>
      <c r="AJ36" s="454">
        <v>1252</v>
      </c>
      <c r="AK36" s="454">
        <v>1328</v>
      </c>
      <c r="AL36" s="450">
        <v>1696</v>
      </c>
      <c r="AM36" s="450">
        <v>1595</v>
      </c>
    </row>
    <row r="37" spans="1:39" x14ac:dyDescent="0.25">
      <c r="A37" s="452">
        <v>1000</v>
      </c>
      <c r="B37" s="452">
        <v>767</v>
      </c>
      <c r="C37" s="452">
        <v>679</v>
      </c>
      <c r="D37" s="452">
        <v>698</v>
      </c>
      <c r="E37" s="452">
        <v>618</v>
      </c>
      <c r="F37" s="452">
        <v>1012</v>
      </c>
      <c r="G37" s="452">
        <v>906</v>
      </c>
      <c r="H37" s="452">
        <v>827</v>
      </c>
      <c r="I37" s="452">
        <v>738</v>
      </c>
      <c r="J37" s="452">
        <v>1125</v>
      </c>
      <c r="K37" s="452">
        <v>996</v>
      </c>
      <c r="L37" s="452">
        <v>792</v>
      </c>
      <c r="M37" s="452">
        <v>652</v>
      </c>
      <c r="N37" s="453">
        <v>1014</v>
      </c>
      <c r="O37" s="453">
        <v>908</v>
      </c>
      <c r="P37" s="453">
        <v>923</v>
      </c>
      <c r="Q37" s="453">
        <v>826</v>
      </c>
      <c r="R37" s="453">
        <v>1332</v>
      </c>
      <c r="S37" s="453">
        <v>1173</v>
      </c>
      <c r="T37" s="453">
        <v>1088</v>
      </c>
      <c r="U37" s="453">
        <v>957</v>
      </c>
      <c r="V37" s="453">
        <v>1515</v>
      </c>
      <c r="W37" s="453">
        <v>1237</v>
      </c>
      <c r="X37" s="453">
        <v>916</v>
      </c>
      <c r="Y37" s="453">
        <v>767</v>
      </c>
      <c r="Z37" s="450">
        <v>1292</v>
      </c>
      <c r="AA37" s="450">
        <v>1073</v>
      </c>
      <c r="AB37" s="450">
        <v>1346</v>
      </c>
      <c r="AC37" s="450">
        <v>1079</v>
      </c>
      <c r="AD37" s="450">
        <v>1296</v>
      </c>
      <c r="AE37" s="450">
        <v>1528</v>
      </c>
      <c r="AF37" s="450">
        <v>1448</v>
      </c>
      <c r="AG37" s="450">
        <v>1613</v>
      </c>
      <c r="AH37" s="450">
        <v>1336</v>
      </c>
      <c r="AI37" s="454">
        <v>1683</v>
      </c>
      <c r="AJ37" s="454">
        <v>1420</v>
      </c>
      <c r="AK37" s="454">
        <v>1511</v>
      </c>
      <c r="AL37" s="450">
        <v>1958</v>
      </c>
      <c r="AM37" s="450">
        <v>1849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5"/>
  <sheetViews>
    <sheetView tabSelected="1" workbookViewId="0">
      <selection activeCell="C8" sqref="C8"/>
    </sheetView>
  </sheetViews>
  <sheetFormatPr defaultRowHeight="15" x14ac:dyDescent="0.25"/>
  <sheetData>
    <row r="1" spans="1:42" ht="16.5" thickBot="1" x14ac:dyDescent="0.3">
      <c r="A1" s="150" t="s">
        <v>295</v>
      </c>
      <c r="B1" s="151" t="s">
        <v>82</v>
      </c>
      <c r="C1" s="151" t="s">
        <v>83</v>
      </c>
      <c r="D1" s="151" t="s">
        <v>149</v>
      </c>
      <c r="E1" s="151" t="s">
        <v>150</v>
      </c>
      <c r="F1" s="151" t="s">
        <v>151</v>
      </c>
      <c r="G1" s="151" t="s">
        <v>152</v>
      </c>
      <c r="H1" s="151" t="s">
        <v>153</v>
      </c>
      <c r="I1" s="151" t="s">
        <v>154</v>
      </c>
      <c r="J1" s="151" t="s">
        <v>155</v>
      </c>
      <c r="K1" s="151" t="s">
        <v>156</v>
      </c>
      <c r="L1" s="151" t="s">
        <v>157</v>
      </c>
      <c r="M1" s="151" t="s">
        <v>158</v>
      </c>
      <c r="N1" s="152"/>
      <c r="O1" s="153" t="s">
        <v>159</v>
      </c>
      <c r="P1" s="153" t="s">
        <v>160</v>
      </c>
      <c r="Q1" s="153" t="s">
        <v>161</v>
      </c>
      <c r="R1" s="153" t="s">
        <v>162</v>
      </c>
      <c r="S1" s="153" t="s">
        <v>163</v>
      </c>
      <c r="T1" s="153" t="s">
        <v>164</v>
      </c>
      <c r="U1" s="153" t="s">
        <v>165</v>
      </c>
      <c r="V1" s="153" t="s">
        <v>166</v>
      </c>
      <c r="W1" s="153" t="s">
        <v>167</v>
      </c>
      <c r="X1" s="153" t="s">
        <v>168</v>
      </c>
      <c r="Y1" s="153" t="s">
        <v>169</v>
      </c>
      <c r="Z1" s="153" t="s">
        <v>170</v>
      </c>
      <c r="AA1" s="154"/>
      <c r="AB1" s="155" t="s">
        <v>171</v>
      </c>
      <c r="AC1" s="156" t="s">
        <v>172</v>
      </c>
      <c r="AD1" s="155" t="s">
        <v>173</v>
      </c>
      <c r="AE1" s="155" t="s">
        <v>182</v>
      </c>
      <c r="AF1" s="155" t="s">
        <v>174</v>
      </c>
      <c r="AG1" s="147" t="s">
        <v>183</v>
      </c>
      <c r="AH1" s="147" t="s">
        <v>184</v>
      </c>
      <c r="AI1" s="155"/>
      <c r="AJ1" s="155" t="s">
        <v>175</v>
      </c>
      <c r="AK1" s="156" t="s">
        <v>176</v>
      </c>
      <c r="AL1" s="155" t="s">
        <v>177</v>
      </c>
      <c r="AM1" s="155" t="s">
        <v>187</v>
      </c>
      <c r="AN1" s="155" t="s">
        <v>178</v>
      </c>
      <c r="AO1" s="147" t="s">
        <v>185</v>
      </c>
      <c r="AP1" s="460" t="s">
        <v>186</v>
      </c>
    </row>
    <row r="2" spans="1:42" ht="15.75" thickBot="1" x14ac:dyDescent="0.3">
      <c r="A2" s="35">
        <v>1000</v>
      </c>
      <c r="B2" s="19">
        <v>767</v>
      </c>
      <c r="C2" s="19">
        <v>679</v>
      </c>
      <c r="D2" s="19">
        <v>698</v>
      </c>
      <c r="E2" s="19">
        <v>618</v>
      </c>
      <c r="F2" s="19">
        <v>1012</v>
      </c>
      <c r="G2" s="19">
        <v>906</v>
      </c>
      <c r="H2" s="19">
        <v>827</v>
      </c>
      <c r="I2" s="19">
        <v>738</v>
      </c>
      <c r="J2" s="19">
        <v>1125</v>
      </c>
      <c r="K2" s="19">
        <v>996</v>
      </c>
      <c r="L2" s="19">
        <v>792</v>
      </c>
      <c r="M2" s="19">
        <v>652</v>
      </c>
      <c r="N2" s="25">
        <v>1000</v>
      </c>
      <c r="O2" s="24">
        <v>1014</v>
      </c>
      <c r="P2" s="24">
        <v>908</v>
      </c>
      <c r="Q2" s="24">
        <v>923</v>
      </c>
      <c r="R2" s="24">
        <v>826</v>
      </c>
      <c r="S2" s="24">
        <v>1332</v>
      </c>
      <c r="T2" s="24">
        <v>1173</v>
      </c>
      <c r="U2" s="24">
        <v>1088</v>
      </c>
      <c r="V2" s="24">
        <v>957</v>
      </c>
      <c r="W2" s="24">
        <v>1515</v>
      </c>
      <c r="X2" s="24">
        <v>1237</v>
      </c>
      <c r="Y2" s="24">
        <v>916</v>
      </c>
      <c r="Z2" s="144">
        <v>767</v>
      </c>
      <c r="AA2" s="146">
        <v>1000</v>
      </c>
      <c r="AB2" s="147">
        <v>1292</v>
      </c>
      <c r="AC2" s="147">
        <v>1073</v>
      </c>
      <c r="AD2" s="147">
        <v>1346</v>
      </c>
      <c r="AE2" s="147">
        <v>1079</v>
      </c>
      <c r="AF2" s="147">
        <v>1296</v>
      </c>
      <c r="AG2" s="147">
        <v>1528</v>
      </c>
      <c r="AH2" s="147">
        <v>1448</v>
      </c>
      <c r="AI2" s="148">
        <v>1000</v>
      </c>
      <c r="AJ2" s="147">
        <v>1613</v>
      </c>
      <c r="AK2" s="147">
        <v>1336</v>
      </c>
      <c r="AL2" s="149">
        <v>1683</v>
      </c>
      <c r="AM2" s="149">
        <v>1420</v>
      </c>
      <c r="AN2" s="149">
        <v>1511</v>
      </c>
      <c r="AO2" s="147">
        <v>1958</v>
      </c>
      <c r="AP2" s="460">
        <v>1849</v>
      </c>
    </row>
    <row r="3" spans="1:42" ht="15.75" thickBot="1" x14ac:dyDescent="0.3">
      <c r="A3" s="35">
        <v>800</v>
      </c>
      <c r="B3" s="19">
        <v>669</v>
      </c>
      <c r="C3" s="19">
        <v>593</v>
      </c>
      <c r="D3" s="19">
        <v>609</v>
      </c>
      <c r="E3" s="19">
        <v>540</v>
      </c>
      <c r="F3" s="19">
        <v>881</v>
      </c>
      <c r="G3" s="19">
        <v>788</v>
      </c>
      <c r="H3" s="19">
        <v>723</v>
      </c>
      <c r="I3" s="19">
        <v>645</v>
      </c>
      <c r="J3" s="19">
        <v>978</v>
      </c>
      <c r="K3" s="19">
        <v>865</v>
      </c>
      <c r="L3" s="19">
        <v>700</v>
      </c>
      <c r="M3" s="19">
        <v>577</v>
      </c>
      <c r="N3" s="25">
        <v>800</v>
      </c>
      <c r="O3" s="24">
        <v>885</v>
      </c>
      <c r="P3" s="24">
        <v>792</v>
      </c>
      <c r="Q3" s="24">
        <v>805</v>
      </c>
      <c r="R3" s="24">
        <v>721</v>
      </c>
      <c r="S3" s="24">
        <v>1158</v>
      </c>
      <c r="T3" s="24">
        <v>1020</v>
      </c>
      <c r="U3" s="24">
        <v>952</v>
      </c>
      <c r="V3" s="24">
        <v>837</v>
      </c>
      <c r="W3" s="24">
        <v>1311</v>
      </c>
      <c r="X3" s="24">
        <v>1074</v>
      </c>
      <c r="Y3" s="24">
        <v>811</v>
      </c>
      <c r="Z3" s="24">
        <v>679</v>
      </c>
      <c r="AA3" s="25">
        <v>800</v>
      </c>
      <c r="AB3" s="24">
        <v>1118</v>
      </c>
      <c r="AC3" s="24">
        <v>930</v>
      </c>
      <c r="AD3" s="24">
        <v>1169</v>
      </c>
      <c r="AE3" s="24">
        <v>971</v>
      </c>
      <c r="AF3" s="24">
        <v>1119</v>
      </c>
      <c r="AG3" s="24">
        <v>1325</v>
      </c>
      <c r="AH3" s="24">
        <v>1251</v>
      </c>
      <c r="AI3" s="25">
        <v>800</v>
      </c>
      <c r="AJ3" s="24">
        <v>1396</v>
      </c>
      <c r="AK3" s="24">
        <v>1159</v>
      </c>
      <c r="AL3" s="145">
        <v>1460</v>
      </c>
      <c r="AM3" s="145">
        <v>1252</v>
      </c>
      <c r="AN3" s="145">
        <v>1328</v>
      </c>
      <c r="AO3" s="24">
        <v>1696</v>
      </c>
      <c r="AP3" s="24">
        <v>1595</v>
      </c>
    </row>
    <row r="4" spans="1:42" ht="15.75" thickBot="1" x14ac:dyDescent="0.3">
      <c r="A4" s="35">
        <v>630</v>
      </c>
      <c r="B4" s="19">
        <v>578</v>
      </c>
      <c r="C4" s="19">
        <v>514</v>
      </c>
      <c r="D4" s="19">
        <v>526</v>
      </c>
      <c r="E4" s="19">
        <v>467</v>
      </c>
      <c r="F4" s="19">
        <v>758</v>
      </c>
      <c r="G4" s="19">
        <v>678</v>
      </c>
      <c r="H4" s="19">
        <v>626</v>
      </c>
      <c r="I4" s="19">
        <v>559</v>
      </c>
      <c r="J4" s="19">
        <v>843</v>
      </c>
      <c r="K4" s="19">
        <v>743</v>
      </c>
      <c r="L4" s="19">
        <v>614</v>
      </c>
      <c r="M4" s="19">
        <v>506</v>
      </c>
      <c r="N4" s="25">
        <v>630</v>
      </c>
      <c r="O4" s="24">
        <v>765</v>
      </c>
      <c r="P4" s="24">
        <v>685</v>
      </c>
      <c r="Q4" s="24">
        <v>696</v>
      </c>
      <c r="R4" s="24">
        <v>623</v>
      </c>
      <c r="S4" s="24">
        <v>998</v>
      </c>
      <c r="T4" s="24">
        <v>879</v>
      </c>
      <c r="U4" s="24">
        <v>825</v>
      </c>
      <c r="V4" s="24">
        <v>725</v>
      </c>
      <c r="W4" s="24">
        <v>1122</v>
      </c>
      <c r="X4" s="24">
        <v>923</v>
      </c>
      <c r="Y4" s="24">
        <v>711</v>
      </c>
      <c r="Z4" s="24">
        <v>596</v>
      </c>
      <c r="AA4" s="25">
        <v>630</v>
      </c>
      <c r="AB4" s="24">
        <v>958</v>
      </c>
      <c r="AC4" s="24">
        <v>798</v>
      </c>
      <c r="AD4" s="24">
        <v>1005</v>
      </c>
      <c r="AE4" s="24">
        <v>855</v>
      </c>
      <c r="AF4" s="24">
        <v>905</v>
      </c>
      <c r="AG4" s="24">
        <v>1138</v>
      </c>
      <c r="AH4" s="24">
        <v>1070</v>
      </c>
      <c r="AI4" s="25">
        <v>630</v>
      </c>
      <c r="AJ4" s="24">
        <v>1196</v>
      </c>
      <c r="AK4" s="24">
        <v>995</v>
      </c>
      <c r="AL4" s="38">
        <v>1254</v>
      </c>
      <c r="AM4" s="38">
        <v>1088</v>
      </c>
      <c r="AN4" s="38">
        <v>1151</v>
      </c>
      <c r="AO4" s="24">
        <v>1454</v>
      </c>
      <c r="AP4" s="24">
        <v>1362</v>
      </c>
    </row>
    <row r="5" spans="1:42" ht="15.75" thickBot="1" x14ac:dyDescent="0.3">
      <c r="A5" s="35">
        <v>500</v>
      </c>
      <c r="B5" s="19">
        <v>502</v>
      </c>
      <c r="C5" s="19">
        <v>447</v>
      </c>
      <c r="D5" s="19">
        <v>456</v>
      </c>
      <c r="E5" s="19">
        <v>406</v>
      </c>
      <c r="F5" s="19">
        <v>656</v>
      </c>
      <c r="G5" s="19">
        <v>587</v>
      </c>
      <c r="H5" s="19">
        <v>545</v>
      </c>
      <c r="I5" s="19">
        <v>486</v>
      </c>
      <c r="J5" s="19">
        <v>729</v>
      </c>
      <c r="K5" s="19">
        <v>642</v>
      </c>
      <c r="L5" s="19">
        <v>540</v>
      </c>
      <c r="M5" s="19">
        <v>445</v>
      </c>
      <c r="N5" s="25">
        <v>500</v>
      </c>
      <c r="O5" s="24">
        <v>664</v>
      </c>
      <c r="P5" s="24">
        <v>595</v>
      </c>
      <c r="Q5" s="24">
        <v>604</v>
      </c>
      <c r="R5" s="24">
        <v>541</v>
      </c>
      <c r="S5" s="24">
        <v>864</v>
      </c>
      <c r="T5" s="24">
        <v>760</v>
      </c>
      <c r="U5" s="24">
        <v>718</v>
      </c>
      <c r="V5" s="24">
        <v>631</v>
      </c>
      <c r="W5" s="24">
        <v>966</v>
      </c>
      <c r="X5" s="24">
        <v>797</v>
      </c>
      <c r="Y5" s="24">
        <v>627</v>
      </c>
      <c r="Z5" s="24">
        <v>525</v>
      </c>
      <c r="AA5" s="25">
        <v>500</v>
      </c>
      <c r="AB5" s="24">
        <v>826</v>
      </c>
      <c r="AC5" s="24">
        <v>689</v>
      </c>
      <c r="AD5" s="24">
        <v>868</v>
      </c>
      <c r="AE5" s="24">
        <v>749</v>
      </c>
      <c r="AF5" s="24">
        <v>789</v>
      </c>
      <c r="AG5" s="24">
        <v>982</v>
      </c>
      <c r="AH5" s="24">
        <v>920</v>
      </c>
      <c r="AI5" s="25">
        <v>500</v>
      </c>
      <c r="AJ5" s="24">
        <v>1030</v>
      </c>
      <c r="AK5" s="24">
        <v>859</v>
      </c>
      <c r="AL5" s="38">
        <v>1083</v>
      </c>
      <c r="AM5" s="38">
        <v>946</v>
      </c>
      <c r="AN5" s="38">
        <v>998</v>
      </c>
      <c r="AO5" s="24">
        <v>1253</v>
      </c>
      <c r="AP5" s="24">
        <v>1169</v>
      </c>
    </row>
    <row r="6" spans="1:42" ht="15.75" thickBot="1" x14ac:dyDescent="0.3">
      <c r="A6" s="35">
        <v>400</v>
      </c>
      <c r="B6" s="19">
        <v>438</v>
      </c>
      <c r="C6" s="19">
        <v>390</v>
      </c>
      <c r="D6" s="19">
        <v>398</v>
      </c>
      <c r="E6" s="19">
        <v>355</v>
      </c>
      <c r="F6" s="19">
        <v>571</v>
      </c>
      <c r="G6" s="19">
        <v>510</v>
      </c>
      <c r="H6" s="19">
        <v>477</v>
      </c>
      <c r="I6" s="19">
        <v>425</v>
      </c>
      <c r="J6" s="19">
        <v>634</v>
      </c>
      <c r="K6" s="19">
        <v>557</v>
      </c>
      <c r="L6" s="19">
        <v>478</v>
      </c>
      <c r="M6" s="19">
        <v>394</v>
      </c>
      <c r="N6" s="25">
        <v>400</v>
      </c>
      <c r="O6" s="24">
        <v>579</v>
      </c>
      <c r="P6" s="24">
        <v>519</v>
      </c>
      <c r="Q6" s="24">
        <v>527</v>
      </c>
      <c r="R6" s="24">
        <v>472</v>
      </c>
      <c r="S6" s="24">
        <v>751</v>
      </c>
      <c r="T6" s="24">
        <v>661</v>
      </c>
      <c r="U6" s="24">
        <v>628</v>
      </c>
      <c r="V6" s="24">
        <v>552</v>
      </c>
      <c r="W6" s="24">
        <v>835</v>
      </c>
      <c r="X6" s="24">
        <v>692</v>
      </c>
      <c r="Y6" s="24">
        <v>555</v>
      </c>
      <c r="Z6" s="24">
        <v>464</v>
      </c>
      <c r="AA6" s="25">
        <v>400</v>
      </c>
      <c r="AB6" s="24">
        <v>715</v>
      </c>
      <c r="AC6" s="24">
        <v>597</v>
      </c>
      <c r="AD6" s="24">
        <v>754</v>
      </c>
      <c r="AE6" s="24">
        <v>656</v>
      </c>
      <c r="AF6" s="24">
        <v>689</v>
      </c>
      <c r="AG6" s="24">
        <v>852</v>
      </c>
      <c r="AH6" s="24">
        <v>795</v>
      </c>
      <c r="AI6" s="25">
        <v>400</v>
      </c>
      <c r="AJ6" s="24">
        <v>892</v>
      </c>
      <c r="AK6" s="24">
        <v>745</v>
      </c>
      <c r="AL6" s="38">
        <v>940</v>
      </c>
      <c r="AM6" s="38">
        <v>823</v>
      </c>
      <c r="AN6" s="38">
        <v>868</v>
      </c>
      <c r="AO6" s="24">
        <v>1085</v>
      </c>
      <c r="AP6" s="24">
        <v>1008</v>
      </c>
    </row>
    <row r="7" spans="1:42" ht="15.75" thickBot="1" x14ac:dyDescent="0.3">
      <c r="A7" s="35">
        <v>300</v>
      </c>
      <c r="B7" s="19">
        <v>367</v>
      </c>
      <c r="C7" s="19">
        <v>328</v>
      </c>
      <c r="D7" s="19">
        <v>334</v>
      </c>
      <c r="E7" s="19">
        <v>298</v>
      </c>
      <c r="F7" s="19">
        <v>477</v>
      </c>
      <c r="G7" s="19">
        <v>426</v>
      </c>
      <c r="H7" s="19">
        <v>401</v>
      </c>
      <c r="I7" s="19">
        <v>358</v>
      </c>
      <c r="J7" s="19">
        <v>530</v>
      </c>
      <c r="K7" s="19">
        <v>464</v>
      </c>
      <c r="L7" s="19">
        <v>408</v>
      </c>
      <c r="M7" s="19">
        <v>336</v>
      </c>
      <c r="N7" s="25">
        <v>300</v>
      </c>
      <c r="O7" s="24">
        <v>486</v>
      </c>
      <c r="P7" s="24">
        <v>435</v>
      </c>
      <c r="Q7" s="24">
        <v>442</v>
      </c>
      <c r="R7" s="24">
        <v>396</v>
      </c>
      <c r="S7" s="24">
        <v>628</v>
      </c>
      <c r="T7" s="24">
        <v>553</v>
      </c>
      <c r="U7" s="24">
        <v>529</v>
      </c>
      <c r="V7" s="24">
        <v>465</v>
      </c>
      <c r="W7" s="24">
        <v>693</v>
      </c>
      <c r="X7" s="24">
        <v>576</v>
      </c>
      <c r="Y7" s="24">
        <v>474</v>
      </c>
      <c r="Z7" s="24">
        <v>396</v>
      </c>
      <c r="AA7" s="25">
        <v>300</v>
      </c>
      <c r="AB7" s="24">
        <v>593</v>
      </c>
      <c r="AC7" s="24">
        <v>497</v>
      </c>
      <c r="AD7" s="24">
        <v>629</v>
      </c>
      <c r="AE7" s="24">
        <v>561</v>
      </c>
      <c r="AF7" s="24">
        <v>587</v>
      </c>
      <c r="AG7" s="24">
        <v>709</v>
      </c>
      <c r="AH7" s="24">
        <v>659</v>
      </c>
      <c r="AI7" s="25">
        <v>300</v>
      </c>
      <c r="AJ7" s="24">
        <v>741</v>
      </c>
      <c r="AK7" s="24">
        <v>621</v>
      </c>
      <c r="AL7" s="38">
        <v>783</v>
      </c>
      <c r="AM7" s="38">
        <v>703</v>
      </c>
      <c r="AN7" s="38">
        <v>736</v>
      </c>
      <c r="AO7" s="24">
        <v>902</v>
      </c>
      <c r="AP7" s="24">
        <v>833</v>
      </c>
    </row>
    <row r="8" spans="1:42" ht="15.75" thickBot="1" x14ac:dyDescent="0.3">
      <c r="A8" s="35">
        <v>240</v>
      </c>
      <c r="B8" s="19">
        <v>321</v>
      </c>
      <c r="C8" s="19">
        <v>286</v>
      </c>
      <c r="D8" s="19">
        <v>291</v>
      </c>
      <c r="E8" s="19">
        <v>261</v>
      </c>
      <c r="F8" s="19">
        <v>415</v>
      </c>
      <c r="G8" s="19">
        <v>370</v>
      </c>
      <c r="H8" s="19">
        <v>351</v>
      </c>
      <c r="I8" s="19">
        <v>313</v>
      </c>
      <c r="J8" s="19">
        <v>461</v>
      </c>
      <c r="K8" s="19">
        <v>403</v>
      </c>
      <c r="L8" s="19">
        <v>361</v>
      </c>
      <c r="M8" s="19">
        <v>297</v>
      </c>
      <c r="N8" s="25">
        <v>240</v>
      </c>
      <c r="O8" s="24">
        <v>424</v>
      </c>
      <c r="P8" s="24">
        <v>380</v>
      </c>
      <c r="Q8" s="24">
        <v>386</v>
      </c>
      <c r="R8" s="24">
        <v>346</v>
      </c>
      <c r="S8" s="24">
        <v>546</v>
      </c>
      <c r="T8" s="24">
        <v>481</v>
      </c>
      <c r="U8" s="24">
        <v>462</v>
      </c>
      <c r="V8" s="24">
        <v>407</v>
      </c>
      <c r="W8" s="24">
        <v>599</v>
      </c>
      <c r="X8" s="24">
        <v>500</v>
      </c>
      <c r="Y8" s="24">
        <v>419</v>
      </c>
      <c r="Z8" s="24">
        <v>351</v>
      </c>
      <c r="AA8" s="25">
        <v>240</v>
      </c>
      <c r="AB8" s="24">
        <v>514</v>
      </c>
      <c r="AC8" s="24">
        <v>430</v>
      </c>
      <c r="AD8" s="24">
        <v>546</v>
      </c>
      <c r="AE8" s="24">
        <v>485</v>
      </c>
      <c r="AF8" s="24">
        <v>507</v>
      </c>
      <c r="AG8" s="24">
        <v>615</v>
      </c>
      <c r="AH8" s="24">
        <v>569</v>
      </c>
      <c r="AI8" s="25">
        <v>240</v>
      </c>
      <c r="AJ8" s="24">
        <v>641</v>
      </c>
      <c r="AK8" s="24">
        <v>538</v>
      </c>
      <c r="AL8" s="38">
        <v>679</v>
      </c>
      <c r="AM8" s="38">
        <v>607</v>
      </c>
      <c r="AN8" s="38">
        <v>634</v>
      </c>
      <c r="AO8" s="24">
        <v>781</v>
      </c>
      <c r="AP8" s="24">
        <v>719</v>
      </c>
    </row>
    <row r="9" spans="1:42" ht="15.75" thickBot="1" x14ac:dyDescent="0.3">
      <c r="A9" s="35">
        <v>185</v>
      </c>
      <c r="B9" s="19">
        <v>273</v>
      </c>
      <c r="C9" s="19">
        <v>245</v>
      </c>
      <c r="D9" s="19">
        <v>248</v>
      </c>
      <c r="E9" s="19">
        <v>223</v>
      </c>
      <c r="F9" s="19">
        <v>353</v>
      </c>
      <c r="G9" s="19">
        <v>314</v>
      </c>
      <c r="H9" s="19">
        <v>300</v>
      </c>
      <c r="I9" s="19">
        <v>268</v>
      </c>
      <c r="J9" s="19">
        <v>392</v>
      </c>
      <c r="K9" s="19">
        <v>341</v>
      </c>
      <c r="L9" s="19">
        <v>312</v>
      </c>
      <c r="M9" s="19">
        <v>258</v>
      </c>
      <c r="N9" s="25">
        <v>185</v>
      </c>
      <c r="O9" s="24">
        <v>362</v>
      </c>
      <c r="P9" s="24">
        <v>324</v>
      </c>
      <c r="Q9" s="24">
        <v>329</v>
      </c>
      <c r="R9" s="24">
        <v>295</v>
      </c>
      <c r="S9" s="24">
        <v>464</v>
      </c>
      <c r="T9" s="24">
        <v>408</v>
      </c>
      <c r="U9" s="24">
        <v>395</v>
      </c>
      <c r="V9" s="24">
        <v>348</v>
      </c>
      <c r="W9" s="24">
        <v>506</v>
      </c>
      <c r="X9" s="24">
        <v>424</v>
      </c>
      <c r="Y9" s="24">
        <v>363</v>
      </c>
      <c r="Z9" s="24">
        <v>304</v>
      </c>
      <c r="AA9" s="25">
        <v>185</v>
      </c>
      <c r="AB9" s="24">
        <v>434</v>
      </c>
      <c r="AC9" s="24">
        <v>364</v>
      </c>
      <c r="AD9" s="24">
        <v>463</v>
      </c>
      <c r="AE9" s="24">
        <v>409</v>
      </c>
      <c r="AF9" s="24">
        <v>427</v>
      </c>
      <c r="AG9" s="24">
        <v>521</v>
      </c>
      <c r="AH9" s="24">
        <v>480</v>
      </c>
      <c r="AI9" s="25">
        <v>185</v>
      </c>
      <c r="AJ9" s="24">
        <v>542</v>
      </c>
      <c r="AK9" s="24">
        <v>456</v>
      </c>
      <c r="AL9" s="38">
        <v>575</v>
      </c>
      <c r="AM9" s="38">
        <v>510</v>
      </c>
      <c r="AN9" s="38">
        <v>533</v>
      </c>
      <c r="AO9" s="24">
        <v>661</v>
      </c>
      <c r="AP9" s="24">
        <v>605</v>
      </c>
    </row>
    <row r="10" spans="1:42" ht="15.75" thickBot="1" x14ac:dyDescent="0.3">
      <c r="A10" s="35">
        <v>150</v>
      </c>
      <c r="B10" s="19">
        <v>240</v>
      </c>
      <c r="C10" s="19">
        <v>216</v>
      </c>
      <c r="D10" s="19">
        <v>219</v>
      </c>
      <c r="E10" s="19">
        <v>196</v>
      </c>
      <c r="F10" s="19">
        <v>309</v>
      </c>
      <c r="G10" s="19">
        <v>275</v>
      </c>
      <c r="H10" s="19">
        <v>265</v>
      </c>
      <c r="I10" s="19">
        <v>236</v>
      </c>
      <c r="J10" s="19">
        <v>344</v>
      </c>
      <c r="K10" s="19">
        <v>299</v>
      </c>
      <c r="L10" s="19">
        <v>278</v>
      </c>
      <c r="M10" s="19">
        <v>230</v>
      </c>
      <c r="N10" s="25">
        <v>150</v>
      </c>
      <c r="O10" s="24">
        <v>318</v>
      </c>
      <c r="P10" s="24">
        <v>285</v>
      </c>
      <c r="Q10" s="24">
        <v>290</v>
      </c>
      <c r="R10" s="24">
        <v>259</v>
      </c>
      <c r="S10" s="24">
        <v>407</v>
      </c>
      <c r="T10" s="24">
        <v>358</v>
      </c>
      <c r="U10" s="24">
        <v>349</v>
      </c>
      <c r="V10" s="24">
        <v>307</v>
      </c>
      <c r="W10" s="24">
        <v>441</v>
      </c>
      <c r="X10" s="24">
        <v>371</v>
      </c>
      <c r="Y10" s="24">
        <v>324</v>
      </c>
      <c r="Z10" s="24">
        <v>271</v>
      </c>
      <c r="AA10" s="25">
        <v>150</v>
      </c>
      <c r="AB10" s="24">
        <v>379</v>
      </c>
      <c r="AC10" s="24">
        <v>319</v>
      </c>
      <c r="AD10" s="24">
        <v>406</v>
      </c>
      <c r="AE10" s="24">
        <v>356</v>
      </c>
      <c r="AF10" s="24">
        <v>372</v>
      </c>
      <c r="AG10" s="24">
        <v>456</v>
      </c>
      <c r="AH10" s="24">
        <v>419</v>
      </c>
      <c r="AI10" s="25">
        <v>150</v>
      </c>
      <c r="AJ10" s="24">
        <v>473</v>
      </c>
      <c r="AK10" s="24">
        <v>399</v>
      </c>
      <c r="AL10" s="38">
        <v>504</v>
      </c>
      <c r="AM10" s="38">
        <v>444</v>
      </c>
      <c r="AN10" s="38">
        <v>464</v>
      </c>
      <c r="AO10" s="24">
        <v>577</v>
      </c>
      <c r="AP10" s="24">
        <v>527</v>
      </c>
    </row>
    <row r="11" spans="1:42" ht="15.75" thickBot="1" x14ac:dyDescent="0.3">
      <c r="A11" s="35">
        <v>120</v>
      </c>
      <c r="B11" s="19">
        <v>210</v>
      </c>
      <c r="C11" s="19">
        <v>188</v>
      </c>
      <c r="D11" s="19">
        <v>192</v>
      </c>
      <c r="E11" s="19">
        <v>172</v>
      </c>
      <c r="F11" s="19">
        <v>269</v>
      </c>
      <c r="G11" s="19">
        <v>239</v>
      </c>
      <c r="H11" s="19">
        <v>232</v>
      </c>
      <c r="I11" s="19">
        <v>206</v>
      </c>
      <c r="J11" s="19">
        <v>299</v>
      </c>
      <c r="K11" s="19">
        <v>259</v>
      </c>
      <c r="L11" s="19">
        <v>246</v>
      </c>
      <c r="M11" s="19">
        <v>203</v>
      </c>
      <c r="N11" s="25">
        <v>120</v>
      </c>
      <c r="O11" s="24">
        <v>278</v>
      </c>
      <c r="P11" s="24">
        <v>249</v>
      </c>
      <c r="Q11" s="24">
        <v>253</v>
      </c>
      <c r="R11" s="24">
        <v>227</v>
      </c>
      <c r="S11" s="24">
        <v>354</v>
      </c>
      <c r="T11" s="24">
        <v>312</v>
      </c>
      <c r="U11" s="24">
        <v>305</v>
      </c>
      <c r="V11" s="24">
        <v>268</v>
      </c>
      <c r="W11" s="24">
        <v>382</v>
      </c>
      <c r="X11" s="24">
        <v>322</v>
      </c>
      <c r="Y11" s="24">
        <v>287</v>
      </c>
      <c r="Z11" s="24">
        <v>240</v>
      </c>
      <c r="AA11" s="25">
        <v>120</v>
      </c>
      <c r="AB11" s="24">
        <v>328</v>
      </c>
      <c r="AC11" s="24">
        <v>276</v>
      </c>
      <c r="AD11" s="24">
        <v>352</v>
      </c>
      <c r="AE11" s="24">
        <v>308</v>
      </c>
      <c r="AF11" s="24">
        <v>321</v>
      </c>
      <c r="AG11" s="24">
        <v>396</v>
      </c>
      <c r="AH11" s="24">
        <v>362</v>
      </c>
      <c r="AI11" s="25">
        <v>120</v>
      </c>
      <c r="AJ11" s="24">
        <v>410</v>
      </c>
      <c r="AK11" s="24">
        <v>346</v>
      </c>
      <c r="AL11" s="38">
        <v>437</v>
      </c>
      <c r="AM11" s="38">
        <v>383</v>
      </c>
      <c r="AN11" s="38">
        <v>400</v>
      </c>
      <c r="AO11" s="159">
        <v>500</v>
      </c>
      <c r="AP11" s="24">
        <v>454</v>
      </c>
    </row>
    <row r="12" spans="1:42" ht="15.75" thickBot="1" x14ac:dyDescent="0.3">
      <c r="A12" s="35">
        <v>95</v>
      </c>
      <c r="B12" s="19">
        <v>182</v>
      </c>
      <c r="C12" s="19">
        <v>164</v>
      </c>
      <c r="D12" s="19">
        <v>167</v>
      </c>
      <c r="E12" s="19">
        <v>150</v>
      </c>
      <c r="F12" s="19">
        <v>232</v>
      </c>
      <c r="G12" s="19">
        <v>207</v>
      </c>
      <c r="H12" s="19">
        <v>201</v>
      </c>
      <c r="I12" s="19">
        <v>179</v>
      </c>
      <c r="J12" s="19">
        <v>258</v>
      </c>
      <c r="K12" s="19">
        <v>223</v>
      </c>
      <c r="L12" s="19">
        <v>216</v>
      </c>
      <c r="M12" s="19">
        <v>179</v>
      </c>
      <c r="N12" s="25">
        <v>95</v>
      </c>
      <c r="O12" s="24">
        <v>241</v>
      </c>
      <c r="P12" s="24">
        <v>216</v>
      </c>
      <c r="Q12" s="24">
        <v>220</v>
      </c>
      <c r="R12" s="24">
        <v>197</v>
      </c>
      <c r="S12" s="24">
        <v>306</v>
      </c>
      <c r="T12" s="24">
        <v>269</v>
      </c>
      <c r="U12" s="24">
        <v>265</v>
      </c>
      <c r="V12" s="24">
        <v>233</v>
      </c>
      <c r="W12" s="24">
        <v>328</v>
      </c>
      <c r="X12" s="24">
        <v>278</v>
      </c>
      <c r="Y12" s="24">
        <v>252</v>
      </c>
      <c r="Z12" s="24">
        <v>211</v>
      </c>
      <c r="AA12" s="25">
        <v>95</v>
      </c>
      <c r="AB12" s="24">
        <v>282</v>
      </c>
      <c r="AC12" s="24">
        <v>238</v>
      </c>
      <c r="AD12" s="24">
        <v>304</v>
      </c>
      <c r="AE12" s="24">
        <v>264</v>
      </c>
      <c r="AF12" s="24">
        <v>275</v>
      </c>
      <c r="AG12" s="24">
        <v>341</v>
      </c>
      <c r="AH12" s="24">
        <v>311</v>
      </c>
      <c r="AI12" s="30">
        <v>95</v>
      </c>
      <c r="AJ12" s="459">
        <v>352</v>
      </c>
      <c r="AK12" s="459">
        <v>298</v>
      </c>
      <c r="AL12" s="38">
        <v>377</v>
      </c>
      <c r="AM12" s="38">
        <v>328</v>
      </c>
      <c r="AN12" s="38">
        <v>342</v>
      </c>
      <c r="AO12" s="460">
        <v>430</v>
      </c>
      <c r="AP12" s="33">
        <v>389</v>
      </c>
    </row>
    <row r="13" spans="1:42" ht="15.75" thickBot="1" x14ac:dyDescent="0.3">
      <c r="A13" s="35">
        <v>70</v>
      </c>
      <c r="B13" s="19">
        <v>151</v>
      </c>
      <c r="C13" s="19">
        <v>136</v>
      </c>
      <c r="D13" s="19">
        <v>139</v>
      </c>
      <c r="E13" s="19">
        <v>125</v>
      </c>
      <c r="F13" s="19">
        <v>192</v>
      </c>
      <c r="G13" s="19">
        <v>171</v>
      </c>
      <c r="H13" s="19">
        <v>168</v>
      </c>
      <c r="I13" s="19">
        <v>149</v>
      </c>
      <c r="J13" s="19">
        <v>213</v>
      </c>
      <c r="K13" s="19">
        <v>184</v>
      </c>
      <c r="L13" s="19">
        <v>183</v>
      </c>
      <c r="M13" s="19">
        <v>151</v>
      </c>
      <c r="N13" s="25">
        <v>70</v>
      </c>
      <c r="O13" s="24">
        <v>200</v>
      </c>
      <c r="P13" s="24">
        <v>179</v>
      </c>
      <c r="Q13" s="24">
        <v>183</v>
      </c>
      <c r="R13" s="24">
        <v>164</v>
      </c>
      <c r="S13" s="24">
        <v>253</v>
      </c>
      <c r="T13" s="24">
        <v>222</v>
      </c>
      <c r="U13" s="24">
        <v>221</v>
      </c>
      <c r="V13" s="24">
        <v>194</v>
      </c>
      <c r="W13" s="24">
        <v>269</v>
      </c>
      <c r="X13" s="24">
        <v>229</v>
      </c>
      <c r="Y13" s="24">
        <v>213</v>
      </c>
      <c r="Z13" s="24">
        <v>178</v>
      </c>
      <c r="AA13" s="25">
        <v>70</v>
      </c>
      <c r="AB13" s="24">
        <v>232</v>
      </c>
      <c r="AC13" s="24">
        <v>196</v>
      </c>
      <c r="AD13" s="24">
        <v>251</v>
      </c>
      <c r="AE13" s="24">
        <v>216</v>
      </c>
      <c r="AF13" s="24">
        <v>225</v>
      </c>
      <c r="AG13" s="24">
        <v>281</v>
      </c>
      <c r="AH13" s="24">
        <v>254</v>
      </c>
      <c r="AI13" s="25">
        <v>70</v>
      </c>
      <c r="AJ13" s="24">
        <v>289</v>
      </c>
      <c r="AK13" s="24">
        <v>246</v>
      </c>
      <c r="AL13" s="38">
        <v>310</v>
      </c>
      <c r="AM13" s="38">
        <v>268</v>
      </c>
      <c r="AN13" s="38">
        <v>279</v>
      </c>
      <c r="AO13" s="460">
        <v>353</v>
      </c>
      <c r="AP13" s="32">
        <v>318</v>
      </c>
    </row>
    <row r="14" spans="1:42" ht="15.75" thickBot="1" x14ac:dyDescent="0.3">
      <c r="A14" s="35">
        <v>50</v>
      </c>
      <c r="B14" s="19">
        <v>119</v>
      </c>
      <c r="C14" s="19">
        <v>108</v>
      </c>
      <c r="D14" s="19">
        <v>110</v>
      </c>
      <c r="E14" s="19">
        <v>99</v>
      </c>
      <c r="F14" s="19">
        <v>151</v>
      </c>
      <c r="G14" s="19">
        <v>134</v>
      </c>
      <c r="H14" s="19">
        <v>133</v>
      </c>
      <c r="I14" s="19">
        <v>118</v>
      </c>
      <c r="J14" s="19">
        <v>168</v>
      </c>
      <c r="K14" s="19">
        <v>144</v>
      </c>
      <c r="L14" s="19">
        <v>148</v>
      </c>
      <c r="M14" s="19">
        <v>122</v>
      </c>
      <c r="N14" s="25">
        <v>50</v>
      </c>
      <c r="O14" s="24">
        <v>158</v>
      </c>
      <c r="P14" s="24">
        <v>141</v>
      </c>
      <c r="Q14" s="24">
        <v>145</v>
      </c>
      <c r="R14" s="24">
        <v>130</v>
      </c>
      <c r="S14" s="24">
        <v>198</v>
      </c>
      <c r="T14" s="24">
        <v>175</v>
      </c>
      <c r="U14" s="24">
        <v>175</v>
      </c>
      <c r="V14" s="24">
        <v>154</v>
      </c>
      <c r="W14" s="24">
        <v>209</v>
      </c>
      <c r="X14" s="24">
        <v>179</v>
      </c>
      <c r="Y14" s="24">
        <v>173</v>
      </c>
      <c r="Z14" s="24">
        <v>144</v>
      </c>
      <c r="AA14" s="25">
        <v>50</v>
      </c>
      <c r="AB14" s="24">
        <v>180</v>
      </c>
      <c r="AC14" s="24">
        <v>153</v>
      </c>
      <c r="AD14" s="24">
        <v>196</v>
      </c>
      <c r="AE14" s="24">
        <v>167</v>
      </c>
      <c r="AF14" s="24">
        <v>174</v>
      </c>
      <c r="AG14" s="24">
        <v>219</v>
      </c>
      <c r="AH14" s="24">
        <v>197</v>
      </c>
      <c r="AI14" s="25">
        <v>50</v>
      </c>
      <c r="AJ14" s="24">
        <v>225</v>
      </c>
      <c r="AK14" s="24">
        <v>192</v>
      </c>
      <c r="AL14" s="38">
        <v>242</v>
      </c>
      <c r="AM14" s="38">
        <v>207</v>
      </c>
      <c r="AN14" s="38">
        <v>216</v>
      </c>
      <c r="AO14" s="460">
        <v>275</v>
      </c>
      <c r="AP14" s="32">
        <v>246</v>
      </c>
    </row>
    <row r="15" spans="1:42" ht="15.75" thickBot="1" x14ac:dyDescent="0.3">
      <c r="A15" s="35">
        <v>35</v>
      </c>
      <c r="B15" s="19">
        <v>99</v>
      </c>
      <c r="C15" s="19">
        <v>89</v>
      </c>
      <c r="D15" s="19">
        <v>92</v>
      </c>
      <c r="E15" s="19">
        <v>83</v>
      </c>
      <c r="F15" s="19">
        <v>125</v>
      </c>
      <c r="G15" s="19">
        <v>110</v>
      </c>
      <c r="H15" s="19">
        <v>111</v>
      </c>
      <c r="I15" s="19">
        <v>99</v>
      </c>
      <c r="J15" s="19">
        <v>138</v>
      </c>
      <c r="K15" s="19">
        <v>119</v>
      </c>
      <c r="L15" s="19">
        <v>125</v>
      </c>
      <c r="M15" s="19">
        <v>103</v>
      </c>
      <c r="N15" s="25">
        <v>35</v>
      </c>
      <c r="O15" s="24">
        <v>131</v>
      </c>
      <c r="P15" s="24">
        <v>117</v>
      </c>
      <c r="Q15" s="24">
        <v>121</v>
      </c>
      <c r="R15" s="24">
        <v>109</v>
      </c>
      <c r="S15" s="24">
        <v>164</v>
      </c>
      <c r="T15" s="24">
        <v>144</v>
      </c>
      <c r="U15" s="24">
        <v>146</v>
      </c>
      <c r="V15" s="24">
        <v>128</v>
      </c>
      <c r="W15" s="24">
        <v>171</v>
      </c>
      <c r="X15" s="24">
        <v>147</v>
      </c>
      <c r="Y15" s="24">
        <v>146</v>
      </c>
      <c r="Z15" s="24">
        <v>122</v>
      </c>
      <c r="AA15" s="25">
        <v>35</v>
      </c>
      <c r="AB15" s="24">
        <v>148</v>
      </c>
      <c r="AC15" s="24">
        <v>126</v>
      </c>
      <c r="AD15" s="24">
        <v>162</v>
      </c>
      <c r="AE15" s="24">
        <v>137</v>
      </c>
      <c r="AF15" s="24">
        <v>143</v>
      </c>
      <c r="AG15" s="24">
        <v>181</v>
      </c>
      <c r="AH15" s="24">
        <v>162</v>
      </c>
      <c r="AI15" s="25">
        <v>35</v>
      </c>
      <c r="AJ15" s="24">
        <v>185</v>
      </c>
      <c r="AK15" s="24">
        <v>158</v>
      </c>
      <c r="AL15" s="38">
        <v>200</v>
      </c>
      <c r="AM15" s="38">
        <v>169</v>
      </c>
      <c r="AN15" s="38">
        <v>176</v>
      </c>
      <c r="AO15" s="460">
        <v>226</v>
      </c>
      <c r="AP15" s="32">
        <v>201</v>
      </c>
    </row>
    <row r="16" spans="1:42" ht="15.75" thickBot="1" x14ac:dyDescent="0.3">
      <c r="A16" s="35">
        <v>25</v>
      </c>
      <c r="B16" s="19">
        <v>80</v>
      </c>
      <c r="C16" s="19">
        <v>73</v>
      </c>
      <c r="D16" s="19">
        <v>75</v>
      </c>
      <c r="E16" s="19">
        <v>68</v>
      </c>
      <c r="F16" s="19">
        <v>101</v>
      </c>
      <c r="G16" s="19">
        <v>89</v>
      </c>
      <c r="H16" s="19">
        <v>90</v>
      </c>
      <c r="I16" s="19">
        <v>80</v>
      </c>
      <c r="J16" s="19">
        <v>112</v>
      </c>
      <c r="K16" s="19">
        <v>96</v>
      </c>
      <c r="L16" s="19">
        <v>104</v>
      </c>
      <c r="M16" s="19">
        <v>86</v>
      </c>
      <c r="N16" s="25">
        <v>25</v>
      </c>
      <c r="O16" s="24">
        <v>106</v>
      </c>
      <c r="P16" s="24">
        <v>95</v>
      </c>
      <c r="Q16" s="24">
        <v>99</v>
      </c>
      <c r="R16" s="24">
        <v>89</v>
      </c>
      <c r="S16" s="24">
        <v>133</v>
      </c>
      <c r="T16" s="24">
        <v>117</v>
      </c>
      <c r="U16" s="24">
        <v>119</v>
      </c>
      <c r="V16" s="24">
        <v>105</v>
      </c>
      <c r="W16" s="24">
        <v>138</v>
      </c>
      <c r="X16" s="24">
        <v>119</v>
      </c>
      <c r="Y16" s="24">
        <v>121</v>
      </c>
      <c r="Z16" s="24">
        <v>101</v>
      </c>
      <c r="AA16" s="25">
        <v>25</v>
      </c>
      <c r="AB16" s="24">
        <v>119</v>
      </c>
      <c r="AC16" s="24">
        <v>101</v>
      </c>
      <c r="AD16" s="24">
        <v>131</v>
      </c>
      <c r="AE16" s="24">
        <v>110</v>
      </c>
      <c r="AF16" s="24">
        <v>114</v>
      </c>
      <c r="AG16" s="24">
        <v>146</v>
      </c>
      <c r="AH16" s="24">
        <v>130</v>
      </c>
      <c r="AI16" s="25">
        <v>25</v>
      </c>
      <c r="AJ16" s="24">
        <v>149</v>
      </c>
      <c r="AK16" s="24">
        <v>127</v>
      </c>
      <c r="AL16" s="38">
        <v>161</v>
      </c>
      <c r="AM16" s="38">
        <v>135</v>
      </c>
      <c r="AN16" s="38">
        <v>141</v>
      </c>
      <c r="AO16" s="460">
        <v>182</v>
      </c>
      <c r="AP16" s="32">
        <v>161</v>
      </c>
    </row>
    <row r="17" spans="1:42" ht="15.75" thickBot="1" x14ac:dyDescent="0.3">
      <c r="A17" s="35">
        <v>16</v>
      </c>
      <c r="B17" s="19">
        <v>61</v>
      </c>
      <c r="C17" s="19">
        <v>56</v>
      </c>
      <c r="D17" s="19">
        <v>57</v>
      </c>
      <c r="E17" s="19">
        <v>52</v>
      </c>
      <c r="F17" s="19">
        <v>76</v>
      </c>
      <c r="G17" s="19">
        <v>68</v>
      </c>
      <c r="H17" s="19">
        <v>69</v>
      </c>
      <c r="I17" s="19">
        <v>62</v>
      </c>
      <c r="J17" s="19">
        <v>85</v>
      </c>
      <c r="K17" s="19">
        <v>76</v>
      </c>
      <c r="L17" s="19">
        <v>81</v>
      </c>
      <c r="M17" s="19">
        <v>67</v>
      </c>
      <c r="N17" s="25">
        <v>16</v>
      </c>
      <c r="O17" s="24">
        <v>81</v>
      </c>
      <c r="P17" s="24">
        <v>73</v>
      </c>
      <c r="Q17" s="24">
        <v>76</v>
      </c>
      <c r="R17" s="24">
        <v>68</v>
      </c>
      <c r="S17" s="24">
        <v>100</v>
      </c>
      <c r="T17" s="24">
        <v>88</v>
      </c>
      <c r="U17" s="24">
        <v>91</v>
      </c>
      <c r="V17" s="24">
        <v>80</v>
      </c>
      <c r="W17" s="24">
        <v>107</v>
      </c>
      <c r="X17" s="24">
        <v>96</v>
      </c>
      <c r="Y17" s="24">
        <v>95</v>
      </c>
      <c r="Z17" s="24">
        <v>79</v>
      </c>
      <c r="AA17" s="25">
        <v>16</v>
      </c>
      <c r="AB17" s="24">
        <v>94</v>
      </c>
      <c r="AC17" s="24">
        <v>80</v>
      </c>
      <c r="AD17" s="24">
        <v>99</v>
      </c>
      <c r="AE17" s="24">
        <v>82</v>
      </c>
      <c r="AF17" s="24">
        <v>85</v>
      </c>
      <c r="AG17" s="24">
        <v>110</v>
      </c>
      <c r="AH17" s="24">
        <v>97</v>
      </c>
      <c r="AI17" s="25">
        <v>16</v>
      </c>
      <c r="AJ17" s="24">
        <v>115</v>
      </c>
      <c r="AK17" s="24">
        <v>100</v>
      </c>
      <c r="AL17" s="38">
        <v>121</v>
      </c>
      <c r="AM17" s="38">
        <v>101</v>
      </c>
      <c r="AN17" s="38">
        <v>105</v>
      </c>
      <c r="AO17" s="460">
        <v>137</v>
      </c>
      <c r="AP17" s="32">
        <v>120</v>
      </c>
    </row>
    <row r="18" spans="1:42" ht="15.75" thickBot="1" x14ac:dyDescent="0.3">
      <c r="A18" s="35">
        <v>10</v>
      </c>
      <c r="B18" s="19">
        <v>46</v>
      </c>
      <c r="C18" s="19">
        <v>42</v>
      </c>
      <c r="D18" s="19">
        <v>43</v>
      </c>
      <c r="E18" s="19">
        <v>39</v>
      </c>
      <c r="F18" s="19">
        <v>57</v>
      </c>
      <c r="G18" s="19">
        <v>50</v>
      </c>
      <c r="H18" s="19">
        <v>52</v>
      </c>
      <c r="I18" s="19">
        <v>46</v>
      </c>
      <c r="J18" s="19">
        <v>63</v>
      </c>
      <c r="K18" s="19">
        <v>57</v>
      </c>
      <c r="L18" s="19">
        <v>63</v>
      </c>
      <c r="M18" s="19">
        <v>52</v>
      </c>
      <c r="N18" s="25">
        <v>10</v>
      </c>
      <c r="O18" s="24">
        <v>61</v>
      </c>
      <c r="P18" s="24">
        <v>54</v>
      </c>
      <c r="Q18" s="24">
        <v>57</v>
      </c>
      <c r="R18" s="24">
        <v>51</v>
      </c>
      <c r="S18" s="24">
        <v>75</v>
      </c>
      <c r="T18" s="24">
        <v>66</v>
      </c>
      <c r="U18" s="24">
        <v>69</v>
      </c>
      <c r="V18" s="24">
        <v>60</v>
      </c>
      <c r="W18" s="24">
        <v>80</v>
      </c>
      <c r="X18" s="24">
        <v>71</v>
      </c>
      <c r="Y18" s="24">
        <v>73</v>
      </c>
      <c r="Z18" s="24">
        <v>61</v>
      </c>
      <c r="AA18" s="25">
        <v>10</v>
      </c>
      <c r="AB18" s="24">
        <v>70</v>
      </c>
      <c r="AC18" s="24">
        <v>60</v>
      </c>
      <c r="AD18" s="24">
        <v>73</v>
      </c>
      <c r="AE18" s="24">
        <v>60</v>
      </c>
      <c r="AF18" s="24">
        <v>63</v>
      </c>
      <c r="AG18" s="24">
        <v>81</v>
      </c>
      <c r="AH18" s="24">
        <v>71</v>
      </c>
      <c r="AI18" s="25">
        <v>10</v>
      </c>
      <c r="AJ18" s="24">
        <v>86</v>
      </c>
      <c r="AK18" s="24">
        <v>75</v>
      </c>
      <c r="AL18" s="38">
        <v>90</v>
      </c>
      <c r="AM18" s="38">
        <v>74</v>
      </c>
      <c r="AN18" s="38">
        <v>77</v>
      </c>
      <c r="AO18" s="460">
        <v>101</v>
      </c>
      <c r="AP18" s="32">
        <v>88</v>
      </c>
    </row>
    <row r="19" spans="1:42" ht="15.75" thickBot="1" x14ac:dyDescent="0.3">
      <c r="A19" s="35">
        <v>6</v>
      </c>
      <c r="B19" s="19">
        <v>34</v>
      </c>
      <c r="C19" s="19">
        <v>31</v>
      </c>
      <c r="D19" s="19">
        <v>32</v>
      </c>
      <c r="E19" s="19">
        <v>29</v>
      </c>
      <c r="F19" s="19">
        <v>41</v>
      </c>
      <c r="G19" s="19">
        <v>36</v>
      </c>
      <c r="H19" s="19">
        <v>38</v>
      </c>
      <c r="I19" s="19">
        <v>34</v>
      </c>
      <c r="J19" s="19">
        <v>46</v>
      </c>
      <c r="K19" s="19">
        <v>41</v>
      </c>
      <c r="L19" s="19">
        <v>47</v>
      </c>
      <c r="M19" s="19">
        <v>39</v>
      </c>
      <c r="N19" s="25">
        <v>6</v>
      </c>
      <c r="O19" s="24">
        <v>45</v>
      </c>
      <c r="P19" s="24">
        <v>40</v>
      </c>
      <c r="Q19" s="24">
        <v>42</v>
      </c>
      <c r="R19" s="24">
        <v>38</v>
      </c>
      <c r="S19" s="24">
        <v>54</v>
      </c>
      <c r="T19" s="24">
        <v>48</v>
      </c>
      <c r="U19" s="24">
        <v>51</v>
      </c>
      <c r="V19" s="24">
        <v>44</v>
      </c>
      <c r="W19" s="24">
        <v>58</v>
      </c>
      <c r="X19" s="24">
        <v>52</v>
      </c>
      <c r="Y19" s="24">
        <v>56</v>
      </c>
      <c r="Z19" s="24">
        <v>46</v>
      </c>
      <c r="AA19" s="25">
        <v>6</v>
      </c>
      <c r="AB19" s="24">
        <v>51</v>
      </c>
      <c r="AC19" s="24">
        <v>43</v>
      </c>
      <c r="AD19" s="24">
        <v>53</v>
      </c>
      <c r="AE19" s="24">
        <v>43</v>
      </c>
      <c r="AF19" s="24">
        <v>45</v>
      </c>
      <c r="AG19" s="24">
        <v>59</v>
      </c>
      <c r="AH19" s="24">
        <v>51</v>
      </c>
      <c r="AI19" s="25">
        <v>6</v>
      </c>
      <c r="AJ19" s="24">
        <v>63</v>
      </c>
      <c r="AK19" s="24">
        <v>54</v>
      </c>
      <c r="AL19" s="38">
        <v>65</v>
      </c>
      <c r="AM19" s="38">
        <v>53</v>
      </c>
      <c r="AN19" s="38">
        <v>55</v>
      </c>
      <c r="AO19" s="460">
        <v>73</v>
      </c>
      <c r="AP19" s="32">
        <v>63</v>
      </c>
    </row>
    <row r="20" spans="1:42" ht="15.75" thickBot="1" x14ac:dyDescent="0.3">
      <c r="A20" s="35">
        <v>4</v>
      </c>
      <c r="B20" s="19">
        <v>26</v>
      </c>
      <c r="C20" s="19">
        <v>24</v>
      </c>
      <c r="D20" s="19">
        <v>25</v>
      </c>
      <c r="E20" s="19">
        <v>23</v>
      </c>
      <c r="F20" s="19">
        <v>32</v>
      </c>
      <c r="G20" s="19">
        <v>28</v>
      </c>
      <c r="H20" s="19">
        <v>30</v>
      </c>
      <c r="I20" s="19">
        <v>27</v>
      </c>
      <c r="J20" s="19">
        <v>36</v>
      </c>
      <c r="K20" s="19">
        <v>32</v>
      </c>
      <c r="L20" s="19">
        <v>38</v>
      </c>
      <c r="M20" s="19">
        <v>31</v>
      </c>
      <c r="N20" s="25">
        <v>4</v>
      </c>
      <c r="O20" s="24">
        <v>35</v>
      </c>
      <c r="P20" s="24">
        <v>31</v>
      </c>
      <c r="Q20" s="24">
        <v>33</v>
      </c>
      <c r="R20" s="24">
        <v>30</v>
      </c>
      <c r="S20" s="24">
        <v>42</v>
      </c>
      <c r="T20" s="24">
        <v>37</v>
      </c>
      <c r="U20" s="24">
        <v>40</v>
      </c>
      <c r="V20" s="24">
        <v>35</v>
      </c>
      <c r="W20" s="24">
        <v>45</v>
      </c>
      <c r="X20" s="24">
        <v>40</v>
      </c>
      <c r="Y20" s="24">
        <v>44</v>
      </c>
      <c r="Z20" s="24">
        <v>37</v>
      </c>
      <c r="AA20" s="25">
        <v>4</v>
      </c>
      <c r="AB20" s="24">
        <v>40</v>
      </c>
      <c r="AC20" s="24">
        <v>34</v>
      </c>
      <c r="AD20" s="24">
        <v>41</v>
      </c>
      <c r="AE20" s="24">
        <v>33</v>
      </c>
      <c r="AF20" s="24">
        <v>34</v>
      </c>
      <c r="AG20" s="24">
        <v>45</v>
      </c>
      <c r="AH20" s="24">
        <v>39</v>
      </c>
      <c r="AI20" s="25">
        <v>4</v>
      </c>
      <c r="AJ20" s="24">
        <v>49</v>
      </c>
      <c r="AK20" s="24">
        <v>42</v>
      </c>
      <c r="AL20" s="38">
        <v>50</v>
      </c>
      <c r="AM20" s="38">
        <v>40</v>
      </c>
      <c r="AN20" s="38">
        <v>42</v>
      </c>
      <c r="AO20" s="460">
        <v>56</v>
      </c>
      <c r="AP20" s="32">
        <v>48</v>
      </c>
    </row>
    <row r="21" spans="1:42" ht="15.75" thickBot="1" x14ac:dyDescent="0.3">
      <c r="A21" s="35">
        <v>2.5</v>
      </c>
      <c r="B21" s="19">
        <v>19.5</v>
      </c>
      <c r="C21" s="19">
        <v>18</v>
      </c>
      <c r="D21" s="19">
        <v>18.5</v>
      </c>
      <c r="E21" s="19">
        <v>17.5</v>
      </c>
      <c r="F21" s="19">
        <v>24</v>
      </c>
      <c r="G21" s="19">
        <v>21</v>
      </c>
      <c r="H21" s="19">
        <v>23</v>
      </c>
      <c r="I21" s="19">
        <v>20</v>
      </c>
      <c r="J21" s="19">
        <v>27</v>
      </c>
      <c r="K21" s="19">
        <v>24</v>
      </c>
      <c r="L21" s="19">
        <v>29</v>
      </c>
      <c r="M21" s="19">
        <v>24</v>
      </c>
      <c r="N21" s="25">
        <v>2.5</v>
      </c>
      <c r="O21" s="24">
        <v>26</v>
      </c>
      <c r="P21" s="24">
        <v>23</v>
      </c>
      <c r="Q21" s="24">
        <v>25</v>
      </c>
      <c r="R21" s="24">
        <v>22</v>
      </c>
      <c r="S21" s="24">
        <v>31</v>
      </c>
      <c r="T21" s="24">
        <v>28</v>
      </c>
      <c r="U21" s="24">
        <v>30</v>
      </c>
      <c r="V21" s="24">
        <v>26</v>
      </c>
      <c r="W21" s="24">
        <v>33</v>
      </c>
      <c r="X21" s="24">
        <v>30</v>
      </c>
      <c r="Y21" s="24">
        <v>34</v>
      </c>
      <c r="Z21" s="24">
        <v>29</v>
      </c>
      <c r="AA21" s="25">
        <v>2.5</v>
      </c>
      <c r="AB21" s="24">
        <v>30</v>
      </c>
      <c r="AC21" s="24">
        <v>25</v>
      </c>
      <c r="AD21" s="24">
        <v>31</v>
      </c>
      <c r="AE21" s="24">
        <v>24</v>
      </c>
      <c r="AF21" s="24">
        <v>25</v>
      </c>
      <c r="AG21" s="24">
        <v>34</v>
      </c>
      <c r="AH21" s="24">
        <v>29</v>
      </c>
      <c r="AI21" s="25">
        <v>2.5</v>
      </c>
      <c r="AJ21" s="24">
        <v>36</v>
      </c>
      <c r="AK21" s="24">
        <v>32</v>
      </c>
      <c r="AL21" s="38">
        <v>37</v>
      </c>
      <c r="AM21" s="38">
        <v>29</v>
      </c>
      <c r="AN21" s="38">
        <v>30</v>
      </c>
      <c r="AO21" s="460">
        <v>41</v>
      </c>
      <c r="AP21" s="32">
        <v>35</v>
      </c>
    </row>
    <row r="22" spans="1:42" ht="15.75" thickBot="1" x14ac:dyDescent="0.3">
      <c r="A22" s="35">
        <v>1.5</v>
      </c>
      <c r="B22" s="19">
        <v>14.5</v>
      </c>
      <c r="C22" s="19">
        <v>13.5</v>
      </c>
      <c r="D22" s="19">
        <v>14</v>
      </c>
      <c r="E22" s="19">
        <v>13</v>
      </c>
      <c r="F22" s="19">
        <v>17.5</v>
      </c>
      <c r="G22" s="19">
        <v>15.5</v>
      </c>
      <c r="H22" s="19">
        <v>16.5</v>
      </c>
      <c r="I22" s="19">
        <v>15</v>
      </c>
      <c r="J22" s="19">
        <v>19.5</v>
      </c>
      <c r="K22" s="19">
        <v>17.5</v>
      </c>
      <c r="L22" s="19">
        <v>22</v>
      </c>
      <c r="M22" s="19">
        <v>18</v>
      </c>
      <c r="N22" s="25">
        <v>1.5</v>
      </c>
      <c r="O22" s="24">
        <v>19</v>
      </c>
      <c r="P22" s="24">
        <v>17</v>
      </c>
      <c r="Q22" s="24">
        <v>18.5</v>
      </c>
      <c r="R22" s="24">
        <v>16.5</v>
      </c>
      <c r="S22" s="24">
        <v>23</v>
      </c>
      <c r="T22" s="24">
        <v>20</v>
      </c>
      <c r="U22" s="24">
        <v>22</v>
      </c>
      <c r="V22" s="24">
        <v>19.5</v>
      </c>
      <c r="W22" s="24">
        <v>24</v>
      </c>
      <c r="X22" s="24">
        <v>22</v>
      </c>
      <c r="Y22" s="24">
        <v>26</v>
      </c>
      <c r="Z22" s="24">
        <v>22</v>
      </c>
      <c r="AA22" s="25">
        <v>1.5</v>
      </c>
      <c r="AB22" s="24">
        <v>22</v>
      </c>
      <c r="AC22" s="24">
        <v>18.5</v>
      </c>
      <c r="AD22" s="24">
        <v>22</v>
      </c>
      <c r="AE22" s="24">
        <v>17</v>
      </c>
      <c r="AF22" s="24">
        <v>18</v>
      </c>
      <c r="AG22" s="24">
        <v>24</v>
      </c>
      <c r="AH22" s="24">
        <v>21</v>
      </c>
      <c r="AI22" s="25">
        <v>1.5</v>
      </c>
      <c r="AJ22" s="24">
        <v>26</v>
      </c>
      <c r="AK22" s="24">
        <v>23</v>
      </c>
      <c r="AL22" s="38">
        <v>27</v>
      </c>
      <c r="AM22" s="38">
        <v>21</v>
      </c>
      <c r="AN22" s="38">
        <v>22</v>
      </c>
      <c r="AO22" s="460">
        <v>30</v>
      </c>
      <c r="AP22" s="32">
        <v>25</v>
      </c>
    </row>
    <row r="23" spans="1:42" ht="15.75" thickBot="1" x14ac:dyDescent="0.3">
      <c r="A23" s="35">
        <v>1</v>
      </c>
      <c r="B23" s="19">
        <v>11</v>
      </c>
      <c r="C23" s="19">
        <v>10</v>
      </c>
      <c r="D23" s="19">
        <v>11</v>
      </c>
      <c r="E23" s="19">
        <v>10</v>
      </c>
      <c r="F23" s="19">
        <v>14</v>
      </c>
      <c r="G23" s="19">
        <v>12</v>
      </c>
      <c r="H23" s="19">
        <v>13</v>
      </c>
      <c r="I23" s="19">
        <v>12</v>
      </c>
      <c r="J23" s="19">
        <v>15</v>
      </c>
      <c r="K23" s="19">
        <v>14</v>
      </c>
      <c r="L23" s="19">
        <v>18</v>
      </c>
      <c r="M23" s="19">
        <v>15</v>
      </c>
      <c r="N23" s="25">
        <v>1</v>
      </c>
      <c r="O23" s="24">
        <v>15</v>
      </c>
      <c r="P23" s="24">
        <v>13</v>
      </c>
      <c r="Q23" s="24">
        <v>14</v>
      </c>
      <c r="R23" s="24">
        <v>13</v>
      </c>
      <c r="S23" s="24">
        <v>18</v>
      </c>
      <c r="T23" s="24">
        <v>16</v>
      </c>
      <c r="U23" s="24">
        <v>17</v>
      </c>
      <c r="V23" s="24">
        <v>15</v>
      </c>
      <c r="W23" s="24">
        <v>19</v>
      </c>
      <c r="X23" s="24">
        <v>17</v>
      </c>
      <c r="Y23" s="24">
        <v>21</v>
      </c>
      <c r="Z23" s="24">
        <v>17</v>
      </c>
      <c r="AA23" s="25">
        <v>1</v>
      </c>
      <c r="AB23" s="24">
        <v>17</v>
      </c>
      <c r="AC23" s="24">
        <v>14</v>
      </c>
      <c r="AD23" s="24">
        <v>17</v>
      </c>
      <c r="AE23" s="24">
        <v>13</v>
      </c>
      <c r="AF23" s="24">
        <v>14</v>
      </c>
      <c r="AG23" s="24">
        <v>19</v>
      </c>
      <c r="AH23" s="24">
        <v>16</v>
      </c>
      <c r="AI23" s="25">
        <v>1</v>
      </c>
      <c r="AJ23" s="24">
        <v>21</v>
      </c>
      <c r="AK23" s="24">
        <v>18</v>
      </c>
      <c r="AL23" s="38">
        <v>21</v>
      </c>
      <c r="AM23" s="38">
        <v>16</v>
      </c>
      <c r="AN23" s="38">
        <v>17</v>
      </c>
      <c r="AO23" s="460">
        <v>23</v>
      </c>
      <c r="AP23" s="32">
        <v>19</v>
      </c>
    </row>
    <row r="24" spans="1:42" ht="15.75" thickBot="1" x14ac:dyDescent="0.3">
      <c r="A24" s="35">
        <v>0.75</v>
      </c>
      <c r="B24" s="19">
        <v>9</v>
      </c>
      <c r="C24" s="19">
        <v>9</v>
      </c>
      <c r="D24" s="19">
        <v>9</v>
      </c>
      <c r="E24" s="19">
        <v>9</v>
      </c>
      <c r="F24" s="19">
        <v>11</v>
      </c>
      <c r="G24" s="19">
        <v>10</v>
      </c>
      <c r="H24" s="19">
        <v>11</v>
      </c>
      <c r="I24" s="19">
        <v>10</v>
      </c>
      <c r="J24" s="19">
        <v>13</v>
      </c>
      <c r="K24" s="19">
        <v>11</v>
      </c>
      <c r="L24" s="19">
        <v>15</v>
      </c>
      <c r="M24" s="19">
        <v>12</v>
      </c>
      <c r="N24" s="25">
        <v>0.75</v>
      </c>
      <c r="O24" s="24">
        <v>12</v>
      </c>
      <c r="P24" s="24">
        <v>11</v>
      </c>
      <c r="Q24" s="24">
        <v>12</v>
      </c>
      <c r="R24" s="24">
        <v>11</v>
      </c>
      <c r="S24" s="24">
        <v>15</v>
      </c>
      <c r="T24" s="24">
        <v>13</v>
      </c>
      <c r="U24" s="24">
        <v>15</v>
      </c>
      <c r="V24" s="24">
        <v>13</v>
      </c>
      <c r="W24" s="24">
        <v>16</v>
      </c>
      <c r="X24" s="24">
        <v>14</v>
      </c>
      <c r="Y24" s="24">
        <v>18</v>
      </c>
      <c r="Z24" s="24">
        <v>15</v>
      </c>
      <c r="AA24" s="25">
        <v>0.75</v>
      </c>
      <c r="AB24" s="24">
        <v>14</v>
      </c>
      <c r="AC24" s="24">
        <v>12</v>
      </c>
      <c r="AD24" s="24">
        <v>14</v>
      </c>
      <c r="AE24" s="24">
        <v>11</v>
      </c>
      <c r="AF24" s="24">
        <v>11</v>
      </c>
      <c r="AG24" s="24">
        <v>16</v>
      </c>
      <c r="AH24" s="24">
        <v>13</v>
      </c>
      <c r="AI24" s="25">
        <v>0.75</v>
      </c>
      <c r="AJ24" s="24">
        <v>17</v>
      </c>
      <c r="AK24" s="24">
        <v>15</v>
      </c>
      <c r="AL24" s="38">
        <v>17</v>
      </c>
      <c r="AM24" s="38">
        <v>13</v>
      </c>
      <c r="AN24" s="38">
        <v>14</v>
      </c>
      <c r="AO24" s="460">
        <v>19</v>
      </c>
      <c r="AP24" s="32">
        <v>16</v>
      </c>
    </row>
    <row r="25" spans="1:42" ht="15.75" thickBot="1" x14ac:dyDescent="0.3">
      <c r="A25" s="35">
        <v>0.5</v>
      </c>
      <c r="B25" s="19">
        <v>7</v>
      </c>
      <c r="C25" s="19">
        <v>7</v>
      </c>
      <c r="D25" s="19">
        <v>7</v>
      </c>
      <c r="E25" s="19">
        <v>7</v>
      </c>
      <c r="F25" s="19">
        <v>9</v>
      </c>
      <c r="G25" s="19">
        <v>8</v>
      </c>
      <c r="H25" s="19">
        <v>9</v>
      </c>
      <c r="I25" s="19">
        <v>8</v>
      </c>
      <c r="J25" s="19">
        <v>10</v>
      </c>
      <c r="K25" s="19">
        <v>9</v>
      </c>
      <c r="L25" s="19">
        <v>12</v>
      </c>
      <c r="M25" s="19">
        <v>10</v>
      </c>
      <c r="N25" s="25">
        <v>0.5</v>
      </c>
      <c r="O25" s="24">
        <v>10</v>
      </c>
      <c r="P25" s="24">
        <v>9</v>
      </c>
      <c r="Q25" s="24">
        <v>10</v>
      </c>
      <c r="R25" s="24">
        <v>9</v>
      </c>
      <c r="S25" s="24">
        <v>12</v>
      </c>
      <c r="T25" s="24">
        <v>10</v>
      </c>
      <c r="U25" s="24">
        <v>11</v>
      </c>
      <c r="V25" s="24">
        <v>10</v>
      </c>
      <c r="W25" s="24">
        <v>12</v>
      </c>
      <c r="X25" s="24">
        <v>11</v>
      </c>
      <c r="Y25" s="24">
        <v>14</v>
      </c>
      <c r="Z25" s="24">
        <v>12</v>
      </c>
      <c r="AA25" s="25">
        <v>0.5</v>
      </c>
      <c r="AB25" s="24">
        <v>11</v>
      </c>
      <c r="AC25" s="24">
        <v>9</v>
      </c>
      <c r="AD25" s="24">
        <v>11</v>
      </c>
      <c r="AE25" s="24">
        <v>8</v>
      </c>
      <c r="AF25" s="24">
        <v>9</v>
      </c>
      <c r="AG25" s="24">
        <v>12</v>
      </c>
      <c r="AH25" s="24">
        <v>10</v>
      </c>
      <c r="AI25" s="25">
        <v>0.5</v>
      </c>
      <c r="AJ25" s="24">
        <v>13</v>
      </c>
      <c r="AK25" s="24">
        <v>12</v>
      </c>
      <c r="AL25" s="38">
        <v>13</v>
      </c>
      <c r="AM25" s="38">
        <v>10</v>
      </c>
      <c r="AN25" s="38">
        <v>10</v>
      </c>
      <c r="AO25" s="460">
        <v>15</v>
      </c>
      <c r="AP25" s="32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Quadro</vt:lpstr>
      <vt:lpstr>Disjuntores</vt:lpstr>
      <vt:lpstr>Luminária Aparelho</vt:lpstr>
      <vt:lpstr>Iluminância</vt:lpstr>
      <vt:lpstr>Plan3</vt:lpstr>
      <vt:lpstr>Motores</vt:lpstr>
      <vt:lpstr>Cap.Condução</vt:lpstr>
      <vt:lpstr>Col</vt:lpstr>
      <vt:lpstr>Tabelas</vt:lpstr>
      <vt:lpstr>Plan1</vt:lpstr>
      <vt:lpstr>Plan2</vt:lpstr>
      <vt:lpstr>Quadro!Area_de_impressao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Projeto de quadro</dc:title>
  <dc:creator/>
  <cp:keywords>Pessoal</cp:keywords>
  <cp:lastModifiedBy>Pessoal</cp:lastModifiedBy>
  <cp:lastPrinted>2014-07-11T01:53:52Z</cp:lastPrinted>
  <dcterms:created xsi:type="dcterms:W3CDTF">2014-05-19T22:13:03Z</dcterms:created>
  <dcterms:modified xsi:type="dcterms:W3CDTF">2018-08-20T14:31:31Z</dcterms:modified>
</cp:coreProperties>
</file>